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T:\MS\Cecil's Projects\Txdot.gov Updates\CDA\Crash Data Analysis and Statistics\"/>
    </mc:Choice>
  </mc:AlternateContent>
  <xr:revisionPtr revIDLastSave="0" documentId="13_ncr:1_{A65BD31B-4EC0-4DD8-A114-8449899C8157}" xr6:coauthVersionLast="47" xr6:coauthVersionMax="47" xr10:uidLastSave="{00000000-0000-0000-0000-000000000000}"/>
  <bookViews>
    <workbookView xWindow="-120" yWindow="-120" windowWidth="25440" windowHeight="15390" activeTab="1" xr2:uid="{00000000-000D-0000-FFFF-FFFF00000000}"/>
  </bookViews>
  <sheets>
    <sheet name="Introduction" sheetId="100" r:id="rId1"/>
    <sheet name="Crash File Specification" sheetId="101" r:id="rId2"/>
    <sheet name="Unit File Specification" sheetId="102" r:id="rId3"/>
    <sheet name="Person File Specification" sheetId="103" r:id="rId4"/>
    <sheet name="Charges File Specification" sheetId="104" r:id="rId5"/>
    <sheet name="PrimaryPerson File Spec." sheetId="105" r:id="rId6"/>
    <sheet name="CDL Endorsements File Spec." sheetId="106" r:id="rId7"/>
    <sheet name="DL Restrictions File Spec." sheetId="107" r:id="rId8"/>
    <sheet name="Damages File Specification" sheetId="108" r:id="rId9"/>
    <sheet name="Lookup File Specification" sheetId="109" r:id="rId10"/>
    <sheet name="AGENCY_LKP" sheetId="1" r:id="rId11"/>
    <sheet name="AIRBAG_LKP" sheetId="110" r:id="rId12"/>
    <sheet name="AUTONOMOUS_UNIT_LKP" sheetId="146" r:id="rId13"/>
    <sheet name="BASE_TYPE_LKP" sheetId="3" r:id="rId14"/>
    <sheet name="BRIDGE_DETAIL_LKP" sheetId="4" r:id="rId15"/>
    <sheet name="BRIDGE_DIR_OF_TRAFFIC_LKP" sheetId="111" r:id="rId16"/>
    <sheet name="BRIDGE_LOADING_TYPE_LKP" sheetId="112" r:id="rId17"/>
    <sheet name="BRIDGE_MEDIAN_LKP" sheetId="113" r:id="rId18"/>
    <sheet name="BRIDGE_RTE_STRUCT_FUNC_LKP" sheetId="8" r:id="rId19"/>
    <sheet name="BRIDGE_SRVC_TYPE_ON_LKP" sheetId="114" r:id="rId20"/>
    <sheet name="BRIDGE_SRVC_TYPE_UNDER_LKP" sheetId="115" r:id="rId21"/>
    <sheet name="BUS_TYPE_LKP" sheetId="116" r:id="rId22"/>
    <sheet name="CARRIER_ID_TYPE_LKP" sheetId="12" r:id="rId23"/>
    <sheet name="CITY_LKP" sheetId="16" r:id="rId24"/>
    <sheet name="CMV_CARGO_BODY_LKP" sheetId="17" r:id="rId25"/>
    <sheet name="CMV_EVNT_LKP" sheetId="18" r:id="rId26"/>
    <sheet name="CMV_ROAD_ACC_LKP" sheetId="19" r:id="rId27"/>
    <sheet name="CMV_TRLR_TYPE_LKP" sheetId="119" r:id="rId28"/>
    <sheet name="CMV_VEH_OPER_LKP" sheetId="21" r:id="rId29"/>
    <sheet name="CMV_VEH_TYPE_LKP" sheetId="120" r:id="rId30"/>
    <sheet name="CNTL_SECT_LKP" sheetId="23" r:id="rId31"/>
    <sheet name="CNTY_LKP" sheetId="24" r:id="rId32"/>
    <sheet name="COLLSN_LKP" sheetId="25" r:id="rId33"/>
    <sheet name="CONTRIB_FACTR_LKP" sheetId="121" r:id="rId34"/>
    <sheet name="CRASH_SEV_LKP" sheetId="122" r:id="rId35"/>
    <sheet name="CULVERT_TYPE_LKP" sheetId="28" r:id="rId36"/>
    <sheet name="CURB_TYPE_LKP" sheetId="123" r:id="rId37"/>
    <sheet name="CURVE_TYPE_LKP" sheetId="30" r:id="rId38"/>
    <sheet name="DELTA_LEFT_RIGHT_LKP" sheetId="31" r:id="rId39"/>
    <sheet name="DRVR_ETHNCTY_LKP" sheetId="124" r:id="rId40"/>
    <sheet name="DRVR_LIC_CLS_LKP" sheetId="125" r:id="rId41"/>
    <sheet name="DRVR_LIC_ENDORS_LKP" sheetId="34" r:id="rId42"/>
    <sheet name="DRVR_LIC_RESTRIC_LKP" sheetId="35" r:id="rId43"/>
    <sheet name="DRVR_LIC_TYPE_LKP" sheetId="36" r:id="rId44"/>
    <sheet name="EJCT_LKP" sheetId="37" r:id="rId45"/>
    <sheet name="ENTR_ROAD_LKP" sheetId="126" r:id="rId46"/>
    <sheet name="E_SCOOTER_LKP" sheetId="147" r:id="rId47"/>
    <sheet name="FUNC_SYS_LKP" sheetId="39" r:id="rId48"/>
    <sheet name="GNDR_LKP" sheetId="127" r:id="rId49"/>
    <sheet name="HARM_EVNT_LKP" sheetId="41" r:id="rId50"/>
    <sheet name="HAZMAT_CLS_LKP" sheetId="42" r:id="rId51"/>
    <sheet name="HAZMAT_IDNBR_LKP" sheetId="43" r:id="rId52"/>
    <sheet name="HELMET_LKP" sheetId="44" r:id="rId53"/>
    <sheet name="HWY_DSGN_HRT_LKP" sheetId="128" r:id="rId54"/>
    <sheet name="HWY_DSGN_LANE_LKP" sheetId="129" r:id="rId55"/>
    <sheet name="HWY_SFX_LKP" sheetId="130" r:id="rId56"/>
    <sheet name="HWY_SYS_LKP" sheetId="131" r:id="rId57"/>
    <sheet name="INJRY_SEV_LKP" sheetId="132" r:id="rId58"/>
    <sheet name="INSURANCE_PROOF_LKP" sheetId="51" r:id="rId59"/>
    <sheet name="INSURANCE_TYPE_LKP" sheetId="52" r:id="rId60"/>
    <sheet name="INTRSCT_RELAT_LKP" sheetId="53" r:id="rId61"/>
    <sheet name="INV_NOTIFY_METH_LKP" sheetId="54" r:id="rId62"/>
    <sheet name="LIGHT_COND_LKP" sheetId="133" r:id="rId63"/>
    <sheet name="MEDIAN_TYPE_LKP" sheetId="134" r:id="rId64"/>
    <sheet name="MPO_LKP" sheetId="57" r:id="rId65"/>
    <sheet name="NSEW_DIR_LKP" sheetId="58" r:id="rId66"/>
    <sheet name="OBJ_STRUCK_LKP" sheetId="59" r:id="rId67"/>
    <sheet name="OCCPNT_POS_LKP" sheetId="60" r:id="rId68"/>
    <sheet name="OTHR_FACTR_LKP" sheetId="135" r:id="rId69"/>
    <sheet name="PBCAT_PEDALCYCLIST_LKP" sheetId="151" r:id="rId70"/>
    <sheet name="PBCAT_PEDESTRIAN_LKP" sheetId="150" r:id="rId71"/>
    <sheet name="PEDALCYCLIST_ACTION_LKP" sheetId="149" r:id="rId72"/>
    <sheet name="PEDESTRIAN_ACTION_LKP" sheetId="148" r:id="rId73"/>
    <sheet name="PHYS_FEATR_LKP" sheetId="62" r:id="rId74"/>
    <sheet name="POP_GROUP_LKP" sheetId="136" r:id="rId75"/>
    <sheet name="POSCROSSING_LKP" sheetId="64" r:id="rId76"/>
    <sheet name="PRSN_TYPE_LKP" sheetId="65" r:id="rId77"/>
    <sheet name="REF_MARK_NBR_LKP" sheetId="66" r:id="rId78"/>
    <sheet name="REST_LKP" sheetId="67" r:id="rId79"/>
    <sheet name="ROAD_ALGN_LKP" sheetId="68" r:id="rId80"/>
    <sheet name="ROAD_CLS_LKP" sheetId="69" r:id="rId81"/>
    <sheet name="ROAD_PART_LKP" sheetId="70" r:id="rId82"/>
    <sheet name="ROAD_RELAT_LKP" sheetId="71" r:id="rId83"/>
    <sheet name="ROAD_TYPE_LKP" sheetId="137" r:id="rId84"/>
    <sheet name="RPT_ROAD_TYPE_LKP" sheetId="156" r:id="rId85"/>
    <sheet name="RPT_AUTONOMOUS_UNIT_LKP" sheetId="154" r:id="rId86"/>
    <sheet name="AUTONOMOUS_LEVEL_ENGAGED_LKP" sheetId="155" r:id="rId87"/>
    <sheet name="RURAL_URBAN_TYPE_LKP" sheetId="73" r:id="rId88"/>
    <sheet name="RWY_SYS_LKP" sheetId="74" r:id="rId89"/>
    <sheet name="SHLDR_TYPE_LKP" sheetId="75" r:id="rId90"/>
    <sheet name="SHLDR_USE_LKP" sheetId="138" r:id="rId91"/>
    <sheet name="SPECIMEN_TYPE_LKP" sheetId="77" r:id="rId92"/>
    <sheet name="STATE_LKP" sheetId="139" r:id="rId93"/>
    <sheet name="STREET_SFX_LKP" sheetId="79" r:id="rId94"/>
    <sheet name="SUBSTNC_CAT_LKP" sheetId="80" r:id="rId95"/>
    <sheet name="SUBSTNC_TST_RESULT_LKP" sheetId="140" r:id="rId96"/>
    <sheet name="SURF_COND_LKP" sheetId="141" r:id="rId97"/>
    <sheet name="SURF_TYPE_LKP" sheetId="83" r:id="rId98"/>
    <sheet name="TRAFFIC_CNTL_LKP" sheetId="84" r:id="rId99"/>
    <sheet name="TRVL_DIR_LKP" sheetId="85" r:id="rId100"/>
    <sheet name="TXDOT_DISTRICT_LKP" sheetId="157" r:id="rId101"/>
    <sheet name="UNIT_DFCT_LKP" sheetId="86" r:id="rId102"/>
    <sheet name="UOM_LKP" sheetId="87" r:id="rId103"/>
    <sheet name="VEH_BODY_STYL_LKP" sheetId="142" r:id="rId104"/>
    <sheet name="VEH_COLOR_LKP" sheetId="89" r:id="rId105"/>
    <sheet name="VEH_DAMAGE_DESCRIPTION_LKP" sheetId="144" r:id="rId106"/>
    <sheet name="VEH_DAMAGE_SEVERITY_LKP" sheetId="143" r:id="rId107"/>
    <sheet name="VEH_DIRECTION_OF_FORCE_LKP" sheetId="92" r:id="rId108"/>
    <sheet name="VEH_MAKE_LKP" sheetId="93" r:id="rId109"/>
    <sheet name="VEH_MOD_LKP" sheetId="94" r:id="rId110"/>
    <sheet name="VEH_UNIT_DESC_LKP" sheetId="95" r:id="rId111"/>
    <sheet name="VEH_MODEL_YEAR_LKP" sheetId="96" r:id="rId112"/>
    <sheet name="WDCODE_LKP" sheetId="97" r:id="rId113"/>
    <sheet name="WTHR_COND_LKP" sheetId="145" r:id="rId114"/>
    <sheet name="YES_NO_CHOICE_LKP" sheetId="99" r:id="rId115"/>
  </sheets>
  <definedNames>
    <definedName name="_Toc225556212" localSheetId="11">#REF!</definedName>
    <definedName name="_Toc225556212" localSheetId="15">#REF!</definedName>
    <definedName name="_Toc225556212" localSheetId="16">#REF!</definedName>
    <definedName name="_Toc225556212" localSheetId="17">#REF!</definedName>
    <definedName name="_Toc225556212" localSheetId="19">#REF!</definedName>
    <definedName name="_Toc225556212" localSheetId="20">#REF!</definedName>
    <definedName name="_Toc225556212" localSheetId="21">#REF!</definedName>
    <definedName name="_Toc225556212" localSheetId="27">#REF!</definedName>
    <definedName name="_Toc225556212" localSheetId="29">#REF!</definedName>
    <definedName name="_Toc225556212" localSheetId="33">#REF!</definedName>
    <definedName name="_Toc225556212" localSheetId="34">#REF!</definedName>
    <definedName name="_Toc225556212" localSheetId="36">#REF!</definedName>
    <definedName name="_Toc225556212" localSheetId="39">#REF!</definedName>
    <definedName name="_Toc225556212" localSheetId="40">#REF!</definedName>
    <definedName name="_Toc225556212" localSheetId="45">#REF!</definedName>
    <definedName name="_Toc225556212" localSheetId="48">#REF!</definedName>
    <definedName name="_Toc225556212" localSheetId="53">#REF!</definedName>
    <definedName name="_Toc225556212" localSheetId="54">#REF!</definedName>
    <definedName name="_Toc225556212" localSheetId="55">#REF!</definedName>
    <definedName name="_Toc225556212" localSheetId="56">#REF!</definedName>
    <definedName name="_Toc225556212" localSheetId="57">#REF!</definedName>
    <definedName name="_Toc225556212" localSheetId="62">#REF!</definedName>
    <definedName name="_Toc225556212" localSheetId="63">#REF!</definedName>
    <definedName name="_Toc225556212" localSheetId="68">#REF!</definedName>
    <definedName name="_Toc225556212" localSheetId="74">#REF!</definedName>
    <definedName name="_Toc225556212" localSheetId="5">#REF!</definedName>
    <definedName name="_Toc225556212" localSheetId="83">#REF!</definedName>
    <definedName name="_Toc225556212" localSheetId="84">#REF!</definedName>
    <definedName name="_Toc225556212" localSheetId="90">#REF!</definedName>
    <definedName name="_Toc225556212" localSheetId="92">#REF!</definedName>
    <definedName name="_Toc225556212" localSheetId="95">#REF!</definedName>
    <definedName name="_Toc225556212" localSheetId="96">#REF!</definedName>
    <definedName name="_Toc225556212" localSheetId="103">#REF!</definedName>
    <definedName name="_Toc225556212" localSheetId="105">#REF!</definedName>
    <definedName name="_Toc225556212" localSheetId="106">#REF!</definedName>
    <definedName name="_Toc225556212" localSheetId="113">#REF!</definedName>
    <definedName name="_Toc225556212">#REF!</definedName>
    <definedName name="_Toc225556212_1" localSheetId="5">#REF!</definedName>
    <definedName name="_Toc225556212_1">#REF!</definedName>
    <definedName name="_Toc225556212_2" localSheetId="5">#REF!</definedName>
    <definedName name="_Toc225556212_2">#REF!</definedName>
    <definedName name="_Toc225556212_3">#REF!</definedName>
    <definedName name="_Toc225556212_4">#REF!</definedName>
    <definedName name="_Toc225556212_5">#REF!</definedName>
    <definedName name="_Toc225556212_6">#REF!</definedName>
    <definedName name="_Toc225556212_7">#REF!</definedName>
    <definedName name="_Toc225556213">#REF!</definedName>
    <definedName name="_Toc225556213_1">#REF!</definedName>
    <definedName name="_Toc225556213_2">#REF!</definedName>
    <definedName name="_Toc225556213_3">#REF!</definedName>
    <definedName name="_Toc225556213_4">#REF!</definedName>
    <definedName name="_Toc225556213_5">#REF!</definedName>
    <definedName name="_Toc225556213_6">#REF!</definedName>
    <definedName name="_Toc225556213_7">#REF!</definedName>
    <definedName name="_Toc225556214">#REF!</definedName>
    <definedName name="_Toc225556214_1">#REF!</definedName>
    <definedName name="_Toc225556214_2">#REF!</definedName>
    <definedName name="_Toc225556214_3">#REF!</definedName>
    <definedName name="_Toc225556214_4">#REF!</definedName>
    <definedName name="_Toc225556214_5">#REF!</definedName>
    <definedName name="_Toc225556214_6">#REF!</definedName>
    <definedName name="_Toc225556214_7">#REF!</definedName>
    <definedName name="_Toc225556215">#REF!</definedName>
    <definedName name="_Toc225556215_1">#REF!</definedName>
    <definedName name="_Toc225556215_2">#REF!</definedName>
    <definedName name="_Toc225556215_3">#REF!</definedName>
    <definedName name="_Toc225556215_4">#REF!</definedName>
    <definedName name="_Toc225556215_5">#REF!</definedName>
    <definedName name="_Toc225556215_6">#REF!</definedName>
    <definedName name="_Toc225556215_7">#REF!</definedName>
    <definedName name="_Toc225556216">#REF!</definedName>
    <definedName name="_Toc225556216_1">#REF!</definedName>
    <definedName name="_Toc225556216_2">#REF!</definedName>
    <definedName name="_Toc225556216_3">#REF!</definedName>
    <definedName name="_Toc225556216_4">#REF!</definedName>
    <definedName name="_Toc225556216_5">#REF!</definedName>
    <definedName name="_Toc225556216_6">#REF!</definedName>
    <definedName name="_Toc225556216_7">#REF!</definedName>
    <definedName name="_Toc225556217">#REF!</definedName>
    <definedName name="_Toc225556217_1">#REF!</definedName>
    <definedName name="_Toc225556217_2">#REF!</definedName>
    <definedName name="_Toc225556217_3">#REF!</definedName>
    <definedName name="_Toc225556217_4">#REF!</definedName>
    <definedName name="_Toc225556217_5">#REF!</definedName>
    <definedName name="_Toc225556217_6">#REF!</definedName>
    <definedName name="_Toc225556217_7">#REF!</definedName>
    <definedName name="_Toc225556218">#REF!</definedName>
    <definedName name="_Toc225556218_1">#REF!</definedName>
    <definedName name="_Toc225556218_2">#REF!</definedName>
    <definedName name="_Toc225556218_3">#REF!</definedName>
    <definedName name="_Toc225556218_4">#REF!</definedName>
    <definedName name="_Toc225556218_5">#REF!</definedName>
    <definedName name="_Toc225556218_6">#REF!</definedName>
    <definedName name="_Toc225556218_7">#REF!</definedName>
    <definedName name="_Toc225556219">#REF!</definedName>
    <definedName name="_Toc225556219_1">#REF!</definedName>
    <definedName name="_Toc225556219_2">#REF!</definedName>
    <definedName name="_Toc225556219_3">#REF!</definedName>
    <definedName name="_Toc225556219_4">#REF!</definedName>
    <definedName name="_Toc225556219_5">#REF!</definedName>
    <definedName name="_Toc225556219_6">#REF!</definedName>
    <definedName name="_Toc225556219_7">#REF!</definedName>
    <definedName name="_Toc225556220">#REF!</definedName>
    <definedName name="_Toc225556220_1">#REF!</definedName>
    <definedName name="_Toc225556220_2">#REF!</definedName>
    <definedName name="_Toc225556220_3">#REF!</definedName>
    <definedName name="_Toc225556220_4">#REF!</definedName>
    <definedName name="_Toc225556220_5">#REF!</definedName>
    <definedName name="_Toc225556220_6">#REF!</definedName>
    <definedName name="_Toc225556220_7">#REF!</definedName>
    <definedName name="_Toc225556221">#REF!</definedName>
    <definedName name="_Toc225556221_1">#REF!</definedName>
    <definedName name="_Toc225556221_2">#REF!</definedName>
    <definedName name="_Toc225556221_3">#REF!</definedName>
    <definedName name="_Toc225556221_4">#REF!</definedName>
    <definedName name="_Toc225556221_5">#REF!</definedName>
    <definedName name="_Toc225556221_6">#REF!</definedName>
    <definedName name="_Toc225556221_7">#REF!</definedName>
    <definedName name="_Toc225556222">#REF!</definedName>
    <definedName name="_Toc225556222_1">#REF!</definedName>
    <definedName name="_Toc225556222_2">#REF!</definedName>
    <definedName name="_Toc225556222_3">#REF!</definedName>
    <definedName name="_Toc225556222_4">#REF!</definedName>
    <definedName name="_Toc225556222_5">#REF!</definedName>
    <definedName name="_Toc225556222_6">#REF!</definedName>
    <definedName name="_Toc225556222_7">#REF!</definedName>
    <definedName name="_Toc225556223">#REF!</definedName>
    <definedName name="_Toc225556223_1">#REF!</definedName>
    <definedName name="_Toc225556223_2">#REF!</definedName>
    <definedName name="_Toc225556223_3">#REF!</definedName>
    <definedName name="_Toc225556223_4">#REF!</definedName>
    <definedName name="_Toc225556223_5">#REF!</definedName>
    <definedName name="_Toc225556223_6">#REF!</definedName>
    <definedName name="_Toc225556223_7">#REF!</definedName>
    <definedName name="_Toc225556224">#REF!</definedName>
    <definedName name="_Toc225556224_1">#REF!</definedName>
    <definedName name="_Toc225556224_2">#REF!</definedName>
    <definedName name="_Toc225556224_3">#REF!</definedName>
    <definedName name="_Toc225556224_4">#REF!</definedName>
    <definedName name="_Toc225556224_5">#REF!</definedName>
    <definedName name="_Toc225556224_6">#REF!</definedName>
    <definedName name="_Toc225556224_7">#REF!</definedName>
    <definedName name="Excel_BuiltIn_Print_Titles" localSheetId="6">'CDL Endorsements File Spec.'!$7:$7</definedName>
    <definedName name="Excel_BuiltIn_Print_Titles" localSheetId="4">'Charges File Specification'!$7:$7</definedName>
    <definedName name="Excel_BuiltIn_Print_Titles" localSheetId="1">'Crash File Specification'!$7:$7</definedName>
    <definedName name="Excel_BuiltIn_Print_Titles" localSheetId="8">'Damages File Specification'!$7:$7</definedName>
    <definedName name="Excel_BuiltIn_Print_Titles" localSheetId="7">'DL Restrictions File Spec.'!$7:$7</definedName>
    <definedName name="Excel_BuiltIn_Print_Titles" localSheetId="9">'Lookup File Specification'!$7:$7</definedName>
    <definedName name="Excel_BuiltIn_Print_Titles" localSheetId="3">'Person File Specification'!$7:$7</definedName>
    <definedName name="Excel_BuiltIn_Print_Titles" localSheetId="2">'Unit File Specification'!$7:$7</definedName>
    <definedName name="_xlnm.Print_Area" localSheetId="10">#REF!</definedName>
    <definedName name="_xlnm.Print_Area" localSheetId="11">#REF!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7">#REF!</definedName>
    <definedName name="_xlnm.Print_Area" localSheetId="48">#REF!</definedName>
    <definedName name="_xlnm.Print_Area" localSheetId="49">#REF!</definedName>
    <definedName name="_xlnm.Print_Area" localSheetId="50">#REF!</definedName>
    <definedName name="_xlnm.Print_Area" localSheetId="51">#REF!</definedName>
    <definedName name="_xlnm.Print_Area" localSheetId="52">#REF!</definedName>
    <definedName name="_xlnm.Print_Area" localSheetId="53">#REF!</definedName>
    <definedName name="_xlnm.Print_Area" localSheetId="54">#REF!</definedName>
    <definedName name="_xlnm.Print_Area" localSheetId="55">#REF!</definedName>
    <definedName name="_xlnm.Print_Area" localSheetId="56">#REF!</definedName>
    <definedName name="_xlnm.Print_Area" localSheetId="57">#REF!</definedName>
    <definedName name="_xlnm.Print_Area" localSheetId="58">#REF!</definedName>
    <definedName name="_xlnm.Print_Area" localSheetId="59">#REF!</definedName>
    <definedName name="_xlnm.Print_Area" localSheetId="60">#REF!</definedName>
    <definedName name="_xlnm.Print_Area" localSheetId="61">#REF!</definedName>
    <definedName name="_xlnm.Print_Area" localSheetId="62">#REF!</definedName>
    <definedName name="_xlnm.Print_Area" localSheetId="63">#REF!</definedName>
    <definedName name="_xlnm.Print_Area" localSheetId="64">#REF!</definedName>
    <definedName name="_xlnm.Print_Area" localSheetId="65">#REF!</definedName>
    <definedName name="_xlnm.Print_Area" localSheetId="66">#REF!</definedName>
    <definedName name="_xlnm.Print_Area" localSheetId="67">#REF!</definedName>
    <definedName name="_xlnm.Print_Area" localSheetId="68">#REF!</definedName>
    <definedName name="_xlnm.Print_Area" localSheetId="73">#REF!</definedName>
    <definedName name="_xlnm.Print_Area" localSheetId="74">#REF!</definedName>
    <definedName name="_xlnm.Print_Area" localSheetId="75">#REF!</definedName>
    <definedName name="_xlnm.Print_Area" localSheetId="76">#REF!</definedName>
    <definedName name="_xlnm.Print_Area" localSheetId="77">#REF!</definedName>
    <definedName name="_xlnm.Print_Area" localSheetId="78">#REF!</definedName>
    <definedName name="_xlnm.Print_Area" localSheetId="79">#REF!</definedName>
    <definedName name="_xlnm.Print_Area" localSheetId="80">#REF!</definedName>
    <definedName name="_xlnm.Print_Area" localSheetId="81">#REF!</definedName>
    <definedName name="_xlnm.Print_Area" localSheetId="82">#REF!</definedName>
    <definedName name="_xlnm.Print_Area" localSheetId="83">#REF!</definedName>
    <definedName name="_xlnm.Print_Area" localSheetId="84">#REF!</definedName>
    <definedName name="_xlnm.Print_Area" localSheetId="87">#REF!</definedName>
    <definedName name="_xlnm.Print_Area" localSheetId="88">#REF!</definedName>
    <definedName name="_xlnm.Print_Area" localSheetId="89">#REF!</definedName>
    <definedName name="_xlnm.Print_Area" localSheetId="90">#REF!</definedName>
    <definedName name="_xlnm.Print_Area" localSheetId="91">#REF!</definedName>
    <definedName name="_xlnm.Print_Area" localSheetId="92">#REF!</definedName>
    <definedName name="_xlnm.Print_Area" localSheetId="93">#REF!</definedName>
    <definedName name="_xlnm.Print_Area" localSheetId="94">#REF!</definedName>
    <definedName name="_xlnm.Print_Area" localSheetId="95">#REF!</definedName>
    <definedName name="_xlnm.Print_Area" localSheetId="96">#REF!</definedName>
    <definedName name="_xlnm.Print_Area" localSheetId="97">#REF!</definedName>
    <definedName name="_xlnm.Print_Area" localSheetId="98">#REF!</definedName>
    <definedName name="_xlnm.Print_Area" localSheetId="99">#REF!</definedName>
    <definedName name="_xlnm.Print_Area" localSheetId="101">#REF!</definedName>
    <definedName name="_xlnm.Print_Area" localSheetId="102">#REF!</definedName>
    <definedName name="_xlnm.Print_Area" localSheetId="103">#REF!</definedName>
    <definedName name="_xlnm.Print_Area" localSheetId="104">#REF!</definedName>
    <definedName name="_xlnm.Print_Area" localSheetId="105">#REF!</definedName>
    <definedName name="_xlnm.Print_Area" localSheetId="106">#REF!</definedName>
    <definedName name="_xlnm.Print_Area" localSheetId="107">#REF!</definedName>
    <definedName name="_xlnm.Print_Area" localSheetId="108">#REF!</definedName>
    <definedName name="_xlnm.Print_Area" localSheetId="109">#REF!</definedName>
    <definedName name="_xlnm.Print_Area" localSheetId="111">#REF!</definedName>
    <definedName name="_xlnm.Print_Area" localSheetId="110">#REF!</definedName>
    <definedName name="_xlnm.Print_Area" localSheetId="112">#REF!</definedName>
    <definedName name="_xlnm.Print_Area" localSheetId="113">#REF!</definedName>
    <definedName name="_xlnm.Print_Area" localSheetId="114">#REF!</definedName>
    <definedName name="SHARED_FORMULA_9_9_9_9_1">HYPERLINK("#'YES_NO_CHOICE_LKP'!A1","YES_NO_CHOICE_LKP")</definedName>
    <definedName name="_xlnm.Sheet_Title" localSheetId="10">"AGENCY_LKP"</definedName>
    <definedName name="_xlnm.Sheet_Title" localSheetId="11">"AIRBAG_LKP"</definedName>
    <definedName name="_xlnm.Sheet_Title" localSheetId="13">"BASE_TYPE_LKP"</definedName>
    <definedName name="_xlnm.Sheet_Title" localSheetId="14">"BRIDGE_DETAIL_LKP"</definedName>
    <definedName name="_xlnm.Sheet_Title" localSheetId="15">"BRIDGE_DIR_OF_TRAFFIC_LKP"</definedName>
    <definedName name="_xlnm.Sheet_Title" localSheetId="16">"BRIDGE_LOADING_TYPE_LKP"</definedName>
    <definedName name="_xlnm.Sheet_Title" localSheetId="17">"BRIDGE_MEDIAN_LKP"</definedName>
    <definedName name="_xlnm.Sheet_Title" localSheetId="18">"BRIDGE_RTE_STRUCT_FUNC_LKP"</definedName>
    <definedName name="_xlnm.Sheet_Title" localSheetId="19">"BRIDGE_SRVC_TYPE_ON_LKP"</definedName>
    <definedName name="_xlnm.Sheet_Title" localSheetId="20">"BRIDGE_SRVC_TYPE_UNDER_LKP"</definedName>
    <definedName name="_xlnm.Sheet_Title" localSheetId="21">"BUS_TYPE_LKP"</definedName>
    <definedName name="_xlnm.Sheet_Title" localSheetId="22">"CARRIER_ID_TYPE_LKP"</definedName>
    <definedName name="_xlnm.Sheet_Title" localSheetId="23">"CITY_LKP"</definedName>
    <definedName name="_xlnm.Sheet_Title" localSheetId="24">"CMV_CARGO_BODY_LKP"</definedName>
    <definedName name="_xlnm.Sheet_Title" localSheetId="25">"CMV_EVNT_LKP"</definedName>
    <definedName name="_xlnm.Sheet_Title" localSheetId="26">"CMV_ROAD_ACC_LKP"</definedName>
    <definedName name="_xlnm.Sheet_Title" localSheetId="27">"CMV_TRLR_TYPE_LKP"</definedName>
    <definedName name="_xlnm.Sheet_Title" localSheetId="28">"CMV_VEH_OPER_LKP"</definedName>
    <definedName name="_xlnm.Sheet_Title" localSheetId="29">"CMV_VEH_TYPE_LKP"</definedName>
    <definedName name="_xlnm.Sheet_Title" localSheetId="30">"CNTL_SECT_LKP"</definedName>
    <definedName name="_xlnm.Sheet_Title" localSheetId="31">"CNTY_LKP"</definedName>
    <definedName name="_xlnm.Sheet_Title" localSheetId="32">"COLLSN_LKP"</definedName>
    <definedName name="_xlnm.Sheet_Title" localSheetId="33">"CONTRIB_FACTR_LKP"</definedName>
    <definedName name="_xlnm.Sheet_Title" localSheetId="34">"CRASH_SEV_LKP"</definedName>
    <definedName name="_xlnm.Sheet_Title" localSheetId="35">"CULVERT_TYPE_LKP"</definedName>
    <definedName name="_xlnm.Sheet_Title" localSheetId="36">"CURB_TYPE_LKP"</definedName>
    <definedName name="_xlnm.Sheet_Title" localSheetId="37">"CURVE_TYPE_LKP"</definedName>
    <definedName name="_xlnm.Sheet_Title" localSheetId="38">"DELTA_LEFT_RIGHT_LKP"</definedName>
    <definedName name="_xlnm.Sheet_Title" localSheetId="39">"DRVR_ETHNCTY_LKP"</definedName>
    <definedName name="_xlnm.Sheet_Title" localSheetId="40">"DRVR_LIC_CLS_LKP"</definedName>
    <definedName name="_xlnm.Sheet_Title" localSheetId="41">"DRVR_LIC_ENDORS_LKP"</definedName>
    <definedName name="_xlnm.Sheet_Title" localSheetId="42">"DRVR_LIC_RESTRIC_LKP"</definedName>
    <definedName name="_xlnm.Sheet_Title" localSheetId="43">"DRVR_LIC_TYPE_LKP"</definedName>
    <definedName name="_xlnm.Sheet_Title" localSheetId="44">"EJCT_LKP"</definedName>
    <definedName name="_xlnm.Sheet_Title" localSheetId="45">"ENTR_ROAD_LKP"</definedName>
    <definedName name="_xlnm.Sheet_Title" localSheetId="47">"FUNC_SYS_LKP"</definedName>
    <definedName name="_xlnm.Sheet_Title" localSheetId="48">"GNDR_LKP"</definedName>
    <definedName name="_xlnm.Sheet_Title" localSheetId="49">"HARM_EVNT_LKP"</definedName>
    <definedName name="_xlnm.Sheet_Title" localSheetId="50">"HAZMAT_CLS_LKP"</definedName>
    <definedName name="_xlnm.Sheet_Title" localSheetId="51">"HAZMAT_IDNBR_LKP"</definedName>
    <definedName name="_xlnm.Sheet_Title" localSheetId="52">"HELMET_LKP"</definedName>
    <definedName name="_xlnm.Sheet_Title" localSheetId="53">"HWY_DSGN_HRT_LKP"</definedName>
    <definedName name="_xlnm.Sheet_Title" localSheetId="54">"HWY_DSGN_LANE_LKP"</definedName>
    <definedName name="_xlnm.Sheet_Title" localSheetId="55">"HWY_SFX_LKP"</definedName>
    <definedName name="_xlnm.Sheet_Title" localSheetId="56">"HWY_SYS_LKP"</definedName>
    <definedName name="_xlnm.Sheet_Title" localSheetId="57">"INJRY_SEV_LKP"</definedName>
    <definedName name="_xlnm.Sheet_Title" localSheetId="58">"INSURANCE_PROOF_LKP"</definedName>
    <definedName name="_xlnm.Sheet_Title" localSheetId="59">"INSURANCE_TYPE_LKP"</definedName>
    <definedName name="_xlnm.Sheet_Title" localSheetId="60">"INTRSCT_RELAT_LKP"</definedName>
    <definedName name="_xlnm.Sheet_Title" localSheetId="61">"INV_NOTIFY_METH_LKP"</definedName>
    <definedName name="_xlnm.Sheet_Title" localSheetId="62">"LIGHT_COND_LKP"</definedName>
    <definedName name="_xlnm.Sheet_Title" localSheetId="63">"MEDIAN_TYPE_LKP"</definedName>
    <definedName name="_xlnm.Sheet_Title" localSheetId="64">"MPO_LKP"</definedName>
    <definedName name="_xlnm.Sheet_Title" localSheetId="65">"NSEW_DIR_LKP"</definedName>
    <definedName name="_xlnm.Sheet_Title" localSheetId="66">"OBJ_STRUCK_LKP"</definedName>
    <definedName name="_xlnm.Sheet_Title" localSheetId="67">"OCCPNT_POS_LKP"</definedName>
    <definedName name="_xlnm.Sheet_Title" localSheetId="68">"OTHR_FACTR_LKP"</definedName>
    <definedName name="_xlnm.Sheet_Title" localSheetId="73">"PHYS_FEATR_LKP"</definedName>
    <definedName name="_xlnm.Sheet_Title" localSheetId="74">"POP_GROUP_LKP"</definedName>
    <definedName name="_xlnm.Sheet_Title" localSheetId="75">"POSCROSSING_LKP"</definedName>
    <definedName name="_xlnm.Sheet_Title" localSheetId="76">"PRSN_TYPE_LKP"</definedName>
    <definedName name="_xlnm.Sheet_Title" localSheetId="77">"REF_MARK_NBR_LKP"</definedName>
    <definedName name="_xlnm.Sheet_Title" localSheetId="78">"REST_LKP"</definedName>
    <definedName name="_xlnm.Sheet_Title" localSheetId="79">"ROAD_ALGN_LKP"</definedName>
    <definedName name="_xlnm.Sheet_Title" localSheetId="80">"ROAD_CLS_LKP"</definedName>
    <definedName name="_xlnm.Sheet_Title" localSheetId="81">"ROAD_PART_LKP"</definedName>
    <definedName name="_xlnm.Sheet_Title" localSheetId="82">"ROAD_RELAT_LKP"</definedName>
    <definedName name="_xlnm.Sheet_Title" localSheetId="83">"ROAD_TYPE_LKP"</definedName>
    <definedName name="_xlnm.Sheet_Title" localSheetId="84">"ROAD_TYPE_LKP"</definedName>
    <definedName name="_xlnm.Sheet_Title" localSheetId="87">"RURAL_URBAN_TYPE_LKP"</definedName>
    <definedName name="_xlnm.Sheet_Title" localSheetId="88">"RWY_SYS_LKP"</definedName>
    <definedName name="_xlnm.Sheet_Title" localSheetId="89">"SHLDR_TYPE_LKP"</definedName>
    <definedName name="_xlnm.Sheet_Title" localSheetId="90">"SHLDR_USE_LKP"</definedName>
    <definedName name="_xlnm.Sheet_Title" localSheetId="91">"SPECIMEN_TYPE_LKP"</definedName>
    <definedName name="_xlnm.Sheet_Title" localSheetId="92">"STATE_LKP"</definedName>
    <definedName name="_xlnm.Sheet_Title" localSheetId="93">"STREET_SFX_LKP"</definedName>
    <definedName name="_xlnm.Sheet_Title" localSheetId="94">"SUBSTNC_CAT_LKP"</definedName>
    <definedName name="_xlnm.Sheet_Title" localSheetId="95">"SUBSTNC_TST_RESULT_LKP"</definedName>
    <definedName name="_xlnm.Sheet_Title" localSheetId="96">"SURF_COND_LKP"</definedName>
    <definedName name="_xlnm.Sheet_Title" localSheetId="97">"SURF_TYPE_LKP"</definedName>
    <definedName name="_xlnm.Sheet_Title" localSheetId="98">"TRAFFIC_CNTL_LKP"</definedName>
    <definedName name="_xlnm.Sheet_Title" localSheetId="99">"TRVL_DIR_LKP"</definedName>
    <definedName name="_xlnm.Sheet_Title" localSheetId="101">"UNIT_DFCT_LKP"</definedName>
    <definedName name="_xlnm.Sheet_Title" localSheetId="102">"UOM_LKP"</definedName>
    <definedName name="_xlnm.Sheet_Title" localSheetId="103">"VEH_BODY_STYL_LKP"</definedName>
    <definedName name="_xlnm.Sheet_Title" localSheetId="104">"VEH_COLOR_LKP"</definedName>
    <definedName name="_xlnm.Sheet_Title" localSheetId="105">"VEH_DAMAGE_DESCRIPTION_LKP"</definedName>
    <definedName name="_xlnm.Sheet_Title" localSheetId="106">"VEH_DAMAGE_SEVERITY_LKP"</definedName>
    <definedName name="_xlnm.Sheet_Title" localSheetId="107">"VEH_DIRECTION_OF_FORCE_LKP"</definedName>
    <definedName name="_xlnm.Sheet_Title" localSheetId="108">"VEH_MAKE_LKP"</definedName>
    <definedName name="_xlnm.Sheet_Title" localSheetId="109">"VEH_MOD_LKP"</definedName>
    <definedName name="_xlnm.Sheet_Title" localSheetId="111">"VEH_YEAR_LKP"</definedName>
    <definedName name="_xlnm.Sheet_Title" localSheetId="110">"VEH_UNIT_DESC_LKP"</definedName>
    <definedName name="_xlnm.Sheet_Title" localSheetId="112">"WDCODE_LKP"</definedName>
    <definedName name="_xlnm.Sheet_Title" localSheetId="113">"WTHR_COND_LKP"</definedName>
    <definedName name="_xlnm.Sheet_Title" localSheetId="114">"YES_NO_CHOICE_LKP"</definedName>
  </definedNames>
  <calcPr calcId="191029" calcMode="manual"/>
  <webPublishing css="0" allowPng="1"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4" i="101" l="1"/>
  <c r="J59" i="101" l="1"/>
  <c r="J105" i="102"/>
  <c r="J104" i="102"/>
  <c r="J103" i="102"/>
  <c r="J176" i="101"/>
  <c r="J175" i="101"/>
  <c r="J98" i="102" l="1"/>
  <c r="J97" i="102"/>
  <c r="J96" i="102"/>
  <c r="J99" i="102"/>
  <c r="J100" i="102"/>
  <c r="J101" i="102"/>
  <c r="J92" i="102"/>
  <c r="J16" i="102"/>
  <c r="J72" i="102" l="1"/>
  <c r="J71" i="102"/>
  <c r="J70" i="102"/>
  <c r="J69" i="102"/>
  <c r="J68" i="102"/>
  <c r="J56" i="102"/>
  <c r="J53" i="102"/>
  <c r="J30" i="102"/>
  <c r="J27" i="102"/>
  <c r="J29" i="102"/>
  <c r="J26" i="102"/>
  <c r="J28" i="102"/>
  <c r="J25" i="102"/>
  <c r="J10" i="107" l="1"/>
  <c r="J10" i="106"/>
  <c r="J37" i="105"/>
  <c r="J36" i="105"/>
  <c r="J35" i="105"/>
  <c r="J26" i="105"/>
  <c r="J25" i="105"/>
  <c r="J24" i="105"/>
  <c r="J22" i="105"/>
  <c r="J21" i="105"/>
  <c r="J19" i="105"/>
  <c r="J18" i="105"/>
  <c r="J17" i="105"/>
  <c r="J16" i="105"/>
  <c r="J15" i="105"/>
  <c r="J14" i="105"/>
  <c r="J12" i="105"/>
  <c r="J11" i="105"/>
  <c r="J10" i="105"/>
  <c r="J27" i="103"/>
  <c r="J26" i="103"/>
  <c r="J24" i="103"/>
  <c r="J23" i="103"/>
  <c r="J21" i="103"/>
  <c r="J20" i="103"/>
  <c r="J19" i="103"/>
  <c r="J18" i="103"/>
  <c r="J17" i="103"/>
  <c r="J16" i="103"/>
  <c r="J14" i="103"/>
  <c r="J13" i="103"/>
  <c r="J12" i="103"/>
  <c r="J94" i="102"/>
  <c r="J75" i="102"/>
  <c r="J74" i="102"/>
  <c r="J67" i="102"/>
  <c r="J66" i="102"/>
  <c r="J65" i="102"/>
  <c r="J64" i="102"/>
  <c r="J63" i="102"/>
  <c r="J60" i="102"/>
  <c r="J59" i="102"/>
  <c r="J58" i="102"/>
  <c r="J57" i="102"/>
  <c r="J50" i="102"/>
  <c r="J49" i="102"/>
  <c r="J48" i="102"/>
  <c r="J47" i="102"/>
  <c r="J46" i="102"/>
  <c r="J45" i="102"/>
  <c r="J42" i="102"/>
  <c r="J41" i="102"/>
  <c r="J39" i="102"/>
  <c r="J38" i="102"/>
  <c r="J37" i="102"/>
  <c r="J36" i="102"/>
  <c r="J35" i="102"/>
  <c r="J34" i="102"/>
  <c r="J31" i="102"/>
  <c r="J24" i="102"/>
  <c r="J23" i="102"/>
  <c r="J21" i="102"/>
  <c r="J20" i="102"/>
  <c r="J19" i="102"/>
  <c r="J18" i="102"/>
  <c r="J17" i="102"/>
  <c r="J14" i="102"/>
  <c r="J13" i="102"/>
  <c r="J12" i="102"/>
  <c r="J11" i="102"/>
  <c r="J172" i="101"/>
  <c r="J169" i="101"/>
  <c r="J168" i="101"/>
  <c r="J165" i="101"/>
  <c r="J164" i="101"/>
  <c r="J163" i="101"/>
  <c r="J160" i="101"/>
  <c r="J159" i="101"/>
  <c r="J158" i="101"/>
  <c r="J156" i="101"/>
  <c r="J155" i="101"/>
  <c r="J149" i="101"/>
  <c r="J146" i="101"/>
  <c r="J139" i="101"/>
  <c r="J138" i="101"/>
  <c r="J136" i="101"/>
  <c r="J135" i="101"/>
  <c r="J133" i="101"/>
  <c r="J132" i="101"/>
  <c r="J130" i="101"/>
  <c r="J129" i="101"/>
  <c r="J128" i="101"/>
  <c r="J127" i="101"/>
  <c r="J122" i="101"/>
  <c r="J118" i="101"/>
  <c r="J117" i="101"/>
  <c r="J114" i="101"/>
  <c r="J113" i="101"/>
  <c r="J112" i="101"/>
  <c r="J111" i="101"/>
  <c r="J110" i="101"/>
  <c r="J109" i="101"/>
  <c r="J107" i="101"/>
  <c r="J106" i="101"/>
  <c r="J103" i="101"/>
  <c r="J101" i="101"/>
  <c r="J99" i="101"/>
  <c r="J97" i="101"/>
  <c r="J96" i="101"/>
  <c r="J92" i="101"/>
  <c r="J90" i="101"/>
  <c r="J87" i="101"/>
  <c r="J86" i="101"/>
  <c r="J84" i="101"/>
  <c r="J83" i="101"/>
  <c r="J82" i="101"/>
  <c r="J81" i="101"/>
  <c r="J80" i="101"/>
  <c r="J79" i="101"/>
  <c r="J78" i="101"/>
  <c r="J77" i="101"/>
  <c r="J76" i="101"/>
  <c r="J75" i="101"/>
  <c r="J74" i="101"/>
  <c r="J69" i="101"/>
  <c r="J67" i="101"/>
  <c r="J64" i="101"/>
  <c r="J62" i="101"/>
  <c r="J61" i="101"/>
  <c r="J60" i="101"/>
  <c r="J57" i="101"/>
  <c r="J56" i="101"/>
  <c r="J53" i="101"/>
  <c r="J52" i="101"/>
  <c r="J51" i="101"/>
  <c r="J49" i="101"/>
  <c r="J47" i="101"/>
  <c r="J45" i="101"/>
  <c r="J44" i="101"/>
  <c r="J42" i="101"/>
  <c r="J41" i="101"/>
  <c r="J39" i="101"/>
  <c r="J38" i="101"/>
  <c r="J36" i="101"/>
  <c r="J35" i="101"/>
  <c r="J34" i="101"/>
  <c r="J32" i="101"/>
  <c r="J30" i="101"/>
  <c r="J29" i="101"/>
  <c r="J27" i="101"/>
  <c r="J24" i="101"/>
  <c r="J23" i="101"/>
  <c r="J22" i="101"/>
  <c r="J21" i="101"/>
  <c r="J16" i="101"/>
  <c r="J15" i="101"/>
  <c r="J14" i="101"/>
  <c r="J13" i="101"/>
  <c r="J12" i="101"/>
  <c r="J11" i="101"/>
  <c r="J10" i="101"/>
</calcChain>
</file>

<file path=xl/sharedStrings.xml><?xml version="1.0" encoding="utf-8"?>
<sst xmlns="http://schemas.openxmlformats.org/spreadsheetml/2006/main" count="47437" uniqueCount="42117">
  <si>
    <t>EFF_BEG_DATE</t>
  </si>
  <si>
    <t>EFF_END_DATE</t>
  </si>
  <si>
    <t>INVALID</t>
  </si>
  <si>
    <t>NO DATA</t>
  </si>
  <si>
    <t>ABILENE POLICE DEPARTMENT</t>
  </si>
  <si>
    <t>ALAMO POLICE DEPARTMENT</t>
  </si>
  <si>
    <t>ALICE POLICE DEPARTMENT</t>
  </si>
  <si>
    <t>ALLEN POLICE DEPARTMENT</t>
  </si>
  <si>
    <t>ALVARADO POLICE DEPARTMENT</t>
  </si>
  <si>
    <t>ANGELINA COUNTY SHERIFF'S OFFICE</t>
  </si>
  <si>
    <t>ARLINGTON POLICE DEPARTMENT</t>
  </si>
  <si>
    <t>BEAUMONT POLICE DEPARTMENT</t>
  </si>
  <si>
    <t>BELL COUNTY SHERIFF'S OFFICE</t>
  </si>
  <si>
    <t>BIG SPRING POLICE DEPARTMENT</t>
  </si>
  <si>
    <t>BORGER POLICE DEPARTMENT</t>
  </si>
  <si>
    <t>BRIDGE CITY POLICE DEPARTMENT</t>
  </si>
  <si>
    <t>BROWNSVILLE POLICE DEPARTMENT</t>
  </si>
  <si>
    <t>BRYAN POLICE DEPARTMENT</t>
  </si>
  <si>
    <t>CAMERON COUNTY SHERIFF'S OFFICE</t>
  </si>
  <si>
    <t>CHEROKEE COUNTY SHERIFF'S OFFICE</t>
  </si>
  <si>
    <t>BOGATA POLICE DEPARTMENT</t>
  </si>
  <si>
    <t>COLLEGE STATION POLICE DEPARTMENT</t>
  </si>
  <si>
    <t>CONCHO COUNTY SHERIFF'S OFFICE</t>
  </si>
  <si>
    <t>COPPERAS COVE POLICE DEPARTMENT</t>
  </si>
  <si>
    <t>CORINTH POLICE DEPARTMENT</t>
  </si>
  <si>
    <t>CROCKETT COUNTY SHERIFF'S OFFICE</t>
  </si>
  <si>
    <t>DENTON COUNTY SHERIFF'S OFFICE</t>
  </si>
  <si>
    <t>DENTON POLICE DEPARTMENT</t>
  </si>
  <si>
    <t>ECTOR COUNTY SHERIFF'S OFFICE</t>
  </si>
  <si>
    <t>EDINBURG POLICE DEPARTMENT</t>
  </si>
  <si>
    <t>EL CAMPO POLICE DEPARTMENT</t>
  </si>
  <si>
    <t>ENNIS POLICE DEPARTMENT</t>
  </si>
  <si>
    <t>FORT BEND COUNTY SHERIFF'S OFFICE</t>
  </si>
  <si>
    <t>FORT WORTH POLICE DEPARTMENT</t>
  </si>
  <si>
    <t>GALVESTON POLICE DEPARTMENT</t>
  </si>
  <si>
    <t>GEORGETOWN POLICE DEPARTMENT</t>
  </si>
  <si>
    <t>GILLESPIE COUNTY SHERIFF'S OFFICE</t>
  </si>
  <si>
    <t>GONZALES COUNTY SHERIFF'S OFFICE</t>
  </si>
  <si>
    <t>GREGG COUNTY SHERIFF'S OFFICE</t>
  </si>
  <si>
    <t>GRIMES COUNTY SHERIFF'S OFFICE</t>
  </si>
  <si>
    <t>HEREFORD POLICE DEPARTMENT</t>
  </si>
  <si>
    <t>HUNT COUNTY SHERIFF'S OFFICE</t>
  </si>
  <si>
    <t>IRVING POLICE DEPARTMENT</t>
  </si>
  <si>
    <t>KATY POLICE DEPARTMENT</t>
  </si>
  <si>
    <t>KILLEEN POLICE DEPARTMENT</t>
  </si>
  <si>
    <t>KINGSVILLE POLICE DEPARTMENT</t>
  </si>
  <si>
    <t>KRUM POLICE DEPARTMENT</t>
  </si>
  <si>
    <t>KYLE POLICE DEPARTMENT</t>
  </si>
  <si>
    <t>LA MARQUE POLICE DEPARTMENT</t>
  </si>
  <si>
    <t>LAKESIDE POLICE DEPARTMENT</t>
  </si>
  <si>
    <t>LAREDO POLICE DEPARTMENT</t>
  </si>
  <si>
    <t>LEAGUE CITY POLICE DEPARTMENT</t>
  </si>
  <si>
    <t>LEVELLAND POLICE DEPARTMENT</t>
  </si>
  <si>
    <t>LEWISVILLE POLICE DEPARTMENT</t>
  </si>
  <si>
    <t>LOCKHART POLICE DEPARTMENT</t>
  </si>
  <si>
    <t>LONGVIEW POLICE DEPARTMENT</t>
  </si>
  <si>
    <t>LUBBOCK POLICE DEPARTMENT</t>
  </si>
  <si>
    <t>LYNN COUNTY SHERIFF'S OFFICE</t>
  </si>
  <si>
    <t>MANVEL POLICE DEPARTMENT</t>
  </si>
  <si>
    <t>MATHIS POLICE DEPARTMENT</t>
  </si>
  <si>
    <t>MEXIA POLICE DEPARTMENT</t>
  </si>
  <si>
    <t>MIDLAND COUNTY SHERIFF'S OFFICE</t>
  </si>
  <si>
    <t>MIDLAND POLICE DEPARTMENT</t>
  </si>
  <si>
    <t>MONAHANS POLICE DEPARTMENT</t>
  </si>
  <si>
    <t>MONTGOMERY COUNTY SHERIFF'S OFFICE</t>
  </si>
  <si>
    <t>MOORE COUNTY SHERIFF'S OFFICE</t>
  </si>
  <si>
    <t>MURPHY POLICE DEPARTMENT</t>
  </si>
  <si>
    <t>NACOGDOCHES POLICE DEPARTMENT</t>
  </si>
  <si>
    <t>NEW BRAUNFELS POLICE DEPARTMENT</t>
  </si>
  <si>
    <t>NUECES COUNTY SHERIFF'S OFFICE</t>
  </si>
  <si>
    <t>PALESTINE POLICE DEPARTMENT</t>
  </si>
  <si>
    <t>PALMVIEW POLICE DEPARTMENT</t>
  </si>
  <si>
    <t>PARKER COUNTY SHERIFF'S OFFICE</t>
  </si>
  <si>
    <t>PASADENA POLICE DEPARTMENT</t>
  </si>
  <si>
    <t>PHARR POLICE DEPARTMENT</t>
  </si>
  <si>
    <t>PLAINVIEW POLICE DEPARTMENT</t>
  </si>
  <si>
    <t>PLANO POLICE DEPARTMENT</t>
  </si>
  <si>
    <t>POLK COUNTY SHERIFF'S OFFICE</t>
  </si>
  <si>
    <t>PORT NECHES POLICE DEPARTMENT</t>
  </si>
  <si>
    <t>REFUGIO COUNTY SHERIFF'S OFFICE</t>
  </si>
  <si>
    <t>REFUGIO POLICE DEPARTMENT</t>
  </si>
  <si>
    <t>RICHARDSON POLICE DEPARTMENT</t>
  </si>
  <si>
    <t>ROBINSON POLICE DEPARTMENT</t>
  </si>
  <si>
    <t>ROSENBERG POLICE DEPARTMENT</t>
  </si>
  <si>
    <t>SAN BENITO POLICE DEPARTMENT</t>
  </si>
  <si>
    <t>SAN MARCOS POLICE DEPARTMENT</t>
  </si>
  <si>
    <t>SCHERTZ POLICE DEPARTMENT</t>
  </si>
  <si>
    <t>SEGUIN POLICE DEPARTMENT</t>
  </si>
  <si>
    <t>SNYDER POLICE DEPARTMENT</t>
  </si>
  <si>
    <t>SOUTH HOUSTON POLICE DEPARTMENT</t>
  </si>
  <si>
    <t>SUGAR LAND POLICE DEPARTMENT</t>
  </si>
  <si>
    <t>TARRANT COUNTY SHERIFF'S OFFICE</t>
  </si>
  <si>
    <t>TEXAS STATE TECHNICAL COLLEGE POLICE DEPARTMENT -</t>
  </si>
  <si>
    <t>TRAVIS COUNTY SHERIFF'S OFFICE</t>
  </si>
  <si>
    <t>TULIA POLICE DEPARTMENT</t>
  </si>
  <si>
    <t>TYLER POLICE DEPARTMENT</t>
  </si>
  <si>
    <t>VICTORIA POLICE DEPARTMENT</t>
  </si>
  <si>
    <t>WACO POLICE DEPARTMENT</t>
  </si>
  <si>
    <t>WASHINGTON COUNTY SHERIFF'S OFFICE</t>
  </si>
  <si>
    <t>WESLACO POLICE DEPARTMENT</t>
  </si>
  <si>
    <t>WILLACY COUNTY SHERIFF'S OFFICE</t>
  </si>
  <si>
    <t>WINKLER COUNTY SHERIFF'S OFFICE</t>
  </si>
  <si>
    <t>WORTHAM POLICE DEPARTMENT</t>
  </si>
  <si>
    <t>YOAKUM POLICE DEPARTMENT</t>
  </si>
  <si>
    <t>ZAPATA COUNTY SHERIFF'S OFFICE</t>
  </si>
  <si>
    <t>ZAVALA COUNTY SHERIFF'S OFFICE</t>
  </si>
  <si>
    <t>HOUSTON POLICE DEPARTMENT</t>
  </si>
  <si>
    <t>LOWER COLORADO RIVER AUTHORITY</t>
  </si>
  <si>
    <t>NOT REPORTED</t>
  </si>
  <si>
    <t>REQUIRES INTERPRETATION</t>
  </si>
  <si>
    <t>TEXAS DEPARTMENT OF PUBLIC SAFETY</t>
  </si>
  <si>
    <t>FEDERAL HIGHWAY ADMINISTRATION</t>
  </si>
  <si>
    <t>TEXAS ARMY NATIONAL GUARD</t>
  </si>
  <si>
    <t>NORTH TEXAS TOLLWAY AUTHORITY</t>
  </si>
  <si>
    <t>CITY OF NORTH RICHLAND HILLS</t>
  </si>
  <si>
    <t>CITY OF COLLEGE STATION</t>
  </si>
  <si>
    <t>CITY OF BRYAN</t>
  </si>
  <si>
    <t>CITY OF MCKINNEY</t>
  </si>
  <si>
    <t>CITY OF SUGAR LAND</t>
  </si>
  <si>
    <t>TEXAS DEPARTMENT OF MOTOR VEHICLES</t>
  </si>
  <si>
    <t>TEXAS DEPARTMENT OF INSURANCE</t>
  </si>
  <si>
    <t>TEXAS DEPARTMENT OF CRIMINAL JUSTICE</t>
  </si>
  <si>
    <t>CITY OF CORPUS CHRISTI</t>
  </si>
  <si>
    <t>CITY OF WACO</t>
  </si>
  <si>
    <t>FORT BEND COUNTY</t>
  </si>
  <si>
    <t>CITY OF FRISCO</t>
  </si>
  <si>
    <t>CITY OF MISSOURI CITY</t>
  </si>
  <si>
    <t>DALLAS COUNTY</t>
  </si>
  <si>
    <t>CITY OF ALLEN</t>
  </si>
  <si>
    <t>CITY OF EL PASO</t>
  </si>
  <si>
    <t>CITY OF DALLAS</t>
  </si>
  <si>
    <t>CITY OF GRAND PRAIRIE</t>
  </si>
  <si>
    <t>CITY OF BALCH SPRINGS</t>
  </si>
  <si>
    <t>UNKNOWN</t>
  </si>
  <si>
    <t>NOT APPLICABLE</t>
  </si>
  <si>
    <t>CONCRETE</t>
  </si>
  <si>
    <t>NO MEDIAN</t>
  </si>
  <si>
    <t>OTHER</t>
  </si>
  <si>
    <t>HIGHWAY</t>
  </si>
  <si>
    <t>RAILROAD</t>
  </si>
  <si>
    <t>PEDESTRIAN EXCLUSIVELY</t>
  </si>
  <si>
    <t>NOT A BUS</t>
  </si>
  <si>
    <t>TRANSIT</t>
  </si>
  <si>
    <t>CHARTER</t>
  </si>
  <si>
    <t>SHUTTLE</t>
  </si>
  <si>
    <t>US DOT</t>
  </si>
  <si>
    <t>TXDOT</t>
  </si>
  <si>
    <t>OTHER (EXPLAIN IN NARRATIVE)</t>
  </si>
  <si>
    <t>NONE</t>
  </si>
  <si>
    <t>SCHOOL NURSE</t>
  </si>
  <si>
    <t>RESIDENCE</t>
  </si>
  <si>
    <t>ETMC HENDERSON</t>
  </si>
  <si>
    <t>TREATED AT SCENE</t>
  </si>
  <si>
    <t>VALLEY BAPTIST</t>
  </si>
  <si>
    <t>REFUSED</t>
  </si>
  <si>
    <t>REFUSED TREATMENT</t>
  </si>
  <si>
    <t>JPS</t>
  </si>
  <si>
    <t>CHRISTUS SPOHN</t>
  </si>
  <si>
    <t>ETMC</t>
  </si>
  <si>
    <t>MOTHER FRANCIS</t>
  </si>
  <si>
    <t>EASTLAND HOSPITAL</t>
  </si>
  <si>
    <t>CAMPBELL</t>
  </si>
  <si>
    <t>CENTENNIAL</t>
  </si>
  <si>
    <t>MEDICAL EXAMINER</t>
  </si>
  <si>
    <t>PARKLAND</t>
  </si>
  <si>
    <t>KNAPP MEDICAL CENTER</t>
  </si>
  <si>
    <t>CONROE REGIONAL</t>
  </si>
  <si>
    <t>BRACKENRIDGE</t>
  </si>
  <si>
    <t>TRMC</t>
  </si>
  <si>
    <t>CEDAR PARK REGIONAL</t>
  </si>
  <si>
    <t>PETERSON HOSPITAL</t>
  </si>
  <si>
    <t>DARNALL</t>
  </si>
  <si>
    <t>SANTA ROSA</t>
  </si>
  <si>
    <t>GRMC</t>
  </si>
  <si>
    <t>HERMAN MEMORIAL</t>
  </si>
  <si>
    <t>KINGWOOD HOSPITAL</t>
  </si>
  <si>
    <t>ME'S OFFICE</t>
  </si>
  <si>
    <t>UNKNOWN LOCATION</t>
  </si>
  <si>
    <t>SAN JACINTO</t>
  </si>
  <si>
    <t>HERMAN</t>
  </si>
  <si>
    <t>PARKLAND HOSPITAL ER</t>
  </si>
  <si>
    <t>ME</t>
  </si>
  <si>
    <t>BAYLOR</t>
  </si>
  <si>
    <t>BAYSHORE</t>
  </si>
  <si>
    <t>UTMB GALVESTON</t>
  </si>
  <si>
    <t>UNIVERSITY</t>
  </si>
  <si>
    <t>PRIVATE DOCTOR</t>
  </si>
  <si>
    <t>MEMORIAL</t>
  </si>
  <si>
    <t>HFD</t>
  </si>
  <si>
    <t>HARRIS COUNTY</t>
  </si>
  <si>
    <t>JSER</t>
  </si>
  <si>
    <t>HARRIS</t>
  </si>
  <si>
    <t>MCL</t>
  </si>
  <si>
    <t>NTMC</t>
  </si>
  <si>
    <t>SOUTHEAST</t>
  </si>
  <si>
    <t>NORTHWEST</t>
  </si>
  <si>
    <t>HMC</t>
  </si>
  <si>
    <t>DELL</t>
  </si>
  <si>
    <t>BRECKENRIDGE</t>
  </si>
  <si>
    <t>GMC</t>
  </si>
  <si>
    <t>NORTHEAST</t>
  </si>
  <si>
    <t>METROPOLITAN</t>
  </si>
  <si>
    <t>EMS</t>
  </si>
  <si>
    <t>ROUND ROCK</t>
  </si>
  <si>
    <t>HOME</t>
  </si>
  <si>
    <t>REFUSED EMS</t>
  </si>
  <si>
    <t>SETON</t>
  </si>
  <si>
    <t>NOT TRANSPORTED</t>
  </si>
  <si>
    <t>ON SIGHT</t>
  </si>
  <si>
    <t>DARNELL</t>
  </si>
  <si>
    <t>SCOTT AND WHITE HOSP</t>
  </si>
  <si>
    <t>SOUTHWEST</t>
  </si>
  <si>
    <t>MCHD</t>
  </si>
  <si>
    <t>WAXAHACHIE</t>
  </si>
  <si>
    <t>REF</t>
  </si>
  <si>
    <t>BAYSIDE</t>
  </si>
  <si>
    <t>CITIZEN</t>
  </si>
  <si>
    <t>CY FAIR</t>
  </si>
  <si>
    <t>HAYS COUNTY</t>
  </si>
  <si>
    <t>HEB</t>
  </si>
  <si>
    <t>KERRVILLE</t>
  </si>
  <si>
    <t>WESTOVER HILLS</t>
  </si>
  <si>
    <t>KINGWOOD</t>
  </si>
  <si>
    <t>SUNNYVALE</t>
  </si>
  <si>
    <t>ON SCENE</t>
  </si>
  <si>
    <t>GREENVILLE HOSPITAL</t>
  </si>
  <si>
    <t>METRO</t>
  </si>
  <si>
    <t>MEMORIAL NORTHEAST</t>
  </si>
  <si>
    <t>RENISSANCE</t>
  </si>
  <si>
    <t>AT SCENE</t>
  </si>
  <si>
    <t>MCALLEN</t>
  </si>
  <si>
    <t>RICHARDSON</t>
  </si>
  <si>
    <t>CITIZENS</t>
  </si>
  <si>
    <t>DECLINED</t>
  </si>
  <si>
    <t>KILLED</t>
  </si>
  <si>
    <t>FAIRFIELD</t>
  </si>
  <si>
    <t>PATIENTS</t>
  </si>
  <si>
    <t>CLEBURNE</t>
  </si>
  <si>
    <t>SEYMOUR</t>
  </si>
  <si>
    <t>HOTEL</t>
  </si>
  <si>
    <t>MISSION</t>
  </si>
  <si>
    <t>MEDSTAR</t>
  </si>
  <si>
    <t>H.E.B</t>
  </si>
  <si>
    <t>COOK</t>
  </si>
  <si>
    <t>VA</t>
  </si>
  <si>
    <t>CANYON LAKE EMS</t>
  </si>
  <si>
    <t>RESIDENT</t>
  </si>
  <si>
    <t>DALLAS</t>
  </si>
  <si>
    <t>VALLEY EMS</t>
  </si>
  <si>
    <t>TITUS</t>
  </si>
  <si>
    <t>SW</t>
  </si>
  <si>
    <t>KIMBLE CO. HOSPITAL</t>
  </si>
  <si>
    <t>CASS COUNTY S.O.</t>
  </si>
  <si>
    <t>CHECKED BY</t>
  </si>
  <si>
    <t>MADISONVILLE</t>
  </si>
  <si>
    <t>SUGAR LAND</t>
  </si>
  <si>
    <t>CLARENDON</t>
  </si>
  <si>
    <t>BROWNWOOD</t>
  </si>
  <si>
    <t>HUNTSVILLE</t>
  </si>
  <si>
    <t>BEAUMONT</t>
  </si>
  <si>
    <t>AMBULANCE</t>
  </si>
  <si>
    <t>NORTH</t>
  </si>
  <si>
    <t>JOURDANTON</t>
  </si>
  <si>
    <t>NOT LISTED</t>
  </si>
  <si>
    <t>DD</t>
  </si>
  <si>
    <t>SSS</t>
  </si>
  <si>
    <t>SCHOOL</t>
  </si>
  <si>
    <t>BRACKEN</t>
  </si>
  <si>
    <t>UNK</t>
  </si>
  <si>
    <t>LA GRANGE</t>
  </si>
  <si>
    <t>AUSTIN</t>
  </si>
  <si>
    <t>FTR</t>
  </si>
  <si>
    <t>DRIVEN</t>
  </si>
  <si>
    <t>OBSERVED</t>
  </si>
  <si>
    <t>HOUSE</t>
  </si>
  <si>
    <t>SEE NARRATIVE</t>
  </si>
  <si>
    <t>HILL CREST</t>
  </si>
  <si>
    <t>MCKINNEY</t>
  </si>
  <si>
    <t>ENNIS</t>
  </si>
  <si>
    <t>WEATHERFORD</t>
  </si>
  <si>
    <t>PITTSBURG</t>
  </si>
  <si>
    <t>NAVARRO</t>
  </si>
  <si>
    <t>LUBBOCK</t>
  </si>
  <si>
    <t>DRIVEN FROM SCENE</t>
  </si>
  <si>
    <t>CHAMPION EMS</t>
  </si>
  <si>
    <t>CORPUS CHRISTI</t>
  </si>
  <si>
    <t>NW</t>
  </si>
  <si>
    <t>GORMAN</t>
  </si>
  <si>
    <t>TYLER</t>
  </si>
  <si>
    <t>KATY</t>
  </si>
  <si>
    <t>EAST COLUMBIA</t>
  </si>
  <si>
    <t>AT THE SCENE</t>
  </si>
  <si>
    <t>DEL SOL</t>
  </si>
  <si>
    <t>GALVESTON</t>
  </si>
  <si>
    <t>KINGSVILLE</t>
  </si>
  <si>
    <t>GRAPEVINE</t>
  </si>
  <si>
    <t>JCSO</t>
  </si>
  <si>
    <t>CHECKED OUT</t>
  </si>
  <si>
    <t>PLAINVIEW</t>
  </si>
  <si>
    <t>BRAZOSPORT</t>
  </si>
  <si>
    <t>PLANO</t>
  </si>
  <si>
    <t>ABILENE</t>
  </si>
  <si>
    <t>SPOHN</t>
  </si>
  <si>
    <t>CONROE</t>
  </si>
  <si>
    <t>MANSFIELD</t>
  </si>
  <si>
    <t>NACOGDOCHES</t>
  </si>
  <si>
    <t>CCSO</t>
  </si>
  <si>
    <t>DR.</t>
  </si>
  <si>
    <t>DR</t>
  </si>
  <si>
    <t>DRIVER</t>
  </si>
  <si>
    <t>SDF</t>
  </si>
  <si>
    <t>SF</t>
  </si>
  <si>
    <t>F</t>
  </si>
  <si>
    <t>X</t>
  </si>
  <si>
    <t>ABANDONED VEHICLE</t>
  </si>
  <si>
    <t>/</t>
  </si>
  <si>
    <t>LAKEWAY</t>
  </si>
  <si>
    <t>TERRELL</t>
  </si>
  <si>
    <t>MEDICAL</t>
  </si>
  <si>
    <t>MOTHER</t>
  </si>
  <si>
    <t>WILL</t>
  </si>
  <si>
    <t>ACADIAN</t>
  </si>
  <si>
    <t>BAYTOWN EMS</t>
  </si>
  <si>
    <t>TRAVIS COUNTY</t>
  </si>
  <si>
    <t>SCENE</t>
  </si>
  <si>
    <t>CHECKED</t>
  </si>
  <si>
    <t>POSSIBLE INJURY</t>
  </si>
  <si>
    <t>NO</t>
  </si>
  <si>
    <t>NOT INJURED</t>
  </si>
  <si>
    <t>FOLLOW UP</t>
  </si>
  <si>
    <t>BURNET</t>
  </si>
  <si>
    <t>PVT</t>
  </si>
  <si>
    <t>SITE</t>
  </si>
  <si>
    <t>MATAGORDA</t>
  </si>
  <si>
    <t>PALACIOS</t>
  </si>
  <si>
    <t>SOUTH</t>
  </si>
  <si>
    <t>ALLIANCE</t>
  </si>
  <si>
    <t>ST MARKS</t>
  </si>
  <si>
    <t>EDINBURG</t>
  </si>
  <si>
    <t>SE</t>
  </si>
  <si>
    <t>BY SELF</t>
  </si>
  <si>
    <t>DROVE</t>
  </si>
  <si>
    <t>BELLVILLE</t>
  </si>
  <si>
    <t>AMERICAN GENERAL</t>
  </si>
  <si>
    <t>TEXAN</t>
  </si>
  <si>
    <t>SOUTH HOUSTON</t>
  </si>
  <si>
    <t>B</t>
  </si>
  <si>
    <t>BEEVILLE</t>
  </si>
  <si>
    <t>THREE RIVERS</t>
  </si>
  <si>
    <t>EL PASO</t>
  </si>
  <si>
    <t>PRIVATE PARTY</t>
  </si>
  <si>
    <t>PFLUGERVILLE</t>
  </si>
  <si>
    <t>JCSO JAIL</t>
  </si>
  <si>
    <t>OWNER</t>
  </si>
  <si>
    <t>AMARILLO</t>
  </si>
  <si>
    <t>NORTH RICHLAND HILLS</t>
  </si>
  <si>
    <t>HANSFORD</t>
  </si>
  <si>
    <t>HOUSTON</t>
  </si>
  <si>
    <t>KARNES COUNTY SO</t>
  </si>
  <si>
    <t>DRISCOLL</t>
  </si>
  <si>
    <t>CROCKETT</t>
  </si>
  <si>
    <t>UTOPIA</t>
  </si>
  <si>
    <t>TRINITY</t>
  </si>
  <si>
    <t>CROSBYTON</t>
  </si>
  <si>
    <t>LEWISVILLE</t>
  </si>
  <si>
    <t>TARRANT COUNTY</t>
  </si>
  <si>
    <t>SWIFT</t>
  </si>
  <si>
    <t>MC</t>
  </si>
  <si>
    <t>NCSO</t>
  </si>
  <si>
    <t>TEXAS</t>
  </si>
  <si>
    <t>TRAFFIC</t>
  </si>
  <si>
    <t>QUITMAN</t>
  </si>
  <si>
    <t>NOT NOTIFIED</t>
  </si>
  <si>
    <t>LEFT</t>
  </si>
  <si>
    <t>FIRE DEPARTMENT</t>
  </si>
  <si>
    <t>NE</t>
  </si>
  <si>
    <t>WICHITA FALLS</t>
  </si>
  <si>
    <t>JACKSBORO</t>
  </si>
  <si>
    <t>FIRST RESPONDERS</t>
  </si>
  <si>
    <t>YOAKUM</t>
  </si>
  <si>
    <t>NURSE</t>
  </si>
  <si>
    <t>PD</t>
  </si>
  <si>
    <t>SAFD</t>
  </si>
  <si>
    <t>M3</t>
  </si>
  <si>
    <t>OLNEY</t>
  </si>
  <si>
    <t>APOLLO</t>
  </si>
  <si>
    <t>MESQUITE</t>
  </si>
  <si>
    <t>DECATUR</t>
  </si>
  <si>
    <t>CSFD</t>
  </si>
  <si>
    <t>DALLAS FIRE RESCUE</t>
  </si>
  <si>
    <t>WINNIE</t>
  </si>
  <si>
    <t>TIME</t>
  </si>
  <si>
    <t>UNIT #1 DRIVER</t>
  </si>
  <si>
    <t>JACK</t>
  </si>
  <si>
    <t>GEORGETOWN</t>
  </si>
  <si>
    <t>STREET</t>
  </si>
  <si>
    <t>MIDLAND</t>
  </si>
  <si>
    <t>LITTLEFIELD</t>
  </si>
  <si>
    <t>POLICE DEPARTMENT</t>
  </si>
  <si>
    <t>PLAZA</t>
  </si>
  <si>
    <t>MEDIC</t>
  </si>
  <si>
    <t>DENTON</t>
  </si>
  <si>
    <t>JUSTIN PD</t>
  </si>
  <si>
    <t>CAMP COUNTY EMS</t>
  </si>
  <si>
    <t>TEMPLE</t>
  </si>
  <si>
    <t>FORNEY</t>
  </si>
  <si>
    <t>IFD</t>
  </si>
  <si>
    <t>PRIVATE</t>
  </si>
  <si>
    <t>STAFF</t>
  </si>
  <si>
    <t>BAYTOWN</t>
  </si>
  <si>
    <t>CAR</t>
  </si>
  <si>
    <t>NASSAU BAY</t>
  </si>
  <si>
    <t>LOT</t>
  </si>
  <si>
    <t>MARBLE FALLS</t>
  </si>
  <si>
    <t>A5</t>
  </si>
  <si>
    <t>POLICE STATION</t>
  </si>
  <si>
    <t>FREDERICKSBURG</t>
  </si>
  <si>
    <t>BOERNE</t>
  </si>
  <si>
    <t>SUPERVISOR</t>
  </si>
  <si>
    <t>AAA</t>
  </si>
  <si>
    <t>UNIT 1</t>
  </si>
  <si>
    <t>LEGACY EMS</t>
  </si>
  <si>
    <t>SELF</t>
  </si>
  <si>
    <t>SWEETWATER EMS</t>
  </si>
  <si>
    <t>VICTORIA EMS</t>
  </si>
  <si>
    <t>ATASCOSA EMS</t>
  </si>
  <si>
    <t>N/A</t>
  </si>
  <si>
    <t>HAPPY EMS</t>
  </si>
  <si>
    <t>PATROL UNIT</t>
  </si>
  <si>
    <t>TEXAS DPS</t>
  </si>
  <si>
    <t>POLICE UNIT</t>
  </si>
  <si>
    <t>PECOS COUNTY SHERIFF</t>
  </si>
  <si>
    <t>TROOPER ARNOLD TEVIS</t>
  </si>
  <si>
    <t>ORANGE SO</t>
  </si>
  <si>
    <t>UNIT 3</t>
  </si>
  <si>
    <t>MARSHALL</t>
  </si>
  <si>
    <t>THIRD PARTY</t>
  </si>
  <si>
    <t>POLICE</t>
  </si>
  <si>
    <t>M56</t>
  </si>
  <si>
    <t>GALVESTON EMS</t>
  </si>
  <si>
    <t>SAFD EMS</t>
  </si>
  <si>
    <t>APD</t>
  </si>
  <si>
    <t>MCSO</t>
  </si>
  <si>
    <t>LEGACY</t>
  </si>
  <si>
    <t>TOW TRUCK DRIVER</t>
  </si>
  <si>
    <t>PATROL SERGEANT</t>
  </si>
  <si>
    <t>ANGLETON</t>
  </si>
  <si>
    <t>DAVIS</t>
  </si>
  <si>
    <t>TRANSTAR</t>
  </si>
  <si>
    <t>HAWKINS</t>
  </si>
  <si>
    <t>CRAWFORD</t>
  </si>
  <si>
    <t>WALK IN</t>
  </si>
  <si>
    <t>FORT WORTH POLICE</t>
  </si>
  <si>
    <t>M2</t>
  </si>
  <si>
    <t>SHERMAN POLICE DEPT.</t>
  </si>
  <si>
    <t>DRIVER OF UNIT 1</t>
  </si>
  <si>
    <t>OFFICER</t>
  </si>
  <si>
    <t>ATASCOCITA</t>
  </si>
  <si>
    <t>M565</t>
  </si>
  <si>
    <t>HPD</t>
  </si>
  <si>
    <t>POLICE OFFICER</t>
  </si>
  <si>
    <t>BEAUMONT POLICE</t>
  </si>
  <si>
    <t>M30</t>
  </si>
  <si>
    <t>FRISCO FIRE/EMS</t>
  </si>
  <si>
    <t>BY EMS</t>
  </si>
  <si>
    <t>M28</t>
  </si>
  <si>
    <t>AFD</t>
  </si>
  <si>
    <t>A-6</t>
  </si>
  <si>
    <t>DUNCANVILLE</t>
  </si>
  <si>
    <t>LITTLE ELM</t>
  </si>
  <si>
    <t>UNIT #1</t>
  </si>
  <si>
    <t>ATASCOSA COUNTY EMS</t>
  </si>
  <si>
    <t>D3</t>
  </si>
  <si>
    <t>PRIVATE CITIZEN</t>
  </si>
  <si>
    <t>A-4</t>
  </si>
  <si>
    <t>WALKED</t>
  </si>
  <si>
    <t>POLICE DEPT</t>
  </si>
  <si>
    <t>FERRIS</t>
  </si>
  <si>
    <t>M6</t>
  </si>
  <si>
    <t>FAYETTE COUNTY EMS</t>
  </si>
  <si>
    <t>OFFICERS</t>
  </si>
  <si>
    <t>WCEMS</t>
  </si>
  <si>
    <t>LAW ENFORCEMENT</t>
  </si>
  <si>
    <t>ACADIA</t>
  </si>
  <si>
    <t>WACO PD</t>
  </si>
  <si>
    <t>TROOPER</t>
  </si>
  <si>
    <t>LUMBERTON</t>
  </si>
  <si>
    <t>VICTORIA COUNTY EMS</t>
  </si>
  <si>
    <t>#1</t>
  </si>
  <si>
    <t>M4</t>
  </si>
  <si>
    <t>RENDON</t>
  </si>
  <si>
    <t>DRIVER OF UNIT #1</t>
  </si>
  <si>
    <t>CHANNELVIEW</t>
  </si>
  <si>
    <t>BRAZOS COUNTY S.O.</t>
  </si>
  <si>
    <t>CAMP CO EMS</t>
  </si>
  <si>
    <t>REPORTING PARTY</t>
  </si>
  <si>
    <t>ROBSTOWN</t>
  </si>
  <si>
    <t>MYSELF</t>
  </si>
  <si>
    <t>TX DPS</t>
  </si>
  <si>
    <t>D.C.S.O.</t>
  </si>
  <si>
    <t>SOUTHLAKE</t>
  </si>
  <si>
    <t>M5</t>
  </si>
  <si>
    <t>DRIVER 2</t>
  </si>
  <si>
    <t>UNIT 2</t>
  </si>
  <si>
    <t>WILLIAMSON CO</t>
  </si>
  <si>
    <t>Y</t>
  </si>
  <si>
    <t>TROOPER EARLY</t>
  </si>
  <si>
    <t>DRIVER UNIT #1</t>
  </si>
  <si>
    <t>#19</t>
  </si>
  <si>
    <t>PASSER-BY</t>
  </si>
  <si>
    <t>TROOPER POTTER</t>
  </si>
  <si>
    <t>DEPUTY</t>
  </si>
  <si>
    <t>CALDWELL COUNTY SO</t>
  </si>
  <si>
    <t>SAN MARCOS PD</t>
  </si>
  <si>
    <t>VEHICLE</t>
  </si>
  <si>
    <t>MED</t>
  </si>
  <si>
    <t>UNIT 1 DRIVER</t>
  </si>
  <si>
    <t>NA</t>
  </si>
  <si>
    <t>STERLING</t>
  </si>
  <si>
    <t>ETM</t>
  </si>
  <si>
    <t>DRIVER UNIT 1</t>
  </si>
  <si>
    <t>M29</t>
  </si>
  <si>
    <t>FRIO COUNTY SO</t>
  </si>
  <si>
    <t>M37</t>
  </si>
  <si>
    <t>SHERIFF DEPARTMENT</t>
  </si>
  <si>
    <t>DRIVER OF UNIT#2</t>
  </si>
  <si>
    <t>FD</t>
  </si>
  <si>
    <t>TROOPER LAWRENCE</t>
  </si>
  <si>
    <t>ELITE</t>
  </si>
  <si>
    <t>PERSONAL</t>
  </si>
  <si>
    <t>DPS</t>
  </si>
  <si>
    <t>RANSOM CANYON</t>
  </si>
  <si>
    <t>ELLIS COUNTY SHERIFF</t>
  </si>
  <si>
    <t>OFFICERS ON SCENE</t>
  </si>
  <si>
    <t>REPORTING OFFICER</t>
  </si>
  <si>
    <t>CANYON LAKE</t>
  </si>
  <si>
    <t>HOOD COUNTY SO</t>
  </si>
  <si>
    <t>TCPD</t>
  </si>
  <si>
    <t>WFR</t>
  </si>
  <si>
    <t>WESTLAKE</t>
  </si>
  <si>
    <t>MARSHALL FIRE DEPT.</t>
  </si>
  <si>
    <t>ATLANTA FIRE DEPT</t>
  </si>
  <si>
    <t>NEIGHBOR</t>
  </si>
  <si>
    <t>FIRE DEPT</t>
  </si>
  <si>
    <t>A3</t>
  </si>
  <si>
    <t>GALVESTON PD</t>
  </si>
  <si>
    <t>HOOD COUNTY</t>
  </si>
  <si>
    <t>HOUSTON PD</t>
  </si>
  <si>
    <t>OFFICER ON SCENE</t>
  </si>
  <si>
    <t>TROOPER BRITTON</t>
  </si>
  <si>
    <t>AEROSTAR</t>
  </si>
  <si>
    <t>STATE TROOPER</t>
  </si>
  <si>
    <t>PATROL</t>
  </si>
  <si>
    <t>M45</t>
  </si>
  <si>
    <t>HUTCHINS</t>
  </si>
  <si>
    <t>HOUSTON POLICE</t>
  </si>
  <si>
    <t>BY DRIVER #2</t>
  </si>
  <si>
    <t>TEXAS HIGHWAY PATROL</t>
  </si>
  <si>
    <t>FT. BEND COUNTY EMS</t>
  </si>
  <si>
    <t>DRIVER #2</t>
  </si>
  <si>
    <t>PERSON #1</t>
  </si>
  <si>
    <t>BORDER PATROL</t>
  </si>
  <si>
    <t>UNIT #2 DRIVER</t>
  </si>
  <si>
    <t>VEHICLE OWNER</t>
  </si>
  <si>
    <t>LUBBOCK PD</t>
  </si>
  <si>
    <t>HOSPITAL STAFF</t>
  </si>
  <si>
    <t>OCHILTREE COUNTY SO</t>
  </si>
  <si>
    <t>WRECKER DRIVER</t>
  </si>
  <si>
    <t>HUMBLE</t>
  </si>
  <si>
    <t>BY PARENT</t>
  </si>
  <si>
    <t>ERATH COUNTY</t>
  </si>
  <si>
    <t>MICHELLE WILLIAMS</t>
  </si>
  <si>
    <t>LA PALOMA</t>
  </si>
  <si>
    <t>M50</t>
  </si>
  <si>
    <t>BUS</t>
  </si>
  <si>
    <t>POLICE OFFICERS</t>
  </si>
  <si>
    <t>WALKER COUNTY SO</t>
  </si>
  <si>
    <t>M35</t>
  </si>
  <si>
    <t>DRIVER UNIT #2</t>
  </si>
  <si>
    <t>HALLSVILLE</t>
  </si>
  <si>
    <t>PATROL OFFICER</t>
  </si>
  <si>
    <t>VAN HORN EMS</t>
  </si>
  <si>
    <t>UNIT #2</t>
  </si>
  <si>
    <t>UNKNOWN DRIVER</t>
  </si>
  <si>
    <t>HMR</t>
  </si>
  <si>
    <t>EVERMAN</t>
  </si>
  <si>
    <t>PERSON 1</t>
  </si>
  <si>
    <t>FORT WORTH PD</t>
  </si>
  <si>
    <t>LUBBOCK POLICE</t>
  </si>
  <si>
    <t>UNIT</t>
  </si>
  <si>
    <t>WCSO</t>
  </si>
  <si>
    <t>WFPD</t>
  </si>
  <si>
    <t>DRIVER 1</t>
  </si>
  <si>
    <t>WALKED IN</t>
  </si>
  <si>
    <t>EMPLOYEE</t>
  </si>
  <si>
    <t>BROWNSVILLE PD</t>
  </si>
  <si>
    <t>COOKE</t>
  </si>
  <si>
    <t>WALKER</t>
  </si>
  <si>
    <t>DRIVER OF UNIT #2</t>
  </si>
  <si>
    <t>ONSCENE</t>
  </si>
  <si>
    <t>NACOGDOCHES PD</t>
  </si>
  <si>
    <t>CAB</t>
  </si>
  <si>
    <t>WRECKER</t>
  </si>
  <si>
    <t>97Z30</t>
  </si>
  <si>
    <t>A10</t>
  </si>
  <si>
    <t>UNIT 2 DRIVER</t>
  </si>
  <si>
    <t>TCSO</t>
  </si>
  <si>
    <t>MILLER</t>
  </si>
  <si>
    <t>SCHERTZ</t>
  </si>
  <si>
    <t>BYSTANDER</t>
  </si>
  <si>
    <t>TROOPER ROGERS</t>
  </si>
  <si>
    <t>BAR</t>
  </si>
  <si>
    <t>DRIVER OF UNIT 2</t>
  </si>
  <si>
    <t>UNIT#1 DRIVER</t>
  </si>
  <si>
    <t>PEACE OFFICER</t>
  </si>
  <si>
    <t>WITNESS</t>
  </si>
  <si>
    <t>DRIVER OF VEHICLE</t>
  </si>
  <si>
    <t>TROOPER JESSE AMAYA</t>
  </si>
  <si>
    <t>CALDWELL COUNTY</t>
  </si>
  <si>
    <t>JAMES</t>
  </si>
  <si>
    <t>WILLIAMSON</t>
  </si>
  <si>
    <t>MADISON</t>
  </si>
  <si>
    <t>K</t>
  </si>
  <si>
    <t>XXX</t>
  </si>
  <si>
    <t>BY DRIVER</t>
  </si>
  <si>
    <t>DRIVER UNIT 2</t>
  </si>
  <si>
    <t>DPS TROOPER</t>
  </si>
  <si>
    <t>FIRE</t>
  </si>
  <si>
    <t>FEET</t>
  </si>
  <si>
    <t>SHIFT SUPERVISOR</t>
  </si>
  <si>
    <t>GRIMES</t>
  </si>
  <si>
    <t>PASSENGER</t>
  </si>
  <si>
    <t>SMS</t>
  </si>
  <si>
    <t>LA VERNIA</t>
  </si>
  <si>
    <t>MANAGEMENT</t>
  </si>
  <si>
    <t>PASSANGER</t>
  </si>
  <si>
    <t>LIVE OAK POLICE</t>
  </si>
  <si>
    <t>FIRE TRUCK</t>
  </si>
  <si>
    <t>SEGUIN PD</t>
  </si>
  <si>
    <t>TROOPER MAYFIELD</t>
  </si>
  <si>
    <t>BY OWNER</t>
  </si>
  <si>
    <t>SEGUIN</t>
  </si>
  <si>
    <t>DRIVER OF UNIT#1</t>
  </si>
  <si>
    <t>TROOPER CHAD SEAMANS</t>
  </si>
  <si>
    <t>ATS</t>
  </si>
  <si>
    <t>EMS PERSONEL</t>
  </si>
  <si>
    <t>CITY</t>
  </si>
  <si>
    <t>JERSEY VILLAGE</t>
  </si>
  <si>
    <t>KLEIN</t>
  </si>
  <si>
    <t>ABILENE PD</t>
  </si>
  <si>
    <t>OFFICER RODRIGUEZ</t>
  </si>
  <si>
    <t>CPD</t>
  </si>
  <si>
    <t>MCALLEN PD</t>
  </si>
  <si>
    <t>OFFICER ROSALES</t>
  </si>
  <si>
    <t>A11</t>
  </si>
  <si>
    <t>MOTORIST</t>
  </si>
  <si>
    <t>WASHINGTON COUNTY SO</t>
  </si>
  <si>
    <t>LUMBERTON PD</t>
  </si>
  <si>
    <t>CAPITOL</t>
  </si>
  <si>
    <t>MARSHALL PD</t>
  </si>
  <si>
    <t>ON-SCENE</t>
  </si>
  <si>
    <t>HURST</t>
  </si>
  <si>
    <t>HARKER HEIGHTS</t>
  </si>
  <si>
    <t>BELLAIRE</t>
  </si>
  <si>
    <t>WALK-IN</t>
  </si>
  <si>
    <t>LOS FRESNOS</t>
  </si>
  <si>
    <t>GROOM</t>
  </si>
  <si>
    <t>TROOPER JOHNSON</t>
  </si>
  <si>
    <t>TROOPER WHISENHUNT</t>
  </si>
  <si>
    <t>A1</t>
  </si>
  <si>
    <t>A6</t>
  </si>
  <si>
    <t>DUMAS</t>
  </si>
  <si>
    <t>MONT BELVIEU</t>
  </si>
  <si>
    <t>TROOPER WILLIAMS</t>
  </si>
  <si>
    <t>A4</t>
  </si>
  <si>
    <t>FBCSO</t>
  </si>
  <si>
    <t>SHELDON</t>
  </si>
  <si>
    <t>WOODLANDS</t>
  </si>
  <si>
    <t>PASADENA POLICE</t>
  </si>
  <si>
    <t>R8</t>
  </si>
  <si>
    <t>HIGHLANDS</t>
  </si>
  <si>
    <t>CREEK</t>
  </si>
  <si>
    <t>LA MARQUE PD</t>
  </si>
  <si>
    <t>SGT. MIKE CANTU</t>
  </si>
  <si>
    <t>PREC 5 CONSTABLES</t>
  </si>
  <si>
    <t>CLOVERLEAF</t>
  </si>
  <si>
    <t>WASKOM</t>
  </si>
  <si>
    <t>OWNER OF UNIT 2</t>
  </si>
  <si>
    <t>TROOPER COMBS</t>
  </si>
  <si>
    <t>JIM WELLS COUNTY SO</t>
  </si>
  <si>
    <t>JUNCTION</t>
  </si>
  <si>
    <t>DRIVER OF UNIT #3</t>
  </si>
  <si>
    <t>GENESIS</t>
  </si>
  <si>
    <t>DPS MCALLEN</t>
  </si>
  <si>
    <t>CROWLEY</t>
  </si>
  <si>
    <t>LAREDO POLICE</t>
  </si>
  <si>
    <t>TROOPER NIKLAS</t>
  </si>
  <si>
    <t>BY OWNER UNIT #2</t>
  </si>
  <si>
    <t>ALREADY ON SCENE</t>
  </si>
  <si>
    <t>BRYAN POLICE</t>
  </si>
  <si>
    <t>PD OFFICER</t>
  </si>
  <si>
    <t>LIBERTY COUNTY</t>
  </si>
  <si>
    <t>PASSERBY</t>
  </si>
  <si>
    <t>SHALLOWATER</t>
  </si>
  <si>
    <t>PORT ARTHUR PD</t>
  </si>
  <si>
    <t>CARROLLTON</t>
  </si>
  <si>
    <t>TROOPER ALLEN</t>
  </si>
  <si>
    <t>FELLOW OFFICER</t>
  </si>
  <si>
    <t>HCSO DEPUTY</t>
  </si>
  <si>
    <t>PORT ISABEL</t>
  </si>
  <si>
    <t>HARLINGEN</t>
  </si>
  <si>
    <t>NAVARRO COUNTY S.O.</t>
  </si>
  <si>
    <t>PASSING MOTORIST</t>
  </si>
  <si>
    <t>DALLAS PD</t>
  </si>
  <si>
    <t>OFFICER HARRIS</t>
  </si>
  <si>
    <t>TROPHY CLUB</t>
  </si>
  <si>
    <t>ARGYLE</t>
  </si>
  <si>
    <t>FRISCO</t>
  </si>
  <si>
    <t>HURST PD</t>
  </si>
  <si>
    <t>ROSEBUD PD</t>
  </si>
  <si>
    <t>KEITH JONES</t>
  </si>
  <si>
    <t>HOUSTON POLICE DEPT</t>
  </si>
  <si>
    <t>ARANSAS PASS</t>
  </si>
  <si>
    <t>TAYLOR COUNTY S.O.</t>
  </si>
  <si>
    <t>FRANKLIN COUNTY S.O.</t>
  </si>
  <si>
    <t>DENISON PD</t>
  </si>
  <si>
    <t>WILCO SO</t>
  </si>
  <si>
    <t>DRIVER #1</t>
  </si>
  <si>
    <t>SAN ANTONIO</t>
  </si>
  <si>
    <t>ATASCOSA S.O.</t>
  </si>
  <si>
    <t>O</t>
  </si>
  <si>
    <t>WITNESS #1</t>
  </si>
  <si>
    <t>BAYTOWN PD</t>
  </si>
  <si>
    <t>OFFICER JENKINS</t>
  </si>
  <si>
    <t>SEL</t>
  </si>
  <si>
    <t>MCKINNEY PD</t>
  </si>
  <si>
    <t>R1</t>
  </si>
  <si>
    <t>ADDISON FIRE</t>
  </si>
  <si>
    <t>DALLAM COUNTY S.O.</t>
  </si>
  <si>
    <t>OFFICER QUINTANILLA</t>
  </si>
  <si>
    <t>PASSENGER CAR</t>
  </si>
  <si>
    <t>DRIVER UNIT#1</t>
  </si>
  <si>
    <t>HPD 3B51N</t>
  </si>
  <si>
    <t>UPSHUR COUNTY SO</t>
  </si>
  <si>
    <t>A7</t>
  </si>
  <si>
    <t>ANOTHER MOTORIST</t>
  </si>
  <si>
    <t>ROANOKE</t>
  </si>
  <si>
    <t>TROOPER JONES</t>
  </si>
  <si>
    <t>TROOPER K. SHIELDS</t>
  </si>
  <si>
    <t>TROOPER GARCIA</t>
  </si>
  <si>
    <t>PASSER BY</t>
  </si>
  <si>
    <t>SELF INITIATED</t>
  </si>
  <si>
    <t>GILMER POLICE DEPT</t>
  </si>
  <si>
    <t>ON LOCATION</t>
  </si>
  <si>
    <t>JACKSONVILLE</t>
  </si>
  <si>
    <t>CHECK BY</t>
  </si>
  <si>
    <t>DEER PARK</t>
  </si>
  <si>
    <t>DEPUTY DAVIS</t>
  </si>
  <si>
    <t>DRIVER OF UNIT 3</t>
  </si>
  <si>
    <t>VEHICLE DRIVER</t>
  </si>
  <si>
    <t>CALL OUT</t>
  </si>
  <si>
    <t>OFFICER MARTINEZ</t>
  </si>
  <si>
    <t>OTHER MOTORIST</t>
  </si>
  <si>
    <t>SCHOOL BUS</t>
  </si>
  <si>
    <t>TROOPER GARZA</t>
  </si>
  <si>
    <t>PV</t>
  </si>
  <si>
    <t>TRANSPORTATION</t>
  </si>
  <si>
    <t>OTHER OFFICER</t>
  </si>
  <si>
    <t>MIDLOTHIAN</t>
  </si>
  <si>
    <t>TROOPER THOMAS</t>
  </si>
  <si>
    <t>MANAGER</t>
  </si>
  <si>
    <t>BICYCLE</t>
  </si>
  <si>
    <t>TROOPER HILL</t>
  </si>
  <si>
    <t>SHERIFF OFFICE</t>
  </si>
  <si>
    <t>SMITH COUNTY SO</t>
  </si>
  <si>
    <t>OFFICER OLSON</t>
  </si>
  <si>
    <t>UNIT 2 OPERATOR</t>
  </si>
  <si>
    <t>CITY EMPLOYEE</t>
  </si>
  <si>
    <t>DART</t>
  </si>
  <si>
    <t>NACOGDOCHES SO</t>
  </si>
  <si>
    <t>BORGER PD</t>
  </si>
  <si>
    <t>DV1</t>
  </si>
  <si>
    <t>DALLAS SO</t>
  </si>
  <si>
    <t>NEWTON</t>
  </si>
  <si>
    <t>RB</t>
  </si>
  <si>
    <t>DRIVER UP</t>
  </si>
  <si>
    <t>CORINTH PD</t>
  </si>
  <si>
    <t>WRECKER SERVICE</t>
  </si>
  <si>
    <t>EMERGENCY ONE</t>
  </si>
  <si>
    <t>SCHOOL STAFF</t>
  </si>
  <si>
    <t>DRIVER U1</t>
  </si>
  <si>
    <t>DOWNTOWN</t>
  </si>
  <si>
    <t>FROST</t>
  </si>
  <si>
    <t>BCSO</t>
  </si>
  <si>
    <t>KIRBY</t>
  </si>
  <si>
    <t>OFFICER DEASON #1608</t>
  </si>
  <si>
    <t>COMPL</t>
  </si>
  <si>
    <t>PEARLAND</t>
  </si>
  <si>
    <t>LPD</t>
  </si>
  <si>
    <t>BROWNSVILLE</t>
  </si>
  <si>
    <t>LANCASTER</t>
  </si>
  <si>
    <t>INTREPID</t>
  </si>
  <si>
    <t>S2</t>
  </si>
  <si>
    <t>HAYS CO</t>
  </si>
  <si>
    <t>SUGAR LAND PD</t>
  </si>
  <si>
    <t>BY WITNESS</t>
  </si>
  <si>
    <t>EPPD</t>
  </si>
  <si>
    <t>OWNER OF VEHICLE</t>
  </si>
  <si>
    <t>S5</t>
  </si>
  <si>
    <t>BY OFFICER</t>
  </si>
  <si>
    <t>TROOPER PURNELL</t>
  </si>
  <si>
    <t>DRIVERS FATHER</t>
  </si>
  <si>
    <t>CROSBY</t>
  </si>
  <si>
    <t>TROOPER SULLIVAN</t>
  </si>
  <si>
    <t>NACOGDOCHES COUNTY</t>
  </si>
  <si>
    <t>CORSICANA</t>
  </si>
  <si>
    <t>WALLER COUNTY</t>
  </si>
  <si>
    <t>NEIGBOR</t>
  </si>
  <si>
    <t>TROOPER BROWN</t>
  </si>
  <si>
    <t>AUSTIN COUNTY DEPUTY</t>
  </si>
  <si>
    <t>MOTLEY SO</t>
  </si>
  <si>
    <t>FORT BEND</t>
  </si>
  <si>
    <t>COLLINGSWORTH SO</t>
  </si>
  <si>
    <t>CHEROKEE COUNTY SO</t>
  </si>
  <si>
    <t>TROOPER ROUNTREE</t>
  </si>
  <si>
    <t>WILLIAMSON SO</t>
  </si>
  <si>
    <t>MONTGOMERY COUNTY</t>
  </si>
  <si>
    <t>FANNIN CO. S.O.</t>
  </si>
  <si>
    <t>E6</t>
  </si>
  <si>
    <t>EDWARDS</t>
  </si>
  <si>
    <t>S3</t>
  </si>
  <si>
    <t>ALLEN PD</t>
  </si>
  <si>
    <t>COLLEGE STATION</t>
  </si>
  <si>
    <t>LA MARQUE</t>
  </si>
  <si>
    <t>MPD</t>
  </si>
  <si>
    <t>ANOTHER OFFICER</t>
  </si>
  <si>
    <t>LAREDO PD</t>
  </si>
  <si>
    <t>LIBERTY COUNTY SO</t>
  </si>
  <si>
    <t>RICHARD JOHNSON</t>
  </si>
  <si>
    <t>DI</t>
  </si>
  <si>
    <t>RESPONSE</t>
  </si>
  <si>
    <t>PRINCIPAL</t>
  </si>
  <si>
    <t>OFFICER JOHNSON</t>
  </si>
  <si>
    <t>CIVILIAN</t>
  </si>
  <si>
    <t>EXPRESS</t>
  </si>
  <si>
    <t>TOW</t>
  </si>
  <si>
    <t>DPS EMPLOYEE</t>
  </si>
  <si>
    <t>GRAYSON COUNTY SO</t>
  </si>
  <si>
    <t>ADMINISTRATOR</t>
  </si>
  <si>
    <t>IN VEHICLE</t>
  </si>
  <si>
    <t>3RD PARTY</t>
  </si>
  <si>
    <t>AUSTIN POLICE DEPT</t>
  </si>
  <si>
    <t>DU1</t>
  </si>
  <si>
    <t>PENDING</t>
  </si>
  <si>
    <t>VCSO</t>
  </si>
  <si>
    <t>PLANO POLICE</t>
  </si>
  <si>
    <t>ECSO</t>
  </si>
  <si>
    <t>DENTON PD</t>
  </si>
  <si>
    <t>CROSS PLAINS</t>
  </si>
  <si>
    <t>PP</t>
  </si>
  <si>
    <t>MOTORIZED CONVEYANCE</t>
  </si>
  <si>
    <t>SMITH</t>
  </si>
  <si>
    <t>H</t>
  </si>
  <si>
    <t>UNKNOWN MOTORIST</t>
  </si>
  <si>
    <t>IRVING</t>
  </si>
  <si>
    <t>WALKING</t>
  </si>
  <si>
    <t>APEX</t>
  </si>
  <si>
    <t>WESLACO</t>
  </si>
  <si>
    <t>A</t>
  </si>
  <si>
    <t>BY ANOTHER DRIVER</t>
  </si>
  <si>
    <t>AT LOCATION</t>
  </si>
  <si>
    <t>JACKSON CO SO</t>
  </si>
  <si>
    <t>WCSO DEPUTY</t>
  </si>
  <si>
    <t>HASKELL S.O.</t>
  </si>
  <si>
    <t>EMS ON SCENE</t>
  </si>
  <si>
    <t>ORANGE COUNTY SO</t>
  </si>
  <si>
    <t>HOCKLEY COUNTY SO</t>
  </si>
  <si>
    <t>FLOWER MOUND</t>
  </si>
  <si>
    <t>BY CALLER</t>
  </si>
  <si>
    <t>E5</t>
  </si>
  <si>
    <t>ANOTHER DRIVER</t>
  </si>
  <si>
    <t>PEDESTRIAN</t>
  </si>
  <si>
    <t>MIDLAND DPS</t>
  </si>
  <si>
    <t>BENBROOK</t>
  </si>
  <si>
    <t>SHERMAN PD</t>
  </si>
  <si>
    <t>WAGON</t>
  </si>
  <si>
    <t>DRIVER OF VEH #2</t>
  </si>
  <si>
    <t>PERRYTON</t>
  </si>
  <si>
    <t>ADDISON</t>
  </si>
  <si>
    <t>SAN PATRICIO COUNTY</t>
  </si>
  <si>
    <t>ATLANTA FIRE DEPT.</t>
  </si>
  <si>
    <t>OPERATOR</t>
  </si>
  <si>
    <t>SHERIFF'S DEPUTY</t>
  </si>
  <si>
    <t>ON THE SCENE</t>
  </si>
  <si>
    <t>XX</t>
  </si>
  <si>
    <t>GVFD</t>
  </si>
  <si>
    <t>TROOPER DAMON ALLEN</t>
  </si>
  <si>
    <t>MPD OFFICER</t>
  </si>
  <si>
    <t>WYLIE</t>
  </si>
  <si>
    <t>GCSO</t>
  </si>
  <si>
    <t>COOKE COUNTY S.O.</t>
  </si>
  <si>
    <t>CROSBY COUNTY SO</t>
  </si>
  <si>
    <t>S</t>
  </si>
  <si>
    <t>VFD</t>
  </si>
  <si>
    <t>AT THE LOCATION</t>
  </si>
  <si>
    <t>ANAHUAC</t>
  </si>
  <si>
    <t>BY DRIVER 1</t>
  </si>
  <si>
    <t>BY THE DRIVER</t>
  </si>
  <si>
    <t>ALLEN</t>
  </si>
  <si>
    <t>OFFICER MORALES</t>
  </si>
  <si>
    <t>CROCKETT PD</t>
  </si>
  <si>
    <t>CIVILLIAN</t>
  </si>
  <si>
    <t>BY SUPERVISOR</t>
  </si>
  <si>
    <t>OFFICER SMITH</t>
  </si>
  <si>
    <t>TCSO DEPUTIES</t>
  </si>
  <si>
    <t>ORANGE PD</t>
  </si>
  <si>
    <t>VENTURA</t>
  </si>
  <si>
    <t>LEON SPRINGS</t>
  </si>
  <si>
    <t>KENNEDALE</t>
  </si>
  <si>
    <t>AO</t>
  </si>
  <si>
    <t>INDIVIDUAL</t>
  </si>
  <si>
    <t>HELOTES</t>
  </si>
  <si>
    <t>REPORT</t>
  </si>
  <si>
    <t>MALE</t>
  </si>
  <si>
    <t>BONHAM PD</t>
  </si>
  <si>
    <t>BY UNIT #1 DRIVER</t>
  </si>
  <si>
    <t>HCSO</t>
  </si>
  <si>
    <t>LONGVIEW PD</t>
  </si>
  <si>
    <t>DRV</t>
  </si>
  <si>
    <t>KATY PD</t>
  </si>
  <si>
    <t>HARRIS COUNTY PCT 5</t>
  </si>
  <si>
    <t>ON DUTY OFFICER</t>
  </si>
  <si>
    <t>REEVES COUNTY DEPUTY</t>
  </si>
  <si>
    <t>CONVERSE</t>
  </si>
  <si>
    <t>REQUESTED</t>
  </si>
  <si>
    <t>TROOPER PHILLIPS</t>
  </si>
  <si>
    <t>TIMPSON</t>
  </si>
  <si>
    <t>PLEASANTON PD</t>
  </si>
  <si>
    <t>DRIVER OF VEHICLE #2</t>
  </si>
  <si>
    <t>PRIMARY OFFICER</t>
  </si>
  <si>
    <t>OFFICER CHAVEZ</t>
  </si>
  <si>
    <t>MOTHER OF UNIT 2</t>
  </si>
  <si>
    <t>MARY</t>
  </si>
  <si>
    <t>AURORA</t>
  </si>
  <si>
    <t>FARMERS BRANCH</t>
  </si>
  <si>
    <t>RICHLAND HILLS</t>
  </si>
  <si>
    <t>BY PASSENGER</t>
  </si>
  <si>
    <t>ALAMO</t>
  </si>
  <si>
    <t>ALAMO HEIGHTS</t>
  </si>
  <si>
    <t>ALPINE</t>
  </si>
  <si>
    <t>ALVARADO</t>
  </si>
  <si>
    <t>ANDREWS</t>
  </si>
  <si>
    <t>ARLINGTON</t>
  </si>
  <si>
    <t>ATHENS</t>
  </si>
  <si>
    <t>ATLANTA</t>
  </si>
  <si>
    <t>BALCH SPRINGS</t>
  </si>
  <si>
    <t>BALCONES HEIGHTS</t>
  </si>
  <si>
    <t>BASTROP</t>
  </si>
  <si>
    <t>BAY CITY</t>
  </si>
  <si>
    <t>BEDFORD</t>
  </si>
  <si>
    <t>BOWIE</t>
  </si>
  <si>
    <t>BRAZORIA</t>
  </si>
  <si>
    <t>BRENHAM</t>
  </si>
  <si>
    <t>BRIDGEPORT</t>
  </si>
  <si>
    <t>BROOKSHIRE</t>
  </si>
  <si>
    <t>BRYAN</t>
  </si>
  <si>
    <t>BURLESON</t>
  </si>
  <si>
    <t>CALDWELL</t>
  </si>
  <si>
    <t>CAMERON</t>
  </si>
  <si>
    <t>CANYON</t>
  </si>
  <si>
    <t>CASTLE HILLS</t>
  </si>
  <si>
    <t>CHILDRESS</t>
  </si>
  <si>
    <t>COLEMAN</t>
  </si>
  <si>
    <t>COLUMBUS</t>
  </si>
  <si>
    <t>COMANCHE</t>
  </si>
  <si>
    <t>COMMERCE</t>
  </si>
  <si>
    <t>CRANE</t>
  </si>
  <si>
    <t>DICKINSON</t>
  </si>
  <si>
    <t>EAGLE LAKE</t>
  </si>
  <si>
    <t>EASTLAND</t>
  </si>
  <si>
    <t>ELECTRA</t>
  </si>
  <si>
    <t>ELGIN</t>
  </si>
  <si>
    <t>FORT WORTH</t>
  </si>
  <si>
    <t>FREER</t>
  </si>
  <si>
    <t>FRIENDSWOOD</t>
  </si>
  <si>
    <t>GALENA PARK</t>
  </si>
  <si>
    <t>GARLAND</t>
  </si>
  <si>
    <t>GONZALES</t>
  </si>
  <si>
    <t>GRAHAM</t>
  </si>
  <si>
    <t>HASKELL</t>
  </si>
  <si>
    <t>HENDERSON</t>
  </si>
  <si>
    <t>HIDALGO</t>
  </si>
  <si>
    <t>HOWE</t>
  </si>
  <si>
    <t>HUDSON</t>
  </si>
  <si>
    <t>JACINTO CITY</t>
  </si>
  <si>
    <t>JASPER</t>
  </si>
  <si>
    <t>KAUFMAN</t>
  </si>
  <si>
    <t>KYLE</t>
  </si>
  <si>
    <t>LA JOYA</t>
  </si>
  <si>
    <t>LAKE DALLAS</t>
  </si>
  <si>
    <t>LAMPASAS</t>
  </si>
  <si>
    <t>LAREDO</t>
  </si>
  <si>
    <t>LEANDER</t>
  </si>
  <si>
    <t>LIVE OAK</t>
  </si>
  <si>
    <t>LLANO</t>
  </si>
  <si>
    <t>LOCKHART</t>
  </si>
  <si>
    <t>LUFKIN</t>
  </si>
  <si>
    <t>MERKEL</t>
  </si>
  <si>
    <t>MINEOLA</t>
  </si>
  <si>
    <t>MISSOURI CITY</t>
  </si>
  <si>
    <t>ORANGE</t>
  </si>
  <si>
    <t>PECOS</t>
  </si>
  <si>
    <t>POST</t>
  </si>
  <si>
    <t>PRESIDIO</t>
  </si>
  <si>
    <t>PRIMERA</t>
  </si>
  <si>
    <t>PRINCETON</t>
  </si>
  <si>
    <t>RANGER</t>
  </si>
  <si>
    <t>REFUGIO</t>
  </si>
  <si>
    <t>ROCKWALL</t>
  </si>
  <si>
    <t>ROSENBERG</t>
  </si>
  <si>
    <t>RUSK</t>
  </si>
  <si>
    <t>SAN JUAN</t>
  </si>
  <si>
    <t>SAN MARCOS</t>
  </si>
  <si>
    <t>SAN SABA</t>
  </si>
  <si>
    <t>SANTA FE</t>
  </si>
  <si>
    <t>SHERMAN</t>
  </si>
  <si>
    <t>SONORA</t>
  </si>
  <si>
    <t>STAFFORD</t>
  </si>
  <si>
    <t>SWEETWATER</t>
  </si>
  <si>
    <t>TAFT</t>
  </si>
  <si>
    <t>TAYLOR</t>
  </si>
  <si>
    <t>TERRELL HILLS</t>
  </si>
  <si>
    <t>TEXARKANA</t>
  </si>
  <si>
    <t>TEXAS CITY</t>
  </si>
  <si>
    <t>TOMBALL</t>
  </si>
  <si>
    <t>UNIVERSITY PARK</t>
  </si>
  <si>
    <t>UVALDE</t>
  </si>
  <si>
    <t>VAN ALSTYNE</t>
  </si>
  <si>
    <t>VICTORIA</t>
  </si>
  <si>
    <t>WACO</t>
  </si>
  <si>
    <t>WEST</t>
  </si>
  <si>
    <t>WHARTON</t>
  </si>
  <si>
    <t>WHITE SETTLEMENT</t>
  </si>
  <si>
    <t>WILLIS</t>
  </si>
  <si>
    <t>ALMA</t>
  </si>
  <si>
    <t>ANDERSON</t>
  </si>
  <si>
    <t>ARCHER CITY</t>
  </si>
  <si>
    <t>ARP</t>
  </si>
  <si>
    <t>BAILEY</t>
  </si>
  <si>
    <t>BAIRD</t>
  </si>
  <si>
    <t>BANDERA</t>
  </si>
  <si>
    <t>NEW YORK</t>
  </si>
  <si>
    <t>BENAVIDES</t>
  </si>
  <si>
    <t>BLANCO</t>
  </si>
  <si>
    <t>BRIAR</t>
  </si>
  <si>
    <t>BYERS</t>
  </si>
  <si>
    <t>BYNUM</t>
  </si>
  <si>
    <t>CALVERT</t>
  </si>
  <si>
    <t>CANADIAN</t>
  </si>
  <si>
    <t>CELESTE</t>
  </si>
  <si>
    <t>CELINA</t>
  </si>
  <si>
    <t>COVE</t>
  </si>
  <si>
    <t>DAWSON</t>
  </si>
  <si>
    <t>DICKENS</t>
  </si>
  <si>
    <t>DODSON</t>
  </si>
  <si>
    <t>ECTOR</t>
  </si>
  <si>
    <t>ELDORADO</t>
  </si>
  <si>
    <t>GARRISON</t>
  </si>
  <si>
    <t>GOLIAD</t>
  </si>
  <si>
    <t>GORDON</t>
  </si>
  <si>
    <t>GUSTINE</t>
  </si>
  <si>
    <t>HARDIN</t>
  </si>
  <si>
    <t>HARTLEY</t>
  </si>
  <si>
    <t>HAYS</t>
  </si>
  <si>
    <t>HEMPHILL</t>
  </si>
  <si>
    <t>IMPERIAL</t>
  </si>
  <si>
    <t>INDUSTRY</t>
  </si>
  <si>
    <t>INEZ</t>
  </si>
  <si>
    <t>JEFFERSON</t>
  </si>
  <si>
    <t>JONESTOWN</t>
  </si>
  <si>
    <t>JUSTIN</t>
  </si>
  <si>
    <t>KEMPNER</t>
  </si>
  <si>
    <t>KENEDY</t>
  </si>
  <si>
    <t>KIRBYVILLE</t>
  </si>
  <si>
    <t>KOSSE</t>
  </si>
  <si>
    <t>LEONA</t>
  </si>
  <si>
    <t>LEONARD</t>
  </si>
  <si>
    <t>LEXINGTON</t>
  </si>
  <si>
    <t>LIPSCOMB</t>
  </si>
  <si>
    <t>MANOR</t>
  </si>
  <si>
    <t>MARION</t>
  </si>
  <si>
    <t>MASON</t>
  </si>
  <si>
    <t>MENARD</t>
  </si>
  <si>
    <t>MERIDIAN</t>
  </si>
  <si>
    <t>MILAM</t>
  </si>
  <si>
    <t>MILANO</t>
  </si>
  <si>
    <t>MILES</t>
  </si>
  <si>
    <t>MONTGOMERY</t>
  </si>
  <si>
    <t>MOODY</t>
  </si>
  <si>
    <t>MOORE</t>
  </si>
  <si>
    <t>MORGAN</t>
  </si>
  <si>
    <t>NEVADA</t>
  </si>
  <si>
    <t>OLTON</t>
  </si>
  <si>
    <t>PATTON VILLAGE</t>
  </si>
  <si>
    <t>POINT</t>
  </si>
  <si>
    <t>REDWOOD</t>
  </si>
  <si>
    <t>ROSS</t>
  </si>
  <si>
    <t>SAN AUGUSTINE</t>
  </si>
  <si>
    <t>SAN PATRICIO</t>
  </si>
  <si>
    <t>SANFORD</t>
  </si>
  <si>
    <t>SOMERSET</t>
  </si>
  <si>
    <t>SPRING</t>
  </si>
  <si>
    <t>SPUR</t>
  </si>
  <si>
    <t>STONEWALL</t>
  </si>
  <si>
    <t>STRATFORD</t>
  </si>
  <si>
    <t>THE WOODLANDS</t>
  </si>
  <si>
    <t>THROCKMORTON</t>
  </si>
  <si>
    <t>TOOL</t>
  </si>
  <si>
    <t>VAN</t>
  </si>
  <si>
    <t>VAN HORN</t>
  </si>
  <si>
    <t>VEGA</t>
  </si>
  <si>
    <t>WALLER</t>
  </si>
  <si>
    <t>WELLMAN</t>
  </si>
  <si>
    <t>WHEELER</t>
  </si>
  <si>
    <t>WORTHAM</t>
  </si>
  <si>
    <t>ZAPATA</t>
  </si>
  <si>
    <t>NEW CANEY</t>
  </si>
  <si>
    <t>BLEDSOE</t>
  </si>
  <si>
    <t>GAIL</t>
  </si>
  <si>
    <t>HOCKLEY</t>
  </si>
  <si>
    <t>LYONS</t>
  </si>
  <si>
    <t>ALEXANDER</t>
  </si>
  <si>
    <t>ATASCOSA</t>
  </si>
  <si>
    <t>AVALON</t>
  </si>
  <si>
    <t>BARKSDALE</t>
  </si>
  <si>
    <t>BORDEN</t>
  </si>
  <si>
    <t>BRAZOS</t>
  </si>
  <si>
    <t>BRIGGS</t>
  </si>
  <si>
    <t>BRISTOL</t>
  </si>
  <si>
    <t>BROCK</t>
  </si>
  <si>
    <t>BURLINGTON</t>
  </si>
  <si>
    <t>CALLAHAN</t>
  </si>
  <si>
    <t>CENTRAL</t>
  </si>
  <si>
    <t>CHEROKEE</t>
  </si>
  <si>
    <t>CHIHUAHUA</t>
  </si>
  <si>
    <t>CLAY</t>
  </si>
  <si>
    <t>CONWAY</t>
  </si>
  <si>
    <t>DESERT</t>
  </si>
  <si>
    <t>DIANA</t>
  </si>
  <si>
    <t>DIXIE</t>
  </si>
  <si>
    <t>DODGE</t>
  </si>
  <si>
    <t>DRAW</t>
  </si>
  <si>
    <t>DUNN</t>
  </si>
  <si>
    <t>DURANGO</t>
  </si>
  <si>
    <t>ECHO</t>
  </si>
  <si>
    <t>EDGE</t>
  </si>
  <si>
    <t>FALCON</t>
  </si>
  <si>
    <t>FANNIN</t>
  </si>
  <si>
    <t>FLINT</t>
  </si>
  <si>
    <t>FRED</t>
  </si>
  <si>
    <t>FREESTONE</t>
  </si>
  <si>
    <t>GARY</t>
  </si>
  <si>
    <t>GERMANIA</t>
  </si>
  <si>
    <t>HOBBS</t>
  </si>
  <si>
    <t>HUNT</t>
  </si>
  <si>
    <t>INDEPENDENCE</t>
  </si>
  <si>
    <t>JENNINGS</t>
  </si>
  <si>
    <t>LAMAR</t>
  </si>
  <si>
    <t>LINCOLN</t>
  </si>
  <si>
    <t>LOVING</t>
  </si>
  <si>
    <t>MANHEIM</t>
  </si>
  <si>
    <t>MAXEY</t>
  </si>
  <si>
    <t>MENDOZA</t>
  </si>
  <si>
    <t>MERIT</t>
  </si>
  <si>
    <t>MONTAGUE</t>
  </si>
  <si>
    <t>NEWSOME</t>
  </si>
  <si>
    <t>NOLAN</t>
  </si>
  <si>
    <t>PAIGE</t>
  </si>
  <si>
    <t>PALISADES</t>
  </si>
  <si>
    <t>PALO PINTO</t>
  </si>
  <si>
    <t>PIERCE</t>
  </si>
  <si>
    <t>RAINBOW</t>
  </si>
  <si>
    <t>REAGAN</t>
  </si>
  <si>
    <t>RED ROCK</t>
  </si>
  <si>
    <t>RIDGE</t>
  </si>
  <si>
    <t>RIOS</t>
  </si>
  <si>
    <t>RIVIERA</t>
  </si>
  <si>
    <t>SAN MIGUEL</t>
  </si>
  <si>
    <t>SCHROEDER</t>
  </si>
  <si>
    <t>SCURRY</t>
  </si>
  <si>
    <t>STAR</t>
  </si>
  <si>
    <t>SUTTON</t>
  </si>
  <si>
    <t>TELEPHONE</t>
  </si>
  <si>
    <t>TRAVIS</t>
  </si>
  <si>
    <t>TRUMBULL</t>
  </si>
  <si>
    <t>VIEW</t>
  </si>
  <si>
    <t>WALL</t>
  </si>
  <si>
    <t>WASHINGTON</t>
  </si>
  <si>
    <t>WISE</t>
  </si>
  <si>
    <t>ZEPHYR</t>
  </si>
  <si>
    <t>ACE</t>
  </si>
  <si>
    <t>ARMSTRONG</t>
  </si>
  <si>
    <t>CALL</t>
  </si>
  <si>
    <t>CLAYTON</t>
  </si>
  <si>
    <t>FAIRMONT</t>
  </si>
  <si>
    <t>GENEVA</t>
  </si>
  <si>
    <t>GUADALUPE</t>
  </si>
  <si>
    <t>KENT</t>
  </si>
  <si>
    <t>LIBERTY</t>
  </si>
  <si>
    <t>LONDON</t>
  </si>
  <si>
    <t>NEWPORT</t>
  </si>
  <si>
    <t>OWENS</t>
  </si>
  <si>
    <t>PROGRESS</t>
  </si>
  <si>
    <t>SARGENT</t>
  </si>
  <si>
    <t>BUS (&gt;15)</t>
  </si>
  <si>
    <t>CONCRETE MIXER</t>
  </si>
  <si>
    <t>POLE</t>
  </si>
  <si>
    <t>INTERSTATE COMMERCE</t>
  </si>
  <si>
    <t>GOVERNMENT</t>
  </si>
  <si>
    <t>UNKNOWN HEAVY TRUCK</t>
  </si>
  <si>
    <t>CRIS_CNTY_ID</t>
  </si>
  <si>
    <t>0202-05</t>
  </si>
  <si>
    <t>0203-01</t>
  </si>
  <si>
    <t>&lt;null&gt;</t>
  </si>
  <si>
    <t>0768-03</t>
  </si>
  <si>
    <t>0135-06</t>
  </si>
  <si>
    <t>1017-03</t>
  </si>
  <si>
    <t>0136-12</t>
  </si>
  <si>
    <t>0726-01</t>
  </si>
  <si>
    <t>0136-14</t>
  </si>
  <si>
    <t>0768-01</t>
  </si>
  <si>
    <t>0136-02</t>
  </si>
  <si>
    <t>0136-01</t>
  </si>
  <si>
    <t>0135-07</t>
  </si>
  <si>
    <t>1397-01</t>
  </si>
  <si>
    <t>0751-03</t>
  </si>
  <si>
    <t>0495-01</t>
  </si>
  <si>
    <t>0173-04</t>
  </si>
  <si>
    <t>0173-05</t>
  </si>
  <si>
    <t>0719-02</t>
  </si>
  <si>
    <t>0999-01</t>
  </si>
  <si>
    <t>0997-01</t>
  </si>
  <si>
    <t>0122-01</t>
  </si>
  <si>
    <t>0121-05</t>
  </si>
  <si>
    <t>1015-01</t>
  </si>
  <si>
    <t>1014-02</t>
  </si>
  <si>
    <t>1091-04</t>
  </si>
  <si>
    <t>1014-03</t>
  </si>
  <si>
    <t>0549-03</t>
  </si>
  <si>
    <t>0364-04</t>
  </si>
  <si>
    <t>0364-03</t>
  </si>
  <si>
    <t>1012-01</t>
  </si>
  <si>
    <t>0092-14</t>
  </si>
  <si>
    <t>0353-04</t>
  </si>
  <si>
    <t>0364-02</t>
  </si>
  <si>
    <t>0353-05</t>
  </si>
  <si>
    <t>0581-02</t>
  </si>
  <si>
    <t>0815-08</t>
  </si>
  <si>
    <t>1051-02</t>
  </si>
  <si>
    <t>0172-04</t>
  </si>
  <si>
    <t>0172-05</t>
  </si>
  <si>
    <t>0442-03</t>
  </si>
  <si>
    <t>0163-04</t>
  </si>
  <si>
    <t>0197-06</t>
  </si>
  <si>
    <t>0198-01</t>
  </si>
  <si>
    <t>0697-02</t>
  </si>
  <si>
    <t>0108-03</t>
  </si>
  <si>
    <t>0108-04</t>
  </si>
  <si>
    <t>1099-05</t>
  </si>
  <si>
    <t>0164-01</t>
  </si>
  <si>
    <t>0646-05</t>
  </si>
  <si>
    <t>0205-12</t>
  </si>
  <si>
    <t>0108-07</t>
  </si>
  <si>
    <t>0109-01</t>
  </si>
  <si>
    <t>0378-01</t>
  </si>
  <si>
    <t>0206-08</t>
  </si>
  <si>
    <t>0245-18</t>
  </si>
  <si>
    <t>0138-02</t>
  </si>
  <si>
    <t>0424-05</t>
  </si>
  <si>
    <t>0706-02</t>
  </si>
  <si>
    <t>0545-02</t>
  </si>
  <si>
    <t>0245-08</t>
  </si>
  <si>
    <t>0245-06</t>
  </si>
  <si>
    <t>0165-01</t>
  </si>
  <si>
    <t>0492-04</t>
  </si>
  <si>
    <t>1397-02</t>
  </si>
  <si>
    <t>0657-04</t>
  </si>
  <si>
    <t>0203-10</t>
  </si>
  <si>
    <t>0190-03</t>
  </si>
  <si>
    <t>0198-04</t>
  </si>
  <si>
    <t>0138-01</t>
  </si>
  <si>
    <t>0138-08</t>
  </si>
  <si>
    <t>0393-01</t>
  </si>
  <si>
    <t>0771-01</t>
  </si>
  <si>
    <t>0725-02</t>
  </si>
  <si>
    <t>0632-04</t>
  </si>
  <si>
    <t>1575-03</t>
  </si>
  <si>
    <t>0531-01</t>
  </si>
  <si>
    <t>0208-02</t>
  </si>
  <si>
    <t>0394-01</t>
  </si>
  <si>
    <t>0246-02</t>
  </si>
  <si>
    <t>0247-01</t>
  </si>
  <si>
    <t>0428-02</t>
  </si>
  <si>
    <t>0731-01</t>
  </si>
  <si>
    <t>1232-02</t>
  </si>
  <si>
    <t>1018-01</t>
  </si>
  <si>
    <t>0946-03</t>
  </si>
  <si>
    <t>0816-03</t>
  </si>
  <si>
    <t>0195-02</t>
  </si>
  <si>
    <t>0195-03</t>
  </si>
  <si>
    <t>0196-01</t>
  </si>
  <si>
    <t>0353-02</t>
  </si>
  <si>
    <t>0135-10</t>
  </si>
  <si>
    <t>1567-01</t>
  </si>
  <si>
    <t>1468-02</t>
  </si>
  <si>
    <t>0777-02</t>
  </si>
  <si>
    <t>1181-04</t>
  </si>
  <si>
    <t>0259-05</t>
  </si>
  <si>
    <t>0422-03</t>
  </si>
  <si>
    <t>0611-01</t>
  </si>
  <si>
    <t>0539-04</t>
  </si>
  <si>
    <t>0714-01</t>
  </si>
  <si>
    <t>0362-04</t>
  </si>
  <si>
    <t>0649-02</t>
  </si>
  <si>
    <t>0314-01</t>
  </si>
  <si>
    <t>0777-04</t>
  </si>
  <si>
    <t>1330-01</t>
  </si>
  <si>
    <t>0008-13</t>
  </si>
  <si>
    <t>0205-01</t>
  </si>
  <si>
    <t>0205-03</t>
  </si>
  <si>
    <t>0211-01</t>
  </si>
  <si>
    <t>0353-03</t>
  </si>
  <si>
    <t>0353-07</t>
  </si>
  <si>
    <t>0363-01</t>
  </si>
  <si>
    <t>0172-06</t>
  </si>
  <si>
    <t>0134-06</t>
  </si>
  <si>
    <t>0134-08</t>
  </si>
  <si>
    <t>0134-07</t>
  </si>
  <si>
    <t>0352-02</t>
  </si>
  <si>
    <t>1332-01</t>
  </si>
  <si>
    <t>0258-02</t>
  </si>
  <si>
    <t>0546-04</t>
  </si>
  <si>
    <t>0546-05</t>
  </si>
  <si>
    <t>0108-09</t>
  </si>
  <si>
    <t>0400-02</t>
  </si>
  <si>
    <t>1320-01</t>
  </si>
  <si>
    <t>1454-01</t>
  </si>
  <si>
    <t>0136-06</t>
  </si>
  <si>
    <t>0136-07</t>
  </si>
  <si>
    <t>0221-01</t>
  </si>
  <si>
    <t>0435-01</t>
  </si>
  <si>
    <t>0189-04</t>
  </si>
  <si>
    <t>1177-01</t>
  </si>
  <si>
    <t>0722-01</t>
  </si>
  <si>
    <t>0189-02</t>
  </si>
  <si>
    <t>0722-02</t>
  </si>
  <si>
    <t>1463-04</t>
  </si>
  <si>
    <t>0136-04</t>
  </si>
  <si>
    <t>0400-01</t>
  </si>
  <si>
    <t>0765-03</t>
  </si>
  <si>
    <t>0765-02</t>
  </si>
  <si>
    <t>0174-04</t>
  </si>
  <si>
    <t>0690-01</t>
  </si>
  <si>
    <t>0723-01</t>
  </si>
  <si>
    <t>0189-05</t>
  </si>
  <si>
    <t>0510-02</t>
  </si>
  <si>
    <t>0202-08</t>
  </si>
  <si>
    <t>0202-09</t>
  </si>
  <si>
    <t>0410-02</t>
  </si>
  <si>
    <t>1383-01</t>
  </si>
  <si>
    <t>0222-03</t>
  </si>
  <si>
    <t>0222-02</t>
  </si>
  <si>
    <t>1570-02</t>
  </si>
  <si>
    <t>0945-01</t>
  </si>
  <si>
    <t>1381-01</t>
  </si>
  <si>
    <t>0330-01</t>
  </si>
  <si>
    <t>0330-03</t>
  </si>
  <si>
    <t>0218-01</t>
  </si>
  <si>
    <t>0217-02</t>
  </si>
  <si>
    <t>0010-14</t>
  </si>
  <si>
    <t>0248-01</t>
  </si>
  <si>
    <t>1131-02</t>
  </si>
  <si>
    <t>0222-04</t>
  </si>
  <si>
    <t>0812-04</t>
  </si>
  <si>
    <t>0782-03</t>
  </si>
  <si>
    <t>0823-01</t>
  </si>
  <si>
    <t>1357-01</t>
  </si>
  <si>
    <t>0782-01</t>
  </si>
  <si>
    <t>1062-02</t>
  </si>
  <si>
    <t>0110-06</t>
  </si>
  <si>
    <t>0027-13</t>
  </si>
  <si>
    <t>0177-11</t>
  </si>
  <si>
    <t>0502-01</t>
  </si>
  <si>
    <t>0376-01</t>
  </si>
  <si>
    <t>0389-03</t>
  </si>
  <si>
    <t>0389-12</t>
  </si>
  <si>
    <t>0720-03</t>
  </si>
  <si>
    <t>0981-01</t>
  </si>
  <si>
    <t>1005-01</t>
  </si>
  <si>
    <t>0976-02</t>
  </si>
  <si>
    <t>1412-02</t>
  </si>
  <si>
    <t>0179-02</t>
  </si>
  <si>
    <t>0179-03</t>
  </si>
  <si>
    <t>0111-08</t>
  </si>
  <si>
    <t>1524-01</t>
  </si>
  <si>
    <t>0847-03</t>
  </si>
  <si>
    <t>1004-01</t>
  </si>
  <si>
    <t>0976-05</t>
  </si>
  <si>
    <t>0978-02</t>
  </si>
  <si>
    <t>0367-02</t>
  </si>
  <si>
    <t>0978-01</t>
  </si>
  <si>
    <t>0508-03</t>
  </si>
  <si>
    <t>0368-01</t>
  </si>
  <si>
    <t>0117-07</t>
  </si>
  <si>
    <t>0118-01</t>
  </si>
  <si>
    <t>0175-07</t>
  </si>
  <si>
    <t>0176-01</t>
  </si>
  <si>
    <t>0118-08</t>
  </si>
  <si>
    <t>0213-12</t>
  </si>
  <si>
    <t>1079-03</t>
  </si>
  <si>
    <t>0390-06</t>
  </si>
  <si>
    <t>0809-01</t>
  </si>
  <si>
    <t>1409-03</t>
  </si>
  <si>
    <t>0175-02</t>
  </si>
  <si>
    <t>0340-06</t>
  </si>
  <si>
    <t>0931-04</t>
  </si>
  <si>
    <t>0319-01</t>
  </si>
  <si>
    <t>0940-02</t>
  </si>
  <si>
    <t>0176-02</t>
  </si>
  <si>
    <t>0176-03</t>
  </si>
  <si>
    <t>0199-08</t>
  </si>
  <si>
    <t>0200-01</t>
  </si>
  <si>
    <t>1406-01</t>
  </si>
  <si>
    <t>0576-02</t>
  </si>
  <si>
    <t>0336-03</t>
  </si>
  <si>
    <t>1096-01</t>
  </si>
  <si>
    <t>1275-01</t>
  </si>
  <si>
    <t>0948-02</t>
  </si>
  <si>
    <t>0306-03</t>
  </si>
  <si>
    <t>1284-01</t>
  </si>
  <si>
    <t>0028-15</t>
  </si>
  <si>
    <t>0883-02</t>
  </si>
  <si>
    <t>0306-01</t>
  </si>
  <si>
    <t>0720-02</t>
  </si>
  <si>
    <t>0110-04</t>
  </si>
  <si>
    <t>0523-01</t>
  </si>
  <si>
    <t>0543-03</t>
  </si>
  <si>
    <t>1415-02</t>
  </si>
  <si>
    <t>0187-05</t>
  </si>
  <si>
    <t>1412-01</t>
  </si>
  <si>
    <t>0346-03</t>
  </si>
  <si>
    <t>0408-05</t>
  </si>
  <si>
    <t>0578-03</t>
  </si>
  <si>
    <t>1402-01</t>
  </si>
  <si>
    <t>0109-12</t>
  </si>
  <si>
    <t>0212-02</t>
  </si>
  <si>
    <t>0166-08</t>
  </si>
  <si>
    <t>0952-01</t>
  </si>
  <si>
    <t>1146-02</t>
  </si>
  <si>
    <t>0762-01</t>
  </si>
  <si>
    <t>0177-03</t>
  </si>
  <si>
    <t>0338-05</t>
  </si>
  <si>
    <t>0593-01</t>
  </si>
  <si>
    <t>1147-01</t>
  </si>
  <si>
    <t>1145-01</t>
  </si>
  <si>
    <t>0117-05</t>
  </si>
  <si>
    <t>0315-01</t>
  </si>
  <si>
    <t>0212-03</t>
  </si>
  <si>
    <t>0117-01</t>
  </si>
  <si>
    <t>0117-02</t>
  </si>
  <si>
    <t>0315-12</t>
  </si>
  <si>
    <t>1299-01</t>
  </si>
  <si>
    <t>1404-02</t>
  </si>
  <si>
    <t>1564-01</t>
  </si>
  <si>
    <t>0114-09</t>
  </si>
  <si>
    <t>0114-10</t>
  </si>
  <si>
    <t>0186-05</t>
  </si>
  <si>
    <t>0186-06</t>
  </si>
  <si>
    <t>0187-01</t>
  </si>
  <si>
    <t>0648-03</t>
  </si>
  <si>
    <t>0643-06</t>
  </si>
  <si>
    <t>0944-01</t>
  </si>
  <si>
    <t>0643-05</t>
  </si>
  <si>
    <t>0315-04</t>
  </si>
  <si>
    <t>0338-01</t>
  </si>
  <si>
    <t>0624-01</t>
  </si>
  <si>
    <t>0482-01</t>
  </si>
  <si>
    <t>0517-07</t>
  </si>
  <si>
    <t>0652-04</t>
  </si>
  <si>
    <t>0299-06</t>
  </si>
  <si>
    <t>0299-05</t>
  </si>
  <si>
    <t>0300-01</t>
  </si>
  <si>
    <t>1508-02</t>
  </si>
  <si>
    <t>0161-03</t>
  </si>
  <si>
    <t>0299-01</t>
  </si>
  <si>
    <t>0086-14</t>
  </si>
  <si>
    <t>0542-01</t>
  </si>
  <si>
    <t>0878-05</t>
  </si>
  <si>
    <t>1270-01</t>
  </si>
  <si>
    <t>0201-05</t>
  </si>
  <si>
    <t>1472-01</t>
  </si>
  <si>
    <t>0254-03</t>
  </si>
  <si>
    <t>0255-01</t>
  </si>
  <si>
    <t>1207-02</t>
  </si>
  <si>
    <t>0447-01</t>
  </si>
  <si>
    <t>0373-01</t>
  </si>
  <si>
    <t>0373-05</t>
  </si>
  <si>
    <t>0102-01</t>
  </si>
  <si>
    <t>0102-02</t>
  </si>
  <si>
    <t>0373-02</t>
  </si>
  <si>
    <t>1052-01</t>
  </si>
  <si>
    <t>1118-05</t>
  </si>
  <si>
    <t>0738-03</t>
  </si>
  <si>
    <t>0616-01</t>
  </si>
  <si>
    <t>0180-06</t>
  </si>
  <si>
    <t>0994-01</t>
  </si>
  <si>
    <t>0507-04</t>
  </si>
  <si>
    <t>0585-01</t>
  </si>
  <si>
    <t>0180-04</t>
  </si>
  <si>
    <t>0255-03</t>
  </si>
  <si>
    <t>0255-04</t>
  </si>
  <si>
    <t>0696-02</t>
  </si>
  <si>
    <t>0818-01</t>
  </si>
  <si>
    <t>0237-05</t>
  </si>
  <si>
    <t>0698-03</t>
  </si>
  <si>
    <t>0219-01</t>
  </si>
  <si>
    <t>0862-01</t>
  </si>
  <si>
    <t>0865-01</t>
  </si>
  <si>
    <t>0255-09</t>
  </si>
  <si>
    <t>0039-17</t>
  </si>
  <si>
    <t>0255-07</t>
  </si>
  <si>
    <t>0255-08</t>
  </si>
  <si>
    <t>0433-04</t>
  </si>
  <si>
    <t>0872-01</t>
  </si>
  <si>
    <t>0327-10</t>
  </si>
  <si>
    <t>0327-08</t>
  </si>
  <si>
    <t>0630-02</t>
  </si>
  <si>
    <t>1065-02</t>
  </si>
  <si>
    <t>0630-03</t>
  </si>
  <si>
    <t>1138-01</t>
  </si>
  <si>
    <t>1425-03</t>
  </si>
  <si>
    <t>0220-05</t>
  </si>
  <si>
    <t>0342-04</t>
  </si>
  <si>
    <t>0684-01</t>
  </si>
  <si>
    <t>1137-01</t>
  </si>
  <si>
    <t>1057-03</t>
  </si>
  <si>
    <t>0577-01</t>
  </si>
  <si>
    <t>0396-02</t>
  </si>
  <si>
    <t>0129-01</t>
  </si>
  <si>
    <t>1102-01</t>
  </si>
  <si>
    <t>0128-04</t>
  </si>
  <si>
    <t>1255-01</t>
  </si>
  <si>
    <t>0494-05</t>
  </si>
  <si>
    <t>0959-02</t>
  </si>
  <si>
    <t>0820-07</t>
  </si>
  <si>
    <t>0461-09</t>
  </si>
  <si>
    <t>0380-08</t>
  </si>
  <si>
    <t>0463-03</t>
  </si>
  <si>
    <t>0463-02</t>
  </si>
  <si>
    <t>1188-02</t>
  </si>
  <si>
    <t>0380-09</t>
  </si>
  <si>
    <t>0556-03</t>
  </si>
  <si>
    <t>0140-12</t>
  </si>
  <si>
    <t>0229-06</t>
  </si>
  <si>
    <t>0140-17</t>
  </si>
  <si>
    <t>0441-03</t>
  </si>
  <si>
    <t>0626-01</t>
  </si>
  <si>
    <t>0229-04</t>
  </si>
  <si>
    <t>0548-01</t>
  </si>
  <si>
    <t>0548-05</t>
  </si>
  <si>
    <t>0463-07</t>
  </si>
  <si>
    <t>0572-01</t>
  </si>
  <si>
    <t>0141-20</t>
  </si>
  <si>
    <t>1296-01</t>
  </si>
  <si>
    <t>0396-01</t>
  </si>
  <si>
    <t>0558-09</t>
  </si>
  <si>
    <t>0159-04</t>
  </si>
  <si>
    <t>0141-14</t>
  </si>
  <si>
    <t>0555-01</t>
  </si>
  <si>
    <t>0264-04</t>
  </si>
  <si>
    <t>0558-10</t>
  </si>
  <si>
    <t>0532-01</t>
  </si>
  <si>
    <t>0415-02</t>
  </si>
  <si>
    <t>1314-01</t>
  </si>
  <si>
    <t>1314-02</t>
  </si>
  <si>
    <t>0002-20</t>
  </si>
  <si>
    <t>0167-01</t>
  </si>
  <si>
    <t>0167-02</t>
  </si>
  <si>
    <t>1309-01</t>
  </si>
  <si>
    <t>0134-05</t>
  </si>
  <si>
    <t>0249-12</t>
  </si>
  <si>
    <t>0132-03</t>
  </si>
  <si>
    <t>0704-06</t>
  </si>
  <si>
    <t>0146-03</t>
  </si>
  <si>
    <t>0950-01</t>
  </si>
  <si>
    <t>0832-03</t>
  </si>
  <si>
    <t>0702-02</t>
  </si>
  <si>
    <t>0814-03</t>
  </si>
  <si>
    <t>0562-02</t>
  </si>
  <si>
    <t>0156-06</t>
  </si>
  <si>
    <t>0157-01</t>
  </si>
  <si>
    <t>0562-08</t>
  </si>
  <si>
    <t>0423-02</t>
  </si>
  <si>
    <t>0013-13</t>
  </si>
  <si>
    <t>0156-14</t>
  </si>
  <si>
    <t>0156-02</t>
  </si>
  <si>
    <t>0156-09</t>
  </si>
  <si>
    <t>0249-01</t>
  </si>
  <si>
    <t>1162-01</t>
  </si>
  <si>
    <t>0832-02</t>
  </si>
  <si>
    <t>0124-03</t>
  </si>
  <si>
    <t>0134-02</t>
  </si>
  <si>
    <t>0681-08</t>
  </si>
  <si>
    <t>0156-05</t>
  </si>
  <si>
    <t>0137-07</t>
  </si>
  <si>
    <t>1291-05</t>
  </si>
  <si>
    <t>0130-07</t>
  </si>
  <si>
    <t>0227-06</t>
  </si>
  <si>
    <t>0721-01</t>
  </si>
  <si>
    <t>1252-01</t>
  </si>
  <si>
    <t>0052-13</t>
  </si>
  <si>
    <t>0884-03</t>
  </si>
  <si>
    <t>0130-05</t>
  </si>
  <si>
    <t>0380-01</t>
  </si>
  <si>
    <t>1055-01</t>
  </si>
  <si>
    <t>1344-01</t>
  </si>
  <si>
    <t>0721-02</t>
  </si>
  <si>
    <t>0820-05</t>
  </si>
  <si>
    <t>0461-08</t>
  </si>
  <si>
    <t>0297-01</t>
  </si>
  <si>
    <t>0131-03</t>
  </si>
  <si>
    <t>0740-02</t>
  </si>
  <si>
    <t>1128-01</t>
  </si>
  <si>
    <t>0800-06</t>
  </si>
  <si>
    <t>0145-09</t>
  </si>
  <si>
    <t>0145-07</t>
  </si>
  <si>
    <t>0800-01</t>
  </si>
  <si>
    <t>0453-10</t>
  </si>
  <si>
    <t>0800-05</t>
  </si>
  <si>
    <t>0357-06</t>
  </si>
  <si>
    <t>1235-02</t>
  </si>
  <si>
    <t>0761-03</t>
  </si>
  <si>
    <t>0704-02</t>
  </si>
  <si>
    <t>0704-01</t>
  </si>
  <si>
    <t>0797-07</t>
  </si>
  <si>
    <t>1040-02</t>
  </si>
  <si>
    <t>0105-02</t>
  </si>
  <si>
    <t>0355-06</t>
  </si>
  <si>
    <t>0356-01</t>
  </si>
  <si>
    <t>1339-02</t>
  </si>
  <si>
    <t>0168-10</t>
  </si>
  <si>
    <t>0168-09</t>
  </si>
  <si>
    <t>0275-18</t>
  </si>
  <si>
    <t>0664-02</t>
  </si>
  <si>
    <t>1246-01</t>
  </si>
  <si>
    <t>1491-01</t>
  </si>
  <si>
    <t>0357-03</t>
  </si>
  <si>
    <t>1298-02</t>
  </si>
  <si>
    <t>0789-02</t>
  </si>
  <si>
    <t>0455-03</t>
  </si>
  <si>
    <t>0310-04</t>
  </si>
  <si>
    <t>0560-01</t>
  </si>
  <si>
    <t>0169-10</t>
  </si>
  <si>
    <t>0355-05</t>
  </si>
  <si>
    <t>0790-05</t>
  </si>
  <si>
    <t>1107-01</t>
  </si>
  <si>
    <t>0302-06</t>
  </si>
  <si>
    <t>0168-13</t>
  </si>
  <si>
    <t>0168-17</t>
  </si>
  <si>
    <t>0439-01</t>
  </si>
  <si>
    <t>1293-02</t>
  </si>
  <si>
    <t>0128-02</t>
  </si>
  <si>
    <t>0452-03</t>
  </si>
  <si>
    <t>1039-01</t>
  </si>
  <si>
    <t>1239-01</t>
  </si>
  <si>
    <t>0126-03</t>
  </si>
  <si>
    <t>0257-02</t>
  </si>
  <si>
    <t>0157-02</t>
  </si>
  <si>
    <t>0538-02</t>
  </si>
  <si>
    <t>0125-03</t>
  </si>
  <si>
    <t>0828-01</t>
  </si>
  <si>
    <t>1247-01</t>
  </si>
  <si>
    <t>0157-03</t>
  </si>
  <si>
    <t>0157-04</t>
  </si>
  <si>
    <t>0982-07</t>
  </si>
  <si>
    <t>0106-07</t>
  </si>
  <si>
    <t>0157-08</t>
  </si>
  <si>
    <t>0741-01</t>
  </si>
  <si>
    <t>0106-03</t>
  </si>
  <si>
    <t>0518-01</t>
  </si>
  <si>
    <t>0332-02</t>
  </si>
  <si>
    <t>0006-15</t>
  </si>
  <si>
    <t>0263-06</t>
  </si>
  <si>
    <t>0264-01</t>
  </si>
  <si>
    <t>0053-17</t>
  </si>
  <si>
    <t>0107-02</t>
  </si>
  <si>
    <t>0106-06</t>
  </si>
  <si>
    <t>0006-18</t>
  </si>
  <si>
    <t>0480-03</t>
  </si>
  <si>
    <t>0452-02</t>
  </si>
  <si>
    <t>0983-02</t>
  </si>
  <si>
    <t>1210-03</t>
  </si>
  <si>
    <t>0210-03</t>
  </si>
  <si>
    <t>0262-07</t>
  </si>
  <si>
    <t>0185-04</t>
  </si>
  <si>
    <t>0456-03</t>
  </si>
  <si>
    <t>0251-05</t>
  </si>
  <si>
    <t>0251-06</t>
  </si>
  <si>
    <t>1030-01</t>
  </si>
  <si>
    <t>0121-12</t>
  </si>
  <si>
    <t>0209-06</t>
  </si>
  <si>
    <t>0656-01</t>
  </si>
  <si>
    <t>0185-01</t>
  </si>
  <si>
    <t>0184-03</t>
  </si>
  <si>
    <t>0184-04</t>
  </si>
  <si>
    <t>0320-01</t>
  </si>
  <si>
    <t>0625-01</t>
  </si>
  <si>
    <t>0831-01</t>
  </si>
  <si>
    <t>0513-02</t>
  </si>
  <si>
    <t>0162-01</t>
  </si>
  <si>
    <t>0209-01</t>
  </si>
  <si>
    <t>0398-01</t>
  </si>
  <si>
    <t>0536-01</t>
  </si>
  <si>
    <t>0867-03</t>
  </si>
  <si>
    <t>0513-01</t>
  </si>
  <si>
    <t>0567-01</t>
  </si>
  <si>
    <t>0808-01</t>
  </si>
  <si>
    <t>1192-03</t>
  </si>
  <si>
    <t>0819-01</t>
  </si>
  <si>
    <t>0513-03</t>
  </si>
  <si>
    <t>0258-03</t>
  </si>
  <si>
    <t>0267-02</t>
  </si>
  <si>
    <t>0285-03</t>
  </si>
  <si>
    <t>0805-04</t>
  </si>
  <si>
    <t>0286-01</t>
  </si>
  <si>
    <t>0366-01</t>
  </si>
  <si>
    <t>0334-03</t>
  </si>
  <si>
    <t>0547-01</t>
  </si>
  <si>
    <t>1056-06</t>
  </si>
  <si>
    <t>0113-05</t>
  </si>
  <si>
    <t>1200-05</t>
  </si>
  <si>
    <t>0015-15</t>
  </si>
  <si>
    <t>0683-04</t>
  </si>
  <si>
    <t>0113-13</t>
  </si>
  <si>
    <t>0265-01</t>
  </si>
  <si>
    <t>0151-06</t>
  </si>
  <si>
    <t>0113-09</t>
  </si>
  <si>
    <t>0114-01</t>
  </si>
  <si>
    <t>1200-01</t>
  </si>
  <si>
    <t>0204-03</t>
  </si>
  <si>
    <t>0204-04</t>
  </si>
  <si>
    <t>0440-01</t>
  </si>
  <si>
    <t>0683-01</t>
  </si>
  <si>
    <t>0151-04</t>
  </si>
  <si>
    <t>0015-17</t>
  </si>
  <si>
    <t>0320-04</t>
  </si>
  <si>
    <t>1378-03</t>
  </si>
  <si>
    <t>1198-02</t>
  </si>
  <si>
    <t>0384-04</t>
  </si>
  <si>
    <t>0575-01</t>
  </si>
  <si>
    <t>0515-01</t>
  </si>
  <si>
    <t>1008-02</t>
  </si>
  <si>
    <t>0089-19</t>
  </si>
  <si>
    <t>0370-05</t>
  </si>
  <si>
    <t>0371-01</t>
  </si>
  <si>
    <t>0144-05</t>
  </si>
  <si>
    <t>0941-02</t>
  </si>
  <si>
    <t>0269-09</t>
  </si>
  <si>
    <t>0143-09</t>
  </si>
  <si>
    <t>0942-01</t>
  </si>
  <si>
    <t>0269-06</t>
  </si>
  <si>
    <t>0445-01</t>
  </si>
  <si>
    <t>0114-17</t>
  </si>
  <si>
    <t>0530-01</t>
  </si>
  <si>
    <t>0265-04</t>
  </si>
  <si>
    <t>0265-05</t>
  </si>
  <si>
    <t>0265-10</t>
  </si>
  <si>
    <t>0322-01</t>
  </si>
  <si>
    <t>0265-13</t>
  </si>
  <si>
    <t>1056-02</t>
  </si>
  <si>
    <t>0291-10</t>
  </si>
  <si>
    <t>0613-01</t>
  </si>
  <si>
    <t>0100-02</t>
  </si>
  <si>
    <t>0253-04</t>
  </si>
  <si>
    <t>1010-01</t>
  </si>
  <si>
    <t>0850-04</t>
  </si>
  <si>
    <t>0857-01</t>
  </si>
  <si>
    <t>0215-02</t>
  </si>
  <si>
    <t>0216-01</t>
  </si>
  <si>
    <t>0748-02</t>
  </si>
  <si>
    <t>1499-01</t>
  </si>
  <si>
    <t>0017-15</t>
  </si>
  <si>
    <t>0748-04</t>
  </si>
  <si>
    <t>0987-01</t>
  </si>
  <si>
    <t>0850-01</t>
  </si>
  <si>
    <t>0991-01</t>
  </si>
  <si>
    <t>1294-02</t>
  </si>
  <si>
    <t>1122-01</t>
  </si>
  <si>
    <t>0348-04</t>
  </si>
  <si>
    <t>0155-09</t>
  </si>
  <si>
    <t>ANGELINA</t>
  </si>
  <si>
    <t>ARCHER</t>
  </si>
  <si>
    <t>BELL</t>
  </si>
  <si>
    <t>BEXAR</t>
  </si>
  <si>
    <t>BROWN</t>
  </si>
  <si>
    <t>CAMP</t>
  </si>
  <si>
    <t>CARSON</t>
  </si>
  <si>
    <t>CHAMBERS</t>
  </si>
  <si>
    <t>COLLIN</t>
  </si>
  <si>
    <t>COLORADO</t>
  </si>
  <si>
    <t>COMAL</t>
  </si>
  <si>
    <t>CONCHO</t>
  </si>
  <si>
    <t>CORYELL</t>
  </si>
  <si>
    <t>DELTA</t>
  </si>
  <si>
    <t>DEWITT</t>
  </si>
  <si>
    <t>DONLEY</t>
  </si>
  <si>
    <t>DUVAL</t>
  </si>
  <si>
    <t>ELLIS</t>
  </si>
  <si>
    <t>ERATH</t>
  </si>
  <si>
    <t>FALLS</t>
  </si>
  <si>
    <t>FAYETTE</t>
  </si>
  <si>
    <t>FLOYD</t>
  </si>
  <si>
    <t>FRANKLIN</t>
  </si>
  <si>
    <t>GAINES</t>
  </si>
  <si>
    <t>GARZA</t>
  </si>
  <si>
    <t>GILLESPIE</t>
  </si>
  <si>
    <t>GRAY</t>
  </si>
  <si>
    <t>GRAYSON</t>
  </si>
  <si>
    <t>GREGG</t>
  </si>
  <si>
    <t>HALL</t>
  </si>
  <si>
    <t>HARRISON</t>
  </si>
  <si>
    <t>HILL</t>
  </si>
  <si>
    <t>HOPKINS</t>
  </si>
  <si>
    <t>JIM WELLS</t>
  </si>
  <si>
    <t>JOHNSON</t>
  </si>
  <si>
    <t>JONES</t>
  </si>
  <si>
    <t>KING</t>
  </si>
  <si>
    <t>KNOX</t>
  </si>
  <si>
    <t>LAVACA</t>
  </si>
  <si>
    <t>LEE</t>
  </si>
  <si>
    <t>LIMESTONE</t>
  </si>
  <si>
    <t>MAVERICK</t>
  </si>
  <si>
    <t>MEDINA</t>
  </si>
  <si>
    <t>MILLS</t>
  </si>
  <si>
    <t>MITCHELL</t>
  </si>
  <si>
    <t>MORRIS</t>
  </si>
  <si>
    <t>PARMER</t>
  </si>
  <si>
    <t>REEVES</t>
  </si>
  <si>
    <t>SABINE</t>
  </si>
  <si>
    <t>SHACKELFORD</t>
  </si>
  <si>
    <t>SHELBY</t>
  </si>
  <si>
    <t>SOMERVELL</t>
  </si>
  <si>
    <t>STARR</t>
  </si>
  <si>
    <t>STEPHENS</t>
  </si>
  <si>
    <t>TERRY</t>
  </si>
  <si>
    <t>UPSHUR</t>
  </si>
  <si>
    <t>VAN ZANDT</t>
  </si>
  <si>
    <t>WEBB</t>
  </si>
  <si>
    <t>WILSON</t>
  </si>
  <si>
    <t>WOOD</t>
  </si>
  <si>
    <t>YOUNG</t>
  </si>
  <si>
    <t>ZAVALA</t>
  </si>
  <si>
    <t>INCAPACITATING INJURY</t>
  </si>
  <si>
    <t>NO_DATA</t>
  </si>
  <si>
    <t>N</t>
  </si>
  <si>
    <t>P</t>
  </si>
  <si>
    <t>WHITE</t>
  </si>
  <si>
    <t>BLACK</t>
  </si>
  <si>
    <t>CLASS A</t>
  </si>
  <si>
    <t>UNLICENSED</t>
  </si>
  <si>
    <t>OTHER/OUT OF STATE</t>
  </si>
  <si>
    <t>DRIVER LICENSE</t>
  </si>
  <si>
    <t>YES</t>
  </si>
  <si>
    <t>PARKED CAR</t>
  </si>
  <si>
    <t>PEDALCYCLIST</t>
  </si>
  <si>
    <t>OVERTURNED</t>
  </si>
  <si>
    <t>UN</t>
  </si>
  <si>
    <t>TOLL ROAD</t>
  </si>
  <si>
    <t>ONE-WAY PAIR</t>
  </si>
  <si>
    <t>BOULEVARD</t>
  </si>
  <si>
    <t>EXPRESSWAY</t>
  </si>
  <si>
    <t>FREEWAY</t>
  </si>
  <si>
    <t>C</t>
  </si>
  <si>
    <t>D</t>
  </si>
  <si>
    <t>E</t>
  </si>
  <si>
    <t>G</t>
  </si>
  <si>
    <t>I</t>
  </si>
  <si>
    <t>J</t>
  </si>
  <si>
    <t>L</t>
  </si>
  <si>
    <t>M</t>
  </si>
  <si>
    <t>Q</t>
  </si>
  <si>
    <t>R</t>
  </si>
  <si>
    <t>T</t>
  </si>
  <si>
    <t>U</t>
  </si>
  <si>
    <t>V</t>
  </si>
  <si>
    <t>W</t>
  </si>
  <si>
    <t>BUSINESS FM</t>
  </si>
  <si>
    <t>BUSINESS US</t>
  </si>
  <si>
    <t>FARM TO MARKET</t>
  </si>
  <si>
    <t>INTERSTATE</t>
  </si>
  <si>
    <t>PARK ROAD</t>
  </si>
  <si>
    <t>RANCH ROAD</t>
  </si>
  <si>
    <t>STATE HIGHWAY</t>
  </si>
  <si>
    <t>STATE LOOP</t>
  </si>
  <si>
    <t>US HIGHWAY</t>
  </si>
  <si>
    <t>COUNTY ROAD</t>
  </si>
  <si>
    <t>CITY STREET</t>
  </si>
  <si>
    <t>DIRECT</t>
  </si>
  <si>
    <t>FARM EQUIPMENT</t>
  </si>
  <si>
    <t>STANDARD</t>
  </si>
  <si>
    <t>SELF INSURED</t>
  </si>
  <si>
    <t>TITAN</t>
  </si>
  <si>
    <t>HAWKEYE</t>
  </si>
  <si>
    <t>MERCURY</t>
  </si>
  <si>
    <t>PHOENIX</t>
  </si>
  <si>
    <t>ACCORD</t>
  </si>
  <si>
    <t>VISION</t>
  </si>
  <si>
    <t>DENTON COUNTY</t>
  </si>
  <si>
    <t>EXEMPT</t>
  </si>
  <si>
    <t>GENERAL</t>
  </si>
  <si>
    <t>FORT BEND ISD</t>
  </si>
  <si>
    <t>STATE</t>
  </si>
  <si>
    <t>UTICA</t>
  </si>
  <si>
    <t>CONTINENTAL</t>
  </si>
  <si>
    <t>BAJA</t>
  </si>
  <si>
    <t>LONESTAR</t>
  </si>
  <si>
    <t>TEJAS</t>
  </si>
  <si>
    <t>ACURA</t>
  </si>
  <si>
    <t>OASIS</t>
  </si>
  <si>
    <t>EXP</t>
  </si>
  <si>
    <t>EL DORADO</t>
  </si>
  <si>
    <t>FOCUS</t>
  </si>
  <si>
    <t>ENDEAVOR</t>
  </si>
  <si>
    <t>INFINITI</t>
  </si>
  <si>
    <t>CENTURY</t>
  </si>
  <si>
    <t>ASTRO</t>
  </si>
  <si>
    <t>TX DOT</t>
  </si>
  <si>
    <t>FIESTA</t>
  </si>
  <si>
    <t>TALON</t>
  </si>
  <si>
    <t>MIDWEST</t>
  </si>
  <si>
    <t>ADAMS</t>
  </si>
  <si>
    <t>PEERLESS</t>
  </si>
  <si>
    <t>LANCER</t>
  </si>
  <si>
    <t>AT&amp;T</t>
  </si>
  <si>
    <t>TOWN &amp; COUNTRY</t>
  </si>
  <si>
    <t>VOYAGER</t>
  </si>
  <si>
    <t>ACC</t>
  </si>
  <si>
    <t>DRIVERS</t>
  </si>
  <si>
    <t>BOWIE COUNTY</t>
  </si>
  <si>
    <t>UCC</t>
  </si>
  <si>
    <t>EXCEL</t>
  </si>
  <si>
    <t>TRIDENT</t>
  </si>
  <si>
    <t>CALIFORNIA</t>
  </si>
  <si>
    <t>ALTIMA</t>
  </si>
  <si>
    <t>AA</t>
  </si>
  <si>
    <t>ALL STAR INSURANCE</t>
  </si>
  <si>
    <t>SENTRA</t>
  </si>
  <si>
    <t>ATT&amp;T</t>
  </si>
  <si>
    <t>PREMIER</t>
  </si>
  <si>
    <t>DIAMOND</t>
  </si>
  <si>
    <t>TOWER</t>
  </si>
  <si>
    <t>VIA</t>
  </si>
  <si>
    <t>AT</t>
  </si>
  <si>
    <t>SPECIALTY</t>
  </si>
  <si>
    <t>CANAL</t>
  </si>
  <si>
    <t>SWB</t>
  </si>
  <si>
    <t>CAMERON COUNTY</t>
  </si>
  <si>
    <t>DISD</t>
  </si>
  <si>
    <t>CERTIFICATE OF SELF-INSURANCE</t>
  </si>
  <si>
    <t>LEXUS</t>
  </si>
  <si>
    <t>GOOD</t>
  </si>
  <si>
    <t>21ST</t>
  </si>
  <si>
    <t>BRAZOS COUNTY</t>
  </si>
  <si>
    <t>AMERICA</t>
  </si>
  <si>
    <t>SIMCO</t>
  </si>
  <si>
    <t>AMIGO</t>
  </si>
  <si>
    <t>GALLARDO</t>
  </si>
  <si>
    <t>COLUMBIA</t>
  </si>
  <si>
    <t>HONDA</t>
  </si>
  <si>
    <t>VENTURE</t>
  </si>
  <si>
    <t>ASPEN</t>
  </si>
  <si>
    <t>TRINITY COUNTY</t>
  </si>
  <si>
    <t>RELIABLE</t>
  </si>
  <si>
    <t>MESA</t>
  </si>
  <si>
    <t>KAUFMAN COUNTY</t>
  </si>
  <si>
    <t>VOLUNTEER FIRE DEPT.</t>
  </si>
  <si>
    <t>INTERNATIONAL</t>
  </si>
  <si>
    <t>SIERRA</t>
  </si>
  <si>
    <t>PATHFINDER</t>
  </si>
  <si>
    <t>FG</t>
  </si>
  <si>
    <t>DISCOVERY</t>
  </si>
  <si>
    <t>ADVANCED</t>
  </si>
  <si>
    <t>MAXIM</t>
  </si>
  <si>
    <t>MCLENNAN COUNTY</t>
  </si>
  <si>
    <t>TATOM</t>
  </si>
  <si>
    <t>FANNIN COUNTY</t>
  </si>
  <si>
    <t>SURETY BOND</t>
  </si>
  <si>
    <t>ATT</t>
  </si>
  <si>
    <t>CM</t>
  </si>
  <si>
    <t>COMPASS</t>
  </si>
  <si>
    <t>AEP</t>
  </si>
  <si>
    <t>FT BEND COUNTY</t>
  </si>
  <si>
    <t>REFUGIO COUNTY</t>
  </si>
  <si>
    <t>ARROW</t>
  </si>
  <si>
    <t>BRAZORIA COUNTY</t>
  </si>
  <si>
    <t>PARKER COUNTY</t>
  </si>
  <si>
    <t>CENTURION</t>
  </si>
  <si>
    <t>WASHINGTON COUNTY</t>
  </si>
  <si>
    <t>RELIANT</t>
  </si>
  <si>
    <t>JENSEN</t>
  </si>
  <si>
    <t>RL</t>
  </si>
  <si>
    <t>SA</t>
  </si>
  <si>
    <t>ATLAS</t>
  </si>
  <si>
    <t>INSURANCE BINDER</t>
  </si>
  <si>
    <t>GREEN</t>
  </si>
  <si>
    <t>U-HAUL INTERNATIONAL</t>
  </si>
  <si>
    <t>HUNT COUNTY</t>
  </si>
  <si>
    <t>OMNI</t>
  </si>
  <si>
    <t>AXESS</t>
  </si>
  <si>
    <t>KIA</t>
  </si>
  <si>
    <t>VAN ZANDT COUNTY</t>
  </si>
  <si>
    <t>AFFINITY</t>
  </si>
  <si>
    <t>NOVA</t>
  </si>
  <si>
    <t>COOKE COUNTY</t>
  </si>
  <si>
    <t>INT</t>
  </si>
  <si>
    <t>FF</t>
  </si>
  <si>
    <t>OMEGA</t>
  </si>
  <si>
    <t>CVS</t>
  </si>
  <si>
    <t>ROYAL</t>
  </si>
  <si>
    <t>ICE</t>
  </si>
  <si>
    <t>PATRIOT</t>
  </si>
  <si>
    <t>PARK AVENUE</t>
  </si>
  <si>
    <t>YALE</t>
  </si>
  <si>
    <t>MET</t>
  </si>
  <si>
    <t>FORD</t>
  </si>
  <si>
    <t>WILLIAMSON COUNTY</t>
  </si>
  <si>
    <t>J&amp;J TOWING</t>
  </si>
  <si>
    <t>MAGNUM</t>
  </si>
  <si>
    <t>SELF ASSURED</t>
  </si>
  <si>
    <t>SONIC</t>
  </si>
  <si>
    <t>EXPIRED</t>
  </si>
  <si>
    <t>SOUTH CENTRAL</t>
  </si>
  <si>
    <t>FR</t>
  </si>
  <si>
    <t>REYES</t>
  </si>
  <si>
    <t>SECURITY</t>
  </si>
  <si>
    <t>OHIO</t>
  </si>
  <si>
    <t>MAGNA</t>
  </si>
  <si>
    <t>QUEST</t>
  </si>
  <si>
    <t>DAKOTA</t>
  </si>
  <si>
    <t>CFS</t>
  </si>
  <si>
    <t>JOHNSON COUNTY</t>
  </si>
  <si>
    <t>RAINS COUNTY</t>
  </si>
  <si>
    <t>COMMERCIAL</t>
  </si>
  <si>
    <t>INTEGRA</t>
  </si>
  <si>
    <t>OAK</t>
  </si>
  <si>
    <t>COLLIN COUNTY</t>
  </si>
  <si>
    <t>ACCENT</t>
  </si>
  <si>
    <t>FRONTIER</t>
  </si>
  <si>
    <t>JEFFERSON COUNTY</t>
  </si>
  <si>
    <t>CC</t>
  </si>
  <si>
    <t>NAVARRO COUNTY</t>
  </si>
  <si>
    <t>CONCORD</t>
  </si>
  <si>
    <t>EXECUTIVE</t>
  </si>
  <si>
    <t>CABALLERO</t>
  </si>
  <si>
    <t>LIABILITY INSURANCE POLICY</t>
  </si>
  <si>
    <t>DBS</t>
  </si>
  <si>
    <t>NTTA</t>
  </si>
  <si>
    <t>EXPLORER</t>
  </si>
  <si>
    <t>BOX</t>
  </si>
  <si>
    <t>MAZDA</t>
  </si>
  <si>
    <t>EAGLE</t>
  </si>
  <si>
    <t>AVANTI</t>
  </si>
  <si>
    <t>AUDI</t>
  </si>
  <si>
    <t>COUNTRY</t>
  </si>
  <si>
    <t>SAMS</t>
  </si>
  <si>
    <t>CROSS</t>
  </si>
  <si>
    <t>SMITH COUNTY</t>
  </si>
  <si>
    <t>VILLARREAL</t>
  </si>
  <si>
    <t>SUMMIT</t>
  </si>
  <si>
    <t>UNITED STATES BORDER</t>
  </si>
  <si>
    <t>CROSS COUNTRY</t>
  </si>
  <si>
    <t>MPC</t>
  </si>
  <si>
    <t>TOYOTA</t>
  </si>
  <si>
    <t>HOMEOWNER</t>
  </si>
  <si>
    <t>KATY ISD</t>
  </si>
  <si>
    <t>BRI</t>
  </si>
  <si>
    <t>TX</t>
  </si>
  <si>
    <t>CO</t>
  </si>
  <si>
    <t>CNTY</t>
  </si>
  <si>
    <t>MAXIMA</t>
  </si>
  <si>
    <t>BELL COUNTY</t>
  </si>
  <si>
    <t>JEFFERSON CO</t>
  </si>
  <si>
    <t>MERCEDES-BENZ</t>
  </si>
  <si>
    <t>MILLENIA</t>
  </si>
  <si>
    <t>LAGUNA</t>
  </si>
  <si>
    <t>HOPKINS COUNTY</t>
  </si>
  <si>
    <t>WISCONSIN</t>
  </si>
  <si>
    <t>FREIGHTLINER</t>
  </si>
  <si>
    <t>AXXESS</t>
  </si>
  <si>
    <t>GRAY COUNTY</t>
  </si>
  <si>
    <t>ATLANTIC</t>
  </si>
  <si>
    <t>ALFORD</t>
  </si>
  <si>
    <t>INTER</t>
  </si>
  <si>
    <t>HCTRA</t>
  </si>
  <si>
    <t>CHASE</t>
  </si>
  <si>
    <t>SANTA</t>
  </si>
  <si>
    <t>SPECTRUM</t>
  </si>
  <si>
    <t>MONTEREY</t>
  </si>
  <si>
    <t>VESTA</t>
  </si>
  <si>
    <t>ENVISION</t>
  </si>
  <si>
    <t>RENAULT</t>
  </si>
  <si>
    <t>CITY SECRETARY</t>
  </si>
  <si>
    <t>AXIOM</t>
  </si>
  <si>
    <t>ARIES</t>
  </si>
  <si>
    <t>INTEGRAL</t>
  </si>
  <si>
    <t>COE</t>
  </si>
  <si>
    <t>SPIRIT</t>
  </si>
  <si>
    <t>DDF</t>
  </si>
  <si>
    <t>DELTA COUNTY</t>
  </si>
  <si>
    <t>LARD</t>
  </si>
  <si>
    <t>AZTEC</t>
  </si>
  <si>
    <t>LASALLE COUNTY</t>
  </si>
  <si>
    <t>SPECTRA</t>
  </si>
  <si>
    <t>GPS</t>
  </si>
  <si>
    <t>DFW</t>
  </si>
  <si>
    <t>RENEGADE</t>
  </si>
  <si>
    <t>NAVIGATOR</t>
  </si>
  <si>
    <t>BRAZORIA COUNTY S.O.</t>
  </si>
  <si>
    <t>BMW</t>
  </si>
  <si>
    <t>FIREFLY</t>
  </si>
  <si>
    <t>BEATY</t>
  </si>
  <si>
    <t>YOAKUM COUNTY</t>
  </si>
  <si>
    <t>NICHOLS</t>
  </si>
  <si>
    <t>GS</t>
  </si>
  <si>
    <t>SILVER EAGLE</t>
  </si>
  <si>
    <t>WILSON COUNTY</t>
  </si>
  <si>
    <t>CHAMBERS COUNTY</t>
  </si>
  <si>
    <t>CHEVROLET</t>
  </si>
  <si>
    <t>SHELL</t>
  </si>
  <si>
    <t>PROOF OF LIABILITY INSURANCE</t>
  </si>
  <si>
    <t>TESLA</t>
  </si>
  <si>
    <t>FEDERAL MOTORS</t>
  </si>
  <si>
    <t>AMERICAN CARRIER EQUIPMENT</t>
  </si>
  <si>
    <t>HILL COUNTY</t>
  </si>
  <si>
    <t>MITSUBISHI</t>
  </si>
  <si>
    <t>ATHENA</t>
  </si>
  <si>
    <t>DISPATCH</t>
  </si>
  <si>
    <t>DISPATCHER</t>
  </si>
  <si>
    <t>FLAGGED DOWN</t>
  </si>
  <si>
    <t>FLAGGED</t>
  </si>
  <si>
    <t>MDT</t>
  </si>
  <si>
    <t>ON SITE</t>
  </si>
  <si>
    <t>ON-SITE</t>
  </si>
  <si>
    <t>WAVED DOWN</t>
  </si>
  <si>
    <t>EAST</t>
  </si>
  <si>
    <t>COMM</t>
  </si>
  <si>
    <t>ST.</t>
  </si>
  <si>
    <t>SCOTT</t>
  </si>
  <si>
    <t>MEMOR</t>
  </si>
  <si>
    <t>EE</t>
  </si>
  <si>
    <t>PO</t>
  </si>
  <si>
    <t>PURSUIT</t>
  </si>
  <si>
    <t>ST</t>
  </si>
  <si>
    <t>RO</t>
  </si>
  <si>
    <t>SATELLITE</t>
  </si>
  <si>
    <t>RR</t>
  </si>
  <si>
    <t>CR</t>
  </si>
  <si>
    <t>HINO</t>
  </si>
  <si>
    <t>1F</t>
  </si>
  <si>
    <t>TE</t>
  </si>
  <si>
    <t>DRIVE</t>
  </si>
  <si>
    <t>SS</t>
  </si>
  <si>
    <t>EA</t>
  </si>
  <si>
    <t>DIP</t>
  </si>
  <si>
    <t>=</t>
  </si>
  <si>
    <t>H2</t>
  </si>
  <si>
    <t>CHIEF</t>
  </si>
  <si>
    <t>SO</t>
  </si>
  <si>
    <t>FLAGMAN</t>
  </si>
  <si>
    <t>ED</t>
  </si>
  <si>
    <t>LL</t>
  </si>
  <si>
    <t>PL</t>
  </si>
  <si>
    <t>WOOD  CNTY</t>
  </si>
  <si>
    <t>DAWN</t>
  </si>
  <si>
    <t>DITCH</t>
  </si>
  <si>
    <t>ALLEY</t>
  </si>
  <si>
    <t>ROAD</t>
  </si>
  <si>
    <t>CL</t>
  </si>
  <si>
    <t>FM</t>
  </si>
  <si>
    <t>SL</t>
  </si>
  <si>
    <t>I30</t>
  </si>
  <si>
    <t>LANE</t>
  </si>
  <si>
    <t>SC</t>
  </si>
  <si>
    <t>REGAL</t>
  </si>
  <si>
    <t>SSR</t>
  </si>
  <si>
    <t>LP</t>
  </si>
  <si>
    <t>X4</t>
  </si>
  <si>
    <t>LOOP</t>
  </si>
  <si>
    <t>ES</t>
  </si>
  <si>
    <t>CR250</t>
  </si>
  <si>
    <t>MX</t>
  </si>
  <si>
    <t>E4</t>
  </si>
  <si>
    <t>1M</t>
  </si>
  <si>
    <t>I35</t>
  </si>
  <si>
    <t>DRY</t>
  </si>
  <si>
    <t>PARK</t>
  </si>
  <si>
    <t>SR</t>
  </si>
  <si>
    <t>IOWA</t>
  </si>
  <si>
    <t>SC1</t>
  </si>
  <si>
    <t>TL</t>
  </si>
  <si>
    <t>CLEAR</t>
  </si>
  <si>
    <t>CB</t>
  </si>
  <si>
    <t>ACL</t>
  </si>
  <si>
    <t>WET</t>
  </si>
  <si>
    <t>FOX</t>
  </si>
  <si>
    <t>LONG</t>
  </si>
  <si>
    <t>DS</t>
  </si>
  <si>
    <t>M760</t>
  </si>
  <si>
    <t>GRAND</t>
  </si>
  <si>
    <t>530E</t>
  </si>
  <si>
    <t>HS</t>
  </si>
  <si>
    <t>300M</t>
  </si>
  <si>
    <t>MONTANA</t>
  </si>
  <si>
    <t>VERACRUZ</t>
  </si>
  <si>
    <t>YUKON</t>
  </si>
  <si>
    <t>SNOW</t>
  </si>
  <si>
    <t>PICKUP</t>
  </si>
  <si>
    <t>TRUCK</t>
  </si>
  <si>
    <t>UNDERCARRIAGE DAMAGE ONLY</t>
  </si>
  <si>
    <t>TOP DAMAGE ONLY</t>
  </si>
  <si>
    <t>MOTORCYCLE, SCOOTER, MOPED, ETC. ONLY</t>
  </si>
  <si>
    <t>INVALID VALUE</t>
  </si>
  <si>
    <t>CRANE CARRIER</t>
  </si>
  <si>
    <t>JOHN DEERE</t>
  </si>
  <si>
    <t>MAYBACH</t>
  </si>
  <si>
    <t>ALFA ROMEO</t>
  </si>
  <si>
    <t>GEO</t>
  </si>
  <si>
    <t>ADVANCE MIXER</t>
  </si>
  <si>
    <t>ASUNA</t>
  </si>
  <si>
    <t>CAGIVA</t>
  </si>
  <si>
    <t>SPRINTER</t>
  </si>
  <si>
    <t>DUPLEX</t>
  </si>
  <si>
    <t>JEEP</t>
  </si>
  <si>
    <t>LAFORZA</t>
  </si>
  <si>
    <t>PASSPORT</t>
  </si>
  <si>
    <t>SAVAGE</t>
  </si>
  <si>
    <t>TVR</t>
  </si>
  <si>
    <t>WAGONEER</t>
  </si>
  <si>
    <t>CALAIS</t>
  </si>
  <si>
    <t>COLT</t>
  </si>
  <si>
    <t>CUSTOM</t>
  </si>
  <si>
    <t>THUNDERBIRD</t>
  </si>
  <si>
    <t>SPRINT</t>
  </si>
  <si>
    <t>SCOUT</t>
  </si>
  <si>
    <t>GTX</t>
  </si>
  <si>
    <t>BONNEVILLE</t>
  </si>
  <si>
    <t>C-SERIES</t>
  </si>
  <si>
    <t>G SERIES</t>
  </si>
  <si>
    <t>RALLY</t>
  </si>
  <si>
    <t>SAPPORO</t>
  </si>
  <si>
    <t>COMMERCIAL CHASSIS</t>
  </si>
  <si>
    <t>SUBURBAN</t>
  </si>
  <si>
    <t>RX SERIES</t>
  </si>
  <si>
    <t>200SX</t>
  </si>
  <si>
    <t>ESCORT</t>
  </si>
  <si>
    <t>GLC</t>
  </si>
  <si>
    <t>SPIDER</t>
  </si>
  <si>
    <t>STANZA</t>
  </si>
  <si>
    <t>ENCORE</t>
  </si>
  <si>
    <t>S SERIES</t>
  </si>
  <si>
    <t>E-CLASS</t>
  </si>
  <si>
    <t>LASER</t>
  </si>
  <si>
    <t>300ZX</t>
  </si>
  <si>
    <t>PULSAR</t>
  </si>
  <si>
    <t>S TRUCK</t>
  </si>
  <si>
    <t>CONQUEST</t>
  </si>
  <si>
    <t>CABRIOLET</t>
  </si>
  <si>
    <t>DYNASTY</t>
  </si>
  <si>
    <t>SCORPIO</t>
  </si>
  <si>
    <t>SAFARI</t>
  </si>
  <si>
    <t>TRACKER</t>
  </si>
  <si>
    <t>MPV</t>
  </si>
  <si>
    <t>LEGEND</t>
  </si>
  <si>
    <t>G20</t>
  </si>
  <si>
    <t>ROADMASTER</t>
  </si>
  <si>
    <t>EAGLE VISION</t>
  </si>
  <si>
    <t>T100</t>
  </si>
  <si>
    <t>NEON</t>
  </si>
  <si>
    <t>CARAVAN</t>
  </si>
  <si>
    <t>K SERIES</t>
  </si>
  <si>
    <t>RAIDER</t>
  </si>
  <si>
    <t>F SERIES</t>
  </si>
  <si>
    <t>BRIGADIER</t>
  </si>
  <si>
    <t>PROWLER</t>
  </si>
  <si>
    <t>INTRIGUE</t>
  </si>
  <si>
    <t>LS</t>
  </si>
  <si>
    <t>OPTIMA</t>
  </si>
  <si>
    <t>TRIBUTE</t>
  </si>
  <si>
    <t>AVIATOR</t>
  </si>
  <si>
    <t>OUTLANDER</t>
  </si>
  <si>
    <t>TRANSIT BUS</t>
  </si>
  <si>
    <t>R SERIES</t>
  </si>
  <si>
    <t>F550</t>
  </si>
  <si>
    <t>ALLURE</t>
  </si>
  <si>
    <t>B-SERIES</t>
  </si>
  <si>
    <t>BUS CHASSIS</t>
  </si>
  <si>
    <t>ORION VI</t>
  </si>
  <si>
    <t>C116</t>
  </si>
  <si>
    <t>C30</t>
  </si>
  <si>
    <t>C70</t>
  </si>
  <si>
    <t>CHASSIS</t>
  </si>
  <si>
    <t>CLASSIC</t>
  </si>
  <si>
    <t>COMMANDER</t>
  </si>
  <si>
    <t>CONDOR</t>
  </si>
  <si>
    <t>CONVENTIONAL</t>
  </si>
  <si>
    <t>CORNICHE</t>
  </si>
  <si>
    <t>COUPE</t>
  </si>
  <si>
    <t>DAYTONA</t>
  </si>
  <si>
    <t>DEFENDER</t>
  </si>
  <si>
    <t>FIRETRUCK</t>
  </si>
  <si>
    <t>FLYING SPUR</t>
  </si>
  <si>
    <t>GL</t>
  </si>
  <si>
    <t>GLIDER KIT</t>
  </si>
  <si>
    <t>GRAND VOYAGER</t>
  </si>
  <si>
    <t>GRAND WAGONEER</t>
  </si>
  <si>
    <t>GRANTURISMO</t>
  </si>
  <si>
    <t>GT</t>
  </si>
  <si>
    <t>MICRA</t>
  </si>
  <si>
    <t>MOTORHOME</t>
  </si>
  <si>
    <t>ROADSTER</t>
  </si>
  <si>
    <t>ROGUE</t>
  </si>
  <si>
    <t>RX</t>
  </si>
  <si>
    <t>SPORT</t>
  </si>
  <si>
    <t>STELVIO</t>
  </si>
  <si>
    <t>STEP VAN</t>
  </si>
  <si>
    <t>SUNRUNNER</t>
  </si>
  <si>
    <t>SUPER 8</t>
  </si>
  <si>
    <t>TYPHOON</t>
  </si>
  <si>
    <t>WRANGLER</t>
  </si>
  <si>
    <t>EL</t>
  </si>
  <si>
    <t>C1500</t>
  </si>
  <si>
    <t>C2500</t>
  </si>
  <si>
    <t>K1500</t>
  </si>
  <si>
    <t>K1500 SUBURBAN</t>
  </si>
  <si>
    <t>K2500</t>
  </si>
  <si>
    <t>K2500 SUBURBAN</t>
  </si>
  <si>
    <t>K3500</t>
  </si>
  <si>
    <t>R1500 SUBURBAN</t>
  </si>
  <si>
    <t>R2500</t>
  </si>
  <si>
    <t>H1</t>
  </si>
  <si>
    <t>SPACE</t>
  </si>
  <si>
    <t>LX</t>
  </si>
  <si>
    <t>NX</t>
  </si>
  <si>
    <t>JUDGE</t>
  </si>
  <si>
    <t>OUTLAW</t>
  </si>
  <si>
    <t>ACM</t>
  </si>
  <si>
    <t>XPEDITOR</t>
  </si>
  <si>
    <t>WOLF</t>
  </si>
  <si>
    <t>F650</t>
  </si>
  <si>
    <t>F700</t>
  </si>
  <si>
    <t>F800</t>
  </si>
  <si>
    <t>LIGHTNING</t>
  </si>
  <si>
    <t>B7T042</t>
  </si>
  <si>
    <t>C4500</t>
  </si>
  <si>
    <t>C5000</t>
  </si>
  <si>
    <t>C5500</t>
  </si>
  <si>
    <t>C6000</t>
  </si>
  <si>
    <t>C6500</t>
  </si>
  <si>
    <t>C7500</t>
  </si>
  <si>
    <t>C8500</t>
  </si>
  <si>
    <t>CUTAWAY VAN</t>
  </si>
  <si>
    <t>GMT-400</t>
  </si>
  <si>
    <t>G-P</t>
  </si>
  <si>
    <t>HI-CUBE VAN</t>
  </si>
  <si>
    <t>ME6000</t>
  </si>
  <si>
    <t>ME6500</t>
  </si>
  <si>
    <t>PS4500</t>
  </si>
  <si>
    <t>PS6500</t>
  </si>
  <si>
    <t>S6000</t>
  </si>
  <si>
    <t>T-SERIES</t>
  </si>
  <si>
    <t>F600</t>
  </si>
  <si>
    <t>SPORT CHASSIS</t>
  </si>
  <si>
    <t>SHUTTLE BUS</t>
  </si>
  <si>
    <t>FORWARD CONTROL CHASSIS</t>
  </si>
  <si>
    <t>FXS</t>
  </si>
  <si>
    <t>XR100</t>
  </si>
  <si>
    <t>BULLET</t>
  </si>
  <si>
    <t>GLIDER</t>
  </si>
  <si>
    <t>FE</t>
  </si>
  <si>
    <t>VF700</t>
  </si>
  <si>
    <t>FC450</t>
  </si>
  <si>
    <t>FE250</t>
  </si>
  <si>
    <t>FE350</t>
  </si>
  <si>
    <t>FE450</t>
  </si>
  <si>
    <t>FE501</t>
  </si>
  <si>
    <t>TE250</t>
  </si>
  <si>
    <t>TE300</t>
  </si>
  <si>
    <t>LT</t>
  </si>
  <si>
    <t>SCRAMBLER</t>
  </si>
  <si>
    <t>SPEED</t>
  </si>
  <si>
    <t>ORION II</t>
  </si>
  <si>
    <t>ORION V</t>
  </si>
  <si>
    <t>X2</t>
  </si>
  <si>
    <t>MOTORHOME CHASSIS</t>
  </si>
  <si>
    <t>LC</t>
  </si>
  <si>
    <t>TT600</t>
  </si>
  <si>
    <t>AERO</t>
  </si>
  <si>
    <t>HIGH COE</t>
  </si>
  <si>
    <t>LOW COE</t>
  </si>
  <si>
    <t>SCOOTER</t>
  </si>
  <si>
    <t>AGENCY_ID</t>
  </si>
  <si>
    <t>AGENCY_DESC</t>
  </si>
  <si>
    <t>ABERNATHY POLICE DEPARTMENT</t>
  </si>
  <si>
    <t>ABILENE CHRISTIAN UNIVERSITY POLICE DEPARTMENT</t>
  </si>
  <si>
    <t>ADDISON POLICE DEPARTMENT</t>
  </si>
  <si>
    <t>ALAMO COMMUNITY COLLEGE DISTRICT POLICE DEPARTMENT</t>
  </si>
  <si>
    <t>ALAMO HEIGHTS POLICE DEPARTMENT</t>
  </si>
  <si>
    <t>ALBA POLICE DEPARTMENT</t>
  </si>
  <si>
    <t>ALBANY POLICE DEPARTMENT</t>
  </si>
  <si>
    <t>ALDINE ISD POLICE DEPARTMENT</t>
  </si>
  <si>
    <t>ALEDO ISD POLICE DEPARTMENT</t>
  </si>
  <si>
    <t>ALIEF ISD POLICE DEPARTMENT</t>
  </si>
  <si>
    <t>ALPINE POLICE DEPARTMENT</t>
  </si>
  <si>
    <t>ALTO POLICE DEPARTMENT</t>
  </si>
  <si>
    <t>ALTON POLICE DEPARTMENT</t>
  </si>
  <si>
    <t>ALVIN COMMUNITY COLLEGE POLICE DEPARTMENT</t>
  </si>
  <si>
    <t>ALVIN ISD POLICE DEPARTMENT</t>
  </si>
  <si>
    <t>ALVIN POLICE DEPARTMENT</t>
  </si>
  <si>
    <t>AMARILLO AIRPORT POLICE DEPARTMENT</t>
  </si>
  <si>
    <t>AMARILLO COLLEGE POLICE DEPARTMENT</t>
  </si>
  <si>
    <t>AMARILLO POLICE DEPARTMENT</t>
  </si>
  <si>
    <t>ANDERSON COUNTY SHERIFF'S OFFICE</t>
  </si>
  <si>
    <t>ANDREWS COUNTY SHERIFF'S OFFICE</t>
  </si>
  <si>
    <t>ANDREWS POLICE DEPARTMENT</t>
  </si>
  <si>
    <t>ANGELINA COLLEGE POLICE DEPARTMENT</t>
  </si>
  <si>
    <t>ANGELO STATE UNIVERSITY POLICE DEPARTMENT</t>
  </si>
  <si>
    <t>ANGLETON ISD POLICE DEPARTMENT</t>
  </si>
  <si>
    <t>ANGLETON POLICE DEPARTMENT</t>
  </si>
  <si>
    <t>ANSON POLICE DEPARTMENT</t>
  </si>
  <si>
    <t>ANTHONY POLICE DEPARTMENT</t>
  </si>
  <si>
    <t>ANTON POLICE DEPARTMENT</t>
  </si>
  <si>
    <t>ARANSAS COUNTY SHERIFF'S OFFICE</t>
  </si>
  <si>
    <t>ARANSAS COUNTY ISD POLICE DEPARTMENT</t>
  </si>
  <si>
    <t>ARANSAS PASS ISD POLICE DEPARTMENT</t>
  </si>
  <si>
    <t>ARANSAS PASS POLICE DEPARTMENT</t>
  </si>
  <si>
    <t>ARCHER CITY POLICE DEPARTMENT</t>
  </si>
  <si>
    <t>ARCHER COUNTY SHERIFF'S OFFICE</t>
  </si>
  <si>
    <t>ARCOLA POLICE DEPARTMENT</t>
  </si>
  <si>
    <t>ARGYLE POLICE DEPARTMENT</t>
  </si>
  <si>
    <t>ARMSTRONG COUNTY SHERIFF'S OFFICE</t>
  </si>
  <si>
    <t>ARP POLICE DEPARTMENT</t>
  </si>
  <si>
    <t>ATASCOSA COUNTY SHERIFF'S OFFICE</t>
  </si>
  <si>
    <t>ATHENS LAKE ENFORCEMENT DEPARTMENT</t>
  </si>
  <si>
    <t>ATHENS POLICE DEPARTMENT</t>
  </si>
  <si>
    <t>ATLANTA POLICE DEPARTMENT</t>
  </si>
  <si>
    <t>AUBREY POLICE DEPARTMENT</t>
  </si>
  <si>
    <t>AUSTIN COUNTY SHERIFF'S OFFICE</t>
  </si>
  <si>
    <t>AUSTIN COLLEGE POLICE DEPARTMENT</t>
  </si>
  <si>
    <t>AUSTIN COMMUNITY COLLEGE CAMPUS POLICE DEPARTMENT</t>
  </si>
  <si>
    <t>AUSTIN ISD POLICE DEPARTMENT</t>
  </si>
  <si>
    <t>AUSTIN POLICE DEPARTMENT</t>
  </si>
  <si>
    <t>AZLE ISD POLICE DEPARTMENT</t>
  </si>
  <si>
    <t>AZLE POLICE DEPARTMENT</t>
  </si>
  <si>
    <t>BAILEY COUNTY SHERIFF'S OFFICE</t>
  </si>
  <si>
    <t>BAIRD CITY MARSHAL'S OFFICE</t>
  </si>
  <si>
    <t>BALCH SPRINGS POLICE DEPARTMENT</t>
  </si>
  <si>
    <t>BALCONES HEIGHTS POLICE DEPARTMENT</t>
  </si>
  <si>
    <t>BALLINGER POLICE DEPARTMENT</t>
  </si>
  <si>
    <t>BANDERA COUNTY SHERIFF'S OFFICE</t>
  </si>
  <si>
    <t>BANDERA CITY MARSHAL'S OFFICE</t>
  </si>
  <si>
    <t>BANGS POLICE DEPARTMENT</t>
  </si>
  <si>
    <t>BARBERS HILL ISD POLICE DEPARTMENT</t>
  </si>
  <si>
    <t>BARDWELL POLICE DEPARTMENT</t>
  </si>
  <si>
    <t>BARTLETT POLICE DEPARTMENT</t>
  </si>
  <si>
    <t>BARTONVILLE POLICE DEPARTMENT</t>
  </si>
  <si>
    <t>BASTROP COUNTY SHERIFF'S OFFICE</t>
  </si>
  <si>
    <t>BASTROP POLICE DEPARTMENT</t>
  </si>
  <si>
    <t>BAY CITY ISD POLICE DEPARTMENT</t>
  </si>
  <si>
    <t>BAY CITY POLICE DEPARTMENT</t>
  </si>
  <si>
    <t>BAYLOR COUNTY SHERIFF'S OFFICE</t>
  </si>
  <si>
    <t>BAYLOR HEALTH CARE SYSTEM DEPARTMENT OF PUBLIC SAF</t>
  </si>
  <si>
    <t>BAYLOR UNIVERSITY POLICE DEPARTMENT</t>
  </si>
  <si>
    <t>BAYOU VISTA POLICE DEPARTMENT</t>
  </si>
  <si>
    <t>BAYTOWN POLICE DEPARTMENT</t>
  </si>
  <si>
    <t>BEAUMONT ISD POLICE DEPARTMENT</t>
  </si>
  <si>
    <t>BEDFORD POLICE DEPARTMENT</t>
  </si>
  <si>
    <t>BEE COUNTY SHERIFF'S OFFICE</t>
  </si>
  <si>
    <t>BEEVILLE POLICE DEPARTMENT</t>
  </si>
  <si>
    <t>BELLAIRE POLICE DEPARTMENT</t>
  </si>
  <si>
    <t>BELLMEAD POLICE DEPARTMENT</t>
  </si>
  <si>
    <t>BELLS POLICE DEPARTMENT</t>
  </si>
  <si>
    <t>BELLVILLE POLICE DEPARTMENT</t>
  </si>
  <si>
    <t>BELTON POLICE DEPARTMENT</t>
  </si>
  <si>
    <t>BENAVIDES POLICE DEPARTMENT</t>
  </si>
  <si>
    <t>BENBROOK POLICE DEPARTMENT</t>
  </si>
  <si>
    <t>BERTRAM POLICE DEPARTMENT</t>
  </si>
  <si>
    <t>BEVERLY HILLS POLICE DEPARTMENT</t>
  </si>
  <si>
    <t>BEXAR COUNTY LAW ENFORCEMENT</t>
  </si>
  <si>
    <t>BIG SANDY POLICE DEPARTMENT</t>
  </si>
  <si>
    <t>BISHOP POLICE DEPARTMENT</t>
  </si>
  <si>
    <t>BLANCO COUNTY SHERIFF'S OFFICE</t>
  </si>
  <si>
    <t>BLANCO POLICE DEPARTMENT</t>
  </si>
  <si>
    <t>BLINN COLLEGE POLICE DEPARTMENT</t>
  </si>
  <si>
    <t>BLOOMBURG POLICE DEPARTMENT</t>
  </si>
  <si>
    <t>BLOOMING GROVE ISD POLICE DEPARTMENT</t>
  </si>
  <si>
    <t>BLOOMING GROVE POLICE DEPARTMENT</t>
  </si>
  <si>
    <t>BLUE MOUND POLICE DEPARTMENT</t>
  </si>
  <si>
    <t>BOERNE POLICE DEPARTMENT</t>
  </si>
  <si>
    <t>BONHAM POLICE DEPARTMENT</t>
  </si>
  <si>
    <t>BOOKER POLICE DEPARTMENT</t>
  </si>
  <si>
    <t>BORDEN COUNTY SHERIFF'S OFFICE</t>
  </si>
  <si>
    <t>BOSQUE COUNTY SHERIFF'S OFFICE</t>
  </si>
  <si>
    <t>BOVINA POLICE DEPARTMENT</t>
  </si>
  <si>
    <t>BOWIE COUNTY SHERIFF'S OFFICE</t>
  </si>
  <si>
    <t>BOWIE POLICE DEPARTMENT</t>
  </si>
  <si>
    <t>BOYD POLICE DEPARTMENT</t>
  </si>
  <si>
    <t>BRACKETTVILLE POLICE DEPARTMENT</t>
  </si>
  <si>
    <t>BRADY POLICE DEPARTMENT</t>
  </si>
  <si>
    <t>BRAZORIA COUNTY SHERIFF'S OFFICE</t>
  </si>
  <si>
    <t>BRAZORIA COUNTY CONSTABLE PRECINCT 2</t>
  </si>
  <si>
    <t>BRAZORIA POLICE DEPARTMENT</t>
  </si>
  <si>
    <t>BRAZOS COUNTY SHERIFF'S OFFICE</t>
  </si>
  <si>
    <t>BRAZOSPORT COLLEGE POLICE DEPARTMENT</t>
  </si>
  <si>
    <t>BRECKENRIDGE POLICE DEPARTMENT</t>
  </si>
  <si>
    <t>BREMOND POLICE DEPARTMENT</t>
  </si>
  <si>
    <t>BRENHAM POLICE DEPARTMENT</t>
  </si>
  <si>
    <t>BREWSTER COUNTY SHERIFF'S OFFICE</t>
  </si>
  <si>
    <t>BRIDGE CITY ISD POLICE DEPARTMENT</t>
  </si>
  <si>
    <t>BRIDGEPORT POLICE DEPARTMENT</t>
  </si>
  <si>
    <t>BRISCOE COUNTY SHERIFF'S OFFICE</t>
  </si>
  <si>
    <t>BROOKHAVEN COLLEGE POLICE DEPARTMENT</t>
  </si>
  <si>
    <t>BROOKS COUNTY SHERIFF'S OFFICE</t>
  </si>
  <si>
    <t>BROOKSHIRE POLICE DEPARTMENT</t>
  </si>
  <si>
    <t>BROOKSIDE VILLAGE POLICE DEPARTMENT</t>
  </si>
  <si>
    <t>BROWN COUNTY SHERIFF'S OFFICE</t>
  </si>
  <si>
    <t>BROWNFIELD POLICE DEPARTMENT</t>
  </si>
  <si>
    <t>BROWNSBORO ISD POLICE DEPARTMENT</t>
  </si>
  <si>
    <t>BROWNSBORO POLICE DEPARTMENT</t>
  </si>
  <si>
    <t>BROWNSVILLE ISD POLICE DEPARTMENT</t>
  </si>
  <si>
    <t>BRUCEVILLE-EDDY POLICE DEPARTMENT</t>
  </si>
  <si>
    <t>BUFFALO POLICE DEPARTMENT</t>
  </si>
  <si>
    <t>BULLARD POLICE DEPARTMENT</t>
  </si>
  <si>
    <t>BULVERDE POLICE DEPARTMENT</t>
  </si>
  <si>
    <t>BURKBURNETT POLICE DEPARTMENT</t>
  </si>
  <si>
    <t>BURLESON COUNTY SHERIFF'S OFFICE</t>
  </si>
  <si>
    <t>BURLESON POLICE DEPARTMENT</t>
  </si>
  <si>
    <t>BURNET COUNTY SHERIFF'S OFFICE</t>
  </si>
  <si>
    <t>BURNET POLICE DEPARTMENT</t>
  </si>
  <si>
    <t>BURTON POLICE DEPARTMENT</t>
  </si>
  <si>
    <t>CACTUS POLICE DEPARTMENT</t>
  </si>
  <si>
    <t>CADDO MILLS POLICE DEPARTMENT</t>
  </si>
  <si>
    <t>CALDWELL COUNTY SHERIFF'S OFFICE</t>
  </si>
  <si>
    <t>CALDWELL COUNTY CONSTABLE PRECINCT 1</t>
  </si>
  <si>
    <t>CALDWELL POLICE DEPARTMENT</t>
  </si>
  <si>
    <t>CALHOUN COUNTY ISD POLICE DEPARTMENT</t>
  </si>
  <si>
    <t>CALHOUN COUNTY SHERIFF'S OFFICE</t>
  </si>
  <si>
    <t>CALLAHAN COUNTY SHERIFF'S OFFICE</t>
  </si>
  <si>
    <t>CALVERT POLICE DEPARTMENT</t>
  </si>
  <si>
    <t>CAMERON COUNTY CONSTABLE PRECINCT 3</t>
  </si>
  <si>
    <t>CAMERON POLICE DEPARTMENT</t>
  </si>
  <si>
    <t>CAMP COUNTY SHERIFF'S OFFICE</t>
  </si>
  <si>
    <t>CANEY CITY POLICE DEPARTMENT</t>
  </si>
  <si>
    <t>CANTON POLICE DEPARTMENT</t>
  </si>
  <si>
    <t>CANYON POLICE DEPARTMENT</t>
  </si>
  <si>
    <t>CARRIZO SPRINGS CISD POLICE DEPARTMENT</t>
  </si>
  <si>
    <t>CARROLLTON POLICE DEPARTMENT</t>
  </si>
  <si>
    <t>CARSON COUNTY SHERIFF'S OFFICE</t>
  </si>
  <si>
    <t>CARTHAGE POLICE DEPARTMENT</t>
  </si>
  <si>
    <t>CASS COUNTY SHERIFF'S OFFICE</t>
  </si>
  <si>
    <t>CASTLE HILLS POLICE DEPARTMENT</t>
  </si>
  <si>
    <t>CASTLEBERRY ISD POLICE DEPARTMENT</t>
  </si>
  <si>
    <t>CASTRO COUNTY SHERIFF'S OFFICE</t>
  </si>
  <si>
    <t>CASTROVILLE POLICE DEPARTMENT</t>
  </si>
  <si>
    <t>CEDAR HILL ISD POLICE DEPARTMENT</t>
  </si>
  <si>
    <t>CEDAR HILL POLICE DEPARTMENT</t>
  </si>
  <si>
    <t>CEDAR PARK POLICE DEPARTMENT</t>
  </si>
  <si>
    <t>CEDAR VALLEY COLLEGE POLICE DEPARTMENT</t>
  </si>
  <si>
    <t>CELESTE POLICE DEPARTMENT</t>
  </si>
  <si>
    <t>CELINA POLICE DEPARTMENT</t>
  </si>
  <si>
    <t>CENTER ISD POLICE DEPARTMENT</t>
  </si>
  <si>
    <t>CENTER POLICE DEPARTMENT</t>
  </si>
  <si>
    <t>CENTRAL ISD POLICE DEPARTMENT</t>
  </si>
  <si>
    <t>CENTRAL TEXAS COLLEGE POLICE DEPARTMENT</t>
  </si>
  <si>
    <t>CHAMBERS COUNTY SHERIFF'S OFFICE</t>
  </si>
  <si>
    <t>CHANDLER POLICE DEPARTMENT</t>
  </si>
  <si>
    <t>CHAPEL HILL NORTHEAST ISD POLICE DEPARTMENT (TITUS</t>
  </si>
  <si>
    <t>CHICO POLICE DEPARTMENT</t>
  </si>
  <si>
    <t>CHILDRESS COUNTY SHERIFF'S OFFICE</t>
  </si>
  <si>
    <t>CHILDRESS POLICE DEPARTMENT</t>
  </si>
  <si>
    <t>CHILLICOTHE POLICE DEPARTMENT</t>
  </si>
  <si>
    <t>CHINA GROVE POLICE DEPARTMENT</t>
  </si>
  <si>
    <t>CHINA SPRING ISD POLICE DEPARTMENT</t>
  </si>
  <si>
    <t>CHISUM ISD POLICE DEPARTMENT</t>
  </si>
  <si>
    <t>CIBOLO POLICE DEPARTMENT</t>
  </si>
  <si>
    <t>CISCO POLICE DEPARTMENT</t>
  </si>
  <si>
    <t>ANNA POLICE DEPARTMENT</t>
  </si>
  <si>
    <t>AUSTIN CITY MARSHAL'S OFFICE</t>
  </si>
  <si>
    <t>BEVIL OAKS CITY MARSHAL'S OFFICE</t>
  </si>
  <si>
    <t>HUDSON POLICE DEPARTMENT</t>
  </si>
  <si>
    <t>LEFORS CITY MARSHAL'S OFFICE</t>
  </si>
  <si>
    <t>PALM VALLEY POLICE DEPARTMENT</t>
  </si>
  <si>
    <t>ROCHESTER POLICE DEPARTMENT</t>
  </si>
  <si>
    <t>SAN ANTONIO CITY MARSHAL'S OFFICE</t>
  </si>
  <si>
    <t>SANSOM PARK POLICE DEPARTMENT</t>
  </si>
  <si>
    <t>STAR HARBOR POLICE DEPARTMENT</t>
  </si>
  <si>
    <t>PENITAS POLICE DEPARTMENT</t>
  </si>
  <si>
    <t>CLARKSVILLE POLICE DEPARTMENT</t>
  </si>
  <si>
    <t>CLAY COUNTY SHERIFF'S OFFICE</t>
  </si>
  <si>
    <t>CLEAR LAKE SHORES POLICE DEPARTMENT</t>
  </si>
  <si>
    <t>CLEBURNE POLICE DEPARTMENT</t>
  </si>
  <si>
    <t>CLEVELAND ISD POLICE DEPARTMENT</t>
  </si>
  <si>
    <t>CLEVELAND POLICE DEPARTMENT</t>
  </si>
  <si>
    <t>CLIFTON POLICE DEPARTMENT</t>
  </si>
  <si>
    <t>CLINT POLICE DEPARTMENT</t>
  </si>
  <si>
    <t>CLUTE POLICE DEPARTMENT</t>
  </si>
  <si>
    <t>CLYDE POLICE DEPARTMENT</t>
  </si>
  <si>
    <t>COCHRAN COUNTY SHERIFF'S OFFICE</t>
  </si>
  <si>
    <t>COCKRELL HILL POLICE DEPARTMENT</t>
  </si>
  <si>
    <t>COFFEE CITY POLICE DEPARTMENT</t>
  </si>
  <si>
    <t>COKE COUNTY SHERIFF'S OFFICE</t>
  </si>
  <si>
    <t>COLDSPRING OAKHURST CISD POLICE DEPARTMENT</t>
  </si>
  <si>
    <t>COLEMAN COUNTY SHERIFF'S OFFICE</t>
  </si>
  <si>
    <t>COLEMAN ISD COOP ALTER POLICE DEPARTMENT</t>
  </si>
  <si>
    <t>COLEMAN POLICE DEPARTMENT</t>
  </si>
  <si>
    <t>COLLEGE OF THE MAINLAND CAMPUS POLICE DEPARTMENT</t>
  </si>
  <si>
    <t>COLLEYVILLE POLICE DEPARTMENT</t>
  </si>
  <si>
    <t>COLLIN COUNTY COMMUNITY DISTRICT POLICE DEPARTMENT</t>
  </si>
  <si>
    <t>COLLIN COUNTY SHERIFF'S OFFICE</t>
  </si>
  <si>
    <t>COLLINGSWORTH COUNTY SHERIFF'S OFFICE</t>
  </si>
  <si>
    <t>COLLINSVILLE POLICE DEPARTMENT</t>
  </si>
  <si>
    <t>COLORADO CITY POLICE DEPARTMENT</t>
  </si>
  <si>
    <t>COLORADO COUNTY SHERIFF'S OFFICE</t>
  </si>
  <si>
    <t>COLUMBIA BRAZORIA ISD POLICE DEPARTMENT</t>
  </si>
  <si>
    <t>COLUMBUS POLICE DEPARTMENT</t>
  </si>
  <si>
    <t>COMAL COUNTY SHERIFF'S OFFICE</t>
  </si>
  <si>
    <t>COMANCHE COUNTY SHERIFF'S OFFICE</t>
  </si>
  <si>
    <t>COMANCHE POLICE DEPARTMENT</t>
  </si>
  <si>
    <t>COMBES POLICE DEPARTMENT</t>
  </si>
  <si>
    <t>COMBINE POLICE DEPARTMENT</t>
  </si>
  <si>
    <t>COMMUNITY ISD POLICE DEPARTMENT</t>
  </si>
  <si>
    <t>CONCORDIA UNIVERSITY POLICE DEPARTMENT</t>
  </si>
  <si>
    <t>CONNALLY ISD POLICE DEPARTMENT</t>
  </si>
  <si>
    <t>CONROE ISD POLICE DEPARTMENT</t>
  </si>
  <si>
    <t>CONROE POLICE DEPARTMENT</t>
  </si>
  <si>
    <t>BOSQUE COUNTY CONSTABLE PRECINCT 2</t>
  </si>
  <si>
    <t>PALO PINTO COUNTY CONSTABLE PRECINCT 1</t>
  </si>
  <si>
    <t>BOSQUE COUNTY CONSTABLE PRECINCT 1</t>
  </si>
  <si>
    <t>TOM GREEN COUNTY CONSTABLE PRECINCT 3</t>
  </si>
  <si>
    <t>JOHNSON COUNTY CONSTABLE PRECINCT 4</t>
  </si>
  <si>
    <t>DENTON COUNTY CONSTABLE PRECINCT 6</t>
  </si>
  <si>
    <t>ANDREWS COUNTY CONSTABLE PRECINCT 2</t>
  </si>
  <si>
    <t>GALVESTON COUNTY CONSTABLE PRECINCT 2</t>
  </si>
  <si>
    <t>NAVARRO COUNTY CONSTABLE PRECINCT 3</t>
  </si>
  <si>
    <t>KERR COUNTY CONSTABLE PRECINCT 3</t>
  </si>
  <si>
    <t>KERR COUNTY CONSTABLE PRECINCT 4</t>
  </si>
  <si>
    <t>LLANO COUNTY CONSTABLE PRECINCT 4</t>
  </si>
  <si>
    <t>JEFFERSON COUNTY CONSTABLE PRECINCT 6</t>
  </si>
  <si>
    <t>BLANCO COUNTY CONSTABLE PRECINCT 1</t>
  </si>
  <si>
    <t>BRAZORIA COUNTY CONSTABLE PRECINCT 1</t>
  </si>
  <si>
    <t>BRAZOS COUNTY CONSTABLE PRECINCT 1</t>
  </si>
  <si>
    <t>FORT BEND COUNTY CONSTABLE PRECINCT 1</t>
  </si>
  <si>
    <t>GARZA COUNTY CONSTABLE PRECINCT 1</t>
  </si>
  <si>
    <t>GRIMES COUNTY CONSTABLE PRECINCT 1</t>
  </si>
  <si>
    <t>GUADALUPE COUNTY CONSTABLE PRECINCT 1</t>
  </si>
  <si>
    <t>LIMESTONE COUNTY CONSTABLE PRECINCT 1</t>
  </si>
  <si>
    <t>MATAGORDA COUNTY CONSTABLE PRECINCT 1</t>
  </si>
  <si>
    <t>NEWTON COUNTY CONSTABLE PRECINCT 1</t>
  </si>
  <si>
    <t>RUNNELS COUNTY CONSTABLE PRECINCT 1</t>
  </si>
  <si>
    <t>WHARTON COUNTY CONSTABLE PRECINCT 1</t>
  </si>
  <si>
    <t>ANDERSON COUNTY CONSTABLE PRECINCT 2</t>
  </si>
  <si>
    <t>BRAZOS COUNTY CONSTABLE PRECINCT 2</t>
  </si>
  <si>
    <t>DALLAS COUNTY CONSTABLE PRECINCT 2</t>
  </si>
  <si>
    <t>GARZA COUNTY CONSTABLE PRECINCT 2</t>
  </si>
  <si>
    <t>JOHNSON COUNTY CONSTABLE PRECINCT 2</t>
  </si>
  <si>
    <t>KERR COUNTY CONSTABLE PRECINCT 2</t>
  </si>
  <si>
    <t>MATAGORDA COUNTY CONSTABLE PRECINCT 2</t>
  </si>
  <si>
    <t>MIDLAND COUNTY CONSTABLE PRECINCT 2</t>
  </si>
  <si>
    <t>SAN JACINTO COUNTY CONSTABLE PRECINCT 2</t>
  </si>
  <si>
    <t>TOM GREEN COUNTY CONSTABLE PRECINCT 2</t>
  </si>
  <si>
    <t>UPSHUR COUNTY CONSTABLE PRECINCT 2</t>
  </si>
  <si>
    <t>COLLIN COUNTY CONSTABLE PRECINCT 3</t>
  </si>
  <si>
    <t>BRAZOS COUNTY CONSTABLE PRECINCT 3</t>
  </si>
  <si>
    <t>BURNET COUNTY CONSTABLE PRECINCT 3</t>
  </si>
  <si>
    <t>COLORADO COUNTY CONSTABLE PRECINCT 3</t>
  </si>
  <si>
    <t>FALLS COUNTY CONSTABLE PRECINCT 3</t>
  </si>
  <si>
    <t>FREESTONE COUNTY CONSTABLE PRECINCT 3</t>
  </si>
  <si>
    <t>JOHNSON COUNTY CONSTABLE PRECINCT 3</t>
  </si>
  <si>
    <t>LAMAR COUNTY CONSTABLE PRECINCT 3</t>
  </si>
  <si>
    <t>MIDLAND COUNTY CONSTABLE PRECINCT 3</t>
  </si>
  <si>
    <t>NACOGDOCHES COUNTY CONSTABLE PRECINCT 3</t>
  </si>
  <si>
    <t>TARRANT COUNTY CONSTABLE PRECINCT 3</t>
  </si>
  <si>
    <t>VAL VERDE COUNTY CONSTABLE PRECINCT 3</t>
  </si>
  <si>
    <t>BEE COUNTY CONSTABLE PRECINCT 4</t>
  </si>
  <si>
    <t>BRAZOS COUNTY CONSTABLE PRECINCT 4</t>
  </si>
  <si>
    <t>CHAMBERS COUNTY CONSTABLE PRECINCT 4</t>
  </si>
  <si>
    <t>CORYELL COUNTY CONSTABLE PRECINCT 4</t>
  </si>
  <si>
    <t>DENTON COUNTY CONSTABLE PRECINCT 4</t>
  </si>
  <si>
    <t>FREESTONE COUNTY CONSTABLE PRECINCT 4</t>
  </si>
  <si>
    <t>GREGG COUNTY CONSTABLE PRECINCT 4</t>
  </si>
  <si>
    <t>HARDIN COUNTY CONSTABLE PRECINCT 4</t>
  </si>
  <si>
    <t>HARRISON COUNTY CONSTABLE PRECINCT 4</t>
  </si>
  <si>
    <t>MATAGORDA COUNTY CONSTABLE PRECINCT 4</t>
  </si>
  <si>
    <t>MIDLAND COUNTY CONSTABLE PRECINCT 4</t>
  </si>
  <si>
    <t>NUECES COUNTY CONSTABLE PRECINCT 4</t>
  </si>
  <si>
    <t>SAN JACINTO COUNTY CONSTABLE PRECINCT 4</t>
  </si>
  <si>
    <t>VAN ZANDT COUNTY CONSTABLE PRECINCT 4</t>
  </si>
  <si>
    <t>CAMERON COUNTY CONSTABLE PRECINCT 5</t>
  </si>
  <si>
    <t>CAMERON COUNTY CONSTABLE PRECINCT 6</t>
  </si>
  <si>
    <t>EL PASO COUNTY CONSTABLE PRECINCT 6</t>
  </si>
  <si>
    <t>HOOD COUNTY CONSTABLE PRECINCT 4</t>
  </si>
  <si>
    <t>LA SALLE COUNTY CONSTABLE PRECINCT 4</t>
  </si>
  <si>
    <t>CONVERSE POLICE DEPARTMENT</t>
  </si>
  <si>
    <t>COOKE COUNTY SHERIFF'S OFFICE</t>
  </si>
  <si>
    <t>COOLIDGE POLICE DEPARTMENT</t>
  </si>
  <si>
    <t>COPPELL CITY MARSHAL'S OFFICE</t>
  </si>
  <si>
    <t>COPPELL POLICE DEPARTMENT</t>
  </si>
  <si>
    <t>CORPUS CHRISTI ISD POLICE DEPARTMENT</t>
  </si>
  <si>
    <t>CORPUS CHRISTI POLICE DEPARTMENT</t>
  </si>
  <si>
    <t>CORRIGAN POLICE DEPARTMENT</t>
  </si>
  <si>
    <t>CORSICANA ISD POLICE DEPARTMENT</t>
  </si>
  <si>
    <t>CORSICANA POLICE DEPARTMENT</t>
  </si>
  <si>
    <t>CORYELL COUNTY SHERIFF'S OFFICE</t>
  </si>
  <si>
    <t>COTTLE COUNTY SHERIFF'S OFFICE</t>
  </si>
  <si>
    <t>COTTONWOOD SHORES POLICE DEPARTMENT</t>
  </si>
  <si>
    <t>WILLIAMSON COUNTY CONSTABLE PRECINCT 1</t>
  </si>
  <si>
    <t>WEBB COUNTY CONSTABLE PRECINCT 2</t>
  </si>
  <si>
    <t>WILLIAMSON COUNTY CONSTABLE PRECINCT 3</t>
  </si>
  <si>
    <t>WILLIAMSON COUNTY CONSTABLE PRECINCT 4</t>
  </si>
  <si>
    <t>COVINGTON POLICE DEPARTMENT</t>
  </si>
  <si>
    <t>CRANDALL ISD POLICE DEPARTMENT</t>
  </si>
  <si>
    <t>CRANDALL POLICE DEPARTMENT</t>
  </si>
  <si>
    <t>CRANE COUNTY CONSTABLE PRECINCT 4</t>
  </si>
  <si>
    <t>CRANE COUNTY SHERIFF'S OFFICE</t>
  </si>
  <si>
    <t>CRANE POLICE DEPARTMENT</t>
  </si>
  <si>
    <t>CRAWFORD POLICE DEPARTMENT</t>
  </si>
  <si>
    <t>CROCKETT POLICE DEPARTMENT</t>
  </si>
  <si>
    <t>CROSBY COUNTY SHERIFF'S OFFICE</t>
  </si>
  <si>
    <t>CROSBY ISD POLICE DEPARTMENT</t>
  </si>
  <si>
    <t>CROSBYTON POLICE DEPARTMENT</t>
  </si>
  <si>
    <t>CROSS PLAINS POLICE DEPARTMENT</t>
  </si>
  <si>
    <t>CROWELL POLICE DEPARTMENT</t>
  </si>
  <si>
    <t>CROWLEY POLICE DEPARTMENT</t>
  </si>
  <si>
    <t>CRYSTAL CITY ISD POLICE DEPARTMENT</t>
  </si>
  <si>
    <t>CRYSTAL CITY POLICE DEPARTMENT</t>
  </si>
  <si>
    <t>CUERO POLICE DEPARTMENT</t>
  </si>
  <si>
    <t>CULBERSON COUNTY SHERIFF'S OFFICE</t>
  </si>
  <si>
    <t>CUMBY POLICE DEPARTMENT</t>
  </si>
  <si>
    <t>CUNEY POLICE DEPARTMENT</t>
  </si>
  <si>
    <t>CUT AND SHOOT POLICE DEPARTMENT</t>
  </si>
  <si>
    <t>DAINGERFIELD POLICE DEPARTMENT</t>
  </si>
  <si>
    <t>DAISETTA POLICE DEPARTMENT</t>
  </si>
  <si>
    <t>DALHART POLICE DEPARTMENT</t>
  </si>
  <si>
    <t>DALLAM COUNTY SHERIFF'S OFFICE</t>
  </si>
  <si>
    <t>DALLAS CITY MARSHAL'S OFFICE</t>
  </si>
  <si>
    <t>DALLAS COUNTY COMMUNITY COLLEGE POLICE DEPARTMENT</t>
  </si>
  <si>
    <t>DALLAS COUNTY SHERIFF'S OFFICE</t>
  </si>
  <si>
    <t>DALLAS COUNTY CONSTABLE PRECINCT 1</t>
  </si>
  <si>
    <t>DALLAS COUNTY HOSPITAL DISTRICT POLICE DEPARTMENT</t>
  </si>
  <si>
    <t>DALLAS FT WORTH AIRPORT POLICE DEPARTMENT</t>
  </si>
  <si>
    <t>DALLAS ISD POLICE DEPARTMENT</t>
  </si>
  <si>
    <t>DALLAS THEOLOGICAL SEMINARY POLICE DEPARTMENT</t>
  </si>
  <si>
    <t>DALWORTHINGTON GARDENS POLICE DEPARTMENT</t>
  </si>
  <si>
    <t>DANBURY POLICE DEPARTMENT</t>
  </si>
  <si>
    <t>DALLAS AREA RAPID TRANSIT POLICE DEPARTMENT</t>
  </si>
  <si>
    <t>DAWSON COUNTY SHERIFF'S OFFICE</t>
  </si>
  <si>
    <t>DAWSON POLICE DEPARTMENT</t>
  </si>
  <si>
    <t>DAYTON ISD POLICE DEPARTMENT</t>
  </si>
  <si>
    <t>DAYTON POLICE DEPARTMENT</t>
  </si>
  <si>
    <t>DEKALB POLICE DEPARTMENT</t>
  </si>
  <si>
    <t>DE LEON POLICE DEPARTMENT</t>
  </si>
  <si>
    <t>DESOTO POLICE DEPARTMENT</t>
  </si>
  <si>
    <t>DEAF SMITH COUNTY SHERIFF'S OFFICE</t>
  </si>
  <si>
    <t>DECATUR POLICE DEPARTMENT</t>
  </si>
  <si>
    <t>DEER PARK POLICE DEPARTMENT</t>
  </si>
  <si>
    <t>DEL RIO POLICE DEPARTMENT</t>
  </si>
  <si>
    <t>DELTA COUNTY SHERIFF'S OFFICE</t>
  </si>
  <si>
    <t>DENISON POLICE DEPARTMENT</t>
  </si>
  <si>
    <t>DENTON COUNTY EMERGENCY SERVICES ARSON UNIT</t>
  </si>
  <si>
    <t>DENVER CITY POLICE DEPARTMENT</t>
  </si>
  <si>
    <t>DEVINE POLICE DEPARTMENT</t>
  </si>
  <si>
    <t>DEWITT COUNTY SHERIFF'S OFFICE</t>
  </si>
  <si>
    <t>DIBOLL ISD POLICE DEPARTMENT</t>
  </si>
  <si>
    <t>DIBOLL POLICE DEPARTMENT</t>
  </si>
  <si>
    <t>DICKENS COUNTY SHERIFF'S OFFICE</t>
  </si>
  <si>
    <t>DICKINSON POLICE DEPARTMENT</t>
  </si>
  <si>
    <t>DILLEY POLICE DEPARTMENT</t>
  </si>
  <si>
    <t>DIMMIT COUNTY SHERIFF'S OFFICE</t>
  </si>
  <si>
    <t>DIMMITT POLICE DEPARTMENT</t>
  </si>
  <si>
    <t>DOMINO POLICE DEPARTMENT</t>
  </si>
  <si>
    <t>DONLEY COUNTY SHERIFF'S OFFICE</t>
  </si>
  <si>
    <t>DONNA ISD POLICE DEPARTMENT</t>
  </si>
  <si>
    <t>DONNA POLICE DEPARTMENT</t>
  </si>
  <si>
    <t>DOUBLE OAK POLICE DEPARTMENT</t>
  </si>
  <si>
    <t>DRIPPING SPRINGS POLICE DEPARTMENT</t>
  </si>
  <si>
    <t>DRISCOLL POLICE DEPARTMENT</t>
  </si>
  <si>
    <t>DUBLIN POLICE DEPARTMENT</t>
  </si>
  <si>
    <t>DUMAS ISD POLICE DEPARTMENT</t>
  </si>
  <si>
    <t>DUMAS POLICE DEPARTMENT</t>
  </si>
  <si>
    <t>DUNCANVILLE POLICE DEPARTMENT</t>
  </si>
  <si>
    <t>DUVAL COUNTY SHERIFF'S OFFICE</t>
  </si>
  <si>
    <t>EAGLE LAKE POLICE DEPARTMENT</t>
  </si>
  <si>
    <t>EAGLE PASS ISD POLICE DEPARTMENT</t>
  </si>
  <si>
    <t>EAGLE PASS POLICE DEPARTMENT</t>
  </si>
  <si>
    <t>EARLY POLICE DEPARTMENT</t>
  </si>
  <si>
    <t>EARTH POLICE DEPARTMENT</t>
  </si>
  <si>
    <t>EAST CENTRAL ISD POLICE DEPARTMENT</t>
  </si>
  <si>
    <t>EAST MOUNTAIN POLICE DEPARTMENT</t>
  </si>
  <si>
    <t>EAST TAWAKONI POLICE DEPARTMENT</t>
  </si>
  <si>
    <t>EAST TEXAS BAPTIST COLLEGE POLICE DEPARTMENT</t>
  </si>
  <si>
    <t>EASTLAND COUNTY SHERIFF'S OFFICE</t>
  </si>
  <si>
    <t>EASTLAND POLICE DEPARTMENT</t>
  </si>
  <si>
    <t>ECTOR COUNTY ISD POLICE DEPARTMENT</t>
  </si>
  <si>
    <t>ECTOR POLICE DEPARTMENT</t>
  </si>
  <si>
    <t>EDCOUCH POLICE DEPARTMENT</t>
  </si>
  <si>
    <t>EDEN POLICE DEPARTMENT</t>
  </si>
  <si>
    <t>EDGECLIFF VILLAGE POLICE DEPARTMENT</t>
  </si>
  <si>
    <t>EDGEWOOD ISD POLICE DEPARTMENT</t>
  </si>
  <si>
    <t>EDGEWOOD POLICE DEPARTMENT</t>
  </si>
  <si>
    <t>EDINBURG CISD POLICE DEPARTMENT</t>
  </si>
  <si>
    <t>EDNA POLICE DEPARTMENT</t>
  </si>
  <si>
    <t>EDWARDS COUNTY SHERIFF'S OFFICE</t>
  </si>
  <si>
    <t>EL CENIZO POLICE DEPARTMENT</t>
  </si>
  <si>
    <t>EL CENTRO COLLEGE POLICE DEPARTMENT</t>
  </si>
  <si>
    <t>EL LAGO POLICE DEPARTMENT</t>
  </si>
  <si>
    <t>EL PASO COMMUNITY COLLEGE DISTRICT DEPARTMENT OF P</t>
  </si>
  <si>
    <t>EL PASO COMMUNITY COLLEGE POLICE DEPARTMENT</t>
  </si>
  <si>
    <t>EL PASO ISD POLICE DEPARTMENT</t>
  </si>
  <si>
    <t>EL PASO POLICE DEPARTMENT</t>
  </si>
  <si>
    <t>EL PASO COUNTY SHERIFF'S OFFICE</t>
  </si>
  <si>
    <t>ELECTRA POLICE DEPARTMENT</t>
  </si>
  <si>
    <t>ELGIN POLICE DEPARTMENT</t>
  </si>
  <si>
    <t>ELLIS COUNTY SHERIFF'S OFFICE</t>
  </si>
  <si>
    <t>ELLIS COUNTY CONSTABLE PRECINCT 2</t>
  </si>
  <si>
    <t>ELMENDORF POLICE DEPARTMENT</t>
  </si>
  <si>
    <t>ELSA POLICE DEPARTMENT</t>
  </si>
  <si>
    <t>EMORY POLICE DEPARTMENT</t>
  </si>
  <si>
    <t>ENCHANTED OAKS POLICE DEPARTMENT</t>
  </si>
  <si>
    <t>ENNIS ISD POLICE DEPARTMENT</t>
  </si>
  <si>
    <t>ERATH COUNTY SHERIFF'S OFFICE</t>
  </si>
  <si>
    <t>ERATH COUNTY CONSTABLE PRECINCT 2</t>
  </si>
  <si>
    <t>ESCOBARES POLICE DEPARTMENT</t>
  </si>
  <si>
    <t>ESTELLINE POLICE DEPARTMENT</t>
  </si>
  <si>
    <t>EULESS POLICE DEPARTMENT</t>
  </si>
  <si>
    <t>EUSTACE POLICE DEPARTMENT</t>
  </si>
  <si>
    <t>EVERMAN POLICE DEPARTMENT</t>
  </si>
  <si>
    <t>FAIR OAKS RANCH POLICE DEPARTMENT</t>
  </si>
  <si>
    <t>FAIRFIELD POLICE DEPARTMENT</t>
  </si>
  <si>
    <t>FAIRVIEW POLICE DEPARTMENT</t>
  </si>
  <si>
    <t>FALFURRIAS POLICE DEPARTMENT</t>
  </si>
  <si>
    <t>FALLS COUNTY SHERIFF'S OFFICE</t>
  </si>
  <si>
    <t>FANNIN COUNTY SHERIFF'S OFFICE</t>
  </si>
  <si>
    <t>FARMERS BRANCH POLICE DEPARTMENT</t>
  </si>
  <si>
    <t>FARMERSVILLE POLICE DEPARTMENT</t>
  </si>
  <si>
    <t>FARWELL POLICE DEPARTMENT</t>
  </si>
  <si>
    <t>FAYETTE COUNTY CONSTABLE PRECINCT 1</t>
  </si>
  <si>
    <t>FAYETTE COUNTY SHERIFF'S OFFICE</t>
  </si>
  <si>
    <t>FERRIS ISD POLICE DEPARTMENT</t>
  </si>
  <si>
    <t>FERRIS POLICE DEPARTMENT</t>
  </si>
  <si>
    <t>FISHER COUNTY SHERIFF'S OFFICE</t>
  </si>
  <si>
    <t>FLATONIA POLICE DEPARTMENT</t>
  </si>
  <si>
    <t>FLORENCE POLICE DEPARTMENT</t>
  </si>
  <si>
    <t>FLORESVILLE ISD POLICE DEPARTMENT</t>
  </si>
  <si>
    <t>FLORESVILLE POLICE DEPARTMENT</t>
  </si>
  <si>
    <t>FLOWER MOUND POLICE DEPARTMENT</t>
  </si>
  <si>
    <t>FLOYD COUNTY SHERIFF'S OFFICE</t>
  </si>
  <si>
    <t>FLOYDADA POLICE DEPARTMENT</t>
  </si>
  <si>
    <t>FOARD COUNTY SHERIFF'S OFFICE</t>
  </si>
  <si>
    <t>FOREST HILL POLICE DEPARTMENT</t>
  </si>
  <si>
    <t>FORNEY POLICE DEPARTMENT</t>
  </si>
  <si>
    <t>FORT BEND ISD POLICE DEPARTMENT</t>
  </si>
  <si>
    <t>FORT GATES POLICE DEPARTMENT</t>
  </si>
  <si>
    <t>FORT STOCKTON POLICE DEPARTMENT</t>
  </si>
  <si>
    <t>FRANKLIN COUNTY SHERIFF'S OFFICE</t>
  </si>
  <si>
    <t>FRANKLIN POLICE DEPARTMENT</t>
  </si>
  <si>
    <t>FRANKSTON POLICE DEPARTMENT</t>
  </si>
  <si>
    <t>FREDERICKSBURG POLICE DEPARTMENT</t>
  </si>
  <si>
    <t>FREEPORT POLICE DEPARTMENT</t>
  </si>
  <si>
    <t>FREER POLICE DEPARTMENT</t>
  </si>
  <si>
    <t>FREESTONE COUNTY SHERIFF'S OFFICE</t>
  </si>
  <si>
    <t>FRENSHIP ISD POLICE DEPARTMENT</t>
  </si>
  <si>
    <t>FRIENDSWOOD POLICE DEPARTMENT</t>
  </si>
  <si>
    <t>FRIO COUNTY SHERIFF'S OFFICE</t>
  </si>
  <si>
    <t>FRIONA POLICE DEPARTMENT</t>
  </si>
  <si>
    <t>FRISCO POLICE DEPARTMENT</t>
  </si>
  <si>
    <t>FRITCH POLICE DEPARTMENT</t>
  </si>
  <si>
    <t>FROST POLICE DEPARTMENT</t>
  </si>
  <si>
    <t>FULSHEAR POLICE DEPARTMENT</t>
  </si>
  <si>
    <t>GAINES COUNTY SHERIFF'S OFFICE</t>
  </si>
  <si>
    <t>GAINESVILLE POLICE DEPARTMENT</t>
  </si>
  <si>
    <t>GALENA PARK POLICE DEPARTMENT</t>
  </si>
  <si>
    <t>GALVESTON COUNTY SHERIFF'S OFFICE</t>
  </si>
  <si>
    <t>GALVESTON ISD POLICE DEPARTMENT</t>
  </si>
  <si>
    <t>GANADO POLICE DEPARTMENT</t>
  </si>
  <si>
    <t>GARDEN RIDGE POLICE DEPARTMENT</t>
  </si>
  <si>
    <t>GARLAND POLICE DEPARTMENT</t>
  </si>
  <si>
    <t>GARRETT POLICE DEPARTMENT</t>
  </si>
  <si>
    <t>GARRISON ISD POLICE DEPARTMENT</t>
  </si>
  <si>
    <t>GARRISON POLICE DEPARTMENT</t>
  </si>
  <si>
    <t>GARZA COUNTY SHERIFF'S OFFICE</t>
  </si>
  <si>
    <t>GATESVILLE POLICE DEPARTMENT</t>
  </si>
  <si>
    <t>GEORGE WEST POLICE DEPARTMENT</t>
  </si>
  <si>
    <t>GIDDINGS POLICE DEPARTMENT</t>
  </si>
  <si>
    <t>GILMER POLICE DEPARTMENT</t>
  </si>
  <si>
    <t>GLADEWATER POLICE DEPARTMENT</t>
  </si>
  <si>
    <t>GLASSCOCK COUNTY SHERIFF'S OFFICE</t>
  </si>
  <si>
    <t>GLEN ROSE POLICE DEPARTMENT</t>
  </si>
  <si>
    <t>GLENN HEIGHTS POLICE DEPARTMENT</t>
  </si>
  <si>
    <t>GODLEY POLICE DEPARTMENT</t>
  </si>
  <si>
    <t>GOLIAD COUNTY SHERIFF'S OFFICE</t>
  </si>
  <si>
    <t>GONZALES POLICE DEPARTMENT</t>
  </si>
  <si>
    <t>GORMAN POLICE DEPARTMENT</t>
  </si>
  <si>
    <t>GRAHAM POLICE DEPARTMENT</t>
  </si>
  <si>
    <t>GRANBURY POLICE DEPARTMENT</t>
  </si>
  <si>
    <t>GRAND PRAIRIE POLICE DEPARTMENT</t>
  </si>
  <si>
    <t>GRAND SALINE POLICE DEPARTMENT</t>
  </si>
  <si>
    <t>GRANDVIEW POLICE DEPARTMENT</t>
  </si>
  <si>
    <t>GRANGER POLICE DEPARTMENT</t>
  </si>
  <si>
    <t>GRANITE SHOALS POLICE DEPARTMENT</t>
  </si>
  <si>
    <t>GRAPELAND POLICE DEPARTMENT</t>
  </si>
  <si>
    <t>GRAPEVINE POLICE DEPARTMENT</t>
  </si>
  <si>
    <t>GRAY COUNTY SHERIFF'S OFFICE</t>
  </si>
  <si>
    <t>GRAYSON COUNTY JUNIOR COLLEGE POLICE DEPARTMENT</t>
  </si>
  <si>
    <t>GRAYSON COUNTY SHERIFF'S OFFICE</t>
  </si>
  <si>
    <t>GREENVILLE POLICE DEPARTMENT</t>
  </si>
  <si>
    <t>GREGORY POLICE DEPARTMENT</t>
  </si>
  <si>
    <t>GREY FOREST POLICE DEPARTMENT</t>
  </si>
  <si>
    <t>GROESBECK POLICE DEPARTMENT</t>
  </si>
  <si>
    <t>GROVES POLICE DEPARTMENT</t>
  </si>
  <si>
    <t>GROVETON POLICE DEPARTMENT</t>
  </si>
  <si>
    <t>GRUVER POLICE DEPARTMENT</t>
  </si>
  <si>
    <t>GUADALUPE COUNTY CONSTABLE PRECINCT 4</t>
  </si>
  <si>
    <t>GUADALUPE COUNTY SHERIFF'S OFFICE</t>
  </si>
  <si>
    <t>GUN BARREL CITY POLICE DEPARTMENT</t>
  </si>
  <si>
    <t>GUNTER POLICE DEPARTMENT</t>
  </si>
  <si>
    <t>HALE CENTER POLICE DEPARTMENT</t>
  </si>
  <si>
    <t>HALE COUNTY SHERIFF'S OFFICE</t>
  </si>
  <si>
    <t>HALL COUNTY SHERIFF'S OFFICE</t>
  </si>
  <si>
    <t>HALLETTSVILLE POLICE DEPARTMENT</t>
  </si>
  <si>
    <t>HALLSVILLE POLICE DEPARTMENT</t>
  </si>
  <si>
    <t>HALTOM CITY POLICE DEPARTMENT</t>
  </si>
  <si>
    <t>HAMILTON COUNTY SHERIFF'S OFFICE</t>
  </si>
  <si>
    <t>HAMILTON POLICE DEPARTMENT</t>
  </si>
  <si>
    <t>HAMLIN POLICE DEPARTMENT</t>
  </si>
  <si>
    <t>HANSFORD COUNTY SHERIFF'S OFFICE</t>
  </si>
  <si>
    <t>HAPPY POLICE DEPARTMENT</t>
  </si>
  <si>
    <t>HARDEMAN COUNTY SHERIFF'S OFFICE</t>
  </si>
  <si>
    <t>HARDIN COUNTY SHERIFF'S OFFICE</t>
  </si>
  <si>
    <t>HARDIN SIMMONS UNIVERSITY POLICE DEPARTMENT</t>
  </si>
  <si>
    <t>HARKER HEIGHTS POLICE DEPARTMENT</t>
  </si>
  <si>
    <t>HARLANDALE ISD POLICE DEPARTMENT</t>
  </si>
  <si>
    <t>HARLINGEN POLICE DEPARTMENT</t>
  </si>
  <si>
    <t>HARRIS COUNTY CONSTABLE PRECINCT 7</t>
  </si>
  <si>
    <t>HARRIS COUNTY SHERIFF'S OFFICE</t>
  </si>
  <si>
    <t>HARRISON COUNTY SHERIFF'S OFFICE</t>
  </si>
  <si>
    <t>HARTLEY COUNTY SHERIFF'S OFFICE</t>
  </si>
  <si>
    <t>HASKELL COUNTY SHERIFF'S OFFICE</t>
  </si>
  <si>
    <t>HASKELL POLICE DEPARTMENT</t>
  </si>
  <si>
    <t>HAWK COVE POLICE DEPARTMENT</t>
  </si>
  <si>
    <t>HAWKINS POLICE DEPARTMENT</t>
  </si>
  <si>
    <t>HAWLEY POLICE DEPARTMENT</t>
  </si>
  <si>
    <t>HAYS COUNTY SHERIFF'S OFFICE</t>
  </si>
  <si>
    <t>HAYS COUNTY CONSTABLE PRECINCT 4</t>
  </si>
  <si>
    <t>HEARNE POLICE DEPARTMENT</t>
  </si>
  <si>
    <t>HEDWIG VILLAGE POLICE DEPARTMENT</t>
  </si>
  <si>
    <t>HELOTES POLICE DEPARTMENT</t>
  </si>
  <si>
    <t>HEMPHILL COUNTY SHERIFF'S OFFICE</t>
  </si>
  <si>
    <t>HEMPHILL POLICE DEPARTMENT</t>
  </si>
  <si>
    <t>HEMPSTEAD ISD POLICE DEPARTMENT</t>
  </si>
  <si>
    <t>HEMPSTEAD POLICE DEPARTMENT</t>
  </si>
  <si>
    <t>HENDERSON COUNTY SHERIFF'S OFFICE</t>
  </si>
  <si>
    <t>HENDERSON COUNTY CONSTABLE PRECINCT 3</t>
  </si>
  <si>
    <t>HENDERSON POLICE DEPARTMENT</t>
  </si>
  <si>
    <t>HEWITT POLICE DEPARTMENT</t>
  </si>
  <si>
    <t>HICKORY CREEK POLICE DEPARTMENT</t>
  </si>
  <si>
    <t>HICO CITY MARSHAL'S OFFICE</t>
  </si>
  <si>
    <t>HIDALGO COUNTY SHERIFF'S OFFICE</t>
  </si>
  <si>
    <t>HIDALGO COUNTY CONSTABLE PRECINCT 1</t>
  </si>
  <si>
    <t>HIDALGO POLICE DEPARTMENT</t>
  </si>
  <si>
    <t>HIGHLAND PARK ISD POLICE DEPARTMENT</t>
  </si>
  <si>
    <t>HIGHLAND PARK DEPARTMENT OF PUBLIC SAFETY</t>
  </si>
  <si>
    <t>HIGHLAND VILLAGE POLICE DEPARTMENT</t>
  </si>
  <si>
    <t>HILL COUNTY SHERIFF'S OFFICE</t>
  </si>
  <si>
    <t>HILL COUNTRY VILLAGE POLICE DEPARTMENT</t>
  </si>
  <si>
    <t>HILLSBORO POLICE DEPARTMENT</t>
  </si>
  <si>
    <t>HITCHCOCK POLICE DEPARTMENT</t>
  </si>
  <si>
    <t>HOCKLEY COUNTY SHERIFF'S OFFICE</t>
  </si>
  <si>
    <t>HOLIDAY LAKES POLICE DEPARTMENT</t>
  </si>
  <si>
    <t>HOLLAND POLICE DEPARTMENT</t>
  </si>
  <si>
    <t>HOLLIDAY POLICE DEPARTMENT</t>
  </si>
  <si>
    <t>HOLLYWOOD PARK POLICE DEPARTMENT</t>
  </si>
  <si>
    <t>HONDO POLICE DEPARTMENT</t>
  </si>
  <si>
    <t>HONEY GROVE POLICE DEPARTMENT</t>
  </si>
  <si>
    <t>HOOD COUNTY SHERIFF'S OFFICE</t>
  </si>
  <si>
    <t>HOOD COUNTY FIRE MARSHAL'S OFFICE</t>
  </si>
  <si>
    <t>HOOKS POLICE DEPARTMENT</t>
  </si>
  <si>
    <t>HOPKINS COUNTY SHERIFF'S OFFICE</t>
  </si>
  <si>
    <t>HORIZON CITY POLICE DEPARTMENT</t>
  </si>
  <si>
    <t>HORSESHOE BAY POLICE DEPARTMENT</t>
  </si>
  <si>
    <t>HOUSTON BAPTIST UNIVERSITY POLICE DEPARTMENT</t>
  </si>
  <si>
    <t>HOUSTON COUNTY SHERIFF'S OFFICE</t>
  </si>
  <si>
    <t>HOUSTON COMMUNITY COLLEGE POLICE DEPARTMENT</t>
  </si>
  <si>
    <t>HOUSTON COUNTY CONSTABLE PRECINCT 1</t>
  </si>
  <si>
    <t>HOUSTON ISD POLICE DEPARTMENT</t>
  </si>
  <si>
    <t>HOUSTON PORT AUTHORITY POLICE DEPARTMENT</t>
  </si>
  <si>
    <t>HOWARD COUNTY CONSTABLE PRECINCT 1</t>
  </si>
  <si>
    <t>HOWARD COUNTY SHERIFF'S OFFICE</t>
  </si>
  <si>
    <t>HOWE POLICE DEPARTMENT</t>
  </si>
  <si>
    <t>HUBBARD POLICE DEPARTMENT</t>
  </si>
  <si>
    <t>HUDSON ISD POLICE DEPARTMENT</t>
  </si>
  <si>
    <t>HUDSON OAKS POLICE DEPARTMENT</t>
  </si>
  <si>
    <t>HUDSPETH COUNTY SHERIFF'S OFFICE</t>
  </si>
  <si>
    <t>HUGHES SPRINGS POLICE DEPARTMENT</t>
  </si>
  <si>
    <t>HUMBLE ISD POLICE DEPARTMENT</t>
  </si>
  <si>
    <t>HUMBLE POLICE DEPARTMENT</t>
  </si>
  <si>
    <t>HUNTINGTON POLICE DEPARTMENT</t>
  </si>
  <si>
    <t>HUNTSVILLE ISD POLICE DEPARTMENT</t>
  </si>
  <si>
    <t>HUNTSVILLE POLICE DEPARTMENT</t>
  </si>
  <si>
    <t>HURST POLICE DEPARTMENT</t>
  </si>
  <si>
    <t>HUTCHINS POLICE DEPARTMENT</t>
  </si>
  <si>
    <t>HUTCHINSON COUNTY SHERIFF'S OFFICE</t>
  </si>
  <si>
    <t>HUTTO POLICE DEPARTMENT</t>
  </si>
  <si>
    <t>IDALOU POLICE DEPARTMENT</t>
  </si>
  <si>
    <t>INCARNATE WORD POLICE DEPARTMENT</t>
  </si>
  <si>
    <t>INDIAN LAKE POLICE DEPARTMENT</t>
  </si>
  <si>
    <t>INGLESIDE POLICE DEPARTMENT</t>
  </si>
  <si>
    <t>INGRAM POLICE DEPARTMENT</t>
  </si>
  <si>
    <t>IOWA COLONY POLICE DEPARTMENT</t>
  </si>
  <si>
    <t>IOWA PARK CISD POLICE DEPARTMENT</t>
  </si>
  <si>
    <t>IOWA PARK POLICE DEPARTMENT</t>
  </si>
  <si>
    <t>IRION COUNTY SHERIFF'S OFFICE</t>
  </si>
  <si>
    <t>ITALY POLICE DEPARTMENT</t>
  </si>
  <si>
    <t>ITASCA POLICE DEPARTMENT</t>
  </si>
  <si>
    <t>JACINTO CITY POLICE DEPARTMENT</t>
  </si>
  <si>
    <t>JACK COUNTY SHERIFF'S OFFICE</t>
  </si>
  <si>
    <t>JACKSBORO POLICE DEPARTMENT</t>
  </si>
  <si>
    <t>JACKSON COUNTY SHERIFF'S OFFICE</t>
  </si>
  <si>
    <t>JACKSONVILLE ISD POLICE DEPARTMENT</t>
  </si>
  <si>
    <t>JACKSONVILLE POLICE DEPARTMENT</t>
  </si>
  <si>
    <t>JAMAICA BEACH POLICE DEPARTMENT</t>
  </si>
  <si>
    <t>JARRELL POLICE DEPARTMENT</t>
  </si>
  <si>
    <t>JASPER COUNTY SHERIFF'S OFFICE</t>
  </si>
  <si>
    <t>JASPER POLICE DEPARTMENT</t>
  </si>
  <si>
    <t>JEFF DAVIS COUNTY SHERIFF'S OFFICE</t>
  </si>
  <si>
    <t>JEFFERSON COUNTY SHERIFF'S OFFICE</t>
  </si>
  <si>
    <t>JEFFERSON ISD POLICE DEPARTMENT</t>
  </si>
  <si>
    <t>JEFFERSON POLICE DEPARTMENT</t>
  </si>
  <si>
    <t>JERSEY VILLAGE POLICE DEPARTMENT</t>
  </si>
  <si>
    <t>JEWETT POLICE DEPARTMENT</t>
  </si>
  <si>
    <t>JIM HOGG COUNTY SHERIFF'S OFFICE</t>
  </si>
  <si>
    <t>JIM HOGG COUNTY ISD POLICE DEPARTMENT</t>
  </si>
  <si>
    <t>JIM WELLS COUNTY SHERIFF'S OFFICE</t>
  </si>
  <si>
    <t>JOHNSON CITY POLICE DEPARTMENT</t>
  </si>
  <si>
    <t>JOHNSON COUNTY SHERIFF'S OFFICE</t>
  </si>
  <si>
    <t>JONES COUNTY SHERIFF'S OFFICE</t>
  </si>
  <si>
    <t>JONES CREEK POLICE DEPARTMENT</t>
  </si>
  <si>
    <t>JONESTOWN POLICE DEPARTMENT</t>
  </si>
  <si>
    <t>JOSEPHINE POLICE DEPARTMENT</t>
  </si>
  <si>
    <t>JOSHUA POLICE DEPARTMENT</t>
  </si>
  <si>
    <t>JOURDANTON POLICE DEPARTMENT</t>
  </si>
  <si>
    <t>JUDSON ISD POLICE DEPARTMENT</t>
  </si>
  <si>
    <t>JUNCTION POLICE DEPARTMENT</t>
  </si>
  <si>
    <t>JUSTIN POLICE DEPARTMENT</t>
  </si>
  <si>
    <t>KARNES CITY POLICE DEPARTMENT</t>
  </si>
  <si>
    <t>KARNES COUNTY SHERIFF'S OFFICE</t>
  </si>
  <si>
    <t>KATY ISD POLICE DEPARTMENT</t>
  </si>
  <si>
    <t>KAUFMAN COUNTY SHERIFF'S OFFICE</t>
  </si>
  <si>
    <t>KAUFMAN ISD POLICE DEPARTMENT</t>
  </si>
  <si>
    <t>KAUFMAN POLICE DEPARTMENT</t>
  </si>
  <si>
    <t>KEENE POLICE DEPARTMENT</t>
  </si>
  <si>
    <t>KELLER POLICE DEPARTMENT</t>
  </si>
  <si>
    <t>KEMAH POLICE DEPARTMENT</t>
  </si>
  <si>
    <t>KEMP ISD POLICE DEPARTMENT</t>
  </si>
  <si>
    <t>KEMP POLICE DEPARTMENT</t>
  </si>
  <si>
    <t>KEMPNER POLICE DEPARTMENT</t>
  </si>
  <si>
    <t>KENDALL COUNTY SHERIFF'S OFFICE</t>
  </si>
  <si>
    <t>KENDALL COUNTY CONSTABLE PRECINCT 3</t>
  </si>
  <si>
    <t>KENEDY COUNTY SHERIFF'S OFFICE</t>
  </si>
  <si>
    <t>KENEDY POLICE DEPARTMENT</t>
  </si>
  <si>
    <t>KENNEDALE POLICE DEPARTMENT</t>
  </si>
  <si>
    <t>KENT COUNTY SHERIFF'S OFFICE</t>
  </si>
  <si>
    <t>KERENS POLICE DEPARTMENT</t>
  </si>
  <si>
    <t>KERMIT POLICE DEPARTMENT</t>
  </si>
  <si>
    <t>KERR COUNTY SHERIFF'S OFFICE</t>
  </si>
  <si>
    <t>KERRVILLE POLICE DEPARTMENT</t>
  </si>
  <si>
    <t>KILGORE COLLEGE POLICE DEPARTMENT</t>
  </si>
  <si>
    <t>KILGORE POLICE DEPARTMENT</t>
  </si>
  <si>
    <t>KILLEEN ISD POLICE DEPARTMENT</t>
  </si>
  <si>
    <t>KIMBLE COUNTY SHERIFF'S OFFICE</t>
  </si>
  <si>
    <t>KING COUNTY SHERIFF'S OFFICE</t>
  </si>
  <si>
    <t>KINNEY COUNTY SHERIFF'S OFFICE</t>
  </si>
  <si>
    <t>KIRBY POLICE DEPARTMENT</t>
  </si>
  <si>
    <t>KIRBYVILLE POLICE DEPARTMENT</t>
  </si>
  <si>
    <t>KLEBERG COUNTY SHERIFF'S OFFICE</t>
  </si>
  <si>
    <t>KLEIN ISD POLICE DEPARTMENT</t>
  </si>
  <si>
    <t>KNOX CITY POLICE DEPARTMENT</t>
  </si>
  <si>
    <t>KNOX COUNTY SHERIFF'S OFFICE</t>
  </si>
  <si>
    <t>KOSSE POLICE DEPARTMENT</t>
  </si>
  <si>
    <t>KOUNTZE POLICE DEPARTMENT</t>
  </si>
  <si>
    <t>NORTHEAST POLICE DEPARTMENT</t>
  </si>
  <si>
    <t>LA FERIA POLICE DEPARTMENT</t>
  </si>
  <si>
    <t>LA GRANGE POLICE DEPARTMENT</t>
  </si>
  <si>
    <t>LA GRULLA POLICE DEPARTMENT</t>
  </si>
  <si>
    <t>LA JOYA ISD POLICE DEPARTMENT</t>
  </si>
  <si>
    <t>LA JOYA POLICE DEPARTMENT</t>
  </si>
  <si>
    <t>LA MARQUE ISD POLICE DEPARTMENT</t>
  </si>
  <si>
    <t>LA PORTE POLICE DEPARTMENT</t>
  </si>
  <si>
    <t>LA SALLE COUNTY SHERIFF'S OFFICE</t>
  </si>
  <si>
    <t>LA VERNIA POLICE DEPARTMENT</t>
  </si>
  <si>
    <t>LA VILLA POLICE DEPARTMENT</t>
  </si>
  <si>
    <t>LA WARD POLICE DEPARTMENT</t>
  </si>
  <si>
    <t>LACOSTE POLICE DEPARTMENT</t>
  </si>
  <si>
    <t>LACY LAKEVIEW POLICE DEPARTMENT</t>
  </si>
  <si>
    <t>LADONIA POLICE DEPARTMENT</t>
  </si>
  <si>
    <t>LAGO VISTA POLICE DEPARTMENT</t>
  </si>
  <si>
    <t>LAGUNA VISTA POLICE DEPARTMENT</t>
  </si>
  <si>
    <t>LAKE CITY POLICE DEPARTMENT</t>
  </si>
  <si>
    <t>LAKE DALLAS POLICE DEPARTMENT</t>
  </si>
  <si>
    <t>LAKE JACKSON POLICE DEPARTMENT</t>
  </si>
  <si>
    <t>LAKE WORTH POLICE DEPARTMENT</t>
  </si>
  <si>
    <t>LAKEPORT POLICE DEPARTMENT</t>
  </si>
  <si>
    <t>LAKEVIEW POLICE DEPARTMENT</t>
  </si>
  <si>
    <t>LAKEWAY POLICE DEPARTMENT</t>
  </si>
  <si>
    <t>LAMAR COUNTY SHERIFF'S OFFICE</t>
  </si>
  <si>
    <t>LAMAR UNIVERSITY POLICE DEPARTMENT</t>
  </si>
  <si>
    <t>LAMB COUNTY SHERIFF'S OFFICE</t>
  </si>
  <si>
    <t>LAMESA POLICE DEPARTMENT</t>
  </si>
  <si>
    <t>LAMPASAS COUNTY SHERIFF'S OFFICE</t>
  </si>
  <si>
    <t>LAMPASAS POLICE DEPARTMENT</t>
  </si>
  <si>
    <t>LANCASTER ISD POLICE DEPARTMENT</t>
  </si>
  <si>
    <t>LANCASTER POLICE DEPARTMENT</t>
  </si>
  <si>
    <t>LAREDO COMMUNITY COLLEGE POLICE DEPARTMENT</t>
  </si>
  <si>
    <t>LAREDO ISD POLICE DEPARTMENT</t>
  </si>
  <si>
    <t>LAVACA COUNTY SHERIFF'S OFFICE</t>
  </si>
  <si>
    <t>LAVON POLICE DEPARTMENT</t>
  </si>
  <si>
    <t>LEANDER POLICE DEPARTMENT</t>
  </si>
  <si>
    <t>LEE COUNTY SHERIFF'S OFFICE</t>
  </si>
  <si>
    <t>LEON COUNTY SHERIFF'S OFFICE</t>
  </si>
  <si>
    <t>LEON VALLEY CITY MARSHAL'S OFFICE</t>
  </si>
  <si>
    <t>LEON VALLEY POLICE DEPARTMENT</t>
  </si>
  <si>
    <t>LEONARD POLICE DEPARTMENT</t>
  </si>
  <si>
    <t>LETOURNEAU UNIVERSITY CAMPUS POLICE DEPARTMENT</t>
  </si>
  <si>
    <t>LEXINGTON ISD POLICE DEPARTMENT</t>
  </si>
  <si>
    <t>LEXINGTON POLICE DEPARTMENT</t>
  </si>
  <si>
    <t>LIBERTY COUNTY SHERIFF'S OFFICE</t>
  </si>
  <si>
    <t>LIBERTY HILL POLICE DEPARTMENT</t>
  </si>
  <si>
    <t>LIBERTY POLICE DEPARTMENT</t>
  </si>
  <si>
    <t>LIBERTY EYLAU ISD POLICE DEPARTMENT</t>
  </si>
  <si>
    <t>LIMESTONE COUNTY SHERIFF'S OFFICE</t>
  </si>
  <si>
    <t>LINDALE POLICE DEPARTMENT</t>
  </si>
  <si>
    <t>LINDEN POLICE DEPARTMENT</t>
  </si>
  <si>
    <t>LINDSAY POLICE DEPARTMENT</t>
  </si>
  <si>
    <t>LIPAN CITY MARSHAL'S OFFICE</t>
  </si>
  <si>
    <t>LIPSCOMB COUNTY SHERIFF'S OFFICE</t>
  </si>
  <si>
    <t>LITTLE ELM POLICE DEPARTMENT</t>
  </si>
  <si>
    <t>LITTLE RIVER ACADEMY POLICE DEPARTMENT</t>
  </si>
  <si>
    <t>LITTLEFIELD POLICE DEPARTMENT</t>
  </si>
  <si>
    <t>LIVE OAK COUNTY SHERIFF'S OFFICE</t>
  </si>
  <si>
    <t>LIVE OAK POLICE DEPARTMENT</t>
  </si>
  <si>
    <t>LIVERPOOL POLICE DEPARTMENT</t>
  </si>
  <si>
    <t>LIVINGSTON POLICE DEPARTMENT</t>
  </si>
  <si>
    <t>LLANO COUNTY SHERIFF'S OFFICE</t>
  </si>
  <si>
    <t>LLANO POLICE DEPARTMENT</t>
  </si>
  <si>
    <t>LOCKNEY POLICE DEPARTMENT</t>
  </si>
  <si>
    <t>LOG CABIN POLICE DEPARTMENT</t>
  </si>
  <si>
    <t>LOMETA POLICE DEPARTMENT</t>
  </si>
  <si>
    <t>LONE OAK POLICE DEPARTMENT</t>
  </si>
  <si>
    <t>LONE STAR COLLEGE SYSTEM DISTRICT POLICE DEPARTMEN</t>
  </si>
  <si>
    <t>LONE STAR POLICE DEPARTMENT</t>
  </si>
  <si>
    <t>LORENA POLICE DEPARTMENT</t>
  </si>
  <si>
    <t>LORENZO POLICE DEPARTMENT</t>
  </si>
  <si>
    <t>LOS FRESNOS CISD POLICE DEPARTMENT</t>
  </si>
  <si>
    <t>LOS FRESNOS POLICE DEPARTMENT</t>
  </si>
  <si>
    <t>LOTT POLICE DEPARTMENT</t>
  </si>
  <si>
    <t>LOVING COUNTY SHERIFF'S OFFICE</t>
  </si>
  <si>
    <t>LUBBOCK CHRISTIAN UNIVERSITY POLICE DEPARTMENT</t>
  </si>
  <si>
    <t>LUBBOCK COUNTY SHERIFF'S OFFICE</t>
  </si>
  <si>
    <t>LUBBOCK COOPER ISD POLICE DEPARTMENT</t>
  </si>
  <si>
    <t>LUBBOCK INTERNATIONAL AIRPORT POLICE DEPARTMENT</t>
  </si>
  <si>
    <t>LUBBOCK ISD POLICE DEPARTMENT</t>
  </si>
  <si>
    <t>LUFKIN POLICE DEPARTMENT</t>
  </si>
  <si>
    <t>LULING POLICE DEPARTMENT</t>
  </si>
  <si>
    <t>LUMBERTON POLICE DEPARTMENT</t>
  </si>
  <si>
    <t>LYFORD CISD POLICE DEPARTMENT</t>
  </si>
  <si>
    <t>LYFORD POLICE DEPARTMENT</t>
  </si>
  <si>
    <t>LYTLE POLICE DEPARTMENT</t>
  </si>
  <si>
    <t>MABANK POLICE DEPARTMENT</t>
  </si>
  <si>
    <t>MADISON COUNTY SHERIFF'S OFFICE</t>
  </si>
  <si>
    <t>MADISONVILLE POLICE DEPARTMENT</t>
  </si>
  <si>
    <t>MAGNOLIA POLICE DEPARTMENT</t>
  </si>
  <si>
    <t>MALAKOFF ISD POLICE DEPARTMENT</t>
  </si>
  <si>
    <t>MALAKOFF POLICE DEPARTMENT</t>
  </si>
  <si>
    <t>MALONE POLICE DEPARTMENT</t>
  </si>
  <si>
    <t>MANOR POLICE DEPARTMENT</t>
  </si>
  <si>
    <t>MANSFIELD ISD POLICE DEPARTMENT</t>
  </si>
  <si>
    <t>MANSFIELD POLICE DEPARTMENT</t>
  </si>
  <si>
    <t>MARBLE FALLS POLICE DEPARTMENT</t>
  </si>
  <si>
    <t>MARFA POLICE DEPARTMENT</t>
  </si>
  <si>
    <t>MARION COUNTY SHERIFF'S OFFICE</t>
  </si>
  <si>
    <t>MARION COUNTY CONSTABLE PRECINCT 1</t>
  </si>
  <si>
    <t>MARION COUNTY CONSTABLE PRECINCT 2</t>
  </si>
  <si>
    <t>MARION POLICE DEPARTMENT</t>
  </si>
  <si>
    <t>MARLIN ISD POLICE DEPARTMENT</t>
  </si>
  <si>
    <t>MARLIN POLICE DEPARTMENT</t>
  </si>
  <si>
    <t>PECAN HILL CITY MARSHAL'S OFFICE</t>
  </si>
  <si>
    <t>MARSHALL POLICE DEPARTMENT</t>
  </si>
  <si>
    <t>MART POLICE DEPARTMENT</t>
  </si>
  <si>
    <t>MARTIN COUNTY SHERIFF'S OFFICE</t>
  </si>
  <si>
    <t>MARTINDALE POLICE DEPARTMENT</t>
  </si>
  <si>
    <t>MASON COUNTY SHERIFF'S OFFICE</t>
  </si>
  <si>
    <t>MASON POLICE DEPARTMENT</t>
  </si>
  <si>
    <t>MATAGORDA COUNTY SHERIFF'S OFFICE</t>
  </si>
  <si>
    <t>MAUD POLICE DEPARTMENT</t>
  </si>
  <si>
    <t>MAVERICK COUNTY SHERIFF'S OFFICE</t>
  </si>
  <si>
    <t>MAVERICK COUNTY CONSTABLE PRECINCT 3</t>
  </si>
  <si>
    <t>MAYPEARL POLICE DEPARTMENT</t>
  </si>
  <si>
    <t>MCALLEN POLICE DEPARTMENT</t>
  </si>
  <si>
    <t>MCLEAN POLICE DEPARTMENT</t>
  </si>
  <si>
    <t>MCALLEN ISD POLICE DEPARTMENT</t>
  </si>
  <si>
    <t>MCCULLOCH COUNTY SHERIFF'S OFFICE</t>
  </si>
  <si>
    <t>MCGREGOR POLICE DEPARTMENT</t>
  </si>
  <si>
    <t>MCKINNEY POLICE DEPARTMENT</t>
  </si>
  <si>
    <t>MCLENNAN COUNTY SHERIFF'S OFFICE</t>
  </si>
  <si>
    <t>MCLENNAN COMMUNITY COLLEGE POLICE DEPARTMENT</t>
  </si>
  <si>
    <t>MCMULLEN COUNTY SHERIFF'S OFFICE</t>
  </si>
  <si>
    <t>MEADOWS PLACE POLICE DEPARTMENT</t>
  </si>
  <si>
    <t>MEDINA COUNTY SHERIFF'S OFFICE</t>
  </si>
  <si>
    <t>MELISSA POLICE DEPARTMENT</t>
  </si>
  <si>
    <t>MEMORIAL VILLAGES POLICE DEPARTMENT</t>
  </si>
  <si>
    <t>MEMPHIS POLICE DEPARTMENT</t>
  </si>
  <si>
    <t>MENARD COUNTY SHERIFF'S OFFICE</t>
  </si>
  <si>
    <t>MERCEDES POLICE DEPARTMENT</t>
  </si>
  <si>
    <t>MERIDIAN POLICE DEPARTMENT</t>
  </si>
  <si>
    <t>MERKEL POLICE DEPARTMENT</t>
  </si>
  <si>
    <t>MESQUITE POLICE DEPARTMENT</t>
  </si>
  <si>
    <t>METRO TRANSIT POLICE DEPARTMENT</t>
  </si>
  <si>
    <t>MEXIA ISD POLICE DEPARTMENT</t>
  </si>
  <si>
    <t>MIDLAND COLLEGE POLICE DEPARTMENT</t>
  </si>
  <si>
    <t>MIDLAND ISD POLICE DEPARTMENT</t>
  </si>
  <si>
    <t>MIDLOTHIAN POLICE DEPARTMENT</t>
  </si>
  <si>
    <t>MIDWESTERN STATE UNIVERSITY POLICE DEPARTMENT</t>
  </si>
  <si>
    <t>MILAM COUNTY SHERIFF'S OFFICE</t>
  </si>
  <si>
    <t>MILES POLICE DEPARTMENT</t>
  </si>
  <si>
    <t>MILFORD POLICE DEPARTMENT</t>
  </si>
  <si>
    <t>MILLS COUNTY SHERIFF'S OFFICE</t>
  </si>
  <si>
    <t>MINEOLA POLICE DEPARTMENT</t>
  </si>
  <si>
    <t>MINERAL WELLS POLICE DEPARTMENT</t>
  </si>
  <si>
    <t>MISSION POLICE DEPARTMENT</t>
  </si>
  <si>
    <t>MISSOURI CITY POLICE DEPARTMENT</t>
  </si>
  <si>
    <t>MITCHELL COUNTY SHERIFF'S OFFICE</t>
  </si>
  <si>
    <t>MONAHANS WICKETT PYOTE ISD POLICE DEPARTMENT</t>
  </si>
  <si>
    <t>MONT BELVIEU POLICE DEPARTMENT</t>
  </si>
  <si>
    <t>MONTAGUE COUNTY SHERIFF'S OFFICE</t>
  </si>
  <si>
    <t>MONTGOMERY POLICE DEPARTMENT</t>
  </si>
  <si>
    <t>MOODY POLICE DEPARTMENT</t>
  </si>
  <si>
    <t>MORGAN'S POINT RESORT POLICE DEPARTMENT</t>
  </si>
  <si>
    <t>MORGAN'S POINT POLICE DEPARTMENT</t>
  </si>
  <si>
    <t>MORRIS COUNTY SHERIFF'S OFFICE</t>
  </si>
  <si>
    <t>MORTON POLICE DEPARTMENT</t>
  </si>
  <si>
    <t>MOTLEY COUNTY SHERIFF'S OFFICE</t>
  </si>
  <si>
    <t>MOULTON POLICE DEPARTMENT</t>
  </si>
  <si>
    <t>MOUNT ENTERPRISE CITY MARSHAL'S OFFICE</t>
  </si>
  <si>
    <t>MOUNT PLEASANT ISD POLICE DEPARTMENT</t>
  </si>
  <si>
    <t>MOUNT PLEASANT POLICE DEPARTMENT</t>
  </si>
  <si>
    <t>MOUNT VERNON POLICE DEPARTMENT</t>
  </si>
  <si>
    <t>MOUNTAIN VIEW COLLEGE POLICE DEPARTMENT</t>
  </si>
  <si>
    <t>MUENSTER POLICE DEPARTMENT</t>
  </si>
  <si>
    <t>MULESHOE POLICE DEPARTMENT</t>
  </si>
  <si>
    <t>MUNDAY POLICE DEPARTMENT</t>
  </si>
  <si>
    <t>MUSTANG RIDGE POLICE DEPARTMENT</t>
  </si>
  <si>
    <t>NORTH FOREST ISD POLICE DEPARTMENT</t>
  </si>
  <si>
    <t>NACOGDOCHES COUNTY SHERIFF'S OFFICE</t>
  </si>
  <si>
    <t>NACOGDOCHES ISD POLICE DEPARTMENT</t>
  </si>
  <si>
    <t>NAPLES POLICE DEPARTMENT</t>
  </si>
  <si>
    <t>NASH POLICE DEPARTMENT</t>
  </si>
  <si>
    <t>NASSAU BAY POLICE DEPARTMENT</t>
  </si>
  <si>
    <t>NATALIA POLICE DEPARTMENT</t>
  </si>
  <si>
    <t>NAVARRO COUNTY SHERIFF'S OFFICE</t>
  </si>
  <si>
    <t>NAVARRO COLLEGE DEPARTMENT OF PUBLIC SAFETY</t>
  </si>
  <si>
    <t>NAVASOTA POLICE DEPARTMENT</t>
  </si>
  <si>
    <t>NAZARETH CITY MARSHAL'S OFFICE</t>
  </si>
  <si>
    <t>NEDERLAND POLICE DEPARTMENT</t>
  </si>
  <si>
    <t>NEEDVILLE ISD POLICE DEPARTMENT</t>
  </si>
  <si>
    <t>NEEDVILLE POLICE DEPARTMENT</t>
  </si>
  <si>
    <t>NEW BOSTON POLICE DEPARTMENT</t>
  </si>
  <si>
    <t>NEW CANEY ISD POLICE DEPARTMENT</t>
  </si>
  <si>
    <t>NEW DEAL POLICE DEPARTMENT</t>
  </si>
  <si>
    <t>NEW LONDON POLICE DEPARTMENT</t>
  </si>
  <si>
    <t>NEW SUMMERFIELD POLICE DEPARTMENT</t>
  </si>
  <si>
    <t>NEWARK POLICE DEPARTMENT</t>
  </si>
  <si>
    <t>NEWTON COUNTY SHERIFF'S OFFICE</t>
  </si>
  <si>
    <t>NEWTON POLICE DEPARTMENT</t>
  </si>
  <si>
    <t>NIXON POLICE DEPARTMENT</t>
  </si>
  <si>
    <t>NOCONA POLICE DEPARTMENT</t>
  </si>
  <si>
    <t>NOLAN COUNTY SHERIFF'S OFFICE</t>
  </si>
  <si>
    <t>NOLANVILLE POLICE DEPARTMENT</t>
  </si>
  <si>
    <t>NORMANGEE POLICE DEPARTMENT</t>
  </si>
  <si>
    <t>NORTH EAST ISD POLICE DEPARTMENT</t>
  </si>
  <si>
    <t>NORTH LAKE COLLEGE POLICE DEPARTMENT</t>
  </si>
  <si>
    <t>NORTH RICHLAND HILLS POLICE DEPARTMENT</t>
  </si>
  <si>
    <t>NORTHCREST POLICE DEPARTMENT</t>
  </si>
  <si>
    <t>NORTHLAKE POLICE DEPARTMENT</t>
  </si>
  <si>
    <t>NORTHSIDE ISD POLICE DEPARTMENT</t>
  </si>
  <si>
    <t>OAK POINT POLICE DEPARTMENT</t>
  </si>
  <si>
    <t>OAK RIDGE NORTH POLICE DEPARTMENT</t>
  </si>
  <si>
    <t>OAK RIDGE POLICE DEPARTMENT</t>
  </si>
  <si>
    <t>OAKWOOD POLICE DEPARTMENT</t>
  </si>
  <si>
    <t>OCHILTREE COUNTY SHERIFF'S OFFICE</t>
  </si>
  <si>
    <t>ODESSA COLLEGE POLICE DEPARTMENT</t>
  </si>
  <si>
    <t>ODESSA POLICE DEPARTMENT</t>
  </si>
  <si>
    <t>O'DONNELL POLICE DEPARTMENT</t>
  </si>
  <si>
    <t>OLDHAM COUNTY SHERIFF'S OFFICE</t>
  </si>
  <si>
    <t>OLMOS PARK POLICE DEPARTMENT</t>
  </si>
  <si>
    <t>OLNEY POLICE DEPARTMENT</t>
  </si>
  <si>
    <t>OLTON POLICE DEPARTMENT</t>
  </si>
  <si>
    <t>OMAHA POLICE DEPARTMENT</t>
  </si>
  <si>
    <t>ONALASKA POLICE DEPARTMENT</t>
  </si>
  <si>
    <t>ORANGE COUNTY SHERIFF'S OFFICE</t>
  </si>
  <si>
    <t>ORANGE GROVE POLICE DEPARTMENT</t>
  </si>
  <si>
    <t>ORANGE POLICE DEPARTMENT</t>
  </si>
  <si>
    <t>ORE CITY POLICE DEPARTMENT</t>
  </si>
  <si>
    <t>OUR LADY OF THE LAKE UNIVERSITY POLICE DEPARTMENT</t>
  </si>
  <si>
    <t>OVERTON POLICE DEPARTMENT</t>
  </si>
  <si>
    <t>OVILLA POLICE DEPARTMENT</t>
  </si>
  <si>
    <t>OYSTER CREEK POLICE DEPARTMENT</t>
  </si>
  <si>
    <t>PADUCAH POLICE DEPARTMENT</t>
  </si>
  <si>
    <t>PALACIOS ISD POLICE DEPARTMENT</t>
  </si>
  <si>
    <t>PALACIOS POLICE DEPARTMENT</t>
  </si>
  <si>
    <t>PALMER POLICE DEPARTMENT</t>
  </si>
  <si>
    <t>PALMHURST POLICE DEPARTMENT</t>
  </si>
  <si>
    <t>PALO PINTO COUNTY SHERIFF'S OFFICE</t>
  </si>
  <si>
    <t>PAMPA POLICE DEPARTMENT</t>
  </si>
  <si>
    <t>PANHANDLE POLICE DEPARTMENT</t>
  </si>
  <si>
    <t>PANOLA COUNTY SHERIFF'S OFFICE</t>
  </si>
  <si>
    <t>PANORAMA VILLAGE POLICE DEPARTMENT</t>
  </si>
  <si>
    <t>PANTEGO POLICE DEPARTMENT</t>
  </si>
  <si>
    <t>PARIS JUNIOR COLLEGE POLICE DEPARTMENT</t>
  </si>
  <si>
    <t>PARIS POLICE DEPARTMENT</t>
  </si>
  <si>
    <t>PARKER POLICE DEPARTMENT</t>
  </si>
  <si>
    <t>PARMER COUNTY SHERIFF'S OFFICE</t>
  </si>
  <si>
    <t>PASADENA ISD POLICE DEPARTMENT</t>
  </si>
  <si>
    <t>PATTON VILLAGE POLICE DEPARTMENT</t>
  </si>
  <si>
    <t>PAYNE SPRINGS POLICE DEPARTMENT</t>
  </si>
  <si>
    <t>SOUTH PADRE ISLAND POLICE DEPARTMENT</t>
  </si>
  <si>
    <t>PEARLAND POLICE DEPARTMENT</t>
  </si>
  <si>
    <t>PEARSALL POLICE DEPARTMENT</t>
  </si>
  <si>
    <t>PECOS COUNTY SHERIFF'S OFFICE</t>
  </si>
  <si>
    <t>PECOS POLICE DEPARTMENT</t>
  </si>
  <si>
    <t>PELICAN BAY POLICE DEPARTMENT</t>
  </si>
  <si>
    <t>PERRYTON POLICE DEPARTMENT</t>
  </si>
  <si>
    <t>PETERSBURG POLICE DEPARTMENT</t>
  </si>
  <si>
    <t>PFLUGERVILLE ISD POLICE DEPARTMENT</t>
  </si>
  <si>
    <t>PFLUGERVILLE POLICE DEPARTMENT</t>
  </si>
  <si>
    <t>PHARR SAN JUAN ALAMO ISD POLICE DEPARTMENT</t>
  </si>
  <si>
    <t>PILOT POINT POLICE DEPARTMENT</t>
  </si>
  <si>
    <t>PINE FOREST POLICE DEPARTMENT</t>
  </si>
  <si>
    <t>PINEHURST POLICE DEPARTMENT</t>
  </si>
  <si>
    <t>PINELAND POLICE DEPARTMENT</t>
  </si>
  <si>
    <t>PINEY POINT POLICE DEPARTMENT</t>
  </si>
  <si>
    <t>PITTSBURG ISD POLICE DEPARTMENT</t>
  </si>
  <si>
    <t>PITTSBURG POLICE DEPARTMENT</t>
  </si>
  <si>
    <t>PLEASANTON ISD POLICE DEPARTMENT</t>
  </si>
  <si>
    <t>PLEASANTON POLICE DEPARTMENT</t>
  </si>
  <si>
    <t>POINT COMFORT POLICE DEPARTMENT</t>
  </si>
  <si>
    <t>POINT ISABEL ISD POLICE DEPARTMENT</t>
  </si>
  <si>
    <t>POINT POLICE DEPARTMENT</t>
  </si>
  <si>
    <t>PONDER POLICE DEPARTMENT</t>
  </si>
  <si>
    <t>PORT ARANSAS POLICE DEPARTMENT</t>
  </si>
  <si>
    <t>PORT ARTHUR POLICE DEPARTMENT</t>
  </si>
  <si>
    <t>PORT ISABEL POLICE DEPARTMENT</t>
  </si>
  <si>
    <t>PORT LAVACA POLICE DEPARTMENT</t>
  </si>
  <si>
    <t>PORT OF BEAUMONT POLICE DEPARTMENT</t>
  </si>
  <si>
    <t>PORT OF BROWNSVILLE POLICE DEPARTMENT</t>
  </si>
  <si>
    <t>PORT OF CORPUS CHRISTI AUTHORITY POLICE DEPARTMENT</t>
  </si>
  <si>
    <t>PORT OF GALVESTON POLICE DEPARTMENT</t>
  </si>
  <si>
    <t>PORT OF HOUSTON AUTHORITY POLICE DEPARTMENT</t>
  </si>
  <si>
    <t>PORTLAND POLICE DEPARTMENT</t>
  </si>
  <si>
    <t>POST ISD POLICE DEPARTMENT</t>
  </si>
  <si>
    <t>POTEET POLICE DEPARTMENT</t>
  </si>
  <si>
    <t>POTH POLICE DEPARTMENT</t>
  </si>
  <si>
    <t>POTTER COUNTY SHERIFF'S OFFICE</t>
  </si>
  <si>
    <t>POTTSBORO POLICE DEPARTMENT</t>
  </si>
  <si>
    <t>PRAIRIE VIEW A&amp;M UNIVERSITY POLICE DEPARTMENT</t>
  </si>
  <si>
    <t>PRAIRIE VIEW POLICE DEPARTMENT</t>
  </si>
  <si>
    <t>PREMONT POLICE DEPARTMENT</t>
  </si>
  <si>
    <t>PRESIDIO COUNTY SHERIFF'S OFFICE</t>
  </si>
  <si>
    <t>PRESIDIO ISD POLICE DEPARTMENT</t>
  </si>
  <si>
    <t>PRESIDIO POLICE DEPARTMENT</t>
  </si>
  <si>
    <t>PRIMERA POLICE DEPARTMENT</t>
  </si>
  <si>
    <t>PRINCETON POLICE DEPARTMENT</t>
  </si>
  <si>
    <t>PROGRESO POLICE DEPARTMENT</t>
  </si>
  <si>
    <t>PROSPER POLICE DEPARTMENT</t>
  </si>
  <si>
    <t>QUEEN CITY POLICE DEPARTMENT</t>
  </si>
  <si>
    <t>QUINLAN ISD POLICE DEPARTMENT</t>
  </si>
  <si>
    <t>QUINLAN POLICE DEPARTMENT</t>
  </si>
  <si>
    <t>QUITMAN POLICE DEPARTMENT</t>
  </si>
  <si>
    <t>RAINS COUNTY SHERIFF'S OFFICE</t>
  </si>
  <si>
    <t>RAINS ISD POLICE DEPARTMENT</t>
  </si>
  <si>
    <t>RALLS POLICE DEPARTMENT</t>
  </si>
  <si>
    <t>RANDALL COUNTY SHERIFF'S OFFICE</t>
  </si>
  <si>
    <t>RANGER POLICE DEPARTMENT</t>
  </si>
  <si>
    <t>RANSOM CANYON POLICE DEPARTMENT</t>
  </si>
  <si>
    <t>RAYMONDVILLE ISD POLICE DEPARTMENT</t>
  </si>
  <si>
    <t>RAYMONDVILLE POLICE DEPARTMENT</t>
  </si>
  <si>
    <t>REAGAN COUNTY SHERIFF'S OFFICE</t>
  </si>
  <si>
    <t>REAL COUNTY SHERIFF'S OFFICE</t>
  </si>
  <si>
    <t>RED OAK ISD POLICE DEPARTMENT</t>
  </si>
  <si>
    <t>RED OAK POLICE DEPARTMENT</t>
  </si>
  <si>
    <t>RED RIVER COUNTY SHERIFF'S OFFICE</t>
  </si>
  <si>
    <t>REEVES COUNTY SHERIFF'S OFFICE</t>
  </si>
  <si>
    <t>REFUGIO COUNTY CONSTABLE PRECINCT 1</t>
  </si>
  <si>
    <t>REFUGIO COUNTY CONSTABLE PRECINCT 2</t>
  </si>
  <si>
    <t>RENO POLICE DEPARTMENT (LAMAR)</t>
  </si>
  <si>
    <t>RHOME POLICE DEPARTMENT</t>
  </si>
  <si>
    <t>RICE ISD POLICE DEPARTMENT</t>
  </si>
  <si>
    <t>RICE POLICE DEPARTMENT</t>
  </si>
  <si>
    <t>RICE UNIVERSITY POLICE DEPARTMENT</t>
  </si>
  <si>
    <t>RICHLAND COLLEGE POLICE DEPARTMENT</t>
  </si>
  <si>
    <t>RICHLAND HILLS POLICE DEPARTMENT</t>
  </si>
  <si>
    <t>RICHMOND POLICE DEPARTMENT</t>
  </si>
  <si>
    <t>RICHWOOD POLICE DEPARTMENT</t>
  </si>
  <si>
    <t>RIESEL POLICE DEPARTMENT</t>
  </si>
  <si>
    <t>RIO BRAVO POLICE DEPARTMENT</t>
  </si>
  <si>
    <t>RIO GRANDE CITY CISD POLICE DEPARTMENT</t>
  </si>
  <si>
    <t>RIO GRANDE CITY POLICE DEPARTMENT</t>
  </si>
  <si>
    <t>RIO HONDO ISD POLICE DEPARTMENT</t>
  </si>
  <si>
    <t>RIO HONDO POLICE DEPARTMENT</t>
  </si>
  <si>
    <t>RIO VISTA POLICE DEPARTMENT</t>
  </si>
  <si>
    <t>RISING STAR POLICE DEPARTMENT</t>
  </si>
  <si>
    <t>RIVER OAKS POLICE DEPARTMENT</t>
  </si>
  <si>
    <t>ROANOKE POLICE DEPARTMENT</t>
  </si>
  <si>
    <t>ROARING SPRINGS POLICE DEPARTMENT</t>
  </si>
  <si>
    <t>ROBERTS COUNTY SHERIFF'S OFFICE</t>
  </si>
  <si>
    <t>ROBERTSON COUNTY SHERIFF'S OFFICE</t>
  </si>
  <si>
    <t>ROBINSON ISD POLICE DEPARTMENT</t>
  </si>
  <si>
    <t>ROBSTOWN POLICE DEPARTMENT</t>
  </si>
  <si>
    <t>ROCKDALE POLICE DEPARTMENT</t>
  </si>
  <si>
    <t>ROCKPORT POLICE DEPARTMENT</t>
  </si>
  <si>
    <t>ROCKWALL COUNTY SHERIFF'S OFFICE</t>
  </si>
  <si>
    <t>ROCKWALL POLICE DEPARTMENT</t>
  </si>
  <si>
    <t>ROGERS POLICE DEPARTMENT</t>
  </si>
  <si>
    <t>ROLLINGWOOD POLICE DEPARTMENT</t>
  </si>
  <si>
    <t>ROMA ISD POLICE DEPARTMENT</t>
  </si>
  <si>
    <t>ROMA POLICE DEPARTMENT</t>
  </si>
  <si>
    <t>ROMAN FOREST POLICE DEPARTMENT</t>
  </si>
  <si>
    <t>ROPESVILLE POLICE DEPARTMENT</t>
  </si>
  <si>
    <t>ROSCOE POLICE DEPARTMENT</t>
  </si>
  <si>
    <t>ROSE CITY MARSHAL'S OFFICE</t>
  </si>
  <si>
    <t>ROSEBUD POLICE DEPARTMENT</t>
  </si>
  <si>
    <t>ROUND ROCK POLICE DEPARTMENT</t>
  </si>
  <si>
    <t>ROWLETT POLICE DEPARTMENT</t>
  </si>
  <si>
    <t>ROYAL ISD POLICE DEPARTMENT</t>
  </si>
  <si>
    <t>ROYSE CITY POLICE DEPARTMENT</t>
  </si>
  <si>
    <t>RULE POLICE DEPARTMENT</t>
  </si>
  <si>
    <t>RUNAWAY BAY POLICE DEPARTMENT</t>
  </si>
  <si>
    <t>RUNNELS COUNTY SHERIFF'S OFFICE</t>
  </si>
  <si>
    <t>RUSK COUNTY SHERIFF'S OFFICE</t>
  </si>
  <si>
    <t>RUSK POLICE DEPARTMENT</t>
  </si>
  <si>
    <t>SABINAL POLICE DEPARTMENT</t>
  </si>
  <si>
    <t>SABINE COUNTY CONSTABLE PRECINCT 2</t>
  </si>
  <si>
    <t>SABINE COUNTY SHERIFF'S OFFICE</t>
  </si>
  <si>
    <t>SACHSE POLICE DEPARTMENT</t>
  </si>
  <si>
    <t>SAGINAW POLICE DEPARTMENT</t>
  </si>
  <si>
    <t>SAINT JO POLICE DEPARTMENT</t>
  </si>
  <si>
    <t>SAM HOUSTON STATE UNIVERSITY POLICE DEPARTMENT</t>
  </si>
  <si>
    <t>SAN ANGELO POLICE DEPARTMENT</t>
  </si>
  <si>
    <t>SAN ANTONIO ISD POLICE DEPARTMENT</t>
  </si>
  <si>
    <t>SAN ANTONIO INTERNATIONAL AIRPORT POLICE DEPARTMEN</t>
  </si>
  <si>
    <t>SAN ANTONIO PARK POLICE DEPARTMENT</t>
  </si>
  <si>
    <t>SAN AUGUSTINE COUNTY SHERIFF'S OFFICE</t>
  </si>
  <si>
    <t>SAN AUGUSTINE POLICE DEPARTMENT</t>
  </si>
  <si>
    <t>SAN BENITO CISD POLICE DEPARTMENT</t>
  </si>
  <si>
    <t>SAN DIEGO POLICE DEPARTMENT</t>
  </si>
  <si>
    <t>SAN ELIZARIO CITY MARSHAL'S OFFICE</t>
  </si>
  <si>
    <t>SAN FELIPE DEL RIO CISD POLICE DEPARTMENT</t>
  </si>
  <si>
    <t>SAN FELIPE POLICE DEPARTMENT</t>
  </si>
  <si>
    <t>SAN JACINTO COUNTY SHERIFF'S OFFICE</t>
  </si>
  <si>
    <t>SAN JACINTO COLLEGE DISTRICT POLICE DEPARTMENT</t>
  </si>
  <si>
    <t>SAN JUAN POLICE DEPARTMENT</t>
  </si>
  <si>
    <t>SAN PATRICIO COUNTY SHERIFF'S OFFICE</t>
  </si>
  <si>
    <t>SAN SABA COUNTY SHERIFF'S OFFICE</t>
  </si>
  <si>
    <t>SAN SABA POLICE DEPARTMENT</t>
  </si>
  <si>
    <t>SANGER POLICE DEPARTMENT</t>
  </si>
  <si>
    <t>SANTA ANNA POLICE DEPARTMENT</t>
  </si>
  <si>
    <t>SANTA FE ISD POLICE DEPARTMENT</t>
  </si>
  <si>
    <t>SANTA ROSA ISD POLICE DEPARTMENT</t>
  </si>
  <si>
    <t>SANTA ROSA POLICE DEPARTMENT</t>
  </si>
  <si>
    <t>SANTA FE POLICE DEPARTMENT</t>
  </si>
  <si>
    <t>SAVOY POLICE DEPARTMENT</t>
  </si>
  <si>
    <t>SCHERTZ CITY MARSHAL'S OFFICE</t>
  </si>
  <si>
    <t>SCHLEICHER COUNTY SHERIFF'S OFFICE</t>
  </si>
  <si>
    <t>SCHULENBURG POLICE DEPARTMENT</t>
  </si>
  <si>
    <t>SCURRY COUNTY SHERIFF'S OFFICE</t>
  </si>
  <si>
    <t>SEABROOK POLICE DEPARTMENT</t>
  </si>
  <si>
    <t>SEADRIFT POLICE DEPARTMENT</t>
  </si>
  <si>
    <t>SEAGOVILLE POLICE DEPARTMENT</t>
  </si>
  <si>
    <t>SEAGRAVES POLICE DEPARTMENT</t>
  </si>
  <si>
    <t>SEALY ISD POLICE DEPARTMENT</t>
  </si>
  <si>
    <t>SEALY POLICE DEPARTMENT</t>
  </si>
  <si>
    <t>SELMA POLICE DEPARTMENT</t>
  </si>
  <si>
    <t>SEMINOLE POLICE DEPARTMENT</t>
  </si>
  <si>
    <t>SEVEN POINTS POLICE DEPARTMENT</t>
  </si>
  <si>
    <t>SEYMOUR POLICE DEPARTMENT</t>
  </si>
  <si>
    <t>SHACKELFORD COUNTY SHERIFF'S OFFICE</t>
  </si>
  <si>
    <t>SHALLOWATER ISD POLICE DEPARTMENT</t>
  </si>
  <si>
    <t>SHALLOWATER POLICE DEPARTMENT</t>
  </si>
  <si>
    <t>SHAMROCK POLICE DEPARTMENT</t>
  </si>
  <si>
    <t>SHAVANO PARK POLICE DEPARTMENT</t>
  </si>
  <si>
    <t>SHELBY COUNTY SHERIFF'S OFFICE</t>
  </si>
  <si>
    <t>SHELBYVILLE ISD POLICE DEPARTMENT</t>
  </si>
  <si>
    <t>SHENANDOAH POLICE DEPARTMENT</t>
  </si>
  <si>
    <t>SHERMAN COUNTY SHERIFF'S OFFICE</t>
  </si>
  <si>
    <t>SHERMAN POLICE DEPARTMENT</t>
  </si>
  <si>
    <t>SHINER POLICE DEPARTMENT</t>
  </si>
  <si>
    <t>SHOREACRES POLICE DEPARTMENT</t>
  </si>
  <si>
    <t>SILSBEE POLICE DEPARTMENT</t>
  </si>
  <si>
    <t>SILVERTON POLICE DEPARTMENT</t>
  </si>
  <si>
    <t>SINTON POLICE DEPARTMENT</t>
  </si>
  <si>
    <t>SKELLYTOWN CITY MARSHAL'S OFFICE</t>
  </si>
  <si>
    <t>SLATON POLICE DEPARTMENT</t>
  </si>
  <si>
    <t>SMILEY POLICE DEPARTMENT</t>
  </si>
  <si>
    <t>SMITH COUNTY SHERIFF'S OFFICE</t>
  </si>
  <si>
    <t>SMITHVILLE POLICE DEPARTMENT</t>
  </si>
  <si>
    <t>SOCORRO ISD POLICE DEPARTMENT</t>
  </si>
  <si>
    <t>SOCORRO POLICE DEPARTMENT</t>
  </si>
  <si>
    <t>SOMERSET ISD POLICE DEPARTMENT</t>
  </si>
  <si>
    <t>SOMERSET POLICE DEPARTMENT</t>
  </si>
  <si>
    <t>SOMERVELL COUNTY SHERIFF'S OFFICE</t>
  </si>
  <si>
    <t>SOMERVILLE POLICE DEPARTMENT</t>
  </si>
  <si>
    <t>SONORA POLICE DEPARTMENT</t>
  </si>
  <si>
    <t>SOURLAKE POLICE DEPARTMENT</t>
  </si>
  <si>
    <t>SOUTH PLAINS COLLEGE POLICE DEPARTMENT</t>
  </si>
  <si>
    <t>SOUTH SAN ANTONIO ISD POLICE DEPARTMENT</t>
  </si>
  <si>
    <t>SOUTHSIDE PLACE POLICE DEPARTMENT</t>
  </si>
  <si>
    <t>SOUTHERN METHODIST UNIVERSITY POLICE DEPARTMENT</t>
  </si>
  <si>
    <t>SOUTHLAKE POLICE DEPARTMENT</t>
  </si>
  <si>
    <t>SOUTHMAYD POLICE DEPARTMENT</t>
  </si>
  <si>
    <t>SOUTHSIDE ISD POLICE DEPARTMENT</t>
  </si>
  <si>
    <t>SOUTHWEST TEXAS JUNIOR COLLEGE POLICE DEPARTMENT</t>
  </si>
  <si>
    <t>SOUTHWESTERN UNIVERSITY POLICE DEPARTMENT</t>
  </si>
  <si>
    <t>SPEARMAN POLICE DEPARTMENT</t>
  </si>
  <si>
    <t>SPLENDORA ISD POLICE DEPARTMENT</t>
  </si>
  <si>
    <t>SPLENDORA POLICE DEPARTMENT</t>
  </si>
  <si>
    <t>SPRING BRANCH ISD POLICE DEPARTMENT</t>
  </si>
  <si>
    <t>SPRING HILL ISD POLICE DEPARTMENT</t>
  </si>
  <si>
    <t>SPRING ISD POLICE DEPARTMENT</t>
  </si>
  <si>
    <t>SPRING VALLEY VILLAGE POLICE DEPARTMENT</t>
  </si>
  <si>
    <t>SPRINGTOWN POLICE DEPARTMENT</t>
  </si>
  <si>
    <t>SPUR POLICE DEPARTMENT</t>
  </si>
  <si>
    <t>ST EDWARD'S UNIVERSITY POLICE DEPARTMENT</t>
  </si>
  <si>
    <t>ST MARY'S UNIVERSITY POLICE DEPARTMENT</t>
  </si>
  <si>
    <t>STAFFORD POLICE DEPARTMENT</t>
  </si>
  <si>
    <t>STAGECOACH POLICE DEPARTMENT</t>
  </si>
  <si>
    <t>STAMFORD POLICE DEPARTMENT</t>
  </si>
  <si>
    <t>STANTON POLICE DEPARTMENT</t>
  </si>
  <si>
    <t>STARR COUNTY SHERIFF'S OFFICE</t>
  </si>
  <si>
    <t>STEPHEN F AUSTIN STATE UNIVERSITY POLICE DEPARTMEN</t>
  </si>
  <si>
    <t>STEPHENS COUNTY SHERIFF'S OFFICE</t>
  </si>
  <si>
    <t>STEPHENVILLE POLICE DEPARTMENT</t>
  </si>
  <si>
    <t>STERLING COUNTY SHERIFF'S OFFICE</t>
  </si>
  <si>
    <t>STINNETT POLICE DEPARTMENT</t>
  </si>
  <si>
    <t>STONEWALL COUNTY SHERIFF'S OFFICE</t>
  </si>
  <si>
    <t>STRATFORD POLICE DEPARTMENT</t>
  </si>
  <si>
    <t>SUDAN POLICE DEPARTMENT</t>
  </si>
  <si>
    <t>SUL ROSS STATE UNIVERSITY DEPARTMENT OF PUBLIC SAF</t>
  </si>
  <si>
    <t>SULLIVAN CITY POLICE DEPARTMENT</t>
  </si>
  <si>
    <t>SULPHUR SPRINGS ISD POLICE DEPARTMENT</t>
  </si>
  <si>
    <t>SULPHUR SPRINGS POLICE DEPARTMENT</t>
  </si>
  <si>
    <t>SUNDOWN POLICE DEPARTMENT</t>
  </si>
  <si>
    <t>SUNNYVALE POLICE DEPARTMENT</t>
  </si>
  <si>
    <t>SUNRAY POLICE DEPARTMENT</t>
  </si>
  <si>
    <t>SUNRISE BEACH VILLAGE POLICE DEPARTMENT</t>
  </si>
  <si>
    <t>SUNSET POLICE DEPARTMENT</t>
  </si>
  <si>
    <t>SUNSET VALLEY POLICE DEPARTMENT</t>
  </si>
  <si>
    <t>SURFSIDE BEACH POLICE DEPARTMENT</t>
  </si>
  <si>
    <t>SUTTON COUNTY SHERIFF'S OFFICE</t>
  </si>
  <si>
    <t>SWEENY ISD POLICE DEPARTMENT</t>
  </si>
  <si>
    <t>SWEENY POLICE DEPARTMENT</t>
  </si>
  <si>
    <t>SWEETWATER POLICE DEPARTMENT</t>
  </si>
  <si>
    <t>SWISHER COUNTY SHERIFF'S OFFICE</t>
  </si>
  <si>
    <t>TAFT ISD POLICE DEPARTMENT</t>
  </si>
  <si>
    <t>TAFT POLICE DEPARTMENT</t>
  </si>
  <si>
    <t>TAHOKA POLICE DEPARTMENT</t>
  </si>
  <si>
    <t>TALTY POLICE DEPARTMENT</t>
  </si>
  <si>
    <t>TARLETON STATE UNIVERSITY POLICE DEPARTMENT</t>
  </si>
  <si>
    <t>TARRANT COUNTY HOSPITAL DISTRICT POLICE DEPARTMENT</t>
  </si>
  <si>
    <t>TARRANT COUNTY COLLEGE POLICE DEPARTMENT</t>
  </si>
  <si>
    <t>TATUM POLICE DEPARTMENT</t>
  </si>
  <si>
    <t>TAYLOR COUNTY SHERIFF'S OFFICE</t>
  </si>
  <si>
    <t>TAYLOR POLICE DEPARTMENT</t>
  </si>
  <si>
    <t>TEAGUE POLICE DEPARTMENT</t>
  </si>
  <si>
    <t>TEMPLE COLLEGE DEPARTMENT OF PUBLIC SAFETY</t>
  </si>
  <si>
    <t>TEMPLE POLICE DEPARTMENT</t>
  </si>
  <si>
    <t>TENAHA CITY POLICE DEPARTMENT</t>
  </si>
  <si>
    <t>TERRELL COUNTY SHERIFF'S OFFICE</t>
  </si>
  <si>
    <t>TERRELL HILLS POLICE DEPARTMENT</t>
  </si>
  <si>
    <t>TERRELL ISD POLICE DEPARTMENT</t>
  </si>
  <si>
    <t>TERRELL POLICE DEPARTMENT</t>
  </si>
  <si>
    <t>TEXARKANA COLLEGE POLICE DEPARTMENT</t>
  </si>
  <si>
    <t>TEXARKANA ISD POLICE DEPARTMENT</t>
  </si>
  <si>
    <t>TEXARKANA POLICE DEPARTMENT</t>
  </si>
  <si>
    <t>TEXAS A&amp;M UNIVERSITY POLICE DEPARTMENT</t>
  </si>
  <si>
    <t>TEXAS A&amp;M UNIVERSITY AT KINGSVILLE POLICE DEPARTME</t>
  </si>
  <si>
    <t>TEXAS A&amp;M INTERN UNIVERSITY POLICE DEPARTMENT</t>
  </si>
  <si>
    <t>TEXAS A&amp;M UNIVERSITY AT GALVESTON POLICE DEPARTMEN</t>
  </si>
  <si>
    <t>TEXAS A&amp;M UNIVERSITY AT COMMERCE POLICE DEPARTMENT</t>
  </si>
  <si>
    <t>TEXAS A&amp;M UNIVERSITY AT CORPUS CHRISTI POLICE DEPA</t>
  </si>
  <si>
    <t>TEXAS CHRISTIAN UNIVERSITY POLICE DEPARTMENT</t>
  </si>
  <si>
    <t>TEXAS CITY ISD POLICE DEPARTMENT</t>
  </si>
  <si>
    <t>TEXAS CITY POLICE DEPARTMENT</t>
  </si>
  <si>
    <t>TEXAS LUTHERAN UNIVERSITY POLICE DEPARTMENT</t>
  </si>
  <si>
    <t>TEXAS MEDICAL CENTER POLICE DEPARTMENT</t>
  </si>
  <si>
    <t>TEXAS SOUTHERN UNIVERSITY POLICE DEPARTMENT</t>
  </si>
  <si>
    <t>TEXAS STATE UNIVERSITY POLICE DEPARTMENT</t>
  </si>
  <si>
    <t>TEXAS TECH UNIVERSITY POLICE DEPARTMENT</t>
  </si>
  <si>
    <t>TEXAS WOMAN'S UNIVERSITY DEPARTMENT OF PUBLIC SAFE</t>
  </si>
  <si>
    <t>TEXLINE CITY MARSHAL'S OFFICE</t>
  </si>
  <si>
    <t>TEXLINE POLICE DEPARTMENT</t>
  </si>
  <si>
    <t>BEE CAVE POLICE DEPARTMENT</t>
  </si>
  <si>
    <t>THE COLONY POLICE DEPARTMENT</t>
  </si>
  <si>
    <t>THORNDALE POLICE DEPARTMENT</t>
  </si>
  <si>
    <t>THORNTON POLICE DEPARTMENT</t>
  </si>
  <si>
    <t>THRALL POLICE DEPARTMENT</t>
  </si>
  <si>
    <t>THREE RIVERS POLICE DEPARTMENT</t>
  </si>
  <si>
    <t>THROCKMORTON COUNTY SHERIFF'S OFFICE</t>
  </si>
  <si>
    <t>TIKI ISLAND POLICE DEPARTMENT</t>
  </si>
  <si>
    <t>TIMPSON CITY MARSHAL'S OFFICE</t>
  </si>
  <si>
    <t>TIMPSON ISD POLICE DEPARTMENT</t>
  </si>
  <si>
    <t>TIMPSON POLICE DEPARTMENT</t>
  </si>
  <si>
    <t>TIOGA POLICE DEPARTMENT</t>
  </si>
  <si>
    <t>TITUS COUNTY SHERIFF'S OFFICE</t>
  </si>
  <si>
    <t>TOLAR POLICE DEPARTMENT</t>
  </si>
  <si>
    <t>TOM BEAN POLICE DEPARTMENT</t>
  </si>
  <si>
    <t>TOM GREEN COUNTY SHERIFF'S OFFICE</t>
  </si>
  <si>
    <t>TOMBALL POLICE DEPARTMENT</t>
  </si>
  <si>
    <t>TOOL POLICE DEPARTMENT</t>
  </si>
  <si>
    <t>THOMPSONS POLICE DEPARTMENT</t>
  </si>
  <si>
    <t>RANCHO VIEJO POLICE DEPARTMENT</t>
  </si>
  <si>
    <t>TRENTON POLICE DEPARTMENT</t>
  </si>
  <si>
    <t>TRINIDAD POLICE DEPARTMENT</t>
  </si>
  <si>
    <t>TRINITY COUNTY SHERIFF'S OFFICE</t>
  </si>
  <si>
    <t>TRINITY COUNTY CONSTABLE PRECINCT 3</t>
  </si>
  <si>
    <t>TRINITY POLICE DEPARTMENT</t>
  </si>
  <si>
    <t>TRINITY UNIVERSITY POLICE DEPARTMENT</t>
  </si>
  <si>
    <t>TRINITY VALLEY COMMUNITY COLLEGE POLICE DEPARTMENT</t>
  </si>
  <si>
    <t>TROPHY CLUB POLICE DEPARTMENT</t>
  </si>
  <si>
    <t>TROUP POLICE DEPARTMENT</t>
  </si>
  <si>
    <t>TROY POLICE DEPARTMENT</t>
  </si>
  <si>
    <t>TEXAS A&amp;M UNIVERSITY AT TEXARKANA POLICE DEPARTMEN</t>
  </si>
  <si>
    <t>TEXAS A&amp;M UNIVERSITY AT SAN ANTONIO POLICE DEPARTM</t>
  </si>
  <si>
    <t>TEXAS FOREST SERVICE A&amp;M UNIVERSITY POLICE DEPARTM</t>
  </si>
  <si>
    <t>TEXAS TECH UNIVERSITY HEALTH SCIENCES CENTER POLIC</t>
  </si>
  <si>
    <t>TYE POLICE DEPARTMENT</t>
  </si>
  <si>
    <t>TYLER CITY MARSHAL'S OFFICE</t>
  </si>
  <si>
    <t>TYLER COUNTY SHERIFF'S OFFICE</t>
  </si>
  <si>
    <t>TYLER ISD POLICE DEPARTMENT</t>
  </si>
  <si>
    <t>TYLER JUNIOR COLLEGE POLICE DEPARTMENT</t>
  </si>
  <si>
    <t>UNITED ISD POLICE DEPARTMENT</t>
  </si>
  <si>
    <t>UNIVERSITY OF HOUSTON POLICE DEPARTMENT</t>
  </si>
  <si>
    <t>UNIVERSITY OF HOUSTON - DOWNTOWN POLICE DEPARTMENT</t>
  </si>
  <si>
    <t>UNIVERSITY OF MARY HARDIN BAYLOR POLICE DEPARTMENT</t>
  </si>
  <si>
    <t>UNIVERSITY OF NORTH TEXAS HEALTH SCIENCE CENTER PO</t>
  </si>
  <si>
    <t>UNIVERSITY OF TEXAS AT TYLER POLICE DEPARTMENT</t>
  </si>
  <si>
    <t>UNIVERSITY OF TEXAS AT ARLINGTON POLICE DEPARTMENT</t>
  </si>
  <si>
    <t>UNIVERSITY OF TEXAS AT DALLAS POLICE DEPARTMENT</t>
  </si>
  <si>
    <t>UNIVERSITY OF TEXAS AT SAN ANTONIO POLICE DEPARTME</t>
  </si>
  <si>
    <t>UNIVERSAL CITY POLICE DEPARTMENT</t>
  </si>
  <si>
    <t>UNIVERSITY OF HOUSTON - CLEAR LAKE POLICE DEPARTME</t>
  </si>
  <si>
    <t>UNIVERSITY OF NORTH TEXAS POLICE DEPARTMENT</t>
  </si>
  <si>
    <t>UNIVERSITY OF TEXAS AT BROWNSVILLE POLICE DEPARTME</t>
  </si>
  <si>
    <t>UNIVERSITY OF TEXAS HEALTH SCIENCE CENTER AT SAN A</t>
  </si>
  <si>
    <t>UNIVERSITY OF TEXAS MEDICAL BRANCH AT GALVESTON PO</t>
  </si>
  <si>
    <t>UNIVERSITY OF TEXAS OF THE PERMIAN BASIN POLICE DE</t>
  </si>
  <si>
    <t>UNIVERSITY OF TEXAS PAN AMERICAN POLICE DEPARTMENT</t>
  </si>
  <si>
    <t>UNIVERSITY OF TEXAS AT AUSTIN POLICE DEPARTMENT</t>
  </si>
  <si>
    <t>UNIVERSITY OF TEXAS SOUTHWESTERN MEDICAL CENTER PO</t>
  </si>
  <si>
    <t>UNIVERSITY PARK CITY MARSHAL'S OFFICE</t>
  </si>
  <si>
    <t>UNIVERSITY PARK POLICE DEPARTMENT</t>
  </si>
  <si>
    <t>UPSHUR COUNTY SHERIFF'S OFFICE</t>
  </si>
  <si>
    <t>UPTON COUNTY SHERIFF'S OFFICE</t>
  </si>
  <si>
    <t>UNIVERSITY OF TEXAS HEALTH SCIENCE CENTER AT TYLER</t>
  </si>
  <si>
    <t>UVALDE COUNTY CONSTABLE PRECINCT 2</t>
  </si>
  <si>
    <t>UVALDE COUNTY SHERIFF'S OFFICE</t>
  </si>
  <si>
    <t>UVALDE POLICE DEPARTMENT</t>
  </si>
  <si>
    <t>VAL VERDE COUNTY SHERIFF'S OFFICE</t>
  </si>
  <si>
    <t>VALLEY INTERNATIONAL AIRPORT POLICE DEPARTMENT</t>
  </si>
  <si>
    <t>VALLEY MILLS POLICE DEPARTMENT</t>
  </si>
  <si>
    <t>VALLEY VIEW POLICE DEPARTMENT</t>
  </si>
  <si>
    <t>VAN ALSTYNE POLICE DEPARTMENT</t>
  </si>
  <si>
    <t>VAN POLICE DEPARTMENT</t>
  </si>
  <si>
    <t>VAN ZANDT COUNTY SHERIFF'S OFFICE</t>
  </si>
  <si>
    <t>VEGA POLICE DEPARTMENT</t>
  </si>
  <si>
    <t>VENUS POLICE DEPARTMENT</t>
  </si>
  <si>
    <t>VERNON COLLEGE POLICE DEPARTMENT</t>
  </si>
  <si>
    <t>VERNON POLICE DEPARTMENT</t>
  </si>
  <si>
    <t>VIA METROPOLITAN TRANSIT POLICE DEPARTMENT</t>
  </si>
  <si>
    <t>VICTORIA COUNTY SHERIFF'S OFFICE</t>
  </si>
  <si>
    <t>VICTORIA COLLEGE POLICE DEPARTMENT</t>
  </si>
  <si>
    <t>VIDOR ISD POLICE DEPARTMENT</t>
  </si>
  <si>
    <t>VIDOR POLICE DEPARTMENT</t>
  </si>
  <si>
    <t>VILLAGE OF PALISADES POLICE DEPARTMENT</t>
  </si>
  <si>
    <t>SALADO POLICE DEPARTMENT</t>
  </si>
  <si>
    <t>WACO ISD POLICE DEPARTMENT</t>
  </si>
  <si>
    <t>WAELDER POLICE DEPARTMENT</t>
  </si>
  <si>
    <t>WAKE VILLAGE POLICE DEPARTMENT</t>
  </si>
  <si>
    <t>WALKER COUNTY SHERIFF'S OFFICE</t>
  </si>
  <si>
    <t>WALKER COUNTY CONSTABLE PRECINCT 1</t>
  </si>
  <si>
    <t>WALLER COUNTY CONSTABLE PRECINCT 2</t>
  </si>
  <si>
    <t>WALLER COUNTY SHERIFF'S OFFICE</t>
  </si>
  <si>
    <t>WALLER POLICE DEPARTMENT</t>
  </si>
  <si>
    <t>WALLIS POLICE DEPARTMENT</t>
  </si>
  <si>
    <t>WALNUT SPRINGS POLICE DEPARTMENT</t>
  </si>
  <si>
    <t>WARD COUNTY SHERIFF'S OFFICE</t>
  </si>
  <si>
    <t>WASKOM POLICE DEPARTMENT</t>
  </si>
  <si>
    <t>WATAUGA POLICE DEPARTMENT</t>
  </si>
  <si>
    <t>WAXAHACHIE POLICE DEPARTMENT</t>
  </si>
  <si>
    <t>WEATHERFORD COLLEGE POLICE DEPARTMENT</t>
  </si>
  <si>
    <t>WEATHERFORD POLICE DEPARTMENT</t>
  </si>
  <si>
    <t>WEBB COUNTY SHERIFF'S OFFICE</t>
  </si>
  <si>
    <t>WEBB CISD POLICE DEPARTMENT</t>
  </si>
  <si>
    <t>WEBSTER POLICE DEPARTMENT</t>
  </si>
  <si>
    <t>WEIMAR POLICE DEPARTMENT</t>
  </si>
  <si>
    <t>WELLINGTON POLICE DEPARTMENT</t>
  </si>
  <si>
    <t>WELLS POLICE DEPARTMENT</t>
  </si>
  <si>
    <t>WEST COLUMBIA POLICE DEPARTMENT</t>
  </si>
  <si>
    <t>WEST LAKE HILLS POLICE DEPARTMENT</t>
  </si>
  <si>
    <t>WEST ORANGE POLICE DEPARTMENT</t>
  </si>
  <si>
    <t>WEST POLICE DEPARTMENT</t>
  </si>
  <si>
    <t>WEST TAWAKONI POLICE DEPARTMENT</t>
  </si>
  <si>
    <t>WEST TEXAS A&amp;M UNIVERSITY POLICE DEPARTMENT</t>
  </si>
  <si>
    <t>WEST UNIVERSITY PLACE POLICE DEPARTMENT</t>
  </si>
  <si>
    <t>WESTERN TEXAS COLLEGE DEPARTMENT OF PUBLIC SAFETY</t>
  </si>
  <si>
    <t>WESTMINSTER POLICE DEPARTMENT</t>
  </si>
  <si>
    <t>WESTOVER HILLS POLICE DEPARTMENT</t>
  </si>
  <si>
    <t>WESTWORTH VILLAGE POLICE DEPARTMENT</t>
  </si>
  <si>
    <t>WHARTON COUNTY SHERIFF'S OFFICE</t>
  </si>
  <si>
    <t>WHARTON COUNTY JUNIOR COLLEGE POLICE DEPARTMENT</t>
  </si>
  <si>
    <t>WHARTON POLICE DEPARTMENT</t>
  </si>
  <si>
    <t>WHEELER COUNTY SHERIFF'S OFFICE</t>
  </si>
  <si>
    <t>WHITE DEER CITY MARSHAL'S OFFICE</t>
  </si>
  <si>
    <t>WHITE OAK POLICE DEPARTMENT</t>
  </si>
  <si>
    <t>WHITE SETTLEMENT ISD POLICE DEPARTMENT</t>
  </si>
  <si>
    <t>WHITE SETTLEMENT POLICE DEPARTMENT</t>
  </si>
  <si>
    <t>WHITEHOUSE POLICE DEPARTMENT</t>
  </si>
  <si>
    <t>WHITESBORO POLICE DEPARTMENT</t>
  </si>
  <si>
    <t>WHITEWRIGHT POLICE DEPARTMENT</t>
  </si>
  <si>
    <t>WHITNEY POLICE DEPARTMENT</t>
  </si>
  <si>
    <t>WICHITA COUNTY SHERIFF'S OFFICE</t>
  </si>
  <si>
    <t>WICHITA FALLS ISD POLICE DEPARTMENT</t>
  </si>
  <si>
    <t>WICHITA FALLS POLICE DEPARTMENT</t>
  </si>
  <si>
    <t>WILBARGER COUNTY SHERIFF'S OFFICE</t>
  </si>
  <si>
    <t>WILLIAMSON COUNTY SHERIFF'S OFFICE</t>
  </si>
  <si>
    <t>WILLIAMSON COUNTY CONSTABLE PRECINCT 2</t>
  </si>
  <si>
    <t>WILLIS POLICE DEPARTMENT</t>
  </si>
  <si>
    <t>WILLOW PARK POLICE DEPARTMENT</t>
  </si>
  <si>
    <t>WILLS POINT POLICE DEPARTMENT</t>
  </si>
  <si>
    <t>WILMER POLICE DEPARTMENT</t>
  </si>
  <si>
    <t>WILSON COUNTY SHERIFF'S OFFICE</t>
  </si>
  <si>
    <t>WINDCREST POLICE DEPARTMENT</t>
  </si>
  <si>
    <t>WINFIELD POLICE DEPARTMENT</t>
  </si>
  <si>
    <t>WINK POLICE DEPARTMENT</t>
  </si>
  <si>
    <t>WINNSBORO ISD POLICE DEPARTMENT</t>
  </si>
  <si>
    <t>WINNSBORO POLICE DEPARTMENT</t>
  </si>
  <si>
    <t>WINONA POLICE DEPARTMENT</t>
  </si>
  <si>
    <t>WINTERS POLICE DEPARTMENT</t>
  </si>
  <si>
    <t>WISE COUNTY SHERIFF'S OFFICE</t>
  </si>
  <si>
    <t>WISE COUNTY CONSTABLE PRECINCT 4</t>
  </si>
  <si>
    <t>WOLFE CITY POLICE DEPARTMENT</t>
  </si>
  <si>
    <t>WOLFFORTH POLICE DEPARTMENT</t>
  </si>
  <si>
    <t>WOOD COUNTY SHERIFF'S OFFICE</t>
  </si>
  <si>
    <t>WOODBRANCH POLICE DEPARTMENT</t>
  </si>
  <si>
    <t>WOODSBORO POLICE DEPARTMENT</t>
  </si>
  <si>
    <t>WOODSON POLICE DEPARTMENT</t>
  </si>
  <si>
    <t>WOODVILLE POLICE DEPARTMENT</t>
  </si>
  <si>
    <t>WOODWAY POLICE DEPARTMENT</t>
  </si>
  <si>
    <t>WYLIE POLICE DEPARTMENT</t>
  </si>
  <si>
    <t>YOAKUM COUNTY SHERIFF'S OFFICE</t>
  </si>
  <si>
    <t>YORKTOWN POLICE DEPARTMENT</t>
  </si>
  <si>
    <t>YOUNG COUNTY SHERIFF'S OFFICE</t>
  </si>
  <si>
    <t>ZAVALLA POLICE DEPARTMENT</t>
  </si>
  <si>
    <t>DALLAS POLICE DEPARTMENT</t>
  </si>
  <si>
    <t>SAN ANTONIO POLICE DEPARTMENT</t>
  </si>
  <si>
    <t>Test</t>
  </si>
  <si>
    <t>ANDERSON COUNTY CONSTABLE PRECINCT 1</t>
  </si>
  <si>
    <t>ANDERSON COUNTY CONSTABLE PRECINCT 3</t>
  </si>
  <si>
    <t>ANDERSON COUNTY CONSTABLE PRECINCT 4</t>
  </si>
  <si>
    <t>ANDREWS COUNTY CONSTABLE PRECINCT 1</t>
  </si>
  <si>
    <t>ANDREWS COUNTY CONSTABLE PRECINCT 3</t>
  </si>
  <si>
    <t>ANDREWS COUNTY CONSTABLE PRECINCT 4</t>
  </si>
  <si>
    <t>ANGELINA COUNTY CONSTABLE PRECINCT 1</t>
  </si>
  <si>
    <t>ANGELINA COUNTY CONSTABLE PRECINCT 2</t>
  </si>
  <si>
    <t>ANGELINA COUNTY CONSTABLE PRECINCT 3</t>
  </si>
  <si>
    <t>ANGELINA COUNTY CONSTABLE PRECINCT 4</t>
  </si>
  <si>
    <t>ARANSAS COUNTY CONSTABLE PRECINCT 1</t>
  </si>
  <si>
    <t>ARANSAS COUNTY CONSTABLE PRECINCT 2</t>
  </si>
  <si>
    <t>ARCHER COUNTY CONSTABLE PRECINCT 1</t>
  </si>
  <si>
    <t>ARCHER COUNTY CONSTABLE PRECINCT 2</t>
  </si>
  <si>
    <t>ARCHER COUNTY CONSTABLE PRECINCT 3</t>
  </si>
  <si>
    <t>ARCHER COUNTY CONSTABLE PRECINCT 4</t>
  </si>
  <si>
    <t>ATASCOSA COUNTY CONSTABLE PRECINCT 1</t>
  </si>
  <si>
    <t>ATASCOSA COUNTY CONSTABLE PRECINCT 2</t>
  </si>
  <si>
    <t>ATASCOSA COUNTY CONSTABLE PRECINCT 3</t>
  </si>
  <si>
    <t>ATASCOSA COUNTY CONSTABLE PRECINCT 4</t>
  </si>
  <si>
    <t>AUSTIN COUNTY CONSTABLE PRECINCT 1</t>
  </si>
  <si>
    <t>AUSTIN COUNTY CONSTABLE PRECINCT 2</t>
  </si>
  <si>
    <t>AUSTIN COUNTY CONSTABLE PRECINCT 3</t>
  </si>
  <si>
    <t>AUSTIN COUNTY CONSTABLE PRECINCT 4</t>
  </si>
  <si>
    <t>BAILEY COUNTY CONSTABLE</t>
  </si>
  <si>
    <t>BANDERA COUNTY CONSTABLE PRECINCT 1</t>
  </si>
  <si>
    <t>BANDERA COUNTY CONSTABLE PRECINCT 2</t>
  </si>
  <si>
    <t>BANDERA COUNTY CONSTABLE PRECINCT 3</t>
  </si>
  <si>
    <t>BANDERA COUNTY CONSTABLE PRECINCT 4</t>
  </si>
  <si>
    <t>BASTROP COUNTY CONSTABLE PRECINCT 1</t>
  </si>
  <si>
    <t>BASTROP COUNTY CONSTABLE PRECINCT 2</t>
  </si>
  <si>
    <t>BASTROP COUNTY CONSTABLE PRECINCT 3</t>
  </si>
  <si>
    <t>BASTROP COUNTY CONSTABLE PRECINCT 4</t>
  </si>
  <si>
    <t>BEE COUNTY CONSTABLE PRECINCT 1</t>
  </si>
  <si>
    <t>BEE COUNTY CONSTABLE PRECINCT 2</t>
  </si>
  <si>
    <t>BEE COUNTY CONSTABLE PRECINCT 3</t>
  </si>
  <si>
    <t>BELL COUNTY CONSTABLE PRECINCT 1</t>
  </si>
  <si>
    <t>BELL COUNTY CONSTABLE PRECINCT 2</t>
  </si>
  <si>
    <t>BELL COUNTY CONSTABLE PRECINCT 3</t>
  </si>
  <si>
    <t>BELL COUNTY CONSTABLE PRECINCT 4</t>
  </si>
  <si>
    <t>BEXAR COUNTY CONSTABLE PRECINCT 1</t>
  </si>
  <si>
    <t>BEXAR COUNTY CONSTABLE PRECINCT 2</t>
  </si>
  <si>
    <t>BEXAR COUNTY CONSTABLE PRECINCT 3</t>
  </si>
  <si>
    <t>BEXAR COUNTY CONSTABLE PRECINCT 4</t>
  </si>
  <si>
    <t>BLANCO COUNTY CONSTABLE PRECINCT 4</t>
  </si>
  <si>
    <t>BORDEN COUNTY CONSTABLE PRECINCT 1</t>
  </si>
  <si>
    <t>BOWIE COUNTY CONSTABLE PRECINCT 1</t>
  </si>
  <si>
    <t>BOWIE COUNTY CONSTABLE PRECINCT 2</t>
  </si>
  <si>
    <t>BOWIE COUNTY CONSTABLE PRECINCT 3</t>
  </si>
  <si>
    <t>BOWIE COUNTY CONSTABLE PRECINCT 4</t>
  </si>
  <si>
    <t>BOWIE COUNTY CONSTABLE PRECINCT 5</t>
  </si>
  <si>
    <t>BRAZORIA COUNTY CONSTABLE PRECINCT 3</t>
  </si>
  <si>
    <t>BRAZORIA COUNTY CONSTABLE PRECINCT 4</t>
  </si>
  <si>
    <t>BREWSTER COUNTY CONSTABLE PRECINCT 1</t>
  </si>
  <si>
    <t>BROOKS COUNTY CONSTABLE PRECINCT 1</t>
  </si>
  <si>
    <t>BROOKS COUNTY CONSTABLE PRECINCT 2</t>
  </si>
  <si>
    <t>BROOKS COUNTY CONSTABLE PRECINCT 3</t>
  </si>
  <si>
    <t>BROOKS COUNTY CONSTABLE PRECINCT 4</t>
  </si>
  <si>
    <t>BROWN COUNTY CONSTABLE PRECINCT 1</t>
  </si>
  <si>
    <t>BROWN COUNTY CONSTABLE PRECINCT 2</t>
  </si>
  <si>
    <t>BROWN COUNTY CONSTABLE PRECINCT 3</t>
  </si>
  <si>
    <t>BROWN COUNTY CONSTABLE PRECINCT 4</t>
  </si>
  <si>
    <t>BROWNWOOD POLICE DEPARTMENT</t>
  </si>
  <si>
    <t>BURLESON COUNTY CONSTABLE PRECINCT 1</t>
  </si>
  <si>
    <t>BURLESON COUNTY CONSTABLE PRECINCT 2</t>
  </si>
  <si>
    <t>BURLESON COUNTY CONSTABLE PRECINCT 3</t>
  </si>
  <si>
    <t>BURLESON COUNTY CONSTABLE PRECINCT 4</t>
  </si>
  <si>
    <t>BURNET COUNTY CONSTABLE PRECINCT 1</t>
  </si>
  <si>
    <t>BURNET COUNTY CONSTABLE PRECINCT 2</t>
  </si>
  <si>
    <t>BURNET COUNTY CONSTABLE PRECINCT 4</t>
  </si>
  <si>
    <t>CALDWELL COUNTY CONSTABLE PRECINCT 2</t>
  </si>
  <si>
    <t>CALDWELL COUNTY CONSTABLE PRECINCT 3</t>
  </si>
  <si>
    <t>CALDWELL COUNTY CONSTABLE PRECINCT 4</t>
  </si>
  <si>
    <t>CALHOUN COUNTY CONSTABLE PRECINCT 1</t>
  </si>
  <si>
    <t>CALHOUN COUNTY CONSTABLE PRECINCT 2</t>
  </si>
  <si>
    <t>CALHOUN COUNTY CONSTABLE PRECINCT 3</t>
  </si>
  <si>
    <t>CALHOUN COUNTY CONSTABLE PRECINCT 4</t>
  </si>
  <si>
    <t>CALHOUN COUNTY CONSTABLE PRECINCT 5</t>
  </si>
  <si>
    <t>CALLAHAN COUNTY CONSTABLE PRECINCT 1</t>
  </si>
  <si>
    <t>CAMERON COUNTY CONSTABLE PRECINCT 1</t>
  </si>
  <si>
    <t>CAMERON COUNTY CONSTABLE PRECINCT 2</t>
  </si>
  <si>
    <t>CAMERON COUNTY CONSTABLE PRECINCT 4</t>
  </si>
  <si>
    <t>CAMP COUNTY CONSTABLE</t>
  </si>
  <si>
    <t>CASS COUNTY CONSTABLE PRECINCT 1</t>
  </si>
  <si>
    <t>CASS COUNTY CONSTABLE PRECINCT 2</t>
  </si>
  <si>
    <t>CASS COUNTY CONSTABLE PRECINCT 3</t>
  </si>
  <si>
    <t>CASS COUNTY CONSTABLE PRECINCT 4</t>
  </si>
  <si>
    <t>CASTRO COUNTY CONSTABLE PRECINCT 1</t>
  </si>
  <si>
    <t>CASTRO COUNTY CONSTABLE PRECINCT 2</t>
  </si>
  <si>
    <t>CASTRO COUNTY CONSTABLE PRECINCT 3</t>
  </si>
  <si>
    <t>CHAMBERS COUNTY CONSTABLE PRECINCT 1</t>
  </si>
  <si>
    <t>CHAMBERS COUNTY CONSTABLE PRECINCT 2</t>
  </si>
  <si>
    <t>CHAMBERS COUNTY CONSTABLE PRECINCT 3</t>
  </si>
  <si>
    <t>CHAMBERS COUNTY CONSTABLE PRECINCT 5</t>
  </si>
  <si>
    <t>CHAMBERS COUNTY CONSTABLE PRECINCT 6</t>
  </si>
  <si>
    <t>CHEROKEE COUNTY CONSTABLE PRECINCT 1</t>
  </si>
  <si>
    <t>CHEROKEE COUNTY CONSTABLE PRECINCT 2</t>
  </si>
  <si>
    <t>CHEROKEE COUNTY CONSTABLE PRECINCT 3</t>
  </si>
  <si>
    <t>CHEROKEE COUNTY CONSTABLE PRECINCT 4</t>
  </si>
  <si>
    <t>CHILDRESS COUNTY CONSTABLE PRECINCT 1</t>
  </si>
  <si>
    <t>CLAY COUNTY CONSTABLE</t>
  </si>
  <si>
    <t>COCHRAN COUNTY CONSTABLE PRECINCT 1</t>
  </si>
  <si>
    <t>COKE COUNTY CONSTABLE PRECINCT 1</t>
  </si>
  <si>
    <t>COLEMAN COUNTY CONSTABLE PRECINCT 1</t>
  </si>
  <si>
    <t>COLLIN COUNTY CONSTABLE PRECINCT 1</t>
  </si>
  <si>
    <t>COLLIN COUNTY CONSTABLE PRECINCT 2</t>
  </si>
  <si>
    <t>COLLIN COUNTY CONSTABLE PRECINCT 4</t>
  </si>
  <si>
    <t>COLLINGSWORTH COUNTY CONSTABLE PRECINCT 1</t>
  </si>
  <si>
    <t>COLORADO COUNTY CONSTABLE PRECINCT 1</t>
  </si>
  <si>
    <t>COLORADO COUNTY CONSTABLE PRECINCT 2</t>
  </si>
  <si>
    <t>COLORADO COUNTY CONSTABLE PRECINCT 4</t>
  </si>
  <si>
    <t>COMAL COUNTY CONSTABLE PRECINCT 1</t>
  </si>
  <si>
    <t>COMAL COUNTY CONSTABLE PRECINCT 2</t>
  </si>
  <si>
    <t>COMAL COUNTY CONSTABLE PRECINCT 3</t>
  </si>
  <si>
    <t>COMAL COUNTY CONSTABLE PRECINCT 4</t>
  </si>
  <si>
    <t>COMANCHE COUNTY CONSTABLE PRECINCT 1</t>
  </si>
  <si>
    <t>COMMERCE POLICE DEPARTMENT</t>
  </si>
  <si>
    <t>CONCHO COUNTY CONSTABLE PRECINCT 1</t>
  </si>
  <si>
    <t>CONCHO COUNTY CONSTABLE PRECINCT 2</t>
  </si>
  <si>
    <t>COOKE COUNTY CONSTABLE PRECINCT 1</t>
  </si>
  <si>
    <t>COOKE COUNTY CONSTABLE PRECINCT 2</t>
  </si>
  <si>
    <t>CORYELL COUNTY CONSTABLE PRECINCT 1</t>
  </si>
  <si>
    <t>CORYELL COUNTY CONSTABLE PRECINCT 2</t>
  </si>
  <si>
    <t>CORYELL COUNTY CONSTABLE PRECINCT 3</t>
  </si>
  <si>
    <t>CRANE COUNTY CONSTABLE PRECINCT 1</t>
  </si>
  <si>
    <t>CROCKETT COUNTY CONSTABLE PRECINCT 1</t>
  </si>
  <si>
    <t>CROSBY COUNTY CONSTABLE PRECINCT 1</t>
  </si>
  <si>
    <t>CULBERSON COUNTY CONSTABLE PRECINCT 2</t>
  </si>
  <si>
    <t>DALLAS COUNTY CONSTABLE PRECINCT 3</t>
  </si>
  <si>
    <t>DALLAS COUNTY CONSTABLE PRECINCT 4</t>
  </si>
  <si>
    <t>DALLAS COUNTY CONSTABLE PRECINCT 5</t>
  </si>
  <si>
    <t>DAWSON COUNTY CONSTABLE PRECINCT 1</t>
  </si>
  <si>
    <t>DEAF SMITH COUNTY CONSTABLE PRECINCT 1</t>
  </si>
  <si>
    <t>DELTA COUNTY CONSTABLE PRECINCT 1</t>
  </si>
  <si>
    <t>DENTON COUNTY CONSTABLE PRECINCT 1</t>
  </si>
  <si>
    <t>DENTON COUNTY CONSTABLE PRECINCT 2</t>
  </si>
  <si>
    <t>DENTON COUNTY CONSTABLE PRECINCT 3</t>
  </si>
  <si>
    <t>DENTON COUNTY CONSTABLE PRECINCT 5</t>
  </si>
  <si>
    <t>DEWITT COUNTY CONSTABLE PRECINCT 1</t>
  </si>
  <si>
    <t>DEWITT COUNTY CONSTABLE PRECINCT 2</t>
  </si>
  <si>
    <t>DIMMIT COUNTY CONSTABLE PRECINCT 1</t>
  </si>
  <si>
    <t>DIMMIT COUNTY CONSTABLE PRECINCT 2</t>
  </si>
  <si>
    <t>DIMMIT COUNTY CONSTABLE PRECINCT 3</t>
  </si>
  <si>
    <t>DIMMIT COUNTY CONSTABLE PRECINCT 4</t>
  </si>
  <si>
    <t>DONLEY COUNTY CONSTABLE PRECINCT 3</t>
  </si>
  <si>
    <t>DONLEY COUNTY CONSTABLE PRECINCT 4</t>
  </si>
  <si>
    <t>DUVAL COUNTY CONSTABLE PRECINCT 1</t>
  </si>
  <si>
    <t>DUVAL COUNTY CONSTABLE PRECINCT 2</t>
  </si>
  <si>
    <t>DUVAL COUNTY CONSTABLE PRECINCT 3</t>
  </si>
  <si>
    <t>DUVAL COUNTY CONSTABLE PRECINCT 4</t>
  </si>
  <si>
    <t>EASTLAND COUNTY CONSTABLE PRECINCT 1</t>
  </si>
  <si>
    <t>EASTLAND COUNTY CONSTABLE PRECINCT 2</t>
  </si>
  <si>
    <t>ECTOR COUNTY CONSTABLE PRECINCT 1</t>
  </si>
  <si>
    <t>ECTOR COUNTY CONSTABLE PRECINCT 2</t>
  </si>
  <si>
    <t>ECTOR COUNTY CONSTABLE PRECINCT 3</t>
  </si>
  <si>
    <t>ECTOR COUNTY CONSTABLE PRECINCT 4</t>
  </si>
  <si>
    <t>EDWARDS COUNTY CONSTABLE PRECINCT 1</t>
  </si>
  <si>
    <t>EL PASO COUNTY CONSTABLE PRECINCT 1</t>
  </si>
  <si>
    <t>EL PASO COUNTY CONSTABLE PRECINCT 2</t>
  </si>
  <si>
    <t>EL PASO COUNTY CONSTABLE PRECINCT 3</t>
  </si>
  <si>
    <t>EL PASO COUNTY CONSTABLE PRECINCT 4</t>
  </si>
  <si>
    <t>EL PASO COUNTY CONSTABLE PRECINCT 5</t>
  </si>
  <si>
    <t>EL PASO COUNTY CONSTABLE PRECINCT 7</t>
  </si>
  <si>
    <t>ELLIS COUNTY CONSTABLE PRECINCT 1</t>
  </si>
  <si>
    <t>ELLIS COUNTY CONSTABLE PRECINCT 3</t>
  </si>
  <si>
    <t>ELLIS COUNTY CONSTABLE PRECINCT 4</t>
  </si>
  <si>
    <t>ERATH COUNTY CONSTABLE PRECINCT 1</t>
  </si>
  <si>
    <t>ERATH COUNTY CONSTABLE PRECINCT 3</t>
  </si>
  <si>
    <t>ERATH COUNTY CONSTABLE PRECINCT 4</t>
  </si>
  <si>
    <t>FALLS COUNTY CONSTABLE PRECINCT 1</t>
  </si>
  <si>
    <t>FALLS COUNTY CONSTABLE PRECINCT 2</t>
  </si>
  <si>
    <t>FALLS COUNTY CONSTABLE PRECINCT 4</t>
  </si>
  <si>
    <t>FANNIN COUNTY CONSTABLE PRECINCT 1</t>
  </si>
  <si>
    <t>FANNIN COUNTY CONSTABLE PRECINCT 2</t>
  </si>
  <si>
    <t>FANNIN COUNTY CONSTABLE PRECINCT 3</t>
  </si>
  <si>
    <t>FAYETTE COUNTY CONSTABLE PRECINCT 2</t>
  </si>
  <si>
    <t>FAYETTE COUNTY CONSTABLE PRECINCT 3</t>
  </si>
  <si>
    <t>FAYETTE COUNTY CONSTABLE PRECINCT 4</t>
  </si>
  <si>
    <t>FOARD COUNTY CONSTABLE</t>
  </si>
  <si>
    <t>FORT BEND COUNTY CONSTABLE PRECINCT 2</t>
  </si>
  <si>
    <t>FORT BEND COUNTY CONSTABLE PRECINCT 3</t>
  </si>
  <si>
    <t>FORT BEND COUNTY CONSTABLE PRECINCT 4</t>
  </si>
  <si>
    <t>FRANKLIN COUNTY CONSTABLE PRECINCT 1</t>
  </si>
  <si>
    <t>FREESTONE COUNTY CONSTABLE PRECINCT 1</t>
  </si>
  <si>
    <t>FREESTONE COUNTY CONSTABLE PRECINCT 2</t>
  </si>
  <si>
    <t>FRIO COUNTY CONSTABLE PRECINCT 1</t>
  </si>
  <si>
    <t>FRIO COUNTY CONSTABLE PRECINCT 2</t>
  </si>
  <si>
    <t>FRIO COUNTY CONSTABLE PRECINCT 3</t>
  </si>
  <si>
    <t>FRIO COUNTY CONSTABLE PRECINCT 4</t>
  </si>
  <si>
    <t>GALVESTON COUNTY CONSTABLE PRECINCT 1</t>
  </si>
  <si>
    <t>GALVESTON COUNTY CONSTABLE PRECINCT 3</t>
  </si>
  <si>
    <t>GALVESTON COUNTY CONSTABLE PRECINCT 4</t>
  </si>
  <si>
    <t>GILLESPIE COUNTY CONSTABLE PRECINCT 1</t>
  </si>
  <si>
    <t>GILLESPIE COUNTY CONSTABLE PRECINCT 2</t>
  </si>
  <si>
    <t>GLASSCOCK COUNTY CONSTABLE PRECINCT 1</t>
  </si>
  <si>
    <t>GOLIAD COUNTY CONSTABLE PRECINCT 1</t>
  </si>
  <si>
    <t>GOLIAD COUNTY CONSTABLE PRECINCT 2</t>
  </si>
  <si>
    <t>GONZALES COUNTY CONSTABLE PRECINCT 1</t>
  </si>
  <si>
    <t>GONZALES COUNTY CONSTABLE PRECINCT 3</t>
  </si>
  <si>
    <t>GONZALES COUNTY CONSTABLE PRECINCT 4</t>
  </si>
  <si>
    <t>GRAY COUNTY CONSTABLE PRECINCT 1</t>
  </si>
  <si>
    <t>GRAY COUNTY CONSTABLE PRECINCT 2</t>
  </si>
  <si>
    <t>GRAYSON COUNTY CONSTABLE PRECINCT 1</t>
  </si>
  <si>
    <t>GRAYSON COUNTY CONSTABLE PRECINCT 2</t>
  </si>
  <si>
    <t>GRAYSON COUNTY CONSTABLE PRECINCT 3</t>
  </si>
  <si>
    <t>GRAYSON COUNTY CONSTABLE PRECINCT 4</t>
  </si>
  <si>
    <t>GREGG COUNTY CONSTABLE PRECINCT 1</t>
  </si>
  <si>
    <t>GREGG COUNTY CONSTABLE PRECINCT 2</t>
  </si>
  <si>
    <t>GREGG COUNTY CONSTABLE PRECINCT 3</t>
  </si>
  <si>
    <t>GRIMES COUNTY CONSTABLE PRECINCT 2</t>
  </si>
  <si>
    <t>GRIMES COUNTY CONSTABLE PRECINCT 3</t>
  </si>
  <si>
    <t>GUADALUPE COUNTY CONSTABLE PRECINCT 2</t>
  </si>
  <si>
    <t>GUADALUPE COUNTY CONSTABLE PRECINCT 3</t>
  </si>
  <si>
    <t>HALE COUNTY CONSTABLE PRECINCT 1</t>
  </si>
  <si>
    <t>HALE COUNTY CONSTABLE PRECINCT 3</t>
  </si>
  <si>
    <t>HARDIN COUNTY CONSTABLE PRECINCT 1</t>
  </si>
  <si>
    <t>HARDIN COUNTY CONSTABLE PRECINCT 2</t>
  </si>
  <si>
    <t>HARDIN COUNTY CONSTABLE PRECINCT 3</t>
  </si>
  <si>
    <t>HARDIN COUNTY CONSTABLE PRECINCT 5</t>
  </si>
  <si>
    <t>HARDIN COUNTY CONSTABLE PRECINCT 6</t>
  </si>
  <si>
    <t>HARRIS COUNTY CONSTABLE PRECINCT 1</t>
  </si>
  <si>
    <t>HARRIS COUNTY CONSTABLE PRECINCT 2</t>
  </si>
  <si>
    <t>HARRIS COUNTY CONSTABLE PRECINCT 3</t>
  </si>
  <si>
    <t>HARRIS COUNTY CONSTABLE PRECINCT 4</t>
  </si>
  <si>
    <t>HARRIS COUNTY CONSTABLE PRECINCT 5</t>
  </si>
  <si>
    <t>HARRIS COUNTY CONSTABLE PRECINCT 6</t>
  </si>
  <si>
    <t>HARRIS COUNTY CONSTABLE PRECINCT 8</t>
  </si>
  <si>
    <t>HARRISON COUNTY CONSTABLE PRECINCT 1</t>
  </si>
  <si>
    <t>HARRISON COUNTY CONSTABLE PRECINCT 2</t>
  </si>
  <si>
    <t>HARRISON COUNTY CONSTABLE PRECINCT 3</t>
  </si>
  <si>
    <t>HASKELL COUNTY CONSTABLE</t>
  </si>
  <si>
    <t>HAYS COUNTY CONSTABLE PRECINCT 1</t>
  </si>
  <si>
    <t>HAYS COUNTY CONSTABLE PRECINCT 2</t>
  </si>
  <si>
    <t>HAYS COUNTY CONSTABLE PRECINCT 3</t>
  </si>
  <si>
    <t>HAYS COUNTY CONSTABLE PRECINCT 5</t>
  </si>
  <si>
    <t>HEATH POLICE DEPARTMENT</t>
  </si>
  <si>
    <t>HENDERSON COUNTY CONSTABLE PRECINCT 1</t>
  </si>
  <si>
    <t>HENDERSON COUNTY CONSTABLE PRECINCT 2</t>
  </si>
  <si>
    <t>HENDERSON COUNTY CONSTABLE PRECINCT 4</t>
  </si>
  <si>
    <t>HENDERSON COUNTY CONSTABLE PRECINCT 5</t>
  </si>
  <si>
    <t>HIDALGO COUNTY CONSTABLE PRECINCT 2</t>
  </si>
  <si>
    <t>HIDALGO COUNTY CONSTABLE PRECINCT 3</t>
  </si>
  <si>
    <t>HIDALGO COUNTY CONSTABLE PRECINCT 4</t>
  </si>
  <si>
    <t>HILL COUNTY CONSTABLE PRECINCT 1</t>
  </si>
  <si>
    <t>HILL COUNTY CONSTABLE PRECINCT 2</t>
  </si>
  <si>
    <t>HILL COUNTY CONSTABLE PRECINCT 3</t>
  </si>
  <si>
    <t>HILL COUNTY CONSTABLE PRECINCT 4</t>
  </si>
  <si>
    <t>HOCKLEY COUNTY CONSTABLE PRECINCT 1</t>
  </si>
  <si>
    <t>HOCKLEY COUNTY CONSTABLE PRECINCT 2</t>
  </si>
  <si>
    <t>HOCKLEY COUNTY CONSTABLE PRECINCT 4</t>
  </si>
  <si>
    <t>HOCKLEY COUNTY CONSTABLE PRECINCT 5</t>
  </si>
  <si>
    <t>HOOD COUNTY CONSTABLE PRECINCT 1</t>
  </si>
  <si>
    <t>HOOD COUNTY CONSTABLE PRECINCT 2</t>
  </si>
  <si>
    <t>HOOD COUNTY CONSTABLE PRECINCT 3</t>
  </si>
  <si>
    <t>HOPKINS COUNTY CONSTABLE PRECINCT 1</t>
  </si>
  <si>
    <t>HOPKINS COUNTY CONSTABLE PRECINCT 2</t>
  </si>
  <si>
    <t>HOUSTON COUNTY CONSTABLE PRECINCT 2</t>
  </si>
  <si>
    <t>HUDSPETH COUNTY CONSTABLE PRECINCT 1</t>
  </si>
  <si>
    <t>HUDSPETH COUNTY CONSTABLE PRECINCT 2</t>
  </si>
  <si>
    <t>HUDSPETH COUNTY CONSTABLE PRECINCT 3</t>
  </si>
  <si>
    <t>HUDSPETH COUNTY CONSTABLE PRECINCT 4</t>
  </si>
  <si>
    <t>HUNT COUNTY CONSTABLE PRECINCT 1</t>
  </si>
  <si>
    <t>HUNT COUNTY CONSTABLE PRECINCT 2</t>
  </si>
  <si>
    <t>HUNT COUNTY CONSTABLE PRECINCT 3</t>
  </si>
  <si>
    <t>HUNT COUNTY CONSTABLE PRECINCT 4</t>
  </si>
  <si>
    <t>HUTCHINSON COUNTY CONSTABLE PRECINCT 1</t>
  </si>
  <si>
    <t>HUTCHINSON COUNTY CONSTABLE PRECINCT 2</t>
  </si>
  <si>
    <t>JACK COUNTY CONSTABLE</t>
  </si>
  <si>
    <t>JACKSON COUNTY CONSTABLE PRECINCT 1</t>
  </si>
  <si>
    <t>JACKSON COUNTY CONSTABLE PRECINCT 2</t>
  </si>
  <si>
    <t>JASPER COUNTY CONSTABLE PRECINCT 1</t>
  </si>
  <si>
    <t>JASPER COUNTY CONSTABLE PRECINCT 2</t>
  </si>
  <si>
    <t>JASPER COUNTY CONSTABLE PRECINCT 3</t>
  </si>
  <si>
    <t>JASPER COUNTY CONSTABLE PRECINCT 4</t>
  </si>
  <si>
    <t>JASPER COUNTY CONSTABLE PRECINCT 5</t>
  </si>
  <si>
    <t>JASPER COUNTY CONSTABLE PRECINCT 6</t>
  </si>
  <si>
    <t>JEFF DAVIS COUNTY CONSTABLE</t>
  </si>
  <si>
    <t>JEFFERSON COUNTY CONSTABLE PRECINCT 1</t>
  </si>
  <si>
    <t>JEFFERSON COUNTY CONSTABLE PRECINCT 2</t>
  </si>
  <si>
    <t>JEFFERSON COUNTY CONSTABLE PRECINCT 4</t>
  </si>
  <si>
    <t>JEFFERSON COUNTY CONSTABLE PRECINCT 7</t>
  </si>
  <si>
    <t>JEFFERSON COUNTY CONSTABLE PRECINCT 8</t>
  </si>
  <si>
    <t>JIM HOGG COUNTY CONSTABLE PRECINCT 1</t>
  </si>
  <si>
    <t>JIM HOGG COUNTY CONSTABLE PRECINCT 2</t>
  </si>
  <si>
    <t>JIM HOGG COUNTY CONSTABLE PRECINCT 3</t>
  </si>
  <si>
    <t>JIM HOGG COUNTY CONSTABLE PRECINCT 4</t>
  </si>
  <si>
    <t>JIM WELLS COUNTY CONSTABLE PRECINCT 1</t>
  </si>
  <si>
    <t>JIM WELLS COUNTY CONSTABLE PRECINCT 3</t>
  </si>
  <si>
    <t>JIM WELLS COUNTY CONSTABLE PRECINCT 4</t>
  </si>
  <si>
    <t>JIM WELLS COUNTY CONSTABLE PRECINCT 5</t>
  </si>
  <si>
    <t>JIM WELLS COUNTY CONSTABLE PRECINCT 6</t>
  </si>
  <si>
    <t>JOHNSON COUNTY CONSTABLE PRECINCT 1</t>
  </si>
  <si>
    <t>JONES COUNTY CONSTABLE PRECINCT 1</t>
  </si>
  <si>
    <t>KARNES COUNTY CONSTABLE PRECINCT 1</t>
  </si>
  <si>
    <t>KARNES COUNTY CONSTABLE PRECINCT 2</t>
  </si>
  <si>
    <t>KARNES COUNTY CONSTABLE PRECINCT 3</t>
  </si>
  <si>
    <t>KARNES COUNTY CONSTABLE PRECINCT 4</t>
  </si>
  <si>
    <t>KAUFMAN COUNTY CONSTABLE PRECINCT 1</t>
  </si>
  <si>
    <t>KAUFMAN COUNTY CONSTABLE PRECINCT 2</t>
  </si>
  <si>
    <t>KAUFMAN COUNTY CONSTABLE PRECINCT 3</t>
  </si>
  <si>
    <t>KAUFMAN COUNTY CONSTABLE PRECINCT 4</t>
  </si>
  <si>
    <t>KENDALL COUNTY CONSTABLE PRECINCT 1</t>
  </si>
  <si>
    <t>KENDALL COUNTY CONSTABLE PRECINCT 2</t>
  </si>
  <si>
    <t>KENDALL COUNTY CONSTABLE PRECINCT 4</t>
  </si>
  <si>
    <t>KENEDY COUNTY CONSTABLE PRECINCT 4</t>
  </si>
  <si>
    <t>KERR COUNTY CONSTABLE PRECINCT 1</t>
  </si>
  <si>
    <t>KINNEY COUNTY CONSTABLE</t>
  </si>
  <si>
    <t>KLEBERG COUNTY CONSTABLE PRECINCT 1</t>
  </si>
  <si>
    <t>KLEBERG COUNTY CONSTABLE PRECINCT 4</t>
  </si>
  <si>
    <t>LA SALLE COUNTY CONSTABLE PRECINCT 1</t>
  </si>
  <si>
    <t>LA SALLE COUNTY CONSTABLE PRECINCT 2</t>
  </si>
  <si>
    <t>LA SALLE COUNTY CONSTABLE PRECINCT 3</t>
  </si>
  <si>
    <t>LAMAR COUNTY CONSTABLE PRECINCT 1</t>
  </si>
  <si>
    <t>LAMAR COUNTY CONSTABLE PRECINCT 2</t>
  </si>
  <si>
    <t>LAMAR COUNTY CONSTABLE PRECINCT 4</t>
  </si>
  <si>
    <t>LAMAR COUNTY CONSTABLE PRECINCT 5</t>
  </si>
  <si>
    <t>LAMPASAS COUNTY CONSTABLE PRECINCT 1</t>
  </si>
  <si>
    <t>LAMPASAS COUNTY CONSTABLE PRECINCT 2</t>
  </si>
  <si>
    <t>LAMPASAS COUNTY CONSTABLE PRECINCT 3</t>
  </si>
  <si>
    <t>LAMPASAS COUNTY CONSTABLE PRECINCT 4</t>
  </si>
  <si>
    <t>LAVACA COUNTY CONSTABLE PRECINCT 1</t>
  </si>
  <si>
    <t>LAVACA COUNTY CONSTABLE PRECINCT 2</t>
  </si>
  <si>
    <t>LAVACA COUNTY CONSTABLE PRECINCT 3</t>
  </si>
  <si>
    <t>LAVACA COUNTY CONSTABLE PRECINCT 4</t>
  </si>
  <si>
    <t>LEE COUNTY CONSTABLE PRECINCT 2</t>
  </si>
  <si>
    <t>LEE COUNTY CONSTABLE PRECINCT 3</t>
  </si>
  <si>
    <t>LEE COUNTY CONSTABLE PRECINCT 4</t>
  </si>
  <si>
    <t>LEON COUNTY CONSTABLE PRECINCT 1</t>
  </si>
  <si>
    <t>LEON COUNTY CONSTABLE PRECINCT 2</t>
  </si>
  <si>
    <t>LEON COUNTY CONSTABLE PRECINCT 4</t>
  </si>
  <si>
    <t>LIBERTY COUNTY CONSTABLE PRECINCT 1</t>
  </si>
  <si>
    <t>LIBERTY COUNTY CONSTABLE PRECINCT 2</t>
  </si>
  <si>
    <t>LIBERTY COUNTY CONSTABLE PRECINCT 3</t>
  </si>
  <si>
    <t>LIBERTY COUNTY CONSTABLE PRECINCT 4</t>
  </si>
  <si>
    <t>LIBERTY COUNTY CONSTABLE PRECINCT 5</t>
  </si>
  <si>
    <t>LIBERTY COUNTY CONSTABLE PRECINCT 6</t>
  </si>
  <si>
    <t>LIMESTONE COUNTY CONSTABLE PRECINCT 2</t>
  </si>
  <si>
    <t>LIMESTONE COUNTY CONSTABLE PRECINCT 3</t>
  </si>
  <si>
    <t>LIMESTONE COUNTY CONSTABLE PRECINCT 4</t>
  </si>
  <si>
    <t>LIVE OAK COUNTY CONSTABLE PRECINCT 1</t>
  </si>
  <si>
    <t>LIVE OAK COUNTY CONSTABLE PRECINCT 2</t>
  </si>
  <si>
    <t>LIVE OAK COUNTY CONSTABLE PRECINCT 3</t>
  </si>
  <si>
    <t>LIVE OAK COUNTY CONSTABLE PRECINCT 4</t>
  </si>
  <si>
    <t>LLANO COUNTY CONSTABLE PRECINCT 1</t>
  </si>
  <si>
    <t>LLANO COUNTY CONSTABLE PRECINCT 2</t>
  </si>
  <si>
    <t>LLANO COUNTY CONSTABLE PRECINCT 3</t>
  </si>
  <si>
    <t>LUBBOCK COUNTY CONSTABLE PRECINCT 1</t>
  </si>
  <si>
    <t>LUBBOCK COUNTY CONSTABLE PRECINCT 2</t>
  </si>
  <si>
    <t>LUBBOCK COUNTY CONSTABLE PRECINCT 3</t>
  </si>
  <si>
    <t>LUBBOCK COUNTY CONSTABLE PRECINCT 4</t>
  </si>
  <si>
    <t>MADISON COUNTY CONSTABLE PRECINCT 1</t>
  </si>
  <si>
    <t>MADISON COUNTY CONSTABLE PRECINCT 2</t>
  </si>
  <si>
    <t>MATAGORDA COUNTY CONSTABLE PRECINCT 3</t>
  </si>
  <si>
    <t>MATAGORDA COUNTY CONSTABLE PRECINCT 5</t>
  </si>
  <si>
    <t>MATAGORDA COUNTY CONSTABLE PRECINCT 6</t>
  </si>
  <si>
    <t>MAVERICK COUNTY CONSTABLE PRECINCT 1</t>
  </si>
  <si>
    <t>MAVERICK COUNTY CONSTABLE PRECINCT 2</t>
  </si>
  <si>
    <t>MAVERICK COUNTY CONSTABLE PRECINCT 4</t>
  </si>
  <si>
    <t>MAVERICK COUNTY CONSTABLE PRECINCT 5</t>
  </si>
  <si>
    <t>MCLENNAN COUNTY CONSTABLE PRECINCT 1</t>
  </si>
  <si>
    <t>MCLENNAN COUNTY CONSTABLE PRECINCT 2</t>
  </si>
  <si>
    <t>MCLENNAN COUNTY CONSTABLE PRECINCT 3</t>
  </si>
  <si>
    <t>MCLENNAN COUNTY CONSTABLE PRECINCT 4</t>
  </si>
  <si>
    <t>MCLENNAN COUNTY CONSTABLE PRECINCT 5</t>
  </si>
  <si>
    <t>MEDINA COUNTY CONSTABLE PRECINCT 1</t>
  </si>
  <si>
    <t>MEDINA COUNTY CONSTABLE PRECINCT 2</t>
  </si>
  <si>
    <t>MEDINA COUNTY CONSTABLE PRECINCT 3</t>
  </si>
  <si>
    <t>MEDINA COUNTY CONSTABLE PRECINCT 4</t>
  </si>
  <si>
    <t>MENARD COUNTY CONSTABLE PRECINCT 1</t>
  </si>
  <si>
    <t>MIDLAND COUNTY CONSTABLE PRECINCT 1</t>
  </si>
  <si>
    <t>MILAM COUNTY CONSTABLE PRECINCT 1</t>
  </si>
  <si>
    <t>MILAM COUNTY CONSTABLE PRECINCT 2</t>
  </si>
  <si>
    <t>MILAM COUNTY CONSTABLE PRECINCT 3</t>
  </si>
  <si>
    <t>MILAM COUNTY CONSTABLE PRECINCT 4</t>
  </si>
  <si>
    <t>MONTAGUE COUNTY CONSTABLE PRECINCT 1</t>
  </si>
  <si>
    <t>MONTAGUE COUNTY CONSTABLE PRECINCT 2</t>
  </si>
  <si>
    <t>MONTGOMERY COUNTY CONSTABLE PRECINCT 1</t>
  </si>
  <si>
    <t>MONTGOMERY COUNTY CONSTABLE PRECINCT 2</t>
  </si>
  <si>
    <t>MONTGOMERY COUNTY CONSTABLE PRECINCT 3</t>
  </si>
  <si>
    <t>MONTGOMERY COUNTY CONSTABLE PRECINCT 4</t>
  </si>
  <si>
    <t>MONTGOMERY COUNTY CONSTABLE PRECINCT 5</t>
  </si>
  <si>
    <t>NACOGDOCHES COUNTY CONSTABLE PRECINCT 1</t>
  </si>
  <si>
    <t>NACOGDOCHES COUNTY CONSTABLE PRECINCT 2</t>
  </si>
  <si>
    <t>NACOGDOCHES COUNTY CONSTABLE PRECINCT 4</t>
  </si>
  <si>
    <t>NAVARRO COUNTY CONSTABLE PRECINCT 1</t>
  </si>
  <si>
    <t>NAVARRO COUNTY CONSTABLE PRECINCT 2</t>
  </si>
  <si>
    <t>NAVARRO COUNTY CONSTABLE PRECINCT 4</t>
  </si>
  <si>
    <t>NEWTON COUNTY CONSTABLE PRECINCT 2</t>
  </si>
  <si>
    <t>NEWTON COUNTY CONSTABLE PRECINCT 3</t>
  </si>
  <si>
    <t>NEWTON COUNTY CONSTABLE PRECINCT 4</t>
  </si>
  <si>
    <t>NUECES COUNTY CONSTABLE PRECINCT 1</t>
  </si>
  <si>
    <t>NUECES COUNTY CONSTABLE PRECINCT 2</t>
  </si>
  <si>
    <t>NUECES COUNTY CONSTABLE PRECINCT 3</t>
  </si>
  <si>
    <t>NUECES COUNTY CONSTABLE PRECINCT 5</t>
  </si>
  <si>
    <t>OCHILTREE COUNTY CONSTABLE</t>
  </si>
  <si>
    <t>ORANGE COUNTY CONSTABLE PRECINCT 1</t>
  </si>
  <si>
    <t>ORANGE COUNTY CONSTABLE PRECINCT 2</t>
  </si>
  <si>
    <t>ORANGE COUNTY CONSTABLE PRECINCT 3</t>
  </si>
  <si>
    <t>ORANGE COUNTY CONSTABLE PRECINCT 4</t>
  </si>
  <si>
    <t>PALO PINTO COUNTY CONSTABLE PRECINCT 2</t>
  </si>
  <si>
    <t>PALO PINTO COUNTY CONSTABLE PRECINCT 3</t>
  </si>
  <si>
    <t>PALO PINTO COUNTY CONSTABLE PRECINCT 4</t>
  </si>
  <si>
    <t>PALO PINTO COUNTY CONSTABLE PRECINCT 5</t>
  </si>
  <si>
    <t>PANOLA COUNTY CONSTABLE PRECINCT 1</t>
  </si>
  <si>
    <t>PANOLA COUNTY CONSTABLE PRECINCT 2</t>
  </si>
  <si>
    <t>PANOLA COUNTY CONSTABLE PRECINCT 3</t>
  </si>
  <si>
    <t>PANOLA COUNTY CONSTABLE PRECINCT 4</t>
  </si>
  <si>
    <t>PARKER COUNTY CONSTABLE PRECINCT 1</t>
  </si>
  <si>
    <t>PARKER COUNTY CONSTABLE PRECINCT 2</t>
  </si>
  <si>
    <t>PARKER COUNTY CONSTABLE PRECINCT 3</t>
  </si>
  <si>
    <t>PARKER COUNTY CONSTABLE PRECINCT 4</t>
  </si>
  <si>
    <t>PECOS COUNTY CONSTABLE PRECINCT 1</t>
  </si>
  <si>
    <t>PECOS COUNTY CONSTABLE PRECINCT 3</t>
  </si>
  <si>
    <t>PECOS COUNTY CONSTABLE PRECINCT 4</t>
  </si>
  <si>
    <t>PECOS COUNTY CONSTABLE PRECINCT 6</t>
  </si>
  <si>
    <t>POLK COUNTY CONSTABLE PRECINCT 1</t>
  </si>
  <si>
    <t>POLK COUNTY CONSTABLE PRECINCT 2</t>
  </si>
  <si>
    <t>POLK COUNTY CONSTABLE PRECINCT 3</t>
  </si>
  <si>
    <t>POLK COUNTY CONSTABLE PRECINCT 4</t>
  </si>
  <si>
    <t>POTTER COUNTY CONSTABLE PRECINCT 1</t>
  </si>
  <si>
    <t>POTTER COUNTY CONSTABLE PRECINCT 2</t>
  </si>
  <si>
    <t>POTTER COUNTY CONSTABLE PRECINCT 3</t>
  </si>
  <si>
    <t>POTTER COUNTY CONSTABLE PRECINCT 4</t>
  </si>
  <si>
    <t>PRESIDIO COUNTY CONSTABLE PRECINCT 1</t>
  </si>
  <si>
    <t>PRESIDIO COUNTY CONSTABLE PRECINCT 2</t>
  </si>
  <si>
    <t>RAINS COUNTY CONSTABLE</t>
  </si>
  <si>
    <t>RANDALL COUNTY CONSTABLE PRECINCT 1</t>
  </si>
  <si>
    <t>RED RIVER COUNTY CONSTABLE</t>
  </si>
  <si>
    <t>REEVES COUNTY CONSTABLE PRECINCT 1</t>
  </si>
  <si>
    <t>REEVES COUNTY CONSTABLE PRECINCT 2</t>
  </si>
  <si>
    <t>REEVES COUNTY CONSTABLE PRECINCT 3</t>
  </si>
  <si>
    <t>REEVES COUNTY CONSTABLE PRECINCT 4</t>
  </si>
  <si>
    <t>ROBERTSON COUNTY CONSTABLE PRECINCT 1</t>
  </si>
  <si>
    <t>ROBERTSON COUNTY CONSTABLE PRECINCT 2</t>
  </si>
  <si>
    <t>ROBERTSON COUNTY CONSTABLE PRECINCT 3</t>
  </si>
  <si>
    <t>ROBERTSON COUNTY CONSTABLE PRECINCT 4</t>
  </si>
  <si>
    <t>ROCKWALL COUNTY CONSTABLE PRECINCT 1</t>
  </si>
  <si>
    <t>ROCKWALL COUNTY CONSTABLE PRECINCT 2</t>
  </si>
  <si>
    <t>ROCKWALL COUNTY CONSTABLE PRECINCT 3</t>
  </si>
  <si>
    <t>ROCKWALL COUNTY CONSTABLE PRECINCT 4</t>
  </si>
  <si>
    <t>RUNNELS COUNTY CONSTABLE PRECINCT 2</t>
  </si>
  <si>
    <t>RUSK COUNTY CONSTABLE PRECINCT 1</t>
  </si>
  <si>
    <t>RUSK COUNTY CONSTABLE PRECINCT 2</t>
  </si>
  <si>
    <t>RUSK COUNTY CONSTABLE PRECINCT 3</t>
  </si>
  <si>
    <t>RUSK COUNTY CONSTABLE PRECINCT 4</t>
  </si>
  <si>
    <t>RUSK COUNTY CONSTABLE PRECINCT 5</t>
  </si>
  <si>
    <t>SABINE COUNTY CONSTABLE PRECINCT 1</t>
  </si>
  <si>
    <t>SAN AUGUSTINE COUNTY CONSTABLE PRECINCT 1</t>
  </si>
  <si>
    <t>SAN AUGUSTINE COUNTY CONSTABLE PRECINCT 2</t>
  </si>
  <si>
    <t>SAN AUGUSTINE COUNTY CONSTABLE PRECINCT 3</t>
  </si>
  <si>
    <t>SAN AUGUSTINE COUNTY CONSTABLE PRECINCT 4</t>
  </si>
  <si>
    <t>SAN JACINTO COUNTY CONSTABLE PRECINCT 1</t>
  </si>
  <si>
    <t>SAN JACINTO COUNTY CONSTABLE PRECINCT 3</t>
  </si>
  <si>
    <t>SAN PATRICIO COUNTY CONSTABLE PRECINCT 1</t>
  </si>
  <si>
    <t>SAN PATRICIO COUNTY CONSTABLE PRECINCT 2</t>
  </si>
  <si>
    <t>SAN PATRICIO COUNTY CONSTABLE PRECINCT 4</t>
  </si>
  <si>
    <t>SAN PATRICIO COUNTY CONSTABLE PRECINCT 5</t>
  </si>
  <si>
    <t>SAN PATRICIO COUNTY CONSTABLE PRECINCT 6</t>
  </si>
  <si>
    <t>SAN PATRICIO COUNTY CONSTABLE PRECINCT 8</t>
  </si>
  <si>
    <t>SHACKELFORD COUNTY CONSTABLE</t>
  </si>
  <si>
    <t>SHELBY COUNTY CONSTABLE PRECINCT 1</t>
  </si>
  <si>
    <t>SHELBY COUNTY CONSTABLE PRECINCT 2</t>
  </si>
  <si>
    <t>SHELBY COUNTY CONSTABLE PRECINCT 3</t>
  </si>
  <si>
    <t>SHELBY COUNTY CONSTABLE PRECINCT 4</t>
  </si>
  <si>
    <t>SHELBY COUNTY CONSTABLE PRECINCT 5</t>
  </si>
  <si>
    <t>SHERMAN COUNTY CONSTABLE PRECINCT 1</t>
  </si>
  <si>
    <t>SMITH COUNTY CONSTABLE PRECINCT 1</t>
  </si>
  <si>
    <t>SMITH COUNTY CONSTABLE PRECINCT 2</t>
  </si>
  <si>
    <t>SMITH COUNTY CONSTABLE PRECINCT 3</t>
  </si>
  <si>
    <t>SMITH COUNTY CONSTABLE PRECINCT 4</t>
  </si>
  <si>
    <t>SMITH COUNTY CONSTABLE PRECINCT 5</t>
  </si>
  <si>
    <t>SOMERVELL COUNTY CONSTABLE PRECINCT 1</t>
  </si>
  <si>
    <t>SOMERVELL COUNTY CONSTABLE PRECINCT 2</t>
  </si>
  <si>
    <t>STARR COUNTY CONSTABLE PRECINCT 1</t>
  </si>
  <si>
    <t>STARR COUNTY CONSTABLE PRECINCT 2</t>
  </si>
  <si>
    <t>STARR COUNTY CONSTABLE PRECINCT 3</t>
  </si>
  <si>
    <t>STARR COUNTY CONSTABLE PRECINCT 4</t>
  </si>
  <si>
    <t>STARR COUNTY CONSTABLE PRECINCT 5</t>
  </si>
  <si>
    <t>STARR COUNTY CONSTABLE PRECINCT 6</t>
  </si>
  <si>
    <t>STARR COUNTY CONSTABLE PRECINCT 7</t>
  </si>
  <si>
    <t>STARR COUNTY CONSTABLE PRECINCT 8</t>
  </si>
  <si>
    <t>STEPHENS COUNTY CONSTABLE</t>
  </si>
  <si>
    <t>TARRANT COUNTY CONSTABLE PRECINCT 1</t>
  </si>
  <si>
    <t>TARRANT COUNTY CONSTABLE PRECINCT 2</t>
  </si>
  <si>
    <t>TARRANT COUNTY CONSTABLE PRECINCT 4</t>
  </si>
  <si>
    <t>TARRANT COUNTY CONSTABLE PRECINCT 5</t>
  </si>
  <si>
    <t>TARRANT COUNTY CONSTABLE PRECINCT 6</t>
  </si>
  <si>
    <t>TARRANT COUNTY CONSTABLE PRECINCT 7</t>
  </si>
  <si>
    <t>TARRANT COUNTY CONSTABLE PRECINCT 8</t>
  </si>
  <si>
    <t>TAYLOR COUNTY CONSTABLE PRECINCT 1</t>
  </si>
  <si>
    <t>TAYLOR COUNTY CONSTABLE PRECINCT 2</t>
  </si>
  <si>
    <t>TAYLOR COUNTY CONSTABLE PRECINCT 3</t>
  </si>
  <si>
    <t>TERRELL COUNTY CONSTABLE</t>
  </si>
  <si>
    <t>TITUS COUNTY CONSTABLE PRECINCT 1</t>
  </si>
  <si>
    <t>TITUS COUNTY CONSTABLE PRECINCT 2</t>
  </si>
  <si>
    <t>TOM GREEN COUNTY CONSTABLE PRECINCT 1</t>
  </si>
  <si>
    <t>TOM GREEN COUNTY CONSTABLE PRECINCT 4</t>
  </si>
  <si>
    <t>TRAVIS COUNTY CONSTABLE PRECINCT 1</t>
  </si>
  <si>
    <t>TRAVIS COUNTY CONSTABLE PRECINCT 2</t>
  </si>
  <si>
    <t>TRAVIS COUNTY CONSTABLE PRECINCT 3</t>
  </si>
  <si>
    <t>TRAVIS COUNTY CONSTABLE PRECINCT 4</t>
  </si>
  <si>
    <t>TRAVIS COUNTY CONSTABLE PRECINCT 5</t>
  </si>
  <si>
    <t>TRINITY COUNTY CONSTABLE PRECINCT 1</t>
  </si>
  <si>
    <t>TRINITY COUNTY CONSTABLE PRECINCT 2</t>
  </si>
  <si>
    <t>TRINITY COUNTY CONSTABLE PRECINCT 4</t>
  </si>
  <si>
    <t>TYLER COUNTY CONSTABLE PRECINCT 1</t>
  </si>
  <si>
    <t>TYLER COUNTY CONSTABLE PRECINCT 2</t>
  </si>
  <si>
    <t>TYLER COUNTY CONSTABLE PRECINCT 3</t>
  </si>
  <si>
    <t>TYLER COUNTY CONSTABLE PRECINCT 4</t>
  </si>
  <si>
    <t>UNIVERSITY OF HOUSTON - VICTORIA POLICE DEPARTMENT</t>
  </si>
  <si>
    <t>UNIVERSITY OF TEXAS AT EL PASO POLICE DEPARTMENT</t>
  </si>
  <si>
    <t>UNIVERSITY OF TEXAS AT HOUSTON POLICE DEPARTMENT</t>
  </si>
  <si>
    <t>UNIVERSITY OF TEXAS MD ANDERSON CANCER CENTER POLI</t>
  </si>
  <si>
    <t>UPSHUR COUNTY CONSTABLE PRECINCT 1</t>
  </si>
  <si>
    <t>UPSHUR COUNTY CONSTABLE PRECINCT 3</t>
  </si>
  <si>
    <t>UPSHUR COUNTY CONSTABLE PRECINCT 4</t>
  </si>
  <si>
    <t>UPTON COUNTY CONSTABLE PRECINCT 1</t>
  </si>
  <si>
    <t>UVALDE COUNTY CONSTABLE PRECINCT 1</t>
  </si>
  <si>
    <t>UVALDE COUNTY CONSTABLE PRECINCT 3</t>
  </si>
  <si>
    <t>UVALDE COUNTY CONSTABLE PRECINCT 4</t>
  </si>
  <si>
    <t>UVALDE COUNTY CONSTABLE PRECINCT 6</t>
  </si>
  <si>
    <t>VAL VERDE COUNTY CONSTABLE PRECINCT 1</t>
  </si>
  <si>
    <t>VAL VERDE COUNTY CONSTABLE PRECINCT 2</t>
  </si>
  <si>
    <t>VAL VERDE COUNTY CONSTABLE PRECINCT 4</t>
  </si>
  <si>
    <t>VAN ZANDT COUNTY CONSTABLE PRECINCT 1</t>
  </si>
  <si>
    <t>VAN ZANDT COUNTY CONSTABLE PRECINCT 2</t>
  </si>
  <si>
    <t>VAN ZANDT COUNTY CONSTABLE PRECINCT 3</t>
  </si>
  <si>
    <t>VICTORIA COUNTY CONSTABLE PRECINCT 1</t>
  </si>
  <si>
    <t>VICTORIA COUNTY CONSTABLE PRECINCT 2</t>
  </si>
  <si>
    <t>VICTORIA COUNTY CONSTABLE PRECINCT 3</t>
  </si>
  <si>
    <t>VICTORIA COUNTY CONSTABLE PRECINCT 4</t>
  </si>
  <si>
    <t>WALKER COUNTY CONSTABLE PRECINCT 2</t>
  </si>
  <si>
    <t>WALKER COUNTY CONSTABLE PRECINCT 3</t>
  </si>
  <si>
    <t>WALKER COUNTY CONSTABLE PRECINCT 4</t>
  </si>
  <si>
    <t>WALLER COUNTY CONSTABLE PRECINCT 1</t>
  </si>
  <si>
    <t>WALLER COUNTY CONSTABLE PRECINCT 3</t>
  </si>
  <si>
    <t>WALLER COUNTY CONSTABLE PRECINCT 4</t>
  </si>
  <si>
    <t>WARD COUNTY CONSTABLE PRECINCT 1</t>
  </si>
  <si>
    <t>WARD COUNTY CONSTABLE PRECINCT 2</t>
  </si>
  <si>
    <t>WASHINGTON COUNTY CONSTABLE PRECINCT 1</t>
  </si>
  <si>
    <t>WASHINGTON COUNTY CONSTABLE PRECINCT 2</t>
  </si>
  <si>
    <t>WASHINGTON COUNTY CONSTABLE PRECINCT 3</t>
  </si>
  <si>
    <t>WASHINGTON COUNTY CONSTABLE PRECINCT 4</t>
  </si>
  <si>
    <t>WEBB COUNTY CONSTABLE PRECINCT 1</t>
  </si>
  <si>
    <t>WEBB COUNTY CONSTABLE PRECINCT 3</t>
  </si>
  <si>
    <t>WEBB COUNTY CONSTABLE PRECINCT 4</t>
  </si>
  <si>
    <t>WHARTON COUNTY CONSTABLE PRECINCT 2</t>
  </si>
  <si>
    <t>WHARTON COUNTY CONSTABLE PRECINCT 3</t>
  </si>
  <si>
    <t>WHARTON COUNTY CONSTABLE PRECINCT 4</t>
  </si>
  <si>
    <t>WHEELER COUNTY CONSTABLE PRECINCT 1</t>
  </si>
  <si>
    <t>WHEELER COUNTY CONSTABLE PRECINCT 2</t>
  </si>
  <si>
    <t>WICHITA COUNTY CONSTABLE PRECINCT 1</t>
  </si>
  <si>
    <t>WICHITA COUNTY CONSTABLE PRECINCT 2</t>
  </si>
  <si>
    <t>WICHITA COUNTY CONSTABLE PRECINCT 3</t>
  </si>
  <si>
    <t>WICHITA COUNTY CONSTABLE PRECINCT 4</t>
  </si>
  <si>
    <t>WILBARGER COUNTY CONSTABLE PRECINCT 1</t>
  </si>
  <si>
    <t>WILBARGER COUNTY CONSTABLE PRECINCT 2</t>
  </si>
  <si>
    <t>WILLACY COUNTY CONSTABLE PRECINCT 1</t>
  </si>
  <si>
    <t>WILLACY COUNTY CONSTABLE PRECINCT 2</t>
  </si>
  <si>
    <t>WILLACY COUNTY CONSTABLE PRECINCT 3</t>
  </si>
  <si>
    <t>WILLACY COUNTY CONSTABLE PRECINCT 4</t>
  </si>
  <si>
    <t>WILLACY COUNTY CONSTABLE PRECINCT 5</t>
  </si>
  <si>
    <t>WILSON COUNTY CONSTABLE PRECINCT 1</t>
  </si>
  <si>
    <t>WILSON COUNTY CONSTABLE PRECINCT 2</t>
  </si>
  <si>
    <t>WILSON COUNTY CONSTABLE PRECINCT 3</t>
  </si>
  <si>
    <t>WILSON COUNTY CONSTABLE PRECINCT 4</t>
  </si>
  <si>
    <t>WISE COUNTY CONSTABLE PRECINCT 1</t>
  </si>
  <si>
    <t>WISE COUNTY CONSTABLE PRECINCT 2</t>
  </si>
  <si>
    <t>WOOD COUNTY CONSTABLE PRECINCT 1</t>
  </si>
  <si>
    <t>WOOD COUNTY CONSTABLE PRECINCT 2</t>
  </si>
  <si>
    <t>WOOD COUNTY CONSTABLE PRECINCT 3</t>
  </si>
  <si>
    <t>WOOD COUNTY CONSTABLE PRECINCT 4</t>
  </si>
  <si>
    <t>YOUNG COUNTY CONSTABLE PRECINCT 1</t>
  </si>
  <si>
    <t>YOUNG COUNTY CONSTABLE PRECINCT 3</t>
  </si>
  <si>
    <t>ZAPATA COUNTY CONSTABLE PRECINCT 1</t>
  </si>
  <si>
    <t>ZAPATA COUNTY CONSTABLE PRECINCT 2</t>
  </si>
  <si>
    <t>ZAPATA COUNTY CONSTABLE PRECINCT 3</t>
  </si>
  <si>
    <t>ZAPATA COUNTY CONSTABLE PRECINCT 4</t>
  </si>
  <si>
    <t>ZAVALA COUNTY CONSTABLE PRECINCT 1</t>
  </si>
  <si>
    <t>ZAVALA COUNTY CONSTABLE PRECINCT 2</t>
  </si>
  <si>
    <t>ZAVALA COUNTY CONSTABLE PRECINCT 3</t>
  </si>
  <si>
    <t>BUDA POLICE DEPARTMENT</t>
  </si>
  <si>
    <t>SOUTHWEST ISD POLICE DEPARTMENT</t>
  </si>
  <si>
    <t>BUCKHOLTS POLICE DEPARTMENT</t>
  </si>
  <si>
    <t>EASTFIELD COLLEGE POLICE DEPARTMENT</t>
  </si>
  <si>
    <t>LAREDO AIRPORT POLICE DEPARTMENT</t>
  </si>
  <si>
    <t>MONTGOMERY ISD POLICE DEPARTMENT</t>
  </si>
  <si>
    <t>PANOLA COLLEGE POLICE DEPARTMENT</t>
  </si>
  <si>
    <t>TEXAS PARKS &amp; WILDLIFE - STATE PARKS</t>
  </si>
  <si>
    <t>VINTON POLICE DEPARTMENT</t>
  </si>
  <si>
    <t>WHITE RIVER WATER DISTRICT POLICE DEPARTMENT</t>
  </si>
  <si>
    <t>RENO POLICE DEPARTMENT (PARKER,TARRANT)</t>
  </si>
  <si>
    <t>FATE DEPARTMENT OF PUBLIC SAFETY</t>
  </si>
  <si>
    <t>DALLAS COUNTY SCHOOLS POLICE DEPARTMENT</t>
  </si>
  <si>
    <t>DALWORTHINGTON GARDENS DEPARTMENT OF PUBLIC SAFETY</t>
  </si>
  <si>
    <t>HEATH DEPARTMENT OF PUBLIC SAFETY</t>
  </si>
  <si>
    <t>HUGHES SPRINGS ISD POLICE DEPARTMENT</t>
  </si>
  <si>
    <t>KICKAPOO TRIBAL POLICE DEPARTMENT</t>
  </si>
  <si>
    <t>WAYLAND BAPTIST UNIVERSITY POLICE DEPARTMENT</t>
  </si>
  <si>
    <t>ALABAMA-COUSHATTA TRIBE OF TEXAS POLICE DEPARTMENT</t>
  </si>
  <si>
    <t>ECTOR COUNTY HOSPITAL DISTRICT POLICE DEPARTMENT</t>
  </si>
  <si>
    <t>SAN ANGELO REGIONAL AIRPORT POLICE DEPARTMENT</t>
  </si>
  <si>
    <t>VAN ZANDT COUNTY FIRE MARSHAL'S OFFICE</t>
  </si>
  <si>
    <t>CAMERON COUNTY PARK RANGER DIVISION</t>
  </si>
  <si>
    <t>CYPRESS-FAIRBANKS ISD POLICE DEPARTMENT</t>
  </si>
  <si>
    <t>MILANO POLICE DEPARTMENT</t>
  </si>
  <si>
    <t>SOUTH TEXAS COLLEGE POLICE DEPARTMENT</t>
  </si>
  <si>
    <t>UNIVERSITY OF HOUSTON DEPARTMENT OF PUBLIC SAFETY</t>
  </si>
  <si>
    <t>AUBREY ISD POLICE DEPARTMENT</t>
  </si>
  <si>
    <t>TODD MISSION POLICE DEPARTMENT</t>
  </si>
  <si>
    <t>ABILENE CITY MARSHAL'S OFFICE</t>
  </si>
  <si>
    <t>BRAZOSPORT ISD POLICE DEPARTMENT</t>
  </si>
  <si>
    <t>CHAPEL HILL ISD POLICE DEPARTMENT (SMITH)</t>
  </si>
  <si>
    <t>DALHART ISD POLICE DEPARTMENT</t>
  </si>
  <si>
    <t>ENCINAL POLICE DEPARTMENT</t>
  </si>
  <si>
    <t>GOOSE CREEK CONSOLIDATED ISD POLICE DEPARTMENT</t>
  </si>
  <si>
    <t>GRAYSON COUNTY COLLEGE POLICE DEPARTMENT</t>
  </si>
  <si>
    <t>HALLSVILLE ISD POLICE DEPARTMENT</t>
  </si>
  <si>
    <t>HOWARD PAYNE UNIVERSITY DEPARTMENT OF PUBLIC SAFET</t>
  </si>
  <si>
    <t>MABANK ISD POLICE DEPARTMENT</t>
  </si>
  <si>
    <t>PALESTINE CITY MARSHAL'S OFFICE</t>
  </si>
  <si>
    <t>SLATON ISD POLICE DEPARTMENT</t>
  </si>
  <si>
    <t>TEXAS A&amp;M UNIVERSITY AT CENTRAL TEXAS POLICE DEPAR</t>
  </si>
  <si>
    <t>UNIVERSITY OF ST THOMAS POLICE DEPARTMENT</t>
  </si>
  <si>
    <t>UNIVERSITY OF TEXAS MEDICAL BRANCH AT ANGLETON POL</t>
  </si>
  <si>
    <t>VEGA CITY MARSHAL'S OFFICE</t>
  </si>
  <si>
    <t>VON ORMY CITY MARSHAL'S OFFICE</t>
  </si>
  <si>
    <t>WHARTON ISD POLICE DEPARTMENT</t>
  </si>
  <si>
    <t>BASTROP ISD POLICE DEPARTMENT</t>
  </si>
  <si>
    <t>ARGYLE ISD POLICE DEPARTMENT</t>
  </si>
  <si>
    <t>CARRIZO SPRINGS CITY MARSHAL'S OFFICE</t>
  </si>
  <si>
    <t>MIDLAND COUNTY HOSPITAL DISTRICT POLICE DEPARTMENT</t>
  </si>
  <si>
    <t>UNIVERSITY OF TEXAS RIO GRANDE VALLEY POLICE DEPAR</t>
  </si>
  <si>
    <t>FARMERSVILLE ISD POLICE DEPARTMENT</t>
  </si>
  <si>
    <t>CISCO COLLEGE POLICE DEPARTMENT</t>
  </si>
  <si>
    <t>WALLER COUNTY DISTRICT ATTORNEY'S OFFICE</t>
  </si>
  <si>
    <t>LOS INDIOS POLICE DEPARTMENT</t>
  </si>
  <si>
    <t>REAL COUNTY CONSTABLE'S OFFICE</t>
  </si>
  <si>
    <t>CORPUS CHRISTI INTERNATIONAL AIRPORT PUBLIC SAFETY</t>
  </si>
  <si>
    <t>DALLAS BAPTIST UNIVERSITY POLICE DEPARTMENT</t>
  </si>
  <si>
    <t>PROSPER ISD POLICE DEPARTMENT</t>
  </si>
  <si>
    <t>IVANHOE CITY MARSHAL'S OFFICE</t>
  </si>
  <si>
    <t>EUSTACE ISD POLICE DEPARTMENT</t>
  </si>
  <si>
    <t>NORTH LAMAR ISD POLICE DEPARTMENT</t>
  </si>
  <si>
    <t>CANUTILLO INDEPENDENT SCHOOL DISTRICT POLICE DEPAR</t>
  </si>
  <si>
    <t>CITY OF OAK RIDGE POLICE DEPARTMENT</t>
  </si>
  <si>
    <t>SOUTHWESTERN BAPTIST THEOLOGICAL SEMINARY POLICE D</t>
  </si>
  <si>
    <t>GONZALES ISD POLICE DEPARTMENT</t>
  </si>
  <si>
    <t>HICO POLICE DEPARTMENT</t>
  </si>
  <si>
    <t>JOSHUA ISD POLICE DEPARTMENT</t>
  </si>
  <si>
    <t>DIMMITT ISD POLICE DEPARTMENT</t>
  </si>
  <si>
    <t>WHITEWRIGHT ISD POLICE DEPARTMENT</t>
  </si>
  <si>
    <t>VON ORMY POLICE DEPARTMENT</t>
  </si>
  <si>
    <t>HITCHCOCK ISD POLICE DEPARTMENT</t>
  </si>
  <si>
    <t>BRIARCLIFF POLICE DEPARTMENT</t>
  </si>
  <si>
    <t>HONEY GROVE ISD POLICE DEPARTMENT</t>
  </si>
  <si>
    <t>DENTON COUNTY WATER DISTRICT POLICE DEPARTMENT</t>
  </si>
  <si>
    <t>BELL ISD POLICE DEPARTMENT</t>
  </si>
  <si>
    <t>DEPARTMENT OF TRANSPORTATION, STATE OF TEXAS</t>
  </si>
  <si>
    <t>NATIONAL HIGHWAY TRAFFIC SAFETY ADMINISTRATION</t>
  </si>
  <si>
    <t>US AIR FORCE LEGAL OPERATIONS AGENCY</t>
  </si>
  <si>
    <t>US ARMY MEDICAL COMMAND</t>
  </si>
  <si>
    <t>US CONSUMER PRODUCT SAFETY COMMISSION</t>
  </si>
  <si>
    <t>FORT HOOD CIVIL POLICE LIAISON</t>
  </si>
  <si>
    <t>JOINT BASE SAN ANTONIO FORT SAM HOUSTON POLICE</t>
  </si>
  <si>
    <t>FEDERAL MOTOR CARRIER SAFETY ADMINISTRATION</t>
  </si>
  <si>
    <t>NATIONAL INSTITUTE FOR OCCUPATIONAL SAFETY AND HEA</t>
  </si>
  <si>
    <t>Test Agency #1</t>
  </si>
  <si>
    <t>Test Agency #2</t>
  </si>
  <si>
    <t>Test Agency #3</t>
  </si>
  <si>
    <t>DATA ENTRY VENDOR</t>
  </si>
  <si>
    <t>TEXAS A&amp;M TRANSPORTATION INSTITUTE</t>
  </si>
  <si>
    <t>UNIVERSITY OF TEXAS CENTER FOR TRANSPORTATION RESE</t>
  </si>
  <si>
    <t>CENTRAL TEXAS REGIONAL MOBILITY AUTHORITY (CTRMA)</t>
  </si>
  <si>
    <t>ABILENE METROPOLITAN PLANNING ORGANIZATION</t>
  </si>
  <si>
    <t>ALAMO REGIONAL MOBILITY AUTHORITY</t>
  </si>
  <si>
    <t>AMARILLO METROPOLITAN PLANNING ORGANIZATION</t>
  </si>
  <si>
    <t>BROWNSVILLE METROPOLITAN PLANNING ORGANIZATION</t>
  </si>
  <si>
    <t>BRYAN-COLLEGE STATION METROPOLITAN PLANNING ORGANI</t>
  </si>
  <si>
    <t>CAMERON COUNTY REGIONAL MOBILITY AUTHORITY</t>
  </si>
  <si>
    <t>CAMINO REAL REGIONAL MOBILITY AUTHORITY</t>
  </si>
  <si>
    <t>CAPITAL AREA METROPOLITAN PLANNING ORGANIZATION (C</t>
  </si>
  <si>
    <t>CORPUS CHRISTIMETROPOLITAN PLANNING ORGANIZATION</t>
  </si>
  <si>
    <t>EL PASO METROPOLITAN PLANNING ORGANIZATION</t>
  </si>
  <si>
    <t>GRAYSON COUNTY REGIONAL MOBILITY AUTHORITY</t>
  </si>
  <si>
    <t>HARLINGEN-SAN BENITO METROPOLITAN PLANNING ORGANIZ</t>
  </si>
  <si>
    <t>HIDALGO COUNTY METROPOLITAN PLANNING ORGANIZATION</t>
  </si>
  <si>
    <t>HIDALGO COUNTY REGIONAL MOBILITY AUTHORITY</t>
  </si>
  <si>
    <t>HOUSTON-GALVESTON AREA COUNCIL (H-GAC)</t>
  </si>
  <si>
    <t>KILLEEN-TEMPLE METROPOLITAN PLANNING ORGANIZATION</t>
  </si>
  <si>
    <t>LAREDO METROPOLITAN PLANNING ORGANIZATION</t>
  </si>
  <si>
    <t>LONGVIEW METROPOLITAN PLANNING ORGANIZATION</t>
  </si>
  <si>
    <t>LUBBOCK METROPOLITAN PLANNING ORGANIZATION</t>
  </si>
  <si>
    <t>MIDLAND-ODESSA METROPOLITAN PLANNING ORGANIZATION</t>
  </si>
  <si>
    <t>NORTH CENTRAL TEXAS COUNCIL OF GOVERNMENTS (NCTCOG</t>
  </si>
  <si>
    <t>NORTH EAST TEXAS REGIONAL MOBILITY AUTHORITY</t>
  </si>
  <si>
    <t>SAN ANGELO METROPOLITAN PLANNING ORGANIZATION</t>
  </si>
  <si>
    <t>SAN ANTONIO-BEXAR COUNTY METROPOLITAN PLANNING ORG</t>
  </si>
  <si>
    <t>SHERMAN-DENISON METROPOLITAN PLANNING ORGANIZATION</t>
  </si>
  <si>
    <t>SOUTH EAST TEXAS REGIONAL PLANNING COMMISSION</t>
  </si>
  <si>
    <t>SULPHUR SPRINGS REGIONAL MOBILITY AUTHORITY</t>
  </si>
  <si>
    <t>TEXARKANA METROPOLITAN PLANNING ORGANIZATION</t>
  </si>
  <si>
    <t>TYLER AREA METROPOLITAN PLANNING ORGANIZATION</t>
  </si>
  <si>
    <t>VICTORIA METROPOLITAN PLANNING ORGANIZATION</t>
  </si>
  <si>
    <t>WACO METROPOLITAN PLANNING ORGANIZATION</t>
  </si>
  <si>
    <t>WICHITA FALLS METROPOLITAN PLANNING ORGANIZATION</t>
  </si>
  <si>
    <t>CITY OF LUFKIN</t>
  </si>
  <si>
    <t>UNIVERSITY OF SAN ANTONIO</t>
  </si>
  <si>
    <t>ALAMO AREA MPO</t>
  </si>
  <si>
    <t>UNIVERSITY OF TEXAS AT EL PASO</t>
  </si>
  <si>
    <t>HARRIS COUNTY ATTORNEYS OFFICE</t>
  </si>
  <si>
    <t>HIDALGO COUNTY DISTRICT ATTORNEY</t>
  </si>
  <si>
    <t>TRAVIS COUNTY COMMUNITY SUPERVISION AND CORRECTION</t>
  </si>
  <si>
    <t>HELP DESK</t>
  </si>
  <si>
    <t>TRAVIS COUNTY-TNR-TE</t>
  </si>
  <si>
    <t>ECTOR COUNTY - ROAD AND BRIDGE DEPARTMENT</t>
  </si>
  <si>
    <t>TEXAS OFFICE OF ATTORNEY GENERAL</t>
  </si>
  <si>
    <t>WILLIAMSON COUNTY ATTORNEY'S OFFICE</t>
  </si>
  <si>
    <t>CASS COUNTY DISTRICT ATTORNEY'S OFFICE</t>
  </si>
  <si>
    <t>CITY OF AUSTIN - TRANSPORTATION DEPARTMENT</t>
  </si>
  <si>
    <t>CITY OF CORPUS CHRISTI STREET OPERATIONS</t>
  </si>
  <si>
    <t>ORANGE COUNTY - RISK MANAGEMENT</t>
  </si>
  <si>
    <t>CITY OF SAN ANTONIO TRANSPORTATION AND CAPITAL IMP</t>
  </si>
  <si>
    <t>BEXAR COUNTY DISTRICT ATTORNEY</t>
  </si>
  <si>
    <t>WILLIAMSON COUNTY OFFICE</t>
  </si>
  <si>
    <t>MCLENNAN COUNTY DISTRICT ATTORNEY'S OFFICE IN WACO</t>
  </si>
  <si>
    <t>HARRIS COUNTY DISTRICT ATTORNEY</t>
  </si>
  <si>
    <t>TRAVIS COUNTY ATTORNEY'S OFFICE</t>
  </si>
  <si>
    <t>TRAVIS COUNTY JUSTICE OF THE PEACE</t>
  </si>
  <si>
    <t>CITY OF ABILENE ENGINEERING</t>
  </si>
  <si>
    <t>INTERFACE USERS</t>
  </si>
  <si>
    <t>Test Agency 100</t>
  </si>
  <si>
    <t>Test Agency 101</t>
  </si>
  <si>
    <t>Test Agency 102</t>
  </si>
  <si>
    <t>Test Agency 103</t>
  </si>
  <si>
    <t>Test Agency 104</t>
  </si>
  <si>
    <t>Test Agency 105</t>
  </si>
  <si>
    <t>Test Agency 106</t>
  </si>
  <si>
    <t>Test Agency 107</t>
  </si>
  <si>
    <t>Test Agency 108</t>
  </si>
  <si>
    <t>Test Agency 109</t>
  </si>
  <si>
    <t>Test9498</t>
  </si>
  <si>
    <t>Test Agency 111</t>
  </si>
  <si>
    <t>Test Agency - Chrome</t>
  </si>
  <si>
    <t>Test Agency - Firefox</t>
  </si>
  <si>
    <t>Test Agency - Edge</t>
  </si>
  <si>
    <t>Test Agency 110</t>
  </si>
  <si>
    <t>Dime Box City Marshal's Office</t>
  </si>
  <si>
    <t>Aaron's Amazing Test Agency</t>
  </si>
  <si>
    <t>AGENCY 0 TYPE</t>
  </si>
  <si>
    <t>AGENCY 1 TYPE</t>
  </si>
  <si>
    <t>AGENCY 2 TYPE</t>
  </si>
  <si>
    <t>AGENCY 3 TYPE</t>
  </si>
  <si>
    <t>AGENCY 4 TYPE</t>
  </si>
  <si>
    <t>AGENCY 6 TYPE</t>
  </si>
  <si>
    <t>AGENCY 7 TYPE</t>
  </si>
  <si>
    <t>AGENCY 8 TYPE</t>
  </si>
  <si>
    <t>AGENCY 9 TYPE</t>
  </si>
  <si>
    <t>AGENCY 10 TYPE</t>
  </si>
  <si>
    <t>AGENCY 11 TYPE</t>
  </si>
  <si>
    <t>AGENCY 12 TYPE</t>
  </si>
  <si>
    <t>NOT DEPLOYED</t>
  </si>
  <si>
    <t>DEPLOYED, FRONT</t>
  </si>
  <si>
    <t>DEPLOYED, SIDE</t>
  </si>
  <si>
    <t>DEPLOYED, REAR</t>
  </si>
  <si>
    <t>DEPLOYED, MULTIPLE</t>
  </si>
  <si>
    <t>BASE_TYPE_ID</t>
  </si>
  <si>
    <t>BASE_TYPE_DESC</t>
  </si>
  <si>
    <t>ROADBED SOIL</t>
  </si>
  <si>
    <t>FLEX BASE (GRANULAR)</t>
  </si>
  <si>
    <t>STABILIZED EARTH OR FLEX (GRANULAR)</t>
  </si>
  <si>
    <t>ASPHALT BASE (HOT MIX, ASPHALT CONCRETE)</t>
  </si>
  <si>
    <t>BRIDGE_DETAIL_ID</t>
  </si>
  <si>
    <t>BRIDGE_DETAIL_DESC</t>
  </si>
  <si>
    <t>VEHICLE RETAINED ON BRIDGE OR OVERPASS</t>
  </si>
  <si>
    <t>VEHICLE WENT THROUGH RAIL</t>
  </si>
  <si>
    <t>VEHICLE WENT OVER RAIL</t>
  </si>
  <si>
    <t>CRASH INVOLVED UNDERPASS</t>
  </si>
  <si>
    <t>VEHICLE WENT BETWEEN PARALLEL STRUCTURES</t>
  </si>
  <si>
    <t>STRUCTURE NOT HIT</t>
  </si>
  <si>
    <t>HIGHWAY TRAFFIC NOT CARRIED</t>
  </si>
  <si>
    <t>1-WAY TRAFFIC</t>
  </si>
  <si>
    <t>2-WAY TRAFFIC</t>
  </si>
  <si>
    <t>ONE-LANE BRIDGE FOR 2-WAY TRAFFIC</t>
  </si>
  <si>
    <t>LOAD RESTRICTED TO GROSS LOADING AND SINGLE OR TAN</t>
  </si>
  <si>
    <t>OTHER LOADING RESTRICTIONS</t>
  </si>
  <si>
    <t>LOAD RESTRICTED TO TANDEM AXLE</t>
  </si>
  <si>
    <t>LOAD RESTRICTED TO SINGLE AXLE OR TANDEM AXLE</t>
  </si>
  <si>
    <t>LOAD RESTRICTED TO GROSS LOAD ONLY</t>
  </si>
  <si>
    <t>OPEN MEDIAN</t>
  </si>
  <si>
    <t>CLOSED MEDIAN (NO BARRIER)</t>
  </si>
  <si>
    <t>CLOSED MEDIAN WITH NON-MOUNTABLE BARRIERS</t>
  </si>
  <si>
    <t>BRIDGE_RTE_STRUCT_FUNC_ID</t>
  </si>
  <si>
    <t>BRIDGE_RTE_STRUCT_FUNC_DESC</t>
  </si>
  <si>
    <t>ROUTE CARRIED ON THE STRUCTURE</t>
  </si>
  <si>
    <t>SINGLE ROUTE GOES UNDER THE STRUCTURE</t>
  </si>
  <si>
    <t>RAILROAD UNDERPASS</t>
  </si>
  <si>
    <t>PEDESTRIAN UNDERPASS</t>
  </si>
  <si>
    <t>UTILITY STRUCTURE UNDERPASS</t>
  </si>
  <si>
    <t>TUNNEL</t>
  </si>
  <si>
    <t>FIRST OF MULTIPLE ROUTES UNDER STRUCTURE</t>
  </si>
  <si>
    <t>SECOND OF MULTIPLE ROUTES UNDER STRUCTURE</t>
  </si>
  <si>
    <t>THIRD OF MULTIPLE ROUTES UNDER STRUCTURE</t>
  </si>
  <si>
    <t>FOURTH OF MULTIPLE ROUTES UNDER STRUCTURE</t>
  </si>
  <si>
    <t>FIFTH OF MULTIPLE ROUTES UNDER STRUCTURE</t>
  </si>
  <si>
    <t>SIXTH OF MULTIPLE ROUTES UNDER STRUCTURE</t>
  </si>
  <si>
    <t>SEVENTH OF MULTIPLE ROUTES UNDER STRUCTURE</t>
  </si>
  <si>
    <t>EIGHTH OF MULTIPLE ROUTES UNDER STRUCTURE</t>
  </si>
  <si>
    <t>NINTH OF MULTIPLE ROUTES UNDER STRUCTURE</t>
  </si>
  <si>
    <t>TENTH OF MULTIPLE ROUTES UNDER STRUCTURE</t>
  </si>
  <si>
    <t>ELEVENTH OF MULTIPLE ROUTES UNDER STRUCTURE</t>
  </si>
  <si>
    <t>TWELFTH OF MULTIPLE ROUTES UNDER STRUCTURE</t>
  </si>
  <si>
    <t>THIRTEENTH OF MULTIPLE ROUTES UNDER STRUCTURE</t>
  </si>
  <si>
    <t>FOURTEENTH OF MULTIPLE ROUTES UNDER STRUCTURE</t>
  </si>
  <si>
    <t>FIFTEENTH OF MULTIPLE ROUTES UNDER STRUCTURE</t>
  </si>
  <si>
    <t>SIXTEENTH OF MULTIPLE ROUTES UNDER STRUCTURE</t>
  </si>
  <si>
    <t>SEVENTEENTH OF MULTIPLE ROUTES UNDER STRUCTURE</t>
  </si>
  <si>
    <t>EIGHTEENTH OF MULTIPLE ROUTES UNDER STRUCTURE</t>
  </si>
  <si>
    <t>NINETEENTH OF MULTIPLE ROUTES UNDER STRUCTURE</t>
  </si>
  <si>
    <t>TWENTIETH OF MULTIPLE ROUTES UNDER STRUCTURE</t>
  </si>
  <si>
    <t>TWENTY-FIRST OF MULTIPLE ROUTES UNDER STRUCTURE</t>
  </si>
  <si>
    <t>TWENTY-SECOND OF MULTIPLE ROUTES UNDER STRUCTURE</t>
  </si>
  <si>
    <t>TWENTY-THIRD OF MULTIPLE ROUTES UNDER STRUCTURE</t>
  </si>
  <si>
    <t>TWENTY-FOURTH OF MULTIPLE ROUTES UNDER STRUCTURE</t>
  </si>
  <si>
    <t>TWENTY-FIFTH OF MULTIPLE ROUTES UNDER STRUCTURE</t>
  </si>
  <si>
    <t>TWENTY-SIXTH OF MULTIPLE ROUTES UNDER STRUCTURE</t>
  </si>
  <si>
    <t>HIGHWAY-RAILROAD, WITH OR WITHOUT RAMPS</t>
  </si>
  <si>
    <t>HIGHWAY-PEDESTRIAN, WITH OR WITHOUT RAMPS</t>
  </si>
  <si>
    <t>OVERPASS STRUCTURE AT AN INTERCHANGE OR SECOND LEV</t>
  </si>
  <si>
    <t>THIRD LEVEL (INTERCHANGE)</t>
  </si>
  <si>
    <t>FOURTH LEVEL (INTERCHANGE)</t>
  </si>
  <si>
    <t>BUILDING OR PLAZA</t>
  </si>
  <si>
    <t>HIGHWAY-RAILROAD</t>
  </si>
  <si>
    <t>WATERWAY</t>
  </si>
  <si>
    <t>HIGHWAY-WATERWAY</t>
  </si>
  <si>
    <t>RAILROAD-WATERWAY</t>
  </si>
  <si>
    <t>HIGHWAY-WATERWAY-RAILROAD</t>
  </si>
  <si>
    <t>RELIEF FOR WATERWAY</t>
  </si>
  <si>
    <t>SCHOOL BUS (PUBLIC OR PRIVATE)</t>
  </si>
  <si>
    <t>INTERCITY</t>
  </si>
  <si>
    <t>CARRIER_ID_TYPE_ID</t>
  </si>
  <si>
    <t>CARRIER_ID_TYPE_DESC</t>
  </si>
  <si>
    <t>ICC/MC</t>
  </si>
  <si>
    <t>GR</t>
  </si>
  <si>
    <t>NT</t>
  </si>
  <si>
    <t>AIR</t>
  </si>
  <si>
    <t>B3</t>
  </si>
  <si>
    <t>AB</t>
  </si>
  <si>
    <t>MS</t>
  </si>
  <si>
    <t>TRACE</t>
  </si>
  <si>
    <t>`</t>
  </si>
  <si>
    <t>M8</t>
  </si>
  <si>
    <t>NS</t>
  </si>
  <si>
    <t>CITY_ID</t>
  </si>
  <si>
    <t>CITY_DESC</t>
  </si>
  <si>
    <t>ABERNATHY</t>
  </si>
  <si>
    <t>ALICE</t>
  </si>
  <si>
    <t>ALTON (HIDALGO)</t>
  </si>
  <si>
    <t>ALVIN</t>
  </si>
  <si>
    <t>ANSON</t>
  </si>
  <si>
    <t>ANTHONY (EL PASO)</t>
  </si>
  <si>
    <t>AZLE</t>
  </si>
  <si>
    <t>BALLINGER</t>
  </si>
  <si>
    <t>BELLMEAD</t>
  </si>
  <si>
    <t>BELTON</t>
  </si>
  <si>
    <t>BIG LAKE</t>
  </si>
  <si>
    <t>BIG SPRING</t>
  </si>
  <si>
    <t>BISHOP</t>
  </si>
  <si>
    <t>BONHAM</t>
  </si>
  <si>
    <t>BORGER</t>
  </si>
  <si>
    <t>BRADY</t>
  </si>
  <si>
    <t>BRIDGE CITY</t>
  </si>
  <si>
    <t>BROWNFIELD</t>
  </si>
  <si>
    <t>BUDA</t>
  </si>
  <si>
    <t>BUNKER HILL VILLAGE</t>
  </si>
  <si>
    <t>BURKBURNETT</t>
  </si>
  <si>
    <t>CACTUS</t>
  </si>
  <si>
    <t>CANTON</t>
  </si>
  <si>
    <t>CARRIZO SPRINGS</t>
  </si>
  <si>
    <t>CARTHAGE</t>
  </si>
  <si>
    <t>CASTROVILLE</t>
  </si>
  <si>
    <t>CEDAR HILL</t>
  </si>
  <si>
    <t>CEDAR PARK</t>
  </si>
  <si>
    <t>CENTER (SHELBY)</t>
  </si>
  <si>
    <t>CIBOLO</t>
  </si>
  <si>
    <t>CISCO</t>
  </si>
  <si>
    <t>CLARKSVILLE</t>
  </si>
  <si>
    <t>CLEVELAND</t>
  </si>
  <si>
    <t>CLIFTON</t>
  </si>
  <si>
    <t>CLUTE</t>
  </si>
  <si>
    <t>CLYDE</t>
  </si>
  <si>
    <t>COCKRELL HILL</t>
  </si>
  <si>
    <t>COLLEYVILLE</t>
  </si>
  <si>
    <t>COLORADO CITY</t>
  </si>
  <si>
    <t>COMBES</t>
  </si>
  <si>
    <t>COPPELL</t>
  </si>
  <si>
    <t>COPPERAS COVE</t>
  </si>
  <si>
    <t>CORINTH (DENTON)</t>
  </si>
  <si>
    <t>COTULLA</t>
  </si>
  <si>
    <t>CRANDALL</t>
  </si>
  <si>
    <t>CRYSTAL CITY</t>
  </si>
  <si>
    <t>CUERO</t>
  </si>
  <si>
    <t>DALHART</t>
  </si>
  <si>
    <t>DAYTON</t>
  </si>
  <si>
    <t>DESOTO</t>
  </si>
  <si>
    <t>DEL RIO</t>
  </si>
  <si>
    <t>DENISON</t>
  </si>
  <si>
    <t>DENVER CITY</t>
  </si>
  <si>
    <t>DEVINE</t>
  </si>
  <si>
    <t>DIBOLL</t>
  </si>
  <si>
    <t>DILLEY</t>
  </si>
  <si>
    <t>DIMMITT</t>
  </si>
  <si>
    <t>DONNA</t>
  </si>
  <si>
    <t>DUBLIN</t>
  </si>
  <si>
    <t>EAGLE PASS</t>
  </si>
  <si>
    <t>EARLY</t>
  </si>
  <si>
    <t>EDCOUCH</t>
  </si>
  <si>
    <t>EDEN</t>
  </si>
  <si>
    <t>EDGECLIFF VILLAGE</t>
  </si>
  <si>
    <t>EDNA</t>
  </si>
  <si>
    <t>EL CAMPO</t>
  </si>
  <si>
    <t>EL LAGO</t>
  </si>
  <si>
    <t>ELSA</t>
  </si>
  <si>
    <t>EULESS</t>
  </si>
  <si>
    <t>FAIR OAKS RANCH</t>
  </si>
  <si>
    <t>FAIRVIEW (COLLIN)</t>
  </si>
  <si>
    <t>FALFURRIAS</t>
  </si>
  <si>
    <t>FARMERSVILLE</t>
  </si>
  <si>
    <t>FLORESVILLE</t>
  </si>
  <si>
    <t>FLOYDADA</t>
  </si>
  <si>
    <t>FOREST HILL (TARRANT)</t>
  </si>
  <si>
    <t>FORT STOCKTON</t>
  </si>
  <si>
    <t>FREEPORT (BRAZORIA)</t>
  </si>
  <si>
    <t>FRIONA</t>
  </si>
  <si>
    <t>GAINESVILLE</t>
  </si>
  <si>
    <t>GATESVILLE</t>
  </si>
  <si>
    <t>GEORGE WEST</t>
  </si>
  <si>
    <t>GIDDINGS</t>
  </si>
  <si>
    <t>GILMER</t>
  </si>
  <si>
    <t>GLADEWATER</t>
  </si>
  <si>
    <t>GLENN HEIGHTS</t>
  </si>
  <si>
    <t>GRANBURY</t>
  </si>
  <si>
    <t>GRAND PRAIRIE</t>
  </si>
  <si>
    <t>GRAND SALINE</t>
  </si>
  <si>
    <t>GREENVILLE</t>
  </si>
  <si>
    <t>GROESBECK</t>
  </si>
  <si>
    <t>GROVES</t>
  </si>
  <si>
    <t>GUN BARREL CITY</t>
  </si>
  <si>
    <t>HALLETTSVILLE</t>
  </si>
  <si>
    <t>HALTOM CITY</t>
  </si>
  <si>
    <t>HAMILTON (HAMILTON)</t>
  </si>
  <si>
    <t>HEARNE</t>
  </si>
  <si>
    <t>HEATH</t>
  </si>
  <si>
    <t>HEMPSTEAD</t>
  </si>
  <si>
    <t>HENRIETTA</t>
  </si>
  <si>
    <t>HEREFORD</t>
  </si>
  <si>
    <t>HEWITT</t>
  </si>
  <si>
    <t>HIGHLAND PARK</t>
  </si>
  <si>
    <t>HIGHLAND VILLAGE</t>
  </si>
  <si>
    <t>HILLSBORO</t>
  </si>
  <si>
    <t>HITCHCOCK</t>
  </si>
  <si>
    <t>HOLLYWOOD PARK</t>
  </si>
  <si>
    <t>HONDO</t>
  </si>
  <si>
    <t>HOOKS</t>
  </si>
  <si>
    <t>HORIZON CITY</t>
  </si>
  <si>
    <t>HUNTERS CREEK VILLAGE</t>
  </si>
  <si>
    <t>INGLESIDE</t>
  </si>
  <si>
    <t>IOWA PARK</t>
  </si>
  <si>
    <t>JOSHUA</t>
  </si>
  <si>
    <t>KARNES CITY</t>
  </si>
  <si>
    <t>KEENE</t>
  </si>
  <si>
    <t>KELLER</t>
  </si>
  <si>
    <t>KERMIT</t>
  </si>
  <si>
    <t>KILGORE</t>
  </si>
  <si>
    <t>KILLEEN</t>
  </si>
  <si>
    <t>LA FERIA</t>
  </si>
  <si>
    <t>LA PORTE</t>
  </si>
  <si>
    <t>LACY-LAKEVIEW</t>
  </si>
  <si>
    <t>LAGO VISTA</t>
  </si>
  <si>
    <t>LAKE JACKSON</t>
  </si>
  <si>
    <t>LAKE WORTH</t>
  </si>
  <si>
    <t>LAMESA</t>
  </si>
  <si>
    <t>LEAGUE CITY</t>
  </si>
  <si>
    <t>LEON VALLEY</t>
  </si>
  <si>
    <t>LEVELLAND</t>
  </si>
  <si>
    <t>LIBERTY (LIBERTY)</t>
  </si>
  <si>
    <t>LINDALE</t>
  </si>
  <si>
    <t>LIVINGSTON</t>
  </si>
  <si>
    <t>LONGVIEW</t>
  </si>
  <si>
    <t>LUCAS</t>
  </si>
  <si>
    <t>LULING</t>
  </si>
  <si>
    <t>LYTLE</t>
  </si>
  <si>
    <t>MANVEL</t>
  </si>
  <si>
    <t>MARLIN</t>
  </si>
  <si>
    <t>MATHIS</t>
  </si>
  <si>
    <t>MCGREGOR</t>
  </si>
  <si>
    <t>MEADOW</t>
  </si>
  <si>
    <t>MERCEDES</t>
  </si>
  <si>
    <t>MEXIA</t>
  </si>
  <si>
    <t>MINERAL WELLS</t>
  </si>
  <si>
    <t>MONAHANS</t>
  </si>
  <si>
    <t>MORGAN'S POINT RESORT</t>
  </si>
  <si>
    <t>MOUNT PLEASANT</t>
  </si>
  <si>
    <t>MULESHOE</t>
  </si>
  <si>
    <t>MURPHY</t>
  </si>
  <si>
    <t>NAVASOTA</t>
  </si>
  <si>
    <t>NEDERLAND</t>
  </si>
  <si>
    <t>NEEDVILLE</t>
  </si>
  <si>
    <t>NEW BOSTON</t>
  </si>
  <si>
    <t>NEW BRAUNFELS</t>
  </si>
  <si>
    <t>NOCONA</t>
  </si>
  <si>
    <t>NOLANVILLE</t>
  </si>
  <si>
    <t>OAK RIDGE NORTH</t>
  </si>
  <si>
    <t>ODEM</t>
  </si>
  <si>
    <t>ODESSA</t>
  </si>
  <si>
    <t>OVILLA</t>
  </si>
  <si>
    <t>PALESTINE</t>
  </si>
  <si>
    <t>PALMVIEW</t>
  </si>
  <si>
    <t>PAMPA</t>
  </si>
  <si>
    <t>CHULA VISTA (CAMERON)</t>
  </si>
  <si>
    <t>PARIS</t>
  </si>
  <si>
    <t>PASADENA</t>
  </si>
  <si>
    <t>PEARSALL</t>
  </si>
  <si>
    <t>PHARR</t>
  </si>
  <si>
    <t>PILOT POINT</t>
  </si>
  <si>
    <t>PINEY POINT VILLAGE</t>
  </si>
  <si>
    <t>PLEASANTON</t>
  </si>
  <si>
    <t>PORT ARANSAS</t>
  </si>
  <si>
    <t>PORT ARTHUR</t>
  </si>
  <si>
    <t>PORT LAVACA</t>
  </si>
  <si>
    <t>PORT NECHES</t>
  </si>
  <si>
    <t>PORTLAND</t>
  </si>
  <si>
    <t>POTEET</t>
  </si>
  <si>
    <t>PRAIRIE VIEW</t>
  </si>
  <si>
    <t>PREMONT</t>
  </si>
  <si>
    <t>PROGRESO</t>
  </si>
  <si>
    <t>QUANAH</t>
  </si>
  <si>
    <t>RAYMONDVILLE</t>
  </si>
  <si>
    <t>RED OAK</t>
  </si>
  <si>
    <t>RICHMOND</t>
  </si>
  <si>
    <t>RICHWOOD</t>
  </si>
  <si>
    <t>RIO BRAVO</t>
  </si>
  <si>
    <t>RIO GRANDE CITY</t>
  </si>
  <si>
    <t>RIVER OAKS</t>
  </si>
  <si>
    <t>ROBINSON</t>
  </si>
  <si>
    <t>ROCKDALE</t>
  </si>
  <si>
    <t>ROCKPORT</t>
  </si>
  <si>
    <t>ROMA</t>
  </si>
  <si>
    <t>ROWLETT</t>
  </si>
  <si>
    <t>ROYSE CITY</t>
  </si>
  <si>
    <t>SACHSE</t>
  </si>
  <si>
    <t>SAGINAW</t>
  </si>
  <si>
    <t>SAN ANGELO</t>
  </si>
  <si>
    <t>SAN BENITO</t>
  </si>
  <si>
    <t>SAN DIEGO</t>
  </si>
  <si>
    <t>SANGER</t>
  </si>
  <si>
    <t>SANSOM PARK</t>
  </si>
  <si>
    <t>SCHULENBURG</t>
  </si>
  <si>
    <t>SEABROOK</t>
  </si>
  <si>
    <t>SEAGOVILLE</t>
  </si>
  <si>
    <t>SEALY</t>
  </si>
  <si>
    <t>SEMINOLE</t>
  </si>
  <si>
    <t>SILSBEE</t>
  </si>
  <si>
    <t>SINTON</t>
  </si>
  <si>
    <t>SLATON</t>
  </si>
  <si>
    <t>SMITHVILLE</t>
  </si>
  <si>
    <t>SNYDER</t>
  </si>
  <si>
    <t>SOCORRO</t>
  </si>
  <si>
    <t>SPEARMAN</t>
  </si>
  <si>
    <t>SPRING VALLEY (HARRIS)</t>
  </si>
  <si>
    <t>STAMFORD</t>
  </si>
  <si>
    <t>STANTON</t>
  </si>
  <si>
    <t>STEPHENVILLE</t>
  </si>
  <si>
    <t>SULLIVAN CITY</t>
  </si>
  <si>
    <t>SULPHUR SPRINGS</t>
  </si>
  <si>
    <t>SWEENY</t>
  </si>
  <si>
    <t>TAHOKA</t>
  </si>
  <si>
    <t>TAYLOR LAKE VILLAGE</t>
  </si>
  <si>
    <t>TEAGUE</t>
  </si>
  <si>
    <t>THE COLONY</t>
  </si>
  <si>
    <t>TULIA</t>
  </si>
  <si>
    <t>UNIVERSAL CITY</t>
  </si>
  <si>
    <t>VERNON</t>
  </si>
  <si>
    <t>VIDOR</t>
  </si>
  <si>
    <t>WAKE VILLAGE</t>
  </si>
  <si>
    <t>WATAUGA</t>
  </si>
  <si>
    <t>WEBSTER</t>
  </si>
  <si>
    <t>WEST COLUMBIA</t>
  </si>
  <si>
    <t>WEST LAKE HILLS</t>
  </si>
  <si>
    <t>WEST ORANGE</t>
  </si>
  <si>
    <t>WEST UNIVERSITY PLACE</t>
  </si>
  <si>
    <t>WHITE OAK (GREGG)</t>
  </si>
  <si>
    <t>WHITEHOUSE</t>
  </si>
  <si>
    <t>WHITESBORO</t>
  </si>
  <si>
    <t>WILLOW PARK</t>
  </si>
  <si>
    <t>WILLS POINT</t>
  </si>
  <si>
    <t>WILMER</t>
  </si>
  <si>
    <t>WINDCREST</t>
  </si>
  <si>
    <t>WINNSBORO</t>
  </si>
  <si>
    <t>WINTERS</t>
  </si>
  <si>
    <t>WOODWAY</t>
  </si>
  <si>
    <t>ABBOTT</t>
  </si>
  <si>
    <t>CHULA VISTA (MAVERICK)</t>
  </si>
  <si>
    <t>ACKERLY</t>
  </si>
  <si>
    <t>ADRIAN</t>
  </si>
  <si>
    <t>AGUA DULCE (NUECES)</t>
  </si>
  <si>
    <t>CHULA VISTA (ZAVALA)</t>
  </si>
  <si>
    <t>ALBA</t>
  </si>
  <si>
    <t>ALBANY</t>
  </si>
  <si>
    <t>ALDINE</t>
  </si>
  <si>
    <t>ALEDO</t>
  </si>
  <si>
    <t>COYOTE FLATS</t>
  </si>
  <si>
    <t>HILLTOP (FRIO)</t>
  </si>
  <si>
    <t>ALTO</t>
  </si>
  <si>
    <t>HILLTOP (STARR)</t>
  </si>
  <si>
    <t>LANGTRY</t>
  </si>
  <si>
    <t>ALVORD</t>
  </si>
  <si>
    <t>AMES (LIBERTY)</t>
  </si>
  <si>
    <t>AMHERST (LAMB)</t>
  </si>
  <si>
    <t>LANTANA (DENTON)</t>
  </si>
  <si>
    <t>ANGUS</t>
  </si>
  <si>
    <t>ANNA</t>
  </si>
  <si>
    <t>ANNETTA</t>
  </si>
  <si>
    <t>ANNETTA NORTH</t>
  </si>
  <si>
    <t>ANNETTA SOUTH</t>
  </si>
  <si>
    <t>ANNONA</t>
  </si>
  <si>
    <t>ANTON</t>
  </si>
  <si>
    <t>APPLEBY</t>
  </si>
  <si>
    <t>AQUILLA</t>
  </si>
  <si>
    <t>ARCOLA</t>
  </si>
  <si>
    <t>LOMA LINDA EAST (JIM WELLS)</t>
  </si>
  <si>
    <t>LOS EBANOS (STARR)</t>
  </si>
  <si>
    <t>MAPLE (BAILEY)</t>
  </si>
  <si>
    <t>ASHERTON</t>
  </si>
  <si>
    <t>ASPERMONT</t>
  </si>
  <si>
    <t>MAPLE (RED RIVER)</t>
  </si>
  <si>
    <t>AUBREY</t>
  </si>
  <si>
    <t>AURORA (WISE)</t>
  </si>
  <si>
    <t>AUSTWELL</t>
  </si>
  <si>
    <t>AVERY</t>
  </si>
  <si>
    <t>AVINGER</t>
  </si>
  <si>
    <t>BACLIFF</t>
  </si>
  <si>
    <t>BAILEY'S PRAIRIE</t>
  </si>
  <si>
    <t>BALMORHEA</t>
  </si>
  <si>
    <t>BANGS</t>
  </si>
  <si>
    <t>BARDWELL</t>
  </si>
  <si>
    <t>BARRETT</t>
  </si>
  <si>
    <t>BARRY</t>
  </si>
  <si>
    <t>BARSTOW</t>
  </si>
  <si>
    <t>BARTLETT</t>
  </si>
  <si>
    <t>MEDINA (ZAPATA)</t>
  </si>
  <si>
    <t>BARTONVILLE</t>
  </si>
  <si>
    <t>BATESVILLE (ZAVALA)</t>
  </si>
  <si>
    <t>BAYOU VISTA</t>
  </si>
  <si>
    <t>BAYVIEW (CAMERON)</t>
  </si>
  <si>
    <t>BEACH CITY</t>
  </si>
  <si>
    <t>BEAR CREEK</t>
  </si>
  <si>
    <t>BEASLEY</t>
  </si>
  <si>
    <t>BECKVILLE</t>
  </si>
  <si>
    <t>BEE CAVE</t>
  </si>
  <si>
    <t>BELLEVUE</t>
  </si>
  <si>
    <t>BELLS</t>
  </si>
  <si>
    <t>BENJAMIN</t>
  </si>
  <si>
    <t>BERRYVILLE</t>
  </si>
  <si>
    <t>BERTRAM</t>
  </si>
  <si>
    <t>BEVERLY HILLS</t>
  </si>
  <si>
    <t>BEVIL OAKS</t>
  </si>
  <si>
    <t>BIG SANDY</t>
  </si>
  <si>
    <t>BIG WELLS</t>
  </si>
  <si>
    <t>BIGFOOT</t>
  </si>
  <si>
    <t>BISHOP HILLS</t>
  </si>
  <si>
    <t>VERIBEST</t>
  </si>
  <si>
    <t>BLACKWELL</t>
  </si>
  <si>
    <t>BLANKET</t>
  </si>
  <si>
    <t>BLESSING</t>
  </si>
  <si>
    <t>BLOOMBURG</t>
  </si>
  <si>
    <t>BLOOMING GROVE</t>
  </si>
  <si>
    <t>BLOOMINGTON</t>
  </si>
  <si>
    <t>BLOSSOM</t>
  </si>
  <si>
    <t>BLUE MOUND</t>
  </si>
  <si>
    <t>BLUE RIDGE</t>
  </si>
  <si>
    <t>BLUM</t>
  </si>
  <si>
    <t>BOGATA</t>
  </si>
  <si>
    <t>BOLING-IAGO</t>
  </si>
  <si>
    <t>BOLIVAR PENINSULA</t>
  </si>
  <si>
    <t>BONNEY</t>
  </si>
  <si>
    <t>BOOKER</t>
  </si>
  <si>
    <t>BOVINA</t>
  </si>
  <si>
    <t>BOYD (WISE)</t>
  </si>
  <si>
    <t>BRACKETTVILLE</t>
  </si>
  <si>
    <t>BREMOND</t>
  </si>
  <si>
    <t>BRIARCLIFF</t>
  </si>
  <si>
    <t>BRIAROAKS</t>
  </si>
  <si>
    <t>BROADDUS</t>
  </si>
  <si>
    <t>BRONTE</t>
  </si>
  <si>
    <t>BROOKSIDE VILLAGE</t>
  </si>
  <si>
    <t>BROWNDELL</t>
  </si>
  <si>
    <t>BROWNSBORO (HENDERSON)</t>
  </si>
  <si>
    <t>BRUCEVILLE-EDDY</t>
  </si>
  <si>
    <t>BRUNDAGE</t>
  </si>
  <si>
    <t>BRUNI</t>
  </si>
  <si>
    <t>BRYSON</t>
  </si>
  <si>
    <t>BUCHANAN DAM</t>
  </si>
  <si>
    <t>BUCKHOLTS</t>
  </si>
  <si>
    <t>BUFFALO</t>
  </si>
  <si>
    <t>BUFFALO GAP</t>
  </si>
  <si>
    <t>BUFFALO SPRINGS (LUBBOCK)</t>
  </si>
  <si>
    <t>BULLARD</t>
  </si>
  <si>
    <t>BULVERDE</t>
  </si>
  <si>
    <t>BUNA</t>
  </si>
  <si>
    <t>BURKE</t>
  </si>
  <si>
    <t>BURTON</t>
  </si>
  <si>
    <t>CADDO MILLS</t>
  </si>
  <si>
    <t>CALLISBURG</t>
  </si>
  <si>
    <t>CAMERON PARK</t>
  </si>
  <si>
    <t>CAMP WOOD</t>
  </si>
  <si>
    <t>CANEY CITY</t>
  </si>
  <si>
    <t>CANUTILLO</t>
  </si>
  <si>
    <t>CARBON</t>
  </si>
  <si>
    <t>CARL'S CORNER</t>
  </si>
  <si>
    <t>CARMINE</t>
  </si>
  <si>
    <t>CATARINA</t>
  </si>
  <si>
    <t>CENTERVILLE (LEON)</t>
  </si>
  <si>
    <t>CHANDLER</t>
  </si>
  <si>
    <t>CHANNING</t>
  </si>
  <si>
    <t>CHARLOTTE</t>
  </si>
  <si>
    <t>CHESTER</t>
  </si>
  <si>
    <t>CHICO</t>
  </si>
  <si>
    <t>CHILLICOTHE</t>
  </si>
  <si>
    <t>CHINA</t>
  </si>
  <si>
    <t>CHINA GROVE (BEXAR)</t>
  </si>
  <si>
    <t>CHIRENO</t>
  </si>
  <si>
    <t>CHRISTINE</t>
  </si>
  <si>
    <t>CHRISTOVAL</t>
  </si>
  <si>
    <t>CLARKSVILLE CITY</t>
  </si>
  <si>
    <t>CLAUDE</t>
  </si>
  <si>
    <t>CLEAR LAKE SHORES</t>
  </si>
  <si>
    <t>CLINT</t>
  </si>
  <si>
    <t>COAHOMA</t>
  </si>
  <si>
    <t>COFFEE CITY</t>
  </si>
  <si>
    <t>COLDSPRING</t>
  </si>
  <si>
    <t>COLLINSVILLE</t>
  </si>
  <si>
    <t>COLMESNEIL</t>
  </si>
  <si>
    <t>COMBINE</t>
  </si>
  <si>
    <t>COMFORT</t>
  </si>
  <si>
    <t>COMO</t>
  </si>
  <si>
    <t>CONCEPCION</t>
  </si>
  <si>
    <t>COOL</t>
  </si>
  <si>
    <t>COOLIDGE</t>
  </si>
  <si>
    <t>COOPER (DELTA)</t>
  </si>
  <si>
    <t>COPPER CANYON</t>
  </si>
  <si>
    <t>CORRAL CITY</t>
  </si>
  <si>
    <t>CORRIGAN</t>
  </si>
  <si>
    <t>COTTONWOOD (KAUFMAN)</t>
  </si>
  <si>
    <t>COTTONWOOD SHORES</t>
  </si>
  <si>
    <t>COVINGTON</t>
  </si>
  <si>
    <t>CRANFILLS GAP</t>
  </si>
  <si>
    <t>CREEDMOOR</t>
  </si>
  <si>
    <t>CROSS ROADS (DENTON)</t>
  </si>
  <si>
    <t>CROWELL</t>
  </si>
  <si>
    <t>CUMBY</t>
  </si>
  <si>
    <t>CUNEY</t>
  </si>
  <si>
    <t>CUSHING</t>
  </si>
  <si>
    <t>CUT AND SHOOT</t>
  </si>
  <si>
    <t>DAINGERFIELD</t>
  </si>
  <si>
    <t>DAISETTA</t>
  </si>
  <si>
    <t>DALWORTHINGTON GARDENS</t>
  </si>
  <si>
    <t>DAMON</t>
  </si>
  <si>
    <t>DANBURY</t>
  </si>
  <si>
    <t>DARROUZETT</t>
  </si>
  <si>
    <t>DAYTON LAKES</t>
  </si>
  <si>
    <t>DE KALB</t>
  </si>
  <si>
    <t>DE LEON</t>
  </si>
  <si>
    <t>DEAN (CLAY)</t>
  </si>
  <si>
    <t>DELL CITY</t>
  </si>
  <si>
    <t>DEPORT</t>
  </si>
  <si>
    <t>DETROIT</t>
  </si>
  <si>
    <t>DEVERS</t>
  </si>
  <si>
    <t>DEWEYVILLE</t>
  </si>
  <si>
    <t>DODD CITY</t>
  </si>
  <si>
    <t>DOMINO</t>
  </si>
  <si>
    <t>DORCHESTER</t>
  </si>
  <si>
    <t>DOUBLE OAK</t>
  </si>
  <si>
    <t>DOUGLASSVILLE</t>
  </si>
  <si>
    <t>DRIPPING SPRINGS</t>
  </si>
  <si>
    <t>EARTH</t>
  </si>
  <si>
    <t>EAST BERNARD</t>
  </si>
  <si>
    <t>EAST MOUNTAIN</t>
  </si>
  <si>
    <t>EAST TAWAKONI</t>
  </si>
  <si>
    <t>EASTON</t>
  </si>
  <si>
    <t>EDGEWOOD</t>
  </si>
  <si>
    <t>EDMONSON</t>
  </si>
  <si>
    <t>EDOM</t>
  </si>
  <si>
    <t>EDROY</t>
  </si>
  <si>
    <t>EL CENIZO</t>
  </si>
  <si>
    <t>EL INDIO</t>
  </si>
  <si>
    <t>ELBERT</t>
  </si>
  <si>
    <t>ELKHART</t>
  </si>
  <si>
    <t>ELMENDORF</t>
  </si>
  <si>
    <t>EMHOUSE</t>
  </si>
  <si>
    <t>EMORY</t>
  </si>
  <si>
    <t>ENCANTADA-RANCHITO-EL CALABOZ</t>
  </si>
  <si>
    <t>ENCHANTED OAKS</t>
  </si>
  <si>
    <t>ENCINAL</t>
  </si>
  <si>
    <t>ENCINO</t>
  </si>
  <si>
    <t>ESCOBARES</t>
  </si>
  <si>
    <t>ESTELLINE</t>
  </si>
  <si>
    <t>EUREKA (NAVARRO)</t>
  </si>
  <si>
    <t>EUSTACE</t>
  </si>
  <si>
    <t>EVADALE</t>
  </si>
  <si>
    <t>EVANT</t>
  </si>
  <si>
    <t>FABENS</t>
  </si>
  <si>
    <t>FAIRCHILDS</t>
  </si>
  <si>
    <t>FALCON HEIGHTS</t>
  </si>
  <si>
    <t>FALLS CITY</t>
  </si>
  <si>
    <t>FARWELL</t>
  </si>
  <si>
    <t>FATE</t>
  </si>
  <si>
    <t>FAYETTEVILLE</t>
  </si>
  <si>
    <t>FAYSVILLE</t>
  </si>
  <si>
    <t>FLATONIA</t>
  </si>
  <si>
    <t>FLORENCE</t>
  </si>
  <si>
    <t>FOLLETT</t>
  </si>
  <si>
    <t>FORSAN</t>
  </si>
  <si>
    <t>FORT BLISS</t>
  </si>
  <si>
    <t>FORT DAVIS</t>
  </si>
  <si>
    <t>FORT HANCOCK</t>
  </si>
  <si>
    <t>FORT HOOD</t>
  </si>
  <si>
    <t>FOWLERTON</t>
  </si>
  <si>
    <t>FRANKLIN (ROBERTSON)</t>
  </si>
  <si>
    <t>FRANKSTON</t>
  </si>
  <si>
    <t>FRESNO</t>
  </si>
  <si>
    <t>FRITCH</t>
  </si>
  <si>
    <t>FRONTON</t>
  </si>
  <si>
    <t>FRUITVALE</t>
  </si>
  <si>
    <t>FULSHEAR</t>
  </si>
  <si>
    <t>FULTON</t>
  </si>
  <si>
    <t>GALLATIN</t>
  </si>
  <si>
    <t>GANADO</t>
  </si>
  <si>
    <t>GARCENO</t>
  </si>
  <si>
    <t>GARDEN RIDGE</t>
  </si>
  <si>
    <t>GARDENDALE (ECTOR)</t>
  </si>
  <si>
    <t>GARRETT</t>
  </si>
  <si>
    <t>GARY CITY</t>
  </si>
  <si>
    <t>GERONIMO</t>
  </si>
  <si>
    <t>GHOLSON</t>
  </si>
  <si>
    <t>GIRARD</t>
  </si>
  <si>
    <t>GLEN ROSE</t>
  </si>
  <si>
    <t>GODLEY</t>
  </si>
  <si>
    <t>GOLDSMITH</t>
  </si>
  <si>
    <t>GOLDTHWAITE</t>
  </si>
  <si>
    <t>GOLINDA</t>
  </si>
  <si>
    <t>GOODLOW</t>
  </si>
  <si>
    <t>GOODRICH</t>
  </si>
  <si>
    <t>GOREE</t>
  </si>
  <si>
    <t>GRAFORD</t>
  </si>
  <si>
    <t>GRANDFALLS</t>
  </si>
  <si>
    <t>GRANDVIEW</t>
  </si>
  <si>
    <t>GRANGER</t>
  </si>
  <si>
    <t>GRANITE SHOALS</t>
  </si>
  <si>
    <t>GRANJENO</t>
  </si>
  <si>
    <t>GRAPELAND</t>
  </si>
  <si>
    <t>GRAYS PRAIRIE</t>
  </si>
  <si>
    <t>GREGORY</t>
  </si>
  <si>
    <t>GREY FOREST</t>
  </si>
  <si>
    <t>GROVETON</t>
  </si>
  <si>
    <t>GRUVER</t>
  </si>
  <si>
    <t>GUNTER (GRAYSON)</t>
  </si>
  <si>
    <t>HACKBERRY (DENTON)</t>
  </si>
  <si>
    <t>HALE CENTER</t>
  </si>
  <si>
    <t>HALLSBURG</t>
  </si>
  <si>
    <t>HAMLIN</t>
  </si>
  <si>
    <t>HAPPY</t>
  </si>
  <si>
    <t>HARPER</t>
  </si>
  <si>
    <t>HART</t>
  </si>
  <si>
    <t>HASLET</t>
  </si>
  <si>
    <t>HAVANA</t>
  </si>
  <si>
    <t>HAWLEY</t>
  </si>
  <si>
    <t>HEBBRONVILLE</t>
  </si>
  <si>
    <t>HEBRON</t>
  </si>
  <si>
    <t>HEDLEY</t>
  </si>
  <si>
    <t>HEDWIG VILLAGE</t>
  </si>
  <si>
    <t>HEIDELBERG</t>
  </si>
  <si>
    <t>HERMLEIGH</t>
  </si>
  <si>
    <t>HICKORY CREEK</t>
  </si>
  <si>
    <t>HICO</t>
  </si>
  <si>
    <t>HIGGINS</t>
  </si>
  <si>
    <t>HILL COUNTRY VILLAGE</t>
  </si>
  <si>
    <t>HILSHIRE VILLAGE</t>
  </si>
  <si>
    <t>HOLIDAY LAKES</t>
  </si>
  <si>
    <t>HOLLAND</t>
  </si>
  <si>
    <t>HOLLIDAY</t>
  </si>
  <si>
    <t>HONEY GROVE</t>
  </si>
  <si>
    <t>HORSESHOE BAY</t>
  </si>
  <si>
    <t>HOWARDWICK</t>
  </si>
  <si>
    <t>HUBBARD (HILL)</t>
  </si>
  <si>
    <t>HUDSON OAKS</t>
  </si>
  <si>
    <t>HUGHES SPRINGS</t>
  </si>
  <si>
    <t>HUNGERFORD</t>
  </si>
  <si>
    <t>HUNTINGTON</t>
  </si>
  <si>
    <t>HUTTO</t>
  </si>
  <si>
    <t>HUXLEY</t>
  </si>
  <si>
    <t>IDALOU</t>
  </si>
  <si>
    <t>IMPACT</t>
  </si>
  <si>
    <t>INDIAN LAKE</t>
  </si>
  <si>
    <t>INGLESIDE ON THE BAY</t>
  </si>
  <si>
    <t>INGRAM</t>
  </si>
  <si>
    <t>IOWA COLONY</t>
  </si>
  <si>
    <t>IRAAN</t>
  </si>
  <si>
    <t>IREDELL</t>
  </si>
  <si>
    <t>ITALY</t>
  </si>
  <si>
    <t>ITASCA</t>
  </si>
  <si>
    <t>JAMAICA BEACH</t>
  </si>
  <si>
    <t>JAYTON</t>
  </si>
  <si>
    <t>JEWETT</t>
  </si>
  <si>
    <t>JOAQUIN</t>
  </si>
  <si>
    <t>JOHNSON CITY</t>
  </si>
  <si>
    <t>JOLLY</t>
  </si>
  <si>
    <t>JONES CREEK</t>
  </si>
  <si>
    <t>JOSEPHINE</t>
  </si>
  <si>
    <t>KEMAH</t>
  </si>
  <si>
    <t>KEMP</t>
  </si>
  <si>
    <t>KENDLETON</t>
  </si>
  <si>
    <t>KENEFICK</t>
  </si>
  <si>
    <t>KENNARD</t>
  </si>
  <si>
    <t>KERENS</t>
  </si>
  <si>
    <t>KINGSBURY</t>
  </si>
  <si>
    <t>KINGSLAND</t>
  </si>
  <si>
    <t>KIRVIN</t>
  </si>
  <si>
    <t>KNIPPA</t>
  </si>
  <si>
    <t>KNOLLWOOD</t>
  </si>
  <si>
    <t>KNOX CITY</t>
  </si>
  <si>
    <t>KOUNTZE</t>
  </si>
  <si>
    <t>KRESS</t>
  </si>
  <si>
    <t>KRUGERVILLE</t>
  </si>
  <si>
    <t>KRUM</t>
  </si>
  <si>
    <t>LA BLANCA</t>
  </si>
  <si>
    <t>LA GRULLA</t>
  </si>
  <si>
    <t>LA PRYOR</t>
  </si>
  <si>
    <t>LA PUERTA</t>
  </si>
  <si>
    <t>LA VILLA</t>
  </si>
  <si>
    <t>LA WARD</t>
  </si>
  <si>
    <t>LADONIA</t>
  </si>
  <si>
    <t>LAGUNA HEIGHTS</t>
  </si>
  <si>
    <t>LAGUNA VISTA</t>
  </si>
  <si>
    <t>LAKE BRIDGEPORT</t>
  </si>
  <si>
    <t>LAKE CITY</t>
  </si>
  <si>
    <t>LAKE KIOWA</t>
  </si>
  <si>
    <t>LAKE TANGLEWOOD</t>
  </si>
  <si>
    <t>LAKEHILLS</t>
  </si>
  <si>
    <t>LAKEPORT</t>
  </si>
  <si>
    <t>LAKESIDE (TARRANT)</t>
  </si>
  <si>
    <t>LAKESIDE CITY</t>
  </si>
  <si>
    <t>LAKEVIEW (HALL)</t>
  </si>
  <si>
    <t>LAKEWOOD VILLAGE</t>
  </si>
  <si>
    <t>LASARA</t>
  </si>
  <si>
    <t>LATEXO</t>
  </si>
  <si>
    <t>LAURELES</t>
  </si>
  <si>
    <t>LAVON</t>
  </si>
  <si>
    <t>LAWN</t>
  </si>
  <si>
    <t>LEAKEY</t>
  </si>
  <si>
    <t>LEARY</t>
  </si>
  <si>
    <t>LEFORS</t>
  </si>
  <si>
    <t>LEROY</t>
  </si>
  <si>
    <t>LIBERTY CITY</t>
  </si>
  <si>
    <t>LIBERTY HILL</t>
  </si>
  <si>
    <t>LINCOLN PARK</t>
  </si>
  <si>
    <t>LINDEN</t>
  </si>
  <si>
    <t>LINDSAY (COOKE)</t>
  </si>
  <si>
    <t>LIPAN</t>
  </si>
  <si>
    <t>LITTLE RIVER-ACADEMY</t>
  </si>
  <si>
    <t>LIVERPOOL</t>
  </si>
  <si>
    <t>LOCKNEY</t>
  </si>
  <si>
    <t>LOG CABIN</t>
  </si>
  <si>
    <t>LOLITA</t>
  </si>
  <si>
    <t>LOMETA</t>
  </si>
  <si>
    <t>LONE OAK (HUNT)</t>
  </si>
  <si>
    <t>LONE STAR (MORRIS)</t>
  </si>
  <si>
    <t>LOPENO</t>
  </si>
  <si>
    <t>LOPEZVILLE</t>
  </si>
  <si>
    <t>LORAINE</t>
  </si>
  <si>
    <t>LORENA</t>
  </si>
  <si>
    <t>LORENZO</t>
  </si>
  <si>
    <t>LOS ANGELES</t>
  </si>
  <si>
    <t>LOS EBANOS (HIDALGO)</t>
  </si>
  <si>
    <t>LOS INDIOS</t>
  </si>
  <si>
    <t>LOS YBANEZ</t>
  </si>
  <si>
    <t>LOTT</t>
  </si>
  <si>
    <t>LOUISE</t>
  </si>
  <si>
    <t>LOVELADY</t>
  </si>
  <si>
    <t>LOWRY CROSSING</t>
  </si>
  <si>
    <t>LOZANO</t>
  </si>
  <si>
    <t>LUEDERS</t>
  </si>
  <si>
    <t>LYFORD</t>
  </si>
  <si>
    <t>MABANK</t>
  </si>
  <si>
    <t>MAGNOLIA (MONTGOMERY)</t>
  </si>
  <si>
    <t>MALAKOFF</t>
  </si>
  <si>
    <t>MALONE</t>
  </si>
  <si>
    <t>MARATHON</t>
  </si>
  <si>
    <t>MARFA</t>
  </si>
  <si>
    <t>MARIETTA</t>
  </si>
  <si>
    <t>MARKHAM</t>
  </si>
  <si>
    <t>MARQUEZ</t>
  </si>
  <si>
    <t>MARSHALL CREEK</t>
  </si>
  <si>
    <t>MART</t>
  </si>
  <si>
    <t>MARTINDALE</t>
  </si>
  <si>
    <t>MATADOR</t>
  </si>
  <si>
    <t>MAUD</t>
  </si>
  <si>
    <t>MAURICEVILLE</t>
  </si>
  <si>
    <t>MAYPEARL</t>
  </si>
  <si>
    <t>MCCAMEY</t>
  </si>
  <si>
    <t>MCLEAN</t>
  </si>
  <si>
    <t>MCLENDON-CHISHOLM</t>
  </si>
  <si>
    <t>MCQUEENEY</t>
  </si>
  <si>
    <t>MEADOWLAKES</t>
  </si>
  <si>
    <t>MEDINA (BANDERA)</t>
  </si>
  <si>
    <t>MEGARGEL</t>
  </si>
  <si>
    <t>MELISSA</t>
  </si>
  <si>
    <t>MELVIN</t>
  </si>
  <si>
    <t>MEMPHIS</t>
  </si>
  <si>
    <t>MERTENS</t>
  </si>
  <si>
    <t>MERTZON</t>
  </si>
  <si>
    <t>MIAMI</t>
  </si>
  <si>
    <t>MIDWAY (MADISON)</t>
  </si>
  <si>
    <t>MILDRED</t>
  </si>
  <si>
    <t>MILFORD</t>
  </si>
  <si>
    <t>MILLER'S COVE</t>
  </si>
  <si>
    <t>MILLICAN</t>
  </si>
  <si>
    <t>MILLSAP</t>
  </si>
  <si>
    <t>MINGUS</t>
  </si>
  <si>
    <t>MIRANDO CITY</t>
  </si>
  <si>
    <t>MISSION BEND</t>
  </si>
  <si>
    <t>MOBEETIE</t>
  </si>
  <si>
    <t>MONTE ALTO</t>
  </si>
  <si>
    <t>MOORE STATION</t>
  </si>
  <si>
    <t>MORAN</t>
  </si>
  <si>
    <t>MORGAN'S POINT</t>
  </si>
  <si>
    <t>MORSE</t>
  </si>
  <si>
    <t>MORTON (COCHRAN)</t>
  </si>
  <si>
    <t>MOULTON</t>
  </si>
  <si>
    <t>MOUNT CALM</t>
  </si>
  <si>
    <t>MOUNT ENTERPRISE</t>
  </si>
  <si>
    <t>MOUNT VERNON (FRANKLIN)</t>
  </si>
  <si>
    <t>MOUNTAIN CITY</t>
  </si>
  <si>
    <t>MUENSTER</t>
  </si>
  <si>
    <t>MULLIN</t>
  </si>
  <si>
    <t>MUNDAY</t>
  </si>
  <si>
    <t>MURCHISON</t>
  </si>
  <si>
    <t>MUSTANG RIDGE</t>
  </si>
  <si>
    <t>NAPLES</t>
  </si>
  <si>
    <t>NASH (BOWIE)</t>
  </si>
  <si>
    <t>NATALIA</t>
  </si>
  <si>
    <t>NAZARETH</t>
  </si>
  <si>
    <t>NESBITT</t>
  </si>
  <si>
    <t>NEW BERLIN</t>
  </si>
  <si>
    <t>NEW CHAPEL HILL</t>
  </si>
  <si>
    <t>NEW DEAL</t>
  </si>
  <si>
    <t>NEW HOME</t>
  </si>
  <si>
    <t>NEW HOPE (COLLIN)</t>
  </si>
  <si>
    <t>NEW LONDON</t>
  </si>
  <si>
    <t>NEW SUMMERFIELD</t>
  </si>
  <si>
    <t>NEW WAVERLY</t>
  </si>
  <si>
    <t>NEWARK</t>
  </si>
  <si>
    <t>NEWCASTLE</t>
  </si>
  <si>
    <t>NEYLANDVILLE</t>
  </si>
  <si>
    <t>NIEDERWALD</t>
  </si>
  <si>
    <t>NIXON</t>
  </si>
  <si>
    <t>NOME</t>
  </si>
  <si>
    <t>NOONDAY</t>
  </si>
  <si>
    <t>NORDHEIM</t>
  </si>
  <si>
    <t>NORMANGEE</t>
  </si>
  <si>
    <t>NORMANNA</t>
  </si>
  <si>
    <t>NORTH CLEVELAND</t>
  </si>
  <si>
    <t>NORTHLAKE</t>
  </si>
  <si>
    <t>NOVICE (COLEMAN)</t>
  </si>
  <si>
    <t>OAK GROVE (KAUFMAN)</t>
  </si>
  <si>
    <t>OAK POINT</t>
  </si>
  <si>
    <t>OAK RIDGE (COOKE)</t>
  </si>
  <si>
    <t>OAK TRAIL SHORES</t>
  </si>
  <si>
    <t>OAK VALLEY</t>
  </si>
  <si>
    <t>OAKHURST</t>
  </si>
  <si>
    <t>OAKWOOD</t>
  </si>
  <si>
    <t>O'BRIEN</t>
  </si>
  <si>
    <t>O'DONNELL</t>
  </si>
  <si>
    <t>OGLESBY</t>
  </si>
  <si>
    <t>OILTON</t>
  </si>
  <si>
    <t>OLD RIVER-WINFREE</t>
  </si>
  <si>
    <t>OLMITO</t>
  </si>
  <si>
    <t>OLMOS PARK</t>
  </si>
  <si>
    <t>OMAHA</t>
  </si>
  <si>
    <t>ONALASKA</t>
  </si>
  <si>
    <t>OPDYKE WEST</t>
  </si>
  <si>
    <t>ORANGE GROVE</t>
  </si>
  <si>
    <t>ORCHARD</t>
  </si>
  <si>
    <t>ORE CITY</t>
  </si>
  <si>
    <t>OVERTON</t>
  </si>
  <si>
    <t>OYSTER CREEK</t>
  </si>
  <si>
    <t>OZONA</t>
  </si>
  <si>
    <t>PADUCAH</t>
  </si>
  <si>
    <t>PAINT ROCK</t>
  </si>
  <si>
    <t>PALM VALLEY</t>
  </si>
  <si>
    <t>PALMER</t>
  </si>
  <si>
    <t>PALMHURST</t>
  </si>
  <si>
    <t>PANORAMA VILLAGE</t>
  </si>
  <si>
    <t>PANTEGO</t>
  </si>
  <si>
    <t>PARADISE</t>
  </si>
  <si>
    <t>PARKER (COLLIN)</t>
  </si>
  <si>
    <t>PATTISON</t>
  </si>
  <si>
    <t>PAWNEE</t>
  </si>
  <si>
    <t>PAYNE SPRINGS</t>
  </si>
  <si>
    <t>PECAN GAP</t>
  </si>
  <si>
    <t>PECAN HILL</t>
  </si>
  <si>
    <t>PELICAN BAY</t>
  </si>
  <si>
    <t>PENELOPE</t>
  </si>
  <si>
    <t>PENITAS</t>
  </si>
  <si>
    <t>PERNITAS POINT</t>
  </si>
  <si>
    <t>PETERSBURG</t>
  </si>
  <si>
    <t>PETROLIA</t>
  </si>
  <si>
    <t>PETRONILA</t>
  </si>
  <si>
    <t>PETTUS</t>
  </si>
  <si>
    <t>PINE FOREST (ORANGE)</t>
  </si>
  <si>
    <t>PINE ISLAND (WALLER)</t>
  </si>
  <si>
    <t>PINEHURST (ORANGE)</t>
  </si>
  <si>
    <t>PINELAND</t>
  </si>
  <si>
    <t>PLAINS</t>
  </si>
  <si>
    <t>PLEAK</t>
  </si>
  <si>
    <t>PLEASANT VALLEY (WICHITA)</t>
  </si>
  <si>
    <t>PLUM GROVE</t>
  </si>
  <si>
    <t>POINT BLANK</t>
  </si>
  <si>
    <t>POINT COMFORT</t>
  </si>
  <si>
    <t>PONDER</t>
  </si>
  <si>
    <t>PORT MANSFIELD</t>
  </si>
  <si>
    <t>PORTER HEIGHTS</t>
  </si>
  <si>
    <t>POTH</t>
  </si>
  <si>
    <t>POTOSI</t>
  </si>
  <si>
    <t>POTTSBORO</t>
  </si>
  <si>
    <t>POWELL</t>
  </si>
  <si>
    <t>POYNOR</t>
  </si>
  <si>
    <t>PROGRESO LAKES</t>
  </si>
  <si>
    <t>PROSPER</t>
  </si>
  <si>
    <t>PUTNAM</t>
  </si>
  <si>
    <t>PYOTE</t>
  </si>
  <si>
    <t>QUEMADO</t>
  </si>
  <si>
    <t>QUINLAN</t>
  </si>
  <si>
    <t>QUINTANA</t>
  </si>
  <si>
    <t>QUITAQUE</t>
  </si>
  <si>
    <t>RALLS</t>
  </si>
  <si>
    <t>RANCHO VIEJO</t>
  </si>
  <si>
    <t>RANGERVILLE</t>
  </si>
  <si>
    <t>RANKIN (UPTON)</t>
  </si>
  <si>
    <t>RAVENNA</t>
  </si>
  <si>
    <t>REALITOS</t>
  </si>
  <si>
    <t>RED LICK</t>
  </si>
  <si>
    <t>REDFORD</t>
  </si>
  <si>
    <t>REDWATER</t>
  </si>
  <si>
    <t>REKLAW</t>
  </si>
  <si>
    <t>RENO (PARKER, TARRANT)</t>
  </si>
  <si>
    <t>RETREAT (GRIMES)</t>
  </si>
  <si>
    <t>RHOME</t>
  </si>
  <si>
    <t>RICE</t>
  </si>
  <si>
    <t>RICHLAND (NAVARRO)</t>
  </si>
  <si>
    <t>RICHLAND SPRINGS</t>
  </si>
  <si>
    <t>RIESEL</t>
  </si>
  <si>
    <t>RIO HONDO</t>
  </si>
  <si>
    <t>RIO VISTA</t>
  </si>
  <si>
    <t>RISING STAR</t>
  </si>
  <si>
    <t>RIVERSIDE</t>
  </si>
  <si>
    <t>ROARING SPRINGS</t>
  </si>
  <si>
    <t>ROBERT LEE</t>
  </si>
  <si>
    <t>ROBY</t>
  </si>
  <si>
    <t>ROCHESTER</t>
  </si>
  <si>
    <t>ROCKSPRINGS</t>
  </si>
  <si>
    <t>ROCKY MOUND</t>
  </si>
  <si>
    <t>ROGERS (BELL)</t>
  </si>
  <si>
    <t>ROLLINGWOOD</t>
  </si>
  <si>
    <t>ROMAN FOREST</t>
  </si>
  <si>
    <t>ROPESVILLE</t>
  </si>
  <si>
    <t>ROSCOE</t>
  </si>
  <si>
    <t>ROSE CITY</t>
  </si>
  <si>
    <t>ROSE HILL ACRES</t>
  </si>
  <si>
    <t>ROSEBUD</t>
  </si>
  <si>
    <t>ROSSER</t>
  </si>
  <si>
    <t>ROTAN</t>
  </si>
  <si>
    <t>ROUND MOUNTAIN (BLANCO)</t>
  </si>
  <si>
    <t>ROUND TOP</t>
  </si>
  <si>
    <t>ROXTON</t>
  </si>
  <si>
    <t>RULE</t>
  </si>
  <si>
    <t>RUNAWAY BAY</t>
  </si>
  <si>
    <t>RUNGE</t>
  </si>
  <si>
    <t>SABINAL</t>
  </si>
  <si>
    <t>SADLER</t>
  </si>
  <si>
    <t>SALADO</t>
  </si>
  <si>
    <t>SAN CARLOS (HIDALGO)</t>
  </si>
  <si>
    <t>SAN ELIZARIO</t>
  </si>
  <si>
    <t>SAN FELIPE</t>
  </si>
  <si>
    <t>SAN ISIDRO</t>
  </si>
  <si>
    <t>SAN LEANNA</t>
  </si>
  <si>
    <t>SAN LEON</t>
  </si>
  <si>
    <t>SAN PEDRO (CAMERON)</t>
  </si>
  <si>
    <t>SAN PERLITA</t>
  </si>
  <si>
    <t>SANDERSON</t>
  </si>
  <si>
    <t>SANDIA</t>
  </si>
  <si>
    <t>SANTA ANNA (COLEMAN)</t>
  </si>
  <si>
    <t>SANTA CRUZ (STARR)</t>
  </si>
  <si>
    <t>SANTA MARIA</t>
  </si>
  <si>
    <t>SANTA MONICA</t>
  </si>
  <si>
    <t>SAVOY</t>
  </si>
  <si>
    <t>SCENIC OAKS</t>
  </si>
  <si>
    <t>SCOTLAND</t>
  </si>
  <si>
    <t>SCOTTSVILLE</t>
  </si>
  <si>
    <t>SEADRIFT</t>
  </si>
  <si>
    <t>SEAGRAVES</t>
  </si>
  <si>
    <t>SEBASTIAN</t>
  </si>
  <si>
    <t>SELMA</t>
  </si>
  <si>
    <t>SEVEN OAKS</t>
  </si>
  <si>
    <t>SEVEN POINTS</t>
  </si>
  <si>
    <t>SHADY SHORES</t>
  </si>
  <si>
    <t>SHAMROCK</t>
  </si>
  <si>
    <t>SHAVANO PARK</t>
  </si>
  <si>
    <t>SHENANDOAH</t>
  </si>
  <si>
    <t>SHEPHERD</t>
  </si>
  <si>
    <t>SHINER</t>
  </si>
  <si>
    <t>SHOREACRES</t>
  </si>
  <si>
    <t>SIERRA BLANCA</t>
  </si>
  <si>
    <t>SILVERTON</t>
  </si>
  <si>
    <t>SIMONTON</t>
  </si>
  <si>
    <t>SKELLYTOWN</t>
  </si>
  <si>
    <t>SKIDMORE</t>
  </si>
  <si>
    <t>SMILEY</t>
  </si>
  <si>
    <t>SMYER</t>
  </si>
  <si>
    <t>SNOOK</t>
  </si>
  <si>
    <t>SOMERVILLE</t>
  </si>
  <si>
    <t>SOUR LAKE</t>
  </si>
  <si>
    <t>SOUTH MOUNTAIN</t>
  </si>
  <si>
    <t>SOUTH PADRE ISLAND</t>
  </si>
  <si>
    <t>SOUTHMAYD</t>
  </si>
  <si>
    <t>SOUTHSIDE PLACE</t>
  </si>
  <si>
    <t>SPADE</t>
  </si>
  <si>
    <t>SPLENDORA</t>
  </si>
  <si>
    <t>SPOFFORD</t>
  </si>
  <si>
    <t>SPRINGLAKE</t>
  </si>
  <si>
    <t>SPRINGTOWN (PARKER)</t>
  </si>
  <si>
    <t>ST. HEDWIG</t>
  </si>
  <si>
    <t>STAGECOACH</t>
  </si>
  <si>
    <t>STAR HARBOR</t>
  </si>
  <si>
    <t>STERLING CITY</t>
  </si>
  <si>
    <t>STINNETT</t>
  </si>
  <si>
    <t>STOCKDALE</t>
  </si>
  <si>
    <t>STOWELL</t>
  </si>
  <si>
    <t>STRAWN</t>
  </si>
  <si>
    <t>STREETMAN</t>
  </si>
  <si>
    <t>STUDY BUTTE-TERLINGUA</t>
  </si>
  <si>
    <t>SUDAN</t>
  </si>
  <si>
    <t>SUN VALLEY</t>
  </si>
  <si>
    <t>SUNDOWN</t>
  </si>
  <si>
    <t>SUNRAY</t>
  </si>
  <si>
    <t>SUNRISE BEACH VILLAGE</t>
  </si>
  <si>
    <t>SUNSET</t>
  </si>
  <si>
    <t>SUNSET VALLEY</t>
  </si>
  <si>
    <t>SURFSIDE BEACH</t>
  </si>
  <si>
    <t>TALCO</t>
  </si>
  <si>
    <t>TALTY</t>
  </si>
  <si>
    <t>TATUM</t>
  </si>
  <si>
    <t>TEHUACANA</t>
  </si>
  <si>
    <t>TENAHA</t>
  </si>
  <si>
    <t>TEXHOMA</t>
  </si>
  <si>
    <t>TEXLINE</t>
  </si>
  <si>
    <t>VILLAGE OF THE HILLS</t>
  </si>
  <si>
    <t>THOMPSONS</t>
  </si>
  <si>
    <t>THORNDALE</t>
  </si>
  <si>
    <t>THORNTON</t>
  </si>
  <si>
    <t>THORNTONVILLE</t>
  </si>
  <si>
    <t>THRALL</t>
  </si>
  <si>
    <t>TIKI ISLAND</t>
  </si>
  <si>
    <t>TIMBERCREEK CANYON</t>
  </si>
  <si>
    <t>TIOGA</t>
  </si>
  <si>
    <t>TIRA</t>
  </si>
  <si>
    <t>TOCO</t>
  </si>
  <si>
    <t>TODD MISSION</t>
  </si>
  <si>
    <t>TOLAR</t>
  </si>
  <si>
    <t>TOM BEAN</t>
  </si>
  <si>
    <t>TORNILLO</t>
  </si>
  <si>
    <t>TOYAH</t>
  </si>
  <si>
    <t>TRENT</t>
  </si>
  <si>
    <t>TRENTON</t>
  </si>
  <si>
    <t>TRINIDAD</t>
  </si>
  <si>
    <t>TROUP</t>
  </si>
  <si>
    <t>TROY</t>
  </si>
  <si>
    <t>TULETA</t>
  </si>
  <si>
    <t>TULSITA</t>
  </si>
  <si>
    <t>TURKEY</t>
  </si>
  <si>
    <t>TUSCOLA</t>
  </si>
  <si>
    <t>TYE</t>
  </si>
  <si>
    <t>TYNAN</t>
  </si>
  <si>
    <t>UHLAND</t>
  </si>
  <si>
    <t>UNCERTAIN</t>
  </si>
  <si>
    <t>UNION GROVE (UPSHUR)</t>
  </si>
  <si>
    <t>VALENTINE</t>
  </si>
  <si>
    <t>VALLEY MILLS</t>
  </si>
  <si>
    <t>VALLEY VIEW (COOKE)</t>
  </si>
  <si>
    <t>VAN VLECK</t>
  </si>
  <si>
    <t>VANDERBILT</t>
  </si>
  <si>
    <t>VENUS</t>
  </si>
  <si>
    <t>VINTON</t>
  </si>
  <si>
    <t>WAELDER</t>
  </si>
  <si>
    <t>WALLIS</t>
  </si>
  <si>
    <t>WALNUT SPRINGS</t>
  </si>
  <si>
    <t>WARREN CITY</t>
  </si>
  <si>
    <t>WEIMAR</t>
  </si>
  <si>
    <t>WEINERT</t>
  </si>
  <si>
    <t>WEIR</t>
  </si>
  <si>
    <t>WELLINGTON</t>
  </si>
  <si>
    <t>WELLS (CHEROKEE)</t>
  </si>
  <si>
    <t>WEST ODESSA</t>
  </si>
  <si>
    <t>WEST TAWAKONI</t>
  </si>
  <si>
    <t>WESTBROOK</t>
  </si>
  <si>
    <t>WESTMINSTER</t>
  </si>
  <si>
    <t>WESTON</t>
  </si>
  <si>
    <t>WESTWAY (EL PASO)</t>
  </si>
  <si>
    <t>WESTWORTH VILLAGE</t>
  </si>
  <si>
    <t>WHITE DEER</t>
  </si>
  <si>
    <t>WHITEFACE</t>
  </si>
  <si>
    <t>WHITEWRIGHT</t>
  </si>
  <si>
    <t>WHITNEY</t>
  </si>
  <si>
    <t>WICKETT</t>
  </si>
  <si>
    <t>WILLAMAR</t>
  </si>
  <si>
    <t>WILSON (LYNN)</t>
  </si>
  <si>
    <t>WIMBERLEY</t>
  </si>
  <si>
    <t>WINDOM</t>
  </si>
  <si>
    <t>WINDTHORST</t>
  </si>
  <si>
    <t>WINFIELD</t>
  </si>
  <si>
    <t>WINK</t>
  </si>
  <si>
    <t>WINONA</t>
  </si>
  <si>
    <t>WIXON VALLEY</t>
  </si>
  <si>
    <t>WOLFE CITY</t>
  </si>
  <si>
    <t>WOLFFORTH</t>
  </si>
  <si>
    <t>WOODBRANCH</t>
  </si>
  <si>
    <t>WOODCREEK</t>
  </si>
  <si>
    <t>WOODLOCH</t>
  </si>
  <si>
    <t>WOODSBORO</t>
  </si>
  <si>
    <t>WOODSON</t>
  </si>
  <si>
    <t>WOODVILLE (TYLER)</t>
  </si>
  <si>
    <t>YANTIS</t>
  </si>
  <si>
    <t>YORKTOWN</t>
  </si>
  <si>
    <t>ZAVALLA</t>
  </si>
  <si>
    <t>ZUEHL</t>
  </si>
  <si>
    <t>MANCHACA</t>
  </si>
  <si>
    <t>NORTHCREST</t>
  </si>
  <si>
    <t>SAINT JO</t>
  </si>
  <si>
    <t>BEDIAS</t>
  </si>
  <si>
    <t>BLUFF DALE</t>
  </si>
  <si>
    <t>BRONSON</t>
  </si>
  <si>
    <t>CAMPBELLTON</t>
  </si>
  <si>
    <t>CASON</t>
  </si>
  <si>
    <t>CENTER POINT (KERR)</t>
  </si>
  <si>
    <t>CHAPPELL HILL</t>
  </si>
  <si>
    <t>CHILTON</t>
  </si>
  <si>
    <t>CRESSON</t>
  </si>
  <si>
    <t>DEL VALLE</t>
  </si>
  <si>
    <t>ELLINGER</t>
  </si>
  <si>
    <t>ELM MOTT</t>
  </si>
  <si>
    <t>GARDEN CITY</t>
  </si>
  <si>
    <t>IOLA</t>
  </si>
  <si>
    <t>LEMING</t>
  </si>
  <si>
    <t>LILLIAN</t>
  </si>
  <si>
    <t>MIDFIELD</t>
  </si>
  <si>
    <t>NEW ULM</t>
  </si>
  <si>
    <t>D'HANIS</t>
  </si>
  <si>
    <t>OVALO</t>
  </si>
  <si>
    <t>PORT BOLIVAR</t>
  </si>
  <si>
    <t>RICHARDS</t>
  </si>
  <si>
    <t>ROANS PRAIRIE</t>
  </si>
  <si>
    <t>ROWENA</t>
  </si>
  <si>
    <t>SABINE PASS</t>
  </si>
  <si>
    <t>ST. PAUL (COLLIN)</t>
  </si>
  <si>
    <t>SAYERS</t>
  </si>
  <si>
    <t>SINGLETON</t>
  </si>
  <si>
    <t>TILDEN</t>
  </si>
  <si>
    <t>WASHBURN</t>
  </si>
  <si>
    <t>WELCH</t>
  </si>
  <si>
    <t>WELLBORN</t>
  </si>
  <si>
    <t>WESTOFF</t>
  </si>
  <si>
    <t>WILDORADO</t>
  </si>
  <si>
    <t>RURAL ANDERSON COUNTY</t>
  </si>
  <si>
    <t>RURAL ANDREWS COUNTY</t>
  </si>
  <si>
    <t>RURAL ANGELINA COUNTY</t>
  </si>
  <si>
    <t>RURAL ARANSAS COUNTY</t>
  </si>
  <si>
    <t>RURAL ARCHER COUNTY</t>
  </si>
  <si>
    <t>RURAL ARMSTRONG COUNTY</t>
  </si>
  <si>
    <t>RURAL ATASCOSA COUNTY</t>
  </si>
  <si>
    <t>RURAL AUSTIN COUNTY</t>
  </si>
  <si>
    <t>RURAL BAILEY COUNTY</t>
  </si>
  <si>
    <t>RURAL BANDERA COUNTY</t>
  </si>
  <si>
    <t>RURAL BASTROP COUNTY</t>
  </si>
  <si>
    <t>RURAL BAYLOR COUNTY</t>
  </si>
  <si>
    <t>RURAL BEE COUNTY</t>
  </si>
  <si>
    <t>RURAL BELL COUNTY</t>
  </si>
  <si>
    <t>RURAL BEXAR COUNTY</t>
  </si>
  <si>
    <t>RURAL BLANCO COUNTY</t>
  </si>
  <si>
    <t>RURAL BORDEN COUNTY</t>
  </si>
  <si>
    <t>RURAL BOSQUE COUNTY</t>
  </si>
  <si>
    <t>RURAL BOWIE COUNTY</t>
  </si>
  <si>
    <t>RURAL BRAZORIA COUNTY</t>
  </si>
  <si>
    <t>RURAL BRAZOS COUNTY</t>
  </si>
  <si>
    <t>RURAL BREWSTER COUNTY</t>
  </si>
  <si>
    <t>RURAL BRISCOE COUNTY</t>
  </si>
  <si>
    <t>RURAL BROOKS COUNTY</t>
  </si>
  <si>
    <t>RURAL BROWN COUNTY</t>
  </si>
  <si>
    <t>RURAL BURLESON COUNTY</t>
  </si>
  <si>
    <t>RURAL BURNET COUNTY</t>
  </si>
  <si>
    <t>RURAL CALDWELL COUNTY</t>
  </si>
  <si>
    <t>RURAL CALHOUN COUNTY</t>
  </si>
  <si>
    <t>RURAL CALLAHAN COUNTY</t>
  </si>
  <si>
    <t>RURAL CAMERON COUNTY</t>
  </si>
  <si>
    <t>RURAL CAMP COUNTY</t>
  </si>
  <si>
    <t>RURAL CARSON COUNTY</t>
  </si>
  <si>
    <t>RURAL CASS COUNTY</t>
  </si>
  <si>
    <t>RURAL CASTRO COUNTY</t>
  </si>
  <si>
    <t>RURAL CHAMBERS COUNTY</t>
  </si>
  <si>
    <t>RURAL CHEROKEE COUNTY</t>
  </si>
  <si>
    <t>RURAL CHILDRESS COUNTY</t>
  </si>
  <si>
    <t>RURAL CLAY COUNTY</t>
  </si>
  <si>
    <t>RURAL COCHRAN COUNTY</t>
  </si>
  <si>
    <t>RURAL COKE COUNTY</t>
  </si>
  <si>
    <t>RURAL COLEMAN COUNTY</t>
  </si>
  <si>
    <t>RURAL COLLIN COUNTY</t>
  </si>
  <si>
    <t>RURAL COLLINGSWORTH COUNTY</t>
  </si>
  <si>
    <t>RURAL COLORADO COUNTY</t>
  </si>
  <si>
    <t>RURAL COMAL COUNTY</t>
  </si>
  <si>
    <t>RURAL COMANCHE COUNTY</t>
  </si>
  <si>
    <t>RURAL CONCHO COUNTY</t>
  </si>
  <si>
    <t>RURAL COOKE COUNTY</t>
  </si>
  <si>
    <t>RURAL CORYELL COUNTY</t>
  </si>
  <si>
    <t>RURAL COTTLE COUNTY</t>
  </si>
  <si>
    <t>RURAL CRANE COUNTY</t>
  </si>
  <si>
    <t>RURAL CROCKETT COUNTY</t>
  </si>
  <si>
    <t>RURAL CROSBY COUNTY</t>
  </si>
  <si>
    <t>RURAL CULBERSON COUNTY</t>
  </si>
  <si>
    <t>RURAL DALLAM COUNTY</t>
  </si>
  <si>
    <t>RURAL DALLAS COUNTY</t>
  </si>
  <si>
    <t>RURAL DAWSON COUNTY</t>
  </si>
  <si>
    <t>RURAL DEAF SMITH COUNTY</t>
  </si>
  <si>
    <t>RURAL DELTA COUNTY</t>
  </si>
  <si>
    <t>RURAL DENTON COUNTY</t>
  </si>
  <si>
    <t>RURAL DEWITT COUNTY</t>
  </si>
  <si>
    <t>RURAL DICKENS COUNTY</t>
  </si>
  <si>
    <t>RURAL DIMMIT COUNTY</t>
  </si>
  <si>
    <t>RURAL DONLEY COUNTY</t>
  </si>
  <si>
    <t>RURAL DUVAL COUNTY</t>
  </si>
  <si>
    <t>RURAL EASTLAND COUNTY</t>
  </si>
  <si>
    <t>RURAL ECTOR COUNTY</t>
  </si>
  <si>
    <t>RURAL EDWARDS COUNTY</t>
  </si>
  <si>
    <t>RURAL EL PASO COUNTY</t>
  </si>
  <si>
    <t>RURAL ELLIS COUNTY</t>
  </si>
  <si>
    <t>RURAL ERATH COUNTY</t>
  </si>
  <si>
    <t>RURAL FALLS COUNTY</t>
  </si>
  <si>
    <t>RURAL FANNIN COUNTY</t>
  </si>
  <si>
    <t>RURAL FAYETTE COUNTY</t>
  </si>
  <si>
    <t>RURAL FISHER COUNTY</t>
  </si>
  <si>
    <t>RURAL FLOYD COUNTY</t>
  </si>
  <si>
    <t>RURAL FOARD COUNTY</t>
  </si>
  <si>
    <t>RURAL FORT BEND COUNTY</t>
  </si>
  <si>
    <t>RURAL FRANKLIN COUNTY</t>
  </si>
  <si>
    <t>RURAL FREESTONE COUNTY</t>
  </si>
  <si>
    <t>RURAL FRIO COUNTY</t>
  </si>
  <si>
    <t>RURAL GAINES COUNTY</t>
  </si>
  <si>
    <t>RURAL GALVESTON COUNTY</t>
  </si>
  <si>
    <t>RURAL GARZA COUNTY</t>
  </si>
  <si>
    <t>RURAL GILLESPIE COUNTY</t>
  </si>
  <si>
    <t>RURAL GLASSCOCK COUNTY</t>
  </si>
  <si>
    <t>RURAL GOLIAD COUNTY</t>
  </si>
  <si>
    <t>RURAL GONZALES COUNTY</t>
  </si>
  <si>
    <t>RURAL GRAY COUNTY</t>
  </si>
  <si>
    <t>RURAL GRAYSON COUNTY</t>
  </si>
  <si>
    <t>RURAL GREGG COUNTY</t>
  </si>
  <si>
    <t>RURAL GRIMES COUNTY</t>
  </si>
  <si>
    <t>RURAL GUADALUPE COUNTY</t>
  </si>
  <si>
    <t>RURAL HALE COUNTY</t>
  </si>
  <si>
    <t>RURAL HALL COUNTY</t>
  </si>
  <si>
    <t>RURAL HAMILTON COUNTY</t>
  </si>
  <si>
    <t>RURAL HANSFORD COUNTY</t>
  </si>
  <si>
    <t>RURAL HARDEMAN COUNTY</t>
  </si>
  <si>
    <t>RURAL HARDIN COUNTY</t>
  </si>
  <si>
    <t>RURAL HARRIS COUNTY</t>
  </si>
  <si>
    <t>RURAL HARRISON COUNTY</t>
  </si>
  <si>
    <t>RURAL HARTLEY COUNTY</t>
  </si>
  <si>
    <t>RURAL HASKELL COUNTY</t>
  </si>
  <si>
    <t>RURAL HAYS COUNTY</t>
  </si>
  <si>
    <t>RURAL HEMPHILL COUNTY</t>
  </si>
  <si>
    <t>RURAL HENDERSON COUNTY</t>
  </si>
  <si>
    <t>RURAL HIDALGO COUNTY</t>
  </si>
  <si>
    <t>RURAL HILL COUNTY</t>
  </si>
  <si>
    <t>RURAL HOCKLEY COUNTY</t>
  </si>
  <si>
    <t>RURAL HOOD COUNTY</t>
  </si>
  <si>
    <t>RURAL HOPKINS COUNTY</t>
  </si>
  <si>
    <t>RURAL HOUSTON COUNTY</t>
  </si>
  <si>
    <t>RURAL HOWARD COUNTY</t>
  </si>
  <si>
    <t>RURAL HUDSPETH COUNTY</t>
  </si>
  <si>
    <t>RURAL HUNT COUNTY</t>
  </si>
  <si>
    <t>RURAL HUTCHINSON COUNTY</t>
  </si>
  <si>
    <t>RURAL IRION COUNTY</t>
  </si>
  <si>
    <t>RURAL JACK COUNTY</t>
  </si>
  <si>
    <t>RURAL JACKSON COUNTY</t>
  </si>
  <si>
    <t>RURAL JASPER COUNTY</t>
  </si>
  <si>
    <t>RURAL JEFF DAVIS COUNTY</t>
  </si>
  <si>
    <t>RURAL JEFFERSON COUNTY</t>
  </si>
  <si>
    <t>RURAL JIM HOGG COUNTY</t>
  </si>
  <si>
    <t>RURAL JIM WELLS COUNTY</t>
  </si>
  <si>
    <t>RURAL JOHNSON COUNTY</t>
  </si>
  <si>
    <t>RURAL JONES COUNTY</t>
  </si>
  <si>
    <t>RURAL KARNES COUNTY</t>
  </si>
  <si>
    <t>RURAL KAUFMAN COUNTY</t>
  </si>
  <si>
    <t>RURAL KENDALL COUNTY</t>
  </si>
  <si>
    <t>RURAL KENEDY COUNTY</t>
  </si>
  <si>
    <t>RURAL KENT COUNTY</t>
  </si>
  <si>
    <t>RURAL KERR COUNTY</t>
  </si>
  <si>
    <t>RURAL KIMBLE COUNTY</t>
  </si>
  <si>
    <t>RURAL KING COUNTY</t>
  </si>
  <si>
    <t>RURAL KINNEY COUNTY</t>
  </si>
  <si>
    <t>RURAL KLEBERG COUNTY</t>
  </si>
  <si>
    <t>RURAL KNOX COUNTY</t>
  </si>
  <si>
    <t>RURAL LAMAR COUNTY</t>
  </si>
  <si>
    <t>RURAL LAMB COUNTY</t>
  </si>
  <si>
    <t>RURAL LAMPASAS COUNTY</t>
  </si>
  <si>
    <t>RURAL LA SALLE COUNTY</t>
  </si>
  <si>
    <t>RURAL LAVACA COUNTY</t>
  </si>
  <si>
    <t>RURAL LEE COUNTY</t>
  </si>
  <si>
    <t>RURAL LEON COUNTY</t>
  </si>
  <si>
    <t>RURAL LIBERTY COUNTY</t>
  </si>
  <si>
    <t>RURAL LIMESTONE COUNTY</t>
  </si>
  <si>
    <t>RURAL LIPSCOMB COUNTY</t>
  </si>
  <si>
    <t>RURAL LIVE OAK COUNTY</t>
  </si>
  <si>
    <t>RURAL LLANO COUNTY</t>
  </si>
  <si>
    <t>RURAL LOVING COUNTY</t>
  </si>
  <si>
    <t>RURAL LUBBOCK COUNTY</t>
  </si>
  <si>
    <t>RURAL LYNN COUNTY</t>
  </si>
  <si>
    <t>RURAL MADISON COUNTY</t>
  </si>
  <si>
    <t>RURAL MARION COUNTY</t>
  </si>
  <si>
    <t>RURAL MARTIN COUNTY</t>
  </si>
  <si>
    <t>RURAL MASON COUNTY</t>
  </si>
  <si>
    <t>RURAL MATAGORDA COUNTY</t>
  </si>
  <si>
    <t>RURAL MAVERICK COUNTY</t>
  </si>
  <si>
    <t>RURAL MCCULLOCH COUNTY</t>
  </si>
  <si>
    <t>RURAL MCLENNAN COUNTY</t>
  </si>
  <si>
    <t>RURAL MCMULLEN COUNTY</t>
  </si>
  <si>
    <t>RURAL MEDINA COUNTY</t>
  </si>
  <si>
    <t>RURAL MENARD COUNTY</t>
  </si>
  <si>
    <t>RURAL MIDLAND COUNTY</t>
  </si>
  <si>
    <t>RURAL MILAM COUNTY</t>
  </si>
  <si>
    <t>RURAL MILLS COUNTY</t>
  </si>
  <si>
    <t>RURAL MITCHELL COUNTY</t>
  </si>
  <si>
    <t>RURAL MONTAGUE COUNTY</t>
  </si>
  <si>
    <t>RURAL MONTGOMERY COUNTY</t>
  </si>
  <si>
    <t>RURAL MOORE COUNTY</t>
  </si>
  <si>
    <t>RURAL MORRIS COUNTY</t>
  </si>
  <si>
    <t>RURAL MOTLEY COUNTY</t>
  </si>
  <si>
    <t>RURAL NACOGDOCHES COUNTY</t>
  </si>
  <si>
    <t>RURAL NAVARRO COUNTY</t>
  </si>
  <si>
    <t>RURAL NEWTON COUNTY</t>
  </si>
  <si>
    <t>RURAL NOLAN COUNTY</t>
  </si>
  <si>
    <t>RURAL NUECES COUNTY</t>
  </si>
  <si>
    <t>RURAL OCHILTREE COUNTY</t>
  </si>
  <si>
    <t>RURAL OLDHAM COUNTY</t>
  </si>
  <si>
    <t>RURAL ORANGE COUNTY</t>
  </si>
  <si>
    <t>RURAL PALO PINTO COUNTY</t>
  </si>
  <si>
    <t>RURAL PANOLA COUNTY</t>
  </si>
  <si>
    <t>RURAL PARKER COUNTY</t>
  </si>
  <si>
    <t>RURAL PARMER COUNTY</t>
  </si>
  <si>
    <t>RURAL PECOS COUNTY</t>
  </si>
  <si>
    <t>RURAL POLK COUNTY</t>
  </si>
  <si>
    <t>RURAL POTTER COUNTY</t>
  </si>
  <si>
    <t>RURAL PRESIDIO COUNTY</t>
  </si>
  <si>
    <t>RURAL RAINS COUNTY</t>
  </si>
  <si>
    <t>RURAL RANDALL COUNTY</t>
  </si>
  <si>
    <t>RURAL REAGAN COUNTY</t>
  </si>
  <si>
    <t>RURAL REAL COUNTY</t>
  </si>
  <si>
    <t>RURAL RED RIVER COUNTY</t>
  </si>
  <si>
    <t>RURAL REEVES COUNTY</t>
  </si>
  <si>
    <t>RURAL REFUGIO COUNTY</t>
  </si>
  <si>
    <t>RURAL ROBERTS COUNTY</t>
  </si>
  <si>
    <t>RURAL ROBERTSON COUNTY</t>
  </si>
  <si>
    <t>RURAL ROCKWALL COUNTY</t>
  </si>
  <si>
    <t>RURAL RUNNELS COUNTY</t>
  </si>
  <si>
    <t>RURAL RUSK COUNTY</t>
  </si>
  <si>
    <t>RURAL SABINE COUNTY</t>
  </si>
  <si>
    <t>RURAL SAN AUGUSTINE COUNTY</t>
  </si>
  <si>
    <t>RURAL SAN JACINTO COUNTY</t>
  </si>
  <si>
    <t>RURAL SAN PATRICIO COUNTY</t>
  </si>
  <si>
    <t>RURAL SAN SABA COUNTY</t>
  </si>
  <si>
    <t>RURAL SCHLEICHER COUNTY</t>
  </si>
  <si>
    <t>RURAL SCURRY COUNTY</t>
  </si>
  <si>
    <t>RURAL SHACKELFORD COUNTY</t>
  </si>
  <si>
    <t>RURAL SHELBY COUNTY</t>
  </si>
  <si>
    <t>RURAL SHERMAN COUNTY</t>
  </si>
  <si>
    <t>RURAL SMITH COUNTY</t>
  </si>
  <si>
    <t>RURAL SOMERVELL COUNTY</t>
  </si>
  <si>
    <t>RURAL STARR COUNTY</t>
  </si>
  <si>
    <t>RURAL STEPHENS COUNTY</t>
  </si>
  <si>
    <t>RURAL STERLING COUNTY</t>
  </si>
  <si>
    <t>RURAL STONEWALL COUNTY</t>
  </si>
  <si>
    <t>RURAL SUTTON COUNTY</t>
  </si>
  <si>
    <t>RURAL SWISHER COUNTY</t>
  </si>
  <si>
    <t>RURAL TARRANT COUNTY</t>
  </si>
  <si>
    <t>RURAL TAYLOR COUNTY</t>
  </si>
  <si>
    <t>RURAL TERRELL COUNTY</t>
  </si>
  <si>
    <t>RURAL TERRY COUNTY</t>
  </si>
  <si>
    <t>RURAL THROCKMORTON COUNTY</t>
  </si>
  <si>
    <t>RURAL TITUS COUNTY</t>
  </si>
  <si>
    <t>RURAL TOM GREEN COUNTY</t>
  </si>
  <si>
    <t>RURAL TRAVIS COUNTY</t>
  </si>
  <si>
    <t>RURAL TRINITY COUNTY</t>
  </si>
  <si>
    <t>RURAL TYLER COUNTY</t>
  </si>
  <si>
    <t>RURAL UPSHUR COUNTY</t>
  </si>
  <si>
    <t>RURAL UPTON COUNTY</t>
  </si>
  <si>
    <t>RURAL UVALDE COUNTY</t>
  </si>
  <si>
    <t>RURAL VAL VERDE COUNTY</t>
  </si>
  <si>
    <t>RURAL VAN ZANDT COUNTY</t>
  </si>
  <si>
    <t>RURAL VICTORIA COUNTY</t>
  </si>
  <si>
    <t>RURAL WALKER COUNTY</t>
  </si>
  <si>
    <t>RURAL WALLER COUNTY</t>
  </si>
  <si>
    <t>RURAL WARD COUNTY</t>
  </si>
  <si>
    <t>RURAL WASHINGTON COUNTY</t>
  </si>
  <si>
    <t>RURAL WEBB COUNTY</t>
  </si>
  <si>
    <t>RURAL WHARTON COUNTY</t>
  </si>
  <si>
    <t>RURAL WHEELER COUNTY</t>
  </si>
  <si>
    <t>RURAL WICHITA COUNTY</t>
  </si>
  <si>
    <t>RURAL WILBARGER COUNTY</t>
  </si>
  <si>
    <t>RURAL WILLACY COUNTY</t>
  </si>
  <si>
    <t>RURAL WILLIAMSON COUNTY</t>
  </si>
  <si>
    <t>RURAL WILSON COUNTY</t>
  </si>
  <si>
    <t>RURAL WINKLER COUNTY</t>
  </si>
  <si>
    <t>RURAL WISE COUNTY</t>
  </si>
  <si>
    <t>RURAL WOOD COUNTY</t>
  </si>
  <si>
    <t>RURAL YOAKUM COUNTY</t>
  </si>
  <si>
    <t>RURAL YOUNG COUNTY</t>
  </si>
  <si>
    <t>RURAL ZAPATA COUNTY</t>
  </si>
  <si>
    <t>RURAL ZAVALA COUNTY</t>
  </si>
  <si>
    <t>MACDONA</t>
  </si>
  <si>
    <t>SAN GERONIMO</t>
  </si>
  <si>
    <t>SUTHERLAND SPRINGS</t>
  </si>
  <si>
    <t>ADKINS</t>
  </si>
  <si>
    <t>AGNES</t>
  </si>
  <si>
    <t>AGUILARES</t>
  </si>
  <si>
    <t>ALANREED</t>
  </si>
  <si>
    <t>ALFRED</t>
  </si>
  <si>
    <t>ALGERITA</t>
  </si>
  <si>
    <t>ALGOA</t>
  </si>
  <si>
    <t>ALICE ACRES</t>
  </si>
  <si>
    <t>ALIEF</t>
  </si>
  <si>
    <t>ALLEYTON</t>
  </si>
  <si>
    <t>ALTAIR</t>
  </si>
  <si>
    <t>ALTO BONITO</t>
  </si>
  <si>
    <t>AMSTERDAM</t>
  </si>
  <si>
    <t>ANDICE</t>
  </si>
  <si>
    <t>APPLE SPRINGS</t>
  </si>
  <si>
    <t>ARROYO CITY</t>
  </si>
  <si>
    <t>ARTESIA WELLS</t>
  </si>
  <si>
    <t>ARTHUR CITY</t>
  </si>
  <si>
    <t>ASA</t>
  </si>
  <si>
    <t>ASHWOOD</t>
  </si>
  <si>
    <t>AUGUSTA</t>
  </si>
  <si>
    <t>AUSTONIO</t>
  </si>
  <si>
    <t>AVOCA</t>
  </si>
  <si>
    <t>AXTELL</t>
  </si>
  <si>
    <t>BAGWELL</t>
  </si>
  <si>
    <t>BAILEYVILLE</t>
  </si>
  <si>
    <t>BAKERSFIELD</t>
  </si>
  <si>
    <t>BALD PRAIRIE</t>
  </si>
  <si>
    <t>BALSORA</t>
  </si>
  <si>
    <t>BANQUETE</t>
  </si>
  <si>
    <t>BARNHART</t>
  </si>
  <si>
    <t>BATEMAN</t>
  </si>
  <si>
    <t>BATSON</t>
  </si>
  <si>
    <t>BAYVIEW (GALVESTON)</t>
  </si>
  <si>
    <t>BEBE</t>
  </si>
  <si>
    <t>BELMENA</t>
  </si>
  <si>
    <t>BELMONT</t>
  </si>
  <si>
    <t>BEN ARNOLD</t>
  </si>
  <si>
    <t>BEN BOLT</t>
  </si>
  <si>
    <t>BEN FRANKLIN</t>
  </si>
  <si>
    <t>BEN HUR</t>
  </si>
  <si>
    <t>BEN WHEELER</t>
  </si>
  <si>
    <t>BENCHLEY</t>
  </si>
  <si>
    <t>BENOIT</t>
  </si>
  <si>
    <t>BERCLAIR</t>
  </si>
  <si>
    <t>BERGHEIM</t>
  </si>
  <si>
    <t>BERNARDO</t>
  </si>
  <si>
    <t>BETHEL (ANDERSON)</t>
  </si>
  <si>
    <t>BIROME</t>
  </si>
  <si>
    <t>BIRY</t>
  </si>
  <si>
    <t>BIVINS</t>
  </si>
  <si>
    <t>BLANCONIA</t>
  </si>
  <si>
    <t>BLEAKWOOD</t>
  </si>
  <si>
    <t>BLUETOWN</t>
  </si>
  <si>
    <t>BLUFFTON</t>
  </si>
  <si>
    <t>BLUNTZER</t>
  </si>
  <si>
    <t>BOLING</t>
  </si>
  <si>
    <t>BOLIVAR</t>
  </si>
  <si>
    <t>BON WIER</t>
  </si>
  <si>
    <t>BONUS</t>
  </si>
  <si>
    <t>BOONSVILLE</t>
  </si>
  <si>
    <t>BOOTH</t>
  </si>
  <si>
    <t>BOXELDER</t>
  </si>
  <si>
    <t>BOYD (FANNIN)</t>
  </si>
  <si>
    <t>BRAD</t>
  </si>
  <si>
    <t>BRANCH</t>
  </si>
  <si>
    <t>BRANCHVILLE</t>
  </si>
  <si>
    <t>BRANDON</t>
  </si>
  <si>
    <t>BRASHEAR</t>
  </si>
  <si>
    <t>BRAZOS COUNTRY</t>
  </si>
  <si>
    <t>BRESLAU</t>
  </si>
  <si>
    <t>BROOKELAND</t>
  </si>
  <si>
    <t>BROOKSTON</t>
  </si>
  <si>
    <t>BRUSHIE PRAIRIE</t>
  </si>
  <si>
    <t>BRYANS MILL</t>
  </si>
  <si>
    <t>BUCHANAN</t>
  </si>
  <si>
    <t>BULA</t>
  </si>
  <si>
    <t>BURKETT</t>
  </si>
  <si>
    <t>BURKEVILLE</t>
  </si>
  <si>
    <t>BURLEIGH</t>
  </si>
  <si>
    <t>BURR</t>
  </si>
  <si>
    <t>BUSHLAND</t>
  </si>
  <si>
    <t>CALL JUNCTION</t>
  </si>
  <si>
    <t>CAMDEN</t>
  </si>
  <si>
    <t>CAMPO ALTO</t>
  </si>
  <si>
    <t>CANYON CITY</t>
  </si>
  <si>
    <t>CARLOS</t>
  </si>
  <si>
    <t>CARLSBAD</t>
  </si>
  <si>
    <t>CARLTON</t>
  </si>
  <si>
    <t>CARRICITOS</t>
  </si>
  <si>
    <t>CASH</t>
  </si>
  <si>
    <t>CASTELL</t>
  </si>
  <si>
    <t>CAT SPRING</t>
  </si>
  <si>
    <t>CAYUGA</t>
  </si>
  <si>
    <t>CEDAR CREEK</t>
  </si>
  <si>
    <t>CEDAR LAKE</t>
  </si>
  <si>
    <t>CEDAR LANE</t>
  </si>
  <si>
    <t>CEDAR SPRINGS (FALLS)</t>
  </si>
  <si>
    <t>CEGO</t>
  </si>
  <si>
    <t>CENTRALIA</t>
  </si>
  <si>
    <t>CHAPMAN RANCH</t>
  </si>
  <si>
    <t>CHARLESTON</t>
  </si>
  <si>
    <t>CHARLIE</t>
  </si>
  <si>
    <t>CHATEAU WOODS</t>
  </si>
  <si>
    <t>CHATFIELD</t>
  </si>
  <si>
    <t>CHEEK</t>
  </si>
  <si>
    <t>CHERRY SPRING</t>
  </si>
  <si>
    <t>CHICOTA</t>
  </si>
  <si>
    <t>CHINA SPRING</t>
  </si>
  <si>
    <t>CHITA</t>
  </si>
  <si>
    <t>CHOATE</t>
  </si>
  <si>
    <t>CHURCHILL</t>
  </si>
  <si>
    <t>CISTERN</t>
  </si>
  <si>
    <t>CLEMVILLE</t>
  </si>
  <si>
    <t>COLLEGE MOUND</t>
  </si>
  <si>
    <t>COLOGNE</t>
  </si>
  <si>
    <t>COMSTOCK</t>
  </si>
  <si>
    <t>CONCAN</t>
  </si>
  <si>
    <t>COOKS POINT</t>
  </si>
  <si>
    <t>COOKVILLE</t>
  </si>
  <si>
    <t>COPEVILLE</t>
  </si>
  <si>
    <t>CORBET</t>
  </si>
  <si>
    <t>CORLEY</t>
  </si>
  <si>
    <t>COST</t>
  </si>
  <si>
    <t>COTTONDALE</t>
  </si>
  <si>
    <t>COUPLAND</t>
  </si>
  <si>
    <t>CRABBS PRAIRIE</t>
  </si>
  <si>
    <t>CRANES MILL</t>
  </si>
  <si>
    <t>CREWS</t>
  </si>
  <si>
    <t>CROSS ROADS (HENDERSON)</t>
  </si>
  <si>
    <t>CROSS TIMBER</t>
  </si>
  <si>
    <t>CRYSTAL BEACH</t>
  </si>
  <si>
    <t>CULLEOKA</t>
  </si>
  <si>
    <t>CUNDIFF</t>
  </si>
  <si>
    <t>CURTIS</t>
  </si>
  <si>
    <t>CYPRESS (HARRIS)</t>
  </si>
  <si>
    <t>DACOSTA</t>
  </si>
  <si>
    <t>DALE</t>
  </si>
  <si>
    <t>DANEVANG</t>
  </si>
  <si>
    <t>DARBY HILL</t>
  </si>
  <si>
    <t>DAVILLA</t>
  </si>
  <si>
    <t>DEANVILLE</t>
  </si>
  <si>
    <t>DEBERRY</t>
  </si>
  <si>
    <t>DECKER PRAIRIE</t>
  </si>
  <si>
    <t>DELHI</t>
  </si>
  <si>
    <t>DELMITA</t>
  </si>
  <si>
    <t>DENHAWKEN</t>
  </si>
  <si>
    <t>DENNIS</t>
  </si>
  <si>
    <t>DERMOTT</t>
  </si>
  <si>
    <t>DESDEMONA</t>
  </si>
  <si>
    <t>DEW</t>
  </si>
  <si>
    <t>DEWEES</t>
  </si>
  <si>
    <t>DEXTER</t>
  </si>
  <si>
    <t>DIKE</t>
  </si>
  <si>
    <t>DIME BOX</t>
  </si>
  <si>
    <t>DISH</t>
  </si>
  <si>
    <t>DOBBIN</t>
  </si>
  <si>
    <t>DOGWOOD CITY</t>
  </si>
  <si>
    <t>DOLAN</t>
  </si>
  <si>
    <t>DOLEN</t>
  </si>
  <si>
    <t>DONIE</t>
  </si>
  <si>
    <t>DOUBLE BAYOU</t>
  </si>
  <si>
    <t>DOUCETTE</t>
  </si>
  <si>
    <t>DOUGLASS</t>
  </si>
  <si>
    <t>DOWNSVILLE</t>
  </si>
  <si>
    <t>DRESDEN</t>
  </si>
  <si>
    <t>DRIFTWOOD</t>
  </si>
  <si>
    <t>DRYDEN</t>
  </si>
  <si>
    <t>DUNDEE</t>
  </si>
  <si>
    <t>DUNLAY</t>
  </si>
  <si>
    <t>EASTERLY</t>
  </si>
  <si>
    <t>EDDY</t>
  </si>
  <si>
    <t>EL GATO</t>
  </si>
  <si>
    <t>EL SAUZ</t>
  </si>
  <si>
    <t>ELDERVILLE</t>
  </si>
  <si>
    <t>ELIASVILLE</t>
  </si>
  <si>
    <t>ELK</t>
  </si>
  <si>
    <t>ELLIOT</t>
  </si>
  <si>
    <t>ELMO</t>
  </si>
  <si>
    <t>ELROY</t>
  </si>
  <si>
    <t>ELYSIAN FIELDS</t>
  </si>
  <si>
    <t>ENGLE</t>
  </si>
  <si>
    <t>ENLOE</t>
  </si>
  <si>
    <t>ENOCHS</t>
  </si>
  <si>
    <t>ERA</t>
  </si>
  <si>
    <t>ERIN</t>
  </si>
  <si>
    <t>ESCOBAS</t>
  </si>
  <si>
    <t>ETOILE</t>
  </si>
  <si>
    <t>ETTER</t>
  </si>
  <si>
    <t>EULA</t>
  </si>
  <si>
    <t>FANNETT</t>
  </si>
  <si>
    <t>FARRSVILLE</t>
  </si>
  <si>
    <t>FAWIL</t>
  </si>
  <si>
    <t>FELICIA</t>
  </si>
  <si>
    <t>FENTRESS</t>
  </si>
  <si>
    <t>FISCHER</t>
  </si>
  <si>
    <t>FISK</t>
  </si>
  <si>
    <t>FLAT</t>
  </si>
  <si>
    <t>FLO</t>
  </si>
  <si>
    <t>FLYNN</t>
  </si>
  <si>
    <t>FORESTBURG</t>
  </si>
  <si>
    <t>FORRESTON</t>
  </si>
  <si>
    <t>FOUR CORNERS (FORT BEND)</t>
  </si>
  <si>
    <t>FRANCITAS</t>
  </si>
  <si>
    <t>FREIHEIT</t>
  </si>
  <si>
    <t>FRELSBURG</t>
  </si>
  <si>
    <t>FRYDEK</t>
  </si>
  <si>
    <t>GARCIASVILLE</t>
  </si>
  <si>
    <t>GARDENDALE (LA SALLE)</t>
  </si>
  <si>
    <t>GARNER</t>
  </si>
  <si>
    <t>GARWOOD</t>
  </si>
  <si>
    <t>GAUSE</t>
  </si>
  <si>
    <t>GILCHRIST</t>
  </si>
  <si>
    <t>GILLETT</t>
  </si>
  <si>
    <t>GIST</t>
  </si>
  <si>
    <t>GLAZIER</t>
  </si>
  <si>
    <t>GLEN FLORA</t>
  </si>
  <si>
    <t>GLIDDEN</t>
  </si>
  <si>
    <t>GOODLETT</t>
  </si>
  <si>
    <t>GORDONVILLE</t>
  </si>
  <si>
    <t>GRANGERLAND</t>
  </si>
  <si>
    <t>GRAPE CREEK</t>
  </si>
  <si>
    <t>GREEN LAKE</t>
  </si>
  <si>
    <t>GRESHAM</t>
  </si>
  <si>
    <t>GROCEVILLE</t>
  </si>
  <si>
    <t>GUTHRIE</t>
  </si>
  <si>
    <t>GUY</t>
  </si>
  <si>
    <t>HAINESVILLE</t>
  </si>
  <si>
    <t>HAMSHIRE</t>
  </si>
  <si>
    <t>HANCOCK</t>
  </si>
  <si>
    <t>HANKAMER</t>
  </si>
  <si>
    <t>HARGILL</t>
  </si>
  <si>
    <t>HARLETON</t>
  </si>
  <si>
    <t>HARROLD</t>
  </si>
  <si>
    <t>HARTBURG</t>
  </si>
  <si>
    <t>HARWOOD</t>
  </si>
  <si>
    <t>HASSE</t>
  </si>
  <si>
    <t>HEIDENHEIMER</t>
  </si>
  <si>
    <t>HELENA</t>
  </si>
  <si>
    <t>HENLY</t>
  </si>
  <si>
    <t>HIGH ISLAND</t>
  </si>
  <si>
    <t>HIGHLAND HAVEN</t>
  </si>
  <si>
    <t>HILLISTER</t>
  </si>
  <si>
    <t>HILLJE</t>
  </si>
  <si>
    <t>HILLTOP LAKES</t>
  </si>
  <si>
    <t>HOBSON</t>
  </si>
  <si>
    <t>HOLIDAY BEACH</t>
  </si>
  <si>
    <t>HOLLY SPRINGS</t>
  </si>
  <si>
    <t>HONEY ISLAND</t>
  </si>
  <si>
    <t>HUCKABAY</t>
  </si>
  <si>
    <t>HUFF CREEK</t>
  </si>
  <si>
    <t>HUFFMAN</t>
  </si>
  <si>
    <t>HULL</t>
  </si>
  <si>
    <t>HYE</t>
  </si>
  <si>
    <t>IRA</t>
  </si>
  <si>
    <t>IVANHOE (FANNIN)</t>
  </si>
  <si>
    <t>IZORO</t>
  </si>
  <si>
    <t>JARRELL</t>
  </si>
  <si>
    <t>JEAN</t>
  </si>
  <si>
    <t>JERMYN</t>
  </si>
  <si>
    <t>JOHNTOWN</t>
  </si>
  <si>
    <t>JOINERVILLE</t>
  </si>
  <si>
    <t>JOLIET</t>
  </si>
  <si>
    <t>JONAH</t>
  </si>
  <si>
    <t>JONES PRAIRIE</t>
  </si>
  <si>
    <t>JONESBORO</t>
  </si>
  <si>
    <t>JULIFF</t>
  </si>
  <si>
    <t>KANAWHA</t>
  </si>
  <si>
    <t>KARNACK</t>
  </si>
  <si>
    <t>KEETER</t>
  </si>
  <si>
    <t>KEITH</t>
  </si>
  <si>
    <t>KELLOGG</t>
  </si>
  <si>
    <t>KENDALIA</t>
  </si>
  <si>
    <t>KENNEY</t>
  </si>
  <si>
    <t>KILDARE</t>
  </si>
  <si>
    <t>KINGSTON</t>
  </si>
  <si>
    <t>KIRKLAND</t>
  </si>
  <si>
    <t>KNICKERBOCKER</t>
  </si>
  <si>
    <t>KNOTT</t>
  </si>
  <si>
    <t>KOMENSKY</t>
  </si>
  <si>
    <t>KOPPERL</t>
  </si>
  <si>
    <t>KOSCIUSKO</t>
  </si>
  <si>
    <t>KURTEN</t>
  </si>
  <si>
    <t>LA BELLE</t>
  </si>
  <si>
    <t>LA CASITA</t>
  </si>
  <si>
    <t>LA COSTE</t>
  </si>
  <si>
    <t>LA REFORMA</t>
  </si>
  <si>
    <t>LA ROSITA</t>
  </si>
  <si>
    <t>LA VICTORIA</t>
  </si>
  <si>
    <t>LAGARTO</t>
  </si>
  <si>
    <t>LAIRD HILL</t>
  </si>
  <si>
    <t>LAKESIDE (SAN PATRICIO)</t>
  </si>
  <si>
    <t>LAKESIDE VILLAGE</t>
  </si>
  <si>
    <t>LAKEVIEW (ORANGE)</t>
  </si>
  <si>
    <t>LANE CITY</t>
  </si>
  <si>
    <t>LANEVILLE</t>
  </si>
  <si>
    <t>LANNIUS</t>
  </si>
  <si>
    <t>LANTANA (CAMERON)</t>
  </si>
  <si>
    <t>LARUE</t>
  </si>
  <si>
    <t>LAS LOMAS</t>
  </si>
  <si>
    <t>LAS YESCAS</t>
  </si>
  <si>
    <t>LAWRENCE</t>
  </si>
  <si>
    <t>LAZBUDDIE</t>
  </si>
  <si>
    <t>LEDBETTER</t>
  </si>
  <si>
    <t>LEESBURG</t>
  </si>
  <si>
    <t>LEESVILLE</t>
  </si>
  <si>
    <t>LEGGETT</t>
  </si>
  <si>
    <t>LEHMAN</t>
  </si>
  <si>
    <t>LELIA LAKE</t>
  </si>
  <si>
    <t>LINGLEVILLE</t>
  </si>
  <si>
    <t>LINN</t>
  </si>
  <si>
    <t>LISSIE</t>
  </si>
  <si>
    <t>LITTLE CYPRESS</t>
  </si>
  <si>
    <t>LONG MOTT</t>
  </si>
  <si>
    <t>LOS BARRERAS</t>
  </si>
  <si>
    <t>LOS GARZAS</t>
  </si>
  <si>
    <t>LOS VILLAREALES</t>
  </si>
  <si>
    <t>LUELLA</t>
  </si>
  <si>
    <t>LUTIE</t>
  </si>
  <si>
    <t>LYDIA</t>
  </si>
  <si>
    <t>LYTTON SPRINGS</t>
  </si>
  <si>
    <t>MAGNET</t>
  </si>
  <si>
    <t>MAGNOLIA BEACH</t>
  </si>
  <si>
    <t>MAGNOLIA SPRINGS</t>
  </si>
  <si>
    <t>MALTA</t>
  </si>
  <si>
    <t>MANKINS</t>
  </si>
  <si>
    <t>MAPLETON</t>
  </si>
  <si>
    <t>MARTINSVILLE</t>
  </si>
  <si>
    <t>MARYNEAL</t>
  </si>
  <si>
    <t>MAXWELL</t>
  </si>
  <si>
    <t>MAY</t>
  </si>
  <si>
    <t>MAYDELLE</t>
  </si>
  <si>
    <t>MAYSFIELD</t>
  </si>
  <si>
    <t>MCCAULLEY</t>
  </si>
  <si>
    <t>MCCOOK</t>
  </si>
  <si>
    <t>MCDADE</t>
  </si>
  <si>
    <t>MCLEOD</t>
  </si>
  <si>
    <t>MCMAHAN</t>
  </si>
  <si>
    <t>MCNAIR</t>
  </si>
  <si>
    <t>MEADOWS PLACE</t>
  </si>
  <si>
    <t>MERRELLTOWN</t>
  </si>
  <si>
    <t>MICO</t>
  </si>
  <si>
    <t>MIDKIFF</t>
  </si>
  <si>
    <t>MILLERSVIEW</t>
  </si>
  <si>
    <t>MINDEN</t>
  </si>
  <si>
    <t>MINERAL</t>
  </si>
  <si>
    <t>MINERVA</t>
  </si>
  <si>
    <t>MISSION VALLEY</t>
  </si>
  <si>
    <t>MOBILE CITY</t>
  </si>
  <si>
    <t>MONAVILLE</t>
  </si>
  <si>
    <t>MONROE CITY</t>
  </si>
  <si>
    <t>MONT</t>
  </si>
  <si>
    <t>MONTALBA</t>
  </si>
  <si>
    <t>MOOREVILLE</t>
  </si>
  <si>
    <t>MORGAN MILL</t>
  </si>
  <si>
    <t>MOSCOW</t>
  </si>
  <si>
    <t>MOSS BLUFF</t>
  </si>
  <si>
    <t>MOSS HILL</t>
  </si>
  <si>
    <t>MOUNT UNION</t>
  </si>
  <si>
    <t>MOUNTAIN HOME</t>
  </si>
  <si>
    <t>MOUNTAIN SPRINGS</t>
  </si>
  <si>
    <t>MUMFORD</t>
  </si>
  <si>
    <t>MYRA</t>
  </si>
  <si>
    <t>NADA</t>
  </si>
  <si>
    <t>NAVARRO MILLS</t>
  </si>
  <si>
    <t>NECHES</t>
  </si>
  <si>
    <t>NEINDA</t>
  </si>
  <si>
    <t>NELSONVILLE</t>
  </si>
  <si>
    <t>NEMO</t>
  </si>
  <si>
    <t>NEW BADEN</t>
  </si>
  <si>
    <t>NEW FAIRVIEW</t>
  </si>
  <si>
    <t>NEW TAITON</t>
  </si>
  <si>
    <t>NOACK</t>
  </si>
  <si>
    <t>NORIAS</t>
  </si>
  <si>
    <t>NORMANDY</t>
  </si>
  <si>
    <t>NORTH ZULCH</t>
  </si>
  <si>
    <t>NORTHRUP</t>
  </si>
  <si>
    <t>NOTREES</t>
  </si>
  <si>
    <t>NUGENT</t>
  </si>
  <si>
    <t>NURSERY</t>
  </si>
  <si>
    <t>OAK LEAF</t>
  </si>
  <si>
    <t>OAKVILLE</t>
  </si>
  <si>
    <t>OCEE</t>
  </si>
  <si>
    <t>OKLAUNION</t>
  </si>
  <si>
    <t>OLA</t>
  </si>
  <si>
    <t>OLD OCEAN</t>
  </si>
  <si>
    <t>OLD SALEM</t>
  </si>
  <si>
    <t>OLDEN</t>
  </si>
  <si>
    <t>OLDENBURG</t>
  </si>
  <si>
    <t>OLETHA</t>
  </si>
  <si>
    <t>OPLIN</t>
  </si>
  <si>
    <t>ORANGEDALE</t>
  </si>
  <si>
    <t>ORANGEFIELD</t>
  </si>
  <si>
    <t>OSCEOLA</t>
  </si>
  <si>
    <t>OTTO</t>
  </si>
  <si>
    <t>PAINT CREEK</t>
  </si>
  <si>
    <t>PANDORA</t>
  </si>
  <si>
    <t>PANHANDLE</t>
  </si>
  <si>
    <t>PAPALOTE</t>
  </si>
  <si>
    <t>PARK SPRINGS</t>
  </si>
  <si>
    <t>PATRICIA</t>
  </si>
  <si>
    <t>PATTONVILLE</t>
  </si>
  <si>
    <t>PAWELEKVILLE</t>
  </si>
  <si>
    <t>PEAR RIDGE</t>
  </si>
  <si>
    <t>PEASTER</t>
  </si>
  <si>
    <t>PECOS CITY</t>
  </si>
  <si>
    <t>PENNINGTON</t>
  </si>
  <si>
    <t>PEORIA</t>
  </si>
  <si>
    <t>PERRIN</t>
  </si>
  <si>
    <t>PERRY</t>
  </si>
  <si>
    <t>PERRY LANDING</t>
  </si>
  <si>
    <t>PERSONVILLE</t>
  </si>
  <si>
    <t>PETERSVILLE</t>
  </si>
  <si>
    <t>PETTIBONE</t>
  </si>
  <si>
    <t>PICKTON</t>
  </si>
  <si>
    <t>PIPE CREEK</t>
  </si>
  <si>
    <t>PLACEDO</t>
  </si>
  <si>
    <t>PLANTERSVILLE</t>
  </si>
  <si>
    <t>PLUM</t>
  </si>
  <si>
    <t>POETRY</t>
  </si>
  <si>
    <t>POINT ENTERPRISE</t>
  </si>
  <si>
    <t>POINT VENTURE</t>
  </si>
  <si>
    <t>POLLOK</t>
  </si>
  <si>
    <t>PONTOTOC</t>
  </si>
  <si>
    <t>POOLVILLE</t>
  </si>
  <si>
    <t>PORT ALTO</t>
  </si>
  <si>
    <t>PORT O'CONNOR</t>
  </si>
  <si>
    <t>PORTER</t>
  </si>
  <si>
    <t>POST OAK BEND</t>
  </si>
  <si>
    <t>POTTSVILLE</t>
  </si>
  <si>
    <t>POWDERLY</t>
  </si>
  <si>
    <t>PRAHA</t>
  </si>
  <si>
    <t>PRAIRIE HILL (LIMESTONE)</t>
  </si>
  <si>
    <t>PRAIRIE LEA</t>
  </si>
  <si>
    <t>PRAIRIE POINT</t>
  </si>
  <si>
    <t>PRIDDY</t>
  </si>
  <si>
    <t>PROCTOR</t>
  </si>
  <si>
    <t>PUMPKIN</t>
  </si>
  <si>
    <t>PUNKIN CENTER (DAWSON)</t>
  </si>
  <si>
    <t>PURDON</t>
  </si>
  <si>
    <t>PURSLEY</t>
  </si>
  <si>
    <t>QUEEN CITY</t>
  </si>
  <si>
    <t>QUIHI</t>
  </si>
  <si>
    <t>RACHAL</t>
  </si>
  <si>
    <t>RAISIN</t>
  </si>
  <si>
    <t>RALEIGH</t>
  </si>
  <si>
    <t>RAMIRENO</t>
  </si>
  <si>
    <t>RANDADO</t>
  </si>
  <si>
    <t>RANDOLPH</t>
  </si>
  <si>
    <t>RAYBURN</t>
  </si>
  <si>
    <t>RAYWOOD</t>
  </si>
  <si>
    <t>RED GATE</t>
  </si>
  <si>
    <t>REEDVILLE</t>
  </si>
  <si>
    <t>RHINELAND</t>
  </si>
  <si>
    <t>RICARDO</t>
  </si>
  <si>
    <t>RICES CROSSING</t>
  </si>
  <si>
    <t>RINCON</t>
  </si>
  <si>
    <t>RINGGOLD</t>
  </si>
  <si>
    <t>ROANE</t>
  </si>
  <si>
    <t>ROBBINS</t>
  </si>
  <si>
    <t>ROCHELLE</t>
  </si>
  <si>
    <t>ROCK ISLAND</t>
  </si>
  <si>
    <t>ROCKETT</t>
  </si>
  <si>
    <t>ROCKNE</t>
  </si>
  <si>
    <t>ROCKWOOD</t>
  </si>
  <si>
    <t>ROMA CREEK</t>
  </si>
  <si>
    <t>ROMAYOR</t>
  </si>
  <si>
    <t>ROSANKY</t>
  </si>
  <si>
    <t>ROSHARON</t>
  </si>
  <si>
    <t>ROSSVILLE</t>
  </si>
  <si>
    <t>ROYALTY</t>
  </si>
  <si>
    <t>RUMLEY</t>
  </si>
  <si>
    <t>RUTERSVILLE</t>
  </si>
  <si>
    <t>RYE</t>
  </si>
  <si>
    <t>SACUL</t>
  </si>
  <si>
    <t>SAGERTON</t>
  </si>
  <si>
    <t>SALINENO</t>
  </si>
  <si>
    <t>SALTILLO</t>
  </si>
  <si>
    <t>SAM RAYBURN</t>
  </si>
  <si>
    <t>SAMARIA</t>
  </si>
  <si>
    <t>SAN GABRIEL</t>
  </si>
  <si>
    <t>SAN MANUEL</t>
  </si>
  <si>
    <t>SAN ROMAN</t>
  </si>
  <si>
    <t>SAN YGNACIO</t>
  </si>
  <si>
    <t>SANCTUARY</t>
  </si>
  <si>
    <t>SANDUSKY</t>
  </si>
  <si>
    <t>SANDY (BLANCO)</t>
  </si>
  <si>
    <t>SANDY POINT</t>
  </si>
  <si>
    <t>SANTA CLARA</t>
  </si>
  <si>
    <t>SANTA ELENA</t>
  </si>
  <si>
    <t>SANTO</t>
  </si>
  <si>
    <t>SARAGOSA</t>
  </si>
  <si>
    <t>SARATOGA</t>
  </si>
  <si>
    <t>SARITA</t>
  </si>
  <si>
    <t>SATTLER</t>
  </si>
  <si>
    <t>SAVANNAH</t>
  </si>
  <si>
    <t>SCHWERTNER</t>
  </si>
  <si>
    <t>SCROGGINS</t>
  </si>
  <si>
    <t>SEGNO</t>
  </si>
  <si>
    <t>SELMAN CITY</t>
  </si>
  <si>
    <t>SEWARD JUNCTION</t>
  </si>
  <si>
    <t>SHAFTER</t>
  </si>
  <si>
    <t>SHARP</t>
  </si>
  <si>
    <t>SHEFFIELD</t>
  </si>
  <si>
    <t>SHELBYVILLE</t>
  </si>
  <si>
    <t>SHERIDAN</t>
  </si>
  <si>
    <t>SHIRO</t>
  </si>
  <si>
    <t>SILVER CITY (NAVARRO)</t>
  </si>
  <si>
    <t>SIMMS</t>
  </si>
  <si>
    <t>SISTERDALE</t>
  </si>
  <si>
    <t>SLIDELL</t>
  </si>
  <si>
    <t>SLOCUM</t>
  </si>
  <si>
    <t>SMETANA</t>
  </si>
  <si>
    <t>SMITH POINT</t>
  </si>
  <si>
    <t>SMITHSON VALLEY</t>
  </si>
  <si>
    <t>SMITHWICK</t>
  </si>
  <si>
    <t>SOUTH PURMELA</t>
  </si>
  <si>
    <t>SPANISH CAMP</t>
  </si>
  <si>
    <t>SPEAKS</t>
  </si>
  <si>
    <t>SPEEGLEVILLE</t>
  </si>
  <si>
    <t>SPICEWOOD</t>
  </si>
  <si>
    <t>SPRING BRANCH (COMAL)</t>
  </si>
  <si>
    <t>SPURGER</t>
  </si>
  <si>
    <t>STAIRTOWN</t>
  </si>
  <si>
    <t>STAPLES</t>
  </si>
  <si>
    <t>STARTZVILLE</t>
  </si>
  <si>
    <t>STEEP HOLLOW</t>
  </si>
  <si>
    <t>STONEBURG</t>
  </si>
  <si>
    <t>STONEHAM</t>
  </si>
  <si>
    <t>SUBLIME</t>
  </si>
  <si>
    <t>SUGAR VALLEY</t>
  </si>
  <si>
    <t>SUMNER</t>
  </si>
  <si>
    <t>SYLVESTER</t>
  </si>
  <si>
    <t>TALPA</t>
  </si>
  <si>
    <t>TARPLEY</t>
  </si>
  <si>
    <t>TARZAN</t>
  </si>
  <si>
    <t>TAVENER</t>
  </si>
  <si>
    <t>TELFERNER</t>
  </si>
  <si>
    <t>TELICO</t>
  </si>
  <si>
    <t>TENNESSEE COLONY</t>
  </si>
  <si>
    <t>TERLINGUA</t>
  </si>
  <si>
    <t>THALIA</t>
  </si>
  <si>
    <t>THELMA (BEXAR)</t>
  </si>
  <si>
    <t>THICKET</t>
  </si>
  <si>
    <t>THOMASTON</t>
  </si>
  <si>
    <t>THORNBERRY</t>
  </si>
  <si>
    <t>THORP SPRING</t>
  </si>
  <si>
    <t>THURBER</t>
  </si>
  <si>
    <t>TILMON</t>
  </si>
  <si>
    <t>TIVOLI</t>
  </si>
  <si>
    <t>TOLEDO</t>
  </si>
  <si>
    <t>TOLOSA</t>
  </si>
  <si>
    <t>TOURS</t>
  </si>
  <si>
    <t>TOWN BLUFF</t>
  </si>
  <si>
    <t>TREASURE ISLAND</t>
  </si>
  <si>
    <t>TROUT CREEK</t>
  </si>
  <si>
    <t>TRUBY</t>
  </si>
  <si>
    <t>TUNIS</t>
  </si>
  <si>
    <t>TUPELO</t>
  </si>
  <si>
    <t>TURNERTOWN</t>
  </si>
  <si>
    <t>UMBARGER</t>
  </si>
  <si>
    <t>UNION HIGH</t>
  </si>
  <si>
    <t>VALERA</t>
  </si>
  <si>
    <t>VALLEY JUNCTION</t>
  </si>
  <si>
    <t>VALLEY SPRING</t>
  </si>
  <si>
    <t>VANDERPOOL</t>
  </si>
  <si>
    <t>VAUGHAN</t>
  </si>
  <si>
    <t>VEALMOOR</t>
  </si>
  <si>
    <t>VERA</t>
  </si>
  <si>
    <t>VILLAGE MILLS</t>
  </si>
  <si>
    <t>VOLENTE</t>
  </si>
  <si>
    <t>VON ORMY</t>
  </si>
  <si>
    <t>VOTAW</t>
  </si>
  <si>
    <t>WADSWORTH</t>
  </si>
  <si>
    <t>WAGNER</t>
  </si>
  <si>
    <t>WAKA</t>
  </si>
  <si>
    <t>WALBURG</t>
  </si>
  <si>
    <t>WALLISVILLE</t>
  </si>
  <si>
    <t>WALNUT BEND</t>
  </si>
  <si>
    <t>WARDA</t>
  </si>
  <si>
    <t>WARREN</t>
  </si>
  <si>
    <t>WARRENTON</t>
  </si>
  <si>
    <t>WATER VALLEY</t>
  </si>
  <si>
    <t>WATT</t>
  </si>
  <si>
    <t>WEBBERVILLE</t>
  </si>
  <si>
    <t>WECHES</t>
  </si>
  <si>
    <t>WEEDHAVEN</t>
  </si>
  <si>
    <t>WEESATCHE</t>
  </si>
  <si>
    <t>WELCOME</t>
  </si>
  <si>
    <t>WELDON</t>
  </si>
  <si>
    <t>WESTHOFF</t>
  </si>
  <si>
    <t>WESTON LAKES</t>
  </si>
  <si>
    <t>WESTPHALIA</t>
  </si>
  <si>
    <t>WETMORE</t>
  </si>
  <si>
    <t>WHEELOCK</t>
  </si>
  <si>
    <t>WHITHARRAL</t>
  </si>
  <si>
    <t>WHITT</t>
  </si>
  <si>
    <t>WHITTON</t>
  </si>
  <si>
    <t>WIERGATE</t>
  </si>
  <si>
    <t>WILD PEACH</t>
  </si>
  <si>
    <t>WILLOW CITY</t>
  </si>
  <si>
    <t>WINCHELL</t>
  </si>
  <si>
    <t>WODEN</t>
  </si>
  <si>
    <t>WOODBINE</t>
  </si>
  <si>
    <t>WOODBURY</t>
  </si>
  <si>
    <t>WRIGHTSBORO</t>
  </si>
  <si>
    <t>YANCEY</t>
  </si>
  <si>
    <t>ZORN</t>
  </si>
  <si>
    <t>OAK RIDGE (KAUFMAN)</t>
  </si>
  <si>
    <t>HILLCREST VILLAGE</t>
  </si>
  <si>
    <t>MUSTANG (NAVARRO)</t>
  </si>
  <si>
    <t>NOVICE (LAMAR)</t>
  </si>
  <si>
    <t>PINEHURST (MONTGOMERY)</t>
  </si>
  <si>
    <t>PRAIRIE HILL (WASHINGTON)</t>
  </si>
  <si>
    <t>RENO (LAMAR)</t>
  </si>
  <si>
    <t>RETREAT (NAVARRO)</t>
  </si>
  <si>
    <t>SAN PEDRO (BEXAR)</t>
  </si>
  <si>
    <t>THELMA (LIMESTONE)</t>
  </si>
  <si>
    <t>RIOMEDINA</t>
  </si>
  <si>
    <t>ACTON</t>
  </si>
  <si>
    <t>ADAMSVILLE</t>
  </si>
  <si>
    <t>ALBERT</t>
  </si>
  <si>
    <t>ALLISON</t>
  </si>
  <si>
    <t>BLACK JACK</t>
  </si>
  <si>
    <t>BRAZOS BEND</t>
  </si>
  <si>
    <t>BROOKESMITH</t>
  </si>
  <si>
    <t>BRUSHY CREEK</t>
  </si>
  <si>
    <t>BUCKHORN</t>
  </si>
  <si>
    <t>CARANCAHUA</t>
  </si>
  <si>
    <t>CASHION</t>
  </si>
  <si>
    <t>CAWTHON</t>
  </si>
  <si>
    <t>CHALK MOUNTAIN</t>
  </si>
  <si>
    <t>CIRCLEVILLE</t>
  </si>
  <si>
    <t>CLAIREMONT</t>
  </si>
  <si>
    <t>COLLEGEPORT</t>
  </si>
  <si>
    <t>CORNUDAS</t>
  </si>
  <si>
    <t>COTTON CENTER</t>
  </si>
  <si>
    <t>COYANOSA</t>
  </si>
  <si>
    <t>DANCIGER</t>
  </si>
  <si>
    <t>DECORDOVA</t>
  </si>
  <si>
    <t>DEMI-JOHN</t>
  </si>
  <si>
    <t>DIALVILLE</t>
  </si>
  <si>
    <t>DOUGHERTY</t>
  </si>
  <si>
    <t>EGYPT</t>
  </si>
  <si>
    <t>ELM GROVE</t>
  </si>
  <si>
    <t>ELMATON</t>
  </si>
  <si>
    <t>EOLA</t>
  </si>
  <si>
    <t>FARNSWORTH</t>
  </si>
  <si>
    <t>FIELDS STORE</t>
  </si>
  <si>
    <t>GARFIELD</t>
  </si>
  <si>
    <t>GOBER</t>
  </si>
  <si>
    <t>GREENWOOD</t>
  </si>
  <si>
    <t>GUERRA</t>
  </si>
  <si>
    <t>HAWK COVE</t>
  </si>
  <si>
    <t>HIDEAWAY</t>
  </si>
  <si>
    <t>HOPE</t>
  </si>
  <si>
    <t>HUFFINES</t>
  </si>
  <si>
    <t>IAGO</t>
  </si>
  <si>
    <t>IVANHOE (TYLER)</t>
  </si>
  <si>
    <t>JAMESTOWN</t>
  </si>
  <si>
    <t>KLONDIKE</t>
  </si>
  <si>
    <t>LA GLORIA</t>
  </si>
  <si>
    <t>LAGUNA PARK</t>
  </si>
  <si>
    <t>LASALLE</t>
  </si>
  <si>
    <t>LIVELY</t>
  </si>
  <si>
    <t>LONE OAK (COLORADO)</t>
  </si>
  <si>
    <t>LOS ARRIEROS</t>
  </si>
  <si>
    <t>MANCHESTER</t>
  </si>
  <si>
    <t>MAYFLOWER</t>
  </si>
  <si>
    <t>MILLER GROVE</t>
  </si>
  <si>
    <t>MOUNT SELMAN</t>
  </si>
  <si>
    <t>NEEDMORE</t>
  </si>
  <si>
    <t>OAK ISLAND</t>
  </si>
  <si>
    <t>OAKLAND</t>
  </si>
  <si>
    <t>OLD UNION</t>
  </si>
  <si>
    <t>ORLA</t>
  </si>
  <si>
    <t>OTEY</t>
  </si>
  <si>
    <t>PALOMA CREEK</t>
  </si>
  <si>
    <t>PINE GROVE</t>
  </si>
  <si>
    <t>PINE SPRINGS</t>
  </si>
  <si>
    <t>PLEDGER</t>
  </si>
  <si>
    <t>PRICE</t>
  </si>
  <si>
    <t>PROVIDENCE (DENTON)</t>
  </si>
  <si>
    <t>PROVIDENCE (FLOYD)</t>
  </si>
  <si>
    <t>QUAIL</t>
  </si>
  <si>
    <t>RANCHOS PENITAS WEST</t>
  </si>
  <si>
    <t>RATCLIFF</t>
  </si>
  <si>
    <t>REAGAN WELLS</t>
  </si>
  <si>
    <t>SAMNORWOOD</t>
  </si>
  <si>
    <t>SANTA ANNA (STARR)</t>
  </si>
  <si>
    <t>SCRAPPIN VALLEY</t>
  </si>
  <si>
    <t>SELFS</t>
  </si>
  <si>
    <t>SHANKLEVILLE</t>
  </si>
  <si>
    <t>SHERWOOD SHORES</t>
  </si>
  <si>
    <t>SIMPSONVILLE</t>
  </si>
  <si>
    <t>SMYRNA</t>
  </si>
  <si>
    <t>SOUTH BEND</t>
  </si>
  <si>
    <t>SPARENBERG</t>
  </si>
  <si>
    <t>ST. PAUL (SAN PATRICIO)</t>
  </si>
  <si>
    <t>SWEET HOME</t>
  </si>
  <si>
    <t>TARKINGTON PRAIRIE</t>
  </si>
  <si>
    <t>TAYLOR LANDING</t>
  </si>
  <si>
    <t>UNION VALLEY</t>
  </si>
  <si>
    <t>VALLEY VIEW (WICHITA)</t>
  </si>
  <si>
    <t>VASHTI</t>
  </si>
  <si>
    <t>WATSON</t>
  </si>
  <si>
    <t>WEST POINT</t>
  </si>
  <si>
    <t>WHEATLAND</t>
  </si>
  <si>
    <t>WHITEHALL</t>
  </si>
  <si>
    <t>WINCHESTER</t>
  </si>
  <si>
    <t>WOODLAWN</t>
  </si>
  <si>
    <t>WOODROW</t>
  </si>
  <si>
    <t>YARRELLTON</t>
  </si>
  <si>
    <t>VOLENTE VILLAGE</t>
  </si>
  <si>
    <t>CMV_CARGO_BODY_ID</t>
  </si>
  <si>
    <t>CMV_CARGO_BODY_DESC</t>
  </si>
  <si>
    <t>BUS (9 - 15)</t>
  </si>
  <si>
    <t>VAN / ENCLOSED BOX</t>
  </si>
  <si>
    <t>CARGO TANK</t>
  </si>
  <si>
    <t>FLATBED</t>
  </si>
  <si>
    <t>DUMP</t>
  </si>
  <si>
    <t>AUTO TRANSPORTER</t>
  </si>
  <si>
    <t>GARBAGE REFUSE</t>
  </si>
  <si>
    <t>GRAIN CHIPS GRAVEL</t>
  </si>
  <si>
    <t>INTERMODAL</t>
  </si>
  <si>
    <t>LOGGING</t>
  </si>
  <si>
    <t>VEHICLE TOWING ANOTHER VEHICLE</t>
  </si>
  <si>
    <t>CMV_EVNT_ID</t>
  </si>
  <si>
    <t>CMV_EVNT_DESC</t>
  </si>
  <si>
    <t>NON COLLISION: RAN OFF ROAD</t>
  </si>
  <si>
    <t>NON COLLISION: JACKKNIFE</t>
  </si>
  <si>
    <t>NON COLLISION: OVERTURN ROLLOVER</t>
  </si>
  <si>
    <t>NON COLLISION: DOWNHILL RUNAWAY</t>
  </si>
  <si>
    <t>NON-COLLISION: CARGO LOSS OR SHIFT</t>
  </si>
  <si>
    <t>NON COLLISION: SEPARATION OF UNITS</t>
  </si>
  <si>
    <t>NON-COLLISION: CROSS MEDIAN/CENTERLINE</t>
  </si>
  <si>
    <t>NON COLLISION: EQUIPMENT FAILURE</t>
  </si>
  <si>
    <t>NON COLLISION: OTHER</t>
  </si>
  <si>
    <t>NON-COLLISION: UNKNOWN</t>
  </si>
  <si>
    <t>COLLISION INVOLVING PEDESTRIAN</t>
  </si>
  <si>
    <t>COLLISION INVOLVING MOTOR VEHICLE IN TRANSPORT</t>
  </si>
  <si>
    <t>COLLISION INVOLVING PARKED MOTOR VEHICLE</t>
  </si>
  <si>
    <t>COLLISION INVOLVING TRAIN</t>
  </si>
  <si>
    <t>COLLISION INVOLVING PEDALCYCLE</t>
  </si>
  <si>
    <t>COLLISION INVOLVING ANIMAL</t>
  </si>
  <si>
    <t>COLLISION INVOLVING FIXED OBJECT</t>
  </si>
  <si>
    <t>COLLISION WITH WORK ZONE MAINTENANCE EQUIPMENT</t>
  </si>
  <si>
    <t>COLLISION WITH OTHER MOVABLE OBJECT</t>
  </si>
  <si>
    <t>COLLISION WITH UNKNOWN MOVABLE OBJECT</t>
  </si>
  <si>
    <t>NON COLLISION: EXPLOSION OR FIRE</t>
  </si>
  <si>
    <t>CMV_ROAD_ACC_ID</t>
  </si>
  <si>
    <t>CMV_ROAD_ACC_DESC</t>
  </si>
  <si>
    <t>FULL ACCESS CONTROL</t>
  </si>
  <si>
    <t>PARTIAL ACCESS CONTROL</t>
  </si>
  <si>
    <t>NO ACCESS CONTROL</t>
  </si>
  <si>
    <t>TRLR_TYPE_ID</t>
  </si>
  <si>
    <t>TRLR_TYPE_DESC</t>
  </si>
  <si>
    <t>FULL TRAILER</t>
  </si>
  <si>
    <t>SEMI-TRAILER</t>
  </si>
  <si>
    <t>POLE TRAILER</t>
  </si>
  <si>
    <t>CMV_VEH_OPER_ID</t>
  </si>
  <si>
    <t>CMV_VEH_OPER_DESC</t>
  </si>
  <si>
    <t>INTRASTATE COMMERCE</t>
  </si>
  <si>
    <t>NOT IN COMMERCE</t>
  </si>
  <si>
    <t>LIGHT TRUCK</t>
  </si>
  <si>
    <t>BUS ( 9-15)</t>
  </si>
  <si>
    <t>SINGLE UNIT TRUCK 2 AXLES 6 TIRES</t>
  </si>
  <si>
    <t>SINGLE UNIT TRUCK 3 OR MORE AXLES</t>
  </si>
  <si>
    <t>TRUCK TRAILER</t>
  </si>
  <si>
    <t>TRUCK TRACTOR (BOBTAIL)</t>
  </si>
  <si>
    <t>TRACTOR/SEMI TRAILER</t>
  </si>
  <si>
    <t>TRACTOR/DOUBLE TRAILER</t>
  </si>
  <si>
    <t>TRACTOR/TRIPLE TRAILER</t>
  </si>
  <si>
    <t>DPS_REGION_ID</t>
  </si>
  <si>
    <t>DPS_DISTRICT_ID</t>
  </si>
  <si>
    <t>TXDOT_DISTRICT_ID</t>
  </si>
  <si>
    <t>ROAD_ID</t>
  </si>
  <si>
    <t>CNTL_SECT_ID</t>
  </si>
  <si>
    <t>CNTL_ID</t>
  </si>
  <si>
    <t>SECT_ID</t>
  </si>
  <si>
    <t>CNTL_SECT_NBR</t>
  </si>
  <si>
    <t>RHINO_CNTL_SECT_NBR</t>
  </si>
  <si>
    <t>BEGIN_MILEPOINT</t>
  </si>
  <si>
    <t>END_MILEPOINT</t>
  </si>
  <si>
    <t>FROM_DFO</t>
  </si>
  <si>
    <t>TO_DFO</t>
  </si>
  <si>
    <t>CREATE_TS</t>
  </si>
  <si>
    <t>UPDATE_TS</t>
  </si>
  <si>
    <t>0764-03</t>
  </si>
  <si>
    <t>1463-01</t>
  </si>
  <si>
    <t>1492-02</t>
  </si>
  <si>
    <t>1097-03</t>
  </si>
  <si>
    <t>1496-01</t>
  </si>
  <si>
    <t>1494-01</t>
  </si>
  <si>
    <t>1495-01</t>
  </si>
  <si>
    <t>1495-02</t>
  </si>
  <si>
    <t>0641-02</t>
  </si>
  <si>
    <t>1497-01</t>
  </si>
  <si>
    <t>1493-01</t>
  </si>
  <si>
    <t>1493-02</t>
  </si>
  <si>
    <t>0692-01</t>
  </si>
  <si>
    <t>1496-02</t>
  </si>
  <si>
    <t>0619-02</t>
  </si>
  <si>
    <t>1097-04</t>
  </si>
  <si>
    <t>0642-01</t>
  </si>
  <si>
    <t>0642-02</t>
  </si>
  <si>
    <t>0642-03</t>
  </si>
  <si>
    <t>1492-04</t>
  </si>
  <si>
    <t>1466-01</t>
  </si>
  <si>
    <t>1045-01</t>
  </si>
  <si>
    <t>0009-13</t>
  </si>
  <si>
    <t>0173-06</t>
  </si>
  <si>
    <t>0173-07</t>
  </si>
  <si>
    <t>0174-01</t>
  </si>
  <si>
    <t>0641-01</t>
  </si>
  <si>
    <t>1290-05</t>
  </si>
  <si>
    <t>0173-09</t>
  </si>
  <si>
    <t>0009-14</t>
  </si>
  <si>
    <t>0764-02</t>
  </si>
  <si>
    <t>0009-15</t>
  </si>
  <si>
    <t>0202-04</t>
  </si>
  <si>
    <t>0202-10</t>
  </si>
  <si>
    <t>0203-02</t>
  </si>
  <si>
    <t>0135-14</t>
  </si>
  <si>
    <t>1089-03</t>
  </si>
  <si>
    <t>0009-22</t>
  </si>
  <si>
    <t>0579-02</t>
  </si>
  <si>
    <t>0768-02</t>
  </si>
  <si>
    <t>1017-04</t>
  </si>
  <si>
    <t>1097-01</t>
  </si>
  <si>
    <t>0642-05</t>
  </si>
  <si>
    <t>1217-02</t>
  </si>
  <si>
    <t>1217-03</t>
  </si>
  <si>
    <t>1395-01</t>
  </si>
  <si>
    <t>0197-11</t>
  </si>
  <si>
    <t>1396-01</t>
  </si>
  <si>
    <t>1016-06</t>
  </si>
  <si>
    <t>0197-12</t>
  </si>
  <si>
    <t>0197-13</t>
  </si>
  <si>
    <t>1494-02</t>
  </si>
  <si>
    <t>1217-01</t>
  </si>
  <si>
    <t>0697-06</t>
  </si>
  <si>
    <t>0697-04</t>
  </si>
  <si>
    <t>0751-01</t>
  </si>
  <si>
    <t>0751-02</t>
  </si>
  <si>
    <t>0095-14</t>
  </si>
  <si>
    <t>0173-02</t>
  </si>
  <si>
    <t>0173-03</t>
  </si>
  <si>
    <t>0173-10</t>
  </si>
  <si>
    <t>0443-02</t>
  </si>
  <si>
    <t>0697-01</t>
  </si>
  <si>
    <t>0451-02</t>
  </si>
  <si>
    <t>0197-08</t>
  </si>
  <si>
    <t>0522-01</t>
  </si>
  <si>
    <t>0561-01</t>
  </si>
  <si>
    <t>0197-03</t>
  </si>
  <si>
    <t>0197-04</t>
  </si>
  <si>
    <t>0197-05</t>
  </si>
  <si>
    <t>0697-03</t>
  </si>
  <si>
    <t>1089-02</t>
  </si>
  <si>
    <t>0751-04</t>
  </si>
  <si>
    <t>1091-01</t>
  </si>
  <si>
    <t>1091-02</t>
  </si>
  <si>
    <t>1092-01</t>
  </si>
  <si>
    <t>1289-01</t>
  </si>
  <si>
    <t>1288-01</t>
  </si>
  <si>
    <t>1522-01</t>
  </si>
  <si>
    <t>0997-02</t>
  </si>
  <si>
    <t>0121-08</t>
  </si>
  <si>
    <t>0162-08</t>
  </si>
  <si>
    <t>1451-03</t>
  </si>
  <si>
    <t>1050-02</t>
  </si>
  <si>
    <t>0719-03</t>
  </si>
  <si>
    <t>0166-01</t>
  </si>
  <si>
    <t>0121-04</t>
  </si>
  <si>
    <t>0162-03</t>
  </si>
  <si>
    <t>0162-04</t>
  </si>
  <si>
    <t>0163-01</t>
  </si>
  <si>
    <t>0163-02</t>
  </si>
  <si>
    <t>0166-10</t>
  </si>
  <si>
    <t>0574-01</t>
  </si>
  <si>
    <t>0998-02</t>
  </si>
  <si>
    <t>0092-13</t>
  </si>
  <si>
    <t>0162-10</t>
  </si>
  <si>
    <t>0122-07</t>
  </si>
  <si>
    <t>0122-02</t>
  </si>
  <si>
    <t>0998-03</t>
  </si>
  <si>
    <t>0719-01</t>
  </si>
  <si>
    <t>0574-02</t>
  </si>
  <si>
    <t>0995-01</t>
  </si>
  <si>
    <t>0996-01</t>
  </si>
  <si>
    <t>1000-01</t>
  </si>
  <si>
    <t>0747-02</t>
  </si>
  <si>
    <t>0997-03</t>
  </si>
  <si>
    <t>0162-05</t>
  </si>
  <si>
    <t>0162-09</t>
  </si>
  <si>
    <t>0995-02</t>
  </si>
  <si>
    <t>1016-03</t>
  </si>
  <si>
    <t>1015-02</t>
  </si>
  <si>
    <t>1091-03</t>
  </si>
  <si>
    <t>1290-01</t>
  </si>
  <si>
    <t>1017-02</t>
  </si>
  <si>
    <t>0451-01</t>
  </si>
  <si>
    <t>0451-04</t>
  </si>
  <si>
    <t>1290-02</t>
  </si>
  <si>
    <t>1290-03</t>
  </si>
  <si>
    <t>1290-04</t>
  </si>
  <si>
    <t>1016-04</t>
  </si>
  <si>
    <t>1016-01</t>
  </si>
  <si>
    <t>1017-01</t>
  </si>
  <si>
    <t>1012-03</t>
  </si>
  <si>
    <t>0387-05</t>
  </si>
  <si>
    <t>1016-02</t>
  </si>
  <si>
    <t>1016-07</t>
  </si>
  <si>
    <t>1391-01</t>
  </si>
  <si>
    <t>1392-01</t>
  </si>
  <si>
    <t>1392-03</t>
  </si>
  <si>
    <t>1492-01</t>
  </si>
  <si>
    <t>1014-04</t>
  </si>
  <si>
    <t>0619-01</t>
  </si>
  <si>
    <t>0387-01</t>
  </si>
  <si>
    <t>0816-05</t>
  </si>
  <si>
    <t>0387-06</t>
  </si>
  <si>
    <t>0135-12</t>
  </si>
  <si>
    <t>0280-02</t>
  </si>
  <si>
    <t>0281-01</t>
  </si>
  <si>
    <t>0281-02</t>
  </si>
  <si>
    <t>0410-03</t>
  </si>
  <si>
    <t>0451-03</t>
  </si>
  <si>
    <t>0135-08</t>
  </si>
  <si>
    <t>0047-15</t>
  </si>
  <si>
    <t>0047-14</t>
  </si>
  <si>
    <t>0135-02</t>
  </si>
  <si>
    <t>0135-03</t>
  </si>
  <si>
    <t>0135-04</t>
  </si>
  <si>
    <t>0135-05</t>
  </si>
  <si>
    <t>0135-11</t>
  </si>
  <si>
    <t>0816-04</t>
  </si>
  <si>
    <t>0619-03</t>
  </si>
  <si>
    <t>0619-04</t>
  </si>
  <si>
    <t>1012-02</t>
  </si>
  <si>
    <t>1013-01</t>
  </si>
  <si>
    <t>1014-01</t>
  </si>
  <si>
    <t>0280-03</t>
  </si>
  <si>
    <t>0280-04</t>
  </si>
  <si>
    <t>0281-07</t>
  </si>
  <si>
    <t>0281-06</t>
  </si>
  <si>
    <t>1047-02</t>
  </si>
  <si>
    <t>1047-03</t>
  </si>
  <si>
    <t>0095-13</t>
  </si>
  <si>
    <t>1068-04</t>
  </si>
  <si>
    <t>0196-03</t>
  </si>
  <si>
    <t>0442-02</t>
  </si>
  <si>
    <t>0281-03</t>
  </si>
  <si>
    <t>0353-06</t>
  </si>
  <si>
    <t>0009-20</t>
  </si>
  <si>
    <t>0197-01</t>
  </si>
  <si>
    <t>0430-01</t>
  </si>
  <si>
    <t>0581-01</t>
  </si>
  <si>
    <t>0196-06</t>
  </si>
  <si>
    <t>0196-07</t>
  </si>
  <si>
    <t>0261-02</t>
  </si>
  <si>
    <t>0261-03</t>
  </si>
  <si>
    <t>0197-02</t>
  </si>
  <si>
    <t>1159-01</t>
  </si>
  <si>
    <t>1160-01</t>
  </si>
  <si>
    <t>0596-04</t>
  </si>
  <si>
    <t>1159-02</t>
  </si>
  <si>
    <t>0712-03</t>
  </si>
  <si>
    <t>1048-01</t>
  </si>
  <si>
    <t>1211-01</t>
  </si>
  <si>
    <t>1211-02</t>
  </si>
  <si>
    <t>1212-01</t>
  </si>
  <si>
    <t>1318-01</t>
  </si>
  <si>
    <t>1317-02</t>
  </si>
  <si>
    <t>1317-01</t>
  </si>
  <si>
    <t>1394-02</t>
  </si>
  <si>
    <t>1160-02</t>
  </si>
  <si>
    <t>0712-05</t>
  </si>
  <si>
    <t>1317-03</t>
  </si>
  <si>
    <t>0172-11</t>
  </si>
  <si>
    <t>0172-12</t>
  </si>
  <si>
    <t>1451-01</t>
  </si>
  <si>
    <t>1451-02</t>
  </si>
  <si>
    <t>0596-02</t>
  </si>
  <si>
    <t>1050-01</t>
  </si>
  <si>
    <t>1050-03</t>
  </si>
  <si>
    <t>0747-06</t>
  </si>
  <si>
    <t>0173-01</t>
  </si>
  <si>
    <t>0568-01</t>
  </si>
  <si>
    <t>0260-04</t>
  </si>
  <si>
    <t>0568-02</t>
  </si>
  <si>
    <t>0092-15</t>
  </si>
  <si>
    <t>0260-02</t>
  </si>
  <si>
    <t>0261-01</t>
  </si>
  <si>
    <t>0172-07</t>
  </si>
  <si>
    <t>0172-08</t>
  </si>
  <si>
    <t>0172-13</t>
  </si>
  <si>
    <t>0834-01</t>
  </si>
  <si>
    <t>1393-01</t>
  </si>
  <si>
    <t>1048-02</t>
  </si>
  <si>
    <t>1049-01</t>
  </si>
  <si>
    <t>1051-01</t>
  </si>
  <si>
    <t>0747-01</t>
  </si>
  <si>
    <t>1048-03</t>
  </si>
  <si>
    <t>1139-01</t>
  </si>
  <si>
    <t>1139-02</t>
  </si>
  <si>
    <t>0197-14</t>
  </si>
  <si>
    <t>1099-03</t>
  </si>
  <si>
    <t>0458-01</t>
  </si>
  <si>
    <t>0646-06</t>
  </si>
  <si>
    <t>0719-04</t>
  </si>
  <si>
    <t>0164-07</t>
  </si>
  <si>
    <t>0701-01</t>
  </si>
  <si>
    <t>0108-05</t>
  </si>
  <si>
    <t>0163-03</t>
  </si>
  <si>
    <t>0164-02</t>
  </si>
  <si>
    <t>0164-03</t>
  </si>
  <si>
    <t>0520-07</t>
  </si>
  <si>
    <t>0561-02</t>
  </si>
  <si>
    <t>1398-01</t>
  </si>
  <si>
    <t>0198-06</t>
  </si>
  <si>
    <t>0198-02</t>
  </si>
  <si>
    <t>0745-02</t>
  </si>
  <si>
    <t>0559-02</t>
  </si>
  <si>
    <t>0890-01</t>
  </si>
  <si>
    <t>0646-07</t>
  </si>
  <si>
    <t>0889-01</t>
  </si>
  <si>
    <t>0889-02</t>
  </si>
  <si>
    <t>0745-03</t>
  </si>
  <si>
    <t>1085-01</t>
  </si>
  <si>
    <t>0163-05</t>
  </si>
  <si>
    <t>0561-03</t>
  </si>
  <si>
    <t>1099-02</t>
  </si>
  <si>
    <t>0198-05</t>
  </si>
  <si>
    <t>1100-01</t>
  </si>
  <si>
    <t>1173-01</t>
  </si>
  <si>
    <t>0559-01</t>
  </si>
  <si>
    <t>0458-02</t>
  </si>
  <si>
    <t>0206-09</t>
  </si>
  <si>
    <t>0890-05</t>
  </si>
  <si>
    <t>0123-12</t>
  </si>
  <si>
    <t>0108-06</t>
  </si>
  <si>
    <t>0108-13</t>
  </si>
  <si>
    <t>0520-08</t>
  </si>
  <si>
    <t>0635-02</t>
  </si>
  <si>
    <t>0205-13</t>
  </si>
  <si>
    <t>0520-09</t>
  </si>
  <si>
    <t>0122-06</t>
  </si>
  <si>
    <t>0205-07</t>
  </si>
  <si>
    <t>0206-01</t>
  </si>
  <si>
    <t>0206-02</t>
  </si>
  <si>
    <t>0123-01</t>
  </si>
  <si>
    <t>0205-14</t>
  </si>
  <si>
    <t>0198-03</t>
  </si>
  <si>
    <t>0109-02</t>
  </si>
  <si>
    <t>0122-04</t>
  </si>
  <si>
    <t>0122-05</t>
  </si>
  <si>
    <t>0890-02</t>
  </si>
  <si>
    <t>0890-04</t>
  </si>
  <si>
    <t>0891-01</t>
  </si>
  <si>
    <t>0892-01</t>
  </si>
  <si>
    <t>0892-02</t>
  </si>
  <si>
    <t>0892-03</t>
  </si>
  <si>
    <t>0890-03</t>
  </si>
  <si>
    <t>0891-02</t>
  </si>
  <si>
    <t>0458-03</t>
  </si>
  <si>
    <t>0377-09</t>
  </si>
  <si>
    <t>1388-01</t>
  </si>
  <si>
    <t>1450-01</t>
  </si>
  <si>
    <t>0424-04</t>
  </si>
  <si>
    <t>0591-02</t>
  </si>
  <si>
    <t>0424-10</t>
  </si>
  <si>
    <t>0138-09</t>
  </si>
  <si>
    <t>1116-02</t>
  </si>
  <si>
    <t>0545-03</t>
  </si>
  <si>
    <t>0564-01</t>
  </si>
  <si>
    <t>0207-01</t>
  </si>
  <si>
    <t>0207-02</t>
  </si>
  <si>
    <t>0207-03</t>
  </si>
  <si>
    <t>0393-02</t>
  </si>
  <si>
    <t>0450-02</t>
  </si>
  <si>
    <t>0594-03</t>
  </si>
  <si>
    <t>0462-01</t>
  </si>
  <si>
    <t>0594-02</t>
  </si>
  <si>
    <t>0592-01</t>
  </si>
  <si>
    <t>0207-06</t>
  </si>
  <si>
    <t>0175-09</t>
  </si>
  <si>
    <t>0206-06</t>
  </si>
  <si>
    <t>0206-07</t>
  </si>
  <si>
    <t>0246-01</t>
  </si>
  <si>
    <t>0123-04</t>
  </si>
  <si>
    <t>0123-05</t>
  </si>
  <si>
    <t>0123-06</t>
  </si>
  <si>
    <t>0138-03</t>
  </si>
  <si>
    <t>0138-04</t>
  </si>
  <si>
    <t>0138-05</t>
  </si>
  <si>
    <t>0138-17</t>
  </si>
  <si>
    <t>1116-01</t>
  </si>
  <si>
    <t>0492-07</t>
  </si>
  <si>
    <t>0545-05</t>
  </si>
  <si>
    <t>0592-02</t>
  </si>
  <si>
    <t>1163-02</t>
  </si>
  <si>
    <t>1389-01</t>
  </si>
  <si>
    <t>0203-08</t>
  </si>
  <si>
    <t>0745-04</t>
  </si>
  <si>
    <t>0591-01</t>
  </si>
  <si>
    <t>0492-01</t>
  </si>
  <si>
    <t>0491-01</t>
  </si>
  <si>
    <t>0522-04</t>
  </si>
  <si>
    <t>0522-05</t>
  </si>
  <si>
    <t>0191-03</t>
  </si>
  <si>
    <t>0429-04</t>
  </si>
  <si>
    <t>0424-07</t>
  </si>
  <si>
    <t>0889-03</t>
  </si>
  <si>
    <t>0520-10</t>
  </si>
  <si>
    <t>0495-04</t>
  </si>
  <si>
    <t>0495-05</t>
  </si>
  <si>
    <t>0495-06</t>
  </si>
  <si>
    <t>0606-01</t>
  </si>
  <si>
    <t>0164-04</t>
  </si>
  <si>
    <t>0424-01</t>
  </si>
  <si>
    <t>0164-08</t>
  </si>
  <si>
    <t>0245-05</t>
  </si>
  <si>
    <t>0245-07</t>
  </si>
  <si>
    <t>0345-01</t>
  </si>
  <si>
    <t>0345-02</t>
  </si>
  <si>
    <t>0505-02</t>
  </si>
  <si>
    <t>0378-02</t>
  </si>
  <si>
    <t>0378-03</t>
  </si>
  <si>
    <t>0378-05</t>
  </si>
  <si>
    <t>0520-01</t>
  </si>
  <si>
    <t>0520-06</t>
  </si>
  <si>
    <t>0245-16</t>
  </si>
  <si>
    <t>0164-06</t>
  </si>
  <si>
    <t>0245-13</t>
  </si>
  <si>
    <t>0190-08</t>
  </si>
  <si>
    <t>0164-05</t>
  </si>
  <si>
    <t>0190-04</t>
  </si>
  <si>
    <t>0190-05</t>
  </si>
  <si>
    <t>0190-06</t>
  </si>
  <si>
    <t>0191-01</t>
  </si>
  <si>
    <t>0165-02</t>
  </si>
  <si>
    <t>0245-09</t>
  </si>
  <si>
    <t>0927-01</t>
  </si>
  <si>
    <t>0492-08</t>
  </si>
  <si>
    <t>0492-05</t>
  </si>
  <si>
    <t>0889-04</t>
  </si>
  <si>
    <t>0203-09</t>
  </si>
  <si>
    <t>0889-05</t>
  </si>
  <si>
    <t>0679-01</t>
  </si>
  <si>
    <t>0679-02</t>
  </si>
  <si>
    <t>0492-06</t>
  </si>
  <si>
    <t>1151-01</t>
  </si>
  <si>
    <t>0429-05</t>
  </si>
  <si>
    <t>1163-01</t>
  </si>
  <si>
    <t>0771-06</t>
  </si>
  <si>
    <t>1322-01</t>
  </si>
  <si>
    <t>1322-02</t>
  </si>
  <si>
    <t>1172-01</t>
  </si>
  <si>
    <t>1323-01</t>
  </si>
  <si>
    <t>0745-05</t>
  </si>
  <si>
    <t>0522-03</t>
  </si>
  <si>
    <t>0443-03</t>
  </si>
  <si>
    <t>0443-05</t>
  </si>
  <si>
    <t>0646-01</t>
  </si>
  <si>
    <t>0646-02</t>
  </si>
  <si>
    <t>0646-03</t>
  </si>
  <si>
    <t>0495-02</t>
  </si>
  <si>
    <t>0495-03</t>
  </si>
  <si>
    <t>0108-01</t>
  </si>
  <si>
    <t>0108-02</t>
  </si>
  <si>
    <t>0108-12</t>
  </si>
  <si>
    <t>0245-01</t>
  </si>
  <si>
    <t>0245-02</t>
  </si>
  <si>
    <t>0245-19</t>
  </si>
  <si>
    <t>0505-01</t>
  </si>
  <si>
    <t>0443-01</t>
  </si>
  <si>
    <t>0522-02</t>
  </si>
  <si>
    <t>0245-03</t>
  </si>
  <si>
    <t>0245-04</t>
  </si>
  <si>
    <t>0745-01</t>
  </si>
  <si>
    <t>0559-03</t>
  </si>
  <si>
    <t>0646-04</t>
  </si>
  <si>
    <t>1089-01</t>
  </si>
  <si>
    <t>1099-01</t>
  </si>
  <si>
    <t>1099-04</t>
  </si>
  <si>
    <t>0771-04</t>
  </si>
  <si>
    <t>0771-05</t>
  </si>
  <si>
    <t>1172-02</t>
  </si>
  <si>
    <t>1172-03</t>
  </si>
  <si>
    <t>1171-01</t>
  </si>
  <si>
    <t>1171-02</t>
  </si>
  <si>
    <t>1390-03</t>
  </si>
  <si>
    <t>1380-02</t>
  </si>
  <si>
    <t>0203-11</t>
  </si>
  <si>
    <t>0492-03</t>
  </si>
  <si>
    <t>1390-01</t>
  </si>
  <si>
    <t>0443-04</t>
  </si>
  <si>
    <t>1110-01</t>
  </si>
  <si>
    <t>1110-02</t>
  </si>
  <si>
    <t>0964-01</t>
  </si>
  <si>
    <t>0647-01</t>
  </si>
  <si>
    <t>0647-02</t>
  </si>
  <si>
    <t>1579-01</t>
  </si>
  <si>
    <t>0766-03</t>
  </si>
  <si>
    <t>0766-05</t>
  </si>
  <si>
    <t>0723-02</t>
  </si>
  <si>
    <t>1110-03</t>
  </si>
  <si>
    <t>0190-02</t>
  </si>
  <si>
    <t>0401-02</t>
  </si>
  <si>
    <t>0401-03</t>
  </si>
  <si>
    <t>0429-01</t>
  </si>
  <si>
    <t>0190-07</t>
  </si>
  <si>
    <t>0203-05</t>
  </si>
  <si>
    <t>0492-02</t>
  </si>
  <si>
    <t>0725-04</t>
  </si>
  <si>
    <t>0657-01</t>
  </si>
  <si>
    <t>0657-03</t>
  </si>
  <si>
    <t>0429-02</t>
  </si>
  <si>
    <t>0429-03</t>
  </si>
  <si>
    <t>1111-01</t>
  </si>
  <si>
    <t>0767-04</t>
  </si>
  <si>
    <t>0767-05</t>
  </si>
  <si>
    <t>1387-02</t>
  </si>
  <si>
    <t>0378-08</t>
  </si>
  <si>
    <t>0199-06</t>
  </si>
  <si>
    <t>0594-05</t>
  </si>
  <si>
    <t>1150-05</t>
  </si>
  <si>
    <t>0591-03</t>
  </si>
  <si>
    <t>0634-01</t>
  </si>
  <si>
    <t>0635-01</t>
  </si>
  <si>
    <t>0191-04</t>
  </si>
  <si>
    <t>1124-04</t>
  </si>
  <si>
    <t>1150-03</t>
  </si>
  <si>
    <t>1161-01</t>
  </si>
  <si>
    <t>1161-03</t>
  </si>
  <si>
    <t>0123-10</t>
  </si>
  <si>
    <t>0123-11</t>
  </si>
  <si>
    <t>0118-04</t>
  </si>
  <si>
    <t>0118-05</t>
  </si>
  <si>
    <t>0345-03</t>
  </si>
  <si>
    <t>0345-04</t>
  </si>
  <si>
    <t>0378-06</t>
  </si>
  <si>
    <t>0198-07</t>
  </si>
  <si>
    <t>0450-01</t>
  </si>
  <si>
    <t>0450-03</t>
  </si>
  <si>
    <t>0199-05</t>
  </si>
  <si>
    <t>0345-07</t>
  </si>
  <si>
    <t>1150-02</t>
  </si>
  <si>
    <t>1124-03</t>
  </si>
  <si>
    <t>0191-02</t>
  </si>
  <si>
    <t>0199-01</t>
  </si>
  <si>
    <t>0199-02</t>
  </si>
  <si>
    <t>0199-03</t>
  </si>
  <si>
    <t>0206-03</t>
  </si>
  <si>
    <t>0206-04</t>
  </si>
  <si>
    <t>0206-05</t>
  </si>
  <si>
    <t>0123-02</t>
  </si>
  <si>
    <t>0123-03</t>
  </si>
  <si>
    <t>0926-01</t>
  </si>
  <si>
    <t>0191-05</t>
  </si>
  <si>
    <t>0378-07</t>
  </si>
  <si>
    <t>1112-01</t>
  </si>
  <si>
    <t>0345-09</t>
  </si>
  <si>
    <t>1124-01</t>
  </si>
  <si>
    <t>1124-02</t>
  </si>
  <si>
    <t>1150-04</t>
  </si>
  <si>
    <t>1161-02</t>
  </si>
  <si>
    <t>1150-01</t>
  </si>
  <si>
    <t>0377-08</t>
  </si>
  <si>
    <t>1389-02</t>
  </si>
  <si>
    <t>0640-05</t>
  </si>
  <si>
    <t>0138-15</t>
  </si>
  <si>
    <t>0424-08</t>
  </si>
  <si>
    <t>0495-07</t>
  </si>
  <si>
    <t>0424-02</t>
  </si>
  <si>
    <t>0545-04</t>
  </si>
  <si>
    <t>0377-01</t>
  </si>
  <si>
    <t>0545-01</t>
  </si>
  <si>
    <t>1385-02</t>
  </si>
  <si>
    <t>0594-01</t>
  </si>
  <si>
    <t>0392-08</t>
  </si>
  <si>
    <t>0138-16</t>
  </si>
  <si>
    <t>0392-03</t>
  </si>
  <si>
    <t>0165-03</t>
  </si>
  <si>
    <t>0248-06</t>
  </si>
  <si>
    <t>0424-03</t>
  </si>
  <si>
    <t>0640-07</t>
  </si>
  <si>
    <t>0770-01</t>
  </si>
  <si>
    <t>0203-12</t>
  </si>
  <si>
    <t>0203-13</t>
  </si>
  <si>
    <t>0108-10</t>
  </si>
  <si>
    <t>0108-11</t>
  </si>
  <si>
    <t>0203-07</t>
  </si>
  <si>
    <t>0203-03</t>
  </si>
  <si>
    <t>0203-04</t>
  </si>
  <si>
    <t>0725-03</t>
  </si>
  <si>
    <t>0770-02</t>
  </si>
  <si>
    <t>1575-02</t>
  </si>
  <si>
    <t>0843-05</t>
  </si>
  <si>
    <t>1576-01</t>
  </si>
  <si>
    <t>0208-04</t>
  </si>
  <si>
    <t>0843-09</t>
  </si>
  <si>
    <t>0640-01</t>
  </si>
  <si>
    <t>0138-13</t>
  </si>
  <si>
    <t>0138-14</t>
  </si>
  <si>
    <t>0843-07</t>
  </si>
  <si>
    <t>0843-08</t>
  </si>
  <si>
    <t>0063-13</t>
  </si>
  <si>
    <t>0632-02</t>
  </si>
  <si>
    <t>0632-03</t>
  </si>
  <si>
    <t>0495-08</t>
  </si>
  <si>
    <t>0495-09</t>
  </si>
  <si>
    <t>0495-10</t>
  </si>
  <si>
    <t>0207-05</t>
  </si>
  <si>
    <t>0208-01</t>
  </si>
  <si>
    <t>0569-04</t>
  </si>
  <si>
    <t>0402-03</t>
  </si>
  <si>
    <t>0402-04</t>
  </si>
  <si>
    <t>0402-05</t>
  </si>
  <si>
    <t>1575-04</t>
  </si>
  <si>
    <t>1575-05</t>
  </si>
  <si>
    <t>0640-06</t>
  </si>
  <si>
    <t>0843-01</t>
  </si>
  <si>
    <t>0843-02</t>
  </si>
  <si>
    <t>0843-06</t>
  </si>
  <si>
    <t>1382-03</t>
  </si>
  <si>
    <t>1577-01</t>
  </si>
  <si>
    <t>0843-04</t>
  </si>
  <si>
    <t>0138-12</t>
  </si>
  <si>
    <t>0632-01</t>
  </si>
  <si>
    <t>0569-02</t>
  </si>
  <si>
    <t>0569-03</t>
  </si>
  <si>
    <t>0222-05</t>
  </si>
  <si>
    <t>0223-01</t>
  </si>
  <si>
    <t>0223-02</t>
  </si>
  <si>
    <t>0520-04</t>
  </si>
  <si>
    <t>0138-11</t>
  </si>
  <si>
    <t>1382-02</t>
  </si>
  <si>
    <t>0812-03</t>
  </si>
  <si>
    <t>0843-03</t>
  </si>
  <si>
    <t>1018-03</t>
  </si>
  <si>
    <t>1101-01</t>
  </si>
  <si>
    <t>0428-01</t>
  </si>
  <si>
    <t>1222-02</t>
  </si>
  <si>
    <t>0731-02</t>
  </si>
  <si>
    <t>0428-04</t>
  </si>
  <si>
    <t>1388-02</t>
  </si>
  <si>
    <t>0428-03</t>
  </si>
  <si>
    <t>1576-02</t>
  </si>
  <si>
    <t>1222-01</t>
  </si>
  <si>
    <t>0640-02</t>
  </si>
  <si>
    <t>1221-02</t>
  </si>
  <si>
    <t>0732-01</t>
  </si>
  <si>
    <t>0732-02</t>
  </si>
  <si>
    <t>0424-09</t>
  </si>
  <si>
    <t>0207-04</t>
  </si>
  <si>
    <t>0393-03</t>
  </si>
  <si>
    <t>0462-03</t>
  </si>
  <si>
    <t>0393-04</t>
  </si>
  <si>
    <t>0247-02</t>
  </si>
  <si>
    <t>0247-03</t>
  </si>
  <si>
    <t>0424-06</t>
  </si>
  <si>
    <t>0394-03</t>
  </si>
  <si>
    <t>1511-01</t>
  </si>
  <si>
    <t>0647-03</t>
  </si>
  <si>
    <t>1386-01</t>
  </si>
  <si>
    <t>1382-04</t>
  </si>
  <si>
    <t>0640-04</t>
  </si>
  <si>
    <t>1511-03</t>
  </si>
  <si>
    <t>0964-02</t>
  </si>
  <si>
    <t>1232-04</t>
  </si>
  <si>
    <t>0647-04</t>
  </si>
  <si>
    <t>1579-03</t>
  </si>
  <si>
    <t>1579-05</t>
  </si>
  <si>
    <t>0946-04</t>
  </si>
  <si>
    <t>1385-03</t>
  </si>
  <si>
    <t>0401-04</t>
  </si>
  <si>
    <t>0402-01</t>
  </si>
  <si>
    <t>0402-02</t>
  </si>
  <si>
    <t>0520-02</t>
  </si>
  <si>
    <t>0520-05</t>
  </si>
  <si>
    <t>1385-01</t>
  </si>
  <si>
    <t>0392-02</t>
  </si>
  <si>
    <t>0248-04</t>
  </si>
  <si>
    <t>0248-05</t>
  </si>
  <si>
    <t>1382-01</t>
  </si>
  <si>
    <t>1018-02</t>
  </si>
  <si>
    <t>1019-04</t>
  </si>
  <si>
    <t>1019-03</t>
  </si>
  <si>
    <t>0640-03</t>
  </si>
  <si>
    <t>1232-01</t>
  </si>
  <si>
    <t>0633-05</t>
  </si>
  <si>
    <t>1232-03</t>
  </si>
  <si>
    <t>1473-02</t>
  </si>
  <si>
    <t>1474-01</t>
  </si>
  <si>
    <t>1511-02</t>
  </si>
  <si>
    <t>0633-03</t>
  </si>
  <si>
    <t>1579-02</t>
  </si>
  <si>
    <t>1579-04</t>
  </si>
  <si>
    <t>0248-08</t>
  </si>
  <si>
    <t>0248-07</t>
  </si>
  <si>
    <t>0248-02</t>
  </si>
  <si>
    <t>0248-03</t>
  </si>
  <si>
    <t>1019-01</t>
  </si>
  <si>
    <t>1019-02</t>
  </si>
  <si>
    <t>1311-01</t>
  </si>
  <si>
    <t>1059-01</t>
  </si>
  <si>
    <t>0816-07</t>
  </si>
  <si>
    <t>0816-06</t>
  </si>
  <si>
    <t>1310-02</t>
  </si>
  <si>
    <t>1315-01</t>
  </si>
  <si>
    <t>0081-14</t>
  </si>
  <si>
    <t>0312-02</t>
  </si>
  <si>
    <t>0718-01</t>
  </si>
  <si>
    <t>0195-06</t>
  </si>
  <si>
    <t>0196-02</t>
  </si>
  <si>
    <t>0081-13</t>
  </si>
  <si>
    <t>8270-18</t>
  </si>
  <si>
    <t>0353-09</t>
  </si>
  <si>
    <t>TL01-61</t>
  </si>
  <si>
    <t>TL0161</t>
  </si>
  <si>
    <t>0134-09</t>
  </si>
  <si>
    <t>1310-01</t>
  </si>
  <si>
    <t>1568-02</t>
  </si>
  <si>
    <t>1315-02</t>
  </si>
  <si>
    <t>1567-02</t>
  </si>
  <si>
    <t>0815-03</t>
  </si>
  <si>
    <t>0817-01</t>
  </si>
  <si>
    <t>0816-02</t>
  </si>
  <si>
    <t>0619-05</t>
  </si>
  <si>
    <t>1331-02</t>
  </si>
  <si>
    <t>1331-03</t>
  </si>
  <si>
    <t>0385-02</t>
  </si>
  <si>
    <t>0385-03</t>
  </si>
  <si>
    <t>0313-08</t>
  </si>
  <si>
    <t>0313-10</t>
  </si>
  <si>
    <t>0780-02</t>
  </si>
  <si>
    <t>0777-01</t>
  </si>
  <si>
    <t>1513-01</t>
  </si>
  <si>
    <t>0385-04</t>
  </si>
  <si>
    <t>0365-02</t>
  </si>
  <si>
    <t>0712-02</t>
  </si>
  <si>
    <t>1181-02</t>
  </si>
  <si>
    <t>1181-03</t>
  </si>
  <si>
    <t>0260-03</t>
  </si>
  <si>
    <t>0172-03</t>
  </si>
  <si>
    <t>0712-01</t>
  </si>
  <si>
    <t>1513-02</t>
  </si>
  <si>
    <t>0014-13</t>
  </si>
  <si>
    <t>0747-05</t>
  </si>
  <si>
    <t>0014-22</t>
  </si>
  <si>
    <t>0365-03</t>
  </si>
  <si>
    <t>0519-01</t>
  </si>
  <si>
    <t>0259-07</t>
  </si>
  <si>
    <t>0259-04</t>
  </si>
  <si>
    <t>0259-06</t>
  </si>
  <si>
    <t>0260-01</t>
  </si>
  <si>
    <t>0422-05</t>
  </si>
  <si>
    <t>0172-10</t>
  </si>
  <si>
    <t>1094-03</t>
  </si>
  <si>
    <t>1094-04</t>
  </si>
  <si>
    <t>1178-01</t>
  </si>
  <si>
    <t>1178-02</t>
  </si>
  <si>
    <t>1525-02</t>
  </si>
  <si>
    <t>1334-01</t>
  </si>
  <si>
    <t>0314-06</t>
  </si>
  <si>
    <t>0385-01</t>
  </si>
  <si>
    <t>0391-08</t>
  </si>
  <si>
    <t>0736-01</t>
  </si>
  <si>
    <t>0649-01</t>
  </si>
  <si>
    <t>0362-07</t>
  </si>
  <si>
    <t>0736-02</t>
  </si>
  <si>
    <t>0314-02</t>
  </si>
  <si>
    <t>0314-03</t>
  </si>
  <si>
    <t>0362-06</t>
  </si>
  <si>
    <t>0362-02</t>
  </si>
  <si>
    <t>0776-02</t>
  </si>
  <si>
    <t>0343-01</t>
  </si>
  <si>
    <t>0343-05</t>
  </si>
  <si>
    <t>0438-01</t>
  </si>
  <si>
    <t>0362-05</t>
  </si>
  <si>
    <t>0539-03</t>
  </si>
  <si>
    <t>0249-08</t>
  </si>
  <si>
    <t>0250-01</t>
  </si>
  <si>
    <t>0250-02</t>
  </si>
  <si>
    <t>1179-02</t>
  </si>
  <si>
    <t>1468-01</t>
  </si>
  <si>
    <t>1467-01</t>
  </si>
  <si>
    <t>0539-05</t>
  </si>
  <si>
    <t>1469-01</t>
  </si>
  <si>
    <t>0313-02</t>
  </si>
  <si>
    <t>0313-07</t>
  </si>
  <si>
    <t>1179-03</t>
  </si>
  <si>
    <t>0717-01</t>
  </si>
  <si>
    <t>0717-02</t>
  </si>
  <si>
    <t>1468-03</t>
  </si>
  <si>
    <t>0314-07</t>
  </si>
  <si>
    <t>1068-05</t>
  </si>
  <si>
    <t>0614-01</t>
  </si>
  <si>
    <t>0365-01</t>
  </si>
  <si>
    <t>0171-03</t>
  </si>
  <si>
    <t>0313-09</t>
  </si>
  <si>
    <t>0171-08</t>
  </si>
  <si>
    <t>0780-01</t>
  </si>
  <si>
    <t>0777-03</t>
  </si>
  <si>
    <t>0778-01</t>
  </si>
  <si>
    <t>0259-11</t>
  </si>
  <si>
    <t>0385-08</t>
  </si>
  <si>
    <t>0779-01</t>
  </si>
  <si>
    <t>0781-01</t>
  </si>
  <si>
    <t>0385-05</t>
  </si>
  <si>
    <t>0386-01</t>
  </si>
  <si>
    <t>0259-02</t>
  </si>
  <si>
    <t>0259-03</t>
  </si>
  <si>
    <t>1330-02</t>
  </si>
  <si>
    <t>1330-03</t>
  </si>
  <si>
    <t>1467-02</t>
  </si>
  <si>
    <t>0172-01</t>
  </si>
  <si>
    <t>0172-02</t>
  </si>
  <si>
    <t>0718-02</t>
  </si>
  <si>
    <t>0747-03</t>
  </si>
  <si>
    <t>0747-04</t>
  </si>
  <si>
    <t>0008-16</t>
  </si>
  <si>
    <t>1068-01</t>
  </si>
  <si>
    <t>1068-02</t>
  </si>
  <si>
    <t>0014-16</t>
  </si>
  <si>
    <t>0008-14</t>
  </si>
  <si>
    <t>0008-15</t>
  </si>
  <si>
    <t>0364-06</t>
  </si>
  <si>
    <t>0363-03</t>
  </si>
  <si>
    <t>0364-01</t>
  </si>
  <si>
    <t>0364-05</t>
  </si>
  <si>
    <t>0171-04</t>
  </si>
  <si>
    <t>0171-05</t>
  </si>
  <si>
    <t>0171-09</t>
  </si>
  <si>
    <t>1068-03</t>
  </si>
  <si>
    <t>0014-15</t>
  </si>
  <si>
    <t>0172-09</t>
  </si>
  <si>
    <t>1098-02</t>
  </si>
  <si>
    <t>0312-05</t>
  </si>
  <si>
    <t>1094-01</t>
  </si>
  <si>
    <t>1094-02</t>
  </si>
  <si>
    <t>1179-01</t>
  </si>
  <si>
    <t>0134-14</t>
  </si>
  <si>
    <t>0134-12</t>
  </si>
  <si>
    <t>1310-03</t>
  </si>
  <si>
    <t>0312-03</t>
  </si>
  <si>
    <t>0313-01</t>
  </si>
  <si>
    <t>0351-02</t>
  </si>
  <si>
    <t>0352-01</t>
  </si>
  <si>
    <t>0353-01</t>
  </si>
  <si>
    <t>0171-02</t>
  </si>
  <si>
    <t>0134-15</t>
  </si>
  <si>
    <t>0352-03</t>
  </si>
  <si>
    <t>0352-04</t>
  </si>
  <si>
    <t>0134-11</t>
  </si>
  <si>
    <t>1568-01</t>
  </si>
  <si>
    <t>0816-01</t>
  </si>
  <si>
    <t>1352-04</t>
  </si>
  <si>
    <t>0351-04</t>
  </si>
  <si>
    <t>1098-01</t>
  </si>
  <si>
    <t>0312-04</t>
  </si>
  <si>
    <t>1180-01</t>
  </si>
  <si>
    <t>0550-03</t>
  </si>
  <si>
    <t>0550-04</t>
  </si>
  <si>
    <t>1332-02</t>
  </si>
  <si>
    <t>1331-01</t>
  </si>
  <si>
    <t>0550-02</t>
  </si>
  <si>
    <t>0314-04</t>
  </si>
  <si>
    <t>0257-06</t>
  </si>
  <si>
    <t>0258-01</t>
  </si>
  <si>
    <t>0250-07</t>
  </si>
  <si>
    <t>0343-02</t>
  </si>
  <si>
    <t>0343-03</t>
  </si>
  <si>
    <t>0343-04</t>
  </si>
  <si>
    <t>0774-01</t>
  </si>
  <si>
    <t>0774-04</t>
  </si>
  <si>
    <t>0467-02</t>
  </si>
  <si>
    <t>0259-01</t>
  </si>
  <si>
    <t>0250-03</t>
  </si>
  <si>
    <t>0250-04</t>
  </si>
  <si>
    <t>0680-04</t>
  </si>
  <si>
    <t>0680-05</t>
  </si>
  <si>
    <t>0009-18</t>
  </si>
  <si>
    <t>1475-01</t>
  </si>
  <si>
    <t>1476-02</t>
  </si>
  <si>
    <t>0641-03</t>
  </si>
  <si>
    <t>0641-04</t>
  </si>
  <si>
    <t>0641-05</t>
  </si>
  <si>
    <t>0735-05</t>
  </si>
  <si>
    <t>0735-04</t>
  </si>
  <si>
    <t>0680-03</t>
  </si>
  <si>
    <t>0766-01</t>
  </si>
  <si>
    <t>0766-02</t>
  </si>
  <si>
    <t>0766-04</t>
  </si>
  <si>
    <t>0546-06</t>
  </si>
  <si>
    <t>1466-03</t>
  </si>
  <si>
    <t>0735-06</t>
  </si>
  <si>
    <t>0610-01</t>
  </si>
  <si>
    <t>0401-01</t>
  </si>
  <si>
    <t>0400-03</t>
  </si>
  <si>
    <t>0767-01</t>
  </si>
  <si>
    <t>0767-02</t>
  </si>
  <si>
    <t>0009-19</t>
  </si>
  <si>
    <t>0725-01</t>
  </si>
  <si>
    <t>0009-17</t>
  </si>
  <si>
    <t>0767-03</t>
  </si>
  <si>
    <t>0730-03</t>
  </si>
  <si>
    <t>0769-02</t>
  </si>
  <si>
    <t>1292-02</t>
  </si>
  <si>
    <t>1319-01</t>
  </si>
  <si>
    <t>0688-03</t>
  </si>
  <si>
    <t>1455-01</t>
  </si>
  <si>
    <t>1455-02</t>
  </si>
  <si>
    <t>1292-01</t>
  </si>
  <si>
    <t>1456-01</t>
  </si>
  <si>
    <t>1456-03</t>
  </si>
  <si>
    <t>1453-01</t>
  </si>
  <si>
    <t>1452-01</t>
  </si>
  <si>
    <t>1452-02</t>
  </si>
  <si>
    <t>0045-14</t>
  </si>
  <si>
    <t>0045-15</t>
  </si>
  <si>
    <t>0221-07</t>
  </si>
  <si>
    <t>0749-02</t>
  </si>
  <si>
    <t>0688-02</t>
  </si>
  <si>
    <t>0749-01</t>
  </si>
  <si>
    <t>1319-02</t>
  </si>
  <si>
    <t>1292-04</t>
  </si>
  <si>
    <t>0045-16</t>
  </si>
  <si>
    <t>0730-02</t>
  </si>
  <si>
    <t>0680-01</t>
  </si>
  <si>
    <t>0680-07</t>
  </si>
  <si>
    <t>0680-08</t>
  </si>
  <si>
    <t>0769-01</t>
  </si>
  <si>
    <t>0136-05</t>
  </si>
  <si>
    <t>0136-08</t>
  </si>
  <si>
    <t>0136-09</t>
  </si>
  <si>
    <t>1154-02</t>
  </si>
  <si>
    <t>0189-03</t>
  </si>
  <si>
    <t>0722-03</t>
  </si>
  <si>
    <t>1292-03</t>
  </si>
  <si>
    <t>0427-02</t>
  </si>
  <si>
    <t>0773-02</t>
  </si>
  <si>
    <t>0221-08</t>
  </si>
  <si>
    <t>0330-04</t>
  </si>
  <si>
    <t>0427-01</t>
  </si>
  <si>
    <t>0045-17</t>
  </si>
  <si>
    <t>0730-01</t>
  </si>
  <si>
    <t>0730-04</t>
  </si>
  <si>
    <t>0189-01</t>
  </si>
  <si>
    <t>0772-03</t>
  </si>
  <si>
    <t>0772-04</t>
  </si>
  <si>
    <t>0221-02</t>
  </si>
  <si>
    <t>0221-03</t>
  </si>
  <si>
    <t>0772-01</t>
  </si>
  <si>
    <t>0772-02</t>
  </si>
  <si>
    <t>0773-01</t>
  </si>
  <si>
    <t>1174-01</t>
  </si>
  <si>
    <t>1203-02</t>
  </si>
  <si>
    <t>1203-03</t>
  </si>
  <si>
    <t>1203-01</t>
  </si>
  <si>
    <t>0136-10</t>
  </si>
  <si>
    <t>1463-03</t>
  </si>
  <si>
    <t>1463-05</t>
  </si>
  <si>
    <t>1465-01</t>
  </si>
  <si>
    <t>1463-02</t>
  </si>
  <si>
    <t>0749-04</t>
  </si>
  <si>
    <t>0735-02</t>
  </si>
  <si>
    <t>1097-05</t>
  </si>
  <si>
    <t>0749-03</t>
  </si>
  <si>
    <t>0399-03</t>
  </si>
  <si>
    <t>1466-02</t>
  </si>
  <si>
    <t>0735-01</t>
  </si>
  <si>
    <t>0749-05</t>
  </si>
  <si>
    <t>0763-01</t>
  </si>
  <si>
    <t>0763-02</t>
  </si>
  <si>
    <t>0525-01</t>
  </si>
  <si>
    <t>0136-03</t>
  </si>
  <si>
    <t>0136-13</t>
  </si>
  <si>
    <t>0202-12</t>
  </si>
  <si>
    <t>0764-04</t>
  </si>
  <si>
    <t>1175-01</t>
  </si>
  <si>
    <t>0510-04</t>
  </si>
  <si>
    <t>0510-05</t>
  </si>
  <si>
    <t>1012-04</t>
  </si>
  <si>
    <t>0202-11</t>
  </si>
  <si>
    <t>0279-06</t>
  </si>
  <si>
    <t>1482-01</t>
  </si>
  <si>
    <t>1482-02</t>
  </si>
  <si>
    <t>1487-01</t>
  </si>
  <si>
    <t>1488-01</t>
  </si>
  <si>
    <t>1175-02</t>
  </si>
  <si>
    <t>0399-01</t>
  </si>
  <si>
    <t>0620-01</t>
  </si>
  <si>
    <t>0202-02</t>
  </si>
  <si>
    <t>0765-04</t>
  </si>
  <si>
    <t>0174-02</t>
  </si>
  <si>
    <t>0174-03</t>
  </si>
  <si>
    <t>0279-02</t>
  </si>
  <si>
    <t>0279-03</t>
  </si>
  <si>
    <t>0279-04</t>
  </si>
  <si>
    <t>0280-01</t>
  </si>
  <si>
    <t>0549-01</t>
  </si>
  <si>
    <t>0549-02</t>
  </si>
  <si>
    <t>0549-05</t>
  </si>
  <si>
    <t>0690-02</t>
  </si>
  <si>
    <t>0764-01</t>
  </si>
  <si>
    <t>0510-06</t>
  </si>
  <si>
    <t>0202-03</t>
  </si>
  <si>
    <t>0202-14</t>
  </si>
  <si>
    <t>0045-20</t>
  </si>
  <si>
    <t>0045-21</t>
  </si>
  <si>
    <t>0549-04</t>
  </si>
  <si>
    <t>0729-04</t>
  </si>
  <si>
    <t>0729-05</t>
  </si>
  <si>
    <t>1097-02</t>
  </si>
  <si>
    <t>1154-01</t>
  </si>
  <si>
    <t>0680-06</t>
  </si>
  <si>
    <t>1380-01</t>
  </si>
  <si>
    <t>0633-01</t>
  </si>
  <si>
    <t>0546-07</t>
  </si>
  <si>
    <t>0610-02</t>
  </si>
  <si>
    <t>0190-01</t>
  </si>
  <si>
    <t>1176-01</t>
  </si>
  <si>
    <t>0221-04</t>
  </si>
  <si>
    <t>0510-03</t>
  </si>
  <si>
    <t>1379-01</t>
  </si>
  <si>
    <t>1379-02</t>
  </si>
  <si>
    <t>0510-01</t>
  </si>
  <si>
    <t>0316-03</t>
  </si>
  <si>
    <t>0081-16</t>
  </si>
  <si>
    <t>0081-15</t>
  </si>
  <si>
    <t>0728-03</t>
  </si>
  <si>
    <t>0316-02</t>
  </si>
  <si>
    <t>0728-01</t>
  </si>
  <si>
    <t>0728-02</t>
  </si>
  <si>
    <t>0728-04</t>
  </si>
  <si>
    <t>0729-01</t>
  </si>
  <si>
    <t>0729-02</t>
  </si>
  <si>
    <t>0202-01</t>
  </si>
  <si>
    <t>0705-01</t>
  </si>
  <si>
    <t>0081-17</t>
  </si>
  <si>
    <t>0047-16</t>
  </si>
  <si>
    <t>0047-19</t>
  </si>
  <si>
    <t>0202-13</t>
  </si>
  <si>
    <t>0410-01</t>
  </si>
  <si>
    <t>0047-13</t>
  </si>
  <si>
    <t>0047-18</t>
  </si>
  <si>
    <t>0045-18</t>
  </si>
  <si>
    <t>0045-19</t>
  </si>
  <si>
    <t>0392-06</t>
  </si>
  <si>
    <t>0546-02</t>
  </si>
  <si>
    <t>0750-01</t>
  </si>
  <si>
    <t>0750-02</t>
  </si>
  <si>
    <t>0750-03</t>
  </si>
  <si>
    <t>1574-01</t>
  </si>
  <si>
    <t>0610-04</t>
  </si>
  <si>
    <t>0607-01</t>
  </si>
  <si>
    <t>0277-01</t>
  </si>
  <si>
    <t>0622-01</t>
  </si>
  <si>
    <t>0946-02</t>
  </si>
  <si>
    <t>0392-01</t>
  </si>
  <si>
    <t>1018-04</t>
  </si>
  <si>
    <t>0666-01</t>
  </si>
  <si>
    <t>1231-01</t>
  </si>
  <si>
    <t>1213-01</t>
  </si>
  <si>
    <t>0010-19</t>
  </si>
  <si>
    <t>1214-01</t>
  </si>
  <si>
    <t>1215-01</t>
  </si>
  <si>
    <t>1231-02</t>
  </si>
  <si>
    <t>1569-01</t>
  </si>
  <si>
    <t>1215-02</t>
  </si>
  <si>
    <t>0330-02</t>
  </si>
  <si>
    <t>0610-05</t>
  </si>
  <si>
    <t>0610-06</t>
  </si>
  <si>
    <t>0610-07</t>
  </si>
  <si>
    <t>0610-09</t>
  </si>
  <si>
    <t>0610-08</t>
  </si>
  <si>
    <t>0610-10</t>
  </si>
  <si>
    <t>0217-01</t>
  </si>
  <si>
    <t>0010-13</t>
  </si>
  <si>
    <t>0218-02</t>
  </si>
  <si>
    <t>0729-03</t>
  </si>
  <si>
    <t>0945-02</t>
  </si>
  <si>
    <t>1020-01</t>
  </si>
  <si>
    <t>1021-01</t>
  </si>
  <si>
    <t>1176-02</t>
  </si>
  <si>
    <t>1226-01</t>
  </si>
  <si>
    <t>0734-02</t>
  </si>
  <si>
    <t>1384-01</t>
  </si>
  <si>
    <t>0221-09</t>
  </si>
  <si>
    <t>1578-02</t>
  </si>
  <si>
    <t>1226-02</t>
  </si>
  <si>
    <t>1226-03</t>
  </si>
  <si>
    <t>0633-02</t>
  </si>
  <si>
    <t>0546-01</t>
  </si>
  <si>
    <t>0734-01</t>
  </si>
  <si>
    <t>0610-03</t>
  </si>
  <si>
    <t>0222-01</t>
  </si>
  <si>
    <t>0221-06</t>
  </si>
  <si>
    <t>0221-05</t>
  </si>
  <si>
    <t>0248-09</t>
  </si>
  <si>
    <t>1216-01</t>
  </si>
  <si>
    <t>1216-03</t>
  </si>
  <si>
    <t>1131-01</t>
  </si>
  <si>
    <t>0546-08</t>
  </si>
  <si>
    <t>0278-02</t>
  </si>
  <si>
    <t>1572-02</t>
  </si>
  <si>
    <t>1572-03</t>
  </si>
  <si>
    <t>0218-08</t>
  </si>
  <si>
    <t>1571-01</t>
  </si>
  <si>
    <t>1571-02</t>
  </si>
  <si>
    <t>1572-01</t>
  </si>
  <si>
    <t>0945-03</t>
  </si>
  <si>
    <t>0945-05</t>
  </si>
  <si>
    <t>0546-09</t>
  </si>
  <si>
    <t>1573-01</t>
  </si>
  <si>
    <t>1574-02</t>
  </si>
  <si>
    <t>1574-03</t>
  </si>
  <si>
    <t>0218-05</t>
  </si>
  <si>
    <t>0218-06</t>
  </si>
  <si>
    <t>0569-01</t>
  </si>
  <si>
    <t>0277-02</t>
  </si>
  <si>
    <t>0277-03</t>
  </si>
  <si>
    <t>0278-01</t>
  </si>
  <si>
    <t>0520-03</t>
  </si>
  <si>
    <t>0218-07</t>
  </si>
  <si>
    <t>0138-10</t>
  </si>
  <si>
    <t>0945-04</t>
  </si>
  <si>
    <t>0277-05</t>
  </si>
  <si>
    <t>0946-01</t>
  </si>
  <si>
    <t>0812-01</t>
  </si>
  <si>
    <t>0218-03</t>
  </si>
  <si>
    <t>0218-04</t>
  </si>
  <si>
    <t>0845-03</t>
  </si>
  <si>
    <t>1351-01</t>
  </si>
  <si>
    <t>1351-02</t>
  </si>
  <si>
    <t>1356-01</t>
  </si>
  <si>
    <t>1356-02</t>
  </si>
  <si>
    <t>0195-05</t>
  </si>
  <si>
    <t>0195-04</t>
  </si>
  <si>
    <t>0312-01</t>
  </si>
  <si>
    <t>0815-09</t>
  </si>
  <si>
    <t>1357-03</t>
  </si>
  <si>
    <t>1356-03</t>
  </si>
  <si>
    <t>0194-01</t>
  </si>
  <si>
    <t>0194-02</t>
  </si>
  <si>
    <t>0195-01</t>
  </si>
  <si>
    <t>0822-01</t>
  </si>
  <si>
    <t>0194-03</t>
  </si>
  <si>
    <t>0815-01</t>
  </si>
  <si>
    <t>0823-02</t>
  </si>
  <si>
    <t>1352-03</t>
  </si>
  <si>
    <t>1357-02</t>
  </si>
  <si>
    <t>0976-01</t>
  </si>
  <si>
    <t>1257-02</t>
  </si>
  <si>
    <t>1258-04</t>
  </si>
  <si>
    <t>0523-03</t>
  </si>
  <si>
    <t>1062-05</t>
  </si>
  <si>
    <t>1062-04</t>
  </si>
  <si>
    <t>0271-06</t>
  </si>
  <si>
    <t>0271-07</t>
  </si>
  <si>
    <t>0508-01</t>
  </si>
  <si>
    <t>0110-05</t>
  </si>
  <si>
    <t>0500-03</t>
  </si>
  <si>
    <t>0177-06</t>
  </si>
  <si>
    <t>0177-07</t>
  </si>
  <si>
    <t>0271-14</t>
  </si>
  <si>
    <t>0271-15</t>
  </si>
  <si>
    <t>0271-16</t>
  </si>
  <si>
    <t>0271-17</t>
  </si>
  <si>
    <t>0178-01</t>
  </si>
  <si>
    <t>0389-05</t>
  </si>
  <si>
    <t>0389-13</t>
  </si>
  <si>
    <t>0502-02</t>
  </si>
  <si>
    <t>0720-06</t>
  </si>
  <si>
    <t>0598-01</t>
  </si>
  <si>
    <t>0177-15</t>
  </si>
  <si>
    <t>0178-09</t>
  </si>
  <si>
    <t>0110-07</t>
  </si>
  <si>
    <t>0508-07</t>
  </si>
  <si>
    <t>0389-16</t>
  </si>
  <si>
    <t>0027-15</t>
  </si>
  <si>
    <t>0271-11</t>
  </si>
  <si>
    <t>0114-12</t>
  </si>
  <si>
    <t>0111-01</t>
  </si>
  <si>
    <t>1005-02</t>
  </si>
  <si>
    <t>0980-02</t>
  </si>
  <si>
    <t>1006-01</t>
  </si>
  <si>
    <t>0389-15</t>
  </si>
  <si>
    <t>1413-01</t>
  </si>
  <si>
    <t>0543-04</t>
  </si>
  <si>
    <t>1414-03</t>
  </si>
  <si>
    <t>1414-04</t>
  </si>
  <si>
    <t>0587-01</t>
  </si>
  <si>
    <t>1043-02</t>
  </si>
  <si>
    <t>0192-02</t>
  </si>
  <si>
    <t>0192-03</t>
  </si>
  <si>
    <t>0178-02</t>
  </si>
  <si>
    <t>0178-03</t>
  </si>
  <si>
    <t>0179-01</t>
  </si>
  <si>
    <t>0179-05</t>
  </si>
  <si>
    <t>0179-11</t>
  </si>
  <si>
    <t>0188-07</t>
  </si>
  <si>
    <t>0188-03</t>
  </si>
  <si>
    <t>0188-04</t>
  </si>
  <si>
    <t>0188-05</t>
  </si>
  <si>
    <t>0188-06</t>
  </si>
  <si>
    <t>0598-02</t>
  </si>
  <si>
    <t>0598-03</t>
  </si>
  <si>
    <t>0598-04</t>
  </si>
  <si>
    <t>0586-01</t>
  </si>
  <si>
    <t>0111-13</t>
  </si>
  <si>
    <t>0178-07</t>
  </si>
  <si>
    <t>0178-05</t>
  </si>
  <si>
    <t>0178-08</t>
  </si>
  <si>
    <t>1002-01</t>
  </si>
  <si>
    <t>0111-04</t>
  </si>
  <si>
    <t>0111-05</t>
  </si>
  <si>
    <t>0847-02</t>
  </si>
  <si>
    <t>0847-06</t>
  </si>
  <si>
    <t>0977-01</t>
  </si>
  <si>
    <t>0178-04</t>
  </si>
  <si>
    <t>0178-11</t>
  </si>
  <si>
    <t>1003-01</t>
  </si>
  <si>
    <t>1004-02</t>
  </si>
  <si>
    <t>1414-02</t>
  </si>
  <si>
    <t>1043-01</t>
  </si>
  <si>
    <t>0111-07</t>
  </si>
  <si>
    <t>0111-09</t>
  </si>
  <si>
    <t>0686-01</t>
  </si>
  <si>
    <t>0686-02</t>
  </si>
  <si>
    <t>0976-04</t>
  </si>
  <si>
    <t>0500-01</t>
  </si>
  <si>
    <t>0500-04</t>
  </si>
  <si>
    <t>0192-04</t>
  </si>
  <si>
    <t>0367-03</t>
  </si>
  <si>
    <t>0367-04</t>
  </si>
  <si>
    <t>0367-05</t>
  </si>
  <si>
    <t>0367-06</t>
  </si>
  <si>
    <t>0307-05</t>
  </si>
  <si>
    <t>0976-07</t>
  </si>
  <si>
    <t>0389-06</t>
  </si>
  <si>
    <t>0389-07</t>
  </si>
  <si>
    <t>0367-09</t>
  </si>
  <si>
    <t>0367-07</t>
  </si>
  <si>
    <t>0389-11</t>
  </si>
  <si>
    <t>0367-08</t>
  </si>
  <si>
    <t>1002-02</t>
  </si>
  <si>
    <t>0976-03</t>
  </si>
  <si>
    <t>0628-01</t>
  </si>
  <si>
    <t>0979-01</t>
  </si>
  <si>
    <t>0981-02</t>
  </si>
  <si>
    <t>1414-01</t>
  </si>
  <si>
    <t>1024-02</t>
  </si>
  <si>
    <t>0368-06</t>
  </si>
  <si>
    <t>1324-02</t>
  </si>
  <si>
    <t>0762-03</t>
  </si>
  <si>
    <t>1420-02</t>
  </si>
  <si>
    <t>0368-05</t>
  </si>
  <si>
    <t>1464-01</t>
  </si>
  <si>
    <t>1580-01</t>
  </si>
  <si>
    <t>1580-02</t>
  </si>
  <si>
    <t>0242-06</t>
  </si>
  <si>
    <t>0508-02</t>
  </si>
  <si>
    <t>0739-01</t>
  </si>
  <si>
    <t>0242-03</t>
  </si>
  <si>
    <t>0367-01</t>
  </si>
  <si>
    <t>0389-02</t>
  </si>
  <si>
    <t>0389-10</t>
  </si>
  <si>
    <t>1022-01</t>
  </si>
  <si>
    <t>0242-05</t>
  </si>
  <si>
    <t>1023-01</t>
  </si>
  <si>
    <t>1024-01</t>
  </si>
  <si>
    <t>0635-04</t>
  </si>
  <si>
    <t>0931-02</t>
  </si>
  <si>
    <t>0109-11</t>
  </si>
  <si>
    <t>0737-02</t>
  </si>
  <si>
    <t>0118-03</t>
  </si>
  <si>
    <t>0335-02</t>
  </si>
  <si>
    <t>0336-01</t>
  </si>
  <si>
    <t>0336-02</t>
  </si>
  <si>
    <t>0109-05</t>
  </si>
  <si>
    <t>0109-06</t>
  </si>
  <si>
    <t>0117-06</t>
  </si>
  <si>
    <t>0118-02</t>
  </si>
  <si>
    <t>0937-01</t>
  </si>
  <si>
    <t>0937-02</t>
  </si>
  <si>
    <t>0937-03</t>
  </si>
  <si>
    <t>0635-03</t>
  </si>
  <si>
    <t>0340-04</t>
  </si>
  <si>
    <t>0931-01</t>
  </si>
  <si>
    <t>0938-01</t>
  </si>
  <si>
    <t>0939-01</t>
  </si>
  <si>
    <t>0109-03</t>
  </si>
  <si>
    <t>0109-04</t>
  </si>
  <si>
    <t>0340-01</t>
  </si>
  <si>
    <t>0940-01</t>
  </si>
  <si>
    <t>0340-05</t>
  </si>
  <si>
    <t>0175-08</t>
  </si>
  <si>
    <t>0743-01</t>
  </si>
  <si>
    <t>0926-05</t>
  </si>
  <si>
    <t>1407-01</t>
  </si>
  <si>
    <t>1407-03</t>
  </si>
  <si>
    <t>1407-02</t>
  </si>
  <si>
    <t>0706-01</t>
  </si>
  <si>
    <t>0706-03</t>
  </si>
  <si>
    <t>0706-04</t>
  </si>
  <si>
    <t>0706-05</t>
  </si>
  <si>
    <t>0926-06</t>
  </si>
  <si>
    <t>0553-03</t>
  </si>
  <si>
    <t>0118-06</t>
  </si>
  <si>
    <t>0336-06</t>
  </si>
  <si>
    <t>0450-04</t>
  </si>
  <si>
    <t>0594-04</t>
  </si>
  <si>
    <t>0893-01</t>
  </si>
  <si>
    <t>0118-11</t>
  </si>
  <si>
    <t>0175-06</t>
  </si>
  <si>
    <t>0138-06</t>
  </si>
  <si>
    <t>0926-02</t>
  </si>
  <si>
    <t>1074-01</t>
  </si>
  <si>
    <t>0176-06</t>
  </si>
  <si>
    <t>1193-01</t>
  </si>
  <si>
    <t>1193-02</t>
  </si>
  <si>
    <t>1194-01</t>
  </si>
  <si>
    <t>1408-01</t>
  </si>
  <si>
    <t>0213-13</t>
  </si>
  <si>
    <t>0654-01</t>
  </si>
  <si>
    <t>0388-01</t>
  </si>
  <si>
    <t>0388-06</t>
  </si>
  <si>
    <t>0176-07</t>
  </si>
  <si>
    <t>0176-09</t>
  </si>
  <si>
    <t>0177-12</t>
  </si>
  <si>
    <t>0176-04</t>
  </si>
  <si>
    <t>0176-05</t>
  </si>
  <si>
    <t>0177-01</t>
  </si>
  <si>
    <t>0213-03</t>
  </si>
  <si>
    <t>0213-04</t>
  </si>
  <si>
    <t>0213-05</t>
  </si>
  <si>
    <t>0341-02</t>
  </si>
  <si>
    <t>0341-03</t>
  </si>
  <si>
    <t>0654-02</t>
  </si>
  <si>
    <t>0928-01</t>
  </si>
  <si>
    <t>0928-02</t>
  </si>
  <si>
    <t>0929-01</t>
  </si>
  <si>
    <t>0475-11</t>
  </si>
  <si>
    <t>0694-02</t>
  </si>
  <si>
    <t>1510-01</t>
  </si>
  <si>
    <t>0694-01</t>
  </si>
  <si>
    <t>0896-03</t>
  </si>
  <si>
    <t>0064-15</t>
  </si>
  <si>
    <t>0119-02</t>
  </si>
  <si>
    <t>0119-03</t>
  </si>
  <si>
    <t>0119-04</t>
  </si>
  <si>
    <t>0119-05</t>
  </si>
  <si>
    <t>0304-02</t>
  </si>
  <si>
    <t>0304-03</t>
  </si>
  <si>
    <t>0304-04</t>
  </si>
  <si>
    <t>0336-08</t>
  </si>
  <si>
    <t>0431-01</t>
  </si>
  <si>
    <t>0064-13</t>
  </si>
  <si>
    <t>0119-06</t>
  </si>
  <si>
    <t>0809-05</t>
  </si>
  <si>
    <t>0896-01</t>
  </si>
  <si>
    <t>0895-03</t>
  </si>
  <si>
    <t>0597-02</t>
  </si>
  <si>
    <t>0597-03</t>
  </si>
  <si>
    <t>1409-01</t>
  </si>
  <si>
    <t>0390-05</t>
  </si>
  <si>
    <t>0597-04</t>
  </si>
  <si>
    <t>1079-04</t>
  </si>
  <si>
    <t>1079-06</t>
  </si>
  <si>
    <t>1079-05</t>
  </si>
  <si>
    <t>0118-10</t>
  </si>
  <si>
    <t>0119-01</t>
  </si>
  <si>
    <t>0336-07</t>
  </si>
  <si>
    <t>0390-01</t>
  </si>
  <si>
    <t>0390-02</t>
  </si>
  <si>
    <t>0118-09</t>
  </si>
  <si>
    <t>0597-01</t>
  </si>
  <si>
    <t>0809-03</t>
  </si>
  <si>
    <t>0809-04</t>
  </si>
  <si>
    <t>0118-12</t>
  </si>
  <si>
    <t>0895-02</t>
  </si>
  <si>
    <t>1079-01</t>
  </si>
  <si>
    <t>1079-02</t>
  </si>
  <si>
    <t>0756-05</t>
  </si>
  <si>
    <t>0939-04</t>
  </si>
  <si>
    <t>0939-05</t>
  </si>
  <si>
    <t>1459-01</t>
  </si>
  <si>
    <t>1459-02</t>
  </si>
  <si>
    <t>0756-04</t>
  </si>
  <si>
    <t>0403-03</t>
  </si>
  <si>
    <t>0338-06</t>
  </si>
  <si>
    <t>0395-02</t>
  </si>
  <si>
    <t>0395-03</t>
  </si>
  <si>
    <t>0403-01</t>
  </si>
  <si>
    <t>0395-04</t>
  </si>
  <si>
    <t>0395-05</t>
  </si>
  <si>
    <t>0403-02</t>
  </si>
  <si>
    <t>0177-13</t>
  </si>
  <si>
    <t>0177-02</t>
  </si>
  <si>
    <t>0213-02</t>
  </si>
  <si>
    <t>1195-01</t>
  </si>
  <si>
    <t>1409-02</t>
  </si>
  <si>
    <t>1195-02</t>
  </si>
  <si>
    <t>0742-03</t>
  </si>
  <si>
    <t>0123-09</t>
  </si>
  <si>
    <t>0810-03</t>
  </si>
  <si>
    <t>0743-02</t>
  </si>
  <si>
    <t>0742-01</t>
  </si>
  <si>
    <t>0742-02</t>
  </si>
  <si>
    <t>1409-04</t>
  </si>
  <si>
    <t>0304-01</t>
  </si>
  <si>
    <t>0304-07</t>
  </si>
  <si>
    <t>0175-03</t>
  </si>
  <si>
    <t>0175-10</t>
  </si>
  <si>
    <t>0175-04</t>
  </si>
  <si>
    <t>0175-05</t>
  </si>
  <si>
    <t>0123-07</t>
  </si>
  <si>
    <t>0175-01</t>
  </si>
  <si>
    <t>0809-02</t>
  </si>
  <si>
    <t>0118-13</t>
  </si>
  <si>
    <t>0743-03</t>
  </si>
  <si>
    <t>0123-08</t>
  </si>
  <si>
    <t>0810-01</t>
  </si>
  <si>
    <t>0810-02</t>
  </si>
  <si>
    <t>0394-04</t>
  </si>
  <si>
    <t>0809-06</t>
  </si>
  <si>
    <t>0895-01</t>
  </si>
  <si>
    <t>0931-03</t>
  </si>
  <si>
    <t>0109-10</t>
  </si>
  <si>
    <t>0109-07</t>
  </si>
  <si>
    <t>0109-08</t>
  </si>
  <si>
    <t>0319-02</t>
  </si>
  <si>
    <t>0319-03</t>
  </si>
  <si>
    <t>0475-08</t>
  </si>
  <si>
    <t>0340-02</t>
  </si>
  <si>
    <t>0341-01</t>
  </si>
  <si>
    <t>0930-01</t>
  </si>
  <si>
    <t>0475-09</t>
  </si>
  <si>
    <t>0931-05</t>
  </si>
  <si>
    <t>0390-04</t>
  </si>
  <si>
    <t>0336-09</t>
  </si>
  <si>
    <t>0576-01</t>
  </si>
  <si>
    <t>0893-02</t>
  </si>
  <si>
    <t>0244-10</t>
  </si>
  <si>
    <t>0390-07</t>
  </si>
  <si>
    <t>0244-11</t>
  </si>
  <si>
    <t>0176-13</t>
  </si>
  <si>
    <t>0553-02</t>
  </si>
  <si>
    <t>0894-01</t>
  </si>
  <si>
    <t>0244-01</t>
  </si>
  <si>
    <t>0319-04</t>
  </si>
  <si>
    <t>0336-05</t>
  </si>
  <si>
    <t>0390-03</t>
  </si>
  <si>
    <t>0199-07</t>
  </si>
  <si>
    <t>0176-11</t>
  </si>
  <si>
    <t>0176-10</t>
  </si>
  <si>
    <t>1406-02</t>
  </si>
  <si>
    <t>0200-13</t>
  </si>
  <si>
    <t>0336-04</t>
  </si>
  <si>
    <t>0199-04</t>
  </si>
  <si>
    <t>0200-02</t>
  </si>
  <si>
    <t>0200-03</t>
  </si>
  <si>
    <t>0176-08</t>
  </si>
  <si>
    <t>0319-05</t>
  </si>
  <si>
    <t>0893-03</t>
  </si>
  <si>
    <t>0893-04</t>
  </si>
  <si>
    <t>1080-01</t>
  </si>
  <si>
    <t>1157-01</t>
  </si>
  <si>
    <t>1165-01</t>
  </si>
  <si>
    <t>1164-01</t>
  </si>
  <si>
    <t>1166-01</t>
  </si>
  <si>
    <t>1194-02</t>
  </si>
  <si>
    <t>0811-02</t>
  </si>
  <si>
    <t>1581-01</t>
  </si>
  <si>
    <t>0065-14</t>
  </si>
  <si>
    <t>0703-02</t>
  </si>
  <si>
    <t>0065-15</t>
  </si>
  <si>
    <t>0339-03</t>
  </si>
  <si>
    <t>0339-04</t>
  </si>
  <si>
    <t>0951-02</t>
  </si>
  <si>
    <t>0601-01</t>
  </si>
  <si>
    <t>0602-01</t>
  </si>
  <si>
    <t>0200-09</t>
  </si>
  <si>
    <t>0200-10</t>
  </si>
  <si>
    <t>0200-12</t>
  </si>
  <si>
    <t>0784-01</t>
  </si>
  <si>
    <t>0811-01</t>
  </si>
  <si>
    <t>0813-03</t>
  </si>
  <si>
    <t>0813-02</t>
  </si>
  <si>
    <t>0947-03</t>
  </si>
  <si>
    <t>1274-01</t>
  </si>
  <si>
    <t>1276-01</t>
  </si>
  <si>
    <t>0785-02</t>
  </si>
  <si>
    <t>1237-02</t>
  </si>
  <si>
    <t>0784-02</t>
  </si>
  <si>
    <t>0784-03</t>
  </si>
  <si>
    <t>1419-01</t>
  </si>
  <si>
    <t>0244-07</t>
  </si>
  <si>
    <t>0244-08</t>
  </si>
  <si>
    <t>0244-09</t>
  </si>
  <si>
    <t>0243-05</t>
  </si>
  <si>
    <t>0710-01</t>
  </si>
  <si>
    <t>0877-01</t>
  </si>
  <si>
    <t>0243-01</t>
  </si>
  <si>
    <t>0214-01</t>
  </si>
  <si>
    <t>0244-02</t>
  </si>
  <si>
    <t>0064-14</t>
  </si>
  <si>
    <t>0785-01</t>
  </si>
  <si>
    <t>0947-01</t>
  </si>
  <si>
    <t>0948-01</t>
  </si>
  <si>
    <t>0200-04</t>
  </si>
  <si>
    <t>0213-08</t>
  </si>
  <si>
    <t>0244-03</t>
  </si>
  <si>
    <t>0627-01</t>
  </si>
  <si>
    <t>0214-05</t>
  </si>
  <si>
    <t>0213-11</t>
  </si>
  <si>
    <t>1109-01</t>
  </si>
  <si>
    <t>0601-03</t>
  </si>
  <si>
    <t>1324-01</t>
  </si>
  <si>
    <t>0028-13</t>
  </si>
  <si>
    <t>0739-02</t>
  </si>
  <si>
    <t>0307-06</t>
  </si>
  <si>
    <t>0508-04</t>
  </si>
  <si>
    <t>0508-05</t>
  </si>
  <si>
    <t>0307-01</t>
  </si>
  <si>
    <t>0307-02</t>
  </si>
  <si>
    <t>0339-05</t>
  </si>
  <si>
    <t>0368-02</t>
  </si>
  <si>
    <t>0368-03</t>
  </si>
  <si>
    <t>0368-04</t>
  </si>
  <si>
    <t>0601-02</t>
  </si>
  <si>
    <t>0667-01</t>
  </si>
  <si>
    <t>1075-01</t>
  </si>
  <si>
    <t>0653-01</t>
  </si>
  <si>
    <t>0508-06</t>
  </si>
  <si>
    <t>0200-11</t>
  </si>
  <si>
    <t>0200-14</t>
  </si>
  <si>
    <t>0200-15</t>
  </si>
  <si>
    <t>0200-16</t>
  </si>
  <si>
    <t>0786-01</t>
  </si>
  <si>
    <t>0932-01</t>
  </si>
  <si>
    <t>0932-02</t>
  </si>
  <si>
    <t>0667-02</t>
  </si>
  <si>
    <t>1274-02</t>
  </si>
  <si>
    <t>1277-01</t>
  </si>
  <si>
    <t>0785-03</t>
  </si>
  <si>
    <t>1300-01</t>
  </si>
  <si>
    <t>0304-08</t>
  </si>
  <si>
    <t>0627-04</t>
  </si>
  <si>
    <t>0499-01</t>
  </si>
  <si>
    <t>0499-02</t>
  </si>
  <si>
    <t>0243-02</t>
  </si>
  <si>
    <t>0214-02</t>
  </si>
  <si>
    <t>0214-03</t>
  </si>
  <si>
    <t>0214-04</t>
  </si>
  <si>
    <t>0304-05</t>
  </si>
  <si>
    <t>0304-06</t>
  </si>
  <si>
    <t>0305-01</t>
  </si>
  <si>
    <t>0305-02</t>
  </si>
  <si>
    <t>0305-03</t>
  </si>
  <si>
    <t>0305-04</t>
  </si>
  <si>
    <t>0305-05</t>
  </si>
  <si>
    <t>0305-06</t>
  </si>
  <si>
    <t>0304-09</t>
  </si>
  <si>
    <t>0305-10</t>
  </si>
  <si>
    <t>0947-02</t>
  </si>
  <si>
    <t>1300-03</t>
  </si>
  <si>
    <t>0305-09</t>
  </si>
  <si>
    <t>0244-04</t>
  </si>
  <si>
    <t>0244-05</t>
  </si>
  <si>
    <t>0244-06</t>
  </si>
  <si>
    <t>0627-02</t>
  </si>
  <si>
    <t>0627-03</t>
  </si>
  <si>
    <t>1300-02</t>
  </si>
  <si>
    <t>0882-02</t>
  </si>
  <si>
    <t>1286-01</t>
  </si>
  <si>
    <t>0784-04</t>
  </si>
  <si>
    <t>0784-05</t>
  </si>
  <si>
    <t>0784-06</t>
  </si>
  <si>
    <t>1285-01</t>
  </si>
  <si>
    <t>0882-01</t>
  </si>
  <si>
    <t>0689-02</t>
  </si>
  <si>
    <t>0689-03</t>
  </si>
  <si>
    <t>0710-02</t>
  </si>
  <si>
    <t>1284-02</t>
  </si>
  <si>
    <t>0028-14</t>
  </si>
  <si>
    <t>0499-03</t>
  </si>
  <si>
    <t>0243-03</t>
  </si>
  <si>
    <t>0243-04</t>
  </si>
  <si>
    <t>0306-02</t>
  </si>
  <si>
    <t>0305-07</t>
  </si>
  <si>
    <t>1237-01</t>
  </si>
  <si>
    <t>1238-01</t>
  </si>
  <si>
    <t>0703-01</t>
  </si>
  <si>
    <t>1238-02</t>
  </si>
  <si>
    <t>0877-02</t>
  </si>
  <si>
    <t>0703-03</t>
  </si>
  <si>
    <t>0877-03</t>
  </si>
  <si>
    <t>0877-04</t>
  </si>
  <si>
    <t>0200-05</t>
  </si>
  <si>
    <t>0200-06</t>
  </si>
  <si>
    <t>0200-07</t>
  </si>
  <si>
    <t>0200-08</t>
  </si>
  <si>
    <t>0213-06</t>
  </si>
  <si>
    <t>0213-07</t>
  </si>
  <si>
    <t>0341-04</t>
  </si>
  <si>
    <t>0177-16</t>
  </si>
  <si>
    <t>1259-01</t>
  </si>
  <si>
    <t>1259-02</t>
  </si>
  <si>
    <t>1402-03</t>
  </si>
  <si>
    <t>1417-01</t>
  </si>
  <si>
    <t>1062-01</t>
  </si>
  <si>
    <t>1062-03</t>
  </si>
  <si>
    <t>1416-02</t>
  </si>
  <si>
    <t>1416-03</t>
  </si>
  <si>
    <t>0523-08</t>
  </si>
  <si>
    <t>0523-09</t>
  </si>
  <si>
    <t>0523-10</t>
  </si>
  <si>
    <t>1400-04</t>
  </si>
  <si>
    <t>0720-05</t>
  </si>
  <si>
    <t>0675-08</t>
  </si>
  <si>
    <t>0177-05</t>
  </si>
  <si>
    <t>0110-02</t>
  </si>
  <si>
    <t>0110-03</t>
  </si>
  <si>
    <t>0338-02</t>
  </si>
  <si>
    <t>0338-03</t>
  </si>
  <si>
    <t>0338-04</t>
  </si>
  <si>
    <t>0338-07</t>
  </si>
  <si>
    <t>0338-11</t>
  </si>
  <si>
    <t>0177-14</t>
  </si>
  <si>
    <t>0527-02</t>
  </si>
  <si>
    <t>0409-03</t>
  </si>
  <si>
    <t>0523-04</t>
  </si>
  <si>
    <t>1418-01</t>
  </si>
  <si>
    <t>1400-03</t>
  </si>
  <si>
    <t>0271-04</t>
  </si>
  <si>
    <t>0409-02</t>
  </si>
  <si>
    <t>0271-09</t>
  </si>
  <si>
    <t>0114-11</t>
  </si>
  <si>
    <t>0543-01</t>
  </si>
  <si>
    <t>0523-02</t>
  </si>
  <si>
    <t>0944-02</t>
  </si>
  <si>
    <t>1006-02</t>
  </si>
  <si>
    <t>1257-01</t>
  </si>
  <si>
    <t>1258-02</t>
  </si>
  <si>
    <t>1258-03</t>
  </si>
  <si>
    <t>0527-09</t>
  </si>
  <si>
    <t>1414-05</t>
  </si>
  <si>
    <t>0188-10</t>
  </si>
  <si>
    <t>1418-02</t>
  </si>
  <si>
    <t>1418-03</t>
  </si>
  <si>
    <t>0527-05</t>
  </si>
  <si>
    <t>0527-08</t>
  </si>
  <si>
    <t>1415-03</t>
  </si>
  <si>
    <t>0543-06</t>
  </si>
  <si>
    <t>0271-05</t>
  </si>
  <si>
    <t>0192-01</t>
  </si>
  <si>
    <t>0188-01</t>
  </si>
  <si>
    <t>0188-02</t>
  </si>
  <si>
    <t>0089-18</t>
  </si>
  <si>
    <t>0089-17</t>
  </si>
  <si>
    <t>0271-10</t>
  </si>
  <si>
    <t>0543-02</t>
  </si>
  <si>
    <t>0527-06</t>
  </si>
  <si>
    <t>0527-10</t>
  </si>
  <si>
    <t>0838-03</t>
  </si>
  <si>
    <t>0838-02</t>
  </si>
  <si>
    <t>0111-03</t>
  </si>
  <si>
    <t>0188-09</t>
  </si>
  <si>
    <t>1321-01</t>
  </si>
  <si>
    <t>1304-02</t>
  </si>
  <si>
    <t>0346-10</t>
  </si>
  <si>
    <t>0604-01</t>
  </si>
  <si>
    <t>0847-04</t>
  </si>
  <si>
    <t>0179-04</t>
  </si>
  <si>
    <t>0179-06</t>
  </si>
  <si>
    <t>0179-07</t>
  </si>
  <si>
    <t>0179-08</t>
  </si>
  <si>
    <t>0241-02</t>
  </si>
  <si>
    <t>0241-03</t>
  </si>
  <si>
    <t>0241-04</t>
  </si>
  <si>
    <t>0241-05</t>
  </si>
  <si>
    <t>0266-07</t>
  </si>
  <si>
    <t>0179-14</t>
  </si>
  <si>
    <t>0346-12</t>
  </si>
  <si>
    <t>0605-01</t>
  </si>
  <si>
    <t>0846-02</t>
  </si>
  <si>
    <t>0603-01</t>
  </si>
  <si>
    <t>0846-03</t>
  </si>
  <si>
    <t>0847-01</t>
  </si>
  <si>
    <t>0847-05</t>
  </si>
  <si>
    <t>0497-01</t>
  </si>
  <si>
    <t>0089-15</t>
  </si>
  <si>
    <t>1260-01</t>
  </si>
  <si>
    <t>1261-01</t>
  </si>
  <si>
    <t>0446-05</t>
  </si>
  <si>
    <t>1302-01</t>
  </si>
  <si>
    <t>1303-01</t>
  </si>
  <si>
    <t>1303-02</t>
  </si>
  <si>
    <t>1304-01</t>
  </si>
  <si>
    <t>1260-02</t>
  </si>
  <si>
    <t>1305-03</t>
  </si>
  <si>
    <t>1261-02</t>
  </si>
  <si>
    <t>0420-10</t>
  </si>
  <si>
    <t>0420-11</t>
  </si>
  <si>
    <t>1412-03</t>
  </si>
  <si>
    <t>0709-02</t>
  </si>
  <si>
    <t>0709-03</t>
  </si>
  <si>
    <t>0240-02</t>
  </si>
  <si>
    <t>0240-03</t>
  </si>
  <si>
    <t>0241-01</t>
  </si>
  <si>
    <t>0266-05</t>
  </si>
  <si>
    <t>0266-06</t>
  </si>
  <si>
    <t>0089-13</t>
  </si>
  <si>
    <t>0089-14</t>
  </si>
  <si>
    <t>0089-16</t>
  </si>
  <si>
    <t>0837-01</t>
  </si>
  <si>
    <t>0837-02</t>
  </si>
  <si>
    <t>1302-03</t>
  </si>
  <si>
    <t>0838-01</t>
  </si>
  <si>
    <t>1260-03</t>
  </si>
  <si>
    <t>1302-02</t>
  </si>
  <si>
    <t>0266-13</t>
  </si>
  <si>
    <t>0420-13</t>
  </si>
  <si>
    <t>1106-01</t>
  </si>
  <si>
    <t>1106-04</t>
  </si>
  <si>
    <t>0897-02</t>
  </si>
  <si>
    <t>0446-04</t>
  </si>
  <si>
    <t>1105-02</t>
  </si>
  <si>
    <t>0709-01</t>
  </si>
  <si>
    <t>0716-02</t>
  </si>
  <si>
    <t>0211-10</t>
  </si>
  <si>
    <t>0446-07</t>
  </si>
  <si>
    <t>0271-01</t>
  </si>
  <si>
    <t>0535-08</t>
  </si>
  <si>
    <t>0266-02</t>
  </si>
  <si>
    <t>0266-03</t>
  </si>
  <si>
    <t>0266-04</t>
  </si>
  <si>
    <t>0266-10</t>
  </si>
  <si>
    <t>0446-02</t>
  </si>
  <si>
    <t>0446-03</t>
  </si>
  <si>
    <t>0897-01</t>
  </si>
  <si>
    <t>1439-02</t>
  </si>
  <si>
    <t>0266-08</t>
  </si>
  <si>
    <t>0716-03</t>
  </si>
  <si>
    <t>1106-02</t>
  </si>
  <si>
    <t>0446-06</t>
  </si>
  <si>
    <t>1258-01</t>
  </si>
  <si>
    <t>1405-02</t>
  </si>
  <si>
    <t>1410-01</t>
  </si>
  <si>
    <t>1411-02</t>
  </si>
  <si>
    <t>0527-01</t>
  </si>
  <si>
    <t>0527-03</t>
  </si>
  <si>
    <t>0527-04</t>
  </si>
  <si>
    <t>0315-09</t>
  </si>
  <si>
    <t>0716-01</t>
  </si>
  <si>
    <t>0271-18</t>
  </si>
  <si>
    <t>0271-02</t>
  </si>
  <si>
    <t>0271-03</t>
  </si>
  <si>
    <t>0527-07</t>
  </si>
  <si>
    <t>0187-02</t>
  </si>
  <si>
    <t>0187-03</t>
  </si>
  <si>
    <t>0187-04</t>
  </si>
  <si>
    <t>0240-01</t>
  </si>
  <si>
    <t>0408-02</t>
  </si>
  <si>
    <t>0409-01</t>
  </si>
  <si>
    <t>0271-13</t>
  </si>
  <si>
    <t>0187-07</t>
  </si>
  <si>
    <t>0271-08</t>
  </si>
  <si>
    <t>0315-11</t>
  </si>
  <si>
    <t>0756-02</t>
  </si>
  <si>
    <t>1259-03</t>
  </si>
  <si>
    <t>1402-02</t>
  </si>
  <si>
    <t>0675-06</t>
  </si>
  <si>
    <t>0675-07</t>
  </si>
  <si>
    <t>0109-09</t>
  </si>
  <si>
    <t>0110-01</t>
  </si>
  <si>
    <t>0395-01</t>
  </si>
  <si>
    <t>0475-07</t>
  </si>
  <si>
    <t>0578-02</t>
  </si>
  <si>
    <t>0476-01</t>
  </si>
  <si>
    <t>0213-01</t>
  </si>
  <si>
    <t>0756-01</t>
  </si>
  <si>
    <t>0953-01</t>
  </si>
  <si>
    <t>0601-04</t>
  </si>
  <si>
    <t>1061-01</t>
  </si>
  <si>
    <t>0762-02</t>
  </si>
  <si>
    <t>1420-01</t>
  </si>
  <si>
    <t>1421-01</t>
  </si>
  <si>
    <t>1459-03</t>
  </si>
  <si>
    <t>0388-04</t>
  </si>
  <si>
    <t>0787-01</t>
  </si>
  <si>
    <t>0787-02</t>
  </si>
  <si>
    <t>0242-01</t>
  </si>
  <si>
    <t>0242-02</t>
  </si>
  <si>
    <t>0338-12</t>
  </si>
  <si>
    <t>0951-01</t>
  </si>
  <si>
    <t>0388-02</t>
  </si>
  <si>
    <t>0388-03</t>
  </si>
  <si>
    <t>0389-01</t>
  </si>
  <si>
    <t>0395-06</t>
  </si>
  <si>
    <t>0388-05</t>
  </si>
  <si>
    <t>0177-04</t>
  </si>
  <si>
    <t>1023-02</t>
  </si>
  <si>
    <t>1067-01</t>
  </si>
  <si>
    <t>1096-02</t>
  </si>
  <si>
    <t>1096-03</t>
  </si>
  <si>
    <t>0813-01</t>
  </si>
  <si>
    <t>1146-01</t>
  </si>
  <si>
    <t>1146-03</t>
  </si>
  <si>
    <t>1147-02</t>
  </si>
  <si>
    <t>1147-03</t>
  </si>
  <si>
    <t>1223-01</t>
  </si>
  <si>
    <t>1148-02</t>
  </si>
  <si>
    <t>1148-03</t>
  </si>
  <si>
    <t>1145-03</t>
  </si>
  <si>
    <t>0612-02</t>
  </si>
  <si>
    <t>1458-01</t>
  </si>
  <si>
    <t>0552-01</t>
  </si>
  <si>
    <t>0643-01</t>
  </si>
  <si>
    <t>0675-03</t>
  </si>
  <si>
    <t>0675-04</t>
  </si>
  <si>
    <t>0335-01</t>
  </si>
  <si>
    <t>0335-03</t>
  </si>
  <si>
    <t>0382-05</t>
  </si>
  <si>
    <t>0166-04</t>
  </si>
  <si>
    <t>0166-06</t>
  </si>
  <si>
    <t>0413-06</t>
  </si>
  <si>
    <t>0335-04</t>
  </si>
  <si>
    <t>0205-04</t>
  </si>
  <si>
    <t>0205-05</t>
  </si>
  <si>
    <t>0426-03</t>
  </si>
  <si>
    <t>1145-02</t>
  </si>
  <si>
    <t>1457-01</t>
  </si>
  <si>
    <t>1144-01</t>
  </si>
  <si>
    <t>0552-02</t>
  </si>
  <si>
    <t>1223-02</t>
  </si>
  <si>
    <t>1401-01</t>
  </si>
  <si>
    <t>1401-02</t>
  </si>
  <si>
    <t>0639-02</t>
  </si>
  <si>
    <t>1223-03</t>
  </si>
  <si>
    <t>0578-04</t>
  </si>
  <si>
    <t>0675-05</t>
  </si>
  <si>
    <t>0166-07</t>
  </si>
  <si>
    <t>0315-10</t>
  </si>
  <si>
    <t>0475-03</t>
  </si>
  <si>
    <t>0475-04</t>
  </si>
  <si>
    <t>0117-08</t>
  </si>
  <si>
    <t>0578-01</t>
  </si>
  <si>
    <t>0117-03</t>
  </si>
  <si>
    <t>0117-04</t>
  </si>
  <si>
    <t>1191-05</t>
  </si>
  <si>
    <t>1210-01</t>
  </si>
  <si>
    <t>1210-02</t>
  </si>
  <si>
    <t>0540-06</t>
  </si>
  <si>
    <t>1563-01</t>
  </si>
  <si>
    <t>1563-02</t>
  </si>
  <si>
    <t>0049-14</t>
  </si>
  <si>
    <t>0540-01</t>
  </si>
  <si>
    <t>0540-02</t>
  </si>
  <si>
    <t>0648-01</t>
  </si>
  <si>
    <t>0382-04</t>
  </si>
  <si>
    <t>0049-15</t>
  </si>
  <si>
    <t>0475-05</t>
  </si>
  <si>
    <t>0204-09</t>
  </si>
  <si>
    <t>0205-02</t>
  </si>
  <si>
    <t>0262-06</t>
  </si>
  <si>
    <t>0262-03</t>
  </si>
  <si>
    <t>0540-03</t>
  </si>
  <si>
    <t>1316-01</t>
  </si>
  <si>
    <t>1560-01</t>
  </si>
  <si>
    <t>1560-02</t>
  </si>
  <si>
    <t>1316-02</t>
  </si>
  <si>
    <t>0540-04</t>
  </si>
  <si>
    <t>0648-02</t>
  </si>
  <si>
    <t>0506-01</t>
  </si>
  <si>
    <t>0116-05</t>
  </si>
  <si>
    <t>0540-05</t>
  </si>
  <si>
    <t>0116-04</t>
  </si>
  <si>
    <t>0540-08</t>
  </si>
  <si>
    <t>0315-05</t>
  </si>
  <si>
    <t>0599-01</t>
  </si>
  <si>
    <t>0475-01</t>
  </si>
  <si>
    <t>0475-02</t>
  </si>
  <si>
    <t>0117-09</t>
  </si>
  <si>
    <t>1405-04</t>
  </si>
  <si>
    <t>1404-01</t>
  </si>
  <si>
    <t>1405-01</t>
  </si>
  <si>
    <t>0457-03</t>
  </si>
  <si>
    <t>0187-06</t>
  </si>
  <si>
    <t>0457-04</t>
  </si>
  <si>
    <t>0509-01</t>
  </si>
  <si>
    <t>0315-06</t>
  </si>
  <si>
    <t>0315-07</t>
  </si>
  <si>
    <t>0267-08</t>
  </si>
  <si>
    <t>0114-15</t>
  </si>
  <si>
    <t>0315-08</t>
  </si>
  <si>
    <t>0338-08</t>
  </si>
  <si>
    <t>0338-09</t>
  </si>
  <si>
    <t>0338-10</t>
  </si>
  <si>
    <t>0858-03</t>
  </si>
  <si>
    <t>1129-01</t>
  </si>
  <si>
    <t>1130-01</t>
  </si>
  <si>
    <t>1399-01</t>
  </si>
  <si>
    <t>0833-11</t>
  </si>
  <si>
    <t>0833-12</t>
  </si>
  <si>
    <t>0186-11</t>
  </si>
  <si>
    <t>1129-02</t>
  </si>
  <si>
    <t>0833-13</t>
  </si>
  <si>
    <t>0506-04</t>
  </si>
  <si>
    <t>0457-01</t>
  </si>
  <si>
    <t>0506-02</t>
  </si>
  <si>
    <t>0713-01</t>
  </si>
  <si>
    <t>0955-01</t>
  </si>
  <si>
    <t>0506-05</t>
  </si>
  <si>
    <t>0713-02</t>
  </si>
  <si>
    <t>0713-03</t>
  </si>
  <si>
    <t>0116-02</t>
  </si>
  <si>
    <t>0116-03</t>
  </si>
  <si>
    <t>0186-02</t>
  </si>
  <si>
    <t>0186-03</t>
  </si>
  <si>
    <t>0186-04</t>
  </si>
  <si>
    <t>0116-06</t>
  </si>
  <si>
    <t>1507-02</t>
  </si>
  <si>
    <t>1416-01</t>
  </si>
  <si>
    <t>1416-04</t>
  </si>
  <si>
    <t>1562-03</t>
  </si>
  <si>
    <t>1517-01</t>
  </si>
  <si>
    <t>1400-01</t>
  </si>
  <si>
    <t>1400-02</t>
  </si>
  <si>
    <t>0639-01</t>
  </si>
  <si>
    <t>1562-04</t>
  </si>
  <si>
    <t>0720-01</t>
  </si>
  <si>
    <t>0720-04</t>
  </si>
  <si>
    <t>0212-01</t>
  </si>
  <si>
    <t>0212-04</t>
  </si>
  <si>
    <t>0315-02</t>
  </si>
  <si>
    <t>0315-03</t>
  </si>
  <si>
    <t>0643-04</t>
  </si>
  <si>
    <t>1516-01</t>
  </si>
  <si>
    <t>0678-03</t>
  </si>
  <si>
    <t>1168-02</t>
  </si>
  <si>
    <t>1168-03</t>
  </si>
  <si>
    <t>1170-02</t>
  </si>
  <si>
    <t>1167-01</t>
  </si>
  <si>
    <t>1167-02</t>
  </si>
  <si>
    <t>0595-01</t>
  </si>
  <si>
    <t>0236-01</t>
  </si>
  <si>
    <t>0875-01</t>
  </si>
  <si>
    <t>0369-03</t>
  </si>
  <si>
    <t>0678-01</t>
  </si>
  <si>
    <t>0876-03</t>
  </si>
  <si>
    <t>1230-01</t>
  </si>
  <si>
    <t>1169-01</t>
  </si>
  <si>
    <t>0554-04</t>
  </si>
  <si>
    <t>0235-04</t>
  </si>
  <si>
    <t>0235-05</t>
  </si>
  <si>
    <t>0369-01</t>
  </si>
  <si>
    <t>1227-01</t>
  </si>
  <si>
    <t>0517-06</t>
  </si>
  <si>
    <t>0517-10</t>
  </si>
  <si>
    <t>0329-01</t>
  </si>
  <si>
    <t>0329-04</t>
  </si>
  <si>
    <t>1227-02</t>
  </si>
  <si>
    <t>1227-03</t>
  </si>
  <si>
    <t>0039-13</t>
  </si>
  <si>
    <t>1490-01</t>
  </si>
  <si>
    <t>0329-02</t>
  </si>
  <si>
    <t>1103-02</t>
  </si>
  <si>
    <t>1103-04</t>
  </si>
  <si>
    <t>0517-11</t>
  </si>
  <si>
    <t>0876-02</t>
  </si>
  <si>
    <t>0375-06</t>
  </si>
  <si>
    <t>0876-01</t>
  </si>
  <si>
    <t>0375-01</t>
  </si>
  <si>
    <t>0375-02</t>
  </si>
  <si>
    <t>0299-02</t>
  </si>
  <si>
    <t>1500-02</t>
  </si>
  <si>
    <t>0017-17</t>
  </si>
  <si>
    <t>0237-01</t>
  </si>
  <si>
    <t>1545-03</t>
  </si>
  <si>
    <t>0237-02</t>
  </si>
  <si>
    <t>0483-05</t>
  </si>
  <si>
    <t>0328-08</t>
  </si>
  <si>
    <t>0483-01</t>
  </si>
  <si>
    <t>1545-02</t>
  </si>
  <si>
    <t>0852-01</t>
  </si>
  <si>
    <t>0852-02</t>
  </si>
  <si>
    <t>1435-01</t>
  </si>
  <si>
    <t>0652-05</t>
  </si>
  <si>
    <t>1229-01</t>
  </si>
  <si>
    <t>1229-02</t>
  </si>
  <si>
    <t>1229-03</t>
  </si>
  <si>
    <t>1508-01</t>
  </si>
  <si>
    <t>0299-07</t>
  </si>
  <si>
    <t>0299-13</t>
  </si>
  <si>
    <t>0299-08</t>
  </si>
  <si>
    <t>0299-09</t>
  </si>
  <si>
    <t>0299-10</t>
  </si>
  <si>
    <t>0299-11</t>
  </si>
  <si>
    <t>1229-06</t>
  </si>
  <si>
    <t>0276-09</t>
  </si>
  <si>
    <t>0375-03</t>
  </si>
  <si>
    <t>0299-14</t>
  </si>
  <si>
    <t>0276-06</t>
  </si>
  <si>
    <t>0276-01</t>
  </si>
  <si>
    <t>0276-02</t>
  </si>
  <si>
    <t>0299-03</t>
  </si>
  <si>
    <t>0299-04</t>
  </si>
  <si>
    <t>0300-02</t>
  </si>
  <si>
    <t>1229-04</t>
  </si>
  <si>
    <t>0022-17</t>
  </si>
  <si>
    <t>0160-08</t>
  </si>
  <si>
    <t>0962-02</t>
  </si>
  <si>
    <t>1280-01</t>
  </si>
  <si>
    <t>1280-02</t>
  </si>
  <si>
    <t>0412-05</t>
  </si>
  <si>
    <t>0412-06</t>
  </si>
  <si>
    <t>0299-12</t>
  </si>
  <si>
    <t>0022-15</t>
  </si>
  <si>
    <t>0022-16</t>
  </si>
  <si>
    <t>0161-01</t>
  </si>
  <si>
    <t>0160-04</t>
  </si>
  <si>
    <t>0160-05</t>
  </si>
  <si>
    <t>0160-06</t>
  </si>
  <si>
    <t>0160-07</t>
  </si>
  <si>
    <t>0201-01</t>
  </si>
  <si>
    <t>0237-03</t>
  </si>
  <si>
    <t>0086-16</t>
  </si>
  <si>
    <t>0542-02</t>
  </si>
  <si>
    <t>0329-03</t>
  </si>
  <si>
    <t>1279-01</t>
  </si>
  <si>
    <t>1424-01</t>
  </si>
  <si>
    <t>0037-14</t>
  </si>
  <si>
    <t>1279-02</t>
  </si>
  <si>
    <t>0652-01</t>
  </si>
  <si>
    <t>0236-02</t>
  </si>
  <si>
    <t>0236-03</t>
  </si>
  <si>
    <t>0875-02</t>
  </si>
  <si>
    <t>0369-04</t>
  </si>
  <si>
    <t>0878-04</t>
  </si>
  <si>
    <t>0037-16</t>
  </si>
  <si>
    <t>0276-03</t>
  </si>
  <si>
    <t>0276-04</t>
  </si>
  <si>
    <t>0276-05</t>
  </si>
  <si>
    <t>0878-01</t>
  </si>
  <si>
    <t>1424-02</t>
  </si>
  <si>
    <t>0037-13</t>
  </si>
  <si>
    <t>1484-01</t>
  </si>
  <si>
    <t>1484-02</t>
  </si>
  <si>
    <t>1301-01</t>
  </si>
  <si>
    <t>0963-02</t>
  </si>
  <si>
    <t>0037-15</t>
  </si>
  <si>
    <t>0301-05</t>
  </si>
  <si>
    <t>0652-02</t>
  </si>
  <si>
    <t>0237-07</t>
  </si>
  <si>
    <t>0301-04</t>
  </si>
  <si>
    <t>0963-01</t>
  </si>
  <si>
    <t>0878-03</t>
  </si>
  <si>
    <t>0301-01</t>
  </si>
  <si>
    <t>0301-02</t>
  </si>
  <si>
    <t>0300-03</t>
  </si>
  <si>
    <t>0878-02</t>
  </si>
  <si>
    <t>1545-01</t>
  </si>
  <si>
    <t>0300-04</t>
  </si>
  <si>
    <t>0554-02</t>
  </si>
  <si>
    <t>0830-02</t>
  </si>
  <si>
    <t>0554-01</t>
  </si>
  <si>
    <t>0792-01</t>
  </si>
  <si>
    <t>0792-02</t>
  </si>
  <si>
    <t>0554-03</t>
  </si>
  <si>
    <t>0193-03</t>
  </si>
  <si>
    <t>0201-06</t>
  </si>
  <si>
    <t>0235-03</t>
  </si>
  <si>
    <t>0830-01</t>
  </si>
  <si>
    <t>0830-03</t>
  </si>
  <si>
    <t>0375-05</t>
  </si>
  <si>
    <t>0234-01</t>
  </si>
  <si>
    <t>0234-02</t>
  </si>
  <si>
    <t>0235-01</t>
  </si>
  <si>
    <t>0235-02</t>
  </si>
  <si>
    <t>0160-03</t>
  </si>
  <si>
    <t>0148-01</t>
  </si>
  <si>
    <t>0148-02</t>
  </si>
  <si>
    <t>0201-02</t>
  </si>
  <si>
    <t>0201-03</t>
  </si>
  <si>
    <t>0201-04</t>
  </si>
  <si>
    <t>1500-03</t>
  </si>
  <si>
    <t>1205-02</t>
  </si>
  <si>
    <t>0348-13</t>
  </si>
  <si>
    <t>1546-02</t>
  </si>
  <si>
    <t>0483-06</t>
  </si>
  <si>
    <t>0483-07</t>
  </si>
  <si>
    <t>0517-02</t>
  </si>
  <si>
    <t>0517-03</t>
  </si>
  <si>
    <t>0483-02</t>
  </si>
  <si>
    <t>0483-03</t>
  </si>
  <si>
    <t>0328-07</t>
  </si>
  <si>
    <t>0542-05</t>
  </si>
  <si>
    <t>1447-01</t>
  </si>
  <si>
    <t>1471-02</t>
  </si>
  <si>
    <t>1470-01</t>
  </si>
  <si>
    <t>1485-01</t>
  </si>
  <si>
    <t>0990-02</t>
  </si>
  <si>
    <t>1086-01</t>
  </si>
  <si>
    <t>1088-01</t>
  </si>
  <si>
    <t>0373-04</t>
  </si>
  <si>
    <t>0383-03</t>
  </si>
  <si>
    <t>0254-07</t>
  </si>
  <si>
    <t>0255-02</t>
  </si>
  <si>
    <t>0989-01</t>
  </si>
  <si>
    <t>0990-01</t>
  </si>
  <si>
    <t>0086-19</t>
  </si>
  <si>
    <t>1083-01</t>
  </si>
  <si>
    <t>0383-02</t>
  </si>
  <si>
    <t>1087-01</t>
  </si>
  <si>
    <t>1087-02</t>
  </si>
  <si>
    <t>0991-04</t>
  </si>
  <si>
    <t>1117-02</t>
  </si>
  <si>
    <t>1063-02</t>
  </si>
  <si>
    <t>0988-03</t>
  </si>
  <si>
    <t>1207-03</t>
  </si>
  <si>
    <t>0100-13</t>
  </si>
  <si>
    <t>0101-07</t>
  </si>
  <si>
    <t>0738-05</t>
  </si>
  <si>
    <t>1207-01</t>
  </si>
  <si>
    <t>0270-08</t>
  </si>
  <si>
    <t>0447-03</t>
  </si>
  <si>
    <t>0447-02</t>
  </si>
  <si>
    <t>0100-07</t>
  </si>
  <si>
    <t>0100-08</t>
  </si>
  <si>
    <t>0101-01</t>
  </si>
  <si>
    <t>0101-02</t>
  </si>
  <si>
    <t>1550-02</t>
  </si>
  <si>
    <t>0102-12</t>
  </si>
  <si>
    <t>1278-01</t>
  </si>
  <si>
    <t>1446-01</t>
  </si>
  <si>
    <t>1446-02</t>
  </si>
  <si>
    <t>0992-02</t>
  </si>
  <si>
    <t>0102-10</t>
  </si>
  <si>
    <t>0383-05</t>
  </si>
  <si>
    <t>0617-03</t>
  </si>
  <si>
    <t>0992-01</t>
  </si>
  <si>
    <t>0383-04</t>
  </si>
  <si>
    <t>0102-06</t>
  </si>
  <si>
    <t>1044-01</t>
  </si>
  <si>
    <t>0102-04</t>
  </si>
  <si>
    <t>0327-01</t>
  </si>
  <si>
    <t>0988-01</t>
  </si>
  <si>
    <t>0988-05</t>
  </si>
  <si>
    <t>1115-01</t>
  </si>
  <si>
    <t>1114-01</t>
  </si>
  <si>
    <t>1114-02</t>
  </si>
  <si>
    <t>1063-01</t>
  </si>
  <si>
    <t>1118-01</t>
  </si>
  <si>
    <t>1118-02</t>
  </si>
  <si>
    <t>1118-04</t>
  </si>
  <si>
    <t>1119-01</t>
  </si>
  <si>
    <t>1117-01</t>
  </si>
  <si>
    <t>1058-03</t>
  </si>
  <si>
    <t>0991-03</t>
  </si>
  <si>
    <t>1063-03</t>
  </si>
  <si>
    <t>1205-01</t>
  </si>
  <si>
    <t>1554-02</t>
  </si>
  <si>
    <t>1553-01</t>
  </si>
  <si>
    <t>1555-01</t>
  </si>
  <si>
    <t>1206-01</t>
  </si>
  <si>
    <t>0989-03</t>
  </si>
  <si>
    <t>1553-02</t>
  </si>
  <si>
    <t>1448-01</t>
  </si>
  <si>
    <t>0348-11</t>
  </si>
  <si>
    <t>0348-12</t>
  </si>
  <si>
    <t>1207-05</t>
  </si>
  <si>
    <t>0270-09</t>
  </si>
  <si>
    <t>0483-04</t>
  </si>
  <si>
    <t>0073-14</t>
  </si>
  <si>
    <t>0542-06</t>
  </si>
  <si>
    <t>0542-07</t>
  </si>
  <si>
    <t>0254-01</t>
  </si>
  <si>
    <t>0254-02</t>
  </si>
  <si>
    <t>1550-01</t>
  </si>
  <si>
    <t>0988-04</t>
  </si>
  <si>
    <t>1058-01</t>
  </si>
  <si>
    <t>1058-02</t>
  </si>
  <si>
    <t>1088-04</t>
  </si>
  <si>
    <t>0373-06</t>
  </si>
  <si>
    <t>0373-08</t>
  </si>
  <si>
    <t>0102-11</t>
  </si>
  <si>
    <t>1088-03</t>
  </si>
  <si>
    <t>1556-01</t>
  </si>
  <si>
    <t>1557-01</t>
  </si>
  <si>
    <t>1558-01</t>
  </si>
  <si>
    <t>1558-02</t>
  </si>
  <si>
    <t>1558-03</t>
  </si>
  <si>
    <t>0617-02</t>
  </si>
  <si>
    <t>0102-15</t>
  </si>
  <si>
    <t>0373-03</t>
  </si>
  <si>
    <t>0326-01</t>
  </si>
  <si>
    <t>0326-03</t>
  </si>
  <si>
    <t>1069-01</t>
  </si>
  <si>
    <t>0617-01</t>
  </si>
  <si>
    <t>0102-13</t>
  </si>
  <si>
    <t>0102-14</t>
  </si>
  <si>
    <t>0102-03</t>
  </si>
  <si>
    <t>0101-06</t>
  </si>
  <si>
    <t>0373-10</t>
  </si>
  <si>
    <t>0989-02</t>
  </si>
  <si>
    <t>0086-20</t>
  </si>
  <si>
    <t>1052-02</t>
  </si>
  <si>
    <t>1093-01</t>
  </si>
  <si>
    <t>0326-05</t>
  </si>
  <si>
    <t>0738-07</t>
  </si>
  <si>
    <t>1423-01</t>
  </si>
  <si>
    <t>0350-03</t>
  </si>
  <si>
    <t>0738-06</t>
  </si>
  <si>
    <t>0155-06</t>
  </si>
  <si>
    <t>0738-01</t>
  </si>
  <si>
    <t>1423-02</t>
  </si>
  <si>
    <t>0180-02</t>
  </si>
  <si>
    <t>0447-04</t>
  </si>
  <si>
    <t>0349-01</t>
  </si>
  <si>
    <t>0350-01</t>
  </si>
  <si>
    <t>0371-02</t>
  </si>
  <si>
    <t>0371-03</t>
  </si>
  <si>
    <t>0155-05</t>
  </si>
  <si>
    <t>0993-01</t>
  </si>
  <si>
    <t>0447-05</t>
  </si>
  <si>
    <t>1209-01</t>
  </si>
  <si>
    <t>1549-03</t>
  </si>
  <si>
    <t>1549-04</t>
  </si>
  <si>
    <t>1559-01</t>
  </si>
  <si>
    <t>0371-07</t>
  </si>
  <si>
    <t>0372-03</t>
  </si>
  <si>
    <t>1208-03</t>
  </si>
  <si>
    <t>1208-02</t>
  </si>
  <si>
    <t>0371-05</t>
  </si>
  <si>
    <t>0738-04</t>
  </si>
  <si>
    <t>1052-04</t>
  </si>
  <si>
    <t>1052-05</t>
  </si>
  <si>
    <t>0101-08</t>
  </si>
  <si>
    <t>0507-03</t>
  </si>
  <si>
    <t>1208-01</t>
  </si>
  <si>
    <t>0507-01</t>
  </si>
  <si>
    <t>0180-10</t>
  </si>
  <si>
    <t>0180-09</t>
  </si>
  <si>
    <t>0180-11</t>
  </si>
  <si>
    <t>0371-04</t>
  </si>
  <si>
    <t>0372-01</t>
  </si>
  <si>
    <t>0101-03</t>
  </si>
  <si>
    <t>0101-04</t>
  </si>
  <si>
    <t>0101-05</t>
  </si>
  <si>
    <t>0507-02</t>
  </si>
  <si>
    <t>1209-02</t>
  </si>
  <si>
    <t>1052-03</t>
  </si>
  <si>
    <t>1118-03</t>
  </si>
  <si>
    <t>1549-02</t>
  </si>
  <si>
    <t>1549-01</t>
  </si>
  <si>
    <t>0350-04</t>
  </si>
  <si>
    <t>0738-02</t>
  </si>
  <si>
    <t>0180-03</t>
  </si>
  <si>
    <t>0180-07</t>
  </si>
  <si>
    <t>0180-08</t>
  </si>
  <si>
    <t>0180-05</t>
  </si>
  <si>
    <t>0327-02</t>
  </si>
  <si>
    <t>0327-03</t>
  </si>
  <si>
    <t>0327-04</t>
  </si>
  <si>
    <t>0327-05</t>
  </si>
  <si>
    <t>0696-03</t>
  </si>
  <si>
    <t>1471-01</t>
  </si>
  <si>
    <t>0255-13</t>
  </si>
  <si>
    <t>0102-07</t>
  </si>
  <si>
    <t>0482-02</t>
  </si>
  <si>
    <t>0482-03</t>
  </si>
  <si>
    <t>0255-05</t>
  </si>
  <si>
    <t>0255-14</t>
  </si>
  <si>
    <t>1103-01</t>
  </si>
  <si>
    <t>0517-04</t>
  </si>
  <si>
    <t>0517-08</t>
  </si>
  <si>
    <t>0517-09</t>
  </si>
  <si>
    <t>0237-04</t>
  </si>
  <si>
    <t>0237-06</t>
  </si>
  <si>
    <t>0623-01</t>
  </si>
  <si>
    <t>0623-02</t>
  </si>
  <si>
    <t>0542-03</t>
  </si>
  <si>
    <t>0542-04</t>
  </si>
  <si>
    <t>1083-02</t>
  </si>
  <si>
    <t>1083-03</t>
  </si>
  <si>
    <t>0039-14</t>
  </si>
  <si>
    <t>1228-02</t>
  </si>
  <si>
    <t>1228-03</t>
  </si>
  <si>
    <t>1228-04</t>
  </si>
  <si>
    <t>0219-02</t>
  </si>
  <si>
    <t>1227-04</t>
  </si>
  <si>
    <t>1236-02</t>
  </si>
  <si>
    <t>1427-01</t>
  </si>
  <si>
    <t>1427-02</t>
  </si>
  <si>
    <t>1428-01</t>
  </si>
  <si>
    <t>1429-02</t>
  </si>
  <si>
    <t>0862-02</t>
  </si>
  <si>
    <t>0255-11</t>
  </si>
  <si>
    <t>0669-03</t>
  </si>
  <si>
    <t>1429-01</t>
  </si>
  <si>
    <t>0698-02</t>
  </si>
  <si>
    <t>0698-04</t>
  </si>
  <si>
    <t>0342-01</t>
  </si>
  <si>
    <t>0342-02</t>
  </si>
  <si>
    <t>0528-01</t>
  </si>
  <si>
    <t>0433-01</t>
  </si>
  <si>
    <t>0621-01</t>
  </si>
  <si>
    <t>0255-12</t>
  </si>
  <si>
    <t>0220-01</t>
  </si>
  <si>
    <t>0220-02</t>
  </si>
  <si>
    <t>0255-06</t>
  </si>
  <si>
    <t>0039-18</t>
  </si>
  <si>
    <t>0860-01</t>
  </si>
  <si>
    <t>1490-02</t>
  </si>
  <si>
    <t>1490-03</t>
  </si>
  <si>
    <t>0861-01</t>
  </si>
  <si>
    <t>0861-05</t>
  </si>
  <si>
    <t>0863-01</t>
  </si>
  <si>
    <t>0863-03</t>
  </si>
  <si>
    <t>0864-01</t>
  </si>
  <si>
    <t>1064-01</t>
  </si>
  <si>
    <t>0669-01</t>
  </si>
  <si>
    <t>1228-01</t>
  </si>
  <si>
    <t>1236-01</t>
  </si>
  <si>
    <t>0327-06</t>
  </si>
  <si>
    <t>0327-07</t>
  </si>
  <si>
    <t>1425-01</t>
  </si>
  <si>
    <t>0698-01</t>
  </si>
  <si>
    <t>0433-02</t>
  </si>
  <si>
    <t>0433-05</t>
  </si>
  <si>
    <t>0860-02</t>
  </si>
  <si>
    <t>1430-01</t>
  </si>
  <si>
    <t>1430-02</t>
  </si>
  <si>
    <t>0861-02</t>
  </si>
  <si>
    <t>0861-03</t>
  </si>
  <si>
    <t>0873-03</t>
  </si>
  <si>
    <t>0433-06</t>
  </si>
  <si>
    <t>0327-11</t>
  </si>
  <si>
    <t>1426-01</t>
  </si>
  <si>
    <t>1425-02</t>
  </si>
  <si>
    <t>0331-03</t>
  </si>
  <si>
    <t>1425-04</t>
  </si>
  <si>
    <t>1505-01</t>
  </si>
  <si>
    <t>1506-01</t>
  </si>
  <si>
    <t>1518-01</t>
  </si>
  <si>
    <t>0684-03</t>
  </si>
  <si>
    <t>0487-01</t>
  </si>
  <si>
    <t>0630-04</t>
  </si>
  <si>
    <t>0684-04</t>
  </si>
  <si>
    <t>0331-04</t>
  </si>
  <si>
    <t>0331-05</t>
  </si>
  <si>
    <t>1504-01</t>
  </si>
  <si>
    <t>0220-07</t>
  </si>
  <si>
    <t>0331-01</t>
  </si>
  <si>
    <t>0331-02</t>
  </si>
  <si>
    <t>0342-03</t>
  </si>
  <si>
    <t>0630-01</t>
  </si>
  <si>
    <t>1137-02</t>
  </si>
  <si>
    <t>0039-20</t>
  </si>
  <si>
    <t>0220-03</t>
  </si>
  <si>
    <t>0220-04</t>
  </si>
  <si>
    <t>0039-19</t>
  </si>
  <si>
    <t>0039-16</t>
  </si>
  <si>
    <t>0872-02</t>
  </si>
  <si>
    <t>0872-04</t>
  </si>
  <si>
    <t>0873-01</t>
  </si>
  <si>
    <t>0873-02</t>
  </si>
  <si>
    <t>1065-01</t>
  </si>
  <si>
    <t>1065-03</t>
  </si>
  <si>
    <t>0775-01</t>
  </si>
  <si>
    <t>0684-02</t>
  </si>
  <si>
    <t>1057-01</t>
  </si>
  <si>
    <t>1057-02</t>
  </si>
  <si>
    <t>0872-03</t>
  </si>
  <si>
    <t>1136-01</t>
  </si>
  <si>
    <t>1136-02</t>
  </si>
  <si>
    <t>1140-01</t>
  </si>
  <si>
    <t>1140-02</t>
  </si>
  <si>
    <t>1140-03</t>
  </si>
  <si>
    <t>1138-02</t>
  </si>
  <si>
    <t>0396-08</t>
  </si>
  <si>
    <t>0867-09</t>
  </si>
  <si>
    <t>1056-01</t>
  </si>
  <si>
    <t>1102-03</t>
  </si>
  <si>
    <t>1102-04</t>
  </si>
  <si>
    <t>1538-01</t>
  </si>
  <si>
    <t>0150-01</t>
  </si>
  <si>
    <t>0577-03</t>
  </si>
  <si>
    <t>1102-02</t>
  </si>
  <si>
    <t>0149-04</t>
  </si>
  <si>
    <t>1306-01</t>
  </si>
  <si>
    <t>1102-06</t>
  </si>
  <si>
    <t>0869-03</t>
  </si>
  <si>
    <t>1082-05</t>
  </si>
  <si>
    <t>0272-01</t>
  </si>
  <si>
    <t>0825-02</t>
  </si>
  <si>
    <t>0128-03</t>
  </si>
  <si>
    <t>0868-01</t>
  </si>
  <si>
    <t>0869-02</t>
  </si>
  <si>
    <t>0870-02</t>
  </si>
  <si>
    <t>1082-01</t>
  </si>
  <si>
    <t>0870-05</t>
  </si>
  <si>
    <t>0870-06</t>
  </si>
  <si>
    <t>1503-03</t>
  </si>
  <si>
    <t>1255-02</t>
  </si>
  <si>
    <t>0637-01</t>
  </si>
  <si>
    <t>0960-01</t>
  </si>
  <si>
    <t>0959-01</t>
  </si>
  <si>
    <t>0583-04</t>
  </si>
  <si>
    <t>0354-07</t>
  </si>
  <si>
    <t>0380-05</t>
  </si>
  <si>
    <t>0494-01</t>
  </si>
  <si>
    <t>0380-06</t>
  </si>
  <si>
    <t>0294-03</t>
  </si>
  <si>
    <t>0295-01</t>
  </si>
  <si>
    <t>1153-01</t>
  </si>
  <si>
    <t>1152-01</t>
  </si>
  <si>
    <t>0637-02</t>
  </si>
  <si>
    <t>0637-03</t>
  </si>
  <si>
    <t>0583-05</t>
  </si>
  <si>
    <t>1255-03</t>
  </si>
  <si>
    <t>0881-03</t>
  </si>
  <si>
    <t>0583-09</t>
  </si>
  <si>
    <t>0961-01</t>
  </si>
  <si>
    <t>0583-02</t>
  </si>
  <si>
    <t>0583-03</t>
  </si>
  <si>
    <t>0354-08</t>
  </si>
  <si>
    <t>0228-02</t>
  </si>
  <si>
    <t>0294-01</t>
  </si>
  <si>
    <t>0294-02</t>
  </si>
  <si>
    <t>0228-03</t>
  </si>
  <si>
    <t>1342-01</t>
  </si>
  <si>
    <t>0881-02</t>
  </si>
  <si>
    <t>0479-07</t>
  </si>
  <si>
    <t>0479-08</t>
  </si>
  <si>
    <t>0493-02</t>
  </si>
  <si>
    <t>0479-02</t>
  </si>
  <si>
    <t>0479-03</t>
  </si>
  <si>
    <t>0005-16</t>
  </si>
  <si>
    <t>1521-01</t>
  </si>
  <si>
    <t>0354-09</t>
  </si>
  <si>
    <t>0494-02</t>
  </si>
  <si>
    <t>0494-03</t>
  </si>
  <si>
    <t>0494-04</t>
  </si>
  <si>
    <t>0548-02</t>
  </si>
  <si>
    <t>0380-07</t>
  </si>
  <si>
    <t>0380-17</t>
  </si>
  <si>
    <t>1368-01</t>
  </si>
  <si>
    <t>1155-01</t>
  </si>
  <si>
    <t>1188-01</t>
  </si>
  <si>
    <t>1369-01</t>
  </si>
  <si>
    <t>0005-14</t>
  </si>
  <si>
    <t>0005-15</t>
  </si>
  <si>
    <t>0494-06</t>
  </si>
  <si>
    <t>0380-10</t>
  </si>
  <si>
    <t>0380-18</t>
  </si>
  <si>
    <t>0887-01</t>
  </si>
  <si>
    <t>1081-01</t>
  </si>
  <si>
    <t>0866-04</t>
  </si>
  <si>
    <t>0866-05</t>
  </si>
  <si>
    <t>0629-03</t>
  </si>
  <si>
    <t>0629-04</t>
  </si>
  <si>
    <t>0140-01</t>
  </si>
  <si>
    <t>0140-02</t>
  </si>
  <si>
    <t>0140-03</t>
  </si>
  <si>
    <t>0140-04</t>
  </si>
  <si>
    <t>0140-05</t>
  </si>
  <si>
    <t>0140-06</t>
  </si>
  <si>
    <t>0441-07</t>
  </si>
  <si>
    <t>0441-08</t>
  </si>
  <si>
    <t>0292-05</t>
  </si>
  <si>
    <t>0292-06</t>
  </si>
  <si>
    <t>0140-07</t>
  </si>
  <si>
    <t>0556-04</t>
  </si>
  <si>
    <t>0140-15</t>
  </si>
  <si>
    <t>0139-07</t>
  </si>
  <si>
    <t>0139-08</t>
  </si>
  <si>
    <t>0293-01</t>
  </si>
  <si>
    <t>0293-02</t>
  </si>
  <si>
    <t>0293-03</t>
  </si>
  <si>
    <t>0866-06</t>
  </si>
  <si>
    <t>0866-07</t>
  </si>
  <si>
    <t>1183-02</t>
  </si>
  <si>
    <t>0103-04</t>
  </si>
  <si>
    <t>0103-05</t>
  </si>
  <si>
    <t>0695-01</t>
  </si>
  <si>
    <t>1183-03</t>
  </si>
  <si>
    <t>1183-01</t>
  </si>
  <si>
    <t>0441-01</t>
  </si>
  <si>
    <t>1184-01</t>
  </si>
  <si>
    <t>0441-05</t>
  </si>
  <si>
    <t>0441-06</t>
  </si>
  <si>
    <t>0441-09</t>
  </si>
  <si>
    <t>0493-01</t>
  </si>
  <si>
    <t>0103-01</t>
  </si>
  <si>
    <t>0103-02</t>
  </si>
  <si>
    <t>0104-01</t>
  </si>
  <si>
    <t>0441-04</t>
  </si>
  <si>
    <t>0479-01</t>
  </si>
  <si>
    <t>0139-02</t>
  </si>
  <si>
    <t>0139-03</t>
  </si>
  <si>
    <t>0139-04</t>
  </si>
  <si>
    <t>0139-05</t>
  </si>
  <si>
    <t>0139-06</t>
  </si>
  <si>
    <t>1120-01</t>
  </si>
  <si>
    <t>0556-05</t>
  </si>
  <si>
    <t>0556-06</t>
  </si>
  <si>
    <t>0293-04</t>
  </si>
  <si>
    <t>1486-01</t>
  </si>
  <si>
    <t>0600-05</t>
  </si>
  <si>
    <t>0380-11</t>
  </si>
  <si>
    <t>0380-12</t>
  </si>
  <si>
    <t>0556-01</t>
  </si>
  <si>
    <t>0380-16</t>
  </si>
  <si>
    <t>0961-02</t>
  </si>
  <si>
    <t>0961-03</t>
  </si>
  <si>
    <t>1127-02</t>
  </si>
  <si>
    <t>1185-01</t>
  </si>
  <si>
    <t>1185-02</t>
  </si>
  <si>
    <t>1184-02</t>
  </si>
  <si>
    <t>1370-01</t>
  </si>
  <si>
    <t>1370-02</t>
  </si>
  <si>
    <t>0629-01</t>
  </si>
  <si>
    <t>1184-03</t>
  </si>
  <si>
    <t>0292-03</t>
  </si>
  <si>
    <t>0292-04</t>
  </si>
  <si>
    <t>0354-02</t>
  </si>
  <si>
    <t>0600-01</t>
  </si>
  <si>
    <t>0292-07</t>
  </si>
  <si>
    <t>0354-03</t>
  </si>
  <si>
    <t>1001-01</t>
  </si>
  <si>
    <t>1001-02</t>
  </si>
  <si>
    <t>0354-05</t>
  </si>
  <si>
    <t>0354-06</t>
  </si>
  <si>
    <t>1127-01</t>
  </si>
  <si>
    <t>0228-04</t>
  </si>
  <si>
    <t>0228-05</t>
  </si>
  <si>
    <t>1189-01</t>
  </si>
  <si>
    <t>1371-01</t>
  </si>
  <si>
    <t>0292-01</t>
  </si>
  <si>
    <t>0292-02</t>
  </si>
  <si>
    <t>0354-01</t>
  </si>
  <si>
    <t>0354-04</t>
  </si>
  <si>
    <t>0463-06</t>
  </si>
  <si>
    <t>0479-04</t>
  </si>
  <si>
    <t>0866-02</t>
  </si>
  <si>
    <t>0866-03</t>
  </si>
  <si>
    <t>1367-01</t>
  </si>
  <si>
    <t>1520-02</t>
  </si>
  <si>
    <t>0629-02</t>
  </si>
  <si>
    <t>0600-02</t>
  </si>
  <si>
    <t>0600-03</t>
  </si>
  <si>
    <t>0600-04</t>
  </si>
  <si>
    <t>0229-02</t>
  </si>
  <si>
    <t>0229-03</t>
  </si>
  <si>
    <t>1127-04</t>
  </si>
  <si>
    <t>1127-05</t>
  </si>
  <si>
    <t>0866-01</t>
  </si>
  <si>
    <t>1520-01</t>
  </si>
  <si>
    <t>0005-13</t>
  </si>
  <si>
    <t>1127-03</t>
  </si>
  <si>
    <t>0463-01</t>
  </si>
  <si>
    <t>0228-06</t>
  </si>
  <si>
    <t>0229-01</t>
  </si>
  <si>
    <t>0555-04</t>
  </si>
  <si>
    <t>0412-01</t>
  </si>
  <si>
    <t>0141-08</t>
  </si>
  <si>
    <t>0141-09</t>
  </si>
  <si>
    <t>0142-01</t>
  </si>
  <si>
    <t>0474-01</t>
  </si>
  <si>
    <t>0829-01</t>
  </si>
  <si>
    <t>0829-05</t>
  </si>
  <si>
    <t>0129-04</t>
  </si>
  <si>
    <t>0141-18</t>
  </si>
  <si>
    <t>1296-02</t>
  </si>
  <si>
    <t>0141-10</t>
  </si>
  <si>
    <t>0142-16</t>
  </si>
  <si>
    <t>0112-01</t>
  </si>
  <si>
    <t>0148-03</t>
  </si>
  <si>
    <t>0148-04</t>
  </si>
  <si>
    <t>0149-01</t>
  </si>
  <si>
    <t>0149-02</t>
  </si>
  <si>
    <t>0129-02</t>
  </si>
  <si>
    <t>0129-03</t>
  </si>
  <si>
    <t>0396-05</t>
  </si>
  <si>
    <t>0825-01</t>
  </si>
  <si>
    <t>0149-03</t>
  </si>
  <si>
    <t>0558-08</t>
  </si>
  <si>
    <t>1486-02</t>
  </si>
  <si>
    <t>1486-03</t>
  </si>
  <si>
    <t>0494-09</t>
  </si>
  <si>
    <t>0494-10</t>
  </si>
  <si>
    <t>0396-03</t>
  </si>
  <si>
    <t>0558-12</t>
  </si>
  <si>
    <t>0159-03</t>
  </si>
  <si>
    <t>0159-05</t>
  </si>
  <si>
    <t>0405-02</t>
  </si>
  <si>
    <t>0406-01</t>
  </si>
  <si>
    <t>0333-02</t>
  </si>
  <si>
    <t>0141-02</t>
  </si>
  <si>
    <t>0141-03</t>
  </si>
  <si>
    <t>0141-04</t>
  </si>
  <si>
    <t>0141-05</t>
  </si>
  <si>
    <t>0141-06</t>
  </si>
  <si>
    <t>0141-07</t>
  </si>
  <si>
    <t>0962-01</t>
  </si>
  <si>
    <t>0141-12</t>
  </si>
  <si>
    <t>0141-15</t>
  </si>
  <si>
    <t>0141-16</t>
  </si>
  <si>
    <t>0141-21</t>
  </si>
  <si>
    <t>0159-06</t>
  </si>
  <si>
    <t>0160-01</t>
  </si>
  <si>
    <t>0160-02</t>
  </si>
  <si>
    <t>1364-01</t>
  </si>
  <si>
    <t>0555-05</t>
  </si>
  <si>
    <t>0454-02</t>
  </si>
  <si>
    <t>0159-08</t>
  </si>
  <si>
    <t>0264-07</t>
  </si>
  <si>
    <t>0159-07</t>
  </si>
  <si>
    <t>0158-02</t>
  </si>
  <si>
    <t>0159-01</t>
  </si>
  <si>
    <t>0159-02</t>
  </si>
  <si>
    <t>0264-06</t>
  </si>
  <si>
    <t>0870-03</t>
  </si>
  <si>
    <t>0454-06</t>
  </si>
  <si>
    <t>0344-01</t>
  </si>
  <si>
    <t>0406-02</t>
  </si>
  <si>
    <t>0406-04</t>
  </si>
  <si>
    <t>0454-01</t>
  </si>
  <si>
    <t>0454-04</t>
  </si>
  <si>
    <t>0406-03</t>
  </si>
  <si>
    <t>0454-05</t>
  </si>
  <si>
    <t>0264-05</t>
  </si>
  <si>
    <t>0407-01</t>
  </si>
  <si>
    <t>0555-02</t>
  </si>
  <si>
    <t>0826-02</t>
  </si>
  <si>
    <t>0870-04</t>
  </si>
  <si>
    <t>0140-10</t>
  </si>
  <si>
    <t>0140-11</t>
  </si>
  <si>
    <t>0140-13</t>
  </si>
  <si>
    <t>0141-01</t>
  </si>
  <si>
    <t>0141-11</t>
  </si>
  <si>
    <t>1561-01</t>
  </si>
  <si>
    <t>1280-03</t>
  </si>
  <si>
    <t>1280-04</t>
  </si>
  <si>
    <t>0140-14</t>
  </si>
  <si>
    <t>0412-02</t>
  </si>
  <si>
    <t>0412-03</t>
  </si>
  <si>
    <t>0412-04</t>
  </si>
  <si>
    <t>0140-08</t>
  </si>
  <si>
    <t>0140-09</t>
  </si>
  <si>
    <t>0556-02</t>
  </si>
  <si>
    <t>0140-16</t>
  </si>
  <si>
    <t>0141-13</t>
  </si>
  <si>
    <t>0558-11</t>
  </si>
  <si>
    <t>0229-05</t>
  </si>
  <si>
    <t>0558-06</t>
  </si>
  <si>
    <t>0558-07</t>
  </si>
  <si>
    <t>0494-07</t>
  </si>
  <si>
    <t>0494-08</t>
  </si>
  <si>
    <t>0405-01</t>
  </si>
  <si>
    <t>0463-04</t>
  </si>
  <si>
    <t>1156-03</t>
  </si>
  <si>
    <t>1503-02</t>
  </si>
  <si>
    <t>1155-03</t>
  </si>
  <si>
    <t>0537-01</t>
  </si>
  <si>
    <t>0558-05</t>
  </si>
  <si>
    <t>0548-04</t>
  </si>
  <si>
    <t>0693-01</t>
  </si>
  <si>
    <t>0558-04</t>
  </si>
  <si>
    <t>0668-01</t>
  </si>
  <si>
    <t>0668-02</t>
  </si>
  <si>
    <t>0668-03</t>
  </si>
  <si>
    <t>0668-04</t>
  </si>
  <si>
    <t>1134-01</t>
  </si>
  <si>
    <t>1156-01</t>
  </si>
  <si>
    <t>1156-02</t>
  </si>
  <si>
    <t>1155-02</t>
  </si>
  <si>
    <t>0933-05</t>
  </si>
  <si>
    <t>1503-01</t>
  </si>
  <si>
    <t>1531-01</t>
  </si>
  <si>
    <t>1155-04</t>
  </si>
  <si>
    <t>1155-05</t>
  </si>
  <si>
    <t>0295-02</t>
  </si>
  <si>
    <t>0295-03</t>
  </si>
  <si>
    <t>0682-02</t>
  </si>
  <si>
    <t>0558-02</t>
  </si>
  <si>
    <t>0558-03</t>
  </si>
  <si>
    <t>0002-18</t>
  </si>
  <si>
    <t>1282-01</t>
  </si>
  <si>
    <t>0631-01</t>
  </si>
  <si>
    <t>0002-17</t>
  </si>
  <si>
    <t>1282-02</t>
  </si>
  <si>
    <t>1282-03</t>
  </si>
  <si>
    <t>0957-01</t>
  </si>
  <si>
    <t>0002-13</t>
  </si>
  <si>
    <t>0374-04</t>
  </si>
  <si>
    <t>0374-05</t>
  </si>
  <si>
    <t>0374-06</t>
  </si>
  <si>
    <t>0374-07</t>
  </si>
  <si>
    <t>0002-19</t>
  </si>
  <si>
    <t>0441-02</t>
  </si>
  <si>
    <t>0871-01</t>
  </si>
  <si>
    <t>0104-02</t>
  </si>
  <si>
    <t>0104-03</t>
  </si>
  <si>
    <t>0104-04</t>
  </si>
  <si>
    <t>0358-01</t>
  </si>
  <si>
    <t>0415-01</t>
  </si>
  <si>
    <t>0512-02</t>
  </si>
  <si>
    <t>0415-03</t>
  </si>
  <si>
    <t>0415-04</t>
  </si>
  <si>
    <t>0415-06</t>
  </si>
  <si>
    <t>0415-05</t>
  </si>
  <si>
    <t>0104-11</t>
  </si>
  <si>
    <t>1283-01</t>
  </si>
  <si>
    <t>0957-06</t>
  </si>
  <si>
    <t>0957-07</t>
  </si>
  <si>
    <t>0957-08</t>
  </si>
  <si>
    <t>0957-09</t>
  </si>
  <si>
    <t>0956-01</t>
  </si>
  <si>
    <t>1283-02</t>
  </si>
  <si>
    <t>1283-03</t>
  </si>
  <si>
    <t>0104-05</t>
  </si>
  <si>
    <t>0104-12</t>
  </si>
  <si>
    <t>0104-06</t>
  </si>
  <si>
    <t>0104-07</t>
  </si>
  <si>
    <t>0104-08</t>
  </si>
  <si>
    <t>0104-09</t>
  </si>
  <si>
    <t>0104-10</t>
  </si>
  <si>
    <t>0957-10</t>
  </si>
  <si>
    <t>0358-02</t>
  </si>
  <si>
    <t>0358-03</t>
  </si>
  <si>
    <t>0358-04</t>
  </si>
  <si>
    <t>0358-05</t>
  </si>
  <si>
    <t>0498-01</t>
  </si>
  <si>
    <t>0485-01</t>
  </si>
  <si>
    <t>0485-02</t>
  </si>
  <si>
    <t>0866-08</t>
  </si>
  <si>
    <t>1183-04</t>
  </si>
  <si>
    <t>1158-01</t>
  </si>
  <si>
    <t>1158-02</t>
  </si>
  <si>
    <t>1158-03</t>
  </si>
  <si>
    <t>1158-04</t>
  </si>
  <si>
    <t>1158-06</t>
  </si>
  <si>
    <t>0512-06</t>
  </si>
  <si>
    <t>0233-03</t>
  </si>
  <si>
    <t>0233-04</t>
  </si>
  <si>
    <t>0233-05</t>
  </si>
  <si>
    <t>0512-01</t>
  </si>
  <si>
    <t>0233-01</t>
  </si>
  <si>
    <t>0233-02</t>
  </si>
  <si>
    <t>0374-08</t>
  </si>
  <si>
    <t>0139-01</t>
  </si>
  <si>
    <t>1281-01</t>
  </si>
  <si>
    <t>1281-02</t>
  </si>
  <si>
    <t>0002-16</t>
  </si>
  <si>
    <t>0674-01</t>
  </si>
  <si>
    <t>0674-02</t>
  </si>
  <si>
    <t>0665-01</t>
  </si>
  <si>
    <t>8015-24</t>
  </si>
  <si>
    <t>0608-01</t>
  </si>
  <si>
    <t>0002-14</t>
  </si>
  <si>
    <t>1046-03</t>
  </si>
  <si>
    <t>0167-04</t>
  </si>
  <si>
    <t>0167-03</t>
  </si>
  <si>
    <t>0374-02</t>
  </si>
  <si>
    <t>0374-03</t>
  </si>
  <si>
    <t>1046-01</t>
  </si>
  <si>
    <t>1333-01</t>
  </si>
  <si>
    <t>1333-02</t>
  </si>
  <si>
    <t>1333-03</t>
  </si>
  <si>
    <t>0391-07</t>
  </si>
  <si>
    <t>1287-01</t>
  </si>
  <si>
    <t>0958-01</t>
  </si>
  <si>
    <t>0239-07</t>
  </si>
  <si>
    <t>0444-02</t>
  </si>
  <si>
    <t>0391-06</t>
  </si>
  <si>
    <t>0171-01</t>
  </si>
  <si>
    <t>0249-10</t>
  </si>
  <si>
    <t>0249-05</t>
  </si>
  <si>
    <t>0249-06</t>
  </si>
  <si>
    <t>0249-07</t>
  </si>
  <si>
    <t>0134-04</t>
  </si>
  <si>
    <t>0134-10</t>
  </si>
  <si>
    <t>0950-03</t>
  </si>
  <si>
    <t>0711-04</t>
  </si>
  <si>
    <t>0950-06</t>
  </si>
  <si>
    <t>0950-02</t>
  </si>
  <si>
    <t>0496-03</t>
  </si>
  <si>
    <t>0133-01</t>
  </si>
  <si>
    <t>1218-01</t>
  </si>
  <si>
    <t>0971-03</t>
  </si>
  <si>
    <t>0105-09</t>
  </si>
  <si>
    <t>0704-05</t>
  </si>
  <si>
    <t>0707-04</t>
  </si>
  <si>
    <t>0105-04</t>
  </si>
  <si>
    <t>0105-05</t>
  </si>
  <si>
    <t>0105-07</t>
  </si>
  <si>
    <t>0105-08</t>
  </si>
  <si>
    <t>0145-08</t>
  </si>
  <si>
    <t>0146-01</t>
  </si>
  <si>
    <t>0971-02</t>
  </si>
  <si>
    <t>0311-06</t>
  </si>
  <si>
    <t>1233-02</t>
  </si>
  <si>
    <t>0146-08</t>
  </si>
  <si>
    <t>0760-01</t>
  </si>
  <si>
    <t>1348-01</t>
  </si>
  <si>
    <t>0704-04</t>
  </si>
  <si>
    <t>0711-02</t>
  </si>
  <si>
    <t>0146-02</t>
  </si>
  <si>
    <t>0711-03</t>
  </si>
  <si>
    <t>0950-04</t>
  </si>
  <si>
    <t>0950-05</t>
  </si>
  <si>
    <t>0105-06</t>
  </si>
  <si>
    <t>0106-01</t>
  </si>
  <si>
    <t>0106-02</t>
  </si>
  <si>
    <t>0106-09</t>
  </si>
  <si>
    <t>0106-13</t>
  </si>
  <si>
    <t>0949-01</t>
  </si>
  <si>
    <t>0744-01</t>
  </si>
  <si>
    <t>0131-06</t>
  </si>
  <si>
    <t>0132-01</t>
  </si>
  <si>
    <t>0132-02</t>
  </si>
  <si>
    <t>0651-04</t>
  </si>
  <si>
    <t>0538-04</t>
  </si>
  <si>
    <t>1514-01</t>
  </si>
  <si>
    <t>0702-03</t>
  </si>
  <si>
    <t>0702-06</t>
  </si>
  <si>
    <t>1523-02</t>
  </si>
  <si>
    <t>0759-01</t>
  </si>
  <si>
    <t>0759-02</t>
  </si>
  <si>
    <t>0760-02</t>
  </si>
  <si>
    <t>0146-04</t>
  </si>
  <si>
    <t>0146-05</t>
  </si>
  <si>
    <t>0146-06</t>
  </si>
  <si>
    <t>1162-03</t>
  </si>
  <si>
    <t>1312-01</t>
  </si>
  <si>
    <t>1313-01</t>
  </si>
  <si>
    <t>0702-04</t>
  </si>
  <si>
    <t>0711-01</t>
  </si>
  <si>
    <t>0702-05</t>
  </si>
  <si>
    <t>0043-23</t>
  </si>
  <si>
    <t>1297-01</t>
  </si>
  <si>
    <t>0133-11</t>
  </si>
  <si>
    <t>0562-09</t>
  </si>
  <si>
    <t>0562-01</t>
  </si>
  <si>
    <t>0562-03</t>
  </si>
  <si>
    <t>0814-04</t>
  </si>
  <si>
    <t>1523-01</t>
  </si>
  <si>
    <t>1523-03</t>
  </si>
  <si>
    <t>0133-05</t>
  </si>
  <si>
    <t>0133-06</t>
  </si>
  <si>
    <t>0133-04</t>
  </si>
  <si>
    <t>0124-05</t>
  </si>
  <si>
    <t>0125-01</t>
  </si>
  <si>
    <t>0814-01</t>
  </si>
  <si>
    <t>0845-02</t>
  </si>
  <si>
    <t>0351-03</t>
  </si>
  <si>
    <t>0423-05</t>
  </si>
  <si>
    <t>0423-06</t>
  </si>
  <si>
    <t>0823-03</t>
  </si>
  <si>
    <t>0239-04</t>
  </si>
  <si>
    <t>0239-08</t>
  </si>
  <si>
    <t>0137-12</t>
  </si>
  <si>
    <t>0239-02</t>
  </si>
  <si>
    <t>0239-05</t>
  </si>
  <si>
    <t>0423-01</t>
  </si>
  <si>
    <t>0351-01</t>
  </si>
  <si>
    <t>0239-01</t>
  </si>
  <si>
    <t>0013-15</t>
  </si>
  <si>
    <t>0013-16</t>
  </si>
  <si>
    <t>0224-03</t>
  </si>
  <si>
    <t>0845-01</t>
  </si>
  <si>
    <t>0845-04</t>
  </si>
  <si>
    <t>1352-02</t>
  </si>
  <si>
    <t>1352-01</t>
  </si>
  <si>
    <t>0514-04</t>
  </si>
  <si>
    <t>0544-02</t>
  </si>
  <si>
    <t>1353-01</t>
  </si>
  <si>
    <t>0043-22</t>
  </si>
  <si>
    <t>0043-17</t>
  </si>
  <si>
    <t>0804-05</t>
  </si>
  <si>
    <t>0283-01</t>
  </si>
  <si>
    <t>0156-07</t>
  </si>
  <si>
    <t>0156-10</t>
  </si>
  <si>
    <t>0681-01</t>
  </si>
  <si>
    <t>0137-02</t>
  </si>
  <si>
    <t>0137-03</t>
  </si>
  <si>
    <t>0282-04</t>
  </si>
  <si>
    <t>0283-06</t>
  </si>
  <si>
    <t>0156-03</t>
  </si>
  <si>
    <t>0514-01</t>
  </si>
  <si>
    <t>0544-01</t>
  </si>
  <si>
    <t>0043-14</t>
  </si>
  <si>
    <t>0249-11</t>
  </si>
  <si>
    <t>0282-06</t>
  </si>
  <si>
    <t>0685-01</t>
  </si>
  <si>
    <t>0156-11</t>
  </si>
  <si>
    <t>0156-12</t>
  </si>
  <si>
    <t>0156-04</t>
  </si>
  <si>
    <t>0156-16</t>
  </si>
  <si>
    <t>0681-04</t>
  </si>
  <si>
    <t>0804-01</t>
  </si>
  <si>
    <t>0804-04</t>
  </si>
  <si>
    <t>0802-01</t>
  </si>
  <si>
    <t>0802-02</t>
  </si>
  <si>
    <t>0821-04</t>
  </si>
  <si>
    <t>1162-02</t>
  </si>
  <si>
    <t>1354-01</t>
  </si>
  <si>
    <t>0043-20</t>
  </si>
  <si>
    <t>1355-01</t>
  </si>
  <si>
    <t>0043-21</t>
  </si>
  <si>
    <t>0702-01</t>
  </si>
  <si>
    <t>0514-02</t>
  </si>
  <si>
    <t>0043-15</t>
  </si>
  <si>
    <t>0043-18</t>
  </si>
  <si>
    <t>0043-19</t>
  </si>
  <si>
    <t>0146-09</t>
  </si>
  <si>
    <t>0146-07</t>
  </si>
  <si>
    <t>0147-01</t>
  </si>
  <si>
    <t>0147-02</t>
  </si>
  <si>
    <t>0124-04</t>
  </si>
  <si>
    <t>0124-01</t>
  </si>
  <si>
    <t>0124-02</t>
  </si>
  <si>
    <t>0821-03</t>
  </si>
  <si>
    <t>0832-01</t>
  </si>
  <si>
    <t>0821-01</t>
  </si>
  <si>
    <t>0821-02</t>
  </si>
  <si>
    <t>0562-05</t>
  </si>
  <si>
    <t>1333-04</t>
  </si>
  <si>
    <t>1293-01</t>
  </si>
  <si>
    <t>0529-02</t>
  </si>
  <si>
    <t>0529-01</t>
  </si>
  <si>
    <t>0562-07</t>
  </si>
  <si>
    <t>0362-01</t>
  </si>
  <si>
    <t>0655-01</t>
  </si>
  <si>
    <t>0655-03</t>
  </si>
  <si>
    <t>1076-02</t>
  </si>
  <si>
    <t>0444-04</t>
  </si>
  <si>
    <t>0256-01</t>
  </si>
  <si>
    <t>0283-05</t>
  </si>
  <si>
    <t>0284-01</t>
  </si>
  <si>
    <t>0133-08</t>
  </si>
  <si>
    <t>0444-01</t>
  </si>
  <si>
    <t>0134-01</t>
  </si>
  <si>
    <t>0284-03</t>
  </si>
  <si>
    <t>0134-03</t>
  </si>
  <si>
    <t>0361-02</t>
  </si>
  <si>
    <t>1031-06</t>
  </si>
  <si>
    <t>1031-07</t>
  </si>
  <si>
    <t>1031-08</t>
  </si>
  <si>
    <t>0570-03</t>
  </si>
  <si>
    <t>0681-09</t>
  </si>
  <si>
    <t>0514-05</t>
  </si>
  <si>
    <t>1350-01</t>
  </si>
  <si>
    <t>0681-07</t>
  </si>
  <si>
    <t>0681-05</t>
  </si>
  <si>
    <t>0681-06</t>
  </si>
  <si>
    <t>0514-06</t>
  </si>
  <si>
    <t>0681-02</t>
  </si>
  <si>
    <t>0681-03</t>
  </si>
  <si>
    <t>0824-03</t>
  </si>
  <si>
    <t>0137-09</t>
  </si>
  <si>
    <t>0137-08</t>
  </si>
  <si>
    <t>0137-10</t>
  </si>
  <si>
    <t>0137-11</t>
  </si>
  <si>
    <t>0958-02</t>
  </si>
  <si>
    <t>0239-06</t>
  </si>
  <si>
    <t>0282-01</t>
  </si>
  <si>
    <t>0282-02</t>
  </si>
  <si>
    <t>0282-03</t>
  </si>
  <si>
    <t>0391-03</t>
  </si>
  <si>
    <t>0391-04</t>
  </si>
  <si>
    <t>0391-05</t>
  </si>
  <si>
    <t>0224-04</t>
  </si>
  <si>
    <t>0224-01</t>
  </si>
  <si>
    <t>0224-02</t>
  </si>
  <si>
    <t>0391-02</t>
  </si>
  <si>
    <t>0544-03</t>
  </si>
  <si>
    <t>0283-08</t>
  </si>
  <si>
    <t>0824-02</t>
  </si>
  <si>
    <t>0655-02</t>
  </si>
  <si>
    <t>0137-04</t>
  </si>
  <si>
    <t>0137-05</t>
  </si>
  <si>
    <t>0824-01</t>
  </si>
  <si>
    <t>0283-02</t>
  </si>
  <si>
    <t>0283-03</t>
  </si>
  <si>
    <t>0283-04</t>
  </si>
  <si>
    <t>0133-07</t>
  </si>
  <si>
    <t>0156-17</t>
  </si>
  <si>
    <t>0249-02</t>
  </si>
  <si>
    <t>0249-03</t>
  </si>
  <si>
    <t>0249-04</t>
  </si>
  <si>
    <t>0804-02</t>
  </si>
  <si>
    <t>0804-03</t>
  </si>
  <si>
    <t>1182-01</t>
  </si>
  <si>
    <t>0814-02</t>
  </si>
  <si>
    <t>0645-05</t>
  </si>
  <si>
    <t>0645-06</t>
  </si>
  <si>
    <t>0874-06</t>
  </si>
  <si>
    <t>0130-03</t>
  </si>
  <si>
    <t>0130-04</t>
  </si>
  <si>
    <t>0380-02</t>
  </si>
  <si>
    <t>0227-05</t>
  </si>
  <si>
    <t>0227-12</t>
  </si>
  <si>
    <t>1341-02</t>
  </si>
  <si>
    <t>0885-02</t>
  </si>
  <si>
    <t>0820-03</t>
  </si>
  <si>
    <t>0820-04</t>
  </si>
  <si>
    <t>0874-07</t>
  </si>
  <si>
    <t>0969-02</t>
  </si>
  <si>
    <t>0969-03</t>
  </si>
  <si>
    <t>1291-06</t>
  </si>
  <si>
    <t>1291-02</t>
  </si>
  <si>
    <t>0565-01</t>
  </si>
  <si>
    <t>1252-03</t>
  </si>
  <si>
    <t>1291-04</t>
  </si>
  <si>
    <t>1252-02</t>
  </si>
  <si>
    <t>0884-04</t>
  </si>
  <si>
    <t>0884-05</t>
  </si>
  <si>
    <t>0563-03</t>
  </si>
  <si>
    <t>0563-04</t>
  </si>
  <si>
    <t>0886-02</t>
  </si>
  <si>
    <t>0145-10</t>
  </si>
  <si>
    <t>0874-02</t>
  </si>
  <si>
    <t>0874-03</t>
  </si>
  <si>
    <t>0145-02</t>
  </si>
  <si>
    <t>0145-03</t>
  </si>
  <si>
    <t>0227-02</t>
  </si>
  <si>
    <t>0227-03</t>
  </si>
  <si>
    <t>0227-04</t>
  </si>
  <si>
    <t>0886-01</t>
  </si>
  <si>
    <t>0820-01</t>
  </si>
  <si>
    <t>0820-02</t>
  </si>
  <si>
    <t>1084-03</t>
  </si>
  <si>
    <t>0053-19</t>
  </si>
  <si>
    <t>1462-01</t>
  </si>
  <si>
    <t>1502-01</t>
  </si>
  <si>
    <t>1344-02</t>
  </si>
  <si>
    <t>0644-01</t>
  </si>
  <si>
    <t>0645-01</t>
  </si>
  <si>
    <t>0645-02</t>
  </si>
  <si>
    <t>0880-03</t>
  </si>
  <si>
    <t>0880-04</t>
  </si>
  <si>
    <t>0380-14</t>
  </si>
  <si>
    <t>0783-01</t>
  </si>
  <si>
    <t>0783-02</t>
  </si>
  <si>
    <t>0067-14</t>
  </si>
  <si>
    <t>0067-15</t>
  </si>
  <si>
    <t>0068-14</t>
  </si>
  <si>
    <t>0659-01</t>
  </si>
  <si>
    <t>0380-15</t>
  </si>
  <si>
    <t>0131-01</t>
  </si>
  <si>
    <t>0131-02</t>
  </si>
  <si>
    <t>0131-08</t>
  </si>
  <si>
    <t>0053-18</t>
  </si>
  <si>
    <t>1041-02</t>
  </si>
  <si>
    <t>1041-03</t>
  </si>
  <si>
    <t>1126-03</t>
  </si>
  <si>
    <t>1126-04</t>
  </si>
  <si>
    <t>1126-05</t>
  </si>
  <si>
    <t>0933-01</t>
  </si>
  <si>
    <t>0933-03</t>
  </si>
  <si>
    <t>0933-04</t>
  </si>
  <si>
    <t>0453-11</t>
  </si>
  <si>
    <t>0880-07</t>
  </si>
  <si>
    <t>0880-06</t>
  </si>
  <si>
    <t>0721-04</t>
  </si>
  <si>
    <t>0721-05</t>
  </si>
  <si>
    <t>1055-02</t>
  </si>
  <si>
    <t>0879-04</t>
  </si>
  <si>
    <t>0879-05</t>
  </si>
  <si>
    <t>0068-13</t>
  </si>
  <si>
    <t>0297-05</t>
  </si>
  <si>
    <t>0297-06</t>
  </si>
  <si>
    <t>1041-04</t>
  </si>
  <si>
    <t>1343-01</t>
  </si>
  <si>
    <t>0721-03</t>
  </si>
  <si>
    <t>0879-02</t>
  </si>
  <si>
    <t>0879-03</t>
  </si>
  <si>
    <t>0380-04</t>
  </si>
  <si>
    <t>0227-07</t>
  </si>
  <si>
    <t>0228-01</t>
  </si>
  <si>
    <t>0380-03</t>
  </si>
  <si>
    <t>0297-03</t>
  </si>
  <si>
    <t>0297-04</t>
  </si>
  <si>
    <t>0227-09</t>
  </si>
  <si>
    <t>0820-08</t>
  </si>
  <si>
    <t>0820-06</t>
  </si>
  <si>
    <t>0881-01</t>
  </si>
  <si>
    <t>0967-04</t>
  </si>
  <si>
    <t>0583-01</t>
  </si>
  <si>
    <t>0879-01</t>
  </si>
  <si>
    <t>0461-05</t>
  </si>
  <si>
    <t>0297-02</t>
  </si>
  <si>
    <t>1253-01</t>
  </si>
  <si>
    <t>1481-01</t>
  </si>
  <si>
    <t>0934-01</t>
  </si>
  <si>
    <t>0130-06</t>
  </si>
  <si>
    <t>0967-03</t>
  </si>
  <si>
    <t>1481-02</t>
  </si>
  <si>
    <t>0130-01</t>
  </si>
  <si>
    <t>0130-02</t>
  </si>
  <si>
    <t>0967-02</t>
  </si>
  <si>
    <t>0461-03</t>
  </si>
  <si>
    <t>0461-04</t>
  </si>
  <si>
    <t>1341-01</t>
  </si>
  <si>
    <t>0885-01</t>
  </si>
  <si>
    <t>0967-01</t>
  </si>
  <si>
    <t>0968-02</t>
  </si>
  <si>
    <t>0969-01</t>
  </si>
  <si>
    <t>1143-01</t>
  </si>
  <si>
    <t>1461-02</t>
  </si>
  <si>
    <t>1462-02</t>
  </si>
  <si>
    <t>0651-02</t>
  </si>
  <si>
    <t>0644-02</t>
  </si>
  <si>
    <t>0644-03</t>
  </si>
  <si>
    <t>0644-04</t>
  </si>
  <si>
    <t>0800-07</t>
  </si>
  <si>
    <t>1254-01</t>
  </si>
  <si>
    <t>1254-02</t>
  </si>
  <si>
    <t>1254-03</t>
  </si>
  <si>
    <t>1254-04</t>
  </si>
  <si>
    <t>0453-04</t>
  </si>
  <si>
    <t>0949-02</t>
  </si>
  <si>
    <t>0453-02</t>
  </si>
  <si>
    <t>0131-04</t>
  </si>
  <si>
    <t>0131-05</t>
  </si>
  <si>
    <t>0800-03</t>
  </si>
  <si>
    <t>0800-04</t>
  </si>
  <si>
    <t>0806-02</t>
  </si>
  <si>
    <t>0806-03</t>
  </si>
  <si>
    <t>0651-03</t>
  </si>
  <si>
    <t>0651-01</t>
  </si>
  <si>
    <t>0563-07</t>
  </si>
  <si>
    <t>0145-11</t>
  </si>
  <si>
    <t>0707-03</t>
  </si>
  <si>
    <t>0740-01</t>
  </si>
  <si>
    <t>0970-04</t>
  </si>
  <si>
    <t>0806-05</t>
  </si>
  <si>
    <t>0453-07</t>
  </si>
  <si>
    <t>0453-08</t>
  </si>
  <si>
    <t>0453-01</t>
  </si>
  <si>
    <t>0145-06</t>
  </si>
  <si>
    <t>0800-02</t>
  </si>
  <si>
    <t>0970-02</t>
  </si>
  <si>
    <t>0806-01</t>
  </si>
  <si>
    <t>1128-02</t>
  </si>
  <si>
    <t>0721-09</t>
  </si>
  <si>
    <t>0453-05</t>
  </si>
  <si>
    <t>0053-14</t>
  </si>
  <si>
    <t>0053-13</t>
  </si>
  <si>
    <t>0297-07</t>
  </si>
  <si>
    <t>0298-01</t>
  </si>
  <si>
    <t>0721-06</t>
  </si>
  <si>
    <t>0721-07</t>
  </si>
  <si>
    <t>0721-08</t>
  </si>
  <si>
    <t>0806-04</t>
  </si>
  <si>
    <t>0558-01</t>
  </si>
  <si>
    <t>0968-04</t>
  </si>
  <si>
    <t>0968-05</t>
  </si>
  <si>
    <t>0563-01</t>
  </si>
  <si>
    <t>0563-02</t>
  </si>
  <si>
    <t>0461-01</t>
  </si>
  <si>
    <t>0461-02</t>
  </si>
  <si>
    <t>0461-07</t>
  </si>
  <si>
    <t>0145-01</t>
  </si>
  <si>
    <t>0884-02</t>
  </si>
  <si>
    <t>0565-02</t>
  </si>
  <si>
    <t>0565-03</t>
  </si>
  <si>
    <t>0884-06</t>
  </si>
  <si>
    <t>1128-03</t>
  </si>
  <si>
    <t>0067-16</t>
  </si>
  <si>
    <t>0563-05</t>
  </si>
  <si>
    <t>0563-06</t>
  </si>
  <si>
    <t>0563-08</t>
  </si>
  <si>
    <t>0880-01</t>
  </si>
  <si>
    <t>0880-02</t>
  </si>
  <si>
    <t>0880-05</t>
  </si>
  <si>
    <t>0439-04</t>
  </si>
  <si>
    <t>0439-05</t>
  </si>
  <si>
    <t>0067-13</t>
  </si>
  <si>
    <t>0145-04</t>
  </si>
  <si>
    <t>0145-05</t>
  </si>
  <si>
    <t>1041-01</t>
  </si>
  <si>
    <t>1126-01</t>
  </si>
  <si>
    <t>1126-02</t>
  </si>
  <si>
    <t>0968-01</t>
  </si>
  <si>
    <t>1084-01</t>
  </si>
  <si>
    <t>1084-02</t>
  </si>
  <si>
    <t>0740-03</t>
  </si>
  <si>
    <t>1345-03</t>
  </si>
  <si>
    <t>0754-07</t>
  </si>
  <si>
    <t>0311-04</t>
  </si>
  <si>
    <t>0303-02</t>
  </si>
  <si>
    <t>0303-03</t>
  </si>
  <si>
    <t>0303-04</t>
  </si>
  <si>
    <t>0453-06</t>
  </si>
  <si>
    <t>0970-03</t>
  </si>
  <si>
    <t>0541-01</t>
  </si>
  <si>
    <t>0970-01</t>
  </si>
  <si>
    <t>0971-01</t>
  </si>
  <si>
    <t>1235-01</t>
  </si>
  <si>
    <t>1347-01</t>
  </si>
  <si>
    <t>0489-01</t>
  </si>
  <si>
    <t>0275-12</t>
  </si>
  <si>
    <t>0275-13</t>
  </si>
  <si>
    <t>0397-02</t>
  </si>
  <si>
    <t>0486-01</t>
  </si>
  <si>
    <t>0275-19</t>
  </si>
  <si>
    <t>0275-20</t>
  </si>
  <si>
    <t>0844-02</t>
  </si>
  <si>
    <t>0761-01</t>
  </si>
  <si>
    <t>0761-05</t>
  </si>
  <si>
    <t>1233-01</t>
  </si>
  <si>
    <t>1233-03</t>
  </si>
  <si>
    <t>1225-01</t>
  </si>
  <si>
    <t>1346-02</t>
  </si>
  <si>
    <t>0043-16</t>
  </si>
  <si>
    <t>0670-01</t>
  </si>
  <si>
    <t>0381-03</t>
  </si>
  <si>
    <t>0042-13</t>
  </si>
  <si>
    <t>0381-01</t>
  </si>
  <si>
    <t>0448-06</t>
  </si>
  <si>
    <t>0797-08</t>
  </si>
  <si>
    <t>0761-04</t>
  </si>
  <si>
    <t>0844-03</t>
  </si>
  <si>
    <t>0844-04</t>
  </si>
  <si>
    <t>1483-01</t>
  </si>
  <si>
    <t>0230-01</t>
  </si>
  <si>
    <t>0448-02</t>
  </si>
  <si>
    <t>0448-03</t>
  </si>
  <si>
    <t>0230-03</t>
  </si>
  <si>
    <t>0449-01</t>
  </si>
  <si>
    <t>0795-02</t>
  </si>
  <si>
    <t>0795-03</t>
  </si>
  <si>
    <t>0797-06</t>
  </si>
  <si>
    <t>0275-06</t>
  </si>
  <si>
    <t>0275-08</t>
  </si>
  <si>
    <t>0275-10</t>
  </si>
  <si>
    <t>0310-01</t>
  </si>
  <si>
    <t>0311-01</t>
  </si>
  <si>
    <t>0448-01</t>
  </si>
  <si>
    <t>0560-04</t>
  </si>
  <si>
    <t>0795-05</t>
  </si>
  <si>
    <t>0844-06</t>
  </si>
  <si>
    <t>0844-05</t>
  </si>
  <si>
    <t>1040-01</t>
  </si>
  <si>
    <t>0704-03</t>
  </si>
  <si>
    <t>0042-14</t>
  </si>
  <si>
    <t>0105-03</t>
  </si>
  <si>
    <t>0311-02</t>
  </si>
  <si>
    <t>0311-03</t>
  </si>
  <si>
    <t>0105-01</t>
  </si>
  <si>
    <t>0303-05</t>
  </si>
  <si>
    <t>0381-02</t>
  </si>
  <si>
    <t>0541-02</t>
  </si>
  <si>
    <t>0311-05</t>
  </si>
  <si>
    <t>1053-01</t>
  </si>
  <si>
    <t>1142-05</t>
  </si>
  <si>
    <t>1108-02</t>
  </si>
  <si>
    <t>0238-01</t>
  </si>
  <si>
    <t>0238-02</t>
  </si>
  <si>
    <t>0425-01</t>
  </si>
  <si>
    <t>0226-01</t>
  </si>
  <si>
    <t>1071-01</t>
  </si>
  <si>
    <t>0727-06</t>
  </si>
  <si>
    <t>1108-01</t>
  </si>
  <si>
    <t>0798-03</t>
  </si>
  <si>
    <t>0460-03</t>
  </si>
  <si>
    <t>0489-02</t>
  </si>
  <si>
    <t>0417-01</t>
  </si>
  <si>
    <t>0582-03</t>
  </si>
  <si>
    <t>0169-09</t>
  </si>
  <si>
    <t>0170-01</t>
  </si>
  <si>
    <t>0798-04</t>
  </si>
  <si>
    <t>0788-04</t>
  </si>
  <si>
    <t>1515-03</t>
  </si>
  <si>
    <t>0557-07</t>
  </si>
  <si>
    <t>0791-04</t>
  </si>
  <si>
    <t>0791-06</t>
  </si>
  <si>
    <t>0557-04</t>
  </si>
  <si>
    <t>0379-01</t>
  </si>
  <si>
    <t>0791-03</t>
  </si>
  <si>
    <t>0455-01</t>
  </si>
  <si>
    <t>0557-02</t>
  </si>
  <si>
    <t>0356-05</t>
  </si>
  <si>
    <t>0356-06</t>
  </si>
  <si>
    <t>0356-08</t>
  </si>
  <si>
    <t>0356-09</t>
  </si>
  <si>
    <t>0557-06</t>
  </si>
  <si>
    <t>0794-06</t>
  </si>
  <si>
    <t>0794-07</t>
  </si>
  <si>
    <t>1107-02</t>
  </si>
  <si>
    <t>0557-03</t>
  </si>
  <si>
    <t>0460-02</t>
  </si>
  <si>
    <t>1339-01</t>
  </si>
  <si>
    <t>1339-03</t>
  </si>
  <si>
    <t>1340-01</t>
  </si>
  <si>
    <t>0355-01</t>
  </si>
  <si>
    <t>0355-02</t>
  </si>
  <si>
    <t>1337-01</t>
  </si>
  <si>
    <t>1337-02</t>
  </si>
  <si>
    <t>0460-01</t>
  </si>
  <si>
    <t>0582-01</t>
  </si>
  <si>
    <t>0582-02</t>
  </si>
  <si>
    <t>0582-05</t>
  </si>
  <si>
    <t>0170-02</t>
  </si>
  <si>
    <t>0790-09</t>
  </si>
  <si>
    <t>1244-01</t>
  </si>
  <si>
    <t>0796-02</t>
  </si>
  <si>
    <t>1515-02</t>
  </si>
  <si>
    <t>1244-02</t>
  </si>
  <si>
    <t>0727-01</t>
  </si>
  <si>
    <t>0379-05</t>
  </si>
  <si>
    <t>0557-01</t>
  </si>
  <si>
    <t>0425-02</t>
  </si>
  <si>
    <t>0794-04</t>
  </si>
  <si>
    <t>0794-05</t>
  </si>
  <si>
    <t>0727-05</t>
  </si>
  <si>
    <t>0727-04</t>
  </si>
  <si>
    <t>0790-07</t>
  </si>
  <si>
    <t>0355-03</t>
  </si>
  <si>
    <t>0355-04</t>
  </si>
  <si>
    <t>0490-03</t>
  </si>
  <si>
    <t>0799-02</t>
  </si>
  <si>
    <t>0790-08</t>
  </si>
  <si>
    <t>0308-05</t>
  </si>
  <si>
    <t>1245-01</t>
  </si>
  <si>
    <t>0461-13</t>
  </si>
  <si>
    <t>0226-07</t>
  </si>
  <si>
    <t>0226-02</t>
  </si>
  <si>
    <t>0226-03</t>
  </si>
  <si>
    <t>0801-01</t>
  </si>
  <si>
    <t>0275-15</t>
  </si>
  <si>
    <t>0275-01</t>
  </si>
  <si>
    <t>1245-02</t>
  </si>
  <si>
    <t>0169-13</t>
  </si>
  <si>
    <t>0379-02</t>
  </si>
  <si>
    <t>0379-03</t>
  </si>
  <si>
    <t>0275-17</t>
  </si>
  <si>
    <t>0664-01</t>
  </si>
  <si>
    <t>0169-01</t>
  </si>
  <si>
    <t>0169-02</t>
  </si>
  <si>
    <t>0753-01</t>
  </si>
  <si>
    <t>1246-02</t>
  </si>
  <si>
    <t>1480-02</t>
  </si>
  <si>
    <t>1480-03</t>
  </si>
  <si>
    <t>1480-04</t>
  </si>
  <si>
    <t>0168-16</t>
  </si>
  <si>
    <t>0874-04</t>
  </si>
  <si>
    <t>0067-17</t>
  </si>
  <si>
    <t>0534-01</t>
  </si>
  <si>
    <t>0168-11</t>
  </si>
  <si>
    <t>0464-01</t>
  </si>
  <si>
    <t>0464-02</t>
  </si>
  <si>
    <t>0168-08</t>
  </si>
  <si>
    <t>0789-01</t>
  </si>
  <si>
    <t>0798-02</t>
  </si>
  <si>
    <t>0490-04</t>
  </si>
  <si>
    <t>0490-05</t>
  </si>
  <si>
    <t>0169-08</t>
  </si>
  <si>
    <t>0798-01</t>
  </si>
  <si>
    <t>0797-01</t>
  </si>
  <si>
    <t>0797-02</t>
  </si>
  <si>
    <t>1244-03</t>
  </si>
  <si>
    <t>1338-01</t>
  </si>
  <si>
    <t>1489-01</t>
  </si>
  <si>
    <t>0727-02</t>
  </si>
  <si>
    <t>0727-03</t>
  </si>
  <si>
    <t>0790-03</t>
  </si>
  <si>
    <t>0238-05</t>
  </si>
  <si>
    <t>0238-06</t>
  </si>
  <si>
    <t>0794-03</t>
  </si>
  <si>
    <t>0788-05</t>
  </si>
  <si>
    <t>0275-16</t>
  </si>
  <si>
    <t>0169-12</t>
  </si>
  <si>
    <t>0275-02</t>
  </si>
  <si>
    <t>0275-03</t>
  </si>
  <si>
    <t>0275-04</t>
  </si>
  <si>
    <t>0169-14</t>
  </si>
  <si>
    <t>0275-21</t>
  </si>
  <si>
    <t>0379-04</t>
  </si>
  <si>
    <t>0455-02</t>
  </si>
  <si>
    <t>0356-02</t>
  </si>
  <si>
    <t>0356-03</t>
  </si>
  <si>
    <t>0357-01</t>
  </si>
  <si>
    <t>0169-03</t>
  </si>
  <si>
    <t>0169-04</t>
  </si>
  <si>
    <t>0169-05</t>
  </si>
  <si>
    <t>0753-02</t>
  </si>
  <si>
    <t>0753-03</t>
  </si>
  <si>
    <t>0788-01</t>
  </si>
  <si>
    <t>0788-02</t>
  </si>
  <si>
    <t>0793-01</t>
  </si>
  <si>
    <t>0794-01</t>
  </si>
  <si>
    <t>0790-12</t>
  </si>
  <si>
    <t>1141-02</t>
  </si>
  <si>
    <t>0238-03</t>
  </si>
  <si>
    <t>0238-04</t>
  </si>
  <si>
    <t>0225-01</t>
  </si>
  <si>
    <t>0225-02</t>
  </si>
  <si>
    <t>0790-01</t>
  </si>
  <si>
    <t>1141-01</t>
  </si>
  <si>
    <t>0794-02</t>
  </si>
  <si>
    <t>1072-01</t>
  </si>
  <si>
    <t>1142-01</t>
  </si>
  <si>
    <t>1142-02</t>
  </si>
  <si>
    <t>1291-07</t>
  </si>
  <si>
    <t>1243-01</t>
  </si>
  <si>
    <t>1243-02</t>
  </si>
  <si>
    <t>0461-15</t>
  </si>
  <si>
    <t>0461-14</t>
  </si>
  <si>
    <t>1491-02</t>
  </si>
  <si>
    <t>0168-06</t>
  </si>
  <si>
    <t>0168-05</t>
  </si>
  <si>
    <t>0168-07</t>
  </si>
  <si>
    <t>0226-04</t>
  </si>
  <si>
    <t>0226-05</t>
  </si>
  <si>
    <t>0801-02</t>
  </si>
  <si>
    <t>1298-03</t>
  </si>
  <si>
    <t>1335-01</t>
  </si>
  <si>
    <t>0357-02</t>
  </si>
  <si>
    <t>0357-05</t>
  </si>
  <si>
    <t>0788-03</t>
  </si>
  <si>
    <t>0797-05</t>
  </si>
  <si>
    <t>0275-05</t>
  </si>
  <si>
    <t>0275-07</t>
  </si>
  <si>
    <t>0275-09</t>
  </si>
  <si>
    <t>0275-11</t>
  </si>
  <si>
    <t>0797-04</t>
  </si>
  <si>
    <t>0309-01</t>
  </si>
  <si>
    <t>0490-01</t>
  </si>
  <si>
    <t>0275-22</t>
  </si>
  <si>
    <t>0397-01</t>
  </si>
  <si>
    <t>0275-23</t>
  </si>
  <si>
    <t>0560-02</t>
  </si>
  <si>
    <t>0560-03</t>
  </si>
  <si>
    <t>0275-14</t>
  </si>
  <si>
    <t>0560-05</t>
  </si>
  <si>
    <t>0169-06</t>
  </si>
  <si>
    <t>0169-07</t>
  </si>
  <si>
    <t>0795-01</t>
  </si>
  <si>
    <t>0795-04</t>
  </si>
  <si>
    <t>0753-04</t>
  </si>
  <si>
    <t>0797-03</t>
  </si>
  <si>
    <t>0169-11</t>
  </si>
  <si>
    <t>0790-06</t>
  </si>
  <si>
    <t>1336-01</t>
  </si>
  <si>
    <t>1489-02</t>
  </si>
  <si>
    <t>0308-02</t>
  </si>
  <si>
    <t>0791-01</t>
  </si>
  <si>
    <t>0791-05</t>
  </si>
  <si>
    <t>0308-01</t>
  </si>
  <si>
    <t>0308-03</t>
  </si>
  <si>
    <t>0308-04</t>
  </si>
  <si>
    <t>0302-07</t>
  </si>
  <si>
    <t>0461-16</t>
  </si>
  <si>
    <t>0755-01</t>
  </si>
  <si>
    <t>0754-01</t>
  </si>
  <si>
    <t>0754-02</t>
  </si>
  <si>
    <t>0820-09</t>
  </si>
  <si>
    <t>0302-01</t>
  </si>
  <si>
    <t>0461-06</t>
  </si>
  <si>
    <t>1491-03</t>
  </si>
  <si>
    <t>0168-01</t>
  </si>
  <si>
    <t>0168-02</t>
  </si>
  <si>
    <t>0168-03</t>
  </si>
  <si>
    <t>1256-01</t>
  </si>
  <si>
    <t>1345-01</t>
  </si>
  <si>
    <t>0789-03</t>
  </si>
  <si>
    <t>0789-04</t>
  </si>
  <si>
    <t>0755-05</t>
  </si>
  <si>
    <t>1345-02</t>
  </si>
  <si>
    <t>0754-05</t>
  </si>
  <si>
    <t>0754-06</t>
  </si>
  <si>
    <t>0303-06</t>
  </si>
  <si>
    <t>0357-04</t>
  </si>
  <si>
    <t>0302-04</t>
  </si>
  <si>
    <t>0303-01</t>
  </si>
  <si>
    <t>0755-04</t>
  </si>
  <si>
    <t>0439-03</t>
  </si>
  <si>
    <t>0067-18</t>
  </si>
  <si>
    <t>1291-01</t>
  </si>
  <si>
    <t>1291-08</t>
  </si>
  <si>
    <t>1256-02</t>
  </si>
  <si>
    <t>0754-03</t>
  </si>
  <si>
    <t>0755-02</t>
  </si>
  <si>
    <t>0755-03</t>
  </si>
  <si>
    <t>0755-06</t>
  </si>
  <si>
    <t>0302-05</t>
  </si>
  <si>
    <t>0754-04</t>
  </si>
  <si>
    <t>0874-01</t>
  </si>
  <si>
    <t>0874-05</t>
  </si>
  <si>
    <t>0302-02</t>
  </si>
  <si>
    <t>0302-03</t>
  </si>
  <si>
    <t>0439-02</t>
  </si>
  <si>
    <t>0168-04</t>
  </si>
  <si>
    <t>0226-06</t>
  </si>
  <si>
    <t>0227-01</t>
  </si>
  <si>
    <t>0820-10</t>
  </si>
  <si>
    <t>1224-01</t>
  </si>
  <si>
    <t>1525-01</t>
  </si>
  <si>
    <t>1460-02</t>
  </si>
  <si>
    <t>0714-02</t>
  </si>
  <si>
    <t>0570-02</t>
  </si>
  <si>
    <t>0776-01</t>
  </si>
  <si>
    <t>0776-03</t>
  </si>
  <si>
    <t>0256-02</t>
  </si>
  <si>
    <t>0257-01</t>
  </si>
  <si>
    <t>0404-02</t>
  </si>
  <si>
    <t>0107-04</t>
  </si>
  <si>
    <t>0107-05</t>
  </si>
  <si>
    <t>1031-01</t>
  </si>
  <si>
    <t>0570-04</t>
  </si>
  <si>
    <t>0714-03</t>
  </si>
  <si>
    <t>1293-03</t>
  </si>
  <si>
    <t>1365-04</t>
  </si>
  <si>
    <t>1365-05</t>
  </si>
  <si>
    <t>1038-02</t>
  </si>
  <si>
    <t>1033-03</t>
  </si>
  <si>
    <t>0636-03</t>
  </si>
  <si>
    <t>0480-06</t>
  </si>
  <si>
    <t>0566-01</t>
  </si>
  <si>
    <t>0480-01</t>
  </si>
  <si>
    <t>0480-02</t>
  </si>
  <si>
    <t>0480-04</t>
  </si>
  <si>
    <t>0127-03</t>
  </si>
  <si>
    <t>0127-04</t>
  </si>
  <si>
    <t>0128-01</t>
  </si>
  <si>
    <t>1033-02</t>
  </si>
  <si>
    <t>1035-01</t>
  </si>
  <si>
    <t>1025-02</t>
  </si>
  <si>
    <t>1025-03</t>
  </si>
  <si>
    <t>1034-02</t>
  </si>
  <si>
    <t>1104-01</t>
  </si>
  <si>
    <t>1104-02</t>
  </si>
  <si>
    <t>1365-01</t>
  </si>
  <si>
    <t>1365-02</t>
  </si>
  <si>
    <t>1365-03</t>
  </si>
  <si>
    <t>0452-07</t>
  </si>
  <si>
    <t>0636-01</t>
  </si>
  <si>
    <t>0437-05</t>
  </si>
  <si>
    <t>0869-01</t>
  </si>
  <si>
    <t>0869-04</t>
  </si>
  <si>
    <t>1025-01</t>
  </si>
  <si>
    <t>0636-02</t>
  </si>
  <si>
    <t>1035-02</t>
  </si>
  <si>
    <t>0054-14</t>
  </si>
  <si>
    <t>1039-02</t>
  </si>
  <si>
    <t>1039-04</t>
  </si>
  <si>
    <t>1366-01</t>
  </si>
  <si>
    <t>1366-02</t>
  </si>
  <si>
    <t>1039-03</t>
  </si>
  <si>
    <t>1033-04</t>
  </si>
  <si>
    <t>1039-05</t>
  </si>
  <si>
    <t>0257-05</t>
  </si>
  <si>
    <t>0288-01</t>
  </si>
  <si>
    <t>0288-02</t>
  </si>
  <si>
    <t>0288-04</t>
  </si>
  <si>
    <t>0289-01</t>
  </si>
  <si>
    <t>0182-02</t>
  </si>
  <si>
    <t>0183-01</t>
  </si>
  <si>
    <t>0183-05</t>
  </si>
  <si>
    <t>1029-04</t>
  </si>
  <si>
    <t>1036-01</t>
  </si>
  <si>
    <t>1037-01</t>
  </si>
  <si>
    <t>1038-01</t>
  </si>
  <si>
    <t>1029-01</t>
  </si>
  <si>
    <t>0550-01</t>
  </si>
  <si>
    <t>0714-05</t>
  </si>
  <si>
    <t>0714-06</t>
  </si>
  <si>
    <t>0708-01</t>
  </si>
  <si>
    <t>0007-14</t>
  </si>
  <si>
    <t>0007-15</t>
  </si>
  <si>
    <t>0314-05</t>
  </si>
  <si>
    <t>0257-03</t>
  </si>
  <si>
    <t>0257-04</t>
  </si>
  <si>
    <t>0288-03</t>
  </si>
  <si>
    <t>0182-01</t>
  </si>
  <si>
    <t>0452-01</t>
  </si>
  <si>
    <t>0257-08</t>
  </si>
  <si>
    <t>0127-01</t>
  </si>
  <si>
    <t>0127-02</t>
  </si>
  <si>
    <t>0434-01</t>
  </si>
  <si>
    <t>0452-04</t>
  </si>
  <si>
    <t>0452-05</t>
  </si>
  <si>
    <t>1026-01</t>
  </si>
  <si>
    <t>1026-02</t>
  </si>
  <si>
    <t>1027-01</t>
  </si>
  <si>
    <t>0570-01</t>
  </si>
  <si>
    <t>1033-01</t>
  </si>
  <si>
    <t>1036-02</t>
  </si>
  <si>
    <t>0714-04</t>
  </si>
  <si>
    <t>0496-05</t>
  </si>
  <si>
    <t>0538-05</t>
  </si>
  <si>
    <t>1512-04</t>
  </si>
  <si>
    <t>0496-01</t>
  </si>
  <si>
    <t>0496-02</t>
  </si>
  <si>
    <t>0496-04</t>
  </si>
  <si>
    <t>1512-01</t>
  </si>
  <si>
    <t>0758-01</t>
  </si>
  <si>
    <t>0538-01</t>
  </si>
  <si>
    <t>0133-02</t>
  </si>
  <si>
    <t>0133-03</t>
  </si>
  <si>
    <t>0157-10</t>
  </si>
  <si>
    <t>0157-11</t>
  </si>
  <si>
    <t>0982-04</t>
  </si>
  <si>
    <t>0982-05</t>
  </si>
  <si>
    <t>1076-01</t>
  </si>
  <si>
    <t>0284-02</t>
  </si>
  <si>
    <t>0982-03</t>
  </si>
  <si>
    <t>0125-02</t>
  </si>
  <si>
    <t>0404-01</t>
  </si>
  <si>
    <t>0360-05</t>
  </si>
  <si>
    <t>0361-01</t>
  </si>
  <si>
    <t>0828-02</t>
  </si>
  <si>
    <t>0828-03</t>
  </si>
  <si>
    <t>0826-03</t>
  </si>
  <si>
    <t>0650-03</t>
  </si>
  <si>
    <t>0650-04</t>
  </si>
  <si>
    <t>0344-02</t>
  </si>
  <si>
    <t>0650-05</t>
  </si>
  <si>
    <t>0158-01</t>
  </si>
  <si>
    <t>0407-02</t>
  </si>
  <si>
    <t>0826-01</t>
  </si>
  <si>
    <t>0158-03</t>
  </si>
  <si>
    <t>0158-04</t>
  </si>
  <si>
    <t>1070-03</t>
  </si>
  <si>
    <t>0827-01</t>
  </si>
  <si>
    <t>1359-01</t>
  </si>
  <si>
    <t>0157-06</t>
  </si>
  <si>
    <t>0157-07</t>
  </si>
  <si>
    <t>1512-02</t>
  </si>
  <si>
    <t>0758-02</t>
  </si>
  <si>
    <t>1512-03</t>
  </si>
  <si>
    <t>0157-09</t>
  </si>
  <si>
    <t>0360-02</t>
  </si>
  <si>
    <t>0360-03</t>
  </si>
  <si>
    <t>0360-04</t>
  </si>
  <si>
    <t>0972-06</t>
  </si>
  <si>
    <t>0985-02</t>
  </si>
  <si>
    <t>0982-01</t>
  </si>
  <si>
    <t>0982-02</t>
  </si>
  <si>
    <t>0985-01</t>
  </si>
  <si>
    <t>0972-03</t>
  </si>
  <si>
    <t>0975-02</t>
  </si>
  <si>
    <t>1251-03</t>
  </si>
  <si>
    <t>1360-01</t>
  </si>
  <si>
    <t>1360-02</t>
  </si>
  <si>
    <t>0317-03</t>
  </si>
  <si>
    <t>0318-04</t>
  </si>
  <si>
    <t>0733-01</t>
  </si>
  <si>
    <t>0733-02</t>
  </si>
  <si>
    <t>0972-02</t>
  </si>
  <si>
    <t>0974-08</t>
  </si>
  <si>
    <t>0107-01</t>
  </si>
  <si>
    <t>0318-01</t>
  </si>
  <si>
    <t>0318-03</t>
  </si>
  <si>
    <t>0296-04</t>
  </si>
  <si>
    <t>0296-05</t>
  </si>
  <si>
    <t>0157-05</t>
  </si>
  <si>
    <t>0972-07</t>
  </si>
  <si>
    <t>0975-01</t>
  </si>
  <si>
    <t>0746-03</t>
  </si>
  <si>
    <t>0484-01</t>
  </si>
  <si>
    <t>0677-03</t>
  </si>
  <si>
    <t>1248-01</t>
  </si>
  <si>
    <t>1248-02</t>
  </si>
  <si>
    <t>1361-01</t>
  </si>
  <si>
    <t>1248-03</t>
  </si>
  <si>
    <t>0263-02</t>
  </si>
  <si>
    <t>1361-02</t>
  </si>
  <si>
    <t>0263-01</t>
  </si>
  <si>
    <t>0298-02</t>
  </si>
  <si>
    <t>0298-03</t>
  </si>
  <si>
    <t>0965-01</t>
  </si>
  <si>
    <t>1362-02</t>
  </si>
  <si>
    <t>0006-13</t>
  </si>
  <si>
    <t>1362-01</t>
  </si>
  <si>
    <t>1527-04</t>
  </si>
  <si>
    <t>0333-01</t>
  </si>
  <si>
    <t>0454-03</t>
  </si>
  <si>
    <t>0693-02</t>
  </si>
  <si>
    <t>0966-02</t>
  </si>
  <si>
    <t>0966-03</t>
  </si>
  <si>
    <t>0518-02</t>
  </si>
  <si>
    <t>1363-01</t>
  </si>
  <si>
    <t>0053-20</t>
  </si>
  <si>
    <t>0006-14</t>
  </si>
  <si>
    <t>0488-02</t>
  </si>
  <si>
    <t>0488-01</t>
  </si>
  <si>
    <t>0733-04</t>
  </si>
  <si>
    <t>0263-07</t>
  </si>
  <si>
    <t>0264-02</t>
  </si>
  <si>
    <t>0264-03</t>
  </si>
  <si>
    <t>0650-01</t>
  </si>
  <si>
    <t>0407-03</t>
  </si>
  <si>
    <t>0983-03</t>
  </si>
  <si>
    <t>0053-15</t>
  </si>
  <si>
    <t>0053-16</t>
  </si>
  <si>
    <t>1529-03</t>
  </si>
  <si>
    <t>1526-01</t>
  </si>
  <si>
    <t>1526-02</t>
  </si>
  <si>
    <t>1526-03</t>
  </si>
  <si>
    <t>1529-01</t>
  </si>
  <si>
    <t>1529-02</t>
  </si>
  <si>
    <t>1530-01</t>
  </si>
  <si>
    <t>1531-02</t>
  </si>
  <si>
    <t>1527-01</t>
  </si>
  <si>
    <t>1527-02</t>
  </si>
  <si>
    <t>1528-01</t>
  </si>
  <si>
    <t>1532-02</t>
  </si>
  <si>
    <t>1527-03</t>
  </si>
  <si>
    <t>0332-01</t>
  </si>
  <si>
    <t>1361-03</t>
  </si>
  <si>
    <t>0693-03</t>
  </si>
  <si>
    <t>0295-04</t>
  </si>
  <si>
    <t>0296-01</t>
  </si>
  <si>
    <t>0682-01</t>
  </si>
  <si>
    <t>0966-01</t>
  </si>
  <si>
    <t>0966-04</t>
  </si>
  <si>
    <t>0480-09</t>
  </si>
  <si>
    <t>1249-01</t>
  </si>
  <si>
    <t>0972-01</t>
  </si>
  <si>
    <t>0125-06</t>
  </si>
  <si>
    <t>0125-07</t>
  </si>
  <si>
    <t>0126-01</t>
  </si>
  <si>
    <t>0296-06</t>
  </si>
  <si>
    <t>0125-04</t>
  </si>
  <si>
    <t>0437-01</t>
  </si>
  <si>
    <t>1031-04</t>
  </si>
  <si>
    <t>1031-05</t>
  </si>
  <si>
    <t>0107-03</t>
  </si>
  <si>
    <t>0974-07</t>
  </si>
  <si>
    <t>0106-10</t>
  </si>
  <si>
    <t>0360-08</t>
  </si>
  <si>
    <t>0106-05</t>
  </si>
  <si>
    <t>0106-04</t>
  </si>
  <si>
    <t>0360-01</t>
  </si>
  <si>
    <t>0360-07</t>
  </si>
  <si>
    <t>0972-04</t>
  </si>
  <si>
    <t>1251-02</t>
  </si>
  <si>
    <t>1250-01</t>
  </si>
  <si>
    <t>1250-02</t>
  </si>
  <si>
    <t>0663-03</t>
  </si>
  <si>
    <t>0663-04</t>
  </si>
  <si>
    <t>0006-16</t>
  </si>
  <si>
    <t>0006-17</t>
  </si>
  <si>
    <t>0006-19</t>
  </si>
  <si>
    <t>0699-01</t>
  </si>
  <si>
    <t>0733-03</t>
  </si>
  <si>
    <t>0663-05</t>
  </si>
  <si>
    <t>0699-02</t>
  </si>
  <si>
    <t>0181-01</t>
  </si>
  <si>
    <t>0650-02</t>
  </si>
  <si>
    <t>0407-04</t>
  </si>
  <si>
    <t>0407-05</t>
  </si>
  <si>
    <t>0407-06</t>
  </si>
  <si>
    <t>1070-01</t>
  </si>
  <si>
    <t>1070-02</t>
  </si>
  <si>
    <t>0974-03</t>
  </si>
  <si>
    <t>0974-04</t>
  </si>
  <si>
    <t>0699-03</t>
  </si>
  <si>
    <t>0699-04</t>
  </si>
  <si>
    <t>0984-01</t>
  </si>
  <si>
    <t>0663-01</t>
  </si>
  <si>
    <t>0663-02</t>
  </si>
  <si>
    <t>0677-01</t>
  </si>
  <si>
    <t>0677-02</t>
  </si>
  <si>
    <t>0480-05</t>
  </si>
  <si>
    <t>0007-13</t>
  </si>
  <si>
    <t>0480-10</t>
  </si>
  <si>
    <t>0126-02</t>
  </si>
  <si>
    <t>0181-02</t>
  </si>
  <si>
    <t>0181-03</t>
  </si>
  <si>
    <t>0437-02</t>
  </si>
  <si>
    <t>0437-03</t>
  </si>
  <si>
    <t>0437-04</t>
  </si>
  <si>
    <t>0452-06</t>
  </si>
  <si>
    <t>0973-01</t>
  </si>
  <si>
    <t>0974-01</t>
  </si>
  <si>
    <t>0974-02</t>
  </si>
  <si>
    <t>0974-06</t>
  </si>
  <si>
    <t>1251-01</t>
  </si>
  <si>
    <t>1251-04</t>
  </si>
  <si>
    <t>1358-01</t>
  </si>
  <si>
    <t>1526-04</t>
  </si>
  <si>
    <t>1532-01</t>
  </si>
  <si>
    <t>0317-01</t>
  </si>
  <si>
    <t>0317-02</t>
  </si>
  <si>
    <t>0263-03</t>
  </si>
  <si>
    <t>0263-04</t>
  </si>
  <si>
    <t>0263-05</t>
  </si>
  <si>
    <t>0318-02</t>
  </si>
  <si>
    <t>0296-02</t>
  </si>
  <si>
    <t>0296-03</t>
  </si>
  <si>
    <t>0360-06</t>
  </si>
  <si>
    <t>0318-05</t>
  </si>
  <si>
    <t>0983-01</t>
  </si>
  <si>
    <t>0746-01</t>
  </si>
  <si>
    <t>0746-02</t>
  </si>
  <si>
    <t>0858-02</t>
  </si>
  <si>
    <t>0337-04</t>
  </si>
  <si>
    <t>1403-02</t>
  </si>
  <si>
    <t>1519-01</t>
  </si>
  <si>
    <t>0209-08</t>
  </si>
  <si>
    <t>0833-08</t>
  </si>
  <si>
    <t>0334-02</t>
  </si>
  <si>
    <t>0590-06</t>
  </si>
  <si>
    <t>0186-01</t>
  </si>
  <si>
    <t>0209-05</t>
  </si>
  <si>
    <t>0210-01</t>
  </si>
  <si>
    <t>0210-02</t>
  </si>
  <si>
    <t>0204-05</t>
  </si>
  <si>
    <t>0204-06</t>
  </si>
  <si>
    <t>0204-07</t>
  </si>
  <si>
    <t>0204-08</t>
  </si>
  <si>
    <t>0185-02</t>
  </si>
  <si>
    <t>0185-03</t>
  </si>
  <si>
    <t>0590-07</t>
  </si>
  <si>
    <t>0262-01</t>
  </si>
  <si>
    <t>0262-02</t>
  </si>
  <si>
    <t>0337-05</t>
  </si>
  <si>
    <t>0590-05</t>
  </si>
  <si>
    <t>0211-13</t>
  </si>
  <si>
    <t>0858-01</t>
  </si>
  <si>
    <t>0185-06</t>
  </si>
  <si>
    <t>1329-01</t>
  </si>
  <si>
    <t>1326-02</t>
  </si>
  <si>
    <t>1328-02</t>
  </si>
  <si>
    <t>1327-01</t>
  </si>
  <si>
    <t>1327-02</t>
  </si>
  <si>
    <t>0459-02</t>
  </si>
  <si>
    <t>0456-01</t>
  </si>
  <si>
    <t>0456-02</t>
  </si>
  <si>
    <t>0859-04</t>
  </si>
  <si>
    <t>0456-04</t>
  </si>
  <si>
    <t>0612-01</t>
  </si>
  <si>
    <t>0612-03</t>
  </si>
  <si>
    <t>1328-01</t>
  </si>
  <si>
    <t>1328-03</t>
  </si>
  <si>
    <t>0675-01</t>
  </si>
  <si>
    <t>0675-02</t>
  </si>
  <si>
    <t>0166-02</t>
  </si>
  <si>
    <t>0166-03</t>
  </si>
  <si>
    <t>0413-05</t>
  </si>
  <si>
    <t>0426-01</t>
  </si>
  <si>
    <t>0166-05</t>
  </si>
  <si>
    <t>0998-01</t>
  </si>
  <si>
    <t>0205-06</t>
  </si>
  <si>
    <t>0122-03</t>
  </si>
  <si>
    <t>0998-04</t>
  </si>
  <si>
    <t>0998-05</t>
  </si>
  <si>
    <t>0459-01</t>
  </si>
  <si>
    <t>0426-02</t>
  </si>
  <si>
    <t>1325-02</t>
  </si>
  <si>
    <t>1325-03</t>
  </si>
  <si>
    <t>1028-03</t>
  </si>
  <si>
    <t>1032-03</t>
  </si>
  <si>
    <t>1449-01</t>
  </si>
  <si>
    <t>0231-17</t>
  </si>
  <si>
    <t>0272-06</t>
  </si>
  <si>
    <t>0273-01</t>
  </si>
  <si>
    <t>0274-02</t>
  </si>
  <si>
    <t>0231-01</t>
  </si>
  <si>
    <t>0272-05</t>
  </si>
  <si>
    <t>0251-04</t>
  </si>
  <si>
    <t>0231-15</t>
  </si>
  <si>
    <t>1032-01</t>
  </si>
  <si>
    <t>0867-05</t>
  </si>
  <si>
    <t>0867-06</t>
  </si>
  <si>
    <t>1242-01</t>
  </si>
  <si>
    <t>0480-07</t>
  </si>
  <si>
    <t>0289-02</t>
  </si>
  <si>
    <t>0289-03</t>
  </si>
  <si>
    <t>0120-04</t>
  </si>
  <si>
    <t>0274-01</t>
  </si>
  <si>
    <t>1028-02</t>
  </si>
  <si>
    <t>1029-02</t>
  </si>
  <si>
    <t>1029-03</t>
  </si>
  <si>
    <t>1028-01</t>
  </si>
  <si>
    <t>1025-04</t>
  </si>
  <si>
    <t>1240-01</t>
  </si>
  <si>
    <t>1241-01</t>
  </si>
  <si>
    <t>1240-02</t>
  </si>
  <si>
    <t>0480-08</t>
  </si>
  <si>
    <t>0867-07</t>
  </si>
  <si>
    <t>0867-08</t>
  </si>
  <si>
    <t>0289-04</t>
  </si>
  <si>
    <t>0289-05</t>
  </si>
  <si>
    <t>0289-06</t>
  </si>
  <si>
    <t>0577-02</t>
  </si>
  <si>
    <t>0272-02</t>
  </si>
  <si>
    <t>0272-03</t>
  </si>
  <si>
    <t>0272-04</t>
  </si>
  <si>
    <t>0231-13</t>
  </si>
  <si>
    <t>0868-02</t>
  </si>
  <si>
    <t>0231-14</t>
  </si>
  <si>
    <t>0870-07</t>
  </si>
  <si>
    <t>1190-01</t>
  </si>
  <si>
    <t>1190-02</t>
  </si>
  <si>
    <t>0888-01</t>
  </si>
  <si>
    <t>1191-01</t>
  </si>
  <si>
    <t>1190-03</t>
  </si>
  <si>
    <t>0014-17</t>
  </si>
  <si>
    <t>1374-01</t>
  </si>
  <si>
    <t>1374-02</t>
  </si>
  <si>
    <t>0834-08</t>
  </si>
  <si>
    <t>0596-01</t>
  </si>
  <si>
    <t>0596-03</t>
  </si>
  <si>
    <t>0209-12</t>
  </si>
  <si>
    <t>0834-07</t>
  </si>
  <si>
    <t>0209-11</t>
  </si>
  <si>
    <t>0014-24</t>
  </si>
  <si>
    <t>0014-23</t>
  </si>
  <si>
    <t>0121-02</t>
  </si>
  <si>
    <t>0121-03</t>
  </si>
  <si>
    <t>0162-02</t>
  </si>
  <si>
    <t>0418-01</t>
  </si>
  <si>
    <t>0418-02</t>
  </si>
  <si>
    <t>0418-03</t>
  </si>
  <si>
    <t>0419-01</t>
  </si>
  <si>
    <t>0519-02</t>
  </si>
  <si>
    <t>0014-19</t>
  </si>
  <si>
    <t>0834-02</t>
  </si>
  <si>
    <t>0834-03</t>
  </si>
  <si>
    <t>0888-02</t>
  </si>
  <si>
    <t>0752-03</t>
  </si>
  <si>
    <t>1308-01</t>
  </si>
  <si>
    <t>0752-02</t>
  </si>
  <si>
    <t>0231-10</t>
  </si>
  <si>
    <t>1565-01</t>
  </si>
  <si>
    <t>0232-04</t>
  </si>
  <si>
    <t>0232-05</t>
  </si>
  <si>
    <t>1198-03</t>
  </si>
  <si>
    <t>0015-18</t>
  </si>
  <si>
    <t>0752-07</t>
  </si>
  <si>
    <t>0015-14</t>
  </si>
  <si>
    <t>0184-02</t>
  </si>
  <si>
    <t>0232-01</t>
  </si>
  <si>
    <t>0320-02</t>
  </si>
  <si>
    <t>0836-02</t>
  </si>
  <si>
    <t>0398-04</t>
  </si>
  <si>
    <t>0590-03</t>
  </si>
  <si>
    <t>0320-05</t>
  </si>
  <si>
    <t>0320-06</t>
  </si>
  <si>
    <t>0231-07</t>
  </si>
  <si>
    <t>0185-05</t>
  </si>
  <si>
    <t>0231-03</t>
  </si>
  <si>
    <t>0231-04</t>
  </si>
  <si>
    <t>0231-16</t>
  </si>
  <si>
    <t>0590-04</t>
  </si>
  <si>
    <t>0835-01</t>
  </si>
  <si>
    <t>0836-03</t>
  </si>
  <si>
    <t>1201-04</t>
  </si>
  <si>
    <t>1201-05</t>
  </si>
  <si>
    <t>1191-02</t>
  </si>
  <si>
    <t>1191-04</t>
  </si>
  <si>
    <t>1191-03</t>
  </si>
  <si>
    <t>0898-02</t>
  </si>
  <si>
    <t>0898-03</t>
  </si>
  <si>
    <t>1326-01</t>
  </si>
  <si>
    <t>1458-02</t>
  </si>
  <si>
    <t>0673-02</t>
  </si>
  <si>
    <t>0456-05</t>
  </si>
  <si>
    <t>0643-02</t>
  </si>
  <si>
    <t>0643-03</t>
  </si>
  <si>
    <t>0673-01</t>
  </si>
  <si>
    <t>0612-04</t>
  </si>
  <si>
    <t>0752-06</t>
  </si>
  <si>
    <t>0625-02</t>
  </si>
  <si>
    <t>0382-03</t>
  </si>
  <si>
    <t>0413-02</t>
  </si>
  <si>
    <t>0413-04</t>
  </si>
  <si>
    <t>0419-02</t>
  </si>
  <si>
    <t>0419-03</t>
  </si>
  <si>
    <t>0898-01</t>
  </si>
  <si>
    <t>0899-01</t>
  </si>
  <si>
    <t>0831-02</t>
  </si>
  <si>
    <t>0808-03</t>
  </si>
  <si>
    <t>1325-01</t>
  </si>
  <si>
    <t>0996-02</t>
  </si>
  <si>
    <t>0209-07</t>
  </si>
  <si>
    <t>1187-02</t>
  </si>
  <si>
    <t>1192-01</t>
  </si>
  <si>
    <t>1372-01</t>
  </si>
  <si>
    <t>0833-03</t>
  </si>
  <si>
    <t>0209-10</t>
  </si>
  <si>
    <t>0831-03</t>
  </si>
  <si>
    <t>0831-04</t>
  </si>
  <si>
    <t>0662-01</t>
  </si>
  <si>
    <t>1192-02</t>
  </si>
  <si>
    <t>1078-02</t>
  </si>
  <si>
    <t>1078-03</t>
  </si>
  <si>
    <t>0567-05</t>
  </si>
  <si>
    <t>0833-14</t>
  </si>
  <si>
    <t>0015-21</t>
  </si>
  <si>
    <t>0831-05</t>
  </si>
  <si>
    <t>0833-15</t>
  </si>
  <si>
    <t>0833-16</t>
  </si>
  <si>
    <t>0567-04</t>
  </si>
  <si>
    <t>0258-08</t>
  </si>
  <si>
    <t>0258-09</t>
  </si>
  <si>
    <t>0413-01</t>
  </si>
  <si>
    <t>0398-02</t>
  </si>
  <si>
    <t>0398-03</t>
  </si>
  <si>
    <t>0258-10</t>
  </si>
  <si>
    <t>0258-11</t>
  </si>
  <si>
    <t>0055-15</t>
  </si>
  <si>
    <t>0834-04</t>
  </si>
  <si>
    <t>0834-05</t>
  </si>
  <si>
    <t>0833-04</t>
  </si>
  <si>
    <t>0422-01</t>
  </si>
  <si>
    <t>0779-03</t>
  </si>
  <si>
    <t>0779-04</t>
  </si>
  <si>
    <t>0935-03</t>
  </si>
  <si>
    <t>0833-05</t>
  </si>
  <si>
    <t>0386-04</t>
  </si>
  <si>
    <t>0398-05</t>
  </si>
  <si>
    <t>0422-02</t>
  </si>
  <si>
    <t>0724-03</t>
  </si>
  <si>
    <t>0121-14</t>
  </si>
  <si>
    <t>1219-01</t>
  </si>
  <si>
    <t>0779-02</t>
  </si>
  <si>
    <t>0258-04</t>
  </si>
  <si>
    <t>0258-05</t>
  </si>
  <si>
    <t>0258-06</t>
  </si>
  <si>
    <t>0258-07</t>
  </si>
  <si>
    <t>0120-03</t>
  </si>
  <si>
    <t>0121-01</t>
  </si>
  <si>
    <t>0386-02</t>
  </si>
  <si>
    <t>0386-03</t>
  </si>
  <si>
    <t>0935-02</t>
  </si>
  <si>
    <t>0833-02</t>
  </si>
  <si>
    <t>0519-03</t>
  </si>
  <si>
    <t>0724-02</t>
  </si>
  <si>
    <t>1054-01</t>
  </si>
  <si>
    <t>1054-02</t>
  </si>
  <si>
    <t>1054-03</t>
  </si>
  <si>
    <t>1187-01</t>
  </si>
  <si>
    <t>0774-07</t>
  </si>
  <si>
    <t>1220-01</t>
  </si>
  <si>
    <t>0867-02</t>
  </si>
  <si>
    <t>0724-05</t>
  </si>
  <si>
    <t>0550-09</t>
  </si>
  <si>
    <t>0724-01</t>
  </si>
  <si>
    <t>0867-04</t>
  </si>
  <si>
    <t>0567-03</t>
  </si>
  <si>
    <t>0724-04</t>
  </si>
  <si>
    <t>1219-02</t>
  </si>
  <si>
    <t>0752-01</t>
  </si>
  <si>
    <t>0567-02</t>
  </si>
  <si>
    <t>0183-04</t>
  </si>
  <si>
    <t>0184-01</t>
  </si>
  <si>
    <t>0833-01</t>
  </si>
  <si>
    <t>0231-02</t>
  </si>
  <si>
    <t>0251-03</t>
  </si>
  <si>
    <t>0183-06</t>
  </si>
  <si>
    <t>0184-05</t>
  </si>
  <si>
    <t>1032-02</t>
  </si>
  <si>
    <t>0752-04</t>
  </si>
  <si>
    <t>1372-02</t>
  </si>
  <si>
    <t>1373-01</t>
  </si>
  <si>
    <t>0540-07</t>
  </si>
  <si>
    <t>1403-01</t>
  </si>
  <si>
    <t>1077-02</t>
  </si>
  <si>
    <t>0209-04</t>
  </si>
  <si>
    <t>0833-06</t>
  </si>
  <si>
    <t>0833-07</t>
  </si>
  <si>
    <t>0049-13</t>
  </si>
  <si>
    <t>1078-01</t>
  </si>
  <si>
    <t>0752-05</t>
  </si>
  <si>
    <t>0808-04</t>
  </si>
  <si>
    <t>0232-03</t>
  </si>
  <si>
    <t>0049-16</t>
  </si>
  <si>
    <t>0382-01</t>
  </si>
  <si>
    <t>0382-02</t>
  </si>
  <si>
    <t>0232-02</t>
  </si>
  <si>
    <t>0590-01</t>
  </si>
  <si>
    <t>0590-02</t>
  </si>
  <si>
    <t>0209-09</t>
  </si>
  <si>
    <t>0209-02</t>
  </si>
  <si>
    <t>0209-03</t>
  </si>
  <si>
    <t>0808-02</t>
  </si>
  <si>
    <t>0819-02</t>
  </si>
  <si>
    <t>1077-01</t>
  </si>
  <si>
    <t>0550-05</t>
  </si>
  <si>
    <t>0867-01</t>
  </si>
  <si>
    <t>0935-04</t>
  </si>
  <si>
    <t>0550-08</t>
  </si>
  <si>
    <t>0550-06</t>
  </si>
  <si>
    <t>0774-03</t>
  </si>
  <si>
    <t>0774-05</t>
  </si>
  <si>
    <t>0550-07</t>
  </si>
  <si>
    <t>0550-12</t>
  </si>
  <si>
    <t>0120-01</t>
  </si>
  <si>
    <t>0120-02</t>
  </si>
  <si>
    <t>0183-02</t>
  </si>
  <si>
    <t>0183-03</t>
  </si>
  <si>
    <t>0120-05</t>
  </si>
  <si>
    <t>0774-02</t>
  </si>
  <si>
    <t>1054-04</t>
  </si>
  <si>
    <t>0936-01</t>
  </si>
  <si>
    <t>0467-01</t>
  </si>
  <si>
    <t>0251-01</t>
  </si>
  <si>
    <t>0251-02</t>
  </si>
  <si>
    <t>1264-01</t>
  </si>
  <si>
    <t>1266-01</t>
  </si>
  <si>
    <t>1440-01</t>
  </si>
  <si>
    <t>1262-01</t>
  </si>
  <si>
    <t>1105-01</t>
  </si>
  <si>
    <t>1265-01</t>
  </si>
  <si>
    <t>0267-04</t>
  </si>
  <si>
    <t>1266-02</t>
  </si>
  <si>
    <t>1441-01</t>
  </si>
  <si>
    <t>0211-11</t>
  </si>
  <si>
    <t>1498-01</t>
  </si>
  <si>
    <t>1266-03</t>
  </si>
  <si>
    <t>1440-02</t>
  </si>
  <si>
    <t>0807-04</t>
  </si>
  <si>
    <t>0807-03</t>
  </si>
  <si>
    <t>0334-08</t>
  </si>
  <si>
    <t>0211-09</t>
  </si>
  <si>
    <t>0535-06</t>
  </si>
  <si>
    <t>0535-07</t>
  </si>
  <si>
    <t>0265-07</t>
  </si>
  <si>
    <t>0265-08</t>
  </si>
  <si>
    <t>0266-01</t>
  </si>
  <si>
    <t>0323-02</t>
  </si>
  <si>
    <t>0323-03</t>
  </si>
  <si>
    <t>0324-01</t>
  </si>
  <si>
    <t>0408-01</t>
  </si>
  <si>
    <t>0267-01</t>
  </si>
  <si>
    <t>0265-15</t>
  </si>
  <si>
    <t>0269-19</t>
  </si>
  <si>
    <t>0265-12</t>
  </si>
  <si>
    <t>0416-01</t>
  </si>
  <si>
    <t>0114-13</t>
  </si>
  <si>
    <t>0211-06</t>
  </si>
  <si>
    <t>0268-01</t>
  </si>
  <si>
    <t>0268-02</t>
  </si>
  <si>
    <t>0269-01</t>
  </si>
  <si>
    <t>0114-08</t>
  </si>
  <si>
    <t>0315-13</t>
  </si>
  <si>
    <t>0334-07</t>
  </si>
  <si>
    <t>0265-14</t>
  </si>
  <si>
    <t>0267-03</t>
  </si>
  <si>
    <t>0267-05</t>
  </si>
  <si>
    <t>1539-01</t>
  </si>
  <si>
    <t>1539-03</t>
  </si>
  <si>
    <t>0805-05</t>
  </si>
  <si>
    <t>0016-14</t>
  </si>
  <si>
    <t>0683-03</t>
  </si>
  <si>
    <t>0683-05</t>
  </si>
  <si>
    <t>0511-03</t>
  </si>
  <si>
    <t>0016-17</t>
  </si>
  <si>
    <t>0805-01</t>
  </si>
  <si>
    <t>1197-01</t>
  </si>
  <si>
    <t>0954-01</t>
  </si>
  <si>
    <t>0016-16</t>
  </si>
  <si>
    <t>0285-02</t>
  </si>
  <si>
    <t>0471-02</t>
  </si>
  <si>
    <t>0113-07</t>
  </si>
  <si>
    <t>0987-03</t>
  </si>
  <si>
    <t>1537-01</t>
  </si>
  <si>
    <t>1564-02</t>
  </si>
  <si>
    <t>0334-05</t>
  </si>
  <si>
    <t>0116-01</t>
  </si>
  <si>
    <t>0473-02</t>
  </si>
  <si>
    <t>0211-08</t>
  </si>
  <si>
    <t>0211-02</t>
  </si>
  <si>
    <t>0211-03</t>
  </si>
  <si>
    <t>0211-04</t>
  </si>
  <si>
    <t>0211-05</t>
  </si>
  <si>
    <t>0211-07</t>
  </si>
  <si>
    <t>0114-07</t>
  </si>
  <si>
    <t>0334-06</t>
  </si>
  <si>
    <t>0986-02</t>
  </si>
  <si>
    <t>1073-02</t>
  </si>
  <si>
    <t>1507-01</t>
  </si>
  <si>
    <t>0396-09</t>
  </si>
  <si>
    <t>1199-02</t>
  </si>
  <si>
    <t>1378-05</t>
  </si>
  <si>
    <t>0289-07</t>
  </si>
  <si>
    <t>0290-01</t>
  </si>
  <si>
    <t>0150-02</t>
  </si>
  <si>
    <t>0150-03</t>
  </si>
  <si>
    <t>0150-04</t>
  </si>
  <si>
    <t>0577-04</t>
  </si>
  <si>
    <t>0700-04</t>
  </si>
  <si>
    <t>0615-01</t>
  </si>
  <si>
    <t>0511-01</t>
  </si>
  <si>
    <t>0954-02</t>
  </si>
  <si>
    <t>0142-11</t>
  </si>
  <si>
    <t>1056-07</t>
  </si>
  <si>
    <t>0954-04</t>
  </si>
  <si>
    <t>1056-05</t>
  </si>
  <si>
    <t>1534-01</t>
  </si>
  <si>
    <t>0285-01</t>
  </si>
  <si>
    <t>1536-02</t>
  </si>
  <si>
    <t>0113-16</t>
  </si>
  <si>
    <t>0700-02</t>
  </si>
  <si>
    <t>0253-07</t>
  </si>
  <si>
    <t>0252-04</t>
  </si>
  <si>
    <t>0252-03</t>
  </si>
  <si>
    <t>0253-01</t>
  </si>
  <si>
    <t>0253-02</t>
  </si>
  <si>
    <t>0113-03</t>
  </si>
  <si>
    <t>0113-04</t>
  </si>
  <si>
    <t>0113-06</t>
  </si>
  <si>
    <t>1186-01</t>
  </si>
  <si>
    <t>1200-02</t>
  </si>
  <si>
    <t>1200-03</t>
  </si>
  <si>
    <t>1234-01</t>
  </si>
  <si>
    <t>1376-02</t>
  </si>
  <si>
    <t>1377-01</t>
  </si>
  <si>
    <t>1535-01</t>
  </si>
  <si>
    <t>1539-02</t>
  </si>
  <si>
    <t>0015-13</t>
  </si>
  <si>
    <t>0683-02</t>
  </si>
  <si>
    <t>1378-01</t>
  </si>
  <si>
    <t>0683-07</t>
  </si>
  <si>
    <t>1200-06</t>
  </si>
  <si>
    <t>0265-02</t>
  </si>
  <si>
    <t>0700-03</t>
  </si>
  <si>
    <t>0321-02</t>
  </si>
  <si>
    <t>0440-06</t>
  </si>
  <si>
    <t>0414-01</t>
  </si>
  <si>
    <t>0114-20</t>
  </si>
  <si>
    <t>0113-10</t>
  </si>
  <si>
    <t>0113-12</t>
  </si>
  <si>
    <t>0151-09</t>
  </si>
  <si>
    <t>0152-01</t>
  </si>
  <si>
    <t>0113-08</t>
  </si>
  <si>
    <t>0114-02</t>
  </si>
  <si>
    <t>0114-03</t>
  </si>
  <si>
    <t>0757-02</t>
  </si>
  <si>
    <t>1149-01</t>
  </si>
  <si>
    <t>1201-01</t>
  </si>
  <si>
    <t>1202-02</t>
  </si>
  <si>
    <t>1202-01</t>
  </si>
  <si>
    <t>1202-03</t>
  </si>
  <si>
    <t>1376-01</t>
  </si>
  <si>
    <t>0337-03</t>
  </si>
  <si>
    <t>1200-04</t>
  </si>
  <si>
    <t>1566-01</t>
  </si>
  <si>
    <t>1566-02</t>
  </si>
  <si>
    <t>0334-01</t>
  </si>
  <si>
    <t>1378-06</t>
  </si>
  <si>
    <t>1378-02</t>
  </si>
  <si>
    <t>0151-03</t>
  </si>
  <si>
    <t>0337-01</t>
  </si>
  <si>
    <t>0337-02</t>
  </si>
  <si>
    <t>0683-06</t>
  </si>
  <si>
    <t>0320-03</t>
  </si>
  <si>
    <t>0321-01</t>
  </si>
  <si>
    <t>0440-05</t>
  </si>
  <si>
    <t>0440-02</t>
  </si>
  <si>
    <t>0836-01</t>
  </si>
  <si>
    <t>0151-08</t>
  </si>
  <si>
    <t>0321-07</t>
  </si>
  <si>
    <t>0204-01</t>
  </si>
  <si>
    <t>0204-02</t>
  </si>
  <si>
    <t>0151-05</t>
  </si>
  <si>
    <t>0273-04</t>
  </si>
  <si>
    <t>0015-16</t>
  </si>
  <si>
    <t>0590-08</t>
  </si>
  <si>
    <t>1201-02</t>
  </si>
  <si>
    <t>1201-03</t>
  </si>
  <si>
    <t>0986-01</t>
  </si>
  <si>
    <t>0986-03</t>
  </si>
  <si>
    <t>0757-01</t>
  </si>
  <si>
    <t>0533-01</t>
  </si>
  <si>
    <t>0440-03</t>
  </si>
  <si>
    <t>0440-04</t>
  </si>
  <si>
    <t>1198-01</t>
  </si>
  <si>
    <t>1349-02</t>
  </si>
  <si>
    <t>1349-03</t>
  </si>
  <si>
    <t>1378-04</t>
  </si>
  <si>
    <t>1378-07</t>
  </si>
  <si>
    <t>0150-05</t>
  </si>
  <si>
    <t>0151-01</t>
  </si>
  <si>
    <t>0151-02</t>
  </si>
  <si>
    <t>0700-01</t>
  </si>
  <si>
    <t>0273-05</t>
  </si>
  <si>
    <t>0700-05</t>
  </si>
  <si>
    <t>0273-02</t>
  </si>
  <si>
    <t>0273-03</t>
  </si>
  <si>
    <t>0251-07</t>
  </si>
  <si>
    <t>0251-08</t>
  </si>
  <si>
    <t>0252-01</t>
  </si>
  <si>
    <t>0252-02</t>
  </si>
  <si>
    <t>1442-01</t>
  </si>
  <si>
    <t>1375-01</t>
  </si>
  <si>
    <t>1375-02</t>
  </si>
  <si>
    <t>1434-03</t>
  </si>
  <si>
    <t>0115-02</t>
  </si>
  <si>
    <t>0115-03</t>
  </si>
  <si>
    <t>0805-02</t>
  </si>
  <si>
    <t>0571-02</t>
  </si>
  <si>
    <t>0535-03</t>
  </si>
  <si>
    <t>0471-04</t>
  </si>
  <si>
    <t>0286-02</t>
  </si>
  <si>
    <t>0286-03</t>
  </si>
  <si>
    <t>0287-01</t>
  </si>
  <si>
    <t>0384-01</t>
  </si>
  <si>
    <t>0573-02</t>
  </si>
  <si>
    <t>0152-02</t>
  </si>
  <si>
    <t>0152-03</t>
  </si>
  <si>
    <t>0153-01</t>
  </si>
  <si>
    <t>1060-01</t>
  </si>
  <si>
    <t>0805-03</t>
  </si>
  <si>
    <t>1307-01</t>
  </si>
  <si>
    <t>0420-12</t>
  </si>
  <si>
    <t>1090-03</t>
  </si>
  <si>
    <t>1090-04</t>
  </si>
  <si>
    <t>1307-02</t>
  </si>
  <si>
    <t>0671-01</t>
  </si>
  <si>
    <t>0179-09</t>
  </si>
  <si>
    <t>0346-01</t>
  </si>
  <si>
    <t>0346-02</t>
  </si>
  <si>
    <t>0346-07</t>
  </si>
  <si>
    <t>0420-01</t>
  </si>
  <si>
    <t>0420-02</t>
  </si>
  <si>
    <t>1090-01</t>
  </si>
  <si>
    <t>0497-02</t>
  </si>
  <si>
    <t>0497-03</t>
  </si>
  <si>
    <t>0420-09</t>
  </si>
  <si>
    <t>0515-05</t>
  </si>
  <si>
    <t>1444-01</t>
  </si>
  <si>
    <t>0515-06</t>
  </si>
  <si>
    <t>0269-08</t>
  </si>
  <si>
    <t>0267-06</t>
  </si>
  <si>
    <t>0267-07</t>
  </si>
  <si>
    <t>1113-04</t>
  </si>
  <si>
    <t>1442-04</t>
  </si>
  <si>
    <t>0324-04</t>
  </si>
  <si>
    <t>0211-12</t>
  </si>
  <si>
    <t>0515-08</t>
  </si>
  <si>
    <t>0324-02</t>
  </si>
  <si>
    <t>0324-03</t>
  </si>
  <si>
    <t>0346-06</t>
  </si>
  <si>
    <t>0269-03</t>
  </si>
  <si>
    <t>0269-04</t>
  </si>
  <si>
    <t>0445-02</t>
  </si>
  <si>
    <t>0446-01</t>
  </si>
  <si>
    <t>0269-02</t>
  </si>
  <si>
    <t>0370-01</t>
  </si>
  <si>
    <t>0370-02</t>
  </si>
  <si>
    <t>1445-01</t>
  </si>
  <si>
    <t>0515-04</t>
  </si>
  <si>
    <t>0269-10</t>
  </si>
  <si>
    <t>1267-01</t>
  </si>
  <si>
    <t>1007-01</t>
  </si>
  <si>
    <t>1007-03</t>
  </si>
  <si>
    <t>1439-01</t>
  </si>
  <si>
    <t>1008-01</t>
  </si>
  <si>
    <t>0840-04</t>
  </si>
  <si>
    <t>0515-02</t>
  </si>
  <si>
    <t>1132-01</t>
  </si>
  <si>
    <t>0432-02</t>
  </si>
  <si>
    <t>0842-03</t>
  </si>
  <si>
    <t>0941-04</t>
  </si>
  <si>
    <t>0371-06</t>
  </si>
  <si>
    <t>0370-04</t>
  </si>
  <si>
    <t>0143-10</t>
  </si>
  <si>
    <t>0144-01</t>
  </si>
  <si>
    <t>0144-02</t>
  </si>
  <si>
    <t>0840-01</t>
  </si>
  <si>
    <t>0840-05</t>
  </si>
  <si>
    <t>0497-04</t>
  </si>
  <si>
    <t>0841-01</t>
  </si>
  <si>
    <t>0842-02</t>
  </si>
  <si>
    <t>0497-05</t>
  </si>
  <si>
    <t>0943-05</t>
  </si>
  <si>
    <t>0840-03</t>
  </si>
  <si>
    <t>0515-03</t>
  </si>
  <si>
    <t>1438-01</t>
  </si>
  <si>
    <t>1090-05</t>
  </si>
  <si>
    <t>0580-02</t>
  </si>
  <si>
    <t>0671-02</t>
  </si>
  <si>
    <t>0179-10</t>
  </si>
  <si>
    <t>0180-01</t>
  </si>
  <si>
    <t>0420-03</t>
  </si>
  <si>
    <t>0144-06</t>
  </si>
  <si>
    <t>0432-01</t>
  </si>
  <si>
    <t>0144-04</t>
  </si>
  <si>
    <t>0179-15</t>
  </si>
  <si>
    <t>0580-01</t>
  </si>
  <si>
    <t>0420-08</t>
  </si>
  <si>
    <t>0144-03</t>
  </si>
  <si>
    <t>0839-04</t>
  </si>
  <si>
    <t>1263-01</t>
  </si>
  <si>
    <t>1113-02</t>
  </si>
  <si>
    <t>1113-03</t>
  </si>
  <si>
    <t>0715-03</t>
  </si>
  <si>
    <t>0270-01</t>
  </si>
  <si>
    <t>0270-02</t>
  </si>
  <si>
    <t>0270-10</t>
  </si>
  <si>
    <t>0325-01</t>
  </si>
  <si>
    <t>0346-11</t>
  </si>
  <si>
    <t>0359-01</t>
  </si>
  <si>
    <t>0359-03</t>
  </si>
  <si>
    <t>0842-01</t>
  </si>
  <si>
    <t>0941-01</t>
  </si>
  <si>
    <t>0941-03</t>
  </si>
  <si>
    <t>0943-02</t>
  </si>
  <si>
    <t>0573-05</t>
  </si>
  <si>
    <t>0269-05</t>
  </si>
  <si>
    <t>0370-03</t>
  </si>
  <si>
    <t>0143-08</t>
  </si>
  <si>
    <t>0143-16</t>
  </si>
  <si>
    <t>0154-03</t>
  </si>
  <si>
    <t>0154-04</t>
  </si>
  <si>
    <t>0155-01</t>
  </si>
  <si>
    <t>0839-02</t>
  </si>
  <si>
    <t>1095-05</t>
  </si>
  <si>
    <t>0840-02</t>
  </si>
  <si>
    <t>1113-01</t>
  </si>
  <si>
    <t>1262-02</t>
  </si>
  <si>
    <t>0573-04</t>
  </si>
  <si>
    <t>0216-04</t>
  </si>
  <si>
    <t>1442-02</t>
  </si>
  <si>
    <t>0153-03</t>
  </si>
  <si>
    <t>1509-01</t>
  </si>
  <si>
    <t>1442-03</t>
  </si>
  <si>
    <t>0215-12</t>
  </si>
  <si>
    <t>0942-02</t>
  </si>
  <si>
    <t>0687-01</t>
  </si>
  <si>
    <t>0715-01</t>
  </si>
  <si>
    <t>0715-02</t>
  </si>
  <si>
    <t>0535-04</t>
  </si>
  <si>
    <t>0535-05</t>
  </si>
  <si>
    <t>0584-01</t>
  </si>
  <si>
    <t>0287-03</t>
  </si>
  <si>
    <t>0287-04</t>
  </si>
  <si>
    <t>0348-01</t>
  </si>
  <si>
    <t>0347-01</t>
  </si>
  <si>
    <t>0347-02</t>
  </si>
  <si>
    <t>0573-03</t>
  </si>
  <si>
    <t>0503-01</t>
  </si>
  <si>
    <t>0445-04</t>
  </si>
  <si>
    <t>0445-03</t>
  </si>
  <si>
    <t>0143-06</t>
  </si>
  <si>
    <t>0143-07</t>
  </si>
  <si>
    <t>0153-02</t>
  </si>
  <si>
    <t>0154-01</t>
  </si>
  <si>
    <t>0154-02</t>
  </si>
  <si>
    <t>0839-01</t>
  </si>
  <si>
    <t>1443-01</t>
  </si>
  <si>
    <t>1443-02</t>
  </si>
  <si>
    <t>1007-02</t>
  </si>
  <si>
    <t>1133-02</t>
  </si>
  <si>
    <t>0839-03</t>
  </si>
  <si>
    <t>1186-02</t>
  </si>
  <si>
    <t>1234-02</t>
  </si>
  <si>
    <t>1442-06</t>
  </si>
  <si>
    <t>1533-01</t>
  </si>
  <si>
    <t>0115-04</t>
  </si>
  <si>
    <t>0571-01</t>
  </si>
  <si>
    <t>0807-02</t>
  </si>
  <si>
    <t>0471-05</t>
  </si>
  <si>
    <t>0472-01</t>
  </si>
  <si>
    <t>0473-01</t>
  </si>
  <si>
    <t>0265-03</t>
  </si>
  <si>
    <t>0265-06</t>
  </si>
  <si>
    <t>0321-03</t>
  </si>
  <si>
    <t>0323-01</t>
  </si>
  <si>
    <t>0573-01</t>
  </si>
  <si>
    <t>0321-04</t>
  </si>
  <si>
    <t>0114-21</t>
  </si>
  <si>
    <t>0114-19</t>
  </si>
  <si>
    <t>0114-04</t>
  </si>
  <si>
    <t>0114-05</t>
  </si>
  <si>
    <t>0114-06</t>
  </si>
  <si>
    <t>0807-01</t>
  </si>
  <si>
    <t>0807-05</t>
  </si>
  <si>
    <t>1073-01</t>
  </si>
  <si>
    <t>0805-06</t>
  </si>
  <si>
    <t>1149-02</t>
  </si>
  <si>
    <t>0142-13</t>
  </si>
  <si>
    <t>0113-17</t>
  </si>
  <si>
    <t>0113-18</t>
  </si>
  <si>
    <t>1135-01</t>
  </si>
  <si>
    <t>1135-04</t>
  </si>
  <si>
    <t>1199-01</t>
  </si>
  <si>
    <t>1056-04</t>
  </si>
  <si>
    <t>1534-02</t>
  </si>
  <si>
    <t>1534-03</t>
  </si>
  <si>
    <t>1536-01</t>
  </si>
  <si>
    <t>0113-14</t>
  </si>
  <si>
    <t>0290-02</t>
  </si>
  <si>
    <t>0290-03</t>
  </si>
  <si>
    <t>0291-01</t>
  </si>
  <si>
    <t>0112-02</t>
  </si>
  <si>
    <t>0112-03</t>
  </si>
  <si>
    <t>0113-01</t>
  </si>
  <si>
    <t>0113-02</t>
  </si>
  <si>
    <t>1066-01</t>
  </si>
  <si>
    <t>0678-02</t>
  </si>
  <si>
    <t>0792-03</t>
  </si>
  <si>
    <t>0855-04</t>
  </si>
  <si>
    <t>0855-03</t>
  </si>
  <si>
    <t>0291-04</t>
  </si>
  <si>
    <t>0291-05</t>
  </si>
  <si>
    <t>0291-06</t>
  </si>
  <si>
    <t>0291-07</t>
  </si>
  <si>
    <t>1042-03</t>
  </si>
  <si>
    <t>0421-06</t>
  </si>
  <si>
    <t>0421-07</t>
  </si>
  <si>
    <t>0848-03</t>
  </si>
  <si>
    <t>0792-04</t>
  </si>
  <si>
    <t>0142-15</t>
  </si>
  <si>
    <t>0142-09</t>
  </si>
  <si>
    <t>0142-10</t>
  </si>
  <si>
    <t>1042-01</t>
  </si>
  <si>
    <t>0142-06</t>
  </si>
  <si>
    <t>0215-06</t>
  </si>
  <si>
    <t>1042-02</t>
  </si>
  <si>
    <t>0072-14</t>
  </si>
  <si>
    <t>0856-01</t>
  </si>
  <si>
    <t>1544-01</t>
  </si>
  <si>
    <t>0829-04</t>
  </si>
  <si>
    <t>1135-03</t>
  </si>
  <si>
    <t>0855-05</t>
  </si>
  <si>
    <t>0856-02</t>
  </si>
  <si>
    <t>0142-02</t>
  </si>
  <si>
    <t>0142-12</t>
  </si>
  <si>
    <t>0142-14</t>
  </si>
  <si>
    <t>0678-04</t>
  </si>
  <si>
    <t>0829-02</t>
  </si>
  <si>
    <t>0855-01</t>
  </si>
  <si>
    <t>1135-02</t>
  </si>
  <si>
    <t>0291-02</t>
  </si>
  <si>
    <t>0291-03</t>
  </si>
  <si>
    <t>0142-03</t>
  </si>
  <si>
    <t>0142-04</t>
  </si>
  <si>
    <t>0142-05</t>
  </si>
  <si>
    <t>0193-01</t>
  </si>
  <si>
    <t>0193-02</t>
  </si>
  <si>
    <t>0201-07</t>
  </si>
  <si>
    <t>0201-08</t>
  </si>
  <si>
    <t>0421-05</t>
  </si>
  <si>
    <t>0609-01</t>
  </si>
  <si>
    <t>0526-01</t>
  </si>
  <si>
    <t>0551-01</t>
  </si>
  <si>
    <t>0142-08</t>
  </si>
  <si>
    <t>1548-02</t>
  </si>
  <si>
    <t>1437-01</t>
  </si>
  <si>
    <t>1477-01</t>
  </si>
  <si>
    <t>1478-01</t>
  </si>
  <si>
    <t>0465-02</t>
  </si>
  <si>
    <t>0658-01</t>
  </si>
  <si>
    <t>1540-01</t>
  </si>
  <si>
    <t>0470-02</t>
  </si>
  <si>
    <t>1433-01</t>
  </si>
  <si>
    <t>0850-05</t>
  </si>
  <si>
    <t>1479-02</t>
  </si>
  <si>
    <t>0521-04</t>
  </si>
  <si>
    <t>0521-05</t>
  </si>
  <si>
    <t>0521-06</t>
  </si>
  <si>
    <t>1502-03</t>
  </si>
  <si>
    <t>0291-09</t>
  </si>
  <si>
    <t>0465-01</t>
  </si>
  <si>
    <t>0521-01</t>
  </si>
  <si>
    <t>0521-02</t>
  </si>
  <si>
    <t>0521-03</t>
  </si>
  <si>
    <t>0143-11</t>
  </si>
  <si>
    <t>0143-12</t>
  </si>
  <si>
    <t>1479-01</t>
  </si>
  <si>
    <t>0291-12</t>
  </si>
  <si>
    <t>0521-08</t>
  </si>
  <si>
    <t>0291-11</t>
  </si>
  <si>
    <t>0253-06</t>
  </si>
  <si>
    <t>0143-01</t>
  </si>
  <si>
    <t>0143-02</t>
  </si>
  <si>
    <t>0849-01</t>
  </si>
  <si>
    <t>1436-01</t>
  </si>
  <si>
    <t>0595-02</t>
  </si>
  <si>
    <t>0595-03</t>
  </si>
  <si>
    <t>1066-02</t>
  </si>
  <si>
    <t>0291-08</t>
  </si>
  <si>
    <t>0017-14</t>
  </si>
  <si>
    <t>0421-01</t>
  </si>
  <si>
    <t>0421-02</t>
  </si>
  <si>
    <t>0421-08</t>
  </si>
  <si>
    <t>0848-01</t>
  </si>
  <si>
    <t>0848-04</t>
  </si>
  <si>
    <t>0849-03</t>
  </si>
  <si>
    <t>0849-06</t>
  </si>
  <si>
    <t>0849-02</t>
  </si>
  <si>
    <t>1547-01</t>
  </si>
  <si>
    <t>1271-01</t>
  </si>
  <si>
    <t>1548-01</t>
  </si>
  <si>
    <t>1122-03</t>
  </si>
  <si>
    <t>1122-04</t>
  </si>
  <si>
    <t>1437-02</t>
  </si>
  <si>
    <t>0366-08</t>
  </si>
  <si>
    <t>1010-02</t>
  </si>
  <si>
    <t>0143-15</t>
  </si>
  <si>
    <t>0215-11</t>
  </si>
  <si>
    <t>0348-02</t>
  </si>
  <si>
    <t>0328-01</t>
  </si>
  <si>
    <t>0328-02</t>
  </si>
  <si>
    <t>0359-05</t>
  </si>
  <si>
    <t>0366-04</t>
  </si>
  <si>
    <t>0366-05</t>
  </si>
  <si>
    <t>0100-09</t>
  </si>
  <si>
    <t>0143-14</t>
  </si>
  <si>
    <t>0143-03</t>
  </si>
  <si>
    <t>0143-04</t>
  </si>
  <si>
    <t>0143-05</t>
  </si>
  <si>
    <t>0100-03</t>
  </si>
  <si>
    <t>0100-04</t>
  </si>
  <si>
    <t>0854-01</t>
  </si>
  <si>
    <t>1009-01</t>
  </si>
  <si>
    <t>1009-02</t>
  </si>
  <si>
    <t>0850-03</t>
  </si>
  <si>
    <t>0366-09</t>
  </si>
  <si>
    <t>1011-01</t>
  </si>
  <si>
    <t>0850-02</t>
  </si>
  <si>
    <t>1272-01</t>
  </si>
  <si>
    <t>1273-01</t>
  </si>
  <si>
    <t>1268-01</t>
  </si>
  <si>
    <t>0470-01</t>
  </si>
  <si>
    <t>0470-03</t>
  </si>
  <si>
    <t>1433-02</t>
  </si>
  <si>
    <t>0477-01</t>
  </si>
  <si>
    <t>0511-02</t>
  </si>
  <si>
    <t>0215-01</t>
  </si>
  <si>
    <t>0215-07</t>
  </si>
  <si>
    <t>0253-03</t>
  </si>
  <si>
    <t>1541-01</t>
  </si>
  <si>
    <t>0016-19</t>
  </si>
  <si>
    <t>0215-08</t>
  </si>
  <si>
    <t>0748-06</t>
  </si>
  <si>
    <t>1432-01</t>
  </si>
  <si>
    <t>0853-03</t>
  </si>
  <si>
    <t>1431-01</t>
  </si>
  <si>
    <t>0348-07</t>
  </si>
  <si>
    <t>0748-03</t>
  </si>
  <si>
    <t>0748-05</t>
  </si>
  <si>
    <t>1431-02</t>
  </si>
  <si>
    <t>0421-09</t>
  </si>
  <si>
    <t>0853-05</t>
  </si>
  <si>
    <t>0517-01</t>
  </si>
  <si>
    <t>0613-02</t>
  </si>
  <si>
    <t>0301-08</t>
  </si>
  <si>
    <t>0328-03</t>
  </si>
  <si>
    <t>0328-04</t>
  </si>
  <si>
    <t>0328-05</t>
  </si>
  <si>
    <t>0328-06</t>
  </si>
  <si>
    <t>0017-13</t>
  </si>
  <si>
    <t>0421-04</t>
  </si>
  <si>
    <t>0613-03</t>
  </si>
  <si>
    <t>0328-10</t>
  </si>
  <si>
    <t>0073-13</t>
  </si>
  <si>
    <t>0853-01</t>
  </si>
  <si>
    <t>0853-02</t>
  </si>
  <si>
    <t>0854-02</t>
  </si>
  <si>
    <t>1009-03</t>
  </si>
  <si>
    <t>1011-02</t>
  </si>
  <si>
    <t>1431-04</t>
  </si>
  <si>
    <t>1500-01</t>
  </si>
  <si>
    <t>1501-01</t>
  </si>
  <si>
    <t>0017-16</t>
  </si>
  <si>
    <t>0236-04</t>
  </si>
  <si>
    <t>0236-05</t>
  </si>
  <si>
    <t>0748-01</t>
  </si>
  <si>
    <t>0301-03</t>
  </si>
  <si>
    <t>0301-06</t>
  </si>
  <si>
    <t>0301-07</t>
  </si>
  <si>
    <t>0421-03</t>
  </si>
  <si>
    <t>0276-07</t>
  </si>
  <si>
    <t>0848-02</t>
  </si>
  <si>
    <t>0849-04</t>
  </si>
  <si>
    <t>0849-05</t>
  </si>
  <si>
    <t>1272-02</t>
  </si>
  <si>
    <t>1268-02</t>
  </si>
  <si>
    <t>1272-04</t>
  </si>
  <si>
    <t>0216-05</t>
  </si>
  <si>
    <t>1269-01</t>
  </si>
  <si>
    <t>1434-01</t>
  </si>
  <si>
    <t>1542-01</t>
  </si>
  <si>
    <t>1543-01</t>
  </si>
  <si>
    <t>1434-02</t>
  </si>
  <si>
    <t>0115-01</t>
  </si>
  <si>
    <t>1272-03</t>
  </si>
  <si>
    <t>0535-01</t>
  </si>
  <si>
    <t>0535-02</t>
  </si>
  <si>
    <t>0216-02</t>
  </si>
  <si>
    <t>0287-02</t>
  </si>
  <si>
    <t>0366-02</t>
  </si>
  <si>
    <t>0366-03</t>
  </si>
  <si>
    <t>0436-01</t>
  </si>
  <si>
    <t>0216-03</t>
  </si>
  <si>
    <t>0851-01</t>
  </si>
  <si>
    <t>0366-12</t>
  </si>
  <si>
    <t>0215-09</t>
  </si>
  <si>
    <t>0987-02</t>
  </si>
  <si>
    <t>1125-01</t>
  </si>
  <si>
    <t>1204-01</t>
  </si>
  <si>
    <t>1122-02</t>
  </si>
  <si>
    <t>1122-05</t>
  </si>
  <si>
    <t>1552-01</t>
  </si>
  <si>
    <t>1295-01</t>
  </si>
  <si>
    <t>1294-03</t>
  </si>
  <si>
    <t>1422-01</t>
  </si>
  <si>
    <t>0100-10</t>
  </si>
  <si>
    <t>0100-11</t>
  </si>
  <si>
    <t>0100-12</t>
  </si>
  <si>
    <t>0691-01</t>
  </si>
  <si>
    <t>0991-02</t>
  </si>
  <si>
    <t>1123-01</t>
  </si>
  <si>
    <t>1123-02</t>
  </si>
  <si>
    <t>0348-06</t>
  </si>
  <si>
    <t>0270-03</t>
  </si>
  <si>
    <t>0270-07</t>
  </si>
  <si>
    <t>0348-03</t>
  </si>
  <si>
    <t>0359-04</t>
  </si>
  <si>
    <t>0366-06</t>
  </si>
  <si>
    <t>0516-01</t>
  </si>
  <si>
    <t>0348-10</t>
  </si>
  <si>
    <t>0100-05</t>
  </si>
  <si>
    <t>0100-06</t>
  </si>
  <si>
    <t>0270-04</t>
  </si>
  <si>
    <t>0943-01</t>
  </si>
  <si>
    <t>1095-01</t>
  </si>
  <si>
    <t>1095-04</t>
  </si>
  <si>
    <t>0366-07</t>
  </si>
  <si>
    <t>1095-03</t>
  </si>
  <si>
    <t>1121-01</t>
  </si>
  <si>
    <t>1117-03</t>
  </si>
  <si>
    <t>1196-02</t>
  </si>
  <si>
    <t>1196-03</t>
  </si>
  <si>
    <t>0691-03</t>
  </si>
  <si>
    <t>1551-01</t>
  </si>
  <si>
    <t>0411-02</t>
  </si>
  <si>
    <t>0691-02</t>
  </si>
  <si>
    <t>0411-01</t>
  </si>
  <si>
    <t>0359-02</t>
  </si>
  <si>
    <t>0516-02</t>
  </si>
  <si>
    <t>0155-08</t>
  </si>
  <si>
    <t>0155-02</t>
  </si>
  <si>
    <t>0155-03</t>
  </si>
  <si>
    <t>0155-04</t>
  </si>
  <si>
    <t>0943-04</t>
  </si>
  <si>
    <t>CRIS_CNTY_DESC</t>
  </si>
  <si>
    <t>ARANSAS</t>
  </si>
  <si>
    <t>BEE</t>
  </si>
  <si>
    <t>BOSQUE</t>
  </si>
  <si>
    <t>BREWSTER</t>
  </si>
  <si>
    <t>BRISCOE</t>
  </si>
  <si>
    <t>BROOKS</t>
  </si>
  <si>
    <t>CALHOUN</t>
  </si>
  <si>
    <t>CASS</t>
  </si>
  <si>
    <t>CASTRO</t>
  </si>
  <si>
    <t>COCHRAN</t>
  </si>
  <si>
    <t>COKE</t>
  </si>
  <si>
    <t>COLLINGSWORTH</t>
  </si>
  <si>
    <t>COTTLE</t>
  </si>
  <si>
    <t>CULBERSON</t>
  </si>
  <si>
    <t>DALLAM</t>
  </si>
  <si>
    <t>DEAF SMITH</t>
  </si>
  <si>
    <t>DIMMIT</t>
  </si>
  <si>
    <t>FISHER</t>
  </si>
  <si>
    <t>FOARD</t>
  </si>
  <si>
    <t>FRIO</t>
  </si>
  <si>
    <t>GLASSCOCK</t>
  </si>
  <si>
    <t>HALE</t>
  </si>
  <si>
    <t>HAMILTON</t>
  </si>
  <si>
    <t>HARDEMAN</t>
  </si>
  <si>
    <t>HOOD</t>
  </si>
  <si>
    <t>HOWARD</t>
  </si>
  <si>
    <t>HUDSPETH</t>
  </si>
  <si>
    <t>HUTCHINSON</t>
  </si>
  <si>
    <t>IRION</t>
  </si>
  <si>
    <t>JACKSON</t>
  </si>
  <si>
    <t>JEFF DAVIS</t>
  </si>
  <si>
    <t>JIM HOGG</t>
  </si>
  <si>
    <t>KARNES</t>
  </si>
  <si>
    <t>KENDALL</t>
  </si>
  <si>
    <t>KERR</t>
  </si>
  <si>
    <t>KIMBLE</t>
  </si>
  <si>
    <t>KINNEY</t>
  </si>
  <si>
    <t>KLEBERG</t>
  </si>
  <si>
    <t>LAMB</t>
  </si>
  <si>
    <t>LA SALLE</t>
  </si>
  <si>
    <t>LEON</t>
  </si>
  <si>
    <t>LYNN</t>
  </si>
  <si>
    <t>MARTIN</t>
  </si>
  <si>
    <t>MCCULLOCH</t>
  </si>
  <si>
    <t>MCLENNAN</t>
  </si>
  <si>
    <t>MCMULLEN</t>
  </si>
  <si>
    <t>MOTLEY</t>
  </si>
  <si>
    <t>NUECES</t>
  </si>
  <si>
    <t>OCHILTREE</t>
  </si>
  <si>
    <t>OLDHAM</t>
  </si>
  <si>
    <t>PANOLA</t>
  </si>
  <si>
    <t>PARKER</t>
  </si>
  <si>
    <t>POLK</t>
  </si>
  <si>
    <t>POTTER</t>
  </si>
  <si>
    <t>RAINS</t>
  </si>
  <si>
    <t>RANDALL</t>
  </si>
  <si>
    <t>REAL</t>
  </si>
  <si>
    <t>RED RIVER</t>
  </si>
  <si>
    <t>ROBERTS</t>
  </si>
  <si>
    <t>ROBERTSON</t>
  </si>
  <si>
    <t>RUNNELS</t>
  </si>
  <si>
    <t>SCHLEICHER</t>
  </si>
  <si>
    <t>SWISHER</t>
  </si>
  <si>
    <t>TARRANT</t>
  </si>
  <si>
    <t>TOM GREEN</t>
  </si>
  <si>
    <t>UPTON</t>
  </si>
  <si>
    <t>VAL VERDE</t>
  </si>
  <si>
    <t>WARD</t>
  </si>
  <si>
    <t>WICHITA</t>
  </si>
  <si>
    <t>WILBARGER</t>
  </si>
  <si>
    <t>WILLACY</t>
  </si>
  <si>
    <t>WINKLER</t>
  </si>
  <si>
    <t>COLLSN_ID</t>
  </si>
  <si>
    <t>COLLSN_DESC</t>
  </si>
  <si>
    <t>ONE MOTOR VEHICLE - GOING STRAIGHT</t>
  </si>
  <si>
    <t>ONE MOTOR VEHICLE - TURNING RIGHT</t>
  </si>
  <si>
    <t>ONE MOTOR VEHICLE - TURNING LEFT</t>
  </si>
  <si>
    <t>ONE MOTOR VEHICLE - BACKING</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</si>
  <si>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</si>
  <si>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</si>
  <si>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</si>
  <si>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</si>
  <si>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</si>
  <si>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</si>
  <si>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</si>
  <si>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</si>
  <si>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</si>
  <si>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</si>
  <si>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</si>
  <si>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SAME DIRECTION - BOTH GOING STRAIGHT-REAR END</t>
  </si>
  <si>
    <t>SAME DIRECTION - BOTH GOING STRAIGHT-SIDESWIPE</t>
  </si>
  <si>
    <t>SAME DIRECTION - ONE STRAIGHT-ONE STOPPED</t>
  </si>
  <si>
    <t>SAME DIRECTION - ONE STRAIGHT-ONE RIGHT TURN</t>
  </si>
  <si>
    <t>SAME DIRECTION - ONE STRAIGHT-ONE LEFT TURN</t>
  </si>
  <si>
    <t>SAME DIRECTION - BOTH RIGHT TURN</t>
  </si>
  <si>
    <t>SAME DIRECTION - ONE RIGHT TURN-ONE LEFT TURN</t>
  </si>
  <si>
    <t>SAME DIRECTION - ONE RIGHT TURN-ONE STOPPED</t>
  </si>
  <si>
    <t>SAME DIRECTION - BOTH LEFT TURN</t>
  </si>
  <si>
    <t>SAME DIRECTION - ONE LEFT TURN-ONE STOPPED</t>
  </si>
  <si>
    <t>OPPOSITE DIRECTION - BOTH GOING STRAIGHT</t>
  </si>
  <si>
    <t>OPPOSITE DIRECTION - ONE STRAIGHT-ONE BACKING</t>
  </si>
  <si>
    <t>OPPOSITE DIRECTION - ONE STRAIGHT-ONE STOPPED</t>
  </si>
  <si>
    <t>OPPOSITE DIRECTION - ONE STRAIGHT-ONE RIGHT TURN</t>
  </si>
  <si>
    <t>OPPOSITE DIRECTION - ONE STRAIGHT-ONE LEFT TURN</t>
  </si>
  <si>
    <t>OPPOSITE DIRECTION - ONE BACKING-ONE STOPPED</t>
  </si>
  <si>
    <t>OPPOSITE DIRECTION - ONE RIGHT TURN-ONE LEFT TURN</t>
  </si>
  <si>
    <t>OPPOSITE DIRECTION - ONE RIGHT TURN-ONE STOPPED</t>
  </si>
  <si>
    <t>OPPOSITE DIRECTION - BOTH LEFT TURNS</t>
  </si>
  <si>
    <t>OPPOSITE DIRECTION - ONE LEFT TURN-ONE STOPPED</t>
  </si>
  <si>
    <t>OTHER - ONE STRAIGHT-ONE ENTERING OR LEAVING PARKI</t>
  </si>
  <si>
    <t>OTHER - ONE RIGHT TURN-ONE ENTERING OR LEAVING PAR</t>
  </si>
  <si>
    <t>OTHER - ONE LEFT TURN-ONE ENTERING OR LEAVING PARK</t>
  </si>
  <si>
    <t>OTHER - ONE ENTERING OR LEAVING PARKING SPACE-ONE</t>
  </si>
  <si>
    <t>OTHER - BOTH ENTERING OR LEAVING A PARKING SPACE</t>
  </si>
  <si>
    <t>OTHER - BOTH BACKING</t>
  </si>
  <si>
    <t>ANIMAL ON ROAD - DOMESTIC</t>
  </si>
  <si>
    <t>ANIMAL ON ROAD - WILD</t>
  </si>
  <si>
    <t>BACKED WITHOUT SAFETY</t>
  </si>
  <si>
    <t>CHANGED LANE WHEN UNSAFE</t>
  </si>
  <si>
    <t>DISABLED IN TRAFFIC LANE</t>
  </si>
  <si>
    <t>DISREGARD STOP AND GO SIGNAL</t>
  </si>
  <si>
    <t>DISREGARD STOP SIGN OR LIGHT</t>
  </si>
  <si>
    <t>DISREGARD TURN MARKS AT INTERSECTION</t>
  </si>
  <si>
    <t>DISREGARD WARNING SIGN AT CONSTRUCTION</t>
  </si>
  <si>
    <t>DISTRACTION IN VEHICLE</t>
  </si>
  <si>
    <t>DRIVER INATTENTION</t>
  </si>
  <si>
    <t>DROVE WITHOUT HEADLIGHTS</t>
  </si>
  <si>
    <t>FAILED TO CONTROL SPEED</t>
  </si>
  <si>
    <t>FAILED TO DRIVE IN SINGLE LANE</t>
  </si>
  <si>
    <t>FAILED TO GIVE HALF OF ROADWAY</t>
  </si>
  <si>
    <t>FAILED TO HEED WARNING SIGN</t>
  </si>
  <si>
    <t>FAILED TO PASS TO LEFT SAFELY</t>
  </si>
  <si>
    <t>FAILED TO PASS TO RIGHT SAFELY</t>
  </si>
  <si>
    <t>FAILED TO SIGNAL OR GAVE WRONG SIGNAL</t>
  </si>
  <si>
    <t>FAILED TO STOP AT PROPER PLACE</t>
  </si>
  <si>
    <t>FAILED TO STOP FOR SCHOOL BUS</t>
  </si>
  <si>
    <t>FAILED TO STOP FOR TRAIN</t>
  </si>
  <si>
    <t>FAILED TO YIELD RIGHT OF WAY - EMERGENCY VEHICLE</t>
  </si>
  <si>
    <t>FAILED TO YIELD RIGHT OF WAY - OPEN INTERSECTION</t>
  </si>
  <si>
    <t>FAILED TO YIELD RIGHT OF WAY - PRIVATE DRIVE</t>
  </si>
  <si>
    <t>FAILED TO YIELD RIGHT OF WAY - STOP SIGN</t>
  </si>
  <si>
    <t>FAILED TO YIELD RIGHT OF WAY - TO PEDESTRIAN</t>
  </si>
  <si>
    <t>FAILED TO YIELD RIGHT OF WAY - TURNING LEFT</t>
  </si>
  <si>
    <t>FAILED TO YIELD RIGHT OF WAY - TURN ON RED</t>
  </si>
  <si>
    <t>FAILED TO YIELD RIGHT OF WAY - YIELD SIGN</t>
  </si>
  <si>
    <t>FATIGUED OR ASLEEP</t>
  </si>
  <si>
    <t>FAULTY EVASIVE ACTION</t>
  </si>
  <si>
    <t>FIRE IN VEHICLE</t>
  </si>
  <si>
    <t>FLEEING OR EVADING POLICE</t>
  </si>
  <si>
    <t>FOLLOWED TOO CLOSELY</t>
  </si>
  <si>
    <t>HAD BEEN DRINKING</t>
  </si>
  <si>
    <t>HANDICAPPED DRIVER (EXPLAIN IN NARRATIVE)</t>
  </si>
  <si>
    <t>ILL (EXPLAIN IN NARRATIVE)</t>
  </si>
  <si>
    <t>IMPAIRED VISIBILITY (EXPLAIN IN NARRATIVE)</t>
  </si>
  <si>
    <t>IMPROPER START FROM PARKED POSITION</t>
  </si>
  <si>
    <t>LOAD NOT SECURED</t>
  </si>
  <si>
    <t>OPENED DOOR INTO TRAFFIC LANE</t>
  </si>
  <si>
    <t>OVERSIZED VEHICLE OR LOAD</t>
  </si>
  <si>
    <t>OVERTAKE AND PASS INSUFFICIENT CLEARANCE</t>
  </si>
  <si>
    <t>PARKED AND FAILED TO SET BRAKES</t>
  </si>
  <si>
    <t>PARKED IN TRAFFIC LANE</t>
  </si>
  <si>
    <t>PARKED WITHOUT LIGHTS</t>
  </si>
  <si>
    <t>PASSED IN NO PASSING LANE</t>
  </si>
  <si>
    <t>PASSED ON RIGHT SHOULDER</t>
  </si>
  <si>
    <t>PEDESTRIAN FAILED TO YIELD RIGHT OF WAY TO VEHICLE</t>
  </si>
  <si>
    <t>UNSAFE SPEED</t>
  </si>
  <si>
    <t>SPEEDING - (OVERLIMIT)</t>
  </si>
  <si>
    <t>TAKING MEDICATION (EXPLAIN IN NARRATIVE)</t>
  </si>
  <si>
    <t>TURNED IMPROPERLY - CUT CORNER ON LEFT</t>
  </si>
  <si>
    <t>TURNED IMPROPERLY - WIDE RIGHT</t>
  </si>
  <si>
    <t>TURNED IMPROPERLY - WRONG LANE</t>
  </si>
  <si>
    <t>TURNED WHEN UNSAFE</t>
  </si>
  <si>
    <t>UNDER INFLUENCE - ALCOHOL</t>
  </si>
  <si>
    <t>UNDER INFLUENCE - DRUG</t>
  </si>
  <si>
    <t>WRONG SIDE - APPROACH OR INTERSECTION</t>
  </si>
  <si>
    <t>WRONG SIDE - NOT PASSING</t>
  </si>
  <si>
    <t>WRONG WAY - ONE WAY ROAD</t>
  </si>
  <si>
    <t>ROAD RAGE</t>
  </si>
  <si>
    <t>CELL/MOBILE DEVICE USE - TALKING</t>
  </si>
  <si>
    <t>CELL/MOBILE DEVICE USE - TEXTING</t>
  </si>
  <si>
    <t>CELL/MOBILE DEVICE USE - OTHER</t>
  </si>
  <si>
    <t>CELL/MOBILE DEVICE USE - UNKNOWN</t>
  </si>
  <si>
    <t>NON-INCAPACITATING</t>
  </si>
  <si>
    <t>CULVERT_TYPE_ID</t>
  </si>
  <si>
    <t>CULVERT_TYPE_DESC</t>
  </si>
  <si>
    <t>SINGLE BOX STEEL</t>
  </si>
  <si>
    <t>SINGLE BOX CGM</t>
  </si>
  <si>
    <t>SINGLE BOX CONCRETE</t>
  </si>
  <si>
    <t>SINGLE BOX TIMBER</t>
  </si>
  <si>
    <t>SINGLE BOX MASONRY</t>
  </si>
  <si>
    <t>SINGLE BOX ALUMINUM, WROUGHT IRON, OR CAST IRON</t>
  </si>
  <si>
    <t>SINGLE BOX PRECAST/PRESTRESSED</t>
  </si>
  <si>
    <t>SINGLE BOX OTHER MAIN MEMBER TYPE</t>
  </si>
  <si>
    <t>MULTIPLE BOX STEEL</t>
  </si>
  <si>
    <t>MULTIPLE BOX CGM</t>
  </si>
  <si>
    <t>MULTIPLE BOX CONCRETE</t>
  </si>
  <si>
    <t>MULTIPLE BOX TIMBER</t>
  </si>
  <si>
    <t>MULTIPLE BOX MASONRY</t>
  </si>
  <si>
    <t>MULTIPLE BOX ALUMINUM, WROUGHT IRON, OR CAST IRON</t>
  </si>
  <si>
    <t>MULTIPLE BOX PRECAST/PRESTRESSED</t>
  </si>
  <si>
    <t>MULTIPLE BOX OTHER MAIN MEMBER TYPE</t>
  </si>
  <si>
    <t>SINGLE PIPE STEEL</t>
  </si>
  <si>
    <t>SINGLE PIPE CGM</t>
  </si>
  <si>
    <t>SINGLE PIPE CONCRETE</t>
  </si>
  <si>
    <t>SINGLE PIPE TIMBER</t>
  </si>
  <si>
    <t>SINGLE PIPE MASONRY</t>
  </si>
  <si>
    <t>SINGLE PIPE ALUMINUM, WROUGHT IRON, OR CAST IRON</t>
  </si>
  <si>
    <t>SINGLE PIPE PRECAST/PRESTRESSED</t>
  </si>
  <si>
    <t>SINGLE PIPE OTHER MAIN MEMBER TYPE</t>
  </si>
  <si>
    <t>MULTIPLE PIPE STEEL</t>
  </si>
  <si>
    <t>MULTIPLE PIPE CGM</t>
  </si>
  <si>
    <t>MULTIPLE PIPE CONCRETE</t>
  </si>
  <si>
    <t>MULTIPLE PIPE TIMBER</t>
  </si>
  <si>
    <t>MULTIPLE PIPE MASONRY</t>
  </si>
  <si>
    <t>MULTIPLE PIPE ALUMINUM, WROUGHT IRON, OR CAST IRON</t>
  </si>
  <si>
    <t>MULTIPLE PIPE PRECAST/PRESTRESSED</t>
  </si>
  <si>
    <t>MULTIPLE PIPE OTHER MAIN MEMBER TYPE</t>
  </si>
  <si>
    <t>OTHER SPAN TYPE STEEL</t>
  </si>
  <si>
    <t>OTHER SPAN TYPE CGM</t>
  </si>
  <si>
    <t>OTHER SPAN TYPE CONCRETE</t>
  </si>
  <si>
    <t>OTHER SPAN TYPE TIMBER</t>
  </si>
  <si>
    <t>OTHER SPAN TYPE MASONRY</t>
  </si>
  <si>
    <t>OTHER SPAN TYPE ALUMINUM, WROUGHT IRON, OR CAST IR</t>
  </si>
  <si>
    <t>OTHER SPAN TYPE PRECAST/PRESTRESSED</t>
  </si>
  <si>
    <t>OTHER SPAN TYPE OTHER MAIN MEMBER TYPE</t>
  </si>
  <si>
    <t>CURB-SURFACE DRAINAGE ONLY</t>
  </si>
  <si>
    <t>CURB-SUB-SURFACE ONLY</t>
  </si>
  <si>
    <t>OVERLAID (RESURFACED, NO LONGER FUNCTIONS)</t>
  </si>
  <si>
    <t>OVERLAID (RESURFACED, MAY OR NOT OPEN)</t>
  </si>
  <si>
    <t>CURVE_TYPE_ID</t>
  </si>
  <si>
    <t>CURVE_TYPE_DESC</t>
  </si>
  <si>
    <t>DELTA_LEFT_RIGHT_ID</t>
  </si>
  <si>
    <t>DELTA_LEFT_RIGHT_DESC</t>
  </si>
  <si>
    <t>RIGHT</t>
  </si>
  <si>
    <t>HISPANIC</t>
  </si>
  <si>
    <t>ASIAN</t>
  </si>
  <si>
    <t>AMER. INDIAN/ALASKAN NATIVE</t>
  </si>
  <si>
    <t>CLASS B</t>
  </si>
  <si>
    <t>CLASS C</t>
  </si>
  <si>
    <t>CLASS M</t>
  </si>
  <si>
    <t>CLASS A AND M</t>
  </si>
  <si>
    <t>CLASS B AND M</t>
  </si>
  <si>
    <t>CLASS C AND M</t>
  </si>
  <si>
    <t>DRVR_LIC_ENDORS_ID</t>
  </si>
  <si>
    <t>DRVR_LIC_ENDORS_DESC</t>
  </si>
  <si>
    <t>TANK VEHICLE</t>
  </si>
  <si>
    <t>HAZARDOUS MATERIALS</t>
  </si>
  <si>
    <t>DOUBLE/TRIPLE TRAILER</t>
  </si>
  <si>
    <t>TANK VEHICLE WITH HAZARDOUS MATERIALS</t>
  </si>
  <si>
    <t>DRVR_LIC_RESTRIC_ID</t>
  </si>
  <si>
    <t>DRVR_LIC_RESTRIC_DESC</t>
  </si>
  <si>
    <t>WITH CORRECTIVE LENSES</t>
  </si>
  <si>
    <t>DAYTIME DRIVING ONLY</t>
  </si>
  <si>
    <t>SPEED NOT TO EXCEED 45 MPH</t>
  </si>
  <si>
    <t>NO EXPRESSWAY DRIVING (EFF. END 12/31/2016)</t>
  </si>
  <si>
    <t>MC NOT TO EXCEED 250 CC</t>
  </si>
  <si>
    <t>MOPED (EFF. END 12/31/2016)</t>
  </si>
  <si>
    <t>NO AIR BRAKE EQUIPPED CMV</t>
  </si>
  <si>
    <t>CDL INTRASTATE ONLY (EFF. END 12/31/2016)</t>
  </si>
  <si>
    <t>STATED ON LICENSE</t>
  </si>
  <si>
    <t>OUTSIDE REARVIEWMIRROR OR HEARING AID</t>
  </si>
  <si>
    <t>AUTOMATIC TRANSMISSION</t>
  </si>
  <si>
    <t>APPLICABLE PROSTHETIC DEVICES</t>
  </si>
  <si>
    <t>APPLICABLE VEHICLE DEVICES (EFF. END 12/31/2016)</t>
  </si>
  <si>
    <t>POWER STEERING</t>
  </si>
  <si>
    <t>LOFS 21 OR OVER</t>
  </si>
  <si>
    <t>MUST HOLD VALID LEARNER LIC. TO MM/DD/YY</t>
  </si>
  <si>
    <t>TRC 545.424 APPLIES UNTIL MM/DD/YY</t>
  </si>
  <si>
    <t>VEHICLE NOT TO EXCEED 26,000 LBS GVWR</t>
  </si>
  <si>
    <t>LICENSED MC OPERATOR 21 OR OVER IN SIGHT</t>
  </si>
  <si>
    <t>IGNITION INTERLOCK REQUIRED (EFF. END 12/31/2016)</t>
  </si>
  <si>
    <t>OCC./ESSENT. NEED DL-NO CMV-SEE COURT ORDER (EFF.</t>
  </si>
  <si>
    <t>LOFS 21 OR OVER VEHICLE ABOVE CLASS B</t>
  </si>
  <si>
    <t>LOFS 21 OR OVER VEHICLE ABOVE CLASS C</t>
  </si>
  <si>
    <t>VEHICLE NOT TO EXCEED CLASS C (EFF. END 12/31/2016</t>
  </si>
  <si>
    <t>VALID TX VISION OR LIMB WAIVER REQUIRED</t>
  </si>
  <si>
    <t>VALID FED. VISION OR LIMB WAIVER REQD.</t>
  </si>
  <si>
    <t>FOR CLASS M TRC 545.424 UNTIL MM/DD/YY</t>
  </si>
  <si>
    <t>TO/FROM WORK/SCHOOL</t>
  </si>
  <si>
    <t>TO/FROM WORK</t>
  </si>
  <si>
    <t>TO/FROM SCHOOL</t>
  </si>
  <si>
    <t>TO/FROM WORK/SCHOOL OR LOFS 21 OR OVER</t>
  </si>
  <si>
    <t>TO/FROM WORK OR LOFS 21 OR OVER</t>
  </si>
  <si>
    <t>TO/FROM SCHOOL OR LOFS 21 OR OVER</t>
  </si>
  <si>
    <t>WITH TELESCOPIC LENS</t>
  </si>
  <si>
    <t>LOFS 21 OR OVER BUS ONLY</t>
  </si>
  <si>
    <t>LOFS 21 OR OVER SCHOOL BUS ONLY</t>
  </si>
  <si>
    <t>BUS NOT TO EXCEED 26,000 LBS GVWR</t>
  </si>
  <si>
    <t>PASSENGER CMVS RESTRICT TO CLASS C ONLY</t>
  </si>
  <si>
    <t>LOFS 21 OR OVER IN VEH EQUIP W/ AIRBRAKE</t>
  </si>
  <si>
    <t>OPERATION CLASS B EXEMPT VEH AUTHORIZED</t>
  </si>
  <si>
    <t>OPERATION CLASS A EXEMPT VEH AUTHORIZED</t>
  </si>
  <si>
    <t>IF CMV, SCHOOL BUSES INTERSTATE</t>
  </si>
  <si>
    <t>IF CMV, GOVERNMENT VEHICLES INTERSTATE</t>
  </si>
  <si>
    <t>IF CMV, ONLY TRANS PERSONAL PROP INTERSTATE</t>
  </si>
  <si>
    <t>IF CMV, TRANS CORPSE/SICK/INJURED INTERSTATE</t>
  </si>
  <si>
    <t>IF CMV, PRIVATELY TRANS PASSENGERS INTERSTATE</t>
  </si>
  <si>
    <t>IF CMV, FIRE/RESCUE INTERSTATE</t>
  </si>
  <si>
    <t>IF CMV, INTRA-CITY ZONE DRIVERS INTERSTATE</t>
  </si>
  <si>
    <t>IF CMV, CUSTOM-HARVESTING INTERSTATE</t>
  </si>
  <si>
    <t>IF CMV, TRANSPORTING BEES/HIVES INTERSTATE</t>
  </si>
  <si>
    <t>IF CMV, USE IN OIL/WATER WELL SERVICE/DRILL</t>
  </si>
  <si>
    <t>IF CMV, FOR OPERATION OF MOBILE CRANE</t>
  </si>
  <si>
    <t>HME EXPIRATION DATE MM/DD/YY</t>
  </si>
  <si>
    <t>FRSI CDL VALID MM/DD/YY TO MM/DD/YY</t>
  </si>
  <si>
    <t>FRSI CDL MM/DD/YY - MM/DD/YY OR EXEMPT B VEH</t>
  </si>
  <si>
    <t>FRSI CDL MM/DD/YY - MM/DD/YY OR EXEMPT A VEH</t>
  </si>
  <si>
    <t>CLASS C ONLY - NO TAXI/BUS/EMERGENCY VEH</t>
  </si>
  <si>
    <t>MEDICAL VARIANCE</t>
  </si>
  <si>
    <t>NO MANUAL TRANSMISSION EQUIPPED CMV (EFF. 1/1/2017</t>
  </si>
  <si>
    <t>NO CLASS A PASSENGER VEHICLE (EFF. 1/1/2017)</t>
  </si>
  <si>
    <t>NO CLASS A AND B PASSENGER VEHICLE (EFF. 1/1/2017)</t>
  </si>
  <si>
    <t>NO TRACTOR-TRAILER CMV (EFF. 1/1/2017)</t>
  </si>
  <si>
    <t>NO CARGO IN CMV TANK VEHICLE (EFF. 1/1/2017)</t>
  </si>
  <si>
    <t>NO FULL AIR BRAKE EQUIPPED CMV (EFF. 1/1/2017)</t>
  </si>
  <si>
    <t>NO PASSENGERS IN CMV BUS</t>
  </si>
  <si>
    <t>RESTRICTED TO OPERATION OF THREE-WHEELED MC</t>
  </si>
  <si>
    <t>INTRASTATE ONLY (EFF. 1/1/2017)</t>
  </si>
  <si>
    <t>NO EXPRESS OR HIGHWAY DRIVING</t>
  </si>
  <si>
    <t>MOPED</t>
  </si>
  <si>
    <t>OCC/ESSENT NEED DL-NO CMV-SEE COURT ORDR</t>
  </si>
  <si>
    <t>APPLICABLE VEHICLE DEVICES</t>
  </si>
  <si>
    <t>IGNITION INTERLOCK REQUIRED</t>
  </si>
  <si>
    <t>VEHICLE NOT TO EXCEED CLASS C</t>
  </si>
  <si>
    <t>DRVR_LIC_TYPE_ID</t>
  </si>
  <si>
    <t>DRVR_LIC_TYPE_DESC</t>
  </si>
  <si>
    <t>ID CARD</t>
  </si>
  <si>
    <t>COMMERCIAL DRIVER LIC.</t>
  </si>
  <si>
    <t>OCCUPATIONAL</t>
  </si>
  <si>
    <t>EJCT_ID</t>
  </si>
  <si>
    <t>EJCT_DESC</t>
  </si>
  <si>
    <t>YES, PARTIAL</t>
  </si>
  <si>
    <t>THREE ENTERING ROADS - T</t>
  </si>
  <si>
    <t>THREE ENTERING ROADS - Y</t>
  </si>
  <si>
    <t>FOUR ENTERING ROADS</t>
  </si>
  <si>
    <t>FIVE ENTERING ROADS</t>
  </si>
  <si>
    <t>SIX ENTERING ROADS</t>
  </si>
  <si>
    <t>TRAFFIC CIRCLE</t>
  </si>
  <si>
    <t>FUNC_SYS_ID</t>
  </si>
  <si>
    <t>FUNC_SYS_DESC</t>
  </si>
  <si>
    <t>RURAL INTERSTATE</t>
  </si>
  <si>
    <t>RURAL PRIN ARTERIAL</t>
  </si>
  <si>
    <t>RURAL MINOR ARTERIAL</t>
  </si>
  <si>
    <t>RURAL MAJOR COLL</t>
  </si>
  <si>
    <t>RURAL MINOR COLL</t>
  </si>
  <si>
    <t>RURAL LOCAL</t>
  </si>
  <si>
    <t>URBAN PRIN ARTERIAL (IH)</t>
  </si>
  <si>
    <t>URBAN PRIN ARTERIAL (OTHER FREEWAY)</t>
  </si>
  <si>
    <t>URBAN PRIN ARTERIAL (OTHER)</t>
  </si>
  <si>
    <t>URBAN MINOR ARTERIAL</t>
  </si>
  <si>
    <t>URBAN COLLECTOR</t>
  </si>
  <si>
    <t>URBAN LOCAL</t>
  </si>
  <si>
    <t>FEMALE</t>
  </si>
  <si>
    <t>HARM_EVNT_ID</t>
  </si>
  <si>
    <t>HARM_EVNT_DESC</t>
  </si>
  <si>
    <t>MOTOR VEHICLE IN TRANSPORT</t>
  </si>
  <si>
    <t>RR TRAIN</t>
  </si>
  <si>
    <t>ANIMAL</t>
  </si>
  <si>
    <t>FIXED OBJECT</t>
  </si>
  <si>
    <t>OTHER OBJECT</t>
  </si>
  <si>
    <t>OTHER NON COLLISION</t>
  </si>
  <si>
    <t>HAZMAT_CLS_ID</t>
  </si>
  <si>
    <t>HAZMAT_CLS_DESC</t>
  </si>
  <si>
    <t>EXPLOSIVES</t>
  </si>
  <si>
    <t>GASES</t>
  </si>
  <si>
    <t>FLAMMABLE LIQUIDS</t>
  </si>
  <si>
    <t>FLAMMABLE SOLIDS</t>
  </si>
  <si>
    <t>OXIDIZERS AND ORGANIC PEROXIDES</t>
  </si>
  <si>
    <t>TOXIC MATERIALS AND INFECTIOUS SUBSTANCES</t>
  </si>
  <si>
    <t>RADIOACTIVE MATERIALS</t>
  </si>
  <si>
    <t>CORROSIVE MATERIALS</t>
  </si>
  <si>
    <t>MISCELLANEOUS DANGEROUS GOODS</t>
  </si>
  <si>
    <t>HAZMAT_IDNBR_ID</t>
  </si>
  <si>
    <t>HAZMAT_IDNBR_DESC</t>
  </si>
  <si>
    <t>123ABC</t>
  </si>
  <si>
    <t>ABC123</t>
  </si>
  <si>
    <t>NA1045</t>
  </si>
  <si>
    <t>NA1268</t>
  </si>
  <si>
    <t>UN1267</t>
  </si>
  <si>
    <t>NA3257</t>
  </si>
  <si>
    <t>NA2224</t>
  </si>
  <si>
    <t>NA1075</t>
  </si>
  <si>
    <t>NA1993</t>
  </si>
  <si>
    <t>UN1075</t>
  </si>
  <si>
    <t>NA1267</t>
  </si>
  <si>
    <t>UN1993</t>
  </si>
  <si>
    <t>UN2735</t>
  </si>
  <si>
    <t>NA2448</t>
  </si>
  <si>
    <t>UM1075</t>
  </si>
  <si>
    <t>UN1203</t>
  </si>
  <si>
    <t>NA1203</t>
  </si>
  <si>
    <t>1863UN</t>
  </si>
  <si>
    <t>NA1209</t>
  </si>
  <si>
    <t>UN1263</t>
  </si>
  <si>
    <t>NA0051</t>
  </si>
  <si>
    <t>NA2031</t>
  </si>
  <si>
    <t>NA1289</t>
  </si>
  <si>
    <t>TR9720</t>
  </si>
  <si>
    <t>3295UN</t>
  </si>
  <si>
    <t>NA2215</t>
  </si>
  <si>
    <t>UN1971</t>
  </si>
  <si>
    <t>UN1005</t>
  </si>
  <si>
    <t>UN3264</t>
  </si>
  <si>
    <t>UN1954</t>
  </si>
  <si>
    <t>UN1719</t>
  </si>
  <si>
    <t>UN1202</t>
  </si>
  <si>
    <t>NA2079</t>
  </si>
  <si>
    <t>UN0384</t>
  </si>
  <si>
    <t>UN0440</t>
  </si>
  <si>
    <t>1203NA</t>
  </si>
  <si>
    <t>UN2794</t>
  </si>
  <si>
    <t>UN1001</t>
  </si>
  <si>
    <t>UN1866</t>
  </si>
  <si>
    <t>UN2796</t>
  </si>
  <si>
    <t>UN3257</t>
  </si>
  <si>
    <t>UN1073</t>
  </si>
  <si>
    <t>UN1066</t>
  </si>
  <si>
    <t>UN1072</t>
  </si>
  <si>
    <t>NA1791</t>
  </si>
  <si>
    <t>UN3265</t>
  </si>
  <si>
    <t>UN1120</t>
  </si>
  <si>
    <t>UN1044</t>
  </si>
  <si>
    <t>UN1018</t>
  </si>
  <si>
    <t>UN2922</t>
  </si>
  <si>
    <t>UN1090</t>
  </si>
  <si>
    <t>UN1294</t>
  </si>
  <si>
    <t>UN0494</t>
  </si>
  <si>
    <t>NA2187</t>
  </si>
  <si>
    <t>UN1956</t>
  </si>
  <si>
    <t>UN2191</t>
  </si>
  <si>
    <t>UN3267</t>
  </si>
  <si>
    <t>NA1956</t>
  </si>
  <si>
    <t>UN1268</t>
  </si>
  <si>
    <t>NA1951</t>
  </si>
  <si>
    <t>UN3170</t>
  </si>
  <si>
    <t>NA2783</t>
  </si>
  <si>
    <t>UN1986</t>
  </si>
  <si>
    <t>UN1011</t>
  </si>
  <si>
    <t>UN3286</t>
  </si>
  <si>
    <t>NA1001</t>
  </si>
  <si>
    <t>NA1202</t>
  </si>
  <si>
    <t>NA1999</t>
  </si>
  <si>
    <t>NA1405</t>
  </si>
  <si>
    <t>NA3082</t>
  </si>
  <si>
    <t>NA1220</t>
  </si>
  <si>
    <t>UN0123</t>
  </si>
  <si>
    <t>UN1789</t>
  </si>
  <si>
    <t>NA3295</t>
  </si>
  <si>
    <t>NA1230</t>
  </si>
  <si>
    <t>NA3265</t>
  </si>
  <si>
    <t>NA2902</t>
  </si>
  <si>
    <t>NA1013</t>
  </si>
  <si>
    <t>UN3082</t>
  </si>
  <si>
    <t>NA1977</t>
  </si>
  <si>
    <t>NA3276</t>
  </si>
  <si>
    <t>UN1727</t>
  </si>
  <si>
    <t>NA1294</t>
  </si>
  <si>
    <t>UN1824</t>
  </si>
  <si>
    <t>NA1749</t>
  </si>
  <si>
    <t>NA0409</t>
  </si>
  <si>
    <t>UN3253</t>
  </si>
  <si>
    <t>NA1246</t>
  </si>
  <si>
    <t>NA1789</t>
  </si>
  <si>
    <t>NA1263</t>
  </si>
  <si>
    <t>NA2259</t>
  </si>
  <si>
    <t>NA1987</t>
  </si>
  <si>
    <t>UN1037</t>
  </si>
  <si>
    <t>UN3159</t>
  </si>
  <si>
    <t>UN3268</t>
  </si>
  <si>
    <t>UN3342</t>
  </si>
  <si>
    <t>NA2209</t>
  </si>
  <si>
    <t>UN3295</t>
  </si>
  <si>
    <t>UN2783</t>
  </si>
  <si>
    <t>UN2993</t>
  </si>
  <si>
    <t>NA1083</t>
  </si>
  <si>
    <t>NA1778</t>
  </si>
  <si>
    <t>NA1270</t>
  </si>
  <si>
    <t>NA1234</t>
  </si>
  <si>
    <t>UN1977</t>
  </si>
  <si>
    <t>UN1234</t>
  </si>
  <si>
    <t>NA4321</t>
  </si>
  <si>
    <t>NA1256</t>
  </si>
  <si>
    <t>NA1245</t>
  </si>
  <si>
    <t>NA1122</t>
  </si>
  <si>
    <t>NA3322</t>
  </si>
  <si>
    <t>UN4321</t>
  </si>
  <si>
    <t>NA3161</t>
  </si>
  <si>
    <t>UN1863</t>
  </si>
  <si>
    <t>UN3077</t>
  </si>
  <si>
    <t>NA0482</t>
  </si>
  <si>
    <t>UNO109</t>
  </si>
  <si>
    <t>UN2031</t>
  </si>
  <si>
    <t>UN1155</t>
  </si>
  <si>
    <t>UN1950</t>
  </si>
  <si>
    <t>UN0408</t>
  </si>
  <si>
    <t>UN1057</t>
  </si>
  <si>
    <t>UN2967</t>
  </si>
  <si>
    <t>UN1760</t>
  </si>
  <si>
    <t>NA3264</t>
  </si>
  <si>
    <t>UN1759</t>
  </si>
  <si>
    <t>UN0349</t>
  </si>
  <si>
    <t>NA3266</t>
  </si>
  <si>
    <t>NA-017</t>
  </si>
  <si>
    <t>NA2693</t>
  </si>
  <si>
    <t>1203-3</t>
  </si>
  <si>
    <t>UN2227</t>
  </si>
  <si>
    <t>NA1824</t>
  </si>
  <si>
    <t>UN2800</t>
  </si>
  <si>
    <t>UN4024</t>
  </si>
  <si>
    <t>NA1206</t>
  </si>
  <si>
    <t>NA4366</t>
  </si>
  <si>
    <t>LAN126</t>
  </si>
  <si>
    <t>UN1412</t>
  </si>
  <si>
    <t>NA1903</t>
  </si>
  <si>
    <t>NA1705</t>
  </si>
  <si>
    <t>UN1170</t>
  </si>
  <si>
    <t>NA2924</t>
  </si>
  <si>
    <t>NA0000</t>
  </si>
  <si>
    <t>NA1992</t>
  </si>
  <si>
    <t>NA2014</t>
  </si>
  <si>
    <t>NA1005</t>
  </si>
  <si>
    <t>NA1859</t>
  </si>
  <si>
    <t>MC6585</t>
  </si>
  <si>
    <t>RC6411</t>
  </si>
  <si>
    <t>FL1203</t>
  </si>
  <si>
    <t>UN1830</t>
  </si>
  <si>
    <t>NA0258</t>
  </si>
  <si>
    <t>NA3077</t>
  </si>
  <si>
    <t>AH1263</t>
  </si>
  <si>
    <t>UN1014</t>
  </si>
  <si>
    <t>UN2187</t>
  </si>
  <si>
    <t>UN1919</t>
  </si>
  <si>
    <t>NA1283</t>
  </si>
  <si>
    <t>UN1270</t>
  </si>
  <si>
    <t>NA1830</t>
  </si>
  <si>
    <t>NA3267</t>
  </si>
  <si>
    <t>UN1525</t>
  </si>
  <si>
    <t>UN1111</t>
  </si>
  <si>
    <t>UN2810</t>
  </si>
  <si>
    <t>NA3299</t>
  </si>
  <si>
    <t>UN1989</t>
  </si>
  <si>
    <t>UN1206</t>
  </si>
  <si>
    <t>NA1986</t>
  </si>
  <si>
    <t>09G985</t>
  </si>
  <si>
    <t>UN1987</t>
  </si>
  <si>
    <t>UN1000</t>
  </si>
  <si>
    <t>NA1235</t>
  </si>
  <si>
    <t>UN1070</t>
  </si>
  <si>
    <t>N1910</t>
  </si>
  <si>
    <t>UN0002</t>
  </si>
  <si>
    <t>UN3266</t>
  </si>
  <si>
    <t>UN1942</t>
  </si>
  <si>
    <t>UN0030</t>
  </si>
  <si>
    <t>NA2790</t>
  </si>
  <si>
    <t>UN5014</t>
  </si>
  <si>
    <t>NA6239</t>
  </si>
  <si>
    <t>NA1760</t>
  </si>
  <si>
    <t>UN0000</t>
  </si>
  <si>
    <t>NA1380</t>
  </si>
  <si>
    <t>NA4247</t>
  </si>
  <si>
    <t>UN2880</t>
  </si>
  <si>
    <t>NA2797</t>
  </si>
  <si>
    <t>NA1972</t>
  </si>
  <si>
    <t>5N8415</t>
  </si>
  <si>
    <t>UN1274</t>
  </si>
  <si>
    <t>NA1017</t>
  </si>
  <si>
    <t>NA2494</t>
  </si>
  <si>
    <t>UN3283</t>
  </si>
  <si>
    <t>UN3272</t>
  </si>
  <si>
    <t>NA0001</t>
  </si>
  <si>
    <t>NA1996</t>
  </si>
  <si>
    <t>UN3332</t>
  </si>
  <si>
    <t>NA1814</t>
  </si>
  <si>
    <t>NA1142</t>
  </si>
  <si>
    <t>NA3287</t>
  </si>
  <si>
    <t>NA1212</t>
  </si>
  <si>
    <t>UN2363</t>
  </si>
  <si>
    <t>NA1966</t>
  </si>
  <si>
    <t>NA1805</t>
  </si>
  <si>
    <t>NA1967</t>
  </si>
  <si>
    <t>NA1046</t>
  </si>
  <si>
    <t>NA2053</t>
  </si>
  <si>
    <t>NA1339</t>
  </si>
  <si>
    <t>NA5151</t>
  </si>
  <si>
    <t>UN0321</t>
  </si>
  <si>
    <t>UNI126</t>
  </si>
  <si>
    <t>UN1046</t>
  </si>
  <si>
    <t>UN7324</t>
  </si>
  <si>
    <t>3 1203</t>
  </si>
  <si>
    <t>NA1280</t>
  </si>
  <si>
    <t>UN3334</t>
  </si>
  <si>
    <t>NA1866</t>
  </si>
  <si>
    <t>NA0013</t>
  </si>
  <si>
    <t>NA9874</t>
  </si>
  <si>
    <t>UN128</t>
  </si>
  <si>
    <t>NA1208</t>
  </si>
  <si>
    <t>11-289</t>
  </si>
  <si>
    <t>NA1255</t>
  </si>
  <si>
    <t>NA1201</t>
  </si>
  <si>
    <t>UN1933</t>
  </si>
  <si>
    <t>UN3660</t>
  </si>
  <si>
    <t>UN2734</t>
  </si>
  <si>
    <t>UN2966</t>
  </si>
  <si>
    <t>UN2218</t>
  </si>
  <si>
    <t>UN1010</t>
  </si>
  <si>
    <t>NA1170</t>
  </si>
  <si>
    <t>FUEL</t>
  </si>
  <si>
    <t>UN1748</t>
  </si>
  <si>
    <t>UN1283</t>
  </si>
  <si>
    <t>NA9779</t>
  </si>
  <si>
    <t>NA1863</t>
  </si>
  <si>
    <t>NA1908</t>
  </si>
  <si>
    <t>UN2924</t>
  </si>
  <si>
    <t>TX1268</t>
  </si>
  <si>
    <t>UN1219</t>
  </si>
  <si>
    <t>NA2107</t>
  </si>
  <si>
    <t>NA1276</t>
  </si>
  <si>
    <t>UN2916</t>
  </si>
  <si>
    <t>NA1978</t>
  </si>
  <si>
    <t>NA1287</t>
  </si>
  <si>
    <t>UN3469</t>
  </si>
  <si>
    <t>NA0128</t>
  </si>
  <si>
    <t>UN1013</t>
  </si>
  <si>
    <t>UN2014</t>
  </si>
  <si>
    <t>UN3161</t>
  </si>
  <si>
    <t>NA 120</t>
  </si>
  <si>
    <t>UN1325</t>
  </si>
  <si>
    <t>UN3198</t>
  </si>
  <si>
    <t>NA2794</t>
  </si>
  <si>
    <t>NA3627</t>
  </si>
  <si>
    <t>UN1800</t>
  </si>
  <si>
    <t>UN1903</t>
  </si>
  <si>
    <t>UN1479</t>
  </si>
  <si>
    <t>UN3339</t>
  </si>
  <si>
    <t>NN1090</t>
  </si>
  <si>
    <t>UN0441</t>
  </si>
  <si>
    <t>UN0289</t>
  </si>
  <si>
    <t>UN3394</t>
  </si>
  <si>
    <t>UN0042</t>
  </si>
  <si>
    <t>NA2735</t>
  </si>
  <si>
    <t>NA3182</t>
  </si>
  <si>
    <t>IS9001</t>
  </si>
  <si>
    <t>MX1369</t>
  </si>
  <si>
    <t>NA1774</t>
  </si>
  <si>
    <t>NA1073</t>
  </si>
  <si>
    <t>NA1933</t>
  </si>
  <si>
    <t>NA2920</t>
  </si>
  <si>
    <t>NA3109</t>
  </si>
  <si>
    <t>NA3352</t>
  </si>
  <si>
    <t>NA1973</t>
  </si>
  <si>
    <t>UN1705</t>
  </si>
  <si>
    <t>UN1279</t>
  </si>
  <si>
    <t>UN1237</t>
  </si>
  <si>
    <t>UN4207</t>
  </si>
  <si>
    <t>UN1245</t>
  </si>
  <si>
    <t>NA4577</t>
  </si>
  <si>
    <t>UN2455</t>
  </si>
  <si>
    <t>NA5457</t>
  </si>
  <si>
    <t>4N1993</t>
  </si>
  <si>
    <t>UN0001</t>
  </si>
  <si>
    <t>UN8787</t>
  </si>
  <si>
    <t>UN8688</t>
  </si>
  <si>
    <t>UN1039</t>
  </si>
  <si>
    <t>UN4566</t>
  </si>
  <si>
    <t>UN1123</t>
  </si>
  <si>
    <t>UN1077</t>
  </si>
  <si>
    <t>UN5678</t>
  </si>
  <si>
    <t>UN5874</t>
  </si>
  <si>
    <t>NA2345</t>
  </si>
  <si>
    <t>NA5555</t>
  </si>
  <si>
    <t>UN3235</t>
  </si>
  <si>
    <t>UN5677</t>
  </si>
  <si>
    <t>NA1111</t>
  </si>
  <si>
    <t>UN5161</t>
  </si>
  <si>
    <t>UN1791</t>
  </si>
  <si>
    <t>NA1030</t>
  </si>
  <si>
    <t>UN1885</t>
  </si>
  <si>
    <t>NA1066</t>
  </si>
  <si>
    <t>UN1917</t>
  </si>
  <si>
    <t>NA2055</t>
  </si>
  <si>
    <t>NA3470</t>
  </si>
  <si>
    <t>NA2103</t>
  </si>
  <si>
    <t>NA1937</t>
  </si>
  <si>
    <t>UN2348</t>
  </si>
  <si>
    <t>NA1247</t>
  </si>
  <si>
    <t>NA1134</t>
  </si>
  <si>
    <t>UN1823</t>
  </si>
  <si>
    <t>NA0009</t>
  </si>
  <si>
    <t>UN1307</t>
  </si>
  <si>
    <t>NA1971</t>
  </si>
  <si>
    <t>UN1173</t>
  </si>
  <si>
    <t>UN1814</t>
  </si>
  <si>
    <t>UN1605</t>
  </si>
  <si>
    <t>UN1017</t>
  </si>
  <si>
    <t>NA1689</t>
  </si>
  <si>
    <t>FLAM</t>
  </si>
  <si>
    <t>UN0500</t>
  </si>
  <si>
    <t>UN2817</t>
  </si>
  <si>
    <t>UN1768</t>
  </si>
  <si>
    <t>UN0715</t>
  </si>
  <si>
    <t>UN1208</t>
  </si>
  <si>
    <t>UN0332</t>
  </si>
  <si>
    <t>UN2057</t>
  </si>
  <si>
    <t>NA7844</t>
  </si>
  <si>
    <t>UN1236</t>
  </si>
  <si>
    <t>UN2345</t>
  </si>
  <si>
    <t>NA1243</t>
  </si>
  <si>
    <t>UN1873</t>
  </si>
  <si>
    <t>NA0636</t>
  </si>
  <si>
    <t>UN3101</t>
  </si>
  <si>
    <t>NA1072</t>
  </si>
  <si>
    <t>NA6752</t>
  </si>
  <si>
    <t>NA1000</t>
  </si>
  <si>
    <t>NA2312</t>
  </si>
  <si>
    <t>UN1978</t>
  </si>
  <si>
    <t>NA1991</t>
  </si>
  <si>
    <t>UN4061</t>
  </si>
  <si>
    <t>UN1756</t>
  </si>
  <si>
    <t>UN7797</t>
  </si>
  <si>
    <t>UN1205</t>
  </si>
  <si>
    <t>US1075</t>
  </si>
  <si>
    <t>UN1230</t>
  </si>
  <si>
    <t>NA7044</t>
  </si>
  <si>
    <t>NA1942</t>
  </si>
  <si>
    <t>UN1008</t>
  </si>
  <si>
    <t>UN2448</t>
  </si>
  <si>
    <t>UN1095</t>
  </si>
  <si>
    <t>NA2922</t>
  </si>
  <si>
    <t>UN0242</t>
  </si>
  <si>
    <t>UN0181</t>
  </si>
  <si>
    <t>UN1218</t>
  </si>
  <si>
    <t>UN1071</t>
  </si>
  <si>
    <t>UN0003</t>
  </si>
  <si>
    <t>UN1261</t>
  </si>
  <si>
    <t>NA8663</t>
  </si>
  <si>
    <t>UN0997</t>
  </si>
  <si>
    <t>UN1951</t>
  </si>
  <si>
    <t>UN1963</t>
  </si>
  <si>
    <t>UN1832</t>
  </si>
  <si>
    <t>UN2491</t>
  </si>
  <si>
    <t>UN3109</t>
  </si>
  <si>
    <t>UN2332</t>
  </si>
  <si>
    <t>UN1886</t>
  </si>
  <si>
    <t>UN2999</t>
  </si>
  <si>
    <t>UN1957</t>
  </si>
  <si>
    <t>UN2929</t>
  </si>
  <si>
    <t>UN3079</t>
  </si>
  <si>
    <t>UN2798</t>
  </si>
  <si>
    <t>UN1145</t>
  </si>
  <si>
    <t>NA2413</t>
  </si>
  <si>
    <t>UN2920</t>
  </si>
  <si>
    <t>NA1288</t>
  </si>
  <si>
    <t>NA3802</t>
  </si>
  <si>
    <t>UN1142</t>
  </si>
  <si>
    <t>UN2302</t>
  </si>
  <si>
    <t>UN1992</t>
  </si>
  <si>
    <t>NA3159</t>
  </si>
  <si>
    <t>NA9268</t>
  </si>
  <si>
    <t>NA2672</t>
  </si>
  <si>
    <t>NA1307</t>
  </si>
  <si>
    <t>UN3256</t>
  </si>
  <si>
    <t>NA3296</t>
  </si>
  <si>
    <t>NA1897</t>
  </si>
  <si>
    <t>UN1790</t>
  </si>
  <si>
    <t>UN2067</t>
  </si>
  <si>
    <t>NA1193</t>
  </si>
  <si>
    <t>UN3262</t>
  </si>
  <si>
    <t>UN1673</t>
  </si>
  <si>
    <t>US1203</t>
  </si>
  <si>
    <t>NA1983</t>
  </si>
  <si>
    <t>NA1049</t>
  </si>
  <si>
    <t>NA9098</t>
  </si>
  <si>
    <t>NA1835</t>
  </si>
  <si>
    <t>UN2865</t>
  </si>
  <si>
    <t>UN1683</t>
  </si>
  <si>
    <t>UN2276</t>
  </si>
  <si>
    <t>UN3065</t>
  </si>
  <si>
    <t>NA1297</t>
  </si>
  <si>
    <t>UN1212</t>
  </si>
  <si>
    <t>UN3163</t>
  </si>
  <si>
    <t>NA1224</t>
  </si>
  <si>
    <t>UN3093</t>
  </si>
  <si>
    <t>NA2078</t>
  </si>
  <si>
    <t>NA1410</t>
  </si>
  <si>
    <t>UN3156</t>
  </si>
  <si>
    <t>70604C</t>
  </si>
  <si>
    <t>UN3281</t>
  </si>
  <si>
    <t>F1824</t>
  </si>
  <si>
    <t>UN1178</t>
  </si>
  <si>
    <t>UN3166</t>
  </si>
  <si>
    <t>UN3463</t>
  </si>
  <si>
    <t>UN2545</t>
  </si>
  <si>
    <t>UN3456</t>
  </si>
  <si>
    <t>UN3214</t>
  </si>
  <si>
    <t>NA5647</t>
  </si>
  <si>
    <t>VA1072</t>
  </si>
  <si>
    <t>UN1025</t>
  </si>
  <si>
    <t>UN0865</t>
  </si>
  <si>
    <t>UN1966</t>
  </si>
  <si>
    <t>UN1105</t>
  </si>
  <si>
    <t>UN1210</t>
  </si>
  <si>
    <t>UN1879</t>
  </si>
  <si>
    <t>UN2693</t>
  </si>
  <si>
    <t>NA1079</t>
  </si>
  <si>
    <t>UN1932</t>
  </si>
  <si>
    <t>UN1795</t>
  </si>
  <si>
    <t>UN1265</t>
  </si>
  <si>
    <t>UN3475</t>
  </si>
  <si>
    <t>UN0007</t>
  </si>
  <si>
    <t>UN1133</t>
  </si>
  <si>
    <t>UN2468</t>
  </si>
  <si>
    <t>UN0505</t>
  </si>
  <si>
    <t>UN3336</t>
  </si>
  <si>
    <t>UN1492</t>
  </si>
  <si>
    <t>UN2054</t>
  </si>
  <si>
    <t>UN1834</t>
  </si>
  <si>
    <t>UN1224</t>
  </si>
  <si>
    <t>UN0794</t>
  </si>
  <si>
    <t>NA1093</t>
  </si>
  <si>
    <t>NA1210</t>
  </si>
  <si>
    <t>UN3090</t>
  </si>
  <si>
    <t>UN1276</t>
  </si>
  <si>
    <t>UN5000</t>
  </si>
  <si>
    <t>ORM</t>
  </si>
  <si>
    <t>NA3032</t>
  </si>
  <si>
    <t>UN1023</t>
  </si>
  <si>
    <t>UN1725</t>
  </si>
  <si>
    <t>UN0008</t>
  </si>
  <si>
    <t>UN1266</t>
  </si>
  <si>
    <t>NA1894</t>
  </si>
  <si>
    <t>UN1275</t>
  </si>
  <si>
    <t>UN5137</t>
  </si>
  <si>
    <t>UN7894</t>
  </si>
  <si>
    <t>UN1231</t>
  </si>
  <si>
    <t>NA1232</t>
  </si>
  <si>
    <t>UN1241</t>
  </si>
  <si>
    <t>UN2705</t>
  </si>
  <si>
    <t>NA1825</t>
  </si>
  <si>
    <t>NO1075</t>
  </si>
  <si>
    <t>AN1825</t>
  </si>
  <si>
    <t>NA182B</t>
  </si>
  <si>
    <t>NA107A</t>
  </si>
  <si>
    <t>NA5556</t>
  </si>
  <si>
    <t>NA182#</t>
  </si>
  <si>
    <t>NA107!</t>
  </si>
  <si>
    <t>NA107</t>
  </si>
  <si>
    <t>NA182</t>
  </si>
  <si>
    <t>UN9997</t>
  </si>
  <si>
    <t>UN2452</t>
  </si>
  <si>
    <t>UN1253</t>
  </si>
  <si>
    <t>NA6543</t>
  </si>
  <si>
    <t>UN2145</t>
  </si>
  <si>
    <t>UN2154</t>
  </si>
  <si>
    <t>NA5411</t>
  </si>
  <si>
    <t>UN1222</t>
  </si>
  <si>
    <t>UN4228</t>
  </si>
  <si>
    <t>NA4365</t>
  </si>
  <si>
    <t>UN0014</t>
  </si>
  <si>
    <t>NA3272</t>
  </si>
  <si>
    <t>UN1805</t>
  </si>
  <si>
    <t>NA5829</t>
  </si>
  <si>
    <t>UN3066</t>
  </si>
  <si>
    <t>UN1201</t>
  </si>
  <si>
    <t>UN1818</t>
  </si>
  <si>
    <t>NA9934</t>
  </si>
  <si>
    <t>NA5119</t>
  </si>
  <si>
    <t>NA1135</t>
  </si>
  <si>
    <t>UN3337</t>
  </si>
  <si>
    <t>NA5265</t>
  </si>
  <si>
    <t>UN1450</t>
  </si>
  <si>
    <t>UN1049</t>
  </si>
  <si>
    <t>UN5754</t>
  </si>
  <si>
    <t>NA9999</t>
  </si>
  <si>
    <t>NA1052</t>
  </si>
  <si>
    <t>UN1301</t>
  </si>
  <si>
    <t>NA1090</t>
  </si>
  <si>
    <t>UN1376</t>
  </si>
  <si>
    <t>UN1339</t>
  </si>
  <si>
    <t>UN3164</t>
  </si>
  <si>
    <t>UN0805</t>
  </si>
  <si>
    <t>UN2484</t>
  </si>
  <si>
    <t>UN2395</t>
  </si>
  <si>
    <t>UN1999</t>
  </si>
  <si>
    <t>UN1078</t>
  </si>
  <si>
    <t>UN2070</t>
  </si>
  <si>
    <t>UN1100</t>
  </si>
  <si>
    <t>UN2811</t>
  </si>
  <si>
    <t>UN3115</t>
  </si>
  <si>
    <t>UN1740</t>
  </si>
  <si>
    <t>UN2102</t>
  </si>
  <si>
    <t>UN3260</t>
  </si>
  <si>
    <t>UN7203</t>
  </si>
  <si>
    <t>UN3414</t>
  </si>
  <si>
    <t>UN3309</t>
  </si>
  <si>
    <t>NA4578</t>
  </si>
  <si>
    <t>NA5412</t>
  </si>
  <si>
    <t>HELMET_ID</t>
  </si>
  <si>
    <t>HELMET_DESC</t>
  </si>
  <si>
    <t>WORN, DAMAGED</t>
  </si>
  <si>
    <t>WORN, NOT DAMAGED</t>
  </si>
  <si>
    <t>WORN, UNK DAMAGE</t>
  </si>
  <si>
    <t>NOT WORN</t>
  </si>
  <si>
    <t>UNKNOWN IF WORN</t>
  </si>
  <si>
    <t>NO HOV, NO RAILWAY, NOT TOLL ROAD</t>
  </si>
  <si>
    <t>WITH HOV LANES</t>
  </si>
  <si>
    <t>WITH RAILWAYS</t>
  </si>
  <si>
    <t>ONE-WAY</t>
  </si>
  <si>
    <t>TWO-WAY</t>
  </si>
  <si>
    <t>Z</t>
  </si>
  <si>
    <t>HWY_SYS_ID</t>
  </si>
  <si>
    <t>HWY_SYS_SHORT_DESC</t>
  </si>
  <si>
    <t>BUSINESS IH</t>
  </si>
  <si>
    <t>BUSINESS SH</t>
  </si>
  <si>
    <t>FM SPUR</t>
  </si>
  <si>
    <t>PRINCIPAL ARTERIAL</t>
  </si>
  <si>
    <t>REC ROAD</t>
  </si>
  <si>
    <t>RANCH TO MKT</t>
  </si>
  <si>
    <t>RM SPUR</t>
  </si>
  <si>
    <t>STATE SPUR</t>
  </si>
  <si>
    <t>US ALT</t>
  </si>
  <si>
    <t>US SPUR</t>
  </si>
  <si>
    <t>LOCAL STREET</t>
  </si>
  <si>
    <t>STATE ALT</t>
  </si>
  <si>
    <t>REC RD SPUR</t>
  </si>
  <si>
    <t>RR SPUR</t>
  </si>
  <si>
    <t>NON-INCAPACITATING INJURY</t>
  </si>
  <si>
    <t>SI</t>
  </si>
  <si>
    <t>ELECTRIC</t>
  </si>
  <si>
    <t>PINNACLE</t>
  </si>
  <si>
    <t>CENTEX</t>
  </si>
  <si>
    <t>IN PARKING LOT</t>
  </si>
  <si>
    <t>UT</t>
  </si>
  <si>
    <t>AL</t>
  </si>
  <si>
    <t>GRANITE</t>
  </si>
  <si>
    <t>AZ</t>
  </si>
  <si>
    <t>MUNICIPAL</t>
  </si>
  <si>
    <t>NAUTILUS</t>
  </si>
  <si>
    <t>ENDURANCE</t>
  </si>
  <si>
    <t>ALTERRA</t>
  </si>
  <si>
    <t>OK</t>
  </si>
  <si>
    <t>INSURANCE_PROOF_ID</t>
  </si>
  <si>
    <t>INSURANCE_PROOF_DESC</t>
  </si>
  <si>
    <t>INSURANCE_TYPE_ID</t>
  </si>
  <si>
    <t>INSURANCE_TYPE_DESC</t>
  </si>
  <si>
    <t>CERTIFICATE OF DEPOSIT WITH COMPTROLLER</t>
  </si>
  <si>
    <t>CERTIFICATE OF DEPOSIT WITH COUNTY JUDGE</t>
  </si>
  <si>
    <t>INTRSCT_RELAT_ID</t>
  </si>
  <si>
    <t>INTRSCT_RELAT_DESC</t>
  </si>
  <si>
    <t>INTERSECTION</t>
  </si>
  <si>
    <t>INTERSECTION RELATED</t>
  </si>
  <si>
    <t>DRIVEWAY ACCESS</t>
  </si>
  <si>
    <t>NON INTERSECTION</t>
  </si>
  <si>
    <t>INV_NOTIFY_METH_ID</t>
  </si>
  <si>
    <t>INV_NOTIFY_METH_DESC</t>
  </si>
  <si>
    <t>DISPATCHED</t>
  </si>
  <si>
    <t>FLAG DOWN</t>
  </si>
  <si>
    <t>DPS COMMUNICATION</t>
  </si>
  <si>
    <t>HCSO COMMUNICATIONS</t>
  </si>
  <si>
    <t>20CHARACTER ALPHANUM</t>
  </si>
  <si>
    <t>POLICE DISPATCH</t>
  </si>
  <si>
    <t>NOLAN CO SO</t>
  </si>
  <si>
    <t>RADIO DISPATCHED</t>
  </si>
  <si>
    <t>BEAUMONT DPS</t>
  </si>
  <si>
    <t>DPS PEIRCE</t>
  </si>
  <si>
    <t>ON VIEW</t>
  </si>
  <si>
    <t>ATASCOSA SD</t>
  </si>
  <si>
    <t>BASTROP COUNTY SO</t>
  </si>
  <si>
    <t>LUFKIN DPS COMM</t>
  </si>
  <si>
    <t>PCSO</t>
  </si>
  <si>
    <t>DPS COMM</t>
  </si>
  <si>
    <t>BCSO DISPATCH</t>
  </si>
  <si>
    <t>ATASCOSA SO</t>
  </si>
  <si>
    <t>DPS-PIERCE</t>
  </si>
  <si>
    <t>DPS/PIERCE/RADIO</t>
  </si>
  <si>
    <t>CCSO DISPATCH</t>
  </si>
  <si>
    <t>WM CO COMMUNICATION</t>
  </si>
  <si>
    <t>DPS RADIO</t>
  </si>
  <si>
    <t>RADIO</t>
  </si>
  <si>
    <t>POLICE DISPATCHED</t>
  </si>
  <si>
    <t>HPD DISPATCHER</t>
  </si>
  <si>
    <t>POLICE RADIO DISPATC</t>
  </si>
  <si>
    <t>GREGG CO</t>
  </si>
  <si>
    <t>MCT</t>
  </si>
  <si>
    <t>GREGG COUNTY</t>
  </si>
  <si>
    <t>LCSO</t>
  </si>
  <si>
    <t>DIPSATCHED</t>
  </si>
  <si>
    <t>DISPATCHER (HPD)</t>
  </si>
  <si>
    <t>KERR SO RADIO</t>
  </si>
  <si>
    <t>911 (DISPATCHED)</t>
  </si>
  <si>
    <t>PHONE</t>
  </si>
  <si>
    <t>HOUSTON COUNTY S O</t>
  </si>
  <si>
    <t>OFFICER INTIATED</t>
  </si>
  <si>
    <t>DPS WICHITA FALLS</t>
  </si>
  <si>
    <t>ON VIEWED/FLAGGED</t>
  </si>
  <si>
    <t>DISPATCH1025</t>
  </si>
  <si>
    <t>POLICE RADIO</t>
  </si>
  <si>
    <t>MCSO/RADIO</t>
  </si>
  <si>
    <t>DPS PIERCE</t>
  </si>
  <si>
    <t>DROVE UP ON</t>
  </si>
  <si>
    <t>CALLFORSERVICE</t>
  </si>
  <si>
    <t>CALL FOR SERVICE</t>
  </si>
  <si>
    <t>CSPD DISPATCH</t>
  </si>
  <si>
    <t>SELF-INITIATED</t>
  </si>
  <si>
    <t>DPS MADISONVILLE</t>
  </si>
  <si>
    <t>DRIVEN UPON</t>
  </si>
  <si>
    <t>ELGIN DISPATCH</t>
  </si>
  <si>
    <t>20CHARACTEROALPHANUM</t>
  </si>
  <si>
    <t>BLANCO DISPATCH</t>
  </si>
  <si>
    <t>BY PHONE</t>
  </si>
  <si>
    <t>DPS PIERCE RADIO</t>
  </si>
  <si>
    <t>DPS COMMUNICATIONS</t>
  </si>
  <si>
    <t>ERATH DISPATCH</t>
  </si>
  <si>
    <t>MCALLEN DPS</t>
  </si>
  <si>
    <t>HCSO DISPATCH</t>
  </si>
  <si>
    <t>ATASCOSA COUNTY SO</t>
  </si>
  <si>
    <t>SHERMAN DPS</t>
  </si>
  <si>
    <t>BY STANDER</t>
  </si>
  <si>
    <t>MT VERNON POLICE</t>
  </si>
  <si>
    <t>BELL COUNTY COMMUNI</t>
  </si>
  <si>
    <t>CITIZEN CONTACT</t>
  </si>
  <si>
    <t>BURLESON COUNTY SO</t>
  </si>
  <si>
    <t>LLANO COUNTY SHERIFF</t>
  </si>
  <si>
    <t>NACOGDOCHES S.O.</t>
  </si>
  <si>
    <t>HPD-DISPATCHER</t>
  </si>
  <si>
    <t>MCALLEN COMM</t>
  </si>
  <si>
    <t>PD DISPATCH</t>
  </si>
  <si>
    <t>ON-VIEW</t>
  </si>
  <si>
    <t>MCT DISPATCH</t>
  </si>
  <si>
    <t>COUNTY DISPATCH</t>
  </si>
  <si>
    <t>DPS-MCALLEN COMM</t>
  </si>
  <si>
    <t>RADIO (HANDHELD)</t>
  </si>
  <si>
    <t>RADIO/DISPATCH</t>
  </si>
  <si>
    <t>DROVE UPON</t>
  </si>
  <si>
    <t>ISPATCHED</t>
  </si>
  <si>
    <t>RADIO DISPATCH</t>
  </si>
  <si>
    <t>DISPTCHED</t>
  </si>
  <si>
    <t>DISATCHED</t>
  </si>
  <si>
    <t>CALLED IN</t>
  </si>
  <si>
    <t>DISAPTCH</t>
  </si>
  <si>
    <t>COMPLAINTANT</t>
  </si>
  <si>
    <t>RESP TO RESIDENCE</t>
  </si>
  <si>
    <t>ROLLED UPON</t>
  </si>
  <si>
    <t>DISPATHCED</t>
  </si>
  <si>
    <t>DROVE UP ON ACCIDENT</t>
  </si>
  <si>
    <t>TCSO DISPATCH</t>
  </si>
  <si>
    <t>HAYS COUNTY DISPATCH</t>
  </si>
  <si>
    <t>LIBERTY COUNTY S.O.</t>
  </si>
  <si>
    <t>OFFICER INITIATED</t>
  </si>
  <si>
    <t>COMMUNICATIONS</t>
  </si>
  <si>
    <t>DISPACTH</t>
  </si>
  <si>
    <t>LUBBOCK DPS</t>
  </si>
  <si>
    <t>ROLLED UP</t>
  </si>
  <si>
    <t>BY DISPATCH</t>
  </si>
  <si>
    <t>HARDIN COUNTY S.O.</t>
  </si>
  <si>
    <t>RADIO DISPATCHER</t>
  </si>
  <si>
    <t>ELLIS COUNTY SO</t>
  </si>
  <si>
    <t>SOUTH CENTRAL DISPAT</t>
  </si>
  <si>
    <t>ROLL UP</t>
  </si>
  <si>
    <t>FAYETTE CO. SO</t>
  </si>
  <si>
    <t>HAYS COUNTY S.O.</t>
  </si>
  <si>
    <t>DIAPATCH/HEARD ACCIN</t>
  </si>
  <si>
    <t>DISPACTHED</t>
  </si>
  <si>
    <t>CCSO-RADIO</t>
  </si>
  <si>
    <t>DPS RADIO MCALLEN</t>
  </si>
  <si>
    <t>DPS MINERAL WELLS</t>
  </si>
  <si>
    <t>ON VIEW VEHICLE</t>
  </si>
  <si>
    <t>DISPATC HED</t>
  </si>
  <si>
    <t>WALK-IN REPORT</t>
  </si>
  <si>
    <t>DCSO DISPATCH</t>
  </si>
  <si>
    <t>BY RADIO DISPATCH</t>
  </si>
  <si>
    <t>ENNIS PD DISPATCH</t>
  </si>
  <si>
    <t>FLAGG DOWN</t>
  </si>
  <si>
    <t>WCSO DISPATCH</t>
  </si>
  <si>
    <t>ROLLED-UP</t>
  </si>
  <si>
    <t>DISPTACHED</t>
  </si>
  <si>
    <t>CALLED OUT</t>
  </si>
  <si>
    <t>DISPATECHED</t>
  </si>
  <si>
    <t>ROLLED UP ON</t>
  </si>
  <si>
    <t>ON-VIEWED</t>
  </si>
  <si>
    <t>HARLINGEN DPS COMM</t>
  </si>
  <si>
    <t>DISP</t>
  </si>
  <si>
    <t>SIGHT</t>
  </si>
  <si>
    <t>GREGG CO. DISPATCH</t>
  </si>
  <si>
    <t>RUSK COUNTY SO</t>
  </si>
  <si>
    <t>WALK IN TO WSRC</t>
  </si>
  <si>
    <t>JCSO DISPATCH</t>
  </si>
  <si>
    <t>DPS COMM. CONROE</t>
  </si>
  <si>
    <t>WAK IN</t>
  </si>
  <si>
    <t>DPS TEXAS CITY COMM</t>
  </si>
  <si>
    <t>FOUND ON PATROL</t>
  </si>
  <si>
    <t>ROLLED UP ON SCENE</t>
  </si>
  <si>
    <t>HPD DISPATCH</t>
  </si>
  <si>
    <t>JIM WELLS DISPATCH</t>
  </si>
  <si>
    <t>HARRISON CO SO</t>
  </si>
  <si>
    <t>PHONE CALL</t>
  </si>
  <si>
    <t>DISPATCHED JCSO</t>
  </si>
  <si>
    <t>ARRIVED ON SCENE</t>
  </si>
  <si>
    <t>DPS CHILDRESS</t>
  </si>
  <si>
    <t>HARRISON CO DISPATCH</t>
  </si>
  <si>
    <t>DPS DALLAS DISPATCH</t>
  </si>
  <si>
    <t>GREGG CO DISPATCH</t>
  </si>
  <si>
    <t>AUSTIN PD DISPATCH</t>
  </si>
  <si>
    <t>PULLED UP TO THE SCE</t>
  </si>
  <si>
    <t>PHONE NOTIFICATION</t>
  </si>
  <si>
    <t>ON VIEW SCENE</t>
  </si>
  <si>
    <t>LUFKIN DPS COMM.</t>
  </si>
  <si>
    <t>DISPATCHED (HPD)</t>
  </si>
  <si>
    <t>WALK IN TO STATION</t>
  </si>
  <si>
    <t>PD RADIO</t>
  </si>
  <si>
    <t>WALKIN</t>
  </si>
  <si>
    <t>MCT DISPATCHED</t>
  </si>
  <si>
    <t>SO DISPATCH</t>
  </si>
  <si>
    <t>RESPONDED</t>
  </si>
  <si>
    <t>MCSO DISPATCH</t>
  </si>
  <si>
    <t>DISPATCHED-HEREFORD</t>
  </si>
  <si>
    <t>DPS SHERMAN</t>
  </si>
  <si>
    <t>DPS DISPATCH</t>
  </si>
  <si>
    <t>BANDERA COUNTY SO</t>
  </si>
  <si>
    <t>ON VIEWED</t>
  </si>
  <si>
    <t>WBPD DISPATCH</t>
  </si>
  <si>
    <t>HPD DISAPTCHER</t>
  </si>
  <si>
    <t>MCALLEN DPS RADIO</t>
  </si>
  <si>
    <t>WALK UP</t>
  </si>
  <si>
    <t>JACKSON CO. S.O.</t>
  </si>
  <si>
    <t>ELLIS, CO. S.O.</t>
  </si>
  <si>
    <t>RSO DISPATCH</t>
  </si>
  <si>
    <t>METRO DISPRATCH</t>
  </si>
  <si>
    <t>DPS CONROE - COMM</t>
  </si>
  <si>
    <t>HCSO DISPACTH</t>
  </si>
  <si>
    <t>ACSO DISPATCH</t>
  </si>
  <si>
    <t>DISPATCH/RADIO</t>
  </si>
  <si>
    <t>PHONE IN</t>
  </si>
  <si>
    <t>REAL COUNTY DISPATCH</t>
  </si>
  <si>
    <t>GEORGETOWN DISPATCH</t>
  </si>
  <si>
    <t>GCSO DISPATCH</t>
  </si>
  <si>
    <t>ON-SIGHT</t>
  </si>
  <si>
    <t>VIA RADIO</t>
  </si>
  <si>
    <t>CARSON COUNTY SO</t>
  </si>
  <si>
    <t>DPS COMM. SA</t>
  </si>
  <si>
    <t>HILL CO SO</t>
  </si>
  <si>
    <t>PHONE CALL FROM SGT</t>
  </si>
  <si>
    <t>SAN SABA CO. S. O.</t>
  </si>
  <si>
    <t>VIA-DISPATCH</t>
  </si>
  <si>
    <t>DROVE UP ON IT</t>
  </si>
  <si>
    <t>DROVE ON SCENE</t>
  </si>
  <si>
    <t>MCALLEN DPS COMMS.</t>
  </si>
  <si>
    <t>REAL CO.S.O.</t>
  </si>
  <si>
    <t>HOUSTON COUNTY S.O.</t>
  </si>
  <si>
    <t>DPS-MIDLAND COMMUN.</t>
  </si>
  <si>
    <t>SAN MARCOS DISPATCH</t>
  </si>
  <si>
    <t>ACSO</t>
  </si>
  <si>
    <t>DPS MCALLEN RADIO</t>
  </si>
  <si>
    <t>DPS DALLAS</t>
  </si>
  <si>
    <t>WILCO COMMUNICATIONS</t>
  </si>
  <si>
    <t>MEDINA SO-DISPATCH</t>
  </si>
  <si>
    <t>CHEROKEE COUNTY S O</t>
  </si>
  <si>
    <t>DPS CONROE DISPATCH</t>
  </si>
  <si>
    <t>CHEROKEE CO. SO DISP</t>
  </si>
  <si>
    <t>CCSO - RADIO</t>
  </si>
  <si>
    <t>DPS CONROE COMM</t>
  </si>
  <si>
    <t>BELL COM CENTER</t>
  </si>
  <si>
    <t>TYLER COUNTY SO</t>
  </si>
  <si>
    <t>BELL COUNTY COM.</t>
  </si>
  <si>
    <t>LAKE POLICE</t>
  </si>
  <si>
    <t>MCALLEN DPS COMM.</t>
  </si>
  <si>
    <t>DPS HARLINGEN COMM.</t>
  </si>
  <si>
    <t>WALK IN DESK REPORT</t>
  </si>
  <si>
    <t>WALK INTO CRCC</t>
  </si>
  <si>
    <t>HOUSTON POLICE DISP</t>
  </si>
  <si>
    <t>911 DISPATCHER</t>
  </si>
  <si>
    <t>MARION CO SO</t>
  </si>
  <si>
    <t>HARDIN COUNTY SO</t>
  </si>
  <si>
    <t>DROVE UP UPON</t>
  </si>
  <si>
    <t>PERSONALLY WITNESSED</t>
  </si>
  <si>
    <t>POLICE DISPATCHER</t>
  </si>
  <si>
    <t>NORTH STATION DESK</t>
  </si>
  <si>
    <t>DPS SAN ANTONIO</t>
  </si>
  <si>
    <t>CHEROKEE CO DISPATCH</t>
  </si>
  <si>
    <t>ELLIS COUNTY</t>
  </si>
  <si>
    <t>HOUSTON POLICE DISP.</t>
  </si>
  <si>
    <t>MCLENNAN COUNTY SO.</t>
  </si>
  <si>
    <t>FOUND</t>
  </si>
  <si>
    <t>T. KLOSTERMAN</t>
  </si>
  <si>
    <t>DPS COMM - CONROE</t>
  </si>
  <si>
    <t>FRIENDSWOOD DISPATCH</t>
  </si>
  <si>
    <t>BCSO-DISPATCH</t>
  </si>
  <si>
    <t>CCSO - PHONE</t>
  </si>
  <si>
    <t>RADIO/DISPATCHER</t>
  </si>
  <si>
    <t>HOUSTON POLICE DISPA</t>
  </si>
  <si>
    <t>BURNET DISPATCH</t>
  </si>
  <si>
    <t>CELL PHONE</t>
  </si>
  <si>
    <t>WALLER CO. DISP.</t>
  </si>
  <si>
    <t>DPS BRYAN</t>
  </si>
  <si>
    <t>DISPATCHED CALL</t>
  </si>
  <si>
    <t>PHONE CALL TO PD</t>
  </si>
  <si>
    <t>DPS-SAN ANTONIO</t>
  </si>
  <si>
    <t>B.C.S.O.</t>
  </si>
  <si>
    <t>GONZALES COUNTY SO</t>
  </si>
  <si>
    <t>SLPD DISPATCH</t>
  </si>
  <si>
    <t>WALK-IN/IN PERSON</t>
  </si>
  <si>
    <t>DPS-COMM.</t>
  </si>
  <si>
    <t>GILLESPIE COUNTY</t>
  </si>
  <si>
    <t>KERR SO PHONE</t>
  </si>
  <si>
    <t>TCSO WEST RADIO</t>
  </si>
  <si>
    <t>G.C.S.O. DISPATCH</t>
  </si>
  <si>
    <t>HOUSTON COUNTY SO</t>
  </si>
  <si>
    <t>LUFKIN DPS DISPATCH</t>
  </si>
  <si>
    <t>HILL CO S.O.</t>
  </si>
  <si>
    <t>METRO DISPATCH</t>
  </si>
  <si>
    <t>NWDISP</t>
  </si>
  <si>
    <t>HPD WESTSIDE DISPATC</t>
  </si>
  <si>
    <t>HPD DISPATCHED</t>
  </si>
  <si>
    <t>DPS CONROE</t>
  </si>
  <si>
    <t>HPD DISPTACHER</t>
  </si>
  <si>
    <t>BCSO DISPATCHER</t>
  </si>
  <si>
    <t>CONROE PD DISPATCH</t>
  </si>
  <si>
    <t>LUBBOCK P.D. RADIO</t>
  </si>
  <si>
    <t>HOUSTON PD DISPATCH</t>
  </si>
  <si>
    <t>DESK</t>
  </si>
  <si>
    <t>PROSPER DISPATCH</t>
  </si>
  <si>
    <t>LIVE OAK DISPATCH</t>
  </si>
  <si>
    <t>CORSICANA DISPATCH</t>
  </si>
  <si>
    <t>BY CITIZEN</t>
  </si>
  <si>
    <t>SCHOOL RADIO</t>
  </si>
  <si>
    <t>CORYELL CO. DISPATCH</t>
  </si>
  <si>
    <t>FCSO</t>
  </si>
  <si>
    <t>HARLINGEN DISPATCH</t>
  </si>
  <si>
    <t>FOUND BY OFFICER</t>
  </si>
  <si>
    <t>BELL CO COM/CENTER</t>
  </si>
  <si>
    <t>ONVIEWED</t>
  </si>
  <si>
    <t>CHAMBERS COUNTY SO</t>
  </si>
  <si>
    <t>J.C.S.O. DISPATCH</t>
  </si>
  <si>
    <t>RADIO/CAD</t>
  </si>
  <si>
    <t>WALK IN AT STATION</t>
  </si>
  <si>
    <t>RADIO CALL</t>
  </si>
  <si>
    <t>HPD DISP.</t>
  </si>
  <si>
    <t>DISPATCH RADIO</t>
  </si>
  <si>
    <t>CENTRAL DISPATCH</t>
  </si>
  <si>
    <t>DPS HARLINGEN</t>
  </si>
  <si>
    <t>VIA DISPATCH</t>
  </si>
  <si>
    <t>VIA DISPATCHED</t>
  </si>
  <si>
    <t>CONTACTED BY PHONE</t>
  </si>
  <si>
    <t>WALKIN REPORT</t>
  </si>
  <si>
    <t>HAYS COUNTY DISPACH</t>
  </si>
  <si>
    <t>DALHART DISPATCH</t>
  </si>
  <si>
    <t>OPD COMM</t>
  </si>
  <si>
    <t>BY COMPLAINANT</t>
  </si>
  <si>
    <t>CHEROKEE COUNTY S.O.</t>
  </si>
  <si>
    <t>TRINITY COUNTY S.O.</t>
  </si>
  <si>
    <t>VAN ZANDT CO. S.O.</t>
  </si>
  <si>
    <t>WCSO COMMUNICATIONS</t>
  </si>
  <si>
    <t>MEXIA P.D. DISPATCH</t>
  </si>
  <si>
    <t>BELL COUNTY COMM</t>
  </si>
  <si>
    <t>DISPATCH MDT</t>
  </si>
  <si>
    <t>HPD DISP</t>
  </si>
  <si>
    <t>COLLIN COUNTY DISPAT</t>
  </si>
  <si>
    <t>VIA POLICE DISPATCH</t>
  </si>
  <si>
    <t>GRAYSON CO. DISPATCH</t>
  </si>
  <si>
    <t>DISPATCHED BY RADIO</t>
  </si>
  <si>
    <t>BY RADIO</t>
  </si>
  <si>
    <t>FLAGGED DOWN AT SCEN</t>
  </si>
  <si>
    <t>LIBERTY COUNTY S.O</t>
  </si>
  <si>
    <t>COLORADO COUNTY S.O.</t>
  </si>
  <si>
    <t>CHIEF POINDEXTER</t>
  </si>
  <si>
    <t>MPD DISPATCH</t>
  </si>
  <si>
    <t>CCSO-PHONE</t>
  </si>
  <si>
    <t>DISP{ATCHED</t>
  </si>
  <si>
    <t>HOUSTON CO. S.O.</t>
  </si>
  <si>
    <t>DPS/PIERCE</t>
  </si>
  <si>
    <t>DISPATCHER-HPD</t>
  </si>
  <si>
    <t>W.C.S.O</t>
  </si>
  <si>
    <t>CONROE COMMUNICATION</t>
  </si>
  <si>
    <t>TOLL ROAD DISPATCH</t>
  </si>
  <si>
    <t>TOLLROAD DISPATCH</t>
  </si>
  <si>
    <t>UTSA PD DISPATCHER</t>
  </si>
  <si>
    <t>DROVE BY</t>
  </si>
  <si>
    <t>HEADQUARTERS</t>
  </si>
  <si>
    <t>EPD DISPATCH</t>
  </si>
  <si>
    <t>CPD COMMUNICATIONS</t>
  </si>
  <si>
    <t>HQ</t>
  </si>
  <si>
    <t>TRINITY COUNTY SO</t>
  </si>
  <si>
    <t>TULIA PD DISPATCH</t>
  </si>
  <si>
    <t>TOLL ROAD DISPATCHED</t>
  </si>
  <si>
    <t>INFORMED BY WITNESS</t>
  </si>
  <si>
    <t>ECSO DISPATCH</t>
  </si>
  <si>
    <t>CARSON CO SO</t>
  </si>
  <si>
    <t>DISPT</t>
  </si>
  <si>
    <t>CCSO-DISPATCH</t>
  </si>
  <si>
    <t>TULIA PD</t>
  </si>
  <si>
    <t>FIELD CONTACT</t>
  </si>
  <si>
    <t>WITNESSED</t>
  </si>
  <si>
    <t>L.P.D. DISPATCH</t>
  </si>
  <si>
    <t>BPD COMM CENTER</t>
  </si>
  <si>
    <t>DUMAS DISPATCH</t>
  </si>
  <si>
    <t>CAD</t>
  </si>
  <si>
    <t>CITIZEN REPORT</t>
  </si>
  <si>
    <t>DISP.</t>
  </si>
  <si>
    <t>CLAY COUNTY DISPATCH</t>
  </si>
  <si>
    <t>PHONE DPS PIERCE</t>
  </si>
  <si>
    <t>METRO PD DISPATCH</t>
  </si>
  <si>
    <t>DPS PIERCE COMM.</t>
  </si>
  <si>
    <t>DISPATCHED PARMER SO</t>
  </si>
  <si>
    <t>POLICE COMMS</t>
  </si>
  <si>
    <t>DUMAS RADIO</t>
  </si>
  <si>
    <t>H.C.S.O. DISPATCH</t>
  </si>
  <si>
    <t>LIBERTY SO</t>
  </si>
  <si>
    <t>WITNESSED BY REPORTI</t>
  </si>
  <si>
    <t>ALLEN PD DISPATCH</t>
  </si>
  <si>
    <t>MCSO RADIO</t>
  </si>
  <si>
    <t>CENTRAL 911</t>
  </si>
  <si>
    <t>METRO DISPATCHER</t>
  </si>
  <si>
    <t>NACOGDOCHES CO. S.O.</t>
  </si>
  <si>
    <t>DRIVER STOPPED ME</t>
  </si>
  <si>
    <t>OBSERVED STOPPED CAR</t>
  </si>
  <si>
    <t>BALCH SPRINGS DISPAT</t>
  </si>
  <si>
    <t>OFFICER LOCATED</t>
  </si>
  <si>
    <t>PCT SEVEN DISPATCH</t>
  </si>
  <si>
    <t>WOOD COUNTY DISPATCH</t>
  </si>
  <si>
    <t>DISPATCH CASTRO SO</t>
  </si>
  <si>
    <t>BAYTOWN DISPATCH</t>
  </si>
  <si>
    <t>TULIA DISPATCH</t>
  </si>
  <si>
    <t>AUSTIN COUNTY COM.</t>
  </si>
  <si>
    <t>HOUSYON COUNTY S.O.</t>
  </si>
  <si>
    <t>WALLER CO. DISPATCH</t>
  </si>
  <si>
    <t>DISPTACH</t>
  </si>
  <si>
    <t>ADDISON DISPATCH</t>
  </si>
  <si>
    <t>WALLER CNTY DISPATCH</t>
  </si>
  <si>
    <t>DISPATCHQ</t>
  </si>
  <si>
    <t>ADVISED BY MOTORIST</t>
  </si>
  <si>
    <t>FLAGDOWN</t>
  </si>
  <si>
    <t>DROVE UP TO IT</t>
  </si>
  <si>
    <t>OFFICER ODOM</t>
  </si>
  <si>
    <t>BULLARD POLICE DEPT.</t>
  </si>
  <si>
    <t>IN PERSON</t>
  </si>
  <si>
    <t>CALL TO PD</t>
  </si>
  <si>
    <t>911 DISPATCH CALL</t>
  </si>
  <si>
    <t>DROVE UPON/FLAGGED D</t>
  </si>
  <si>
    <t>DISPATCHED A.C.S.O.</t>
  </si>
  <si>
    <t>DISPATCH-DEAF SMITH</t>
  </si>
  <si>
    <t>HEMPSTEAD DISPATCH</t>
  </si>
  <si>
    <t>FORT BEND COUNT SO</t>
  </si>
  <si>
    <t>AUSTIN COUNTY DISP.</t>
  </si>
  <si>
    <t>DISPATCHED BY DCSO</t>
  </si>
  <si>
    <t>NOTIFIED BY CITIZEN</t>
  </si>
  <si>
    <t>GREENVILLE P.D. DISP</t>
  </si>
  <si>
    <t>LIBERTY CO SO</t>
  </si>
  <si>
    <t>IN VIEW</t>
  </si>
  <si>
    <t>INNER OFFICE MAIL</t>
  </si>
  <si>
    <t>COLORADO SO-PHONE</t>
  </si>
  <si>
    <t>VIEWED</t>
  </si>
  <si>
    <t>GPD DISPATCH</t>
  </si>
  <si>
    <t>DROVE UP ON CRASH</t>
  </si>
  <si>
    <t>BRYAN POLICE DISPATC</t>
  </si>
  <si>
    <t>SGT GERIG-WITNESS</t>
  </si>
  <si>
    <t>BPD COMMUNICATIONS</t>
  </si>
  <si>
    <t>DISPATCHED CALL0</t>
  </si>
  <si>
    <t>STRATFORD DISPATCH</t>
  </si>
  <si>
    <t>LPN DISPATCH</t>
  </si>
  <si>
    <t>RADIO; CAD</t>
  </si>
  <si>
    <t>DISAPTCHED</t>
  </si>
  <si>
    <t>DISPATH RADIO</t>
  </si>
  <si>
    <t>BAY CITY PD RADIO</t>
  </si>
  <si>
    <t>RADIO;CAD</t>
  </si>
  <si>
    <t>DPS / PIERCE</t>
  </si>
  <si>
    <t>BOERNE DISPATCH</t>
  </si>
  <si>
    <t>RADIO DISP.</t>
  </si>
  <si>
    <t>DISPATCHED- TULIA PD</t>
  </si>
  <si>
    <t>DROVE UP ON SCENE</t>
  </si>
  <si>
    <t>BRYAN PD DISPATCH</t>
  </si>
  <si>
    <t>DPS CONROE COMM.</t>
  </si>
  <si>
    <t>DISCOVERED</t>
  </si>
  <si>
    <t>RODE UP UPON</t>
  </si>
  <si>
    <t>KERR SO</t>
  </si>
  <si>
    <t>OFFICER J. MOORE #11</t>
  </si>
  <si>
    <t>HARTLEY COUNTY S.O.</t>
  </si>
  <si>
    <t>GRAYSON COUNTY DISPA</t>
  </si>
  <si>
    <t>UNT DISPATCH</t>
  </si>
  <si>
    <t>DISPATCHED TO CALL</t>
  </si>
  <si>
    <t>NAVARRO COUNTY DISPA</t>
  </si>
  <si>
    <t>BORGER P.D.</t>
  </si>
  <si>
    <t>WITNESSED/CALLED-IN</t>
  </si>
  <si>
    <t>RADIO DISPATHED</t>
  </si>
  <si>
    <t>HOOD CO. DISPATCH</t>
  </si>
  <si>
    <t>ONSITE</t>
  </si>
  <si>
    <t>FRISCO DISPATCH</t>
  </si>
  <si>
    <t>HILL COUNTY S.O.</t>
  </si>
  <si>
    <t>CALLED BY A PASSERBY</t>
  </si>
  <si>
    <t>VIA MCT DISPATCHED</t>
  </si>
  <si>
    <t>WAIVED DOWN</t>
  </si>
  <si>
    <t>VIA M.C.T.</t>
  </si>
  <si>
    <t>WALKING REPORT AT PH</t>
  </si>
  <si>
    <t>MCLENNAN COUNTY SO</t>
  </si>
  <si>
    <t>FAYETTE SO DISPATCH</t>
  </si>
  <si>
    <t>HILL COUNTY SO</t>
  </si>
  <si>
    <t>2 WAY RADIO</t>
  </si>
  <si>
    <t>BELL COUNTY COMM.</t>
  </si>
  <si>
    <t>DISPATCHE</t>
  </si>
  <si>
    <t>SAW CRASH HAPPEN</t>
  </si>
  <si>
    <t>SELF ASSIGNED</t>
  </si>
  <si>
    <t>TWO WAY RADIO</t>
  </si>
  <si>
    <t>FRISCO POLICE DISPAT</t>
  </si>
  <si>
    <t>ONVIEW</t>
  </si>
  <si>
    <t>BELL CO. COMM/CENTER</t>
  </si>
  <si>
    <t>CHRISTOPHER WALKER</t>
  </si>
  <si>
    <t>FLAG-DOWN</t>
  </si>
  <si>
    <t>WAVE DOWN</t>
  </si>
  <si>
    <t>DISPATCH VIA MCT</t>
  </si>
  <si>
    <t>MCT- DISPATCH</t>
  </si>
  <si>
    <t>MPD COMMUNICATIONS</t>
  </si>
  <si>
    <t>VIA PHONE</t>
  </si>
  <si>
    <t>DISPATCH DPS ABILENE</t>
  </si>
  <si>
    <t>HAYS CO. S.O.</t>
  </si>
  <si>
    <t>VIA-RADIO</t>
  </si>
  <si>
    <t>FALLS CO. SO</t>
  </si>
  <si>
    <t>SHELBY COUNTY SO</t>
  </si>
  <si>
    <t>CORPUS COMM</t>
  </si>
  <si>
    <t>BELL CO. COM. CENTER</t>
  </si>
  <si>
    <t>DISPATH</t>
  </si>
  <si>
    <t>MCT-DISPATCH</t>
  </si>
  <si>
    <t>MDC</t>
  </si>
  <si>
    <t>DISTPATCHED</t>
  </si>
  <si>
    <t>DISPATCHED VIA MCT</t>
  </si>
  <si>
    <t>JCSO COMMUNICATION</t>
  </si>
  <si>
    <t>BOSQUE COUNTY SO</t>
  </si>
  <si>
    <t>RICHMOND DISPATCH</t>
  </si>
  <si>
    <t>FRISCO PD DISPATCH</t>
  </si>
  <si>
    <t>BPD DISPATCH</t>
  </si>
  <si>
    <t>LAREDO DISPATCH</t>
  </si>
  <si>
    <t>BELL CO. COM/CENTER</t>
  </si>
  <si>
    <t>GONZALES CO SO</t>
  </si>
  <si>
    <t>ONSIGHT</t>
  </si>
  <si>
    <t>BELL CO. COMM CENTER</t>
  </si>
  <si>
    <t>FALLS COUNTY S.O.</t>
  </si>
  <si>
    <t>DISPATCHED-TULIA PD</t>
  </si>
  <si>
    <t>CORYELL COUNTY S.O.</t>
  </si>
  <si>
    <t>WITNESSED ACCIDENT</t>
  </si>
  <si>
    <t>TAYLOR DISPATCH</t>
  </si>
  <si>
    <t>BOSQUE COUNTY S.O.</t>
  </si>
  <si>
    <t>LEE SO DISPATCH</t>
  </si>
  <si>
    <t>RADIO DISPTECHED</t>
  </si>
  <si>
    <t>FAYETTE COUNTY SO</t>
  </si>
  <si>
    <t>WILSON SO</t>
  </si>
  <si>
    <t>M.C.T.</t>
  </si>
  <si>
    <t>BOSQUE CO. SO</t>
  </si>
  <si>
    <t>FALLS COUNTY SO</t>
  </si>
  <si>
    <t>JESO DISPATCH</t>
  </si>
  <si>
    <t>MCT:DISPATCHED</t>
  </si>
  <si>
    <t>CORYELL CO</t>
  </si>
  <si>
    <t>DISP: RADIO</t>
  </si>
  <si>
    <t>LIMESTONE SO</t>
  </si>
  <si>
    <t>BY CATHY PORTER</t>
  </si>
  <si>
    <t>SERVICE CALL</t>
  </si>
  <si>
    <t>POLICE RADIO CALL</t>
  </si>
  <si>
    <t>MCSO - DISPATCHED</t>
  </si>
  <si>
    <t>DISPATCHED/ROLLED UP</t>
  </si>
  <si>
    <t>SMPD COMMUNICATIONS</t>
  </si>
  <si>
    <t>PERSONAL OBSERVATION</t>
  </si>
  <si>
    <t>MARSHALL PD DISPATCH</t>
  </si>
  <si>
    <t>DISPATCHED TULIA PD</t>
  </si>
  <si>
    <t>MEDINA DISPATCH</t>
  </si>
  <si>
    <t>BELL CO. DISPATCHER</t>
  </si>
  <si>
    <t>CALDWELL COUNTY S.O.</t>
  </si>
  <si>
    <t>DISPATCH/RADIOED</t>
  </si>
  <si>
    <t>REPORTED TO DISPATCH</t>
  </si>
  <si>
    <t>VAN ZANDT CO SO</t>
  </si>
  <si>
    <t>M.C.T. DISPATCHED</t>
  </si>
  <si>
    <t>FLAGGED DOWN AT N. S</t>
  </si>
  <si>
    <t>BELL COMMUNICATIONS</t>
  </si>
  <si>
    <t>AZLE DISPATCH</t>
  </si>
  <si>
    <t>ARRIVED ON SITE</t>
  </si>
  <si>
    <t>WILCO SO OFFICE</t>
  </si>
  <si>
    <t>DISPTCHED CALL</t>
  </si>
  <si>
    <t>DISPATHED</t>
  </si>
  <si>
    <t>GILLESPIE COUNTY SO</t>
  </si>
  <si>
    <t>CALDWELL CO. S.O.</t>
  </si>
  <si>
    <t>BEDFORD DISPATCH</t>
  </si>
  <si>
    <t>OPD RADIO DISPATCH</t>
  </si>
  <si>
    <t>DEAF SMITH DISPATCH</t>
  </si>
  <si>
    <t>HILL CO. SO</t>
  </si>
  <si>
    <t>BLANCO CO. DISPATCH</t>
  </si>
  <si>
    <t>5102 VIA RADIO</t>
  </si>
  <si>
    <t>WILLIAMSON CO. COMM.</t>
  </si>
  <si>
    <t>HISD-PD DISPATCHER</t>
  </si>
  <si>
    <t>BANDERA COUNTY S.O.</t>
  </si>
  <si>
    <t>LIMESTONE CO. SO</t>
  </si>
  <si>
    <t>FRIO CO. DISPATCH</t>
  </si>
  <si>
    <t>HEARD COLLISION</t>
  </si>
  <si>
    <t>PHONE TO PHRC CRC</t>
  </si>
  <si>
    <t>WALK IN TO PHRC CRC</t>
  </si>
  <si>
    <t>TYLER PD DISPATCH</t>
  </si>
  <si>
    <t>MONTAGUE SO</t>
  </si>
  <si>
    <t>RUSK CO. S.O.</t>
  </si>
  <si>
    <t>DPS AUSTIN COMM.</t>
  </si>
  <si>
    <t>DISPATCHED BY TXDPS</t>
  </si>
  <si>
    <t>MCSO/PHONE</t>
  </si>
  <si>
    <t>MEDINA COUNTY S.O.</t>
  </si>
  <si>
    <t>BLANCO CO.DISPATCH</t>
  </si>
  <si>
    <t>WALK IN REPORT</t>
  </si>
  <si>
    <t>CORPUS CHRISTI COMM.</t>
  </si>
  <si>
    <t>BOWIE PD</t>
  </si>
  <si>
    <t>MULESHOE PD/PHONE</t>
  </si>
  <si>
    <t>YOUNG COUNTY S.O.</t>
  </si>
  <si>
    <t>YOUNG CO SO</t>
  </si>
  <si>
    <t>WILLIS PD</t>
  </si>
  <si>
    <t>CROSBY CO S.O.</t>
  </si>
  <si>
    <t>YOUNG COUNTY SO</t>
  </si>
  <si>
    <t>DPS MCALLEN COMM</t>
  </si>
  <si>
    <t>VIA MCT</t>
  </si>
  <si>
    <t>DISPATCH-PHONE</t>
  </si>
  <si>
    <t>WALKIN//OFFICE</t>
  </si>
  <si>
    <t>FT. BEND CO. DISPATC</t>
  </si>
  <si>
    <t>DPS COMM-MCALLEN</t>
  </si>
  <si>
    <t>RADIO/HALE COUNTY SO</t>
  </si>
  <si>
    <t>WALK INTO STATION</t>
  </si>
  <si>
    <t>HALE COUNTY</t>
  </si>
  <si>
    <t>HC TOLL ROAD DISPATC</t>
  </si>
  <si>
    <t>DENTON COUNTY S.O.</t>
  </si>
  <si>
    <t>JASPER S O</t>
  </si>
  <si>
    <t>CAMP CO SHERIFF</t>
  </si>
  <si>
    <t>WICHITA FALL DPS</t>
  </si>
  <si>
    <t>REAL CO. S.O.</t>
  </si>
  <si>
    <t>WF DPS COMM</t>
  </si>
  <si>
    <t>HARRISON COUNTY SO</t>
  </si>
  <si>
    <t>WICHITA FALLS DPS</t>
  </si>
  <si>
    <t>PCSO DISPATCH</t>
  </si>
  <si>
    <t>HOU. PD DISPATCH</t>
  </si>
  <si>
    <t>HOUSTON DISPATCHER</t>
  </si>
  <si>
    <t>REPORTED</t>
  </si>
  <si>
    <t>SO DISPATCHER</t>
  </si>
  <si>
    <t>WPPD DISPATCH</t>
  </si>
  <si>
    <t>SAN JACINTO CO SO</t>
  </si>
  <si>
    <t>CROSBY COUNTY</t>
  </si>
  <si>
    <t>HARRIS CO-COMM</t>
  </si>
  <si>
    <t>BRENHAM COMM.</t>
  </si>
  <si>
    <t>DISPATCH06</t>
  </si>
  <si>
    <t>MOBILE COMPUTER</t>
  </si>
  <si>
    <t>SC DISPATCH</t>
  </si>
  <si>
    <t>DPS-MINERAL WELLS</t>
  </si>
  <si>
    <t>AUSTIN DPS COMM</t>
  </si>
  <si>
    <t>DROVE UP</t>
  </si>
  <si>
    <t>LUBBOCK DPS COMM</t>
  </si>
  <si>
    <t>ERATH COUNTY S.O.</t>
  </si>
  <si>
    <t>DICKENS SO</t>
  </si>
  <si>
    <t>NPD DISPATCH</t>
  </si>
  <si>
    <t>DPS BEAUMONT</t>
  </si>
  <si>
    <t>TIMPSON DISPATCH</t>
  </si>
  <si>
    <t>WALK-IN TO STATION</t>
  </si>
  <si>
    <t>CHEROKEE SO DISPATCH</t>
  </si>
  <si>
    <t>LIBERTY S.O.</t>
  </si>
  <si>
    <t>SMITH CO. DISPATCH</t>
  </si>
  <si>
    <t>FLOYD COUNTY S.O.</t>
  </si>
  <si>
    <t>LAMB SO</t>
  </si>
  <si>
    <t>SOMERVELL COUNTY SO</t>
  </si>
  <si>
    <t>UPSHUR CO SHERIFF</t>
  </si>
  <si>
    <t>MDT DISPATCH</t>
  </si>
  <si>
    <t>ON-VIEWED/WALKIN</t>
  </si>
  <si>
    <t>MCALLEN DPS COMM</t>
  </si>
  <si>
    <t>DISPATCHER HPD</t>
  </si>
  <si>
    <t>ON/VIEW</t>
  </si>
  <si>
    <t>CCPD DISPATCH</t>
  </si>
  <si>
    <t>MULESHOE PD DISPATCH</t>
  </si>
  <si>
    <t>WITNESSED CRASH</t>
  </si>
  <si>
    <t>ERATH CO. S.O.</t>
  </si>
  <si>
    <t>DISPATCHED BY OFFICE</t>
  </si>
  <si>
    <t>DISPATCHED BY HCSO</t>
  </si>
  <si>
    <t>FT. BEND CO DISPATCH</t>
  </si>
  <si>
    <t>LASALLE CO. DISPATCH</t>
  </si>
  <si>
    <t>DPS COMM.</t>
  </si>
  <si>
    <t>OFFICER CALLED IN</t>
  </si>
  <si>
    <t>SOMERVELL SO</t>
  </si>
  <si>
    <t>DPS/TEXAS CITY</t>
  </si>
  <si>
    <t>FLAGED DOWN</t>
  </si>
  <si>
    <t>COMMUNICATION</t>
  </si>
  <si>
    <t>TXDPS COMMUNICATIONS</t>
  </si>
  <si>
    <t>CHAMBER COUNTY SO</t>
  </si>
  <si>
    <t>BURLESON PD DISPATCH</t>
  </si>
  <si>
    <t>HARDIN CO SO</t>
  </si>
  <si>
    <t>UCSO</t>
  </si>
  <si>
    <t>DPS PECOS COMM</t>
  </si>
  <si>
    <t>MCSO-RADIO</t>
  </si>
  <si>
    <t>DISPATHER</t>
  </si>
  <si>
    <t>CITIZEN FLAG DOWN</t>
  </si>
  <si>
    <t>PANOLA CO SO</t>
  </si>
  <si>
    <t>HOUSTON CO. DISPATCH</t>
  </si>
  <si>
    <t>HANSFORD CO SO</t>
  </si>
  <si>
    <t>KYLE DISPATCH</t>
  </si>
  <si>
    <t>UNRELATED TRAFFIC ST</t>
  </si>
  <si>
    <t>TEXAS CITY DPS</t>
  </si>
  <si>
    <t>LCSO DISPATCHER</t>
  </si>
  <si>
    <t>DISPATCH HPD</t>
  </si>
  <si>
    <t>LLANO S.O. DISPATCH</t>
  </si>
  <si>
    <t>NORTHEAST DISP</t>
  </si>
  <si>
    <t>ON SCENE ARRIVAL</t>
  </si>
  <si>
    <t>HARLINGEN COMM</t>
  </si>
  <si>
    <t>TOOL PD DISPATCHER</t>
  </si>
  <si>
    <t>WALKIN IN REPORT</t>
  </si>
  <si>
    <t>HOU. P.D. DISPATCH</t>
  </si>
  <si>
    <t>NORTH SHPHERD DISPAT</t>
  </si>
  <si>
    <t>JASPER CO.</t>
  </si>
  <si>
    <t>DISPATCH BY RADIO</t>
  </si>
  <si>
    <t>ON ARRIVAL</t>
  </si>
  <si>
    <t>DPS TEXAS CITY</t>
  </si>
  <si>
    <t>GRAY COUNTY S.O.</t>
  </si>
  <si>
    <t>RADIO/DISPATCHED</t>
  </si>
  <si>
    <t>DISPATCHED VIA RADIO</t>
  </si>
  <si>
    <t>CHEROKEE CO. SO.</t>
  </si>
  <si>
    <t>STOPPED BY WITNESSES</t>
  </si>
  <si>
    <t>C.C. DISPATCH</t>
  </si>
  <si>
    <t>BRENHAM DISPATCH</t>
  </si>
  <si>
    <t>HOUSTON PD DISP</t>
  </si>
  <si>
    <t>DALHART PHONE</t>
  </si>
  <si>
    <t>EPPD COMMUNICATIONS</t>
  </si>
  <si>
    <t>TPD COMMUNICATION</t>
  </si>
  <si>
    <t>RADIO/HALE CO. S.O.</t>
  </si>
  <si>
    <t>WALK-IN STATION</t>
  </si>
  <si>
    <t>DPS - DISPATCHED</t>
  </si>
  <si>
    <t>SELF DISPATCHED</t>
  </si>
  <si>
    <t>FCSO (PHONE)</t>
  </si>
  <si>
    <t>OFFICER OBSERVED</t>
  </si>
  <si>
    <t>OFFICER WITNESSED</t>
  </si>
  <si>
    <t>FT STOCKTON PD</t>
  </si>
  <si>
    <t>WALK IN/STORFRONT</t>
  </si>
  <si>
    <t>DPS HOUSTON</t>
  </si>
  <si>
    <t>DROVE UP ON SCENC</t>
  </si>
  <si>
    <t>GRIMES CO DISPATCH</t>
  </si>
  <si>
    <t>EPPD DISPATCH</t>
  </si>
  <si>
    <t>DISPATCHER (CORBELL)</t>
  </si>
  <si>
    <t>DISPATCHED/DPS TYLER</t>
  </si>
  <si>
    <t>WALLER COUNTY SO</t>
  </si>
  <si>
    <t>HEARD CRASH</t>
  </si>
  <si>
    <t>CONTACTED BY VICTIM</t>
  </si>
  <si>
    <t>DISPATCH/PHONE</t>
  </si>
  <si>
    <t>ON VIEWED SCENE</t>
  </si>
  <si>
    <t>DPS COMMUNICATONS</t>
  </si>
  <si>
    <t>TIMPSON EMERGENCY</t>
  </si>
  <si>
    <t>KATY ISD DISPATCHER</t>
  </si>
  <si>
    <t>DPS TX CITY COMM.</t>
  </si>
  <si>
    <t>PERSON</t>
  </si>
  <si>
    <t>NOLAN COUNTY S.O.</t>
  </si>
  <si>
    <t>CAD DISPATCHED</t>
  </si>
  <si>
    <t>DROVE UPON SCENE</t>
  </si>
  <si>
    <t>DUMAS PHONE</t>
  </si>
  <si>
    <t>HALE SO</t>
  </si>
  <si>
    <t>GRIMES COUNTY SO</t>
  </si>
  <si>
    <t>RADIO DISPATCHERY</t>
  </si>
  <si>
    <t>WALKIN OFFICE REPORT</t>
  </si>
  <si>
    <t>RADIO (DISPATCH)</t>
  </si>
  <si>
    <t>WALLER COUNTY S.O.</t>
  </si>
  <si>
    <t>RADIO / DISPATCH</t>
  </si>
  <si>
    <t>STRATFORD PHONE</t>
  </si>
  <si>
    <t>TRAFF STOP</t>
  </si>
  <si>
    <t>DISPATCHED-RADIO</t>
  </si>
  <si>
    <t>APD DISPATCHER</t>
  </si>
  <si>
    <t>CHAMBERS COUNTY S.O.</t>
  </si>
  <si>
    <t>FORT WORTH DISPATCH</t>
  </si>
  <si>
    <t>DPS PECOS</t>
  </si>
  <si>
    <t>911 DISPATCH</t>
  </si>
  <si>
    <t>HCPD DISPATCH</t>
  </si>
  <si>
    <t>FAYETTE CO. DISPATCH</t>
  </si>
  <si>
    <t>BANDERA CO. DISPATCH</t>
  </si>
  <si>
    <t>GREENVILLE DISPATCH</t>
  </si>
  <si>
    <t>HCTRA DISPATCH</t>
  </si>
  <si>
    <t>VIA MCT DISPATCH</t>
  </si>
  <si>
    <t>COMPUTER DISPATCH</t>
  </si>
  <si>
    <t>MORRIS COUNTY DISPAT</t>
  </si>
  <si>
    <t>ARRIVED ON THE ACCID</t>
  </si>
  <si>
    <t>KARNES S.O.</t>
  </si>
  <si>
    <t>MDL</t>
  </si>
  <si>
    <t>BRYAN DPS RADIO</t>
  </si>
  <si>
    <t>CPL. GAILS</t>
  </si>
  <si>
    <t>DPS TX CITY</t>
  </si>
  <si>
    <t>BURLESON SO</t>
  </si>
  <si>
    <t>MEXIA DISPATCH</t>
  </si>
  <si>
    <t>CAME UPON SCENE</t>
  </si>
  <si>
    <t>RADIO/HALE CO SO</t>
  </si>
  <si>
    <t>ON SCENE/DISCOVERED</t>
  </si>
  <si>
    <t>ARRIVED AT SCENE</t>
  </si>
  <si>
    <t>CHILDRESS DPS COMM.</t>
  </si>
  <si>
    <t>DISPATHCER</t>
  </si>
  <si>
    <t>DISPATCHED BY BCSO</t>
  </si>
  <si>
    <t>GOLIAD CO. DISPATCH</t>
  </si>
  <si>
    <t>PUBLIC SERVICED</t>
  </si>
  <si>
    <t>CA.D</t>
  </si>
  <si>
    <t>EULESS DISPATCH</t>
  </si>
  <si>
    <t>WILLIAMSON CO. SO.</t>
  </si>
  <si>
    <t>MCT RADIO DISPATCH</t>
  </si>
  <si>
    <t>DPS-PECOS</t>
  </si>
  <si>
    <t>DISPATCHER (LACOMBE)</t>
  </si>
  <si>
    <t>LUFKIN PD DISPATCH</t>
  </si>
  <si>
    <t>DPS CONROE/RADIO</t>
  </si>
  <si>
    <t>BRYAN DPS COMM.</t>
  </si>
  <si>
    <t>FRIO COUNTY DISPATCH</t>
  </si>
  <si>
    <t>CALLED OUT GCSO</t>
  </si>
  <si>
    <t>MCL DISPATCHED</t>
  </si>
  <si>
    <t>BEXAR DISPATCH</t>
  </si>
  <si>
    <t>DROVE UP ON.</t>
  </si>
  <si>
    <t>RE</t>
  </si>
  <si>
    <t>CONROE D.P.S.</t>
  </si>
  <si>
    <t>ON VIEW CRASH</t>
  </si>
  <si>
    <t>GSCO DISPATCH</t>
  </si>
  <si>
    <t>DPS AUSTIN COMM</t>
  </si>
  <si>
    <t>OFF E. GUAJARDO</t>
  </si>
  <si>
    <t>MCT RADIO DISPATCHED</t>
  </si>
  <si>
    <t>WAS ON SCENE</t>
  </si>
  <si>
    <t>DPS MCALLEN COMM.</t>
  </si>
  <si>
    <t>PRESIDIO COUNTY DISP</t>
  </si>
  <si>
    <t>911 CALL</t>
  </si>
  <si>
    <t>MILLS COUNTY S.O.</t>
  </si>
  <si>
    <t>ON PATROLL IN AREA</t>
  </si>
  <si>
    <t>LAMAR SO</t>
  </si>
  <si>
    <t>DEPUTY ON SCENE</t>
  </si>
  <si>
    <t>PRECINCT 7 DISPATCH</t>
  </si>
  <si>
    <t>RADIO-DISPATCHED</t>
  </si>
  <si>
    <t>DPS BRYAN DISPATCH</t>
  </si>
  <si>
    <t>DROVE UPON CRASH</t>
  </si>
  <si>
    <t>ROBERTSON SO</t>
  </si>
  <si>
    <t>RADIO, CAD</t>
  </si>
  <si>
    <t>WICHITA FALLS COMM.</t>
  </si>
  <si>
    <t>OBSERVED ACCIDENT</t>
  </si>
  <si>
    <t>ON VIEW/FLAGGED DOWN</t>
  </si>
  <si>
    <t>RADIO DISPOTCH</t>
  </si>
  <si>
    <t>DPS TEXAS CITY COMM.</t>
  </si>
  <si>
    <t>BY REPORTEE</t>
  </si>
  <si>
    <t>CCSO DEPUTY R. DYER</t>
  </si>
  <si>
    <t>B.C.S.O. DISPATCH</t>
  </si>
  <si>
    <t>KERR COMMUNICATIONS</t>
  </si>
  <si>
    <t>WILLIAMSON COUNTY SO</t>
  </si>
  <si>
    <t>DPS TX CITY COMM</t>
  </si>
  <si>
    <t>DPS VICTORIA</t>
  </si>
  <si>
    <t>TEXAS CITY DPS COMM.</t>
  </si>
  <si>
    <t>SJCSO</t>
  </si>
  <si>
    <t>DPS TEXAS CITYI</t>
  </si>
  <si>
    <t>HEAD QUARTERS</t>
  </si>
  <si>
    <t>PUBLIC SERVICE "PHON</t>
  </si>
  <si>
    <t>THIRD PARTY, 6S19</t>
  </si>
  <si>
    <t>GRIMES COUNTY S.O.</t>
  </si>
  <si>
    <t>TX DPS CONROE</t>
  </si>
  <si>
    <t>CALLED TO BY DRIVER</t>
  </si>
  <si>
    <t>GUADALUPE COUNTY SO</t>
  </si>
  <si>
    <t>CHAMBERS COUNYT SO</t>
  </si>
  <si>
    <t>RADIO-DPS TEXAS CITY</t>
  </si>
  <si>
    <t>DEWITT COUNTY S.O.</t>
  </si>
  <si>
    <t>WALKIN AT WESTSIDE</t>
  </si>
  <si>
    <t>TRE</t>
  </si>
  <si>
    <t>WILSON S.O. DISPATCH</t>
  </si>
  <si>
    <t>DPS TYLER</t>
  </si>
  <si>
    <t>HAYS SO</t>
  </si>
  <si>
    <t>BURLESON CO DISPATCH</t>
  </si>
  <si>
    <t>DPS CONROE-PHONE</t>
  </si>
  <si>
    <t>BRENHAM COMM</t>
  </si>
  <si>
    <t>FCSO (RADIO)</t>
  </si>
  <si>
    <t>CHAMBERS CO COMM.</t>
  </si>
  <si>
    <t>LCOS</t>
  </si>
  <si>
    <t>HOOD COUNTY S.O.</t>
  </si>
  <si>
    <t>LIMESTONE COUNTY SO</t>
  </si>
  <si>
    <t>MCSO RADIO DISPATCH</t>
  </si>
  <si>
    <t>HAYS CO SO</t>
  </si>
  <si>
    <t>HARRIS COUNTY S.O.</t>
  </si>
  <si>
    <t>DROVE UPON CASH</t>
  </si>
  <si>
    <t>DISPATCHED-DPS</t>
  </si>
  <si>
    <t>DISPATCH-WPPD</t>
  </si>
  <si>
    <t>DISPACHED</t>
  </si>
  <si>
    <t>CHAMBERS CO. S.O.</t>
  </si>
  <si>
    <t>VAN ALSTYNE DISPATCH</t>
  </si>
  <si>
    <t>RADIO COMMUNICATIONS</t>
  </si>
  <si>
    <t>DPS WACO COMM.</t>
  </si>
  <si>
    <t>JACKSON COUNTY SO</t>
  </si>
  <si>
    <t>BY TELEPHONE</t>
  </si>
  <si>
    <t>TROOPER RAY MILLS</t>
  </si>
  <si>
    <t>JASPER CO SO</t>
  </si>
  <si>
    <t>W.C.S.O.</t>
  </si>
  <si>
    <t>HPD/DISPATCHER</t>
  </si>
  <si>
    <t>JAMIE MITCHAM</t>
  </si>
  <si>
    <t>MCALLEN DISPATCH</t>
  </si>
  <si>
    <t>PLANT SECURITY</t>
  </si>
  <si>
    <t>WACO PD DISPATCH</t>
  </si>
  <si>
    <t>UPSHUR CO SHERRIFF</t>
  </si>
  <si>
    <t>MOBILE DATA COMPUTER</t>
  </si>
  <si>
    <t>DISPATCHED WCSO</t>
  </si>
  <si>
    <t>DPS COMMS-CONROE</t>
  </si>
  <si>
    <t>HARRIS COUNTY SO</t>
  </si>
  <si>
    <t>BRYAN DPS PHONE</t>
  </si>
  <si>
    <t>CHILDRESS DPS</t>
  </si>
  <si>
    <t>HARRIS CO SO</t>
  </si>
  <si>
    <t>I HEARD IT OCCUR</t>
  </si>
  <si>
    <t>COMAL CO SO</t>
  </si>
  <si>
    <t>DISPATCH(TELEPHONE)</t>
  </si>
  <si>
    <t>PHONE-DPS TEXAS CITY</t>
  </si>
  <si>
    <t>TOLD BY A PASSER BY</t>
  </si>
  <si>
    <t>SAN SABA SO</t>
  </si>
  <si>
    <t>DPS/THP-TX CITY</t>
  </si>
  <si>
    <t>MILLS CO SO DISPATCH</t>
  </si>
  <si>
    <t>HARRIS CO SO COMM.</t>
  </si>
  <si>
    <t>ITEM 6</t>
  </si>
  <si>
    <t>HILL CO. S.O.</t>
  </si>
  <si>
    <t>METRO DISPATCHED</t>
  </si>
  <si>
    <t>BURNET SO</t>
  </si>
  <si>
    <t>ELGIN PD DISPATCH</t>
  </si>
  <si>
    <t>DISPATCH AT HOSPITAL</t>
  </si>
  <si>
    <t>TXDPS TEXAS CITY</t>
  </si>
  <si>
    <t>LEON CO. S.O.</t>
  </si>
  <si>
    <t>DISPATCHED-GCSO</t>
  </si>
  <si>
    <t>GCSO SHERIFF SOWELL</t>
  </si>
  <si>
    <t>FALLS COUNTY SHERIFF</t>
  </si>
  <si>
    <t>BCCC</t>
  </si>
  <si>
    <t>CLAY COUNTY S.O.</t>
  </si>
  <si>
    <t>BEAUMONT DISPATCH</t>
  </si>
  <si>
    <t>HCSO DISPATCHER</t>
  </si>
  <si>
    <t>CHAMBERS CO SHERIFF</t>
  </si>
  <si>
    <t>DPS BRYAN RADIO</t>
  </si>
  <si>
    <t>RADIO-DISPATCH</t>
  </si>
  <si>
    <t>DISPATCHED BY (BCSO)</t>
  </si>
  <si>
    <t>BRAZORIA CO. S.O.</t>
  </si>
  <si>
    <t>HCSO RADIO</t>
  </si>
  <si>
    <t>RUSK CO SO</t>
  </si>
  <si>
    <t>CONROE DPS DISPATCH</t>
  </si>
  <si>
    <t>BELL CO.</t>
  </si>
  <si>
    <t>ARRIVED UPON</t>
  </si>
  <si>
    <t>HCSO/DISPATCHED</t>
  </si>
  <si>
    <t>HAYS CO DISPATCH</t>
  </si>
  <si>
    <t>FLOYD SO RADIO CALL</t>
  </si>
  <si>
    <t>DPS LAMPASAS</t>
  </si>
  <si>
    <t>GRIMES DISPATCH</t>
  </si>
  <si>
    <t>HARLINGEN DPS COMM.</t>
  </si>
  <si>
    <t>WALK-IN @ STATION</t>
  </si>
  <si>
    <t>MADISON COUNTY S.O.</t>
  </si>
  <si>
    <t>DISCOVERED ON PATROL</t>
  </si>
  <si>
    <t>DISPATCH 911</t>
  </si>
  <si>
    <t>BRYAN DPS</t>
  </si>
  <si>
    <t>SCSO (RADIO)</t>
  </si>
  <si>
    <t>DENTON CO S.O.</t>
  </si>
  <si>
    <t>WASHINGTON CO</t>
  </si>
  <si>
    <t>DROVE UP SCENE</t>
  </si>
  <si>
    <t>WCSO COMM</t>
  </si>
  <si>
    <t>PHONE IN TO PHRC CRC</t>
  </si>
  <si>
    <t>DPS MCALLEN COM</t>
  </si>
  <si>
    <t>DISPATCHED H.P.D</t>
  </si>
  <si>
    <t>SAN ANTONIO DPS</t>
  </si>
  <si>
    <t>DPS HOUSTON COMM.</t>
  </si>
  <si>
    <t>BELL CO/COM CENTER</t>
  </si>
  <si>
    <t>DISPATCHED (VIA RADI</t>
  </si>
  <si>
    <t>I WITNESSED IT</t>
  </si>
  <si>
    <t>DISPATCH (HPD)</t>
  </si>
  <si>
    <t>OBSERVED CRASH</t>
  </si>
  <si>
    <t>PECOS COMMUNICATION</t>
  </si>
  <si>
    <t>JACKSON CO DISPATCH</t>
  </si>
  <si>
    <t>VIA RADIO DISPATCHED</t>
  </si>
  <si>
    <t>MCALLEN DPS-COMM</t>
  </si>
  <si>
    <t>OFC. POYNOR ID #867</t>
  </si>
  <si>
    <t>DPS COMM.-MCALLEN</t>
  </si>
  <si>
    <t>VAN HORN S.O.</t>
  </si>
  <si>
    <t>VOLUNTEERED</t>
  </si>
  <si>
    <t>DPS WHICHITA FALLS</t>
  </si>
  <si>
    <t>STI CALL OUT</t>
  </si>
  <si>
    <t>HARLINGEN COMM.</t>
  </si>
  <si>
    <t>DPS BRYAN COMM</t>
  </si>
  <si>
    <t>HAYS COUNTY SO</t>
  </si>
  <si>
    <t>ATASCSOSA COUNTY SO</t>
  </si>
  <si>
    <t>(BCSO)DISPATCH</t>
  </si>
  <si>
    <t>NW DXP</t>
  </si>
  <si>
    <t>MCALLEN DPS-COMM.</t>
  </si>
  <si>
    <t>ON VEIEW</t>
  </si>
  <si>
    <t>KERR COUNTY COMMS</t>
  </si>
  <si>
    <t>DPS WACO</t>
  </si>
  <si>
    <t>ME DISPATCHED</t>
  </si>
  <si>
    <t>LEON COUNTY SO</t>
  </si>
  <si>
    <t>TROOPER KOPACZ-PHONE</t>
  </si>
  <si>
    <t>M.C.T. DISPATCH</t>
  </si>
  <si>
    <t>HPD DISPTATCH</t>
  </si>
  <si>
    <t>GUADALUPE CO. S.O.</t>
  </si>
  <si>
    <t>WESTSIDE DISPATCHER</t>
  </si>
  <si>
    <t>BCSO COMMUNICATIONS</t>
  </si>
  <si>
    <t>DPS/COMMUNICATION</t>
  </si>
  <si>
    <t>DIAPATCHED</t>
  </si>
  <si>
    <t>DISPATCHER(LACOMBE)</t>
  </si>
  <si>
    <t>PRESIDIO CO. SO</t>
  </si>
  <si>
    <t>MCSO-POLICE RADIO</t>
  </si>
  <si>
    <t>GUADALUPE-DISPATCH</t>
  </si>
  <si>
    <t>STATION REPORT</t>
  </si>
  <si>
    <t>ARRIVED</t>
  </si>
  <si>
    <t>DPS WACO COMM</t>
  </si>
  <si>
    <t>TEMPLE POLICE DISPAT</t>
  </si>
  <si>
    <t>WALK N</t>
  </si>
  <si>
    <t>DPS/COM/AUSTIN</t>
  </si>
  <si>
    <t>BY COMMUNICATIONS</t>
  </si>
  <si>
    <t>DISCOVERED BY OFFICE</t>
  </si>
  <si>
    <t>(BCSO) DISPATCHED</t>
  </si>
  <si>
    <t>LIMESTONE DISPATCH</t>
  </si>
  <si>
    <t>HOUSTON DISPATCHED</t>
  </si>
  <si>
    <t>CORPUS CHRISTI COMM</t>
  </si>
  <si>
    <t>(BCSO) DISPATCH</t>
  </si>
  <si>
    <t>RADIO TRAFFIC</t>
  </si>
  <si>
    <t>DISPATCHED-TXDPS</t>
  </si>
  <si>
    <t>H.P.D. DISPATCH</t>
  </si>
  <si>
    <t>ON VIEW/CITIZEN FLAG</t>
  </si>
  <si>
    <t>TROOPER SWANTNER</t>
  </si>
  <si>
    <t>SO DISP.</t>
  </si>
  <si>
    <t>SOMERVELL DISPATCH</t>
  </si>
  <si>
    <t>STA WALK IN</t>
  </si>
  <si>
    <t>DPS HARLINGEN COMM</t>
  </si>
  <si>
    <t>ROLLED-UP ON IT</t>
  </si>
  <si>
    <t>HALE COUNTY DISPATCH</t>
  </si>
  <si>
    <t>WALK IN TO OFFICE</t>
  </si>
  <si>
    <t>HAYS CO. SO</t>
  </si>
  <si>
    <t>DISPATCHED H.P.D.</t>
  </si>
  <si>
    <t>DISPATCHEDU</t>
  </si>
  <si>
    <t>VIA RADIO DISPATCHER</t>
  </si>
  <si>
    <t>HOUSTON PD DISPATCHE</t>
  </si>
  <si>
    <t>WALKI-IN</t>
  </si>
  <si>
    <t>MULESHOE PD</t>
  </si>
  <si>
    <t>BEAUMONT COMM.</t>
  </si>
  <si>
    <t>HOUSTON DISPATCH</t>
  </si>
  <si>
    <t>DISPATCH-RADIO</t>
  </si>
  <si>
    <t>ON VIWE</t>
  </si>
  <si>
    <t>WALK-IN STATION 8</t>
  </si>
  <si>
    <t>DISPATCHED-DONLEY SO</t>
  </si>
  <si>
    <t>HPD DISPATHER</t>
  </si>
  <si>
    <t>LAMB COUNTY S.O.</t>
  </si>
  <si>
    <t>JASPER SO</t>
  </si>
  <si>
    <t>PHONE/DISPATCH</t>
  </si>
  <si>
    <t>STORE-FRONT WALK-IN</t>
  </si>
  <si>
    <t>JASPER COUNTY SO</t>
  </si>
  <si>
    <t>LAMB COUNTY SO</t>
  </si>
  <si>
    <t>WISE SO DISPATCH</t>
  </si>
  <si>
    <t>LPD RADIO</t>
  </si>
  <si>
    <t>DPS-LUFKIN</t>
  </si>
  <si>
    <t>LUFKIN DPS</t>
  </si>
  <si>
    <t>KERR COUNTY SO</t>
  </si>
  <si>
    <t>OM VIEW</t>
  </si>
  <si>
    <t>DEWITT CO DISPATCH</t>
  </si>
  <si>
    <t>DPS-CHILDRESS</t>
  </si>
  <si>
    <t>HPD DISPATHCER</t>
  </si>
  <si>
    <t>BRYAN DISPATCH</t>
  </si>
  <si>
    <t>ACSO VIA RADIO</t>
  </si>
  <si>
    <t>WISE COUNTY DISPATCH</t>
  </si>
  <si>
    <t>MCSO-DISPATCH</t>
  </si>
  <si>
    <t>SPD DISPATCH</t>
  </si>
  <si>
    <t>DIS</t>
  </si>
  <si>
    <t>S.O. DISPATCH</t>
  </si>
  <si>
    <t>RADIO DIS</t>
  </si>
  <si>
    <t>T. GREEN</t>
  </si>
  <si>
    <t>LA PORTE DISPATCH</t>
  </si>
  <si>
    <t>SUGAR LAND DISPATCH</t>
  </si>
  <si>
    <t>SHERMAN DISPATCH</t>
  </si>
  <si>
    <t>DROVE UPON IT</t>
  </si>
  <si>
    <t>PROPERTY MANAGEMENT</t>
  </si>
  <si>
    <t>TYLER COUNTY S.O.</t>
  </si>
  <si>
    <t>MPD DISPATCHER</t>
  </si>
  <si>
    <t>TELECOMMUNICATIONS</t>
  </si>
  <si>
    <t>DSPATCHED</t>
  </si>
  <si>
    <t>IN PERSON BY WITNESS</t>
  </si>
  <si>
    <t>HOWARD CO. S.O.</t>
  </si>
  <si>
    <t>SELF OBSERVED</t>
  </si>
  <si>
    <t>TWO-WAY RADIO</t>
  </si>
  <si>
    <t>DISPASTCHED</t>
  </si>
  <si>
    <t>ON SCENE/VIEW</t>
  </si>
  <si>
    <t>DUMAS DISPATCH PHONE</t>
  </si>
  <si>
    <t>CAME UPON ACCIDENT</t>
  </si>
  <si>
    <t>AT PHRCC</t>
  </si>
  <si>
    <t>REAL CO DISPATCH</t>
  </si>
  <si>
    <t>CHIEF OF POLICE</t>
  </si>
  <si>
    <t>WITNESS REPORTED</t>
  </si>
  <si>
    <t>DROVE UPON ACCIDENT</t>
  </si>
  <si>
    <t>ARANSAS COUNTY SO</t>
  </si>
  <si>
    <t>OFFICER BESHANSKY</t>
  </si>
  <si>
    <t>AMARILLO DISPATCH</t>
  </si>
  <si>
    <t>PD RADIO-OTH AGENCY</t>
  </si>
  <si>
    <t>MDT DISPTCH</t>
  </si>
  <si>
    <t>HOU P.D. DISPATCH</t>
  </si>
  <si>
    <t>CITIZEN FLAGGED DOWN</t>
  </si>
  <si>
    <t>DISPATCHED/MDT</t>
  </si>
  <si>
    <t>DISPETCHED</t>
  </si>
  <si>
    <t>NORTH DISPATCHER</t>
  </si>
  <si>
    <t>DISPATCH.</t>
  </si>
  <si>
    <t>FLAGGED OVER</t>
  </si>
  <si>
    <t>WITNESSED BY OFFICER</t>
  </si>
  <si>
    <t>DISPATCHED (911)</t>
  </si>
  <si>
    <t>SAN JACINTO CO. DISP</t>
  </si>
  <si>
    <t>YOUNG CO. S.O.</t>
  </si>
  <si>
    <t>DPS-MCALLEN</t>
  </si>
  <si>
    <t>JOHNSON CO DISPATCH</t>
  </si>
  <si>
    <t>ON-VIEWED (WITNESSED</t>
  </si>
  <si>
    <t>OWNER SELF REPORTED</t>
  </si>
  <si>
    <t>NORTH SHEPHERED DISP</t>
  </si>
  <si>
    <t>OFFICER HEARD IT HAP</t>
  </si>
  <si>
    <t>DISDPATCH</t>
  </si>
  <si>
    <t>COMPLAINADT</t>
  </si>
  <si>
    <t>VAN ZANDT SO</t>
  </si>
  <si>
    <t>TULIA PD-DISPATCHED</t>
  </si>
  <si>
    <t>DPS HARLINGEN/COMMS</t>
  </si>
  <si>
    <t>HOUSTON POLICE DISPT</t>
  </si>
  <si>
    <t>HOUSTON DISTPATCHER</t>
  </si>
  <si>
    <t>ARMSTRONG-DISPATCHED</t>
  </si>
  <si>
    <t>SGT. HARVEY STAMPER</t>
  </si>
  <si>
    <t>RADIO DISPATC</t>
  </si>
  <si>
    <t>DISPATCHED OLDHAM CO</t>
  </si>
  <si>
    <t>SC DISP</t>
  </si>
  <si>
    <t>IRVING DISPATCH</t>
  </si>
  <si>
    <t>FIELD</t>
  </si>
  <si>
    <t>ZAVALA CO. COMM.</t>
  </si>
  <si>
    <t>RADION DISPATCH</t>
  </si>
  <si>
    <t>DONLEY CO-DISPATCHED</t>
  </si>
  <si>
    <t>DPS COMM - MCALLEN</t>
  </si>
  <si>
    <t>FRANKLIN CO. DISPATC</t>
  </si>
  <si>
    <t>CHEROKKE CO. SO DISP</t>
  </si>
  <si>
    <t>BY DRIVER OF UNIT 1</t>
  </si>
  <si>
    <t>VICTIM</t>
  </si>
  <si>
    <t>RADIODISPATCHED</t>
  </si>
  <si>
    <t>TULIA COMMUNICATIONS</t>
  </si>
  <si>
    <t>DISPATCHED OLDHAM</t>
  </si>
  <si>
    <t>OFFICER J. LAMBERT</t>
  </si>
  <si>
    <t>ARRIVED ON THE SCENE</t>
  </si>
  <si>
    <t>OWN VIEWED</t>
  </si>
  <si>
    <t>JCSO-DISPATCH</t>
  </si>
  <si>
    <t>PAPMA</t>
  </si>
  <si>
    <t>DEAF SMITH S.O.</t>
  </si>
  <si>
    <t>DISPATCH-FARWELL SO</t>
  </si>
  <si>
    <t>OFFICER OBSERVATION</t>
  </si>
  <si>
    <t>DISPATC</t>
  </si>
  <si>
    <t>DISPATCHED HPD</t>
  </si>
  <si>
    <t>DALHART DISPATCHED</t>
  </si>
  <si>
    <t>VAN ZANDT COS S.O.</t>
  </si>
  <si>
    <t>JASPER S.O.</t>
  </si>
  <si>
    <t>DISPATCHED.</t>
  </si>
  <si>
    <t>SERGEANT YOUNG</t>
  </si>
  <si>
    <t>HPD. DISPATCH</t>
  </si>
  <si>
    <t>MINERAL WELLS DPS</t>
  </si>
  <si>
    <t>PCT 7 DISPATCHED</t>
  </si>
  <si>
    <t>PAGER</t>
  </si>
  <si>
    <t>CITIZEN COMPLAINT</t>
  </si>
  <si>
    <t>CARSON COUNTY S.O.</t>
  </si>
  <si>
    <t>OBSERVED WHILE ON PA</t>
  </si>
  <si>
    <t>DISPATCHED/RADIO</t>
  </si>
  <si>
    <t>CITY HALL</t>
  </si>
  <si>
    <t>DPS-MCALLEN COMM.</t>
  </si>
  <si>
    <t>PCT 7 DISPATCH</t>
  </si>
  <si>
    <t>RADIO: FBCSO</t>
  </si>
  <si>
    <t>FAST VEH/ON VIEW</t>
  </si>
  <si>
    <t>TITUS COUNTY SO</t>
  </si>
  <si>
    <t>FLAGGED DOWN BY U</t>
  </si>
  <si>
    <t>STATION WALK-IN</t>
  </si>
  <si>
    <t>DELTA COUNTY SO</t>
  </si>
  <si>
    <t>WOOD CO S.O.</t>
  </si>
  <si>
    <t>CASS CO SHERIFF DEPT</t>
  </si>
  <si>
    <t>ON VEIW</t>
  </si>
  <si>
    <t>TITUS COUNTY S.O.</t>
  </si>
  <si>
    <t>HQ'S</t>
  </si>
  <si>
    <t>HARRSION COUNTY</t>
  </si>
  <si>
    <t>BMT DPS COMM</t>
  </si>
  <si>
    <t>KIMBLE DISPATCHER</t>
  </si>
  <si>
    <t>FAGGED DOWN</t>
  </si>
  <si>
    <t>TAYLOR COMMUNICATION</t>
  </si>
  <si>
    <t>NEWTON S.O.</t>
  </si>
  <si>
    <t>LOCATED</t>
  </si>
  <si>
    <t>HARDIN COUNTY SO.</t>
  </si>
  <si>
    <t>COLLIN COUNTY SO</t>
  </si>
  <si>
    <t>POLICE CHIEF</t>
  </si>
  <si>
    <t>HPD S.CENT DISP</t>
  </si>
  <si>
    <t>TERRELL DISPATCH</t>
  </si>
  <si>
    <t>COLLIN SO</t>
  </si>
  <si>
    <t>DPS/DALLAS</t>
  </si>
  <si>
    <t>COMMUNICATIONS CENTR</t>
  </si>
  <si>
    <t>SO DISP</t>
  </si>
  <si>
    <t>NAVARRO SO</t>
  </si>
  <si>
    <t>MORRIS SO DISPATCHER</t>
  </si>
  <si>
    <t>WALK-IN STA 8</t>
  </si>
  <si>
    <t>CALL FOR SERVISE</t>
  </si>
  <si>
    <t>CHEROKEE CO.SO DISP.</t>
  </si>
  <si>
    <t>SMPD DISPATCH</t>
  </si>
  <si>
    <t>COOKE COUNTY COMM.</t>
  </si>
  <si>
    <t>J LIVENGOOD # 0840</t>
  </si>
  <si>
    <t>DPS SULPHUR SPRINGS</t>
  </si>
  <si>
    <t>DRIVEN TO SCENE</t>
  </si>
  <si>
    <t>DPS COMMS</t>
  </si>
  <si>
    <t>ECOS</t>
  </si>
  <si>
    <t>ROUTINE PATROL</t>
  </si>
  <si>
    <t>NCSO DISPATCH</t>
  </si>
  <si>
    <t>COLLIN CO. S.O.</t>
  </si>
  <si>
    <t>RADIO: FBSCO</t>
  </si>
  <si>
    <t>COLLIN COUNTY S.O.</t>
  </si>
  <si>
    <t>JASPER COUNTY S.O.</t>
  </si>
  <si>
    <t>ORANGE COUNTY S.O.</t>
  </si>
  <si>
    <t>DIPATCHED</t>
  </si>
  <si>
    <t>DROVE UP TO ACCIDENT</t>
  </si>
  <si>
    <t>RADIO BROADCAST</t>
  </si>
  <si>
    <t>C.P.P.D. DISPATCH</t>
  </si>
  <si>
    <t>COOKE COUNTY COMM</t>
  </si>
  <si>
    <t>COOKE COUNTY SO</t>
  </si>
  <si>
    <t>DRIVER ERDEM</t>
  </si>
  <si>
    <t>FBCSO DISPATCH</t>
  </si>
  <si>
    <t>ANGELINA COUNTY DISP</t>
  </si>
  <si>
    <t>JASPER SO (DISPATCH)</t>
  </si>
  <si>
    <t>CLARKSVILLE P.D.</t>
  </si>
  <si>
    <t>NAVARRO COUNTY SO</t>
  </si>
  <si>
    <t>KIMBLE DISPATCH</t>
  </si>
  <si>
    <t>SODISP</t>
  </si>
  <si>
    <t>MCD RADIO DISPATCHED</t>
  </si>
  <si>
    <t>H.Q.</t>
  </si>
  <si>
    <t>HENDERSON CO SO</t>
  </si>
  <si>
    <t>RADIO/CPO</t>
  </si>
  <si>
    <t>NEWTON COUNTY SO</t>
  </si>
  <si>
    <t>U.C.S.O. DISPATCH</t>
  </si>
  <si>
    <t>HOUSTON DPS COMM</t>
  </si>
  <si>
    <t>PUBLIC SERVICE</t>
  </si>
  <si>
    <t>TCO</t>
  </si>
  <si>
    <t>NAVARRO CO. SO VIA P</t>
  </si>
  <si>
    <t>RADIO DISPPATCHED</t>
  </si>
  <si>
    <t>ELLIS COUNTY S.O</t>
  </si>
  <si>
    <t>PARK STAFF</t>
  </si>
  <si>
    <t>DPS PIERCE-PHONE</t>
  </si>
  <si>
    <t>RED RIVER CO. S.O.</t>
  </si>
  <si>
    <t>APD DISPATCH</t>
  </si>
  <si>
    <t>TA</t>
  </si>
  <si>
    <t>DEAF SMITH SO</t>
  </si>
  <si>
    <t>TCO FRANK</t>
  </si>
  <si>
    <t>DALHART DISPAATCH</t>
  </si>
  <si>
    <t>OCILTREE COUNTY SO</t>
  </si>
  <si>
    <t>MORRIS COUNTY SO</t>
  </si>
  <si>
    <t>T.C.S.O</t>
  </si>
  <si>
    <t>FBC DISPATCH</t>
  </si>
  <si>
    <t>BY COLLIN CO. S.O.</t>
  </si>
  <si>
    <t>DONLEY COUNTY SO</t>
  </si>
  <si>
    <t>ELLIS CO. DISPATCH</t>
  </si>
  <si>
    <t>COLLIN CO. SO</t>
  </si>
  <si>
    <t>OFF. JOSH FISCHER</t>
  </si>
  <si>
    <t>H.P.D. DISPATCHER</t>
  </si>
  <si>
    <t>WALKED IN POLICE STA</t>
  </si>
  <si>
    <t>FLAGGED DOWN BY CITI</t>
  </si>
  <si>
    <t>T.C.S.O.</t>
  </si>
  <si>
    <t>BOSQUE CO. SO.</t>
  </si>
  <si>
    <t>TELEPHONE/RCSO</t>
  </si>
  <si>
    <t>GRAPEVINE PATROL UNI</t>
  </si>
  <si>
    <t>RADOP DISPATCH</t>
  </si>
  <si>
    <t>OBSERVED COLLISION</t>
  </si>
  <si>
    <t>ON SITE AT TIME OF C</t>
  </si>
  <si>
    <t>REFUGIO SO DISPATCH</t>
  </si>
  <si>
    <t>SE DISPATCH</t>
  </si>
  <si>
    <t>DISPATFCHED</t>
  </si>
  <si>
    <t>HAYS CO. SO DISPATCH</t>
  </si>
  <si>
    <t>PECOS COMM</t>
  </si>
  <si>
    <t>GUADALUPE NTL. PRK.</t>
  </si>
  <si>
    <t>DISPATCHED TO RESDCE</t>
  </si>
  <si>
    <t>POLICE RADO</t>
  </si>
  <si>
    <t>NEWTON CO. DISPATCH</t>
  </si>
  <si>
    <t>DISPATCED</t>
  </si>
  <si>
    <t>OFFICERS ONSCENE</t>
  </si>
  <si>
    <t>JASPER CO DISPATCH</t>
  </si>
  <si>
    <t>TMC DISPATCH</t>
  </si>
  <si>
    <t>DROVE ONTO SCENE</t>
  </si>
  <si>
    <t>REFUGIO DISPATCH</t>
  </si>
  <si>
    <t>I NOTIFIED DISPATCH</t>
  </si>
  <si>
    <t>HISD DISPATCHER</t>
  </si>
  <si>
    <t>DISP RADIO</t>
  </si>
  <si>
    <t>(DISPATCH) FRONT</t>
  </si>
  <si>
    <t>DPS CONROE-RADIO</t>
  </si>
  <si>
    <t>METRO PD DISPATCHER</t>
  </si>
  <si>
    <t>OFFICER FLAGGED DOWN</t>
  </si>
  <si>
    <t>DELTA CO. S.O.</t>
  </si>
  <si>
    <t>ARMSTRONG COUNTY SO</t>
  </si>
  <si>
    <t>GUADALUPE NTL. PARK</t>
  </si>
  <si>
    <t>DISPAYCHED</t>
  </si>
  <si>
    <t>RRPD DISPATCH</t>
  </si>
  <si>
    <t>PRESIDIO CO SO</t>
  </si>
  <si>
    <t>BY OFFICER DRIVING A</t>
  </si>
  <si>
    <t>FRONT DESK</t>
  </si>
  <si>
    <t>BAYTOWN PD COMM.</t>
  </si>
  <si>
    <t>WALK IN TO CRCC</t>
  </si>
  <si>
    <t>HPD WESTSIDE DESK</t>
  </si>
  <si>
    <t>NCSO COMMUNICATIONS</t>
  </si>
  <si>
    <t>MEXIA PD</t>
  </si>
  <si>
    <t>WALLER COUNTY DISP</t>
  </si>
  <si>
    <t>KCSO COMMUNICATIONS</t>
  </si>
  <si>
    <t>FPD DISPATCH</t>
  </si>
  <si>
    <t>SJSO</t>
  </si>
  <si>
    <t>ONVIEW BY UNIT 674</t>
  </si>
  <si>
    <t>MCALLEN RADIO DPS</t>
  </si>
  <si>
    <t>FLAGGED DOWN BY WITN</t>
  </si>
  <si>
    <t>STI CALLOUT</t>
  </si>
  <si>
    <t>FCSO DISPATCH</t>
  </si>
  <si>
    <t>UNIT #02 DRIVER</t>
  </si>
  <si>
    <t>ELLIS CO DISPATCH</t>
  </si>
  <si>
    <t>M.C.T./RADIO DISPATC</t>
  </si>
  <si>
    <t>DROVE UP ON THE ACCI</t>
  </si>
  <si>
    <t>DPS MIDLAND</t>
  </si>
  <si>
    <t>ATSCOSA COUNTY SO</t>
  </si>
  <si>
    <t>FORT WORTH POLICE DI</t>
  </si>
  <si>
    <t>DPS CORPUS CHRISTI</t>
  </si>
  <si>
    <t>DPS SA COMM</t>
  </si>
  <si>
    <t>DUSPATCH</t>
  </si>
  <si>
    <t>GILLESPIE CO SO</t>
  </si>
  <si>
    <t>DPS MIDLAND COMM.</t>
  </si>
  <si>
    <t>H.C.S.O.</t>
  </si>
  <si>
    <t>DPS TROOPER 1489</t>
  </si>
  <si>
    <t>DPS MIDLAND COMM</t>
  </si>
  <si>
    <t>KENDALL CO. DISPATCH</t>
  </si>
  <si>
    <t>COMAL COUNTY</t>
  </si>
  <si>
    <t>GONZALES CO. S.O.</t>
  </si>
  <si>
    <t>DPS SAN ANTONIO COMM</t>
  </si>
  <si>
    <t>ONSCENE AT OCCURENCE</t>
  </si>
  <si>
    <t>MOBILE DISPATCH</t>
  </si>
  <si>
    <t>RADIO NOTIFIED</t>
  </si>
  <si>
    <t>DPS SAN COMM</t>
  </si>
  <si>
    <t>RADIO/MCT DISPATCH</t>
  </si>
  <si>
    <t>HALE COUNTY SO</t>
  </si>
  <si>
    <t>BRIDGE CITY PD</t>
  </si>
  <si>
    <t>TPD DISPATCH</t>
  </si>
  <si>
    <t>UNIT# 1 DRIVER</t>
  </si>
  <si>
    <t>WEBB COUNTY DISPATCH</t>
  </si>
  <si>
    <t>CALLED IN BY VICTIM</t>
  </si>
  <si>
    <t>DROVE UP TO CRASH</t>
  </si>
  <si>
    <t>P SO 19</t>
  </si>
  <si>
    <t>ATASCOSA COUNTY SO.</t>
  </si>
  <si>
    <t>BOERNE PD DISPATCH</t>
  </si>
  <si>
    <t>DPS COMM.SA</t>
  </si>
  <si>
    <t>REFUGIO CO. SO</t>
  </si>
  <si>
    <t>DPS COMM TEXAS CITY</t>
  </si>
  <si>
    <t>ORE CITY CITY HALL</t>
  </si>
  <si>
    <t>TRINITY CO SO</t>
  </si>
  <si>
    <t>RADIO / DISPATCHED</t>
  </si>
  <si>
    <t>DISCOVERY DURING PAT</t>
  </si>
  <si>
    <t>WINKLER CO SO</t>
  </si>
  <si>
    <t>CARTHAGE DISPATCH</t>
  </si>
  <si>
    <t>DISPATCHED - RADIO</t>
  </si>
  <si>
    <t>HOUSTON DPS</t>
  </si>
  <si>
    <t>HOUSTON CO. SO</t>
  </si>
  <si>
    <t>DROE UPON SCENE</t>
  </si>
  <si>
    <t>IN AREA</t>
  </si>
  <si>
    <t>TRINITY CO. SO</t>
  </si>
  <si>
    <t>ATASCOSA COUNTY S.O.</t>
  </si>
  <si>
    <t>COMPLAINANT</t>
  </si>
  <si>
    <t>MCSO-TELEPHONE</t>
  </si>
  <si>
    <t>JCSO COMMUNICATIONS</t>
  </si>
  <si>
    <t>SCHERTZ DISPATCH</t>
  </si>
  <si>
    <t>HCPD OFFICER J. ODEL</t>
  </si>
  <si>
    <t>WACO DISPATCHED</t>
  </si>
  <si>
    <t>REPORT TO POLICE DEP</t>
  </si>
  <si>
    <t>REFUGIO COUNTY SO</t>
  </si>
  <si>
    <t>CITIZEN NOTIFICATION</t>
  </si>
  <si>
    <t>RADIO:CAD</t>
  </si>
  <si>
    <t>HAYS SO DISPATCH</t>
  </si>
  <si>
    <t>DISPACH</t>
  </si>
  <si>
    <t>LOCATED BY PATROL</t>
  </si>
  <si>
    <t>WEBSTER DISPATCH</t>
  </si>
  <si>
    <t>CITIZENS TOLD ME</t>
  </si>
  <si>
    <t>ROWLETT PD DISPATCH</t>
  </si>
  <si>
    <t>APPROACHED</t>
  </si>
  <si>
    <t>JOHNSON CO. DISPATCH</t>
  </si>
  <si>
    <t>NEXTEL TELEPHONE</t>
  </si>
  <si>
    <t>DROVE-UP</t>
  </si>
  <si>
    <t>ELLIS CO SO</t>
  </si>
  <si>
    <t>DISPATCH SCREEN</t>
  </si>
  <si>
    <t>DPS GARLAND</t>
  </si>
  <si>
    <t>BRYAN DPS DISPATCH</t>
  </si>
  <si>
    <t>HOOD COUNTY DISPATCH</t>
  </si>
  <si>
    <t>ASSIST MOTORIST</t>
  </si>
  <si>
    <t>ERATH CO S.O.</t>
  </si>
  <si>
    <t>WOOD COUNTY SO</t>
  </si>
  <si>
    <t>PCT. 4 DISPATCH</t>
  </si>
  <si>
    <t>FT. BEND DISPATCH</t>
  </si>
  <si>
    <t>FRANKLIN COUNTY</t>
  </si>
  <si>
    <t>JCSO -  DISPATCH</t>
  </si>
  <si>
    <t>ELLIS, CO SO</t>
  </si>
  <si>
    <t>GREGG CO.</t>
  </si>
  <si>
    <t>NTTA DISPATCH</t>
  </si>
  <si>
    <t>CLARKSVILLE PD</t>
  </si>
  <si>
    <t>BLOOMBURG PD</t>
  </si>
  <si>
    <t>APD DISPACH</t>
  </si>
  <si>
    <t>RED RIVER CO S.O.</t>
  </si>
  <si>
    <t>WALK IN-FRONT DESK</t>
  </si>
  <si>
    <t>FAYETTE CO SO</t>
  </si>
  <si>
    <t>WOOD COUTNY SO</t>
  </si>
  <si>
    <t>SULPHUR SPRINGS DPS</t>
  </si>
  <si>
    <t>JASPER COUNTY DISPAT</t>
  </si>
  <si>
    <t>LEE COUNTY SO</t>
  </si>
  <si>
    <t>FCSO DISPATCHER</t>
  </si>
  <si>
    <t>PCT. 7 DISPATCH</t>
  </si>
  <si>
    <t>WALK-UP</t>
  </si>
  <si>
    <t>HEARD ANOTHER OFFICE</t>
  </si>
  <si>
    <t>DISP. RADIO</t>
  </si>
  <si>
    <t>HCCO C7 DISPATCH</t>
  </si>
  <si>
    <t>F.B.C. DISPATCH</t>
  </si>
  <si>
    <t>HAMILTON COUNTY SO</t>
  </si>
  <si>
    <t>CONROE COMM.</t>
  </si>
  <si>
    <t>LEE CO SO</t>
  </si>
  <si>
    <t>RUSK COUNTY S O</t>
  </si>
  <si>
    <t>HCTRA DISPATCHER</t>
  </si>
  <si>
    <t>CORYELL CO.</t>
  </si>
  <si>
    <t>TX CITY DPS</t>
  </si>
  <si>
    <t>CAME UPON</t>
  </si>
  <si>
    <t>PARMER SO</t>
  </si>
  <si>
    <t>DROVE UP ON THE COLL</t>
  </si>
  <si>
    <t>SELF ASSIGN</t>
  </si>
  <si>
    <t>ROLL UP ON SCENE</t>
  </si>
  <si>
    <t>DISPATCH DEAF SMITH</t>
  </si>
  <si>
    <t>OFFICER HEARD THE CR</t>
  </si>
  <si>
    <t>DISPATCH CAD</t>
  </si>
  <si>
    <t>LCSO-DISPATCH</t>
  </si>
  <si>
    <t>DROVE UP ON COLLISIO</t>
  </si>
  <si>
    <t>BELL CO COMM/CENTER</t>
  </si>
  <si>
    <t>MIDLAND COMM.</t>
  </si>
  <si>
    <t>OFFICER VIEWED</t>
  </si>
  <si>
    <t>DISPATCH/ RADIO</t>
  </si>
  <si>
    <t>FLAGGED BY VICTIM</t>
  </si>
  <si>
    <t>DROVE UP TO THE SCEN</t>
  </si>
  <si>
    <t>FAYETTE COUNTY S.O.</t>
  </si>
  <si>
    <t>DPS-DISPATCHED</t>
  </si>
  <si>
    <t>RADIO/CAL</t>
  </si>
  <si>
    <t>POLICE MDC</t>
  </si>
  <si>
    <t>HAMILTON S.O</t>
  </si>
  <si>
    <t>BRAZOS COUNTY 911</t>
  </si>
  <si>
    <t>JASPER SO DISPATCH</t>
  </si>
  <si>
    <t>LIBERTY CO S.O.</t>
  </si>
  <si>
    <t>DRIVE BY</t>
  </si>
  <si>
    <t>WILCO DISPATCH</t>
  </si>
  <si>
    <t>CHECKED PENDING CALL</t>
  </si>
  <si>
    <t>BURNET CO DISPATCH</t>
  </si>
  <si>
    <t>OFC WITNESSED</t>
  </si>
  <si>
    <t>DPS COMM. S.A.</t>
  </si>
  <si>
    <t>KERR CO SO</t>
  </si>
  <si>
    <t>DPS COMM-CONROE</t>
  </si>
  <si>
    <t>WSCO</t>
  </si>
  <si>
    <t>CALL FOR SERVICE (DI</t>
  </si>
  <si>
    <t>OBSERVED-ON SCENE</t>
  </si>
  <si>
    <t>BURLESON COUNTY S.O.</t>
  </si>
  <si>
    <t>TEXAS CITY COMM. DPS</t>
  </si>
  <si>
    <t>PECOS COMMUNICATIONS</t>
  </si>
  <si>
    <t>OFFICER GUADARRAMA</t>
  </si>
  <si>
    <t>MABANK PD DISPATCH</t>
  </si>
  <si>
    <t>WILSON CO. DISPATCH</t>
  </si>
  <si>
    <t>WALLER CO DISPATCH</t>
  </si>
  <si>
    <t>DPS COMM - BRYAN</t>
  </si>
  <si>
    <t>GRIMES COUNTY</t>
  </si>
  <si>
    <t>FERRY WORKER</t>
  </si>
  <si>
    <t>FLAGGED DOWN BY DRIV</t>
  </si>
  <si>
    <t>DPS-HOUSTON</t>
  </si>
  <si>
    <t>VIA RADIO DISPATCH</t>
  </si>
  <si>
    <t>I DISCOVERED ACCIDEN</t>
  </si>
  <si>
    <t>JCSO - DISPATCH</t>
  </si>
  <si>
    <t>HCC P.D DISPATCH</t>
  </si>
  <si>
    <t>LAMAR CO DISPATCH</t>
  </si>
  <si>
    <t>VICTIM/COMPLAINANT</t>
  </si>
  <si>
    <t>CHAMBERS SO</t>
  </si>
  <si>
    <t>HONEY GROVE PD SECRE</t>
  </si>
  <si>
    <t>LAMAR CO. DISPATCH</t>
  </si>
  <si>
    <t>BEXAR CO SO DISPATCH</t>
  </si>
  <si>
    <t>MCT DISAPTCH</t>
  </si>
  <si>
    <t>SMITH CO DISPATCH</t>
  </si>
  <si>
    <t>MDC/DISPATCH</t>
  </si>
  <si>
    <t>PLANO DISP</t>
  </si>
  <si>
    <t>NRH PD DISPATCH</t>
  </si>
  <si>
    <t>DISPATCH VIA RADIO</t>
  </si>
  <si>
    <t>ELLIS CO. S.O.</t>
  </si>
  <si>
    <t>ELLIS COUNTY S.O.</t>
  </si>
  <si>
    <t>RADID DISPATCHED</t>
  </si>
  <si>
    <t>GARLAND DISPATCH</t>
  </si>
  <si>
    <t>DROE UPON</t>
  </si>
  <si>
    <t>ROLLED UP ON IT</t>
  </si>
  <si>
    <t>SGT. REED</t>
  </si>
  <si>
    <t>DPS RADIO TRAFFIC</t>
  </si>
  <si>
    <t>BY VICTIM</t>
  </si>
  <si>
    <t>MCKINNEY DISPATCH</t>
  </si>
  <si>
    <t>ARRIVED ON LOCATION</t>
  </si>
  <si>
    <t>REPORTED BY OFFICER</t>
  </si>
  <si>
    <t>DISPATCHED/SELF</t>
  </si>
  <si>
    <t>COLLIN CO. DISPATCH</t>
  </si>
  <si>
    <t>BRAZORIA COUNTY SO</t>
  </si>
  <si>
    <t>OFFICER BRAD MITCHEL</t>
  </si>
  <si>
    <t>DISPATCHED TO SCENE</t>
  </si>
  <si>
    <t>SAAPD COMMUNICATIONS</t>
  </si>
  <si>
    <t>PARMER DISPATCH</t>
  </si>
  <si>
    <t>DELTA CO SO</t>
  </si>
  <si>
    <t>OBSERVED BY OFFICER</t>
  </si>
  <si>
    <t>STATION WALK IN</t>
  </si>
  <si>
    <t>DISPATCH-PARMER</t>
  </si>
  <si>
    <t>EMERGENCY TONE</t>
  </si>
  <si>
    <t>RADIO DISPATCH 10</t>
  </si>
  <si>
    <t>HEARD BY OFFICERS</t>
  </si>
  <si>
    <t>LLANO CO SO</t>
  </si>
  <si>
    <t>CAME UP ON IT</t>
  </si>
  <si>
    <t>SELF DISPATCH</t>
  </si>
  <si>
    <t>VIEWED INCIDENT</t>
  </si>
  <si>
    <t>DPS AMARILLO</t>
  </si>
  <si>
    <t>PCT 4 DISPATCH</t>
  </si>
  <si>
    <t>LIBERTY COUNTY DISPA</t>
  </si>
  <si>
    <t>IRVING PD DISPATCH</t>
  </si>
  <si>
    <t>WAIVED DOWN BY DRIVE</t>
  </si>
  <si>
    <t>RADIO DESPATCHED</t>
  </si>
  <si>
    <t>DISPATCH (FCSO)</t>
  </si>
  <si>
    <t>MCSO DISPATCHER</t>
  </si>
  <si>
    <t>HARRIS COUNTY RADIO</t>
  </si>
  <si>
    <t>DALHART RADIO</t>
  </si>
  <si>
    <t>DISPATCH OLDHAM CO</t>
  </si>
  <si>
    <t>MORRIS CO. DISPATCH</t>
  </si>
  <si>
    <t>DISPATCJ</t>
  </si>
  <si>
    <t>LAREDO COMM.</t>
  </si>
  <si>
    <t>VIA RAIDO</t>
  </si>
  <si>
    <t>SGT. GOECKING</t>
  </si>
  <si>
    <t>SAN MARCOS ECO</t>
  </si>
  <si>
    <t>DISCOVERED CRASH</t>
  </si>
  <si>
    <t>T.P.D. DISPATCH</t>
  </si>
  <si>
    <t>CULBERSON CO. S.O.</t>
  </si>
  <si>
    <t>COPPELL PD DISPATCH</t>
  </si>
  <si>
    <t>TRINITY CO. S.O.</t>
  </si>
  <si>
    <t>RADIO-IN</t>
  </si>
  <si>
    <t>DISPATCHED-CASTRO SO</t>
  </si>
  <si>
    <t>TYLER POLICE DISPATC</t>
  </si>
  <si>
    <t>DISPATCH (RADIO)</t>
  </si>
  <si>
    <t>MORRIS CO SO</t>
  </si>
  <si>
    <t>RADIO DISPTACH</t>
  </si>
  <si>
    <t>LIBERTY SO DISPATCH</t>
  </si>
  <si>
    <t>OFFICER IN AREA</t>
  </si>
  <si>
    <t>DISPATCHED BY PCSO</t>
  </si>
  <si>
    <t>FLAGGED BY CITIZEN</t>
  </si>
  <si>
    <t>PERSONALLY OBSERVED</t>
  </si>
  <si>
    <t>OBSERVED IT</t>
  </si>
  <si>
    <t>CONROE DPS</t>
  </si>
  <si>
    <t>EXTRA JOB SUPERV.</t>
  </si>
  <si>
    <t>DISPATCHERED</t>
  </si>
  <si>
    <t>STOPPED BY CITIZEN</t>
  </si>
  <si>
    <t>HEARD AND OBSERVED</t>
  </si>
  <si>
    <t>CCSO DISPATCHER</t>
  </si>
  <si>
    <t>CAMP COUNTY SO</t>
  </si>
  <si>
    <t>SUPERVISOR NOTIFICAT</t>
  </si>
  <si>
    <t>BSCO DISPATCH RADIO</t>
  </si>
  <si>
    <t>FORT BEND COUNTY SO</t>
  </si>
  <si>
    <t>WALK UP CP</t>
  </si>
  <si>
    <t>HILL COUNTY DISPATCH</t>
  </si>
  <si>
    <t>TROOPER WHELESS</t>
  </si>
  <si>
    <t>OWNER CALLED POLICE</t>
  </si>
  <si>
    <t>BY DISPATCHER</t>
  </si>
  <si>
    <t>PRESENT DURING CRASH</t>
  </si>
  <si>
    <t>BY MOTORIST</t>
  </si>
  <si>
    <t>COLLIN CO DISPATCH</t>
  </si>
  <si>
    <t>PASSING BY</t>
  </si>
  <si>
    <t>ONVIEW-WALK IN</t>
  </si>
  <si>
    <t>EAST TEXAS DFAS</t>
  </si>
  <si>
    <t>LUBBOCK SO DISPATCH</t>
  </si>
  <si>
    <t>DISPATCHED-GAINES CO</t>
  </si>
  <si>
    <t>CLAY CO. S.O.</t>
  </si>
  <si>
    <t>S.O. DISPATCHER</t>
  </si>
  <si>
    <t>HPD DISPCTHED</t>
  </si>
  <si>
    <t>PHD DISPATCH</t>
  </si>
  <si>
    <t>DISPATCHED BY FCSO</t>
  </si>
  <si>
    <t>CASS COUNTY SO</t>
  </si>
  <si>
    <t>TROOPER MARK MATLOCK</t>
  </si>
  <si>
    <t>FSCO</t>
  </si>
  <si>
    <t>WALK-IN COMPL</t>
  </si>
  <si>
    <t>BY PHONE (SOUTHALL)</t>
  </si>
  <si>
    <t>WALK-IN COMPLAINANT</t>
  </si>
  <si>
    <t>WALKINM</t>
  </si>
  <si>
    <t>GRAPEVINE DISPATCH</t>
  </si>
  <si>
    <t>WALK IN/STOREFRONT</t>
  </si>
  <si>
    <t>NORTHEAST DISPATCHER</t>
  </si>
  <si>
    <t>POLICE DISPTACH</t>
  </si>
  <si>
    <t>DISAPTCHED/911</t>
  </si>
  <si>
    <t>WALKED IN TO STATION</t>
  </si>
  <si>
    <t>DISPATHC</t>
  </si>
  <si>
    <t>DISPATCHRED</t>
  </si>
  <si>
    <t>PRESENT ON SITE</t>
  </si>
  <si>
    <t>UPSHUR CO DISPATCH</t>
  </si>
  <si>
    <t>DRIVE IN</t>
  </si>
  <si>
    <t>WALK IN TO</t>
  </si>
  <si>
    <t>UPSHUR CO SO</t>
  </si>
  <si>
    <t>DPS FW COMM</t>
  </si>
  <si>
    <t>FRANKLIN CO DISPATCH</t>
  </si>
  <si>
    <t>DELTA CO. DISPATCH</t>
  </si>
  <si>
    <t>CALL DISPATCHED</t>
  </si>
  <si>
    <t>FORT BEND DISPATCH</t>
  </si>
  <si>
    <t>DISPATCHED/ HPD</t>
  </si>
  <si>
    <t>ADVISED BY RADIO</t>
  </si>
  <si>
    <t>911 PHONE CALL</t>
  </si>
  <si>
    <t>VIA MET DISPATCHED</t>
  </si>
  <si>
    <t>ON VIEW (FAS</t>
  </si>
  <si>
    <t>VAN ZANDT CO., S.O.</t>
  </si>
  <si>
    <t>VAN ZANDT CO S.O.</t>
  </si>
  <si>
    <t>WALKED IN STATION</t>
  </si>
  <si>
    <t>HOU POLICE DISPATCH</t>
  </si>
  <si>
    <t>CAMP CO SO</t>
  </si>
  <si>
    <t>RUSK COUNTY S.O.</t>
  </si>
  <si>
    <t>DPS COMUNICATIONS</t>
  </si>
  <si>
    <t>LUBBOCK P D RADIO</t>
  </si>
  <si>
    <t>MCALLEN COMMUNICATIO</t>
  </si>
  <si>
    <t>HCSO-DISPATCH</t>
  </si>
  <si>
    <t>WITNESSED/ON VIEW</t>
  </si>
  <si>
    <t>COOKE COUNTY S. O.</t>
  </si>
  <si>
    <t>ON SITE/WAIVED DOWN</t>
  </si>
  <si>
    <t>CHEROKEE CO SO</t>
  </si>
  <si>
    <t>CORYELL SO</t>
  </si>
  <si>
    <t>HOUSTON PD DISP.</t>
  </si>
  <si>
    <t>DISPATCH (CAD)</t>
  </si>
  <si>
    <t>DUVAL CO DISPATCH</t>
  </si>
  <si>
    <t>WALK-IN AT WS DESK 2</t>
  </si>
  <si>
    <t>RUSK COUNTY COMM.</t>
  </si>
  <si>
    <t>JACK CO SO</t>
  </si>
  <si>
    <t>UPSHURE CO SHERIFF</t>
  </si>
  <si>
    <t>DUVAL DISPATCH</t>
  </si>
  <si>
    <t>SEEN</t>
  </si>
  <si>
    <t>TRAVIS COUNTY COMM</t>
  </si>
  <si>
    <t>OFFICER WHO WAS HIT</t>
  </si>
  <si>
    <t>MCT. DISPATCHED</t>
  </si>
  <si>
    <t>GREGG CO.DISPATCH</t>
  </si>
  <si>
    <t>WOOD CO SO</t>
  </si>
  <si>
    <t>CAMP COUNTY DISPATCH</t>
  </si>
  <si>
    <t>KCT DISPATCH</t>
  </si>
  <si>
    <t>HARDEMAN CO DISPATCH</t>
  </si>
  <si>
    <t>AT OFFICE</t>
  </si>
  <si>
    <t>CY-FAIR VFD RADIO</t>
  </si>
  <si>
    <t>HSCO/DISPATCH</t>
  </si>
  <si>
    <t>HPD'S DISPATCH</t>
  </si>
  <si>
    <t>CCSP DISPATCHER</t>
  </si>
  <si>
    <t>BOWIE COUNTY COMM</t>
  </si>
  <si>
    <t>WITHIN SIGHT</t>
  </si>
  <si>
    <t>SO COMMUNICATIONS</t>
  </si>
  <si>
    <t>H.C. PCT. 1 DISPATCH</t>
  </si>
  <si>
    <t>CCSO DISPATCHED</t>
  </si>
  <si>
    <t>FIRST ON SCENE</t>
  </si>
  <si>
    <t>DISREGARD</t>
  </si>
  <si>
    <t>BY DRIVER IN PERSON</t>
  </si>
  <si>
    <t>VAN ZANDT CO.S.O.</t>
  </si>
  <si>
    <t>H.P.D DISP.</t>
  </si>
  <si>
    <t>PHONE - FLOYD CO. SO</t>
  </si>
  <si>
    <t>ON SITE INCIDENT</t>
  </si>
  <si>
    <t>OFC VANDERKAAY</t>
  </si>
  <si>
    <t>VICTIM NOTIFIED OFFI</t>
  </si>
  <si>
    <t>ARRIVED AFTER CRASH</t>
  </si>
  <si>
    <t>WALK-IN-STATION</t>
  </si>
  <si>
    <t>CAMPUS SECURITY</t>
  </si>
  <si>
    <t>DISPATCHED/CAD</t>
  </si>
  <si>
    <t>HARDEMNA COUNTY DISP</t>
  </si>
  <si>
    <t>RADIO: CAD</t>
  </si>
  <si>
    <t>DIPATCH</t>
  </si>
  <si>
    <t>DPS LONGVIEW</t>
  </si>
  <si>
    <t>ON SIGHT ACCIDENT</t>
  </si>
  <si>
    <t>WITNESSED COLLISION</t>
  </si>
  <si>
    <t>CITIZEN DROVE TO SEC</t>
  </si>
  <si>
    <t>LA SALLE CO DISPATCH</t>
  </si>
  <si>
    <t>OFFICER ON SITE</t>
  </si>
  <si>
    <t>PRIVATE CALL</t>
  </si>
  <si>
    <t>BOWIE P.D. DISPATCH</t>
  </si>
  <si>
    <t>POLICE MDT</t>
  </si>
  <si>
    <t>VIEWED ON SCENE</t>
  </si>
  <si>
    <t>HOUSTON P.D DISPATCH</t>
  </si>
  <si>
    <t>HPD S. CENT DISPATCH</t>
  </si>
  <si>
    <t>OFFICER INS.</t>
  </si>
  <si>
    <t>DRIVE UP</t>
  </si>
  <si>
    <t>U-2 DRIVER MADE CONT</t>
  </si>
  <si>
    <t>OFFICER FOUND ACCIDE</t>
  </si>
  <si>
    <t>CAME INTO STATION</t>
  </si>
  <si>
    <t>HPD DISPATCHDR</t>
  </si>
  <si>
    <t>DISIPATCHED</t>
  </si>
  <si>
    <t>RADIO COMMUNICATION</t>
  </si>
  <si>
    <t>DISTPATHED</t>
  </si>
  <si>
    <t>DISPATCH/911</t>
  </si>
  <si>
    <t>FANNIN CO. DISPATCH</t>
  </si>
  <si>
    <t>TELE</t>
  </si>
  <si>
    <t>MCT/RADIO DISPATCH</t>
  </si>
  <si>
    <t>OFFICER DISCOVERED</t>
  </si>
  <si>
    <t>FBSO DISPATCH</t>
  </si>
  <si>
    <t>OBSERVATION</t>
  </si>
  <si>
    <t>DISPATCH TELEPHONED</t>
  </si>
  <si>
    <t>FREESTONE DISPATCH</t>
  </si>
  <si>
    <t>TOLL ROAD DISPATCHER</t>
  </si>
  <si>
    <t>RADIO DPS</t>
  </si>
  <si>
    <t>OPD DISPATCH</t>
  </si>
  <si>
    <t>PULLED UP ON SCENE</t>
  </si>
  <si>
    <t>DPT COMMUNICATIONS</t>
  </si>
  <si>
    <t>CAMPUS RADIO</t>
  </si>
  <si>
    <t>GRAYSON COUNTY SHERI</t>
  </si>
  <si>
    <t>DPS ABILENE</t>
  </si>
  <si>
    <t>LOCATED ON PATROL</t>
  </si>
  <si>
    <t>H.C.T.R.A. DISPATCH</t>
  </si>
  <si>
    <t>HOUSTON P.D. DISPATC</t>
  </si>
  <si>
    <t>RADIOED</t>
  </si>
  <si>
    <t>DOSIATCH</t>
  </si>
  <si>
    <t>SAW THE ACCIDENT</t>
  </si>
  <si>
    <t>UVALDE DISPATCH</t>
  </si>
  <si>
    <t>DRIVEN UP ON</t>
  </si>
  <si>
    <t>WALK-IN WAB</t>
  </si>
  <si>
    <t>LIBERTY SO COMM</t>
  </si>
  <si>
    <t>DEL RIO DISPATCH</t>
  </si>
  <si>
    <t>UNIT 1 DRIVER CAME T</t>
  </si>
  <si>
    <t>VICTIM CONTACT</t>
  </si>
  <si>
    <t>ONVIEW CRASH SCENE</t>
  </si>
  <si>
    <t>LPD DISPATCH</t>
  </si>
  <si>
    <t>OBSERVED ON PATROL</t>
  </si>
  <si>
    <t>ARRIVED ON</t>
  </si>
  <si>
    <t>MCSO-DISPATCHED</t>
  </si>
  <si>
    <t>NOTIFIED</t>
  </si>
  <si>
    <t>ON VIEW THE ACCIDENT</t>
  </si>
  <si>
    <t>WFPD DISPATCH</t>
  </si>
  <si>
    <t>LA SALLE DISPATCH</t>
  </si>
  <si>
    <t>(VIA) RADIO</t>
  </si>
  <si>
    <t>LCSO DISPATCH</t>
  </si>
  <si>
    <t>(WALK-IN REPORT)</t>
  </si>
  <si>
    <t>GPO DISPATCH</t>
  </si>
  <si>
    <t>COLLEGE STATION PD D</t>
  </si>
  <si>
    <t>DPS COMM. PHONE</t>
  </si>
  <si>
    <t>UH DPS POLICE DISPAT</t>
  </si>
  <si>
    <t>DPS LUFKIN</t>
  </si>
  <si>
    <t>JASPER CO. SO</t>
  </si>
  <si>
    <t>COLLEGE STATION DISP</t>
  </si>
  <si>
    <t>TPWD ELLIS POWELL</t>
  </si>
  <si>
    <t>DISPATCHED/CALL</t>
  </si>
  <si>
    <t>OFFICER VIEW</t>
  </si>
  <si>
    <t>OCONNOR, THERESA (9/</t>
  </si>
  <si>
    <t>SIGHTED</t>
  </si>
  <si>
    <t>DISPATCHEED</t>
  </si>
  <si>
    <t>WISE CO. DISPATCH</t>
  </si>
  <si>
    <t>MCSO COMMUNICATIONS</t>
  </si>
  <si>
    <t>NEWTON S O</t>
  </si>
  <si>
    <t>FLAGGED/CONTACTED BY</t>
  </si>
  <si>
    <t>DONLEY SO-DISPATCHED</t>
  </si>
  <si>
    <t>JASPER CO. DISPATCH</t>
  </si>
  <si>
    <t>WISE S.O. DISPATCH</t>
  </si>
  <si>
    <t>G.C.S.O.</t>
  </si>
  <si>
    <t>MURPHY PD DISPATCH</t>
  </si>
  <si>
    <t>DPS PIERCE COMM</t>
  </si>
  <si>
    <t>DPS COMM. -MCALLEN</t>
  </si>
  <si>
    <t>DISAPATCHED</t>
  </si>
  <si>
    <t>HRD DISPATCH</t>
  </si>
  <si>
    <t>BLANCO CO DISPATCH</t>
  </si>
  <si>
    <t>ROLLED UP TO THE ACC</t>
  </si>
  <si>
    <t>JASPER S.O</t>
  </si>
  <si>
    <t>MARTIN CO. S.O.</t>
  </si>
  <si>
    <t>GOLIAD COUNTY</t>
  </si>
  <si>
    <t>SGT. TRAVIS</t>
  </si>
  <si>
    <t>GIDDINGS DPS</t>
  </si>
  <si>
    <t>ONE PERSON FLAGGED D</t>
  </si>
  <si>
    <t>AUSTIN COMM</t>
  </si>
  <si>
    <t>FAYETTE SO (PHONE)</t>
  </si>
  <si>
    <t>WSCO DISPATCH</t>
  </si>
  <si>
    <t>DROVE UP ONTO SCENE</t>
  </si>
  <si>
    <t>GUADALUPE DISPATCH</t>
  </si>
  <si>
    <t>WMSON. CO. SO.</t>
  </si>
  <si>
    <t>CORYELL CO SO</t>
  </si>
  <si>
    <t>S.O. DISP.</t>
  </si>
  <si>
    <t>POLICE DISPATCHE</t>
  </si>
  <si>
    <t>DPS SA COMMUNICATION</t>
  </si>
  <si>
    <t>TRAVIS COUNTY SO</t>
  </si>
  <si>
    <t>FLOYD SO</t>
  </si>
  <si>
    <t>TELECOMMUNICATION</t>
  </si>
  <si>
    <t>LAMB CO SO DISPATCH</t>
  </si>
  <si>
    <t>TROOPER RITTER</t>
  </si>
  <si>
    <t>SAN JACINTO CO. SO</t>
  </si>
  <si>
    <t>RADIO DISPATCED</t>
  </si>
  <si>
    <t>HEARD BY OFFICER</t>
  </si>
  <si>
    <t>SCSO DISPATCH</t>
  </si>
  <si>
    <t>CITIZEN/ON VIEW</t>
  </si>
  <si>
    <t>TELEPHONE-CITIZEN</t>
  </si>
  <si>
    <t>LAMB SO DISPATCH</t>
  </si>
  <si>
    <t>UVALDE P.D.</t>
  </si>
  <si>
    <t>RAINS CO SO</t>
  </si>
  <si>
    <t>REGIONAL DISPATCH</t>
  </si>
  <si>
    <t>TRAFFIC STOP</t>
  </si>
  <si>
    <t>CAMP CO. DISPATCH</t>
  </si>
  <si>
    <t>FLAGGED BY UNIT 1</t>
  </si>
  <si>
    <t>WITNESSED ACC.</t>
  </si>
  <si>
    <t>PARK EMPLOYEE</t>
  </si>
  <si>
    <t>DPS 2225</t>
  </si>
  <si>
    <t>DISE</t>
  </si>
  <si>
    <t>UPSHUR CO. DISPATCH</t>
  </si>
  <si>
    <t>MEDINA CO DISPATCH</t>
  </si>
  <si>
    <t>VIEWED BY OFFICER</t>
  </si>
  <si>
    <t>DROVE ON CRASH SCENE</t>
  </si>
  <si>
    <t>RADIO DISPAYTCHED</t>
  </si>
  <si>
    <t>FLAGGED OUT</t>
  </si>
  <si>
    <t>OWNER OF UNIT #2</t>
  </si>
  <si>
    <t>LEE COUNTY DISPATCH</t>
  </si>
  <si>
    <t>DISPATCH COMPUTER</t>
  </si>
  <si>
    <t>ABD DISPATCH</t>
  </si>
  <si>
    <t>UHDPS DISPATCHER</t>
  </si>
  <si>
    <t>G.C.S.O</t>
  </si>
  <si>
    <t>PATROLLING OFFICER</t>
  </si>
  <si>
    <t>DISTATCHED</t>
  </si>
  <si>
    <t>DISPATCH PD</t>
  </si>
  <si>
    <t>OFFICER DRIVE BY</t>
  </si>
  <si>
    <t>ADVISED BY CITIZEN</t>
  </si>
  <si>
    <t>WALKING AT COLLISION</t>
  </si>
  <si>
    <t>OFC ONSCENE</t>
  </si>
  <si>
    <t>HPD DOSLATCHER</t>
  </si>
  <si>
    <t>ENNIS PD</t>
  </si>
  <si>
    <t>HPD SGT MORGAN</t>
  </si>
  <si>
    <t>WORKING AT COLLISION</t>
  </si>
  <si>
    <t>HFD DISPATCH</t>
  </si>
  <si>
    <t>CASS CO. S.O.</t>
  </si>
  <si>
    <t>HOWARD CO. SO.</t>
  </si>
  <si>
    <t>CAILFOR SERVICE</t>
  </si>
  <si>
    <t>WALK-IN AT FRONT DES</t>
  </si>
  <si>
    <t>RUSK CO S.O.</t>
  </si>
  <si>
    <t>VAN ZANDT S.O</t>
  </si>
  <si>
    <t>SERGEANT</t>
  </si>
  <si>
    <t>POLICE COMMUNICATION</t>
  </si>
  <si>
    <t>HOPKINS COUNTY S.O.</t>
  </si>
  <si>
    <t>CASS COUNTY DISPATCH</t>
  </si>
  <si>
    <t>NE DISPATCH</t>
  </si>
  <si>
    <t>CALLED IN BY WRECKER</t>
  </si>
  <si>
    <t>WALK-IN/FRONT DESK</t>
  </si>
  <si>
    <t>RCSO</t>
  </si>
  <si>
    <t>SODISP HOUISTON PD</t>
  </si>
  <si>
    <t>TEXARKANA DPS</t>
  </si>
  <si>
    <t>RUSK CO. SO</t>
  </si>
  <si>
    <t>JIM WELLS COUNTY</t>
  </si>
  <si>
    <t>PHONE-FAYETTE SO</t>
  </si>
  <si>
    <t>HARLINGE DPS COMM.</t>
  </si>
  <si>
    <t>DELTA CO DISPATCH</t>
  </si>
  <si>
    <t>HPD/DISPATCH</t>
  </si>
  <si>
    <t>DISAPCHED</t>
  </si>
  <si>
    <t>PARTOL</t>
  </si>
  <si>
    <t>05/14/201009</t>
  </si>
  <si>
    <t>FRANKLIN COUNTY SO</t>
  </si>
  <si>
    <t>DPS COMM MCALLEN</t>
  </si>
  <si>
    <t>ROLL CALL SGT.</t>
  </si>
  <si>
    <t>RADIO EDDISPATCH</t>
  </si>
  <si>
    <t>MARSHALL POLICE DISP</t>
  </si>
  <si>
    <t>MT VERNON</t>
  </si>
  <si>
    <t>UPSHUR COUNTY</t>
  </si>
  <si>
    <t>OBSERVIED</t>
  </si>
  <si>
    <t>NAVARRO COUNTY SO.</t>
  </si>
  <si>
    <t>DPSO DISPATCH</t>
  </si>
  <si>
    <t>REFUGIO CO. DISPATCH</t>
  </si>
  <si>
    <t>OFFICE REPORT</t>
  </si>
  <si>
    <t>COLORADO SO-RADIO</t>
  </si>
  <si>
    <t>UVALDE COMMUNICATION</t>
  </si>
  <si>
    <t>CPL ERIC WHITE</t>
  </si>
  <si>
    <t>DPS COMMUNICATINS</t>
  </si>
  <si>
    <t>PHONED BY TPR GARZA</t>
  </si>
  <si>
    <t>WMSON. CO.SO</t>
  </si>
  <si>
    <t>LOCATED SUSPECT VEH.</t>
  </si>
  <si>
    <t>FLAGGED DOWN BY CIV</t>
  </si>
  <si>
    <t>DROVE UP-ON</t>
  </si>
  <si>
    <t>KIMBLE COMMUNICATION</t>
  </si>
  <si>
    <t>DPS COMM.- MCALLEN</t>
  </si>
  <si>
    <t>DISPATCHJ</t>
  </si>
  <si>
    <t>GFD DISPATCH</t>
  </si>
  <si>
    <t>DISPATCH PHONE CALL</t>
  </si>
  <si>
    <t>RADIO:FBCSO</t>
  </si>
  <si>
    <t>BLANK</t>
  </si>
  <si>
    <t>CROSBY COUNTY S.O.</t>
  </si>
  <si>
    <t>PAGED</t>
  </si>
  <si>
    <t>WALKIN AT STA 4</t>
  </si>
  <si>
    <t>CAME ON IT</t>
  </si>
  <si>
    <t>COLORADO SO - RADIO</t>
  </si>
  <si>
    <t>DEPUTY TERRY RUSSELL</t>
  </si>
  <si>
    <t>SAN ANTONIO DISPATCH</t>
  </si>
  <si>
    <t>HOSPITAL DISPATCH</t>
  </si>
  <si>
    <t>VERBAL</t>
  </si>
  <si>
    <t>ADVISED BY PERSON</t>
  </si>
  <si>
    <t>FIELD INITIATED</t>
  </si>
  <si>
    <t>OSO DISPATCH</t>
  </si>
  <si>
    <t>JCSO RADIO</t>
  </si>
  <si>
    <t>HOUATON DISPATCH</t>
  </si>
  <si>
    <t>BURNET CNTY DISPATCH</t>
  </si>
  <si>
    <t>GONZALES COUNTY S.O.</t>
  </si>
  <si>
    <t>WALKED INTO STATION</t>
  </si>
  <si>
    <t>COMAL CO. DISPATCH</t>
  </si>
  <si>
    <t>LOCATED BY DEPUTY</t>
  </si>
  <si>
    <t>LAREDO COMMUNICATION</t>
  </si>
  <si>
    <t>VIA MED DISPATCHED</t>
  </si>
  <si>
    <t>OVERHEARD OVER RADIO</t>
  </si>
  <si>
    <t>DPS LAREDO COMM.</t>
  </si>
  <si>
    <t>VAN ZANDT CO. SO</t>
  </si>
  <si>
    <t>DPS HARLIGEN</t>
  </si>
  <si>
    <t>DURING PATROL OF ARE</t>
  </si>
  <si>
    <t>LASALLE CO DISPATCH</t>
  </si>
  <si>
    <t>PECOS COMM.</t>
  </si>
  <si>
    <t>DPS COMM. MCALLEN</t>
  </si>
  <si>
    <t>DPS COMMS SAN ANGELO</t>
  </si>
  <si>
    <t>RUSK COUNTY COMM</t>
  </si>
  <si>
    <t>PCT-4 DISPATCH</t>
  </si>
  <si>
    <t>DROVE UP ONTO</t>
  </si>
  <si>
    <t>WPD DISPATCH</t>
  </si>
  <si>
    <t>PER DISPATCH</t>
  </si>
  <si>
    <t>BURLESON SO DISPATCH</t>
  </si>
  <si>
    <t>PRESENT</t>
  </si>
  <si>
    <t>KAUFMAN COUNTY SO</t>
  </si>
  <si>
    <t>COMPUTER</t>
  </si>
  <si>
    <t>OFFICER ON VIEW</t>
  </si>
  <si>
    <t>REFUGIO COUNTY SO.</t>
  </si>
  <si>
    <t>BCSO DEPUTY LOBPRIES</t>
  </si>
  <si>
    <t>OFCR D ANDREWS, 920</t>
  </si>
  <si>
    <t>BY PARKING LOT PERSO</t>
  </si>
  <si>
    <t>DPS-COMMUNICATIONS</t>
  </si>
  <si>
    <t>MADISON CO. S.O.</t>
  </si>
  <si>
    <t>WALLER COUNTY DISP.</t>
  </si>
  <si>
    <t>OYSTER CREEK PD</t>
  </si>
  <si>
    <t>HARRIS CO. SO.</t>
  </si>
  <si>
    <t>CAME UPON IT</t>
  </si>
  <si>
    <t>FLAGGED DOWN BY VICT</t>
  </si>
  <si>
    <t>DPS COM.</t>
  </si>
  <si>
    <t>BURNET COUNTY S.O.</t>
  </si>
  <si>
    <t>NOTIFIED IN PERSON</t>
  </si>
  <si>
    <t>R. STEVENSON</t>
  </si>
  <si>
    <t>COMPUTER DISPATCHED</t>
  </si>
  <si>
    <t>BY OFFICER ROUSH</t>
  </si>
  <si>
    <t>EDINBURG DISPATCH</t>
  </si>
  <si>
    <t>HARRIS CO. S.O.</t>
  </si>
  <si>
    <t>OBSERVED WRECK HAPPE</t>
  </si>
  <si>
    <t>PASS-BY</t>
  </si>
  <si>
    <t>HOUSTON PA DISP.</t>
  </si>
  <si>
    <t>DPS DISPATCHER</t>
  </si>
  <si>
    <t>BOSQUE CO. DISPATCH</t>
  </si>
  <si>
    <t>FOUND IT</t>
  </si>
  <si>
    <t>DIRPATCHED</t>
  </si>
  <si>
    <t>SAN JACITNO CO SO</t>
  </si>
  <si>
    <t>VAN ZANDT S.O.</t>
  </si>
  <si>
    <t>SGT. M. POWERS</t>
  </si>
  <si>
    <t>OBSERVED/WITNESS</t>
  </si>
  <si>
    <t>FT BEND COUNTY DISP</t>
  </si>
  <si>
    <t>DPS OZONA</t>
  </si>
  <si>
    <t>B.C.S.O DISPATCH</t>
  </si>
  <si>
    <t>LAREDO DPS</t>
  </si>
  <si>
    <t>RESPONDED TO CALL</t>
  </si>
  <si>
    <t>LAND OWNER</t>
  </si>
  <si>
    <t>ELLIS COUNTY SO.</t>
  </si>
  <si>
    <t>MCSO DISP</t>
  </si>
  <si>
    <t>VZSO DISPATCH RADIO</t>
  </si>
  <si>
    <t>HARLINGEN DPS</t>
  </si>
  <si>
    <t>RED RIVER S.O.</t>
  </si>
  <si>
    <t>VISUAL</t>
  </si>
  <si>
    <t>ELLIS CO DISPATCHED</t>
  </si>
  <si>
    <t>FIELD GENERATED</t>
  </si>
  <si>
    <t>PO RADIO</t>
  </si>
  <si>
    <t>MENARD CO DISPATCH</t>
  </si>
  <si>
    <t>DPS/COMMUNICATIONS</t>
  </si>
  <si>
    <t>STARR COMMUNICATION</t>
  </si>
  <si>
    <t>DET. POONSIN #2460</t>
  </si>
  <si>
    <t>(VIA)RADIO</t>
  </si>
  <si>
    <t>CLARKSVILLE P.D</t>
  </si>
  <si>
    <t>HARDIN CO DISPATCH</t>
  </si>
  <si>
    <t>EYE WITNESS</t>
  </si>
  <si>
    <t>PEDESTIAN ON SCENE</t>
  </si>
  <si>
    <t>BURLESON PD DISPATC</t>
  </si>
  <si>
    <t>HOUSTON CO S.O.</t>
  </si>
  <si>
    <t>MARK KING</t>
  </si>
  <si>
    <t>POLICE DISPATCH/RADI</t>
  </si>
  <si>
    <t>POLK COUNTY SO</t>
  </si>
  <si>
    <t>WMSN. CO. SO.</t>
  </si>
  <si>
    <t>ARLINGTON DISPATCH</t>
  </si>
  <si>
    <t>ARRIVED ON-SCENE</t>
  </si>
  <si>
    <t>TELEPHONE/SGT. JIRAL</t>
  </si>
  <si>
    <t>SAN SABA S.O.</t>
  </si>
  <si>
    <t>SGT. LYNN HOLLAND</t>
  </si>
  <si>
    <t>HAYS COUNTY S.O</t>
  </si>
  <si>
    <t>SAW TRUCK ON SIDE RO</t>
  </si>
  <si>
    <t>CARSON O SO</t>
  </si>
  <si>
    <t>MATHIS DISPATCH</t>
  </si>
  <si>
    <t>BELL CO/COM/CENTER</t>
  </si>
  <si>
    <t>TROOPER H. PAULDO</t>
  </si>
  <si>
    <t>TROOPER L. HUBERT</t>
  </si>
  <si>
    <t>GRAY CO. S.O.</t>
  </si>
  <si>
    <t>ROWLETT DISPATCH</t>
  </si>
  <si>
    <t>DROVE UP TO</t>
  </si>
  <si>
    <t>SAW ACCIDENT SCENE</t>
  </si>
  <si>
    <t>DPS WACO DISPATCH</t>
  </si>
  <si>
    <t>BOSQUE COUNTY</t>
  </si>
  <si>
    <t>GRAY CO S.O.</t>
  </si>
  <si>
    <t>DUMAS DISPATCHED</t>
  </si>
  <si>
    <t>LAREDO DPS COMM</t>
  </si>
  <si>
    <t>WMS COUNTY COMM</t>
  </si>
  <si>
    <t>TCO HARTFIELD</t>
  </si>
  <si>
    <t>DPS LUBBOCK COM</t>
  </si>
  <si>
    <t>CHAMBRS COUNTY SO</t>
  </si>
  <si>
    <t>NW DISP</t>
  </si>
  <si>
    <t>DISPATCHED TO SUBSTA</t>
  </si>
  <si>
    <t>LAMPASAS DPS</t>
  </si>
  <si>
    <t>ON DUTY SUPERVISOR</t>
  </si>
  <si>
    <t>TROOPER PAULDO</t>
  </si>
  <si>
    <t>YOUNG CO. SO.</t>
  </si>
  <si>
    <t>911 DISP</t>
  </si>
  <si>
    <t>MONTGOMERY COUNTY SO</t>
  </si>
  <si>
    <t>ROLLINS BROOK</t>
  </si>
  <si>
    <t>DISPATCH - CASTRO SO</t>
  </si>
  <si>
    <t>BURLESON COUNTY S O</t>
  </si>
  <si>
    <t>CHAMBERS SO CO</t>
  </si>
  <si>
    <t>FLAGGED-DOWN</t>
  </si>
  <si>
    <t>HEARD IT</t>
  </si>
  <si>
    <t>MADISON CO. SO</t>
  </si>
  <si>
    <t>DISPATCHED1</t>
  </si>
  <si>
    <t>LCSO DISPATCHED</t>
  </si>
  <si>
    <t>DISPATCHED (BCSO)</t>
  </si>
  <si>
    <t>CLAY CO SO</t>
  </si>
  <si>
    <t>TYLER CO SO</t>
  </si>
  <si>
    <t>SHERIFF BURNS</t>
  </si>
  <si>
    <t>WITNESSED THE CRASH</t>
  </si>
  <si>
    <t>DROVE UPON/FLAG DOWN</t>
  </si>
  <si>
    <t>HCC04 DISPATCH</t>
  </si>
  <si>
    <t>DICKENS COUNTY S.O.</t>
  </si>
  <si>
    <t>BOWIE PD DISPATCH</t>
  </si>
  <si>
    <t>WALK UP COMPLAINT</t>
  </si>
  <si>
    <t>DISPATCH (PHONE)</t>
  </si>
  <si>
    <t>WALKIN RPT</t>
  </si>
  <si>
    <t>JACK COUNTY SO</t>
  </si>
  <si>
    <t>WITNESS COLLISION</t>
  </si>
  <si>
    <t>DISPACTCHED</t>
  </si>
  <si>
    <t>ATLANTA DISPATCH</t>
  </si>
  <si>
    <t>ALLEN DISPATCHER</t>
  </si>
  <si>
    <t>CONTACTED BY OFFICER</t>
  </si>
  <si>
    <t>XISPATCHED</t>
  </si>
  <si>
    <t>CHILD APPROACHED ME</t>
  </si>
  <si>
    <t>HEARD ON RADIO</t>
  </si>
  <si>
    <t>UNIT 2 CAME TO STATI</t>
  </si>
  <si>
    <t>DISPATCHED BY POLICE</t>
  </si>
  <si>
    <t>BELL CO. COMM</t>
  </si>
  <si>
    <t>RADIO WCSO</t>
  </si>
  <si>
    <t>PERSON.</t>
  </si>
  <si>
    <t>DROVE UPON INCIDENT</t>
  </si>
  <si>
    <t>OFF DUTY OFFICER</t>
  </si>
  <si>
    <t>ADMINISTRATORS</t>
  </si>
  <si>
    <t>DIDPATCH</t>
  </si>
  <si>
    <t>HAMILTON S.O.</t>
  </si>
  <si>
    <t>PUBLIC SERVIC</t>
  </si>
  <si>
    <t>LUBBOCK PD RADIO</t>
  </si>
  <si>
    <t>CAME UP AND I ASSIGN</t>
  </si>
  <si>
    <t>ADVISED BY WITNESS</t>
  </si>
  <si>
    <t>DISPARCHED</t>
  </si>
  <si>
    <t>INVOLVED PARTY</t>
  </si>
  <si>
    <t>CORYELL COUNTY COMM.</t>
  </si>
  <si>
    <t>RADIO/CAB</t>
  </si>
  <si>
    <t>SANGER PD</t>
  </si>
  <si>
    <t>WALK IN STATION RPT</t>
  </si>
  <si>
    <t>WAVED DOWN DISPATCH</t>
  </si>
  <si>
    <t>RPD DISPATCH</t>
  </si>
  <si>
    <t>VIA DISPATCHER</t>
  </si>
  <si>
    <t>VPD DISPATCH</t>
  </si>
  <si>
    <t>FLAGGED DOWN BY UNIT</t>
  </si>
  <si>
    <t>RADIO DIPATCHED</t>
  </si>
  <si>
    <t>DROVE UP RIGHT AFTER</t>
  </si>
  <si>
    <t>UNIT #1 CALLED ME</t>
  </si>
  <si>
    <t>POINT POLICE</t>
  </si>
  <si>
    <t>MCLENNAN CO. SHERIFF</t>
  </si>
  <si>
    <t>BELL CO. COMM.</t>
  </si>
  <si>
    <t>VZSO</t>
  </si>
  <si>
    <t>BCSO-DISPATCHED</t>
  </si>
  <si>
    <t>VIA MCT COMPUTER</t>
  </si>
  <si>
    <t>CHAMBERS CO DISPATCH</t>
  </si>
  <si>
    <t>HOUSTON COUNTY S.O</t>
  </si>
  <si>
    <t>BOSQUE CO. S.O.</t>
  </si>
  <si>
    <t>DSIPATCHER</t>
  </si>
  <si>
    <t>DPS HELICOPTER</t>
  </si>
  <si>
    <t>OBSERVED BY R/O</t>
  </si>
  <si>
    <t>DISPATCHED BY SO</t>
  </si>
  <si>
    <t>CHAMBERS CO SO</t>
  </si>
  <si>
    <t>AT STATION</t>
  </si>
  <si>
    <t>DISP/SIGHT</t>
  </si>
  <si>
    <t>DENISON PD DISPATCH</t>
  </si>
  <si>
    <t>PROPERTY OWNER</t>
  </si>
  <si>
    <t>KLEIN PD DISPATCHER</t>
  </si>
  <si>
    <t>HURST PD DISPATCH</t>
  </si>
  <si>
    <t>WM. CO. SO.</t>
  </si>
  <si>
    <t>TRP. BALLEW</t>
  </si>
  <si>
    <t>MONT. COUNTY EMS</t>
  </si>
  <si>
    <t>FALLS SO</t>
  </si>
  <si>
    <t>ON VIEW PPD OFFICER</t>
  </si>
  <si>
    <t>DPS SA COMMS</t>
  </si>
  <si>
    <t>DISPATCHER (PCT. 7)</t>
  </si>
  <si>
    <t>TELEPHONED</t>
  </si>
  <si>
    <t>BY OWNER OF UNIT 2</t>
  </si>
  <si>
    <t>BANDERA SO</t>
  </si>
  <si>
    <t>DRIVING BY SCENE</t>
  </si>
  <si>
    <t>LAMPASAS DPS COMM:</t>
  </si>
  <si>
    <t>DPS-DALLAS</t>
  </si>
  <si>
    <t>MONTGOMERY CO SO</t>
  </si>
  <si>
    <t>MENARD SO DISPATCH</t>
  </si>
  <si>
    <t>ON-VIEWED/ WALKIN</t>
  </si>
  <si>
    <t>METRO P.D. DISPATCH</t>
  </si>
  <si>
    <t>DOP</t>
  </si>
  <si>
    <t>SHERIFF'S DISPATCH</t>
  </si>
  <si>
    <t>O.V.</t>
  </si>
  <si>
    <t>ONVIEW/EX-JOB</t>
  </si>
  <si>
    <t>ON VIEW ACCIDENT</t>
  </si>
  <si>
    <t>ON-VIEW/NOT WITNESS</t>
  </si>
  <si>
    <t>GARLAND PD DISPATCH</t>
  </si>
  <si>
    <t>EXTRA JOB</t>
  </si>
  <si>
    <t>RADIOI DISPATCHED</t>
  </si>
  <si>
    <t>M.C.T RADIO DISPATCH</t>
  </si>
  <si>
    <t>HPD DIP</t>
  </si>
  <si>
    <t>BOWIE CO COMM.</t>
  </si>
  <si>
    <t>VAN ZANDT COUNTY SO</t>
  </si>
  <si>
    <t>WALKIN AT STATION 8</t>
  </si>
  <si>
    <t>ROLLED UP ON CRASH</t>
  </si>
  <si>
    <t>PASSERBY WAVED DOWN</t>
  </si>
  <si>
    <t>HEARD THE CRASH</t>
  </si>
  <si>
    <t>911 POLICE DISPATCH</t>
  </si>
  <si>
    <t>HOUSTON POLICE NORTH</t>
  </si>
  <si>
    <t>PIERCE DPS COMM</t>
  </si>
  <si>
    <t>NAVARRO CO. SO P/S</t>
  </si>
  <si>
    <t>IN PERSON/SELF</t>
  </si>
  <si>
    <t>MCL DISPATCH</t>
  </si>
  <si>
    <t>HPD WESTSIDE DISP.</t>
  </si>
  <si>
    <t>SERGEANT E. BAZAN</t>
  </si>
  <si>
    <t>ON SCENE/ON VIEW</t>
  </si>
  <si>
    <t>TITUS COUNTY S. O.</t>
  </si>
  <si>
    <t>DPS CONROE COM</t>
  </si>
  <si>
    <t>DPS M. WELLS</t>
  </si>
  <si>
    <t>DENTON OCUNTY S.O.</t>
  </si>
  <si>
    <t>HOUSTON CO SO</t>
  </si>
  <si>
    <t>DSP</t>
  </si>
  <si>
    <t>PLAIN VIEW</t>
  </si>
  <si>
    <t>SECURITY OFFICE</t>
  </si>
  <si>
    <t>ON SCENE OFFICER</t>
  </si>
  <si>
    <t>SELF INTITATED</t>
  </si>
  <si>
    <t>TRINITY CO DISPATCH</t>
  </si>
  <si>
    <t>DISPATCHED-BCSO</t>
  </si>
  <si>
    <t>CALLED IN BY TXDOT</t>
  </si>
  <si>
    <t>WINTERS PD</t>
  </si>
  <si>
    <t>CONCHO SO DISPATCH</t>
  </si>
  <si>
    <t>ON SCENE.</t>
  </si>
  <si>
    <t>SAW VEHICLES ROADSID</t>
  </si>
  <si>
    <t>DPS COUMMUNICATIONS</t>
  </si>
  <si>
    <t>RUSK CO SO DISPATCH</t>
  </si>
  <si>
    <t>CEDAR PARK DISPATCH</t>
  </si>
  <si>
    <t>MILLS CO SO</t>
  </si>
  <si>
    <t>DISPATCH FARWELL SO</t>
  </si>
  <si>
    <t>HOUSTON DISPATHC</t>
  </si>
  <si>
    <t>HAMILTON COUNTY S.O.</t>
  </si>
  <si>
    <t>FLAG DONW</t>
  </si>
  <si>
    <t>SEGUIN DISPATCHER</t>
  </si>
  <si>
    <t>AECC DISPATCH</t>
  </si>
  <si>
    <t>DPS COMM. LAREDO</t>
  </si>
  <si>
    <t>WMSN CO SO</t>
  </si>
  <si>
    <t>MARTIN COUNTY SO</t>
  </si>
  <si>
    <t>SCHOOL STAFF MEMBER</t>
  </si>
  <si>
    <t>PHONED IN BY PASSER</t>
  </si>
  <si>
    <t>DRIVING BY</t>
  </si>
  <si>
    <t>HQS</t>
  </si>
  <si>
    <t>OFFICE WALK IN</t>
  </si>
  <si>
    <t>DISPATCHED/FLAGGED</t>
  </si>
  <si>
    <t>FLEEING FROM MY UNIT</t>
  </si>
  <si>
    <t>DISPATCH ADVISED</t>
  </si>
  <si>
    <t>POLICE DEPT CELL</t>
  </si>
  <si>
    <t>CALHOUN CO DISPATCH</t>
  </si>
  <si>
    <t>COUNTY DISPATCHER</t>
  </si>
  <si>
    <t>LAMB CO DISPATCH</t>
  </si>
  <si>
    <t>HSCO DISPATCH</t>
  </si>
  <si>
    <t>ESCO</t>
  </si>
  <si>
    <t>PHONE CALL FROM SUPE</t>
  </si>
  <si>
    <t>HPD NW DISP</t>
  </si>
  <si>
    <t>DISPATCHED-HPD</t>
  </si>
  <si>
    <t>RAINS COUNTY SO</t>
  </si>
  <si>
    <t>MALL SECURITY</t>
  </si>
  <si>
    <t>TELEPHONE (CELL)</t>
  </si>
  <si>
    <t>SC DISPATCHER</t>
  </si>
  <si>
    <t>MIDLAND COMM</t>
  </si>
  <si>
    <t>WITNESS CALLED 9-1-1</t>
  </si>
  <si>
    <t>WALKIN TO STATION</t>
  </si>
  <si>
    <t>OFFICER WEST OBSERVD</t>
  </si>
  <si>
    <t>PATROL SUPERVISOR</t>
  </si>
  <si>
    <t>ON VIWED</t>
  </si>
  <si>
    <t>DISPATCH HPO</t>
  </si>
  <si>
    <t>RED RIVER CO. SO</t>
  </si>
  <si>
    <t>DISPATCHER BCSO</t>
  </si>
  <si>
    <t>HPD WS FRONT DESK</t>
  </si>
  <si>
    <t>ONVIEWED-OBSERVED</t>
  </si>
  <si>
    <t>NEWTON COUNTY S.O.</t>
  </si>
  <si>
    <t>BEDORD DISPATCH</t>
  </si>
  <si>
    <t>KARNES COUNTY S.O.</t>
  </si>
  <si>
    <t>STATION DESK OFFICER</t>
  </si>
  <si>
    <t>OFFICER DROVE UP ON</t>
  </si>
  <si>
    <t>G.C.S.O DISPATCH</t>
  </si>
  <si>
    <t>DISPATCH (HFD)</t>
  </si>
  <si>
    <t>RADO DISPATCHED</t>
  </si>
  <si>
    <t>PHONE/HALE COUNTY SO</t>
  </si>
  <si>
    <t>DROVE BY LT</t>
  </si>
  <si>
    <t>DPS COMM.SAN ANTONIO</t>
  </si>
  <si>
    <t>CLERK</t>
  </si>
  <si>
    <t>DISPATCH MULESHOE PD</t>
  </si>
  <si>
    <t>C.C.S.O. DISPATCH</t>
  </si>
  <si>
    <t>GILLESPIE CO. SO</t>
  </si>
  <si>
    <t>ECSO DEPUTY</t>
  </si>
  <si>
    <t>C C DISPATCH</t>
  </si>
  <si>
    <t>RADIO DISPATHCED</t>
  </si>
  <si>
    <t>KERR SO COMM</t>
  </si>
  <si>
    <t>G.R.M.C.-HOSPITAL</t>
  </si>
  <si>
    <t>LAKE DALLAS DISPATCH</t>
  </si>
  <si>
    <t>WALKED INTO SHERIFFS</t>
  </si>
  <si>
    <t>UTSA PD, DISPATCHER</t>
  </si>
  <si>
    <t>DISAPTCHER</t>
  </si>
  <si>
    <t>FANNIN SO</t>
  </si>
  <si>
    <t>DELAYED FATALITY</t>
  </si>
  <si>
    <t>FLAGGED DOWN BY MGR</t>
  </si>
  <si>
    <t>VAN ZANDT COUNTY S.O</t>
  </si>
  <si>
    <t>FWPD DISPATCH</t>
  </si>
  <si>
    <t>TX DPS DISPATCH</t>
  </si>
  <si>
    <t>NOTIFIED BY DRIVER</t>
  </si>
  <si>
    <t>SELF-ASSIGN</t>
  </si>
  <si>
    <t>ADVISED BY FD.</t>
  </si>
  <si>
    <t>DPS BRYANT DISPATCH</t>
  </si>
  <si>
    <t>HISD PD DISPATCHER</t>
  </si>
  <si>
    <t>CHAMBERS DISPATCH</t>
  </si>
  <si>
    <t>POLICE DISPATHER</t>
  </si>
  <si>
    <t>HOUSTON COMM.</t>
  </si>
  <si>
    <t>ERATH S.O. DISPATCH</t>
  </si>
  <si>
    <t>DPS COMM.-CONROE</t>
  </si>
  <si>
    <t>DPS COMM. - CONROE</t>
  </si>
  <si>
    <t>CHAMBERS CO. SO</t>
  </si>
  <si>
    <t>TEXAS DPS TEXAS CITY</t>
  </si>
  <si>
    <t>TOOL DISPATCHER</t>
  </si>
  <si>
    <t>HARDIN CO. DISPATCH</t>
  </si>
  <si>
    <t>A.C.S.O. DISPATCH</t>
  </si>
  <si>
    <t>HISD POLICE DISPATCH</t>
  </si>
  <si>
    <t>LEON COUNTY S.O.</t>
  </si>
  <si>
    <t>DENTON COUNTY SO</t>
  </si>
  <si>
    <t>HUNT COUNTY DISPATCH</t>
  </si>
  <si>
    <t>OBSERVED IN ROADWAY</t>
  </si>
  <si>
    <t>DISPATCH (BCSO)</t>
  </si>
  <si>
    <t>DEPUTY ROWAN #534</t>
  </si>
  <si>
    <t>OLDHAM DISPATCH</t>
  </si>
  <si>
    <t>DISOATCH</t>
  </si>
  <si>
    <t>ERATH SO DISPATCH</t>
  </si>
  <si>
    <t>TX DPS TEXAS CITY</t>
  </si>
  <si>
    <t>LEON CO. SO</t>
  </si>
  <si>
    <t>NCSO COMMUNICATION</t>
  </si>
  <si>
    <t>EMERGENCY LINE</t>
  </si>
  <si>
    <t>MWPD DISPATCH</t>
  </si>
  <si>
    <t>HARDIN CO. DISP</t>
  </si>
  <si>
    <t>SGT.CLAIR BARNES</t>
  </si>
  <si>
    <t>HPD DISPTACH</t>
  </si>
  <si>
    <t>DISPATCHED BY DPS</t>
  </si>
  <si>
    <t>DISAPATCH</t>
  </si>
  <si>
    <t>THP TEXARKANA</t>
  </si>
  <si>
    <t>DPS/THP - TEXAS CITY</t>
  </si>
  <si>
    <t>HPD DISPATCH HOUSTON</t>
  </si>
  <si>
    <t>GRAY CO SO</t>
  </si>
  <si>
    <t>MGT DISPATCHED</t>
  </si>
  <si>
    <t>HPD DIAPATCHER</t>
  </si>
  <si>
    <t>HEPP ADMIN</t>
  </si>
  <si>
    <t>QUANAH DISPATCH</t>
  </si>
  <si>
    <t>WITNESSED THE ACCIDE</t>
  </si>
  <si>
    <t>PORT ARTHUR DISPATCH</t>
  </si>
  <si>
    <t>WALK IN LOBBY</t>
  </si>
  <si>
    <t>CONCERN CITIZEN</t>
  </si>
  <si>
    <t>GRIMES CO</t>
  </si>
  <si>
    <t>OFC. W. LEE</t>
  </si>
  <si>
    <t>ON VIEW AFTER OCCUR</t>
  </si>
  <si>
    <t>DISPACHTED</t>
  </si>
  <si>
    <t>DISPATCH OLDHAM SO</t>
  </si>
  <si>
    <t>OV</t>
  </si>
  <si>
    <t>DISPHE</t>
  </si>
  <si>
    <t>MCT NOTIFIED</t>
  </si>
  <si>
    <t>DISPATCHED-AMARILLO</t>
  </si>
  <si>
    <t>PLANO P.D. DISP</t>
  </si>
  <si>
    <t>DART PD DISPATCH</t>
  </si>
  <si>
    <t>BURNET COUNTY DISPAT</t>
  </si>
  <si>
    <t>HOUSTON POLICE DEPAR</t>
  </si>
  <si>
    <t>DISPATCH-CHECK BY</t>
  </si>
  <si>
    <t>DUVAL CO. DISPATCH</t>
  </si>
  <si>
    <t>HOUSTON PD/DISPATCHE</t>
  </si>
  <si>
    <t>HOUSTON P.D DISP</t>
  </si>
  <si>
    <t>JCSO DISPATCHED</t>
  </si>
  <si>
    <t>DISPATCH-DPS CONROE</t>
  </si>
  <si>
    <t>HPD DISPATCHE</t>
  </si>
  <si>
    <t>HARDEMAN COUNTY DISP</t>
  </si>
  <si>
    <t>MCT-DISPATCHED</t>
  </si>
  <si>
    <t>PERSONAL CONTACT</t>
  </si>
  <si>
    <t>.L</t>
  </si>
  <si>
    <t>DISPATCG</t>
  </si>
  <si>
    <t>DISPATCCHED</t>
  </si>
  <si>
    <t>BY UNIT 1</t>
  </si>
  <si>
    <t>ARMSTRONG CO SO</t>
  </si>
  <si>
    <t>CALLED DISPATCH</t>
  </si>
  <si>
    <t>BASTROP COUNTY SO.</t>
  </si>
  <si>
    <t>INITIATED</t>
  </si>
  <si>
    <t>WILCO COMM</t>
  </si>
  <si>
    <t>HCPD ADMIN</t>
  </si>
  <si>
    <t>LANE, BARBARA</t>
  </si>
  <si>
    <t>DISPATCHD</t>
  </si>
  <si>
    <t>IN THE AREA AT THE T</t>
  </si>
  <si>
    <t>IN VIEW OF OFFICER</t>
  </si>
  <si>
    <t>IN AREA/HEARD</t>
  </si>
  <si>
    <t>I DISCOVERED IT</t>
  </si>
  <si>
    <t>OFFICER SCENE</t>
  </si>
  <si>
    <t>DISPATCH - PHONE</t>
  </si>
  <si>
    <t>DPS COMM LAREDO</t>
  </si>
  <si>
    <t>KERR CO COMMS</t>
  </si>
  <si>
    <t>PASSERSBY</t>
  </si>
  <si>
    <t>DCSO DISPATCH RADIO</t>
  </si>
  <si>
    <t>FLAGGED DOWN BY COMP</t>
  </si>
  <si>
    <t>DPS COMM SA</t>
  </si>
  <si>
    <t>VIDOR DISPATCH</t>
  </si>
  <si>
    <t>OBSERVED VEHICLE IN</t>
  </si>
  <si>
    <t>OPERATOR OF UNIT #1</t>
  </si>
  <si>
    <t>JACKSON SO</t>
  </si>
  <si>
    <t>DISPATCHER/SIGHT</t>
  </si>
  <si>
    <t>HCPD DOMIN</t>
  </si>
  <si>
    <t>COMAL COUNTY SO</t>
  </si>
  <si>
    <t>VICTIM ARRIVED AT PD</t>
  </si>
  <si>
    <t>MOBILE DATA TERMINAL</t>
  </si>
  <si>
    <t>WESLACO PD DISPATCH</t>
  </si>
  <si>
    <t>JACKSON COUNTY COMM.</t>
  </si>
  <si>
    <t>H.P.D DISPATCH</t>
  </si>
  <si>
    <t>WILCO COMM.</t>
  </si>
  <si>
    <t>ERATH COUNTY SO</t>
  </si>
  <si>
    <t>ON SCENE OBSERVATION</t>
  </si>
  <si>
    <t>OFFICER ONSCENE</t>
  </si>
  <si>
    <t>WITNESSED IT</t>
  </si>
  <si>
    <t>CROSBY COUNTY RADIO</t>
  </si>
  <si>
    <t>BY CPD SGT. MORGAN</t>
  </si>
  <si>
    <t>BY DV1</t>
  </si>
  <si>
    <t>CPPD DISPATCH</t>
  </si>
  <si>
    <t>HPD-DISPATCH</t>
  </si>
  <si>
    <t>DROVE UPON WRECK</t>
  </si>
  <si>
    <t>RICHMOND PD DISPATCH</t>
  </si>
  <si>
    <t>VIA PHONE CALL</t>
  </si>
  <si>
    <t>MINOR 10-50 DISPATCH</t>
  </si>
  <si>
    <t>LEE CO SO CALL OUT</t>
  </si>
  <si>
    <t>DROVE UP TO THE WREC</t>
  </si>
  <si>
    <t>POLICE DISPATCHER/MD</t>
  </si>
  <si>
    <t>PIERCE/PHONE</t>
  </si>
  <si>
    <t>PALO PINTO SO</t>
  </si>
  <si>
    <t>CALL HOLDING</t>
  </si>
  <si>
    <t>DISPATCH-FARWELL</t>
  </si>
  <si>
    <t>DISATCH</t>
  </si>
  <si>
    <t>HARDIN COUNTY DISPAT</t>
  </si>
  <si>
    <t>I DROVE UP ON SCENE</t>
  </si>
  <si>
    <t>FRIO COUNTY</t>
  </si>
  <si>
    <t>DPS COMM SAN ANTONIO</t>
  </si>
  <si>
    <t>CISD POLICE DISPATCH</t>
  </si>
  <si>
    <t>UTMB DISPATCH</t>
  </si>
  <si>
    <t>DISCPATCH</t>
  </si>
  <si>
    <t>WALK IN TO HQ</t>
  </si>
  <si>
    <t>CITIZEN ON HWY</t>
  </si>
  <si>
    <t>HARRIS CO. COMM</t>
  </si>
  <si>
    <t>CROCKETT DISPATCHER</t>
  </si>
  <si>
    <t>IN PERSON PASSERBY</t>
  </si>
  <si>
    <t>UVALDE DISPATCHER</t>
  </si>
  <si>
    <t>FLAGGE DOWN</t>
  </si>
  <si>
    <t>DPS-COMMUNICATION</t>
  </si>
  <si>
    <t>COMMUNICATION DPS</t>
  </si>
  <si>
    <t>PROGRESO PD</t>
  </si>
  <si>
    <t>MESQUITE PD DISPATCH</t>
  </si>
  <si>
    <t>SECURITY OFFICER</t>
  </si>
  <si>
    <t>MPD COMMUNICATION</t>
  </si>
  <si>
    <t>LA SALLE CO.</t>
  </si>
  <si>
    <t>DISTPACHED</t>
  </si>
  <si>
    <t>DPS DISPATCHED</t>
  </si>
  <si>
    <t>BY 1122</t>
  </si>
  <si>
    <t>LEVELLAND DISPATCH</t>
  </si>
  <si>
    <t>ZAVALA CO. COMM</t>
  </si>
  <si>
    <t>DPS EMPLOYEE LEITHA</t>
  </si>
  <si>
    <t>DISPATCHED VIA CALL</t>
  </si>
  <si>
    <t>DISPATHCHED</t>
  </si>
  <si>
    <t>WISE COUNTY SO DISP.</t>
  </si>
  <si>
    <t>DROVE UP ONSCENE</t>
  </si>
  <si>
    <t>LIMSTONE CO. SO</t>
  </si>
  <si>
    <t>CISD DISPATCH</t>
  </si>
  <si>
    <t>HAPPENED IN PRESENCE</t>
  </si>
  <si>
    <t>MCALLEN-COMM</t>
  </si>
  <si>
    <t>ON PATROL</t>
  </si>
  <si>
    <t>ENCOUNTER</t>
  </si>
  <si>
    <t>BELL COUNTY DISPATCH</t>
  </si>
  <si>
    <t>PRUSUIT (OFFICER)</t>
  </si>
  <si>
    <t>DPS/LAMPASAS</t>
  </si>
  <si>
    <t>JACKSON CO. SO</t>
  </si>
  <si>
    <t>DPS LAMPASAS COMM.</t>
  </si>
  <si>
    <t>HQ.</t>
  </si>
  <si>
    <t>PHONE JCSO</t>
  </si>
  <si>
    <t>ON VIEW-SELF</t>
  </si>
  <si>
    <t>SAN JACINTO COUNTY</t>
  </si>
  <si>
    <t>RESPONDING TO ANOTHE</t>
  </si>
  <si>
    <t>HILL COUNTY S.O</t>
  </si>
  <si>
    <t>PHONE-HAYS CO. SO</t>
  </si>
  <si>
    <t>MCSO COMM</t>
  </si>
  <si>
    <t>LEE SO DISPATCHER</t>
  </si>
  <si>
    <t>BELL CO COMM CENTER</t>
  </si>
  <si>
    <t>CALDWELL S.O.</t>
  </si>
  <si>
    <t>OBSERVED BY WITNESS</t>
  </si>
  <si>
    <t>DSP COMMUNICATIONS</t>
  </si>
  <si>
    <t>HCPD COMMUNICATIONS</t>
  </si>
  <si>
    <t>LAMPASAS S.O.</t>
  </si>
  <si>
    <t>CALWELL COUNTY SO</t>
  </si>
  <si>
    <t>SGT MICHAEL BOWEN</t>
  </si>
  <si>
    <t>PCT. 7 DISPATCHED</t>
  </si>
  <si>
    <t>BY PASSERBY</t>
  </si>
  <si>
    <t>SGT. RICHARD ROSS</t>
  </si>
  <si>
    <t>KENDALL CO. S.O.</t>
  </si>
  <si>
    <t>DPS AUSTIN</t>
  </si>
  <si>
    <t>ROSEBUD CITY HALL</t>
  </si>
  <si>
    <t>DPS PIERCE-RADIO</t>
  </si>
  <si>
    <t>WALLER SO</t>
  </si>
  <si>
    <t>CORYELL CO COMM.</t>
  </si>
  <si>
    <t>CALL IN TO PHRC CRC</t>
  </si>
  <si>
    <t>DISPTACHER</t>
  </si>
  <si>
    <t>LSCO</t>
  </si>
  <si>
    <t>WALK IN (OFFICE)</t>
  </si>
  <si>
    <t>COURTESY OFFICER</t>
  </si>
  <si>
    <t>SO COMMUNICATION</t>
  </si>
  <si>
    <t>DPS PIERCE PHONE</t>
  </si>
  <si>
    <t>PCT 1 DISPATCH</t>
  </si>
  <si>
    <t>WITNESSED IT OCCUR</t>
  </si>
  <si>
    <t>OBSERVED OFFICER</t>
  </si>
  <si>
    <t>VIA TELEPHONE</t>
  </si>
  <si>
    <t>JACKSON CO. RADIO</t>
  </si>
  <si>
    <t>MDC DISPATCH</t>
  </si>
  <si>
    <t>LAMPASAS DPS COMM</t>
  </si>
  <si>
    <t>FLAGGED DOWN.</t>
  </si>
  <si>
    <t>MONTGOMERY CO. COMM.</t>
  </si>
  <si>
    <t>CCSO -RADIO</t>
  </si>
  <si>
    <t>TEXAS CITY COMM</t>
  </si>
  <si>
    <t>DISPATCD</t>
  </si>
  <si>
    <t>DROVE UP ON IT.</t>
  </si>
  <si>
    <t>EMS RADIO</t>
  </si>
  <si>
    <t>TELEPHONE CALL FROM</t>
  </si>
  <si>
    <t>ELLIS SO DISPATCH</t>
  </si>
  <si>
    <t>ON VIEW, FLAGGED DOW</t>
  </si>
  <si>
    <t>BY CPL JENKINS</t>
  </si>
  <si>
    <t>GENERAL PUBLIC</t>
  </si>
  <si>
    <t>HPD DISPATCG</t>
  </si>
  <si>
    <t>DISPATCHED-MDT</t>
  </si>
  <si>
    <t>ATASCOSA COUNTY</t>
  </si>
  <si>
    <t>COLORADO SO - PHONE</t>
  </si>
  <si>
    <t>WALKIN AT FRONT DESK</t>
  </si>
  <si>
    <t>REPORTER</t>
  </si>
  <si>
    <t>HEARD IT HAPPEN</t>
  </si>
  <si>
    <t>BRYAN DPS COMM</t>
  </si>
  <si>
    <t>NCSO COMMUNCATION</t>
  </si>
  <si>
    <t>DPS/PERICE</t>
  </si>
  <si>
    <t>CHEROKEE CO SO.</t>
  </si>
  <si>
    <t>TROOPER MATT BRYANT</t>
  </si>
  <si>
    <t>VIA CELL PHONE</t>
  </si>
  <si>
    <t>FANNIN COUNTY DISPAT</t>
  </si>
  <si>
    <t>TROOPER WHITE</t>
  </si>
  <si>
    <t>MCALLEN COMM.</t>
  </si>
  <si>
    <t>CROSBY CO. DISPATCH</t>
  </si>
  <si>
    <t>WALKIN-</t>
  </si>
  <si>
    <t>DPS OFFICE</t>
  </si>
  <si>
    <t>MDC DISPATCH/OFFICE</t>
  </si>
  <si>
    <t>WALLER CO SO</t>
  </si>
  <si>
    <t>RUCK COUNTY S O</t>
  </si>
  <si>
    <t>ZAVALA CO. DISPATCH</t>
  </si>
  <si>
    <t>ON-VEIW</t>
  </si>
  <si>
    <t>WALLER CO DISP.</t>
  </si>
  <si>
    <t>IN PURSUIT OF UNIT 1</t>
  </si>
  <si>
    <t>BY OFFICER ON SCENE</t>
  </si>
  <si>
    <t>SGT PARTIN</t>
  </si>
  <si>
    <t>SIGHT (FROM DRIVER O</t>
  </si>
  <si>
    <t>COOKE COUNTY DISP.</t>
  </si>
  <si>
    <t>LUFKIN DISPATCHER</t>
  </si>
  <si>
    <t>LS POWELL</t>
  </si>
  <si>
    <t>HAYS,COUNTY S.O.</t>
  </si>
  <si>
    <t>HARRIS CO. RADIO</t>
  </si>
  <si>
    <t>WACO DISPATCH</t>
  </si>
  <si>
    <t>OFFICER NOTIFICATION</t>
  </si>
  <si>
    <t>PARMER CO DISPATCH</t>
  </si>
  <si>
    <t>R.C.S.O.</t>
  </si>
  <si>
    <t>PHONE (NEXT DAY)</t>
  </si>
  <si>
    <t>KERR COUNTY DISPATCH</t>
  </si>
  <si>
    <t>HSB FIRE DEPT.</t>
  </si>
  <si>
    <t>HAYS COUNTY COMMUNIC</t>
  </si>
  <si>
    <t>MONTAGUE COUNTY SO</t>
  </si>
  <si>
    <t>LAMB COUNTY DISPATCH</t>
  </si>
  <si>
    <t>DPS COMMUNCATIONS</t>
  </si>
  <si>
    <t>HOWARD SO</t>
  </si>
  <si>
    <t>TROOPER DANNY CASTRO</t>
  </si>
  <si>
    <t>CONTACTED @ HOME</t>
  </si>
  <si>
    <t>DPS COMMIUNICATION</t>
  </si>
  <si>
    <t>PRESENT AT ACCIDENT</t>
  </si>
  <si>
    <t>SAMUEL ORTA</t>
  </si>
  <si>
    <t>UPSHUR CO. SHERIFF</t>
  </si>
  <si>
    <t>DPS COMM-HOUSTON</t>
  </si>
  <si>
    <t>BA</t>
  </si>
  <si>
    <t>DPS-LAREDO COMM</t>
  </si>
  <si>
    <t>RADIO BRYAN PD DISPA</t>
  </si>
  <si>
    <t>BURLESON POLICE DISP</t>
  </si>
  <si>
    <t>LAMB CO. S.O.</t>
  </si>
  <si>
    <t>CLAY COUNTY SO</t>
  </si>
  <si>
    <t>MULESHOE PD / PHONE</t>
  </si>
  <si>
    <t>RADIO/CPD</t>
  </si>
  <si>
    <t>WALK IN STATION REPO</t>
  </si>
  <si>
    <t>OCIHLTREE COUNTY SO</t>
  </si>
  <si>
    <t>DROVE UP JUST AFTER</t>
  </si>
  <si>
    <t>DISPATCHED RADIO</t>
  </si>
  <si>
    <t>TEMPLE DISPATCH</t>
  </si>
  <si>
    <t>FORT BEND CO. DISPAT</t>
  </si>
  <si>
    <t>DPD DISPATCH</t>
  </si>
  <si>
    <t>JCSO DISPATCHER</t>
  </si>
  <si>
    <t>UNT POLICE DISPATCH</t>
  </si>
  <si>
    <t>WITNESSED ON SCENE</t>
  </si>
  <si>
    <t>WYLIE DISPATCH</t>
  </si>
  <si>
    <t>ORANGE DISPATCH</t>
  </si>
  <si>
    <t>PARTIES CAME UP TO M</t>
  </si>
  <si>
    <t>ON SIGHT AT HOSPITAL</t>
  </si>
  <si>
    <t>DROVE ON</t>
  </si>
  <si>
    <t>GRAPEVINE PD DISPATC</t>
  </si>
  <si>
    <t>LAGO VISTA DISPATCH</t>
  </si>
  <si>
    <t>PULLED UP TO THE ACC</t>
  </si>
  <si>
    <t>UNIT 1 CALLED OFFICE</t>
  </si>
  <si>
    <t>UPSHUR COUNTY S.O.</t>
  </si>
  <si>
    <t>ON VIEW BY OFFICER</t>
  </si>
  <si>
    <t>GRAPEVINE POLICE DEP</t>
  </si>
  <si>
    <t>WINKLER CO. DISPATCH</t>
  </si>
  <si>
    <t>FANNIN CO DISPATCH</t>
  </si>
  <si>
    <t>CORYELL CO COMM</t>
  </si>
  <si>
    <t>BY JOSE G CRUZ (VICT</t>
  </si>
  <si>
    <t>YOUNG CO S.O.</t>
  </si>
  <si>
    <t>DISPOATCHED</t>
  </si>
  <si>
    <t>OFFICER ENVOLVED</t>
  </si>
  <si>
    <t>WALLER CSO DISPATCH</t>
  </si>
  <si>
    <t>HPD RADIO DISPATCH</t>
  </si>
  <si>
    <t>DPS TELEPHONE</t>
  </si>
  <si>
    <t>WALKIN AT SE STATION</t>
  </si>
  <si>
    <t>S.E. DISP</t>
  </si>
  <si>
    <t>DICPATCHED</t>
  </si>
  <si>
    <t>HILL CO. SO.</t>
  </si>
  <si>
    <t>MDT/POLICE DISPATCHE</t>
  </si>
  <si>
    <t>CROCKETT PD DISPATCH</t>
  </si>
  <si>
    <t>CITIZEN ADVISED</t>
  </si>
  <si>
    <t>HPS DISPATCHED</t>
  </si>
  <si>
    <t>FIRE DEPARTMENT I</t>
  </si>
  <si>
    <t>WALK IN REPORT AT ST</t>
  </si>
  <si>
    <t>DISPATRCH</t>
  </si>
  <si>
    <t>HPD NORTH DISPATHCER</t>
  </si>
  <si>
    <t>PHONE-CELL</t>
  </si>
  <si>
    <t>HQ DISPATCH</t>
  </si>
  <si>
    <t>ROLLED UP TO MVA</t>
  </si>
  <si>
    <t>CANTON PD DISPATCH</t>
  </si>
  <si>
    <t>OFFICER ON-SCENE</t>
  </si>
  <si>
    <t>BANDERA COUNTY S O</t>
  </si>
  <si>
    <t>ATASCOSA S O</t>
  </si>
  <si>
    <t>OFFICER INITATED</t>
  </si>
  <si>
    <t>HARLIGEN DISPATCH</t>
  </si>
  <si>
    <t>NOTIFIED BY SCHOOL</t>
  </si>
  <si>
    <t>FLAGGED SOWN</t>
  </si>
  <si>
    <t>SELF-DISPATCHED</t>
  </si>
  <si>
    <t>BY A WITNESS</t>
  </si>
  <si>
    <t>LUBBOCK P D. RADIO</t>
  </si>
  <si>
    <t>DROVE UP ON WRECK</t>
  </si>
  <si>
    <t>FLAG DOWN BY CITIZEN</t>
  </si>
  <si>
    <t>FORT WORTH DISP</t>
  </si>
  <si>
    <t>EPPD-COMMUNICATIONS</t>
  </si>
  <si>
    <t>DROVE UP ON THE SCEN</t>
  </si>
  <si>
    <t>HPD NORTH DISPATHER</t>
  </si>
  <si>
    <t>HAYS COUNTY SO DISPA</t>
  </si>
  <si>
    <t>WALK IN TO STATION 7</t>
  </si>
  <si>
    <t>WALK IN AT MIDWEST</t>
  </si>
  <si>
    <t>SAN JACINTO SO</t>
  </si>
  <si>
    <t>NEDISP</t>
  </si>
  <si>
    <t>9-1-1 DISPATCH</t>
  </si>
  <si>
    <t>G.P.D. DISPATCHER</t>
  </si>
  <si>
    <t>KARNES CO S.O.</t>
  </si>
  <si>
    <t>MARION COUNTY S.O.</t>
  </si>
  <si>
    <t>CELLULAR PHONE</t>
  </si>
  <si>
    <t>OFFICER ON VIEWED</t>
  </si>
  <si>
    <t>WALKIN AT MIDWEST</t>
  </si>
  <si>
    <t>CAPT. S. URY 5024</t>
  </si>
  <si>
    <t>FRONT DESK WALK IN</t>
  </si>
  <si>
    <t>RADIO DISPATCHE</t>
  </si>
  <si>
    <t>CITY WORKER</t>
  </si>
  <si>
    <t>KICT DISPATCHED</t>
  </si>
  <si>
    <t>S.C.S.O. DISPATCH</t>
  </si>
  <si>
    <t>DROVE ON SIGHT</t>
  </si>
  <si>
    <t>S.M. WOELK</t>
  </si>
  <si>
    <t>VIA POLICE RADIO</t>
  </si>
  <si>
    <t>RADIO &amp; MCT DISPATCH</t>
  </si>
  <si>
    <t>DISPATCHERE</t>
  </si>
  <si>
    <t>DISPATCER</t>
  </si>
  <si>
    <t>RADIO/ DISPATCH</t>
  </si>
  <si>
    <t>NE DISP</t>
  </si>
  <si>
    <t>MC21 DROVE UP</t>
  </si>
  <si>
    <t>DISPACHER</t>
  </si>
  <si>
    <t>FLAGGED-DOWN BY UNIT</t>
  </si>
  <si>
    <t>MCD DISPATCHED</t>
  </si>
  <si>
    <t>CAME TO OFFICE</t>
  </si>
  <si>
    <t>GOLIAD COUNTY S.O.</t>
  </si>
  <si>
    <t>FLAGGED DOWN CITIZEN</t>
  </si>
  <si>
    <t>PHONE CALL KCSO SGT.</t>
  </si>
  <si>
    <t>OFFICERS AT THE SCEN</t>
  </si>
  <si>
    <t>HCTRA DISPATCHED</t>
  </si>
  <si>
    <t>TYLER COMMUNICATIONS</t>
  </si>
  <si>
    <t>SGT HARDWICK</t>
  </si>
  <si>
    <t>DPS / TEXAS CITY</t>
  </si>
  <si>
    <t>WALLER COUNTY DISPAT</t>
  </si>
  <si>
    <t>TCPD DISPATCH</t>
  </si>
  <si>
    <t>BY OTHER OFFICERS</t>
  </si>
  <si>
    <t>MONTAGUE CO. SO</t>
  </si>
  <si>
    <t>WAIVE DOWN</t>
  </si>
  <si>
    <t>ON VIEW/PATROL</t>
  </si>
  <si>
    <t>WAVED</t>
  </si>
  <si>
    <t>WATCH COMMANDER</t>
  </si>
  <si>
    <t>CLAY CO. SO</t>
  </si>
  <si>
    <t>CAD DISPATCH</t>
  </si>
  <si>
    <t>DPS PECOS COMM.</t>
  </si>
  <si>
    <t>12300 ROJAS</t>
  </si>
  <si>
    <t>HCTRA COMMUNICATIONS</t>
  </si>
  <si>
    <t>NORTHEAST DISPATCH</t>
  </si>
  <si>
    <t>ON SCENE CALL IN</t>
  </si>
  <si>
    <t>CLAY SO</t>
  </si>
  <si>
    <t>OVER THE RADIO</t>
  </si>
  <si>
    <t>DROVE/FOUND ACCIDENT</t>
  </si>
  <si>
    <t>ON VEIWED</t>
  </si>
  <si>
    <t>FLAGGED DOWN/DISPATC</t>
  </si>
  <si>
    <t>ANOTHER OFFICER-BY R</t>
  </si>
  <si>
    <t>TEXAS DPS TX CITY</t>
  </si>
  <si>
    <t>CALLED AT HOME</t>
  </si>
  <si>
    <t>RAD DISPATCH</t>
  </si>
  <si>
    <t>OBSERVED/HEARD</t>
  </si>
  <si>
    <t>RAINS CO DISPATCH</t>
  </si>
  <si>
    <t>ROLL-UP</t>
  </si>
  <si>
    <t>VZCSO</t>
  </si>
  <si>
    <t>PURSUIT/SEEN CRASH</t>
  </si>
  <si>
    <t>WALKED INTO PD LOBBY</t>
  </si>
  <si>
    <t>DISPATCHED/911</t>
  </si>
  <si>
    <t>OFC OBSERVED</t>
  </si>
  <si>
    <t>CAD SYSTEM</t>
  </si>
  <si>
    <t>BY DRIVER OF UNIT1</t>
  </si>
  <si>
    <t>AMARILLO DPS COMM</t>
  </si>
  <si>
    <t>DISCOVERED ACCIDENT</t>
  </si>
  <si>
    <t>BACK CHANNEL RADIO</t>
  </si>
  <si>
    <t>LPD COMMUNICATIONS</t>
  </si>
  <si>
    <t>NOTIFIED BY OFFICER</t>
  </si>
  <si>
    <t>RADIOED/DISPATCHED</t>
  </si>
  <si>
    <t>MW DPS COMM</t>
  </si>
  <si>
    <t>HOUSTON CO DISP.</t>
  </si>
  <si>
    <t>DISPATCH/TELEPHONE</t>
  </si>
  <si>
    <t>RADIO\MCT</t>
  </si>
  <si>
    <t>DIAPTCHED</t>
  </si>
  <si>
    <t>BEXTAR COUNTY DISPAT</t>
  </si>
  <si>
    <t>OTHER POLICE UNIT</t>
  </si>
  <si>
    <t>DISPSTCHED</t>
  </si>
  <si>
    <t>UNIT 231 DROVE ON SC</t>
  </si>
  <si>
    <t>TROOPER ERICHSEN</t>
  </si>
  <si>
    <t>DISPTCH</t>
  </si>
  <si>
    <t>FREEPORT DISPATCH</t>
  </si>
  <si>
    <t>OFFICER FLAG DOWN</t>
  </si>
  <si>
    <t>DISPATCH PERSONNEL</t>
  </si>
  <si>
    <t>DISPPATCHER</t>
  </si>
  <si>
    <t>DISPATCH-911</t>
  </si>
  <si>
    <t>SAW IT HAPPEN</t>
  </si>
  <si>
    <t>SECURITY GUARD</t>
  </si>
  <si>
    <t>OTHER OFFICER ON SCE</t>
  </si>
  <si>
    <t>AUSTIN DPS COMM.</t>
  </si>
  <si>
    <t>UNIT INITIATED</t>
  </si>
  <si>
    <t>DRIVE UP/JUST OCC</t>
  </si>
  <si>
    <t>DRIVING THROUGH/VISU</t>
  </si>
  <si>
    <t>PULLED UP ON IT</t>
  </si>
  <si>
    <t>JUNE 2,2010</t>
  </si>
  <si>
    <t>CALL-IN</t>
  </si>
  <si>
    <t>DISPAT CHED</t>
  </si>
  <si>
    <t>OTHER UNIT</t>
  </si>
  <si>
    <t>ON SCENE @ TIME</t>
  </si>
  <si>
    <t>BY OFFICER INVOLVED</t>
  </si>
  <si>
    <t>ON VIEW/ROLL UP</t>
  </si>
  <si>
    <t>OFFICER RADIOED CRAS</t>
  </si>
  <si>
    <t>WHILE ON PATROL</t>
  </si>
  <si>
    <t>DISPATCHED-OLDHAM</t>
  </si>
  <si>
    <t>I WITNESSED THE ACCI</t>
  </si>
  <si>
    <t>UNT P.D. DISPATCH</t>
  </si>
  <si>
    <t>M.H.A. EMPLOYEE</t>
  </si>
  <si>
    <t>FAYETTE COUNTY DISPA</t>
  </si>
  <si>
    <t>ADVISED</t>
  </si>
  <si>
    <t>LOCATED VEHICLE</t>
  </si>
  <si>
    <t>SMITH COUNTY DISPATC</t>
  </si>
  <si>
    <t>TROOPER WAS ON SCENE</t>
  </si>
  <si>
    <t>RAINS CO. S.O.</t>
  </si>
  <si>
    <t>RAINS CO SO COMM.</t>
  </si>
  <si>
    <t>MARSHALL DISPATCH</t>
  </si>
  <si>
    <t>WALKIN TO PHRC CRC</t>
  </si>
  <si>
    <t>PATROL FIND</t>
  </si>
  <si>
    <t>NOTIFIED BY UNIT 2</t>
  </si>
  <si>
    <t>WALKED UP ON.</t>
  </si>
  <si>
    <t>RADIIO</t>
  </si>
  <si>
    <t>HARDIN CO.</t>
  </si>
  <si>
    <t>L.C.S.O. DISPATCH</t>
  </si>
  <si>
    <t>RAINS CO. S.O</t>
  </si>
  <si>
    <t>AUSTIN COMMUNICATION</t>
  </si>
  <si>
    <t>COLLIN COUNTY SO DIS</t>
  </si>
  <si>
    <t>DROVE UP TO SCENE</t>
  </si>
  <si>
    <t>DISPATCH-DPS BRYAN</t>
  </si>
  <si>
    <t>BPD RADIO DISPATCH</t>
  </si>
  <si>
    <t>MABANK DISPATCH</t>
  </si>
  <si>
    <t>EPD COMMUNICATIONS</t>
  </si>
  <si>
    <t>PERSONAL CELL PHONE</t>
  </si>
  <si>
    <t>WALK IN TO HRC CRC</t>
  </si>
  <si>
    <t>KCSO DISPATCHER</t>
  </si>
  <si>
    <t>DEPUTY CALLOWAY</t>
  </si>
  <si>
    <t>SAN ANTONIO COMM.</t>
  </si>
  <si>
    <t>HPD DISPITCH</t>
  </si>
  <si>
    <t>ROLLED UP ON ACCIDET</t>
  </si>
  <si>
    <t>OFFICER REPORT</t>
  </si>
  <si>
    <t>WALK-IN(NORTH STA)</t>
  </si>
  <si>
    <t>12:27 DISPATCH</t>
  </si>
  <si>
    <t>CAME ACROSS ACCIDENT</t>
  </si>
  <si>
    <t>WALK INTO MVRCC</t>
  </si>
  <si>
    <t>VIA UNIT 3</t>
  </si>
  <si>
    <t>SEGUIN DISPATCH</t>
  </si>
  <si>
    <t>WALKIN RPT AT STA 4</t>
  </si>
  <si>
    <t>RADIOED IN</t>
  </si>
  <si>
    <t>OFFICE</t>
  </si>
  <si>
    <t>HOUDTON POLICE DISP</t>
  </si>
  <si>
    <t>R MILLER</t>
  </si>
  <si>
    <t>DESK WALK-IN</t>
  </si>
  <si>
    <t>100725-045</t>
  </si>
  <si>
    <t>BY DRIVERS INVOLVED</t>
  </si>
  <si>
    <t>RADIO DISATCHED</t>
  </si>
  <si>
    <t>OFFICER NEWTOWN</t>
  </si>
  <si>
    <t>HOUSTON POLICE DEPT.</t>
  </si>
  <si>
    <t>BY OBSERVING UNIT</t>
  </si>
  <si>
    <t>OBSERVED/DROVE UPON</t>
  </si>
  <si>
    <t>SGT J.P. MILLER</t>
  </si>
  <si>
    <t>BRAZOS CO SO</t>
  </si>
  <si>
    <t>REPORT AT STATION</t>
  </si>
  <si>
    <t>PLANO DISP.</t>
  </si>
  <si>
    <t>COMPL CAME TO STA</t>
  </si>
  <si>
    <t>FOUND ACCIDENT</t>
  </si>
  <si>
    <t>BY UNIT #2 DRIVER</t>
  </si>
  <si>
    <t>DPS HOUSTON COMM</t>
  </si>
  <si>
    <t>BMT DPS COMM.</t>
  </si>
  <si>
    <t>HPD DISPATHCHED</t>
  </si>
  <si>
    <t>MCSO-PHONE</t>
  </si>
  <si>
    <t>REQUESTED BY OFFICER</t>
  </si>
  <si>
    <t>BY REPORTEE/VICTIM</t>
  </si>
  <si>
    <t>ARRIVED BEFORE DISPA</t>
  </si>
  <si>
    <t>PECOS CO. DISPATCH</t>
  </si>
  <si>
    <t>SJSO COMMUNICATIONS</t>
  </si>
  <si>
    <t>HPD/HOUSTON</t>
  </si>
  <si>
    <t>NOTIFIED BY DEPUTY</t>
  </si>
  <si>
    <t>DISP TO ORTIZ RESD</t>
  </si>
  <si>
    <t>ON RADIO DISPATCH</t>
  </si>
  <si>
    <t>MDC/RADIO</t>
  </si>
  <si>
    <t>HOWARD CO.</t>
  </si>
  <si>
    <t>AMBULANCE DRIVER</t>
  </si>
  <si>
    <t>ROLL UP TO</t>
  </si>
  <si>
    <t>DISPATCHED - SO</t>
  </si>
  <si>
    <t>WAS PRESENT</t>
  </si>
  <si>
    <t>RADIO DISP</t>
  </si>
  <si>
    <t>UVALDE CO DISPATCH</t>
  </si>
  <si>
    <t>AMARILLO DPS</t>
  </si>
  <si>
    <t>CORYELL CO.SO.</t>
  </si>
  <si>
    <t>BMT. DPS COMM.</t>
  </si>
  <si>
    <t>CORYELL CO. SO.</t>
  </si>
  <si>
    <t>WF DPS COMMUNICATION</t>
  </si>
  <si>
    <t>SAN AUGUSTINE SO</t>
  </si>
  <si>
    <t>WACO DPS</t>
  </si>
  <si>
    <t>LIMESTONE DISPATCHER</t>
  </si>
  <si>
    <t>TXDPSCOMMUNICATIONS</t>
  </si>
  <si>
    <t>SHELBY COUNTY CO</t>
  </si>
  <si>
    <t>ACSO-RADIO</t>
  </si>
  <si>
    <t>UCSO RADIO DISPATCH</t>
  </si>
  <si>
    <t>DPS COMM. OPERATOR</t>
  </si>
  <si>
    <t>DISPATCH PARMER SO</t>
  </si>
  <si>
    <t>BELL CO COMM</t>
  </si>
  <si>
    <t>S O DISPATCH</t>
  </si>
  <si>
    <t>DPS-PHONE</t>
  </si>
  <si>
    <t>DPS - COMMUNICATION</t>
  </si>
  <si>
    <t>BY COLLIN CO SO</t>
  </si>
  <si>
    <t>HOUSTON PD DISPTACH</t>
  </si>
  <si>
    <t>DPS CORPUS COMM</t>
  </si>
  <si>
    <t>VAN ZANDT CO SHERIFF</t>
  </si>
  <si>
    <t>NEWTON DISPATCH</t>
  </si>
  <si>
    <t>ON CALL</t>
  </si>
  <si>
    <t>PAGER AT HOME</t>
  </si>
  <si>
    <t>DSP / PIERCE</t>
  </si>
  <si>
    <t>HOSPITAL STAFF/PHONE</t>
  </si>
  <si>
    <t>DENTON COUNTY S O</t>
  </si>
  <si>
    <t>OBSERVED/WITNESSED</t>
  </si>
  <si>
    <t>T C S O</t>
  </si>
  <si>
    <t>CALDWELL CO. DISP.</t>
  </si>
  <si>
    <t>GILLESPIE CO DISP</t>
  </si>
  <si>
    <t>ANDREWS DISPATCH</t>
  </si>
  <si>
    <t>TELEPHONE CALL</t>
  </si>
  <si>
    <t>DISPATCHED-PARMER SO</t>
  </si>
  <si>
    <t>CALDWELL CO SO</t>
  </si>
  <si>
    <t>DISPATCHED BY COMM</t>
  </si>
  <si>
    <t>PC SO</t>
  </si>
  <si>
    <t>POLK CO SO</t>
  </si>
  <si>
    <t>DIPATCHED BY DCSO</t>
  </si>
  <si>
    <t>MIDLOTHIAN DISPATCH</t>
  </si>
  <si>
    <t>CALL OUT BY DISPATCH</t>
  </si>
  <si>
    <t>VIC RADIO</t>
  </si>
  <si>
    <t>SABINE S.O.</t>
  </si>
  <si>
    <t>SHELBY S.O.</t>
  </si>
  <si>
    <t>TELEPHONE DISPATCH</t>
  </si>
  <si>
    <t>RADIO DISPACHED</t>
  </si>
  <si>
    <t>HILL COUNTY S O</t>
  </si>
  <si>
    <t>PASSED CRASH SITE</t>
  </si>
  <si>
    <t>DPS- TELEPHONE</t>
  </si>
  <si>
    <t>SABINE COUNTY SO</t>
  </si>
  <si>
    <t>DPS-BEAUMONT</t>
  </si>
  <si>
    <t>JASPER CO</t>
  </si>
  <si>
    <t>VIA POLICE RADIO DIS</t>
  </si>
  <si>
    <t>SHAMROCK P.D</t>
  </si>
  <si>
    <t>LIMESTONE CO SO</t>
  </si>
  <si>
    <t>NEWTON CO.</t>
  </si>
  <si>
    <t>DISPATCH-OLDHAM SO</t>
  </si>
  <si>
    <t>DISPATCHED - DPS</t>
  </si>
  <si>
    <t>TRINITY CO S.O.</t>
  </si>
  <si>
    <t>ROLLED UP ON COLLISI</t>
  </si>
  <si>
    <t>ATASCOSA CTY SO</t>
  </si>
  <si>
    <t>ATASCOSA CO. SO</t>
  </si>
  <si>
    <t>GROESBECK PD</t>
  </si>
  <si>
    <t>LAVACA COUNTY S.O.</t>
  </si>
  <si>
    <t>HAYS COUNTY COMM.</t>
  </si>
  <si>
    <t>KARNES CO. COMM.</t>
  </si>
  <si>
    <t>PESONALLY CONTACTED</t>
  </si>
  <si>
    <t>WOOD COUNTY S.O.</t>
  </si>
  <si>
    <t>BELL CO COMMS</t>
  </si>
  <si>
    <t>DISPATCHED/MAJOR</t>
  </si>
  <si>
    <t>NOTIFIED BY CIVILIAN</t>
  </si>
  <si>
    <t>911/ DISPATCH</t>
  </si>
  <si>
    <t>BLANCO SO</t>
  </si>
  <si>
    <t>PERSONALLY CONTACTED</t>
  </si>
  <si>
    <t>HSCO/DISPATCHED</t>
  </si>
  <si>
    <t>WCSO DISPATCHER</t>
  </si>
  <si>
    <t>DRIVE UP ON</t>
  </si>
  <si>
    <t>DICPATCH</t>
  </si>
  <si>
    <t>DPS WF DISPATCH</t>
  </si>
  <si>
    <t>SGT. ROWELL</t>
  </si>
  <si>
    <t>LUBBOCK S.O. DISPATC</t>
  </si>
  <si>
    <t>HOUSTON CO. S.O</t>
  </si>
  <si>
    <t>LAND LINE CALL</t>
  </si>
  <si>
    <t>BEE CAVE PD</t>
  </si>
  <si>
    <t>LAMB CO SO</t>
  </si>
  <si>
    <t>BELL COM</t>
  </si>
  <si>
    <t>COMMUNITY CONTACT</t>
  </si>
  <si>
    <t>OBSERVED VEHICLES IN</t>
  </si>
  <si>
    <t>WMSN CNTY DISPATCH</t>
  </si>
  <si>
    <t>DISPATCHED ATASCOSA</t>
  </si>
  <si>
    <t>DPS COMM-CHILDRESS</t>
  </si>
  <si>
    <t>HOOD CO SO</t>
  </si>
  <si>
    <t>RADIO LEE SO</t>
  </si>
  <si>
    <t>R.P.D. DISPATCH</t>
  </si>
  <si>
    <t>CALLED BY DRIVER</t>
  </si>
  <si>
    <t>RADIO/CELL PHONE</t>
  </si>
  <si>
    <t>CALLED INTO DISPATCH</t>
  </si>
  <si>
    <t>CORSICANA POL. DISP.</t>
  </si>
  <si>
    <t>CROSBY CO. SO DISPAT</t>
  </si>
  <si>
    <t>PPD DISPATCH</t>
  </si>
  <si>
    <t>HEARD</t>
  </si>
  <si>
    <t>SHERIFF'S OFFICE</t>
  </si>
  <si>
    <t>WADLE</t>
  </si>
  <si>
    <t>UN PATROL</t>
  </si>
  <si>
    <t>NOLAN COUNTY</t>
  </si>
  <si>
    <t>KNOX COUNTY S.O.</t>
  </si>
  <si>
    <t>BEAUMONT PD DISPATCH</t>
  </si>
  <si>
    <t>DROVE UPON CRAS</t>
  </si>
  <si>
    <t>LOCATED BY SIGHT</t>
  </si>
  <si>
    <t>KNOWN INFORMATION</t>
  </si>
  <si>
    <t>ON VIEWS</t>
  </si>
  <si>
    <t>STOPPED</t>
  </si>
  <si>
    <t>CHEROKEE DISPATCH</t>
  </si>
  <si>
    <t>GREGG CO DISPATCH.</t>
  </si>
  <si>
    <t>CALL IN</t>
  </si>
  <si>
    <t>ABILENE D.P.S.</t>
  </si>
  <si>
    <t>GONZALES CO. SO</t>
  </si>
  <si>
    <t>BY ANOTHER OFFICER</t>
  </si>
  <si>
    <t>DISPATCHED OLDHAM SO</t>
  </si>
  <si>
    <t>SHELBY CO. DISPATCH</t>
  </si>
  <si>
    <t>GUADALUPE SO</t>
  </si>
  <si>
    <t>MOTORIST PASSING BY</t>
  </si>
  <si>
    <t>OFFICER WAS ON SCENE</t>
  </si>
  <si>
    <t>LIMESTONE S.O.</t>
  </si>
  <si>
    <t>GUADALUPE CO. SO.</t>
  </si>
  <si>
    <t>DISPATCHED/BY RADIO</t>
  </si>
  <si>
    <t>PD DISPATCHER</t>
  </si>
  <si>
    <t>HOUSTON CO DISPATCH</t>
  </si>
  <si>
    <t>NACOGDOCHES CO.S.O.</t>
  </si>
  <si>
    <t>HAPPENED UPON SCENE</t>
  </si>
  <si>
    <t>GRAY CO SO DEPUTY</t>
  </si>
  <si>
    <t>DISPATCH AMARILLO</t>
  </si>
  <si>
    <t>WF DPS DISPATCH</t>
  </si>
  <si>
    <t>DPS CONROE-COMM</t>
  </si>
  <si>
    <t>HEARD ACCIDENT</t>
  </si>
  <si>
    <t>FORT BEND CO SO</t>
  </si>
  <si>
    <t>COMMUNICATIONS/DISPT</t>
  </si>
  <si>
    <t>MARION COUNTY S O</t>
  </si>
  <si>
    <t>HCSO DISTPATCH</t>
  </si>
  <si>
    <t>LAMB CO S.O.</t>
  </si>
  <si>
    <t>TX DOT SUPERVISOR</t>
  </si>
  <si>
    <t>DISPLATCHED</t>
  </si>
  <si>
    <t>STAFFORD DISPATCH</t>
  </si>
  <si>
    <t>WALLER S.O.</t>
  </si>
  <si>
    <t>CPL MEDINA #6120</t>
  </si>
  <si>
    <t>DISPATCHED-PARMER CO</t>
  </si>
  <si>
    <t>VIEWED COLLISION</t>
  </si>
  <si>
    <t>DISPATCHER/RADIO</t>
  </si>
  <si>
    <t>ABILENE DPS RADIO</t>
  </si>
  <si>
    <t>WALLER CO. S.O.</t>
  </si>
  <si>
    <t>HILL COUNTY SO.</t>
  </si>
  <si>
    <t>ROCKWALL DISPATCH</t>
  </si>
  <si>
    <t>PHONE HALE COUNTY SO</t>
  </si>
  <si>
    <t>BY PHONE MENARD SO</t>
  </si>
  <si>
    <t>DISPATCHED-OLDHAM SO</t>
  </si>
  <si>
    <t>DISPATCH TELEPHONE</t>
  </si>
  <si>
    <t>HOWARD CO SO</t>
  </si>
  <si>
    <t>BOSQIE CO. SO.</t>
  </si>
  <si>
    <t>DISPATCHED/MINOR</t>
  </si>
  <si>
    <t>OFFICER ARRIVED TO</t>
  </si>
  <si>
    <t>DART POLICE DISPATCH</t>
  </si>
  <si>
    <t>DPS PIERCE/PHONE</t>
  </si>
  <si>
    <t>FOUND CRASH</t>
  </si>
  <si>
    <t>7:24 A - DISPATCHED</t>
  </si>
  <si>
    <t>FT BEND COUNTY SO</t>
  </si>
  <si>
    <t>CPL. KNIGHT</t>
  </si>
  <si>
    <t>DISPATCHED VIA PAGER</t>
  </si>
  <si>
    <t>BEAUMOND DPS</t>
  </si>
  <si>
    <t>MET DISPATCHED</t>
  </si>
  <si>
    <t>CHEROKEE CO. SO</t>
  </si>
  <si>
    <t>WAVEDOWN</t>
  </si>
  <si>
    <t>MONTAGUE CO DEPUTY</t>
  </si>
  <si>
    <t>UPON SIGHT</t>
  </si>
  <si>
    <t>DROVE BY-FLAG DOWN</t>
  </si>
  <si>
    <t>VERBALY BY A CITIZEN</t>
  </si>
  <si>
    <t>MDT DISPATCHED</t>
  </si>
  <si>
    <t>CAD-DISPATCH</t>
  </si>
  <si>
    <t>FLAGDOWN/DROVEUP</t>
  </si>
  <si>
    <t>MFR</t>
  </si>
  <si>
    <t>DISPATCHED-MILLS SO</t>
  </si>
  <si>
    <t>WOLFFORTH PD PHONE</t>
  </si>
  <si>
    <t>COMPLIANT</t>
  </si>
  <si>
    <t>SHERIFF DISPATCH</t>
  </si>
  <si>
    <t>POLICE PURSUIT</t>
  </si>
  <si>
    <t>RADIO/CAR</t>
  </si>
  <si>
    <t>ARRESTING TROOPER</t>
  </si>
  <si>
    <t>OFC. INITIATED</t>
  </si>
  <si>
    <t>RUSK COUNTY SO.</t>
  </si>
  <si>
    <t>FLAGDOWN / DROVEUP</t>
  </si>
  <si>
    <t>POLICE RADIO TRAFFIC</t>
  </si>
  <si>
    <t>OFFICERS AT LOCATION</t>
  </si>
  <si>
    <t>SHELBY CO DISPATCH</t>
  </si>
  <si>
    <t>HARDIN CO. SO</t>
  </si>
  <si>
    <t>DISPATCHED-MINOR</t>
  </si>
  <si>
    <t>OFFICER BENNETT</t>
  </si>
  <si>
    <t>VISUAL/ON SIGHT</t>
  </si>
  <si>
    <t>ELLIS COUNTY DISPATC</t>
  </si>
  <si>
    <t>FIELD OBSERVATION</t>
  </si>
  <si>
    <t>NEWTON SO (DISPATCH)</t>
  </si>
  <si>
    <t>RUSK COUNTY</t>
  </si>
  <si>
    <t>VIA COMMUNICATIONS</t>
  </si>
  <si>
    <t>TEXARKANA DPS COMM.</t>
  </si>
  <si>
    <t>OFFICER/DISPATCH</t>
  </si>
  <si>
    <t>OFFICER WITNESS</t>
  </si>
  <si>
    <t>MOT DISPATCHED</t>
  </si>
  <si>
    <t>OBSERVED VEHICLE</t>
  </si>
  <si>
    <t>PHONE/HALE CO SO</t>
  </si>
  <si>
    <t>ENCOUNTERED-PATROL</t>
  </si>
  <si>
    <t>LLANO CO. DISPATCH</t>
  </si>
  <si>
    <t>DISPATCHED BURNET</t>
  </si>
  <si>
    <t>INITIATED BY VICTIM</t>
  </si>
  <si>
    <t>LT CAMERON</t>
  </si>
  <si>
    <t>IN PERSON BY DRIVER</t>
  </si>
  <si>
    <t>DART DISPATCH</t>
  </si>
  <si>
    <t>SMPD DISPATCHER</t>
  </si>
  <si>
    <t>NOT DISPATCHED</t>
  </si>
  <si>
    <t>BY DEPTUTY/ON SCENE</t>
  </si>
  <si>
    <t>BELL COUNTY SO</t>
  </si>
  <si>
    <t>STAFFORD PD DISPATCH</t>
  </si>
  <si>
    <t>NEWTON CO. SO</t>
  </si>
  <si>
    <t>HAYS CO. COMM</t>
  </si>
  <si>
    <t>HAYS CO. COMM.</t>
  </si>
  <si>
    <t>CARSON CO. SO</t>
  </si>
  <si>
    <t>KSO DISPATCH</t>
  </si>
  <si>
    <t>HARRISON SO</t>
  </si>
  <si>
    <t>BLANCO SO DISPATCH</t>
  </si>
  <si>
    <t>OTHER POLICE OFFICER</t>
  </si>
  <si>
    <t>DPS COMM AUSTIN</t>
  </si>
  <si>
    <t>ARCHER CO. DISPATCH</t>
  </si>
  <si>
    <t>JOSH MITCHELL</t>
  </si>
  <si>
    <t>CHEROKEE CO SO DISP.</t>
  </si>
  <si>
    <t>MOORE COUNTY S.O.</t>
  </si>
  <si>
    <t>DICKENS CO DISPATCH</t>
  </si>
  <si>
    <t>TULIA P.D. DISPATCH</t>
  </si>
  <si>
    <t>A.P.D. DISPATCH</t>
  </si>
  <si>
    <t>LLANO CO S.O. DISP.</t>
  </si>
  <si>
    <t>AUSTIN COMM.</t>
  </si>
  <si>
    <t>LOCATED BY OFFICER</t>
  </si>
  <si>
    <t>MFR DISPATCH</t>
  </si>
  <si>
    <t>HCSSO</t>
  </si>
  <si>
    <t>DISPATCHED-PARMER</t>
  </si>
  <si>
    <t>HILL CO SO.</t>
  </si>
  <si>
    <t>ON SCENE/OBSERVED</t>
  </si>
  <si>
    <t>OBSERVED BY INVESTIG</t>
  </si>
  <si>
    <t>LAREDO DPS COMM.</t>
  </si>
  <si>
    <t>BELL CO COM CTR</t>
  </si>
  <si>
    <t>OFFICER ON-VIEW</t>
  </si>
  <si>
    <t>BASTROP COUNTY</t>
  </si>
  <si>
    <t>BELL COUNTY COMM CTR</t>
  </si>
  <si>
    <t>ONVIEWER</t>
  </si>
  <si>
    <t>FLAGGED DOWNED</t>
  </si>
  <si>
    <t>ON-VIEW CRASH</t>
  </si>
  <si>
    <t>LIMESTONE CO. S.O.</t>
  </si>
  <si>
    <t>TRAVIS CO DISPATCH</t>
  </si>
  <si>
    <t>BELL COUNTY COUNTY</t>
  </si>
  <si>
    <t>VEHICLE PURSUIT</t>
  </si>
  <si>
    <t>911/DISPATCH</t>
  </si>
  <si>
    <t>LAKE JACKSON DISPATH</t>
  </si>
  <si>
    <t>BELL CO. COMM.CENTER</t>
  </si>
  <si>
    <t>KCSO DISPATCH</t>
  </si>
  <si>
    <t>ORANGE PD COMM</t>
  </si>
  <si>
    <t>DROVE A SCENE</t>
  </si>
  <si>
    <t>MCT / RADIO DISPATCH</t>
  </si>
  <si>
    <t>ANDERSON CO DISPATCH</t>
  </si>
  <si>
    <t>BURNET CO. DISPATCH</t>
  </si>
  <si>
    <t>WALKED UP UPON</t>
  </si>
  <si>
    <t>DWG DISPATCH</t>
  </si>
  <si>
    <t>DPS PIERCE DISPATCH</t>
  </si>
  <si>
    <t>DROVE UP ON SCENE.</t>
  </si>
  <si>
    <t>SCDISP</t>
  </si>
  <si>
    <t>SGT. BROWN</t>
  </si>
  <si>
    <t>WCCC HUNTSVILLE</t>
  </si>
  <si>
    <t>HCSO / DISPATCHED</t>
  </si>
  <si>
    <t>SABINE SO</t>
  </si>
  <si>
    <t>HOWARD COUNTY</t>
  </si>
  <si>
    <t>OFFICER DROVE UP</t>
  </si>
  <si>
    <t>POLICE ON VIEW</t>
  </si>
  <si>
    <t>USPHUR COUNTY</t>
  </si>
  <si>
    <t>DISPATED</t>
  </si>
  <si>
    <t>CORPUS CHRISTI DPS</t>
  </si>
  <si>
    <t>PASS BY</t>
  </si>
  <si>
    <t>OFFICER FOUND</t>
  </si>
  <si>
    <t>ON VIEWED/ACCIDENT</t>
  </si>
  <si>
    <t>HPD (DISPATCH)</t>
  </si>
  <si>
    <t>DPS/PIERCE/PHONE</t>
  </si>
  <si>
    <t>MARTIN CO SO</t>
  </si>
  <si>
    <t>H.P.D. DISP</t>
  </si>
  <si>
    <t>WALKED-IN</t>
  </si>
  <si>
    <t>DPE PIERCE</t>
  </si>
  <si>
    <t>TRINTIY COUNTY SO</t>
  </si>
  <si>
    <t>MC1 DISPATCH</t>
  </si>
  <si>
    <t>CEDAR PARK POLICE DI</t>
  </si>
  <si>
    <t>JACKSON CO. DISPATCH</t>
  </si>
  <si>
    <t>WITNESSED ACC</t>
  </si>
  <si>
    <t>COMANCHE DISPATCH</t>
  </si>
  <si>
    <t>MCT DISPACHED</t>
  </si>
  <si>
    <t>OFFICER HILL</t>
  </si>
  <si>
    <t>OFFICER HEARD COLLIS</t>
  </si>
  <si>
    <t>BEUAMONT DPS</t>
  </si>
  <si>
    <t>FOUND DURING PATROL</t>
  </si>
  <si>
    <t>GUADALUPE COUNTY S/O</t>
  </si>
  <si>
    <t>CCSO PHONE</t>
  </si>
  <si>
    <t>MTH</t>
  </si>
  <si>
    <t>DISPATCH/DRIVER</t>
  </si>
  <si>
    <t>WCCC DISPATCH</t>
  </si>
  <si>
    <t>NACOGDOCHES CO. SO</t>
  </si>
  <si>
    <t>CID</t>
  </si>
  <si>
    <t>DISPATCHED ON-SCENE</t>
  </si>
  <si>
    <t>DPS PIERCE- RADIO</t>
  </si>
  <si>
    <t>CCSO RADIO</t>
  </si>
  <si>
    <t>DISPATCHED TO ACCIDE</t>
  </si>
  <si>
    <t>WALK IN AT OFFICE</t>
  </si>
  <si>
    <t>HOUSTON DISP.</t>
  </si>
  <si>
    <t>SOUTHCENTRAL DISPATC</t>
  </si>
  <si>
    <t>LIMESTONE CO. SO.</t>
  </si>
  <si>
    <t>SAN AUGUSTINE S.O.</t>
  </si>
  <si>
    <t>DIST</t>
  </si>
  <si>
    <t>SGT. DARYL JIRAL</t>
  </si>
  <si>
    <t>DISPISPATCHED</t>
  </si>
  <si>
    <t>WASKOM P.D</t>
  </si>
  <si>
    <t>PRIVATE PHONE</t>
  </si>
  <si>
    <t>DROVE PAST ME WITH V</t>
  </si>
  <si>
    <t>SAN PATRICIO SO</t>
  </si>
  <si>
    <t>H.P.D. DISP.</t>
  </si>
  <si>
    <t>BEE COUNTY DISPATCH</t>
  </si>
  <si>
    <t>BELL CO.,DISPATCHER</t>
  </si>
  <si>
    <t>CALL FROM DISPATCH</t>
  </si>
  <si>
    <t>BOSQUE S.O.</t>
  </si>
  <si>
    <t>CALDWELL CO. SO</t>
  </si>
  <si>
    <t>WMSN. CO. SO</t>
  </si>
  <si>
    <t>DROVE UP AFTER CRASH</t>
  </si>
  <si>
    <t>BY SIGHT</t>
  </si>
  <si>
    <t>DUVAL SO DISPATCH</t>
  </si>
  <si>
    <t>DISTPATCH</t>
  </si>
  <si>
    <t>MOBILE CONTROL TERMI</t>
  </si>
  <si>
    <t>WCSO VIA RADIO</t>
  </si>
  <si>
    <t>HILL COUNTY S. O.</t>
  </si>
  <si>
    <t>PP DISPATCH</t>
  </si>
  <si>
    <t>OFFICER OHNHEISER</t>
  </si>
  <si>
    <t>SOUTH CENTRAL DISP.</t>
  </si>
  <si>
    <t>MCI DISPATCH</t>
  </si>
  <si>
    <t>WILLIAMSON CO. COMM</t>
  </si>
  <si>
    <t>CORYELL COUNTY SO</t>
  </si>
  <si>
    <t>TYLER COUNTYSO</t>
  </si>
  <si>
    <t>CHEROKEE SO</t>
  </si>
  <si>
    <t>FLAG</t>
  </si>
  <si>
    <t>CORYELL COMM</t>
  </si>
  <si>
    <t>MILLS CO. SO.</t>
  </si>
  <si>
    <t>LUFKIN DPS-COMM.</t>
  </si>
  <si>
    <t>DPS CONROE EAST</t>
  </si>
  <si>
    <t>DPS/PIECE</t>
  </si>
  <si>
    <t>COLORADO COUNTY SO</t>
  </si>
  <si>
    <t>OVERHEARD RADIO</t>
  </si>
  <si>
    <t>ADVISED BY PASSERBY</t>
  </si>
  <si>
    <t>JASPER DISPATCH</t>
  </si>
  <si>
    <t>DISBATCHED</t>
  </si>
  <si>
    <t>WCSO RADIO</t>
  </si>
  <si>
    <t>SGT. BRADSHAW DROVE</t>
  </si>
  <si>
    <t>BEE CO. DISPATCH</t>
  </si>
  <si>
    <t>DPS COMM. AUSTIN</t>
  </si>
  <si>
    <t>NEWTON SO</t>
  </si>
  <si>
    <t>DROVE UP ON PATROL</t>
  </si>
  <si>
    <t>RADIO:FBCSO DISPATCH</t>
  </si>
  <si>
    <t>LIBERTY CO. SO DISP.</t>
  </si>
  <si>
    <t>PHONE: DEPUTY J. CRO</t>
  </si>
  <si>
    <t>THROCKMORTON S.O.</t>
  </si>
  <si>
    <t>LOCATED THE ACCIDENT</t>
  </si>
  <si>
    <t>WAKER CO. SO</t>
  </si>
  <si>
    <t>VAPD DISPATCH</t>
  </si>
  <si>
    <t>DISPATCHED/ON SITE</t>
  </si>
  <si>
    <t>ADVISED FROM STATION</t>
  </si>
  <si>
    <t>JEFF CNTY S.O.</t>
  </si>
  <si>
    <t>RADIO: FBCSO DISPATC</t>
  </si>
  <si>
    <t>WILMER 911</t>
  </si>
  <si>
    <t>LIBERTY CO. SO</t>
  </si>
  <si>
    <t>PRESIDIO COUNTY SO</t>
  </si>
  <si>
    <t>SIGHT/ON SITE</t>
  </si>
  <si>
    <t>PULL UP</t>
  </si>
  <si>
    <t>GAUD. MNT. NAT. PARK</t>
  </si>
  <si>
    <t>DPS - COMMUNICATIONS</t>
  </si>
  <si>
    <t>UPPSHUR CO SHERIFF</t>
  </si>
  <si>
    <t>TYLER DPS</t>
  </si>
  <si>
    <t>SGT. RAUL SALAZAR</t>
  </si>
  <si>
    <t>HAY CO. S.O.</t>
  </si>
  <si>
    <t>BY COLLIN CO S.O.</t>
  </si>
  <si>
    <t>ON SIGHT AFTER CRASH</t>
  </si>
  <si>
    <t>WAIVED DOWN BY CITIZ</t>
  </si>
  <si>
    <t>HARLINGEN COMMS.</t>
  </si>
  <si>
    <t>SUGAR LAND DISPTACH</t>
  </si>
  <si>
    <t>SGT. PHILLIP DAVIS</t>
  </si>
  <si>
    <t>HOMEOWNER AT 2ND</t>
  </si>
  <si>
    <t>I DROVE UP ON IT.</t>
  </si>
  <si>
    <t>MEDINA SO DISPATCH</t>
  </si>
  <si>
    <t>GONZALES CPUNTY SO</t>
  </si>
  <si>
    <t>RADIO DISOATCH</t>
  </si>
  <si>
    <t>DISPATCH PALMER SO</t>
  </si>
  <si>
    <t>BY COLLIN COUNTY SO</t>
  </si>
  <si>
    <t>CPL PATRICK DAVIS</t>
  </si>
  <si>
    <t>BELL COUNTY COM</t>
  </si>
  <si>
    <t>WITNESS/FLAG DOWN</t>
  </si>
  <si>
    <t>ON VIEW UNIT NO 2.</t>
  </si>
  <si>
    <t>DPS COMM. HARLINGEN</t>
  </si>
  <si>
    <t>DISPATCHED-VEGA SO</t>
  </si>
  <si>
    <t>WILLIAMSON CO COMM</t>
  </si>
  <si>
    <t>GONZALES S.O.</t>
  </si>
  <si>
    <t>WACO COMMUNICATIONS</t>
  </si>
  <si>
    <t>RADIO/CA0</t>
  </si>
  <si>
    <t>OBSERVED BY POLICE O</t>
  </si>
  <si>
    <t>DISPATCHED-SO</t>
  </si>
  <si>
    <t>CITIZEN REPORTED</t>
  </si>
  <si>
    <t>GONZALES, TEXAS</t>
  </si>
  <si>
    <t>FALLS DISPATCHER</t>
  </si>
  <si>
    <t>LAVACA CO SO</t>
  </si>
  <si>
    <t>MILLS COUNTY S. O.</t>
  </si>
  <si>
    <t>BELL CO COMM.</t>
  </si>
  <si>
    <t>DPS COMM S.A.</t>
  </si>
  <si>
    <t>CARROLLTON DISPATCH</t>
  </si>
  <si>
    <t>ON VIEWED CRASH</t>
  </si>
  <si>
    <t>LIBERTY COUNTY S O</t>
  </si>
  <si>
    <t>FCSP DISPATCH</t>
  </si>
  <si>
    <t>DIBOLL PD COMM</t>
  </si>
  <si>
    <t>ERATH DISPATACH</t>
  </si>
  <si>
    <t>DISPATCHED MCALLEN</t>
  </si>
  <si>
    <t>MCALLEN COMMS.</t>
  </si>
  <si>
    <t>NEWTON CO. S.O.</t>
  </si>
  <si>
    <t>CARSON SO DISPATCH</t>
  </si>
  <si>
    <t>JOHNSON CO. S.O.</t>
  </si>
  <si>
    <t>LAMB CO. DISPATCH</t>
  </si>
  <si>
    <t>SAN ANTONIO COMM</t>
  </si>
  <si>
    <t>WILSON COUNTY SO</t>
  </si>
  <si>
    <t>DROVE ONTO ACCIDENT</t>
  </si>
  <si>
    <t>S.O. DISPTACH</t>
  </si>
  <si>
    <t>MCALLEN COMMS</t>
  </si>
  <si>
    <t>ATASCOSA S.O</t>
  </si>
  <si>
    <t>GREEG CO. DISPATCH</t>
  </si>
  <si>
    <t>POLICE DISOATCH</t>
  </si>
  <si>
    <t>CORPUS COMMUNICATION</t>
  </si>
  <si>
    <t>DPS COMMUNICATION SA</t>
  </si>
  <si>
    <t>PENDING CALL</t>
  </si>
  <si>
    <t>ONVIEW (WITNESSED)</t>
  </si>
  <si>
    <t>ON VIEWED THE CRASH</t>
  </si>
  <si>
    <t>FLAGGGED DOWN</t>
  </si>
  <si>
    <t>MCSO COMM.</t>
  </si>
  <si>
    <t>SAN MARCOS COMMUNICA</t>
  </si>
  <si>
    <t>WALK-IN/STATION</t>
  </si>
  <si>
    <t>STEPHANIE WATSON</t>
  </si>
  <si>
    <t>DISPATCEHD</t>
  </si>
  <si>
    <t>PECOS DISPATCH</t>
  </si>
  <si>
    <t>WILSON S.O.</t>
  </si>
  <si>
    <t>HEREFORD DISPATCH</t>
  </si>
  <si>
    <t>ASSIGNED SELF</t>
  </si>
  <si>
    <t>OFFICER CAME UPON</t>
  </si>
  <si>
    <t>DISPATCHED / CAD</t>
  </si>
  <si>
    <t>MCSO/ON SCENE</t>
  </si>
  <si>
    <t>ELECTRA P.D. DISPATC</t>
  </si>
  <si>
    <t>PCT 5 DISPATCH</t>
  </si>
  <si>
    <t>ROLLED ONTO SCENE</t>
  </si>
  <si>
    <t>OFFICER DROVE UPON C</t>
  </si>
  <si>
    <t>BLANCO COUNTY</t>
  </si>
  <si>
    <t>REAL CO. S.O.(PHONE)</t>
  </si>
  <si>
    <t>TX DPS COMM</t>
  </si>
  <si>
    <t>REAL CO. S.O. (PHONE</t>
  </si>
  <si>
    <t>BANDERA CO. S.O.</t>
  </si>
  <si>
    <t>MDT PENDING CALLS</t>
  </si>
  <si>
    <t>AUSTIN CO. DISPATCH</t>
  </si>
  <si>
    <t>PHONE CALL FROM SGT.</t>
  </si>
  <si>
    <t>PADUCAH DISPATCH</t>
  </si>
  <si>
    <t>KARNES S.O. COMM.</t>
  </si>
  <si>
    <t>DISPATCHED (MCT)</t>
  </si>
  <si>
    <t>UCSO DISPATCH</t>
  </si>
  <si>
    <t>COMMUNICATION CENTER</t>
  </si>
  <si>
    <t>DISPATCHED-A.C.S.O.</t>
  </si>
  <si>
    <t>RADIO PISPATCH</t>
  </si>
  <si>
    <t>WALLER SO COMM</t>
  </si>
  <si>
    <t>OVERHEARD ON RADIO</t>
  </si>
  <si>
    <t>OFC MORTON</t>
  </si>
  <si>
    <t>OBSRERVED</t>
  </si>
  <si>
    <t>HEADQUATERS</t>
  </si>
  <si>
    <t>JASPER CO. SHERIFFS</t>
  </si>
  <si>
    <t>DISPATCHED  - TXDPS</t>
  </si>
  <si>
    <t>HOUSTON P.D. DISP.</t>
  </si>
  <si>
    <t>DISPATCHED ON SCENE</t>
  </si>
  <si>
    <t>DISPATCHED-SHAMROCK</t>
  </si>
  <si>
    <t>DFISPATCH</t>
  </si>
  <si>
    <t>HEARD IMPACT</t>
  </si>
  <si>
    <t>JEFF CNTY DISPATCHER</t>
  </si>
  <si>
    <t>CORYELL CO. S.O.</t>
  </si>
  <si>
    <t>ROLLED UPON SCENE</t>
  </si>
  <si>
    <t>WC DISPATCH</t>
  </si>
  <si>
    <t>RSCO</t>
  </si>
  <si>
    <t>MEXI P.D. OFFICER</t>
  </si>
  <si>
    <t>WALK IN / STATION</t>
  </si>
  <si>
    <t>REPORTEE</t>
  </si>
  <si>
    <t>ROCKWALL PD DISPATCH</t>
  </si>
  <si>
    <t>BANDERA DISPATCH</t>
  </si>
  <si>
    <t>HALE CO. S.O.</t>
  </si>
  <si>
    <t>DPS COMM CORPUS</t>
  </si>
  <si>
    <t>ON SIGHT - DROVE UPO</t>
  </si>
  <si>
    <t>PECOS-COMMUNICATIONS</t>
  </si>
  <si>
    <t>LASALLE COUNTY SO</t>
  </si>
  <si>
    <t>GILMER DISPATCH</t>
  </si>
  <si>
    <t>CULBERSON PERSONAL</t>
  </si>
  <si>
    <t>FLAGDOWN/PRE-EMPTED</t>
  </si>
  <si>
    <t>JONES COUNTY DEPUTY</t>
  </si>
  <si>
    <t>RADIO BPD DISPATCH</t>
  </si>
  <si>
    <t>DPS COMM HARLINGEN</t>
  </si>
  <si>
    <t>RADIO DIAPTCHED</t>
  </si>
  <si>
    <t>MORRIS CO DISPATCH</t>
  </si>
  <si>
    <t>DPS COMM - CONORE</t>
  </si>
  <si>
    <t>HARRISON COUNTY</t>
  </si>
  <si>
    <t>PATROLING AREA</t>
  </si>
  <si>
    <t>ON SCENE (PURSUIT)</t>
  </si>
  <si>
    <t>AUSTIN PD DISP</t>
  </si>
  <si>
    <t>DISPATCH/VIA RADIO</t>
  </si>
  <si>
    <t>BURNET CO. S.O.</t>
  </si>
  <si>
    <t>DISTPACH</t>
  </si>
  <si>
    <t>LA GRANGE PD</t>
  </si>
  <si>
    <t>SIGNAL</t>
  </si>
  <si>
    <t>FIRE PERSONNEL</t>
  </si>
  <si>
    <t>PRECICNT 7 DISPATCH</t>
  </si>
  <si>
    <t>FAIRFIELD DISPATCH</t>
  </si>
  <si>
    <t>TX DOT EMPLOYEE</t>
  </si>
  <si>
    <t>HEMPSTEAD PD DISPATC</t>
  </si>
  <si>
    <t>DISPATCHED ELLIS CO</t>
  </si>
  <si>
    <t>POLICE DISATCH</t>
  </si>
  <si>
    <t>GUAD. MTN. NAT. PARK</t>
  </si>
  <si>
    <t>PREISIDO CO SO</t>
  </si>
  <si>
    <t>HILL CO S.O</t>
  </si>
  <si>
    <t>ON/VIEWED</t>
  </si>
  <si>
    <t>HPD DIPSATCHER</t>
  </si>
  <si>
    <t>ON VIEW - WITNESSED</t>
  </si>
  <si>
    <t>VZCO S.O.</t>
  </si>
  <si>
    <t>CHILDRESS DPS COMM</t>
  </si>
  <si>
    <t>DESPATCH</t>
  </si>
  <si>
    <t>DISPATCH CCSO</t>
  </si>
  <si>
    <t>FCSO DEPUTY MCGOWAN</t>
  </si>
  <si>
    <t>AUSTIN COUNTY DISP</t>
  </si>
  <si>
    <t>WALKER COUNTY COMM.</t>
  </si>
  <si>
    <t>BELL CO CORN CTR</t>
  </si>
  <si>
    <t>WOOD CO SO COMM.</t>
  </si>
  <si>
    <t>FAYETTE CO DISPATCH</t>
  </si>
  <si>
    <t>OWN VIEW</t>
  </si>
  <si>
    <t>DISPATCJED</t>
  </si>
  <si>
    <t>BY VIEW</t>
  </si>
  <si>
    <t>OBSERVED INCIDENT</t>
  </si>
  <si>
    <t>PD RADIO CALL</t>
  </si>
  <si>
    <t>RUSK SO</t>
  </si>
  <si>
    <t>HOWARD COUNTY SO</t>
  </si>
  <si>
    <t>BROADCASTED</t>
  </si>
  <si>
    <t>DIDPATCHED</t>
  </si>
  <si>
    <t>RADIO POLICE DISPATC</t>
  </si>
  <si>
    <t>DROVE UP ON ACC.</t>
  </si>
  <si>
    <t>MCI DISPATCHED</t>
  </si>
  <si>
    <t>ERATH COMMUNICATIONS</t>
  </si>
  <si>
    <t>TCO/KEETON</t>
  </si>
  <si>
    <t>FBCSO DISPACTH</t>
  </si>
  <si>
    <t>DISTATCH</t>
  </si>
  <si>
    <t>ENCOUNTERED ACCIDENT</t>
  </si>
  <si>
    <t>DEP. BOHL VIA RADIO</t>
  </si>
  <si>
    <t>BAY</t>
  </si>
  <si>
    <t>PHONE (LYNN WILKINS)</t>
  </si>
  <si>
    <t>TROOPER DAVES</t>
  </si>
  <si>
    <t>OFFICER MAUCK</t>
  </si>
  <si>
    <t>HPD WS DISPATCH</t>
  </si>
  <si>
    <t>DROVE PAST</t>
  </si>
  <si>
    <t>OTHER OFC/DISPATCH</t>
  </si>
  <si>
    <t>RADIO/MET DISPATCH</t>
  </si>
  <si>
    <t>DRIVER TELEPHONED</t>
  </si>
  <si>
    <t>BY A CITIZEN</t>
  </si>
  <si>
    <t>POLICE DISPTCH</t>
  </si>
  <si>
    <t>DISPACTED</t>
  </si>
  <si>
    <t>SGT SHANE BRACKEN</t>
  </si>
  <si>
    <t>HOUSTON PD. DISPATCH</t>
  </si>
  <si>
    <t>FAMILY CARE CLINI</t>
  </si>
  <si>
    <t>DISPATCHERR</t>
  </si>
  <si>
    <t>DISP:RADIO</t>
  </si>
  <si>
    <t>OLDHAM DISPATCHED</t>
  </si>
  <si>
    <t>RADIO OFFICER EMBRY</t>
  </si>
  <si>
    <t>WALK INTO STATION RP</t>
  </si>
  <si>
    <t>HOUSTON POLICE D</t>
  </si>
  <si>
    <t>DPS CONROE - COIMM</t>
  </si>
  <si>
    <t>OBSERVED SCENE</t>
  </si>
  <si>
    <t>MOTOREST</t>
  </si>
  <si>
    <t>FT BEND DISPATCH</t>
  </si>
  <si>
    <t>POLICE DISPATCH RADI</t>
  </si>
  <si>
    <t>N/W DISPATCHER</t>
  </si>
  <si>
    <t>LUFKIN FIRE RADIO</t>
  </si>
  <si>
    <t>WILLIAMSON CO. DISPA</t>
  </si>
  <si>
    <t>BOWIE POLICE COMMUNI</t>
  </si>
  <si>
    <t>RADIO/CAP</t>
  </si>
  <si>
    <t>RADIO DISPTACHED</t>
  </si>
  <si>
    <t>MCT, DISPATCH</t>
  </si>
  <si>
    <t>CITIZEN PASSER BY</t>
  </si>
  <si>
    <t>ON VIEW/PURSUIT</t>
  </si>
  <si>
    <t>OFFICER OBS.</t>
  </si>
  <si>
    <t>TROOPER TRAVIS DENDY</t>
  </si>
  <si>
    <t>LIBERTY CO. S.O.</t>
  </si>
  <si>
    <t>PHONE, MULESHOE PD</t>
  </si>
  <si>
    <t>NOTIFIED DISPATCH</t>
  </si>
  <si>
    <t>ECO'S</t>
  </si>
  <si>
    <t>CITIZEN CONTACT (WAL</t>
  </si>
  <si>
    <t>RADIO / CAD</t>
  </si>
  <si>
    <t>ONSCENE/OBSERVED</t>
  </si>
  <si>
    <t>CITY DISPATCH</t>
  </si>
  <si>
    <t>SGT HAVARD</t>
  </si>
  <si>
    <t>DISPATCHER S.O.</t>
  </si>
  <si>
    <t>SIGHT/PATROL UNIT</t>
  </si>
  <si>
    <t>OFC HANSEN</t>
  </si>
  <si>
    <t>AT SCENE AS CRASH OC</t>
  </si>
  <si>
    <t>CALLED IN TO PD</t>
  </si>
  <si>
    <t>RADIO-CAD</t>
  </si>
  <si>
    <t>DPS SS</t>
  </si>
  <si>
    <t>HARDIN COUNTY</t>
  </si>
  <si>
    <t>PHONE CALL OUT</t>
  </si>
  <si>
    <t>SELF INT. MDC</t>
  </si>
  <si>
    <t>OFFICER CONTACT</t>
  </si>
  <si>
    <t>DORVE UPON/FLAGGED D</t>
  </si>
  <si>
    <t>DISPATCHED CAD</t>
  </si>
  <si>
    <t>POLICE RADIO/DISPATC</t>
  </si>
  <si>
    <t>MCT/RADIO</t>
  </si>
  <si>
    <t>RUSK COU TY S.O.</t>
  </si>
  <si>
    <t>OBSERVED IN VIEW</t>
  </si>
  <si>
    <t>DROVE UPON/OBSERVED</t>
  </si>
  <si>
    <t>DUVAL COMMUNICATIONS</t>
  </si>
  <si>
    <t>DONELY CO SO</t>
  </si>
  <si>
    <t>BROOKS CO. SO</t>
  </si>
  <si>
    <t>BASTROP CO DISPATCH</t>
  </si>
  <si>
    <t>PARMER COUNTY DISPAT</t>
  </si>
  <si>
    <t>DIOSPATCHED</t>
  </si>
  <si>
    <t>DISPATCHED ACSO</t>
  </si>
  <si>
    <t>LIBERTY CO. SO DISPA</t>
  </si>
  <si>
    <t>SELF/FOUND</t>
  </si>
  <si>
    <t>SIGHT BY ANOTHER OFF</t>
  </si>
  <si>
    <t>705 -DROVE UPON</t>
  </si>
  <si>
    <t>CITIZEN CALL-IN</t>
  </si>
  <si>
    <t>THURSDAY</t>
  </si>
  <si>
    <t>DROVE BY CRASH</t>
  </si>
  <si>
    <t>GRAPEVINE DISPTACH</t>
  </si>
  <si>
    <t>B.C.S.O.-DISPATCH</t>
  </si>
  <si>
    <t>SEABROOK POLICE DISP</t>
  </si>
  <si>
    <t>MCSO DISPATCHED</t>
  </si>
  <si>
    <t>AUSTIN COUNTY SO</t>
  </si>
  <si>
    <t>FBCSO-DISPATCH</t>
  </si>
  <si>
    <t>BY DRIVERS</t>
  </si>
  <si>
    <t>RADIO DIRPATCHED</t>
  </si>
  <si>
    <t>MW COMM</t>
  </si>
  <si>
    <t>NEWTON SO/DISPATCH</t>
  </si>
  <si>
    <t>MABANK DISPATCHER</t>
  </si>
  <si>
    <t>IN MY PRESENCE</t>
  </si>
  <si>
    <t>OBSERVED ROAD DEBRIS</t>
  </si>
  <si>
    <t>ACSO - RADIO</t>
  </si>
  <si>
    <t>REAL CO. S.O. (RADIO</t>
  </si>
  <si>
    <t>WALLER PD</t>
  </si>
  <si>
    <t>DPS CORPUS</t>
  </si>
  <si>
    <t>DISPATCHED/08</t>
  </si>
  <si>
    <t>DROVE UPON COLLISION</t>
  </si>
  <si>
    <t>KARNES S.O. COMM</t>
  </si>
  <si>
    <t>WALIN IN</t>
  </si>
  <si>
    <t>MOBILE DATA COMP</t>
  </si>
  <si>
    <t>HAD TO LOCATE</t>
  </si>
  <si>
    <t>CALLED IN BY DRIVER</t>
  </si>
  <si>
    <t>BOSQUE SO</t>
  </si>
  <si>
    <t>DISPATCHER - HPD</t>
  </si>
  <si>
    <t>THP/HARLINGEN</t>
  </si>
  <si>
    <t>HOWARD CO. SO</t>
  </si>
  <si>
    <t>HAYS CO.S.O.</t>
  </si>
  <si>
    <t>LAVACA CO. SO</t>
  </si>
  <si>
    <t>ORANGE PD DISPATCH</t>
  </si>
  <si>
    <t>DPS COMMUNICTIONS</t>
  </si>
  <si>
    <t>STONE</t>
  </si>
  <si>
    <t>WILSON CO. SO DISPAT</t>
  </si>
  <si>
    <t>BP COMM. CENTER</t>
  </si>
  <si>
    <t>WILLIAMSON SO. CO.</t>
  </si>
  <si>
    <t>SAW ACCIDENT</t>
  </si>
  <si>
    <t>DISPATCHED (OTHER LO</t>
  </si>
  <si>
    <t>ON-VIEW (NOT WITNESS</t>
  </si>
  <si>
    <t>IN PERSON BY VICTIM</t>
  </si>
  <si>
    <t>VIA-MCT DISPATCHED</t>
  </si>
  <si>
    <t>DISPATCHED - LCSO</t>
  </si>
  <si>
    <t>BOSQUE SO- PHONE</t>
  </si>
  <si>
    <t>ATASCOSA CO. SO.</t>
  </si>
  <si>
    <t>STATION 1 DESK</t>
  </si>
  <si>
    <t>DROVE UPON TO</t>
  </si>
  <si>
    <t>CONTACTED BY COMPLAI</t>
  </si>
  <si>
    <t>OBSERVED AS WITNESS</t>
  </si>
  <si>
    <t>ON VIEW-BACKUP</t>
  </si>
  <si>
    <t>DISPATCH (YOUNG CO.)</t>
  </si>
  <si>
    <t>CONTACTED</t>
  </si>
  <si>
    <t>MC7 DISPATCH</t>
  </si>
  <si>
    <t>TRAVIS SO DISP</t>
  </si>
  <si>
    <t>VZ/911 DISPATCH</t>
  </si>
  <si>
    <t>BY THE DRIVERS</t>
  </si>
  <si>
    <t>OFFICER DISPATCHED</t>
  </si>
  <si>
    <t>BURNET CNTY S.O.</t>
  </si>
  <si>
    <t>SERGEANT HICKS</t>
  </si>
  <si>
    <t>DISPATCHED / RADIO</t>
  </si>
  <si>
    <t>ABILENE DPS</t>
  </si>
  <si>
    <t>DRIVE-UP</t>
  </si>
  <si>
    <t>DISPTATCHED</t>
  </si>
  <si>
    <t>DISPATCH / RADIO</t>
  </si>
  <si>
    <t>U OF H POLICE STAFF</t>
  </si>
  <si>
    <t>PULLED UP ON CRASH S</t>
  </si>
  <si>
    <t>WOOD CO SO COM.</t>
  </si>
  <si>
    <t>FT BEND CO. DISPATCH</t>
  </si>
  <si>
    <t>COLLIN DISPATCH</t>
  </si>
  <si>
    <t>SAPD DISPATCHER</t>
  </si>
  <si>
    <t>ENCOUNTERED</t>
  </si>
  <si>
    <t>PULLED ON SCENE</t>
  </si>
  <si>
    <t>KENEDY COUNTY</t>
  </si>
  <si>
    <t>ARRIVE ON SCENE</t>
  </si>
  <si>
    <t>GONZALES S.O.-RADIO</t>
  </si>
  <si>
    <t>GRAPEVINE POLICE DIS</t>
  </si>
  <si>
    <t>SGT. ERIC LEE, CCSO</t>
  </si>
  <si>
    <t>DISPATCHED-ELLIS CO</t>
  </si>
  <si>
    <t>NCSO RADIO</t>
  </si>
  <si>
    <t>TEXARKANA DPS COMM</t>
  </si>
  <si>
    <t>NCSO VIA P/S</t>
  </si>
  <si>
    <t>I-35 NB MOTORIST</t>
  </si>
  <si>
    <t>FANNIN COUNTY SO</t>
  </si>
  <si>
    <t>COOKE CO. SO.</t>
  </si>
  <si>
    <t>OBSERVED AFTER CRASH</t>
  </si>
  <si>
    <t>DISPATCHED, ELLIS CO</t>
  </si>
  <si>
    <t>HEREFORD - DISPATCH</t>
  </si>
  <si>
    <t>DEPUTY PEELER</t>
  </si>
  <si>
    <t>LAREDO DPS-COMM</t>
  </si>
  <si>
    <t>RADIO DIPATCH</t>
  </si>
  <si>
    <t>DISPATCHED, ELLIS, C</t>
  </si>
  <si>
    <t>TITUS DISPATCHER</t>
  </si>
  <si>
    <t>DISPATCHED-ELLIS CO.</t>
  </si>
  <si>
    <t>DPS-SULPHUR SPRINGS</t>
  </si>
  <si>
    <t>TITUS SO DISPATCHER</t>
  </si>
  <si>
    <t>WCCC</t>
  </si>
  <si>
    <t>COME UPON ACCIDENT</t>
  </si>
  <si>
    <t>DISPATCHED BY CCSO</t>
  </si>
  <si>
    <t>POLICE DISPATH</t>
  </si>
  <si>
    <t>MORRIS COUNTY S.O.</t>
  </si>
  <si>
    <t>MANUEL GONZALES III</t>
  </si>
  <si>
    <t>HCCO4 DISPATCH</t>
  </si>
  <si>
    <t>HALINGEN DPS COMM</t>
  </si>
  <si>
    <t>AMA POLICE DISP</t>
  </si>
  <si>
    <t>DPS/HARLINGEN</t>
  </si>
  <si>
    <t>W. FALLS DISPATCH</t>
  </si>
  <si>
    <t>UPD-DISPATCH</t>
  </si>
  <si>
    <t>ON SCENE/WITNESS</t>
  </si>
  <si>
    <t>DISPATCHED (SELF ASS</t>
  </si>
  <si>
    <t>ASSISTED MOTORIST</t>
  </si>
  <si>
    <t>HPD DISPA</t>
  </si>
  <si>
    <t>HPD DIPATCHED</t>
  </si>
  <si>
    <t>DISPATCHED/OV</t>
  </si>
  <si>
    <t>WITNESS CALLED</t>
  </si>
  <si>
    <t>MOORE COUNTY SHERIFF</t>
  </si>
  <si>
    <t>HPD HPD</t>
  </si>
  <si>
    <t>DROVE UO ON</t>
  </si>
  <si>
    <t>GRAYSON SHERIFF'S OF</t>
  </si>
  <si>
    <t>PULLED UP TO SCENE</t>
  </si>
  <si>
    <t>NOTIFIED BY WITNESS</t>
  </si>
  <si>
    <t>TCO GURKA</t>
  </si>
  <si>
    <t>JASPER COUNTY S O</t>
  </si>
  <si>
    <t>M.C.T DISPATCHED</t>
  </si>
  <si>
    <t>NEWTON CO SO</t>
  </si>
  <si>
    <t>HEARD THE ACCIDENT</t>
  </si>
  <si>
    <t>DPS RAMOS 2402</t>
  </si>
  <si>
    <t>ROLLED ON SCENE</t>
  </si>
  <si>
    <t>DISTRACH</t>
  </si>
  <si>
    <t>OFFICER B. SCOTT</t>
  </si>
  <si>
    <t>ON VIEW/STATION</t>
  </si>
  <si>
    <t>DISP HPD</t>
  </si>
  <si>
    <t>DISPITCH</t>
  </si>
  <si>
    <t>ONVIEW INVESTIGATION</t>
  </si>
  <si>
    <t>INDEPENDENTLY LOCATE</t>
  </si>
  <si>
    <t>KSO DISPACH</t>
  </si>
  <si>
    <t>DPS EL PASO</t>
  </si>
  <si>
    <t>RADI DISPATCHED</t>
  </si>
  <si>
    <t>WALK IN-NE STATION</t>
  </si>
  <si>
    <t>BROADCASTED BY RADIO</t>
  </si>
  <si>
    <t>SL DISPATCHER</t>
  </si>
  <si>
    <t>WALK-IN DESK</t>
  </si>
  <si>
    <t>ADVISED BY PASSER BY</t>
  </si>
  <si>
    <t>WALK-IN TO STATION 5</t>
  </si>
  <si>
    <t>FLAGGED DOWN/ON VIEW</t>
  </si>
  <si>
    <t>WALKER COUNTY COMM</t>
  </si>
  <si>
    <t>MENARD S.O. DISPATCH</t>
  </si>
  <si>
    <t>EL PASO DPS COMM</t>
  </si>
  <si>
    <t>HOUSTON P D DISPATCH</t>
  </si>
  <si>
    <t>WAVED DOWN BY WILSON</t>
  </si>
  <si>
    <t>HPD DISPACH</t>
  </si>
  <si>
    <t>DRIVE ON</t>
  </si>
  <si>
    <t>FLAGED DOWN/OU</t>
  </si>
  <si>
    <t>HOUSTON POLICE DISAP</t>
  </si>
  <si>
    <t>LCSO - DISPATCH</t>
  </si>
  <si>
    <t>CHEROKEE S.O.</t>
  </si>
  <si>
    <t>DISPATCHEDO</t>
  </si>
  <si>
    <t>MEXIA P.D</t>
  </si>
  <si>
    <t>INGLESIDE PD</t>
  </si>
  <si>
    <t>1520 DROVE UP ON</t>
  </si>
  <si>
    <t>INFORMED BY MOTORIST</t>
  </si>
  <si>
    <t>DENTON CO. S.O.</t>
  </si>
  <si>
    <t>ELECTRA PD DISPATCH</t>
  </si>
  <si>
    <t>ROLLED UP TO IT</t>
  </si>
  <si>
    <t>DISPATCHER RADIO</t>
  </si>
  <si>
    <t>REQUESTED 26</t>
  </si>
  <si>
    <t>DISPATCHED LCSO</t>
  </si>
  <si>
    <t>DROVE BY IT</t>
  </si>
  <si>
    <t>SERGEANT BOB SHIELDS</t>
  </si>
  <si>
    <t>CAME UP ON CRASH</t>
  </si>
  <si>
    <t>HCSO DISPATCH (RADIO</t>
  </si>
  <si>
    <t>SGT. BOOKER</t>
  </si>
  <si>
    <t>ADVISED BY DEPUTY</t>
  </si>
  <si>
    <t>DCSO</t>
  </si>
  <si>
    <t>DROVE UP AFTER IT HA</t>
  </si>
  <si>
    <t>SUPERVISOR INFORMED</t>
  </si>
  <si>
    <t>DENTON COUNTY SO.</t>
  </si>
  <si>
    <t>WAVED-DOWN</t>
  </si>
  <si>
    <t>DPS PHONE</t>
  </si>
  <si>
    <t>AC DISPATCH</t>
  </si>
  <si>
    <t>DISPATCH-DPS ABILENE</t>
  </si>
  <si>
    <t>DISPATCHED HCSO</t>
  </si>
  <si>
    <t>CONNALLY</t>
  </si>
  <si>
    <t>POLICE COMMS.</t>
  </si>
  <si>
    <t>TYLER DPS COMM.</t>
  </si>
  <si>
    <t>DISPATCH-DPS</t>
  </si>
  <si>
    <t>BASTROP CO. DISPATCH</t>
  </si>
  <si>
    <t>LT. GUAJARDO</t>
  </si>
  <si>
    <t>IPD RADIO</t>
  </si>
  <si>
    <t>NOT DISPATCH</t>
  </si>
  <si>
    <t>COTTLE CO. SHERIFF</t>
  </si>
  <si>
    <t>TYLER COUNTY SO.</t>
  </si>
  <si>
    <t>WALKED IN FRONT DESK</t>
  </si>
  <si>
    <t>CALHOUN COUNTY SO</t>
  </si>
  <si>
    <t>BELL CO. COMMUNITION</t>
  </si>
  <si>
    <t>LUBBOCK DISPATCH</t>
  </si>
  <si>
    <t>TCSO DISPATCHER</t>
  </si>
  <si>
    <t>ON SCENE VIEW</t>
  </si>
  <si>
    <t>APPROACHED BY DRIVER</t>
  </si>
  <si>
    <t>TCSO COMMUNICATIONS</t>
  </si>
  <si>
    <t>OFC. QUILLIN #1510</t>
  </si>
  <si>
    <t>IN THE AREA</t>
  </si>
  <si>
    <t>PADUCAH POLICE</t>
  </si>
  <si>
    <t>ON SIGHT-DROVE UP ON</t>
  </si>
  <si>
    <t>WISE COUNTY SO DISPA</t>
  </si>
  <si>
    <t>ON VIEW-WAVED DOWN</t>
  </si>
  <si>
    <t>DISPATCHED BY MDC</t>
  </si>
  <si>
    <t>CPL</t>
  </si>
  <si>
    <t>OFC ON SCENE (OFC RE</t>
  </si>
  <si>
    <t>SGT. TALAMANTES/422</t>
  </si>
  <si>
    <t>BRADY PD DISPATCH</t>
  </si>
  <si>
    <t>CASS CO. DISPATCHER</t>
  </si>
  <si>
    <t>WISE CO SO DISPATCH</t>
  </si>
  <si>
    <t>PHONE 911</t>
  </si>
  <si>
    <t>RAINS COUNTY DISPATC</t>
  </si>
  <si>
    <t>MIDLOTHIAN PD DISPAT</t>
  </si>
  <si>
    <t>BDP COMM CENTER</t>
  </si>
  <si>
    <t>OFF 322 ON SCENE</t>
  </si>
  <si>
    <t>SGT. DRABBLE ON CELL</t>
  </si>
  <si>
    <t>APD DISP.</t>
  </si>
  <si>
    <t>AUSTIN POLICE DISP</t>
  </si>
  <si>
    <t>OFC. REYNA #127</t>
  </si>
  <si>
    <t>WAKLK-IN</t>
  </si>
  <si>
    <t>CCSO COMMUNICATIONS</t>
  </si>
  <si>
    <t>DPS CORPUS COMM.</t>
  </si>
  <si>
    <t>DISPATCHER/ RADIO</t>
  </si>
  <si>
    <t>GSCO</t>
  </si>
  <si>
    <t>DPS SA COMM.</t>
  </si>
  <si>
    <t>ACU PD</t>
  </si>
  <si>
    <t>TROOPER T.J. MARTIN</t>
  </si>
  <si>
    <t>WALK IN P.D.</t>
  </si>
  <si>
    <t>RADIOED-IN</t>
  </si>
  <si>
    <t>G.C.S.O.DISPATCH</t>
  </si>
  <si>
    <t>CAD/DISPATCHED</t>
  </si>
  <si>
    <t>HARLINEGN DPS COMM.</t>
  </si>
  <si>
    <t>OBSERVE/SEEN</t>
  </si>
  <si>
    <t>OFFICER INITIATE</t>
  </si>
  <si>
    <t>HC.PD ADDUN</t>
  </si>
  <si>
    <t>ARRIVED AFTER THE CR</t>
  </si>
  <si>
    <t>WALK-UP COMPLAINT</t>
  </si>
  <si>
    <t>SELF INITIATE</t>
  </si>
  <si>
    <t>OPD COMM.</t>
  </si>
  <si>
    <t>LLANO DISPATCH</t>
  </si>
  <si>
    <t>DROVE BY AND SAW VEH</t>
  </si>
  <si>
    <t>DILLEY POLICE DEPT.</t>
  </si>
  <si>
    <t>OV VIEWED</t>
  </si>
  <si>
    <t>FRANKLIN CO RADIO</t>
  </si>
  <si>
    <t>KAUFMAN CO DISPATCH</t>
  </si>
  <si>
    <t>HPD DISPATCHR</t>
  </si>
  <si>
    <t>SGT CM HAVARD, JR</t>
  </si>
  <si>
    <t>DROVE ON THE SCENE</t>
  </si>
  <si>
    <t>H.P.D.DISPATCH</t>
  </si>
  <si>
    <t>OBSERVED VEHICLES</t>
  </si>
  <si>
    <t>DISPATCH SMITH CO</t>
  </si>
  <si>
    <t>DISPATCH-OV</t>
  </si>
  <si>
    <t>CARSON SO DISPATCHER</t>
  </si>
  <si>
    <t>DROVE UPON CRASH WHI</t>
  </si>
  <si>
    <t>DROVE UP TOO</t>
  </si>
  <si>
    <t>OFFICER PHILLIPS</t>
  </si>
  <si>
    <t>DENTON CO. DISPATCH</t>
  </si>
  <si>
    <t>WERE DISPATCHED</t>
  </si>
  <si>
    <t>JIM HOGG CO. S.O.</t>
  </si>
  <si>
    <t>WALK-IN DESK REPORT</t>
  </si>
  <si>
    <t>SELF INITIATED CALL</t>
  </si>
  <si>
    <t>DPS-MCALLEN COMMUN.</t>
  </si>
  <si>
    <t>DISPATHED OLDHAM CO</t>
  </si>
  <si>
    <t>BY OFFICERS</t>
  </si>
  <si>
    <t>DISCOVERED BY R/O</t>
  </si>
  <si>
    <t>SELF/WITNESSED</t>
  </si>
  <si>
    <t>FORT BEND SO</t>
  </si>
  <si>
    <t>DWG DISPATCHER</t>
  </si>
  <si>
    <t>HOU PD DISPATCH</t>
  </si>
  <si>
    <t>FT. BEND SO</t>
  </si>
  <si>
    <t>HPS DISPATCHER</t>
  </si>
  <si>
    <t>CALL PIA SERVICE</t>
  </si>
  <si>
    <t>IN PURSUIT</t>
  </si>
  <si>
    <t>DPS COMMUNICAITON</t>
  </si>
  <si>
    <t>ON VIEWED BY OFFICER</t>
  </si>
  <si>
    <t>CALL POOL SERVICE</t>
  </si>
  <si>
    <t>VERBALLY BY DRIVER</t>
  </si>
  <si>
    <t>WCSO-VIA RADIO</t>
  </si>
  <si>
    <t>PHONE SHERIFF'S OFFI</t>
  </si>
  <si>
    <t>DISPATCHED-ON SCENE</t>
  </si>
  <si>
    <t>RADIO DISPACH</t>
  </si>
  <si>
    <t>DROVE BY ACCIDENT</t>
  </si>
  <si>
    <t>DISPATCHER #181</t>
  </si>
  <si>
    <t>MCLENNAN COOUNTY SO</t>
  </si>
  <si>
    <t>ARRIVED AFTER OCCURR</t>
  </si>
  <si>
    <t>REVIEWED REPORT</t>
  </si>
  <si>
    <t>AHPD DISPATCH</t>
  </si>
  <si>
    <t>DPC COMMUNICATIONS</t>
  </si>
  <si>
    <t>DISPATCH/FBCSO</t>
  </si>
  <si>
    <t>DROVE UPON ON VIEW</t>
  </si>
  <si>
    <t>ONVIEW WALK IN</t>
  </si>
  <si>
    <t>FORT BEND COUNTY DIS</t>
  </si>
  <si>
    <t>DISPSTCH</t>
  </si>
  <si>
    <t>WESLACO DISPATCH</t>
  </si>
  <si>
    <t>HPD POLICE DISPATCH</t>
  </si>
  <si>
    <t>LIBERTY COUNTY SO DI</t>
  </si>
  <si>
    <t>RADIO/COMPUTER DISPA</t>
  </si>
  <si>
    <t>DPS, TEXAS CITY</t>
  </si>
  <si>
    <t>COLORADO-RADIO</t>
  </si>
  <si>
    <t>RADIO DISAPTCHED</t>
  </si>
  <si>
    <t>SABINE CO. S.O. DISP</t>
  </si>
  <si>
    <t>WALK INTO STOREFRONT</t>
  </si>
  <si>
    <t>DISPATCH/DROVE UP</t>
  </si>
  <si>
    <t>RAIO DISPATCH</t>
  </si>
  <si>
    <t>CRASH WAS ON VIEW</t>
  </si>
  <si>
    <t>LULING PD DISPATCH</t>
  </si>
  <si>
    <t>H.C.P.D. ADMIN</t>
  </si>
  <si>
    <t>MOTORIST FLAG-DOWN</t>
  </si>
  <si>
    <t>BY DEPUTY RESPONDING</t>
  </si>
  <si>
    <t>GONZALES CO SO DISPA</t>
  </si>
  <si>
    <t>SABINE COUNTY DISPAT</t>
  </si>
  <si>
    <t>CCSO- RADIO</t>
  </si>
  <si>
    <t>WALKIN DESK REPORT</t>
  </si>
  <si>
    <t>DISPATCH/FLAG DOWN</t>
  </si>
  <si>
    <t>RUSK PD DISPATCH</t>
  </si>
  <si>
    <t>BEE CO DISPATCH</t>
  </si>
  <si>
    <t>DISPATCH O/V</t>
  </si>
  <si>
    <t>DSO DISPATCH</t>
  </si>
  <si>
    <t>C.E.D.</t>
  </si>
  <si>
    <t>TROOPER LARRY BLANCO</t>
  </si>
  <si>
    <t>WALK IN (FRONT DESK)</t>
  </si>
  <si>
    <t>JIM DANIELS</t>
  </si>
  <si>
    <t>DPS LAMPASSES</t>
  </si>
  <si>
    <t>MARLIN PD</t>
  </si>
  <si>
    <t>BOSQUE CO. SO-PHONE</t>
  </si>
  <si>
    <t>BCSO DEPUTY #127</t>
  </si>
  <si>
    <t>M.L.T. DISPATCH</t>
  </si>
  <si>
    <t>FLAGED</t>
  </si>
  <si>
    <t>PCT. 7 DISPATCHER</t>
  </si>
  <si>
    <t>OBSERVED AFTER ACCID</t>
  </si>
  <si>
    <t>ROUND</t>
  </si>
  <si>
    <t>BELL CO. COM CENTER</t>
  </si>
  <si>
    <t>DISPATCH/ON-VIEW</t>
  </si>
  <si>
    <t>TROOPER D. TIDWELL</t>
  </si>
  <si>
    <t>BELL CO. CORN CENTER</t>
  </si>
  <si>
    <t>LCSO DISPATCH RADIO</t>
  </si>
  <si>
    <t>SAN JACINTO DISPATCH</t>
  </si>
  <si>
    <t>WCSO BY PHONE</t>
  </si>
  <si>
    <t>ASSIGNED CASE</t>
  </si>
  <si>
    <t>DISP SIGHT</t>
  </si>
  <si>
    <t>MCALLEN DPS COMMUNIC</t>
  </si>
  <si>
    <t>WITNESS BY OFFICER</t>
  </si>
  <si>
    <t>RADIO/MDC</t>
  </si>
  <si>
    <t>ATACSOSA COUNTY SO</t>
  </si>
  <si>
    <t>IN PERSON BY CITIZEN</t>
  </si>
  <si>
    <t>MOBIL DISPATCH</t>
  </si>
  <si>
    <t>DISPATCH KARNES CO.</t>
  </si>
  <si>
    <t>LIBERTY COMM</t>
  </si>
  <si>
    <t>DEPUTY DUSTIN SLUBAR</t>
  </si>
  <si>
    <t>HOUSTON DPS COMM.</t>
  </si>
  <si>
    <t>DPS 2435</t>
  </si>
  <si>
    <t>CONCERNED CITIZEN</t>
  </si>
  <si>
    <t>DPS HARLINGE COMM</t>
  </si>
  <si>
    <t>REPORTED BY DRIVER</t>
  </si>
  <si>
    <t>TRINITY COUNTY S.O</t>
  </si>
  <si>
    <t>ACSO COMMUNICATIONS</t>
  </si>
  <si>
    <t>PERSONS</t>
  </si>
  <si>
    <t>ATASCOSA COUTNY SO</t>
  </si>
  <si>
    <t>HARLIBGEN COMM</t>
  </si>
  <si>
    <t>HOUSTON PD. DISP</t>
  </si>
  <si>
    <t>DPS  HARLINGEN COMM.</t>
  </si>
  <si>
    <t>OFFICER OBSERVED COL</t>
  </si>
  <si>
    <t>RADIO DISPATHCER</t>
  </si>
  <si>
    <t>NOT AT SCENE</t>
  </si>
  <si>
    <t>OFC. K. DOUGLAS</t>
  </si>
  <si>
    <t>HCSO DISPATCH(RADIO)</t>
  </si>
  <si>
    <t>HPD DISPATCHER1001</t>
  </si>
  <si>
    <t>AUSTIN CO DISPATCH</t>
  </si>
  <si>
    <t>SGT ODIN</t>
  </si>
  <si>
    <t>AMA. COMMUNICTIONS</t>
  </si>
  <si>
    <t>RADIO/DISP</t>
  </si>
  <si>
    <t>DISPA</t>
  </si>
  <si>
    <t>DISPATCHED SELF</t>
  </si>
  <si>
    <t>CALDWELL SO DISPATCH</t>
  </si>
  <si>
    <t>DROVE BY LOCATION</t>
  </si>
  <si>
    <t>OWNER OF RESIDENCE</t>
  </si>
  <si>
    <t>HOUSTON POLICE DEP</t>
  </si>
  <si>
    <t>ALREADY AT LOCATION</t>
  </si>
  <si>
    <t>NORTHWEST DISPATCHER</t>
  </si>
  <si>
    <t>SIGIFREDO PIZANA</t>
  </si>
  <si>
    <t>CALDWELL DISPATCH</t>
  </si>
  <si>
    <t>OBSERVED COLLISION A</t>
  </si>
  <si>
    <t>MEMORIAL H</t>
  </si>
  <si>
    <t>TYLER COUNTY</t>
  </si>
  <si>
    <t>PCT DISPATCH</t>
  </si>
  <si>
    <t>RADIO COMUNICATIONS</t>
  </si>
  <si>
    <t>ACSO  DISPATCH</t>
  </si>
  <si>
    <t>DPS COMMUNCIATIONS</t>
  </si>
  <si>
    <t>ON VIEWED INCIDENT</t>
  </si>
  <si>
    <t>LAD</t>
  </si>
  <si>
    <t>UNIT #02</t>
  </si>
  <si>
    <t>HPD DISPACTHER</t>
  </si>
  <si>
    <t>PHONE/HALE CO. SO</t>
  </si>
  <si>
    <t>DT FLAG DOWN</t>
  </si>
  <si>
    <t>TROOPER BELL</t>
  </si>
  <si>
    <t>OBSERVED U2 IN STREE</t>
  </si>
  <si>
    <t>SELF INTIATED</t>
  </si>
  <si>
    <t>LAGO VISTA POLICE DI</t>
  </si>
  <si>
    <t>WALLER SO DISPATCH</t>
  </si>
  <si>
    <t>LEE CO SO DISPATCH</t>
  </si>
  <si>
    <t>ARRIVED JUST AFTER O</t>
  </si>
  <si>
    <t>RADIO, MULESHOE PD</t>
  </si>
  <si>
    <t>BY PERSON #1</t>
  </si>
  <si>
    <t>BSCO-DISPATCHED</t>
  </si>
  <si>
    <t>HPD NE DISP</t>
  </si>
  <si>
    <t>WITNESS ACCIDENT</t>
  </si>
  <si>
    <t>DPD NOTIFIED</t>
  </si>
  <si>
    <t>DROVE UP ON IT PATRO</t>
  </si>
  <si>
    <t>DISPATCH (DENTON COU</t>
  </si>
  <si>
    <t>NOTIFIED BY PASSERBY</t>
  </si>
  <si>
    <t>DSIPATCHED</t>
  </si>
  <si>
    <t>COMMUNICATION'S</t>
  </si>
  <si>
    <t>RADIO DISPACTHED</t>
  </si>
  <si>
    <t>FLAGGED DOWN BY U2</t>
  </si>
  <si>
    <t>POLICERADIO</t>
  </si>
  <si>
    <t>POLICE RADIO (MDC)</t>
  </si>
  <si>
    <t>PASSED BY</t>
  </si>
  <si>
    <t>VIA MDT DISPATCH</t>
  </si>
  <si>
    <t>RADIO DISPATCHEDD</t>
  </si>
  <si>
    <t>DROVE BY THE SCENE</t>
  </si>
  <si>
    <t>RADIO FROM WITNESS</t>
  </si>
  <si>
    <t>ON VIEWED/WITNESSED</t>
  </si>
  <si>
    <t>H Q'S</t>
  </si>
  <si>
    <t>CPL. KLAERNER</t>
  </si>
  <si>
    <t>H.Q</t>
  </si>
  <si>
    <t>MISD TRANSPORTATION</t>
  </si>
  <si>
    <t>WITNESSED WHILE ON P</t>
  </si>
  <si>
    <t>UVALDE PD DISPATCH</t>
  </si>
  <si>
    <t>GARLAND POLICE DISPA</t>
  </si>
  <si>
    <t>BY CITIZEN FLAG DOWN</t>
  </si>
  <si>
    <t>BURLESON DISPATCH</t>
  </si>
  <si>
    <t>DRIVE UP ON SCENE</t>
  </si>
  <si>
    <t>AUSTIN COMUNICATION</t>
  </si>
  <si>
    <t>SELF-ASSIGNED</t>
  </si>
  <si>
    <t>ON VIEW BY SGT VINCE</t>
  </si>
  <si>
    <t>WAVED DOWN BY WITNES</t>
  </si>
  <si>
    <t>CONORE PD DISPATCH</t>
  </si>
  <si>
    <t>OFFICER/ON VIEW</t>
  </si>
  <si>
    <t>MDR</t>
  </si>
  <si>
    <t>BELL CO DISPATCHER</t>
  </si>
  <si>
    <t>FAYTTE CO. SO</t>
  </si>
  <si>
    <t>NAVARRO CO. SO.</t>
  </si>
  <si>
    <t>OFFICER ARRIVED ONSC</t>
  </si>
  <si>
    <t>HAMILTON DISPATCH</t>
  </si>
  <si>
    <t>OTHER AGENCY</t>
  </si>
  <si>
    <t>MORRIS COUNTY</t>
  </si>
  <si>
    <t>OBSERVED/VIEWED</t>
  </si>
  <si>
    <t>SELF INITIATED &amp; OBS</t>
  </si>
  <si>
    <t>OBSERVED SUBJECTS IN</t>
  </si>
  <si>
    <t>POLICE OFFICER DROVE</t>
  </si>
  <si>
    <t>NAVARRO CO. SO</t>
  </si>
  <si>
    <t>LAMPASASS DPS COMM.</t>
  </si>
  <si>
    <t>FALLS COUNTY</t>
  </si>
  <si>
    <t>RESPONDED/DISPATCHED</t>
  </si>
  <si>
    <t>IN PRESENCE OF VIEW</t>
  </si>
  <si>
    <t>PHONE MESSAGE</t>
  </si>
  <si>
    <t>OFFICER DROVE BY</t>
  </si>
  <si>
    <t>DPS COMMUNICATION'S</t>
  </si>
  <si>
    <t>KARNES COUNTY S O</t>
  </si>
  <si>
    <t>REPORTED AT POLICE D</t>
  </si>
  <si>
    <t>BRITTANI WEIMER</t>
  </si>
  <si>
    <t>ON VIEW/DISPATCHED</t>
  </si>
  <si>
    <t>1 SIGHT</t>
  </si>
  <si>
    <t>TERRELL PD DISPATCH</t>
  </si>
  <si>
    <t>DEPUTY INITIATED</t>
  </si>
  <si>
    <t>GREENVILLE PD DISPAT</t>
  </si>
  <si>
    <t>RAIDO DISPATCHED</t>
  </si>
  <si>
    <t>IRION COUNTY</t>
  </si>
  <si>
    <t>UPON VIEW</t>
  </si>
  <si>
    <t>HPDISPATCHED</t>
  </si>
  <si>
    <t>VIA MET DISPATCH</t>
  </si>
  <si>
    <t>CAME UPON/FLAGGED</t>
  </si>
  <si>
    <t>DPS COMMUNICATIONS-M</t>
  </si>
  <si>
    <t>MIDLOTHIAN POLICE DI</t>
  </si>
  <si>
    <t>SELF INITIATIVE</t>
  </si>
  <si>
    <t>KARNES COUNTY S. O.</t>
  </si>
  <si>
    <t>MARTIN COUNTY S.O.</t>
  </si>
  <si>
    <t>MC DISPATCH</t>
  </si>
  <si>
    <t>WALK IN TO PD</t>
  </si>
  <si>
    <t>DRIVER 2 CONTACTED</t>
  </si>
  <si>
    <t>CHIEF ROBERTSON</t>
  </si>
  <si>
    <t>VVSO COMMUNICATIONS</t>
  </si>
  <si>
    <t>PASSERBY/DISPATCH</t>
  </si>
  <si>
    <t>DRIVER CALL</t>
  </si>
  <si>
    <t>CAD/DISPATCH</t>
  </si>
  <si>
    <t>OBSERVED WRECK</t>
  </si>
  <si>
    <t>BCSO-126</t>
  </si>
  <si>
    <t>HC P.D. ADMIN</t>
  </si>
  <si>
    <t>ON-VIEWED CRASH</t>
  </si>
  <si>
    <t>PLANO PD DISTPATCH</t>
  </si>
  <si>
    <t>DPS - PIERCE</t>
  </si>
  <si>
    <t>OFFICER INVOLVED</t>
  </si>
  <si>
    <t>ATACOSA S.O</t>
  </si>
  <si>
    <t>OFC. HERRING #3668</t>
  </si>
  <si>
    <t>MCSO DEPUTY</t>
  </si>
  <si>
    <t>WSPD</t>
  </si>
  <si>
    <t>BOWIE POLICE DISPATC</t>
  </si>
  <si>
    <t>COLORADO SO- RADIO</t>
  </si>
  <si>
    <t>WILSON CO DISPATCH</t>
  </si>
  <si>
    <t>HOWARD CO S.O</t>
  </si>
  <si>
    <t>DBP</t>
  </si>
  <si>
    <t>WALKED IN STA#3</t>
  </si>
  <si>
    <t>OFFICER RADIO IN</t>
  </si>
  <si>
    <t>S.C. DISPATCH</t>
  </si>
  <si>
    <t>DET. KNUTSON</t>
  </si>
  <si>
    <t>WILSON DISPATCH</t>
  </si>
  <si>
    <t>HUOSTON POLICE DISPA</t>
  </si>
  <si>
    <t>DIPACTHED</t>
  </si>
  <si>
    <t>WOOD CO. SO</t>
  </si>
  <si>
    <t>WILSON COUNTY S.O.</t>
  </si>
  <si>
    <t>FOUND IN</t>
  </si>
  <si>
    <t>H.P.D.</t>
  </si>
  <si>
    <t>OFFICER WRAGG 132</t>
  </si>
  <si>
    <t>POLICE DIPATCH</t>
  </si>
  <si>
    <t>WALK IN AT STATION#6</t>
  </si>
  <si>
    <t>MCT/RADIO DISPATCHED</t>
  </si>
  <si>
    <t>HOUSTON POLICE NATL</t>
  </si>
  <si>
    <t>DSO</t>
  </si>
  <si>
    <t>DISPATCHED BY HCTRA</t>
  </si>
  <si>
    <t>ADVISED BY A CITIZEN</t>
  </si>
  <si>
    <t>NAPLES PD</t>
  </si>
  <si>
    <t>DRIVE UP TO ACCIDENT</t>
  </si>
  <si>
    <t>MC ALLEN DISPATCH</t>
  </si>
  <si>
    <t>RUSK COUNTY DISPATCH</t>
  </si>
  <si>
    <t>RADIO DISPATCHED3</t>
  </si>
  <si>
    <t>RADIO DISPATC HED</t>
  </si>
  <si>
    <t>UPON SCENE</t>
  </si>
  <si>
    <t>DSIPATCH</t>
  </si>
  <si>
    <t>COOKE COUNTY S.O</t>
  </si>
  <si>
    <t>OFFICER KING #1222</t>
  </si>
  <si>
    <t>LAMPASAS SO DISPATCH</t>
  </si>
  <si>
    <t>COOKE S.O.</t>
  </si>
  <si>
    <t>A WITNESSED</t>
  </si>
  <si>
    <t>FROM DISPATCH</t>
  </si>
  <si>
    <t>E-MAIL</t>
  </si>
  <si>
    <t>DISPATCHEXD</t>
  </si>
  <si>
    <t>HOLDING CALLS SCREEN</t>
  </si>
  <si>
    <t>ON VIEW/WAVE DOWN</t>
  </si>
  <si>
    <t>ZAVALA CO DISPATCH</t>
  </si>
  <si>
    <t>DISPATCH-TELEPHONE</t>
  </si>
  <si>
    <t>OFF OBSER ACCIDENT</t>
  </si>
  <si>
    <t>WALK-IN/WESTSIDE</t>
  </si>
  <si>
    <t>DISP. HPD</t>
  </si>
  <si>
    <t>BURNET S.O.</t>
  </si>
  <si>
    <t>VZCO SO</t>
  </si>
  <si>
    <t>DPS PEDOS COMM</t>
  </si>
  <si>
    <t>FRIO CO. SO</t>
  </si>
  <si>
    <t>OFFICERS ON VIEW</t>
  </si>
  <si>
    <t>BY THE DISPATCHER</t>
  </si>
  <si>
    <t>DROVE UPON/FLAGGED</t>
  </si>
  <si>
    <t>LA SALLE CO. DISP.</t>
  </si>
  <si>
    <t>FD DISPATCH</t>
  </si>
  <si>
    <t>GSO DISPATCH</t>
  </si>
  <si>
    <t>OFFICER RADIO</t>
  </si>
  <si>
    <t>CONTACTED IN PERSON</t>
  </si>
  <si>
    <t>ON CITE</t>
  </si>
  <si>
    <t>RD DISPATCH</t>
  </si>
  <si>
    <t>MDC-DISPATCH</t>
  </si>
  <si>
    <t>CAMP COUNTY S.O.</t>
  </si>
  <si>
    <t>CARL J. BASTIAN</t>
  </si>
  <si>
    <t>MESQUITE DISPATCH</t>
  </si>
  <si>
    <t>RAINS CO. SO</t>
  </si>
  <si>
    <t>CHEROKEE CO SO DISP</t>
  </si>
  <si>
    <t>TR</t>
  </si>
  <si>
    <t>PAGE BY DISPATCH</t>
  </si>
  <si>
    <t>FLAGGED DOWN BY PERS</t>
  </si>
  <si>
    <t>CITIZEN (FLAGGED DOW</t>
  </si>
  <si>
    <t>GUADALPUE COUNTY SO</t>
  </si>
  <si>
    <t>SUGARLAND</t>
  </si>
  <si>
    <t>CALL IN BY 2212</t>
  </si>
  <si>
    <t>DROVE-UPON</t>
  </si>
  <si>
    <t>RAIDO</t>
  </si>
  <si>
    <t>DENTON COUNTY DISPAT</t>
  </si>
  <si>
    <t>NAV</t>
  </si>
  <si>
    <t>HA</t>
  </si>
  <si>
    <t>DRIVER REPORTED</t>
  </si>
  <si>
    <t>PATROLING</t>
  </si>
  <si>
    <t>BELL CO. COMM. CTR</t>
  </si>
  <si>
    <t>HEARD THE COLLISION</t>
  </si>
  <si>
    <t>CITIZEN COMPLAINAT</t>
  </si>
  <si>
    <t>LEE CO. SO CALL OUT</t>
  </si>
  <si>
    <t>DISPAATCHED</t>
  </si>
  <si>
    <t>S O DISPATCH RADIO</t>
  </si>
  <si>
    <t>WF COMMUNICATIONS</t>
  </si>
  <si>
    <t>M. C. DISPATCH</t>
  </si>
  <si>
    <t>DIISPATCH</t>
  </si>
  <si>
    <t>WALK IN NB STATION</t>
  </si>
  <si>
    <t>DISPATCTED</t>
  </si>
  <si>
    <t>LT. DENSMORE</t>
  </si>
  <si>
    <t>WALK-INTO STATION</t>
  </si>
  <si>
    <t>OMAR GOMEZ</t>
  </si>
  <si>
    <t>DPS/DISPATCHED</t>
  </si>
  <si>
    <t>DISPATCHED, DPS</t>
  </si>
  <si>
    <t>BY OTHER OFFICER</t>
  </si>
  <si>
    <t>ROLLED UP ON ACC</t>
  </si>
  <si>
    <t>CASTRO CO DISPATCH</t>
  </si>
  <si>
    <t>VISUAL AT LOCATION</t>
  </si>
  <si>
    <t>RADIO/DPS</t>
  </si>
  <si>
    <t>DISPATACH</t>
  </si>
  <si>
    <t>M.C. DISPATCH</t>
  </si>
  <si>
    <t>O. MUNIZ</t>
  </si>
  <si>
    <t>OFFICER ROBYN STUART</t>
  </si>
  <si>
    <t>WEDNESDAY</t>
  </si>
  <si>
    <t>PRESENT AT SCENE</t>
  </si>
  <si>
    <t>DISTAPCHER</t>
  </si>
  <si>
    <t>VIA RADIO-DISPATCH</t>
  </si>
  <si>
    <t>HPD NOTIFY</t>
  </si>
  <si>
    <t>WALKIN DESK</t>
  </si>
  <si>
    <t>VOLUNTEERED FOR CALL</t>
  </si>
  <si>
    <t>DSPATCHER</t>
  </si>
  <si>
    <t>DISPPATCH</t>
  </si>
  <si>
    <t>S.E.DISP</t>
  </si>
  <si>
    <t>DROVE UP ON ACC SITE</t>
  </si>
  <si>
    <t>BCSO - DISPATCH</t>
  </si>
  <si>
    <t>DISPATCHED/SIGHT</t>
  </si>
  <si>
    <t>DISPATCHERI</t>
  </si>
  <si>
    <t>LAMB CO. DISPATCHER</t>
  </si>
  <si>
    <t>CORYELL COUNTY</t>
  </si>
  <si>
    <t>ROCKWALL CO DISPATCH</t>
  </si>
  <si>
    <t>BY CIVILIAN</t>
  </si>
  <si>
    <t>CHECKED CALLS</t>
  </si>
  <si>
    <t>HAYS CO. DISPATCH</t>
  </si>
  <si>
    <t>FOUND COLLISION</t>
  </si>
  <si>
    <t>VAN ZANDT CO. S.O</t>
  </si>
  <si>
    <t>STATION WALKIN</t>
  </si>
  <si>
    <t>CPL. RYAN MCKITTRICK</t>
  </si>
  <si>
    <t>FLOYD CO SO</t>
  </si>
  <si>
    <t>SAW IT FROM HIGHWAY</t>
  </si>
  <si>
    <t>911 CALL-DISPATCH</t>
  </si>
  <si>
    <t>STANTON P.D.</t>
  </si>
  <si>
    <t>DISTURBANCEE</t>
  </si>
  <si>
    <t>MENARD DISPATCH</t>
  </si>
  <si>
    <t>DUVAL SO</t>
  </si>
  <si>
    <t>S.O.DISPATCH</t>
  </si>
  <si>
    <t>USPHUR CO SHERIFF</t>
  </si>
  <si>
    <t>ON VIEW.</t>
  </si>
  <si>
    <t>S.O DISPATCH</t>
  </si>
  <si>
    <t>HARDI COUNTY SO.</t>
  </si>
  <si>
    <t>NOLAN CO. S.O.</t>
  </si>
  <si>
    <t>DPS HOSTON</t>
  </si>
  <si>
    <t>WITNESSED AT SCENE</t>
  </si>
  <si>
    <t>LCSO-PHONE</t>
  </si>
  <si>
    <t>ON VIEWED AFTERMATH</t>
  </si>
  <si>
    <t>WALK IN OFFICE RPT.</t>
  </si>
  <si>
    <t>WALKIN STATION RPT</t>
  </si>
  <si>
    <t>(HPD) DISPATCHER</t>
  </si>
  <si>
    <t>PHONE CALL-OUT</t>
  </si>
  <si>
    <t>NORTH DIVISION DISP.</t>
  </si>
  <si>
    <t>HPD DISPATHC</t>
  </si>
  <si>
    <t>GRAY COUNTY DISPATCH</t>
  </si>
  <si>
    <t>ON VUEW</t>
  </si>
  <si>
    <t>DISPATCHED BY HOUSTO</t>
  </si>
  <si>
    <t>KERR CO SO PHONE</t>
  </si>
  <si>
    <t>PEDISTRIAN NOTIFIED</t>
  </si>
  <si>
    <t>HALE COUNTY S.O.</t>
  </si>
  <si>
    <t>VIEWED BY THIS OFFIC</t>
  </si>
  <si>
    <t>CALLED BY PHILLIPS</t>
  </si>
  <si>
    <t>VZCO DISPATCH</t>
  </si>
  <si>
    <t>POLK CO SO DISPATCH</t>
  </si>
  <si>
    <t>COLORADO CO. S.O.</t>
  </si>
  <si>
    <t>CALL FROM VICTIM</t>
  </si>
  <si>
    <t>SABINE S.O. DISPATCH</t>
  </si>
  <si>
    <t>CELL PHONE/IN-CAR</t>
  </si>
  <si>
    <t>DISPATCH OFFICER</t>
  </si>
  <si>
    <t>KARNES SO</t>
  </si>
  <si>
    <t>PRECINT 7 DISPATCH</t>
  </si>
  <si>
    <t>M C T</t>
  </si>
  <si>
    <t>SAN ANTONIO DPS COMM</t>
  </si>
  <si>
    <t>DPS-CONROE</t>
  </si>
  <si>
    <t>HOOD CO. S.O.</t>
  </si>
  <si>
    <t>VICTIM AT SCENE</t>
  </si>
  <si>
    <t>RANDALL COUNTY SO</t>
  </si>
  <si>
    <t>MCSO- TELEPHONE</t>
  </si>
  <si>
    <t>WITNESS CONTACT</t>
  </si>
  <si>
    <t>OFFICER NOTIFIED</t>
  </si>
  <si>
    <t>MDC DISPATCHED</t>
  </si>
  <si>
    <t>RADIO MCSO</t>
  </si>
  <si>
    <t>DPS DISPATCH SA</t>
  </si>
  <si>
    <t>MILLS CO. SO</t>
  </si>
  <si>
    <t>CAMP COUNTY SHERIFF</t>
  </si>
  <si>
    <t>W.F. DISPATCH</t>
  </si>
  <si>
    <t>BY DRIVER / VERBAL</t>
  </si>
  <si>
    <t>MCALLEN-DPS COMM.</t>
  </si>
  <si>
    <t>HARLINGEN DPS DOMM.</t>
  </si>
  <si>
    <t>DISPATCHED JASPER SO</t>
  </si>
  <si>
    <t>ATLANTA POLICE DEPT.</t>
  </si>
  <si>
    <t>HAYS CO SO DISPATCH</t>
  </si>
  <si>
    <t>AUSTIN DPS</t>
  </si>
  <si>
    <t>DENTON SO C.O.</t>
  </si>
  <si>
    <t>GON. CO. SO DISPATCH</t>
  </si>
  <si>
    <t>POLICE-DISPATCH</t>
  </si>
  <si>
    <t>ATASCOSA CO. S.O.</t>
  </si>
  <si>
    <t>DISPATCHED (HCSO)</t>
  </si>
  <si>
    <t>GREGGO CO. DISPATCH</t>
  </si>
  <si>
    <t>GOLIAD DISPATCH</t>
  </si>
  <si>
    <t>GAR3AND D5S-ATCH</t>
  </si>
  <si>
    <t>PIERCE DISPATCH</t>
  </si>
  <si>
    <t>CAME UPON THE SCENE</t>
  </si>
  <si>
    <t>KSO COMM</t>
  </si>
  <si>
    <t>WHILE RESPONDING TO</t>
  </si>
  <si>
    <t>RADIO DISPACTH</t>
  </si>
  <si>
    <t>DISPATCH JASPER SO</t>
  </si>
  <si>
    <t>KAUFMAN SO DISPATCH</t>
  </si>
  <si>
    <t>DISPATCHED/HCSO</t>
  </si>
  <si>
    <t>SHELBY SO</t>
  </si>
  <si>
    <t>PUT MYSELF ENROUTE</t>
  </si>
  <si>
    <t>WALLER CO SO-RADIO</t>
  </si>
  <si>
    <t>JASPER CO. S.O.</t>
  </si>
  <si>
    <t>UPSHUR SO</t>
  </si>
  <si>
    <t>DISPATCH - CASTRO</t>
  </si>
  <si>
    <t>MATAGORDA S.O. RADIO</t>
  </si>
  <si>
    <t>DISPATCH-PARMER S.O.</t>
  </si>
  <si>
    <t>WOOD CO S O</t>
  </si>
  <si>
    <t>ONSTAR TRANSFER</t>
  </si>
  <si>
    <t>OFFICER INITIATED.</t>
  </si>
  <si>
    <t>MARTIN CO. SO</t>
  </si>
  <si>
    <t>DISPATFH</t>
  </si>
  <si>
    <t>VIA RADIO/MCT</t>
  </si>
  <si>
    <t>WINKLER CO DISPATCH</t>
  </si>
  <si>
    <t>LUFKIN DISPATCH</t>
  </si>
  <si>
    <t>DPS TYLER COMM</t>
  </si>
  <si>
    <t>JACK CO. SO</t>
  </si>
  <si>
    <t>LAVACA CO SO-PHONE</t>
  </si>
  <si>
    <t>AMARILLO DPS RADIO</t>
  </si>
  <si>
    <t>BELL COUNTY CO.</t>
  </si>
  <si>
    <t>WITTNESS ACCIDENT</t>
  </si>
  <si>
    <t>BEAUMONT DPS COMM.</t>
  </si>
  <si>
    <t>TROOPER V. GRIFFIN</t>
  </si>
  <si>
    <t>SELF DISCOVERED</t>
  </si>
  <si>
    <t>CO. SO.</t>
  </si>
  <si>
    <t>DPS COMMINICATION</t>
  </si>
  <si>
    <t>MCT.</t>
  </si>
  <si>
    <t>LLANC CO.S.O. DISP.</t>
  </si>
  <si>
    <t>DISPATCHED-ECSO</t>
  </si>
  <si>
    <t>POLICE DICPATCH</t>
  </si>
  <si>
    <t>UPSHUR CO. SO</t>
  </si>
  <si>
    <t>DPS COMMUNUICATIONS</t>
  </si>
  <si>
    <t>DPS-DISPATCH CONROE</t>
  </si>
  <si>
    <t>WINKLER CO DEPUTY</t>
  </si>
  <si>
    <t>SMITH COUNTY SHERRIF</t>
  </si>
  <si>
    <t>WIL</t>
  </si>
  <si>
    <t>EPPD DISPATCHERS</t>
  </si>
  <si>
    <t>LLANO CO. S.O. DISP.</t>
  </si>
  <si>
    <t>TITUS SO-DISPATCHER</t>
  </si>
  <si>
    <t>HOWARD CO. SHERIFF</t>
  </si>
  <si>
    <t>CHILDRESS DISPATCH</t>
  </si>
  <si>
    <t>DISPATCHED BY WCSO</t>
  </si>
  <si>
    <t>TITUS COUNTY S.O</t>
  </si>
  <si>
    <t>WITNESS AFTERMATH</t>
  </si>
  <si>
    <t>HAYS DISPATCH</t>
  </si>
  <si>
    <t>W.F.DISPATCH</t>
  </si>
  <si>
    <t>SAW VEHICLES</t>
  </si>
  <si>
    <t>DPS - MINERAL WELLS</t>
  </si>
  <si>
    <t>DISPATCHED BY ECSO</t>
  </si>
  <si>
    <t>TAYLOR PD DISPATCH</t>
  </si>
  <si>
    <t>DPS TEXARKANA</t>
  </si>
  <si>
    <t>COLLIN S O</t>
  </si>
  <si>
    <t>CENTRA DISPATCH</t>
  </si>
  <si>
    <t>WILLIAMSON CNTY SO</t>
  </si>
  <si>
    <t>9-1-1 CALL</t>
  </si>
  <si>
    <t>BOWIE CO. DISPATCH</t>
  </si>
  <si>
    <t>NAVARRO CO. SO PS</t>
  </si>
  <si>
    <t>M.C.T</t>
  </si>
  <si>
    <t>I WAS PRESENT</t>
  </si>
  <si>
    <t>PULLED UP ON</t>
  </si>
  <si>
    <t>POLICE-RADIO</t>
  </si>
  <si>
    <t>DISPATCHED FCSO</t>
  </si>
  <si>
    <t>BASTRO COUNTY S.O.</t>
  </si>
  <si>
    <t>WALK-IN AT STATION</t>
  </si>
  <si>
    <t>BY OPERATOR UNIT 1</t>
  </si>
  <si>
    <t>KSO COMMUNICATION</t>
  </si>
  <si>
    <t>ROLL CALL</t>
  </si>
  <si>
    <t>OBSERVED/HEARD COLLI</t>
  </si>
  <si>
    <t>DESK SERGEANT</t>
  </si>
  <si>
    <t>BRAZORIA COUNTY DISP</t>
  </si>
  <si>
    <t>DSP DALLAS</t>
  </si>
  <si>
    <t>DISPATCH TCSO</t>
  </si>
  <si>
    <t>EX JOB/FLAGGED DOWN</t>
  </si>
  <si>
    <t>SAN MARCOS PD DISPAT</t>
  </si>
  <si>
    <t>HPD-DISPATCHED</t>
  </si>
  <si>
    <t>WITNESSED IN PERSON</t>
  </si>
  <si>
    <t>CCSO - DISPATCH</t>
  </si>
  <si>
    <t>ASSIGNED</t>
  </si>
  <si>
    <t>RAIDO DISPATCH</t>
  </si>
  <si>
    <t>OBSV</t>
  </si>
  <si>
    <t>MGT</t>
  </si>
  <si>
    <t>POLICE PADIO</t>
  </si>
  <si>
    <t>HEARD HAPPEN</t>
  </si>
  <si>
    <t>SAN PATRICIO DEPUTY</t>
  </si>
  <si>
    <t>FORNEY PD DISPATCH</t>
  </si>
  <si>
    <t>DROUE UP ON</t>
  </si>
  <si>
    <t>DOVE UPON</t>
  </si>
  <si>
    <t>POLICE RADION</t>
  </si>
  <si>
    <t>DISPATCH GRIMES CO</t>
  </si>
  <si>
    <t>WILLIAMSON COUNTY DI</t>
  </si>
  <si>
    <t>TYLER CO. S.O.</t>
  </si>
  <si>
    <t>I WAS RESPONDING TO</t>
  </si>
  <si>
    <t>DISPATCH PCT.4</t>
  </si>
  <si>
    <t>EPSO DISPATCH</t>
  </si>
  <si>
    <t>SL DISPATCH</t>
  </si>
  <si>
    <t>OFC FOUND ACCIDENT</t>
  </si>
  <si>
    <t>WALKIN(AT STATION)</t>
  </si>
  <si>
    <t>DISCOVERED DURING PA</t>
  </si>
  <si>
    <t>SMITH CO. DISPACTH</t>
  </si>
  <si>
    <t>WALKINREPORT</t>
  </si>
  <si>
    <t>DISPATCHER(HOUSTON P</t>
  </si>
  <si>
    <t>H.P.D DISPATCHER</t>
  </si>
  <si>
    <t>OFFICER A. OLSON</t>
  </si>
  <si>
    <t>OBSERVED FROM OTHER</t>
  </si>
  <si>
    <t>WALK IN TO WSRCC</t>
  </si>
  <si>
    <t>911 (DISPATCH)</t>
  </si>
  <si>
    <t>DROVE ONTO</t>
  </si>
  <si>
    <t>BEXAR COUNTY SHERIFF</t>
  </si>
  <si>
    <t>DROVE UP ON THE WREC</t>
  </si>
  <si>
    <t>DROVE BY COLLISION</t>
  </si>
  <si>
    <t>OBSERVED BY OFC</t>
  </si>
  <si>
    <t>HUSPETH COUNTY SO</t>
  </si>
  <si>
    <t>DEPUTY ARTHUR JUDGE</t>
  </si>
  <si>
    <t>MILLS CO. S.O.</t>
  </si>
  <si>
    <t>RUSK CO. S.O. COMM.</t>
  </si>
  <si>
    <t>HOWARD CO. S.O</t>
  </si>
  <si>
    <t>DPS COMMUICATIONS</t>
  </si>
  <si>
    <t>COOKE CO SO</t>
  </si>
  <si>
    <t>JSCO</t>
  </si>
  <si>
    <t>DEPUTY SHERIFF</t>
  </si>
  <si>
    <t>STEPHENVILLE PD</t>
  </si>
  <si>
    <t>JONES CO S O DEPUTY</t>
  </si>
  <si>
    <t>DISPATCHED - TXDPS</t>
  </si>
  <si>
    <t>DROVE UPIN</t>
  </si>
  <si>
    <t>MEDINA COUNTY SO</t>
  </si>
  <si>
    <t>BY TROOPER COLEMAN</t>
  </si>
  <si>
    <t>JOHNSON DISPATCH</t>
  </si>
  <si>
    <t>C.C.S.O.</t>
  </si>
  <si>
    <t>WILIAMSON CNTY. SO.</t>
  </si>
  <si>
    <t>COMMON RADIO TRAFFIC</t>
  </si>
  <si>
    <t>WILSON CO. S.O.</t>
  </si>
  <si>
    <t>LUFKING DPS/COMM.</t>
  </si>
  <si>
    <t>MOBILE COMPUTER TERM</t>
  </si>
  <si>
    <t>CPL RODRIGUEZ, A.</t>
  </si>
  <si>
    <t>I HEARD THE IMPACT</t>
  </si>
  <si>
    <t>MC1 DISPATCHED</t>
  </si>
  <si>
    <t>VICTORIA CO SO</t>
  </si>
  <si>
    <t>LAMPASAS CO. S.O.</t>
  </si>
  <si>
    <t>DROVE UPON THE SCENE</t>
  </si>
  <si>
    <t>SCHOOL OFFICE</t>
  </si>
  <si>
    <t>SELF-INIT./MCT DISPA</t>
  </si>
  <si>
    <t>LSCS PD DISPATCH</t>
  </si>
  <si>
    <t>ON SCENE/ BY CITIZEN</t>
  </si>
  <si>
    <t>WITNESS01</t>
  </si>
  <si>
    <t>WALKED UP TO SECTOR</t>
  </si>
  <si>
    <t>POLICE CALL</t>
  </si>
  <si>
    <t>MEXIA PD DISPATCH</t>
  </si>
  <si>
    <t>DPS LUFKIN COMM</t>
  </si>
  <si>
    <t>ABERNATHY CITY HALL</t>
  </si>
  <si>
    <t>DPS LAREDO COMM</t>
  </si>
  <si>
    <t>SUPERVISOR REQUESTED</t>
  </si>
  <si>
    <t>ON SCENE FOLLOW UP</t>
  </si>
  <si>
    <t>PENA, SHANNON</t>
  </si>
  <si>
    <t>DISPATCED-ARMSTRONG</t>
  </si>
  <si>
    <t>CASTRO SO</t>
  </si>
  <si>
    <t>ON VIEW/WALK IN</t>
  </si>
  <si>
    <t>GUADALUPE COUNTY S.O</t>
  </si>
  <si>
    <t>DROVE UP/FLAGDOWN</t>
  </si>
  <si>
    <t>DISPATCH-HPD</t>
  </si>
  <si>
    <t>OFFICER MOBRY</t>
  </si>
  <si>
    <t>DPS COMM-AUSTIN</t>
  </si>
  <si>
    <t>ROLLED UP ON MVA</t>
  </si>
  <si>
    <t>OFFICER KEENER</t>
  </si>
  <si>
    <t>TPWD PERSONNEL</t>
  </si>
  <si>
    <t>BY DRIVER OF U2</t>
  </si>
  <si>
    <t>HPD DISPACHER</t>
  </si>
  <si>
    <t>LANDLORD'S AGENT</t>
  </si>
  <si>
    <t>M C T DISPATCH</t>
  </si>
  <si>
    <t>ON ANOTHER CALL</t>
  </si>
  <si>
    <t>ON VIEW-FLAGGED DOWN</t>
  </si>
  <si>
    <t>DISPATCHR</t>
  </si>
  <si>
    <t>RADIO NOTIFICATION</t>
  </si>
  <si>
    <t>ALPINE PD</t>
  </si>
  <si>
    <t>OBSERVED UNIT 1 IN D</t>
  </si>
  <si>
    <t>WALK-IN RPT</t>
  </si>
  <si>
    <t>MAY DISCPATCHED</t>
  </si>
  <si>
    <t>WAIVED BY UNIT 2 DRI</t>
  </si>
  <si>
    <t>MCTDISPATCH</t>
  </si>
  <si>
    <t>PURSUING OFFICER</t>
  </si>
  <si>
    <t>ON SCENE INITIATED</t>
  </si>
  <si>
    <t>OV FRM RELATED SCENE</t>
  </si>
  <si>
    <t>GLAGGED DOWN</t>
  </si>
  <si>
    <t>CPD SECRETARY</t>
  </si>
  <si>
    <t>ON VIEWED ACCIDENT</t>
  </si>
  <si>
    <t>SGT. VESTER RONEY</t>
  </si>
  <si>
    <t>CAME ACROSS IT</t>
  </si>
  <si>
    <t>BY PHONE PHRC CRC</t>
  </si>
  <si>
    <t>DISPATCH- DEAF SMITH</t>
  </si>
  <si>
    <t>RAINS SCHOOL</t>
  </si>
  <si>
    <t>HERLINGEN, COMM</t>
  </si>
  <si>
    <t>WET DISPATCHED</t>
  </si>
  <si>
    <t>CASSCOUNTY DISPATCH</t>
  </si>
  <si>
    <t>SUPERVISOR #230</t>
  </si>
  <si>
    <t>DISPATCHEDC</t>
  </si>
  <si>
    <t>HPD WESTSIDE</t>
  </si>
  <si>
    <t>SOUTHEAST DISPATCH</t>
  </si>
  <si>
    <t>DISPAT</t>
  </si>
  <si>
    <t>ON SCENE WITNESS</t>
  </si>
  <si>
    <t>ARRIVED-WAVED DOWN</t>
  </si>
  <si>
    <t>ON VIEW-FLAG DOWN</t>
  </si>
  <si>
    <t>LSCS DISPATCH</t>
  </si>
  <si>
    <t>B.P.D. DISPATCH</t>
  </si>
  <si>
    <t>NOTICED DAMAGE</t>
  </si>
  <si>
    <t>DDD</t>
  </si>
  <si>
    <t>IN OFFICE</t>
  </si>
  <si>
    <t>DISPATCHED TO RESIDE</t>
  </si>
  <si>
    <t>CALLED IN TO OFFICE</t>
  </si>
  <si>
    <t>OFFICER CLAPP</t>
  </si>
  <si>
    <t>VERBALLY BY WITN</t>
  </si>
  <si>
    <t>WALK-IN STA 4</t>
  </si>
  <si>
    <t>VIA MCT (DISPATCHED)</t>
  </si>
  <si>
    <t>OFFICER WILLIAMS</t>
  </si>
  <si>
    <t>WAVED DOWN BY DRIVER</t>
  </si>
  <si>
    <t>REFUGIO CO. SO.</t>
  </si>
  <si>
    <t>FIRE MARSHAL</t>
  </si>
  <si>
    <t>2WAY RADIO</t>
  </si>
  <si>
    <t>O.V</t>
  </si>
  <si>
    <t>HIT &amp; RUN OFFICE</t>
  </si>
  <si>
    <t>CALLED BY UNIT #2</t>
  </si>
  <si>
    <t>VIA PHONE BY DRIVER</t>
  </si>
  <si>
    <t>INSURANCE AGENT</t>
  </si>
  <si>
    <t>EXTRA SO &amp; DISPATCH</t>
  </si>
  <si>
    <t>WITNESSED IN PROGRES</t>
  </si>
  <si>
    <t>HC</t>
  </si>
  <si>
    <t>HSCO / DISPATCHED</t>
  </si>
  <si>
    <t>WEBB CO.</t>
  </si>
  <si>
    <t>INVOLVED DRIVER</t>
  </si>
  <si>
    <t>BRAZOS CO. 911</t>
  </si>
  <si>
    <t>POLICE RADIO-DISPATC</t>
  </si>
  <si>
    <t>OFFICER DRIVE UP</t>
  </si>
  <si>
    <t>TROOPER VIA RADIO</t>
  </si>
  <si>
    <t>WALK-IN (STATION)</t>
  </si>
  <si>
    <t>WALK IN STATION</t>
  </si>
  <si>
    <t>VIA MDT DISPATCHED</t>
  </si>
  <si>
    <t>WALK-IN TO SUBSTATIO</t>
  </si>
  <si>
    <t>OFFICER LUNDY #0389</t>
  </si>
  <si>
    <t>COMM.</t>
  </si>
  <si>
    <t>DPS-COMM</t>
  </si>
  <si>
    <t>INTERCOM</t>
  </si>
  <si>
    <t>VIEWED CRASH</t>
  </si>
  <si>
    <t>MSU PD DISPATCH</t>
  </si>
  <si>
    <t>AT THE P.D.</t>
  </si>
  <si>
    <t>HPD FRONT DESK</t>
  </si>
  <si>
    <t>WALKING-STATION</t>
  </si>
  <si>
    <t>COLBY WALKER</t>
  </si>
  <si>
    <t>OFFICER PULLEN</t>
  </si>
  <si>
    <t>ON VIEW/FLAGGED</t>
  </si>
  <si>
    <t>RADIO/DPS PIERCE</t>
  </si>
  <si>
    <t>OFFICER C. NATION #4</t>
  </si>
  <si>
    <t>OFFICER AT FRONT DES</t>
  </si>
  <si>
    <t>FRONT DESK/WALK IN</t>
  </si>
  <si>
    <t>BY HPD DISPATCH</t>
  </si>
  <si>
    <t>CLAY COUNTY S.O</t>
  </si>
  <si>
    <t>HPD DISPTCHER</t>
  </si>
  <si>
    <t>COMP CAME TO STATION</t>
  </si>
  <si>
    <t>RADIO/HALE CO. SO</t>
  </si>
  <si>
    <t>H.I.S.D. DISPATCH</t>
  </si>
  <si>
    <t>WISE CO. SO DISPATCH</t>
  </si>
  <si>
    <t>BOWIE PP COMMUNICATI</t>
  </si>
  <si>
    <t>DROUE UP ON SCENE</t>
  </si>
  <si>
    <t>BRISCOE CO SHERIFF</t>
  </si>
  <si>
    <t>WALK IN REPT</t>
  </si>
  <si>
    <t>WALKIN-STATION</t>
  </si>
  <si>
    <t>BY COMP</t>
  </si>
  <si>
    <t>DISPATCHED(DOS)</t>
  </si>
  <si>
    <t>MCT DISPATCHED.</t>
  </si>
  <si>
    <t>MDT-DISPATCH</t>
  </si>
  <si>
    <t>WALKIN COMPLAINT</t>
  </si>
  <si>
    <t>BY MICHAEL CHUNN</t>
  </si>
  <si>
    <t>WALK IN-STORE FRON</t>
  </si>
  <si>
    <t>POLICE DIAPTACH</t>
  </si>
  <si>
    <t>WALK IN RPT</t>
  </si>
  <si>
    <t>CALLED INQ</t>
  </si>
  <si>
    <t>VIA AUDIO</t>
  </si>
  <si>
    <t>FLAGGEDDOWN</t>
  </si>
  <si>
    <t>S.C.DISPATCH</t>
  </si>
  <si>
    <t>PHONE CALL MGT.</t>
  </si>
  <si>
    <t>CITIZEN WALK-IN</t>
  </si>
  <si>
    <t>FOUND AT SCENE</t>
  </si>
  <si>
    <t>LAREDO POLICE DISPAT</t>
  </si>
  <si>
    <t>CITIZEN/WITNESS</t>
  </si>
  <si>
    <t>METRO COM DISPATCH</t>
  </si>
  <si>
    <t>FIRE DEPT PERSONAL</t>
  </si>
  <si>
    <t>SHELBY COUNTY</t>
  </si>
  <si>
    <t>OFFICER REPORTED IT</t>
  </si>
  <si>
    <t>MC. DISPATCHED</t>
  </si>
  <si>
    <t>TELEPHONE PHRC CRC</t>
  </si>
  <si>
    <t>CO-WORKER @ TPWD</t>
  </si>
  <si>
    <t>BY POLICE OFFICER</t>
  </si>
  <si>
    <t>HOUSTON POLICE NS DI</t>
  </si>
  <si>
    <t>VALET ATTENDANT</t>
  </si>
  <si>
    <t>DFISPATCHED</t>
  </si>
  <si>
    <t>DEPUTY ADVISED</t>
  </si>
  <si>
    <t>REPORTED BY CITIZEN</t>
  </si>
  <si>
    <t>OBSERVED ACCIDENT HA</t>
  </si>
  <si>
    <t>ON SCENE SGT.</t>
  </si>
  <si>
    <t>WALK-IN (FRONT DESK)</t>
  </si>
  <si>
    <t>VIA-MCT DISPATCH</t>
  </si>
  <si>
    <t>PERSON/ON VIEW</t>
  </si>
  <si>
    <t>WALK IN AT STAE FRON</t>
  </si>
  <si>
    <t>DISPATCHTED</t>
  </si>
  <si>
    <t>SGT. HAMMELL</t>
  </si>
  <si>
    <t>OFFICER KELLEY VIA R</t>
  </si>
  <si>
    <t>HOUSTONPD DISPATCHER</t>
  </si>
  <si>
    <t>DIAPATCH</t>
  </si>
  <si>
    <t>DISC</t>
  </si>
  <si>
    <t>BETTY HARGUS</t>
  </si>
  <si>
    <t>PUBLIC WORKS WORKER</t>
  </si>
  <si>
    <t>DISPATCH-BCSO</t>
  </si>
  <si>
    <t>SFASU POLICE</t>
  </si>
  <si>
    <t>SECURITY DISPATCH</t>
  </si>
  <si>
    <t>ON-VIEW/FLAGGED DOWN</t>
  </si>
  <si>
    <t>DIISPATCHED</t>
  </si>
  <si>
    <t>WALKIN RPT STA 4</t>
  </si>
  <si>
    <t>HOOKS PD</t>
  </si>
  <si>
    <t>MWDISP</t>
  </si>
  <si>
    <t>SGT. RICHARD 3Z06N</t>
  </si>
  <si>
    <t>CONTACTED BY OWNER</t>
  </si>
  <si>
    <t>WALK IN/NE STATION</t>
  </si>
  <si>
    <t>PCT.4 DISPATCH</t>
  </si>
  <si>
    <t>DEVINE PD DISPATCH</t>
  </si>
  <si>
    <t>EXTRA JOB OFFICERS</t>
  </si>
  <si>
    <t>DISSPATCHED</t>
  </si>
  <si>
    <t>DAISPATCHED</t>
  </si>
  <si>
    <t>DISPTAHCED</t>
  </si>
  <si>
    <t>CONTACTED BY WITNESS</t>
  </si>
  <si>
    <t>WALK-IN STA-REPORT</t>
  </si>
  <si>
    <t>GRIMES CO. DISPATCH</t>
  </si>
  <si>
    <t>EAST STATION</t>
  </si>
  <si>
    <t>DISPATCH HOUSTON PD</t>
  </si>
  <si>
    <t>FREESTONE COUNTY SHE</t>
  </si>
  <si>
    <t>SMITH COUNTY S.O.</t>
  </si>
  <si>
    <t>IN PERSON BY MOTHER</t>
  </si>
  <si>
    <t>CELLPHONE</t>
  </si>
  <si>
    <t>OBSERVED IN ROAD</t>
  </si>
  <si>
    <t>ONVIEWED BY LT COWAN</t>
  </si>
  <si>
    <t>NACOGDOCHES S O</t>
  </si>
  <si>
    <t>ROLLED UP ON ACC.</t>
  </si>
  <si>
    <t>MILLS SO DISPATCH</t>
  </si>
  <si>
    <t>ARRIVED OF SCENE</t>
  </si>
  <si>
    <t>REFUGIO SO BY PHONE</t>
  </si>
  <si>
    <t>MORRIS CO DISPATCHER</t>
  </si>
  <si>
    <t>STARR CO. COMM.</t>
  </si>
  <si>
    <t>KINNEY CO SHERIFF</t>
  </si>
  <si>
    <t>COLORADO CO S.O.</t>
  </si>
  <si>
    <t>PHONED BY REFUGIO SO</t>
  </si>
  <si>
    <t>SGT - BY PHONE</t>
  </si>
  <si>
    <t>IN PERSON BY PASSER</t>
  </si>
  <si>
    <t>GUADALPE-DISPATCH</t>
  </si>
  <si>
    <t>DPS AUSTIN COMMUNICA</t>
  </si>
  <si>
    <t>GUADALUPE S.O.</t>
  </si>
  <si>
    <t>OBSERVED THE CRASH</t>
  </si>
  <si>
    <t>ESP</t>
  </si>
  <si>
    <t>STOP BY COMPLAINANT</t>
  </si>
  <si>
    <t>DISPATCHER (HERNANDE</t>
  </si>
  <si>
    <t>WALKIN COMPLAINANT</t>
  </si>
  <si>
    <t>WCS DISPATCHER</t>
  </si>
  <si>
    <t>DROVE ON TO IT</t>
  </si>
  <si>
    <t>PLANO PD DISPATCH</t>
  </si>
  <si>
    <t>WATCH COMM</t>
  </si>
  <si>
    <t>OUT &amp; ON SCENE</t>
  </si>
  <si>
    <t>RADIO WALLER COUNTY</t>
  </si>
  <si>
    <t>FT. BEND CO SO. DISP</t>
  </si>
  <si>
    <t>CHEROKEE CO. S.O.</t>
  </si>
  <si>
    <t>ON VIEW PATROLING</t>
  </si>
  <si>
    <t>SGT BLAKE</t>
  </si>
  <si>
    <t>PASSER BY FLAGGED DO</t>
  </si>
  <si>
    <t>BURNET CO SHERIFF DI</t>
  </si>
  <si>
    <t>ADVISED PER 313</t>
  </si>
  <si>
    <t>DEPUTY KOKEMOOR</t>
  </si>
  <si>
    <t>ATASCOSA COUNTY S.O</t>
  </si>
  <si>
    <t>TELEPHONE-DPS TEXAS</t>
  </si>
  <si>
    <t>BCSO DISPATCH RADIO</t>
  </si>
  <si>
    <t>DRIVER NOTIFIED ME</t>
  </si>
  <si>
    <t>NOTIFIED BY PHONE OF</t>
  </si>
  <si>
    <t>VAN ZAND COUNTY SO</t>
  </si>
  <si>
    <t>ON SITE ACHV.</t>
  </si>
  <si>
    <t>TRAVIS CO. COMM</t>
  </si>
  <si>
    <t>EASTLAND DISPATCH</t>
  </si>
  <si>
    <t>GAINES CO. DISPATCH</t>
  </si>
  <si>
    <t>SGT. C. DELGADO #307</t>
  </si>
  <si>
    <t>LAMAR SO BY PHONE</t>
  </si>
  <si>
    <t>DET RD WILSON</t>
  </si>
  <si>
    <t>ZAPATA CO SO</t>
  </si>
  <si>
    <t>TXDOT FAX</t>
  </si>
  <si>
    <t>DISPTATCH</t>
  </si>
  <si>
    <t>DISPATCHED TELEPHONE</t>
  </si>
  <si>
    <t>MLT DISPATCHED</t>
  </si>
  <si>
    <t>DESK WALK IN</t>
  </si>
  <si>
    <t>ROLLED ON</t>
  </si>
  <si>
    <t>VIEWED VEHICLE</t>
  </si>
  <si>
    <t>DISPATCHCED</t>
  </si>
  <si>
    <t>ON RADIO</t>
  </si>
  <si>
    <t>AMARILLO POLICE DISP</t>
  </si>
  <si>
    <t>OFFICERS INVOLVED</t>
  </si>
  <si>
    <t>RADIO ROOM DISPATCH</t>
  </si>
  <si>
    <t>DFD COMPUTER DISPATC</t>
  </si>
  <si>
    <t>LLANO CO DISPATCH</t>
  </si>
  <si>
    <t>CROSSING GUARD</t>
  </si>
  <si>
    <t>WAS WITNESSED BY OFF</t>
  </si>
  <si>
    <t>OTHER UNIT-ON VIEW</t>
  </si>
  <si>
    <t>UVALDE POLICE DEPT.</t>
  </si>
  <si>
    <t>DISPATCHED-PERSON</t>
  </si>
  <si>
    <t>DISPATCH PCT. 4</t>
  </si>
  <si>
    <t>MPD DSP</t>
  </si>
  <si>
    <t>BOWIE PD COMMUNICATI</t>
  </si>
  <si>
    <t>BY CELL PHONE</t>
  </si>
  <si>
    <t>WALK INTO PHRC CRC</t>
  </si>
  <si>
    <t>ADVISED PHRCC</t>
  </si>
  <si>
    <t>ROLLUP</t>
  </si>
  <si>
    <t>FREESTONE COUNTY DIS</t>
  </si>
  <si>
    <t>HEPD ADMIN</t>
  </si>
  <si>
    <t>I HEARD CRASH</t>
  </si>
  <si>
    <t>POLICER RADIO</t>
  </si>
  <si>
    <t>POLICE ARRIVED</t>
  </si>
  <si>
    <t>OFFICER AT SCENE</t>
  </si>
  <si>
    <t>DSP 0211</t>
  </si>
  <si>
    <t>TRAVIS S.O. DISPATCH</t>
  </si>
  <si>
    <t>ON SIGHT BY CPL.B. D</t>
  </si>
  <si>
    <t>DEPUTY SIMPLER</t>
  </si>
  <si>
    <t>TELEPHONE CONTACT</t>
  </si>
  <si>
    <t>MC7</t>
  </si>
  <si>
    <t>POLICE DISP</t>
  </si>
  <si>
    <t>ON VIEW/WAVED DOWN</t>
  </si>
  <si>
    <t>BAYL</t>
  </si>
  <si>
    <t>OFFICER/WITNESS</t>
  </si>
  <si>
    <t>WALK IN OFFICE REPT.</t>
  </si>
  <si>
    <t>RADIO BY UNIT #2</t>
  </si>
  <si>
    <t>CITIZEN NOTIFIED</t>
  </si>
  <si>
    <t>INTERCOM/DISPATCHER</t>
  </si>
  <si>
    <t>SELF INICIATED</t>
  </si>
  <si>
    <t>FANNIN S.O. DISPATCH</t>
  </si>
  <si>
    <t>CENTRAL 911 DISPATCH</t>
  </si>
  <si>
    <t>5300C</t>
  </si>
  <si>
    <t>DISPATCH (NDT)</t>
  </si>
  <si>
    <t>OFFICER ROLLED UP ON</t>
  </si>
  <si>
    <t>DISPATCH (MDT)</t>
  </si>
  <si>
    <t>DISPATCH (SGT. BITZ)</t>
  </si>
  <si>
    <t>NOTIFIED DISPATCH OF</t>
  </si>
  <si>
    <t>WILSON COUNTY DISPAT</t>
  </si>
  <si>
    <t>MABANK PD</t>
  </si>
  <si>
    <t>INVESTIGATION</t>
  </si>
  <si>
    <t>PATROLED AUTO</t>
  </si>
  <si>
    <t>DISPATCHED(HPD)</t>
  </si>
  <si>
    <t>DROVE UP ON CRASH WH</t>
  </si>
  <si>
    <t>FIRE DEPT.</t>
  </si>
  <si>
    <t>OLNEY PD DISPATCH</t>
  </si>
  <si>
    <t>NW DISPATCHER</t>
  </si>
  <si>
    <t>PHONE BY CITIZEN</t>
  </si>
  <si>
    <t>DISPATCHED WACO P.D.</t>
  </si>
  <si>
    <t>FLAGGED BY DRIVER</t>
  </si>
  <si>
    <t>AMA POLICE DISPATCH</t>
  </si>
  <si>
    <t>CALL FROM OFFICE</t>
  </si>
  <si>
    <t>LT GUZMAN</t>
  </si>
  <si>
    <t>PARKING LOT ATTENDAN</t>
  </si>
  <si>
    <t>BY JOSE G. CRUZ (VIC</t>
  </si>
  <si>
    <t>PLANO DISPATCH</t>
  </si>
  <si>
    <t>BPD DISPATCHED</t>
  </si>
  <si>
    <t>CAME ACROSS</t>
  </si>
  <si>
    <t>DISPATCHED ON TRAFFI</t>
  </si>
  <si>
    <t>SGT SKAGGS</t>
  </si>
  <si>
    <t>UPON CONTACT</t>
  </si>
  <si>
    <t>ARRIVED AT LOCATION</t>
  </si>
  <si>
    <t>DISPATCH SO</t>
  </si>
  <si>
    <t>SIGHT (IN PERSON)</t>
  </si>
  <si>
    <t>ADVISED BY U-2 OWNER</t>
  </si>
  <si>
    <t>DE WITT COUNTY DISPA</t>
  </si>
  <si>
    <t>DISQ.</t>
  </si>
  <si>
    <t>PECOS P.D. DISPATCHE</t>
  </si>
  <si>
    <t>DISPATCH 725</t>
  </si>
  <si>
    <t>BORGER DISPATCH</t>
  </si>
  <si>
    <t>SGT BOULOM</t>
  </si>
  <si>
    <t>DANIEL PENA</t>
  </si>
  <si>
    <t>COMPUTER AID DISPATC</t>
  </si>
  <si>
    <t>LEE COUNTY 911</t>
  </si>
  <si>
    <t>HENDERSON CO. SHERIF</t>
  </si>
  <si>
    <t>OFC ON SCENE</t>
  </si>
  <si>
    <t>MABANK P.D.</t>
  </si>
  <si>
    <t>WITNESS/REPORTEE</t>
  </si>
  <si>
    <t>OCPD</t>
  </si>
  <si>
    <t>RADIO COMM</t>
  </si>
  <si>
    <t>MIDLOTHIAN COMMUNICA</t>
  </si>
  <si>
    <t>PAST BY SCENE</t>
  </si>
  <si>
    <t>OOV.</t>
  </si>
  <si>
    <t>TRANSTAL</t>
  </si>
  <si>
    <t>POLICE MOC</t>
  </si>
  <si>
    <t>RADIDIO DISPATCH</t>
  </si>
  <si>
    <t>CALL FOR SERVICE(DIS</t>
  </si>
  <si>
    <t>WALK IN US STATION</t>
  </si>
  <si>
    <t>OBSERVED AFTERMATH</t>
  </si>
  <si>
    <t>ARRIVED ON SENCE</t>
  </si>
  <si>
    <t>COPS LINE DEPARTMENT</t>
  </si>
  <si>
    <t>OFFICER DROVE UPON</t>
  </si>
  <si>
    <t>DRIVER #2 FLAGGED ME</t>
  </si>
  <si>
    <t>VIA TWO WAY RADIO</t>
  </si>
  <si>
    <t>BY LAURA GONZALEZ</t>
  </si>
  <si>
    <t>WALKIN P.D.</t>
  </si>
  <si>
    <t>SMIHT COUNTY DISPATC</t>
  </si>
  <si>
    <t>COMMUNICATIONS OPER</t>
  </si>
  <si>
    <t>FLAGGED-DOWN/ON SCEN</t>
  </si>
  <si>
    <t>CAME ON SCENE</t>
  </si>
  <si>
    <t>DROVE BY (SIGHT)</t>
  </si>
  <si>
    <t>WISE DISPATCH</t>
  </si>
  <si>
    <t>LLANA SO DISPATCH</t>
  </si>
  <si>
    <t>GRAYSON B. DISPATCH</t>
  </si>
  <si>
    <t>SELF INTIATE</t>
  </si>
  <si>
    <t>DISPATCHED CALL.</t>
  </si>
  <si>
    <t>CITIZEN WALK IN TO S</t>
  </si>
  <si>
    <t>VIA MDT</t>
  </si>
  <si>
    <t>ON SCENE AFTER IT HA</t>
  </si>
  <si>
    <t>UNIT 1 AND UNIT 2</t>
  </si>
  <si>
    <t>WALK-IN AT SUBSTATIO</t>
  </si>
  <si>
    <t>ON SCENCE</t>
  </si>
  <si>
    <t>DISP,</t>
  </si>
  <si>
    <t>E.R.STAFF</t>
  </si>
  <si>
    <t>POLICE CELL PHONE</t>
  </si>
  <si>
    <t>PUBLIC CONTACT</t>
  </si>
  <si>
    <t>IN-PERSON</t>
  </si>
  <si>
    <t>DPS PIERCIE DISPATCH</t>
  </si>
  <si>
    <t>ONVIEW/CALLED IN</t>
  </si>
  <si>
    <t>FLAGGED BY PEDESTRIA</t>
  </si>
  <si>
    <t>OTHER (WALK IN)</t>
  </si>
  <si>
    <t>OFFICERS WITNESSED</t>
  </si>
  <si>
    <t>DISPATACHED</t>
  </si>
  <si>
    <t>H.C.P.D. ADMIRS</t>
  </si>
  <si>
    <t>CA DISPATCH</t>
  </si>
  <si>
    <t>WALK-IN NEARTOWN</t>
  </si>
  <si>
    <t>DPS CONORE</t>
  </si>
  <si>
    <t>HPD DISPATCH RADIO</t>
  </si>
  <si>
    <t>ATASCOSA CO DISPATCH</t>
  </si>
  <si>
    <t>TROOPER DISCOVERED</t>
  </si>
  <si>
    <t>PORT ARTHUR DISP.</t>
  </si>
  <si>
    <t>PHONE DEWITT SO</t>
  </si>
  <si>
    <t>DISPATCHED TO OTHER</t>
  </si>
  <si>
    <t>SELF ASSIGNED/SITE</t>
  </si>
  <si>
    <t>ERNESTO GONZALEZ</t>
  </si>
  <si>
    <t>BOSQUE CO. UNIT 102</t>
  </si>
  <si>
    <t>GOLIAD CO DISPATCH</t>
  </si>
  <si>
    <t>BELL CO, COM/CENTER</t>
  </si>
  <si>
    <t>DISPATCHEDQ</t>
  </si>
  <si>
    <t>FMPD DISPATCH</t>
  </si>
  <si>
    <t>RADIO DISPARCH</t>
  </si>
  <si>
    <t>HOUSTON POLICE DIS</t>
  </si>
  <si>
    <t>HOUSTON DISP POLICE</t>
  </si>
  <si>
    <t>DROVE ON-SIGHT</t>
  </si>
  <si>
    <t>TROOPER FORD</t>
  </si>
  <si>
    <t>KERR SO DISPATCH</t>
  </si>
  <si>
    <t>FALGGED DOWN</t>
  </si>
  <si>
    <t>HOUSTON PD DIPSATCH</t>
  </si>
  <si>
    <t>HPD MDISPATCHER</t>
  </si>
  <si>
    <t>OFFICER BRANNON</t>
  </si>
  <si>
    <t>COMMUNI</t>
  </si>
  <si>
    <t>TROOPER TIDWELL</t>
  </si>
  <si>
    <t>BELL CO.COMM/CENTER</t>
  </si>
  <si>
    <t>BY SGT</t>
  </si>
  <si>
    <t>PATROL ROUTE</t>
  </si>
  <si>
    <t>SCDISPATCHER</t>
  </si>
  <si>
    <t>OBVSERVED</t>
  </si>
  <si>
    <t>PATROL ENCOUNTER</t>
  </si>
  <si>
    <t>MEMBER OF PUBLIC</t>
  </si>
  <si>
    <t>MSU DISPATCHER</t>
  </si>
  <si>
    <t>MCT DISPACTH</t>
  </si>
  <si>
    <t>LIMETONE SO</t>
  </si>
  <si>
    <t>DISP(WRONG LOC)</t>
  </si>
  <si>
    <t>DISPATCHED HOUSTON</t>
  </si>
  <si>
    <t>OPU DISPATCH</t>
  </si>
  <si>
    <t>LIBERTY CO. S.O. DIS</t>
  </si>
  <si>
    <t>911 DISPATCHED</t>
  </si>
  <si>
    <t>BEAUMONT DPS COMMUNI</t>
  </si>
  <si>
    <t>WM CO. SO.</t>
  </si>
  <si>
    <t>SCHOOL PRINCIPAL</t>
  </si>
  <si>
    <t>FDISPATCHED</t>
  </si>
  <si>
    <t>LT. BROWN</t>
  </si>
  <si>
    <t>DISPATCH CALL OUT</t>
  </si>
  <si>
    <t>RADIO BY DISPATCH</t>
  </si>
  <si>
    <t>M.C.S.O DISPATCH</t>
  </si>
  <si>
    <t>WILLIAMSON CO SO</t>
  </si>
  <si>
    <t>SW DISPATCH</t>
  </si>
  <si>
    <t>COME UPON</t>
  </si>
  <si>
    <t>DIPSPATCHER</t>
  </si>
  <si>
    <t>JASPER THP OFFICE</t>
  </si>
  <si>
    <t>CALDWELL CO. S.O</t>
  </si>
  <si>
    <t>ARRIVE UPON</t>
  </si>
  <si>
    <t>DPS CUMMUNICATIONS</t>
  </si>
  <si>
    <t>OBSERVED BY PLANO OF</t>
  </si>
  <si>
    <t>CAO</t>
  </si>
  <si>
    <t>LULING P.D.</t>
  </si>
  <si>
    <t>PORT ARTHUR PD DISPA</t>
  </si>
  <si>
    <t>BY UNIT 2, PHONE</t>
  </si>
  <si>
    <t>ARCHER COUNTY SO</t>
  </si>
  <si>
    <t>HOPKINS COUNTY DISPA</t>
  </si>
  <si>
    <t>RADIO/HOCKLEY CO SO</t>
  </si>
  <si>
    <t>CELLULAR PHONE FROM</t>
  </si>
  <si>
    <t>800 S EDMONDS LN</t>
  </si>
  <si>
    <t>DAVID WYMAN</t>
  </si>
  <si>
    <t>DPS COM-CONROE</t>
  </si>
  <si>
    <t>OFFICE INIATED</t>
  </si>
  <si>
    <t>DISPATCHED DISPATCHE</t>
  </si>
  <si>
    <t>TROOPER BISHOP</t>
  </si>
  <si>
    <t>DPS COMM. HOUSTON</t>
  </si>
  <si>
    <t>BCSO COMM.</t>
  </si>
  <si>
    <t>IN-PERSON BY PHONE</t>
  </si>
  <si>
    <t>DPS TX CITY (PHONE)</t>
  </si>
  <si>
    <t>UNIT 1 DRIVER ARRIVE</t>
  </si>
  <si>
    <t>DISCOVERED BY POLICE</t>
  </si>
  <si>
    <t>LAMPASAS COUNTY S.O.</t>
  </si>
  <si>
    <t>TRAVIS CO. COMM.</t>
  </si>
  <si>
    <t>DDISPATCH</t>
  </si>
  <si>
    <t>BOSQUE CO SO</t>
  </si>
  <si>
    <t>OFFICER WITTNESSED</t>
  </si>
  <si>
    <t>PATROLLING</t>
  </si>
  <si>
    <t>HOUSTON CO. SO DISPA</t>
  </si>
  <si>
    <t>R. BILODEAU</t>
  </si>
  <si>
    <t>CASS CO. DISPATCH</t>
  </si>
  <si>
    <t>FAULKNER, D 0384</t>
  </si>
  <si>
    <t>FARWELL DISPATCH</t>
  </si>
  <si>
    <t>VAN ZANDT CO.SO.</t>
  </si>
  <si>
    <t>CAMP COUNTY</t>
  </si>
  <si>
    <t>DEPUTY GOULD</t>
  </si>
  <si>
    <t>BY CITEZEN</t>
  </si>
  <si>
    <t>WITNESS ADVISED</t>
  </si>
  <si>
    <t>TOLD BY CITIZEN</t>
  </si>
  <si>
    <t>SCHOOL OFFICER</t>
  </si>
  <si>
    <t>IRION CO. S.O.-PHONE</t>
  </si>
  <si>
    <t>DPS COMM LAMPASAS</t>
  </si>
  <si>
    <t>PATCHER</t>
  </si>
  <si>
    <t>HEREFORD-DISPATCH</t>
  </si>
  <si>
    <t>PALI</t>
  </si>
  <si>
    <t>BY UNIT #1 AND UNIT</t>
  </si>
  <si>
    <t>CARSON CO</t>
  </si>
  <si>
    <t>MCT DISPATCH.</t>
  </si>
  <si>
    <t>FLAGGED DOWN BY OPER</t>
  </si>
  <si>
    <t>BRAZOS COUNTY SO</t>
  </si>
  <si>
    <t>ADV BY DRIVER 1 IN P</t>
  </si>
  <si>
    <t>OCHILTREE CO. SO</t>
  </si>
  <si>
    <t>AUSTIN COUNTY COMM.</t>
  </si>
  <si>
    <t>DISPATCH-DONLEY</t>
  </si>
  <si>
    <t>GRAY COUNTY SHERIFFS</t>
  </si>
  <si>
    <t>IN PERSON BY ICSO</t>
  </si>
  <si>
    <t>RCSO DISPATCH</t>
  </si>
  <si>
    <t>ONVIEW/SELF</t>
  </si>
  <si>
    <t>WALKED IN TO THE FRO</t>
  </si>
  <si>
    <t>RADIO:FBCSO COMMUNIC</t>
  </si>
  <si>
    <t>LIPSCOMB COUNTY SO</t>
  </si>
  <si>
    <t>ECPD COMMUNICATIONS</t>
  </si>
  <si>
    <t>HISD DISPATCH</t>
  </si>
  <si>
    <t>ENCOUNTER ACCIDENT</t>
  </si>
  <si>
    <t>RADIO(UPRR POLICE)</t>
  </si>
  <si>
    <t>DROVE UP (ON SCENE)</t>
  </si>
  <si>
    <t>MCT IDSPATCHED</t>
  </si>
  <si>
    <t>DISPATCH CALLED</t>
  </si>
  <si>
    <t>HOUSTON COUNTY</t>
  </si>
  <si>
    <t>DNT AUTHORITY</t>
  </si>
  <si>
    <t>WITNESS IT</t>
  </si>
  <si>
    <t>CP DISPATCH</t>
  </si>
  <si>
    <t>MDB</t>
  </si>
  <si>
    <t>SIGHT/WITNESSED</t>
  </si>
  <si>
    <t>HEWITT PD DISPATCH</t>
  </si>
  <si>
    <t>VOLUNTEER FOR CALL</t>
  </si>
  <si>
    <t>ECSO-DISPATCH</t>
  </si>
  <si>
    <t>DISCOVERED DAMAGED V</t>
  </si>
  <si>
    <t>PAMELA HURLEY</t>
  </si>
  <si>
    <t>DISPATCHED FROM HOME</t>
  </si>
  <si>
    <t>NAVARRO CO SHERIFFS</t>
  </si>
  <si>
    <t>PHONE-SGT. HERRING</t>
  </si>
  <si>
    <t>DISPATCHED(OTHER THE</t>
  </si>
  <si>
    <t>D.P.S.-BEAUMONT</t>
  </si>
  <si>
    <t>GRAYSON CO. SHERIFF</t>
  </si>
  <si>
    <t>CALDWELL CO COMM</t>
  </si>
  <si>
    <t>TROOPER MACFARLANE</t>
  </si>
  <si>
    <t>911-TELEPHONE</t>
  </si>
  <si>
    <t>CALDWELL CO. COMM</t>
  </si>
  <si>
    <t>SGT. RUBEN GALINDO</t>
  </si>
  <si>
    <t>SGT. ROBERT GARCIA</t>
  </si>
  <si>
    <t>AT OHRCC</t>
  </si>
  <si>
    <t>AT POLICE STATION</t>
  </si>
  <si>
    <t>CITIZEN ADVISEMENT</t>
  </si>
  <si>
    <t>WALK IN AT CRCC</t>
  </si>
  <si>
    <t>FLAGGED DOWN/SECURIT</t>
  </si>
  <si>
    <t>DISPATHCED-RADIO</t>
  </si>
  <si>
    <t>POLICE COMPUTER</t>
  </si>
  <si>
    <t>ON VIEW-AFTER THE AC</t>
  </si>
  <si>
    <t>SIGHT-FLAGGED DOWN</t>
  </si>
  <si>
    <t>DISPATCHED/RESIDENCE</t>
  </si>
  <si>
    <t>DPS AUSTIN COM</t>
  </si>
  <si>
    <t>KCSO</t>
  </si>
  <si>
    <t>REPORTED BY OTHER OF</t>
  </si>
  <si>
    <t>OFF.COOPER #726 ON S</t>
  </si>
  <si>
    <t>LOCATED PATROLING</t>
  </si>
  <si>
    <t>HCCPD DISPATCH</t>
  </si>
  <si>
    <t>JIM WELLS S.O.</t>
  </si>
  <si>
    <t>CRASH OBSERVED</t>
  </si>
  <si>
    <t>NOTICED ACCIDENT</t>
  </si>
  <si>
    <t>I OBSERVED COLISION</t>
  </si>
  <si>
    <t>LUIS ROMAN</t>
  </si>
  <si>
    <t>PHONE-POLICE DISPATC</t>
  </si>
  <si>
    <t>TELEPHONE, YOAKUM SO</t>
  </si>
  <si>
    <t>BY TROOPER PIERCE</t>
  </si>
  <si>
    <t>HEARD CRASH AND CALL</t>
  </si>
  <si>
    <t>CITIZEN WAVED DOWN</t>
  </si>
  <si>
    <t>APPROACHED BY VICTIM</t>
  </si>
  <si>
    <t>GEM CITY FIRE 205</t>
  </si>
  <si>
    <t>KIMBLE S.O. DISPATCH</t>
  </si>
  <si>
    <t>DPS COMMUICATION</t>
  </si>
  <si>
    <t>CAPTAIN ADVISED 10/1</t>
  </si>
  <si>
    <t>RED RIVER SO</t>
  </si>
  <si>
    <t>MP DPS OFFICE</t>
  </si>
  <si>
    <t>VAN ALSTYNE 911</t>
  </si>
  <si>
    <t>UNIT# 1'S OWNER</t>
  </si>
  <si>
    <t>POLICE PHONE</t>
  </si>
  <si>
    <t>EDINBURG P.D. DISPAT</t>
  </si>
  <si>
    <t>CLARKSVILLE DISPATCH</t>
  </si>
  <si>
    <t>DENTON COUNTY S.O. D</t>
  </si>
  <si>
    <t>SCHOOL SECURITY</t>
  </si>
  <si>
    <t>OFFICER FLAGDOWN</t>
  </si>
  <si>
    <t>PD LOBBY WALK-IN</t>
  </si>
  <si>
    <t>OFFICIER OBSERVED</t>
  </si>
  <si>
    <t>COMMUNICATIONS RADIO</t>
  </si>
  <si>
    <t>PATROL DISPATCH</t>
  </si>
  <si>
    <t>TROOPER BOBBY BOWLIN</t>
  </si>
  <si>
    <t>DPS COMMUNICATION HO</t>
  </si>
  <si>
    <t>DISPACH (BULL COUNTY</t>
  </si>
  <si>
    <t>FLAGED DOWN BY CITIZ</t>
  </si>
  <si>
    <t>DFW COMMUNICATIONS</t>
  </si>
  <si>
    <t>H.I.S.D. POLICE DEPT</t>
  </si>
  <si>
    <t>FLAGGED PATROL</t>
  </si>
  <si>
    <t>HARDIN CO. DISP.</t>
  </si>
  <si>
    <t>DPS CONROE COMMUNICA</t>
  </si>
  <si>
    <t>NOTIFIED CFS</t>
  </si>
  <si>
    <t>RADIO/OTHER AGENCY</t>
  </si>
  <si>
    <t>DEVINE DISPATCH</t>
  </si>
  <si>
    <t>KATY ISD DISPATCH</t>
  </si>
  <si>
    <t>POLK COUNTY DISPATCH</t>
  </si>
  <si>
    <t>ON VIEW/HEARD CRASH</t>
  </si>
  <si>
    <t>DPS COMMUNICATION CO</t>
  </si>
  <si>
    <t>DROVE UP, ONTO SCENE</t>
  </si>
  <si>
    <t>ON-VIEWED CRASH SITE</t>
  </si>
  <si>
    <t>NOTIFIED BYDISPATCH</t>
  </si>
  <si>
    <t>WILLIAMSON COUNTY CO</t>
  </si>
  <si>
    <t>REFUGIO SO</t>
  </si>
  <si>
    <t>DROVE ONSCENE</t>
  </si>
  <si>
    <t>WALKIN STA 5</t>
  </si>
  <si>
    <t>PERSONAL CALL FROM P</t>
  </si>
  <si>
    <t>STOPPED TO INQUIRE</t>
  </si>
  <si>
    <t>KENEDY CO DISPATCH</t>
  </si>
  <si>
    <t>DISPATCHED TO LOCATI</t>
  </si>
  <si>
    <t>SAN SABA SO DISPATCH</t>
  </si>
  <si>
    <t>TX DPS COMMUNICATION</t>
  </si>
  <si>
    <t>LOMETA ISD RESOURCE</t>
  </si>
  <si>
    <t>AUSTIN DPS COMMUNICA</t>
  </si>
  <si>
    <t>ROVE BY IT</t>
  </si>
  <si>
    <t>HPD SC DISPATCH</t>
  </si>
  <si>
    <t>BOSQUE CO. COMM</t>
  </si>
  <si>
    <t>CORPUS DISPATCH</t>
  </si>
  <si>
    <t>DPS LAMPASAS COMM</t>
  </si>
  <si>
    <t>DISPATCHEDX</t>
  </si>
  <si>
    <t>ANPD DISPATCH</t>
  </si>
  <si>
    <t>ARANSAS CO. DISPATCH</t>
  </si>
  <si>
    <t>LUBBOCK SO</t>
  </si>
  <si>
    <t>SO DDISP.</t>
  </si>
  <si>
    <t>SELF POPULATED</t>
  </si>
  <si>
    <t>SELF-INITIATED CALL</t>
  </si>
  <si>
    <t>RADIO ISU</t>
  </si>
  <si>
    <t>RDAIO/DISP</t>
  </si>
  <si>
    <t>B.C.S.O RADIO</t>
  </si>
  <si>
    <t>RADIO-MSU PD</t>
  </si>
  <si>
    <t>VIEWED ON ROAD</t>
  </si>
  <si>
    <t>TOLD BY OWNER OF U2</t>
  </si>
  <si>
    <t>DISPATCHERS</t>
  </si>
  <si>
    <t>CONTACTED DISPATCH</t>
  </si>
  <si>
    <t>DRIVEN UP UPON</t>
  </si>
  <si>
    <t>125 EAST</t>
  </si>
  <si>
    <t>ORNAGE P.D.</t>
  </si>
  <si>
    <t>WALK IN PD</t>
  </si>
  <si>
    <t>VEHICLE OPERATOR</t>
  </si>
  <si>
    <t>PLANO POLICE DISPATC</t>
  </si>
  <si>
    <t>HOPKINS CO DISPATCH</t>
  </si>
  <si>
    <t>LUFKIN COMM</t>
  </si>
  <si>
    <t>CONTACTED BY UNIT #2</t>
  </si>
  <si>
    <t>DISPATCHED 3:22AM</t>
  </si>
  <si>
    <t>WAVED OVER</t>
  </si>
  <si>
    <t>WALK IN SO STATION</t>
  </si>
  <si>
    <t>OFFICER OBSERVED CRA</t>
  </si>
  <si>
    <t>MORRIS CO. S.O.</t>
  </si>
  <si>
    <t>OFFICER KIM,J #3759</t>
  </si>
  <si>
    <t>SULPHUR SPRINGS COMM</t>
  </si>
  <si>
    <t>DPS-DISPATCH</t>
  </si>
  <si>
    <t>RADIO BY SCHOOL PD</t>
  </si>
  <si>
    <t>WITHIN VIEW</t>
  </si>
  <si>
    <t>911/RADIO DISPATCH</t>
  </si>
  <si>
    <t>RADIO WALLER CO</t>
  </si>
  <si>
    <t>UTSA PD DISPATCH</t>
  </si>
  <si>
    <t>RED RIVER COUNTY SO</t>
  </si>
  <si>
    <t>DISPATCHER(CORBELL)</t>
  </si>
  <si>
    <t>D RUTLEDGE</t>
  </si>
  <si>
    <t>SAW IN ROAD</t>
  </si>
  <si>
    <t>I NOTICED ACCIDENT S</t>
  </si>
  <si>
    <t>PR</t>
  </si>
  <si>
    <t>MARION SO</t>
  </si>
  <si>
    <t>CELLULAR TELEPHONE</t>
  </si>
  <si>
    <t>HARISON COUNTY SO</t>
  </si>
  <si>
    <t>LT. DAVID LEWIS</t>
  </si>
  <si>
    <t>RADIO/PLAINS SO</t>
  </si>
  <si>
    <t>TELEPHONE, PLAINS SO</t>
  </si>
  <si>
    <t>PICK UP</t>
  </si>
  <si>
    <t>SELF LOCATED</t>
  </si>
  <si>
    <t>WITNESS TO CRASH</t>
  </si>
  <si>
    <t>REPORTEE/WITNESS</t>
  </si>
  <si>
    <t>FLAGGED DWN BY UNT#2</t>
  </si>
  <si>
    <t>DPS COMM PIERCE</t>
  </si>
  <si>
    <t>DPS BRYAN COMMUNICAT</t>
  </si>
  <si>
    <t>MONTGOMERY CO. DISPA</t>
  </si>
  <si>
    <t>DRIVE UP VICTIM</t>
  </si>
  <si>
    <t>WALLER CTY DISPATCH</t>
  </si>
  <si>
    <t>CASTRO DISPATCH</t>
  </si>
  <si>
    <t>RANDALL COUNTY S.O.</t>
  </si>
  <si>
    <t>CAP</t>
  </si>
  <si>
    <t>CHEIF DAVIS</t>
  </si>
  <si>
    <t>TELEPHONE BY SGT COO</t>
  </si>
  <si>
    <t>DRIVE ON SCENE</t>
  </si>
  <si>
    <t>SJCSO DISPATCHER</t>
  </si>
  <si>
    <t>MCT DISPATHCED</t>
  </si>
  <si>
    <t>CASTRO-DISPATCH</t>
  </si>
  <si>
    <t>MSU-DISPATCHER</t>
  </si>
  <si>
    <t>DISPATCH/OFFICER</t>
  </si>
  <si>
    <t>SHAMROCK PD</t>
  </si>
  <si>
    <t>D.P.S. BEAUMONT</t>
  </si>
  <si>
    <t>DROVE-UP ON</t>
  </si>
  <si>
    <t>DISPATCH COMP SCREEN</t>
  </si>
  <si>
    <t>GRAY CNTY S.O.</t>
  </si>
  <si>
    <t>RESPONDED ASSIST D</t>
  </si>
  <si>
    <t>WALLER COUNTY DIS</t>
  </si>
  <si>
    <t>E.P.P.D. DISPATCH</t>
  </si>
  <si>
    <t>DPS HARLINEN COMM</t>
  </si>
  <si>
    <t>SELF INTITIATED</t>
  </si>
  <si>
    <t>CALLED</t>
  </si>
  <si>
    <t>RADOP</t>
  </si>
  <si>
    <t>SGT G.T.HALL</t>
  </si>
  <si>
    <t>ON VIEW (PER 2A01D)</t>
  </si>
  <si>
    <t>COMAL CO. S.O. DISPA</t>
  </si>
  <si>
    <t>ELGIN COMMUNICATIONS</t>
  </si>
  <si>
    <t>ON-VIEW/PURSUIT</t>
  </si>
  <si>
    <t>OTHER POLICE AGENCY</t>
  </si>
  <si>
    <t>EDNA SO</t>
  </si>
  <si>
    <t>FT BEND CO SO. DISP.</t>
  </si>
  <si>
    <t>JCSO COMM.</t>
  </si>
  <si>
    <t>PHONE DPS CORPUS</t>
  </si>
  <si>
    <t>DEPUTY OBSERVED</t>
  </si>
  <si>
    <t>DISPCTCH</t>
  </si>
  <si>
    <t>HCCO PCT 7 DISPATCH</t>
  </si>
  <si>
    <t>PHONE-DEWITT CTY SO</t>
  </si>
  <si>
    <t>PARTNER BY PHONE</t>
  </si>
  <si>
    <t>LAKE GRANBURY MED</t>
  </si>
  <si>
    <t>DPS COMM.-MCALLEN.</t>
  </si>
  <si>
    <t>MADE LOCATION</t>
  </si>
  <si>
    <t>DPS-TEXAS CITY</t>
  </si>
  <si>
    <t>DRIVEN UP TO</t>
  </si>
  <si>
    <t>DROVE UP ON 10-50</t>
  </si>
  <si>
    <t>DPS HARLIGEN COMM.</t>
  </si>
  <si>
    <t>DPS MCALLEN COM.</t>
  </si>
  <si>
    <t>JIM HOGG COMM.</t>
  </si>
  <si>
    <t>RADIO-LAVACA CO SO</t>
  </si>
  <si>
    <t>RADIO DPS HARLINGEN</t>
  </si>
  <si>
    <t>PHONE/HALE CO. S.O.</t>
  </si>
  <si>
    <t>SO DEPUTY DOMINGUEZ</t>
  </si>
  <si>
    <t>DISPATCHED (CORPUS)</t>
  </si>
  <si>
    <t>DISPATCH/HALE CO. SO</t>
  </si>
  <si>
    <t>KARNES COUNT SO</t>
  </si>
  <si>
    <t>DPS LUBBOCK</t>
  </si>
  <si>
    <t>PCT CONSTABLE</t>
  </si>
  <si>
    <t>CHIEF CASTRO</t>
  </si>
  <si>
    <t>ARRIVED AT MVRCC</t>
  </si>
  <si>
    <t>ON VIEW/FLAG DOWN</t>
  </si>
  <si>
    <t>DIOSPATCHER</t>
  </si>
  <si>
    <t>IMMEDIATE OBSERVATIO</t>
  </si>
  <si>
    <t>DPS COMMUNICATIOS</t>
  </si>
  <si>
    <t>WISE CO DISPATCH</t>
  </si>
  <si>
    <t>DRIVER OF VEHICLE 1</t>
  </si>
  <si>
    <t>CAME INTO THE STATIN</t>
  </si>
  <si>
    <t>RADIO DIAPATCHED</t>
  </si>
  <si>
    <t>DIPSATCH</t>
  </si>
  <si>
    <t>OBSERVED BY OFFICERS</t>
  </si>
  <si>
    <t>POLICE RADIO 411</t>
  </si>
  <si>
    <t>ACSO DEPUTY</t>
  </si>
  <si>
    <t>UPON ARRIVAL</t>
  </si>
  <si>
    <t>SAGINAW DISPATCHER</t>
  </si>
  <si>
    <t>BSA STAFF</t>
  </si>
  <si>
    <t>ALTLANTA DISPATCH</t>
  </si>
  <si>
    <t>DISPATCHED CARSON CO</t>
  </si>
  <si>
    <t>JOHNSON COUNTY SO.</t>
  </si>
  <si>
    <t>MACT DISPATCHED</t>
  </si>
  <si>
    <t>PP RADIO</t>
  </si>
  <si>
    <t>OBSERVED ON ROADWAY</t>
  </si>
  <si>
    <t>POLICE DESPATCH</t>
  </si>
  <si>
    <t>PARMER COUNTY SO</t>
  </si>
  <si>
    <t>DROVE UP UPON CRASH</t>
  </si>
  <si>
    <t>UNIVERSITY POLICE DI</t>
  </si>
  <si>
    <t>JOHNSON COUNTY SO</t>
  </si>
  <si>
    <t>DROVE ONTO IT</t>
  </si>
  <si>
    <t>DOSPATCHED</t>
  </si>
  <si>
    <t>DRIVER ADVISED</t>
  </si>
  <si>
    <t>DIS{ATCHED</t>
  </si>
  <si>
    <t>FOUND SUBT IN STREET</t>
  </si>
  <si>
    <t>COLLIN PD DISPATCH</t>
  </si>
  <si>
    <t>CAR PASSONG BY</t>
  </si>
  <si>
    <t>MCLENNAN CO. SO</t>
  </si>
  <si>
    <t>KAUFMAN S.O</t>
  </si>
  <si>
    <t>DPD COMMUNICATIONS</t>
  </si>
  <si>
    <t>UNIT RADIO</t>
  </si>
  <si>
    <t>HAYS CO COMM.</t>
  </si>
  <si>
    <t>ALREADY AT SCENE</t>
  </si>
  <si>
    <t>WITNESS INFORMED ME</t>
  </si>
  <si>
    <t>FOUND DAMAGE</t>
  </si>
  <si>
    <t>DISPATCHED BY WILCO</t>
  </si>
  <si>
    <t>LLANO COUNTY DISPATC</t>
  </si>
  <si>
    <t>OFFICER LANFIELD #25</t>
  </si>
  <si>
    <t>IN PERSON-D. JOHNSON</t>
  </si>
  <si>
    <t>PATROL CAR RADIO</t>
  </si>
  <si>
    <t>BY OWNER IN PERSON</t>
  </si>
  <si>
    <t>MEDINA CO. DISPATCH</t>
  </si>
  <si>
    <t>CORYELL CO. COMM.</t>
  </si>
  <si>
    <t>TSU CONTROL CENTER</t>
  </si>
  <si>
    <t>OFFICE DISPATCH</t>
  </si>
  <si>
    <t>DRIVEN UPON SCENE</t>
  </si>
  <si>
    <t>ALARM BOARD</t>
  </si>
  <si>
    <t>BCSO RADIO</t>
  </si>
  <si>
    <t>CHIEF MCGEE</t>
  </si>
  <si>
    <t>DPS COMM.-TX CITY</t>
  </si>
  <si>
    <t>BCSP DISPATCH</t>
  </si>
  <si>
    <t>911/DISPATCHED</t>
  </si>
  <si>
    <t>DISPATCHED VIA COMM.</t>
  </si>
  <si>
    <t>CALLER PASSING BY</t>
  </si>
  <si>
    <t>SELF-PURSUIT</t>
  </si>
  <si>
    <t>MARSHALL PD COMMUNIC</t>
  </si>
  <si>
    <t>CAME TO PD</t>
  </si>
  <si>
    <t>PERSON OF UNIT 1</t>
  </si>
  <si>
    <t>CPD.</t>
  </si>
  <si>
    <t>WALK IN AT STA</t>
  </si>
  <si>
    <t>OFFICER CELL PHONE</t>
  </si>
  <si>
    <t>NW DISPATCH</t>
  </si>
  <si>
    <t>WALK-IN OFFICE REPOR</t>
  </si>
  <si>
    <t>NE DISPATCHER</t>
  </si>
  <si>
    <t>BEAUMONT COMMUNICATI</t>
  </si>
  <si>
    <t>WALK IN 11/05/10 6PM</t>
  </si>
  <si>
    <t>DISTPATCHER</t>
  </si>
  <si>
    <t>H P D DISPATCHER</t>
  </si>
  <si>
    <t>BOSQUE CO</t>
  </si>
  <si>
    <t>YOUNG, SONJA</t>
  </si>
  <si>
    <t>WALKIN/OFFICE</t>
  </si>
  <si>
    <t>PUBLIC PHONE CALL</t>
  </si>
  <si>
    <t>RADIO -DISPATCH-SO</t>
  </si>
  <si>
    <t>ROLLED UP TO</t>
  </si>
  <si>
    <t>NOT INVEST @ SCENE</t>
  </si>
  <si>
    <t>HEARNE DISPATCH</t>
  </si>
  <si>
    <t>CONTACTED AT LOCATIO</t>
  </si>
  <si>
    <t>EDINBURG PD DISPATCH</t>
  </si>
  <si>
    <t>WALK IN AT WSRCC</t>
  </si>
  <si>
    <t>DISPATCHERB</t>
  </si>
  <si>
    <t>WOOD CO DISPATCH</t>
  </si>
  <si>
    <t>DISPATCH: RADIO</t>
  </si>
  <si>
    <t>BEXAR COUNTY DISPATC</t>
  </si>
  <si>
    <t>REPORT MADE AT APD</t>
  </si>
  <si>
    <t>OFFICER S. BROWN #08</t>
  </si>
  <si>
    <t>BY DPS UNIT VIA RADI</t>
  </si>
  <si>
    <t>DPS TYLER COMMUNICAT</t>
  </si>
  <si>
    <t>SGT POSTON</t>
  </si>
  <si>
    <t>CONTACTED BY DRIVERS</t>
  </si>
  <si>
    <t>1605 DISPATCHER</t>
  </si>
  <si>
    <t>CAMP CO DISPATCH</t>
  </si>
  <si>
    <t>DISPARCH</t>
  </si>
  <si>
    <t>DPS COMMUNICATIONS H</t>
  </si>
  <si>
    <t>MADISON CO DEPUTY</t>
  </si>
  <si>
    <t>AUSTIN COMM DISPATCH</t>
  </si>
  <si>
    <t>ANDERSON SO</t>
  </si>
  <si>
    <t>RAINS CO SO COMM</t>
  </si>
  <si>
    <t>ANDERSON CO. SO</t>
  </si>
  <si>
    <t>HAYS CO COMM</t>
  </si>
  <si>
    <t>HAMILTON S.O. DISPAT</t>
  </si>
  <si>
    <t>SAPD DISPATCH</t>
  </si>
  <si>
    <t>DROVE UOPN</t>
  </si>
  <si>
    <t>DSP.</t>
  </si>
  <si>
    <t>SGT. CARRAZLES</t>
  </si>
  <si>
    <t>TRAVIS COUNTY DISPAT</t>
  </si>
  <si>
    <t>GILLESPIE COUNTY DIS</t>
  </si>
  <si>
    <t>DISPATCHED-LEVELLAND</t>
  </si>
  <si>
    <t>DPS WACO COMMUNICATI</t>
  </si>
  <si>
    <t>CORYELL CO. SO..</t>
  </si>
  <si>
    <t>JASON JONES-TPWD</t>
  </si>
  <si>
    <t>LAMPASAS COMM</t>
  </si>
  <si>
    <t>TELEPHONE/PLAINS SO</t>
  </si>
  <si>
    <t>BY DRIVER INVOLVED</t>
  </si>
  <si>
    <t>MEDINA CO. COMMUNICA</t>
  </si>
  <si>
    <t>BE A CITIZEN</t>
  </si>
  <si>
    <t>MCT DIPATCHED</t>
  </si>
  <si>
    <t>CORYELL COUNTY SHERI</t>
  </si>
  <si>
    <t>DROVE UP OF ACCIDENT</t>
  </si>
  <si>
    <t>GRAY COUNTY SO</t>
  </si>
  <si>
    <t>OFC INITIATED</t>
  </si>
  <si>
    <t>DISPATCH-CASTRO SO</t>
  </si>
  <si>
    <t>BELL CO. COM. CTR</t>
  </si>
  <si>
    <t>ONVIEW SCENE</t>
  </si>
  <si>
    <t>INVESTIGATED</t>
  </si>
  <si>
    <t>ON VIEW/WITNESSED</t>
  </si>
  <si>
    <t>MCT DISPACTHED</t>
  </si>
  <si>
    <t>WALK IN SUBSTATION</t>
  </si>
  <si>
    <t>NOTIFIED BY PSO</t>
  </si>
  <si>
    <t>ON SITE ACTIVITY</t>
  </si>
  <si>
    <t>PCT DISPATCHED</t>
  </si>
  <si>
    <t>DISPATCH FORT BEND</t>
  </si>
  <si>
    <t>WITNESSED WRECK</t>
  </si>
  <si>
    <t>CELL PHONE CALL</t>
  </si>
  <si>
    <t>RADIO DISPATCHEDC</t>
  </si>
  <si>
    <t>OFC YU OBSERVED</t>
  </si>
  <si>
    <t>CITIZEN CALL</t>
  </si>
  <si>
    <t>CALL FROM CITIZEN</t>
  </si>
  <si>
    <t>AUSTIN PD DISP.</t>
  </si>
  <si>
    <t>DISPATCH ED</t>
  </si>
  <si>
    <t>POILICE DISPATCH</t>
  </si>
  <si>
    <t>EAGLE PASS DISPATCH</t>
  </si>
  <si>
    <t>NAVAARO COUNTY SO</t>
  </si>
  <si>
    <t>ON PATROL (FLAGGED D</t>
  </si>
  <si>
    <t>VEIWED ON SIGHT</t>
  </si>
  <si>
    <t>HEMPSTEAD PD DISP.</t>
  </si>
  <si>
    <t>GISD DISPATCH</t>
  </si>
  <si>
    <t>CISD DISIPATCH</t>
  </si>
  <si>
    <t>OFFICER FURLOW</t>
  </si>
  <si>
    <t>WAIVED DOWN BY WITNE</t>
  </si>
  <si>
    <t>IRION CO. S.O. RADIO</t>
  </si>
  <si>
    <t>CITIZEN NOTIFIED ME</t>
  </si>
  <si>
    <t>DPS-TYLER COMM</t>
  </si>
  <si>
    <t>POLICE DISPAPTCH</t>
  </si>
  <si>
    <t>TRANSTAR/DISPATCH</t>
  </si>
  <si>
    <t>TROOPER HAMBY</t>
  </si>
  <si>
    <t>BSCO DISPATCH</t>
  </si>
  <si>
    <t>ROUNTINE PATROL</t>
  </si>
  <si>
    <t>WOOD CO SO DISPATCH</t>
  </si>
  <si>
    <t>RAINS CO SO DISPATCH</t>
  </si>
  <si>
    <t>TYLER-DPS COMM.</t>
  </si>
  <si>
    <t>TYLER DPS COMMUNICAT</t>
  </si>
  <si>
    <t>LAMESA PD</t>
  </si>
  <si>
    <t>KERR COUNTY COMMUNIC</t>
  </si>
  <si>
    <t>HOUSTON COUNTY DISPA</t>
  </si>
  <si>
    <t>READIO DISPATCH</t>
  </si>
  <si>
    <t>ARANSAS CO. SO.</t>
  </si>
  <si>
    <t>DRIVER WALKED INTO P</t>
  </si>
  <si>
    <t>ON-VIEW/DISPATCHED</t>
  </si>
  <si>
    <t>PHONECALL</t>
  </si>
  <si>
    <t>COLEMAN PD DISPATCH</t>
  </si>
  <si>
    <t>CITIZED REPORTED</t>
  </si>
  <si>
    <t>BELL COUNTY COMM CEN</t>
  </si>
  <si>
    <t>COLEMAN DISPATCH</t>
  </si>
  <si>
    <t>GARZA CO DISPATCH</t>
  </si>
  <si>
    <t>JIM WELL COUNTY SO</t>
  </si>
  <si>
    <t>BY DRIVE BY</t>
  </si>
  <si>
    <t>BELL CO. COMM. CENTR</t>
  </si>
  <si>
    <t>THIRD PARTY WITNESS</t>
  </si>
  <si>
    <t>COLEMAN P.D.</t>
  </si>
  <si>
    <t>ONVIEWED VEH IN RDWY</t>
  </si>
  <si>
    <t>ON VIEWD</t>
  </si>
  <si>
    <t>WALK-IN OFFICE RPT</t>
  </si>
  <si>
    <t>CORPROAL REED</t>
  </si>
  <si>
    <t>PASSERBY NOTIFIED P.</t>
  </si>
  <si>
    <t>OFC BAXTER</t>
  </si>
  <si>
    <t>ONSIGHT ACTIVITY</t>
  </si>
  <si>
    <t>SGT SAVAGE</t>
  </si>
  <si>
    <t>FOUND DURING NORMAL</t>
  </si>
  <si>
    <t>NON EMERGENCY PHONE</t>
  </si>
  <si>
    <t>DISPATCHE BY SO</t>
  </si>
  <si>
    <t>PER DIS</t>
  </si>
  <si>
    <t>VERBAL FROM BLANKENS</t>
  </si>
  <si>
    <t>W.FALLS DISPATCH</t>
  </si>
  <si>
    <t>OFFICER HEARD CRASH</t>
  </si>
  <si>
    <t>DEER PARK DISPATCH</t>
  </si>
  <si>
    <t>OFC. DAVISON</t>
  </si>
  <si>
    <t>SOMERVELL CO SO</t>
  </si>
  <si>
    <t>OFFICER RESPONDING T</t>
  </si>
  <si>
    <t>UHDPS POLICE DISPATC</t>
  </si>
  <si>
    <t>DISPATCHEDF</t>
  </si>
  <si>
    <t>I WAS AT LOCATION WH</t>
  </si>
  <si>
    <t>DISPATCHED B.S.</t>
  </si>
  <si>
    <t>HASY COUNTY S.O.</t>
  </si>
  <si>
    <t>SGT. DAVIS (PHONE)</t>
  </si>
  <si>
    <t>BY DRIVER #1</t>
  </si>
  <si>
    <t>UHC POLICE DISPATCHE</t>
  </si>
  <si>
    <t>ASST CHIEF PETRASH</t>
  </si>
  <si>
    <t>ORANGE S.O. COMMUNIC</t>
  </si>
  <si>
    <t>FLAG DOWN/DISPATCHED</t>
  </si>
  <si>
    <t>NEWTON SO DISPATCH</t>
  </si>
  <si>
    <t>DROVE UP ON TO</t>
  </si>
  <si>
    <t>CALL FROM SGT. FEDER</t>
  </si>
  <si>
    <t>MOTORIST ON CR 25</t>
  </si>
  <si>
    <t>I WAS FLAGGED DOWN</t>
  </si>
  <si>
    <t>RADIO/MDT</t>
  </si>
  <si>
    <t>PATROL SGT.</t>
  </si>
  <si>
    <t>RADIO/MCT DISPATCHED</t>
  </si>
  <si>
    <t>PDS MINERAL WELLS</t>
  </si>
  <si>
    <t>BERTRAM POLICE DEPT.</t>
  </si>
  <si>
    <t>DISPATCHED-OCHILTREE</t>
  </si>
  <si>
    <t>DISPATCHED A.C.S.O</t>
  </si>
  <si>
    <t>ERATH CO SO</t>
  </si>
  <si>
    <t>LAREDO MCT DISPATCH</t>
  </si>
  <si>
    <t>DPS-MCALLEN COMMUNIC</t>
  </si>
  <si>
    <t>GLENROSE DISPATCH</t>
  </si>
  <si>
    <t>PARMER COUNTY</t>
  </si>
  <si>
    <t>TX CITY COMMUNICATIO</t>
  </si>
  <si>
    <t>VAL VERDE S.O.</t>
  </si>
  <si>
    <t>WALKED UPON</t>
  </si>
  <si>
    <t>SGT. CORTEZ</t>
  </si>
  <si>
    <t>BY PHONE FROM CALDWE</t>
  </si>
  <si>
    <t>SPATCH</t>
  </si>
  <si>
    <t>HOPKINS CO COMMUNICA</t>
  </si>
  <si>
    <t>SECOND HAND INFORMAT</t>
  </si>
  <si>
    <t>DROVE UPON IT WHILE</t>
  </si>
  <si>
    <t>EMAIL</t>
  </si>
  <si>
    <t>DISPATCHED-POLICE RA</t>
  </si>
  <si>
    <t>HCSP DISPATCHED</t>
  </si>
  <si>
    <t>CANTON POLICE DEPT</t>
  </si>
  <si>
    <t>POLICA RADIO</t>
  </si>
  <si>
    <t>OIA</t>
  </si>
  <si>
    <t>SGT K. BROWN</t>
  </si>
  <si>
    <t>LLANO SO</t>
  </si>
  <si>
    <t>RFQ</t>
  </si>
  <si>
    <t>SCHOOL SECURITY OFFI</t>
  </si>
  <si>
    <t>EGLIN COMMUNICATIONS</t>
  </si>
  <si>
    <t>ABILENE PD DISPATCH</t>
  </si>
  <si>
    <t>DROVE UPON CRASJ</t>
  </si>
  <si>
    <t>BY PARTIES INVOLVED</t>
  </si>
  <si>
    <t>DISPATCHED TO PRIVAT</t>
  </si>
  <si>
    <t>ALLEN DISPATCH</t>
  </si>
  <si>
    <t>DROVE ON-SCENE</t>
  </si>
  <si>
    <t>RADIO DISAPTC</t>
  </si>
  <si>
    <t>PCSO DISPATCHED</t>
  </si>
  <si>
    <t>ENTER CUSTOM INFORMA</t>
  </si>
  <si>
    <t>WITNESSED (ON-VIEW)</t>
  </si>
  <si>
    <t>JACK COUNTY S.O.</t>
  </si>
  <si>
    <t>AUSTIN COUNTY DISPAT</t>
  </si>
  <si>
    <t>FT.BEND CO. DISPATCH</t>
  </si>
  <si>
    <t>HENDERSON POLICE DEP</t>
  </si>
  <si>
    <t>CAMP CO</t>
  </si>
  <si>
    <t>GRAYSON CO DISPATCH</t>
  </si>
  <si>
    <t>PSCO DISPATCH</t>
  </si>
  <si>
    <t>PERSONAL CALL</t>
  </si>
  <si>
    <t>COMMAND DISPATCH CTR</t>
  </si>
  <si>
    <t>ACSO (PHONE)</t>
  </si>
  <si>
    <t>ACSO (DISPATCH)</t>
  </si>
  <si>
    <t>DISPATCGED</t>
  </si>
  <si>
    <t>DIASPATCH</t>
  </si>
  <si>
    <t>HUTCHINSON CO SO</t>
  </si>
  <si>
    <t>FOUND DURING TRAFFIC</t>
  </si>
  <si>
    <t>LAKE DALLAS POLICE</t>
  </si>
  <si>
    <t>CALL TO STATION DESK</t>
  </si>
  <si>
    <t>COLLEGE DISPATCH</t>
  </si>
  <si>
    <t>MEXIA RADIO DISPATCH</t>
  </si>
  <si>
    <t>OFC INVOLVED</t>
  </si>
  <si>
    <t>DPS COMMICATIONS</t>
  </si>
  <si>
    <t>CENTRAL DESK</t>
  </si>
  <si>
    <t>COLORADO COUNTY DISP</t>
  </si>
  <si>
    <t>AUSTIN COUNTY COMM</t>
  </si>
  <si>
    <t>RADIO, YOAKUM SO</t>
  </si>
  <si>
    <t>WICHITA FALLS-DPS</t>
  </si>
  <si>
    <t>DISPSATCHED</t>
  </si>
  <si>
    <t>DISPATCHED (DPS)</t>
  </si>
  <si>
    <t>ARCHER COUNTY SHERIF</t>
  </si>
  <si>
    <t>DISPATCHED, WICHITA</t>
  </si>
  <si>
    <t>RADIO ANNOUNCEMENT</t>
  </si>
  <si>
    <t>DISPATCHED (WICHITA</t>
  </si>
  <si>
    <t>MONTAGUE-COUNTY SO</t>
  </si>
  <si>
    <t>SHPD DISPATCH</t>
  </si>
  <si>
    <t>DISPATCH(IN PERSON)</t>
  </si>
  <si>
    <t>CONTACTED AT PD</t>
  </si>
  <si>
    <t>CORPORAL M. PRIEST</t>
  </si>
  <si>
    <t>ON SCENE ALREADY</t>
  </si>
  <si>
    <t>POLCE RADIO</t>
  </si>
  <si>
    <t>MCT DISPTACH</t>
  </si>
  <si>
    <t>DPS PECOS COMMUNICAT</t>
  </si>
  <si>
    <t>OFFICER CARTER</t>
  </si>
  <si>
    <t>BY CITIZEN IN PERSON</t>
  </si>
  <si>
    <t>LUFKIN DPS COMMUNICA</t>
  </si>
  <si>
    <t>MCT DIDPATCH</t>
  </si>
  <si>
    <t>HOSPITAL SECURITY</t>
  </si>
  <si>
    <t>CHEROKEE COUNTY SHER</t>
  </si>
  <si>
    <t>BY RADO</t>
  </si>
  <si>
    <t>MSO</t>
  </si>
  <si>
    <t>ADVISED ON RADIO</t>
  </si>
  <si>
    <t>WACO DPS COMMUNICATI</t>
  </si>
  <si>
    <t>ROLL UP ON</t>
  </si>
  <si>
    <t>OWNER NOTIFIED AT LO</t>
  </si>
  <si>
    <t>OFFICER DISCOVERY</t>
  </si>
  <si>
    <t>DISSPATCH</t>
  </si>
  <si>
    <t>OBSERVED VICTIM</t>
  </si>
  <si>
    <t>JIM WELLS DISPATCHED</t>
  </si>
  <si>
    <t>ARANSAS CO COMMS</t>
  </si>
  <si>
    <t>DISPATCHED VIA POLIC</t>
  </si>
  <si>
    <t>HARRISON COUNTY DISP</t>
  </si>
  <si>
    <t>DRIVER NOTIFIED</t>
  </si>
  <si>
    <t>GUADALUPE MTNS. NTL.</t>
  </si>
  <si>
    <t>INVESTIGATION/CALL</t>
  </si>
  <si>
    <t>WAS BEHIND ACCIDENT</t>
  </si>
  <si>
    <t>DIPATCHER</t>
  </si>
  <si>
    <t>HARLINGEN COMMUNICAT</t>
  </si>
  <si>
    <t>HOUSTON POL DISP</t>
  </si>
  <si>
    <t>SWDISP</t>
  </si>
  <si>
    <t>RADIO DISPATH</t>
  </si>
  <si>
    <t>MCALLEN DPS COM</t>
  </si>
  <si>
    <t>WALED-IN COMPLAINANT</t>
  </si>
  <si>
    <t>BURNET SO.</t>
  </si>
  <si>
    <t>ON-VIEWED ACCIDENT</t>
  </si>
  <si>
    <t>DIUSPATCHED</t>
  </si>
  <si>
    <t>OVERHEARD ON TRAVIS</t>
  </si>
  <si>
    <t>WALK IN COMPLAINT</t>
  </si>
  <si>
    <t>HILLSBORO DPS</t>
  </si>
  <si>
    <t>SGT. WILKISON BY PHO</t>
  </si>
  <si>
    <t>ELLIS SO</t>
  </si>
  <si>
    <t>CHRISTOPER KNOX</t>
  </si>
  <si>
    <t>PAPD DISPATCH</t>
  </si>
  <si>
    <t>CALL TO P.D.</t>
  </si>
  <si>
    <t>ABIGAIL SCHILLI</t>
  </si>
  <si>
    <t>MISD DISPATCH</t>
  </si>
  <si>
    <t>SGT. FOSTER ON SCENE</t>
  </si>
  <si>
    <t>ELLIS COUNTY SHERRIF</t>
  </si>
  <si>
    <t>LINDEN P.D.-#201</t>
  </si>
  <si>
    <t>CASS CO SO</t>
  </si>
  <si>
    <t>KSO</t>
  </si>
  <si>
    <t>CASS CO S.O.</t>
  </si>
  <si>
    <t>DISPATCHED COMPLETED</t>
  </si>
  <si>
    <t>OFFICER ROLLED UP</t>
  </si>
  <si>
    <t>DPS DEL RIO COMM.</t>
  </si>
  <si>
    <t>COMMUNICATIONS VIA R</t>
  </si>
  <si>
    <t>DISPATCHED DPS</t>
  </si>
  <si>
    <t>LUBBOCK PD DISPATCH</t>
  </si>
  <si>
    <t>DRIVER 1 AND 2</t>
  </si>
  <si>
    <t>TRAFFIC STOP/DRIVER</t>
  </si>
  <si>
    <t>OCCURRED IN PRESENCE</t>
  </si>
  <si>
    <t>DPS HARLINGEN COMMUN</t>
  </si>
  <si>
    <t>OFC. INVOLVED</t>
  </si>
  <si>
    <t>OBSERVED OCCUR</t>
  </si>
  <si>
    <t>SCHOOL NOTIFIED</t>
  </si>
  <si>
    <t>PLANO P.D. DISPATCH</t>
  </si>
  <si>
    <t>DROVE UP BEHIND ACC</t>
  </si>
  <si>
    <t>BURLESON PD DISPTCH</t>
  </si>
  <si>
    <t>ABILENE DPS COMMUNIC</t>
  </si>
  <si>
    <t>CALLED IN.</t>
  </si>
  <si>
    <t>DISPATCHED BY PHONE</t>
  </si>
  <si>
    <t>WOOD CO. S.O.</t>
  </si>
  <si>
    <t>COLEMAN COUNTY</t>
  </si>
  <si>
    <t>WALK-IN SUB</t>
  </si>
  <si>
    <t>FORT STOCKTON COMM</t>
  </si>
  <si>
    <t>CALL PHONE</t>
  </si>
  <si>
    <t>OBSERVED AFTER COLLI</t>
  </si>
  <si>
    <t>BY ANOTHER OFFICER O</t>
  </si>
  <si>
    <t>D.P.S. HOUSTON</t>
  </si>
  <si>
    <t>UNKNOWN PASSERBY</t>
  </si>
  <si>
    <t>DONLEY SO DISPATCH</t>
  </si>
  <si>
    <t>DEAF SMITH CO. COMM</t>
  </si>
  <si>
    <t>N. BELL</t>
  </si>
  <si>
    <t>DISTACHED</t>
  </si>
  <si>
    <t>FRANKLIN CO. SHERIFF</t>
  </si>
  <si>
    <t>DPS BRYAN PHONE</t>
  </si>
  <si>
    <t>PLAINS SO/RADIO</t>
  </si>
  <si>
    <t>JPD OFFICER</t>
  </si>
  <si>
    <t>MONT. CO. COMMUNICAT</t>
  </si>
  <si>
    <t>NAVASOTA PD OFFICER</t>
  </si>
  <si>
    <t>DISPATCHER-RADIO</t>
  </si>
  <si>
    <t>DRIVEN UP ON SCENE</t>
  </si>
  <si>
    <t>FRANKLIN CO SO</t>
  </si>
  <si>
    <t>DCSO COMMUNICATIONS</t>
  </si>
  <si>
    <t>BELL CO.COM/CENTER</t>
  </si>
  <si>
    <t>UVALDE PD</t>
  </si>
  <si>
    <t>RADIO DISPTATCHED</t>
  </si>
  <si>
    <t>DSP HARLINGEN COMM</t>
  </si>
  <si>
    <t>MLT DISPATCH</t>
  </si>
  <si>
    <t>JIM WELLS DISPACTH</t>
  </si>
  <si>
    <t>SGT. LALONDE TX HP</t>
  </si>
  <si>
    <t>HPD S.C. DISPATCH</t>
  </si>
  <si>
    <t>WICHITA FALLD DPS</t>
  </si>
  <si>
    <t>RADIO JCSO</t>
  </si>
  <si>
    <t>RAIO DISPACTHED</t>
  </si>
  <si>
    <t>CANTON P.D.</t>
  </si>
  <si>
    <t>RADIO DPS CONROE</t>
  </si>
  <si>
    <t>EVIA MCT COMPUTER</t>
  </si>
  <si>
    <t>ONNIEW WALK IN</t>
  </si>
  <si>
    <t>HPD SE DISPATCH</t>
  </si>
  <si>
    <t>DISPATCH BCSO</t>
  </si>
  <si>
    <t>STC DISPATCH</t>
  </si>
  <si>
    <t>SE DISP</t>
  </si>
  <si>
    <t>EULESS DISPATCHER</t>
  </si>
  <si>
    <t>MAYPEARL PD</t>
  </si>
  <si>
    <t>WALK IN/DESK</t>
  </si>
  <si>
    <t>ON VIEWED/DISPATCHED</t>
  </si>
  <si>
    <t>WALKING REPORT</t>
  </si>
  <si>
    <t>DISPATCHED-CLAUDE SO</t>
  </si>
  <si>
    <t>DISPATCHED/LANDLINE</t>
  </si>
  <si>
    <t>TITUS CO. SO</t>
  </si>
  <si>
    <t>RAILROAD WORKER</t>
  </si>
  <si>
    <t>H.P.D. DISPATCHERR</t>
  </si>
  <si>
    <t>OBSERVED THE ACCIDEN</t>
  </si>
  <si>
    <t>ROAD UP ON I</t>
  </si>
  <si>
    <t>DISPITCHED</t>
  </si>
  <si>
    <t>CELL</t>
  </si>
  <si>
    <t>HPD S.CENT DISPATCH</t>
  </si>
  <si>
    <t>SWDISPATCH</t>
  </si>
  <si>
    <t>WESTSIDE FRONT DESK</t>
  </si>
  <si>
    <t>SWDISPATCHED</t>
  </si>
  <si>
    <t>WALK-IN OFFICER RPT</t>
  </si>
  <si>
    <t>ON VIEW WALK IN</t>
  </si>
  <si>
    <t>DISPATCH:RADIO</t>
  </si>
  <si>
    <t>HEARD IT IN AREA</t>
  </si>
  <si>
    <t>COMMUNICATIONS/DISP.</t>
  </si>
  <si>
    <t>BY WYLIE PD OFFICER</t>
  </si>
  <si>
    <t>ROLLED IN</t>
  </si>
  <si>
    <t>HRALINGEN DPS COMM.</t>
  </si>
  <si>
    <t>DISPATCHED HALE SO</t>
  </si>
  <si>
    <t>BY DRIVER #1 (PHONE)</t>
  </si>
  <si>
    <t>MCALLEN DPS COM.</t>
  </si>
  <si>
    <t>GRAYSON COUNTY S.O.</t>
  </si>
  <si>
    <t>GONZALES CO. SHERIFF</t>
  </si>
  <si>
    <t>SO DISPATCH (RADIO)</t>
  </si>
  <si>
    <t>OVER LIMESTONE RADIO</t>
  </si>
  <si>
    <t>IN FIELD</t>
  </si>
  <si>
    <t>OWNER REPORTED</t>
  </si>
  <si>
    <t>FLAGGED BY UNIT #2</t>
  </si>
  <si>
    <t>CASS CO DISPATCH</t>
  </si>
  <si>
    <t>VERBAL COMPLAINT</t>
  </si>
  <si>
    <t>DRIVER CAME TO OFFIC</t>
  </si>
  <si>
    <t>PARKER FD</t>
  </si>
  <si>
    <t>KERR CO COMMUNICATIO</t>
  </si>
  <si>
    <t>LA GRANG POLICE DEPT</t>
  </si>
  <si>
    <t>ROLLED UP ON ACCIDEN</t>
  </si>
  <si>
    <t>ERATH COUNTY DISPATC</t>
  </si>
  <si>
    <t>SGT. POWERS</t>
  </si>
  <si>
    <t>OBSERED</t>
  </si>
  <si>
    <t>FALLS SO DISPATCH</t>
  </si>
  <si>
    <t>DISPATCH/ON VIEW</t>
  </si>
  <si>
    <t>DISATCHE</t>
  </si>
  <si>
    <t>MOORE COUNTY DISPATC</t>
  </si>
  <si>
    <t>ONVIEW WALKIN</t>
  </si>
  <si>
    <t>LUBBOCK PD. RADIO</t>
  </si>
  <si>
    <t>DISPATCHED1204</t>
  </si>
  <si>
    <t>JEFF DAVIS CO SO</t>
  </si>
  <si>
    <t>TROOPER WITNESSED CR</t>
  </si>
  <si>
    <t>LT. SEYMOUR</t>
  </si>
  <si>
    <t>SELF WITNESSED</t>
  </si>
  <si>
    <t>ACSO DISPATCH (RADIO</t>
  </si>
  <si>
    <t>REFUGIO CO DISPATCH</t>
  </si>
  <si>
    <t>DEBRAH HAWKER</t>
  </si>
  <si>
    <t>MARSHALL POLICE DEPA</t>
  </si>
  <si>
    <t>RADI O DISPATCH</t>
  </si>
  <si>
    <t>LUFKIN COMMUNICATION</t>
  </si>
  <si>
    <t>SW DISPATCHED</t>
  </si>
  <si>
    <t>CAME UP ON ACCIDENT</t>
  </si>
  <si>
    <t>WOOD CO SO COMMUN.</t>
  </si>
  <si>
    <t>ADVISED UPON ARRIVAL</t>
  </si>
  <si>
    <t>POLICE DISPATCH (911</t>
  </si>
  <si>
    <t>RADIO\MDC</t>
  </si>
  <si>
    <t>HCC PD DISPATCH</t>
  </si>
  <si>
    <t>STOPPED UNIT 1</t>
  </si>
  <si>
    <t>SGT. BRICE SMITH #11</t>
  </si>
  <si>
    <t>WALK IN TO PHRC</t>
  </si>
  <si>
    <t>WAS NOT DISPATCHED A</t>
  </si>
  <si>
    <t>T.H.P. UNIT 2481</t>
  </si>
  <si>
    <t>FLAGGED DWN BY UNIT</t>
  </si>
  <si>
    <t>SCHOOL PHONE</t>
  </si>
  <si>
    <t>PHONED IN</t>
  </si>
  <si>
    <t>HPDPS DISPATCH</t>
  </si>
  <si>
    <t>BELL COUNTY COMMUNIC</t>
  </si>
  <si>
    <t>APPROACHED SCENE</t>
  </si>
  <si>
    <t>PATROLED ON TO</t>
  </si>
  <si>
    <t>DISPATCHED DPS AUSTI</t>
  </si>
  <si>
    <t>LIMESTONE SO DISPATC</t>
  </si>
  <si>
    <t>DPS LAMPASAS COMMUNI</t>
  </si>
  <si>
    <t>EMS/POLICE</t>
  </si>
  <si>
    <t>FLAGGED DOWN/SIGHT</t>
  </si>
  <si>
    <t>COMPUTER (MDC)</t>
  </si>
  <si>
    <t>BELL COUNTY COM/CENT</t>
  </si>
  <si>
    <t>ON-SITE ACTIVITY</t>
  </si>
  <si>
    <t>ON SITE INCEDENT</t>
  </si>
  <si>
    <t>DRIVER CALLED IN</t>
  </si>
  <si>
    <t>COMPLAINANT AT SCENE</t>
  </si>
  <si>
    <t>FALS CO. SO</t>
  </si>
  <si>
    <t>ON VIEW BY POLICE OF</t>
  </si>
  <si>
    <t>OMMAIN</t>
  </si>
  <si>
    <t>HARRIS CO. SO</t>
  </si>
  <si>
    <t>ROLLED BY</t>
  </si>
  <si>
    <t>VZCO DISPATCHER</t>
  </si>
  <si>
    <t>RADIO D</t>
  </si>
  <si>
    <t>MINERAL WELLS DISPAT</t>
  </si>
  <si>
    <t>DPS TEXAS CITY COMMU</t>
  </si>
  <si>
    <t>CONROE D.P.S. COMM.</t>
  </si>
  <si>
    <t>SOMERVELL COUNTY DIS</t>
  </si>
  <si>
    <t>CONROE COMM</t>
  </si>
  <si>
    <t>DPS MINERAL WELLS DI</t>
  </si>
  <si>
    <t>DISPATCHED FROM I-20</t>
  </si>
  <si>
    <t>SOMERVELL CO. DISPAT</t>
  </si>
  <si>
    <t>ARADIO DISPATCHED</t>
  </si>
  <si>
    <t>MIDLAND DISPATCH</t>
  </si>
  <si>
    <t>MCT DIDPATCHED</t>
  </si>
  <si>
    <t>WICHITA FALLS DISPAT</t>
  </si>
  <si>
    <t>DPS COMMUNICATIOND</t>
  </si>
  <si>
    <t>ON SCENE DRIVE UP</t>
  </si>
  <si>
    <t>WICHITA FALLS COMMUN</t>
  </si>
  <si>
    <t>OFFICER INITIATED AC</t>
  </si>
  <si>
    <t>911 CALLER</t>
  </si>
  <si>
    <t>RODE UP ON IT</t>
  </si>
  <si>
    <t>STRANDED MOTORIST</t>
  </si>
  <si>
    <t>WITNESS TELEPHONED</t>
  </si>
  <si>
    <t>PHONE/WALK-IN</t>
  </si>
  <si>
    <t>PD PHONE</t>
  </si>
  <si>
    <t>PHONE CALL-FLOYD SO</t>
  </si>
  <si>
    <t>FLOYD SO IN PERSON</t>
  </si>
  <si>
    <t>COMPLAINANT IN LOBBY</t>
  </si>
  <si>
    <t>DISPATCHED-GRAY SO</t>
  </si>
  <si>
    <t>CROSBY COUNTY TELEPH</t>
  </si>
  <si>
    <t>DELAYED REPORT</t>
  </si>
  <si>
    <t>RICARDO VILLARREAL</t>
  </si>
  <si>
    <t>NOTIFIED ON SCENE</t>
  </si>
  <si>
    <t>CHIEF PRIEST</t>
  </si>
  <si>
    <t>DPS DISPATCH WICHITA</t>
  </si>
  <si>
    <t>DEPUTY STANLEY HASH</t>
  </si>
  <si>
    <t>BOWIE POLICE DEPARTM</t>
  </si>
  <si>
    <t>DISPACHED BY A.C.S.O</t>
  </si>
  <si>
    <t>OLDHAM COUNTY DISPAT</t>
  </si>
  <si>
    <t>ON SCENE/WITNESSED</t>
  </si>
  <si>
    <t>VISUAL/AT SCENE</t>
  </si>
  <si>
    <t>BELL/CO/COMM/CENTER</t>
  </si>
  <si>
    <t>WM.CO. SO.</t>
  </si>
  <si>
    <t>BULLARD POLICE DEPT</t>
  </si>
  <si>
    <t>HEARD ON TCSO RADIO</t>
  </si>
  <si>
    <t>DISPATCHED UCSO</t>
  </si>
  <si>
    <t>WALK IN NOTICICATION</t>
  </si>
  <si>
    <t>RODE UP ON ACCIDENT</t>
  </si>
  <si>
    <t>DPS DEL RIO COMM</t>
  </si>
  <si>
    <t>OSERVED BY OFFICER</t>
  </si>
  <si>
    <t>DISPATCHED VIA TELEP</t>
  </si>
  <si>
    <t>RADIO DISPATECHED</t>
  </si>
  <si>
    <t>OBSERVED VEHICLE AFT</t>
  </si>
  <si>
    <t>WAS TRAVELING IN LAN</t>
  </si>
  <si>
    <t>DROVE UP ON WHILE EN</t>
  </si>
  <si>
    <t>S/O DISPATCH</t>
  </si>
  <si>
    <t>SGT. A. HERNANDEZ BY</t>
  </si>
  <si>
    <t>I WAS AT LIGHT &amp; HEA</t>
  </si>
  <si>
    <t>LAMAR S.O.</t>
  </si>
  <si>
    <t>AZLE DISPATCHE</t>
  </si>
  <si>
    <t>DISPATCH DEL RIO COM</t>
  </si>
  <si>
    <t>WILLIAMSON COUTY DIS</t>
  </si>
  <si>
    <t>VAN ZANDT CO S.O</t>
  </si>
  <si>
    <t>FRISCO PD</t>
  </si>
  <si>
    <t>WALK IN POLICE DEPT</t>
  </si>
  <si>
    <t>LA SALLE COUNTY DISP</t>
  </si>
  <si>
    <t>WITNESSED MVA</t>
  </si>
  <si>
    <t>OFC. WITNESSED</t>
  </si>
  <si>
    <t>D6</t>
  </si>
  <si>
    <t>CAD CALL HOLDING</t>
  </si>
  <si>
    <t>FIELD GENERATE</t>
  </si>
  <si>
    <t>THRU DISPATCH</t>
  </si>
  <si>
    <t>THROUGH DISPATCH</t>
  </si>
  <si>
    <t>AUDITORY OBSERVATION</t>
  </si>
  <si>
    <t>INVOLVED PARTIES</t>
  </si>
  <si>
    <t>MEDSTAR FLAGGED DOWN</t>
  </si>
  <si>
    <t>CONCERNED MOTORIST</t>
  </si>
  <si>
    <t>WITNESSES ACCIDENT</t>
  </si>
  <si>
    <t>BY DRIVER UNIT 1</t>
  </si>
  <si>
    <t>DISPATCH-HEREFORD SO</t>
  </si>
  <si>
    <t>PECOS COUNTY SO</t>
  </si>
  <si>
    <t>SOMERVELL CO. S.O.</t>
  </si>
  <si>
    <t>ON SIGHT DROVE UP TO</t>
  </si>
  <si>
    <t>OFFICERS ON-VIEW</t>
  </si>
  <si>
    <t>DPS WICHITA DISPATCH</t>
  </si>
  <si>
    <t>DISPATCHES</t>
  </si>
  <si>
    <t>CASTRO COUNTY DISPAT</t>
  </si>
  <si>
    <t>ARANSAS COUNTY DISPA</t>
  </si>
  <si>
    <t>DISPOATCH</t>
  </si>
  <si>
    <t>SENT TO CALL</t>
  </si>
  <si>
    <t>WITT. THE ACC.</t>
  </si>
  <si>
    <t>STATION DESK</t>
  </si>
  <si>
    <t>DISPATSH</t>
  </si>
  <si>
    <t>OBSERVED BY ME</t>
  </si>
  <si>
    <t>ARRIVED ON CALL</t>
  </si>
  <si>
    <t>ON SIGHT BY CPL. B D</t>
  </si>
  <si>
    <t>ON VIEW INVEST</t>
  </si>
  <si>
    <t>I HEARD THE CRASH</t>
  </si>
  <si>
    <t>BMT DPS</t>
  </si>
  <si>
    <t>VICTORIA DISPATCH</t>
  </si>
  <si>
    <t>DISPATCH HEADQUARTER</t>
  </si>
  <si>
    <t>HQ DISPATCHED</t>
  </si>
  <si>
    <t>UNIT #2 CAME TO STAT</t>
  </si>
  <si>
    <t>MDT DISP</t>
  </si>
  <si>
    <t>DISPATCCH</t>
  </si>
  <si>
    <t>REFUGIO COUNTY SHERI</t>
  </si>
  <si>
    <t>HOUSON POLICE DISP</t>
  </si>
  <si>
    <t>DISPACTCHER</t>
  </si>
  <si>
    <t>WALK IN REPORTEE</t>
  </si>
  <si>
    <t>THE OWNER OF VEHICLE</t>
  </si>
  <si>
    <t>HOUSTON POLICE DEOT.</t>
  </si>
  <si>
    <t>EL PASO DPS COMMUNIC</t>
  </si>
  <si>
    <t>HDP DISPATCHER</t>
  </si>
  <si>
    <t>ENCOUNTERED ON ROUTI</t>
  </si>
  <si>
    <t>MDT MESSAGE</t>
  </si>
  <si>
    <t>DISPATCHED/ONVIEW</t>
  </si>
  <si>
    <t>MILLS COUNTY S.O</t>
  </si>
  <si>
    <t>LT. VALDEZ</t>
  </si>
  <si>
    <t>DISPATCHED/DROVE UPO</t>
  </si>
  <si>
    <t>DROVE UP ON LOCATION</t>
  </si>
  <si>
    <t>DPS COMM CONROE</t>
  </si>
  <si>
    <t>DPS COMMUNICATIONS C</t>
  </si>
  <si>
    <t>LIBERTY CO. S.O.-DIS</t>
  </si>
  <si>
    <t>DIS{PATCHED</t>
  </si>
  <si>
    <t>PASSER BY NOTIFIED</t>
  </si>
  <si>
    <t>SITE ACTIVITY</t>
  </si>
  <si>
    <t>DPS DISPATCH PIERCE</t>
  </si>
  <si>
    <t>R. RODRIGUEZ</t>
  </si>
  <si>
    <t>PIERCE DPS</t>
  </si>
  <si>
    <t>APPROACHED BY CITIZE</t>
  </si>
  <si>
    <t>OBSERVED WHILE DRIVI</t>
  </si>
  <si>
    <t>OFC DROVE UP ON IT</t>
  </si>
  <si>
    <t>ASSISTED OFFICER</t>
  </si>
  <si>
    <t>ANDERSON COUNTY SO</t>
  </si>
  <si>
    <t>VAN ZAND COUNTY S.O.</t>
  </si>
  <si>
    <t>FIRE DEPARTMENT IN P</t>
  </si>
  <si>
    <t>MCT DISPACTCH</t>
  </si>
  <si>
    <t>DISPATCHEDD</t>
  </si>
  <si>
    <t>VIA TELEPHONE CALL</t>
  </si>
  <si>
    <t>WALK IN TO PRC CRC</t>
  </si>
  <si>
    <t>MCT COMPUTER</t>
  </si>
  <si>
    <t>AT THE STATION</t>
  </si>
  <si>
    <t>HCSO/DISPATCH</t>
  </si>
  <si>
    <t>MCT DIPATCH</t>
  </si>
  <si>
    <t>ROUTIN PATROL</t>
  </si>
  <si>
    <t>OBSERVED AT SCENE</t>
  </si>
  <si>
    <t>DPS COM MCALLEN</t>
  </si>
  <si>
    <t>PERDISPATCH</t>
  </si>
  <si>
    <t>OBSERVED BY TPD OFC</t>
  </si>
  <si>
    <t>RADIO DISPATCHED1313</t>
  </si>
  <si>
    <t>WALK-IN (4712 MAHER)</t>
  </si>
  <si>
    <t>RADIO/MCT</t>
  </si>
  <si>
    <t>RADIO DISPATEHCED</t>
  </si>
  <si>
    <t>DISP TO 816 WINGFOOT</t>
  </si>
  <si>
    <t>FOUND ON SHOULDER</t>
  </si>
  <si>
    <t>RADIO DISPATCH LK</t>
  </si>
  <si>
    <t>DEL RIO COMMUNICATIO</t>
  </si>
  <si>
    <t>WALK UP COMPLAINANT</t>
  </si>
  <si>
    <t>DROVE UP ON ACC</t>
  </si>
  <si>
    <t>SIAPATCH</t>
  </si>
  <si>
    <t>DISPATCHED TO HOME</t>
  </si>
  <si>
    <t>DISPATCH TO HOSPITAL</t>
  </si>
  <si>
    <t>SEEN BUT NOT ONVIEW</t>
  </si>
  <si>
    <t>DPS LUBBOCK COMM</t>
  </si>
  <si>
    <t>DISPATCHER BLINN PD</t>
  </si>
  <si>
    <t>DETECTIVE WILSON #20</t>
  </si>
  <si>
    <t>BRAZOS CO 911 DISPAT</t>
  </si>
  <si>
    <t>FLAGGED DOWN BY WIT</t>
  </si>
  <si>
    <t>BELL CO. COMMUNICATI</t>
  </si>
  <si>
    <t>RADIO LCSO DISPATCH</t>
  </si>
  <si>
    <t>RADIO LEESO DISPATCH</t>
  </si>
  <si>
    <t>DISPATCHED TO 3721 S</t>
  </si>
  <si>
    <t>ROLLED UP ON ACC.=</t>
  </si>
  <si>
    <t>DRIVER UNIT 1 (PHONE</t>
  </si>
  <si>
    <t>BURLESON COUNTY DISP</t>
  </si>
  <si>
    <t>MASON S.O. DISPATCH</t>
  </si>
  <si>
    <t>OFC WITNESS</t>
  </si>
  <si>
    <t>WALKED UP ON IT</t>
  </si>
  <si>
    <t>PATROLLING AREA</t>
  </si>
  <si>
    <t>BSCO</t>
  </si>
  <si>
    <t>CP.P.D. DISPATCH</t>
  </si>
  <si>
    <t>TX. DPS COMM.</t>
  </si>
  <si>
    <t>BY PASSING MOTORIST</t>
  </si>
  <si>
    <t>TCSO RADIO DISPATCH</t>
  </si>
  <si>
    <t>AUSTIN PD COMM.</t>
  </si>
  <si>
    <t>IN THE AREA DBS</t>
  </si>
  <si>
    <t>AUSTIN PD COMM</t>
  </si>
  <si>
    <t>DISPATCHED/DISCOVERE</t>
  </si>
  <si>
    <t>10-18736</t>
  </si>
  <si>
    <t>TRAVIS CO. SO RADIO</t>
  </si>
  <si>
    <t>LEE COUNTY HP</t>
  </si>
  <si>
    <t>POLICE PURSUIT/RADI</t>
  </si>
  <si>
    <t>OBSERVED AFTER FACT</t>
  </si>
  <si>
    <t>WMSN CO. SO.</t>
  </si>
  <si>
    <t>WM CO SO</t>
  </si>
  <si>
    <t>APD OFFICER WITNESSE</t>
  </si>
  <si>
    <t>CC SO DISPATCH</t>
  </si>
  <si>
    <t>DISPATCH/MDT.</t>
  </si>
  <si>
    <t>FCO'S</t>
  </si>
  <si>
    <t>TX. DPS COMM</t>
  </si>
  <si>
    <t>BURNET COUNTY SO</t>
  </si>
  <si>
    <t>OPO DISPATCH</t>
  </si>
  <si>
    <t>TELEPHONE LEE SO</t>
  </si>
  <si>
    <t>IN PERSN</t>
  </si>
  <si>
    <t>CAME ACCROSS IT</t>
  </si>
  <si>
    <t>OFFICER ARRIVE ON SC</t>
  </si>
  <si>
    <t>MOBILE DISP TERMINAL</t>
  </si>
  <si>
    <t>SGT ROLLED UPON COLL</t>
  </si>
  <si>
    <t>TROOPER M. BACON</t>
  </si>
  <si>
    <t>NOTICED WHILE PASS B</t>
  </si>
  <si>
    <t>OFFICER FOUND DEBRIS</t>
  </si>
  <si>
    <t>DISPATCH/SELF ASSIGN</t>
  </si>
  <si>
    <t>SMITHVILLE POLICE DI</t>
  </si>
  <si>
    <t>HAYS CO. COMMUNICATI</t>
  </si>
  <si>
    <t>HAYS COUNTY S.O.,</t>
  </si>
  <si>
    <t>CITY RADIO</t>
  </si>
  <si>
    <t>ON VIEW (DROVE UPON)</t>
  </si>
  <si>
    <t>DISPATCHED(COMPUTER)</t>
  </si>
  <si>
    <t>DISPATCH ZONE</t>
  </si>
  <si>
    <t>SELF-OBSERVED</t>
  </si>
  <si>
    <t>OCCURRED IN MY PRESE</t>
  </si>
  <si>
    <t>VIEW/CAD</t>
  </si>
  <si>
    <t>TROOPER AT SCENE</t>
  </si>
  <si>
    <t>BLANCO COUNTY DISPAT</t>
  </si>
  <si>
    <t>DISPATCH/CAD</t>
  </si>
  <si>
    <t>WAS ALREADY ON SCENE</t>
  </si>
  <si>
    <t>LEE COUNTY SODISPATC</t>
  </si>
  <si>
    <t>SELF INIT</t>
  </si>
  <si>
    <t>FOLLOWUP INVESTIGATI</t>
  </si>
  <si>
    <t>POLICE RADI.</t>
  </si>
  <si>
    <t>FOUND VEHICLE CRASHE</t>
  </si>
  <si>
    <t>LEE CO. DISPATCH</t>
  </si>
  <si>
    <t>LEE CO. SO DISPATCH</t>
  </si>
  <si>
    <t>DPS COMMUNICATIONS-A</t>
  </si>
  <si>
    <t>ON SIGH</t>
  </si>
  <si>
    <t>TRAVIS COUNTY COMMUN</t>
  </si>
  <si>
    <t>POLICE DEPT.</t>
  </si>
  <si>
    <t>SOUND OF COLLISION</t>
  </si>
  <si>
    <t>CALLED BY WITNESS</t>
  </si>
  <si>
    <t>TRAVIS SO RADIO</t>
  </si>
  <si>
    <t>RESPONDED AS A1</t>
  </si>
  <si>
    <t>SELF-INIATED</t>
  </si>
  <si>
    <t>NOT NOTIFIED DROVE B</t>
  </si>
  <si>
    <t>ON-SITE INCIDENT</t>
  </si>
  <si>
    <t>COLLISION OCCURED</t>
  </si>
  <si>
    <t>M. CASTILLO 1595</t>
  </si>
  <si>
    <t>DRIVER OF VEH 2</t>
  </si>
  <si>
    <t>SGT. G. DOMINGUEZ</t>
  </si>
  <si>
    <t>UAD</t>
  </si>
  <si>
    <t>AUSTIN PD RADIO</t>
  </si>
  <si>
    <t>WITNESSED THE COLLIS</t>
  </si>
  <si>
    <t>WM. CO. SO</t>
  </si>
  <si>
    <t>BURNET S.O. DISPATCH</t>
  </si>
  <si>
    <t>BACK UP/DISPATCHED</t>
  </si>
  <si>
    <t>WMSON CO SO</t>
  </si>
  <si>
    <t>DISPATCH/MDT</t>
  </si>
  <si>
    <t>ON SCENE COLLISOIN</t>
  </si>
  <si>
    <t>DISPATCH CALL SCREEN</t>
  </si>
  <si>
    <t>OFC. RADTKE #6098</t>
  </si>
  <si>
    <t>MC47 DROVE UPON</t>
  </si>
  <si>
    <t>CAS</t>
  </si>
  <si>
    <t>ON SIGHT.</t>
  </si>
  <si>
    <t>DISPATCHED BCSO</t>
  </si>
  <si>
    <t>WILCO</t>
  </si>
  <si>
    <t>LAND LINE</t>
  </si>
  <si>
    <t>WILLIAMSON COUNTY SH</t>
  </si>
  <si>
    <t>CALHOUN COUNTY S.O.</t>
  </si>
  <si>
    <t>DEWITT CO SO</t>
  </si>
  <si>
    <t>LAVACA COUNTY DISPAT</t>
  </si>
  <si>
    <t>ATASCOSA CO. DISPATC</t>
  </si>
  <si>
    <t>DPS NEW BRAUNFELS</t>
  </si>
  <si>
    <t>FRIO COUNTY SHERIFF</t>
  </si>
  <si>
    <t>PHONE JCSO DISPATCH</t>
  </si>
  <si>
    <t>MEDINA COUNTY COMMUN</t>
  </si>
  <si>
    <t>FOUND WHILE ON PATRO</t>
  </si>
  <si>
    <t>TROOPER STAMBAUGH</t>
  </si>
  <si>
    <t>MURPHY DISPATCH</t>
  </si>
  <si>
    <t>RADIO TRANS</t>
  </si>
  <si>
    <t>SABINE COUNTY S.O.</t>
  </si>
  <si>
    <t>POLICWE DISPATCH</t>
  </si>
  <si>
    <t>LAMPASAS DPS COMM.</t>
  </si>
  <si>
    <t>NOTIFIED BY OTHER OF</t>
  </si>
  <si>
    <t>PCT. #3 CONSTABLE ST</t>
  </si>
  <si>
    <t>GREGG DISPATCH</t>
  </si>
  <si>
    <t>TROOPER CARLOS WILSO</t>
  </si>
  <si>
    <t>FAYETTE COUNTY SHERI</t>
  </si>
  <si>
    <t>DIISPATCHED-TXDPS</t>
  </si>
  <si>
    <t>DROVE UPPON</t>
  </si>
  <si>
    <t>SAN SABA SO DISPTACH</t>
  </si>
  <si>
    <t>DICKENS CO SO</t>
  </si>
  <si>
    <t>SHIFT COMMANDERS OFF</t>
  </si>
  <si>
    <t>OFFICER BALDERAS</t>
  </si>
  <si>
    <t>ADRIAN GARZA #0607</t>
  </si>
  <si>
    <t>DPS LAREDO</t>
  </si>
  <si>
    <t>MCALLEN DPS-COMMUNIC</t>
  </si>
  <si>
    <t>RADIIO DISPATCH</t>
  </si>
  <si>
    <t>AUSTIN COUNTY COMMUN</t>
  </si>
  <si>
    <t>LOCATED CRASH SITE</t>
  </si>
  <si>
    <t>INFORMED BY SAFD</t>
  </si>
  <si>
    <t>ONSITE/FOUND SCENE</t>
  </si>
  <si>
    <t>JIM WELLS COUNTY DIS</t>
  </si>
  <si>
    <t>DUVAL COUNTY DISPATC</t>
  </si>
  <si>
    <t>HILL CO. DISPATCH</t>
  </si>
  <si>
    <t>LA SALLE CO. DISPATC</t>
  </si>
  <si>
    <t>REFUGO COUNTY SO</t>
  </si>
  <si>
    <t>INFORMED BY CITIZEN</t>
  </si>
  <si>
    <t>ON SCENE WHEN OCCURD</t>
  </si>
  <si>
    <t>OFFCIER INITIATED</t>
  </si>
  <si>
    <t>CAME UP ON SCENE</t>
  </si>
  <si>
    <t>WALK-IN TO CRCC</t>
  </si>
  <si>
    <t>LVIRGILT</t>
  </si>
  <si>
    <t>HD RADIO</t>
  </si>
  <si>
    <t>DPS LAREDO COMMUNICA</t>
  </si>
  <si>
    <t>VAN ZANDT SHERIFF DE</t>
  </si>
  <si>
    <t>OBSERVED THE VEHICLE</t>
  </si>
  <si>
    <t>DISPATC H</t>
  </si>
  <si>
    <t>OFC VIEWED ACCIDENT</t>
  </si>
  <si>
    <t>HENDERSON CO. S.O.</t>
  </si>
  <si>
    <t>LIVINGSTON MEM MED C</t>
  </si>
  <si>
    <t>DPS COMMUNICATIONS V</t>
  </si>
  <si>
    <t>BY SECURITY</t>
  </si>
  <si>
    <t>UNIT ON SCENE</t>
  </si>
  <si>
    <t>HARRIS COUNTY PCT 7</t>
  </si>
  <si>
    <t>TOLL RD DISPATCH</t>
  </si>
  <si>
    <t>KLEBERG COUNTY S.O.</t>
  </si>
  <si>
    <t>DISPATCH BY MALL</t>
  </si>
  <si>
    <t>TIMPSON CITY HALL</t>
  </si>
  <si>
    <t>RADIO/OFC MCCULLOUGH</t>
  </si>
  <si>
    <t>DISPATCHWED</t>
  </si>
  <si>
    <t>DPS COMMUNICATIONS L</t>
  </si>
  <si>
    <t>HILL COUNTY SHERIFF'</t>
  </si>
  <si>
    <t>DISKPATCH</t>
  </si>
  <si>
    <t>PHONE CALL FROM JP G</t>
  </si>
  <si>
    <t>OFFICE PHONE</t>
  </si>
  <si>
    <t>DISCOVERED IN PERSON</t>
  </si>
  <si>
    <t>ATASCOSA. S.O.</t>
  </si>
  <si>
    <t>ATASCOSO COUNTY S.O.</t>
  </si>
  <si>
    <t>WALKED UP ON</t>
  </si>
  <si>
    <t>R. STONE</t>
  </si>
  <si>
    <t>DURING PATROL</t>
  </si>
  <si>
    <t>LEE'S WRECKER</t>
  </si>
  <si>
    <t>LIMESSTONE S.O.</t>
  </si>
  <si>
    <t>DISPTCHER</t>
  </si>
  <si>
    <t>TROOPER ALDERS</t>
  </si>
  <si>
    <t>A2010-41639</t>
  </si>
  <si>
    <t>BY SECURITY GUARD</t>
  </si>
  <si>
    <t>ROBERTSON COUNTY</t>
  </si>
  <si>
    <t>PULLED VEHICLE OVER</t>
  </si>
  <si>
    <t>FWPD DISPATCH CENTER</t>
  </si>
  <si>
    <t>COMM CENTER</t>
  </si>
  <si>
    <t>DISPATCH/RADAR</t>
  </si>
  <si>
    <t>I DROVE PAST AFTER T</t>
  </si>
  <si>
    <t>DICSPATCH</t>
  </si>
  <si>
    <t>COOKE COUNTY DISPATC</t>
  </si>
  <si>
    <t>WALLER COUNTS S.O.</t>
  </si>
  <si>
    <t>TEXAS CITY DPS-COMM.</t>
  </si>
  <si>
    <t>RADIO DPS TEXAS CITY</t>
  </si>
  <si>
    <t>GALVESTON SO RADIO</t>
  </si>
  <si>
    <t>PIERCE COMMUNICATION</t>
  </si>
  <si>
    <t>NEXTEL</t>
  </si>
  <si>
    <t>DROVE UPON CRASH SCE</t>
  </si>
  <si>
    <t>HCSO DISPACTHER</t>
  </si>
  <si>
    <t>HARRIS CO. SO RADIO</t>
  </si>
  <si>
    <t>RADIO-BRAZORIA COUNT</t>
  </si>
  <si>
    <t>DPS PIESCE</t>
  </si>
  <si>
    <t>DIST. 4 COMM</t>
  </si>
  <si>
    <t>DISPATCHED TWICE</t>
  </si>
  <si>
    <t>VIA DISPTACH</t>
  </si>
  <si>
    <t>SERGEANT PAUL ADKINS</t>
  </si>
  <si>
    <t>DISPATCHER-ON VIEW</t>
  </si>
  <si>
    <t>RADIO ISPATCHED</t>
  </si>
  <si>
    <t>TELEPHONE 09/09/2010</t>
  </si>
  <si>
    <t>KENNY DEYOUNG</t>
  </si>
  <si>
    <t>WAIVED DOWN BY UNIT</t>
  </si>
  <si>
    <t>DISPATCHED TO</t>
  </si>
  <si>
    <t>POLICE MOBILE DATA T</t>
  </si>
  <si>
    <t>CANTON PD</t>
  </si>
  <si>
    <t>DISPATCHED OCHILTREE</t>
  </si>
  <si>
    <t>SAN SABA SO-DISPATCH</t>
  </si>
  <si>
    <t>DISPATCHED BY LSO</t>
  </si>
  <si>
    <t>CALL FROM SGT.</t>
  </si>
  <si>
    <t>BELL CO SO</t>
  </si>
  <si>
    <t>FLAGGED DOWN BY #1</t>
  </si>
  <si>
    <t>OBSERVED/ON SCENE</t>
  </si>
  <si>
    <t>FT STOCKTON POLICE D</t>
  </si>
  <si>
    <t>ATASCOSA COUNTY DISP</t>
  </si>
  <si>
    <t>WILSON CO. DIPATCH</t>
  </si>
  <si>
    <t>COLLEYVILLE PD</t>
  </si>
  <si>
    <t>DROVE UP TO ACC</t>
  </si>
  <si>
    <t>SCHOOL SECRETARY</t>
  </si>
  <si>
    <t>B. LUCE</t>
  </si>
  <si>
    <t>PED REPORTED AT APD</t>
  </si>
  <si>
    <t>VIS DISPATCH</t>
  </si>
  <si>
    <t>CELLPHONE (BY CSI)</t>
  </si>
  <si>
    <t>ARR ON SCENE</t>
  </si>
  <si>
    <t>MW COMMUNICATIONS</t>
  </si>
  <si>
    <t>FREER PD</t>
  </si>
  <si>
    <t>HPD UNIT 12D37N</t>
  </si>
  <si>
    <t>SAGINAW DISPATCH</t>
  </si>
  <si>
    <t>THROUG DISPATCH</t>
  </si>
  <si>
    <t>BY DRIVER OF UNIT #0</t>
  </si>
  <si>
    <t>UPSHUR CO DISP.</t>
  </si>
  <si>
    <t>CC ADVISED</t>
  </si>
  <si>
    <t>DISPATCHED/PANOLA S</t>
  </si>
  <si>
    <t>ONVIEW "WALK IN SUBS</t>
  </si>
  <si>
    <t>HCSO DEPUTY BY RADIO</t>
  </si>
  <si>
    <t>PRAIRIE VIEW A&amp;M PD</t>
  </si>
  <si>
    <t>JUST OCCURED, DROVE</t>
  </si>
  <si>
    <t>AIRPORT FIRE DEPARTM</t>
  </si>
  <si>
    <t>TELEPHONE/TPR RANEY</t>
  </si>
  <si>
    <t>DELTA CO S.O.</t>
  </si>
  <si>
    <t>FORT STOCKTON POLICE</t>
  </si>
  <si>
    <t>TROOPER AARON FRITCH</t>
  </si>
  <si>
    <t>MANSFIELD ISD PD. DI</t>
  </si>
  <si>
    <t>ESCO DISPATCHER</t>
  </si>
  <si>
    <t>MULESHOE PD,RADIO</t>
  </si>
  <si>
    <t>CASS CO.S.O.</t>
  </si>
  <si>
    <t>NAVARRO COMMUNICATIO</t>
  </si>
  <si>
    <t>GREENVILLE PD</t>
  </si>
  <si>
    <t>TEXARKANA COMM.</t>
  </si>
  <si>
    <t>DROVE UP ON CRASH SC</t>
  </si>
  <si>
    <t>SELF OBSERVATION</t>
  </si>
  <si>
    <t>TITUS CO. S.O.</t>
  </si>
  <si>
    <t>LCSO DISPTACH</t>
  </si>
  <si>
    <t>PEDESTRIAN WITNESS</t>
  </si>
  <si>
    <t>VIA-PHONE</t>
  </si>
  <si>
    <t>OFCR B GILLIAM J515</t>
  </si>
  <si>
    <t>HAMILTON COUNTY DISP</t>
  </si>
  <si>
    <t>TYLER PD</t>
  </si>
  <si>
    <t>COMAL CO.S.O. DISPAT</t>
  </si>
  <si>
    <t>BY UNIT 1'S DRIVER</t>
  </si>
  <si>
    <t>ONVIEW-FLAGGED DOWN</t>
  </si>
  <si>
    <t>RADIO DISBATCHED</t>
  </si>
  <si>
    <t>MULESHOE POLICE DEPA</t>
  </si>
  <si>
    <t>CALLED OUT BY LAMB C</t>
  </si>
  <si>
    <t>DPS HOUSTON COMMUNIC</t>
  </si>
  <si>
    <t>DISPATCH (VIA RADIO)</t>
  </si>
  <si>
    <t>HALE COUNTY RADIO</t>
  </si>
  <si>
    <t>POLICE ARDIO</t>
  </si>
  <si>
    <t>MULESHOE PD, PHONE</t>
  </si>
  <si>
    <t>LYNN CO SO</t>
  </si>
  <si>
    <t>I SAW THE ACCIDENT</t>
  </si>
  <si>
    <t>TROOPER B. GARCIA, D</t>
  </si>
  <si>
    <t>WITNESSED FIRST HAND</t>
  </si>
  <si>
    <t>SGT HALL 1Z03D</t>
  </si>
  <si>
    <t>WALK IN REPORTER</t>
  </si>
  <si>
    <t>DRIVING PAST</t>
  </si>
  <si>
    <t>W,S, DISPATCHER</t>
  </si>
  <si>
    <t>HPD NORTH DISPATCHER</t>
  </si>
  <si>
    <t>DPS CORPORAL K. MCFA</t>
  </si>
  <si>
    <t>DESK OFFICER</t>
  </si>
  <si>
    <t>SIGHT/WAVED DOWN</t>
  </si>
  <si>
    <t>WALK IN FRONT DESK</t>
  </si>
  <si>
    <t>JUDGE J. WERNER JP #</t>
  </si>
  <si>
    <t>FLAGGED DOWN/CITIZEN</t>
  </si>
  <si>
    <t>SAN JACINTO CO</t>
  </si>
  <si>
    <t>ON VIEW/HOUSTON PD</t>
  </si>
  <si>
    <t>SOMERVELL C.O. DISPA</t>
  </si>
  <si>
    <t>PALO PINTO COUNTY S.</t>
  </si>
  <si>
    <t>JOHNSON CO SO DISPAT</t>
  </si>
  <si>
    <t>DISPATCH VID RADIO</t>
  </si>
  <si>
    <t>WALK IN STOREFRONT</t>
  </si>
  <si>
    <t>DISPAPATCHED</t>
  </si>
  <si>
    <t>UVALDE COMM. DISPATC</t>
  </si>
  <si>
    <t>TPR. O. GARZA CALLED</t>
  </si>
  <si>
    <t>PORT ARTHUR PD DISP.</t>
  </si>
  <si>
    <t>REPORT MADE AT PD</t>
  </si>
  <si>
    <t>WITNESSED MYSELF</t>
  </si>
  <si>
    <t>DPS MCALLEN COMMUNIC</t>
  </si>
  <si>
    <t>PHONE/HARLINGEN COMM</t>
  </si>
  <si>
    <t>UVALDE CO. DISPATCH</t>
  </si>
  <si>
    <t>RADIO HARLIGEN COMMU</t>
  </si>
  <si>
    <t>VIA CELL PHONE-DRIVE</t>
  </si>
  <si>
    <t>BY OFFICER FRANCO</t>
  </si>
  <si>
    <t>COSO</t>
  </si>
  <si>
    <t>GONZALES CO.S.O.</t>
  </si>
  <si>
    <t>GRIMES COUNTY DISPAT</t>
  </si>
  <si>
    <t>LSO</t>
  </si>
  <si>
    <t>SGT. B. FREIS</t>
  </si>
  <si>
    <t>OFC GOTHARD</t>
  </si>
  <si>
    <t>PERSONS INVOLVED</t>
  </si>
  <si>
    <t>DISPAT6CHED</t>
  </si>
  <si>
    <t>SGT BLAKE 2470</t>
  </si>
  <si>
    <t>HPD'S DISPATCHED</t>
  </si>
  <si>
    <t>WALK-IN AT CRCC</t>
  </si>
  <si>
    <t>POLICE RADE</t>
  </si>
  <si>
    <t>COOKE COUNTY SO DISP</t>
  </si>
  <si>
    <t>HPD DOSPATCHER</t>
  </si>
  <si>
    <t>FRANKLIN CO SO DISPA</t>
  </si>
  <si>
    <t>BY OWNER OF GATE</t>
  </si>
  <si>
    <t>BY BUS DRIVER</t>
  </si>
  <si>
    <t>FRANKLIN CO SHERIFF</t>
  </si>
  <si>
    <t>ELLIS,CO SO</t>
  </si>
  <si>
    <t>RADIO, DISPATCHER</t>
  </si>
  <si>
    <t>CALL BACK</t>
  </si>
  <si>
    <t>NAVARRO CO. S.O.</t>
  </si>
  <si>
    <t>DISPATCHED BY LCSO</t>
  </si>
  <si>
    <t>TITUS CO. S.O</t>
  </si>
  <si>
    <t>ECTOR COUNTY SO</t>
  </si>
  <si>
    <t>DELTA SO</t>
  </si>
  <si>
    <t>TRP. GREGG WILLIAMS</t>
  </si>
  <si>
    <t>MORRIS SO</t>
  </si>
  <si>
    <t>SOMERVELL CO DISPATC</t>
  </si>
  <si>
    <t>OFFICE TELEPHONE</t>
  </si>
  <si>
    <t>GARZA COUNTY DISPATC</t>
  </si>
  <si>
    <t>DISPATDHED</t>
  </si>
  <si>
    <t>KERR COUNTY SO RADIO</t>
  </si>
  <si>
    <t>WAVED DOWN UNIT1 DRI</t>
  </si>
  <si>
    <t>BY POLICE DISPATCHER</t>
  </si>
  <si>
    <t>UH DISPATCHER</t>
  </si>
  <si>
    <t>HARRIS CO.SO.</t>
  </si>
  <si>
    <t>DPS EL PASO DISPATCH</t>
  </si>
  <si>
    <t>RADIO-DPS TX CITY</t>
  </si>
  <si>
    <t>HARRIS COUNTY SHERIF</t>
  </si>
  <si>
    <t>CONROE DPS COMMUNICA</t>
  </si>
  <si>
    <t>PHONE-DPS TX CITY</t>
  </si>
  <si>
    <t>DPS COMMUNICATIONS-T</t>
  </si>
  <si>
    <t>HOUSTON DPS COMMUNIC</t>
  </si>
  <si>
    <t>DPS BEAUMONT COMM.</t>
  </si>
  <si>
    <t>DPS COM. TEXAS CITY</t>
  </si>
  <si>
    <t>HARRIS CO SO DISPATC</t>
  </si>
  <si>
    <t>HARRIS S.O. RADIO</t>
  </si>
  <si>
    <t>HARRIS CO. PCT 5</t>
  </si>
  <si>
    <t>LCS</t>
  </si>
  <si>
    <t>DPS-PIERCE-RADIO</t>
  </si>
  <si>
    <t>FORT BEND SO COMM.</t>
  </si>
  <si>
    <t>CONROE DPS COMM.</t>
  </si>
  <si>
    <t>DROVE UP ON CASH</t>
  </si>
  <si>
    <t>LIBERTY SP\O</t>
  </si>
  <si>
    <t>OTHER MOTORIST ADVIS</t>
  </si>
  <si>
    <t>E310</t>
  </si>
  <si>
    <t>BRENHAM COMMUNICATIO</t>
  </si>
  <si>
    <t>DPS DISPATCH PERCE</t>
  </si>
  <si>
    <t>FLAGGED DOWN BY MOTO</t>
  </si>
  <si>
    <t>CAME UP ON</t>
  </si>
  <si>
    <t>OFFICER E. WOOD</t>
  </si>
  <si>
    <t>NOTIFIED ON ARRIVAL</t>
  </si>
  <si>
    <t>PHONE/DPS COMMUNICAT</t>
  </si>
  <si>
    <t>HARLINGEMN DPS COMM.</t>
  </si>
  <si>
    <t>MCALLEN DPS-MCALLEN</t>
  </si>
  <si>
    <t>BELLMEAD PD DISPATCH</t>
  </si>
  <si>
    <t>BELLMEAD DISPATCH</t>
  </si>
  <si>
    <t>DISPACTHER</t>
  </si>
  <si>
    <t>OUT N ON</t>
  </si>
  <si>
    <t>SGT CA BLAKE #2470</t>
  </si>
  <si>
    <t>PASSER BUY</t>
  </si>
  <si>
    <t>SGT. DAMON DERR</t>
  </si>
  <si>
    <t>VIA DISP</t>
  </si>
  <si>
    <t>WITNESSES</t>
  </si>
  <si>
    <t>DROVE UPON VEHICLE</t>
  </si>
  <si>
    <t>CPD DISPATCH</t>
  </si>
  <si>
    <t>DPS COMMUNTICATIONS</t>
  </si>
  <si>
    <t>(BCSO)DISPATCHED</t>
  </si>
  <si>
    <t>BEXAR CO DISPATCH</t>
  </si>
  <si>
    <t>BY A MOTORIST</t>
  </si>
  <si>
    <t>ON VIEWED/FLAGGED DO</t>
  </si>
  <si>
    <t>WAVED DOWN WHEN PASS</t>
  </si>
  <si>
    <t>ELLIS, CO S.O.</t>
  </si>
  <si>
    <t>ON- VIEW</t>
  </si>
  <si>
    <t>WALKIN TO FRONT DESK</t>
  </si>
  <si>
    <t>ON SCENE FOR ANOTHER</t>
  </si>
  <si>
    <t>ON-VIEW/AFTER ACC.</t>
  </si>
  <si>
    <t>AT SCENE (WAVE DOWN)</t>
  </si>
  <si>
    <t>DPS COMM - HOUSTON</t>
  </si>
  <si>
    <t>DPS COMM MMCALLEN</t>
  </si>
  <si>
    <t>ON VIEW/SE DISPATCH</t>
  </si>
  <si>
    <t>WALKUP</t>
  </si>
  <si>
    <t>BRAZORIA CO SO</t>
  </si>
  <si>
    <t>MORRIS C.O. SO</t>
  </si>
  <si>
    <t>RADIO DISPATCJ</t>
  </si>
  <si>
    <t>PATROL/WITNESSED</t>
  </si>
  <si>
    <t>OBSERVE</t>
  </si>
  <si>
    <t>ARCHER CO SO</t>
  </si>
  <si>
    <t>OBSERVED IN DITCH</t>
  </si>
  <si>
    <t>FANNIN S.O.</t>
  </si>
  <si>
    <t>ON SCENE IN PERSON</t>
  </si>
  <si>
    <t>CALL POLICE</t>
  </si>
  <si>
    <t>TXDPS BY TELEPHONE</t>
  </si>
  <si>
    <t>REAGAN CSO DISPATCH</t>
  </si>
  <si>
    <t>RADIO DIAPATCH</t>
  </si>
  <si>
    <t>CERVANTES-WALK IN</t>
  </si>
  <si>
    <t>WALK-IN NEARTOWN SF</t>
  </si>
  <si>
    <t>CASS COUNTY S.O</t>
  </si>
  <si>
    <t>ARRIVED IMM AFTER</t>
  </si>
  <si>
    <t>BANDERA COUNTY SO DI</t>
  </si>
  <si>
    <t>P. NEWTON</t>
  </si>
  <si>
    <t>WAVE-DOWN</t>
  </si>
  <si>
    <t>HARLINGEN DISPATCHED</t>
  </si>
  <si>
    <t>ROLLED UP TO ASSIST</t>
  </si>
  <si>
    <t>HARDIN CO DISP</t>
  </si>
  <si>
    <t>DISPATCH IMDC</t>
  </si>
  <si>
    <t>XJOB</t>
  </si>
  <si>
    <t>WALK-IN OFFICE REPT</t>
  </si>
  <si>
    <t>LAREDO DPS COMMUNICA</t>
  </si>
  <si>
    <t>DISPATCHED BSPD</t>
  </si>
  <si>
    <t>DISPATCHED PALO PINT</t>
  </si>
  <si>
    <t>HOUSTON DISTPATCH</t>
  </si>
  <si>
    <t>IN PRESENCE</t>
  </si>
  <si>
    <t>MIDLAND DPS COMM</t>
  </si>
  <si>
    <t>CHRIS ROMO</t>
  </si>
  <si>
    <t>DISPOTCHED</t>
  </si>
  <si>
    <t>REFUGIO COUNTY S.O.</t>
  </si>
  <si>
    <t>VOICEMAIL</t>
  </si>
  <si>
    <t>CITIZENS PASSING BY</t>
  </si>
  <si>
    <t>DPS DEL RIO</t>
  </si>
  <si>
    <t>ATT ON SCENE</t>
  </si>
  <si>
    <t>ADVISED BY DRIVER</t>
  </si>
  <si>
    <t>HCC POLICE DISPATCHE</t>
  </si>
  <si>
    <t>HCCS POLICE DISPATCH</t>
  </si>
  <si>
    <t>HEMPSTEAD DISPATCHER</t>
  </si>
  <si>
    <t>NAVASOTA PD DISPATCH</t>
  </si>
  <si>
    <t>GCSO DEPUTY 1411</t>
  </si>
  <si>
    <t>MONTGOMERY CO. S.O.</t>
  </si>
  <si>
    <t>DPS CONROE DISP</t>
  </si>
  <si>
    <t>DPS CONROE DISP.</t>
  </si>
  <si>
    <t>DEPUTY KEVIN MERTZ</t>
  </si>
  <si>
    <t>ANGLETON POLICE DEPT</t>
  </si>
  <si>
    <t>HARRY LAMBRIGHT</t>
  </si>
  <si>
    <t>C.CLARK</t>
  </si>
  <si>
    <t>DISPATCHER &amp; ON SIGH</t>
  </si>
  <si>
    <t>LAMESA DISPATCH</t>
  </si>
  <si>
    <t>ANDREWS SHERIFFS OFF</t>
  </si>
  <si>
    <t>BISPATCH</t>
  </si>
  <si>
    <t>BY PASSER BY</t>
  </si>
  <si>
    <t>GAINES CO DISPATCH</t>
  </si>
  <si>
    <t>LAMESA SO</t>
  </si>
  <si>
    <t>SELF INIATED</t>
  </si>
  <si>
    <t>LYNN CO SHERIFF OFFI</t>
  </si>
  <si>
    <t>ANDREWS CO. DISPATCH</t>
  </si>
  <si>
    <t>LAMESA PD DISPATCH</t>
  </si>
  <si>
    <t>GAINES COUNTY</t>
  </si>
  <si>
    <t>GAINES CO SO</t>
  </si>
  <si>
    <t>GAINES DISPATCH</t>
  </si>
  <si>
    <t>ANDREWS S.O.</t>
  </si>
  <si>
    <t>LAMESA P.D. DISPATCH</t>
  </si>
  <si>
    <t>GARZA CO SO</t>
  </si>
  <si>
    <t>LAMES PD</t>
  </si>
  <si>
    <t>ANDREWS SO</t>
  </si>
  <si>
    <t>DISPATHCHER</t>
  </si>
  <si>
    <t>BREWSTER COUNTY SHER</t>
  </si>
  <si>
    <t>ACCIDENT PARTICIPANT</t>
  </si>
  <si>
    <t>CHECKING BY</t>
  </si>
  <si>
    <t>SAW IT</t>
  </si>
  <si>
    <t>COOKE COUNTY S.O. DI</t>
  </si>
  <si>
    <t>I HEARD IT</t>
  </si>
  <si>
    <t>WITNESSES/PERSONS</t>
  </si>
  <si>
    <t>SAW VEHICLE BLOCKING</t>
  </si>
  <si>
    <t>FORT WORTH PD DISPAT</t>
  </si>
  <si>
    <t>DPS PIERCE DPS</t>
  </si>
  <si>
    <t>DSP/PIERCE</t>
  </si>
  <si>
    <t>SGT. OGDEN</t>
  </si>
  <si>
    <t>HUNT COUNTY SHERIFF'</t>
  </si>
  <si>
    <t>SGT C DELGADO #3070</t>
  </si>
  <si>
    <t>JASPER S.O. DISPATCH</t>
  </si>
  <si>
    <t>WALKIN TO FONDREN</t>
  </si>
  <si>
    <t>CALL-OUT</t>
  </si>
  <si>
    <t>WITNESS CALLED DISPA</t>
  </si>
  <si>
    <t>DISPATHCH</t>
  </si>
  <si>
    <t>DISPATCHED/PHONE</t>
  </si>
  <si>
    <t>10825 BYWOOD</t>
  </si>
  <si>
    <t>FGLAGGED DOWN</t>
  </si>
  <si>
    <t>BY SITE</t>
  </si>
  <si>
    <t>FAYETTE COUNTY</t>
  </si>
  <si>
    <t>DISPATCXHED</t>
  </si>
  <si>
    <t>DPS COMM: OPERATOR</t>
  </si>
  <si>
    <t>NOTIFIED BY STUDENT</t>
  </si>
  <si>
    <t>RELATED CALL</t>
  </si>
  <si>
    <t>UNIT #1 DRIVER ON AI</t>
  </si>
  <si>
    <t>FLAG DOWN BY DRIVER</t>
  </si>
  <si>
    <t>SGT BROWN</t>
  </si>
  <si>
    <t>DYSP</t>
  </si>
  <si>
    <t>LIBERTY CO. DISPATCH</t>
  </si>
  <si>
    <t>WALKIN TO FONDREN ST</t>
  </si>
  <si>
    <t>PURSUIT IN PROG</t>
  </si>
  <si>
    <t>WALKUP COMPLAINT</t>
  </si>
  <si>
    <t>HCH</t>
  </si>
  <si>
    <t>CHAMBERS CO. SO.</t>
  </si>
  <si>
    <t>DIASPTCHED</t>
  </si>
  <si>
    <t>MULESHOE PD, RADIO</t>
  </si>
  <si>
    <t>TEXAS CITY DPS-COMM</t>
  </si>
  <si>
    <t>RIO W COMMUNICATION</t>
  </si>
  <si>
    <t>WITHIN VIEW,HEARD WR</t>
  </si>
  <si>
    <t>PULLED UP ON ACCIDEN</t>
  </si>
  <si>
    <t>FERRY WORKER, FLAG D</t>
  </si>
  <si>
    <t>COOKE COUNTY DISP</t>
  </si>
  <si>
    <t>REPORTED AT STATION</t>
  </si>
  <si>
    <t>WASKOM FD PERSONELL</t>
  </si>
  <si>
    <t>SAN ANTONIO DPS DISP</t>
  </si>
  <si>
    <t>COMPL FLAGGED OFF.</t>
  </si>
  <si>
    <t>SO DDISP</t>
  </si>
  <si>
    <t>TROOPER JOHN MIETH</t>
  </si>
  <si>
    <t>BOSQUE COUNTY S O</t>
  </si>
  <si>
    <t>OBSERVED IN PERSON</t>
  </si>
  <si>
    <t>REFUGIO SHERIFF'S OF</t>
  </si>
  <si>
    <t>MARTHA DL SUPERVISIO</t>
  </si>
  <si>
    <t>BELL COUNTY COMM. CE</t>
  </si>
  <si>
    <t>SERGEANT TOM LAMBERT</t>
  </si>
  <si>
    <t>DROVE UPON TO ACCIDE</t>
  </si>
  <si>
    <t>RADIO/CAD DISPATCH</t>
  </si>
  <si>
    <t>ERATH CO DISPATCH</t>
  </si>
  <si>
    <t>10-41350</t>
  </si>
  <si>
    <t>HCCS DISPATCH</t>
  </si>
  <si>
    <t>IN PERSON.</t>
  </si>
  <si>
    <t>DISPATCHED/ON SCENE</t>
  </si>
  <si>
    <t>ASKED FOR CALL</t>
  </si>
  <si>
    <t>WS DISPATCHER</t>
  </si>
  <si>
    <t>RELIEVED 70Z18D</t>
  </si>
  <si>
    <t>REPORTED BY MANAGER</t>
  </si>
  <si>
    <t>DISPATCDHED</t>
  </si>
  <si>
    <t>WALK IN FRONT OFFICE</t>
  </si>
  <si>
    <t>OFC.ROBERTS</t>
  </si>
  <si>
    <t>WALK IN TO STATION 4</t>
  </si>
  <si>
    <t>MCKINNEY DISP.</t>
  </si>
  <si>
    <t>OFF DUTY EX-JOB OFC</t>
  </si>
  <si>
    <t>MULESHOE P.D. DISPAT</t>
  </si>
  <si>
    <t>MCKINNEY PD DISPATCH</t>
  </si>
  <si>
    <t>DISLPATCH</t>
  </si>
  <si>
    <t>APARTMENT CORPORATE</t>
  </si>
  <si>
    <t>VCD SGT OGDEN</t>
  </si>
  <si>
    <t>NEARBY</t>
  </si>
  <si>
    <t>BY PERSON</t>
  </si>
  <si>
    <t>NOTIFED BY CITIZEN</t>
  </si>
  <si>
    <t>MARTIN REYES</t>
  </si>
  <si>
    <t>DESK SGT</t>
  </si>
  <si>
    <t>BY VEHICLE OWNER</t>
  </si>
  <si>
    <t>WALK IN/SE STATION</t>
  </si>
  <si>
    <t>SGT ONVIEW</t>
  </si>
  <si>
    <t>ROLLED UPON ACCIDENT</t>
  </si>
  <si>
    <t>HEARD CRASH OCCUR</t>
  </si>
  <si>
    <t>WS DISPATCH</t>
  </si>
  <si>
    <t>DISOATCHED</t>
  </si>
  <si>
    <t>HPD/DISPATHCER</t>
  </si>
  <si>
    <t>RAD</t>
  </si>
  <si>
    <t>WALK IN AT DESK</t>
  </si>
  <si>
    <t>WESTSIDE DISPATCH</t>
  </si>
  <si>
    <t>LAMPASAS DPS COM.</t>
  </si>
  <si>
    <t>FRONT DESK/WALK-IN</t>
  </si>
  <si>
    <t>SODISP.</t>
  </si>
  <si>
    <t>WALKIN (STATION)</t>
  </si>
  <si>
    <t>HEARD RADIO TRAFFIC</t>
  </si>
  <si>
    <t>TELEPHONE DISPATCHED</t>
  </si>
  <si>
    <t>EXTRA-JOB</t>
  </si>
  <si>
    <t>DISPACTER</t>
  </si>
  <si>
    <t>NORTH DIVISION DISP</t>
  </si>
  <si>
    <t>ONVIEWD</t>
  </si>
  <si>
    <t>FLAGGED DOWN AT STAT</t>
  </si>
  <si>
    <t>W.S. DISPATCHER</t>
  </si>
  <si>
    <t>CO RADIO</t>
  </si>
  <si>
    <t>B.C.S.O</t>
  </si>
  <si>
    <t>HAILED BY AGENT</t>
  </si>
  <si>
    <t>FRONT OFFICE REPORT</t>
  </si>
  <si>
    <t>SIGHT.</t>
  </si>
  <si>
    <t>DID NOT MAKE ACC-SCE</t>
  </si>
  <si>
    <t>MSU PD RADIO</t>
  </si>
  <si>
    <t>RADIO-MDC</t>
  </si>
  <si>
    <t>DISPATER</t>
  </si>
  <si>
    <t>C. ESPINOSA</t>
  </si>
  <si>
    <t>COMPLAINANTS</t>
  </si>
  <si>
    <t>HPD. DISP.</t>
  </si>
  <si>
    <t>WALKIN TO THE FONDRE</t>
  </si>
  <si>
    <t>DROVE UP AFTER OCCUR</t>
  </si>
  <si>
    <t>FLAGGED DOWN BY THIR</t>
  </si>
  <si>
    <t>WALK IN TO FONDREN</t>
  </si>
  <si>
    <t>ON-SIGHT (PRESENT)</t>
  </si>
  <si>
    <t>J. JOHNSON</t>
  </si>
  <si>
    <t>WSPD DISPATCH</t>
  </si>
  <si>
    <t>ON VIEW (PER 2A0ID)</t>
  </si>
  <si>
    <t>HARRIS CO. SO. RADIO</t>
  </si>
  <si>
    <t>DISPATCH, CHEROKEE C</t>
  </si>
  <si>
    <t>DISPTAHCER</t>
  </si>
  <si>
    <t>CALLED IN BY DESK</t>
  </si>
  <si>
    <t>CONTACTED BY #1'S OW</t>
  </si>
  <si>
    <t>DISPATCHED/FAULT.</t>
  </si>
  <si>
    <t>PULLED UP</t>
  </si>
  <si>
    <t>FLAGGED DOWN EJ</t>
  </si>
  <si>
    <t>DISPATCHED TO LICHEN</t>
  </si>
  <si>
    <t>MADE SCENE</t>
  </si>
  <si>
    <t>MADE CASE</t>
  </si>
  <si>
    <t>OCCURED IN PRESENCE</t>
  </si>
  <si>
    <t>BY REPORTING PERSON</t>
  </si>
  <si>
    <t>RESPONDED TO ASSIST</t>
  </si>
  <si>
    <t>DISPATCHED TO ANOTHE</t>
  </si>
  <si>
    <t>CAME ON AT SCENE</t>
  </si>
  <si>
    <t>PRIC</t>
  </si>
  <si>
    <t>DICKENS COUNTY</t>
  </si>
  <si>
    <t>OBSERVED CRASHED VEH</t>
  </si>
  <si>
    <t>WALK IN AT SUBSTATIO</t>
  </si>
  <si>
    <t>DISPAATCHER</t>
  </si>
  <si>
    <t>VCD SHIFT SUPERVISOR</t>
  </si>
  <si>
    <t>ARRIVED ON THE LOCAT</t>
  </si>
  <si>
    <t>DISPATCH-SAPD</t>
  </si>
  <si>
    <t>UNIT 2 OWNER</t>
  </si>
  <si>
    <t>CONTACT</t>
  </si>
  <si>
    <t>SCENE FOUND</t>
  </si>
  <si>
    <t>TOLD IN PERSON</t>
  </si>
  <si>
    <t>ASSISTANT DIRECTOR T</t>
  </si>
  <si>
    <t>FLAGGED DOWN BY #2</t>
  </si>
  <si>
    <t>ON SCENE WHEN OCC</t>
  </si>
  <si>
    <t>WAVED DOWN BY CITIZE</t>
  </si>
  <si>
    <t>DISPATCHED TO UNIT#1</t>
  </si>
  <si>
    <t>CITIZEN TOLD ME</t>
  </si>
  <si>
    <t>WALK IN MIDWEST STA</t>
  </si>
  <si>
    <t>WALK-IN TO POLICE ST</t>
  </si>
  <si>
    <t>WALKIN AT SUBSTATION</t>
  </si>
  <si>
    <t>FLAGGED DOWN BY DRVR</t>
  </si>
  <si>
    <t>NAVARRO COUNTY COMMU</t>
  </si>
  <si>
    <t>POLI CE DISPATCHER</t>
  </si>
  <si>
    <t>C.O DISPATCH</t>
  </si>
  <si>
    <t>SIGHT/SITE</t>
  </si>
  <si>
    <t>DID NOT MAKE SCENE</t>
  </si>
  <si>
    <t>DRIVE UNIT</t>
  </si>
  <si>
    <t>WALK-IN PDHQ</t>
  </si>
  <si>
    <t>ONLINE &amp; BY PHONE</t>
  </si>
  <si>
    <t>DISPATCHED TO UNIT #</t>
  </si>
  <si>
    <t>THP CHIEF'S OFFICE</t>
  </si>
  <si>
    <t>RSD DISPATCH</t>
  </si>
  <si>
    <t>SGT. DELGADO #3070</t>
  </si>
  <si>
    <t>HEARD OVER RADIO</t>
  </si>
  <si>
    <t>CCOS DISPATCHER</t>
  </si>
  <si>
    <t>ADVISED DISPATCH</t>
  </si>
  <si>
    <t>HARRISON COUNTY S.O.</t>
  </si>
  <si>
    <t>HOPKINS COUNTY 911</t>
  </si>
  <si>
    <t>WALLER CO. SHERIFF O</t>
  </si>
  <si>
    <t>ONSIGNT</t>
  </si>
  <si>
    <t>WCSO-DISPATCH</t>
  </si>
  <si>
    <t>FORT STOCKTON PD</t>
  </si>
  <si>
    <t>F.B.C.S.O. DISPATCH</t>
  </si>
  <si>
    <t>WALLER CO. DISPATCHE</t>
  </si>
  <si>
    <t>BRIAN SRBA</t>
  </si>
  <si>
    <t>COLDSPRING SO</t>
  </si>
  <si>
    <t>DISPATCHED AS BACKUP</t>
  </si>
  <si>
    <t>OFFICER INVOLVED IN</t>
  </si>
  <si>
    <t>WITNESSED BY INVESTI</t>
  </si>
  <si>
    <t>HCC PCT 3 CONSTABLE</t>
  </si>
  <si>
    <t>WAVED DOWN BY VICTAM</t>
  </si>
  <si>
    <t>ON VIEW/RADIO DISPAC</t>
  </si>
  <si>
    <t>HARIN COUNTY SO,</t>
  </si>
  <si>
    <t>S.CENT DISP</t>
  </si>
  <si>
    <t>DISCOVERED IN STREET</t>
  </si>
  <si>
    <t>WALK-IN (EXTRA JOB)</t>
  </si>
  <si>
    <t>TEXAS CITY DISPATCH</t>
  </si>
  <si>
    <t>MOORE CO. DISPATCH</t>
  </si>
  <si>
    <t>LJPD DISPATCH</t>
  </si>
  <si>
    <t>HPD'S DISPATCHER</t>
  </si>
  <si>
    <t>POLICE ISPATCH</t>
  </si>
  <si>
    <t>HCC0 7 DISPATCHER</t>
  </si>
  <si>
    <t>HEAD</t>
  </si>
  <si>
    <t>GROESBECK PD #716</t>
  </si>
  <si>
    <t>FT BEND COUNTY DISP.</t>
  </si>
  <si>
    <t>HQ. DISPATCHED</t>
  </si>
  <si>
    <t>FALLS CO SO</t>
  </si>
  <si>
    <t>OFFICER J WILLIAMS O</t>
  </si>
  <si>
    <t>PURSUIT ACCIDENT</t>
  </si>
  <si>
    <t>WALK IN TO WESTSIDE</t>
  </si>
  <si>
    <t>TWO</t>
  </si>
  <si>
    <t>ONVIEWED AFTER ACC</t>
  </si>
  <si>
    <t>POLI DISPATCHED</t>
  </si>
  <si>
    <t>HPD DIRPATCHER</t>
  </si>
  <si>
    <t>DISP TO SUB STATION</t>
  </si>
  <si>
    <t>ACCIDENT OBSERVED BY</t>
  </si>
  <si>
    <t>LAKE DALLAS POLICE D</t>
  </si>
  <si>
    <t>SC PATROL</t>
  </si>
  <si>
    <t>DISPATER.</t>
  </si>
  <si>
    <t>LUBBOCK POLICE DISPA</t>
  </si>
  <si>
    <t>RADIOS DISPATCHED</t>
  </si>
  <si>
    <t>HQ:DISPATCHED</t>
  </si>
  <si>
    <t>WALK IN OFFICE</t>
  </si>
  <si>
    <t>REAL CO S.O.</t>
  </si>
  <si>
    <t>G. RADIO</t>
  </si>
  <si>
    <t>FANNIN DISPATCH</t>
  </si>
  <si>
    <t>BURLESON CO. SO</t>
  </si>
  <si>
    <t>SOMERVELL S.O.</t>
  </si>
  <si>
    <t>LAMPASAS COMMS.</t>
  </si>
  <si>
    <t>TEXAS CITY COMM.</t>
  </si>
  <si>
    <t>OCHILTREE CO SO</t>
  </si>
  <si>
    <t>WEBSTER DISPATCHER</t>
  </si>
  <si>
    <t>A CO COMM</t>
  </si>
  <si>
    <t>DPS DISPATHCED</t>
  </si>
  <si>
    <t>DPS CONROE COM.</t>
  </si>
  <si>
    <t>BURKERT</t>
  </si>
  <si>
    <t>DISPATCHED/POLICE RA</t>
  </si>
  <si>
    <t>DISPATCH1</t>
  </si>
  <si>
    <t>VZSO DISPATCH</t>
  </si>
  <si>
    <t>CITIZEN CONTACT (UNI</t>
  </si>
  <si>
    <t>CALLED BY RESIDENT</t>
  </si>
  <si>
    <t>LUFKIN DPS DISPTACH</t>
  </si>
  <si>
    <t>WALKIN RPT AT STA4</t>
  </si>
  <si>
    <t>ON VIEW BY OTHER OFC</t>
  </si>
  <si>
    <t>CHILLICOTHE FIRE CHI</t>
  </si>
  <si>
    <t>BY CELL</t>
  </si>
  <si>
    <t>NAVASOTA DISPATCH</t>
  </si>
  <si>
    <t>PALO PINTO COUNTY</t>
  </si>
  <si>
    <t>WSO COMMUNICATIONS</t>
  </si>
  <si>
    <t>ON-SCENE/NEARBY</t>
  </si>
  <si>
    <t>CAME TO POLICE DEPAR</t>
  </si>
  <si>
    <t>R. MARTINEZ</t>
  </si>
  <si>
    <t>WAIVED DOWN AT PD</t>
  </si>
  <si>
    <t>DPS CONROE COMMM</t>
  </si>
  <si>
    <t>VIA TELEPHO RADIO</t>
  </si>
  <si>
    <t>WALK IN AT WSRC</t>
  </si>
  <si>
    <t>CALLED INTO THE PD</t>
  </si>
  <si>
    <t>BY LT. CROSS</t>
  </si>
  <si>
    <t>ROLLED UP TO SCENE</t>
  </si>
  <si>
    <t>RADIO-MCT DISPATCH</t>
  </si>
  <si>
    <t>STEPHENS COUNTY SO</t>
  </si>
  <si>
    <t>MCLENNAN CO.</t>
  </si>
  <si>
    <t>DPS HALINGEN COMM</t>
  </si>
  <si>
    <t>COMPUTER DISATCH</t>
  </si>
  <si>
    <t>HOUSTON CO. DISP</t>
  </si>
  <si>
    <t>WAVED DOWN BY U#2</t>
  </si>
  <si>
    <t>DISPT.</t>
  </si>
  <si>
    <t>GLN ALARM</t>
  </si>
  <si>
    <t>PATROL/CITIZEN</t>
  </si>
  <si>
    <t>HOUSTON CO. DISP.</t>
  </si>
  <si>
    <t>DISPAT6CH</t>
  </si>
  <si>
    <t>FANNIN COUNTY SHERIF</t>
  </si>
  <si>
    <t>ON VIEW/ROLLED UP</t>
  </si>
  <si>
    <t>SAN SABA PD.</t>
  </si>
  <si>
    <t>WALER CO. DISP.</t>
  </si>
  <si>
    <t>ON VIEWED ACC</t>
  </si>
  <si>
    <t>ROLLED UP ON AFTER</t>
  </si>
  <si>
    <t>WESTSIDE DISP</t>
  </si>
  <si>
    <t>MYSELF, DROVE UP ONI</t>
  </si>
  <si>
    <t>HOPKINS COUNTY COMMU</t>
  </si>
  <si>
    <t>OLNEY PD DISPATCHER</t>
  </si>
  <si>
    <t>OM SCENE INVESTIGATN</t>
  </si>
  <si>
    <t>SAN SABA CO. S.O.</t>
  </si>
  <si>
    <t>SC DISPATCHED</t>
  </si>
  <si>
    <t>PEDISTRIAN</t>
  </si>
  <si>
    <t>FAIRFIELD P.D.</t>
  </si>
  <si>
    <t>WALKED INTO STA# 3</t>
  </si>
  <si>
    <t>OBSERVED ACC.</t>
  </si>
  <si>
    <t>DEPUTY CHRIS WINKLER</t>
  </si>
  <si>
    <t>DISPATCH KPD</t>
  </si>
  <si>
    <t>CORYELL CO DISPATCH</t>
  </si>
  <si>
    <t>HOUSTON PD DISPATCHR</t>
  </si>
  <si>
    <t>1ST OFFICER DROVE-UP</t>
  </si>
  <si>
    <t>ON VIEW-OBSERVED</t>
  </si>
  <si>
    <t>RESPONDED-NEAR SCENE</t>
  </si>
  <si>
    <t>YOUNG CO.S.O</t>
  </si>
  <si>
    <t>ATASCOSA DISPATCH</t>
  </si>
  <si>
    <t>OBSERVED VEHICLE W/D</t>
  </si>
  <si>
    <t>NOTIFIED BY CITY HAL</t>
  </si>
  <si>
    <t>DROVE TO ACCIDENT</t>
  </si>
  <si>
    <t>RUSK COUNEY S O</t>
  </si>
  <si>
    <t>INV FOLLOW UP</t>
  </si>
  <si>
    <t>HPD STATION WALK-IN</t>
  </si>
  <si>
    <t>RADIO/CALL</t>
  </si>
  <si>
    <t>WHITNEY DISPATCH</t>
  </si>
  <si>
    <t>DEPUTY BURROUGHS</t>
  </si>
  <si>
    <t>OFFICER LOCATE</t>
  </si>
  <si>
    <t>P9OLICE RADIO</t>
  </si>
  <si>
    <t>D.S.C.O. DISPATCH</t>
  </si>
  <si>
    <t>BISD RADIO</t>
  </si>
  <si>
    <t>WAIVED DOWN AT LOCAT</t>
  </si>
  <si>
    <t>OFCR CHASING VEH</t>
  </si>
  <si>
    <t>TELEPHONE RCSO</t>
  </si>
  <si>
    <t>RAINS DISPATCH</t>
  </si>
  <si>
    <t>ON VIEW OF B410</t>
  </si>
  <si>
    <t>CHAMBERS COUNTS SO</t>
  </si>
  <si>
    <t>PRECINCT FOUR DISPAT</t>
  </si>
  <si>
    <t>LPD DISPATCHED</t>
  </si>
  <si>
    <t>WATCHED IT HAPPEN</t>
  </si>
  <si>
    <t>PCT, 4 DISPATCH</t>
  </si>
  <si>
    <t>BELL COMMUNIATIONS</t>
  </si>
  <si>
    <t>DPS COMMUNTICATION</t>
  </si>
  <si>
    <t>DISPATCHED TO SCENE.</t>
  </si>
  <si>
    <t>SENT TO MDT</t>
  </si>
  <si>
    <t>OFFICER INITIATED TR</t>
  </si>
  <si>
    <t>CCOS DISPATCH</t>
  </si>
  <si>
    <t>GRIMES CO. SO</t>
  </si>
  <si>
    <t>INVEST. OFFICER</t>
  </si>
  <si>
    <t>HEADQUARTER</t>
  </si>
  <si>
    <t>ALPINE PD DISPATCH</t>
  </si>
  <si>
    <t>WALLER COUNTY S O</t>
  </si>
  <si>
    <t>OFFICER SAW CRASH</t>
  </si>
  <si>
    <t>SGT. SUPERVISOR</t>
  </si>
  <si>
    <t>CCSO -  RADIO</t>
  </si>
  <si>
    <t>RADI DISPATCH</t>
  </si>
  <si>
    <t>TRINITY PD</t>
  </si>
  <si>
    <t>WALK IN TO NERC</t>
  </si>
  <si>
    <t>LA SALLE COUNTY</t>
  </si>
  <si>
    <t>SGT.</t>
  </si>
  <si>
    <t>DISPATCEHED</t>
  </si>
  <si>
    <t>F.LAGGED DOWN</t>
  </si>
  <si>
    <t>ONSCENE WHEN OCCD</t>
  </si>
  <si>
    <t>HAMILTON COUNTY</t>
  </si>
  <si>
    <t>LS SHARMAN</t>
  </si>
  <si>
    <t>DROVE UP ON BY OFFIC</t>
  </si>
  <si>
    <t>HCCS DISPATCHER</t>
  </si>
  <si>
    <t>AT MVRCC BY CO</t>
  </si>
  <si>
    <t>PLANO PD DISPATCH VI</t>
  </si>
  <si>
    <t>ZA</t>
  </si>
  <si>
    <t>BRYAN HIGH SCHOOL EM</t>
  </si>
  <si>
    <t>HEARD (ON SITE)</t>
  </si>
  <si>
    <t>INFORMED BY PASSERBY</t>
  </si>
  <si>
    <t>ALDINE ISD DISPATCH</t>
  </si>
  <si>
    <t>10H09B</t>
  </si>
  <si>
    <t>PHONE (NON EMERGENCY</t>
  </si>
  <si>
    <t>TROOPER WOODARD</t>
  </si>
  <si>
    <t>ON-VIEWED BY OFFICER</t>
  </si>
  <si>
    <t>CLOSE TO SCENE</t>
  </si>
  <si>
    <t>VRA MCT DISPATCH</t>
  </si>
  <si>
    <t>HANSFORD COUNTY SO</t>
  </si>
  <si>
    <t>WALK IN AT FRONT DES</t>
  </si>
  <si>
    <t>OFFICER BOUSE</t>
  </si>
  <si>
    <t>OFFICER KNOPP</t>
  </si>
  <si>
    <t>OCHITREE COUNTY SO</t>
  </si>
  <si>
    <t>DISPATCHED SO</t>
  </si>
  <si>
    <t>DEWITT COUNTY SO</t>
  </si>
  <si>
    <t>DPS COMMINCATION</t>
  </si>
  <si>
    <t>HCCCO PCT 7 DISPATCH</t>
  </si>
  <si>
    <t>DRIVER VIA PHONE</t>
  </si>
  <si>
    <t>DROVE UPON SCENE.</t>
  </si>
  <si>
    <t>CITIZEN BRIAN MOORE</t>
  </si>
  <si>
    <t>SEEN IT HAPPEN</t>
  </si>
  <si>
    <t>NOTIFIED BY STAFF.</t>
  </si>
  <si>
    <t>DISPATCHED DPS SS</t>
  </si>
  <si>
    <t>LAMAR DISPATCH</t>
  </si>
  <si>
    <t>TELPHONE</t>
  </si>
  <si>
    <t>A.C.S.O DISPATCH</t>
  </si>
  <si>
    <t>POLICE RADIO CAL</t>
  </si>
  <si>
    <t>HARLIMGEN COMM</t>
  </si>
  <si>
    <t>EL PASO DPS</t>
  </si>
  <si>
    <t>ALFREDO GONZALEZ</t>
  </si>
  <si>
    <t>DPS COMM. - MCALLEN</t>
  </si>
  <si>
    <t>DPS MCALLEN-COMM.</t>
  </si>
  <si>
    <t>COLLINSVILLE CITY HA</t>
  </si>
  <si>
    <t>CCSD DISPATCHER</t>
  </si>
  <si>
    <t>POLICE DISPARCH</t>
  </si>
  <si>
    <t>BEHIND VEHICLE</t>
  </si>
  <si>
    <t>OBSERVED ON DUTY</t>
  </si>
  <si>
    <t>KEVIN L. GALYON</t>
  </si>
  <si>
    <t>DROVE PASSED</t>
  </si>
  <si>
    <t>GUADALPE COUNTY SO</t>
  </si>
  <si>
    <t>DISCOVERED BY PATROL</t>
  </si>
  <si>
    <t>ROSE CITY MARSHALL</t>
  </si>
  <si>
    <t>FT BEND CO DISPATCH</t>
  </si>
  <si>
    <t>WALKUP COMPLAINANT</t>
  </si>
  <si>
    <t>RADIO DISCPATCH</t>
  </si>
  <si>
    <t>OFC ESCHETE ONVIEW</t>
  </si>
  <si>
    <t>DPS BRYAN-DISPATCHED</t>
  </si>
  <si>
    <t>REF BY</t>
  </si>
  <si>
    <t>DROVE ONTO THE SCENE</t>
  </si>
  <si>
    <t>POLICE OFFICER OBSER</t>
  </si>
  <si>
    <t>NOTICED THE ACCIDENT</t>
  </si>
  <si>
    <t>ARRIVED AT FRONT DES</t>
  </si>
  <si>
    <t>DISPATCHJED</t>
  </si>
  <si>
    <t>WALKED INTO LOBBY</t>
  </si>
  <si>
    <t>DIRECTLY REPORTED</t>
  </si>
  <si>
    <t>RADIO-SGT. BOYETT</t>
  </si>
  <si>
    <t>CIVILIAN DRIVER</t>
  </si>
  <si>
    <t>OBSERVED CRASH SCENE</t>
  </si>
  <si>
    <t>ONVIEW/FLAGGED DOWN</t>
  </si>
  <si>
    <t>DEAF SMITH CO</t>
  </si>
  <si>
    <t>H.P.D. DISPATHER</t>
  </si>
  <si>
    <t>FAX</t>
  </si>
  <si>
    <t>VOLUNTEER</t>
  </si>
  <si>
    <t>DROVE BY THE CRASH</t>
  </si>
  <si>
    <t>ONVIEWED/FLAGGED DWN</t>
  </si>
  <si>
    <t>WALKIN AT NW STATION</t>
  </si>
  <si>
    <t>ON-VIEW/OTHER OFC</t>
  </si>
  <si>
    <t>WALK-IN COMPLAINANTS</t>
  </si>
  <si>
    <t>SAN JACINTO CO. SO.</t>
  </si>
  <si>
    <t>WALLER CO. DISP</t>
  </si>
  <si>
    <t>WALKI NN REPORT</t>
  </si>
  <si>
    <t>RADIO MCT</t>
  </si>
  <si>
    <t>UNIT WAS WAVED DOWN</t>
  </si>
  <si>
    <t>IN PERSON ON SCENE</t>
  </si>
  <si>
    <t>BANDERA CO. SO DISPA</t>
  </si>
  <si>
    <t>KERR COUNTY SO PHONE</t>
  </si>
  <si>
    <t>DROVE-UP ON IT</t>
  </si>
  <si>
    <t>ACSO DISPATCHER</t>
  </si>
  <si>
    <t>DRIVER FLAGGED DOWN</t>
  </si>
  <si>
    <t>PASSERBY NOTIFIED</t>
  </si>
  <si>
    <t>FRIO COUNTY DISPATH</t>
  </si>
  <si>
    <t>CHIEF BARTON</t>
  </si>
  <si>
    <t>RADIO DISSPATCH</t>
  </si>
  <si>
    <t>DISP / SIGHT</t>
  </si>
  <si>
    <t>STOREFRONT WALK-IN</t>
  </si>
  <si>
    <t>BEAUMONT COMM</t>
  </si>
  <si>
    <t>JASPER SO/DISPATCH</t>
  </si>
  <si>
    <t>CALL TO APD</t>
  </si>
  <si>
    <t>DROVE UPON IT.</t>
  </si>
  <si>
    <t>OTHER OFFICER ONSCEN</t>
  </si>
  <si>
    <t>DISPATCH D.</t>
  </si>
  <si>
    <t>DUMAS CENTRAL DISPAT</t>
  </si>
  <si>
    <t>TRAFFIC LT CALLED IN</t>
  </si>
  <si>
    <t>TELEPHONE/DISPATCH</t>
  </si>
  <si>
    <t>FRONT DESK WALKIN</t>
  </si>
  <si>
    <t>RADIO FLAG DOWN</t>
  </si>
  <si>
    <t>BY PURSUING OFFICERS</t>
  </si>
  <si>
    <t>BY RAIDO</t>
  </si>
  <si>
    <t>WALKIN AT STATION</t>
  </si>
  <si>
    <t>DIAPATCHER</t>
  </si>
  <si>
    <t>DISPATCHED AT 1528</t>
  </si>
  <si>
    <t>HPD DISPATCHER/MDT</t>
  </si>
  <si>
    <t>RADIO/MULESHOE PD</t>
  </si>
  <si>
    <t>WALKIN STATION</t>
  </si>
  <si>
    <t>YOUNG CO AO</t>
  </si>
  <si>
    <t>FLAGGED BY WITNESS</t>
  </si>
  <si>
    <t>TROOPER RONALD HOLUB</t>
  </si>
  <si>
    <t>DPS COMUNICATION</t>
  </si>
  <si>
    <t>CRASH VEHICLE DRIVER</t>
  </si>
  <si>
    <t>WALK IN AT STATION #</t>
  </si>
  <si>
    <t>WALKED IN AT STATION</t>
  </si>
  <si>
    <t>HPD HISPATCH</t>
  </si>
  <si>
    <t>VOLUNTEER FIREMAN</t>
  </si>
  <si>
    <t>OBSRVD BY SGT GARCIA</t>
  </si>
  <si>
    <t>OFFICER OBSERVED VEH</t>
  </si>
  <si>
    <t>BPD COMPI CENTER</t>
  </si>
  <si>
    <t>DEL RIO DISPATCHER</t>
  </si>
  <si>
    <t>DISPTACTHED</t>
  </si>
  <si>
    <t>MCALLEN-DPS</t>
  </si>
  <si>
    <t>MINERAL WELLS PD</t>
  </si>
  <si>
    <t>UHC POLICE DISPATCH</t>
  </si>
  <si>
    <t>SOMERVELL CO.S.O.</t>
  </si>
  <si>
    <t>PIERSON</t>
  </si>
  <si>
    <t>WALKED-IN TO STATION</t>
  </si>
  <si>
    <t>DIALED 9-1-1</t>
  </si>
  <si>
    <t>DFW DISPATCH</t>
  </si>
  <si>
    <t>VIA M CT</t>
  </si>
  <si>
    <t>CITIZEN INFORMED ME</t>
  </si>
  <si>
    <t>OFC WALKER #1497</t>
  </si>
  <si>
    <t>RADIO MCT DISPATCH</t>
  </si>
  <si>
    <t>CCPD RADIO DISPATCH</t>
  </si>
  <si>
    <t>FOUND IR</t>
  </si>
  <si>
    <t>BRYAN COMMUNICATIONS</t>
  </si>
  <si>
    <t>DIRECT CONNECT NEXTL</t>
  </si>
  <si>
    <t>CHEROKEE CO S.O.</t>
  </si>
  <si>
    <t>DPS COMM BMT</t>
  </si>
  <si>
    <t>CALLED TO SCENE</t>
  </si>
  <si>
    <t>COMMUINCATIONS</t>
  </si>
  <si>
    <t>SGT TITUS</t>
  </si>
  <si>
    <t>TYLER C OUNTY SO</t>
  </si>
  <si>
    <t>WAVED DOWN ON EJ</t>
  </si>
  <si>
    <t>COMPLAINANT DRIVER</t>
  </si>
  <si>
    <t>WALK-IN@STATION</t>
  </si>
  <si>
    <t>HPD DIPSATCH</t>
  </si>
  <si>
    <t>DISPATCH DIMMITT SO</t>
  </si>
  <si>
    <t>ON VIEWED THE ACC</t>
  </si>
  <si>
    <t>CHEROKEE CO. DISPATC</t>
  </si>
  <si>
    <t>OFFICER RANDY WALCIK</t>
  </si>
  <si>
    <t>ROLLING BY</t>
  </si>
  <si>
    <t>INVOLVED IN CHASE</t>
  </si>
  <si>
    <t>TELEPHONE/CALL-OUT</t>
  </si>
  <si>
    <t>DUMAS DISPTACH</t>
  </si>
  <si>
    <t>CCDP DISPATCH</t>
  </si>
  <si>
    <t>HEARD ACCIDENT OCCUR</t>
  </si>
  <si>
    <t>WALK IN POLICE STATI</t>
  </si>
  <si>
    <t>DISPTACHTED</t>
  </si>
  <si>
    <t>WALKED UP ON SCENE</t>
  </si>
  <si>
    <t>HPD DISWPATCH</t>
  </si>
  <si>
    <t>SW DISPATCHER</t>
  </si>
  <si>
    <t>SOUTH CENTRAL DISP</t>
  </si>
  <si>
    <t>NN DISPATCHER</t>
  </si>
  <si>
    <t>OFFICER STEINMILLER</t>
  </si>
  <si>
    <t>S. BEHREAB</t>
  </si>
  <si>
    <t>E.R. STAFF</t>
  </si>
  <si>
    <t>ON VIEW PATROL</t>
  </si>
  <si>
    <t>FLAG DOWN/ON-VIEW</t>
  </si>
  <si>
    <t>SEDISPATCH</t>
  </si>
  <si>
    <t>TROOPER DANNY WHITE</t>
  </si>
  <si>
    <t>TROOPER DARREN LAMP</t>
  </si>
  <si>
    <t>ROLE ON THE ACCIDENT</t>
  </si>
  <si>
    <t>WAL-IN</t>
  </si>
  <si>
    <t>MANAGER CALLED</t>
  </si>
  <si>
    <t>PD CELL PHONE</t>
  </si>
  <si>
    <t>VZCSO DISPATCH</t>
  </si>
  <si>
    <t>UNDERCOVER OFFICER O</t>
  </si>
  <si>
    <t>OFFICER MAAS OBSERVD</t>
  </si>
  <si>
    <t>DISPATCH CONROE</t>
  </si>
  <si>
    <t>IN PERSON/WALK IN</t>
  </si>
  <si>
    <t>BELL CO. COMM. CTR.</t>
  </si>
  <si>
    <t>BY SGT. M. ARTEAGA</t>
  </si>
  <si>
    <t>RED RIVER COUNT S.O.</t>
  </si>
  <si>
    <t>NAVARRO CO SO</t>
  </si>
  <si>
    <t>DROVE UPON AFTER</t>
  </si>
  <si>
    <t>EDINBURG POLICE DISP</t>
  </si>
  <si>
    <t>POLICE DISP.</t>
  </si>
  <si>
    <t>VIA POLICE CELL PHON</t>
  </si>
  <si>
    <t>MATT CRUISE</t>
  </si>
  <si>
    <t>D.P.S. CONROE</t>
  </si>
  <si>
    <t>FLAGED-DOWN</t>
  </si>
  <si>
    <t>OFFICER DOX</t>
  </si>
  <si>
    <t>HSCO DISPATCHER</t>
  </si>
  <si>
    <t>HARRIS CO. DISPATCH</t>
  </si>
  <si>
    <t>BRAZORIA S.O. COMM.</t>
  </si>
  <si>
    <t>TROOPER C. CROCKER</t>
  </si>
  <si>
    <t>DPS. COMM.-CONROE</t>
  </si>
  <si>
    <t>GUADALUPE CO.S.O.</t>
  </si>
  <si>
    <t>DPS, TEXARKANA COMM</t>
  </si>
  <si>
    <t>DIPATHCED</t>
  </si>
  <si>
    <t>LRD RADIO</t>
  </si>
  <si>
    <t>REPORTED AT FRONT DE</t>
  </si>
  <si>
    <t>DPS TROOPER MILLS</t>
  </si>
  <si>
    <t>MCLENNA CO. SHERIFF</t>
  </si>
  <si>
    <t>PERSON JCSO DISPATCH</t>
  </si>
  <si>
    <t>DISPATCHED(BCSO)</t>
  </si>
  <si>
    <t>CITY PHONE</t>
  </si>
  <si>
    <t>PANOLA CO DISPATCH</t>
  </si>
  <si>
    <t>EULESS DISP</t>
  </si>
  <si>
    <t>DISPATCH-RADIO DISPA</t>
  </si>
  <si>
    <t>ORANGE S.O.</t>
  </si>
  <si>
    <t>POLICE CAD SYSTEM</t>
  </si>
  <si>
    <t>WALK IN COMPLAINANT</t>
  </si>
  <si>
    <t>WILLIS PD DISPATCH</t>
  </si>
  <si>
    <t>OFFICER OBSERVED AFT</t>
  </si>
  <si>
    <t>DPS QZONA</t>
  </si>
  <si>
    <t>NOTICED VEHICLE ON R</t>
  </si>
  <si>
    <t>CRASH WAS "ON VIEW"</t>
  </si>
  <si>
    <t>DROVE UP ON CRASH.</t>
  </si>
  <si>
    <t>ALL READY ON SCENE</t>
  </si>
  <si>
    <t>DISPATCHED-DONLEY CO</t>
  </si>
  <si>
    <t>ARTURO DELACRUZ</t>
  </si>
  <si>
    <t>TROOPER CODY ROGERS</t>
  </si>
  <si>
    <t>EPPD COMMUNICATION D</t>
  </si>
  <si>
    <t>DONLEY COUNTY, SO</t>
  </si>
  <si>
    <t>CORPORAL ESQUEDA</t>
  </si>
  <si>
    <t>RADIO: DEP S LACY</t>
  </si>
  <si>
    <t>WALKER CO. S.O.</t>
  </si>
  <si>
    <t>ON-VIEW/WITNESSED</t>
  </si>
  <si>
    <t>DISPATCH-ABILENE</t>
  </si>
  <si>
    <t>RADIO: FBCSO COMMUNI</t>
  </si>
  <si>
    <t>ON VIEW (WITNESS)</t>
  </si>
  <si>
    <t>LT. AMY COX</t>
  </si>
  <si>
    <t>ATSCOSA DISPATCH</t>
  </si>
  <si>
    <t>ZAVALA CO. COMMUNICA</t>
  </si>
  <si>
    <t>ON VIEWED BY 91H51</t>
  </si>
  <si>
    <t>WALKIN-REPORT</t>
  </si>
  <si>
    <t>SEEN IN PENDING CALL</t>
  </si>
  <si>
    <t>DISP. SIGHT</t>
  </si>
  <si>
    <t>FLAG DOWN AT HQTRS</t>
  </si>
  <si>
    <t>LAVACA CO DISPATCH</t>
  </si>
  <si>
    <t>TOOK CALL HOLD</t>
  </si>
  <si>
    <t>RADIODIPATCHED</t>
  </si>
  <si>
    <t>ARANSAS PASS PD</t>
  </si>
  <si>
    <t>RADIO DISPATCDED</t>
  </si>
  <si>
    <t>HPD DISATCHER</t>
  </si>
  <si>
    <t>DROVE UP ONTO IT</t>
  </si>
  <si>
    <t>VAISD POLICE</t>
  </si>
  <si>
    <t>RAINS SO</t>
  </si>
  <si>
    <t>@SCENE</t>
  </si>
  <si>
    <t>INGLESIDE DISPATCH</t>
  </si>
  <si>
    <t>DDISPATCHED</t>
  </si>
  <si>
    <t>RADIO DIASPTCHER</t>
  </si>
  <si>
    <t>ADV BY OFFICER</t>
  </si>
  <si>
    <t>LOCAL CITIZEN</t>
  </si>
  <si>
    <t>JEFF DAVIS CO ATTY</t>
  </si>
  <si>
    <t>SCHOOL ADMINISTRATOR</t>
  </si>
  <si>
    <t>RADIO DISPTATCH</t>
  </si>
  <si>
    <t>PARKER COUNTY SO</t>
  </si>
  <si>
    <t>FAMILY HEALTH CLINIC</t>
  </si>
  <si>
    <t>WISE CO RADIO DISPAT</t>
  </si>
  <si>
    <t>NOTHING IS SELECTED</t>
  </si>
  <si>
    <t>911-NON EMERGENCY</t>
  </si>
  <si>
    <t>OFFICER WITNESSED AC</t>
  </si>
  <si>
    <t>DROVE UPTO CRASH</t>
  </si>
  <si>
    <t>CROSBY CO. S.O.</t>
  </si>
  <si>
    <t>HAPPENED ONTO IT</t>
  </si>
  <si>
    <t>BY SGT BLAKE</t>
  </si>
  <si>
    <t>RADIO, PLAINS SO</t>
  </si>
  <si>
    <t>VOLUTEERED</t>
  </si>
  <si>
    <t>MADISON CO. DISPATCH</t>
  </si>
  <si>
    <t>KEVIN L. GASKIN</t>
  </si>
  <si>
    <t>HOUSTON POLICE SF</t>
  </si>
  <si>
    <t>ON-VIEWED AFTERMATH</t>
  </si>
  <si>
    <t>POLICE DISPATHC</t>
  </si>
  <si>
    <t>HEARD ACCIDENT FROM</t>
  </si>
  <si>
    <t>LOBBY CALL</t>
  </si>
  <si>
    <t>VICTORIA POLICE DISP</t>
  </si>
  <si>
    <t>FLAGGED DOWN OFFICE</t>
  </si>
  <si>
    <t>ONOVIEW</t>
  </si>
  <si>
    <t>WITNESSED CRASHED</t>
  </si>
  <si>
    <t>LUFKIN DPS DISPACH</t>
  </si>
  <si>
    <t>CISPATCHED</t>
  </si>
  <si>
    <t>FORT BEND CO DISPATC</t>
  </si>
  <si>
    <t>SGT</t>
  </si>
  <si>
    <t>HENDERSON COUNTY DIS</t>
  </si>
  <si>
    <t>POLIEC RADIO</t>
  </si>
  <si>
    <t>I WAS STANDING ON RO</t>
  </si>
  <si>
    <t>DISPATCHED 911</t>
  </si>
  <si>
    <t>TROOPER AL EASON</t>
  </si>
  <si>
    <t>HPD NDISPATCHER</t>
  </si>
  <si>
    <t>01/RADIO</t>
  </si>
  <si>
    <t>ALPHINE PD DISPATCH</t>
  </si>
  <si>
    <t>DROVE UPON THE CRASH</t>
  </si>
  <si>
    <t>LEON COUNTY SHERIFF'</t>
  </si>
  <si>
    <t>TRAVIS COUNTY COM</t>
  </si>
  <si>
    <t>DPS LUBBOCK DISPATCH</t>
  </si>
  <si>
    <t>DROVE  UPON SCENE</t>
  </si>
  <si>
    <t>CRPRL CHAPMAN</t>
  </si>
  <si>
    <t>CALDWELL CO SO DISP</t>
  </si>
  <si>
    <t>DPS COMM - LAREDO</t>
  </si>
  <si>
    <t>TRAFFIC ON-CALL PHON</t>
  </si>
  <si>
    <t>BURNET SO DISPATCH</t>
  </si>
  <si>
    <t>HAYS COUNTY COMM</t>
  </si>
  <si>
    <t>TRAVIS COUNTY COMM.</t>
  </si>
  <si>
    <t>DPS-PIERCE DISPATCH</t>
  </si>
  <si>
    <t>BREWSTER COUNTY DISP</t>
  </si>
  <si>
    <t>TERRY CO DISPATCH</t>
  </si>
  <si>
    <t>HEMPHILL COUNTY S.O.</t>
  </si>
  <si>
    <t>DISPATCHED OTHER LOC</t>
  </si>
  <si>
    <t>DISPATCH CHEROKEE CO</t>
  </si>
  <si>
    <t>MCKINNEY DISPATCHED</t>
  </si>
  <si>
    <t>WALK-IN S. STOREFRON</t>
  </si>
  <si>
    <t>PERSON DRIVING BY</t>
  </si>
  <si>
    <t>SIGHT (FLAGGED DOWN)</t>
  </si>
  <si>
    <t>INFORMED BY SERGEANT</t>
  </si>
  <si>
    <t>WAVED DOWN BY U2</t>
  </si>
  <si>
    <t>FORT WORTH P.D. DISP</t>
  </si>
  <si>
    <t>WLK-IN</t>
  </si>
  <si>
    <t>BY OWNER #2</t>
  </si>
  <si>
    <t>DISPALTCEHD</t>
  </si>
  <si>
    <t>PERSONAL PHONE CALL</t>
  </si>
  <si>
    <t>WALKIN ORI</t>
  </si>
  <si>
    <t>PRESENT AT LOCATION</t>
  </si>
  <si>
    <t>OBSERVED DAMAGE</t>
  </si>
  <si>
    <t>VICTIM CONTACTED ON</t>
  </si>
  <si>
    <t>BY POLICE RADIO</t>
  </si>
  <si>
    <t>OFFICER ROY A. OWENS</t>
  </si>
  <si>
    <t>WALK-IN TO SUB</t>
  </si>
  <si>
    <t>BY COMPLAINANT AT FR</t>
  </si>
  <si>
    <t>WITNESS'S</t>
  </si>
  <si>
    <t>WQLKIN</t>
  </si>
  <si>
    <t>TYLER CO. DISPATCH</t>
  </si>
  <si>
    <t>TYER CO. DISPATCHER</t>
  </si>
  <si>
    <t>SIGHT (SEE NEXT PG.)</t>
  </si>
  <si>
    <t>ON VIEW BY CITIZEN</t>
  </si>
  <si>
    <t>HCCO#3 DISPATCH</t>
  </si>
  <si>
    <t>BY CITZEN</t>
  </si>
  <si>
    <t>SGT K. BROWN #1935</t>
  </si>
  <si>
    <t>IN PERSON/FLAGDOWN</t>
  </si>
  <si>
    <t>DPS. MINERAL WELLS</t>
  </si>
  <si>
    <t>P.D. PHONE</t>
  </si>
  <si>
    <t>DPSCOMMUNICATIONS</t>
  </si>
  <si>
    <t>WALK IN TO STOREFRON</t>
  </si>
  <si>
    <t>OFFICER CALLED</t>
  </si>
  <si>
    <t>TEXAS CITY DPS COMM</t>
  </si>
  <si>
    <t>HPD DISPATCH/MDT</t>
  </si>
  <si>
    <t>WALK-IN REPORT BY VI</t>
  </si>
  <si>
    <t>JOHN PETER</t>
  </si>
  <si>
    <t>DSK SGT FOR DAYSHIFT</t>
  </si>
  <si>
    <t>SGT JONES</t>
  </si>
  <si>
    <t>DISATPCHED</t>
  </si>
  <si>
    <t>POLICE STATION WALK</t>
  </si>
  <si>
    <t>DISATPCH</t>
  </si>
  <si>
    <t>OCCURED IN VIEW</t>
  </si>
  <si>
    <t>DLSP</t>
  </si>
  <si>
    <t>BROADCAST</t>
  </si>
  <si>
    <t>LOCATED ACCIDENT</t>
  </si>
  <si>
    <t>DRIVER WALKIN STA</t>
  </si>
  <si>
    <t>RONNIE TUTTLE</t>
  </si>
  <si>
    <t>DROVE UP ON MVC</t>
  </si>
  <si>
    <t>CALLED POLICE DEPART</t>
  </si>
  <si>
    <t>FIRE RADIO</t>
  </si>
  <si>
    <t>TELEPHONELEESODISPAT</t>
  </si>
  <si>
    <t>911 DISPATCHED CALL</t>
  </si>
  <si>
    <t>DISPATCH BY WILLIAMS</t>
  </si>
  <si>
    <t>WILLIAMSON CO COMM.</t>
  </si>
  <si>
    <t>A/TC DISPATCH</t>
  </si>
  <si>
    <t>SELF REPORTED</t>
  </si>
  <si>
    <t>TELEPHONE-HAYS CO. D</t>
  </si>
  <si>
    <t>ROLLED UP UPON</t>
  </si>
  <si>
    <t>DISPATCHED/FLAGGED D</t>
  </si>
  <si>
    <t>SELF, FOUND CRASH</t>
  </si>
  <si>
    <t>MOT</t>
  </si>
  <si>
    <t>P.</t>
  </si>
  <si>
    <t>TAYLOR POLICE DISPAT</t>
  </si>
  <si>
    <t>RADIO LEECO DISPATCH</t>
  </si>
  <si>
    <t>TRAVIS COUNTY SO COM</t>
  </si>
  <si>
    <t>SGT COOK</t>
  </si>
  <si>
    <t>SAW VEHICLES STOPPED</t>
  </si>
  <si>
    <t>OUTSIDE AGENCY</t>
  </si>
  <si>
    <t>C.P. DISPATCH</t>
  </si>
  <si>
    <t>ONSITE INCIDENT</t>
  </si>
  <si>
    <t>VIEWED OFFENSE</t>
  </si>
  <si>
    <t>INVOLVED</t>
  </si>
  <si>
    <t>DEBORAH DIAZ</t>
  </si>
  <si>
    <t>CALDWELL CO DISPATCH</t>
  </si>
  <si>
    <t>BY OTHER AGENCY</t>
  </si>
  <si>
    <t>TRITON TOWING SERVIC</t>
  </si>
  <si>
    <t>RADION</t>
  </si>
  <si>
    <t>BY ANOTHER UNIT</t>
  </si>
  <si>
    <t>PD COMMUNICATIONS</t>
  </si>
  <si>
    <t>WILCO COMMUICATIONS</t>
  </si>
  <si>
    <t>SELF ASSIONED</t>
  </si>
  <si>
    <t>DISPATCH/ON SCENE</t>
  </si>
  <si>
    <t>RRADIO</t>
  </si>
  <si>
    <t>DISPATCHED BY WILLIA</t>
  </si>
  <si>
    <t>TEXAS DPS COMMUNICAT</t>
  </si>
  <si>
    <t>SGT. DISHER</t>
  </si>
  <si>
    <t>SAW WHILE DRIVING</t>
  </si>
  <si>
    <t>EMERGENCY DISPATCH</t>
  </si>
  <si>
    <t>CALDWELL COUNTY SHER</t>
  </si>
  <si>
    <t>TROOPER JOSH RAY</t>
  </si>
  <si>
    <t>HAYS COUNTY SHERIFFS</t>
  </si>
  <si>
    <t>DISPATCHED (CONTINUE</t>
  </si>
  <si>
    <t>LULING PD</t>
  </si>
  <si>
    <t>SELF ASSIGN-CAD</t>
  </si>
  <si>
    <t>STOPPED VEHICLE</t>
  </si>
  <si>
    <t>OFFICER INATIATED</t>
  </si>
  <si>
    <t>AT THE SCENE WHEN IT</t>
  </si>
  <si>
    <t>OBSERVED PERSONALLY</t>
  </si>
  <si>
    <t>DRIVER OF UNIT #2, B</t>
  </si>
  <si>
    <t>CO WORKER WITNESSED</t>
  </si>
  <si>
    <t>DISPATCH LAND LINE</t>
  </si>
  <si>
    <t>PHONE (WRECKER DRIVE</t>
  </si>
  <si>
    <t>BROOKS CO. DISPATCH</t>
  </si>
  <si>
    <t>OFC MORRIS</t>
  </si>
  <si>
    <t>DROVE TO COLLISION</t>
  </si>
  <si>
    <t>OFFICER SAW COLLISIO</t>
  </si>
  <si>
    <t>DISPATCHED BY CPPD D</t>
  </si>
  <si>
    <t>FLAG DOWN BY BARNES</t>
  </si>
  <si>
    <t>RADIO MDC</t>
  </si>
  <si>
    <t>GILLESPIE COUNTY S.O</t>
  </si>
  <si>
    <t>CPD DISPATCHER</t>
  </si>
  <si>
    <t>TX DPS SECURITY</t>
  </si>
  <si>
    <t>PHONE (DISPATCH)</t>
  </si>
  <si>
    <t>DISPATCHED/SELF ASSI</t>
  </si>
  <si>
    <t>PSAP</t>
  </si>
  <si>
    <t>LOCATED IN FIELD</t>
  </si>
  <si>
    <t>OFFICER ON SCENE WIT</t>
  </si>
  <si>
    <t>SELF-ASSIGNED CALL</t>
  </si>
  <si>
    <t>OBSERVED-PO CLAWSON</t>
  </si>
  <si>
    <t>NOTIFIED BY 6311</t>
  </si>
  <si>
    <t>CALLED BY OFFICER</t>
  </si>
  <si>
    <t>CB7</t>
  </si>
  <si>
    <t>ON SCENE AND DISPATC</t>
  </si>
  <si>
    <t>ON SCENE WHEN CRASH</t>
  </si>
  <si>
    <t>ARRIVED ON SCENE OF</t>
  </si>
  <si>
    <t>OBSERVED VEHICLES ST</t>
  </si>
  <si>
    <t>DROVE UPON DAMAGE</t>
  </si>
  <si>
    <t>CRASH DURING PURSUIT</t>
  </si>
  <si>
    <t>ELGIN PD COMMUNICATI</t>
  </si>
  <si>
    <t>BURENT SO</t>
  </si>
  <si>
    <t>DISPATCH/OWNER</t>
  </si>
  <si>
    <t>HAYS COUNTY SHERRIFF</t>
  </si>
  <si>
    <t>PERSONALLY</t>
  </si>
  <si>
    <t>SELF-DISPATCH</t>
  </si>
  <si>
    <t>TROOPER CHAD FREEMAN</t>
  </si>
  <si>
    <t>BY CHIEF ERNIE DAVIS</t>
  </si>
  <si>
    <t>UTA RADIO</t>
  </si>
  <si>
    <t>DISOPATCHED</t>
  </si>
  <si>
    <t>M.D.C.</t>
  </si>
  <si>
    <t>SUPERVISOR CALL OUT</t>
  </si>
  <si>
    <t>RADIO LEE SO DISPATC</t>
  </si>
  <si>
    <t>ON SCENE WHEN OCCURR</t>
  </si>
  <si>
    <t>BY UNIT 260</t>
  </si>
  <si>
    <t>OFFICER ARRIVED</t>
  </si>
  <si>
    <t>OBSERVED CARS BLOCKI</t>
  </si>
  <si>
    <t>TCO DEPUTY CONTACT</t>
  </si>
  <si>
    <t>HAYS COUNTY SHERIFF'</t>
  </si>
  <si>
    <t>PASSED IN ROUTE TO C</t>
  </si>
  <si>
    <t>CALDWELL COUNTY COMM</t>
  </si>
  <si>
    <t>DISPATCH/PEDESTRIAN</t>
  </si>
  <si>
    <t>COMPLAINT</t>
  </si>
  <si>
    <t>CAD-SELF</t>
  </si>
  <si>
    <t>OFFICER SMITH RADIO</t>
  </si>
  <si>
    <t>NEISD-PD DISPATCH</t>
  </si>
  <si>
    <t>PRESENT AT TIME OF A</t>
  </si>
  <si>
    <t>CELLULAR CALL</t>
  </si>
  <si>
    <t>BY DRIVER/WALK UP</t>
  </si>
  <si>
    <t>POLICE DEPT. PHONE</t>
  </si>
  <si>
    <t>DISP/DRIVE UP</t>
  </si>
  <si>
    <t>OVER RADIO</t>
  </si>
  <si>
    <t>BURNET CO SO</t>
  </si>
  <si>
    <t>ON SCENE/SAW INCIDEN</t>
  </si>
  <si>
    <t>WITNESSED INCIDENT</t>
  </si>
  <si>
    <t>OFFICER RIDENOUR</t>
  </si>
  <si>
    <t>HAYS COUNTY SO COMM</t>
  </si>
  <si>
    <t>HAYS S.O.</t>
  </si>
  <si>
    <t>DISPATCHED "RADIO"</t>
  </si>
  <si>
    <t>LLANO COMMUNICATIONS</t>
  </si>
  <si>
    <t>DISPATCH (WILCO)</t>
  </si>
  <si>
    <t>OFFICER DECKER</t>
  </si>
  <si>
    <t>ELGIN PD</t>
  </si>
  <si>
    <t>MOC</t>
  </si>
  <si>
    <t>WITNESSED BY DEPUTY</t>
  </si>
  <si>
    <t>FLAG DOWN BY DPS</t>
  </si>
  <si>
    <t>SPOTTED/DISPATCH</t>
  </si>
  <si>
    <t>CALLOUT</t>
  </si>
  <si>
    <t>CAD/RADIO</t>
  </si>
  <si>
    <t>ON SCENE WHEN HAPPEN</t>
  </si>
  <si>
    <t>SGT LEE</t>
  </si>
  <si>
    <t>ROCKWALL SO DISPATCH</t>
  </si>
  <si>
    <t>CHAMBERS CO S.O.</t>
  </si>
  <si>
    <t>BY DRIVER OF UNIT 3</t>
  </si>
  <si>
    <t>CONROE D.P.S. COMM</t>
  </si>
  <si>
    <t>DISPATCHED BY ACSO</t>
  </si>
  <si>
    <t>DFW AIRPORT DPS COMM</t>
  </si>
  <si>
    <t>OCCURRED WHILE IN AR</t>
  </si>
  <si>
    <t>DPS CORPUS CHRISTI C</t>
  </si>
  <si>
    <t>CALDWELL CO. DISPATC</t>
  </si>
  <si>
    <t>WALK-IN COMPLAINT</t>
  </si>
  <si>
    <t>OBERSERVED</t>
  </si>
  <si>
    <t>DISPATCHED (DROVE UP</t>
  </si>
  <si>
    <t>CUNNION 8840</t>
  </si>
  <si>
    <t>DPS COMM-AUSTIN/CALD</t>
  </si>
  <si>
    <t>ON SCENE ACCIDENT</t>
  </si>
  <si>
    <t>DROVE UP FOUND IT</t>
  </si>
  <si>
    <t>PHONE LEE SO DISPATC</t>
  </si>
  <si>
    <t>OBSERVED BY OTHER OF</t>
  </si>
  <si>
    <t>CALDWELL CO SO DISPA</t>
  </si>
  <si>
    <t>GUEVARA, M</t>
  </si>
  <si>
    <t>DISPATCH/SIGHT</t>
  </si>
  <si>
    <t>VIA SCHOOL RADIO</t>
  </si>
  <si>
    <t>OFC OBSERVERD</t>
  </si>
  <si>
    <t>FLAGGED BY MOTORIST</t>
  </si>
  <si>
    <t>MEDICAL STAFF</t>
  </si>
  <si>
    <t>CALLED BY ANOTHER TR</t>
  </si>
  <si>
    <t>APD COMMUNICATIONS</t>
  </si>
  <si>
    <t>LUBBOCK DPS DISPATCH</t>
  </si>
  <si>
    <t>NE DISPT</t>
  </si>
  <si>
    <t>TR EVAN NAZARENO</t>
  </si>
  <si>
    <t>WILCO COM</t>
  </si>
  <si>
    <t>BY DRIVER OF UNIT 2</t>
  </si>
  <si>
    <t>TROOPER JIM THOMPSON</t>
  </si>
  <si>
    <t>HAYS DEPUTY PULPAN</t>
  </si>
  <si>
    <t>MDT/DISPATCH</t>
  </si>
  <si>
    <t>OFFICER REQUEST</t>
  </si>
  <si>
    <t>APD DISP</t>
  </si>
  <si>
    <t>LLANO SO DISPATCH</t>
  </si>
  <si>
    <t>OBSERVED DRIVER</t>
  </si>
  <si>
    <t>HAYS CO.</t>
  </si>
  <si>
    <t>TRAVIS COUNTY SHERIF</t>
  </si>
  <si>
    <t>OFFICER HEARD</t>
  </si>
  <si>
    <t>DRIVING BY/DIDN'T SE</t>
  </si>
  <si>
    <t>CAB/DISPATCH</t>
  </si>
  <si>
    <t>CALLED IN BY CORPORA</t>
  </si>
  <si>
    <t>VISUALLY OBSERVED</t>
  </si>
  <si>
    <t>C.A.D. (RADIO)</t>
  </si>
  <si>
    <t>CAP METRO RAIL DISP</t>
  </si>
  <si>
    <t>CALDWELL CO.</t>
  </si>
  <si>
    <t>PASSED BY SCENE</t>
  </si>
  <si>
    <t>OFC. OBSERVATION</t>
  </si>
  <si>
    <t>DROVE UP UPON ACCIDE</t>
  </si>
  <si>
    <t>ROLL UP ONTO</t>
  </si>
  <si>
    <t>ON-SCENE/SELF ASSIGN</t>
  </si>
  <si>
    <t>ON SCENE WHEN OCURRE</t>
  </si>
  <si>
    <t>PARK OFFICER</t>
  </si>
  <si>
    <t>RESPONSED</t>
  </si>
  <si>
    <t>BASTROP COUNTY S.O.</t>
  </si>
  <si>
    <t>CIVILIAN FLAGDOWN</t>
  </si>
  <si>
    <t>RADOI</t>
  </si>
  <si>
    <t>PHONED BY TRP RANDOL</t>
  </si>
  <si>
    <t>BASTROP COUNTY DISPA</t>
  </si>
  <si>
    <t>W.C.S.O. COMMUNICATI</t>
  </si>
  <si>
    <t>WILLIAMSON CO. SHERI</t>
  </si>
  <si>
    <t>DPS COMMUNCIATINS</t>
  </si>
  <si>
    <t>ON SCENE-WITNESSED C</t>
  </si>
  <si>
    <t>ON STAR/DISPATCHED</t>
  </si>
  <si>
    <t>HAYS CO. DEPUTY</t>
  </si>
  <si>
    <t>SELF-CAD</t>
  </si>
  <si>
    <t>LOCATED DURING PATRO</t>
  </si>
  <si>
    <t>HAYS COUNTY RADIO DI</t>
  </si>
  <si>
    <t>MASON COUNTY DISPATC</t>
  </si>
  <si>
    <t>ON VIEW COLLISION</t>
  </si>
  <si>
    <t>SGT. L JONAP #765</t>
  </si>
  <si>
    <t>PARKING ATTENDANT</t>
  </si>
  <si>
    <t>LESLIE MARISCAL</t>
  </si>
  <si>
    <t>SELF-INITIATE</t>
  </si>
  <si>
    <t>I PERSON BY DISPATCH</t>
  </si>
  <si>
    <t>SAN ANTONIO COMMUNIC</t>
  </si>
  <si>
    <t>OFFICER SAW THE COLL</t>
  </si>
  <si>
    <t>DISPATCHED MYSELF</t>
  </si>
  <si>
    <t>CALDWELL CO</t>
  </si>
  <si>
    <t>DPS S. AUSTIN OFFICE</t>
  </si>
  <si>
    <t>(ON SCENE)</t>
  </si>
  <si>
    <t>AIR 2/DPS TROOPER</t>
  </si>
  <si>
    <t>BY MASON SO COMMUNIC</t>
  </si>
  <si>
    <t>UNIT DROVE UPON</t>
  </si>
  <si>
    <t>SAW ON ROAD</t>
  </si>
  <si>
    <t>WITNESSING OFFICER</t>
  </si>
  <si>
    <t>BRADY PD COMMUNICATI</t>
  </si>
  <si>
    <t>OCCURED IN VIEW OF O</t>
  </si>
  <si>
    <t>HEARD ON SIGHT</t>
  </si>
  <si>
    <t>DISPATCH PHONE</t>
  </si>
  <si>
    <t>RESPONDED TO OTHER C</t>
  </si>
  <si>
    <t>OBSERVED BY TROOPER</t>
  </si>
  <si>
    <t>CALDEWELL CO.</t>
  </si>
  <si>
    <t>LEANDER OFFICER</t>
  </si>
  <si>
    <t>OFFICER WITNESSED CR</t>
  </si>
  <si>
    <t>AUSTIN POLICE DISPAT</t>
  </si>
  <si>
    <t>LAMPASAS COUNTY DISP</t>
  </si>
  <si>
    <t>DPATCHED</t>
  </si>
  <si>
    <t>OFFICER RAMSEY #1518</t>
  </si>
  <si>
    <t>CALDWELL CO. SO DISP</t>
  </si>
  <si>
    <t>FLAG DOWN BY MOTORIS</t>
  </si>
  <si>
    <t>DISPATCHED BY MASON</t>
  </si>
  <si>
    <t>CALDWELL COUNTY SO D</t>
  </si>
  <si>
    <t>BY MASON CO. COMMUNI</t>
  </si>
  <si>
    <t>RADIO LEE CO SO DISP</t>
  </si>
  <si>
    <t>MASON COUNTY SO</t>
  </si>
  <si>
    <t>BASTROP COUNTY SO-DI</t>
  </si>
  <si>
    <t>ROLLED UP TO INCIDEN</t>
  </si>
  <si>
    <t>SGT. L. JONAP #765</t>
  </si>
  <si>
    <t>N. GARCIA/ON VIEW</t>
  </si>
  <si>
    <t>OBSERVED ON SCENE</t>
  </si>
  <si>
    <t>MDT COMPUTER</t>
  </si>
  <si>
    <t>PASSED-BY</t>
  </si>
  <si>
    <t>DRIVER U#1</t>
  </si>
  <si>
    <t>DISPATHCED TO SCENE</t>
  </si>
  <si>
    <t>VISUALLY WITNESSED</t>
  </si>
  <si>
    <t>BY UNIT 2 DRIVER</t>
  </si>
  <si>
    <t>DRIVER CALLED 9-1-1</t>
  </si>
  <si>
    <t>TELEPHONE-DPS AUSTIN</t>
  </si>
  <si>
    <t>PHONE LEE CO. DISPAT</t>
  </si>
  <si>
    <t>CALLED BY TROOPER PR</t>
  </si>
  <si>
    <t>TAYLO DISPATCH</t>
  </si>
  <si>
    <t>KAUFMAN DISPATCH</t>
  </si>
  <si>
    <t>LT MURRAY</t>
  </si>
  <si>
    <t>ASSIGHED</t>
  </si>
  <si>
    <t>DISPATCH/POLICE RADI</t>
  </si>
  <si>
    <t>ROLLED UP ON CALL</t>
  </si>
  <si>
    <t>ON VIEW AFTERFACT</t>
  </si>
  <si>
    <t>WALK IN, FRONT DESK</t>
  </si>
  <si>
    <t>DANE ALAN BESTE</t>
  </si>
  <si>
    <t>WILLIAMSON CO. COMMU</t>
  </si>
  <si>
    <t>OFFICER INITIAED</t>
  </si>
  <si>
    <t>ON SITE (DROVE UP ON</t>
  </si>
  <si>
    <t>LEANDER DISPATCH</t>
  </si>
  <si>
    <t>HEARD ON TCSO COMM.</t>
  </si>
  <si>
    <t>ROLLED UP ON 10-30</t>
  </si>
  <si>
    <t>LCSO DEPUTY UNIT 763</t>
  </si>
  <si>
    <t>DPS COM AUSTIN</t>
  </si>
  <si>
    <t>SAW CRASH</t>
  </si>
  <si>
    <t>LVPD DISPATCH</t>
  </si>
  <si>
    <t>OFFICER NOTIFIED DIS</t>
  </si>
  <si>
    <t>LAO</t>
  </si>
  <si>
    <t>BY MASON SO DISPATCH</t>
  </si>
  <si>
    <t>UNIT 1 OWNER</t>
  </si>
  <si>
    <t>ROLLED UP TO COLLISI</t>
  </si>
  <si>
    <t>LOCATED WHILE ON PAT</t>
  </si>
  <si>
    <t>TOW COMPANY</t>
  </si>
  <si>
    <t>PATROL CAR COMPUTER</t>
  </si>
  <si>
    <t>DSPATCH</t>
  </si>
  <si>
    <t>OBSERVED ON ROAD</t>
  </si>
  <si>
    <t>SGT HAVER</t>
  </si>
  <si>
    <t>TRAVIS COUNTY SO DIS</t>
  </si>
  <si>
    <t>VIA VOICE RADIO</t>
  </si>
  <si>
    <t>RADIO/OFFICER ON SCE</t>
  </si>
  <si>
    <t>WITNESS FLAGGED DOWN</t>
  </si>
  <si>
    <t>TELEPHONE LEE SO DIS</t>
  </si>
  <si>
    <t>BACKED UP ANOTHER DE</t>
  </si>
  <si>
    <t>SELF-INITIATED,SAW I</t>
  </si>
  <si>
    <t>SGT. DERICKSON</t>
  </si>
  <si>
    <t>OFFICER HANCOCK</t>
  </si>
  <si>
    <t>DPS AUSTIN, COMMUNIC</t>
  </si>
  <si>
    <t>DISPATCHED TO COLLIS</t>
  </si>
  <si>
    <t>RADIO - DISPATCHED</t>
  </si>
  <si>
    <t>ON VIEW (#131)</t>
  </si>
  <si>
    <t>BY BRADY PD COMMUNIC</t>
  </si>
  <si>
    <t>CALLED IN BY HOME OW</t>
  </si>
  <si>
    <t>RADIO DISPTCHED</t>
  </si>
  <si>
    <t>OBSERVED BY SELF</t>
  </si>
  <si>
    <t>GPD LT MURRAY</t>
  </si>
  <si>
    <t>OTHER DEPUTY</t>
  </si>
  <si>
    <t>TELEPHONE LEESO DISP</t>
  </si>
  <si>
    <t>HQ'S SECURITY RADIO</t>
  </si>
  <si>
    <t>BY AN UNIDENTIFIED M</t>
  </si>
  <si>
    <t>BUNN COLLEGE 979-850</t>
  </si>
  <si>
    <t>EMS/AFD TONE</t>
  </si>
  <si>
    <t>CALL OVER RADIO</t>
  </si>
  <si>
    <t>OFFICER AT THE SCENE</t>
  </si>
  <si>
    <t>TRAVIS CNTY. RADIO</t>
  </si>
  <si>
    <t>911/ DISPATCHED</t>
  </si>
  <si>
    <t>TRAVIS CNTY. DISP.</t>
  </si>
  <si>
    <t>TRAVIS COUNTY RADIO</t>
  </si>
  <si>
    <t>N GARCIA/DISPATCH</t>
  </si>
  <si>
    <t>ARRIVED AT CRASH</t>
  </si>
  <si>
    <t>DPS SAN ANTONIO-RADI</t>
  </si>
  <si>
    <t>ARRIVED ON SCENE JUS</t>
  </si>
  <si>
    <t>CELL-LT HODGES 3L9</t>
  </si>
  <si>
    <t>F.C.S.O.-DISPATCH</t>
  </si>
  <si>
    <t>RADIO/COMPUTER</t>
  </si>
  <si>
    <t>DPS SAN ANGELO</t>
  </si>
  <si>
    <t>OBSERVED SUSPICIOUS</t>
  </si>
  <si>
    <t>FROM TRAFFIC STOP</t>
  </si>
  <si>
    <t>SMITHVILLE PD DISPAT</t>
  </si>
  <si>
    <t>DISPATCH CALL</t>
  </si>
  <si>
    <t>FLAGGED DOWN BY UNK</t>
  </si>
  <si>
    <t>DPS-AUSTIN</t>
  </si>
  <si>
    <t>BY MASON COUNTY DISP</t>
  </si>
  <si>
    <t>DISPATCH/BACKING UP</t>
  </si>
  <si>
    <t>T.C.S.O DISPATCH</t>
  </si>
  <si>
    <t>OFFICER INITIATEC</t>
  </si>
  <si>
    <t>JEREMY SEMBERA</t>
  </si>
  <si>
    <t>BY A PASSER-BY</t>
  </si>
  <si>
    <t>EMS DISPATCH</t>
  </si>
  <si>
    <t>DPS THP SERGEANT</t>
  </si>
  <si>
    <t>DISPATCH/VISUAL</t>
  </si>
  <si>
    <t>SIGHT (SGT BROWN 856</t>
  </si>
  <si>
    <t>LAMPASAS SHERIFF'S D</t>
  </si>
  <si>
    <t>DISPATCHED TCSO</t>
  </si>
  <si>
    <t>TPD SGT. JORDAN</t>
  </si>
  <si>
    <t>TROOPER MINTZ</t>
  </si>
  <si>
    <t>DROVE UP AFTER COLLI</t>
  </si>
  <si>
    <t>DEPUTY ROLLED UP ON</t>
  </si>
  <si>
    <t>OBSEVED</t>
  </si>
  <si>
    <t>DISPATCH(RADIO)</t>
  </si>
  <si>
    <t>BY THE OFFICER INVOL</t>
  </si>
  <si>
    <t>OBSERVED ON SITE</t>
  </si>
  <si>
    <t>911-COMMUNICATIONS</t>
  </si>
  <si>
    <t>OPD COMMUNICATIONS</t>
  </si>
  <si>
    <t>IN PERSON BY WALK IN</t>
  </si>
  <si>
    <t>CALLED IN BY WITNESS</t>
  </si>
  <si>
    <t>LEANDER COMMUNICATIO</t>
  </si>
  <si>
    <t>DISPATCHED WILCO</t>
  </si>
  <si>
    <t>GPD OFC SWANZY</t>
  </si>
  <si>
    <t>SIGHT/RADIO</t>
  </si>
  <si>
    <t>OFFICER SELF ASSIGNE</t>
  </si>
  <si>
    <t>LT. SOCHA</t>
  </si>
  <si>
    <t>FLAGGED DOWN BY PEDE</t>
  </si>
  <si>
    <t>WCSO COMMICATIONS</t>
  </si>
  <si>
    <t>OFFICER CALLED UP ON</t>
  </si>
  <si>
    <t>DISPATCH-SAN ANTONIO</t>
  </si>
  <si>
    <t>BASTROP COUNTY COMMU</t>
  </si>
  <si>
    <t>BACK UP TO OTHER</t>
  </si>
  <si>
    <t>WAS ON LOCATION</t>
  </si>
  <si>
    <t>OBSERVED COLLISION S</t>
  </si>
  <si>
    <t>MARBLE FALLS DISPATC</t>
  </si>
  <si>
    <t>WILLIAMSON CO. COMMS</t>
  </si>
  <si>
    <t>OBSERVED/DISPATCHED</t>
  </si>
  <si>
    <t>PHONE, DISPATCH CALL</t>
  </si>
  <si>
    <t>T.C.S.O. DISPATCH</t>
  </si>
  <si>
    <t>VEHICLE OWNER CALLED</t>
  </si>
  <si>
    <t>DISPATCFHED</t>
  </si>
  <si>
    <t>TRAVIS COUNTY S.O. C</t>
  </si>
  <si>
    <t>OBSERVED BY RESPONDI</t>
  </si>
  <si>
    <t>FLAGGED DOWN BY PART</t>
  </si>
  <si>
    <t>OFFICER ARRIVED ON S</t>
  </si>
  <si>
    <t>OBSERVED MYSELF</t>
  </si>
  <si>
    <t>OFC DROVE UP ON COLL</t>
  </si>
  <si>
    <t>AUSTIN PD COMMUNICAT</t>
  </si>
  <si>
    <t>HQ'S SECURITY PHONE</t>
  </si>
  <si>
    <t>WITNESS CALLED 911</t>
  </si>
  <si>
    <t>OBSERVED VEHICLES WR</t>
  </si>
  <si>
    <t>OBSERVED DAMAGED VEH</t>
  </si>
  <si>
    <t>WITNESSED TRAFFIC CR</t>
  </si>
  <si>
    <t>IN PERSON BY UNIT 1</t>
  </si>
  <si>
    <t>ON SCENE/OFC WITNESS</t>
  </si>
  <si>
    <t>FAYETTE CO. SHERIFF'</t>
  </si>
  <si>
    <t>OBSERVED DISABLED VE</t>
  </si>
  <si>
    <t>CPL JOHN GRIFFITH VI</t>
  </si>
  <si>
    <t>WCSO COMMUNICATION</t>
  </si>
  <si>
    <t>DISPATCH FROM PHONE</t>
  </si>
  <si>
    <t>GUADALUPE CO. SO. DI</t>
  </si>
  <si>
    <t>DPS-AUSTIN COMMUNICA</t>
  </si>
  <si>
    <t>ANOTHER OFFICER DROV</t>
  </si>
  <si>
    <t>DISPATCH TO CALL</t>
  </si>
  <si>
    <t>VISUAL/FLAGGED DOWN</t>
  </si>
  <si>
    <t>WSCO COMMUNICATIONS</t>
  </si>
  <si>
    <t>DROVE UP AND SAW</t>
  </si>
  <si>
    <t>LEE COUNTY BY PHONE</t>
  </si>
  <si>
    <t>ADVISED BY CITIZENS/</t>
  </si>
  <si>
    <t>OBSERVED-WITNESS</t>
  </si>
  <si>
    <t>RADIO DISAPTCH</t>
  </si>
  <si>
    <t>PASSERBY/DISPATCHED</t>
  </si>
  <si>
    <t>OHICAR WITNESSED</t>
  </si>
  <si>
    <t>VIA DISPATCH RADIO</t>
  </si>
  <si>
    <t>DISPACHED VIA RADIO</t>
  </si>
  <si>
    <t>PATROLLED BY THE ARE</t>
  </si>
  <si>
    <t>C.A.D.</t>
  </si>
  <si>
    <t>ARRIVED AT CRASH SIT</t>
  </si>
  <si>
    <t>I HEARD COLLISION</t>
  </si>
  <si>
    <t>CAME UPON CRASH WHIL</t>
  </si>
  <si>
    <t>UNIT ON PATROL</t>
  </si>
  <si>
    <t>I ARRIVED DIRECTLY A</t>
  </si>
  <si>
    <t>DISPATCHED OVER RADI</t>
  </si>
  <si>
    <t>BASTROP S.O.</t>
  </si>
  <si>
    <t>DISPATCH(COMPUTER)</t>
  </si>
  <si>
    <t>HAPPENED BESIDE MY C</t>
  </si>
  <si>
    <t>DISPATCH/ONSCENE</t>
  </si>
  <si>
    <t>OFFICER INITIATED CA</t>
  </si>
  <si>
    <t>OBSERVED BROKEN DOWN</t>
  </si>
  <si>
    <t>CARSON CO. DISPATCH</t>
  </si>
  <si>
    <t>1504/DISPATCH</t>
  </si>
  <si>
    <t>FLAGGED DOWN ON THE</t>
  </si>
  <si>
    <t>LLANO COUNTY COMMUNI</t>
  </si>
  <si>
    <t>DISPATCHED (FCSO</t>
  </si>
  <si>
    <t>COMMUNICATION OFFICE</t>
  </si>
  <si>
    <t>CALL FOR SERVIC</t>
  </si>
  <si>
    <t>ELLIS CO. SO</t>
  </si>
  <si>
    <t>OBSERVED/ONSITE</t>
  </si>
  <si>
    <t>DISPATCH AND ROLLED</t>
  </si>
  <si>
    <t>DPS AUSTIN COMMUNNIC</t>
  </si>
  <si>
    <t>I DISCOVERED CRASHED</t>
  </si>
  <si>
    <t>DROVE UP ON CRASHED</t>
  </si>
  <si>
    <t>AUSTIN ISD COMMUNICA</t>
  </si>
  <si>
    <t>ANTHONY PD OFFICER</t>
  </si>
  <si>
    <t>SELF INITIATED COLLI</t>
  </si>
  <si>
    <t>DISPATCHED BY TCSO</t>
  </si>
  <si>
    <t>FLAGGED BY PASSENGER</t>
  </si>
  <si>
    <t>DISPATCHER 726</t>
  </si>
  <si>
    <t>T.C.S.O.DISPATCH</t>
  </si>
  <si>
    <t>DPS COMMUNICATIONS,</t>
  </si>
  <si>
    <t>OFFICER QUINN, J.</t>
  </si>
  <si>
    <t>PHONE DISPATCH</t>
  </si>
  <si>
    <t>DROVE ON IT</t>
  </si>
  <si>
    <t>ASSIGN SELF</t>
  </si>
  <si>
    <t>MDT-SCREEN</t>
  </si>
  <si>
    <t>MASON COUNTY SO DISP</t>
  </si>
  <si>
    <t>HAYS COUNTY SHERIFF</t>
  </si>
  <si>
    <t>RADIO DISPAYCH</t>
  </si>
  <si>
    <t>DISPAATCH</t>
  </si>
  <si>
    <t>MARBLEFALLS DISPATCH</t>
  </si>
  <si>
    <t>AFD TONE</t>
  </si>
  <si>
    <t>RADIO DISPATCCHED</t>
  </si>
  <si>
    <t>OFFICER ON SCENE OF</t>
  </si>
  <si>
    <t>BACK UP</t>
  </si>
  <si>
    <t>LSC DISPATCH</t>
  </si>
  <si>
    <t>2030 DISPATCH</t>
  </si>
  <si>
    <t>FLAG DOWN (E107)</t>
  </si>
  <si>
    <t>ON SITE (FLAGGED DOW</t>
  </si>
  <si>
    <t>OFC. OBSERVED</t>
  </si>
  <si>
    <t>APD RADIO DISPATCH</t>
  </si>
  <si>
    <t>DISPATCHHED</t>
  </si>
  <si>
    <t>ON SCENE INCIDENT</t>
  </si>
  <si>
    <t>DROVE ON TO</t>
  </si>
  <si>
    <t>PERSONAL KNOWLEDGE</t>
  </si>
  <si>
    <t>ARRIVED ON SCENE-FLA</t>
  </si>
  <si>
    <t>ANOTHER UNIT DROVE U</t>
  </si>
  <si>
    <t>DISPATCH-BOERNE</t>
  </si>
  <si>
    <t>TRAVIS S.O. COMMUNIC</t>
  </si>
  <si>
    <t>VIA TELEPHONE BY MAS</t>
  </si>
  <si>
    <t>SELF INTERRED</t>
  </si>
  <si>
    <t>0938 DISPATCH</t>
  </si>
  <si>
    <t>POLICE CHEIF</t>
  </si>
  <si>
    <t>OBSERVED COLLISION O</t>
  </si>
  <si>
    <t>ONSCENE-VIEWED BY AN</t>
  </si>
  <si>
    <t>HEARD/OBSERVED BY OF</t>
  </si>
  <si>
    <t>DROVE ONTO COLLISION</t>
  </si>
  <si>
    <t>BRADY POLICE DISPATC</t>
  </si>
  <si>
    <t>ON SITE CALL</t>
  </si>
  <si>
    <t>DOSPATCH</t>
  </si>
  <si>
    <t>DISPATCH/CALL</t>
  </si>
  <si>
    <t>CELL PHONE DISPATCH</t>
  </si>
  <si>
    <t>PATROL OBSERVATION</t>
  </si>
  <si>
    <t>ON VIEW (HEARD)</t>
  </si>
  <si>
    <t>POLICE SECRETARY</t>
  </si>
  <si>
    <t>MSU PD DISPATCHER</t>
  </si>
  <si>
    <t>OFFENSE IN VIEW</t>
  </si>
  <si>
    <t>LLANO COUNTY S.O.</t>
  </si>
  <si>
    <t>UNIT #319 DROVE UPON</t>
  </si>
  <si>
    <t>ON SCENE/FLAGGED DOW</t>
  </si>
  <si>
    <t>DISPI</t>
  </si>
  <si>
    <t>DPS SHERMAN DISPATCH</t>
  </si>
  <si>
    <t>WITNESS ON THE SCENE</t>
  </si>
  <si>
    <t>ASSIGNED FOLLOW UP</t>
  </si>
  <si>
    <t>HAILED</t>
  </si>
  <si>
    <t>P.D. CALL</t>
  </si>
  <si>
    <t>WALK IN CRCC</t>
  </si>
  <si>
    <t>DISP/OTHER OFC.</t>
  </si>
  <si>
    <t>FIRST HAND/WITNESSED</t>
  </si>
  <si>
    <t>ROLLED ONTO ACCIDENT</t>
  </si>
  <si>
    <t>DROVE UPON FLAGGED D</t>
  </si>
  <si>
    <t>A. CASAREZ</t>
  </si>
  <si>
    <t>HISD PD DISPATCH</t>
  </si>
  <si>
    <t>WALK-IN WS.STATION</t>
  </si>
  <si>
    <t>OFFICER'S REQUEST</t>
  </si>
  <si>
    <t>DISPATCHER RD</t>
  </si>
  <si>
    <t>ROLLED UP ON THE ACC</t>
  </si>
  <si>
    <t>DISCOVERED/FLAGGED D</t>
  </si>
  <si>
    <t>VIEWED ACCIDENT</t>
  </si>
  <si>
    <t>PATROLED ONTO</t>
  </si>
  <si>
    <t>WALK INTO POLICE STN</t>
  </si>
  <si>
    <t>TPWD OFFICER</t>
  </si>
  <si>
    <t>OFFICER LOCATED DRIV</t>
  </si>
  <si>
    <t>I OBSERVED THIS INCI</t>
  </si>
  <si>
    <t>ADVISED BY CIVILIAN</t>
  </si>
  <si>
    <t>ARRIVED ON IT</t>
  </si>
  <si>
    <t>PHONE, DRIVER</t>
  </si>
  <si>
    <t>POLICE HQ-IN PERSON</t>
  </si>
  <si>
    <t>BOTH DRIVERS CAME IY</t>
  </si>
  <si>
    <t>STANDING NEAR THE AC</t>
  </si>
  <si>
    <t>PREVENTIVE PATROL</t>
  </si>
  <si>
    <t>SAN DISPATCHED</t>
  </si>
  <si>
    <t>OFCR ON SCENE</t>
  </si>
  <si>
    <t>WALK-IN AT WSRC</t>
  </si>
  <si>
    <t>SUBJECT CAME TO DEPA</t>
  </si>
  <si>
    <t>FLAG DOWNED</t>
  </si>
  <si>
    <t>C WINER</t>
  </si>
  <si>
    <t>DISPATCH ADVISSED</t>
  </si>
  <si>
    <t>DIRECT OBSERVATION</t>
  </si>
  <si>
    <t>CULBERSON DISPATCH</t>
  </si>
  <si>
    <t>TITUS CO DISPATCH</t>
  </si>
  <si>
    <t>HEARD IT BEHIND ME</t>
  </si>
  <si>
    <t>WALK IN AT SUB</t>
  </si>
  <si>
    <t>FLAGGED BY PASSERBY</t>
  </si>
  <si>
    <t>INSITE</t>
  </si>
  <si>
    <t>DFD SCREEN</t>
  </si>
  <si>
    <t>RADIO DISPATCHD</t>
  </si>
  <si>
    <t>SUMMONED</t>
  </si>
  <si>
    <t>PHONE/911</t>
  </si>
  <si>
    <t>DRIVING IN AREA</t>
  </si>
  <si>
    <t>PRECINCT 4 DISPATCH</t>
  </si>
  <si>
    <t>PHONED FM UNIT 1</t>
  </si>
  <si>
    <t>ADVISED BY RPD SGT.</t>
  </si>
  <si>
    <t>APPROACHED BY OWNER</t>
  </si>
  <si>
    <t>BROOKS CO. DISATCH</t>
  </si>
  <si>
    <t>TELEPONE</t>
  </si>
  <si>
    <t>RADIO DISATCH</t>
  </si>
  <si>
    <t>HEARD IT OCCUR</t>
  </si>
  <si>
    <t>LCSO-DISPTACH</t>
  </si>
  <si>
    <t>BRADY DISPATCH</t>
  </si>
  <si>
    <t>FLAGGED BY UNIT2</t>
  </si>
  <si>
    <t>ONSTAR CALL</t>
  </si>
  <si>
    <t>SAW ACCIDENT WHILE D</t>
  </si>
  <si>
    <t>UPON CONTRACT</t>
  </si>
  <si>
    <t>DID NOT MAKE ACC SCE</t>
  </si>
  <si>
    <t>DISTRUBANCE</t>
  </si>
  <si>
    <t>NOT INVEST. AT SCENE</t>
  </si>
  <si>
    <t>DISPATCHED DID NOT M</t>
  </si>
  <si>
    <t>WISE CO. SHERIFF DIS</t>
  </si>
  <si>
    <t>APARTMENT OFFICE</t>
  </si>
  <si>
    <t>DISPATCHED/HPD</t>
  </si>
  <si>
    <t>ADVISED WALKED IN</t>
  </si>
  <si>
    <t>DISPATCHED (FCSU)</t>
  </si>
  <si>
    <t>DISPATCHED (RADIO)</t>
  </si>
  <si>
    <t>UNIT 1 DRIVER NOTIFI</t>
  </si>
  <si>
    <t>WITNESSED IT HAPPEN</t>
  </si>
  <si>
    <t>U#2</t>
  </si>
  <si>
    <t>HEARD THE IMPACT AND</t>
  </si>
  <si>
    <t>DISPATHEDC</t>
  </si>
  <si>
    <t>RADIO/DPS WESLACO CO</t>
  </si>
  <si>
    <t>VXCV</t>
  </si>
  <si>
    <t>XCV</t>
  </si>
  <si>
    <t>PHONR</t>
  </si>
  <si>
    <t>OBSERVED TRAFFIC HAZ</t>
  </si>
  <si>
    <t>DPS COMMUNCATION</t>
  </si>
  <si>
    <t>RADIO TRANSMISSION</t>
  </si>
  <si>
    <t>D469 ON SCENE</t>
  </si>
  <si>
    <t>VIEWED THE CRASH</t>
  </si>
  <si>
    <t>WESLACO DPS COMMUNIC</t>
  </si>
  <si>
    <t>WITNESS FLAGGED OFFI</t>
  </si>
  <si>
    <t>DISPATAC</t>
  </si>
  <si>
    <t>CAD-SELF INT.</t>
  </si>
  <si>
    <t>CONTACTED VIA VICTIM</t>
  </si>
  <si>
    <t>LIPSCOMB SO</t>
  </si>
  <si>
    <t>DROVE TO IT</t>
  </si>
  <si>
    <t>REFUGIO COUNTY S.O D</t>
  </si>
  <si>
    <t>OTHER-DROVE UP ON</t>
  </si>
  <si>
    <t>CARSON COUNTY DISPAT</t>
  </si>
  <si>
    <t>REFUGIO S.D. DISPATC</t>
  </si>
  <si>
    <t>DPS TROOPER AT SCENE</t>
  </si>
  <si>
    <t>PANOLA COUNTY DISPAT</t>
  </si>
  <si>
    <t>WARDEN JASON JONES</t>
  </si>
  <si>
    <t>BELL COUNTY COM. CEN</t>
  </si>
  <si>
    <t>GREGG COUNTY DISPATC</t>
  </si>
  <si>
    <t>COMMUNICATIONS/DISP</t>
  </si>
  <si>
    <t>DATCH</t>
  </si>
  <si>
    <t>DPS BRYAN-DISPATCH</t>
  </si>
  <si>
    <t>SGT. B. ZACHARY #331</t>
  </si>
  <si>
    <t>PHONE NOTIICATION</t>
  </si>
  <si>
    <t>WESLACO DPS COMM.</t>
  </si>
  <si>
    <t>DPS TX CITY COMMUNIC</t>
  </si>
  <si>
    <t>DPS WESLACO</t>
  </si>
  <si>
    <t>DISCOVERED CRASHED V</t>
  </si>
  <si>
    <t>TRP MALDONADO</t>
  </si>
  <si>
    <t>OBSERVED THE DAMAGE</t>
  </si>
  <si>
    <t>ON TRAFFIC STOP, HEA</t>
  </si>
  <si>
    <t>COLLIN CO. S.O. DISP</t>
  </si>
  <si>
    <t>DPS PERICE</t>
  </si>
  <si>
    <t>DPS WESLACO COMM</t>
  </si>
  <si>
    <t>DROVE BY AND NOTICED</t>
  </si>
  <si>
    <t>KERR CO SO RADIO</t>
  </si>
  <si>
    <t>AISD DISPATCHER</t>
  </si>
  <si>
    <t>FOUND BY OFFICER.</t>
  </si>
  <si>
    <t>DISPATCH-"CAD"</t>
  </si>
  <si>
    <t>COMAL COUNTY DISPATC</t>
  </si>
  <si>
    <t>OFFICER CAME UPON CA</t>
  </si>
  <si>
    <t>SUPERVISOR NOTIFIED</t>
  </si>
  <si>
    <t>NOTIFIED OF OFFENSE</t>
  </si>
  <si>
    <t>SCHERTZ, TEXAS, DISP</t>
  </si>
  <si>
    <t>PADESTRIAN</t>
  </si>
  <si>
    <t>TROOPER RAYMUNDO GON</t>
  </si>
  <si>
    <t>TRAFFIC SUPERVISOR</t>
  </si>
  <si>
    <t>PRESENT AT TIME OF C</t>
  </si>
  <si>
    <t>WALK IN AT OFFFICE</t>
  </si>
  <si>
    <t>DISPATCHEER</t>
  </si>
  <si>
    <t>DISPATCEH</t>
  </si>
  <si>
    <t>FLAG DOWN-ON SITE</t>
  </si>
  <si>
    <t>COMAL COUNTY SO DISP</t>
  </si>
  <si>
    <t>CITY HALL REPORTED</t>
  </si>
  <si>
    <t>DIASPATCHER</t>
  </si>
  <si>
    <t>DISPR.</t>
  </si>
  <si>
    <t>COMAL CO. S/O COMM.</t>
  </si>
  <si>
    <t>SGT. DELGADO</t>
  </si>
  <si>
    <t>ARIVED ON SCENE</t>
  </si>
  <si>
    <t>ROY AGUILAR</t>
  </si>
  <si>
    <t>MORENO, K</t>
  </si>
  <si>
    <t>WAVIED DOWN</t>
  </si>
  <si>
    <t>FOUND CRASH W/PATROL</t>
  </si>
  <si>
    <t>DET. ALEMAN #2319</t>
  </si>
  <si>
    <t>IN PERSON/BY UNIT 1</t>
  </si>
  <si>
    <t>DISPATCHED/ONSITE</t>
  </si>
  <si>
    <t>FOLLOW-UP INVESTIGAT</t>
  </si>
  <si>
    <t>ARRIVED ONSITE</t>
  </si>
  <si>
    <t>COMAL COUNTY S.O.</t>
  </si>
  <si>
    <t>ATASCOSA COUNT SO</t>
  </si>
  <si>
    <t>MEDINA COUNTY DISPAT</t>
  </si>
  <si>
    <t>SOUND</t>
  </si>
  <si>
    <t>SELF/DROVE UP ON</t>
  </si>
  <si>
    <t>GUADALUPE CO. S.O. D</t>
  </si>
  <si>
    <t>PHONE CALL BY DEP. C</t>
  </si>
  <si>
    <t>N/A SIGHT</t>
  </si>
  <si>
    <t>COMAL CO DISPATCH</t>
  </si>
  <si>
    <t>OFFICER SANTOS #1028</t>
  </si>
  <si>
    <t>I OBSERVED</t>
  </si>
  <si>
    <t>COMAL CO. S.O.</t>
  </si>
  <si>
    <t>OBSERVED BY DEPUTY</t>
  </si>
  <si>
    <t>HAPPENED IN VIEW</t>
  </si>
  <si>
    <t>SHIFT COMMANDERS</t>
  </si>
  <si>
    <t>PENDING CALLS</t>
  </si>
  <si>
    <t>SISPATCHED</t>
  </si>
  <si>
    <t>DISPATCCH/RADIO</t>
  </si>
  <si>
    <t>BOERNE POLICE DISPAT</t>
  </si>
  <si>
    <t>BANDERA COUNTY DISPA</t>
  </si>
  <si>
    <t>SELF ASSISGNED</t>
  </si>
  <si>
    <t>DRIVER WALKED IN</t>
  </si>
  <si>
    <t>MOTORING PUBLIC</t>
  </si>
  <si>
    <t>DISPACCH</t>
  </si>
  <si>
    <t>BANDERA CO DISPATCH</t>
  </si>
  <si>
    <t>DISPARCHER</t>
  </si>
  <si>
    <t>ON SUGHT</t>
  </si>
  <si>
    <t>ATASCOSA CO. DISPATH</t>
  </si>
  <si>
    <t>DIPSPATCHED</t>
  </si>
  <si>
    <t>DPS DEL RIO COMMUNIC</t>
  </si>
  <si>
    <t>OI</t>
  </si>
  <si>
    <t>DRIVE UPON</t>
  </si>
  <si>
    <t>KENDALL CO DISPATCH</t>
  </si>
  <si>
    <t>FRIO CO DISPATCH</t>
  </si>
  <si>
    <t>CREATED CALL</t>
  </si>
  <si>
    <t>TROOPER PHONE NOTIFI</t>
  </si>
  <si>
    <t>GUADALUPE COUNTY COM</t>
  </si>
  <si>
    <t>KERR SO COMMUNICATIO</t>
  </si>
  <si>
    <t>BY SHERIFF'S DISPATC</t>
  </si>
  <si>
    <t>ONSITE ACTIVITY</t>
  </si>
  <si>
    <t>DISPATCHH</t>
  </si>
  <si>
    <t>DISPATCH- RADIO</t>
  </si>
  <si>
    <t>BY OCCUPANT #1/RADIO</t>
  </si>
  <si>
    <t>TOLD BY UNIT 2 OWNER</t>
  </si>
  <si>
    <t>COMAL CO. SO</t>
  </si>
  <si>
    <t>WINDCREST DISPATCHER</t>
  </si>
  <si>
    <t>COMAL CO SO DISPATCH</t>
  </si>
  <si>
    <t>OBSERVED WHILE PATRO</t>
  </si>
  <si>
    <t>WILSON CO. DISPTACH</t>
  </si>
  <si>
    <t>DISPATCHED MCSO</t>
  </si>
  <si>
    <t>VOLUNTEERES</t>
  </si>
  <si>
    <t>ON SITE-SAW DAMAGED</t>
  </si>
  <si>
    <t>DISATCHER</t>
  </si>
  <si>
    <t>DISPCTCHED</t>
  </si>
  <si>
    <t>WALK INTO SUB</t>
  </si>
  <si>
    <t>WALK IN TO SUBSTATIO</t>
  </si>
  <si>
    <t>DIS[PATHED</t>
  </si>
  <si>
    <t>LOCATED IT</t>
  </si>
  <si>
    <t>ON SCENE ACTIVITY</t>
  </si>
  <si>
    <t>DAISPATCH</t>
  </si>
  <si>
    <t>KERR SO COMMUINCATIO</t>
  </si>
  <si>
    <t>BCSO COMM</t>
  </si>
  <si>
    <t>ON PATROL WAVED DOWN</t>
  </si>
  <si>
    <t>DIPSTACH-BOERNE</t>
  </si>
  <si>
    <t>UTSA COMMUNICATIONS</t>
  </si>
  <si>
    <t>DRIVER IN DISTRESS</t>
  </si>
  <si>
    <t>BY PASSER</t>
  </si>
  <si>
    <t>0N SITE</t>
  </si>
  <si>
    <t>PULLED UP ON ACC.</t>
  </si>
  <si>
    <t>CITIZEN RPT</t>
  </si>
  <si>
    <t>TROOPER BRUCE PARSON</t>
  </si>
  <si>
    <t>PASSERBYS</t>
  </si>
  <si>
    <t>DROVE BY CRASH SCENE</t>
  </si>
  <si>
    <t>BY DRIVER UNIT #1</t>
  </si>
  <si>
    <t>DROVE ON ACCIDENT</t>
  </si>
  <si>
    <t>NOTIFIED DISPATCHED</t>
  </si>
  <si>
    <t>CELL PHONE (ON CALL)</t>
  </si>
  <si>
    <t>UNKNOWN PERSON APPRO</t>
  </si>
  <si>
    <t>ERIC DUFFIN, #0590</t>
  </si>
  <si>
    <t>DISPDATCHE</t>
  </si>
  <si>
    <t>BANDERA COUNTY S.0.</t>
  </si>
  <si>
    <t>BANDERA CODISPATCH</t>
  </si>
  <si>
    <t>DISPATCHERD</t>
  </si>
  <si>
    <t>SELF ASSINGED</t>
  </si>
  <si>
    <t>DISPATCTH</t>
  </si>
  <si>
    <t>DEPUTY J. DUGI</t>
  </si>
  <si>
    <t>COMAL COUNTY SHERIFF</t>
  </si>
  <si>
    <t>DISPPATCHED</t>
  </si>
  <si>
    <t>OFFICER CAME UPON AC</t>
  </si>
  <si>
    <t>DISPAT H</t>
  </si>
  <si>
    <t>HAPPENED UPON</t>
  </si>
  <si>
    <t>PERON</t>
  </si>
  <si>
    <t>FOUND WRECKED</t>
  </si>
  <si>
    <t>SELF FOUND</t>
  </si>
  <si>
    <t>COMPLAINANT CALLED</t>
  </si>
  <si>
    <t>REFUSED FEMALE</t>
  </si>
  <si>
    <t>BANDERA S.O.</t>
  </si>
  <si>
    <t>FRIO SO DISPATCH</t>
  </si>
  <si>
    <t>WILSON CNTY DISPATCH</t>
  </si>
  <si>
    <t>WAS AT SCENE</t>
  </si>
  <si>
    <t>DPS-DEL RIO COMMUNIC</t>
  </si>
  <si>
    <t>CAME UPON CRASH</t>
  </si>
  <si>
    <t>COME UP ON IT</t>
  </si>
  <si>
    <t>ATASCOSA COUNTY SHER</t>
  </si>
  <si>
    <t>DISBACHED</t>
  </si>
  <si>
    <t>DISPATCHED MEDINA CO</t>
  </si>
  <si>
    <t>OL</t>
  </si>
  <si>
    <t>FOUND THE CRASH</t>
  </si>
  <si>
    <t>UTSA PD COMM</t>
  </si>
  <si>
    <t>ON SECONDARY SCENE</t>
  </si>
  <si>
    <t>SITE/FLAGGED DOWN</t>
  </si>
  <si>
    <t>911 PHONECALL</t>
  </si>
  <si>
    <t>KERR COMMUINCATIONS</t>
  </si>
  <si>
    <t>DISPATCHED MEDINA SO</t>
  </si>
  <si>
    <t>LAWRENCE N. ESCAMILL</t>
  </si>
  <si>
    <t>COMAL S.O.</t>
  </si>
  <si>
    <t>ATSCOSA S.O.</t>
  </si>
  <si>
    <t>GUADALUPE CO. SO DIS</t>
  </si>
  <si>
    <t>ROLLED UPON CRASH</t>
  </si>
  <si>
    <t>DRIVER # 1</t>
  </si>
  <si>
    <t>OFFICER GONZALEZ 205</t>
  </si>
  <si>
    <t>TELEPHONED BY CITIZE</t>
  </si>
  <si>
    <t>NOTIFIED BY UNIT 1</t>
  </si>
  <si>
    <t>DISTURBANCE</t>
  </si>
  <si>
    <t>PATROL BY</t>
  </si>
  <si>
    <t>CONTACTED BY PEDESTR</t>
  </si>
  <si>
    <t>GUADALUPE CO SO</t>
  </si>
  <si>
    <t>LOCATED ON-SIGHT</t>
  </si>
  <si>
    <t>GUADALUPE CO. CO. DI</t>
  </si>
  <si>
    <t>LIVE OAK DISPTCH</t>
  </si>
  <si>
    <t>OFFICER GENERATED</t>
  </si>
  <si>
    <t>BY PROPERTY OWNER</t>
  </si>
  <si>
    <t>OFFICER ON SIGHT</t>
  </si>
  <si>
    <t>VARVILLE</t>
  </si>
  <si>
    <t>PHONED IN BY DRIVER</t>
  </si>
  <si>
    <t>CALLED IN BY GAME WA</t>
  </si>
  <si>
    <t>WITNESS SAW CARS IN</t>
  </si>
  <si>
    <t>MCSO-PHONE RADIO</t>
  </si>
  <si>
    <t>FRIO CO. DISPATCHER</t>
  </si>
  <si>
    <t>MEDINA DISPACH</t>
  </si>
  <si>
    <t>KENDALL COUNTY DISPA</t>
  </si>
  <si>
    <t>KERR COUNTY COMM</t>
  </si>
  <si>
    <t>RADIO - DISPATCHER</t>
  </si>
  <si>
    <t>OBSERVANCE</t>
  </si>
  <si>
    <t>DOSP.</t>
  </si>
  <si>
    <t>DISPATCH/FOUND</t>
  </si>
  <si>
    <t>WAIVEDDOWN</t>
  </si>
  <si>
    <t>DISPATCHERQ</t>
  </si>
  <si>
    <t>FOUND/DOVE UP ON</t>
  </si>
  <si>
    <t>BOERNE DISPATHC</t>
  </si>
  <si>
    <t>BY OWNER OF V2</t>
  </si>
  <si>
    <t>UNIT (1) DRIVER</t>
  </si>
  <si>
    <t>DROVE UP ON CALL</t>
  </si>
  <si>
    <t>I OBSERVED IT</t>
  </si>
  <si>
    <t>ON SIGHT (HEARD IMPA</t>
  </si>
  <si>
    <t>UNIT 2 VEHICLE OWNER</t>
  </si>
  <si>
    <t>SELF-ASSIGNED/DISPAT</t>
  </si>
  <si>
    <t>PD WALK-IN</t>
  </si>
  <si>
    <t>LOCATED IN PERSON</t>
  </si>
  <si>
    <t>DEPARTMENT PHONE</t>
  </si>
  <si>
    <t>MEMBER OF THE PUBLIC</t>
  </si>
  <si>
    <t>BANDERA SO DISPATCH</t>
  </si>
  <si>
    <t>WILSONSO</t>
  </si>
  <si>
    <t>WILSON CO SO</t>
  </si>
  <si>
    <t>FLAGGED DOWN BY DU1</t>
  </si>
  <si>
    <t>SA COMMUNICATIONS</t>
  </si>
  <si>
    <t>COMAL CO. S/O DISPAT</t>
  </si>
  <si>
    <t>COMAL CO. SHERIFF'S</t>
  </si>
  <si>
    <t>ARRIVED ON SCENE BEF</t>
  </si>
  <si>
    <t>MOTORIST ASSIST</t>
  </si>
  <si>
    <t>OFFICER ON-SITE</t>
  </si>
  <si>
    <t>DEPUTY GRIFFIN-BCSO</t>
  </si>
  <si>
    <t>LIVE OAK COMMUNICATI</t>
  </si>
  <si>
    <t>DISCOVERED BY OTHER</t>
  </si>
  <si>
    <t>FLAGGED DOWN BY PASS</t>
  </si>
  <si>
    <t>DISPATCHED TO IN35/D</t>
  </si>
  <si>
    <t>CALLED IN BY THIRD P</t>
  </si>
  <si>
    <t>TRANSGUIDE</t>
  </si>
  <si>
    <t>UTSA DISPATCH</t>
  </si>
  <si>
    <t>UTSAPD DISPATCH</t>
  </si>
  <si>
    <t>CITY POLICE CELL PHO</t>
  </si>
  <si>
    <t>ON SITE  ACTIVITY</t>
  </si>
  <si>
    <t>ON SIGHT-FLAGGED</t>
  </si>
  <si>
    <t>DISPATCHED (DID NOT</t>
  </si>
  <si>
    <t>NOTIFIED BY SERGEANT</t>
  </si>
  <si>
    <t>OCCURED IN MY PRESEN</t>
  </si>
  <si>
    <t>QUARRY SECURITY</t>
  </si>
  <si>
    <t>I HEARD ACCIDENT</t>
  </si>
  <si>
    <t>TELIPHONE</t>
  </si>
  <si>
    <t>CALLER</t>
  </si>
  <si>
    <t>INVOLVED OFFICER</t>
  </si>
  <si>
    <t>BY OFFICER STROTHMAN</t>
  </si>
  <si>
    <t>TERESA MARTIN</t>
  </si>
  <si>
    <t>DIS.</t>
  </si>
  <si>
    <t>BY SGT. G. DEAGO #30</t>
  </si>
  <si>
    <t>SIGHT CASE</t>
  </si>
  <si>
    <t>M GUZMAN</t>
  </si>
  <si>
    <t>DI0PATCHED</t>
  </si>
  <si>
    <t>DISPATHCED.</t>
  </si>
  <si>
    <t>DISPATCHED NOTIFIED</t>
  </si>
  <si>
    <t>PHONE CALL FROM TROO</t>
  </si>
  <si>
    <t>COMAL CO S.O.</t>
  </si>
  <si>
    <t>OFF. J PHELAN #1153</t>
  </si>
  <si>
    <t>KERRVILLE COMMUNICAT</t>
  </si>
  <si>
    <t>COMAL S/O DISPATCH</t>
  </si>
  <si>
    <t>UVALDE P.D. (RADIO)</t>
  </si>
  <si>
    <t>ATASOCSA COUNTY SO</t>
  </si>
  <si>
    <t>DSIP</t>
  </si>
  <si>
    <t>KERR COUNTY SO DISPA</t>
  </si>
  <si>
    <t>BY SHIT SGT</t>
  </si>
  <si>
    <t>A SOSA</t>
  </si>
  <si>
    <t>CAME UPON THE ACCIDE</t>
  </si>
  <si>
    <t>BY TSU DEPUTY HIGBY</t>
  </si>
  <si>
    <t>CITIZEN WITNESS</t>
  </si>
  <si>
    <t>JRODRIGUEZ</t>
  </si>
  <si>
    <t>WALK IN TO SUB</t>
  </si>
  <si>
    <t>VIEWED ON SITE</t>
  </si>
  <si>
    <t>CITY CELL PHONE</t>
  </si>
  <si>
    <t>WALK INTO SUBSTATION</t>
  </si>
  <si>
    <t>DRIVER CONTACTED MC</t>
  </si>
  <si>
    <t>DISPATCHT</t>
  </si>
  <si>
    <t>CAME INTO SUB</t>
  </si>
  <si>
    <t>UTSA POLICE DISPATCH</t>
  </si>
  <si>
    <t>DISTPACTH</t>
  </si>
  <si>
    <t>DROVE BY GOING NB</t>
  </si>
  <si>
    <t>ON SCENE/BY CITIZEN</t>
  </si>
  <si>
    <t>BY KERRVILLE EMS</t>
  </si>
  <si>
    <t>UVALDE POLICE DISPAT</t>
  </si>
  <si>
    <t>WITNESS ON THE SIDE</t>
  </si>
  <si>
    <t>OFFICER ON SCENE #88</t>
  </si>
  <si>
    <t>WAS FLAGGED DOWN</t>
  </si>
  <si>
    <t>DISPAT CH</t>
  </si>
  <si>
    <t>PERSONAL KNOWELDGE</t>
  </si>
  <si>
    <t>POLICE DISATPCH</t>
  </si>
  <si>
    <t>DROVE BY SCENE</t>
  </si>
  <si>
    <t>ATASCOSA COUNTY-DISP</t>
  </si>
  <si>
    <t>KARNES CO SO.</t>
  </si>
  <si>
    <t>BANDERA CO. S.O. DIS</t>
  </si>
  <si>
    <t>OFFICER ON THE SCENE</t>
  </si>
  <si>
    <t>DISPATCHER/DROVE UP</t>
  </si>
  <si>
    <t>SGT. LALONDE</t>
  </si>
  <si>
    <t>SYTH</t>
  </si>
  <si>
    <t>DRIVE-UP ON</t>
  </si>
  <si>
    <t>BY DRIVER IN PARKING</t>
  </si>
  <si>
    <t>VOLUNTEERED/DISPATCH</t>
  </si>
  <si>
    <t>DPS SA DISPATCH</t>
  </si>
  <si>
    <t>SELF/OBSERVED</t>
  </si>
  <si>
    <t>NOTIFIED BY PASSING</t>
  </si>
  <si>
    <t>RADIO/AT DRIVER HOME</t>
  </si>
  <si>
    <t>DISPATCH-ONSITE</t>
  </si>
  <si>
    <t>AT SUB</t>
  </si>
  <si>
    <t>ATASCOCA COUNTY</t>
  </si>
  <si>
    <t>WITTNESSED</t>
  </si>
  <si>
    <t>DISP. NOT TO SCENE</t>
  </si>
  <si>
    <t>11093008 DISPATCH</t>
  </si>
  <si>
    <t>DEPUTY JAMES WHITT</t>
  </si>
  <si>
    <t>DISPATCH/EAGLE</t>
  </si>
  <si>
    <t>TRP. JUSTIN KNIGHT</t>
  </si>
  <si>
    <t>UVALDE PD COMMUNICAT</t>
  </si>
  <si>
    <t>COMMUNUCATIONS</t>
  </si>
  <si>
    <t>DRIVER VEHICLE 1</t>
  </si>
  <si>
    <t>DISPATCH TO SUBSTATI</t>
  </si>
  <si>
    <t>SAW UNIT 3 DISPATCH</t>
  </si>
  <si>
    <t>FROM UNIT 2 PER 1</t>
  </si>
  <si>
    <t>ATASCOS S.O.</t>
  </si>
  <si>
    <t>DEPUTY VALDEZ</t>
  </si>
  <si>
    <t>SITED</t>
  </si>
  <si>
    <t>DISPATTCHER</t>
  </si>
  <si>
    <t>SRSHT</t>
  </si>
  <si>
    <t>ON SITE/FLAGGED DOWN</t>
  </si>
  <si>
    <t>BANDERA COUNTY S.O.D</t>
  </si>
  <si>
    <t>FLAGGED DOWN ON SCEN</t>
  </si>
  <si>
    <t>PHONE AT P.D.</t>
  </si>
  <si>
    <t>GUADALUPE COUNTY SHE</t>
  </si>
  <si>
    <t>COMAL COUNTY S/O DIS</t>
  </si>
  <si>
    <t>ATASCOSCA SO</t>
  </si>
  <si>
    <t>REPORTED BY THIRD PA</t>
  </si>
  <si>
    <t>CALLED BY DET LOZANO</t>
  </si>
  <si>
    <t>DISPATCH/VOLUNTEER</t>
  </si>
  <si>
    <t>ARRIVED ON ACCIDENT</t>
  </si>
  <si>
    <t>SIGHT/PATROL</t>
  </si>
  <si>
    <t>CONTACTED BY DRIVER</t>
  </si>
  <si>
    <t>DISPATCH`</t>
  </si>
  <si>
    <t>SGT DELGADO</t>
  </si>
  <si>
    <t>POLCIE DISPATCH</t>
  </si>
  <si>
    <t>CREATED</t>
  </si>
  <si>
    <t>SGT. DELGEDO</t>
  </si>
  <si>
    <t>Y2 HUSBAND</t>
  </si>
  <si>
    <t>OFFICER/DISPATCHER</t>
  </si>
  <si>
    <t>PULLED UP ON VEHICLE</t>
  </si>
  <si>
    <t>WAIVED DOWN BY OWNER</t>
  </si>
  <si>
    <t>RADIO BY INVOLVED DE</t>
  </si>
  <si>
    <t>WITNESSED ARGUMENT I</t>
  </si>
  <si>
    <t>ON SITE ACTIVIVTY</t>
  </si>
  <si>
    <t>SITE-FLAGGED</t>
  </si>
  <si>
    <t>DISPATCHED TO THE EX</t>
  </si>
  <si>
    <t>DISPATCHED TO 235 BE</t>
  </si>
  <si>
    <t>WILSON CO. S.O. DISA</t>
  </si>
  <si>
    <t>OBSERVED CRASH OCCUR</t>
  </si>
  <si>
    <t>KERR CO DISP.</t>
  </si>
  <si>
    <t>OFFICER WAS PRESENT</t>
  </si>
  <si>
    <t>LIVE OAK PD</t>
  </si>
  <si>
    <t>DIISPATCHER</t>
  </si>
  <si>
    <t>DISPATECH</t>
  </si>
  <si>
    <t>GUADALUPE CO.SO.DISP</t>
  </si>
  <si>
    <t>PHONED BY UNIT 1</t>
  </si>
  <si>
    <t>CALLED BY RADIO</t>
  </si>
  <si>
    <t>FRIO COUNTY COM.</t>
  </si>
  <si>
    <t>FRIO CO DOSPATCH</t>
  </si>
  <si>
    <t>DISP TO SUBSTATION</t>
  </si>
  <si>
    <t>FLAGGED BY DRIVERS</t>
  </si>
  <si>
    <t>ON SITE/DISPATCHED</t>
  </si>
  <si>
    <t>CONTACTED BY UNIT #1</t>
  </si>
  <si>
    <t>CAPTAIN</t>
  </si>
  <si>
    <t>OFFICER INITAITED</t>
  </si>
  <si>
    <t>REGULAR PATROL</t>
  </si>
  <si>
    <t>DSIPACTHED</t>
  </si>
  <si>
    <t>SELF NOTIFIED</t>
  </si>
  <si>
    <t>DROVE UP TO MY LOCA</t>
  </si>
  <si>
    <t>E-911</t>
  </si>
  <si>
    <t>K. WHITEHEAD</t>
  </si>
  <si>
    <t>BY MEDINA COUNTY DIS</t>
  </si>
  <si>
    <t>DPSC COMM. SA</t>
  </si>
  <si>
    <t>COMAL CO CO</t>
  </si>
  <si>
    <t>WITNESSED IT MYSELF</t>
  </si>
  <si>
    <t>REQUESTED THIS CALL</t>
  </si>
  <si>
    <t>RACHELLE BRADLEY</t>
  </si>
  <si>
    <t>IN PERSON BY #1</t>
  </si>
  <si>
    <t>CONTACTED BY PASSENG</t>
  </si>
  <si>
    <t>SPVR SGT CASTILLO</t>
  </si>
  <si>
    <t>DRIVER CAME BY SUBST</t>
  </si>
  <si>
    <t>OFF. N PRESTON #0160</t>
  </si>
  <si>
    <t>ATASCOSA COUNT SO D</t>
  </si>
  <si>
    <t>NOTIFIED BY FAMILY M</t>
  </si>
  <si>
    <t>COMPUTER AIDED DISPA</t>
  </si>
  <si>
    <t>ON-SCENE ACTIVITY</t>
  </si>
  <si>
    <t>DRIVER CONTACT</t>
  </si>
  <si>
    <t>GUADALUPE CO. SO</t>
  </si>
  <si>
    <t>DEPUTY LOCATED ACCID</t>
  </si>
  <si>
    <t>HEARD THE CRASH.</t>
  </si>
  <si>
    <t>DROVE UP TO  SCENE</t>
  </si>
  <si>
    <t>I PULLED UP ON IT</t>
  </si>
  <si>
    <t>I DROVE UP ON IT</t>
  </si>
  <si>
    <t>FLAG DOWN BY UNIT 1</t>
  </si>
  <si>
    <t>DUSPATCHED</t>
  </si>
  <si>
    <t>SIGHT (HEARD)</t>
  </si>
  <si>
    <t>DROVE UP  ACCIDENT</t>
  </si>
  <si>
    <t>DISPATCHED1755</t>
  </si>
  <si>
    <t>BANDERA S.O. (2/24/2</t>
  </si>
  <si>
    <t>DISPATCHED-MCSO</t>
  </si>
  <si>
    <t>BECKONED/DROVE UPON</t>
  </si>
  <si>
    <t>DISCOVERD ON PATROL</t>
  </si>
  <si>
    <t>KERR COUNTY SO COMMU</t>
  </si>
  <si>
    <t>COMAL CO. SO DISPATC</t>
  </si>
  <si>
    <t>FOUND WHILE ON PATRL</t>
  </si>
  <si>
    <t>CALLED BY DV1</t>
  </si>
  <si>
    <t>DV-3</t>
  </si>
  <si>
    <t>DISPATCHED TO UNIT1</t>
  </si>
  <si>
    <t>DRIVER 1 CAME TO STA</t>
  </si>
  <si>
    <t>DIISPATCHD</t>
  </si>
  <si>
    <t>CONTACTED AT STATION</t>
  </si>
  <si>
    <t>DISTCHER</t>
  </si>
  <si>
    <t>DIS;PATCHER</t>
  </si>
  <si>
    <t>TEXAS RANGER COY SMI</t>
  </si>
  <si>
    <t>GUADALUPE CO SO DISP</t>
  </si>
  <si>
    <t>CALLED IN BY OFFICER</t>
  </si>
  <si>
    <t>BANDERA CO. DISP</t>
  </si>
  <si>
    <t>PULLED UP TO ACC</t>
  </si>
  <si>
    <t>DISPACT</t>
  </si>
  <si>
    <t>DRSP</t>
  </si>
  <si>
    <t>WITNESSED SAME</t>
  </si>
  <si>
    <t>DISPATECHER</t>
  </si>
  <si>
    <t>WITNESSED/ON SCENE</t>
  </si>
  <si>
    <t>SUB STATION</t>
  </si>
  <si>
    <t>BY DR 1</t>
  </si>
  <si>
    <t>TOOK CALL</t>
  </si>
  <si>
    <t>DISPATCHED TO SUB</t>
  </si>
  <si>
    <t>DISPATHCED BY RADIO</t>
  </si>
  <si>
    <t>DEPUTY JOHNNY VERA</t>
  </si>
  <si>
    <t>OVER THE AIR</t>
  </si>
  <si>
    <t>TROOPER DAVID KRAL</t>
  </si>
  <si>
    <t>UNIT-2 CALLED</t>
  </si>
  <si>
    <t>CONTACTED BY UNIT2</t>
  </si>
  <si>
    <t>FLAGGED DOWN AT FLOW</t>
  </si>
  <si>
    <t>COMAL CO SHERIFF'S O</t>
  </si>
  <si>
    <t>PRESENT/VEIW</t>
  </si>
  <si>
    <t>WITNESSED CRASH FROM</t>
  </si>
  <si>
    <t>CAME BY THE PD</t>
  </si>
  <si>
    <t>ON SIDE</t>
  </si>
  <si>
    <t>OFCR OUT WITH WRECKE</t>
  </si>
  <si>
    <t>DISPATCH/REQUEST</t>
  </si>
  <si>
    <t>CALLED VIA RADIO</t>
  </si>
  <si>
    <t>PERSONNALY OBSERVED</t>
  </si>
  <si>
    <t>DISPATCHET</t>
  </si>
  <si>
    <t>DISPPATCHE</t>
  </si>
  <si>
    <t>CITIZEN/MOTORIST</t>
  </si>
  <si>
    <t>DISSPATCHER</t>
  </si>
  <si>
    <t>DISPATCH LOG</t>
  </si>
  <si>
    <t>WAS NEAR SCENE</t>
  </si>
  <si>
    <t>ON SCENE-HEARD CRASH</t>
  </si>
  <si>
    <t>DISHPATCHED</t>
  </si>
  <si>
    <t>BY ON SCENE OFFICER</t>
  </si>
  <si>
    <t>DISPATTCH</t>
  </si>
  <si>
    <t>CALLED BY OFFICER SO</t>
  </si>
  <si>
    <t>CAME ACROSS CRASH ON</t>
  </si>
  <si>
    <t>DROVE UP TO ACCID</t>
  </si>
  <si>
    <t>PASSING VEHICLE</t>
  </si>
  <si>
    <t>DROVE UP ONTO CRASH</t>
  </si>
  <si>
    <t>SIGHT/ON SCENE</t>
  </si>
  <si>
    <t>PASSED BY CRASH LOCA</t>
  </si>
  <si>
    <t>DISPATTCHED</t>
  </si>
  <si>
    <t>WAS ONSCENE</t>
  </si>
  <si>
    <t>DISOPATCH</t>
  </si>
  <si>
    <t>CALLED IN BY PASSERB</t>
  </si>
  <si>
    <t>ATASCOSA SHERIFF'S O</t>
  </si>
  <si>
    <t>RO WITNESSED THE ACC</t>
  </si>
  <si>
    <t>ATSCOSA COUNTY</t>
  </si>
  <si>
    <t>TROOPER JOSHUA L. WA</t>
  </si>
  <si>
    <t>DISAPATCHER</t>
  </si>
  <si>
    <t>WALK -IN</t>
  </si>
  <si>
    <t>DROVE UP TO CRASH SC</t>
  </si>
  <si>
    <t>I OBSERVED CRASH</t>
  </si>
  <si>
    <t>SOUND OF CARS IMPACT</t>
  </si>
  <si>
    <t>ON SIGHT ACTIVITY</t>
  </si>
  <si>
    <t>TRAFFIC VIOLATION</t>
  </si>
  <si>
    <t>CITIZEN INITIATED</t>
  </si>
  <si>
    <t>GUADALUPE CO.SO. DIS</t>
  </si>
  <si>
    <t>DISPATCH/ONSITE</t>
  </si>
  <si>
    <t>DPA SAN ANTONIO COMM</t>
  </si>
  <si>
    <t>DISCOVERED BY INV. T</t>
  </si>
  <si>
    <t>CALLED IN BY COMPLAI</t>
  </si>
  <si>
    <t>FLAGGED DOWN  BY PED</t>
  </si>
  <si>
    <t>SGT GARZA</t>
  </si>
  <si>
    <t>DISPATCH &amp; ANOTHER A</t>
  </si>
  <si>
    <t>KERR CO DISPATCH</t>
  </si>
  <si>
    <t>KERR CO. SO</t>
  </si>
  <si>
    <t>SEGUIN POLICE DEPART</t>
  </si>
  <si>
    <t>DEVINE POLICE DISPAT</t>
  </si>
  <si>
    <t>MEDINA COUNTY SHERIF</t>
  </si>
  <si>
    <t>DRIVER OF UNIT 2 CON</t>
  </si>
  <si>
    <t>DISPATCHHER</t>
  </si>
  <si>
    <t>PERSONAL NOTIFICATIO</t>
  </si>
  <si>
    <t>DISPATCHED/FOLLOW-UP</t>
  </si>
  <si>
    <t>RADIO IN</t>
  </si>
  <si>
    <t>INFORMED BY #1</t>
  </si>
  <si>
    <t>OFF. SANCHEZ</t>
  </si>
  <si>
    <t>CAME INTO SUBSTATION</t>
  </si>
  <si>
    <t>OBSERVED UNITS STOPP</t>
  </si>
  <si>
    <t>ATTEMPTED TRAFFIC ST</t>
  </si>
  <si>
    <t>DISP..</t>
  </si>
  <si>
    <t>FLAGED DOWN BY UNIT</t>
  </si>
  <si>
    <t>RAL CO. S.O.</t>
  </si>
  <si>
    <t>CONTACTED BY D1</t>
  </si>
  <si>
    <t>DISP TO SUB</t>
  </si>
  <si>
    <t>DROVE BY SIGHT</t>
  </si>
  <si>
    <t>MEDINA CO. COMMUNCIA</t>
  </si>
  <si>
    <t>TROOPER KENDRICK</t>
  </si>
  <si>
    <t>MEDINA CO.COMM.</t>
  </si>
  <si>
    <t>UVALDE POLICE COMMUN</t>
  </si>
  <si>
    <t>FLAGGED DN BY WITNSS</t>
  </si>
  <si>
    <t>DIDPARCHED</t>
  </si>
  <si>
    <t>BY OFFICER SWAN</t>
  </si>
  <si>
    <t>URDIALES, R.</t>
  </si>
  <si>
    <t>DISPATCCHER</t>
  </si>
  <si>
    <t>DISPATCHED TO IH35 S</t>
  </si>
  <si>
    <t>COMAL S/O DISPATCHER</t>
  </si>
  <si>
    <t>STOPPED BY DRIVER</t>
  </si>
  <si>
    <t>CALLED BY DRIVER OF</t>
  </si>
  <si>
    <t>FRIO COUNTY DISPTCHE</t>
  </si>
  <si>
    <t>DISPATHEED</t>
  </si>
  <si>
    <t>DPS SA COMMS.</t>
  </si>
  <si>
    <t>ATASCOSA COUNTY CO</t>
  </si>
  <si>
    <t>HAPPENSTANCE</t>
  </si>
  <si>
    <t>DISPATCHEP</t>
  </si>
  <si>
    <t>SERVICE AGENT</t>
  </si>
  <si>
    <t>BANDER COUNTY SO DIS</t>
  </si>
  <si>
    <t>DROVE UP ON ACCOD</t>
  </si>
  <si>
    <t>CITIZEN REPORTED TO</t>
  </si>
  <si>
    <t>STORE MANAGER</t>
  </si>
  <si>
    <t>FRIO COUNTY DISPTACH</t>
  </si>
  <si>
    <t>AT CRASH SITE</t>
  </si>
  <si>
    <t>WALKED INTO SUBSTATI</t>
  </si>
  <si>
    <t>DET. PETERS #2371/DR</t>
  </si>
  <si>
    <t>DROVE ON SITE</t>
  </si>
  <si>
    <t>OFFICER GANN</t>
  </si>
  <si>
    <t>DRIVER UNIT ONE</t>
  </si>
  <si>
    <t>DISPATCHED TO OWNERS</t>
  </si>
  <si>
    <t>DISPALCHED</t>
  </si>
  <si>
    <t>ON-SIGHT/RADIO</t>
  </si>
  <si>
    <t>WAS APPROACHED BY CO</t>
  </si>
  <si>
    <t>VIA BEXAR COUNTY DIS</t>
  </si>
  <si>
    <t>SAW ON SCREEN, UNDIS</t>
  </si>
  <si>
    <t>SECOND OFFICER</t>
  </si>
  <si>
    <t>DISPATCGER</t>
  </si>
  <si>
    <t>HEARD CRASH/DROVE UP</t>
  </si>
  <si>
    <t>DRVING BY</t>
  </si>
  <si>
    <t>DISPATCHED TO 1115 P</t>
  </si>
  <si>
    <t>BOERNE DISPTCH</t>
  </si>
  <si>
    <t>SERG. INV. GARZA</t>
  </si>
  <si>
    <t>PASSING BY LOCATION</t>
  </si>
  <si>
    <t>SITE CASE</t>
  </si>
  <si>
    <t>FRIO DISPATCH</t>
  </si>
  <si>
    <t>ATASOCSA COUNTY S.O.</t>
  </si>
  <si>
    <t>DISPATCY</t>
  </si>
  <si>
    <t>DROVE BY AFTER ACCD</t>
  </si>
  <si>
    <t>NON-EMERGENCY PHONE</t>
  </si>
  <si>
    <t>ASKED FOR THE CALL</t>
  </si>
  <si>
    <t>DISPARTCH</t>
  </si>
  <si>
    <t>OFF. BOURCIER</t>
  </si>
  <si>
    <t>DEPUTY C. SHERIDAN,</t>
  </si>
  <si>
    <t>I CAME UP ON CALL</t>
  </si>
  <si>
    <t>ROLLED UP TO CRASH</t>
  </si>
  <si>
    <t>DROVE UP ON CRASH ON</t>
  </si>
  <si>
    <t>GUADALUPE CO SO. DIS</t>
  </si>
  <si>
    <t>SELF ASSINED/ON SCEN</t>
  </si>
  <si>
    <t>OFFICER DRIVING BY</t>
  </si>
  <si>
    <t>GUADALUPE CO. SO.DIS</t>
  </si>
  <si>
    <t>D.P.S. COMM/SAN ANTO</t>
  </si>
  <si>
    <t>CELL PHONE (HOT LINE</t>
  </si>
  <si>
    <t>DISPATCHEDE</t>
  </si>
  <si>
    <t>DDISPATCHER</t>
  </si>
  <si>
    <t>UNIT 2'S DRIVER</t>
  </si>
  <si>
    <t>SIGHT (WITNESSED)</t>
  </si>
  <si>
    <t>SGT. TOM LAMBERT</t>
  </si>
  <si>
    <t>ATASCOSTA COUNTY SO</t>
  </si>
  <si>
    <t>DISPATCH/SELF</t>
  </si>
  <si>
    <t>DISP/OBS</t>
  </si>
  <si>
    <t>OFF-SITE</t>
  </si>
  <si>
    <t>DROVE UPON ROAD</t>
  </si>
  <si>
    <t>ON-SITE-FLAGGED DOWN</t>
  </si>
  <si>
    <t>ATASCOSA CO. COMM.</t>
  </si>
  <si>
    <t>DRIVER'S PHONE CALL</t>
  </si>
  <si>
    <t>NEAR LOCATION</t>
  </si>
  <si>
    <t>FOUND JT</t>
  </si>
  <si>
    <t>ADVISED BY WITNESSES</t>
  </si>
  <si>
    <t>FLAGGED DOWN-WITNESS</t>
  </si>
  <si>
    <t>DEPUTY NOTIFIED DISP</t>
  </si>
  <si>
    <t>ONSCENE OF ACCIDENT</t>
  </si>
  <si>
    <t>MARY  GARZA</t>
  </si>
  <si>
    <t>ATASCOSA CO SO</t>
  </si>
  <si>
    <t>ATASOCOSA SO</t>
  </si>
  <si>
    <t>OFFICER OBSEVED</t>
  </si>
  <si>
    <t>ON.SIGHT</t>
  </si>
  <si>
    <t>CAME UP TO IT</t>
  </si>
  <si>
    <t>ON-SITE/FLAGGED DOWN</t>
  </si>
  <si>
    <t>DISPATCH (ON-SITE)</t>
  </si>
  <si>
    <t>BY DISAPTCH</t>
  </si>
  <si>
    <t>DISP;ATCH</t>
  </si>
  <si>
    <t>1DISP</t>
  </si>
  <si>
    <t>ROLLED UPON IT.</t>
  </si>
  <si>
    <t>DISPATCH BY PHONE</t>
  </si>
  <si>
    <t>ALDINE DISPATCHER</t>
  </si>
  <si>
    <t>WITNESS BY LT. YVON</t>
  </si>
  <si>
    <t>ATLANTA POLICE DISPA</t>
  </si>
  <si>
    <t>STARR COUNTY COMMUNI</t>
  </si>
  <si>
    <t>DPS-PIERCE-DISPATCHE</t>
  </si>
  <si>
    <t>REDIO DISPATCH</t>
  </si>
  <si>
    <t>DPS-PIERCE-DISPATCH</t>
  </si>
  <si>
    <t>HPD DISPACTH</t>
  </si>
  <si>
    <t>HPD DISSPATCH</t>
  </si>
  <si>
    <t>VIA HPD DISPATCH</t>
  </si>
  <si>
    <t>UHDPS DISPATCH</t>
  </si>
  <si>
    <t>PHONE CONTACT</t>
  </si>
  <si>
    <t>RADIOO DISPATCHED</t>
  </si>
  <si>
    <t>BELL COUNTY COM: CEN</t>
  </si>
  <si>
    <t>BOWIE CO COMMUNICATI</t>
  </si>
  <si>
    <t>DPS COMMINCATIONS</t>
  </si>
  <si>
    <t>HPD PATCHER</t>
  </si>
  <si>
    <t>DROVE ON SIGHT UPON</t>
  </si>
  <si>
    <t>ON-VIEW CRASH SITE</t>
  </si>
  <si>
    <t>RADIO DISTPACHED</t>
  </si>
  <si>
    <t>BRYAN DPS COMMUNICAT</t>
  </si>
  <si>
    <t>VAN ZANDT. CO. S.O.</t>
  </si>
  <si>
    <t>DPS HALINGEN COMM.</t>
  </si>
  <si>
    <t>DISPATCHED TO CRASH</t>
  </si>
  <si>
    <t>BELL COUNTY COMM.CEN</t>
  </si>
  <si>
    <t>WESLACO DPS COMMS.</t>
  </si>
  <si>
    <t>WASHINGTON CO. COMMU</t>
  </si>
  <si>
    <t>BELL CO. SO</t>
  </si>
  <si>
    <t>WESLACO COMMUNICATIO</t>
  </si>
  <si>
    <t>DPS WESLACO COMMUNIC</t>
  </si>
  <si>
    <t>DPS COMMUNICATIONS-C</t>
  </si>
  <si>
    <t>WESLACO DPS OFFICE</t>
  </si>
  <si>
    <t>SANGER PD DISPATCH</t>
  </si>
  <si>
    <t>CASS CO SO DISPATCH</t>
  </si>
  <si>
    <t>SGT DRABBLE, THP</t>
  </si>
  <si>
    <t>PERSONALY WITNESSED</t>
  </si>
  <si>
    <t>WOOD COUNTY SHERIFF'</t>
  </si>
  <si>
    <t>PLAINS SO/TELEPHONE</t>
  </si>
  <si>
    <t>BARROW, CLAUDE STANF</t>
  </si>
  <si>
    <t>CASS CO S.O. DISPATC</t>
  </si>
  <si>
    <t>VAN HORN COMMUNICATI</t>
  </si>
  <si>
    <t>DFW DPS DISPATCH</t>
  </si>
  <si>
    <t>WALK IN/NORTH STAT.</t>
  </si>
  <si>
    <t>MERKEL POLICE DISP</t>
  </si>
  <si>
    <t>DISPATCH (229)</t>
  </si>
  <si>
    <t>SEABROOK POLICE DEPT</t>
  </si>
  <si>
    <t>ARRIVED JUST AFTER I</t>
  </si>
  <si>
    <t>CHIEF BROWNE</t>
  </si>
  <si>
    <t>OBSERVED POST CRASH</t>
  </si>
  <si>
    <t>POLICE DISPTATCH</t>
  </si>
  <si>
    <t>SAW AS DRIVING</t>
  </si>
  <si>
    <t>IN PERSON (WITNESS)</t>
  </si>
  <si>
    <t>OFFICER J. PERALES #</t>
  </si>
  <si>
    <t>CLAY COUNTY SHERIFF'</t>
  </si>
  <si>
    <t>ROLL ON IT</t>
  </si>
  <si>
    <t>A. CORSON/P220</t>
  </si>
  <si>
    <t>OFFICER FOUND COLLI</t>
  </si>
  <si>
    <t>HALLSVILLE POLICE DE</t>
  </si>
  <si>
    <t>DONLEY CO-SO</t>
  </si>
  <si>
    <t>ERATH COUNTY SHERRIF</t>
  </si>
  <si>
    <t>FALLS CO. S.O.</t>
  </si>
  <si>
    <t>OBSERVEED</t>
  </si>
  <si>
    <t>SGT. TEETER</t>
  </si>
  <si>
    <t>FALLS CO SO DISPATCH</t>
  </si>
  <si>
    <t>SGT. WATSON</t>
  </si>
  <si>
    <t>FORT BEND DISPATCHER</t>
  </si>
  <si>
    <t>AZLE POLICE DISPATCH</t>
  </si>
  <si>
    <t>LT. MIKE NOLL</t>
  </si>
  <si>
    <t>HARDEMAN CO SO</t>
  </si>
  <si>
    <t>G.R. HERNANDEZ</t>
  </si>
  <si>
    <t>DROVE UP ON MINOR</t>
  </si>
  <si>
    <t>OBSERVED VEHICLE HAD</t>
  </si>
  <si>
    <t>STOPPED BY MOTORIST</t>
  </si>
  <si>
    <t>HPS-DISPATCH</t>
  </si>
  <si>
    <t>CALLED TO ASSIST</t>
  </si>
  <si>
    <t>DISPATHCED VIA RADIO</t>
  </si>
  <si>
    <t>RADIO:FBCSO COMMUNIT</t>
  </si>
  <si>
    <t>RADIO FBCSO COMMUNIC</t>
  </si>
  <si>
    <t>PD DISPATCH/OFFICER</t>
  </si>
  <si>
    <t>SGT CROSBY</t>
  </si>
  <si>
    <t>JOHNSON COUNTY DISPA</t>
  </si>
  <si>
    <t>WITNESS FLAGDOWN</t>
  </si>
  <si>
    <t>DISPATCH3E</t>
  </si>
  <si>
    <t>DISPATCHER.</t>
  </si>
  <si>
    <t>DRIVEN UP</t>
  </si>
  <si>
    <t>DPS-BEAUMONT COMM</t>
  </si>
  <si>
    <t>MCCAULIF</t>
  </si>
  <si>
    <t>LOCATED WHILE PATROL</t>
  </si>
  <si>
    <t>ODESSA PD DISPATCH</t>
  </si>
  <si>
    <t>WALK IN REPORT AT HQ</t>
  </si>
  <si>
    <t>DISPATDH</t>
  </si>
  <si>
    <t>REPORT AT WSRC</t>
  </si>
  <si>
    <t>HOUSTON D.P.S. COMM.</t>
  </si>
  <si>
    <t>HQR</t>
  </si>
  <si>
    <t>ORANGE SO DISPATCH</t>
  </si>
  <si>
    <t>CITIZEN MET OFFICER</t>
  </si>
  <si>
    <t>HISD P.D DISPATCH</t>
  </si>
  <si>
    <t>BELLMEAD PD</t>
  </si>
  <si>
    <t>DPS WESLACO COMM.</t>
  </si>
  <si>
    <t>TROOPER CLAUDIA MEZA</t>
  </si>
  <si>
    <t>WALK IN-NORTHWEST</t>
  </si>
  <si>
    <t>HOUST</t>
  </si>
  <si>
    <t>BY SECURITY AT DVHS</t>
  </si>
  <si>
    <t>MCT DISATCHED</t>
  </si>
  <si>
    <t>DPS DALLAS RADIO</t>
  </si>
  <si>
    <t>VIA HISD DISPATCH</t>
  </si>
  <si>
    <t>RP OFF. WITNESSED</t>
  </si>
  <si>
    <t>BCCC DISPATCH</t>
  </si>
  <si>
    <t>HILL COUNTY COMMUNIC</t>
  </si>
  <si>
    <t>BONHAM PD DISPATCH</t>
  </si>
  <si>
    <t>PEARLAND DISPATCH</t>
  </si>
  <si>
    <t>DROVE PAST VEHICLE</t>
  </si>
  <si>
    <t>OBSERVED (POST CRASH</t>
  </si>
  <si>
    <t>JIM WELLS CO. DISPAT</t>
  </si>
  <si>
    <t>VEERED</t>
  </si>
  <si>
    <t>NOTIFIED BY DRIVER O</t>
  </si>
  <si>
    <t>MULESHOE DISPATCH</t>
  </si>
  <si>
    <t>DISPATCHED LAMAR S.O</t>
  </si>
  <si>
    <t>DISPATCHED-LCSO</t>
  </si>
  <si>
    <t>POLICE DISAPTCH</t>
  </si>
  <si>
    <t>HEARD AND LOCATED</t>
  </si>
  <si>
    <t>MCT DISPATCHE</t>
  </si>
  <si>
    <t>DISPATCHED MCT</t>
  </si>
  <si>
    <t>WALKIN INTO STATION</t>
  </si>
  <si>
    <t>DISPATCH ARRIVED</t>
  </si>
  <si>
    <t>SAW WRECKED VEHICLE</t>
  </si>
  <si>
    <t>RADIO DISPATCHED.</t>
  </si>
  <si>
    <t>DPS/PIERCE-DISPATCH</t>
  </si>
  <si>
    <t>POLICE BOOTH</t>
  </si>
  <si>
    <t>DPS/PIERCE/DISPATCH</t>
  </si>
  <si>
    <t>RICE UNIV. POLICE DI</t>
  </si>
  <si>
    <t>MCT DISPATCHEED</t>
  </si>
  <si>
    <t>WITNESSED THE JUVENI</t>
  </si>
  <si>
    <t>DSP DISPATCHED</t>
  </si>
  <si>
    <t>SCHOOL OFFICIAL</t>
  </si>
  <si>
    <t>JIM WELLS CO DISPATC</t>
  </si>
  <si>
    <t>DROVE UPON-HEARD</t>
  </si>
  <si>
    <t>MITCHELL COUNTY S.O.</t>
  </si>
  <si>
    <t>MITCHELL COUNTY SO</t>
  </si>
  <si>
    <t>MILLS COUNTY DISPATC</t>
  </si>
  <si>
    <t>DISPATCH BRYAN PD</t>
  </si>
  <si>
    <t>LOCAL CALL</t>
  </si>
  <si>
    <t>WILMER PD 911</t>
  </si>
  <si>
    <t>BURLSON PD DISPATCH</t>
  </si>
  <si>
    <t>WALK IN AT APD</t>
  </si>
  <si>
    <t>DPS COMM HOUSTON</t>
  </si>
  <si>
    <t>911 TRANSFER</t>
  </si>
  <si>
    <t>HOUSTON COMMS</t>
  </si>
  <si>
    <t>WALK IN FRONT DESD</t>
  </si>
  <si>
    <t>HOUSTON COMMUNICATIO</t>
  </si>
  <si>
    <t>GRAYSON DISPATCH</t>
  </si>
  <si>
    <t>REQUESTED BY PORT A</t>
  </si>
  <si>
    <t>FT.BEND COUNTY DISP</t>
  </si>
  <si>
    <t>UPSHUR SHERIFF RADIO</t>
  </si>
  <si>
    <t>5518 ROLLED UPON AC</t>
  </si>
  <si>
    <t>OFFICER HOLSEY</t>
  </si>
  <si>
    <t>MORRIS CO DISPATCHED</t>
  </si>
  <si>
    <t>PORT ARANSAS DISPATC</t>
  </si>
  <si>
    <t>FT BEND CTY DISPATCH</t>
  </si>
  <si>
    <t>FT. BEND CTY DISPATC</t>
  </si>
  <si>
    <t>CALL FROM RADIO</t>
  </si>
  <si>
    <t>ON VIEW-DESK</t>
  </si>
  <si>
    <t>RADIO DISATPCH</t>
  </si>
  <si>
    <t>THIRD PARTY CALLED O</t>
  </si>
  <si>
    <t>FLAGGED D</t>
  </si>
  <si>
    <t>SGT STOUT</t>
  </si>
  <si>
    <t>VIA 911</t>
  </si>
  <si>
    <t>WITNESSED BY CHIEF</t>
  </si>
  <si>
    <t>CHANDLER POLICE DEPT</t>
  </si>
  <si>
    <t>EAST TEXAS TOWING</t>
  </si>
  <si>
    <t>FOUND WHILE PATROLIN</t>
  </si>
  <si>
    <t>BY OFF DUTY DEPUTY</t>
  </si>
  <si>
    <t>911 &amp; DISPATCHED</t>
  </si>
  <si>
    <t>STATION REPORT WALK-</t>
  </si>
  <si>
    <t>ON VIEW-PATROL</t>
  </si>
  <si>
    <t>MABANK DISPATCHED</t>
  </si>
  <si>
    <t>PECOS DPS COMMUNICAT</t>
  </si>
  <si>
    <t>SHERIFF'S DISPACH</t>
  </si>
  <si>
    <t>CALL FROM SCHOOL</t>
  </si>
  <si>
    <t>WALKIN/NORTH STATION</t>
  </si>
  <si>
    <t>OWNER NOTIFIED</t>
  </si>
  <si>
    <t>DROVE UP ON THE CRAS</t>
  </si>
  <si>
    <t>CALLED TO SCENE BY C</t>
  </si>
  <si>
    <t>KAUFMAN COUNTY DISPA</t>
  </si>
  <si>
    <t>REFUGIO COUNTY DISPA</t>
  </si>
  <si>
    <t>CLARKSVILLE POLICE D</t>
  </si>
  <si>
    <t>ON SCENE AT STATION</t>
  </si>
  <si>
    <t>CAME TO FRONT DESK</t>
  </si>
  <si>
    <t>WALKED INTO SOUTH ST</t>
  </si>
  <si>
    <t>WALK-IN.</t>
  </si>
  <si>
    <t>ORANGE SO COMM.</t>
  </si>
  <si>
    <t>TAMU UPD DISPATCH</t>
  </si>
  <si>
    <t>OCHILTREE DISPATCH</t>
  </si>
  <si>
    <t>BY UNIT DRIVER</t>
  </si>
  <si>
    <t>INFORMED BY OWNER</t>
  </si>
  <si>
    <t>OCHILTREE COUNTY DIS</t>
  </si>
  <si>
    <t>DISPATCH-CSPD</t>
  </si>
  <si>
    <t>PEDESTRIAN/WITNESS</t>
  </si>
  <si>
    <t>COOKE CO SO DISPATCH</t>
  </si>
  <si>
    <t>HPD/VCD</t>
  </si>
  <si>
    <t>REFUGIO SO DISPATC</t>
  </si>
  <si>
    <t>WEST SIDE DISPATCH</t>
  </si>
  <si>
    <t>I WITNESSED COLLISIO</t>
  </si>
  <si>
    <t>COLEMAN CO PD DISPAT</t>
  </si>
  <si>
    <t>SAN AUGUSTINE DISPAT</t>
  </si>
  <si>
    <t>ON-VIED</t>
  </si>
  <si>
    <t>DROVE UP ON VEHICLE</t>
  </si>
  <si>
    <t>TROOPER GLASS-CELL P</t>
  </si>
  <si>
    <t>OVIEWED</t>
  </si>
  <si>
    <t>BURLINGTON NORTHERN</t>
  </si>
  <si>
    <t>SHERMAN COUNTY S.O.</t>
  </si>
  <si>
    <t>SAN JACINTO COUNTY S</t>
  </si>
  <si>
    <t>DROVE UP ON AS HAPPE</t>
  </si>
  <si>
    <t>CHIEF JOE POWELL</t>
  </si>
  <si>
    <t>WCSO 9-H DISPATCH</t>
  </si>
  <si>
    <t>DPS DISPATCHERS</t>
  </si>
  <si>
    <t>NW DESK</t>
  </si>
  <si>
    <t>BOSQUE COUNTY DISPAT</t>
  </si>
  <si>
    <t>WASKOM CITY HALL</t>
  </si>
  <si>
    <t>COOKE SHERIFF'S OFFI</t>
  </si>
  <si>
    <t>DRIVER OF UNIT 2 CAL</t>
  </si>
  <si>
    <t>DISPATCHED BY TRINIT</t>
  </si>
  <si>
    <t>WINKLER COUNTY SHERI</t>
  </si>
  <si>
    <t>DISPATCH CALLED PHON</t>
  </si>
  <si>
    <t>A. GOCH</t>
  </si>
  <si>
    <t>RADIO DISPATCCH</t>
  </si>
  <si>
    <t>VZ SO DISPATCH</t>
  </si>
  <si>
    <t>VIA-DISPATCH RADIO</t>
  </si>
  <si>
    <t>VIA-RADIO DISPATCH</t>
  </si>
  <si>
    <t>REQUESTED BY DISPATC</t>
  </si>
  <si>
    <t>DPS-PIERCE DISPATCHE</t>
  </si>
  <si>
    <t>ON SCENE AT TIME</t>
  </si>
  <si>
    <t>EASTLAND POLICE DEPT</t>
  </si>
  <si>
    <t>DPS COMMUNICATIONS-B</t>
  </si>
  <si>
    <t>CALL INTO STATION 6</t>
  </si>
  <si>
    <t>CASS CO SO DISPATCHE</t>
  </si>
  <si>
    <t>MERKEL DISPATCH</t>
  </si>
  <si>
    <t>HOUSTON P.D.DISPATCH</t>
  </si>
  <si>
    <t>PRIVATE SECURITY</t>
  </si>
  <si>
    <t>SGT ACEVEDO</t>
  </si>
  <si>
    <t>ERATH COUNTY SHERIFF</t>
  </si>
  <si>
    <t>SOUTHEAST DISPATCHER</t>
  </si>
  <si>
    <t>SGT. P ROBESON</t>
  </si>
  <si>
    <t>UNIT #2 WALK IN STAT</t>
  </si>
  <si>
    <t>KIMBLE COUNTY SO</t>
  </si>
  <si>
    <t>ELECTRA DISP.</t>
  </si>
  <si>
    <t>ON VIEW BY 50T01</t>
  </si>
  <si>
    <t>WALK-IN (OFFICE)</t>
  </si>
  <si>
    <t>LAMAR COUNTY DISPATC</t>
  </si>
  <si>
    <t>IN-VIEW</t>
  </si>
  <si>
    <t>KIMBLE COUNTY DISPAT</t>
  </si>
  <si>
    <t>DPS DALLAS COMMUNICA</t>
  </si>
  <si>
    <t>VIA RADIO BY OFFICER</t>
  </si>
  <si>
    <t>LEON COUNTY SHEIRFF'</t>
  </si>
  <si>
    <t>DPS HOUSTON COMMS</t>
  </si>
  <si>
    <t>VIA TOW WAY RADIO</t>
  </si>
  <si>
    <t>DROVE UPON ACC</t>
  </si>
  <si>
    <t>APPROACHED BY VIC</t>
  </si>
  <si>
    <t>WIS CO DISPATCH</t>
  </si>
  <si>
    <t>CALLED OUT ON SCENE</t>
  </si>
  <si>
    <t>WITNESSED (OFC IRBY)</t>
  </si>
  <si>
    <t>SUPIVISOR</t>
  </si>
  <si>
    <t>FLAGGED BY OWNER</t>
  </si>
  <si>
    <t>DROVE OPON IT</t>
  </si>
  <si>
    <t>BOBBY FORT</t>
  </si>
  <si>
    <t>UPSHUR COUNTY DISPAT</t>
  </si>
  <si>
    <t>OFC. MCCLUSKEY</t>
  </si>
  <si>
    <t>WITTNESED BY OFFICER</t>
  </si>
  <si>
    <t>OFFICER PORTER #260</t>
  </si>
  <si>
    <t>GONZALES, MERCEDES</t>
  </si>
  <si>
    <t>WFDPS COMMUNICATIONS</t>
  </si>
  <si>
    <t>OFFICER 533 OBSERVED</t>
  </si>
  <si>
    <t>OFFICER C. DAVIS</t>
  </si>
  <si>
    <t>WALK-IN NORTH STATIO</t>
  </si>
  <si>
    <t>DISPATCH/MCD</t>
  </si>
  <si>
    <t>BY PHONE-9408982911</t>
  </si>
  <si>
    <t>OFFICER REPORTED</t>
  </si>
  <si>
    <t>ON SCENE WHEN OCC.</t>
  </si>
  <si>
    <t>DPS COMM. TEXAS CITY</t>
  </si>
  <si>
    <t>VAL VERDE CO. S.O.</t>
  </si>
  <si>
    <t>CB RADIO</t>
  </si>
  <si>
    <t>DPS DEL RIO-COMMUNIC</t>
  </si>
  <si>
    <t>DPS MIDLAND COMMUNIC</t>
  </si>
  <si>
    <t>DPS COMM-DEL RIO</t>
  </si>
  <si>
    <t>IN CAR RADIO</t>
  </si>
  <si>
    <t>CORPAL F CASILLAS</t>
  </si>
  <si>
    <t>SHERIFF'S RADIO</t>
  </si>
  <si>
    <t>VAN ZANT CO SO</t>
  </si>
  <si>
    <t>VAN VANDT CO. S.O.</t>
  </si>
  <si>
    <t>TCO DISPATCHED</t>
  </si>
  <si>
    <t>VAN ZANDT CO. SO.</t>
  </si>
  <si>
    <t>VAN ZANDT S.O. DISPA</t>
  </si>
  <si>
    <t>MADISON COUNTY SO</t>
  </si>
  <si>
    <t>ATLANTA DISPATCHER</t>
  </si>
  <si>
    <t>SOMERVILLE CO DISPAT</t>
  </si>
  <si>
    <t>ORANGE S.O. COMM.</t>
  </si>
  <si>
    <t>CASS CO. DISTRICT #2</t>
  </si>
  <si>
    <t>SOMERVELL COUNTY S.O</t>
  </si>
  <si>
    <t>DISPATCH LCSO</t>
  </si>
  <si>
    <t>LCSO COMMUNICATIONS</t>
  </si>
  <si>
    <t>PASSING-BY</t>
  </si>
  <si>
    <t>SOMERVELL CO.</t>
  </si>
  <si>
    <t>SOMERVELL COUNTY SHE</t>
  </si>
  <si>
    <t>CORPUS CHRISTI COMMU</t>
  </si>
  <si>
    <t>WALKER CO. DISPATCHE</t>
  </si>
  <si>
    <t>WALLER COUNTY COMMUN</t>
  </si>
  <si>
    <t>ANDREWS COMMUNICATIO</t>
  </si>
  <si>
    <t>BRAZORIA CO DISPATCH</t>
  </si>
  <si>
    <t>ANDREWS SHERIFFS DIS</t>
  </si>
  <si>
    <t>GAINES COUNTY DISPAT</t>
  </si>
  <si>
    <t>ANDERSON CO SO</t>
  </si>
  <si>
    <t>NCSO (BY PHONE)</t>
  </si>
  <si>
    <t>ANDREWS COUNTY S.O.</t>
  </si>
  <si>
    <t>ACSO DISAPTCH</t>
  </si>
  <si>
    <t>SEMINOLE DISPATCH</t>
  </si>
  <si>
    <t>CORPORAL BLANCO</t>
  </si>
  <si>
    <t>WCDISPATCH</t>
  </si>
  <si>
    <t>A.C.S.O.</t>
  </si>
  <si>
    <t>ACSO DEPUTY TAYLOR</t>
  </si>
  <si>
    <t>LIBERTY CO. S.O. COM</t>
  </si>
  <si>
    <t>ARANSAS SO DISPATCH</t>
  </si>
  <si>
    <t>VIA MOBILE DATA TERM</t>
  </si>
  <si>
    <t>WALLER CO. COMMUNICA</t>
  </si>
  <si>
    <t>WALLER DISPATCH</t>
  </si>
  <si>
    <t>TULIA PD COMMUNICATI</t>
  </si>
  <si>
    <t>TROOPER LOPEZ, JUAN</t>
  </si>
  <si>
    <t>OFFICER C. GAYTAN</t>
  </si>
  <si>
    <t>SGT A RODRIGEZ</t>
  </si>
  <si>
    <t>MCALLEN COMUNICATION</t>
  </si>
  <si>
    <t>OFFICER C. GAYTAN #1</t>
  </si>
  <si>
    <t>911 OPERATOR</t>
  </si>
  <si>
    <t>WALLER CO COMMUNICAT</t>
  </si>
  <si>
    <t>DISPATCHED-MCALLEN</t>
  </si>
  <si>
    <t>JESSIE ALEXANDER</t>
  </si>
  <si>
    <t>WALLER CO SHERIFF'S</t>
  </si>
  <si>
    <t>TULIA PD COMMUNICATO</t>
  </si>
  <si>
    <t>WALLER COUNT DISP.</t>
  </si>
  <si>
    <t>DPS OFFICE-HEMPSTEAD</t>
  </si>
  <si>
    <t>RADIO WALLER SO</t>
  </si>
  <si>
    <t>IRION COUNTY SO</t>
  </si>
  <si>
    <t>BY MOTORIST.</t>
  </si>
  <si>
    <t>MELISSA RADDE RANGE</t>
  </si>
  <si>
    <t>WALLER SO COMMUNICAT</t>
  </si>
  <si>
    <t>INTERNET REPORT</t>
  </si>
  <si>
    <t>WALLER CO. SO.</t>
  </si>
  <si>
    <t>COMMUNICATIONS BY PH</t>
  </si>
  <si>
    <t>DRIVING IN THE AREA</t>
  </si>
  <si>
    <t>BY SUSPECT VEHICLE</t>
  </si>
  <si>
    <t>OVERHEARD-TAYLOR CO</t>
  </si>
  <si>
    <t>WASHINGTON CO. S.O.</t>
  </si>
  <si>
    <t>DPS PECOS COMM. DISP</t>
  </si>
  <si>
    <t>TERRY SO/TELEPHONE</t>
  </si>
  <si>
    <t>DPS ABILENE COMMUNIC</t>
  </si>
  <si>
    <t>ENCOUNTER ON PATROL</t>
  </si>
  <si>
    <t>TELEPHONE/TERRY SO</t>
  </si>
  <si>
    <t>DEPUTY CLAY BOSSE</t>
  </si>
  <si>
    <t>DIAPTATCH</t>
  </si>
  <si>
    <t>OWN OBSERVATION</t>
  </si>
  <si>
    <t>WARD COUNTY DISPATCH</t>
  </si>
  <si>
    <t>SGT MARCUS CARLOCK</t>
  </si>
  <si>
    <t>TITUS CO. SO.O</t>
  </si>
  <si>
    <t>DEPUTY WILLIAM BERRY</t>
  </si>
  <si>
    <t>TITUS CO S.O</t>
  </si>
  <si>
    <t>DEPUTY SENETENO</t>
  </si>
  <si>
    <t>TX DPS LAREDO COMMUN</t>
  </si>
  <si>
    <t>DISPATCH MCT</t>
  </si>
  <si>
    <t>LAREDO DPS RADIO</t>
  </si>
  <si>
    <t>DEPUTY FIVEASH</t>
  </si>
  <si>
    <t>DPS/PIERCE-DISPATCHE</t>
  </si>
  <si>
    <t>DPS PIERCE-DISPATCHE</t>
  </si>
  <si>
    <t>WALK-IN (DPS WF OFFI</t>
  </si>
  <si>
    <t>WHARTON CO. DISPATCH</t>
  </si>
  <si>
    <t>TROOPER COMMUNICATIO</t>
  </si>
  <si>
    <t>DISPATCHED (DPS WICH</t>
  </si>
  <si>
    <t>WICHITA FALLS DPS CO</t>
  </si>
  <si>
    <t>DROVE INTO SCENE</t>
  </si>
  <si>
    <t>VIA RADIO BY THP TRO</t>
  </si>
  <si>
    <t>WF DISP COMM</t>
  </si>
  <si>
    <t>CITIZEN-WITNESS</t>
  </si>
  <si>
    <t>COMMUNICATIONS-CHILD</t>
  </si>
  <si>
    <t>SGT. RAUL GARZA</t>
  </si>
  <si>
    <t>WESLACO COMM</t>
  </si>
  <si>
    <t>DPS WESALCO COMMUNIC</t>
  </si>
  <si>
    <t>2Z07E</t>
  </si>
  <si>
    <t>VERNON DPS-TROOPER C</t>
  </si>
  <si>
    <t>AMARILLO DPS COMMUNI</t>
  </si>
  <si>
    <t>DONLEY CO SO</t>
  </si>
  <si>
    <t>ARMSTRONG CO. SO.</t>
  </si>
  <si>
    <t>MULESHOE POLICE DEPT</t>
  </si>
  <si>
    <t>ARCHER COUNTY DISPAT</t>
  </si>
  <si>
    <t>ARMSTRONG CO DISPATC</t>
  </si>
  <si>
    <t>DISPACHED BY ARMSTRO</t>
  </si>
  <si>
    <t>ARMSTRONG CO. S.O.</t>
  </si>
  <si>
    <t>DISPATCHED BY ARMSTO</t>
  </si>
  <si>
    <t>AUSTIN COUNTY SHERIF</t>
  </si>
  <si>
    <t>WF DPS COMM.</t>
  </si>
  <si>
    <t>DONLEY COUNTY S.O.</t>
  </si>
  <si>
    <t>DISPATCHED A.C.SO.</t>
  </si>
  <si>
    <t>DISPATCHED BY ARMSTR</t>
  </si>
  <si>
    <t>BAYLOR CO SO</t>
  </si>
  <si>
    <t>DISPATCHER-PHONE</t>
  </si>
  <si>
    <t>HARDIN CO DISP.</t>
  </si>
  <si>
    <t>BELL COUNTY COM CENT</t>
  </si>
  <si>
    <t>HOD DISPATCH</t>
  </si>
  <si>
    <t>OFFICER ONVIEWED ACC</t>
  </si>
  <si>
    <t>DPS COMMUNICATION-CO</t>
  </si>
  <si>
    <t>DISPATCHED-BEE CO.</t>
  </si>
  <si>
    <t>TROOPER ON SCENE</t>
  </si>
  <si>
    <t>CARISSA BONEY</t>
  </si>
  <si>
    <t>WALK IN STA5</t>
  </si>
  <si>
    <t>BELL COMM, CENTER</t>
  </si>
  <si>
    <t>BEE COUNTY SO</t>
  </si>
  <si>
    <t>BELL COM COMM CENTER</t>
  </si>
  <si>
    <t>WALK-IN TO STATION 4</t>
  </si>
  <si>
    <t>BELL CO. COMM. CENTE</t>
  </si>
  <si>
    <t>DROVE UP ON ACCI</t>
  </si>
  <si>
    <t>OV/HPD DISPATCHER</t>
  </si>
  <si>
    <t>ON-VIEW ACCIDENT</t>
  </si>
  <si>
    <t>INTIATED</t>
  </si>
  <si>
    <t>LEON CO S.O. DISPATC</t>
  </si>
  <si>
    <t>DESK REPORT</t>
  </si>
  <si>
    <t>BY DRIVER OF UNIT #1</t>
  </si>
  <si>
    <t>HPD NW DISPATCHER</t>
  </si>
  <si>
    <t>OTHER OFFICER FLAGGE</t>
  </si>
  <si>
    <t>DROVE UPOM</t>
  </si>
  <si>
    <t>RADIO DFISPATCHED</t>
  </si>
  <si>
    <t>OBSERVED IMMEDIATELY</t>
  </si>
  <si>
    <t>OFFICER KIRK</t>
  </si>
  <si>
    <t>NOTIFIED BY SUPERVIS</t>
  </si>
  <si>
    <t>RAIO DISPATCHED</t>
  </si>
  <si>
    <t>AL CALL OUT</t>
  </si>
  <si>
    <t>911-DISPATCH</t>
  </si>
  <si>
    <t>WAVED DOWN BY UNIT 1</t>
  </si>
  <si>
    <t>OFFICER DROVE PAST</t>
  </si>
  <si>
    <t>PERSONAL WITNESS</t>
  </si>
  <si>
    <t>COMPUTER/DISPATCH</t>
  </si>
  <si>
    <t>OBSERVED DEBRIS IN R</t>
  </si>
  <si>
    <t>OFFICER ON PATROL</t>
  </si>
  <si>
    <t>RADIO FROM OFFICER</t>
  </si>
  <si>
    <t>POICE RADIO</t>
  </si>
  <si>
    <t>RADIO DISPATCH/FD</t>
  </si>
  <si>
    <t>BY UNIT 2'S DRIVER</t>
  </si>
  <si>
    <t>SELF PATROL</t>
  </si>
  <si>
    <t>SGT J. JOHNSON</t>
  </si>
  <si>
    <t>WALK-IN (NORTH STA)</t>
  </si>
  <si>
    <t>WALKIN STORE FRONT</t>
  </si>
  <si>
    <t>OFFICER AGUILAR</t>
  </si>
  <si>
    <t>AT HOME BY PHONE</t>
  </si>
  <si>
    <t>ON VIEW03</t>
  </si>
  <si>
    <t>ON VIEW ACTIVITY</t>
  </si>
  <si>
    <t>UHDPS PARKING EMPLOY</t>
  </si>
  <si>
    <t>CALLED BY PATROL OFC</t>
  </si>
  <si>
    <t>FOUND IN PARKING LOT</t>
  </si>
  <si>
    <t>DPS COMMS.-TEXAS CIT</t>
  </si>
  <si>
    <t>DPS PIERCE COMMUNICA</t>
  </si>
  <si>
    <t>ON STAR</t>
  </si>
  <si>
    <t>DOSATCJED</t>
  </si>
  <si>
    <t>FOUND BY OFFICERS</t>
  </si>
  <si>
    <t>BELL COUNTY/COMM.</t>
  </si>
  <si>
    <t>DET MOORE</t>
  </si>
  <si>
    <t>OFFICER ON LOCATION</t>
  </si>
  <si>
    <t>IN THE FIELD</t>
  </si>
  <si>
    <t>WITNESSED BY THIS OF</t>
  </si>
  <si>
    <t>DPS TROOPER ON SCENE</t>
  </si>
  <si>
    <t>HAPPENED ON SCENE</t>
  </si>
  <si>
    <t>BELL CO. COMMICATION</t>
  </si>
  <si>
    <t>BELL COUNTY COMM./CE</t>
  </si>
  <si>
    <t>BELL COM/CENTER</t>
  </si>
  <si>
    <t>BELL CO COMMUNICATIO</t>
  </si>
  <si>
    <t>BELL COUNTY S.O.</t>
  </si>
  <si>
    <t>BELL COUNTY/COM CENT</t>
  </si>
  <si>
    <t>BELL CO COMM. CENTER</t>
  </si>
  <si>
    <t>BELL COUNTY COM CTR</t>
  </si>
  <si>
    <t>WISE COUNTY SO</t>
  </si>
  <si>
    <t>WITCHITA FALLS COMMU</t>
  </si>
  <si>
    <t>DPS WICHITA FALLS CO</t>
  </si>
  <si>
    <t>TRINITY COUNTY SHERI</t>
  </si>
  <si>
    <t>OGBURN FIRE DEPT.</t>
  </si>
  <si>
    <t>TRINITY COUNYY SHERI</t>
  </si>
  <si>
    <t>HOUSTON COUNTY SHERI</t>
  </si>
  <si>
    <t>TYLER COUNTY CO</t>
  </si>
  <si>
    <t>BOSQUE COUNTY COMMUN</t>
  </si>
  <si>
    <t>BOSQUE COUNTY SHERIF</t>
  </si>
  <si>
    <t>CONST. #150</t>
  </si>
  <si>
    <t>DPS COMMINICATIONS</t>
  </si>
  <si>
    <t>WOOD COUNTY SO COMM</t>
  </si>
  <si>
    <t>BOSQUE COUNTY COMMIN</t>
  </si>
  <si>
    <t>WOOD CO. SO.</t>
  </si>
  <si>
    <t>LAMEDA PD</t>
  </si>
  <si>
    <t>TERRY CO SO</t>
  </si>
  <si>
    <t>DISPATCHED-YOAKUM CO</t>
  </si>
  <si>
    <t>TYLER CO. SO. DISPAT</t>
  </si>
  <si>
    <t>YOUNG COUNTY</t>
  </si>
  <si>
    <t>MIDLAND DPS COMMUNIC</t>
  </si>
  <si>
    <t>MARION COUNTY SO</t>
  </si>
  <si>
    <t>DISPATCH (TELEPHONE)</t>
  </si>
  <si>
    <t>TERRY SO/RADIO</t>
  </si>
  <si>
    <t>BOWIE COUNTY SO</t>
  </si>
  <si>
    <t>DPS COMMUNICATIOSN</t>
  </si>
  <si>
    <t>BRAZORIA CO. DISPATC</t>
  </si>
  <si>
    <t>RADIO-BCSO COMMUNICA</t>
  </si>
  <si>
    <t>DSP TEXAS CITY COMM</t>
  </si>
  <si>
    <t>ZAVALA COUNTY S.O.</t>
  </si>
  <si>
    <t>ANDERSON CO. DISPATC</t>
  </si>
  <si>
    <t>UVALDE POLICE DEPART</t>
  </si>
  <si>
    <t>DPS-TEXAS CITY COMM</t>
  </si>
  <si>
    <t>ZAVALA COMMUNICATION</t>
  </si>
  <si>
    <t>TEXAS CITY COMMUNICA</t>
  </si>
  <si>
    <t>ACS0 DISPATCH</t>
  </si>
  <si>
    <t>ZAVALA COUNTY COMMUN</t>
  </si>
  <si>
    <t>DPS TEXARKANA DISPAT</t>
  </si>
  <si>
    <t>BRAZORIA COUNTY SHER</t>
  </si>
  <si>
    <t>M.P.D. COMMUNICATION</t>
  </si>
  <si>
    <t>MPD COMMUNICATIOSN</t>
  </si>
  <si>
    <t>DISPATCH0429</t>
  </si>
  <si>
    <t>BRAZORIA COUNTY COMM</t>
  </si>
  <si>
    <t>AT HOME</t>
  </si>
  <si>
    <t>ROLLED-UP ON SCENE</t>
  </si>
  <si>
    <t>B.C.S.O-DISPATCH</t>
  </si>
  <si>
    <t>PHONE-TROOPER HERNAN</t>
  </si>
  <si>
    <t>PHONE-DPS HOUSTON</t>
  </si>
  <si>
    <t>R. ANGUIANO</t>
  </si>
  <si>
    <t>WALK-IN STA-1</t>
  </si>
  <si>
    <t>DPS MANVEL</t>
  </si>
  <si>
    <t>WALKIN TO S. GESSNER</t>
  </si>
  <si>
    <t>FLAG DOWN BY OTHER M</t>
  </si>
  <si>
    <t>HDP DISPATCHED</t>
  </si>
  <si>
    <t>FLAGGED DOWN BY CIT</t>
  </si>
  <si>
    <t>DROVE UP TO THE ACCI</t>
  </si>
  <si>
    <t>HARRISON CO. DISPATC</t>
  </si>
  <si>
    <t>SAW ACCIDENT HAPPEN</t>
  </si>
  <si>
    <t>MATHIS PD DISPATCH</t>
  </si>
  <si>
    <t>DEPUTY PINEDA</t>
  </si>
  <si>
    <t>ON SIGNT</t>
  </si>
  <si>
    <t>WALKIN WS PD STATION</t>
  </si>
  <si>
    <t>MCALLEN DISPATCHED</t>
  </si>
  <si>
    <t>WALIN</t>
  </si>
  <si>
    <t>C ZIEGLER</t>
  </si>
  <si>
    <t>H.P.D.DISPATCHER</t>
  </si>
  <si>
    <t>CAME ACROSS DURING P</t>
  </si>
  <si>
    <t>ON VIEW ACCIDENT/HEA</t>
  </si>
  <si>
    <t>RADIO DISPATCH08</t>
  </si>
  <si>
    <t>OBSERVED AFTER ACC.</t>
  </si>
  <si>
    <t>WALK IN STA 5</t>
  </si>
  <si>
    <t>CALLED BY FRIEND</t>
  </si>
  <si>
    <t>CONTACTED AT HOME</t>
  </si>
  <si>
    <t>FOUND SHORTLY AFTER</t>
  </si>
  <si>
    <t>FD CAME ACROSS</t>
  </si>
  <si>
    <t>RD OBSERVED IN ROADW</t>
  </si>
  <si>
    <t>FIELD EVEN</t>
  </si>
  <si>
    <t>POLICE NOTIFIED DISP</t>
  </si>
  <si>
    <t>CALLER ADVISED</t>
  </si>
  <si>
    <t>DIOSPATCH</t>
  </si>
  <si>
    <t>ON VIEW WALKIN</t>
  </si>
  <si>
    <t>WALK IN AT WESTSIDE</t>
  </si>
  <si>
    <t>DROVE UP ON THE INCI</t>
  </si>
  <si>
    <t>N. GARCIA</t>
  </si>
  <si>
    <t>DEPUTY CALLED FOR BA</t>
  </si>
  <si>
    <t>ANDREWS SO DISPATCHE</t>
  </si>
  <si>
    <t>COMMUNICATIONS-DPS D</t>
  </si>
  <si>
    <t>TRP. BARRY ADAMS</t>
  </si>
  <si>
    <t>VANZANDT COUNTY SO</t>
  </si>
  <si>
    <t>VANZANDT CO. S.O.</t>
  </si>
  <si>
    <t>ACSO (RADIO)</t>
  </si>
  <si>
    <t>ROBERT SNYDER</t>
  </si>
  <si>
    <t>CVE TRP. MIKE MOORE</t>
  </si>
  <si>
    <t>ASCO DISPATCH</t>
  </si>
  <si>
    <t>SGT. JEREMIAH RICHAR</t>
  </si>
  <si>
    <t>DPS/LUFKIN</t>
  </si>
  <si>
    <t>DPS DEL RIO-COMMNICA</t>
  </si>
  <si>
    <t>DISPATCHED (BCS0)</t>
  </si>
  <si>
    <t>VZ CO S.O.</t>
  </si>
  <si>
    <t>ACSO(DISPATCH)</t>
  </si>
  <si>
    <t>COMMUNICATIONS-DPS</t>
  </si>
  <si>
    <t>MANVEL PD</t>
  </si>
  <si>
    <t>DISPATCHED D.C.S.O.</t>
  </si>
  <si>
    <t>DISPATCHED (WF DPS(</t>
  </si>
  <si>
    <t>DISPATCHED BY A.C.S.</t>
  </si>
  <si>
    <t>DPS COMMUNICATIONS W</t>
  </si>
  <si>
    <t>ARANSAS SO</t>
  </si>
  <si>
    <t>ARMSTRONG CO. DISPAT</t>
  </si>
  <si>
    <t>ACSO RADIO TRAFFIC</t>
  </si>
  <si>
    <t>ARMSTRONG SO</t>
  </si>
  <si>
    <t>DISPATCH DPS BRYAN</t>
  </si>
  <si>
    <t>DONLEY CO DISPATCHED</t>
  </si>
  <si>
    <t>BREWSTER CO DISPATCH</t>
  </si>
  <si>
    <t>VAN ZANDT SHERIFF'S</t>
  </si>
  <si>
    <t>ON SCENE FOR A PRIOR</t>
  </si>
  <si>
    <t>RADIO DPS-TEXAS CITY</t>
  </si>
  <si>
    <t>DPS BRYAN COMMS</t>
  </si>
  <si>
    <t>BRISCOE CO SO</t>
  </si>
  <si>
    <t>RAINS COUNTY SO COMM</t>
  </si>
  <si>
    <t>LAMB COUNTY SO DISPA</t>
  </si>
  <si>
    <t>TULIA POLICE DEPARTM</t>
  </si>
  <si>
    <t>ACSO COMMUNICCATIONS</t>
  </si>
  <si>
    <t>DPS BRYAN - DISPATCH</t>
  </si>
  <si>
    <t>BY MULESHOE PD</t>
  </si>
  <si>
    <t>BROOKS CO. S.O.</t>
  </si>
  <si>
    <t>BROOKS COUNTY SHERIF</t>
  </si>
  <si>
    <t>OBSERVED VEHICLES PU</t>
  </si>
  <si>
    <t>VCSO COMMUNICATIONS</t>
  </si>
  <si>
    <t>CORPUS CRISTI COMMUN</t>
  </si>
  <si>
    <t>DROVE TO MY LOCATION</t>
  </si>
  <si>
    <t>CORPUS CHRIST COMM.</t>
  </si>
  <si>
    <t>OFFICER INITINATED</t>
  </si>
  <si>
    <t>ON SIHGT</t>
  </si>
  <si>
    <t>DROVE UP CRASH</t>
  </si>
  <si>
    <t>WALLER CO. COMM</t>
  </si>
  <si>
    <t>RODE UP ON</t>
  </si>
  <si>
    <t>WALLER CO. COMM.</t>
  </si>
  <si>
    <t>COMMUNICATIONS-RADIO</t>
  </si>
  <si>
    <t>CC DPS COMMUNICATION</t>
  </si>
  <si>
    <t>TAT WRECKER DRIVER</t>
  </si>
  <si>
    <t>RADIO BEE COUNTY S.O</t>
  </si>
  <si>
    <t>RADIO CORPUS CHRISTI</t>
  </si>
  <si>
    <t>EAGLE PASS POLICE DI</t>
  </si>
  <si>
    <t>VIA RADIO DIPATCH</t>
  </si>
  <si>
    <t>BELL CO. COM CTR</t>
  </si>
  <si>
    <t>OBSERVED WRECKED VEH</t>
  </si>
  <si>
    <t>WITNESS THE ACCIDENT</t>
  </si>
  <si>
    <t>CALHOUN COUNTY DISPA</t>
  </si>
  <si>
    <t>DEPUTY WHIDDEN</t>
  </si>
  <si>
    <t>BELL CO COM/CETNER</t>
  </si>
  <si>
    <t>BELL COM CETER</t>
  </si>
  <si>
    <t>BELL CO. SO.</t>
  </si>
  <si>
    <t>I HEARD THE ACCIDENT</t>
  </si>
  <si>
    <t>COMPUTER DISPTACH</t>
  </si>
  <si>
    <t>DISPATCH/SAN BENITO</t>
  </si>
  <si>
    <t>TROOPER CEJA</t>
  </si>
  <si>
    <t>DPS-COMM.-MCALLEN</t>
  </si>
  <si>
    <t>DISPATCH SAN BENITO</t>
  </si>
  <si>
    <t>DPS COMMUNITCATION</t>
  </si>
  <si>
    <t>WEBB CO. S.O. DISPAT</t>
  </si>
  <si>
    <t>BELL COUNTY COMMICAT</t>
  </si>
  <si>
    <t>HARLINGEN DPS COMMUN</t>
  </si>
  <si>
    <t>BELL CO. COMM,</t>
  </si>
  <si>
    <t>CALLED TO STATION</t>
  </si>
  <si>
    <t>D9ISPATCHED</t>
  </si>
  <si>
    <t>HOUSTON DISPACHTER</t>
  </si>
  <si>
    <t>MCALLEN COMMUNIATION</t>
  </si>
  <si>
    <t>DPS COMMUINCATIONS</t>
  </si>
  <si>
    <t>BELL COUNTY COMUNICA</t>
  </si>
  <si>
    <t>WALK-IN STATION RPT</t>
  </si>
  <si>
    <t>HARLINGEN PD COMMUNI</t>
  </si>
  <si>
    <t>DISPATCHED(DPS WICHI</t>
  </si>
  <si>
    <t>ON SEEN WHEN ACC. OC</t>
  </si>
  <si>
    <t>DISPATCHED(DPS)</t>
  </si>
  <si>
    <t>WF DPS</t>
  </si>
  <si>
    <t>IN PERSON BY EPPD</t>
  </si>
  <si>
    <t>DISPATCHED, WF DPS</t>
  </si>
  <si>
    <t>DPS COMMUNICATOIPN</t>
  </si>
  <si>
    <t>CALLED IN ACCIDENT</t>
  </si>
  <si>
    <t>DPS COMMUNICAITONS</t>
  </si>
  <si>
    <t>DPS WESLACO-COMMUNIC</t>
  </si>
  <si>
    <t>CAMP CO SO DISPATCH</t>
  </si>
  <si>
    <t>CAMP CO. SO</t>
  </si>
  <si>
    <t>APPROACHED BY INVOLD</t>
  </si>
  <si>
    <t>CPS COMMUNICATIONS</t>
  </si>
  <si>
    <t>J FULLER</t>
  </si>
  <si>
    <t>DISPATCHED TO LOBBY</t>
  </si>
  <si>
    <t>DISPATCHED/ON VIEW</t>
  </si>
  <si>
    <t>HARLINGEN DPSCOMM.</t>
  </si>
  <si>
    <t>DPS CHILDRES</t>
  </si>
  <si>
    <t>VERNON PD</t>
  </si>
  <si>
    <t>AMARILLO DPS-COMMUNI</t>
  </si>
  <si>
    <t>WILLIAMSON COUNTY S.</t>
  </si>
  <si>
    <t>MR. SCHLITZKUS</t>
  </si>
  <si>
    <t>BCSO-RADIO DISPATCH</t>
  </si>
  <si>
    <t>TX PARKS AND WILDLIF</t>
  </si>
  <si>
    <t>CARSON CO. S.O.</t>
  </si>
  <si>
    <t>CARSON SO</t>
  </si>
  <si>
    <t>CARSON COUNTY SHERIF</t>
  </si>
  <si>
    <t>ATLANTA PD</t>
  </si>
  <si>
    <t>BORGER POLICE DEPARM</t>
  </si>
  <si>
    <t>ATLANTA FIRE DEPARTM</t>
  </si>
  <si>
    <t>HIGHWAY PATROL/ATLAN</t>
  </si>
  <si>
    <t>CASS COUNTY SHERIFFS</t>
  </si>
  <si>
    <t>DISPATCHC</t>
  </si>
  <si>
    <t>DROVE UP TO VEHICLE</t>
  </si>
  <si>
    <t>ON-VIEW/DISP</t>
  </si>
  <si>
    <t>BY PHONE AT HOME</t>
  </si>
  <si>
    <t>HEARD VEHICLES MAKIN</t>
  </si>
  <si>
    <t>VAN ZANDT DISPATCH</t>
  </si>
  <si>
    <t>VZCSO DISPATCHER</t>
  </si>
  <si>
    <t>EAGLE PASS POLICE DE</t>
  </si>
  <si>
    <t>WALK INTO POLICE DEP</t>
  </si>
  <si>
    <t>PATROL OFFICER ON-SC</t>
  </si>
  <si>
    <t>VIA RADIO DISPATCHE</t>
  </si>
  <si>
    <t>ANOTHER OFFICER ON-S</t>
  </si>
  <si>
    <t>DISPATCH-911 CALL</t>
  </si>
  <si>
    <t>EC DISPATCH</t>
  </si>
  <si>
    <t>BY OFFICER R. MONTES</t>
  </si>
  <si>
    <t>DISPATCHED-CAD</t>
  </si>
  <si>
    <t>DISPATACHER</t>
  </si>
  <si>
    <t>DISPATCH SUPV</t>
  </si>
  <si>
    <t>FOLLOW UP CALL OUT</t>
  </si>
  <si>
    <t>SEEN BY OFFICER</t>
  </si>
  <si>
    <t>WALK IN RPT AT STA 4</t>
  </si>
  <si>
    <t>PD OBSERVATION</t>
  </si>
  <si>
    <t>VIA RADIO KPD</t>
  </si>
  <si>
    <t>DISPATCH (CITY)</t>
  </si>
  <si>
    <t>OWNER OF VEHICLE#1</t>
  </si>
  <si>
    <t>WITCITA FALLS COMMUN</t>
  </si>
  <si>
    <t>UNKNOWNM</t>
  </si>
  <si>
    <t>DIPSTCHED</t>
  </si>
  <si>
    <t>DPS WICHITA FALSS</t>
  </si>
  <si>
    <t>SAN SABA SHERIFF OFF</t>
  </si>
  <si>
    <t>EXTRA JOB SUPERVISOR</t>
  </si>
  <si>
    <t>RAIO DISAPTCH</t>
  </si>
  <si>
    <t>CHAMBERS CO. DISPATC</t>
  </si>
  <si>
    <t>FARWELL DISPATCHER</t>
  </si>
  <si>
    <t>DPS-TEXAS CITY COMM.</t>
  </si>
  <si>
    <t>CHAMBERS COUNTY SHER</t>
  </si>
  <si>
    <t>BY PHONE CASTRO CO.</t>
  </si>
  <si>
    <t>DISPATCHED DEAF SMIT</t>
  </si>
  <si>
    <t>CASTRO CO. DISPATCH</t>
  </si>
  <si>
    <t>TEXAS CITY DPS-COMMU</t>
  </si>
  <si>
    <t>DISPATCHED BY DEAF S</t>
  </si>
  <si>
    <t>DEAF SMITH CO DISPAT</t>
  </si>
  <si>
    <t>SGT. KENNIMER</t>
  </si>
  <si>
    <t>CHAMBERS COUNTY DISP</t>
  </si>
  <si>
    <t>CASS CO DO DISPATCHE</t>
  </si>
  <si>
    <t>RADIO-TEXAS CITY DPS</t>
  </si>
  <si>
    <t>TX CITY-DISPATCH</t>
  </si>
  <si>
    <t>TROOPER ADAM ROSE</t>
  </si>
  <si>
    <t>WOOD COUNTY SO.</t>
  </si>
  <si>
    <t>CALL TO BCSO DISPATC</t>
  </si>
  <si>
    <t>WOOD CO SO COMM</t>
  </si>
  <si>
    <t>BY PHONE (TR. BALDER</t>
  </si>
  <si>
    <t>ZAVALA CO. DEPUTY</t>
  </si>
  <si>
    <t>DPS COMMUNICTIONS-BR</t>
  </si>
  <si>
    <t>WOOD COUNTY SHERIFFS</t>
  </si>
  <si>
    <t>BREWSTER CO. DISPATC</t>
  </si>
  <si>
    <t>BROOKS COUNTY S.O.</t>
  </si>
  <si>
    <t>YOUNG CO DISPATCH</t>
  </si>
  <si>
    <t>CALL FROM PUBLIC</t>
  </si>
  <si>
    <t>PHONED BY DRIVER</t>
  </si>
  <si>
    <t>HAWKINS FIRE DEPARTM</t>
  </si>
  <si>
    <t>SERGEANT BRYAN LITTL</t>
  </si>
  <si>
    <t>YOUNG CO S.O</t>
  </si>
  <si>
    <t>CHEROKEE COUNTY DISP</t>
  </si>
  <si>
    <t>CLAY COUNTY S.O. DIS</t>
  </si>
  <si>
    <t>CALHOUN SO</t>
  </si>
  <si>
    <t>CALHOUN COMM</t>
  </si>
  <si>
    <t>CC-DPS COMMUNICATION</t>
  </si>
  <si>
    <t>COKE CO DISPATCH</t>
  </si>
  <si>
    <t>CHEROKEE CO.DISPATC</t>
  </si>
  <si>
    <t>ADVISED MY MEDIC</t>
  </si>
  <si>
    <t>VIEWED VEHICLES</t>
  </si>
  <si>
    <t>COLLIN CO.S.O.DISPAT</t>
  </si>
  <si>
    <t>ADVISED IN OFFICE</t>
  </si>
  <si>
    <t>SFPD DISPATCH</t>
  </si>
  <si>
    <t>COLORADO COUNTY SHER</t>
  </si>
  <si>
    <t>DISBATCH</t>
  </si>
  <si>
    <t>SGT EUSEBIO SALAZAR</t>
  </si>
  <si>
    <t>PHONE CALL TO PD LIN</t>
  </si>
  <si>
    <t>HPD SO DISPATCHER</t>
  </si>
  <si>
    <t>WALK IN AT STOREFRON</t>
  </si>
  <si>
    <t>SEABROOK PD COMM</t>
  </si>
  <si>
    <t>SGT JOHN WOODRUFF</t>
  </si>
  <si>
    <t>MCK DSP</t>
  </si>
  <si>
    <t>COLLIN CO. S.O. DIS</t>
  </si>
  <si>
    <t>WALK-IN TO NW STATIO</t>
  </si>
  <si>
    <t>DRIVER INVOLVED</t>
  </si>
  <si>
    <t>COLLIN CO. SHERIFF O</t>
  </si>
  <si>
    <t>PRIVATE/CITIZEN</t>
  </si>
  <si>
    <t>ENTERED STATION</t>
  </si>
  <si>
    <t>ON1VIEW</t>
  </si>
  <si>
    <t>PORT ISABEL PD DISPA</t>
  </si>
  <si>
    <t>ACSO DISPATCH VIA RA</t>
  </si>
  <si>
    <t>TROOPER WESTERVELT</t>
  </si>
  <si>
    <t>COOKE COUNTY SHERIFF</t>
  </si>
  <si>
    <t>DPS HARLINGE COMM.</t>
  </si>
  <si>
    <t>CONCHO COUNTY COMMUN</t>
  </si>
  <si>
    <t>COOKE CO. DISPATCH</t>
  </si>
  <si>
    <t>CONCHO COUNTY DISPAT</t>
  </si>
  <si>
    <t>COOKE COUNTY RADIO T</t>
  </si>
  <si>
    <t>ONVIEW/EXTRA JOB</t>
  </si>
  <si>
    <t>WITNESSED-A. KEELE 8</t>
  </si>
  <si>
    <t>PADUCAH POLICE DEPAR</t>
  </si>
  <si>
    <t>AMARILLO COMMUNICATI</t>
  </si>
  <si>
    <t>COTTLE SHERIFFS OFFI</t>
  </si>
  <si>
    <t>ANOTHER OFFICER OBSE</t>
  </si>
  <si>
    <t>OBSERVED ABANDONED V</t>
  </si>
  <si>
    <t>PADUCAH PD DISPATCH</t>
  </si>
  <si>
    <t>CORYELL COUNTY SHERR</t>
  </si>
  <si>
    <t>CROCKETT CO DISPATCH</t>
  </si>
  <si>
    <t>SGT. STEVEN STANFIEL</t>
  </si>
  <si>
    <t>QUEEN CITY PD</t>
  </si>
  <si>
    <t>CAMP COUNTY SHERIFF'</t>
  </si>
  <si>
    <t>MESQUITE POLICE DISP</t>
  </si>
  <si>
    <t>VISUAL ON ACCIDENT S</t>
  </si>
  <si>
    <t>OFFICER PRESENT</t>
  </si>
  <si>
    <t>DEPUTY RICKY LEWIS</t>
  </si>
  <si>
    <t>OBSERVED (ON SCENE)</t>
  </si>
  <si>
    <t>DROVE UP ON WITNESSE</t>
  </si>
  <si>
    <t>CALLED IN BY MFD</t>
  </si>
  <si>
    <t>MESQUITE POLICE RADI</t>
  </si>
  <si>
    <t>HPD S. CENT/DISP</t>
  </si>
  <si>
    <t>UNIT 2 FLAGGED DOWN</t>
  </si>
  <si>
    <t>OCCURED IN OFC. PRES</t>
  </si>
  <si>
    <t>OFC. ARRIVED ON SCEN</t>
  </si>
  <si>
    <t>OFC. DROVE ON SCENE</t>
  </si>
  <si>
    <t>WALK IN TO POLICE DE</t>
  </si>
  <si>
    <t>POLICE RADIO/MDC</t>
  </si>
  <si>
    <t>OVIEWED ACCIDENT</t>
  </si>
  <si>
    <t>TEXAS DEPT. OF TRANS</t>
  </si>
  <si>
    <t>CULBERSON CO. DISPAT</t>
  </si>
  <si>
    <t>DPS COMMUNICATIONS E</t>
  </si>
  <si>
    <t>EL PASO COMMUNICATIO</t>
  </si>
  <si>
    <t>DAWSON CO. DISPATCH</t>
  </si>
  <si>
    <t>CULBERSON COUNTY SHE</t>
  </si>
  <si>
    <t>CULBERSON CNTY</t>
  </si>
  <si>
    <t>DALHART DISPATCH (RA</t>
  </si>
  <si>
    <t>DPS EL PASO COMMUNIC</t>
  </si>
  <si>
    <t>CROSBY COUNTY S.O. P</t>
  </si>
  <si>
    <t>CROSBY CO SO</t>
  </si>
  <si>
    <t>CULBERSON SHERIFF'S</t>
  </si>
  <si>
    <t>CROSBOY CO S.O. PHON</t>
  </si>
  <si>
    <t>CROSBY S.O. PHONED R</t>
  </si>
  <si>
    <t>CULBERSON COUNTY DIS</t>
  </si>
  <si>
    <t>VAN HORN SHERIFF'S O</t>
  </si>
  <si>
    <t>NATIONAL PARK SERVIC</t>
  </si>
  <si>
    <t>CUBLERSON COUNTY SHE</t>
  </si>
  <si>
    <t>DALHART DISPATCH (PH</t>
  </si>
  <si>
    <t>CULBERON CO. DISPATC</t>
  </si>
  <si>
    <t>WAVED DOWN (ON VIEW)</t>
  </si>
  <si>
    <t>HPD S. CENT DISP</t>
  </si>
  <si>
    <t>SEC OFFICER ONVIEWED</t>
  </si>
  <si>
    <t>CASS CO. SHERIFF DEP</t>
  </si>
  <si>
    <t>TROOPER B. KENNEDY</t>
  </si>
  <si>
    <t>DISPATCH CASTRO CO</t>
  </si>
  <si>
    <t>DEAF SMITH COUNTY DI</t>
  </si>
  <si>
    <t>DEAF SMITH CO. DISPA</t>
  </si>
  <si>
    <t>DISPATCHED PARMER CO</t>
  </si>
  <si>
    <t>TROOPER D. DOUGLAS</t>
  </si>
  <si>
    <t>NORTHWEST DISPATCH</t>
  </si>
  <si>
    <t>CHAMBER CO. S.O.</t>
  </si>
  <si>
    <t>I WITNESSED CRASH</t>
  </si>
  <si>
    <t>FLAGGED DOWN/EXT JOB</t>
  </si>
  <si>
    <t>ANOTHER OFFICER ON S</t>
  </si>
  <si>
    <t>CPL GIBSON</t>
  </si>
  <si>
    <t>DEAF SMITH COMM</t>
  </si>
  <si>
    <t>DISPATCHED DALLAS DP</t>
  </si>
  <si>
    <t>DAWSON COUNTY S.O.</t>
  </si>
  <si>
    <t>GRPEVINE DISPATCH</t>
  </si>
  <si>
    <t>DPS OFFICER CALLED</t>
  </si>
  <si>
    <t>DISPATCHED DPS DALLA</t>
  </si>
  <si>
    <t>HEREFORD DISPATCHER</t>
  </si>
  <si>
    <t>DALLAS DISPATCHER</t>
  </si>
  <si>
    <t>BY ANOTHER DEPUTY</t>
  </si>
  <si>
    <t>DELTA COUNTY DISPATC</t>
  </si>
  <si>
    <t>SAW AFTER ACCIDENT</t>
  </si>
  <si>
    <t>SGT SMITH</t>
  </si>
  <si>
    <t>VEHICLE SUPSOTET</t>
  </si>
  <si>
    <t>POICE DISPATCH</t>
  </si>
  <si>
    <t>OBSERVED ON VIEW</t>
  </si>
  <si>
    <t>BY INVOLVED</t>
  </si>
  <si>
    <t>TELEPHONED BY INVOLV</t>
  </si>
  <si>
    <t>BY INVOLVED PARTIES</t>
  </si>
  <si>
    <t>WAVED DOWN BY INVOLV</t>
  </si>
  <si>
    <t>DISPATCHED OVER TELE</t>
  </si>
  <si>
    <t>A.VASQUEZ EMP#130574</t>
  </si>
  <si>
    <t>FLAGGED BY INVOLVED</t>
  </si>
  <si>
    <t>OV-VIEW</t>
  </si>
  <si>
    <t>SOUTHEAST DISP</t>
  </si>
  <si>
    <t>HPD DISATPCH</t>
  </si>
  <si>
    <t>HOUTON PD DISPATCH</t>
  </si>
  <si>
    <t>POLICE LOBBY</t>
  </si>
  <si>
    <t>SIGNALED TO STOP</t>
  </si>
  <si>
    <t>AIRPORT DISPATCH</t>
  </si>
  <si>
    <t>DISDPATCHED</t>
  </si>
  <si>
    <t>DISPATCH SUPERVISOR</t>
  </si>
  <si>
    <t>SEDISP</t>
  </si>
  <si>
    <t>FIRE DISPATCH</t>
  </si>
  <si>
    <t>NORTHWEST PD STATION</t>
  </si>
  <si>
    <t>WALK IN OFFICE REPOR</t>
  </si>
  <si>
    <t>IN PERSON-UNIT #2</t>
  </si>
  <si>
    <t>HOUSTON DIPATCHER</t>
  </si>
  <si>
    <t>DISPQTCHER</t>
  </si>
  <si>
    <t>WALKIN-OFFICE REPORT</t>
  </si>
  <si>
    <t>DEWITT COUNTY S.O</t>
  </si>
  <si>
    <t>DEL RIO DPS COMM</t>
  </si>
  <si>
    <t>DONLEY CO. SO</t>
  </si>
  <si>
    <t>PHONE DEWITT CO</t>
  </si>
  <si>
    <t>PHONE, LAVACA CO SO</t>
  </si>
  <si>
    <t>DEWITT CO. SO</t>
  </si>
  <si>
    <t>EXTRA JOB DISPATCHER</t>
  </si>
  <si>
    <t>ON VIEWED ON PATROL</t>
  </si>
  <si>
    <t>KARNES CO. DISPATCH</t>
  </si>
  <si>
    <t>DIMMIT COUNTY COMM.</t>
  </si>
  <si>
    <t>DONLEY SO</t>
  </si>
  <si>
    <t>DISPATCH DEL RIO</t>
  </si>
  <si>
    <t>DONLEY CO DISPATCH</t>
  </si>
  <si>
    <t>DEWITT CO. DISPATCH</t>
  </si>
  <si>
    <t>TROOPER MATT SOUTHAL</t>
  </si>
  <si>
    <t>CHAMBER CO. SO</t>
  </si>
  <si>
    <t>DUVA DISPATCH</t>
  </si>
  <si>
    <t>DONLEY COUNTY DISPAT</t>
  </si>
  <si>
    <t>DUVAL DISPATCHED</t>
  </si>
  <si>
    <t>DISPATCHED BY DONLEY</t>
  </si>
  <si>
    <t>DISPATCHED BY DUVAL</t>
  </si>
  <si>
    <t>GRAPVEIN POLICE DISP</t>
  </si>
  <si>
    <t>DUVAL COUNTY SO</t>
  </si>
  <si>
    <t>EASTLAND COUNTY DISP</t>
  </si>
  <si>
    <t>DUVAL COUNTY</t>
  </si>
  <si>
    <t>TELEPHONE/LAINS SO</t>
  </si>
  <si>
    <t>DISPATCHED MAJOR</t>
  </si>
  <si>
    <t>COKE CO SHERIFF'S OF</t>
  </si>
  <si>
    <t>ECTOR COUNTY DISPATC</t>
  </si>
  <si>
    <t>DISPATCHE4D</t>
  </si>
  <si>
    <t>CHEROKEE CO.SO.</t>
  </si>
  <si>
    <t>ONSCENE AT THE MOMET</t>
  </si>
  <si>
    <t>WAVED DOWN BY PUBLIC</t>
  </si>
  <si>
    <t>FRIEND PHONED BY CEL</t>
  </si>
  <si>
    <t>ELLIS COUNTY COMMUNI</t>
  </si>
  <si>
    <t>ELLID CO DISPATCH</t>
  </si>
  <si>
    <t>SHERIFF'S DISPATCHER</t>
  </si>
  <si>
    <t>WACO COMMUNICATION</t>
  </si>
  <si>
    <t>ECSO COMMUNICATIONS</t>
  </si>
  <si>
    <t>DRIVE UP.</t>
  </si>
  <si>
    <t>CCPD</t>
  </si>
  <si>
    <t>ON SITE/VIEW</t>
  </si>
  <si>
    <t>ELLIS CO. SO.</t>
  </si>
  <si>
    <t>ELLIS CO. SO. DISPAT</t>
  </si>
  <si>
    <t>TROOPER JETER</t>
  </si>
  <si>
    <t>ELLIS CO. SHERIFF OF</t>
  </si>
  <si>
    <t>COLLIN CO S.O DISPAT</t>
  </si>
  <si>
    <t>TELEPHONE AT STATION</t>
  </si>
  <si>
    <t>COLLIN COUNTY S.O</t>
  </si>
  <si>
    <t>DROVE UP ONTO SITE</t>
  </si>
  <si>
    <t>WALK IN RP</t>
  </si>
  <si>
    <t>DISPATCTHED</t>
  </si>
  <si>
    <t>ASSISTED</t>
  </si>
  <si>
    <t>NOT INVEST. @ SCENE</t>
  </si>
  <si>
    <t>ADVISED BY PASSING M</t>
  </si>
  <si>
    <t>C.C.S.O.DISPATCH</t>
  </si>
  <si>
    <t>DISPATCHED ON STAR</t>
  </si>
  <si>
    <t>RESPONDED TO SCENE</t>
  </si>
  <si>
    <t>RADIOA</t>
  </si>
  <si>
    <t>ADMINISTRATIVE</t>
  </si>
  <si>
    <t>DISPATCHED BY RADIO.</t>
  </si>
  <si>
    <t>CONTACTED VIA RADIO.</t>
  </si>
  <si>
    <t>WALK INN</t>
  </si>
  <si>
    <t>DISPATCHER SALAZAR</t>
  </si>
  <si>
    <t>WALKIN STOREFRONT</t>
  </si>
  <si>
    <t>DRIVER CALLED HP OFF</t>
  </si>
  <si>
    <t>COLORADO S.O.-RADIO</t>
  </si>
  <si>
    <t>COLORADO COUNTY S.O</t>
  </si>
  <si>
    <t>COLORADO S.O.-PHONE</t>
  </si>
  <si>
    <t>ERATH SHERRIF'S OFFI</t>
  </si>
  <si>
    <t>POLICE RADIO (RYAN)</t>
  </si>
  <si>
    <t>ERATH COUNTY SO DISP</t>
  </si>
  <si>
    <t>ERATH COUNTY SO.O</t>
  </si>
  <si>
    <t>ROBLES, ROBERTO</t>
  </si>
  <si>
    <t>DISPATCHER (JSILLS)</t>
  </si>
  <si>
    <t>DISPATCHER (OLIVO)</t>
  </si>
  <si>
    <t>CONCHO DISPATCH</t>
  </si>
  <si>
    <t>CORYELL CO. SO</t>
  </si>
  <si>
    <t>FANNIN COUNTY COMMUN</t>
  </si>
  <si>
    <t>ERATH CO. DISPATCH</t>
  </si>
  <si>
    <t>FALLS COUNTY DISPATC</t>
  </si>
  <si>
    <t>FALLS COUNTY SO DISP</t>
  </si>
  <si>
    <t>FANNIN CO COMMUNICAT</t>
  </si>
  <si>
    <t>DISPATCHED FANNIN S.</t>
  </si>
  <si>
    <t>HEARD CRASH OCCURE</t>
  </si>
  <si>
    <t>CALLED BY LT. TREVIO</t>
  </si>
  <si>
    <t>CIVILIAN CONTACT</t>
  </si>
  <si>
    <t>CORYELL COUNTY COMM</t>
  </si>
  <si>
    <t>DISPATCHED DPS GARLA</t>
  </si>
  <si>
    <t>COTTLE COUNTY PD</t>
  </si>
  <si>
    <t>CULBERSON COUNT DISP</t>
  </si>
  <si>
    <t>FAYETTECOSO DISPATCH</t>
  </si>
  <si>
    <t>BELL CO. DEPUTY</t>
  </si>
  <si>
    <t>TELEPHONE FAYETTE SO</t>
  </si>
  <si>
    <t>COTTLE SHERIFF</t>
  </si>
  <si>
    <t>DISPATCHED DELTA CO.</t>
  </si>
  <si>
    <t>J. ZAMARIPA</t>
  </si>
  <si>
    <t>FB COUNTY DISPATCH</t>
  </si>
  <si>
    <t>DISPATCHED-OLDHAM CO</t>
  </si>
  <si>
    <t>DALLAS DISPATCH</t>
  </si>
  <si>
    <t>PADUCAH 911 DISPATCH</t>
  </si>
  <si>
    <t>DAWSON CO SO</t>
  </si>
  <si>
    <t>CULBERSON CO SO</t>
  </si>
  <si>
    <t>GARLAND COMMUNICATIO</t>
  </si>
  <si>
    <t>BY CITIZEN (TXDOT)</t>
  </si>
  <si>
    <t>SGT. ANZALDUA</t>
  </si>
  <si>
    <t>PARMER COMM</t>
  </si>
  <si>
    <t>COMPLIANANT</t>
  </si>
  <si>
    <t>FORT BEND COUNTY S O</t>
  </si>
  <si>
    <t>PHONE-FLOYD SO</t>
  </si>
  <si>
    <t>OFFICER OBSERVED ACC</t>
  </si>
  <si>
    <t>AST MANAGER</t>
  </si>
  <si>
    <t>FLAGGED DOWN BY CITZ</t>
  </si>
  <si>
    <t>FORT BEND S O</t>
  </si>
  <si>
    <t>DISPATCH/ONVIEW</t>
  </si>
  <si>
    <t>DISPATCH-HOUSTON POL</t>
  </si>
  <si>
    <t>DISPATCHER/HOUSTON</t>
  </si>
  <si>
    <t>HOUSTON P.C. DISPATC</t>
  </si>
  <si>
    <t>NORTHEAST PATROL</t>
  </si>
  <si>
    <t>SGT. ARRIETA</t>
  </si>
  <si>
    <t>WALK IN AT WS STATIO</t>
  </si>
  <si>
    <t>HOUSTON PD DDISP</t>
  </si>
  <si>
    <t>WALK IN STATION DEKS</t>
  </si>
  <si>
    <t>BY PATROL SGT.</t>
  </si>
  <si>
    <t>BY TELEPHONE DIRECT</t>
  </si>
  <si>
    <t>DPS COMM.-HOUSTON</t>
  </si>
  <si>
    <t>DIPSTACH</t>
  </si>
  <si>
    <t>DEISPATCH</t>
  </si>
  <si>
    <t>RAIDIO DISPATCHED</t>
  </si>
  <si>
    <t>JACSKON COUNTY S. O.</t>
  </si>
  <si>
    <t>SGT HENDRICKS</t>
  </si>
  <si>
    <t>RESPONDED/CALL FOR S</t>
  </si>
  <si>
    <t>ARRIVED ON CRASH SCE</t>
  </si>
  <si>
    <t>DEL RIO RADIO COMM</t>
  </si>
  <si>
    <t>DENTON COUNTY S.O</t>
  </si>
  <si>
    <t>DIMMIT COUNTY DISPAT</t>
  </si>
  <si>
    <t>LAVACA COUNTY SHERIF</t>
  </si>
  <si>
    <t>DPS DEL RIO COM</t>
  </si>
  <si>
    <t>DIMMIT COUNTY DEPUTY</t>
  </si>
  <si>
    <t>DONLEY COUNTY-SO</t>
  </si>
  <si>
    <t>DISPATCHED D.C.S.O</t>
  </si>
  <si>
    <t>DONLEY CO -DISPATCH</t>
  </si>
  <si>
    <t>CLARENDON SO</t>
  </si>
  <si>
    <t>DISPATCHED DONLEY-SO</t>
  </si>
  <si>
    <t>DONELY CO DISPATCH</t>
  </si>
  <si>
    <t>DISPATCHED BY JWSO</t>
  </si>
  <si>
    <t>SELF INITAITED</t>
  </si>
  <si>
    <t>DISPATRCHED</t>
  </si>
  <si>
    <t>RADO DIPSATCHED</t>
  </si>
  <si>
    <t>RADIO DIAPTCH</t>
  </si>
  <si>
    <t>WALK IN VINTON STATN</t>
  </si>
  <si>
    <t>DPS COMMUNICATIONS D</t>
  </si>
  <si>
    <t>FREESTONE SO DISPATC</t>
  </si>
  <si>
    <t>FRANKLIN COUNTY DISP</t>
  </si>
  <si>
    <t>FREESTONE COMMUNICAT</t>
  </si>
  <si>
    <t>911 CALL-DISPATCHED</t>
  </si>
  <si>
    <t>FRANKLIN COUNTY RADI</t>
  </si>
  <si>
    <t>FCSO(RADIO)</t>
  </si>
  <si>
    <t>GARLAND DISPATCHED</t>
  </si>
  <si>
    <t>ONVIEW BY OFFICER</t>
  </si>
  <si>
    <t>TEXAS GAME WARDEN BR</t>
  </si>
  <si>
    <t>CORPORAL PHAM</t>
  </si>
  <si>
    <t>DISPATCHED CALLED</t>
  </si>
  <si>
    <t>FREESTONE SO</t>
  </si>
  <si>
    <t>FREESTONE COUNTY SO</t>
  </si>
  <si>
    <t>CAD; RADIO</t>
  </si>
  <si>
    <t>FREESTONE S.O.</t>
  </si>
  <si>
    <t>OFFICER FOUND IT</t>
  </si>
  <si>
    <t>GAINS CO DISPATCH</t>
  </si>
  <si>
    <t>DIPATCHED CALL</t>
  </si>
  <si>
    <t>OFFICER ASSIST</t>
  </si>
  <si>
    <t>NOTIFIED BY DRIVER U</t>
  </si>
  <si>
    <t>FCSO (ADAMS)</t>
  </si>
  <si>
    <t>FSCO (RADIO)</t>
  </si>
  <si>
    <t>PHONED IN TO DISPATC</t>
  </si>
  <si>
    <t>CALLED IN BY PROPERT</t>
  </si>
  <si>
    <t>HUMBLE COMMUNICATION</t>
  </si>
  <si>
    <t>HEARD/OBSERVED</t>
  </si>
  <si>
    <t>ADVISED BY OTHER OFC</t>
  </si>
  <si>
    <t>I OBSERVED THE WRECK</t>
  </si>
  <si>
    <t>HALTOM CITY DISPATCH</t>
  </si>
  <si>
    <t>PATROL FOUND</t>
  </si>
  <si>
    <t>GONZALES CO. S.O. DI</t>
  </si>
  <si>
    <t>GONZALES COUNTY DISP</t>
  </si>
  <si>
    <t>SGT. JAMES LUCKY</t>
  </si>
  <si>
    <t>GONZALES SO</t>
  </si>
  <si>
    <t>GONZALES COUTNY DISP</t>
  </si>
  <si>
    <t>GONZALES DISPATCH</t>
  </si>
  <si>
    <t>GONZALES COSO</t>
  </si>
  <si>
    <t>CONSTABLE MEASOM</t>
  </si>
  <si>
    <t>GONZALES CO. SO.</t>
  </si>
  <si>
    <t>TROOPER KRIS HALL</t>
  </si>
  <si>
    <t>TRAVELING MOTORIST</t>
  </si>
  <si>
    <t>ROLLED INTO CVS LOT</t>
  </si>
  <si>
    <t>WACO DPS COMM.</t>
  </si>
  <si>
    <t>DIAPCTEHD</t>
  </si>
  <si>
    <t>ERATH COUNTY S.O</t>
  </si>
  <si>
    <t>SOMERVELL COUNTY</t>
  </si>
  <si>
    <t>WITNESSED CRASH OCCU</t>
  </si>
  <si>
    <t>ERATH COUNTY S.O&gt;</t>
  </si>
  <si>
    <t>POLICE RADIO BY TICK</t>
  </si>
  <si>
    <t>RADIO-MCSO</t>
  </si>
  <si>
    <t>TICKET WRITER FROM P</t>
  </si>
  <si>
    <t>RADIO-MCSO DISPATCH</t>
  </si>
  <si>
    <t>MCSO DISPATCH-RADIO</t>
  </si>
  <si>
    <t>PATROL UNIT WITNESSS</t>
  </si>
  <si>
    <t>CONTROL</t>
  </si>
  <si>
    <t>DARRELL KOLEK PHONE</t>
  </si>
  <si>
    <t>TOLD BY DEPUTY</t>
  </si>
  <si>
    <t>FAYETTE DISPATCH</t>
  </si>
  <si>
    <t>WACO DPS COMMUNICAT.</t>
  </si>
  <si>
    <t>MARLIN POLICE DEPART</t>
  </si>
  <si>
    <t>MARLIN PD RADIO TRAF</t>
  </si>
  <si>
    <t>TELEPHONE LEE CO DIS</t>
  </si>
  <si>
    <t>FAYETTE SO</t>
  </si>
  <si>
    <t>PERSON CAME TO PD</t>
  </si>
  <si>
    <t>PHONE LEE SO</t>
  </si>
  <si>
    <t>TELEPHONE CALL-FLOYD</t>
  </si>
  <si>
    <t>SHANNON THOMAS</t>
  </si>
  <si>
    <t>SHERMAN DPS COMMUNIC</t>
  </si>
  <si>
    <t>GONZALES COUNTY SO/P</t>
  </si>
  <si>
    <t>GRAY COUNTY SHERIFF</t>
  </si>
  <si>
    <t>FAYETTE CO.DISPATCH</t>
  </si>
  <si>
    <t>DISPATCHDD</t>
  </si>
  <si>
    <t>DPS SHERMAN COMMUNIC</t>
  </si>
  <si>
    <t>DPS SHERMAN COMM.</t>
  </si>
  <si>
    <t>DISPATXCH</t>
  </si>
  <si>
    <t>DISCOVERED ON ROUTIN</t>
  </si>
  <si>
    <t>ONVIEWED/DISPATCH</t>
  </si>
  <si>
    <t>GLPD DISPATCH</t>
  </si>
  <si>
    <t>GREGG COUNT DISPATCH</t>
  </si>
  <si>
    <t>RANGER JASON DUDLEY</t>
  </si>
  <si>
    <t>KEULING</t>
  </si>
  <si>
    <t>DSP-PIERCE</t>
  </si>
  <si>
    <t>DROVED ON SCENE</t>
  </si>
  <si>
    <t>ARRIVED UPON ACCIDEN</t>
  </si>
  <si>
    <t>PHONE: SGT D CLARY</t>
  </si>
  <si>
    <t>ON VIEWED BY DEPUTY</t>
  </si>
  <si>
    <t>GREGORY RIDDLE</t>
  </si>
  <si>
    <t>PASSERBY WHILE AT OT</t>
  </si>
  <si>
    <t>GREGG COUNTY DISATPC</t>
  </si>
  <si>
    <t>HALE COUNTY DISPTACH</t>
  </si>
  <si>
    <t>ON CALL TELEPHONE</t>
  </si>
  <si>
    <t>DISPATCH &amp; PAGER</t>
  </si>
  <si>
    <t>TROOPER WAS ON SITE</t>
  </si>
  <si>
    <t>HALE CO. S.O. DISPAT</t>
  </si>
  <si>
    <t>HALL COUNTY SO</t>
  </si>
  <si>
    <t>GRIMES COUNTY SO. DI</t>
  </si>
  <si>
    <t>PHONE DEPUTY</t>
  </si>
  <si>
    <t>FBCSO DISPATCHED</t>
  </si>
  <si>
    <t>CPL. PEARSON</t>
  </si>
  <si>
    <t>HARDIN CO SO DISPATC</t>
  </si>
  <si>
    <t>HARDEMAN SO</t>
  </si>
  <si>
    <t>HARDIN CO. SO. DISPA</t>
  </si>
  <si>
    <t>HANSFORD COUNTY SHER</t>
  </si>
  <si>
    <t>HARDEMAN COUNTY SHER</t>
  </si>
  <si>
    <t>BEAUMOT DPS</t>
  </si>
  <si>
    <t>HAMILTON COUNTY S.O</t>
  </si>
  <si>
    <t>BY PHONE-LCSO</t>
  </si>
  <si>
    <t>HARDEMAN CO. SO</t>
  </si>
  <si>
    <t>TROOPER BURTNETT</t>
  </si>
  <si>
    <t>HARDIN CO S.O.</t>
  </si>
  <si>
    <t>HARDIN CO SO. DISPAT</t>
  </si>
  <si>
    <t>DSP PIERCE DISPATCH</t>
  </si>
  <si>
    <t>HALE CO SO</t>
  </si>
  <si>
    <t>HARDIN CO. S.O.</t>
  </si>
  <si>
    <t>TROOPER SIMMONS</t>
  </si>
  <si>
    <t>FOUND BEFORE REPORTE</t>
  </si>
  <si>
    <t>SUGAR LAND POLICE DI</t>
  </si>
  <si>
    <t>RADIO DISPATCH&amp;PHONE</t>
  </si>
  <si>
    <t>ON VIEW-PATROL OFFIC</t>
  </si>
  <si>
    <t>SCPD DISPATCH</t>
  </si>
  <si>
    <t>DRIVER ON THE ROAD</t>
  </si>
  <si>
    <t>COMPUTER TEXTMESSAGE</t>
  </si>
  <si>
    <t>RP WALKED INTO STATN</t>
  </si>
  <si>
    <t>FLAG DOWN BY COMPLAI</t>
  </si>
  <si>
    <t>DROVE ON TO ACCIDENT</t>
  </si>
  <si>
    <t>ROBERT MENDIOLA</t>
  </si>
  <si>
    <t>CALLED TO PRIOR CRAS</t>
  </si>
  <si>
    <t>ROLLED UP/ON VIEW</t>
  </si>
  <si>
    <t>AZLE POLICE DISPATH</t>
  </si>
  <si>
    <t>NCSO RADIO (BY PHONE</t>
  </si>
  <si>
    <t>WTNS OFFICER RADIO</t>
  </si>
  <si>
    <t>POLIE DISPATCH</t>
  </si>
  <si>
    <t>SERGEANT K. AUTHIER</t>
  </si>
  <si>
    <t>AZLE POLICE RADIO</t>
  </si>
  <si>
    <t>SILSBEE PD</t>
  </si>
  <si>
    <t>DROVED UPON CRASH</t>
  </si>
  <si>
    <t>ARRIVED AT POLICE DE</t>
  </si>
  <si>
    <t>DPS PIERCE DISPATCH'</t>
  </si>
  <si>
    <t>OFC. JAROLIMEK #176</t>
  </si>
  <si>
    <t>UNIT#2'S OWNER</t>
  </si>
  <si>
    <t>RADIOED IN-MICHELLE</t>
  </si>
  <si>
    <t>FCS)</t>
  </si>
  <si>
    <t>SEMINOLE SHERIFF'S O</t>
  </si>
  <si>
    <t>GAINES COUNTY SHERIF</t>
  </si>
  <si>
    <t>FRANKLIN CO. SO DISP</t>
  </si>
  <si>
    <t>GAINES COUNTY SO</t>
  </si>
  <si>
    <t>FORT BEND CO. SO</t>
  </si>
  <si>
    <t>FOUND IN ROAD</t>
  </si>
  <si>
    <t>GAINES COUNTY DISPTA</t>
  </si>
  <si>
    <t>GAINES CO.DISPATCH</t>
  </si>
  <si>
    <t>FCSP</t>
  </si>
  <si>
    <t>SUGARL</t>
  </si>
  <si>
    <t>FBSO</t>
  </si>
  <si>
    <t>FCSO(PHONE)</t>
  </si>
  <si>
    <t>POLICE PURSUIT-RADIO</t>
  </si>
  <si>
    <t>OFFICER HARRIS JOHNS</t>
  </si>
  <si>
    <t>ON VIEW POST CRASH</t>
  </si>
  <si>
    <t>DPS TEXAS CITY-COMM</t>
  </si>
  <si>
    <t>ON VIEW POST ACCIDEN</t>
  </si>
  <si>
    <t>FLAAGGED DOWN</t>
  </si>
  <si>
    <t>DISPATCHED/TELEPHONE</t>
  </si>
  <si>
    <t>CONTACTED BY RADIO</t>
  </si>
  <si>
    <t>SEARCHED AREA</t>
  </si>
  <si>
    <t>GOLIAD COUNTY DISPAT</t>
  </si>
  <si>
    <t>OFFICER R. RIVERA</t>
  </si>
  <si>
    <t>MOTORISTS ON ROADWAY</t>
  </si>
  <si>
    <t>VAN ALSTYNE PD</t>
  </si>
  <si>
    <t>DISPATCHED-SHERMAN P</t>
  </si>
  <si>
    <t>CALLED TO SCENE BY S</t>
  </si>
  <si>
    <t>FLAGGED DOWN BY INVO</t>
  </si>
  <si>
    <t>ON SCENE-WITNESSED</t>
  </si>
  <si>
    <t>DISAPCTHER</t>
  </si>
  <si>
    <t>LT. GILBERT BY PHONE</t>
  </si>
  <si>
    <t>CITZEN FLAG DOWN</t>
  </si>
  <si>
    <t>OFCR HEARD 10-50 ON</t>
  </si>
  <si>
    <t>RADIODISPATCH</t>
  </si>
  <si>
    <t>CITIZEN/HS STUDENT</t>
  </si>
  <si>
    <t>ORDERED BY SERGEANT</t>
  </si>
  <si>
    <t>WALK IN AT MVRCC</t>
  </si>
  <si>
    <t>DISPATCVHED</t>
  </si>
  <si>
    <t>CONTACT AT OFFICE</t>
  </si>
  <si>
    <t>REFERRED</t>
  </si>
  <si>
    <t>WITNESS CONTATED ME</t>
  </si>
  <si>
    <t>MATAGORDA S.O.</t>
  </si>
  <si>
    <t>RADIOED IN BY DRIVER</t>
  </si>
  <si>
    <t>DROVE UP UNTO CRASH</t>
  </si>
  <si>
    <t>DISPATXH</t>
  </si>
  <si>
    <t>LA SALLE COUNTY SHER</t>
  </si>
  <si>
    <t>DPS LAREDO DISPATCH</t>
  </si>
  <si>
    <t>CALLED BY PHONE</t>
  </si>
  <si>
    <t>RADIO/SO UNIT #6</t>
  </si>
  <si>
    <t>BY DRIVER'S SUPERVIS</t>
  </si>
  <si>
    <t>PERSONAL VIEW</t>
  </si>
  <si>
    <t>911/RADIO DISPATCHED</t>
  </si>
  <si>
    <t>EXXONMOBIL SECURITY</t>
  </si>
  <si>
    <t>DISPLACED</t>
  </si>
  <si>
    <t>DISCOVERED WHILE ON</t>
  </si>
  <si>
    <t>VIEWED ACCIDENT OCCU</t>
  </si>
  <si>
    <t>OFFICER DROVE UP TO</t>
  </si>
  <si>
    <t>CLEMC DISPATCH</t>
  </si>
  <si>
    <t>WAVED DOWNE</t>
  </si>
  <si>
    <t>FREESTONE CO SO</t>
  </si>
  <si>
    <t>911 CALL TO DISPATCH</t>
  </si>
  <si>
    <t>ON SIGHT AT SCENE</t>
  </si>
  <si>
    <t>TRP. MICHAEL HEARN</t>
  </si>
  <si>
    <t>RADIO/HALE COUNTY DI</t>
  </si>
  <si>
    <t>HALE CO. S.O DISPATC</t>
  </si>
  <si>
    <t>GCSO COMMUNICATIONS</t>
  </si>
  <si>
    <t>10-21 RASKA'S WRECKE</t>
  </si>
  <si>
    <t>GCOS DISPATCH</t>
  </si>
  <si>
    <t>PUBLIC SERVICE FROM</t>
  </si>
  <si>
    <t>NTTA DISPATCHER</t>
  </si>
  <si>
    <t>J. SMITH</t>
  </si>
  <si>
    <t>BY UNIT 2</t>
  </si>
  <si>
    <t>HARDIN COUNT YSO</t>
  </si>
  <si>
    <t>HAMILTON COUNTY C.O.</t>
  </si>
  <si>
    <t>BY PEDESTRIAN</t>
  </si>
  <si>
    <t>TROOPER OBSERVED</t>
  </si>
  <si>
    <t>HEARD BY 403</t>
  </si>
  <si>
    <t>SAW CRASH SITE</t>
  </si>
  <si>
    <t>DISTACH</t>
  </si>
  <si>
    <t>OFICER FOUND IN RD</t>
  </si>
  <si>
    <t>ARRIVED JUST AFTER C</t>
  </si>
  <si>
    <t>HCCO PCT. 7 DISPATCH</t>
  </si>
  <si>
    <t>OFFICER DROVE UPON S</t>
  </si>
  <si>
    <t>MDT PENDING EVENTS</t>
  </si>
  <si>
    <t>DROVE BY THE SCENE O</t>
  </si>
  <si>
    <t>POLCIE RADIO</t>
  </si>
  <si>
    <t>OFFICER DRIVE UP ON</t>
  </si>
  <si>
    <t>ROLL UP ON MVA</t>
  </si>
  <si>
    <t>ROOLED UP</t>
  </si>
  <si>
    <t>DPS DISPATCH BEAUMON</t>
  </si>
  <si>
    <t>HEMPSTEAD POLICE DIS</t>
  </si>
  <si>
    <t>ON SCENE/HEARD</t>
  </si>
  <si>
    <t>BY PASSENGER IN 81</t>
  </si>
  <si>
    <t>HCC DISPATCH</t>
  </si>
  <si>
    <t>HEMPSTEAD PD DISP</t>
  </si>
  <si>
    <t>WALK IN-MVRCC</t>
  </si>
  <si>
    <t>ROLL UP ONTO SCENE</t>
  </si>
  <si>
    <t>DPS COMMUNICATIONS B</t>
  </si>
  <si>
    <t>HEMPSTEAD PD DIS</t>
  </si>
  <si>
    <t>WALK IN WSRC</t>
  </si>
  <si>
    <t>DSISPATCHED</t>
  </si>
  <si>
    <t>BAYTOWN PRIMARY</t>
  </si>
  <si>
    <t>MISSION DISPATCH</t>
  </si>
  <si>
    <t>INVESTIGATIONS</t>
  </si>
  <si>
    <t>OBSERVED ACCIDENT WH</t>
  </si>
  <si>
    <t>DISPACHED-RADIO</t>
  </si>
  <si>
    <t>TERRELL DISPATCHER</t>
  </si>
  <si>
    <t>114 ON VIEW</t>
  </si>
  <si>
    <t>OBSERVED TRAFFIC OBS</t>
  </si>
  <si>
    <t>FOOT PATROL</t>
  </si>
  <si>
    <t>CLAY CO DISPATCH</t>
  </si>
  <si>
    <t>ON VIEW AFTER ACCIDE</t>
  </si>
  <si>
    <t>FIELD ACTIVITY</t>
  </si>
  <si>
    <t>OCCURED NEAR BY</t>
  </si>
  <si>
    <t>ON VIEW (POLICE CHAS</t>
  </si>
  <si>
    <t>P.D. OBSERVED ON SCE</t>
  </si>
  <si>
    <t>HEWITT P.D. DISPATCH</t>
  </si>
  <si>
    <t>DROVE ONSCENE AFTER</t>
  </si>
  <si>
    <t>FLAG DOWN ON VIEW</t>
  </si>
  <si>
    <t>WITNESS CALLED POLIC</t>
  </si>
  <si>
    <t>HEWITT DISPATCH</t>
  </si>
  <si>
    <t>AT SCENE, CALLED OUT</t>
  </si>
  <si>
    <t>RADIO-DISPATHED</t>
  </si>
  <si>
    <t>DISP TO I-1 RESIDNC</t>
  </si>
  <si>
    <t>DROVE UPON-FLAGGED D</t>
  </si>
  <si>
    <t>SAW ACCIDENT IN REAR</t>
  </si>
  <si>
    <t>HIGHLAND PARK DISPAT</t>
  </si>
  <si>
    <t>UNIT 1 CALLED VIA RA</t>
  </si>
  <si>
    <t>HP DPS COMMUNICATION</t>
  </si>
  <si>
    <t>PULLED UP TO CRASH</t>
  </si>
  <si>
    <t>DPS AGENT NATHANIEL</t>
  </si>
  <si>
    <t>BAYTOWN PD DISPATCH</t>
  </si>
  <si>
    <t>OFC. SPIGINER ON VIE</t>
  </si>
  <si>
    <t>HILLSBORO DISPATCH</t>
  </si>
  <si>
    <t>BY BAYTOWN DISPATCH</t>
  </si>
  <si>
    <t>RADIO DISPATCG</t>
  </si>
  <si>
    <t>ROLLED UP TO ACC</t>
  </si>
  <si>
    <t>ISPATCHE</t>
  </si>
  <si>
    <t>WALK IN 4801 OSBORNE</t>
  </si>
  <si>
    <t>PH</t>
  </si>
  <si>
    <t>ADVISED WALK IN</t>
  </si>
  <si>
    <t>BAYTOWN DISPTACH</t>
  </si>
  <si>
    <t>POLICE DISPACHER</t>
  </si>
  <si>
    <t>WALK IN/ADVISED</t>
  </si>
  <si>
    <t>N.E.R.C.C. DESK</t>
  </si>
  <si>
    <t>ALREADY ST THE SCENE</t>
  </si>
  <si>
    <t>BLACKTOP</t>
  </si>
  <si>
    <t>DPS OFF. ROLLED UP</t>
  </si>
  <si>
    <t>WALK IN/ADVISED PHRC</t>
  </si>
  <si>
    <t>FOUND ON ROADWAY</t>
  </si>
  <si>
    <t>PATROLLING (WITNESSE</t>
  </si>
  <si>
    <t>ONVIEWED THE ACCIDEN</t>
  </si>
  <si>
    <t>HORIZON DISPATCH</t>
  </si>
  <si>
    <t>WALK IN AT THE STA</t>
  </si>
  <si>
    <t>HARRIS CO SO RADIO</t>
  </si>
  <si>
    <t>FBSCO DISPATCH</t>
  </si>
  <si>
    <t>WASKOM ISD MIDDLE SC</t>
  </si>
  <si>
    <t>RESPONDED FROM POLIC</t>
  </si>
  <si>
    <t>HERNANDEZ/MANAGER</t>
  </si>
  <si>
    <t>FT BEND COUNTY S.O.</t>
  </si>
  <si>
    <t>MCPD DISPATCH</t>
  </si>
  <si>
    <t>HPS DISPATCH</t>
  </si>
  <si>
    <t>WALKIN AT VCD</t>
  </si>
  <si>
    <t>HPD WALKIN</t>
  </si>
  <si>
    <t>OFFICER WARREN PAUL</t>
  </si>
  <si>
    <t>RADIO-OTHER OFFICER</t>
  </si>
  <si>
    <t>DROVE BY ACCIDENT SC</t>
  </si>
  <si>
    <t>VICTIM CAME TO PD ST</t>
  </si>
  <si>
    <t>SGT. RICHARD CROSBY</t>
  </si>
  <si>
    <t>J. ALANIZ</t>
  </si>
  <si>
    <t>HARRIS CO. SHERRIFF/</t>
  </si>
  <si>
    <t>HARRIS SO RADIO</t>
  </si>
  <si>
    <t>LT. GASS</t>
  </si>
  <si>
    <t>PULLED-UP TO SCENE</t>
  </si>
  <si>
    <t>HCCO#4 DISPATCH</t>
  </si>
  <si>
    <t>MR. BELLAMY</t>
  </si>
  <si>
    <t>DPS COMM. HOUSTON-PH</t>
  </si>
  <si>
    <t>DISPATCH/FLAG DWN</t>
  </si>
  <si>
    <t>UNIT 2 DROVE TO STAT</t>
  </si>
  <si>
    <t>SAW VEHICLE IN LANE</t>
  </si>
  <si>
    <t>RADIO/DISPACHER</t>
  </si>
  <si>
    <t>DISPATCHED MDT</t>
  </si>
  <si>
    <t>ON VIEWED ON SHOULDE</t>
  </si>
  <si>
    <t>STORE PERSONEL</t>
  </si>
  <si>
    <t>FROM ANOTHER UNIT</t>
  </si>
  <si>
    <t>OFFICER VANDEBURG</t>
  </si>
  <si>
    <t>HOUSTON P.D.</t>
  </si>
  <si>
    <t>HPD S.CENTRAL DISP</t>
  </si>
  <si>
    <t>BY SECURITY OFFICER</t>
  </si>
  <si>
    <t>VIA DIPATCH</t>
  </si>
  <si>
    <t>HCCO7 DISPATCH</t>
  </si>
  <si>
    <t>DISPTACHED/RADIO</t>
  </si>
  <si>
    <t>MULESHOE PD OFFICER</t>
  </si>
  <si>
    <t>TITUS S.O.</t>
  </si>
  <si>
    <t>RADIO DISPATCGED</t>
  </si>
  <si>
    <t>OFFICER INTITATED</t>
  </si>
  <si>
    <t>PCT 7 DISPATCHER</t>
  </si>
  <si>
    <t>ROLL UP/ON VIEW</t>
  </si>
  <si>
    <t>KANDEL KRISHNAL</t>
  </si>
  <si>
    <t>IN PERSON BY UNIT 2</t>
  </si>
  <si>
    <t>OFC.REYNOLDS</t>
  </si>
  <si>
    <t>ON-VIEWED RESULT</t>
  </si>
  <si>
    <t>WALKIN TO WSRC</t>
  </si>
  <si>
    <t>DPS OFFICER ON SCENE</t>
  </si>
  <si>
    <t>ON-VIEW PATROL</t>
  </si>
  <si>
    <t>PATROL DROVE UP</t>
  </si>
  <si>
    <t>NOTIFIED/WALK IN</t>
  </si>
  <si>
    <t>FLAG DOWN/ ON VIEW</t>
  </si>
  <si>
    <t>DROVE UP ON INCIDENT</t>
  </si>
  <si>
    <t>DISPPTCHED</t>
  </si>
  <si>
    <t>TOLD BY PASSERBY</t>
  </si>
  <si>
    <t>CALL PHRC CRC</t>
  </si>
  <si>
    <t>ANOTHER UNIT ON VIEW</t>
  </si>
  <si>
    <t>RADIO EDISPATCHED</t>
  </si>
  <si>
    <t>RAO DISPATCHED</t>
  </si>
  <si>
    <t>R.A. MCCARTY</t>
  </si>
  <si>
    <t>DEPUTY M.KLEINSCHMID</t>
  </si>
  <si>
    <t>ERIC NEWELL</t>
  </si>
  <si>
    <t>DRIVERS CONTACTED PD</t>
  </si>
  <si>
    <t>CENTRAL DISPATCHER</t>
  </si>
  <si>
    <t>SCDISPATCH</t>
  </si>
  <si>
    <t>11.41AM</t>
  </si>
  <si>
    <t>UNIT#2 REPORTED</t>
  </si>
  <si>
    <t>OCURRED ON SCENE</t>
  </si>
  <si>
    <t>FLAGG</t>
  </si>
  <si>
    <t>HCCO3 DISPATCHER</t>
  </si>
  <si>
    <t>DISPTCEHD</t>
  </si>
  <si>
    <t>ONVIEW/IN PURSUIT</t>
  </si>
  <si>
    <t>IN STATION</t>
  </si>
  <si>
    <t>DUISPATCHED</t>
  </si>
  <si>
    <t>OFC. CISNEROS</t>
  </si>
  <si>
    <t>WALKIN AT WS STATION</t>
  </si>
  <si>
    <t>WALKED IN OFFICE</t>
  </si>
  <si>
    <t>TRAFFC STOP</t>
  </si>
  <si>
    <t>WLK IN</t>
  </si>
  <si>
    <t>ON VIEW AND DISPATCH</t>
  </si>
  <si>
    <t>FRONT OFFICE</t>
  </si>
  <si>
    <t>HARRIS CO. SHERIFF R</t>
  </si>
  <si>
    <t>DISPACTCH</t>
  </si>
  <si>
    <t>DISAOPTCH</t>
  </si>
  <si>
    <t>KARNES COUNTY DISPAT</t>
  </si>
  <si>
    <t>NOTIFIED AT THE ACCI</t>
  </si>
  <si>
    <t>SERGEANT MASSEY</t>
  </si>
  <si>
    <t>POLICE DISPATHCER</t>
  </si>
  <si>
    <t>DROVE UP ON VEHICLES</t>
  </si>
  <si>
    <t>PHONED</t>
  </si>
  <si>
    <t>POLICE SUPERVISOR</t>
  </si>
  <si>
    <t>WALK IN AT MVRC</t>
  </si>
  <si>
    <t>CALLED IN TO PHRC CR</t>
  </si>
  <si>
    <t>WALKIN IN</t>
  </si>
  <si>
    <t>D. RINEHART</t>
  </si>
  <si>
    <t>PERSON INVOLVED</t>
  </si>
  <si>
    <t>FBCSO DSPATCH</t>
  </si>
  <si>
    <t>DISPEATCH</t>
  </si>
  <si>
    <t>HOU.POLICE</t>
  </si>
  <si>
    <t>H.C.T.R.A.</t>
  </si>
  <si>
    <t>NOTIFIED BY SCHOOL P</t>
  </si>
  <si>
    <t>CONTACTED BY UNIT 1</t>
  </si>
  <si>
    <t>NPD DISPTACH</t>
  </si>
  <si>
    <t>911 COMMUNICATIONS</t>
  </si>
  <si>
    <t>SWISHER MEMORIAL HOS</t>
  </si>
  <si>
    <t>OFFICER OBSERVED INC</t>
  </si>
  <si>
    <t>CONTACTED BY UNIT 2</t>
  </si>
  <si>
    <t>TULIA 911 COMMUNICAT</t>
  </si>
  <si>
    <t>WALK IN TOPHRC CRC</t>
  </si>
  <si>
    <t>OFFICER G. STANFORD</t>
  </si>
  <si>
    <t>DROVE BY THE ACCIDEN</t>
  </si>
  <si>
    <t>CAME UPON WHILE DRIV</t>
  </si>
  <si>
    <t>ARRIVED AT WSRC</t>
  </si>
  <si>
    <t>OFC. B SULLIVAN 073</t>
  </si>
  <si>
    <t>RADIIO DISPATCHED</t>
  </si>
  <si>
    <t>DISPATCH-DCSO</t>
  </si>
  <si>
    <t>SELF(ON PATROL)</t>
  </si>
  <si>
    <t>UNIT ON-VIEW</t>
  </si>
  <si>
    <t>NACOGDOCHES POLICE D</t>
  </si>
  <si>
    <t>S.W. DISPATCH</t>
  </si>
  <si>
    <t>UNIT #1 AND #2</t>
  </si>
  <si>
    <t>DISPATCH/</t>
  </si>
  <si>
    <t>HPD SARGEANT</t>
  </si>
  <si>
    <t>MDT IN PATROL CAR</t>
  </si>
  <si>
    <t>REPORTED AT DESK</t>
  </si>
  <si>
    <t>COMMUNICATIONS/DISPA</t>
  </si>
  <si>
    <t>SGT. BORRERO</t>
  </si>
  <si>
    <t>HARRIS COUNTY SHERRI</t>
  </si>
  <si>
    <t>DORVE UP TO CRASH</t>
  </si>
  <si>
    <t>DISKPATCHED</t>
  </si>
  <si>
    <t>OBSERVED PASSERBYS</t>
  </si>
  <si>
    <t>WALK-IN-REPORT</t>
  </si>
  <si>
    <t>WALK-IN STATION REPO</t>
  </si>
  <si>
    <t>ON VIEWQ</t>
  </si>
  <si>
    <t>BY W..S. DISPATCHER</t>
  </si>
  <si>
    <t>PATROL OBSERVED</t>
  </si>
  <si>
    <t>BELL COUNTY DISP</t>
  </si>
  <si>
    <t>PERSON REPORTED</t>
  </si>
  <si>
    <t>WALK IN AT PD</t>
  </si>
  <si>
    <t>HPD DISPATCHEER</t>
  </si>
  <si>
    <t>ADVISED/WALK IN</t>
  </si>
  <si>
    <t>DISPATCHCER</t>
  </si>
  <si>
    <t>WALK INTO NERC</t>
  </si>
  <si>
    <t>HPD DISPATATCHER</t>
  </si>
  <si>
    <t>ON VIEWED BY HPD</t>
  </si>
  <si>
    <t>BY UNIT 3</t>
  </si>
  <si>
    <t>ON VIEW WITNESSED</t>
  </si>
  <si>
    <t>T.KLOSTERMAN</t>
  </si>
  <si>
    <t>DPD DISPATCHER</t>
  </si>
  <si>
    <t>FLAG DOW</t>
  </si>
  <si>
    <t>WALK IN AT HQ</t>
  </si>
  <si>
    <t>DRIVEN ON SCENE</t>
  </si>
  <si>
    <t>ROLLED BY THE AREA</t>
  </si>
  <si>
    <t>WALK IN TO NERCC</t>
  </si>
  <si>
    <t>OFFICER OBSERVE</t>
  </si>
  <si>
    <t>SECRETARY CALL</t>
  </si>
  <si>
    <t>HARRIS CO S.O.</t>
  </si>
  <si>
    <t>NOISE OF CRASH</t>
  </si>
  <si>
    <t>DISPASTCHER</t>
  </si>
  <si>
    <t>RADIO DSIPATCHED</t>
  </si>
  <si>
    <t>SGT ON SCENE</t>
  </si>
  <si>
    <t>AT MVRCC</t>
  </si>
  <si>
    <t>A. SAMPSON</t>
  </si>
  <si>
    <t>DISPATCHEDS</t>
  </si>
  <si>
    <t>CALL INTO STI OFFICE</t>
  </si>
  <si>
    <t>NRHPD DISPATCH</t>
  </si>
  <si>
    <t>1Z02D</t>
  </si>
  <si>
    <t>HAPPENED UPON IT</t>
  </si>
  <si>
    <t>DROVE ONTO SCENE MYS</t>
  </si>
  <si>
    <t>STEPHEN MCKENZIE</t>
  </si>
  <si>
    <t>ON VIEW/FLAGGED DWN</t>
  </si>
  <si>
    <t>STATION WALK-IN RPT</t>
  </si>
  <si>
    <t>I DROVE BY THE WRECK</t>
  </si>
  <si>
    <t>PED CAME INTO WSRCC</t>
  </si>
  <si>
    <t>HARRIS CTY. S.O. COM</t>
  </si>
  <si>
    <t>SERGEANT M. LARA</t>
  </si>
  <si>
    <t>WALKIN TO SUBSTATION</t>
  </si>
  <si>
    <t>I WITNESSED ACCIDENT</t>
  </si>
  <si>
    <t>DISPATCH/MAP UNIT</t>
  </si>
  <si>
    <t>OBSERVING BY SABIEN</t>
  </si>
  <si>
    <t>DROVE UP UPON-POST C</t>
  </si>
  <si>
    <t>CALLED BY VICTIM</t>
  </si>
  <si>
    <t>SCHOOL ATTENDANT</t>
  </si>
  <si>
    <t>ARRIVED UPON SCENE</t>
  </si>
  <si>
    <t>D.RINEHART</t>
  </si>
  <si>
    <t>WALKIN FRONT DESK</t>
  </si>
  <si>
    <t>1F11</t>
  </si>
  <si>
    <t>POLICE WALK IN</t>
  </si>
  <si>
    <t>SOUTH WEST DISPATCH</t>
  </si>
  <si>
    <t>FRONT DESK PD</t>
  </si>
  <si>
    <t>ADV BY COMPLAINANT</t>
  </si>
  <si>
    <t>CAME TO THE FRONT DE</t>
  </si>
  <si>
    <t>OFFICER WITIATE</t>
  </si>
  <si>
    <t>WITNESS FLAG DOWN</t>
  </si>
  <si>
    <t>IN PERSON AT POLICE</t>
  </si>
  <si>
    <t>OCCURED/PRESENCE</t>
  </si>
  <si>
    <t>LCOOK 775</t>
  </si>
  <si>
    <t>TPD COMMUNICATIONS</t>
  </si>
  <si>
    <t>WALK INTO FRONT DESK</t>
  </si>
  <si>
    <t>WALKED INTO P.D.</t>
  </si>
  <si>
    <t>HCCO PCT.7 DISPATCH</t>
  </si>
  <si>
    <t>HOUSTON POLIOCE DISP</t>
  </si>
  <si>
    <t>OWNERS DAUGHTER</t>
  </si>
  <si>
    <t>ONVIEWED ACCIDENT</t>
  </si>
  <si>
    <t>DISPATCHRER</t>
  </si>
  <si>
    <t>TYLER P.D. DISPATCH</t>
  </si>
  <si>
    <t>WITNESSED AFTERMATH</t>
  </si>
  <si>
    <t>#92 B TIJERINA</t>
  </si>
  <si>
    <t>DISPATCHED/DROVE ON</t>
  </si>
  <si>
    <t>DSP HOUSTON COMMUNIC</t>
  </si>
  <si>
    <t>ON VIEW/DROVE UP</t>
  </si>
  <si>
    <t>HPD WS DISPATCHER</t>
  </si>
  <si>
    <t>DISPATCHED/ON-VIEW</t>
  </si>
  <si>
    <t>ONVEIW</t>
  </si>
  <si>
    <t>DPS BEAUMONT COMM</t>
  </si>
  <si>
    <t>ANNA PD OFFICER</t>
  </si>
  <si>
    <t>ORANGE POLICE DEPART</t>
  </si>
  <si>
    <t>POLICE  RADIO</t>
  </si>
  <si>
    <t>WALK IN PHRCC</t>
  </si>
  <si>
    <t>ADV. BY SGT SERNA</t>
  </si>
  <si>
    <t>TYLER-POLICE DISPATC</t>
  </si>
  <si>
    <t>TXDPS PIERCE</t>
  </si>
  <si>
    <t>HQ-LOBBY IN PERSON</t>
  </si>
  <si>
    <t>OCSO COMMUNICATIONS</t>
  </si>
  <si>
    <t>DISPATCHRD</t>
  </si>
  <si>
    <t>ORANGE P.D. COMMUNIC</t>
  </si>
  <si>
    <t>VAPD DISPATCH 911</t>
  </si>
  <si>
    <t>DISPATCHESD</t>
  </si>
  <si>
    <t>V.A.P.D. DISPATCH</t>
  </si>
  <si>
    <t>DISP-801 SUNLAND PK</t>
  </si>
  <si>
    <t>WITNESSED BY POLICE</t>
  </si>
  <si>
    <t>WALK-IN REPORTEE</t>
  </si>
  <si>
    <t>ON VIEW/SUPPLEMENT R</t>
  </si>
  <si>
    <t>WS HPD DISPATCHER</t>
  </si>
  <si>
    <t>BMT LUFKIN COMM.</t>
  </si>
  <si>
    <t>ORANGE PD COMM.</t>
  </si>
  <si>
    <t>DPS LUFKIN COMMUNICA</t>
  </si>
  <si>
    <t>TX DEPARTMENT OF TRA</t>
  </si>
  <si>
    <t>DROVED UP</t>
  </si>
  <si>
    <t>ROLLED ON ACCIDENT</t>
  </si>
  <si>
    <t>RESPONDED TO WSRC</t>
  </si>
  <si>
    <t>CRASH WAS DISCOVERED</t>
  </si>
  <si>
    <t>DRIVER OF UNIT ONE</t>
  </si>
  <si>
    <t>FCSO DEPUTY</t>
  </si>
  <si>
    <t>BY RADIO1</t>
  </si>
  <si>
    <t>FSCO DISPATCH</t>
  </si>
  <si>
    <t>WESTSIDE WALKIN</t>
  </si>
  <si>
    <t>MY OWN OBSERVATION</t>
  </si>
  <si>
    <t>BY SUSPECT</t>
  </si>
  <si>
    <t>POLICE R</t>
  </si>
  <si>
    <t>ROLL OUT</t>
  </si>
  <si>
    <t>TAC UNIT</t>
  </si>
  <si>
    <t>DISPATCHED POLICE</t>
  </si>
  <si>
    <t>POLIE RADIO</t>
  </si>
  <si>
    <t>DISPATCHER - 911 CAL</t>
  </si>
  <si>
    <t>WALK-N</t>
  </si>
  <si>
    <t>STATION #3</t>
  </si>
  <si>
    <t>STEPHENSON/PATROL</t>
  </si>
  <si>
    <t>I DROVE UP ON ACCIDE</t>
  </si>
  <si>
    <t>SO DDISPATCHER</t>
  </si>
  <si>
    <t>HPD/S.CENT DISPATCH</t>
  </si>
  <si>
    <t>WALKIIN</t>
  </si>
  <si>
    <t>FLAGGED DOWN/DROVE U</t>
  </si>
  <si>
    <t>VICTORA DISPATCH</t>
  </si>
  <si>
    <t>POLICE OBSERVATION</t>
  </si>
  <si>
    <t>POLICE RADI</t>
  </si>
  <si>
    <t>ROOLED UP ON</t>
  </si>
  <si>
    <t>DISPATICHED</t>
  </si>
  <si>
    <t>GCSO DEPUTY SWEENY</t>
  </si>
  <si>
    <t>ARRIVED, NOT WITNESD</t>
  </si>
  <si>
    <t>ONVIEWED/DISPATCHED</t>
  </si>
  <si>
    <t>ROLLED UP ON VEHS</t>
  </si>
  <si>
    <t>HEARD/OBSERVED CRASH</t>
  </si>
  <si>
    <t>ON VIEW BY Y662</t>
  </si>
  <si>
    <t>REPORTED TO OFFICER</t>
  </si>
  <si>
    <t>WALK IN-911 RAYNOR</t>
  </si>
  <si>
    <t>LP DISPATCH</t>
  </si>
  <si>
    <t>ASSISTING</t>
  </si>
  <si>
    <t>ROLLED UP ON VIEW</t>
  </si>
  <si>
    <t>OFFICER ERIC FISHER</t>
  </si>
  <si>
    <t>REPORTED AT THE WSRC</t>
  </si>
  <si>
    <t>HPD WALK-IN</t>
  </si>
  <si>
    <t>REPORT TAKEN AT WSRC</t>
  </si>
  <si>
    <t>DISPATECED</t>
  </si>
  <si>
    <t>AQ DISPATCHED</t>
  </si>
  <si>
    <t>H.O.</t>
  </si>
  <si>
    <t>HARRIS CTY. S.O.</t>
  </si>
  <si>
    <t>OFFICER MCCONNELL-MA</t>
  </si>
  <si>
    <t>TROOPER JIM HARGETT</t>
  </si>
  <si>
    <t>HARRISON CO. SO</t>
  </si>
  <si>
    <t>RADIO-OFFICER</t>
  </si>
  <si>
    <t>JOSEPH NELMS</t>
  </si>
  <si>
    <t>PARIS 911</t>
  </si>
  <si>
    <t>PARIS DISPATCH</t>
  </si>
  <si>
    <t>TROOPER ON SITE</t>
  </si>
  <si>
    <t>TROOPER CODY PACK</t>
  </si>
  <si>
    <t>DALHART DISPATCH(PHO</t>
  </si>
  <si>
    <t>DISABLED VEHICLE</t>
  </si>
  <si>
    <t>ON NIEW</t>
  </si>
  <si>
    <t>DESK REPORT WS COMM</t>
  </si>
  <si>
    <t>ADVISED BY UNIT #2</t>
  </si>
  <si>
    <t>PASSER-BY TOLD ME AB</t>
  </si>
  <si>
    <t>BY RADIO DISPATCHER</t>
  </si>
  <si>
    <t>OFC. OBSERVED CRASHE</t>
  </si>
  <si>
    <t>DISPATCH0207</t>
  </si>
  <si>
    <t>HCCO PCT4</t>
  </si>
  <si>
    <t>HCSO - DISPATCH</t>
  </si>
  <si>
    <t>RADIO TRANS.</t>
  </si>
  <si>
    <t>BY ANOTHER TROOPER</t>
  </si>
  <si>
    <t>PERSONAL VISION</t>
  </si>
  <si>
    <t>OFFICER CALL</t>
  </si>
  <si>
    <t>DISPATCHOR</t>
  </si>
  <si>
    <t>FLAG-DOWN BY VICTIM</t>
  </si>
  <si>
    <t>DISPATCHDED</t>
  </si>
  <si>
    <t>OFFICERS PUBLIC ASST</t>
  </si>
  <si>
    <t>OFFICER PASSED BY</t>
  </si>
  <si>
    <t>DISPARTCHED</t>
  </si>
  <si>
    <t>DISPATCH 1</t>
  </si>
  <si>
    <t>FLAG DOWN/DISPATCH</t>
  </si>
  <si>
    <t>AT WSRC</t>
  </si>
  <si>
    <t>TAKEN WSRC</t>
  </si>
  <si>
    <t>POILCE DISPATCH</t>
  </si>
  <si>
    <t>FLAGDOWN BY DRIVER</t>
  </si>
  <si>
    <t>BELLMEAD DISPATCHER</t>
  </si>
  <si>
    <t>ROLLED-UP ON.</t>
  </si>
  <si>
    <t>WAS DISPATCHED</t>
  </si>
  <si>
    <t>ATHENS PD DISPATCH</t>
  </si>
  <si>
    <t>DISPATCHED BY HSCO</t>
  </si>
  <si>
    <t>SIGNALED BY DRIVERS</t>
  </si>
  <si>
    <t>OFFICER WALKER, AUST</t>
  </si>
  <si>
    <t>HP</t>
  </si>
  <si>
    <t>OFFICER DISCOVERD</t>
  </si>
  <si>
    <t>HEARD CRASH AND RESP</t>
  </si>
  <si>
    <t>ON-VIEWED AFTERMATCH</t>
  </si>
  <si>
    <t>HOUSTON DISPATHER</t>
  </si>
  <si>
    <t>RADIO DSIPATCH</t>
  </si>
  <si>
    <t>ROLLED ON TO IT</t>
  </si>
  <si>
    <t>OBSERVED VEHICLES FL</t>
  </si>
  <si>
    <t>ARRIVED AFTER ACCIDE</t>
  </si>
  <si>
    <t>NOTIFIED AT SCENE</t>
  </si>
  <si>
    <t>OFFICER R GARCIA</t>
  </si>
  <si>
    <t>OFFICER FALGGED DOWN</t>
  </si>
  <si>
    <t>HEARD THE ACCIDENT O</t>
  </si>
  <si>
    <t>VIEWED ACCIDENT IN R</t>
  </si>
  <si>
    <t>DRIVING BY/ON VIEW</t>
  </si>
  <si>
    <t>KN</t>
  </si>
  <si>
    <t>PHONE/DPS HARLINGEN</t>
  </si>
  <si>
    <t>MCALLEN DPC COM.</t>
  </si>
  <si>
    <t>DPS COM. MCALLEN</t>
  </si>
  <si>
    <t>WALK-IN TO POLICE</t>
  </si>
  <si>
    <t>STATION</t>
  </si>
  <si>
    <t>DIASPATCHED</t>
  </si>
  <si>
    <t>HJPD DISPATCH</t>
  </si>
  <si>
    <t>DPS COMMIN.-MCALLEN</t>
  </si>
  <si>
    <t>RADIO/DPS HARLINGEN</t>
  </si>
  <si>
    <t>HARLINGEN COMM./DRIV</t>
  </si>
  <si>
    <t>DPS HARLINGEN DPS CO</t>
  </si>
  <si>
    <t>EXTRA JOB FLAGGED</t>
  </si>
  <si>
    <t>WALK IN TO POLICE ST</t>
  </si>
  <si>
    <t>FOUND VEHICLE</t>
  </si>
  <si>
    <t>DPS/WESLACO-COMMS</t>
  </si>
  <si>
    <t>WESLACO DPS COMM</t>
  </si>
  <si>
    <t>PENITAS POLICE DEPAR</t>
  </si>
  <si>
    <t>DISPATCHED/DRIVE-UP</t>
  </si>
  <si>
    <t>FLAG DOWN/DISP</t>
  </si>
  <si>
    <t>DPS WESALCO COMM</t>
  </si>
  <si>
    <t>ALIEF ISD DISPATCH</t>
  </si>
  <si>
    <t>DISPATCHER/MDT</t>
  </si>
  <si>
    <t>NOTIFIED BY BYSTANDE</t>
  </si>
  <si>
    <t>DPS WESLASO COMM.</t>
  </si>
  <si>
    <t>TROOPER DE LOS RIOS</t>
  </si>
  <si>
    <t>WESELACO DPS COMM.</t>
  </si>
  <si>
    <t>DPS WESLCAO COMMUNIC</t>
  </si>
  <si>
    <t>WESLACO DPS COMMUNI</t>
  </si>
  <si>
    <t>TOLL RD. DISPATCHER</t>
  </si>
  <si>
    <t>HISD-PD DISPATCH</t>
  </si>
  <si>
    <t>DRIVER WALK IN</t>
  </si>
  <si>
    <t>DPS WESLAOC COMM.</t>
  </si>
  <si>
    <t>WESLCO DPS COMM</t>
  </si>
  <si>
    <t>WESLACO DPS COMMS</t>
  </si>
  <si>
    <t>D. BADGETT</t>
  </si>
  <si>
    <t>P.D. DISPATCH</t>
  </si>
  <si>
    <t>DROVE BY AFTER COLLI</t>
  </si>
  <si>
    <t>DRIVEBY</t>
  </si>
  <si>
    <t>DISPATCHED/CHASE</t>
  </si>
  <si>
    <t>ON SCENE WHEN OCCURE</t>
  </si>
  <si>
    <t>FD OBSERVED</t>
  </si>
  <si>
    <t>OFFICER PASS BY</t>
  </si>
  <si>
    <t>DISPATCH-ONVIEW</t>
  </si>
  <si>
    <t>RA EMMONS</t>
  </si>
  <si>
    <t>DISPATCH CH1</t>
  </si>
  <si>
    <t>PPD CH1</t>
  </si>
  <si>
    <t>OBSERVED TRAFFIC VIO</t>
  </si>
  <si>
    <t>CAME IN TO PHRC CRC</t>
  </si>
  <si>
    <t>ON VIEW ABANDONED VH</t>
  </si>
  <si>
    <t>SELF INTIATED STOP</t>
  </si>
  <si>
    <t>ROLED UP</t>
  </si>
  <si>
    <t>BY DESK OFFICER</t>
  </si>
  <si>
    <t>INVOLVED REPORTED</t>
  </si>
  <si>
    <t>REPORT GENERATED AT</t>
  </si>
  <si>
    <t>FLAGGED DOWN FOR ACC</t>
  </si>
  <si>
    <t>ONVIEWE</t>
  </si>
  <si>
    <t>WESTSIDE DISP.</t>
  </si>
  <si>
    <t>99Z17</t>
  </si>
  <si>
    <t>DISAPCTEHD</t>
  </si>
  <si>
    <t>DSP WESLACO COMM.</t>
  </si>
  <si>
    <t>CALL FROM UNIT #1</t>
  </si>
  <si>
    <t>WALKIN @ WESTSIDE</t>
  </si>
  <si>
    <t>UNIT 3S142</t>
  </si>
  <si>
    <t>CHANNEL 1</t>
  </si>
  <si>
    <t>HILL COUNTY SHERIFF</t>
  </si>
  <si>
    <t>PRESENT WHEN OCCURRE</t>
  </si>
  <si>
    <t>RADIO CAR TO CAR</t>
  </si>
  <si>
    <t>RADIO DISPATCH/MCT</t>
  </si>
  <si>
    <t>SELF/WITNESS</t>
  </si>
  <si>
    <t>OFC OBSERVATION</t>
  </si>
  <si>
    <t>SELF/ON VIEW</t>
  </si>
  <si>
    <t>HPD NEDISP</t>
  </si>
  <si>
    <t>DISPATCHER BY RADIO</t>
  </si>
  <si>
    <t>WAKL IN</t>
  </si>
  <si>
    <t>PRECINCT 7DISPATCH</t>
  </si>
  <si>
    <t>PCT 7 7DISPATCHER</t>
  </si>
  <si>
    <t>R.P. OBSERVED</t>
  </si>
  <si>
    <t>REPORTING OFFICER OB</t>
  </si>
  <si>
    <t>HFQ</t>
  </si>
  <si>
    <t>HEADQATERS</t>
  </si>
  <si>
    <t>J. STANLEY, JR</t>
  </si>
  <si>
    <t>DISROVE UPO</t>
  </si>
  <si>
    <t>HQ 5</t>
  </si>
  <si>
    <t>ON VIEW BY 2F245</t>
  </si>
  <si>
    <t>VIA DEPUTY KUK UNIT4</t>
  </si>
  <si>
    <t>HILL COUNTY SHERIFFS</t>
  </si>
  <si>
    <t>ADVISED BY 905</t>
  </si>
  <si>
    <t>RADIO/LEVELLAND PD</t>
  </si>
  <si>
    <t>OFC MILNER</t>
  </si>
  <si>
    <t>PASSING CITIZEN</t>
  </si>
  <si>
    <t>HPF DISPATCH</t>
  </si>
  <si>
    <t>TROOPER CALLED VIA R</t>
  </si>
  <si>
    <t>ARRIVED ON SIGHT</t>
  </si>
  <si>
    <t>RADIO/TROOPER RAMOS</t>
  </si>
  <si>
    <t>SAW THE CRASH</t>
  </si>
  <si>
    <t>COMMUNICATIONDS/DISP</t>
  </si>
  <si>
    <t>OFFICER ARNOLD</t>
  </si>
  <si>
    <t>WACO P.D. DISPATCH</t>
  </si>
  <si>
    <t>PATROL DISCOVERED</t>
  </si>
  <si>
    <t>CO-WORKER ON-VIEW</t>
  </si>
  <si>
    <t>MVT DISPATCHED</t>
  </si>
  <si>
    <t>NCT DISPATCH</t>
  </si>
  <si>
    <t>MCY DISPATCH</t>
  </si>
  <si>
    <t>MCT DISPACH</t>
  </si>
  <si>
    <t>HOPKINS COUNTY COMMS</t>
  </si>
  <si>
    <t>ADVISED ON SCENE</t>
  </si>
  <si>
    <t>ARRIVED AT STATION</t>
  </si>
  <si>
    <t>SGT PERALTA</t>
  </si>
  <si>
    <t>WAS FLAGGED DOWN BY</t>
  </si>
  <si>
    <t>OBSERVED AFTER</t>
  </si>
  <si>
    <t>WITNESSED/ASSISTED</t>
  </si>
  <si>
    <t>ON-VIEW BY 18F02D</t>
  </si>
  <si>
    <t>WALK IN REPORT MV</t>
  </si>
  <si>
    <t>ARRIVED TO SCENE</t>
  </si>
  <si>
    <t>SIODISP</t>
  </si>
  <si>
    <t>WALKED IN NE STA</t>
  </si>
  <si>
    <t>STATION SERGEANT</t>
  </si>
  <si>
    <t>RADIO DISPATCHES</t>
  </si>
  <si>
    <t>HOPKINS SO DISPATCH</t>
  </si>
  <si>
    <t>HOPKINS CO. DISPATCH</t>
  </si>
  <si>
    <t>HOPKINS COUNTY SO CO</t>
  </si>
  <si>
    <t>HEARD IMPACT SOUND</t>
  </si>
  <si>
    <t>DPS-GARLAND</t>
  </si>
  <si>
    <t>LT. BONE VIA RADIO</t>
  </si>
  <si>
    <t>TROOPER ANTHONY DAVI</t>
  </si>
  <si>
    <t>HCSO COMMUNCATIONS</t>
  </si>
  <si>
    <t>OFFICER LOCATED ACCI</t>
  </si>
  <si>
    <t>VERBAL CONTACT WITH</t>
  </si>
  <si>
    <t>ACC DISCOVERED BY OF</t>
  </si>
  <si>
    <t>ADDISON PD DISPATCHE</t>
  </si>
  <si>
    <t>PATROL DISCOVERY</t>
  </si>
  <si>
    <t>BONHAM DP DISPATCH</t>
  </si>
  <si>
    <t>FARMERS BRANCH PD</t>
  </si>
  <si>
    <t>STOPPED TO ASSIST MO</t>
  </si>
  <si>
    <t>OFFICER DISCOVERED A</t>
  </si>
  <si>
    <t>HOUSTON COUNYY SO</t>
  </si>
  <si>
    <t>ON SITE/OBSERVED CRA</t>
  </si>
  <si>
    <t>DPS COMMUNICATIONS-L</t>
  </si>
  <si>
    <t>ELECTRA DISPATCHER</t>
  </si>
  <si>
    <t>ELECTRA DISPATCH</t>
  </si>
  <si>
    <t>DRIVE UPON/FLAGGED D</t>
  </si>
  <si>
    <t>BY EYE WITNESS</t>
  </si>
  <si>
    <t>CALLED BY MOTHER OF</t>
  </si>
  <si>
    <t>CLINTON WILLIAMS</t>
  </si>
  <si>
    <t>BORGER DISPACT</t>
  </si>
  <si>
    <t>HANSFORD SO</t>
  </si>
  <si>
    <t>BORGER POLICE DEPART</t>
  </si>
  <si>
    <t>RADIO JCSO DISPATCH</t>
  </si>
  <si>
    <t>HUTCHINSON COUNTY S.</t>
  </si>
  <si>
    <t>AT SHERIFF'S OFFICE</t>
  </si>
  <si>
    <t>DPS CORPUS, PHONE</t>
  </si>
  <si>
    <t>IRION CO. S.O.</t>
  </si>
  <si>
    <t>DISPATCH ICSO</t>
  </si>
  <si>
    <t>HUTCHINSON CO. S.O.</t>
  </si>
  <si>
    <t>ON SIGHT BY CITIZEN</t>
  </si>
  <si>
    <t>J. TAYLOR DISPATCH</t>
  </si>
  <si>
    <t>SGT THOMAS</t>
  </si>
  <si>
    <t>PATCHRADIO DIS</t>
  </si>
  <si>
    <t>NCT DISPATCHED</t>
  </si>
  <si>
    <t>VIA RADIO DISP</t>
  </si>
  <si>
    <t>JASPER SHERIFF OFFIC</t>
  </si>
  <si>
    <t>PHONE, TROOPER MERCA</t>
  </si>
  <si>
    <t>TROOPER JOHN BREWSTE</t>
  </si>
  <si>
    <t>JASPER COUNTYS.O.</t>
  </si>
  <si>
    <t>LUKIN DPS DISPATCH</t>
  </si>
  <si>
    <t>JACKSON COUNTY SO DI</t>
  </si>
  <si>
    <t>JASPER COUNTY SHERIF</t>
  </si>
  <si>
    <t>LUKFIN DPS COMM</t>
  </si>
  <si>
    <t>PHONE CALL FROM OTHE</t>
  </si>
  <si>
    <t>BOWIE COMMUNICATIONS</t>
  </si>
  <si>
    <t>HEARD WRECK</t>
  </si>
  <si>
    <t>OFC MCREYNOLDS</t>
  </si>
  <si>
    <t>PEARLAND PD</t>
  </si>
  <si>
    <t>MCT DI</t>
  </si>
  <si>
    <t>RADIO DIAPTACH</t>
  </si>
  <si>
    <t>SELF INITATED</t>
  </si>
  <si>
    <t>MCT VDISPATCHED</t>
  </si>
  <si>
    <t>HP DISPATCH</t>
  </si>
  <si>
    <t>ROLLED UP ON.</t>
  </si>
  <si>
    <t>DPS COMM. HOUSTON-RA</t>
  </si>
  <si>
    <t>DUTY SERGEANT</t>
  </si>
  <si>
    <t>E. RIVERA</t>
  </si>
  <si>
    <t>911 NON-EMERGENCY</t>
  </si>
  <si>
    <t>JEFFERSON CO. S.O.</t>
  </si>
  <si>
    <t>DPS OFFICE VAN HORN</t>
  </si>
  <si>
    <t>JIM HOGG COMMUNICATI</t>
  </si>
  <si>
    <t>JIM HOGG COUNTY DISP</t>
  </si>
  <si>
    <t>JEFFERSON CNTY SO</t>
  </si>
  <si>
    <t>JIM HOGG SHERIFF'S O</t>
  </si>
  <si>
    <t>JIM HOGG COUNTY SHER</t>
  </si>
  <si>
    <t>LUFKIN COM.</t>
  </si>
  <si>
    <t>DPD LUFKIN</t>
  </si>
  <si>
    <t>JIM WELL DISPATCHED</t>
  </si>
  <si>
    <t>JIM WELLS CO.DISPATC</t>
  </si>
  <si>
    <t>DISPATCHED BY JWS)</t>
  </si>
  <si>
    <t>DROVE UP CRASH SCENE</t>
  </si>
  <si>
    <t>JIM WELLS SO DISPATC</t>
  </si>
  <si>
    <t>KATY PD RADIO</t>
  </si>
  <si>
    <t>JIM WELL COUNTY DISP</t>
  </si>
  <si>
    <t>WACO P.D DISPATCH</t>
  </si>
  <si>
    <t>HMCT DISPATC</t>
  </si>
  <si>
    <t>HPD SOLO DISPATCHER</t>
  </si>
  <si>
    <t>CALLED OUT/DISPATCH</t>
  </si>
  <si>
    <t>OBSERVED(DROVE UP)</t>
  </si>
  <si>
    <t>FLAGGED DOWN BY THE</t>
  </si>
  <si>
    <t>ENNIS DISPATCH</t>
  </si>
  <si>
    <t>WACO POLICE DISPATCH</t>
  </si>
  <si>
    <t>RADIO/CAO</t>
  </si>
  <si>
    <t>OBSERVED STALLED VEH</t>
  </si>
  <si>
    <t>OFFICERS HEARD THE C</t>
  </si>
  <si>
    <t>RADIO SCENE</t>
  </si>
  <si>
    <t>DFW DPS COMMUNICATIO</t>
  </si>
  <si>
    <t>OBSERVED ACCIDENT SC</t>
  </si>
  <si>
    <t>SGT. MW BEARDEN</t>
  </si>
  <si>
    <t>CKED BY W/70Z20D</t>
  </si>
  <si>
    <t>VIEWED ON PATROL</t>
  </si>
  <si>
    <t>FAIRFIED DISPATCH</t>
  </si>
  <si>
    <t>OFFICER GASAWAY</t>
  </si>
  <si>
    <t>RADI</t>
  </si>
  <si>
    <t>OTHER AGENCY PATROL</t>
  </si>
  <si>
    <t>ON VIEW, SELF DISPAT</t>
  </si>
  <si>
    <t>OFFICER RICHARD BOBB</t>
  </si>
  <si>
    <t>WALK ON</t>
  </si>
  <si>
    <t>ON VVIEW</t>
  </si>
  <si>
    <t>DISPATCHED -RADIO</t>
  </si>
  <si>
    <t>WATAUGA PD DISPATCH</t>
  </si>
  <si>
    <t>PASSER BY NOTIFICATI</t>
  </si>
  <si>
    <t>MCT DISPTAHCED</t>
  </si>
  <si>
    <t>WATAUGA DISPATCH</t>
  </si>
  <si>
    <t>MDT DISPATCED</t>
  </si>
  <si>
    <t>WALKINK</t>
  </si>
  <si>
    <t>NOTIFIED BY DISPATCH</t>
  </si>
  <si>
    <t>RADIO DISPTCH</t>
  </si>
  <si>
    <t>MCD DISPATCH</t>
  </si>
  <si>
    <t>1464 FROM GREGG COUN</t>
  </si>
  <si>
    <t>JERRY SURRATT</t>
  </si>
  <si>
    <t>JOHNSON CO DISPTCH</t>
  </si>
  <si>
    <t>HCSO DISPATCHED</t>
  </si>
  <si>
    <t>IN PERSON BY DRIVER'</t>
  </si>
  <si>
    <t>HARRISON S.O.</t>
  </si>
  <si>
    <t>WASKOM POLICE</t>
  </si>
  <si>
    <t>JCSD DISPATCH</t>
  </si>
  <si>
    <t>SGT. JODIE TULLOS</t>
  </si>
  <si>
    <t>PRIVATE PHONE CALL</t>
  </si>
  <si>
    <t>CALL-OUT (DALHART DI</t>
  </si>
  <si>
    <t>DRIVER BY TELEPHONE</t>
  </si>
  <si>
    <t>KARNES COUNTY S.O</t>
  </si>
  <si>
    <t>DPS/GARLAND</t>
  </si>
  <si>
    <t>FLAGGED DOWN BY OWNE</t>
  </si>
  <si>
    <t>MCT DISP</t>
  </si>
  <si>
    <t>DEPARTMENTAL DISPATC</t>
  </si>
  <si>
    <t>KAUFMAN DISATCH</t>
  </si>
  <si>
    <t>WAS A WITNESS</t>
  </si>
  <si>
    <t>KIMBLE CO SO</t>
  </si>
  <si>
    <t>DISPATCHED BY MCALLE</t>
  </si>
  <si>
    <t>RADIO/HARLINGEN COMM</t>
  </si>
  <si>
    <t>DEPUTY GARDNER VIA P</t>
  </si>
  <si>
    <t>KIMBLE DISPATCH VIA</t>
  </si>
  <si>
    <t>BAYLOR CO. 911</t>
  </si>
  <si>
    <t>KNOX CO. SO</t>
  </si>
  <si>
    <t>KIMBLE DISPATCH BY P</t>
  </si>
  <si>
    <t>RADIO/DPS COMMUNICAT</t>
  </si>
  <si>
    <t>KIMBLE CO DISPATCH</t>
  </si>
  <si>
    <t>WITNESSES TO CRASH</t>
  </si>
  <si>
    <t>DEL RIO DPS COMMUNIC</t>
  </si>
  <si>
    <t>KINNEY CO. SO</t>
  </si>
  <si>
    <t>KIMBLE DISPATCH, VIA</t>
  </si>
  <si>
    <t>INVESTIGATOR WITNESS</t>
  </si>
  <si>
    <t>LAMAR CO. S.O.</t>
  </si>
  <si>
    <t>DISPATCHED LSCO</t>
  </si>
  <si>
    <t>DISPATCHED L.C.S.O.</t>
  </si>
  <si>
    <t>LAMB DISPATCH</t>
  </si>
  <si>
    <t>LAMAR COUNTY SO</t>
  </si>
  <si>
    <t>DISPATCHED LAMAR CO.</t>
  </si>
  <si>
    <t>LAMB COUNTY DISP</t>
  </si>
  <si>
    <t>HPD SUPV. ON-VIEW</t>
  </si>
  <si>
    <t>ON VIEWED WHILE PATR</t>
  </si>
  <si>
    <t>MCT DISPITCHED</t>
  </si>
  <si>
    <t>RADIO DISPATED</t>
  </si>
  <si>
    <t>RADIO DISPATCHED1201</t>
  </si>
  <si>
    <t>M.C.T.DISPATCH</t>
  </si>
  <si>
    <t>RADIO DISPATCHCEDC</t>
  </si>
  <si>
    <t>DISPATCHED.RADIO</t>
  </si>
  <si>
    <t>LAMPASAS DISPATCHER</t>
  </si>
  <si>
    <t>LAMPASAS COUNTY S.O</t>
  </si>
  <si>
    <t>LAMB COUNTY CALLED B</t>
  </si>
  <si>
    <t>LAMPASAS COUNT S.O.</t>
  </si>
  <si>
    <t>LAMB COUNTY SHERIFF'</t>
  </si>
  <si>
    <t>CPL. JIMMY OWENS</t>
  </si>
  <si>
    <t>DISPATCHED-LAMPASAS</t>
  </si>
  <si>
    <t>LAMPASAS DISPATCH</t>
  </si>
  <si>
    <t>DIPATCHED-LCSO</t>
  </si>
  <si>
    <t>PHONE-LCSO</t>
  </si>
  <si>
    <t>2-WAY RADIO</t>
  </si>
  <si>
    <t>SELF INITIATETD</t>
  </si>
  <si>
    <t>LAREDO DISPARTCH</t>
  </si>
  <si>
    <t>RDAIO DISPATCHED</t>
  </si>
  <si>
    <t>RADIO MCT DISPATCHED</t>
  </si>
  <si>
    <t>DISPATCED TO SCENE</t>
  </si>
  <si>
    <t>WITNESS CRASH</t>
  </si>
  <si>
    <t>LAMPASAS SO-DISPATCH</t>
  </si>
  <si>
    <t>LAMPASAS SO-RADIO</t>
  </si>
  <si>
    <t>PMDT DISPATCHED</t>
  </si>
  <si>
    <t>DPS COMMUNICATION LA</t>
  </si>
  <si>
    <t>OFFICER WHO DROVE UP</t>
  </si>
  <si>
    <t>OFFICER TAYLOR #225</t>
  </si>
  <si>
    <t>S.STEWART #214</t>
  </si>
  <si>
    <t>PASSER BY; WITNESS</t>
  </si>
  <si>
    <t>LASALLE DISPATCH</t>
  </si>
  <si>
    <t>ON VIEW BY SGT. GREE</t>
  </si>
  <si>
    <t>DISPATCH ALLEN POLIC</t>
  </si>
  <si>
    <t>MCT DISPATCHER</t>
  </si>
  <si>
    <t>OFFICER WITNESS TO C</t>
  </si>
  <si>
    <t>RADIO DISPATCH 941</t>
  </si>
  <si>
    <t>SELF DIPSATCHED</t>
  </si>
  <si>
    <t>WALKIN WS FRONTDESK</t>
  </si>
  <si>
    <t>MCT/DISPATCHED</t>
  </si>
  <si>
    <t>MCT DISPAYCH</t>
  </si>
  <si>
    <t>MCT DISPSTCHED</t>
  </si>
  <si>
    <t>N-DISPATCHER/HPD</t>
  </si>
  <si>
    <t>PECOS CO SO</t>
  </si>
  <si>
    <t>CENTRAL DISP</t>
  </si>
  <si>
    <t>POLICE DOSPATCH</t>
  </si>
  <si>
    <t>FLAGGED DOWN BY UFTI</t>
  </si>
  <si>
    <t>MCALLEN DPS COMMS</t>
  </si>
  <si>
    <t>MCALLE DPS COMM</t>
  </si>
  <si>
    <t>MCALLEN DSP COMM.</t>
  </si>
  <si>
    <t>MCT DISPACTCHED</t>
  </si>
  <si>
    <t>DPS-MCALLEN COMMUNCA</t>
  </si>
  <si>
    <t>MCT DISAPTCHED</t>
  </si>
  <si>
    <t>ADVISED DISPATCHED</t>
  </si>
  <si>
    <t>VIA MDT COMPUTER</t>
  </si>
  <si>
    <t>ALLEN COMMUNICATIONS</t>
  </si>
  <si>
    <t>ALLEN COMMUNICTAIONS</t>
  </si>
  <si>
    <t>LASALLE COUNTY DISPA</t>
  </si>
  <si>
    <t>LAVACA CTY SO DISPAT</t>
  </si>
  <si>
    <t>LAVACA CO CO</t>
  </si>
  <si>
    <t>MERCEDES POLICE DEPT</t>
  </si>
  <si>
    <t>DPS MCALLEN COMMS.</t>
  </si>
  <si>
    <t>DPS MCALLEN COMMS</t>
  </si>
  <si>
    <t>HARLINGEN DOS COMM.</t>
  </si>
  <si>
    <t>MCALLEN DPS. COMM.</t>
  </si>
  <si>
    <t>DROVE INTO SCALE HOU</t>
  </si>
  <si>
    <t>LEON COUNTY SHERIFFS</t>
  </si>
  <si>
    <t>LEON COUNTY SHERRIF'</t>
  </si>
  <si>
    <t>M,C,T, DISPATCH</t>
  </si>
  <si>
    <t>RADIO DIISPATCH</t>
  </si>
  <si>
    <t>SCHOOL PERSONNEL</t>
  </si>
  <si>
    <t>HEARD/RODE UP ON</t>
  </si>
  <si>
    <t>SR TROOPER MIKE ASBY</t>
  </si>
  <si>
    <t>LIBERTY COUNT SO</t>
  </si>
  <si>
    <t>BPO DISPATCH</t>
  </si>
  <si>
    <t>LIBERTY CO. SO COMM.</t>
  </si>
  <si>
    <t>ALLEN POLICE DISPATC</t>
  </si>
  <si>
    <t>WAS ACROSS STREET ON</t>
  </si>
  <si>
    <t>SGT. JONES</t>
  </si>
  <si>
    <t>OFFICER VIA COLLEGE</t>
  </si>
  <si>
    <t>#1 DROVE UP</t>
  </si>
  <si>
    <t>VIA TWOWAY RADIO</t>
  </si>
  <si>
    <t>L.MOSES #6129</t>
  </si>
  <si>
    <t>BOSQU CO. SO</t>
  </si>
  <si>
    <t>SECONDARY WRECK</t>
  </si>
  <si>
    <t>FLAGGED DOWN IN P-LO</t>
  </si>
  <si>
    <t>DISPATCHED LEVELLAND</t>
  </si>
  <si>
    <t>LIBERTY CO. SHERIFFS</t>
  </si>
  <si>
    <t>LIBERTY S.O. DISPATC</t>
  </si>
  <si>
    <t>LIBERTY COUNTY SC</t>
  </si>
  <si>
    <t>DPS MINERALS WELLS</t>
  </si>
  <si>
    <t>HOPKINS COUNTY SO</t>
  </si>
  <si>
    <t>LIPSCOMB DISPATCH</t>
  </si>
  <si>
    <t>LIBERTY CO.S.O. COMM</t>
  </si>
  <si>
    <t>DROVE PAST AFTERMATH</t>
  </si>
  <si>
    <t>ARRIVED ON SCENE NO</t>
  </si>
  <si>
    <t>DPS (WACO)</t>
  </si>
  <si>
    <t>LIMESTONE SO.</t>
  </si>
  <si>
    <t>TROOPER 6174</t>
  </si>
  <si>
    <t>DPS (RADIO)</t>
  </si>
  <si>
    <t>LIMESTONE S.O</t>
  </si>
  <si>
    <t>WACO DPS COMMUNATION</t>
  </si>
  <si>
    <t>TROOPER DONNIE CARTE</t>
  </si>
  <si>
    <t>GROESBECK POLICE DEP</t>
  </si>
  <si>
    <t>WALK IN/STATION</t>
  </si>
  <si>
    <t>DROVE INTO ACCIDENT</t>
  </si>
  <si>
    <t>WALKIN REPORTS</t>
  </si>
  <si>
    <t>HOUSPOLICE DISP</t>
  </si>
  <si>
    <t>OFFICERS VIEW</t>
  </si>
  <si>
    <t>OFFICER'S VIEW</t>
  </si>
  <si>
    <t>BPD COM CENTER</t>
  </si>
  <si>
    <t>SGT SERGIO RAMIREZ</t>
  </si>
  <si>
    <t>OFFICER OLMO #3077</t>
  </si>
  <si>
    <t>POLICE ON SCENE</t>
  </si>
  <si>
    <t>VIA COMPUTER</t>
  </si>
  <si>
    <t>HPD S. CENTRAL DISPA</t>
  </si>
  <si>
    <t>LIVE OAK CO. DISPATC</t>
  </si>
  <si>
    <t>COMMUNICATIOS CORPUS</t>
  </si>
  <si>
    <t>LIVE OAK COUNTY DISP</t>
  </si>
  <si>
    <t>DISPATCH (WESLACO)</t>
  </si>
  <si>
    <t>BY RADIO FROM A DEPU</t>
  </si>
  <si>
    <t>DISPAHCHED</t>
  </si>
  <si>
    <t>OCCURRED WHILE THERE</t>
  </si>
  <si>
    <t>CP WALK UP</t>
  </si>
  <si>
    <t>ROLLED UPON IT</t>
  </si>
  <si>
    <t>CALL BY SGT BLAKE</t>
  </si>
  <si>
    <t>CITIZEN/FLAGDOWN</t>
  </si>
  <si>
    <t>FLAGDOWN BY PASSERBY</t>
  </si>
  <si>
    <t>DSO DISPATCHED</t>
  </si>
  <si>
    <t>DRIVERS WALKED UP TO</t>
  </si>
  <si>
    <t>RODE UPON CRASH</t>
  </si>
  <si>
    <t>ON SIGHT/FLAGGED DOW</t>
  </si>
  <si>
    <t>BRD COMM CENTER</t>
  </si>
  <si>
    <t>RADIO DISPATCHED 114</t>
  </si>
  <si>
    <t>OBSERVED ACC</t>
  </si>
  <si>
    <t>FT WORTH POLICE DISP</t>
  </si>
  <si>
    <t>BY TROOPER MOSQUEDA</t>
  </si>
  <si>
    <t>BPD COMM. CENTER</t>
  </si>
  <si>
    <t>DISCOVERED IT ON PAT</t>
  </si>
  <si>
    <t>LUBBOCK-DPS</t>
  </si>
  <si>
    <t>LUBBOCK- DPS</t>
  </si>
  <si>
    <t>PHONE CALL DPS DISPA</t>
  </si>
  <si>
    <t>PHONE CALL-DPS COMM.</t>
  </si>
  <si>
    <t>DISPATACHED H.P.D.</t>
  </si>
  <si>
    <t>HPD NORTHDISPATCHER</t>
  </si>
  <si>
    <t>RADIO  DISPATCHED</t>
  </si>
  <si>
    <t>DPS LUBBOCK COMMUNIC</t>
  </si>
  <si>
    <t>LUBBOCK DPS RADIO</t>
  </si>
  <si>
    <t>LUBBOCK DPS COMMUNIC</t>
  </si>
  <si>
    <t>LUBBOCK DPS TELEPHON</t>
  </si>
  <si>
    <t>LYNN COUNTY SO</t>
  </si>
  <si>
    <t>DPS-LUBBOCK</t>
  </si>
  <si>
    <t>DRIVER OF UNIT 1 CAL</t>
  </si>
  <si>
    <t>HUDSPETH COUNTY</t>
  </si>
  <si>
    <t>DPS EL PASO COMM</t>
  </si>
  <si>
    <t>CULBERSON COUNTY S.O</t>
  </si>
  <si>
    <t>HALE COUNTY S.O. DIS</t>
  </si>
  <si>
    <t>FLAGGED DOWN BY D.P.</t>
  </si>
  <si>
    <t>ON SCENE/DISPATCH</t>
  </si>
  <si>
    <t>SELF/CAME UPON</t>
  </si>
  <si>
    <t>POLICE DISPTCHER</t>
  </si>
  <si>
    <t>BY WITNESSES</t>
  </si>
  <si>
    <t>LOCATED WRECK</t>
  </si>
  <si>
    <t>HPD DISAPATCH</t>
  </si>
  <si>
    <t>MADISON COUNTY SHERI</t>
  </si>
  <si>
    <t>IN PERSON DUE TO AN</t>
  </si>
  <si>
    <t>MADISON COUNTY SO.</t>
  </si>
  <si>
    <t>SGT. ROBLES</t>
  </si>
  <si>
    <t>OFFICER N. LLANES</t>
  </si>
  <si>
    <t>WESLACO RADIO</t>
  </si>
  <si>
    <t>DPS PIERCE DISPATCHE</t>
  </si>
  <si>
    <t>TELEPHONE ICSO</t>
  </si>
  <si>
    <t>OBSERVED IN PLAINVIE</t>
  </si>
  <si>
    <t>BY PHONE/OTHER TROOP</t>
  </si>
  <si>
    <t>DPS-PIERCE-DIPATCHED</t>
  </si>
  <si>
    <t>SGT. D. HEIGLEY ON 0</t>
  </si>
  <si>
    <t>SAN ANGELO DPS RADIO</t>
  </si>
  <si>
    <t>MATT ARMSTRONG (WREC</t>
  </si>
  <si>
    <t>TEXARKANA COMMUNICAT</t>
  </si>
  <si>
    <t>JACKSON CO SHERIFFS</t>
  </si>
  <si>
    <t>BORGER PD.</t>
  </si>
  <si>
    <t>JACKSON COUNTY SHERI</t>
  </si>
  <si>
    <t>PHONE CALL FROM OWNE</t>
  </si>
  <si>
    <t>JACKSON SHERIFF'S DE</t>
  </si>
  <si>
    <t>SGT JOHNSON (CALL IN</t>
  </si>
  <si>
    <t>JACK COUTNY S.O.</t>
  </si>
  <si>
    <t>BRADY POLICE COMMUNI</t>
  </si>
  <si>
    <t>DISPATCHED BY BRADY</t>
  </si>
  <si>
    <t>WALKED IN POLICE DEP</t>
  </si>
  <si>
    <t>OFFICER G. MEDELUN C</t>
  </si>
  <si>
    <t>DIPTACHED</t>
  </si>
  <si>
    <t>WALKED INTO P.D. LOB</t>
  </si>
  <si>
    <t>WALKED INTO POLICE L</t>
  </si>
  <si>
    <t>HATCH TOWING</t>
  </si>
  <si>
    <t>LUFKIN DPS COMMUNCAT</t>
  </si>
  <si>
    <t>CULBERSON CO.</t>
  </si>
  <si>
    <t>BY INVOLVED MOTORIST</t>
  </si>
  <si>
    <t>MCT DISP.</t>
  </si>
  <si>
    <t>DISPATHCED VIA MCT</t>
  </si>
  <si>
    <t>WALL-IN</t>
  </si>
  <si>
    <t>DISPATCH OFFICE</t>
  </si>
  <si>
    <t>JIMM HOGG CO. SHERIF</t>
  </si>
  <si>
    <t>JIM WELLS SO</t>
  </si>
  <si>
    <t>OWNER OF UNIT 2 CALL</t>
  </si>
  <si>
    <t>BY PASSING MOTORISTS</t>
  </si>
  <si>
    <t>DURING PATROL VIEW</t>
  </si>
  <si>
    <t>DROVE ON TO SCENE</t>
  </si>
  <si>
    <t>SE DISPATCHER</t>
  </si>
  <si>
    <t>VCD OFFICE.</t>
  </si>
  <si>
    <t>FLAGGED DOWN AT ACC</t>
  </si>
  <si>
    <t>CALL UPDATE VIA DISP</t>
  </si>
  <si>
    <t>DISPATCHEDFA</t>
  </si>
  <si>
    <t>PU DISPATCH</t>
  </si>
  <si>
    <t>PULLED UP AFTER IT O</t>
  </si>
  <si>
    <t>W.S.P.D. DISPATCH</t>
  </si>
  <si>
    <t>WALK IN TO VCD</t>
  </si>
  <si>
    <t>SGT. HALFMANN</t>
  </si>
  <si>
    <t>WAVED OFFICER DOWN</t>
  </si>
  <si>
    <t>MATTHEW WELLMAN</t>
  </si>
  <si>
    <t>DISPATCHED BY SGT</t>
  </si>
  <si>
    <t>DROVE ACROSS</t>
  </si>
  <si>
    <t>OUT &amp; ON</t>
  </si>
  <si>
    <t>MCT DISPAYCHED</t>
  </si>
  <si>
    <t>JIM WELLS COMMUNICAT</t>
  </si>
  <si>
    <t>DISPATCHED BY JIM WE</t>
  </si>
  <si>
    <t>REPORTED BY WITNESS</t>
  </si>
  <si>
    <t>MCTDISPATCHED</t>
  </si>
  <si>
    <t>MCT DISATCH</t>
  </si>
  <si>
    <t>MENARD COUNTY SO</t>
  </si>
  <si>
    <t>MIDLAND COMMUNICATIO</t>
  </si>
  <si>
    <t>OFFICER ADVISED</t>
  </si>
  <si>
    <t>BY DPS SAN ANGELO CO</t>
  </si>
  <si>
    <t>NORTH DISPATCH</t>
  </si>
  <si>
    <t>DROVE UP ON MVA</t>
  </si>
  <si>
    <t>FAGGED DOWN BY WITNE</t>
  </si>
  <si>
    <t>CHECK ON IT</t>
  </si>
  <si>
    <t>HISD-PD-DISPATCH</t>
  </si>
  <si>
    <t>DISPATCHEDXC</t>
  </si>
  <si>
    <t>TOLL ROAD AUTHORITY</t>
  </si>
  <si>
    <t>PCT. 7 DISP.</t>
  </si>
  <si>
    <t>CAD SCREEN</t>
  </si>
  <si>
    <t>1218 VIA RADIO</t>
  </si>
  <si>
    <t>WALK-IN(STATION)</t>
  </si>
  <si>
    <t>CORPUS CHRISTI DISPA</t>
  </si>
  <si>
    <t>OFFICER'S</t>
  </si>
  <si>
    <t>IRMA RODRIGUEZ/COMPL</t>
  </si>
  <si>
    <t>FOLLOWUP TO PREVIOUS</t>
  </si>
  <si>
    <t>POLICE OFFICER ON VI</t>
  </si>
  <si>
    <t>WORKING EXTRA JOB</t>
  </si>
  <si>
    <t>OFC. WITNESS</t>
  </si>
  <si>
    <t>RADIO-SELF DISPATCH</t>
  </si>
  <si>
    <t>WILLIAM ROLLINS</t>
  </si>
  <si>
    <t>OFFICER HEARD ACCIDE</t>
  </si>
  <si>
    <t>DRIVERS OF ACC</t>
  </si>
  <si>
    <t>LCPD DISPATCH</t>
  </si>
  <si>
    <t>RARIO DISPATCH</t>
  </si>
  <si>
    <t>AT INTERSECTION</t>
  </si>
  <si>
    <t>HEARD ACC OCCUR</t>
  </si>
  <si>
    <t>CID REQUEST</t>
  </si>
  <si>
    <t>SELF, DROVE UP ON IT</t>
  </si>
  <si>
    <t>SGT. ELLIS VIA RADIO</t>
  </si>
  <si>
    <t>WALKED IN REPORT</t>
  </si>
  <si>
    <t>VIEWED IN ROAD</t>
  </si>
  <si>
    <t>KAUFMAN SO</t>
  </si>
  <si>
    <t>KARNES CO DISPATCH</t>
  </si>
  <si>
    <t>DISPATCHED MINOR</t>
  </si>
  <si>
    <t>DISPATCHED TO MINOR</t>
  </si>
  <si>
    <t>SUSPICIOUS PERSON</t>
  </si>
  <si>
    <t>ON SIGHT/ON CALL</t>
  </si>
  <si>
    <t>PERSONAL OBS</t>
  </si>
  <si>
    <t>HAPPENED UPON ACCIDE</t>
  </si>
  <si>
    <t>ADVISED BY OFFICER</t>
  </si>
  <si>
    <t>OFFICER ON SCENE WHE</t>
  </si>
  <si>
    <t>STOREFRONT WALK IN</t>
  </si>
  <si>
    <t>BY COMPLAINTANT</t>
  </si>
  <si>
    <t>DSP DISPATCH</t>
  </si>
  <si>
    <t>OFFICER ON 2ND ACCID</t>
  </si>
  <si>
    <t>MITCHELL COUNTY</t>
  </si>
  <si>
    <t>ADVISED BY SGT. BYNU</t>
  </si>
  <si>
    <t>DISPATCHED, MCSO</t>
  </si>
  <si>
    <t>TX. DOT EMPLOYEE</t>
  </si>
  <si>
    <t>MILLS COUNTY SO</t>
  </si>
  <si>
    <t>DPS AUSTIN-DISPATCH</t>
  </si>
  <si>
    <t>MITHELL COUNTY S.O.</t>
  </si>
  <si>
    <t>MILLS CO. SO DISPATC</t>
  </si>
  <si>
    <t>MILLS COUNTY SO DISP</t>
  </si>
  <si>
    <t>BY PHONE-TXDPS LAMPA</t>
  </si>
  <si>
    <t>DISPATCHED-MILLS COU</t>
  </si>
  <si>
    <t>MILLS CO SO/RADIO</t>
  </si>
  <si>
    <t>MONTAGUE COUNTY CHIE</t>
  </si>
  <si>
    <t>BY PHONE-TXDPS AUSTI</t>
  </si>
  <si>
    <t>DPS WICHITA COMMUNIC</t>
  </si>
  <si>
    <t>ROLL-UP ON ACCIDENT</t>
  </si>
  <si>
    <t>ON SCENE-DRIVE UP</t>
  </si>
  <si>
    <t>WALKED UP COMPLAINAN</t>
  </si>
  <si>
    <t>LT. CARR</t>
  </si>
  <si>
    <t>OBSERVED ON SIDE OF</t>
  </si>
  <si>
    <t>DURING INVESTIGATION</t>
  </si>
  <si>
    <t>ON VIEW BY POLICE</t>
  </si>
  <si>
    <t>HOU. P.D.DISPATCH</t>
  </si>
  <si>
    <t>MONTGOMERY COUNTY S.</t>
  </si>
  <si>
    <t>WICHITA DPS</t>
  </si>
  <si>
    <t>DPS HOUSTON DISPATCH</t>
  </si>
  <si>
    <t>DAKARI LENEAR</t>
  </si>
  <si>
    <t>TIU SUPERVISOR</t>
  </si>
  <si>
    <t>INVOLVED/ON VIEW</t>
  </si>
  <si>
    <t>JEREMY REYNA</t>
  </si>
  <si>
    <t>PCR DISPATCH</t>
  </si>
  <si>
    <t>OCCURRED IN VIEW</t>
  </si>
  <si>
    <t>DISPATCHED/VOL</t>
  </si>
  <si>
    <t>TRANSPORTATION DISPA</t>
  </si>
  <si>
    <t>UNIT #2 CONTACTED TH</t>
  </si>
  <si>
    <t>ALEC NEWTOWN</t>
  </si>
  <si>
    <t>ACCIDENT ON VIEW</t>
  </si>
  <si>
    <t>J. MARTINEZ 615</t>
  </si>
  <si>
    <t>SELF INITIATED/ON SC</t>
  </si>
  <si>
    <t>J.MARTINEZ 615</t>
  </si>
  <si>
    <t>VICTIM CONTACTED OFF</t>
  </si>
  <si>
    <t>ON-VIEWED/DISPATCH</t>
  </si>
  <si>
    <t>ALDINE PD DISPATCHER</t>
  </si>
  <si>
    <t>B.P.D DISPATCH</t>
  </si>
  <si>
    <t>SGT CASHDOLLAR (OV)</t>
  </si>
  <si>
    <t>ONVIEW BY OTHER P.O.</t>
  </si>
  <si>
    <t>PCT 4 CONSTABLE</t>
  </si>
  <si>
    <t>LOCATED NOT DISPATCH</t>
  </si>
  <si>
    <t>OFFICER CALLED OUT</t>
  </si>
  <si>
    <t>DISPATCHEAD</t>
  </si>
  <si>
    <t>POLIC DISPATCH</t>
  </si>
  <si>
    <t>HPD DIPSTCH</t>
  </si>
  <si>
    <t>WALKI-IN REPORT</t>
  </si>
  <si>
    <t>WITNESS TOLD POLICE</t>
  </si>
  <si>
    <t>PERSONALLY LOCATED</t>
  </si>
  <si>
    <t>NOTIFIED BY PHONE</t>
  </si>
  <si>
    <t>I FOUND ACCIDENT</t>
  </si>
  <si>
    <t>SGT. POSTON</t>
  </si>
  <si>
    <t>RADIO CALL UNIT 303</t>
  </si>
  <si>
    <t>PHONE UNIT #2</t>
  </si>
  <si>
    <t>SCHOOL EMPLOYEE</t>
  </si>
  <si>
    <t>WALKED IN TO DESK</t>
  </si>
  <si>
    <t>WALK-IN STATION RPT.</t>
  </si>
  <si>
    <t>DISTAPCHED</t>
  </si>
  <si>
    <t>FLAGGED DOWN ON VIEW</t>
  </si>
  <si>
    <t>LAUREN WILLIAMS</t>
  </si>
  <si>
    <t>OUT/ON.</t>
  </si>
  <si>
    <t>OFFICER RELAYED OVER</t>
  </si>
  <si>
    <t>I OBSERVED ACCIDENT</t>
  </si>
  <si>
    <t>I CAME ACROSS ACCIDE</t>
  </si>
  <si>
    <t>OFFICER DISCOVERED W</t>
  </si>
  <si>
    <t>BY OFC. INVOLVED</t>
  </si>
  <si>
    <t>EARL DEAN WILLIAMSON</t>
  </si>
  <si>
    <t>DRIVER STOPPED AND N</t>
  </si>
  <si>
    <t>BRYAN POLICE DEPARTM</t>
  </si>
  <si>
    <t>DICKENS COUNTY TELEP</t>
  </si>
  <si>
    <t>VIA CELL</t>
  </si>
  <si>
    <t>BRYAN POLICE DISPACT</t>
  </si>
  <si>
    <t>CITIZEN PASSERBY</t>
  </si>
  <si>
    <t>PASSENGER OF UNIT 2</t>
  </si>
  <si>
    <t>MCSO UNIT #4P105</t>
  </si>
  <si>
    <t>MCSO COMMUNICATION</t>
  </si>
  <si>
    <t>OBSERVED ACROSS FREE</t>
  </si>
  <si>
    <t>HOUSTON COMM</t>
  </si>
  <si>
    <t>MCHD DISPATCH</t>
  </si>
  <si>
    <t>KINNEY COUNTY DISPAT</t>
  </si>
  <si>
    <t>LAMAR CO. DISPATCHER</t>
  </si>
  <si>
    <t>KLEBERG COMMUNICATIO</t>
  </si>
  <si>
    <t>HOUSTON DPS COMMS</t>
  </si>
  <si>
    <t>DEPUTY M. MORENO</t>
  </si>
  <si>
    <t>SGT. FOUNTAIN</t>
  </si>
  <si>
    <t>WALKER COUNTY DISPAT</t>
  </si>
  <si>
    <t>DPS COMMINUCATIONS</t>
  </si>
  <si>
    <t>LAMPASAS COUNTY SO</t>
  </si>
  <si>
    <t>LAMPASAS S.O</t>
  </si>
  <si>
    <t>CALLED BY SGT. SOTEL</t>
  </si>
  <si>
    <t>DISPATCHED BY LAMPAS</t>
  </si>
  <si>
    <t>FROM A VIOLATOR THAT</t>
  </si>
  <si>
    <t>DISPATCHED-DPS HOUST</t>
  </si>
  <si>
    <t>DPS LAMPASAS COM</t>
  </si>
  <si>
    <t>LAREDO COMM/LA SALLE</t>
  </si>
  <si>
    <t>LAMB COUNTY S.O DISP</t>
  </si>
  <si>
    <t>BY PHONE-TXDPS</t>
  </si>
  <si>
    <t>SGT.V.SOTELO JR.</t>
  </si>
  <si>
    <t>PHONE-LAVACA CTY S.O</t>
  </si>
  <si>
    <t>SGT. SOTELO</t>
  </si>
  <si>
    <t>LAVACA CTY. SHERIFF'</t>
  </si>
  <si>
    <t>PHONE, LAVACA CTY S.</t>
  </si>
  <si>
    <t>ON SCENE (HEARED IT)</t>
  </si>
  <si>
    <t>PULLED UP TO ACCIDEN</t>
  </si>
  <si>
    <t>CC NOTIFIED</t>
  </si>
  <si>
    <t>LEON COUNTY DISPATCH</t>
  </si>
  <si>
    <t>LAVACA SHERIFF'S DEP</t>
  </si>
  <si>
    <t>LEON COUNTY SHERIFF</t>
  </si>
  <si>
    <t>MAINTENANCE</t>
  </si>
  <si>
    <t>MIDWEST FRONT DESK</t>
  </si>
  <si>
    <t>VIA TRAFFIC STOP</t>
  </si>
  <si>
    <t>3Z01N</t>
  </si>
  <si>
    <t>PERSON IN OFFICE</t>
  </si>
  <si>
    <t>WITNESS REPORT</t>
  </si>
  <si>
    <t>OBSERVED ACCIDENT OC</t>
  </si>
  <si>
    <t>DPS COJMM. HOUSTON</t>
  </si>
  <si>
    <t>DPS SGT. FOUNTAIN</t>
  </si>
  <si>
    <t>CAME UP TO IT PATROL</t>
  </si>
  <si>
    <t>DPS HOSUTON</t>
  </si>
  <si>
    <t>BY DISPATHCER</t>
  </si>
  <si>
    <t>WALKIN AT SE</t>
  </si>
  <si>
    <t>HOUSTON POLICE STORE</t>
  </si>
  <si>
    <t>DROVE UP AFTER ACCID</t>
  </si>
  <si>
    <t>LIBERTY CO. SO-DISPA</t>
  </si>
  <si>
    <t>LIBERTY CO SO-DISPAT</t>
  </si>
  <si>
    <t>LIBERTY P.D. DISPATC</t>
  </si>
  <si>
    <t>REPORTRD BY COMPL</t>
  </si>
  <si>
    <t>ON VIEW(PURSUIT)</t>
  </si>
  <si>
    <t>DROVE UP JUST AS COL</t>
  </si>
  <si>
    <t>E520 SGT MCGUIRE</t>
  </si>
  <si>
    <t>M.C.S.O. DISPATCH</t>
  </si>
  <si>
    <t>VZSO DISPATCHER</t>
  </si>
  <si>
    <t>VZ COUNTY SHERIFF</t>
  </si>
  <si>
    <t>WPPD</t>
  </si>
  <si>
    <t>DISPATCHED BY VZ</t>
  </si>
  <si>
    <t>DISPATCHED BY WPPD</t>
  </si>
  <si>
    <t>WPPD CHIEF JOHNSON</t>
  </si>
  <si>
    <t>WILLS POINT POLICE D</t>
  </si>
  <si>
    <t>WP DISPATCH</t>
  </si>
  <si>
    <t>DIPSTACHED</t>
  </si>
  <si>
    <t>911-EMERGENCY PHONE</t>
  </si>
  <si>
    <t>S/O</t>
  </si>
  <si>
    <t>OWNER OF BUSINESS</t>
  </si>
  <si>
    <t>DISPATCHED BY EPSO</t>
  </si>
  <si>
    <t>CALL TO STATION</t>
  </si>
  <si>
    <t>MPS</t>
  </si>
  <si>
    <t>BY SGT. INNES</t>
  </si>
  <si>
    <t>DPS COMMUNICATINOS</t>
  </si>
  <si>
    <t>MONTGOMERY CO COMM</t>
  </si>
  <si>
    <t>REPORTEE CALL IN</t>
  </si>
  <si>
    <t>MEXIA POLICE DEPARTM</t>
  </si>
  <si>
    <t>LIMESTONE COUNTY DIS</t>
  </si>
  <si>
    <t>LCSO-COMMUNICATIONS</t>
  </si>
  <si>
    <t>ON SIGHT OFFICER</t>
  </si>
  <si>
    <t>DRIVE BY ON PATROL</t>
  </si>
  <si>
    <t>803 DISPATCHED</t>
  </si>
  <si>
    <t>CONTACTED BY CELL PH</t>
  </si>
  <si>
    <t>TOLLWAY DISPATCH</t>
  </si>
  <si>
    <t>POLICE DISPATCH/PATR</t>
  </si>
  <si>
    <t>MRS. TACQUARD</t>
  </si>
  <si>
    <t>DISPATCHED BY DPS HO</t>
  </si>
  <si>
    <t>CALLED INTO PD</t>
  </si>
  <si>
    <t>PD DISPATCHED</t>
  </si>
  <si>
    <t>OFFICER INTITIATED</t>
  </si>
  <si>
    <t>YOAKUM DISPATCHER</t>
  </si>
  <si>
    <t>OBSERVED HORSE RUNNI</t>
  </si>
  <si>
    <t>SERGEANT HERRING BY</t>
  </si>
  <si>
    <t>ONVIEW HOLDING CALL</t>
  </si>
  <si>
    <t>LIPSCOMB CO.DEPUTY D</t>
  </si>
  <si>
    <t>CORPORAL CHET SEELIN</t>
  </si>
  <si>
    <t>DEPUTY JOHN LISCANO</t>
  </si>
  <si>
    <t>LINESTONE COUNTY SO</t>
  </si>
  <si>
    <t>LIVE OAK COUNTY SO</t>
  </si>
  <si>
    <t>OCCURRED ON SCENE</t>
  </si>
  <si>
    <t>ARLINGTON POLICE DIS</t>
  </si>
  <si>
    <t>THIRD PARTY INFORMAT</t>
  </si>
  <si>
    <t>WITNESS WALK IN</t>
  </si>
  <si>
    <t>BY TEXAS DPS EMPLOYE</t>
  </si>
  <si>
    <t>COLLIN COUNTY SHERIF</t>
  </si>
  <si>
    <t>DPS-VIA RADIO</t>
  </si>
  <si>
    <t>DPS LOCATION</t>
  </si>
  <si>
    <t>LUBBOCK D.P.S. COMMU</t>
  </si>
  <si>
    <t>LUBBOCK COMMUNICATIO</t>
  </si>
  <si>
    <t>PHONE CALL DPS COMM.</t>
  </si>
  <si>
    <t>PHONE CALL DPS COMMU</t>
  </si>
  <si>
    <t>DPS- LUBBOCK</t>
  </si>
  <si>
    <t>PHONE/LUBBOCK COMM</t>
  </si>
  <si>
    <t>OFFICE ASSIGNMENT</t>
  </si>
  <si>
    <t>COUNTY OFFICER PROPE</t>
  </si>
  <si>
    <t>DRIVE UP COMPLAINENT</t>
  </si>
  <si>
    <t>DPS HOUSOTN COMM</t>
  </si>
  <si>
    <t>MONTGOMERY SO</t>
  </si>
  <si>
    <t>HPD SO DISPATCH</t>
  </si>
  <si>
    <t>CPD PHONE</t>
  </si>
  <si>
    <t>BURLESON COUNTY SHER</t>
  </si>
  <si>
    <t>DISPATCHED FROM OFFI</t>
  </si>
  <si>
    <t>BURLESON CO. DISPATC</t>
  </si>
  <si>
    <t>BY PHONE-CPD</t>
  </si>
  <si>
    <t>JBS SECURITY</t>
  </si>
  <si>
    <t>BCSO. DISPATCH</t>
  </si>
  <si>
    <t>CALDWELL POLICE DEPT</t>
  </si>
  <si>
    <t>DUMAS COMMUNICATIONS</t>
  </si>
  <si>
    <t>M.T. VIVONI</t>
  </si>
  <si>
    <t>MORRIS COUNTY SHERIF</t>
  </si>
  <si>
    <t>WALK IN STATION DESK</t>
  </si>
  <si>
    <t>MORRIS CO. DISPATCHE</t>
  </si>
  <si>
    <t>MORRIS CO SO DISPATC</t>
  </si>
  <si>
    <t>KENT CURBOW</t>
  </si>
  <si>
    <t>MCSO/DEPUTY ROSS</t>
  </si>
  <si>
    <t>NAPLES POLICE DEPART</t>
  </si>
  <si>
    <t>NNTA DISPATCH</t>
  </si>
  <si>
    <t>TARRANT COUNTY COLLE</t>
  </si>
  <si>
    <t>DPS COMMUNICATIONS T</t>
  </si>
  <si>
    <t>FT.BEND CO.DISPATCH</t>
  </si>
  <si>
    <t>RED RIVER CO SO</t>
  </si>
  <si>
    <t>RED RIVER CO. SO.</t>
  </si>
  <si>
    <t>DROVE UP UPON AFTER</t>
  </si>
  <si>
    <t>PORT ARANSAS POLICE</t>
  </si>
  <si>
    <t>GRAYSON COUNTY</t>
  </si>
  <si>
    <t>OFFICER BROADCAST</t>
  </si>
  <si>
    <t>DPS-PIERCE-PHONE</t>
  </si>
  <si>
    <t>DISPATCHED 9-1-1 CAL</t>
  </si>
  <si>
    <t>BY MASON COMMUNICATI</t>
  </si>
  <si>
    <t>CITIZEN WALK UP</t>
  </si>
  <si>
    <t>DENTON COUNTY SO DIS</t>
  </si>
  <si>
    <t>LAMAR S.O. DISPATCH</t>
  </si>
  <si>
    <t>UPSHUR CO. SHERIFF D</t>
  </si>
  <si>
    <t>PASSER BYE</t>
  </si>
  <si>
    <t>MSO DISPATCH</t>
  </si>
  <si>
    <t>MCLENNAN CO. DISPATC</t>
  </si>
  <si>
    <t>MSO DISPATCHER</t>
  </si>
  <si>
    <t>WALK UP AT PD</t>
  </si>
  <si>
    <t>CITIZEN FLAGDOWN</t>
  </si>
  <si>
    <t>RADIO (DISPATCHER)</t>
  </si>
  <si>
    <t>HEARD/LOCATED</t>
  </si>
  <si>
    <t>PEDESTRIAN FLAGDOWN</t>
  </si>
  <si>
    <t>NOTIFY BY A MOTORIST</t>
  </si>
  <si>
    <t>BULLARD PD</t>
  </si>
  <si>
    <t>DISPATCHER MDT</t>
  </si>
  <si>
    <t>FLAGGED BY CIVILIAN</t>
  </si>
  <si>
    <t>FOUND IN ROADWAY</t>
  </si>
  <si>
    <t>BULLARD POLICE</t>
  </si>
  <si>
    <t>DISPATCH SCSO</t>
  </si>
  <si>
    <t>DSI</t>
  </si>
  <si>
    <t>ON SITE DRIVE UP</t>
  </si>
  <si>
    <t>TROOPER BREWSTER</t>
  </si>
  <si>
    <t>DROVE UP TO ME</t>
  </si>
  <si>
    <t>ADVISED BY CC DRIVER</t>
  </si>
  <si>
    <t>SGT DROVE ON ACC</t>
  </si>
  <si>
    <t>SAW ACCIDENT OCCUR</t>
  </si>
  <si>
    <t>DISPATCHERO</t>
  </si>
  <si>
    <t>SGT C COOK #2216</t>
  </si>
  <si>
    <t>ON SCENE AT TIME OF</t>
  </si>
  <si>
    <t>NOTIFIED BY TROOPER</t>
  </si>
  <si>
    <t>ARLINGTON PD COMMUNI</t>
  </si>
  <si>
    <t>SGT. C.M. HAVARD, JR</t>
  </si>
  <si>
    <t>DIMMIT CO. S.O.</t>
  </si>
  <si>
    <t>WALK UP AT POLICE DE</t>
  </si>
  <si>
    <t>BY MR. PETE GARCIA</t>
  </si>
  <si>
    <t>NTTA COMM.CENTER</t>
  </si>
  <si>
    <t>R. LEE</t>
  </si>
  <si>
    <t>BY DRIVER OF UNIT #2</t>
  </si>
  <si>
    <t>DRIVE UP ON IT</t>
  </si>
  <si>
    <t>WALKED UP TO THE ACC</t>
  </si>
  <si>
    <t>HEARD IT, NEARBY</t>
  </si>
  <si>
    <t>CARTHAGE POLICE DISP</t>
  </si>
  <si>
    <t>CARTHAGE DISPATCHER</t>
  </si>
  <si>
    <t>T-STOP</t>
  </si>
  <si>
    <t>BY PAGER</t>
  </si>
  <si>
    <t>WALK IN AT S.O.</t>
  </si>
  <si>
    <t>CELESTE CITY HALL</t>
  </si>
  <si>
    <t>CITIZEN CALLED IN</t>
  </si>
  <si>
    <t>CORPORAL GASKIN-DPS</t>
  </si>
  <si>
    <t>LEON CO SO</t>
  </si>
  <si>
    <t>CALLED INTO CPD</t>
  </si>
  <si>
    <t>PHONE CALL FROM CITI</t>
  </si>
  <si>
    <t>BY LOCAL CITIZEN</t>
  </si>
  <si>
    <t>PAPD DISPATCHER</t>
  </si>
  <si>
    <t>PORT ARTHUR POLICE D</t>
  </si>
  <si>
    <t>ELEMENT OBSERVED</t>
  </si>
  <si>
    <t>DISPATCHED AMARILLO</t>
  </si>
  <si>
    <t>DROVE BY/FLAGGED DOW</t>
  </si>
  <si>
    <t>HARDEMAN CO. DISPATC</t>
  </si>
  <si>
    <t>ARMSTRONG A.C.S.O.</t>
  </si>
  <si>
    <t>GCSO DISPACH</t>
  </si>
  <si>
    <t>GRAYSON CO. SHERIFF'</t>
  </si>
  <si>
    <t>HOPKINS COUNTY RADIO</t>
  </si>
  <si>
    <t>DELTA COUNTY S.O. CO</t>
  </si>
  <si>
    <t>DISPATCH BY DCSO</t>
  </si>
  <si>
    <t>CROSBY COUNTY SO PHO</t>
  </si>
  <si>
    <t>FLG DWN 2ND UNIT</t>
  </si>
  <si>
    <t>PHONE BY OWNER OF UN</t>
  </si>
  <si>
    <t>WALK UP CONTACT</t>
  </si>
  <si>
    <t>WITNESS CALL</t>
  </si>
  <si>
    <t>CITIZEN TELEPHONE</t>
  </si>
  <si>
    <t>LAMAR COUNTY S.O.</t>
  </si>
  <si>
    <t>NB DISPATCH</t>
  </si>
  <si>
    <t>MORRIS DISPATCH</t>
  </si>
  <si>
    <t>DAINGERFIELD POLICE</t>
  </si>
  <si>
    <t>LUFKIN COMMUNICATIOS</t>
  </si>
  <si>
    <t>NEW BOSTON DISPATCH</t>
  </si>
  <si>
    <t>DROVE BY AND SAW THE</t>
  </si>
  <si>
    <t>BY MCSO DISPATCH</t>
  </si>
  <si>
    <t>BY MORRIS COUNTY DIS</t>
  </si>
  <si>
    <t>WAS AT SCENE ALREADY</t>
  </si>
  <si>
    <t>TROOPER PINA</t>
  </si>
  <si>
    <t>DISPATCHED-DPS COMM</t>
  </si>
  <si>
    <t>DISPATCHED BY DPS CO</t>
  </si>
  <si>
    <t>DPS-PIERE</t>
  </si>
  <si>
    <t>ONVIEW BY OFFICERS</t>
  </si>
  <si>
    <t>DROVE UPON TRAFFIC C</t>
  </si>
  <si>
    <t>TROOPER RYAN S. ETZL</t>
  </si>
  <si>
    <t>S.TRUEX</t>
  </si>
  <si>
    <t>NAVARRO CO. SO DISPA</t>
  </si>
  <si>
    <t>NCSO COMMUICATIOSN</t>
  </si>
  <si>
    <t>LUFKIN DPS DISPATH</t>
  </si>
  <si>
    <t>NEWTON CO DISPATCH</t>
  </si>
  <si>
    <t>T.X.D.O.T. EMPLOYEE</t>
  </si>
  <si>
    <t>LUFKIN DPS COOMUNICA</t>
  </si>
  <si>
    <t>LT. KENNETH AUTHIER</t>
  </si>
  <si>
    <t>NCSO COMMUNINCATIOSN</t>
  </si>
  <si>
    <t>TROOPER WITNESSED</t>
  </si>
  <si>
    <t>NTTA COMM. CENTER</t>
  </si>
  <si>
    <t>RADIO SISPATCH</t>
  </si>
  <si>
    <t>DSO RADIO</t>
  </si>
  <si>
    <t>RDADIO DISPATCHED</t>
  </si>
  <si>
    <t>TRIPLE R COLLISION T</t>
  </si>
  <si>
    <t>DPS WICHITA</t>
  </si>
  <si>
    <t>WICHITS FALLS DPS</t>
  </si>
  <si>
    <t>TROOPER RICARDO MOLI</t>
  </si>
  <si>
    <t>DISPATCHED BY DPS AU</t>
  </si>
  <si>
    <t>BY PHONE-MILLS COUNT</t>
  </si>
  <si>
    <t>INFORMED BY DRIVER O</t>
  </si>
  <si>
    <t>MONTAGUE CO SO</t>
  </si>
  <si>
    <t>MILLS COUNTY S. O</t>
  </si>
  <si>
    <t>OVERHEARD RADIO TRAF</t>
  </si>
  <si>
    <t>OCHILTREE COUNTY S.O</t>
  </si>
  <si>
    <t>ORANGE COUNTY DISPAT</t>
  </si>
  <si>
    <t>OLDHAM CO. COMM</t>
  </si>
  <si>
    <t>OLDHAM COUNTY SO</t>
  </si>
  <si>
    <t>DISPATCHED - OLDHAM</t>
  </si>
  <si>
    <t>DISPATHED DEAF SMITH</t>
  </si>
  <si>
    <t>ORANGE S.O. COMM</t>
  </si>
  <si>
    <t>ORANGE S.O. DISPATCH</t>
  </si>
  <si>
    <t>BY TELEPHONE BY UNIT</t>
  </si>
  <si>
    <t>DISPATCHED-OLDHAM S</t>
  </si>
  <si>
    <t>ORANGE COUNTY DISP</t>
  </si>
  <si>
    <t>DPS-LUFKIN COMMUNICA</t>
  </si>
  <si>
    <t>ORANGE SO. COMM.</t>
  </si>
  <si>
    <t>PALO PINTO COUNTY SH</t>
  </si>
  <si>
    <t>TROOPER HANK BEVERAG</t>
  </si>
  <si>
    <t>P.C.S.O.</t>
  </si>
  <si>
    <t>MINERAL WELLS COMMUN</t>
  </si>
  <si>
    <t>MINERAL WELLS COMM</t>
  </si>
  <si>
    <t>PALO PINTO SHERIFF'S</t>
  </si>
  <si>
    <t>PANOLA CO. S.O.</t>
  </si>
  <si>
    <t>PCT 3 DEPUTY COSTABL</t>
  </si>
  <si>
    <t>MONT.CO. COMMUNICATI</t>
  </si>
  <si>
    <t>ON SITE (AFTER CRASH</t>
  </si>
  <si>
    <t>MINERAL WELLS DPS CO</t>
  </si>
  <si>
    <t>MCSO COMMUNICAITONS</t>
  </si>
  <si>
    <t>DROVE BY JUST AFTER</t>
  </si>
  <si>
    <t>UPSHUR CTY DISPATCH</t>
  </si>
  <si>
    <t>CITY OF ECTOR FIRE C</t>
  </si>
  <si>
    <t>RAINS CO SO DEPUTY K</t>
  </si>
  <si>
    <t>UTILITY MANAGER</t>
  </si>
  <si>
    <t>ROCKWALL COUNTY DISP</t>
  </si>
  <si>
    <t>DISPATCH FCSO</t>
  </si>
  <si>
    <t>DEPUTY RICO</t>
  </si>
  <si>
    <t>HOUSTON DISP</t>
  </si>
  <si>
    <t>VAN ZANDT SHERIFF OF</t>
  </si>
  <si>
    <t>FULSHEAR PD</t>
  </si>
  <si>
    <t>RCSO DISPATCHED</t>
  </si>
  <si>
    <t>DISPATCHED-PCSO</t>
  </si>
  <si>
    <t>ARANSAS CO. SO</t>
  </si>
  <si>
    <t>SON OF COMPLAINTANT</t>
  </si>
  <si>
    <t>JACKSON S.O.</t>
  </si>
  <si>
    <t>DONALD KOVAR</t>
  </si>
  <si>
    <t>JACKSON SO DISPATCH</t>
  </si>
  <si>
    <t>MILLS CO. DISPATCH</t>
  </si>
  <si>
    <t>DISPATVHED</t>
  </si>
  <si>
    <t>WALKIN AT STOREFRONT</t>
  </si>
  <si>
    <t>HPD S.CENTRAL DISPAT</t>
  </si>
  <si>
    <t>911/SHERIFFS DISPATC</t>
  </si>
  <si>
    <t>DROVE ONTO SCENE OF</t>
  </si>
  <si>
    <t>OFFICER LOCATED ON P</t>
  </si>
  <si>
    <t>HPF DISPATCHER</t>
  </si>
  <si>
    <t>SGT. C. LEDBETTER</t>
  </si>
  <si>
    <t>JULIO RAMOS</t>
  </si>
  <si>
    <t>WALK IN COMPLAIANT</t>
  </si>
  <si>
    <t>INFORM BY OWNER</t>
  </si>
  <si>
    <t>DISPSTCHER</t>
  </si>
  <si>
    <t>HPD-S.CENT/DISP</t>
  </si>
  <si>
    <t>HPD DIASPATCH</t>
  </si>
  <si>
    <t>OBSERVED CALL HOLDIN</t>
  </si>
  <si>
    <t>DROVE UPON/FALGGED D</t>
  </si>
  <si>
    <t>WALK IN STORE FRONT</t>
  </si>
  <si>
    <t>SGT ACEVEDO 1Z09D</t>
  </si>
  <si>
    <t>HPD S.CENT/DISPATCH</t>
  </si>
  <si>
    <t>DRIVER VEH #1</t>
  </si>
  <si>
    <t>HPDISPATCHER</t>
  </si>
  <si>
    <t>HOUSTON DISPACTHER</t>
  </si>
  <si>
    <t>CALL TO SERVICE</t>
  </si>
  <si>
    <t>O/V</t>
  </si>
  <si>
    <t>P. DIAZ</t>
  </si>
  <si>
    <t>STOREFRONT</t>
  </si>
  <si>
    <t>RODE UP ONTO ACCIDEN</t>
  </si>
  <si>
    <t>WALK-UP COMPLAINANT</t>
  </si>
  <si>
    <t>MOTORIST ADVISED</t>
  </si>
  <si>
    <t>PUT MYSELF ON THE CA</t>
  </si>
  <si>
    <t>TELEPHONE BY DISPATC</t>
  </si>
  <si>
    <t>MCSO/DPS HOUSTON</t>
  </si>
  <si>
    <t>MONTGOMERY COUNTY CO</t>
  </si>
  <si>
    <t>DPS COMMUNICATIIONS</t>
  </si>
  <si>
    <t>MAGNOLIA TOWING DRIV</t>
  </si>
  <si>
    <t>DPS COMMUNITCATIONS</t>
  </si>
  <si>
    <t>WITNESS OF CRASH</t>
  </si>
  <si>
    <t>COREY L. BRASHER</t>
  </si>
  <si>
    <t>WALK IN TO P.D.</t>
  </si>
  <si>
    <t>JONES COUNTY DISPATC</t>
  </si>
  <si>
    <t>DISPATCHED-DONELY SO</t>
  </si>
  <si>
    <t>IN VIEW, WITNESS</t>
  </si>
  <si>
    <t>ANSON DISPATCH</t>
  </si>
  <si>
    <t>GREG BEASLEY</t>
  </si>
  <si>
    <t>HILL CO SO-DISPATCH</t>
  </si>
  <si>
    <t>CITIZEN PHONE CALL</t>
  </si>
  <si>
    <t>DPS COMMUNICATIONS-H</t>
  </si>
  <si>
    <t>SHERIFFS DISPATCH</t>
  </si>
  <si>
    <t>ARRIVED ON SCENCE</t>
  </si>
  <si>
    <t>MARION COUNTY DISPAT</t>
  </si>
  <si>
    <t>OFFICER KYLE TRIPPLE</t>
  </si>
  <si>
    <t>DISPATCHED BY GCSO</t>
  </si>
  <si>
    <t>MARION COUNTY SHERIF</t>
  </si>
  <si>
    <t>DCSO DISPATCH/RADIO</t>
  </si>
  <si>
    <t>MDT/RADIO</t>
  </si>
  <si>
    <t>IN PERSON BY JERRY D</t>
  </si>
  <si>
    <t>C.C.S.D. DISPATCH</t>
  </si>
  <si>
    <t>PRESIDIO PD SECRETAR</t>
  </si>
  <si>
    <t>INFORMED BY OLEA</t>
  </si>
  <si>
    <t>FOUND BY OTHER OFF.</t>
  </si>
  <si>
    <t>NW DISPATCHED</t>
  </si>
  <si>
    <t>DISPATCVH</t>
  </si>
  <si>
    <t>SWDISPACTH</t>
  </si>
  <si>
    <t>SWM DISPATCH</t>
  </si>
  <si>
    <t>CONROE ISD DISPATCH</t>
  </si>
  <si>
    <t>WA;L IN</t>
  </si>
  <si>
    <t>DEPUTY N. ZAVORSKI</t>
  </si>
  <si>
    <t>CITEZEN</t>
  </si>
  <si>
    <t>HOUSTON COMM CENTER</t>
  </si>
  <si>
    <t>DISPATCHED FROM MSCO</t>
  </si>
  <si>
    <t>SCHOOL DISPATCH</t>
  </si>
  <si>
    <t>MCSO COMMUNITCATIONS</t>
  </si>
  <si>
    <t>DPS. COMM. HOUSTON</t>
  </si>
  <si>
    <t>TROOPER TASKA</t>
  </si>
  <si>
    <t>MONTGOMERY CO. COMM</t>
  </si>
  <si>
    <t>DPS COMMUNICATIONS22</t>
  </si>
  <si>
    <t>PHONE TO KPD</t>
  </si>
  <si>
    <t>DISPATXHER</t>
  </si>
  <si>
    <t>DISPATCH 9-1-1</t>
  </si>
  <si>
    <t>PHONE CALL FROM CHIE</t>
  </si>
  <si>
    <t>JASPER CO SO DISPATC</t>
  </si>
  <si>
    <t>PHONE CALL FROM JASP</t>
  </si>
  <si>
    <t>DENTON COUNTY SHERIF</t>
  </si>
  <si>
    <t>CONCERNED CITIZEN FL</t>
  </si>
  <si>
    <t>PASSER BY PHONE CALL</t>
  </si>
  <si>
    <t>REAL CO. S.O</t>
  </si>
  <si>
    <t>FLAGGED DOWN BY U2 D</t>
  </si>
  <si>
    <t>DISPATCHER DEBBIE ST</t>
  </si>
  <si>
    <t>OBSERVED VEHICLE WRE</t>
  </si>
  <si>
    <t>DEPUTY JIMMY SIMPLER</t>
  </si>
  <si>
    <t>DUMAS DISPATCH RADIO</t>
  </si>
  <si>
    <t>RADIO (JIM GRISHAM)</t>
  </si>
  <si>
    <t>THP ATLANTA</t>
  </si>
  <si>
    <t>DISPATCH-PLANO PD</t>
  </si>
  <si>
    <t>NACOGDOCHES DISPATCH</t>
  </si>
  <si>
    <t>NAVARRO CO. SO RADIO</t>
  </si>
  <si>
    <t>DPS OFFICE FORT STOC</t>
  </si>
  <si>
    <t>PARMER CO. COMM</t>
  </si>
  <si>
    <t>PARMER CO. DISPATCH</t>
  </si>
  <si>
    <t>CALLED BY PARMER COU</t>
  </si>
  <si>
    <t>DPS 4150</t>
  </si>
  <si>
    <t>PECOS DPS</t>
  </si>
  <si>
    <t>DPS JASPER</t>
  </si>
  <si>
    <t>DEPUTY ERIC LEE</t>
  </si>
  <si>
    <t>BEAUMONT DPS COMM</t>
  </si>
  <si>
    <t>WALK IN TO NORTHEAST</t>
  </si>
  <si>
    <t>J L PINKNEY</t>
  </si>
  <si>
    <t>WALIN IN-STA 1</t>
  </si>
  <si>
    <t>LUFKIN DPS. COMM.</t>
  </si>
  <si>
    <t>WACO DISPATCHER</t>
  </si>
  <si>
    <t>IN PERSON BY UNIT 3'</t>
  </si>
  <si>
    <t>DPS CPMMUNICATIONS</t>
  </si>
  <si>
    <t>VIA -RADIO</t>
  </si>
  <si>
    <t>DROVE UPON SHORTLY A</t>
  </si>
  <si>
    <t>NO VIEW/FLAGGED DOWN</t>
  </si>
  <si>
    <t>HARR</t>
  </si>
  <si>
    <t>DISPACTEHD</t>
  </si>
  <si>
    <t>JUST OCCURRED-ON VIE</t>
  </si>
  <si>
    <t>WITNESS STATEMENT</t>
  </si>
  <si>
    <t>MR. CATHEY</t>
  </si>
  <si>
    <t>HOUSTON PD DISATCH</t>
  </si>
  <si>
    <t>CIVILIANS</t>
  </si>
  <si>
    <t>CISCO PD</t>
  </si>
  <si>
    <t>ON VIEW/WITNESS</t>
  </si>
  <si>
    <t>CHILDRESS COUNTY DIS</t>
  </si>
  <si>
    <t>CISCO POLICE DEPART</t>
  </si>
  <si>
    <t>CLARKSVILLE PD DISPA</t>
  </si>
  <si>
    <t>CISCO POLICE DEPARTM</t>
  </si>
  <si>
    <t>WITNESS-IN PURSUIT</t>
  </si>
  <si>
    <t>ASSIGNED REPORT</t>
  </si>
  <si>
    <t>TELEPHONE BY SGT K B</t>
  </si>
  <si>
    <t>HPD DISTPACHER</t>
  </si>
  <si>
    <t>POLICE RADIO.</t>
  </si>
  <si>
    <t>HPD STA-WALKIN</t>
  </si>
  <si>
    <t>STOREFRONT REPORT</t>
  </si>
  <si>
    <t>HPD/DISP</t>
  </si>
  <si>
    <t>HPD DISTPATCH</t>
  </si>
  <si>
    <t>DISPATCHED/ARRIVED</t>
  </si>
  <si>
    <t>TELEPHONE/911</t>
  </si>
  <si>
    <t>BOSQUE DISPATCH</t>
  </si>
  <si>
    <t>CLIFTON PD</t>
  </si>
  <si>
    <t>COLEMAN POLICE DISPA</t>
  </si>
  <si>
    <t>OFFICER 202</t>
  </si>
  <si>
    <t>OBSERVE/WITNESS</t>
  </si>
  <si>
    <t>COLEMAN POLICE DEPT'</t>
  </si>
  <si>
    <t>ON PATROL IN AREA</t>
  </si>
  <si>
    <t>COLEMAN POLICE COMMU</t>
  </si>
  <si>
    <t>CITIZEN ADVISORY</t>
  </si>
  <si>
    <t>HPD DISPATCED</t>
  </si>
  <si>
    <t>OFFICE WALK-IN</t>
  </si>
  <si>
    <t>MONTGOMERY DISPATCH</t>
  </si>
  <si>
    <t>OBSERVE ACCIDENT</t>
  </si>
  <si>
    <t>OVER VIEW</t>
  </si>
  <si>
    <t>R. LEE #2407</t>
  </si>
  <si>
    <t>ON VIEW/ON SIGHT</t>
  </si>
  <si>
    <t>OBSERVED/ON-VIEWED</t>
  </si>
  <si>
    <t>OFFICER FOUND CRASH</t>
  </si>
  <si>
    <t>OBSERVED DAMAGED CAR</t>
  </si>
  <si>
    <t>BY VEHCILE OWNER</t>
  </si>
  <si>
    <t>FLAGGED DOWN BY U1</t>
  </si>
  <si>
    <t>OPEN VIEW</t>
  </si>
  <si>
    <t>DROVE UP ON UNIT 2</t>
  </si>
  <si>
    <t>ONVIEW-WITNESS</t>
  </si>
  <si>
    <t>EMAIL BY LT MCGINTY</t>
  </si>
  <si>
    <t>ON VIEW BY ANOTHER O</t>
  </si>
  <si>
    <t>TROOPER TRACEY SHIPL</t>
  </si>
  <si>
    <t>ELLIS CO.</t>
  </si>
  <si>
    <t>PD OFFICE</t>
  </si>
  <si>
    <t>PATROL DEPUTY</t>
  </si>
  <si>
    <t>E. BLANCO</t>
  </si>
  <si>
    <t>PIO MUNOZ</t>
  </si>
  <si>
    <t>DPS AMARILLO COMM</t>
  </si>
  <si>
    <t>FREEPORT PD</t>
  </si>
  <si>
    <t>METROCOM</t>
  </si>
  <si>
    <t>BY THE DRIVER OF THE</t>
  </si>
  <si>
    <t>ORANGE COUNTY SHERIF</t>
  </si>
  <si>
    <t>DISPATCHED- OLDHAM C</t>
  </si>
  <si>
    <t>LIPSCOMB CO. DEPUTY</t>
  </si>
  <si>
    <t>OCHILTREE CO. COMMUN</t>
  </si>
  <si>
    <t>WITNESSED/WAS ON SCE</t>
  </si>
  <si>
    <t>OCHILTREE COMMUNICAT</t>
  </si>
  <si>
    <t>DPS BEAUMONT COMMUNI</t>
  </si>
  <si>
    <t>PATROLLING STREETS</t>
  </si>
  <si>
    <t>CS PD DISPATCH</t>
  </si>
  <si>
    <t>DISCOVERED ON OWN</t>
  </si>
  <si>
    <t>RAINS COMM</t>
  </si>
  <si>
    <t>RAINS COUNTY S.O.</t>
  </si>
  <si>
    <t>BY MS EGAN</t>
  </si>
  <si>
    <t>RANDALL COUNTY DISPA</t>
  </si>
  <si>
    <t>HEMPHILL COUNTY SO</t>
  </si>
  <si>
    <t>BY OFFICER EAKENS</t>
  </si>
  <si>
    <t>IRION COUNTY S.O.</t>
  </si>
  <si>
    <t>MONTGOMERY COUNTY DI</t>
  </si>
  <si>
    <t>CSPD DISPATCHER</t>
  </si>
  <si>
    <t>CSPD DISPATCH CENTER</t>
  </si>
  <si>
    <t>DRIVE BY SCENE</t>
  </si>
  <si>
    <t>CH VIEW</t>
  </si>
  <si>
    <t>DISPATCN</t>
  </si>
  <si>
    <t>SELF INITIATED/OBSER</t>
  </si>
  <si>
    <t>OFFICER KELLEY</t>
  </si>
  <si>
    <t>HEARD/DROVE UPON</t>
  </si>
  <si>
    <t>TAMU DISPATCH</t>
  </si>
  <si>
    <t>DISPATCH &amp; SUPERVISO</t>
  </si>
  <si>
    <t>PLOICE RADIO</t>
  </si>
  <si>
    <t>POLICE FRONT DESK</t>
  </si>
  <si>
    <t>OTHER OFFICER ONVIEW</t>
  </si>
  <si>
    <t>FRIENDSWOOD DISPATH</t>
  </si>
  <si>
    <t>OFFICER APRILE 2358</t>
  </si>
  <si>
    <t>C KELLEY WAS AT LOCA</t>
  </si>
  <si>
    <t>ATLANTA POLICE DEPAR</t>
  </si>
  <si>
    <t>DISPATCHED RANDALL C</t>
  </si>
  <si>
    <t>CONTACTED BY 2371</t>
  </si>
  <si>
    <t>FOUND ARRIVING ON 91</t>
  </si>
  <si>
    <t>DPS COMMUNCATOINS</t>
  </si>
  <si>
    <t>REAL CO. S.O&gt;</t>
  </si>
  <si>
    <t>CPL. JAKE SANCHEZ</t>
  </si>
  <si>
    <t>RED RIVER C.O. S.O.</t>
  </si>
  <si>
    <t>RED RIVER COUNTY S.O</t>
  </si>
  <si>
    <t>BOWIE COUNTY DEPUTY</t>
  </si>
  <si>
    <t>OTHER OFFICER 807</t>
  </si>
  <si>
    <t>DISPATCHER SO</t>
  </si>
  <si>
    <t>BY CELLPHONE</t>
  </si>
  <si>
    <t>WAYNE BAILEY</t>
  </si>
  <si>
    <t>PULLED UP ON CRASH</t>
  </si>
  <si>
    <t>SAW IT TAKE PLACE</t>
  </si>
  <si>
    <t>CITYY HALL</t>
  </si>
  <si>
    <t>DISPATCH-K. MOORE</t>
  </si>
  <si>
    <t>OYTSTER CREEK PD</t>
  </si>
  <si>
    <t>TXDOT PERSONNEL</t>
  </si>
  <si>
    <t>OCPD DISPATCH</t>
  </si>
  <si>
    <t>DPS COMMUNICATION WA</t>
  </si>
  <si>
    <t>13135 U.S HWY 190</t>
  </si>
  <si>
    <t>ONCALL CELLPHONE</t>
  </si>
  <si>
    <t>POLICE UNIT INVOLVED</t>
  </si>
  <si>
    <t>OFFICER CERVANTES</t>
  </si>
  <si>
    <t>RADIO DISPAT</t>
  </si>
  <si>
    <t>INVESTIGATIVE STOP</t>
  </si>
  <si>
    <t>RADIO VIA DISPATCH</t>
  </si>
  <si>
    <t>ROADSIDE CONTACT</t>
  </si>
  <si>
    <t>OBSERVED U1</t>
  </si>
  <si>
    <t>POLICE DISPATCH CTR.</t>
  </si>
  <si>
    <t>HPD DISPATC</t>
  </si>
  <si>
    <t>MARQ-E SECURITY</t>
  </si>
  <si>
    <t>UNIT #2, WALKIN RPT</t>
  </si>
  <si>
    <t>WALK IN WESTSIDE</t>
  </si>
  <si>
    <t>CAME TO STATION</t>
  </si>
  <si>
    <t>DPS COMM.-PHONE</t>
  </si>
  <si>
    <t>DROVE ONTO CRASH</t>
  </si>
  <si>
    <t>DISCOVERED BY OFC</t>
  </si>
  <si>
    <t>HPD DISPACTCH</t>
  </si>
  <si>
    <t>DISPATCH799</t>
  </si>
  <si>
    <t>HPD S. CENTRAL DISP</t>
  </si>
  <si>
    <t>HPDDISPATCHER</t>
  </si>
  <si>
    <t>HPD DISPATCHER8284</t>
  </si>
  <si>
    <t>TELEPHONED RESIDENCE</t>
  </si>
  <si>
    <t>ORANGE SHERIFF OFFIC</t>
  </si>
  <si>
    <t>REFUGIO SO DISPATCHE</t>
  </si>
  <si>
    <t>DISPATCH PECOS DPS</t>
  </si>
  <si>
    <t>VIA NEXTEL CITY HALL</t>
  </si>
  <si>
    <t>COLLIN CNTY DISPATCH</t>
  </si>
  <si>
    <t>TROOPER TOMPKINS</t>
  </si>
  <si>
    <t>VIA NEXTEL</t>
  </si>
  <si>
    <t>RSO COMMUNICATIONS</t>
  </si>
  <si>
    <t>DEPUTY TALLEY</t>
  </si>
  <si>
    <t>TELEPHONE/YOAKUM SO</t>
  </si>
  <si>
    <t>SAN JANCINTO COSO</t>
  </si>
  <si>
    <t>FLAG DOWN BY A PASSE</t>
  </si>
  <si>
    <t>CITIZEN/PHONE</t>
  </si>
  <si>
    <t>FT. BEND COUNTY DISP</t>
  </si>
  <si>
    <t>DROVE UP TO COLLISIO</t>
  </si>
  <si>
    <t>DROVE UP ON THIS ACC</t>
  </si>
  <si>
    <t>WITNESS CALLED BY PO</t>
  </si>
  <si>
    <t>LITTLE ELM POLICE DE</t>
  </si>
  <si>
    <t>WISE COUNTY SHERIFF'</t>
  </si>
  <si>
    <t>DRIVER CALLED</t>
  </si>
  <si>
    <t>WALK INTO OFFICE</t>
  </si>
  <si>
    <t>J. ROSE #300</t>
  </si>
  <si>
    <t>CALLED RESIDENCE</t>
  </si>
  <si>
    <t>CROSBY COUNTY SHERIF</t>
  </si>
  <si>
    <t>CHIEF JAMES ROSE</t>
  </si>
  <si>
    <t>WISE COUNTY S.O. DIS</t>
  </si>
  <si>
    <t>DISPATCH AT JAIL</t>
  </si>
  <si>
    <t>DISPATCHED IN PERSON</t>
  </si>
  <si>
    <t>P.D. RADIO</t>
  </si>
  <si>
    <t>ON VIEW OBSERVED</t>
  </si>
  <si>
    <t>FLAGGED DOWN/ON-VIEW</t>
  </si>
  <si>
    <t>WALK-IN AT PD</t>
  </si>
  <si>
    <t>BY WITNESSING OFFICE</t>
  </si>
  <si>
    <t>CALLED BY SGT</t>
  </si>
  <si>
    <t>WALKED INTO POLICE</t>
  </si>
  <si>
    <t>WALKIN TO WS STA</t>
  </si>
  <si>
    <t>DROVE UPON THE ACCID</t>
  </si>
  <si>
    <t>ASSIST OTHER OFFICER</t>
  </si>
  <si>
    <t>ON VIEW/POLICE RADIO</t>
  </si>
  <si>
    <t>SELF CALLED</t>
  </si>
  <si>
    <t>MICHELLE STEPHENSON</t>
  </si>
  <si>
    <t>HEARD ANOTHER AGENCY</t>
  </si>
  <si>
    <t>ORANGE SO COMM</t>
  </si>
  <si>
    <t>DISPATCHER PHONE</t>
  </si>
  <si>
    <t>TOOL VOLUNTEER FF</t>
  </si>
  <si>
    <t>TELEPHONE 911</t>
  </si>
  <si>
    <t>S.A.S.D DISPATCH</t>
  </si>
  <si>
    <t>DFISPATCHER</t>
  </si>
  <si>
    <t>COMPLAINANT AT PD</t>
  </si>
  <si>
    <t>MONTGOMERY COUNTY SH</t>
  </si>
  <si>
    <t>DPS COOMMUNICATIONS</t>
  </si>
  <si>
    <t>DISPATCH NOTIFIED BY</t>
  </si>
  <si>
    <t>DPS MINERAL WELS</t>
  </si>
  <si>
    <t>MINERAL WELL DPS</t>
  </si>
  <si>
    <t>A. BLANCO</t>
  </si>
  <si>
    <t>DPS MINERAL WELLS CO</t>
  </si>
  <si>
    <t>PATROL ON-VIEW</t>
  </si>
  <si>
    <t>OFF DUTY CALL</t>
  </si>
  <si>
    <t>RADIO/ON SCENE</t>
  </si>
  <si>
    <t>DISP/ONVIEW</t>
  </si>
  <si>
    <t>A. GARZA</t>
  </si>
  <si>
    <t>HOPD DISPATCH</t>
  </si>
  <si>
    <t>POLICE RADI0</t>
  </si>
  <si>
    <t>IN PERSON BY CUL</t>
  </si>
  <si>
    <t>TELEPHONE-GREGG CO.</t>
  </si>
  <si>
    <t>RUSK COUNTY S.O</t>
  </si>
  <si>
    <t>HIT AND RUN WALK IN</t>
  </si>
  <si>
    <t>HOUSTON DISPATHCER</t>
  </si>
  <si>
    <t>RELIEVE DAY SHIFT OF</t>
  </si>
  <si>
    <t>DPS MINERALL WELLS</t>
  </si>
  <si>
    <t>FARWELL-DISPATCH</t>
  </si>
  <si>
    <t>PARMER CO SO</t>
  </si>
  <si>
    <t>NOTIFIED BY UNIT #2</t>
  </si>
  <si>
    <t>HOUSTONPOLICE DISP</t>
  </si>
  <si>
    <t>ON-VIEW INCIDENT</t>
  </si>
  <si>
    <t>PATROL PHONED IN</t>
  </si>
  <si>
    <t>WALK-IN FSGI REPORT</t>
  </si>
  <si>
    <t>RUSK COUTY S O</t>
  </si>
  <si>
    <t>RUCK COUNTY SO</t>
  </si>
  <si>
    <t>H.</t>
  </si>
  <si>
    <t>HFD DISPATCHER</t>
  </si>
  <si>
    <t>TROOPER THOMAS CELL</t>
  </si>
  <si>
    <t>SW MEMORIAL SECURITY</t>
  </si>
  <si>
    <t>OFFICER RADIO TRAFFI</t>
  </si>
  <si>
    <t>GPD RADIO</t>
  </si>
  <si>
    <t>THIRD PARTY REPORT</t>
  </si>
  <si>
    <t>GISD TRANSP CHANNEL</t>
  </si>
  <si>
    <t>ON DUTY SGT</t>
  </si>
  <si>
    <t>OVERHEARD</t>
  </si>
  <si>
    <t>DISPATCH-</t>
  </si>
  <si>
    <t>ALDINE POLICE DISPAT</t>
  </si>
  <si>
    <t>SAN JACINOT CO SO</t>
  </si>
  <si>
    <t>PURSUIT OF VEHICLE</t>
  </si>
  <si>
    <t>DIPSACTHED</t>
  </si>
  <si>
    <t>UHDPS PARING EMPLOYE</t>
  </si>
  <si>
    <t>FLAGGED DOWN BY F.D.</t>
  </si>
  <si>
    <t>VIA MOBILE TELEPHONE</t>
  </si>
  <si>
    <t>DRIVER'S APPROACHED</t>
  </si>
  <si>
    <t>FORT STOCKON PD</t>
  </si>
  <si>
    <t>DPS-PECOS COMMUNICAT</t>
  </si>
  <si>
    <t>SCURRY COUNTY S.O.</t>
  </si>
  <si>
    <t>SHERIFF SMITH-BRISCO</t>
  </si>
  <si>
    <t>SAN PATRICO SO</t>
  </si>
  <si>
    <t>CALLED INTO P.D.</t>
  </si>
  <si>
    <t>SSPD DISPATCHER</t>
  </si>
  <si>
    <t>VOLUNTEEREED</t>
  </si>
  <si>
    <t>DISPATCHEC</t>
  </si>
  <si>
    <t>SAW WRECK</t>
  </si>
  <si>
    <t>POLIC E DISPATCHER</t>
  </si>
  <si>
    <t>STERLING CO SO</t>
  </si>
  <si>
    <t>TELEPHONE FROM DISPA</t>
  </si>
  <si>
    <t>DEPUTY BRENT SWINNEY</t>
  </si>
  <si>
    <t>SHELBY S.O</t>
  </si>
  <si>
    <t>SGT. PAREDEZ/PH CALL</t>
  </si>
  <si>
    <t>CALLED IN TO FRONT K</t>
  </si>
  <si>
    <t>DROVE UPON BY OFFICE</t>
  </si>
  <si>
    <t>WALKIN TO S.GESSNER</t>
  </si>
  <si>
    <t>DISPATCJER</t>
  </si>
  <si>
    <t>WALKIN TO SOUTH GESS</t>
  </si>
  <si>
    <t>SOUTHCENTRAL DISP</t>
  </si>
  <si>
    <t>S.E.DISP.</t>
  </si>
  <si>
    <t>ON-VIEWED TRAFFIC JA</t>
  </si>
  <si>
    <t>RADIO DISPATTCH</t>
  </si>
  <si>
    <t>PRESENT/WITNESSED</t>
  </si>
  <si>
    <t>OFFICE/DISPATCH</t>
  </si>
  <si>
    <t>L.C.S.O.</t>
  </si>
  <si>
    <t>STRATFORD DISPATCHED</t>
  </si>
  <si>
    <t>COMM. LAWING</t>
  </si>
  <si>
    <t>OBSERVED STREET BLOC</t>
  </si>
  <si>
    <t>DROVE UP AFTER THE A</t>
  </si>
  <si>
    <t>SMITH CO. DPS</t>
  </si>
  <si>
    <t>DISPATCH-MDC</t>
  </si>
  <si>
    <t>WITNESS FROM PRIOR C</t>
  </si>
  <si>
    <t>DPS COMMNUNICATIONS</t>
  </si>
  <si>
    <t>PASSENGER ADVISED ME</t>
  </si>
  <si>
    <t>NEXTEL PHONE</t>
  </si>
  <si>
    <t>DELEON</t>
  </si>
  <si>
    <t>POLICE D</t>
  </si>
  <si>
    <t>NOTIFIED BY PEDESTRI</t>
  </si>
  <si>
    <t>DISPASTCH</t>
  </si>
  <si>
    <t>INVIEW OF OFFICER</t>
  </si>
  <si>
    <t>A 911 CALL</t>
  </si>
  <si>
    <t>RAINS CO SO COMMUNIC</t>
  </si>
  <si>
    <t>CELL PHONE "911"</t>
  </si>
  <si>
    <t>DISPATCHED PECOS</t>
  </si>
  <si>
    <t>911-CA;LL</t>
  </si>
  <si>
    <t>REAL CO SO</t>
  </si>
  <si>
    <t>RADIO DISPATTCCH</t>
  </si>
  <si>
    <t>DPS TYLER COMMUNCIAT</t>
  </si>
  <si>
    <t>DPS COMMMUNICATIONS</t>
  </si>
  <si>
    <t>DPS COMMUNICATIONIS</t>
  </si>
  <si>
    <t>DPS TYLER COMMUNCATI</t>
  </si>
  <si>
    <t>POLICE DISPATCH.</t>
  </si>
  <si>
    <t>LUBBOCK RADIO</t>
  </si>
  <si>
    <t>ON VIEW DISCOVERY</t>
  </si>
  <si>
    <t>ON DROVE UP ON</t>
  </si>
  <si>
    <t>PCT 1 ASKED FOR ANOT</t>
  </si>
  <si>
    <t>RED RIVER CO.SO.</t>
  </si>
  <si>
    <t>RED RIVER CO.SO</t>
  </si>
  <si>
    <t>OTHER AGENCY DISP</t>
  </si>
  <si>
    <t>RED RIVER CO. S,O,</t>
  </si>
  <si>
    <t>CLARKSVILLE POLE DEP</t>
  </si>
  <si>
    <t>BY PASSING DEPUTY</t>
  </si>
  <si>
    <t>DISPATCH GPD</t>
  </si>
  <si>
    <t>OFFICERS CONTACT</t>
  </si>
  <si>
    <t>WITNESS TO ACCIDENT</t>
  </si>
  <si>
    <t>RAADIO DISPATCH</t>
  </si>
  <si>
    <t>WITNESSESS ACCIDENT</t>
  </si>
  <si>
    <t>PCT 3 CONSTABLES</t>
  </si>
  <si>
    <t>SHERIFF DEPUTY</t>
  </si>
  <si>
    <t>ON-VIEWED AFTER</t>
  </si>
  <si>
    <t>DISPATCHED ON VIEW</t>
  </si>
  <si>
    <t>CISD PD DISPATCH</t>
  </si>
  <si>
    <t>CORPORAL CHAPMAN</t>
  </si>
  <si>
    <t>3RD PARTY CALL</t>
  </si>
  <si>
    <t>SHERRIFS OFFICE</t>
  </si>
  <si>
    <t>PASSER BY/JEFF PARKE</t>
  </si>
  <si>
    <t>W.C.S.O. DISPATCH</t>
  </si>
  <si>
    <t>TIMPSON BASE</t>
  </si>
  <si>
    <t>DPS COMM-WESLACO</t>
  </si>
  <si>
    <t>SHERIFF DEPUTY LEE</t>
  </si>
  <si>
    <t>RED RIVER CO. CO</t>
  </si>
  <si>
    <t>POLICE DISTPATCHER</t>
  </si>
  <si>
    <t>ROUND ROCK PD DISPAT</t>
  </si>
  <si>
    <t>OFFICER PURSUIT</t>
  </si>
  <si>
    <t>S.E. DISPATCH</t>
  </si>
  <si>
    <t>K. TATUM</t>
  </si>
  <si>
    <t>HPD DISAPTCH</t>
  </si>
  <si>
    <t>S.E. DISP.</t>
  </si>
  <si>
    <t>HPD DISAPCH</t>
  </si>
  <si>
    <t>DESK WALKIN</t>
  </si>
  <si>
    <t>RADEO</t>
  </si>
  <si>
    <t>ON-VIEW FLAGGED DOWN</t>
  </si>
  <si>
    <t>WALK IN POLICE STA</t>
  </si>
  <si>
    <t>OFFICER SAW VEHICLES</t>
  </si>
  <si>
    <t>OFCR OBSERVED</t>
  </si>
  <si>
    <t>DESOTO DISPATCH</t>
  </si>
  <si>
    <t>DISPATCHED (CALLED I</t>
  </si>
  <si>
    <t>LANCASTER PD ONSCENE</t>
  </si>
  <si>
    <t>HC PCT. 7 DISPATCH</t>
  </si>
  <si>
    <t>ON SIGHT CALL</t>
  </si>
  <si>
    <t>CITZEN</t>
  </si>
  <si>
    <t>LSCS-DISPATCH</t>
  </si>
  <si>
    <t>VIA PUBLIC SERVICE</t>
  </si>
  <si>
    <t>CPD  DISPATCH</t>
  </si>
  <si>
    <t>DROVE UP ON COLLISON</t>
  </si>
  <si>
    <t>STARR COUNTY DISPATC</t>
  </si>
  <si>
    <t>STARR CO. S.O.</t>
  </si>
  <si>
    <t>ABILENE COMMUNICATIO</t>
  </si>
  <si>
    <t>WESLACO DPS</t>
  </si>
  <si>
    <t>TULIA PD DISPATH</t>
  </si>
  <si>
    <t>CHASING FLEEING VEHI</t>
  </si>
  <si>
    <t>BY LT. WILKERSON</t>
  </si>
  <si>
    <t>EYEWITNESS REPORT</t>
  </si>
  <si>
    <t>DISPATCHED ON RADIO</t>
  </si>
  <si>
    <t>SAW WRECKED CARS</t>
  </si>
  <si>
    <t>COPPELL PD DROVE UPO</t>
  </si>
  <si>
    <t>DISPATCHY</t>
  </si>
  <si>
    <t>C. SUESS 131</t>
  </si>
  <si>
    <t>MW DISPATCH</t>
  </si>
  <si>
    <t>SUPERV. NOTIFICATION</t>
  </si>
  <si>
    <t>ON-VIEW/SGT SPEC</t>
  </si>
  <si>
    <t>HPD-S.CENT DISP</t>
  </si>
  <si>
    <t>REFUGIO COMM</t>
  </si>
  <si>
    <t>DPS COMM CORPUS CHRI</t>
  </si>
  <si>
    <t>REFUGIO CO. CO.</t>
  </si>
  <si>
    <t>SGT. GARY WRIGHT (DP</t>
  </si>
  <si>
    <t>REFUGIO DISPATCHER</t>
  </si>
  <si>
    <t>DPS COMMUNIATIONS</t>
  </si>
  <si>
    <t>FBI AGENT</t>
  </si>
  <si>
    <t>RSO DISPACH</t>
  </si>
  <si>
    <t>RUSK COUNTY S 0</t>
  </si>
  <si>
    <t>RUSK CO. S.O. COMMUN</t>
  </si>
  <si>
    <t>GREGG COUNTY S O</t>
  </si>
  <si>
    <t>RUSK CO SHERIFF'S OF</t>
  </si>
  <si>
    <t>RUSK CO S O</t>
  </si>
  <si>
    <t>RUSK CO. S O</t>
  </si>
  <si>
    <t>NORTH STATION WALK</t>
  </si>
  <si>
    <t>SEVEN POINTS DISPATC</t>
  </si>
  <si>
    <t>WITNESSED CRASH AT S</t>
  </si>
  <si>
    <t>TELEPHONE BY WITNESS</t>
  </si>
  <si>
    <t>COOKE CO. S.O.</t>
  </si>
  <si>
    <t>COOKE CO S.O.</t>
  </si>
  <si>
    <t>BY PHONE CALL</t>
  </si>
  <si>
    <t>WHITNESS</t>
  </si>
  <si>
    <t>SGT. ZIMMER VIEWED</t>
  </si>
  <si>
    <t>CULBERSON COUNTY SO</t>
  </si>
  <si>
    <t>CULBERSONCO DISPATCH</t>
  </si>
  <si>
    <t>VIA RADIO (WCSO DIS.</t>
  </si>
  <si>
    <t>LUBBOCK P.D.</t>
  </si>
  <si>
    <t>PHONE DRIVER UNIT 1</t>
  </si>
  <si>
    <t>WASKOM VFD</t>
  </si>
  <si>
    <t>WASKOM POLICE DEPT.</t>
  </si>
  <si>
    <t>WCSO DISP.</t>
  </si>
  <si>
    <t>DISCOVER AT SCENE</t>
  </si>
  <si>
    <t>WASKOM ISD</t>
  </si>
  <si>
    <t>WASKOM PD DISPATCH</t>
  </si>
  <si>
    <t>RADIO-DISPATCHER</t>
  </si>
  <si>
    <t>I WAS BEHIND THE VEH</t>
  </si>
  <si>
    <t>CIVILAN</t>
  </si>
  <si>
    <t>HUNT COUNTY S/O</t>
  </si>
  <si>
    <t>CALLED ON PHONE</t>
  </si>
  <si>
    <t>SAN JACINTO COSO</t>
  </si>
  <si>
    <t>OFFICER WAVED DOWN</t>
  </si>
  <si>
    <t>NOTIFIED IN PERSON B</t>
  </si>
  <si>
    <t>DROVE UP ON-SCENE</t>
  </si>
  <si>
    <t>FROM VICTIM</t>
  </si>
  <si>
    <t>DPS DISPAPTCH</t>
  </si>
  <si>
    <t>DISPATCHED-TERRY COU</t>
  </si>
  <si>
    <t>RADIO/TERRY SO</t>
  </si>
  <si>
    <t>BY CITIZEN (BRAULIO</t>
  </si>
  <si>
    <t>SAN JANCION CO SO</t>
  </si>
  <si>
    <t>POLICE ROADIO</t>
  </si>
  <si>
    <t>SAN SABA COUNTY S.O.</t>
  </si>
  <si>
    <t>SAN SABA COUNTY SO</t>
  </si>
  <si>
    <t>BY OWNER OF UNIT 1</t>
  </si>
  <si>
    <t>CAPTAIN SCULLIN</t>
  </si>
  <si>
    <t>TITUS COUNTY</t>
  </si>
  <si>
    <t>RICHARD POWELL</t>
  </si>
  <si>
    <t>ADVISED BY THP LAMPA</t>
  </si>
  <si>
    <t>TITUS COUNTY SHERIFF</t>
  </si>
  <si>
    <t>TITUS CO SO</t>
  </si>
  <si>
    <t>WARD COUNTY COMMUNIC</t>
  </si>
  <si>
    <t>GRAYSON COUNTY DISP.</t>
  </si>
  <si>
    <t>APPROACHED BY MOTORI</t>
  </si>
  <si>
    <t>TELEPHONE:SHELDON WI</t>
  </si>
  <si>
    <t>911 ON STAR</t>
  </si>
  <si>
    <t>SGT. LAWRENCE HICKS</t>
  </si>
  <si>
    <t>D.C.S.O.-DISPATCH</t>
  </si>
  <si>
    <t>DRIVER CALLED 911</t>
  </si>
  <si>
    <t>DRIVEN ONTO SCENE</t>
  </si>
  <si>
    <t>TGSO DISPATCH</t>
  </si>
  <si>
    <t>TROOPER MOORE BY PHO</t>
  </si>
  <si>
    <t>DPS COMM TYLER</t>
  </si>
  <si>
    <t>SELF INITIATION</t>
  </si>
  <si>
    <t>TYLER CO S.O.</t>
  </si>
  <si>
    <t>TYLER COUTNY SO.</t>
  </si>
  <si>
    <t>DPS HOUSTON COMMS.</t>
  </si>
  <si>
    <t>RADIO/DIAPTCHED</t>
  </si>
  <si>
    <t>PUBLIC RADIO</t>
  </si>
  <si>
    <t>RADIOED IN TO DISPAT</t>
  </si>
  <si>
    <t>FLAG DOWN/ON VIEW</t>
  </si>
  <si>
    <t>OFFICER ALLEN</t>
  </si>
  <si>
    <t>OFFFICER</t>
  </si>
  <si>
    <t>OBSERVED BY PATROL</t>
  </si>
  <si>
    <t>HOUSTON POLICE DSP</t>
  </si>
  <si>
    <t>ON VIEW EVENT</t>
  </si>
  <si>
    <t>ROWLETT PD/DISPATCHD</t>
  </si>
  <si>
    <t>DROPVE UPON</t>
  </si>
  <si>
    <t>DSPACTHED</t>
  </si>
  <si>
    <t>DEPUTY GRIFFIN</t>
  </si>
  <si>
    <t>DEPARTMENT CELL PHON</t>
  </si>
  <si>
    <t>UPSHUR COUNTY SHERIF</t>
  </si>
  <si>
    <t>STOPPED BY UNIT 1</t>
  </si>
  <si>
    <t>BY CINDY SHIFFLER</t>
  </si>
  <si>
    <t>RADIO/DISATCH</t>
  </si>
  <si>
    <t>DSIAPTCHED</t>
  </si>
  <si>
    <t>ONSENE</t>
  </si>
  <si>
    <t>OFFICER LOATED</t>
  </si>
  <si>
    <t>DISPATCHER/MDC</t>
  </si>
  <si>
    <t>WALK-IN FRONTDESK</t>
  </si>
  <si>
    <t>SGT KEITH</t>
  </si>
  <si>
    <t>DEPUTY HAMILTON</t>
  </si>
  <si>
    <t>DISPATFHED</t>
  </si>
  <si>
    <t>BY UNIT 1 OWNER</t>
  </si>
  <si>
    <t>GILMER PD DISPATCH</t>
  </si>
  <si>
    <t>BRYAN P. HUSCHKE</t>
  </si>
  <si>
    <t>DISTRICT PARTNER</t>
  </si>
  <si>
    <t>STATION RPT</t>
  </si>
  <si>
    <t>DISDATCHER</t>
  </si>
  <si>
    <t>TELEPHONICALLY</t>
  </si>
  <si>
    <t>KCSO SGT JEFF BOWMAN</t>
  </si>
  <si>
    <t>DISTPACHTED</t>
  </si>
  <si>
    <t>IN SITE</t>
  </si>
  <si>
    <t>SELF IDENTIFIED</t>
  </si>
  <si>
    <t>TROOPER ARAGONES</t>
  </si>
  <si>
    <t>DISP[ATCHED</t>
  </si>
  <si>
    <t>DISPATCHED 152 KAINE</t>
  </si>
  <si>
    <t>DISTCHED</t>
  </si>
  <si>
    <t>FRIO CO DISPATCHER</t>
  </si>
  <si>
    <t>DROVE PASS IT</t>
  </si>
  <si>
    <t>PATROLLED UPON</t>
  </si>
  <si>
    <t>OFF. S. GRATASKI 896</t>
  </si>
  <si>
    <t>SIGGHT</t>
  </si>
  <si>
    <t>FRIO COUNTY SO DISPA</t>
  </si>
  <si>
    <t>SELMA POLICE DEPT</t>
  </si>
  <si>
    <t>KERRVILLE PD COMMS</t>
  </si>
  <si>
    <t>D`ISPATCHED</t>
  </si>
  <si>
    <t>SIGHTT</t>
  </si>
  <si>
    <t>J. VOLZ #1357 (INFO)</t>
  </si>
  <si>
    <t>UPD COMMUNICATIONS</t>
  </si>
  <si>
    <t>BY DISPATCHED</t>
  </si>
  <si>
    <t>OCCURRED ON-SITE</t>
  </si>
  <si>
    <t>DISPASHED</t>
  </si>
  <si>
    <t>WAS IN AREA</t>
  </si>
  <si>
    <t>DROVE BY DRIVERS</t>
  </si>
  <si>
    <t>DISPAYCHER</t>
  </si>
  <si>
    <t>WITNESS/ONSIGHT</t>
  </si>
  <si>
    <t>BOERE DISPATCH</t>
  </si>
  <si>
    <t>COUNTY EMPLOYEE</t>
  </si>
  <si>
    <t>ON-SIGNT</t>
  </si>
  <si>
    <t>PULLED UP ON SITE</t>
  </si>
  <si>
    <t>CONT. BY T.SHANNON</t>
  </si>
  <si>
    <t>ON SITE-FLAGGED DOWN</t>
  </si>
  <si>
    <t>WAS AT 4310 BAYLISS</t>
  </si>
  <si>
    <t>CHIEF WAYNE MORGAN-N</t>
  </si>
  <si>
    <t>CALL FROM OFFICER</t>
  </si>
  <si>
    <t>KIRBY DISPATCH</t>
  </si>
  <si>
    <t>INVOLVED PERSON</t>
  </si>
  <si>
    <t>UVALDE COMM.</t>
  </si>
  <si>
    <t>DISPATCHED 1</t>
  </si>
  <si>
    <t>WILSON COUNTY SO.</t>
  </si>
  <si>
    <t>WCSO DISPATH</t>
  </si>
  <si>
    <t>BY PHONE FROM KCSO</t>
  </si>
  <si>
    <t>DISPATCHEX</t>
  </si>
  <si>
    <t>DISPSACH</t>
  </si>
  <si>
    <t>DSIAPTCH</t>
  </si>
  <si>
    <t>PARTIES INVOLVED</t>
  </si>
  <si>
    <t>SAPDDISPATCHER</t>
  </si>
  <si>
    <t>GAUDALUPE CO. SO DIS</t>
  </si>
  <si>
    <t>DIDP</t>
  </si>
  <si>
    <t>DROVE  UP TO SCENE</t>
  </si>
  <si>
    <t>HAILED BY PEDESTRIAN</t>
  </si>
  <si>
    <t>SELF/PATROL</t>
  </si>
  <si>
    <t>DISPTPATCHED</t>
  </si>
  <si>
    <t>DISPATCGHED</t>
  </si>
  <si>
    <t>SAPD12257509</t>
  </si>
  <si>
    <t>ECISD PD DISPATCH</t>
  </si>
  <si>
    <t>RADIOP DISPATCH</t>
  </si>
  <si>
    <t>OFFIICER PULLED ON S</t>
  </si>
  <si>
    <t>ATASCOA COUNTY SO</t>
  </si>
  <si>
    <t>ARRIED ON SCENE</t>
  </si>
  <si>
    <t>KERR COMM BY PHONE</t>
  </si>
  <si>
    <t>FOUND THE ACCIDENT</t>
  </si>
  <si>
    <t>SELF OBSERVATON</t>
  </si>
  <si>
    <t>ROLLED  UP ON CRASH</t>
  </si>
  <si>
    <t>APPROACHED BY C</t>
  </si>
  <si>
    <t>CALLED BY UTSA PD DI</t>
  </si>
  <si>
    <t>SELF DISCOVERY</t>
  </si>
  <si>
    <t>CITY CELL</t>
  </si>
  <si>
    <t>WCSO BY TELEPHONE</t>
  </si>
  <si>
    <t>DROVE APON</t>
  </si>
  <si>
    <t>NOTIFIED BY BCSO,AT</t>
  </si>
  <si>
    <t>SUBSTATION</t>
  </si>
  <si>
    <t>DRIVER APPROCHED ME</t>
  </si>
  <si>
    <t>PUBLIC</t>
  </si>
  <si>
    <t>ON SCEEN</t>
  </si>
  <si>
    <t>DISPATCHERF</t>
  </si>
  <si>
    <t>CONTACTED ON PATROL</t>
  </si>
  <si>
    <t>DPS COMM. SAN ANTONI</t>
  </si>
  <si>
    <t>I DROVE UP ON CRASH.</t>
  </si>
  <si>
    <t>DISPATCHED DPS SA CO</t>
  </si>
  <si>
    <t>DROVE  UP ON</t>
  </si>
  <si>
    <t>SGT. MARPLE</t>
  </si>
  <si>
    <t>BOENE DISPATCH</t>
  </si>
  <si>
    <t>FOUND ON SITE</t>
  </si>
  <si>
    <t>NORTHSIDE DISPATCH</t>
  </si>
  <si>
    <t>DPS COMM WESLACO</t>
  </si>
  <si>
    <t>ACSO PHONE</t>
  </si>
  <si>
    <t>HEARD THE IMPACT</t>
  </si>
  <si>
    <t>CALL FROM THE GAGE</t>
  </si>
  <si>
    <t>WALKE IN</t>
  </si>
  <si>
    <t>SELF ASSIGN TO HOLDI</t>
  </si>
  <si>
    <t>WALLER COUNTY S. O</t>
  </si>
  <si>
    <t>SGT REYNOLDS PHONE</t>
  </si>
  <si>
    <t>R. CHAVEZ</t>
  </si>
  <si>
    <t>STI CALL-OUT</t>
  </si>
  <si>
    <t>PAGED OUT</t>
  </si>
  <si>
    <t>SUPERVISOR CALL-OUT</t>
  </si>
  <si>
    <t>CM/ON SCENE</t>
  </si>
  <si>
    <t>ROBERTS COUNTY S.O.</t>
  </si>
  <si>
    <t>DISPATCHRADIOTELEPHO</t>
  </si>
  <si>
    <t>COOKE CO DISPATCH</t>
  </si>
  <si>
    <t>DROVE UP.</t>
  </si>
  <si>
    <t>DISPATCHED VIA-RADIO</t>
  </si>
  <si>
    <t>DISPATCHED S O</t>
  </si>
  <si>
    <t>CALDWELL COUNTY DISP</t>
  </si>
  <si>
    <t>TELEPHONE/CALL OUT</t>
  </si>
  <si>
    <t>GONZALES CO DISPATCH</t>
  </si>
  <si>
    <t>LOCATE ON PATROL</t>
  </si>
  <si>
    <t>DROVE ON VIEW</t>
  </si>
  <si>
    <t>TYLER COUNT S.O.</t>
  </si>
  <si>
    <t>REPORT AT WRCC DESK</t>
  </si>
  <si>
    <t>OFCR REQUESTED CALL</t>
  </si>
  <si>
    <t>HPD  DISPATCHER</t>
  </si>
  <si>
    <t>FALG DOWN</t>
  </si>
  <si>
    <t>BRAZORIA CNTY DISP</t>
  </si>
  <si>
    <t>PHONE, SGT BALTHROP</t>
  </si>
  <si>
    <t>VIA PERSONAL PHONE</t>
  </si>
  <si>
    <t>DISPATCH CENTER</t>
  </si>
  <si>
    <t>CASS CO FIRE DIST 2</t>
  </si>
  <si>
    <t>DEL RIO DPS COM.</t>
  </si>
  <si>
    <t>BELL CO COM CENTER</t>
  </si>
  <si>
    <t>RADIO-DPS COMMS.</t>
  </si>
  <si>
    <t>OFFICER DROVE ON SCE</t>
  </si>
  <si>
    <t>HPD 70Z98</t>
  </si>
  <si>
    <t>UPTON SO</t>
  </si>
  <si>
    <t>TRAVIS COUNTY COMMS</t>
  </si>
  <si>
    <t>DUBLIN DISPATCH</t>
  </si>
  <si>
    <t>ON VIEW STOP</t>
  </si>
  <si>
    <t>HPD DISPTCH</t>
  </si>
  <si>
    <t>RADIO:  FBCSO</t>
  </si>
  <si>
    <t>WALKED UP TO OFFICER</t>
  </si>
  <si>
    <t>WALK IN TO NE STATIO</t>
  </si>
  <si>
    <t>WALK- IN REPORT</t>
  </si>
  <si>
    <t>NORTH HPD DISPATCH</t>
  </si>
  <si>
    <t>COMPL. WALKED IN</t>
  </si>
  <si>
    <t>ON VIEWED AFTER ACC.</t>
  </si>
  <si>
    <t>WESLACO COMM.</t>
  </si>
  <si>
    <t>DPS-WESLACO</t>
  </si>
  <si>
    <t>TRAVIS COUNTY SHERRI</t>
  </si>
  <si>
    <t>CAPITAL METRO CALL</t>
  </si>
  <si>
    <t>D SIGHT</t>
  </si>
  <si>
    <t>WHILE TRAVELING</t>
  </si>
  <si>
    <t>EASTLAND CO DISPATCH</t>
  </si>
  <si>
    <t>911 CALLED DISPACHED</t>
  </si>
  <si>
    <t>BELL COUNTY COMMUNCI</t>
  </si>
  <si>
    <t>PHONE AT PD</t>
  </si>
  <si>
    <t>DISPATCH RCSO</t>
  </si>
  <si>
    <t>TWO WAY RA</t>
  </si>
  <si>
    <t>FOUND/LOCATED</t>
  </si>
  <si>
    <t>OFC STOP</t>
  </si>
  <si>
    <t>PAYNE SPRINGS POLICE</t>
  </si>
  <si>
    <t>WALK-IN CITIZEN</t>
  </si>
  <si>
    <t>DPS COMM DEL RIO</t>
  </si>
  <si>
    <t>OCCURRED BEHIND ME</t>
  </si>
  <si>
    <t>HDP  DISPATCHER</t>
  </si>
  <si>
    <t>WALK-IN FRONT DESK</t>
  </si>
  <si>
    <t>VOLUNTEER DISPATCH</t>
  </si>
  <si>
    <t>DAY SHIFT UNIT</t>
  </si>
  <si>
    <t>HOUSTON POLICEDISP</t>
  </si>
  <si>
    <t>DIS[PATCH</t>
  </si>
  <si>
    <t>WALKED IN STOREFRONT</t>
  </si>
  <si>
    <t>HICKS, LARISSA</t>
  </si>
  <si>
    <t>DISPATCHED(ABANDON V</t>
  </si>
  <si>
    <t>VIA HPD DISP</t>
  </si>
  <si>
    <t>MDT POSTING</t>
  </si>
  <si>
    <t>WALK IN/STATION RPT.</t>
  </si>
  <si>
    <t>WALK-IN-STA-01</t>
  </si>
  <si>
    <t>WAKIN</t>
  </si>
  <si>
    <t>WALK- IN</t>
  </si>
  <si>
    <t>HPD DISPATCH / ONVIE</t>
  </si>
  <si>
    <t>WALK IN-- FRONT DESK</t>
  </si>
  <si>
    <t>HPD HISPATCHER</t>
  </si>
  <si>
    <t>MCLENNAN CO. S.O.</t>
  </si>
  <si>
    <t>HCTRA DISAPATCH</t>
  </si>
  <si>
    <t>WALK IN/ DRIVER #2</t>
  </si>
  <si>
    <t>HPD DISPATCH.</t>
  </si>
  <si>
    <t>HPD- DISPATCH</t>
  </si>
  <si>
    <t>WALK IN TO STATION 3</t>
  </si>
  <si>
    <t>WALK-IN RPT AT STA</t>
  </si>
  <si>
    <t>HOUSTON PD DISPTACHE</t>
  </si>
  <si>
    <t>WAKL-IN COMPLAINANT</t>
  </si>
  <si>
    <t>ON VIEW WALKI IN</t>
  </si>
  <si>
    <t>SITE, DROVE UP ON CR</t>
  </si>
  <si>
    <t>LOCATED/SELF-INITIAT</t>
  </si>
  <si>
    <t>RADIO VIA DISPATCHED</t>
  </si>
  <si>
    <t>VERBALLY BY SUPERVIS</t>
  </si>
  <si>
    <t>SELF INNIATED</t>
  </si>
  <si>
    <t>DEWITT CO COMMUNICAT</t>
  </si>
  <si>
    <t>DEWITT SO</t>
  </si>
  <si>
    <t>LOCATED ACCIDENT WHI</t>
  </si>
  <si>
    <t>DPS WESLACO-COMM</t>
  </si>
  <si>
    <t>DISPATCHED TO PATROL</t>
  </si>
  <si>
    <t>HPD /DISPATCH</t>
  </si>
  <si>
    <t>SGT STAMP</t>
  </si>
  <si>
    <t>LIBERTY CO SHERIFF'S</t>
  </si>
  <si>
    <t>DRIVE UPON, DISPATCH</t>
  </si>
  <si>
    <t>LEVELLAND PD COMMUNI</t>
  </si>
  <si>
    <t>GAINES COUNTY S.O.</t>
  </si>
  <si>
    <t>DPS TEXAS COMMUNICAT</t>
  </si>
  <si>
    <t>OCHILTREE SO</t>
  </si>
  <si>
    <t>LIPSCOMB COUNTY S.O.</t>
  </si>
  <si>
    <t>WALK-IN (POLICE STA)</t>
  </si>
  <si>
    <t>MCSO JAIL STAFF</t>
  </si>
  <si>
    <t>LOCATED COLLISION</t>
  </si>
  <si>
    <t>MARTIN COUNTY COMMUN</t>
  </si>
  <si>
    <t>VZCOSO</t>
  </si>
  <si>
    <t>ROUND ROCK COMMUNICA</t>
  </si>
  <si>
    <t>RECORDS</t>
  </si>
  <si>
    <t>TROOPER DARRYL TIDWE</t>
  </si>
  <si>
    <t>CAMP COUNTY COMM</t>
  </si>
  <si>
    <t>RADIO COMMUNIICATION</t>
  </si>
  <si>
    <t>SGT RICHARD WAGGONER</t>
  </si>
  <si>
    <t>BELL COUNTY COMM/CEN</t>
  </si>
  <si>
    <t>OV VIEW</t>
  </si>
  <si>
    <t>WESLACO DPS COM.</t>
  </si>
  <si>
    <t>DISPATCHER CALL</t>
  </si>
  <si>
    <t>BURELSON PD DISPATCH</t>
  </si>
  <si>
    <t>AUSTIN DISPATCH</t>
  </si>
  <si>
    <t>FORTBEND SO DISPATCH</t>
  </si>
  <si>
    <t>DISPATCHED/RESPONDED</t>
  </si>
  <si>
    <t>HEARD COLLISION-RESP</t>
  </si>
  <si>
    <t>POLICE RADIO- ON VIE</t>
  </si>
  <si>
    <t>KNOX CO. S.O.</t>
  </si>
  <si>
    <t>R. SOTO RADIO</t>
  </si>
  <si>
    <t>BY OFFICER CURTIS</t>
  </si>
  <si>
    <t>ARRIVED AS ACCIDENT</t>
  </si>
  <si>
    <t>FBC COMMUNICATIONS</t>
  </si>
  <si>
    <t>RADOI DISPATCH</t>
  </si>
  <si>
    <t>AUSTIN COUNTY SO DIS</t>
  </si>
  <si>
    <t>WITNESS ON SCENE</t>
  </si>
  <si>
    <t>OFFICER J.J. LOGAN</t>
  </si>
  <si>
    <t>LAMAR S.O</t>
  </si>
  <si>
    <t>CALL BY PHONE</t>
  </si>
  <si>
    <t>DPS SHERMAN COMM</t>
  </si>
  <si>
    <t>OBSERVED ON SIGHT</t>
  </si>
  <si>
    <t>SABINE CO SHERIFF'S</t>
  </si>
  <si>
    <t>DISPATCHED VIA PHONE</t>
  </si>
  <si>
    <t>DIPSPATCH</t>
  </si>
  <si>
    <t>ON VIEW (PURSUIT)</t>
  </si>
  <si>
    <t>GRIME COUNTY SO.</t>
  </si>
  <si>
    <t>CELL-PHONE SGT MORA</t>
  </si>
  <si>
    <t>HPD -DISPATCHER</t>
  </si>
  <si>
    <t>DISPATCHED BY BREWST</t>
  </si>
  <si>
    <t>MPD COMMUNCATIONS</t>
  </si>
  <si>
    <t>CALLED VIA TELEPHONE</t>
  </si>
  <si>
    <t>COM CENTER</t>
  </si>
  <si>
    <t>DEPUTY LOCATED</t>
  </si>
  <si>
    <t>(OFF DUTY) DISPATCH</t>
  </si>
  <si>
    <t>REPORT FILED AT STA</t>
  </si>
  <si>
    <t>COLLIN CO S.O. DISPA</t>
  </si>
  <si>
    <t>UPSHUR CO COMM</t>
  </si>
  <si>
    <t>DEWITT CO SO DISPATC</t>
  </si>
  <si>
    <t>CALHOUN CO SO COMMUN</t>
  </si>
  <si>
    <t>NE FNT DSK WALK-IN</t>
  </si>
  <si>
    <t>SGT RAHMAN</t>
  </si>
  <si>
    <t>FLAG DOWN ACCIDENT</t>
  </si>
  <si>
    <t>WALK IN(STATION RPT)</t>
  </si>
  <si>
    <t>GONZALES COUNTY SHER</t>
  </si>
  <si>
    <t>HAYS CO. S.O. COMMUN</t>
  </si>
  <si>
    <t>WALK-IN TO PD</t>
  </si>
  <si>
    <t>YOAKUM COUNTY COMMUN</t>
  </si>
  <si>
    <t>OFFICER MILLO</t>
  </si>
  <si>
    <t>YOAKUM COUNTY DISPAT</t>
  </si>
  <si>
    <t>GRIMES CO SO.</t>
  </si>
  <si>
    <t>DISPATCHED BY DEWITT</t>
  </si>
  <si>
    <t>VIA-DISPATCHED</t>
  </si>
  <si>
    <t>DPS DALLAS DISPATHER</t>
  </si>
  <si>
    <t>DPS COMM, CORPUS</t>
  </si>
  <si>
    <t>CITIZEN ADVISED ME O</t>
  </si>
  <si>
    <t>LAREDO DISPATCHED</t>
  </si>
  <si>
    <t>OFFICER MONTOYA</t>
  </si>
  <si>
    <t>WESLACO DPS-COMM.</t>
  </si>
  <si>
    <t>DISPATCHED (MASCAREL</t>
  </si>
  <si>
    <t>DPS COMMUNICATIONS A</t>
  </si>
  <si>
    <t>ON VIEW COLLISON</t>
  </si>
  <si>
    <t>CITIZEN STOPPED ME A</t>
  </si>
  <si>
    <t>PHONE, LCSO</t>
  </si>
  <si>
    <t>HOD DISPATCHER</t>
  </si>
  <si>
    <t>DPS ON SITE</t>
  </si>
  <si>
    <t>WALK-IN STATION-1</t>
  </si>
  <si>
    <t>SGT. PHONE CALL</t>
  </si>
  <si>
    <t>SLATON DISPATCH</t>
  </si>
  <si>
    <t>KCSO DEPUTY 236</t>
  </si>
  <si>
    <t>OFC. RADIO-DISPATCH</t>
  </si>
  <si>
    <t>SAW IN ROADWAY</t>
  </si>
  <si>
    <t>J. STANLEY, JR.</t>
  </si>
  <si>
    <t>COMMUNICATIONS DISP</t>
  </si>
  <si>
    <t>OBSERVED (HEARD FROM</t>
  </si>
  <si>
    <t>TONY BERNAL</t>
  </si>
  <si>
    <t>DISPATCH-CELL PHONE</t>
  </si>
  <si>
    <t>HPDDISPATCH</t>
  </si>
  <si>
    <t>BOBBY CASTILLO</t>
  </si>
  <si>
    <t>SGT ROBESON</t>
  </si>
  <si>
    <t>ON-VIEWD</t>
  </si>
  <si>
    <t>LOBBY WALK-IN</t>
  </si>
  <si>
    <t>REQUESTED CALL</t>
  </si>
  <si>
    <t>DISPATCEB</t>
  </si>
  <si>
    <t>OFF DUTY FLAG DOWN</t>
  </si>
  <si>
    <t>ROLL UP TO ACCIDENT</t>
  </si>
  <si>
    <t>ARRIVED AT THE SCENE</t>
  </si>
  <si>
    <t>DROVE ON TO THE SCEN</t>
  </si>
  <si>
    <t>MISSION POLICE DISPA</t>
  </si>
  <si>
    <t>ON VIEW/DISPATCH</t>
  </si>
  <si>
    <t>ON VIEW(AFTER)</t>
  </si>
  <si>
    <t>LIPSCOMB SO DISPATCH</t>
  </si>
  <si>
    <t>THP TEXAS CITY COMMU</t>
  </si>
  <si>
    <t>DRIVER INFORMED</t>
  </si>
  <si>
    <t>TROOPER SHIELDS</t>
  </si>
  <si>
    <t>DPS-PIERCE RADIO</t>
  </si>
  <si>
    <t>CONSTRUCTION WORKERS</t>
  </si>
  <si>
    <t>DISPATCHED (LACOMBE)</t>
  </si>
  <si>
    <t>UNT COMMUNICATIONS</t>
  </si>
  <si>
    <t>BY DRIVER (VERBALLY)</t>
  </si>
  <si>
    <t>VAN ALSTYNE PD DISPA</t>
  </si>
  <si>
    <t>ROLLED UP ON IT-ON V</t>
  </si>
  <si>
    <t>MASON SO COMMUNICATI</t>
  </si>
  <si>
    <t>LYNN COUNTY</t>
  </si>
  <si>
    <t>GREGG COUNTTY DISPAT</t>
  </si>
  <si>
    <t>TCSO ONSCENE/INVOLVE</t>
  </si>
  <si>
    <t>OFFICER RADIOED</t>
  </si>
  <si>
    <t>POLICE DISPACTH</t>
  </si>
  <si>
    <t>UNIT DROVE BY</t>
  </si>
  <si>
    <t>OFFICER CALL OUT</t>
  </si>
  <si>
    <t>WALKED-IN TO P.D.</t>
  </si>
  <si>
    <t>FORTBEND COMM</t>
  </si>
  <si>
    <t>ROLL UP ON VIEW</t>
  </si>
  <si>
    <t>PERSONALLY DISCOVERE</t>
  </si>
  <si>
    <t>LCSO (PHONE)</t>
  </si>
  <si>
    <t>COMMUNITIONS/DISPAT</t>
  </si>
  <si>
    <t>RADIO-LCSO</t>
  </si>
  <si>
    <t>OFFICER INVOLVED-RAD</t>
  </si>
  <si>
    <t>CALLED BY UNIT 2</t>
  </si>
  <si>
    <t>CRYSTAL GUILLEN</t>
  </si>
  <si>
    <t>PHILLIP FOWLER</t>
  </si>
  <si>
    <t>MICKEY KUZA 903-790-</t>
  </si>
  <si>
    <t>ON VIEW / FLAGGED</t>
  </si>
  <si>
    <t>HEARD VIA RADIO</t>
  </si>
  <si>
    <t>SGT. HALL</t>
  </si>
  <si>
    <t>DISHPATCH</t>
  </si>
  <si>
    <t>CANTON PD 911 DISP.</t>
  </si>
  <si>
    <t>PLANO POPLICE DISPAT</t>
  </si>
  <si>
    <t>POLICE DEPT (PHONE)</t>
  </si>
  <si>
    <t>RADIO07242012</t>
  </si>
  <si>
    <t>VAN ZANDY CO. S.O.</t>
  </si>
  <si>
    <t>OFFICER INITIATED CO</t>
  </si>
  <si>
    <t>REPORT TAKEN</t>
  </si>
  <si>
    <t>OFFICER HAWKINS</t>
  </si>
  <si>
    <t>SCHOOL CALLED DIRECT</t>
  </si>
  <si>
    <t>DISPATCHED/DROVE UP</t>
  </si>
  <si>
    <t>SELF ATTATCHED</t>
  </si>
  <si>
    <t>J JOHNSON ONSCENE</t>
  </si>
  <si>
    <t>FT BEND SO DISPATCH</t>
  </si>
  <si>
    <t>DPS COMMUNINCATIONS</t>
  </si>
  <si>
    <t>ON VIEWED`</t>
  </si>
  <si>
    <t>CONROE DISPATCHER</t>
  </si>
  <si>
    <t>ELLIS COUNTY S.O. DI</t>
  </si>
  <si>
    <t>MORRIS CO. SO</t>
  </si>
  <si>
    <t>12-10084</t>
  </si>
  <si>
    <t>PATRILING</t>
  </si>
  <si>
    <t>INPERSON</t>
  </si>
  <si>
    <t>JESSE MARTINEZ</t>
  </si>
  <si>
    <t>VIA PD DISPATCH</t>
  </si>
  <si>
    <t>FLAGGED DOWN WHILE O</t>
  </si>
  <si>
    <t>LAMESA-PD</t>
  </si>
  <si>
    <t>SOUTHWEST DISPATCHER</t>
  </si>
  <si>
    <t>ON-VIEW/TRAFFIC STOP</t>
  </si>
  <si>
    <t>CALL SLIP DROPPED</t>
  </si>
  <si>
    <t>HDP DISPATCH</t>
  </si>
  <si>
    <t>D I S P A T C H E D</t>
  </si>
  <si>
    <t>OVERTON DISPATCH</t>
  </si>
  <si>
    <t>FORT STOCKTON PD 911</t>
  </si>
  <si>
    <t>ON SCENE/DRIVE UP</t>
  </si>
  <si>
    <t>DISTACHER</t>
  </si>
  <si>
    <t>ALREADY ON THE SCENE</t>
  </si>
  <si>
    <t>MASON COUNTY COMMUNI</t>
  </si>
  <si>
    <t>DRIVER-JANET PALMER</t>
  </si>
  <si>
    <t>MCCULLOCH COUNTY SO</t>
  </si>
  <si>
    <t>FOUND UNITS 2&amp;3</t>
  </si>
  <si>
    <t>DISPATCH S.O.</t>
  </si>
  <si>
    <t>SPD DISPATCH VIA RAD</t>
  </si>
  <si>
    <t>ANSON CITY HALL</t>
  </si>
  <si>
    <t>SEALY DISPATCH</t>
  </si>
  <si>
    <t>VIEWED/ON SCENE</t>
  </si>
  <si>
    <t>ON-VIEW / DISPATCHED</t>
  </si>
  <si>
    <t>OFFICER PHONE CALL</t>
  </si>
  <si>
    <t>DROVE UP/DISPATCHED</t>
  </si>
  <si>
    <t>BURLESON FD</t>
  </si>
  <si>
    <t>OFF DUTY OFF 3571</t>
  </si>
  <si>
    <t>CANTON DISPATCH 911</t>
  </si>
  <si>
    <t>LUFKIN DPS.</t>
  </si>
  <si>
    <t>RODE UP ON SCENE</t>
  </si>
  <si>
    <t>DISPATCHDISPATVCH</t>
  </si>
  <si>
    <t>VIEWED ON SIGHT</t>
  </si>
  <si>
    <t>CALLED OUT ON</t>
  </si>
  <si>
    <t>I OBSERVED VEHICLES</t>
  </si>
  <si>
    <t>BY THE DRIVER OF UN2</t>
  </si>
  <si>
    <t>DISPATCHED BY SHERRI</t>
  </si>
  <si>
    <t>BY OFFENSE REPORT</t>
  </si>
  <si>
    <t>DPS COMMUNICATIONS-W</t>
  </si>
  <si>
    <t>CORYELL COM</t>
  </si>
  <si>
    <t>GONZALES SHERIFF'S O</t>
  </si>
  <si>
    <t>BRAZOS COUNTY DISPAT</t>
  </si>
  <si>
    <t>SOMERVELL CO S.O.</t>
  </si>
  <si>
    <t>OFFICER UNISKIEWICZ</t>
  </si>
  <si>
    <t>LCSO-RADIO</t>
  </si>
  <si>
    <t>PHONE TXDPS</t>
  </si>
  <si>
    <t>YOAKUM FIRE DEPARTME</t>
  </si>
  <si>
    <t>VIDOR POLICE DISPATC</t>
  </si>
  <si>
    <t>JIM WELLS CO SO</t>
  </si>
  <si>
    <t>DISPATCHED0</t>
  </si>
  <si>
    <t>PHONE CALL FROM DISP</t>
  </si>
  <si>
    <t>OBSERVED AUTO CRASH</t>
  </si>
  <si>
    <t>OFF. NGUYEN</t>
  </si>
  <si>
    <t>TERRY COUNTY S.O.</t>
  </si>
  <si>
    <t>CAMP CO S.O.</t>
  </si>
  <si>
    <t>0234 DISPATCHED</t>
  </si>
  <si>
    <t>MRS. DAWAYNE BROWN</t>
  </si>
  <si>
    <t>PHONE-ARANSAS SO.</t>
  </si>
  <si>
    <t>DPS WESLACO COM.</t>
  </si>
  <si>
    <t>ROLLED BY ACCIDENT</t>
  </si>
  <si>
    <t>DPS WESLACO-RADIO</t>
  </si>
  <si>
    <t>DPS WESLOCA COMM.</t>
  </si>
  <si>
    <t>RADIO DISPATCHED/MDC</t>
  </si>
  <si>
    <t>WALK IN VICTIM</t>
  </si>
  <si>
    <t>DISPATCHED-ACSO</t>
  </si>
  <si>
    <t>DPS WESLACO-CELL PHO</t>
  </si>
  <si>
    <t>RADIO-ARANSAS CO.</t>
  </si>
  <si>
    <t>DISPATCHAED</t>
  </si>
  <si>
    <t>I WITNESSED</t>
  </si>
  <si>
    <t>WISE COUNTY SHERIFF</t>
  </si>
  <si>
    <t>PHONE (CALL OUT)</t>
  </si>
  <si>
    <t>LINE OF SIGHT</t>
  </si>
  <si>
    <t>PHONE-DPS AUSTIN</t>
  </si>
  <si>
    <t>OFFICER ON POLICE RA</t>
  </si>
  <si>
    <t>WESLACO COMMS.</t>
  </si>
  <si>
    <t>COLLIN COUNTY S.O. D</t>
  </si>
  <si>
    <t>DPS COMM-TEXAS CITY</t>
  </si>
  <si>
    <t>COMM.-DPS WESLACO</t>
  </si>
  <si>
    <t>1807 HRS</t>
  </si>
  <si>
    <t>RADIO-DPS TEXAS DITY</t>
  </si>
  <si>
    <t>NBPD DISPATCH</t>
  </si>
  <si>
    <t>DISPATCHED DELTA CO</t>
  </si>
  <si>
    <t>LAMAR CO COMMUNICATI</t>
  </si>
  <si>
    <t>CHAMBERS CSO</t>
  </si>
  <si>
    <t>ADVISED BY DRV</t>
  </si>
  <si>
    <t>CITY OF KEENE DISPAT</t>
  </si>
  <si>
    <t>OBSERVED DAMAGED FEN</t>
  </si>
  <si>
    <t>DPS WESLCO COMM.</t>
  </si>
  <si>
    <t>DPS WESLACO COMMS.</t>
  </si>
  <si>
    <t>HCC DISPATCHER</t>
  </si>
  <si>
    <t>SGT.TIM SIMMONS/THP</t>
  </si>
  <si>
    <t>ON VIEW-AFTER</t>
  </si>
  <si>
    <t>TX CITY COMM</t>
  </si>
  <si>
    <t>DPS RADIO COMM.</t>
  </si>
  <si>
    <t>DISPATCH-ONSTAR</t>
  </si>
  <si>
    <t>PHONE REPORT</t>
  </si>
  <si>
    <t>COMANCHE CENTRAL DIS</t>
  </si>
  <si>
    <t>N. DISPATCHED</t>
  </si>
  <si>
    <t>BY PHONE-SGT. B. ROB</t>
  </si>
  <si>
    <t>WATCHED IT OCCUR</t>
  </si>
  <si>
    <t>POLICE DIPSATCH</t>
  </si>
  <si>
    <t>NORTH HPD DISPATCHER</t>
  </si>
  <si>
    <t>WESLACO COMM-RADIO</t>
  </si>
  <si>
    <t>SUPPLEMENT</t>
  </si>
  <si>
    <t>DEPUTY WITNESSED ACC</t>
  </si>
  <si>
    <t>OBSERVED COLLISION R</t>
  </si>
  <si>
    <t>SAN SABA DISPATCH</t>
  </si>
  <si>
    <t>INFORMED BY DRIVER</t>
  </si>
  <si>
    <t>WITNESS INCIDENT</t>
  </si>
  <si>
    <t>RADIO/CONSTABLE 753</t>
  </si>
  <si>
    <t>GRIMES CO SO</t>
  </si>
  <si>
    <t>DPS RADIO COMM</t>
  </si>
  <si>
    <t>W. SMITH</t>
  </si>
  <si>
    <t>HENDERSON COUNTY SO</t>
  </si>
  <si>
    <t>CALL FROM PROPERTY O</t>
  </si>
  <si>
    <t>CRCC WALK IN REPORT</t>
  </si>
  <si>
    <t>CHAIN OF COMMAND</t>
  </si>
  <si>
    <t>DUVAL DISPATCHER</t>
  </si>
  <si>
    <t>DPS COMMUNCICATIONS</t>
  </si>
  <si>
    <t>CASEY LANDER</t>
  </si>
  <si>
    <t>DISPATCHED FANNIN CO</t>
  </si>
  <si>
    <t>WALKED IN PD LOBBY</t>
  </si>
  <si>
    <t>CASE ASSIGNMENT</t>
  </si>
  <si>
    <t>HSCO RADIO COMM</t>
  </si>
  <si>
    <t>911/RADO DISPATCH</t>
  </si>
  <si>
    <t>MADISON CO SO</t>
  </si>
  <si>
    <t>ONCALL PHONE</t>
  </si>
  <si>
    <t>TROOPER MCWHERTER</t>
  </si>
  <si>
    <t>JCSO DISPATCH (BY PH</t>
  </si>
  <si>
    <t>ONSTAR 911</t>
  </si>
  <si>
    <t>DPS EL PASO COMMUNCA</t>
  </si>
  <si>
    <t>TELEPHONE-YOAKUM COU</t>
  </si>
  <si>
    <t>JCSO COMMUNCATIONS</t>
  </si>
  <si>
    <t>SUTTON COUNTY SHERIF</t>
  </si>
  <si>
    <t>CULBERSON COMMUNICAT</t>
  </si>
  <si>
    <t>DPS WACO - PHONE</t>
  </si>
  <si>
    <t>OBSERVED CRASH IN PE</t>
  </si>
  <si>
    <t>POST DISPATCH</t>
  </si>
  <si>
    <t>PECOS CO SHERIFFS OF</t>
  </si>
  <si>
    <t>THROUGH DPS COMMUNIC</t>
  </si>
  <si>
    <t>AMARILLO COMM.</t>
  </si>
  <si>
    <t>CRYSTAL CITY COMMUNI</t>
  </si>
  <si>
    <t>STERLING SO</t>
  </si>
  <si>
    <t>YOAKUM POLICE DEPART</t>
  </si>
  <si>
    <t>DISPATCHED CFS</t>
  </si>
  <si>
    <t>DEL RIO COMM</t>
  </si>
  <si>
    <t>PLAY DOOM</t>
  </si>
  <si>
    <t>WOOD CO. SHERIFF'S O</t>
  </si>
  <si>
    <t>WALLER COUNTY SO DIS</t>
  </si>
  <si>
    <t>EMERGENCY RADIO TRAF</t>
  </si>
  <si>
    <t>DRIVER CALLED ME</t>
  </si>
  <si>
    <t>DONLEY CO. DISPATCH</t>
  </si>
  <si>
    <t>DPS AMARILLO COMMUNI</t>
  </si>
  <si>
    <t>NOLAN COUNTY DISPATC</t>
  </si>
  <si>
    <t>MIDLAND DPS COMMUNCA</t>
  </si>
  <si>
    <t>DISPATCHED (YOAKUM C</t>
  </si>
  <si>
    <t>GONZALES COUNTY SO D</t>
  </si>
  <si>
    <t>ANOTHER TROOPER</t>
  </si>
  <si>
    <t>CITIZEN'S CALL</t>
  </si>
  <si>
    <t>KINNEY COUNTY SHERIF</t>
  </si>
  <si>
    <t>DPS COMMIUNICATIONS</t>
  </si>
  <si>
    <t>PEDESTIAN</t>
  </si>
  <si>
    <t>SAW CRASH OCCUR</t>
  </si>
  <si>
    <t>RADIO DISPATCHED BY</t>
  </si>
  <si>
    <t>UPD DISPATCH</t>
  </si>
  <si>
    <t>CHILDRESS DPS COMMUN</t>
  </si>
  <si>
    <t>AMARILLO COMM</t>
  </si>
  <si>
    <t>UPSHUR COUNTY COMMUN</t>
  </si>
  <si>
    <t>DUMAS COMMUNCATIONS</t>
  </si>
  <si>
    <t>AMARILLO DPS DISPATC</t>
  </si>
  <si>
    <t>GREGG COUNTY SO</t>
  </si>
  <si>
    <t>TELEPHONE-TERRY COUN</t>
  </si>
  <si>
    <t>MARFA, TX DISPATCH</t>
  </si>
  <si>
    <t>ICSO TELEPHONE</t>
  </si>
  <si>
    <t>CARSON COUNTY</t>
  </si>
  <si>
    <t>BELLL CO COMM CENTER</t>
  </si>
  <si>
    <t>PULL UP ON SCENE</t>
  </si>
  <si>
    <t>DUMAS DPS</t>
  </si>
  <si>
    <t>HOPKINS COUTY DISPAT</t>
  </si>
  <si>
    <t>PANHANDLE SO</t>
  </si>
  <si>
    <t>COLORADO COUNTY COMM</t>
  </si>
  <si>
    <t>RESPONED</t>
  </si>
  <si>
    <t>SGT. N. DE LEON</t>
  </si>
  <si>
    <t>OLDHAM CO. DISPATCH</t>
  </si>
  <si>
    <t>HARRISON COUNTY SHER</t>
  </si>
  <si>
    <t>BELL/COM CENTER</t>
  </si>
  <si>
    <t>EYEWITNESS TO CRASH</t>
  </si>
  <si>
    <t>JACKSON CO SO DISPAT</t>
  </si>
  <si>
    <t>DAWSON COUNTY DISPAT</t>
  </si>
  <si>
    <t>FOUND ATTEMPTING TO</t>
  </si>
  <si>
    <t>TROOPER DROVE UPON C</t>
  </si>
  <si>
    <t>WALKER CO DISPATCHER</t>
  </si>
  <si>
    <t>YOUNG CO. SHERIFF'S</t>
  </si>
  <si>
    <t>HILL COUNT SO</t>
  </si>
  <si>
    <t>TELEPHONE (YOAKUM CO</t>
  </si>
  <si>
    <t>TAYLOR COUNTY DISPAT</t>
  </si>
  <si>
    <t>FBCSO COMM</t>
  </si>
  <si>
    <t>SO-FLOYD CO</t>
  </si>
  <si>
    <t>CP WALKED UP TO ME</t>
  </si>
  <si>
    <t>AUSTIN COUNTY DEP. E</t>
  </si>
  <si>
    <t>UPSHUR COUNTY COMM.</t>
  </si>
  <si>
    <t>STATE TROOPER MICHAE</t>
  </si>
  <si>
    <t>TROOPER BRIDGES</t>
  </si>
  <si>
    <t>ROLLED UP ON CRASH S</t>
  </si>
  <si>
    <t>JIM WELL CO DISPATCH</t>
  </si>
  <si>
    <t>AUSTIN COUNTY DEP EB</t>
  </si>
  <si>
    <t>SO COMMUNICARTIONS</t>
  </si>
  <si>
    <t>UNIT 1 CALLED POLICE</t>
  </si>
  <si>
    <t>DPS OZONA COMMUNICAT</t>
  </si>
  <si>
    <t>DPS WACO-PHONE</t>
  </si>
  <si>
    <t>DEL RIO DPS COMM.</t>
  </si>
  <si>
    <t>HARDON COUNTY SO</t>
  </si>
  <si>
    <t>PECOS COMM./VAN HORN</t>
  </si>
  <si>
    <t>STRATFORD DISPATCH (</t>
  </si>
  <si>
    <t>GONZALES CO. S.L. DI</t>
  </si>
  <si>
    <t>PHONE, JCSO</t>
  </si>
  <si>
    <t>WALKER CO DISPATCH</t>
  </si>
  <si>
    <t>ON-VIEW / ACCIDENT</t>
  </si>
  <si>
    <t>FLAGGED  DOWN</t>
  </si>
  <si>
    <t>THOUGH DISPATCH</t>
  </si>
  <si>
    <t>DPS LAREDO-PHONE CAL</t>
  </si>
  <si>
    <t>PECOS CO SO COMMUNIC</t>
  </si>
  <si>
    <t>96Z16</t>
  </si>
  <si>
    <t>ON SIGHT OF OFFICER</t>
  </si>
  <si>
    <t>INVESTIGATING OFFICE</t>
  </si>
  <si>
    <t>OBSERVED DIBRIS ON R</t>
  </si>
  <si>
    <t>LOCATED MYSELF</t>
  </si>
  <si>
    <t>COLLEGE POLICE</t>
  </si>
  <si>
    <t>HPD DISPATCER</t>
  </si>
  <si>
    <t>CALDWELL CTY DISPATC</t>
  </si>
  <si>
    <t>DRIVE  UP ON</t>
  </si>
  <si>
    <t>CCFD ON SCENE</t>
  </si>
  <si>
    <t>SABINE COUNTY SHERIF</t>
  </si>
  <si>
    <t>DROVE UP ON COLISSIO</t>
  </si>
  <si>
    <t>DISPATC MCT</t>
  </si>
  <si>
    <t>OFF DUTY</t>
  </si>
  <si>
    <t>LYNN COUNTY DISPATCH</t>
  </si>
  <si>
    <t>ON VIEW OF OFFICER</t>
  </si>
  <si>
    <t>KINGSLEY DISPATCH</t>
  </si>
  <si>
    <t>HPD SP DISPATCH</t>
  </si>
  <si>
    <t>DIS[ATCHED</t>
  </si>
  <si>
    <t>SAW IT WHILE DRIVING</t>
  </si>
  <si>
    <t>CALLED BY BYSTANDER</t>
  </si>
  <si>
    <t>WALK IN VCD</t>
  </si>
  <si>
    <t>ADVISED/DIFF. CALL</t>
  </si>
  <si>
    <t>DISPATCH/  SGT</t>
  </si>
  <si>
    <t>DROVED UPON</t>
  </si>
  <si>
    <t>PRIMARY RADIO</t>
  </si>
  <si>
    <t>AECC DISPATCHER</t>
  </si>
  <si>
    <t>SELF ASSIGNED TO CAL</t>
  </si>
  <si>
    <t>RADIO  DISPATCH</t>
  </si>
  <si>
    <t>VIEWED DISABLED VEH.</t>
  </si>
  <si>
    <t>OBSERVED  VEHICLES</t>
  </si>
  <si>
    <t>OFC HEARD COLLISION</t>
  </si>
  <si>
    <t>CALLBACK</t>
  </si>
  <si>
    <t>D I S P A T C H</t>
  </si>
  <si>
    <t>COMANCHE COUNTY DISP</t>
  </si>
  <si>
    <t>WENT TO THE STATION</t>
  </si>
  <si>
    <t>RASTLAND CO DISPATCH</t>
  </si>
  <si>
    <t>VAN ZANDT COMMUNICAT</t>
  </si>
  <si>
    <t>UPSHUR COUNTY COMM</t>
  </si>
  <si>
    <t>FLAGGED DOWN ANOTHER</t>
  </si>
  <si>
    <t>NEW SUMMERFIELD OFFI</t>
  </si>
  <si>
    <t>FOUND, NOT OBSERVED</t>
  </si>
  <si>
    <t>ANTHONY PD DISPACH</t>
  </si>
  <si>
    <t>FORT BEN COMM</t>
  </si>
  <si>
    <t>PHONE-TXDPS</t>
  </si>
  <si>
    <t>VIA RADIO BY DISPATC</t>
  </si>
  <si>
    <t>ON VIEW/ON SCENE</t>
  </si>
  <si>
    <t>S. TRUEX</t>
  </si>
  <si>
    <t>FORT BEND COMMICATIO</t>
  </si>
  <si>
    <t>H.I.S.D DISPATCH</t>
  </si>
  <si>
    <t>LAMPASAS CO SO</t>
  </si>
  <si>
    <t>VERBAL ADVISED</t>
  </si>
  <si>
    <t>HIDS PD DISPATCHER</t>
  </si>
  <si>
    <t>SGT. CASTILLO</t>
  </si>
  <si>
    <t>ANOTHER OFFICER CALL</t>
  </si>
  <si>
    <t>CALLED BY SERGEANT</t>
  </si>
  <si>
    <t>RADIO/DISPATC</t>
  </si>
  <si>
    <t>CONTACTED BY CITIZEN</t>
  </si>
  <si>
    <t>RADIO DISPATHC</t>
  </si>
  <si>
    <t>CALDWELL S.O. COMMUN</t>
  </si>
  <si>
    <t>RADIO/OTHER OFFICER</t>
  </si>
  <si>
    <t>DPS COMMUNICANTIONS</t>
  </si>
  <si>
    <t>PALMHURST POLICE DIS</t>
  </si>
  <si>
    <t>LUMBERTON DISPATCH</t>
  </si>
  <si>
    <t>VAN ZANDT COUNTY DIS</t>
  </si>
  <si>
    <t>JOHNSON COUNTY SHERI</t>
  </si>
  <si>
    <t>MADISONVILLE POLICE</t>
  </si>
  <si>
    <t>WHARTON COUNTY SHERI</t>
  </si>
  <si>
    <t>BY RADIO FROM VOLUNT</t>
  </si>
  <si>
    <t>OBSERVED POST ACCIDE</t>
  </si>
  <si>
    <t>UNIT 5F45E/ DISPATCH</t>
  </si>
  <si>
    <t>DISPATCHED DELTA</t>
  </si>
  <si>
    <t>FOUND WHILE PATROLLI</t>
  </si>
  <si>
    <t>ON - SCENE</t>
  </si>
  <si>
    <t>APD-POLICE DISPATCHE</t>
  </si>
  <si>
    <t>MARSHALL P.D.</t>
  </si>
  <si>
    <t>WESLACO DPS-COMM</t>
  </si>
  <si>
    <t>D ISPATCHED</t>
  </si>
  <si>
    <t>OFC.CHAPA</t>
  </si>
  <si>
    <t>FORD CO. SHERIFF OFC</t>
  </si>
  <si>
    <t>HPDWESTSIDE DISPATCH</t>
  </si>
  <si>
    <t>NORTH/STA-WALK-IN</t>
  </si>
  <si>
    <t>LEE COUNTY SHERIFF'S</t>
  </si>
  <si>
    <t>FLAGGED DOWN+</t>
  </si>
  <si>
    <t>MILLS COUNTY SO-DISP</t>
  </si>
  <si>
    <t>HAYS CO. S.O</t>
  </si>
  <si>
    <t>CONORE DISPATCHER</t>
  </si>
  <si>
    <t>NOTIFIED BY #208</t>
  </si>
  <si>
    <t>DISPATCHED BY SHELBY</t>
  </si>
  <si>
    <t>DISPATCH FANNIN CO S</t>
  </si>
  <si>
    <t>DISPATCH AMARILLO DP</t>
  </si>
  <si>
    <t>OFFICER WITNESSED TH</t>
  </si>
  <si>
    <t>YOAKUM DISPATCH</t>
  </si>
  <si>
    <t>PRESENT WHEN OCCURED</t>
  </si>
  <si>
    <t>OBSERVED VEHICLES ON</t>
  </si>
  <si>
    <t>SCSO</t>
  </si>
  <si>
    <t>TYLER COMM</t>
  </si>
  <si>
    <t>DISPATCHED DCSO</t>
  </si>
  <si>
    <t>ADLESPERGER</t>
  </si>
  <si>
    <t>ADIO DISPATCH</t>
  </si>
  <si>
    <t>GREGG COUNTY DISPATH</t>
  </si>
  <si>
    <t>X-JOB</t>
  </si>
  <si>
    <t>SGT. SHACKELFORD #21</t>
  </si>
  <si>
    <t>TCH SECURITY</t>
  </si>
  <si>
    <t>DELTA CO COMMUNICATI</t>
  </si>
  <si>
    <t>WALK IN STOERFRONT</t>
  </si>
  <si>
    <t>OBSERVED VEHICLES AF</t>
  </si>
  <si>
    <t>CAMPUS MANAGER</t>
  </si>
  <si>
    <t>TROOPER DROVE UPON</t>
  </si>
  <si>
    <t>COLLIN CO SHERIFF DI</t>
  </si>
  <si>
    <t>WPPD OFFICER RAMSEY</t>
  </si>
  <si>
    <t>VZCO DISP.</t>
  </si>
  <si>
    <t>DISPATHED VIA RADIO</t>
  </si>
  <si>
    <t>HCSO COMM</t>
  </si>
  <si>
    <t>CALLED BY TROOPER TA</t>
  </si>
  <si>
    <t>OTHER OFFICER FOUND</t>
  </si>
  <si>
    <t>HCSO COMM.</t>
  </si>
  <si>
    <t>WALLER COUNTY S.O. D</t>
  </si>
  <si>
    <t>CRIMESTOPPERS TIP</t>
  </si>
  <si>
    <t>CLEVELAND PD</t>
  </si>
  <si>
    <t>FRONT DESK WALK-IN</t>
  </si>
  <si>
    <t>PULLED UPON ACCIDENT</t>
  </si>
  <si>
    <t>OFFICER GALLENKAMP</t>
  </si>
  <si>
    <t>BY MASON CO COMMUNIC</t>
  </si>
  <si>
    <t>DRIVER OF SPEEDING V</t>
  </si>
  <si>
    <t>RADIO-TEXAS CITY</t>
  </si>
  <si>
    <t>CC SO</t>
  </si>
  <si>
    <t>STATFORD DISPATCH</t>
  </si>
  <si>
    <t>OFFICER G. WOLFHAGEN</t>
  </si>
  <si>
    <t>TEXAS CITY COMMUNCAI</t>
  </si>
  <si>
    <t>DISPATCHED-DPS COMMU</t>
  </si>
  <si>
    <t>SGT. DANA COTHREN</t>
  </si>
  <si>
    <t>OFFICER OBSERVED SUB</t>
  </si>
  <si>
    <t>DISPATCHED KCSO</t>
  </si>
  <si>
    <t>MOD DSP</t>
  </si>
  <si>
    <t>RAINS S.O.</t>
  </si>
  <si>
    <t>TRAVIS COUNTY DISP.</t>
  </si>
  <si>
    <t>ON- VIEWED</t>
  </si>
  <si>
    <t>IN PERSON BY PASSERB</t>
  </si>
  <si>
    <t>OBSERVED (HEARD COLL</t>
  </si>
  <si>
    <t>RUCKS CO. S.O.</t>
  </si>
  <si>
    <t>TELEPHONE-ICSO</t>
  </si>
  <si>
    <t>DESK OFFICER CELL</t>
  </si>
  <si>
    <t>ROLLED-UP ON</t>
  </si>
  <si>
    <t>ROLLED UP ON THE CRA</t>
  </si>
  <si>
    <t>STONEWALL CO. SHERIF</t>
  </si>
  <si>
    <t>NORTH-STA-WALK-IN</t>
  </si>
  <si>
    <t>RADIP DISPATCH</t>
  </si>
  <si>
    <t>WITHIN VIEW OF OFC.</t>
  </si>
  <si>
    <t>ON-VIEW/FLAGDOWN</t>
  </si>
  <si>
    <t>JONES CO DISPATCH</t>
  </si>
  <si>
    <t>VIA DISPATHED</t>
  </si>
  <si>
    <t>OBSERVED IT OCCUR</t>
  </si>
  <si>
    <t>DISPATATCHED</t>
  </si>
  <si>
    <t>CASS DISPATCH</t>
  </si>
  <si>
    <t>AREA PATROL</t>
  </si>
  <si>
    <t>ON SIGHT BY OFFICER</t>
  </si>
  <si>
    <t>DISPTAHED</t>
  </si>
  <si>
    <t>INITIATED (FOUND)</t>
  </si>
  <si>
    <t>REPORTED BY SCHOOL O</t>
  </si>
  <si>
    <t>ON POLICE DESK</t>
  </si>
  <si>
    <t>VIA PD DISPATCHED</t>
  </si>
  <si>
    <t>LAW ENFORCEMENT RADI</t>
  </si>
  <si>
    <t>PHONE CALL FROM SO</t>
  </si>
  <si>
    <t>DISAPTCHED-RADIO</t>
  </si>
  <si>
    <t>HPD DISPATCHER0</t>
  </si>
  <si>
    <t>WALKK IN</t>
  </si>
  <si>
    <t>ON SCENE IMMEDIATELY</t>
  </si>
  <si>
    <t>BY C180</t>
  </si>
  <si>
    <t>ON/V</t>
  </si>
  <si>
    <t>OFFICER  OBSERVED</t>
  </si>
  <si>
    <t>OFFICER BEHIND UNIT#</t>
  </si>
  <si>
    <t>RADIO DISPATCHEDQ</t>
  </si>
  <si>
    <t>SCOTT COPELAND</t>
  </si>
  <si>
    <t>OTHER OFFICER/MDC</t>
  </si>
  <si>
    <t>WESLCAO COMMUNICATIO</t>
  </si>
  <si>
    <t>M DISPATCHED</t>
  </si>
  <si>
    <t>DISPATCH VIA PHONE</t>
  </si>
  <si>
    <t>BURLESON PD</t>
  </si>
  <si>
    <t>TOLD BY DRIVER #1</t>
  </si>
  <si>
    <t>BRAZORIA COUTY DISPA</t>
  </si>
  <si>
    <t>SELF/FLAG DOWN</t>
  </si>
  <si>
    <t>HAYS COUNTY DEPUTY S</t>
  </si>
  <si>
    <t>DPS COMMUINICATIONS</t>
  </si>
  <si>
    <t>DISPATCHED (CORBELL)</t>
  </si>
  <si>
    <t>OFFICER BALDWIN</t>
  </si>
  <si>
    <t>TEXAS CITY COMMS</t>
  </si>
  <si>
    <t>LIBERTY CO S.O. COMM</t>
  </si>
  <si>
    <t>SELF INITIATED BY OF</t>
  </si>
  <si>
    <t>NOTIFIED BY CELL PHO</t>
  </si>
  <si>
    <t>DISPATCHED DPS AMARI</t>
  </si>
  <si>
    <t>OFFICER THEDFORD</t>
  </si>
  <si>
    <t>HARRIS COUNTY SO RAD</t>
  </si>
  <si>
    <t>911-BOSQUE COUNTY SO</t>
  </si>
  <si>
    <t>SHELBY COUNTY SHERIF</t>
  </si>
  <si>
    <t>DONLEY CO. SO.</t>
  </si>
  <si>
    <t>WAVED DOWN AT SCENE</t>
  </si>
  <si>
    <t>DEWITT COUNTY SHERIF</t>
  </si>
  <si>
    <t>PHONE LCSO</t>
  </si>
  <si>
    <t>WESLCACO DPS COMM</t>
  </si>
  <si>
    <t>PHONE DEWITT CTY SHE</t>
  </si>
  <si>
    <t>DROVE UPON/FLAGGEDDO</t>
  </si>
  <si>
    <t>HPD/S. CENT DISP</t>
  </si>
  <si>
    <t>DEWITT COUNTY DISPAT</t>
  </si>
  <si>
    <t>BY PERSON INVOLVED</t>
  </si>
  <si>
    <t>WALK IN/STATION 4</t>
  </si>
  <si>
    <t>DPS COMMUNICATOINS</t>
  </si>
  <si>
    <t>CARSON CO DISPATCH</t>
  </si>
  <si>
    <t>DROVE UP ON SCENE OF</t>
  </si>
  <si>
    <t>OBSERVED LIGHT POLE</t>
  </si>
  <si>
    <t>SAN JACINOT COUNTY S</t>
  </si>
  <si>
    <t>ON SITE OBSERVATION</t>
  </si>
  <si>
    <t>ESCO DISPATCH</t>
  </si>
  <si>
    <t>WITNESS TO</t>
  </si>
  <si>
    <t>HARRIS CO. S.O. RADI</t>
  </si>
  <si>
    <t>LUFKIN COMMUNCATIONS</t>
  </si>
  <si>
    <t>DIRECTED DISPATCH</t>
  </si>
  <si>
    <t>CHABMERS CO SO</t>
  </si>
  <si>
    <t>ON VIEW(ENROUTE TO A</t>
  </si>
  <si>
    <t>ON VIEW WHILE PATROL</t>
  </si>
  <si>
    <t>SO BURNET</t>
  </si>
  <si>
    <t>DISPATCHER BY PHONE</t>
  </si>
  <si>
    <t>JASPER CO SHERIFF'S</t>
  </si>
  <si>
    <t>OFFICER DROVE ONTO S</t>
  </si>
  <si>
    <t>SGT. DANA COTHREN-TH</t>
  </si>
  <si>
    <t>I SAW THE VEHICLE</t>
  </si>
  <si>
    <t>WITNESSED BY AN OFFI</t>
  </si>
  <si>
    <t>CAME TO THE STATION</t>
  </si>
  <si>
    <t>COLLIN COUNTY DISP</t>
  </si>
  <si>
    <t>CIT Y SCERATARY</t>
  </si>
  <si>
    <t>WITHIN VIEW/RADIO</t>
  </si>
  <si>
    <t>ANOTHER DEPUTY</t>
  </si>
  <si>
    <t>CIVILIAN/MR. HOLLIS</t>
  </si>
  <si>
    <t>WALKIN BY UNIT #2</t>
  </si>
  <si>
    <t>CAD-SELF ASSIGN</t>
  </si>
  <si>
    <t>VIA MCT DISPACHE</t>
  </si>
  <si>
    <t>OFC NUNEZ ON SCENE</t>
  </si>
  <si>
    <t>BURNET COUNTY</t>
  </si>
  <si>
    <t>ON VIEWED ACC.</t>
  </si>
  <si>
    <t>WAVED DOWN BY CALLER</t>
  </si>
  <si>
    <t>CHECK BY WITH 24C50E</t>
  </si>
  <si>
    <t>OFFICER ROLLED BEHIN</t>
  </si>
  <si>
    <t>CAD SELF</t>
  </si>
  <si>
    <t>LAREDO DIPATCH</t>
  </si>
  <si>
    <t>CITIZEN WALKED-IN</t>
  </si>
  <si>
    <t>OBERSERVED ACCIDENT</t>
  </si>
  <si>
    <t>ON-VIEWDI</t>
  </si>
  <si>
    <t>DROVE UP ON CRASK</t>
  </si>
  <si>
    <t>OFFICER FLAGED DWN</t>
  </si>
  <si>
    <t>DPS SECURITY</t>
  </si>
  <si>
    <t>RADIO DISPATCJED</t>
  </si>
  <si>
    <t>COOKE CO. SHERIFF</t>
  </si>
  <si>
    <t>FORT BEND COMM</t>
  </si>
  <si>
    <t>DISPCTAHED</t>
  </si>
  <si>
    <t>HENDERSON COUNTY SHE</t>
  </si>
  <si>
    <t>RADIO-DPS WESLACO</t>
  </si>
  <si>
    <t>OFFICER T. DOWNEY</t>
  </si>
  <si>
    <t>BAYTOWN  DISPATCH</t>
  </si>
  <si>
    <t>POICE DISPATCHER</t>
  </si>
  <si>
    <t>OFC NOTIFIED DISP</t>
  </si>
  <si>
    <t>DIS[PATCHED</t>
  </si>
  <si>
    <t>CPD DISPAT CH</t>
  </si>
  <si>
    <t>NW PATROL</t>
  </si>
  <si>
    <t>TROOPER PRESENT</t>
  </si>
  <si>
    <t>SGT. JUAREZ</t>
  </si>
  <si>
    <t>DISPATCYH</t>
  </si>
  <si>
    <t>TAKEN AT WSRC</t>
  </si>
  <si>
    <t>WOOD CO SHERIFFS OFF</t>
  </si>
  <si>
    <t>DISPATCAHED</t>
  </si>
  <si>
    <t>12-08148</t>
  </si>
  <si>
    <t>SGT. SALAZAR</t>
  </si>
  <si>
    <t>ON VIEW AFTER ACC</t>
  </si>
  <si>
    <t>HENDERSON CO. COMM.</t>
  </si>
  <si>
    <t>PATROL OF AREA</t>
  </si>
  <si>
    <t>HPD S.O. DISPATCHER</t>
  </si>
  <si>
    <t>JIM WELLS COUNTY SHE</t>
  </si>
  <si>
    <t>K-9 OFC HUNT</t>
  </si>
  <si>
    <t>KARNES DISPATCH</t>
  </si>
  <si>
    <t>WESLCO DPS COMM.</t>
  </si>
  <si>
    <t>D5S-ATCH</t>
  </si>
  <si>
    <t>BY DEPUTY VIA RADIO</t>
  </si>
  <si>
    <t>HOWARD COUNTY SHERIF</t>
  </si>
  <si>
    <t>RDIO DISPATCHED</t>
  </si>
  <si>
    <t>DISPATCH PARMER CO</t>
  </si>
  <si>
    <t>VERBAL BY SUPERVISOR</t>
  </si>
  <si>
    <t>DPS/BSCO</t>
  </si>
  <si>
    <t>ASSIST ONVIEW UNIT</t>
  </si>
  <si>
    <t>ROLLED UP ON THE SCE</t>
  </si>
  <si>
    <t>POLICE DESK</t>
  </si>
  <si>
    <t>OFFICER L VASQUEZ</t>
  </si>
  <si>
    <t>GONZALES SHERIFF'S D</t>
  </si>
  <si>
    <t>DICKENS COUNTY DISPA</t>
  </si>
  <si>
    <t>DISPATCHED~YOAKUM CO</t>
  </si>
  <si>
    <t>LAW ENFORCEMENT DISP</t>
  </si>
  <si>
    <t>BY DUI SUBJECT</t>
  </si>
  <si>
    <t>ARRIVED AT</t>
  </si>
  <si>
    <t>A PASSING MOTORIST</t>
  </si>
  <si>
    <t>DROVE UP ON UNIT 1</t>
  </si>
  <si>
    <t>OFFICER DURANT</t>
  </si>
  <si>
    <t>CALLED IT IN</t>
  </si>
  <si>
    <t>ARANSAS COUNTY COMMU</t>
  </si>
  <si>
    <t>M,C,T,DISPATCH</t>
  </si>
  <si>
    <t>STATION CALL IN</t>
  </si>
  <si>
    <t>RADIO, DISPATCH</t>
  </si>
  <si>
    <t>RADIO/WESLACO COMM</t>
  </si>
  <si>
    <t>DISPATCHED ACCIDENT</t>
  </si>
  <si>
    <t>FLAGGED DOWN BY CIT.</t>
  </si>
  <si>
    <t>MCT DISPATHED</t>
  </si>
  <si>
    <t>GRAY COUNTY S.O</t>
  </si>
  <si>
    <t>CAME IN OFFICE</t>
  </si>
  <si>
    <t>HPD / S.CENT DISP</t>
  </si>
  <si>
    <t>MESQUITE PD</t>
  </si>
  <si>
    <t>HEARD CRASH/OFFICER</t>
  </si>
  <si>
    <t>STATION-1 WALK-IN</t>
  </si>
  <si>
    <t>PASSER BY CALLED</t>
  </si>
  <si>
    <t>OFC. WAGNER VIA RADI</t>
  </si>
  <si>
    <t>HPD UNIT #1819</t>
  </si>
  <si>
    <t>RADIA</t>
  </si>
  <si>
    <t>ARRIVED AFTER COLLIS</t>
  </si>
  <si>
    <t>VEHICLES OBSERVED IN</t>
  </si>
  <si>
    <t>HEARD CRASH A BLOCK</t>
  </si>
  <si>
    <t>911 RADIO DISPATCHED</t>
  </si>
  <si>
    <t>MORRIS COUNTY DEPUTY</t>
  </si>
  <si>
    <t>CHEROKKE CO DISPATCH</t>
  </si>
  <si>
    <t>EMAILED BY THE HOA</t>
  </si>
  <si>
    <t>DPS WESLACO-COMM.</t>
  </si>
  <si>
    <t>SGT JOHN WALKER</t>
  </si>
  <si>
    <t>BRIAN C. POWELL</t>
  </si>
  <si>
    <t>DID NOT MAKE THE SCE</t>
  </si>
  <si>
    <t>TELEPHONE (CHIEF DEP</t>
  </si>
  <si>
    <t>RODE UPON</t>
  </si>
  <si>
    <t>VIEW FIRE DEPT. DISP</t>
  </si>
  <si>
    <t>WACO DPS DISPATCHER</t>
  </si>
  <si>
    <t>OWNER CALLED</t>
  </si>
  <si>
    <t>TSCO</t>
  </si>
  <si>
    <t>WALK-IN TO WSRC</t>
  </si>
  <si>
    <t>TELEPHONE (DISPATCH)</t>
  </si>
  <si>
    <t>AT LOCATION/FLAGGED</t>
  </si>
  <si>
    <t>CITIZEN CALLER</t>
  </si>
  <si>
    <t>WPFD DISPATCH</t>
  </si>
  <si>
    <t>FOUND IT ON PATROL</t>
  </si>
  <si>
    <t>SELF INTIATIED</t>
  </si>
  <si>
    <t>FLAGGED DOWN BY PAS</t>
  </si>
  <si>
    <t>PATRON/CITIZEN/FLAG</t>
  </si>
  <si>
    <t>HAYS COUNTY SHERRIFS</t>
  </si>
  <si>
    <t>DROVE UP ON THE ACC</t>
  </si>
  <si>
    <t>MYSELF ON SCENE</t>
  </si>
  <si>
    <t>BELL CO COMMUNCATION</t>
  </si>
  <si>
    <t>WALK IN TO MVRCC</t>
  </si>
  <si>
    <t>VZCO SO DISPATCHER</t>
  </si>
  <si>
    <t>ROLLED UP ON ACCID</t>
  </si>
  <si>
    <t>WALK-IN (MVRCC)</t>
  </si>
  <si>
    <t>COYRELL CO. SO.</t>
  </si>
  <si>
    <t>NQ</t>
  </si>
  <si>
    <t>BOSQUE SO COMMUNICAT</t>
  </si>
  <si>
    <t>REAL CO. DISPATCH</t>
  </si>
  <si>
    <t>HARRISON SO SO</t>
  </si>
  <si>
    <t>YOAKUM COUNTY DISAPT</t>
  </si>
  <si>
    <t>RADIO-BASTROP COUNTY</t>
  </si>
  <si>
    <t>RADIO DISPAATCH</t>
  </si>
  <si>
    <t>DEP. HARRIS 918 MCSO</t>
  </si>
  <si>
    <t>CALHOUN COUNTY SHERI</t>
  </si>
  <si>
    <t>RADIO-BCSO</t>
  </si>
  <si>
    <t>CRASH/CALL FOR SERVI</t>
  </si>
  <si>
    <t>WESLACO DPS COMMUNCA</t>
  </si>
  <si>
    <t>WACO DPS COMM</t>
  </si>
  <si>
    <t>ANTONIO MALDONADO</t>
  </si>
  <si>
    <t>DIRECT CALL</t>
  </si>
  <si>
    <t>POLICE DISPACH</t>
  </si>
  <si>
    <t>GPPD DISPATCH</t>
  </si>
  <si>
    <t>FLAGGED OFFICER DOWN</t>
  </si>
  <si>
    <t>ARCHER SHERIFFS OFFI</t>
  </si>
  <si>
    <t>VIA THE POLICE RADIO</t>
  </si>
  <si>
    <t>CPL GARBACIK</t>
  </si>
  <si>
    <t>GRAND PRAIRIE DISPAT</t>
  </si>
  <si>
    <t>DRIVER LICENSE EMPLO</t>
  </si>
  <si>
    <t>RADIO DISPACTCHED</t>
  </si>
  <si>
    <t>DISPATCH - RADIO</t>
  </si>
  <si>
    <t>SGT. BETTISHP-PHONE</t>
  </si>
  <si>
    <t>LAURA HILLARD</t>
  </si>
  <si>
    <t>SMPD-COMMUNICATIONS</t>
  </si>
  <si>
    <t>STOPPED BY THE DRIVE</t>
  </si>
  <si>
    <t>WALLER COUNTY SHERIF</t>
  </si>
  <si>
    <t>RADIO-BCSO DISPATCH</t>
  </si>
  <si>
    <t>SELF VIEWED</t>
  </si>
  <si>
    <t>GONZALES COUNTY SO C</t>
  </si>
  <si>
    <t>DPS TYLER COMM.</t>
  </si>
  <si>
    <t>SGT HANSEN # P148</t>
  </si>
  <si>
    <t>DEWITT SO DISPATCH</t>
  </si>
  <si>
    <t>WALK IN/PHONE PHRC C</t>
  </si>
  <si>
    <t>VZCO COMMUNICATIONS</t>
  </si>
  <si>
    <t>DEWITT SO COMMUNICAT</t>
  </si>
  <si>
    <t>DIDSPATCHED</t>
  </si>
  <si>
    <t>CALLED BY REP</t>
  </si>
  <si>
    <t>WESLACO DPS COM</t>
  </si>
  <si>
    <t>OCPD FRONT OFFICE</t>
  </si>
  <si>
    <t>MABANK POLICE DISPAT</t>
  </si>
  <si>
    <t>CITIZEN CALLED</t>
  </si>
  <si>
    <t>LUFKIN DPS COMMUNIOC</t>
  </si>
  <si>
    <t>OUT ON PATROL</t>
  </si>
  <si>
    <t>PER DISPATCHED</t>
  </si>
  <si>
    <t>HEMPSTEAD PD</t>
  </si>
  <si>
    <t>VIA CELL PHONE(CITY</t>
  </si>
  <si>
    <t>ON-VEIWED</t>
  </si>
  <si>
    <t>RADIO DOSPATCHED</t>
  </si>
  <si>
    <t>NOTIFIED BY DRIVER 1</t>
  </si>
  <si>
    <t>MARION CT. SO</t>
  </si>
  <si>
    <t>CITIZEN'S REPORT</t>
  </si>
  <si>
    <t>FIRE CHIEF YORK</t>
  </si>
  <si>
    <t>DROVE UP AND OBSERVE</t>
  </si>
  <si>
    <t>FOUND/DROVE UP ON CR</t>
  </si>
  <si>
    <t>ON SCENE RIGHT AFTER</t>
  </si>
  <si>
    <t>BY PHONE-DEWITT SO</t>
  </si>
  <si>
    <t>FIRE CHIEF</t>
  </si>
  <si>
    <t>DISPATCHED (DPS LUBB</t>
  </si>
  <si>
    <t>DROVE UP ON SCEEN</t>
  </si>
  <si>
    <t>SELF ASSION</t>
  </si>
  <si>
    <t>MOBILE DAIN TERMINAL</t>
  </si>
  <si>
    <t>DELTA COMMUNICATIONS</t>
  </si>
  <si>
    <t>LAVACA SO DISPATCH</t>
  </si>
  <si>
    <t>SGT./ONSCENE</t>
  </si>
  <si>
    <t>WALK INTO THE STATIN</t>
  </si>
  <si>
    <t>TROOPER JOSE OSORNIO</t>
  </si>
  <si>
    <t>DPS WES COMM</t>
  </si>
  <si>
    <t>REPORTED PERSON</t>
  </si>
  <si>
    <t>MCT/SELF DISPATCH</t>
  </si>
  <si>
    <t>DROVE  UPON</t>
  </si>
  <si>
    <t>WALKIN TO NE STATION</t>
  </si>
  <si>
    <t>DISPATCHED BY DSCO</t>
  </si>
  <si>
    <t>MCT DISPARCHED</t>
  </si>
  <si>
    <t>OFFICER J. PEREZ</t>
  </si>
  <si>
    <t>VERBAL BY PASSING MO</t>
  </si>
  <si>
    <t>DPS LUBBOCK COMM.</t>
  </si>
  <si>
    <t>VIAQ DISPATCHED</t>
  </si>
  <si>
    <t>RADIO DISPATHCHED</t>
  </si>
  <si>
    <t>NORTHWEST DISP</t>
  </si>
  <si>
    <t>STATION #01-WALK-IN</t>
  </si>
  <si>
    <t>OFFCER INITIATED</t>
  </si>
  <si>
    <t>ASSIGNED INVESTIGATO</t>
  </si>
  <si>
    <t>OBSERVED-DROVE ONTO</t>
  </si>
  <si>
    <t>DISPATCHED`</t>
  </si>
  <si>
    <t>ASSISTANCE NEEDED</t>
  </si>
  <si>
    <t>KLEBERG DISPATCHER</t>
  </si>
  <si>
    <t>TROOPER L. SULLIVAN</t>
  </si>
  <si>
    <t>VAN ZANDT SHERIFF S.</t>
  </si>
  <si>
    <t>BY OFFICER C. ROMERO</t>
  </si>
  <si>
    <t>CONROE POLICE OFFICE</t>
  </si>
  <si>
    <t>TEXT MESSAGE</t>
  </si>
  <si>
    <t>O.V. PATROL</t>
  </si>
  <si>
    <t>SHERMAN CO SO</t>
  </si>
  <si>
    <t>OFFICER VEGA</t>
  </si>
  <si>
    <t>JEFFERSON SO DISPATC</t>
  </si>
  <si>
    <t>POLICE UNIT ON SCENE</t>
  </si>
  <si>
    <t>PER RADIO TRAFFIC</t>
  </si>
  <si>
    <t>STARR COUNTY S.O.</t>
  </si>
  <si>
    <t>STARR COUNTY SO</t>
  </si>
  <si>
    <t>WES DPS COMM</t>
  </si>
  <si>
    <t>REQUESTED DISPATCH</t>
  </si>
  <si>
    <t>DISPATCHED (CCSO)</t>
  </si>
  <si>
    <t>BALENCIA</t>
  </si>
  <si>
    <t>CPL. CHET SEELINGTER</t>
  </si>
  <si>
    <t>METRO COMM/SECURITY</t>
  </si>
  <si>
    <t>POLICE RADIO (DISPAT</t>
  </si>
  <si>
    <t>LEVELLAND PD</t>
  </si>
  <si>
    <t>WAS ON SCENE WHEN OC</t>
  </si>
  <si>
    <t>CORYELL COUNTY SO.</t>
  </si>
  <si>
    <t>OFC BOBBITT 3110</t>
  </si>
  <si>
    <t>EAST MOUNTAIN PD</t>
  </si>
  <si>
    <t>SELF ASSINED</t>
  </si>
  <si>
    <t>HALL COUNTY DISPATCH</t>
  </si>
  <si>
    <t>TIM HOLLISTER</t>
  </si>
  <si>
    <t>DPS WESLACO COMMS</t>
  </si>
  <si>
    <t>WCSO COMMS</t>
  </si>
  <si>
    <t>HCSO DISPATCH CALL</t>
  </si>
  <si>
    <t>BONHMA PD DISPATCH</t>
  </si>
  <si>
    <t>HCSO COMMS</t>
  </si>
  <si>
    <t>NORHEAST DISPATCH</t>
  </si>
  <si>
    <t>DLISPATCHED</t>
  </si>
  <si>
    <t>OFFICER OBSERVED MOT</t>
  </si>
  <si>
    <t>HAMILTON CO DISPATCH</t>
  </si>
  <si>
    <t>ARRIVED AFTER HAPPEN</t>
  </si>
  <si>
    <t>S.O. COMMUNICATIONS</t>
  </si>
  <si>
    <t>FORT BEND SHERIFF'S</t>
  </si>
  <si>
    <t>PUBLIC SERVICE CALL</t>
  </si>
  <si>
    <t>CY-FAIR I.S.D. P.D.</t>
  </si>
  <si>
    <t>CALLED BY SGT BLAKE</t>
  </si>
  <si>
    <t>OFFICER WOODWARD</t>
  </si>
  <si>
    <t>MCT/DISPATCH</t>
  </si>
  <si>
    <t>RADIOED TO DISPATCH</t>
  </si>
  <si>
    <t>DISPATCHED-DPS WACO</t>
  </si>
  <si>
    <t>STATION #01 WALK-IN</t>
  </si>
  <si>
    <t>KARNES SO DISPATCH</t>
  </si>
  <si>
    <t>UT DISPATCH</t>
  </si>
  <si>
    <t>RODE UP</t>
  </si>
  <si>
    <t>WALK-IN/SE</t>
  </si>
  <si>
    <t>MDT DISPTACH</t>
  </si>
  <si>
    <t>WAKJIN</t>
  </si>
  <si>
    <t>WALK-IN RPT TO STA.</t>
  </si>
  <si>
    <t>WALKI IN</t>
  </si>
  <si>
    <t>SCENE SUPERVISOR</t>
  </si>
  <si>
    <t>N.E. DISPATCH</t>
  </si>
  <si>
    <t>UNINVOLVED MOTORIST</t>
  </si>
  <si>
    <t>SELF VIEW</t>
  </si>
  <si>
    <t>STATION-1/WALK-IN</t>
  </si>
  <si>
    <t>DISPATCHED 7X</t>
  </si>
  <si>
    <t>WALKIN POLICE STA</t>
  </si>
  <si>
    <t>WALK IN REORT</t>
  </si>
  <si>
    <t>ON VIEW- DROVE UP ON</t>
  </si>
  <si>
    <t>WALKIN STATION 5</t>
  </si>
  <si>
    <t>NORTHWEST  DISPATCH</t>
  </si>
  <si>
    <t>WALK IN W.S STATION</t>
  </si>
  <si>
    <t>WALK IN TO SW STATIO</t>
  </si>
  <si>
    <t>WALLKIN</t>
  </si>
  <si>
    <t>WALK IN (STATION)</t>
  </si>
  <si>
    <t>HPD NORTH DISPATCH</t>
  </si>
  <si>
    <t>HPD DISP/ON VIEW</t>
  </si>
  <si>
    <t>WORKING FRONT DESK</t>
  </si>
  <si>
    <t>RADIO - DPS TX CITY</t>
  </si>
  <si>
    <t>WALK - IN</t>
  </si>
  <si>
    <t>HPD  DISPATCH</t>
  </si>
  <si>
    <t>PATROL PHONE</t>
  </si>
  <si>
    <t>WALKIN TO NW STATION</t>
  </si>
  <si>
    <t>WALK-IN STATION-01</t>
  </si>
  <si>
    <t>DSP WESLACO COMM</t>
  </si>
  <si>
    <t>VZCO</t>
  </si>
  <si>
    <t>WALK-IN WESTSIDE</t>
  </si>
  <si>
    <t>OTHER MOTORISTS</t>
  </si>
  <si>
    <t>FRONT DESK REPORT</t>
  </si>
  <si>
    <t>VCD SGT</t>
  </si>
  <si>
    <t>WALK  IN</t>
  </si>
  <si>
    <t>DIAPTCHER</t>
  </si>
  <si>
    <t>WALKED INI</t>
  </si>
  <si>
    <t>DEDISP</t>
  </si>
  <si>
    <t>EX-JOB</t>
  </si>
  <si>
    <t>DISPATCHED AT 1430 H</t>
  </si>
  <si>
    <t>HPD WS DISP</t>
  </si>
  <si>
    <t>DISPATCHED BY HEMPHI</t>
  </si>
  <si>
    <t>WALLK IN</t>
  </si>
  <si>
    <t>DISPATYHCED</t>
  </si>
  <si>
    <t>FLAG DWN BY CITIZEN</t>
  </si>
  <si>
    <t>BCSO DISPTACH</t>
  </si>
  <si>
    <t>DISP 2 DIFFERENT ADD</t>
  </si>
  <si>
    <t>SGT ON VIEW</t>
  </si>
  <si>
    <t>HPD DSPATCH</t>
  </si>
  <si>
    <t>STATION WALK IN.</t>
  </si>
  <si>
    <t>FLAG DOWN BY COMPL</t>
  </si>
  <si>
    <t>DPS  WESLACO COMM</t>
  </si>
  <si>
    <t>COMUNICATIONS</t>
  </si>
  <si>
    <t>COLORADO S.O.</t>
  </si>
  <si>
    <t>NORTH DISPATCH HPD</t>
  </si>
  <si>
    <t>WALKIN/DESK</t>
  </si>
  <si>
    <t>CONCHO COMMUNICATION</t>
  </si>
  <si>
    <t>WAS FLAGGED</t>
  </si>
  <si>
    <t>SELF/WITNESSED INCID</t>
  </si>
  <si>
    <t>UTMB POLICE DISPATCH</t>
  </si>
  <si>
    <t>PERSON/CALLER</t>
  </si>
  <si>
    <t>PHONE (TRP.  HENRY)</t>
  </si>
  <si>
    <t>VZCOSO DISPATCH</t>
  </si>
  <si>
    <t>ON VIEW/OBSERVED</t>
  </si>
  <si>
    <t>DFW AIRPORT DISPATCH</t>
  </si>
  <si>
    <t>CASS COUNTY DEPUTY</t>
  </si>
  <si>
    <t>POLICE WITNESS</t>
  </si>
  <si>
    <t>DPS CORNOE</t>
  </si>
  <si>
    <t>C7 DISPATCH</t>
  </si>
  <si>
    <t>GC DISPATCH</t>
  </si>
  <si>
    <t>DISPATCHED TO P.D.</t>
  </si>
  <si>
    <t>OBSERVED STOPPED VEH</t>
  </si>
  <si>
    <t>MCLENNAN COUNTY DISP</t>
  </si>
  <si>
    <t>HOUSTON COUNTY DISP.</t>
  </si>
  <si>
    <t>VIS MCT COMPUTER</t>
  </si>
  <si>
    <t>COURT CLERK</t>
  </si>
  <si>
    <t>DISP[ATCH</t>
  </si>
  <si>
    <t>WAS IN THE AREA</t>
  </si>
  <si>
    <t>OFFICER PASSED BY SC</t>
  </si>
  <si>
    <t>POLICESTATION WALKIN</t>
  </si>
  <si>
    <t>DPS PECOS DISPATCH</t>
  </si>
  <si>
    <t>PASSED BY AFTER INCI</t>
  </si>
  <si>
    <t>VEHICLE FOUND</t>
  </si>
  <si>
    <t>BONHAM DISPATCH</t>
  </si>
  <si>
    <t>POLICE DEPT. TELEPHO</t>
  </si>
  <si>
    <t>CAD CALL</t>
  </si>
  <si>
    <t>BACK-UP REQUESTED</t>
  </si>
  <si>
    <t>CY-FAIR DISPATCHER</t>
  </si>
  <si>
    <t>CAMERON COUNTY DISPA</t>
  </si>
  <si>
    <t>DIBOLL PD DISPATCH</t>
  </si>
  <si>
    <t>CONSTABLE 1305</t>
  </si>
  <si>
    <t>HQ/WITNESS</t>
  </si>
  <si>
    <t>CORSCIANA DISPATCH</t>
  </si>
  <si>
    <t>OFFICER JONES</t>
  </si>
  <si>
    <t>ROLLED UP ON 10:50</t>
  </si>
  <si>
    <t>DISPATCED0614</t>
  </si>
  <si>
    <t>DISPATCHED0614</t>
  </si>
  <si>
    <t>OFFICER J.H. FONTENE</t>
  </si>
  <si>
    <t>FLAGGED/ONVIEW</t>
  </si>
  <si>
    <t>DISPATCHED/ RADIO</t>
  </si>
  <si>
    <t>MEDINA CO. DISPATCHE</t>
  </si>
  <si>
    <t>FANNIN COUNTY COMM</t>
  </si>
  <si>
    <t>BY DISPATCH (DPD)</t>
  </si>
  <si>
    <t>IN OFFICER VIEW</t>
  </si>
  <si>
    <t>BRENHAM COMMS</t>
  </si>
  <si>
    <t>POLICE DISPATCH CHAN</t>
  </si>
  <si>
    <t>PUBLIC WITNESS</t>
  </si>
  <si>
    <t>MDT/SCREEN</t>
  </si>
  <si>
    <t>FORT BEND SHERIFFS O</t>
  </si>
  <si>
    <t>VIA PD DISPATCHER</t>
  </si>
  <si>
    <t>FORT BEND CO S.O</t>
  </si>
  <si>
    <t>OFFICER'S PRESENCE</t>
  </si>
  <si>
    <t>MCLENAN COUNTY DISPA</t>
  </si>
  <si>
    <t>PHONE-DPS WESLACO</t>
  </si>
  <si>
    <t>DONLEY COUNTY</t>
  </si>
  <si>
    <t>FAROOQ AHMED-EXXON S</t>
  </si>
  <si>
    <t>DISPTCHED OLDHAM</t>
  </si>
  <si>
    <t>DETECTIVE BELVILLE</t>
  </si>
  <si>
    <t>WALK INREPORT</t>
  </si>
  <si>
    <t>OFFICER ONVIEW</t>
  </si>
  <si>
    <t>CIVILIAN PASSERBY</t>
  </si>
  <si>
    <t>CALL TO DISPATCHED</t>
  </si>
  <si>
    <t>S. GESSNER WALK IN</t>
  </si>
  <si>
    <t>BY B. EGGEBRECHT</t>
  </si>
  <si>
    <t>FRIO CO SO</t>
  </si>
  <si>
    <t>DISPATCH NOTIFIED ME</t>
  </si>
  <si>
    <t>TOLD BY WITNESS</t>
  </si>
  <si>
    <t>DISPATCHER/TELEPHONE</t>
  </si>
  <si>
    <t>WALK IN TO STA</t>
  </si>
  <si>
    <t>ROLLED UP TO ACCIDEN</t>
  </si>
  <si>
    <t>SIMPLY DISPATCH</t>
  </si>
  <si>
    <t>DUBLIN POLICE DEPART</t>
  </si>
  <si>
    <t>BY DCSO DISPATCH</t>
  </si>
  <si>
    <t>DISPATCH/OFFICERS OV</t>
  </si>
  <si>
    <t>FRONT DESK/REPORT</t>
  </si>
  <si>
    <t>B. ARREDONDO</t>
  </si>
  <si>
    <t>DROVE BY THE COLLISI</t>
  </si>
  <si>
    <t>MPD COMMUNICAIONS</t>
  </si>
  <si>
    <t>GREGG SO</t>
  </si>
  <si>
    <t>DISPATCH &amp; PASSERBY</t>
  </si>
  <si>
    <t>DISPATCH/PATROLLING</t>
  </si>
  <si>
    <t>OBSERVED CRASH MYSEL</t>
  </si>
  <si>
    <t>RASIO DISPATCH</t>
  </si>
  <si>
    <t>GPPD DISPATCHER</t>
  </si>
  <si>
    <t>OFFICER J. JENNESS</t>
  </si>
  <si>
    <t>DISPAYCH</t>
  </si>
  <si>
    <t>K.S.O. DISPATCH</t>
  </si>
  <si>
    <t>EAST DISPATCHER</t>
  </si>
  <si>
    <t>FLAGED DOWN BY</t>
  </si>
  <si>
    <t>INITIATED BY OFFICER</t>
  </si>
  <si>
    <t>OUT AND ON ACCIDENT</t>
  </si>
  <si>
    <t>OFFICER IN THE AREA</t>
  </si>
  <si>
    <t>RADIO-OFFICER INVOLV</t>
  </si>
  <si>
    <t>WAS PRESENT WHEN CRA</t>
  </si>
  <si>
    <t>NS DISP.</t>
  </si>
  <si>
    <t>HARDIN S.O.</t>
  </si>
  <si>
    <t>ELLIS COUNTY COMM.</t>
  </si>
  <si>
    <t>VZ CO SO DISPATCH</t>
  </si>
  <si>
    <t>WCS0</t>
  </si>
  <si>
    <t>HCSO DSIPATCHER</t>
  </si>
  <si>
    <t>OFC ON PATROL OBSERV</t>
  </si>
  <si>
    <t>DISPATCHER (CHAIDEZ)</t>
  </si>
  <si>
    <t>EMERGENCY TOWED OUT</t>
  </si>
  <si>
    <t>RUSK CO DISPATCH</t>
  </si>
  <si>
    <t>RADIO DISP[ATCH</t>
  </si>
  <si>
    <t>FPD DISPATCH CENTER</t>
  </si>
  <si>
    <t>MITCHEMS WRECKER</t>
  </si>
  <si>
    <t>PARTY CAME TO P.D.</t>
  </si>
  <si>
    <t>RTHOMPSON</t>
  </si>
  <si>
    <t>WALK-IN STOREFRONT</t>
  </si>
  <si>
    <t>LAMPASAS SO, PHONE</t>
  </si>
  <si>
    <t>LAMPASAS DPS OFFICE</t>
  </si>
  <si>
    <t>FAYETTE COUNTY S.O</t>
  </si>
  <si>
    <t>ONVIW</t>
  </si>
  <si>
    <t>DPS  COMMUNICATIONS</t>
  </si>
  <si>
    <t>WALKIN AT NE STATION</t>
  </si>
  <si>
    <t>DPS COMM TEXARKANA</t>
  </si>
  <si>
    <t>BCSO DISPATCHED</t>
  </si>
  <si>
    <t>TEXARKANA COMM</t>
  </si>
  <si>
    <t>DISPATCHED-PHONE</t>
  </si>
  <si>
    <t>WALKED- IN</t>
  </si>
  <si>
    <t>BOSQUE SO DISPATCH</t>
  </si>
  <si>
    <t>DPS/ TEXAS CITY</t>
  </si>
  <si>
    <t>MPD UNIT 2239</t>
  </si>
  <si>
    <t>DPS- PIERCE</t>
  </si>
  <si>
    <t>ATASCOSA COUNTY COMM</t>
  </si>
  <si>
    <t>DPS AUSTIN COMMS</t>
  </si>
  <si>
    <t>BELL CNTY COMM/CNTR</t>
  </si>
  <si>
    <t>BY MASON COUNTY COMM</t>
  </si>
  <si>
    <t>CORYELL S.O.</t>
  </si>
  <si>
    <t>PADHANI</t>
  </si>
  <si>
    <t>CITIZEN DOWN STREET</t>
  </si>
  <si>
    <t>FRIO CO SOMM.</t>
  </si>
  <si>
    <t>GARLAND DPS</t>
  </si>
  <si>
    <t>MASON SO COMM</t>
  </si>
  <si>
    <t>UPSHUR CO. COMMUNICA</t>
  </si>
  <si>
    <t>LIBERTY COUNTY SHERI</t>
  </si>
  <si>
    <t>PHONE IN REPORT</t>
  </si>
  <si>
    <t>CPL. COMPTON</t>
  </si>
  <si>
    <t>HARD IMPACT</t>
  </si>
  <si>
    <t>S E DSPATCH</t>
  </si>
  <si>
    <t>MEDINA SO</t>
  </si>
  <si>
    <t>SAN JACINTO COUTNY</t>
  </si>
  <si>
    <t>POLK COUNTY SHERIFF</t>
  </si>
  <si>
    <t>FANNIN CO SO</t>
  </si>
  <si>
    <t>AI SGT</t>
  </si>
  <si>
    <t>DPS COM</t>
  </si>
  <si>
    <t>TYLER DPS COMM</t>
  </si>
  <si>
    <t>PCSO DISPATH</t>
  </si>
  <si>
    <t>DPS PECOS DISPATCHED</t>
  </si>
  <si>
    <t>HARRISON CO. SO.</t>
  </si>
  <si>
    <t>DPS COMMS. - WESLACO</t>
  </si>
  <si>
    <t>HPD DISPATCH/ 14D37D</t>
  </si>
  <si>
    <t>KERRVILLE PD COMM</t>
  </si>
  <si>
    <t>DISPATCHER0</t>
  </si>
  <si>
    <t>ON-VIEWED-FLAGGD DOW</t>
  </si>
  <si>
    <t>APPROACHED BY UNIT#2</t>
  </si>
  <si>
    <t>HCSO DIST.3 DISPATCH</t>
  </si>
  <si>
    <t>SGT. SAYRE</t>
  </si>
  <si>
    <t>SELF DIRECTED</t>
  </si>
  <si>
    <t>COMMIUNICATIONS</t>
  </si>
  <si>
    <t>RADIO DIPASTCHED</t>
  </si>
  <si>
    <t>OMMUNICATIONS</t>
  </si>
  <si>
    <t>SEEN VEHICLES</t>
  </si>
  <si>
    <t>OFC. MCDONALD OBSERV</t>
  </si>
  <si>
    <t>LOCATED AFTER CRASH</t>
  </si>
  <si>
    <t>UNIT #1 BACKED OVER</t>
  </si>
  <si>
    <t>ON SITE VIEW</t>
  </si>
  <si>
    <t>LOCATED COLLISION CA</t>
  </si>
  <si>
    <t>OFFICER CAME UPON CO</t>
  </si>
  <si>
    <t>HARRIS CNTY SO</t>
  </si>
  <si>
    <t>HARRIS CNTY DISPATCH</t>
  </si>
  <si>
    <t>TITUS CO S.O.</t>
  </si>
  <si>
    <t>OFC. ON SCENE</t>
  </si>
  <si>
    <t>TITUS COUNTY  S.O.</t>
  </si>
  <si>
    <t>SCENE WITNESSED BY O</t>
  </si>
  <si>
    <t>OBSERVED/DRIVING BY</t>
  </si>
  <si>
    <t>HOUSTON ISD PD DISP.</t>
  </si>
  <si>
    <t>IN VICINITY</t>
  </si>
  <si>
    <t>TITUS DISPATCH</t>
  </si>
  <si>
    <t>GRIMES CO DISPATH</t>
  </si>
  <si>
    <t>COMAL S.O. COMMS</t>
  </si>
  <si>
    <t>CALL TO DISPATCH</t>
  </si>
  <si>
    <t>UCSO COMMUNICATION</t>
  </si>
  <si>
    <t>WESLACODPS COMM.</t>
  </si>
  <si>
    <t>DISPATAH</t>
  </si>
  <si>
    <t>ON- SITE</t>
  </si>
  <si>
    <t>ON-VIEW(15E02D)</t>
  </si>
  <si>
    <t>POLICE DISPATC</t>
  </si>
  <si>
    <t>COMMUNICATIONS/DISPH</t>
  </si>
  <si>
    <t>OFFICERS OBSERVED</t>
  </si>
  <si>
    <t>TYLER FIRE DEPT</t>
  </si>
  <si>
    <t>JACK CO. S.O.</t>
  </si>
  <si>
    <t>SAN ANGELO DPS</t>
  </si>
  <si>
    <t>BRYN DPS</t>
  </si>
  <si>
    <t>RADIO- DISPATCHED</t>
  </si>
  <si>
    <t>FLAG DOWN BY DRIVERS</t>
  </si>
  <si>
    <t>DIPSTAHCED</t>
  </si>
  <si>
    <t>RADIO BY OFFICER</t>
  </si>
  <si>
    <t>BORGER PD DISPATCH</t>
  </si>
  <si>
    <t>TR DISPATCH</t>
  </si>
  <si>
    <t>CAMP CO COMM</t>
  </si>
  <si>
    <t>HAILED BY DRIVER</t>
  </si>
  <si>
    <t>WITNESSED BY ANOTHER</t>
  </si>
  <si>
    <t>TCSO  DIPATCH</t>
  </si>
  <si>
    <t>WALLER CO DEPUTY</t>
  </si>
  <si>
    <t>MITCHELL CO. SO</t>
  </si>
  <si>
    <t>WSDISPATCHER</t>
  </si>
  <si>
    <t>HPD DISPTACHED</t>
  </si>
  <si>
    <t>SAN AUGUSTINE DISP.</t>
  </si>
  <si>
    <t>VERBALLY ADVISED</t>
  </si>
  <si>
    <t>ARRIVED ONSCENE</t>
  </si>
  <si>
    <t>SABINE COUNTY DISP.</t>
  </si>
  <si>
    <t>`UPSHUR CO COMM</t>
  </si>
  <si>
    <t>HPD NWDISP</t>
  </si>
  <si>
    <t>ONSCENE  OFFICER</t>
  </si>
  <si>
    <t>GALVESTON COUNTY DIS</t>
  </si>
  <si>
    <t>CYPRESS FAIRBANKS IS</t>
  </si>
  <si>
    <t>CALL FROM DPS#2420</t>
  </si>
  <si>
    <t>ZAVALA COUNTY DEPUTY</t>
  </si>
  <si>
    <t>DIAPTCH</t>
  </si>
  <si>
    <t>GUADALUPE SO DISPATC</t>
  </si>
  <si>
    <t>DISPATCHED CASTRO SO</t>
  </si>
  <si>
    <t>FOUND ACCCIDENT</t>
  </si>
  <si>
    <t>RUSK CO DISPATACH</t>
  </si>
  <si>
    <t>1DISPATCH</t>
  </si>
  <si>
    <t>DISPATCH - ONVIEW</t>
  </si>
  <si>
    <t>WALK-IN/SE STATION</t>
  </si>
  <si>
    <t>HPD PISPATCHER</t>
  </si>
  <si>
    <t>ONALASKA POLICE DEP.</t>
  </si>
  <si>
    <t>BY NEAR BY RESIDENT</t>
  </si>
  <si>
    <t>MEXIA POLICE DISPATC</t>
  </si>
  <si>
    <t>VAL ALSTYNE DISPATCH</t>
  </si>
  <si>
    <t>REPORTED BY IO</t>
  </si>
  <si>
    <t>LUPD DISPATCH</t>
  </si>
  <si>
    <t>SPRING P.D. DISPATCH</t>
  </si>
  <si>
    <t>COMMINICATIONS</t>
  </si>
  <si>
    <t>C.G. SERVANTES</t>
  </si>
  <si>
    <t>BY UNIT #2</t>
  </si>
  <si>
    <t>WALKER CO COMMS</t>
  </si>
  <si>
    <t>CY FAIR VFD RADIO</t>
  </si>
  <si>
    <t>WATCHED IT</t>
  </si>
  <si>
    <t>DISPATCJHED</t>
  </si>
  <si>
    <t>CLADWELL CO DISPATCH</t>
  </si>
  <si>
    <t>THE COLONY PD</t>
  </si>
  <si>
    <t>KERR S.O.</t>
  </si>
  <si>
    <t>DPS WESLACO  COMM</t>
  </si>
  <si>
    <t>PASSER BY CALLED PD</t>
  </si>
  <si>
    <t>LAVACA CO SHERIFF</t>
  </si>
  <si>
    <t>CALL FROM SERVICE</t>
  </si>
  <si>
    <t>HPD ISD DISPATCHER</t>
  </si>
  <si>
    <t>HOUSTON ISD DISPATCH</t>
  </si>
  <si>
    <t>OBSERVED CRASH SOON</t>
  </si>
  <si>
    <t>DIRECT PHONE CALL</t>
  </si>
  <si>
    <t>MCT-DUSPATCH</t>
  </si>
  <si>
    <t>ROLLED UP ON VEHICLE</t>
  </si>
  <si>
    <t>MIDLAND COMMS</t>
  </si>
  <si>
    <t>DISPCTHED</t>
  </si>
  <si>
    <t>DPS CONNUNICATIONS</t>
  </si>
  <si>
    <t>MORRIS SOUNTY SO</t>
  </si>
  <si>
    <t>VICTIM CAME BY OFC</t>
  </si>
  <si>
    <t>WESLACO DPS COOM.</t>
  </si>
  <si>
    <t>PHONE CALL-HALE SO</t>
  </si>
  <si>
    <t>RADIO CALL - HALE SO</t>
  </si>
  <si>
    <t>ARMSTRONG CO. SO</t>
  </si>
  <si>
    <t>ON VIEW - EXTRA JOB</t>
  </si>
  <si>
    <t>WALKING IN AT STATIO</t>
  </si>
  <si>
    <t>DORVE UPON</t>
  </si>
  <si>
    <t>VZ CO SO COMM</t>
  </si>
  <si>
    <t>POLICE RADIIO</t>
  </si>
  <si>
    <t>AUSTIN PATROL OFFICE</t>
  </si>
  <si>
    <t>LAREDO DISPATCHER</t>
  </si>
  <si>
    <t>SHELBY COMM.</t>
  </si>
  <si>
    <t>DISPAPTCHED</t>
  </si>
  <si>
    <t>MITCHELL CO.</t>
  </si>
  <si>
    <t>MCT DISPATC</t>
  </si>
  <si>
    <t>FAYETTE COUNTY DISP.</t>
  </si>
  <si>
    <t>PD COMPUTER</t>
  </si>
  <si>
    <t>MCT RADIO</t>
  </si>
  <si>
    <t>R THOMPSON</t>
  </si>
  <si>
    <t>OTHER OFFICERS</t>
  </si>
  <si>
    <t>BELLAIRE DISPATCH</t>
  </si>
  <si>
    <t>PHONE CALL TO POLICE</t>
  </si>
  <si>
    <t>DROVE UP ON-AFTER</t>
  </si>
  <si>
    <t>WALK IN TO NW STATIO</t>
  </si>
  <si>
    <t>LYNN COUNTY S.O.</t>
  </si>
  <si>
    <t>LEVELLAND PD COMM</t>
  </si>
  <si>
    <t>RADIO / DISPATCHER</t>
  </si>
  <si>
    <t>DEAF SMITH CO COMM</t>
  </si>
  <si>
    <t>OBSERVE COLLISION</t>
  </si>
  <si>
    <t>RIADO DISPATCHED</t>
  </si>
  <si>
    <t>DROVE UP ONTO ACCIDE</t>
  </si>
  <si>
    <t>PHONE CALL AT THE SS</t>
  </si>
  <si>
    <t>DISPATCHED BY DILLEY</t>
  </si>
  <si>
    <t>HARDEMAN CO. S.O.</t>
  </si>
  <si>
    <t>CAME ACROSS THE INCI</t>
  </si>
  <si>
    <t>MET AT STATION</t>
  </si>
  <si>
    <t>FT BEND CO SO</t>
  </si>
  <si>
    <t>ON VIEW INCIDENT</t>
  </si>
  <si>
    <t>BELL COUNTY COM. CTR</t>
  </si>
  <si>
    <t>DEPUTY A.MARTINEZ</t>
  </si>
  <si>
    <t>WALKER CO. COMMS</t>
  </si>
  <si>
    <t>RAINS COO S.O</t>
  </si>
  <si>
    <t>WALK IN MW STA</t>
  </si>
  <si>
    <t>ANDREWS CO DISPATCH</t>
  </si>
  <si>
    <t>LEON CO. S. O.</t>
  </si>
  <si>
    <t>MASON SO DISPATCH</t>
  </si>
  <si>
    <t>SO RADIO DISPATCH</t>
  </si>
  <si>
    <t>I OBSERVED THE CRASH</t>
  </si>
  <si>
    <t>DROVE UP AND FOUND</t>
  </si>
  <si>
    <t>WILMER LAND LINE</t>
  </si>
  <si>
    <t>MEDINA CO SO</t>
  </si>
  <si>
    <t>DPS COMM. - PHONE</t>
  </si>
  <si>
    <t>911 CALL VIA DISPATC</t>
  </si>
  <si>
    <t>U-2 DRIVER</t>
  </si>
  <si>
    <t>DISPATCHED BY VZSO</t>
  </si>
  <si>
    <t>YOAKUM COUNTY S.O.</t>
  </si>
  <si>
    <t>DOISPATCH</t>
  </si>
  <si>
    <t>CAME UIPON ACCIDENT</t>
  </si>
  <si>
    <t>CID AGENT</t>
  </si>
  <si>
    <t>TEXAS CITY POLICE DE</t>
  </si>
  <si>
    <t>DISPATCHED - RCSO</t>
  </si>
  <si>
    <t>BY OFFICER-PHONE</t>
  </si>
  <si>
    <t>MEET COMP</t>
  </si>
  <si>
    <t>DRIVER OF ACCIDENT V</t>
  </si>
  <si>
    <t>CALL/DISPATCH</t>
  </si>
  <si>
    <t>GONZALES CO S.O.</t>
  </si>
  <si>
    <t>DPS COMMS - WESLACO</t>
  </si>
  <si>
    <t>MENARD CO SO</t>
  </si>
  <si>
    <t>HUDSPETH COUNTY COM.</t>
  </si>
  <si>
    <t>ACCIDENT WITNESSED</t>
  </si>
  <si>
    <t>DPS BRYAN COMM.</t>
  </si>
  <si>
    <t>DRIVER FLAGGED ME</t>
  </si>
  <si>
    <t>CORYELL CO S.O.</t>
  </si>
  <si>
    <t>HPD DISP[ATCHER</t>
  </si>
  <si>
    <t>CALL BROADCAST</t>
  </si>
  <si>
    <t>VOLUNTEERD</t>
  </si>
  <si>
    <t>ENTER CUSTOM USER IN</t>
  </si>
  <si>
    <t>WALK UP TO OFFICER</t>
  </si>
  <si>
    <t>ERATH COUNTY DISTACH</t>
  </si>
  <si>
    <t>JASPER DISPATCHER</t>
  </si>
  <si>
    <t>UNIT 2 ON-VIEWED</t>
  </si>
  <si>
    <t>ON VIEW FLAGGED DOWN</t>
  </si>
  <si>
    <t>A/SGT WANGLER</t>
  </si>
  <si>
    <t>CHEROKEE CO DEPUTY</t>
  </si>
  <si>
    <t>SAN JAC SO</t>
  </si>
  <si>
    <t>VAN ZANDT  S.O.</t>
  </si>
  <si>
    <t>ONVIEW/DISPATCH</t>
  </si>
  <si>
    <t>REPORTED BY UNIT 2</t>
  </si>
  <si>
    <t>OFFICER JEFF HOGUE</t>
  </si>
  <si>
    <t>DPS CHILDRESS COMM</t>
  </si>
  <si>
    <t>DISPTATCHE</t>
  </si>
  <si>
    <t>STARR COUNTY COMM</t>
  </si>
  <si>
    <t>ELLIS CO COMM</t>
  </si>
  <si>
    <t>DISPV</t>
  </si>
  <si>
    <t>EAST DISPATCH</t>
  </si>
  <si>
    <t>PIOLICE DISPATCH</t>
  </si>
  <si>
    <t>DISPACHED - L.C.S.O.</t>
  </si>
  <si>
    <t>DPS LUFKIN DISPATCH</t>
  </si>
  <si>
    <t>HARRISON CT SO</t>
  </si>
  <si>
    <t>DISP[ATCHER</t>
  </si>
  <si>
    <t>HARDIN CO. COMM</t>
  </si>
  <si>
    <t>LAMAR CO COMM</t>
  </si>
  <si>
    <t>TEELEPHONE</t>
  </si>
  <si>
    <t>DEPUTY AT SCENE</t>
  </si>
  <si>
    <t>CITIZEN- JUDD BIVENS</t>
  </si>
  <si>
    <t>HPD S.CENT/ DISP</t>
  </si>
  <si>
    <t>ON SCENE/ PURSUIT</t>
  </si>
  <si>
    <t>HPD/S.CENT DISP</t>
  </si>
  <si>
    <t>CHEROKEE COUNTY S.O</t>
  </si>
  <si>
    <t>TELEPHONE, DPS SA</t>
  </si>
  <si>
    <t>COOMUNICATIONS</t>
  </si>
  <si>
    <t>SUPPLEMENT FOLLOW UP</t>
  </si>
  <si>
    <t>ON VIEW TRAFFIC</t>
  </si>
  <si>
    <t>LCSO COMUNICATIONS</t>
  </si>
  <si>
    <t>BURNET  SO DISPATCH</t>
  </si>
  <si>
    <t>VAN ZANDT COUNTY DSP</t>
  </si>
  <si>
    <t>S E DISPATCH</t>
  </si>
  <si>
    <t>DENTON CO SO</t>
  </si>
  <si>
    <t>OFFICER'S LOCATED</t>
  </si>
  <si>
    <t>APARTMENT MANAGER</t>
  </si>
  <si>
    <t>GPD</t>
  </si>
  <si>
    <t>OFFICER ARRIVAL</t>
  </si>
  <si>
    <t>APPROACHED BY WIT</t>
  </si>
  <si>
    <t>POLIC DISPATCHER</t>
  </si>
  <si>
    <t>INDIVIDUAL CALLED TH</t>
  </si>
  <si>
    <t>DONLEY-SO</t>
  </si>
  <si>
    <t>GRIMES CO.DISPATCH</t>
  </si>
  <si>
    <t>DISPATCH/ANIMAL CONT</t>
  </si>
  <si>
    <t>DISPATCHED!</t>
  </si>
  <si>
    <t>BOSQUE COMMUNICATION</t>
  </si>
  <si>
    <t>WESLACO DPS-C0MM.</t>
  </si>
  <si>
    <t>HSCO DISPTACH</t>
  </si>
  <si>
    <t>SGT SPENCER</t>
  </si>
  <si>
    <t>CAD HOLDING CALLS</t>
  </si>
  <si>
    <t>SIERRA BLANCA COMMUN</t>
  </si>
  <si>
    <t>HEARD COLLISON FROM</t>
  </si>
  <si>
    <t>ON-VIEW DURING PATRO</t>
  </si>
  <si>
    <t>DPS  COMM</t>
  </si>
  <si>
    <t>DPS HIOUSTON</t>
  </si>
  <si>
    <t>AUSTIN CO COMM.</t>
  </si>
  <si>
    <t>GUDALUPE S.O.</t>
  </si>
  <si>
    <t>HPD NW DISPATCH</t>
  </si>
  <si>
    <t>OFC. LEIGHTENHEIMER</t>
  </si>
  <si>
    <t>HARDIN  CO DISPATCH</t>
  </si>
  <si>
    <t>GREGG CO SO COMM</t>
  </si>
  <si>
    <t>CAPITOL MONITOR ROOM</t>
  </si>
  <si>
    <t>GUADALUPE CO S.O.</t>
  </si>
  <si>
    <t>DISPATCH GARLAND</t>
  </si>
  <si>
    <t>KSO DISPATCHED</t>
  </si>
  <si>
    <t>GCSO-DISPATCH</t>
  </si>
  <si>
    <t>OVERHEARD ALFD RADIO</t>
  </si>
  <si>
    <t>OBSERVED VEH STOPPED</t>
  </si>
  <si>
    <t>DISPATCH GOLIAD CO.</t>
  </si>
  <si>
    <t>0N SCENE</t>
  </si>
  <si>
    <t>THE DRIVER OF U#1</t>
  </si>
  <si>
    <t>TX DPS-DISPATCH</t>
  </si>
  <si>
    <t>EL PASO COMM</t>
  </si>
  <si>
    <t>ROLLED UP ON 81</t>
  </si>
  <si>
    <t>PRO ACTIVE PATROL</t>
  </si>
  <si>
    <t>WALK IN, ADVISED</t>
  </si>
  <si>
    <t>K PORTER 1189</t>
  </si>
  <si>
    <t>SGT MCKINNEY</t>
  </si>
  <si>
    <t>PD SECRETARY</t>
  </si>
  <si>
    <t>DUVAL COUNTY SHERIFF</t>
  </si>
  <si>
    <t>COLORADO COUNTY 911</t>
  </si>
  <si>
    <t>GAINESVILLE PD</t>
  </si>
  <si>
    <t>DROVE UP ONTO WRECK</t>
  </si>
  <si>
    <t>D. BUCKERT</t>
  </si>
  <si>
    <t>CALL FROM SERGEANT</t>
  </si>
  <si>
    <t>ON-SCENE OFFICER</t>
  </si>
  <si>
    <t>WALK-IN(SGT ON-VIEW)</t>
  </si>
  <si>
    <t>WALKIN MVRCC</t>
  </si>
  <si>
    <t>RADIO/CAME UPON IT</t>
  </si>
  <si>
    <t>BLANCO S.O.</t>
  </si>
  <si>
    <t>OBSERVED BY MYSELF</t>
  </si>
  <si>
    <t>BY SGT ESTES</t>
  </si>
  <si>
    <t>DEL RIO COMM.</t>
  </si>
  <si>
    <t>BILL POLLARD</t>
  </si>
  <si>
    <t>DPS COMM. - WESLACO</t>
  </si>
  <si>
    <t>LUFKIN DPS PHONE</t>
  </si>
  <si>
    <t>DISPATATCH</t>
  </si>
  <si>
    <t>DISPATCH - GOLIAD</t>
  </si>
  <si>
    <t>LEASING MANAGER</t>
  </si>
  <si>
    <t>PROPERTY MANAGER</t>
  </si>
  <si>
    <t>SO SGT BARBER</t>
  </si>
  <si>
    <t>HOUSTON PD DIASPATCH</t>
  </si>
  <si>
    <t>CHILDRESS SHERIFFS D</t>
  </si>
  <si>
    <t>VIEWED BY SGT BARTLE</t>
  </si>
  <si>
    <t>CHAMBERS CO.  S.O.</t>
  </si>
  <si>
    <t>NORTH DISPACTH</t>
  </si>
  <si>
    <t>DROVE PAST SCENE</t>
  </si>
  <si>
    <t>CY-FAIR ISD COMMUNIC</t>
  </si>
  <si>
    <t>DISPSATCH</t>
  </si>
  <si>
    <t>CASS COUNTY SHERIFF'</t>
  </si>
  <si>
    <t>HSCO DISPTATCH</t>
  </si>
  <si>
    <t>TYLER CO. COMM</t>
  </si>
  <si>
    <t>LAVACA COUNTY SO</t>
  </si>
  <si>
    <t>LLPD DISPATCH</t>
  </si>
  <si>
    <t>ON VIEW TRAFFIC STOP</t>
  </si>
  <si>
    <t>AUSTIN CO SO COM.</t>
  </si>
  <si>
    <t>TYLER CO COMM</t>
  </si>
  <si>
    <t>HARDIN CO COMM</t>
  </si>
  <si>
    <t>GREGG COUNTY SO COMM</t>
  </si>
  <si>
    <t>ON VIEW DAMAGES</t>
  </si>
  <si>
    <t>HOUSTON PD/DISPATCH</t>
  </si>
  <si>
    <t>WILLACY COUNTY SO</t>
  </si>
  <si>
    <t>RADDIO DISPATCH</t>
  </si>
  <si>
    <t>DU</t>
  </si>
  <si>
    <t>CELL PHONE BY HELMS</t>
  </si>
  <si>
    <t>OBSERVED/SEEN</t>
  </si>
  <si>
    <t>PERSONAL CONTACT (FL</t>
  </si>
  <si>
    <t>DRIVE-BY</t>
  </si>
  <si>
    <t>RADION DISPATCHED</t>
  </si>
  <si>
    <t>PHONE BY SGT HARRIS</t>
  </si>
  <si>
    <t>N.E DISPATCH</t>
  </si>
  <si>
    <t>ELLIS COUTNTY SO</t>
  </si>
  <si>
    <t>RADIO - DISPATCH</t>
  </si>
  <si>
    <t>HPD DIS[ATCH</t>
  </si>
  <si>
    <t>DISPATCHED BY S.O.</t>
  </si>
  <si>
    <t>HOWARD COUNTY  COMMS</t>
  </si>
  <si>
    <t>CECIL MARTIN</t>
  </si>
  <si>
    <t>OFFICER INFORMED</t>
  </si>
  <si>
    <t>RADIO-MARTIN COUNTY</t>
  </si>
  <si>
    <t>POLICE DISPATCCHER</t>
  </si>
  <si>
    <t>CUERO POLICE DEPARTM</t>
  </si>
  <si>
    <t>UPSHUR CO SOMM</t>
  </si>
  <si>
    <t>DISPQATCHED</t>
  </si>
  <si>
    <t>HOSUTON PD DISPATCH</t>
  </si>
  <si>
    <t>OBSERVED AFTER IMPAC</t>
  </si>
  <si>
    <t>RADIO RISPATCHED</t>
  </si>
  <si>
    <t>WILCO DISPATCHED</t>
  </si>
  <si>
    <t>DISPATCH FLAG DOWN</t>
  </si>
  <si>
    <t>OBSEREVED</t>
  </si>
  <si>
    <t>DRIVE BY OBSERVATION</t>
  </si>
  <si>
    <t>GREGG CO SO</t>
  </si>
  <si>
    <t>OFFICERS ON-VIEWED</t>
  </si>
  <si>
    <t>DPS COMM - WESLACO</t>
  </si>
  <si>
    <t>WES DPS  COMM</t>
  </si>
  <si>
    <t>DISPATCHEE</t>
  </si>
  <si>
    <t>OBSERVED UNIT#1 ABAN</t>
  </si>
  <si>
    <t>VZ SO DISOATCH</t>
  </si>
  <si>
    <t>MONT CO COMM CONROE</t>
  </si>
  <si>
    <t>DSP HOUSTON</t>
  </si>
  <si>
    <t>FAYETTE SO - RADIO</t>
  </si>
  <si>
    <t>FAYETTE SO PHONE</t>
  </si>
  <si>
    <t>MONTGOMERY CO. SO</t>
  </si>
  <si>
    <t>CALDWELL CO. S.0</t>
  </si>
  <si>
    <t>DISPATCH/RAIDO</t>
  </si>
  <si>
    <t>ON  VIEW</t>
  </si>
  <si>
    <t>DISPACHED -L.C.S.O.</t>
  </si>
  <si>
    <t>DISPACHED L..C.S.O.</t>
  </si>
  <si>
    <t>VCD WALK IN</t>
  </si>
  <si>
    <t>WALLER  COUNTY DISP.</t>
  </si>
  <si>
    <t>FLAGGED DOW</t>
  </si>
  <si>
    <t>MV1</t>
  </si>
  <si>
    <t>ON VIEWED/PURSUIT</t>
  </si>
  <si>
    <t>WITNESSED BY SOUND</t>
  </si>
  <si>
    <t>DROVE UPON COLLISON</t>
  </si>
  <si>
    <t>DISPATCHED BY COUNTY</t>
  </si>
  <si>
    <t>VIA FLAG DOWN</t>
  </si>
  <si>
    <t>DISAPTCHED/CAD</t>
  </si>
  <si>
    <t>BURLESON COUNTY RADI</t>
  </si>
  <si>
    <t>POLICE RADIO CALL.</t>
  </si>
  <si>
    <t>RADIO DSPATCH</t>
  </si>
  <si>
    <t>HEARD/SAW IT</t>
  </si>
  <si>
    <t>SIGHT/FLAGGED DOWN</t>
  </si>
  <si>
    <t>VAN ZANDT S.0.</t>
  </si>
  <si>
    <t>JCSO DISPACTH</t>
  </si>
  <si>
    <t>HARRSION CO SO</t>
  </si>
  <si>
    <t>TITUS  COUNTY S. O.</t>
  </si>
  <si>
    <t>DIS[ATCH</t>
  </si>
  <si>
    <t>MARKED OUT</t>
  </si>
  <si>
    <t>ISD PD CELL PHONE</t>
  </si>
  <si>
    <t>RADIO1</t>
  </si>
  <si>
    <t>AT LOCATION NEARBY</t>
  </si>
  <si>
    <t>DISPATCHED - L.C.S.O</t>
  </si>
  <si>
    <t>ASPHALT</t>
  </si>
  <si>
    <t>BSCO DISPATACH</t>
  </si>
  <si>
    <t>BSCO DISPATCHED</t>
  </si>
  <si>
    <t>ADVISED VIA RADIO</t>
  </si>
  <si>
    <t>OFFICER CABEZUELA</t>
  </si>
  <si>
    <t>POLICE TELEPHONE</t>
  </si>
  <si>
    <t>HOPKINS S.O. COMMS</t>
  </si>
  <si>
    <t>VOLUNTEERFIREFIGHTER</t>
  </si>
  <si>
    <t>DISPATCHED / 911</t>
  </si>
  <si>
    <t>DROVE UPON THE ACC.</t>
  </si>
  <si>
    <t>TRAVIS CNTY DISPATCH</t>
  </si>
  <si>
    <t>GREGG CO SO COMM.</t>
  </si>
  <si>
    <t>OFFICER STAN DUNCAN</t>
  </si>
  <si>
    <t>MDT VIA DISPATCH</t>
  </si>
  <si>
    <t>CHAMBERS COUTNY S.O.</t>
  </si>
  <si>
    <t>SELF-LOCATED</t>
  </si>
  <si>
    <t>DETECTIVE ADAM BECKE</t>
  </si>
  <si>
    <t>OFFICER KIM SCALF</t>
  </si>
  <si>
    <t>SGT. TIM SIMMONS</t>
  </si>
  <si>
    <t>PHONE/DISPATCHER</t>
  </si>
  <si>
    <t>LATRISHA PETERS</t>
  </si>
  <si>
    <t>COMPLEX CALLED OFF.</t>
  </si>
  <si>
    <t>POLCE DISPATCHER</t>
  </si>
  <si>
    <t>CALLED BY LAMB CO SO</t>
  </si>
  <si>
    <t>WALKER COUNTY</t>
  </si>
  <si>
    <t>WALKER CO. DISPATCH</t>
  </si>
  <si>
    <t>SELF ARRIVAL/DISPATC</t>
  </si>
  <si>
    <t>H.C. TOLL RD. DISPAT</t>
  </si>
  <si>
    <t>DISPATTFH</t>
  </si>
  <si>
    <t>NO VIEW</t>
  </si>
  <si>
    <t>DHPD DISPATCHER</t>
  </si>
  <si>
    <t>DSP COMM.</t>
  </si>
  <si>
    <t>4F25N</t>
  </si>
  <si>
    <t>FBCSO COMMUNICATIONS</t>
  </si>
  <si>
    <t>COLUMBUS PD - RADIO</t>
  </si>
  <si>
    <t>TRAVIS CSO DISPATH</t>
  </si>
  <si>
    <t>PIERCE COMM</t>
  </si>
  <si>
    <t>ON-SCENE INCIDENT</t>
  </si>
  <si>
    <t>DISPATATCHER</t>
  </si>
  <si>
    <t>BANDERA CLOUNTY S.O.</t>
  </si>
  <si>
    <t>ARRIVED BEFORE ALL C</t>
  </si>
  <si>
    <t>BLANKENSHIP</t>
  </si>
  <si>
    <t>I WITNESSED IT.</t>
  </si>
  <si>
    <t>DCSO DISPATCHER</t>
  </si>
  <si>
    <t>TOLD BY PASSER BY</t>
  </si>
  <si>
    <t>DISPATCH/PASS BY</t>
  </si>
  <si>
    <t>ON VIEWED CRASH SITE</t>
  </si>
  <si>
    <t>POLICE RADIO CHANNEL</t>
  </si>
  <si>
    <t>MOBILE LAPTOP</t>
  </si>
  <si>
    <t>HPD NORTH DISPACTHER</t>
  </si>
  <si>
    <t>MCSO  COMMS</t>
  </si>
  <si>
    <t>ON VIEW &amp; 911</t>
  </si>
  <si>
    <t>BY PHONE - LCSO</t>
  </si>
  <si>
    <t>OFFICER INDICATION</t>
  </si>
  <si>
    <t>COMAL COUNTY DISPTAC</t>
  </si>
  <si>
    <t>UPSHUT CO SO</t>
  </si>
  <si>
    <t>PASSED IN TRAFFIC</t>
  </si>
  <si>
    <t>BANDERA COUNTY S.O</t>
  </si>
  <si>
    <t>DPS COMMNICATIONS</t>
  </si>
  <si>
    <t>AUSTIN CO DISPATCHER</t>
  </si>
  <si>
    <t>WESLACO DPS  COMM</t>
  </si>
  <si>
    <t>SAN AUGUSTINE SO DIS</t>
  </si>
  <si>
    <t>DISPATCU</t>
  </si>
  <si>
    <t>BRANDON BRYANT</t>
  </si>
  <si>
    <t>CALLED BY SCHOOL</t>
  </si>
  <si>
    <t>VPD RADIO DISPATCH</t>
  </si>
  <si>
    <t>HEMPSTEAD POLICE</t>
  </si>
  <si>
    <t>RADIO/DISPATCHEP</t>
  </si>
  <si>
    <t>GRAY COUNTY DEPUTY</t>
  </si>
  <si>
    <t>JOHNATHAN LAAKE</t>
  </si>
  <si>
    <t>MPD COMMU8NICATIONS</t>
  </si>
  <si>
    <t>DISPCATHED</t>
  </si>
  <si>
    <t>CENTRAL DISPATCH 911</t>
  </si>
  <si>
    <t>TRAVELING MOTORISTS</t>
  </si>
  <si>
    <t>GALVESTON CO. DISPAT</t>
  </si>
  <si>
    <t>ON-VIEWED BY POLICE</t>
  </si>
  <si>
    <t>BY HARDIN COUNTY DIS</t>
  </si>
  <si>
    <t>MCT DISPATDCH</t>
  </si>
  <si>
    <t>I WAS INSIDE THE STO</t>
  </si>
  <si>
    <t>BELL CO COMMS CENTER</t>
  </si>
  <si>
    <t>CCSO DISP.</t>
  </si>
  <si>
    <t>TEXAS CITY COMMUNIC</t>
  </si>
  <si>
    <t>ONIVEW</t>
  </si>
  <si>
    <t>HEARD ON TCSO ADAM</t>
  </si>
  <si>
    <t>CALDWELL SO</t>
  </si>
  <si>
    <t>DPS COMP</t>
  </si>
  <si>
    <t>ADMIN LINES</t>
  </si>
  <si>
    <t>FOLLOW-UP</t>
  </si>
  <si>
    <t>BY UNIT #201</t>
  </si>
  <si>
    <t>AI CALL OUT</t>
  </si>
  <si>
    <t>MET AT PHRCC</t>
  </si>
  <si>
    <t>ELLIS COUNTY COMM</t>
  </si>
  <si>
    <t>RUSK CO. S.O</t>
  </si>
  <si>
    <t>DPS COOUNICATIONS</t>
  </si>
  <si>
    <t>OFFICER HARTMANKOK</t>
  </si>
  <si>
    <t>ON PATROL-VIEWED</t>
  </si>
  <si>
    <t>KAUFMAN COUNTY DISP</t>
  </si>
  <si>
    <t>ARRIVAL AND DISPATCH</t>
  </si>
  <si>
    <t>HARRIS COUNTY COMMUN</t>
  </si>
  <si>
    <t>HARRIS COUNTY DISPAT</t>
  </si>
  <si>
    <t>BY SCHOOL</t>
  </si>
  <si>
    <t>VEHICLE STOP</t>
  </si>
  <si>
    <t>WALK IN @ STATION</t>
  </si>
  <si>
    <t>CFISD DISPATCH</t>
  </si>
  <si>
    <t>MCT DSP</t>
  </si>
  <si>
    <t>ON VIEW COLISSION</t>
  </si>
  <si>
    <t>MILLS SO DEPUTY</t>
  </si>
  <si>
    <t>FLAG DOWN BY VICTIM</t>
  </si>
  <si>
    <t>NOTIFIED BY LFD</t>
  </si>
  <si>
    <t>CENT. PAT. I</t>
  </si>
  <si>
    <t>SAN JAC CO</t>
  </si>
  <si>
    <t>DISPATCHED PATROL</t>
  </si>
  <si>
    <t>CITIZEN PHONED</t>
  </si>
  <si>
    <t>I DROVE UP TO MINOR</t>
  </si>
  <si>
    <t>PARENT OF UNIT#2</t>
  </si>
  <si>
    <t>LANCASTER DISPATCH</t>
  </si>
  <si>
    <t>COMANCHE COUNTY CENT</t>
  </si>
  <si>
    <t>MCSO COMMS</t>
  </si>
  <si>
    <t>HILL SO DISPATCH</t>
  </si>
  <si>
    <t>BRYAN COMMUNICATION</t>
  </si>
  <si>
    <t>TROOPER J. BURDETT</t>
  </si>
  <si>
    <t>DONLEY COUNTY SHERIF</t>
  </si>
  <si>
    <t>FM DISPATCH</t>
  </si>
  <si>
    <t>DPS MIN. WELLS COMM</t>
  </si>
  <si>
    <t>AI CALL-OUT</t>
  </si>
  <si>
    <t>DPS WESLACOO COMM.</t>
  </si>
  <si>
    <t>ASSISTING PURSUIT</t>
  </si>
  <si>
    <t>DALLAS DISPATCHED</t>
  </si>
  <si>
    <t>CONTACTED BY OWNER O</t>
  </si>
  <si>
    <t>OFCR HEARD ACCIDENT</t>
  </si>
  <si>
    <t>DIDPATCHER</t>
  </si>
  <si>
    <t>HOPKINS CO COMM</t>
  </si>
  <si>
    <t>R ADIO</t>
  </si>
  <si>
    <t>JSCO DISPATCH</t>
  </si>
  <si>
    <t>SHALLOWATER PD</t>
  </si>
  <si>
    <t>VCD WALK-IN</t>
  </si>
  <si>
    <t>911 / DISPATCH</t>
  </si>
  <si>
    <t>OFC BOYER</t>
  </si>
  <si>
    <t>OFFICER SANDOVAL</t>
  </si>
  <si>
    <t>JASPER COUNTY S. O.</t>
  </si>
  <si>
    <t>HPD DISPASTCHER</t>
  </si>
  <si>
    <t>ON VIEWED  / FLAGGED</t>
  </si>
  <si>
    <t>LT CABALLERO</t>
  </si>
  <si>
    <t>FLOWER MOUND DISPATC</t>
  </si>
  <si>
    <t>VIA MCT DIAPATCHED</t>
  </si>
  <si>
    <t>MFPD COMMUNICATIONS</t>
  </si>
  <si>
    <t>VCD WALK--IN</t>
  </si>
  <si>
    <t>CROSS GUARD</t>
  </si>
  <si>
    <t>ARRIVED AT ACCIDENT</t>
  </si>
  <si>
    <t>DISPATCHED INFO MVA</t>
  </si>
  <si>
    <t>MILLS CO</t>
  </si>
  <si>
    <t>YOUNG CO. DISPATCH</t>
  </si>
  <si>
    <t>DPS COMMU ICATIONS</t>
  </si>
  <si>
    <t>NOTIFIED BY MOTORIST</t>
  </si>
  <si>
    <t>NOCONA PD</t>
  </si>
  <si>
    <t>CONCHO CO SO</t>
  </si>
  <si>
    <t>ABILENE DISPATCH</t>
  </si>
  <si>
    <t>DATCHED</t>
  </si>
  <si>
    <t>COLLISION HEARD BY O</t>
  </si>
  <si>
    <t>ROLLED UP ONTO ACCID</t>
  </si>
  <si>
    <t>LUFKIN COM</t>
  </si>
  <si>
    <t>DISPCH</t>
  </si>
  <si>
    <t>DISPATCHED BY #101</t>
  </si>
  <si>
    <t>PHONE-CPL. J JOHNSON</t>
  </si>
  <si>
    <t>HAMILTON CO SO</t>
  </si>
  <si>
    <t>JACQUETTE HUDSON</t>
  </si>
  <si>
    <t>HPD DISPISPATCHER</t>
  </si>
  <si>
    <t>BROOKS COUNTY</t>
  </si>
  <si>
    <t>CO DISPATCH</t>
  </si>
  <si>
    <t>DISPTACTED</t>
  </si>
  <si>
    <t>OFFICER INCICIATED</t>
  </si>
  <si>
    <t>WALLER CO.S.O.</t>
  </si>
  <si>
    <t>COOKE CO.  DISPATCH</t>
  </si>
  <si>
    <t>GUADALUPE CO. S/O</t>
  </si>
  <si>
    <t>DISPATCHED VIA TWO W</t>
  </si>
  <si>
    <t>DPS SGT.</t>
  </si>
  <si>
    <t>DPS MINERAL</t>
  </si>
  <si>
    <t>TERRY COUNTY SO</t>
  </si>
  <si>
    <t>DROVE UP ON THIS CRA</t>
  </si>
  <si>
    <t>WHILE PATROLLING</t>
  </si>
  <si>
    <t>S.O. COMM</t>
  </si>
  <si>
    <t>HOWARD CO. COMMS</t>
  </si>
  <si>
    <t>MCSO COMM CONROE</t>
  </si>
  <si>
    <t>HOUSTON DPS DISPATCH</t>
  </si>
  <si>
    <t>PRESIDIO COUNTY</t>
  </si>
  <si>
    <t>LAVACA COUNTY</t>
  </si>
  <si>
    <t>RAQDIO DISPATCH</t>
  </si>
  <si>
    <t>ON SITE ACITIVITY</t>
  </si>
  <si>
    <t>DISPATCH/OBSERVED</t>
  </si>
  <si>
    <t>DPS  HOUSTON</t>
  </si>
  <si>
    <t>DPS WELSACO COMM.</t>
  </si>
  <si>
    <t>OFCR ROSS,K. 5939</t>
  </si>
  <si>
    <t>DISPATCH (CCSO)</t>
  </si>
  <si>
    <t>DPS DALSAS</t>
  </si>
  <si>
    <t>DISPATCH(9-1-1)</t>
  </si>
  <si>
    <t>RAINS COUNTY DISP.</t>
  </si>
  <si>
    <t>POLICE RAIDO</t>
  </si>
  <si>
    <t>PMCT DISPATCHED</t>
  </si>
  <si>
    <t>LAREDO DISPACTH</t>
  </si>
  <si>
    <t>FRONT LOBBY BY RP</t>
  </si>
  <si>
    <t>JACK COUNTY DISPATCH</t>
  </si>
  <si>
    <t>DPS WECLACO COMM</t>
  </si>
  <si>
    <t>DISPATCHED/FCSO</t>
  </si>
  <si>
    <t>HEARD DPD DISPATCH</t>
  </si>
  <si>
    <t>HUDSPETH COUNTY COMM</t>
  </si>
  <si>
    <t>WITNESS FLAGGED OFC</t>
  </si>
  <si>
    <t>WALK-IN MISSION PO F</t>
  </si>
  <si>
    <t>DPS SAN ANTONO COMM</t>
  </si>
  <si>
    <t>CHAMBERS COUNTY COMM</t>
  </si>
  <si>
    <t>TX CITY COMMS</t>
  </si>
  <si>
    <t>DISPATCH/SUPERVISOR</t>
  </si>
  <si>
    <t>WESLACO PD</t>
  </si>
  <si>
    <t>DPS TEXAS CITY COM</t>
  </si>
  <si>
    <t>HFD DISPATCHED</t>
  </si>
  <si>
    <t>ROLLED UP ONTO SCENE</t>
  </si>
  <si>
    <t>UNIT-1 DRIVER</t>
  </si>
  <si>
    <t>DPD WESLACO COMM</t>
  </si>
  <si>
    <t>ERTAH COUNTY SO</t>
  </si>
  <si>
    <t>DISPATCHED/ ON-VIEW</t>
  </si>
  <si>
    <t>POLIC RADIO</t>
  </si>
  <si>
    <t>COMM TEXARKANA</t>
  </si>
  <si>
    <t>SISPATCH</t>
  </si>
  <si>
    <t>HARRIS COUNTY COM</t>
  </si>
  <si>
    <t>MCT DISPTCH</t>
  </si>
  <si>
    <t>LIBERTY SO BY PHONE</t>
  </si>
  <si>
    <t>HOWARD CO COMMS</t>
  </si>
  <si>
    <t>GRAYSON COUNTY COMM</t>
  </si>
  <si>
    <t>RADIO DISPATCHEC</t>
  </si>
  <si>
    <t>MCT DIAPATCHED</t>
  </si>
  <si>
    <t>CALLAHAN SO DISPATCH</t>
  </si>
  <si>
    <t>OBSERVED BY POLICE</t>
  </si>
  <si>
    <t>DISTPACHED CALL</t>
  </si>
  <si>
    <t>OFFICER WITENESSED</t>
  </si>
  <si>
    <t>CAME INTO STOREFRONT</t>
  </si>
  <si>
    <t>ECSO/PALMER PD</t>
  </si>
  <si>
    <t>IN CAR COMPUTER</t>
  </si>
  <si>
    <t>LAVACA CO. S.O.</t>
  </si>
  <si>
    <t>DISCOVERD CRASH</t>
  </si>
  <si>
    <t>TEXARKANA DPS COM.</t>
  </si>
  <si>
    <t>CANTON POLICE DISP</t>
  </si>
  <si>
    <t>CAME UPON IN ROADWAY</t>
  </si>
  <si>
    <t>DISPATCHED ON MDT</t>
  </si>
  <si>
    <t>VIA MDC/PHONE</t>
  </si>
  <si>
    <t>POLICE COMP</t>
  </si>
  <si>
    <t>OTH OFFICER ON VIEW</t>
  </si>
  <si>
    <t>SELF (WITNESSED)</t>
  </si>
  <si>
    <t>NEW BOSTON POLICE CO</t>
  </si>
  <si>
    <t>DISP-7910 ARTCRAFT</t>
  </si>
  <si>
    <t>SGT BEAVERS</t>
  </si>
  <si>
    <t>KAUFMAN S.O.</t>
  </si>
  <si>
    <t>WALK IN AT CENTRAL</t>
  </si>
  <si>
    <t>FANNIN COUNTY S.O.</t>
  </si>
  <si>
    <t>CALL DISPATCH</t>
  </si>
  <si>
    <t>DISPATCHED AT 1828</t>
  </si>
  <si>
    <t>DISPATCJH</t>
  </si>
  <si>
    <t>OFFICER FOUND WRECK</t>
  </si>
  <si>
    <t>CALL/ DISPATCH</t>
  </si>
  <si>
    <t>CALHOUN COUNTY COMM</t>
  </si>
  <si>
    <t>REJ MONITOR ROOM</t>
  </si>
  <si>
    <t>LIMESTONE COUNTY S.O</t>
  </si>
  <si>
    <t>PHONED IN BY CALLER</t>
  </si>
  <si>
    <t>OFFICER ADAMS</t>
  </si>
  <si>
    <t>DPS DALLAS COMM</t>
  </si>
  <si>
    <t>WALK UP COMPLAINTANT</t>
  </si>
  <si>
    <t>OTHER DPS TROOPER</t>
  </si>
  <si>
    <t>MENARD COMMUNICATION</t>
  </si>
  <si>
    <t>HPD S.CENT/09</t>
  </si>
  <si>
    <t>DROVE UP ON  CRASH</t>
  </si>
  <si>
    <t>MCT DISPATCHD</t>
  </si>
  <si>
    <t>VISIBLY OBSERVED</t>
  </si>
  <si>
    <t>LIMESTONE CO. DEPUTY</t>
  </si>
  <si>
    <t>BOSUE COUNTY SO</t>
  </si>
  <si>
    <t>ROLLED UP TO INC</t>
  </si>
  <si>
    <t>BY BRADY PD COMM.</t>
  </si>
  <si>
    <t>BELL COCOM CTR</t>
  </si>
  <si>
    <t>DRIVER REPORTED TO P</t>
  </si>
  <si>
    <t>HOUSTON P.D. DISP</t>
  </si>
  <si>
    <t>J. HUANG</t>
  </si>
  <si>
    <t>PASSERBY DRIVER</t>
  </si>
  <si>
    <t>EMERGENCY 911</t>
  </si>
  <si>
    <t>BUS RADIO</t>
  </si>
  <si>
    <t>WCSO DISP</t>
  </si>
  <si>
    <t>03Z01N SUPERVISOR</t>
  </si>
  <si>
    <t>RADIO CALL- HALE SO</t>
  </si>
  <si>
    <t>DISPATCH CH 3</t>
  </si>
  <si>
    <t>FOUND WHILE DRIVING</t>
  </si>
  <si>
    <t>UNINVOLVED PARTY</t>
  </si>
  <si>
    <t>DISPATCH/FLAGDOWN</t>
  </si>
  <si>
    <t>ON VIEW WITNESS</t>
  </si>
  <si>
    <t>ON SCENE-SELF INITIA</t>
  </si>
  <si>
    <t>TRAVIS CO EMPLOYEE</t>
  </si>
  <si>
    <t>0007 DISPATCHED</t>
  </si>
  <si>
    <t>DISPATCHED BY FRIO</t>
  </si>
  <si>
    <t>GCSO COMM</t>
  </si>
  <si>
    <t>ERATH CO  SO</t>
  </si>
  <si>
    <t>WHARTON SO</t>
  </si>
  <si>
    <t>KAUFMAN S.O. DISPAT</t>
  </si>
  <si>
    <t>MASON CO SO DISPATCH</t>
  </si>
  <si>
    <t>0652UPSHUR CO COMM</t>
  </si>
  <si>
    <t>DISPATCHED FROM APD</t>
  </si>
  <si>
    <t>N HPD DISPATCHER</t>
  </si>
  <si>
    <t>BELL COUNTY  COMM.</t>
  </si>
  <si>
    <t>DISPATCHED TO LOCA</t>
  </si>
  <si>
    <t>CHAMEBRS COUNTY SO</t>
  </si>
  <si>
    <t>HPD DESPATCHER</t>
  </si>
  <si>
    <t>TROOPER AMAYA</t>
  </si>
  <si>
    <t>DISPATCHED-L.C.S.O.</t>
  </si>
  <si>
    <t>HPD POLICE  DISPATCH</t>
  </si>
  <si>
    <t>DPS COMM SAN ANGELO</t>
  </si>
  <si>
    <t>MASON CO SO</t>
  </si>
  <si>
    <t>RAIDO/DISPATCH</t>
  </si>
  <si>
    <t>COMMUNCATIONS</t>
  </si>
  <si>
    <t>KERR COUNTY SHERIFFS</t>
  </si>
  <si>
    <t>ARRIVED ON  SCENE</t>
  </si>
  <si>
    <t>VIA RADIO FROM DISPA</t>
  </si>
  <si>
    <t>ADVISED VIA RADIO FR</t>
  </si>
  <si>
    <t>DISPSTAHCED</t>
  </si>
  <si>
    <t>DISPATCHED TO SECTOR</t>
  </si>
  <si>
    <t>CHEROKEE CO.  S.O</t>
  </si>
  <si>
    <t>WESLACO COMMS</t>
  </si>
  <si>
    <t>CHEROKEE COUNTY S,O.</t>
  </si>
  <si>
    <t>CPL OCANAS#126 BPD</t>
  </si>
  <si>
    <t>ON SCENE DURING COLL</t>
  </si>
  <si>
    <t>OFFICER PRESENT AFTE</t>
  </si>
  <si>
    <t>ON VIEW UNIT</t>
  </si>
  <si>
    <t>PALMHURST DISPATCH</t>
  </si>
  <si>
    <t>IN-CAR COMPUTER</t>
  </si>
  <si>
    <t>WALKED IN TO PD</t>
  </si>
  <si>
    <t>LUBBOCK DISPACTCH</t>
  </si>
  <si>
    <t>RADIO BY SUPERVISOR</t>
  </si>
  <si>
    <t>VAN ZANDT COUNTY S.0</t>
  </si>
  <si>
    <t>OFFICER ANISH</t>
  </si>
  <si>
    <t>MOBILE RADIO</t>
  </si>
  <si>
    <t>RADIO/PHONE</t>
  </si>
  <si>
    <t>BCSO RADIO DISPATCH</t>
  </si>
  <si>
    <t>ON SCENE FOLLOW-UP</t>
  </si>
  <si>
    <t>HARDIN SO DISPATCH</t>
  </si>
  <si>
    <t>ELLIS, COUNTY SO</t>
  </si>
  <si>
    <t>POLICE  DISPATCH</t>
  </si>
  <si>
    <t>TROOPER JOHN MOORMAN</t>
  </si>
  <si>
    <t>ANDREWS CO SO</t>
  </si>
  <si>
    <t>HARRISON CO SO.</t>
  </si>
  <si>
    <t>GONZALES  CO. S.O.</t>
  </si>
  <si>
    <t>BY BRADY PD COMM</t>
  </si>
  <si>
    <t>TYLER CO. S.O</t>
  </si>
  <si>
    <t>TROOPER D. CONNER</t>
  </si>
  <si>
    <t>FCSO RADIO</t>
  </si>
  <si>
    <t>MEXIA POLICE DEPT.</t>
  </si>
  <si>
    <t>ON SECEN</t>
  </si>
  <si>
    <t>OBSERVED  ON SITE</t>
  </si>
  <si>
    <t>HDISPATCHED</t>
  </si>
  <si>
    <t>CRYSTAL AUDAS</t>
  </si>
  <si>
    <t>PATRICIA WADDELL</t>
  </si>
  <si>
    <t>JUDY SKINNER</t>
  </si>
  <si>
    <t>MCT DISTPATCH</t>
  </si>
  <si>
    <t>STEPHANIE HULL</t>
  </si>
  <si>
    <t>SARAH BROOKS</t>
  </si>
  <si>
    <t>LATE REPORT</t>
  </si>
  <si>
    <t>HCCO 7 DISPATCH</t>
  </si>
  <si>
    <t>WINESSES</t>
  </si>
  <si>
    <t>OBSERVATION IN FIELD</t>
  </si>
  <si>
    <t>SISD PD 8100</t>
  </si>
  <si>
    <t>ROBERT KASPER</t>
  </si>
  <si>
    <t>HPD 3Z04N</t>
  </si>
  <si>
    <t>DISPATCHED (AUSTIN )</t>
  </si>
  <si>
    <t>DRIVE ONTO</t>
  </si>
  <si>
    <t>OFFICER R. LOLLAR</t>
  </si>
  <si>
    <t>155PM</t>
  </si>
  <si>
    <t>ON SCENE/WITHIN VIEW</t>
  </si>
  <si>
    <t>WITNESSED PARTIALLY</t>
  </si>
  <si>
    <t>ON VIEW1</t>
  </si>
  <si>
    <t>SOUND OF CRASH</t>
  </si>
  <si>
    <t>DISPATCHER &amp; PHONE</t>
  </si>
  <si>
    <t>ENNIS PD DISPATCHED</t>
  </si>
  <si>
    <t>DEWITT CO. SHERIFF'S</t>
  </si>
  <si>
    <t>RANDALL CO. SO</t>
  </si>
  <si>
    <t>DPS WACO COM</t>
  </si>
  <si>
    <t>TEXAS  CITY COMM</t>
  </si>
  <si>
    <t>FLAGED DOWNED</t>
  </si>
  <si>
    <t>RADIO BY DET CLARK</t>
  </si>
  <si>
    <t>SPRING ISD DISPATCH</t>
  </si>
  <si>
    <t>DERRYK POPE</t>
  </si>
  <si>
    <t>BELL COUNTY CMO CTR</t>
  </si>
  <si>
    <t>I WAS A WITNESS</t>
  </si>
  <si>
    <t>NOTIFIED BY PUBLIC</t>
  </si>
  <si>
    <t>I WITNESSED THE CRAS</t>
  </si>
  <si>
    <t>AZLE PD DISPATCH</t>
  </si>
  <si>
    <t>OFFICER BAKER</t>
  </si>
  <si>
    <t>MOTOROLA RADIO</t>
  </si>
  <si>
    <t>BY SCHOOL SECURITY</t>
  </si>
  <si>
    <t>MIDALAND DPS COMM</t>
  </si>
  <si>
    <t>I SAW IT HAPPEN</t>
  </si>
  <si>
    <t>ON VIEW CHASE</t>
  </si>
  <si>
    <t>OFFICER MCGUIRE</t>
  </si>
  <si>
    <t>PVAMU DISPATCH</t>
  </si>
  <si>
    <t>BY WITNESS AT SCENE</t>
  </si>
  <si>
    <t>SGT. WALKER</t>
  </si>
  <si>
    <t>POLICE MDL</t>
  </si>
  <si>
    <t>J. GUZMAN</t>
  </si>
  <si>
    <t>OBSERVED-DROVE UPON</t>
  </si>
  <si>
    <t>SAN ANTONION COMM.</t>
  </si>
  <si>
    <t>CORPUS DPS</t>
  </si>
  <si>
    <t>DRIVE UP ON ACCIDENT</t>
  </si>
  <si>
    <t>HPD DISPTACTHER</t>
  </si>
  <si>
    <t>RESP PRIOR DISP</t>
  </si>
  <si>
    <t>VAN ZANDT CO DISP</t>
  </si>
  <si>
    <t>RADIO FROM LT 600</t>
  </si>
  <si>
    <t>HALE CO DISPATCH</t>
  </si>
  <si>
    <t>HARDIN COUNTY  SO</t>
  </si>
  <si>
    <t>FM COMMUNICATIONS</t>
  </si>
  <si>
    <t>LCSO COMMUNICATONS</t>
  </si>
  <si>
    <t>TROOPER BRATTON</t>
  </si>
  <si>
    <t>RUSK CO. DISPATCH</t>
  </si>
  <si>
    <t>BELL COMM. CTR.</t>
  </si>
  <si>
    <t>DISPATCH BY LCSO</t>
  </si>
  <si>
    <t>TYLER DPS  COMM.</t>
  </si>
  <si>
    <t>ERATH CO S O</t>
  </si>
  <si>
    <t>FSPD DISPATCH</t>
  </si>
  <si>
    <t>ONVIEW-EJ</t>
  </si>
  <si>
    <t>DPS COMNM</t>
  </si>
  <si>
    <t>OFFICER OBSEVED ACCI</t>
  </si>
  <si>
    <t>SAW ACCIDENT AFTER O</t>
  </si>
  <si>
    <t>DPS SAN ANTONIO DISP</t>
  </si>
  <si>
    <t>KERR SO RADIO/ PHONE</t>
  </si>
  <si>
    <t>ROLLED UP/JUST OCCD</t>
  </si>
  <si>
    <t>RADUO</t>
  </si>
  <si>
    <t>OBSERVED IN MIRROR</t>
  </si>
  <si>
    <t>NOTICED</t>
  </si>
  <si>
    <t>OBSERVED BY ANOTHER</t>
  </si>
  <si>
    <t>SELF INITIATIVES</t>
  </si>
  <si>
    <t>DONLEY SHERIFFS DEPT</t>
  </si>
  <si>
    <t>GARLAND COMM</t>
  </si>
  <si>
    <t>DPS- DISPATCH</t>
  </si>
  <si>
    <t>DPS COMMS. HOUSTON</t>
  </si>
  <si>
    <t>WALK-IN WESTSIDE STA</t>
  </si>
  <si>
    <t>APPROACHED AT SUB</t>
  </si>
  <si>
    <t>CALLED/DISP</t>
  </si>
  <si>
    <t>CALL FOR POLICE</t>
  </si>
  <si>
    <t>DPS-RADIOED</t>
  </si>
  <si>
    <t>DISPATCHED AT 1429</t>
  </si>
  <si>
    <t>RADIO REQUEST</t>
  </si>
  <si>
    <t>ON  SCENE</t>
  </si>
  <si>
    <t>VICTIM STOPPED ME</t>
  </si>
  <si>
    <t>PULLED UPON</t>
  </si>
  <si>
    <t>ON SCENE/FLAG DOWN</t>
  </si>
  <si>
    <t>SERGEANT BLACKWELDER</t>
  </si>
  <si>
    <t>BONHAM SO</t>
  </si>
  <si>
    <t>KAUFMAN SHEIFF'S</t>
  </si>
  <si>
    <t>RICHMOND PD OFFICER</t>
  </si>
  <si>
    <t>V.MALDONADO</t>
  </si>
  <si>
    <t>IN PERSON BY INVOLVE</t>
  </si>
  <si>
    <t>DISPATCHED ON CALL</t>
  </si>
  <si>
    <t>W.NENTWIG #1379</t>
  </si>
  <si>
    <t>LOCATED ACCIDENT-ON</t>
  </si>
  <si>
    <t>LOCATED ACCIDENT ON</t>
  </si>
  <si>
    <t>ROLLD UP</t>
  </si>
  <si>
    <t>PHOEN</t>
  </si>
  <si>
    <t>CCS)</t>
  </si>
  <si>
    <t>GRIMES CO DISPATCHER</t>
  </si>
  <si>
    <t>E 911 CALL</t>
  </si>
  <si>
    <t>LOCATED BY OFFICERS</t>
  </si>
  <si>
    <t>DIDSP</t>
  </si>
  <si>
    <t>TOOK FROM PATROL</t>
  </si>
  <si>
    <t>PEDESTRIANS</t>
  </si>
  <si>
    <t>PTM DANNYMIRELES 727</t>
  </si>
  <si>
    <t>HARRIS CO RADIO</t>
  </si>
  <si>
    <t>COLLIN COUTY SO</t>
  </si>
  <si>
    <t>OBSERVED PLAIN VIEW</t>
  </si>
  <si>
    <t>OBSERVED WRECKAGE</t>
  </si>
  <si>
    <t>ON  SIGHT</t>
  </si>
  <si>
    <t>ADVISED BY SGT BYNUM</t>
  </si>
  <si>
    <t>JASPER COUNTY</t>
  </si>
  <si>
    <t>BY SGT. CLAIR BARNES</t>
  </si>
  <si>
    <t>BY WELCH, W</t>
  </si>
  <si>
    <t>HARRISON CO.</t>
  </si>
  <si>
    <t>TEXAS CITY  DPS</t>
  </si>
  <si>
    <t>TWO WAY  RADIO</t>
  </si>
  <si>
    <t>VICTIMS</t>
  </si>
  <si>
    <t>SEL INITIATED</t>
  </si>
  <si>
    <t>DROCVE UP ON</t>
  </si>
  <si>
    <t>HPD VCD FRONT DESK</t>
  </si>
  <si>
    <t>TONE OUT</t>
  </si>
  <si>
    <t>ATASCOSA CO. DSPATCH</t>
  </si>
  <si>
    <t>TROOPER GRAY</t>
  </si>
  <si>
    <t>MAGNOLIA PD</t>
  </si>
  <si>
    <t>CENTER POINT ISD STA</t>
  </si>
  <si>
    <t>TTIUS COUNTY S. O.</t>
  </si>
  <si>
    <t>LOCATE</t>
  </si>
  <si>
    <t>SABINE COMMUNICATION</t>
  </si>
  <si>
    <t>MOTERIST</t>
  </si>
  <si>
    <t>LGPD DISPATCH</t>
  </si>
  <si>
    <t>FLAGGED DOWN ON TRAF</t>
  </si>
  <si>
    <t>WALKIN COMPL</t>
  </si>
  <si>
    <t>CELESTECITY HALL</t>
  </si>
  <si>
    <t>ROUSE H.S. ADMINISTR</t>
  </si>
  <si>
    <t>LIMESTONESO DISPATCH</t>
  </si>
  <si>
    <t>BY PHONE/CALL OUT</t>
  </si>
  <si>
    <t>MINEOLA PD DISPATCH</t>
  </si>
  <si>
    <t>DROVE BY WITNESSED</t>
  </si>
  <si>
    <t>A.C.S.O. DISPATCHED</t>
  </si>
  <si>
    <t>HPS DISPAT</t>
  </si>
  <si>
    <t>MIDLAND DPS COMM.</t>
  </si>
  <si>
    <t>PERSONAL KNOWLEDGE/V</t>
  </si>
  <si>
    <t>FAYETTE CO SO DISPAT</t>
  </si>
  <si>
    <t>CONTROL CENTER</t>
  </si>
  <si>
    <t>ATASCOSA C. DISPATCH</t>
  </si>
  <si>
    <t>ROCKPORT DISPATCH</t>
  </si>
  <si>
    <t>ON - SIGHT</t>
  </si>
  <si>
    <t>DSP LUFKIN</t>
  </si>
  <si>
    <t>TRAVIS CO. DISPATCH</t>
  </si>
  <si>
    <t>HEARD THEN DROVE UP</t>
  </si>
  <si>
    <t>MISD PD DISPATCH</t>
  </si>
  <si>
    <t>TRAVIS CO COMM</t>
  </si>
  <si>
    <t>MONTGOMERY CO FIRE</t>
  </si>
  <si>
    <t>DISPACTCED</t>
  </si>
  <si>
    <t>DROVE UPONE</t>
  </si>
  <si>
    <t>RADIS DISPATCHED</t>
  </si>
  <si>
    <t>ON VIEW/POLICE DISP</t>
  </si>
  <si>
    <t>SGT CALL-OUT</t>
  </si>
  <si>
    <t>DPS GARLAND COMM</t>
  </si>
  <si>
    <t>DROVE  UP</t>
  </si>
  <si>
    <t>DISCOVERED VEHICLE</t>
  </si>
  <si>
    <t>CALLED BY BREMOND PD</t>
  </si>
  <si>
    <t>WALK -IN REPORT</t>
  </si>
  <si>
    <t>OBSERVED-AFTER</t>
  </si>
  <si>
    <t>OFFICER DIRECT</t>
  </si>
  <si>
    <t>VAI DISPATCH</t>
  </si>
  <si>
    <t>IN PERSON-LEDENBACH</t>
  </si>
  <si>
    <t>HPDM DISPATCHER</t>
  </si>
  <si>
    <t>CALL ON SCREEN</t>
  </si>
  <si>
    <t>WALK-IN POLICE STATI</t>
  </si>
  <si>
    <t>SE/DISP</t>
  </si>
  <si>
    <t>CALL SCREEN</t>
  </si>
  <si>
    <t>DISPATCH-DPS PIERCE</t>
  </si>
  <si>
    <t>ON VIEWED AT INTER.</t>
  </si>
  <si>
    <t>DISPACTHCED</t>
  </si>
  <si>
    <t>HASKELL CO SO</t>
  </si>
  <si>
    <t>COMMNUNICATIONS</t>
  </si>
  <si>
    <t>DPS PIERCE VIA PHONE</t>
  </si>
  <si>
    <t>DISPATCAH</t>
  </si>
  <si>
    <t>MATAGORDA CO. S.O.</t>
  </si>
  <si>
    <t>ROLLED INTO</t>
  </si>
  <si>
    <t>DROVE TO CALL LOC</t>
  </si>
  <si>
    <t>CAPITOL DISPATCH</t>
  </si>
  <si>
    <t>CITIZEN WALK UP.</t>
  </si>
  <si>
    <t>ON VIEW (NOT WITNESS</t>
  </si>
  <si>
    <t>HPD DISATCH</t>
  </si>
  <si>
    <t>OFFICERS HEARD ACC</t>
  </si>
  <si>
    <t>DIATCHED</t>
  </si>
  <si>
    <t>DPS  DISPATCH</t>
  </si>
  <si>
    <t>ACCIDENT OCCURRED IN</t>
  </si>
  <si>
    <t>DESK SGT/HPD DISP</t>
  </si>
  <si>
    <t>PHONE-WACO COMM</t>
  </si>
  <si>
    <t>POLICE RADIO CAD</t>
  </si>
  <si>
    <t>COMMUNICATIONS DISPA</t>
  </si>
  <si>
    <t>CALL HOLDING IN QUE</t>
  </si>
  <si>
    <t>SGT JOSHUA MASON</t>
  </si>
  <si>
    <t>ON SCENE WHEN ACCIDE</t>
  </si>
  <si>
    <t>ACD</t>
  </si>
  <si>
    <t>RADIO DISTPATCH</t>
  </si>
  <si>
    <t>ANOTHER OFFICE RADIO</t>
  </si>
  <si>
    <t>DPS/DALLAS DISPATCH</t>
  </si>
  <si>
    <t>SEL-DISPATCH</t>
  </si>
  <si>
    <t>MCSO DISPTACH</t>
  </si>
  <si>
    <t>RICHMOND PD</t>
  </si>
  <si>
    <t>RADIO DISPATCH.</t>
  </si>
  <si>
    <t>OFFICE DROVE UPON</t>
  </si>
  <si>
    <t>DPS DISPATCH/DALLAS</t>
  </si>
  <si>
    <t>HALE CO. DISPATCH</t>
  </si>
  <si>
    <t>TROOPER WHATLEY VIA</t>
  </si>
  <si>
    <t>DPS-PIRECE</t>
  </si>
  <si>
    <t>ARMSTRONG COUNTY</t>
  </si>
  <si>
    <t>GONZALES SHERIFF DIS</t>
  </si>
  <si>
    <t>NORTHEAST DESK</t>
  </si>
  <si>
    <t>DPS COMMUNICIATION</t>
  </si>
  <si>
    <t>HPD S.CENT /DISP</t>
  </si>
  <si>
    <t>SGT HARRISON, ACSO</t>
  </si>
  <si>
    <t>EVAIDING</t>
  </si>
  <si>
    <t>DRIVER ROSA LAJENO</t>
  </si>
  <si>
    <t>CHAMBER'S DISPATCH</t>
  </si>
  <si>
    <t>TEXAS CITY/ DPS</t>
  </si>
  <si>
    <t>DISTPACTHED</t>
  </si>
  <si>
    <t>LAMAR POLICE DISPATC</t>
  </si>
  <si>
    <t>DISPATCH 2</t>
  </si>
  <si>
    <t>ROLLED UP ON ACCIDNE</t>
  </si>
  <si>
    <t>SUPV 16E02N/DISPATCH</t>
  </si>
  <si>
    <t>DISPATCH / ON-VIEW</t>
  </si>
  <si>
    <t>OBSERVED COLLISION (</t>
  </si>
  <si>
    <t>CAR DRIVING BY</t>
  </si>
  <si>
    <t>PHONE / SUPERVISOR</t>
  </si>
  <si>
    <t>HENDERSON SO</t>
  </si>
  <si>
    <t>CPL. OWENS 1340</t>
  </si>
  <si>
    <t>DIDSPATCH</t>
  </si>
  <si>
    <t>MCT DISPATED</t>
  </si>
  <si>
    <t>BELL CO. COM.</t>
  </si>
  <si>
    <t>MONITORED DPD DSPTCH</t>
  </si>
  <si>
    <t>SECURITY STAFF</t>
  </si>
  <si>
    <t>HARDIN COMM</t>
  </si>
  <si>
    <t>MCT DISPA</t>
  </si>
  <si>
    <t>DPS NACOGDOCHES</t>
  </si>
  <si>
    <t>PHONE-DISPATCH</t>
  </si>
  <si>
    <t>TROOPER K. HALL</t>
  </si>
  <si>
    <t>DENTON CO. S.O. COMM</t>
  </si>
  <si>
    <t>DPS SAN ANTONION</t>
  </si>
  <si>
    <t>ARMSTRONG DISPATCH</t>
  </si>
  <si>
    <t>VERBAL CONTACT</t>
  </si>
  <si>
    <t>SOUTH DISPATCH</t>
  </si>
  <si>
    <t>HPD S.CENT/DISP</t>
  </si>
  <si>
    <t>OFF-DUTY OFFICERS</t>
  </si>
  <si>
    <t>VZCO DISP</t>
  </si>
  <si>
    <t>MONTGOMERY CO DISPAT</t>
  </si>
  <si>
    <t>NOTIFIED BY UNIT 1 D</t>
  </si>
  <si>
    <t>DISCOVERD</t>
  </si>
  <si>
    <t>HEMPSTEAD PD OFFICER</t>
  </si>
  <si>
    <t>DHOUSTON POLICE DISP</t>
  </si>
  <si>
    <t>I DROVE UP ON THE AC</t>
  </si>
  <si>
    <t>HPR DISPATCH</t>
  </si>
  <si>
    <t>HOUSTO PD DISPATCHER</t>
  </si>
  <si>
    <t>DRIVE INTO</t>
  </si>
  <si>
    <t>BROADCAST VIA DISPAT</t>
  </si>
  <si>
    <t>DPS COMMUNICSATIONS</t>
  </si>
  <si>
    <t>BELL CO. COMMCENTER</t>
  </si>
  <si>
    <t>HOSUTON POLICE DISP</t>
  </si>
  <si>
    <t>WALKIN WS HPD</t>
  </si>
  <si>
    <t>TROOPER CHAD DANIEL</t>
  </si>
  <si>
    <t>JSCO DISPTCH</t>
  </si>
  <si>
    <t>FOLLOWUP</t>
  </si>
  <si>
    <t>GPD DISPACTH</t>
  </si>
  <si>
    <t>DPS WESLACO COM</t>
  </si>
  <si>
    <t>PHONE: DEP ROBERTSON</t>
  </si>
  <si>
    <t>DPS SUPERVISOR</t>
  </si>
  <si>
    <t>FANNIN CO. S.O. DISP</t>
  </si>
  <si>
    <t>TRAFFIC STOP / FSGI</t>
  </si>
  <si>
    <t>HOUSTON PD DIDSP</t>
  </si>
  <si>
    <t>DISPATCH/ OFFICER</t>
  </si>
  <si>
    <t>DISAPCTHED</t>
  </si>
  <si>
    <t>AUSTIN CTY COMM</t>
  </si>
  <si>
    <t>FOUND BY INVESTIGATO</t>
  </si>
  <si>
    <t>COMMNICATIONS</t>
  </si>
  <si>
    <t>RADIO-WPPD DISPATCH</t>
  </si>
  <si>
    <t>HPD DISPTCHED</t>
  </si>
  <si>
    <t>DPS AMA COMM</t>
  </si>
  <si>
    <t>FELLOW PATROL OFFICE</t>
  </si>
  <si>
    <t>ROLL UP TO THE ACC</t>
  </si>
  <si>
    <t>BELL COUNTY  COMM</t>
  </si>
  <si>
    <t>ON SCENE OBSERVED</t>
  </si>
  <si>
    <t>WALK IN DESK</t>
  </si>
  <si>
    <t>JCSO DISPACH</t>
  </si>
  <si>
    <t>ON VIEW-DROVE UP AFT</t>
  </si>
  <si>
    <t>ON-VIEW INCIDEN</t>
  </si>
  <si>
    <t>RADIOM DISPATCH</t>
  </si>
  <si>
    <t>TWO WA Y RADIO</t>
  </si>
  <si>
    <t>MATAGORDA SO RADIO</t>
  </si>
  <si>
    <t>ON-VIEW POLICE CHASE</t>
  </si>
  <si>
    <t>FIRE STATION 2</t>
  </si>
  <si>
    <t>DPS PIECE RADIO</t>
  </si>
  <si>
    <t>DP</t>
  </si>
  <si>
    <t>ONVIEW/DISP</t>
  </si>
  <si>
    <t>RADIO DSISPATCHED</t>
  </si>
  <si>
    <t>DISPATCHED / PASSERB</t>
  </si>
  <si>
    <t>CASS COUNTYDISPATCH</t>
  </si>
  <si>
    <t>WESLACO DPS -COMM.</t>
  </si>
  <si>
    <t>AUSTIN DPS COMMS.</t>
  </si>
  <si>
    <t>I WAS IN THE AREA</t>
  </si>
  <si>
    <t>S356</t>
  </si>
  <si>
    <t>CAPTAIN JACK NEWMAN</t>
  </si>
  <si>
    <t>WCSO PER COMPLAINT</t>
  </si>
  <si>
    <t>MPD COMMUNICATIOS</t>
  </si>
  <si>
    <t>ASSISTING OFFICERS</t>
  </si>
  <si>
    <t>LUFKING DPS DISPATCH</t>
  </si>
  <si>
    <t>UNINVOLVED DRIVER</t>
  </si>
  <si>
    <t>THP SGT. VIA PHONE</t>
  </si>
  <si>
    <t>DPS WESLACO  COMM.</t>
  </si>
  <si>
    <t>IN PERSON/ CITIZEN</t>
  </si>
  <si>
    <t>RADIO-DPS</t>
  </si>
  <si>
    <t>FT BEND COUNTY DISPA</t>
  </si>
  <si>
    <t>TOW WAY RADIO</t>
  </si>
  <si>
    <t>ROSENBERG DISPATCH</t>
  </si>
  <si>
    <t>DENTON CO. SO</t>
  </si>
  <si>
    <t>THROCKMORTON SO</t>
  </si>
  <si>
    <t>FLAGGED DOWN ON</t>
  </si>
  <si>
    <t>LIBERTY C DAVIS</t>
  </si>
  <si>
    <t>JUSTIN LARKIN</t>
  </si>
  <si>
    <t>CAME TO LOBBY</t>
  </si>
  <si>
    <t>VIEWED/ON SITE</t>
  </si>
  <si>
    <t>DSCO</t>
  </si>
  <si>
    <t>DISPATCH DPS</t>
  </si>
  <si>
    <t>W C DISPATCH</t>
  </si>
  <si>
    <t>PHONE BY SPD CHIEF</t>
  </si>
  <si>
    <t>CORYELL COUNTY S.O</t>
  </si>
  <si>
    <t>ONVIEW ACCIDENT</t>
  </si>
  <si>
    <t>CALL TO PD CELL PHON</t>
  </si>
  <si>
    <t>BRAZOS DPS DISPATCH</t>
  </si>
  <si>
    <t>STA-#01-WALK-IN</t>
  </si>
  <si>
    <t>VIA DISPATCH,WORD OF</t>
  </si>
  <si>
    <t>TEXAS CITY DPS COMMI</t>
  </si>
  <si>
    <t>CITIZEN REPORT PHONE</t>
  </si>
  <si>
    <t>TROOPER MEDINA</t>
  </si>
  <si>
    <t>SLPD POLICE DISPATCH</t>
  </si>
  <si>
    <t>DENTON CO DISPATCH</t>
  </si>
  <si>
    <t>WALKED UP</t>
  </si>
  <si>
    <t>FLAGGED DOWN OFFICER</t>
  </si>
  <si>
    <t>WITH IN VIEW</t>
  </si>
  <si>
    <t>BRAZOS CO. S.O.</t>
  </si>
  <si>
    <t>PASSER  BY</t>
  </si>
  <si>
    <t>WALK IN AT NERC</t>
  </si>
  <si>
    <t>SABINE COMM</t>
  </si>
  <si>
    <t>DISPACHED (CCSO)</t>
  </si>
  <si>
    <t>RCSO COMMUNICATIONS</t>
  </si>
  <si>
    <t>SELF REPORT. WALK IN</t>
  </si>
  <si>
    <t>DRIVER V1</t>
  </si>
  <si>
    <t>MASON CO DISPATCH</t>
  </si>
  <si>
    <t>NOTIFIED BY UNIT #1</t>
  </si>
  <si>
    <t>BROWNFIELD PD</t>
  </si>
  <si>
    <t>POLICE COMMUNICATONS</t>
  </si>
  <si>
    <t>OWNER CALLED PD</t>
  </si>
  <si>
    <t>FLAGGED DOWN BY UN#2</t>
  </si>
  <si>
    <t>MSCO DISPATCH</t>
  </si>
  <si>
    <t>BY PHONE/CITY RADIO</t>
  </si>
  <si>
    <t>ON VIEW/ HPD DISPATC</t>
  </si>
  <si>
    <t>GRIMES COUNTY SO.</t>
  </si>
  <si>
    <t>BY BRADY PD COMMUN</t>
  </si>
  <si>
    <t>PASS BUYER</t>
  </si>
  <si>
    <t>JONES CO. DISPATCH</t>
  </si>
  <si>
    <t>UPSHUR COMM</t>
  </si>
  <si>
    <t>MINEOLA FD</t>
  </si>
  <si>
    <t>DISPATCHED, SAN SABA</t>
  </si>
  <si>
    <t>B. TALLEY #130</t>
  </si>
  <si>
    <t>LV DISPATCH</t>
  </si>
  <si>
    <t>FEMALE CALLER</t>
  </si>
  <si>
    <t>TERRY COUNTY</t>
  </si>
  <si>
    <t>FIRE CAPTAIN</t>
  </si>
  <si>
    <t>FLAG DOWN BY CIVILIA</t>
  </si>
  <si>
    <t>SGT. ENGEL</t>
  </si>
  <si>
    <t>ON SCENE (NOT WITNES</t>
  </si>
  <si>
    <t>CALLED OUT ON ACCIDE</t>
  </si>
  <si>
    <t>SGT GLENN ADAMSON</t>
  </si>
  <si>
    <t>HARRISON COUNTY SP</t>
  </si>
  <si>
    <t>BY PARK RANGER</t>
  </si>
  <si>
    <t>HARDING COUNTY SO</t>
  </si>
  <si>
    <t>DPS LUFKIN COMM.</t>
  </si>
  <si>
    <t>CLAY COUNTY DISPASTC</t>
  </si>
  <si>
    <t>DISPATCH (VOL)</t>
  </si>
  <si>
    <t>DISPATCHER  MDT</t>
  </si>
  <si>
    <t>OFFICER CAME UPON SC</t>
  </si>
  <si>
    <t>DPD OFF HENDERSON</t>
  </si>
  <si>
    <t>C HAMBERS COUNTY SO</t>
  </si>
  <si>
    <t>DISPATCHED RCSO</t>
  </si>
  <si>
    <t>CY-FAIR ISD DISPATCH</t>
  </si>
  <si>
    <t>DENTON CO. SO.</t>
  </si>
  <si>
    <t>GCSO DISPATCHER</t>
  </si>
  <si>
    <t>COMANCHE, TEXAS, CEN</t>
  </si>
  <si>
    <t>H.PD.S'S DISPATCH</t>
  </si>
  <si>
    <t>DPS COMM. TELEPHONE</t>
  </si>
  <si>
    <t>UPSHURE COUNTY DISPA</t>
  </si>
  <si>
    <t>DPS- DISTAPTCH</t>
  </si>
  <si>
    <t>NOTED STOPPED TRAFFI</t>
  </si>
  <si>
    <t>MCSO COMMUNICATOINS</t>
  </si>
  <si>
    <t>OFFICER WOODS #746</t>
  </si>
  <si>
    <t>OBSERVED/INIATED</t>
  </si>
  <si>
    <t>GLASSCOCK CO. SO</t>
  </si>
  <si>
    <t>WALK-IN REPORT TO HQ</t>
  </si>
  <si>
    <t>SGT. WAGGONER</t>
  </si>
  <si>
    <t>DAPATCH</t>
  </si>
  <si>
    <t>ROLLUP ON SCENE</t>
  </si>
  <si>
    <t>ON VIEW/SE</t>
  </si>
  <si>
    <t>CCPD DISPCH</t>
  </si>
  <si>
    <t>ON VIEL</t>
  </si>
  <si>
    <t>HUDSPETH COUNTY SO</t>
  </si>
  <si>
    <t>DPS LUFIN</t>
  </si>
  <si>
    <t>KERR COUNTY S.O.</t>
  </si>
  <si>
    <t>GCSO VIA TELEPHONE</t>
  </si>
  <si>
    <t>LPD COMM</t>
  </si>
  <si>
    <t>HPD 7C21N</t>
  </si>
  <si>
    <t>RDIO DISPATCH</t>
  </si>
  <si>
    <t>LITTLEFIELD S.O.</t>
  </si>
  <si>
    <t>PASSERBUYER</t>
  </si>
  <si>
    <t>DISPATCHED BY MCSO</t>
  </si>
  <si>
    <t>1DISPATCHED</t>
  </si>
  <si>
    <t>DPS WACO BY PHONE</t>
  </si>
  <si>
    <t>RADIOED IN BY RECUSE</t>
  </si>
  <si>
    <t>MCSO DISTPATCH</t>
  </si>
  <si>
    <t>DEAF SMITH COUNTY</t>
  </si>
  <si>
    <t>HURST PD LT</t>
  </si>
  <si>
    <t>NE PATROL STATION</t>
  </si>
  <si>
    <t>LUFKIN COMM.</t>
  </si>
  <si>
    <t>DISPATCHED POTTER CO</t>
  </si>
  <si>
    <t>CALLED IN DISPATCH</t>
  </si>
  <si>
    <t>TX DPS AUSTIN COMM</t>
  </si>
  <si>
    <t>PASSER BY AT STORE</t>
  </si>
  <si>
    <t>FLAG-DOWN.</t>
  </si>
  <si>
    <t>HAYS COUNTY C OMM.</t>
  </si>
  <si>
    <t>IN PURSUIT/EVADING</t>
  </si>
  <si>
    <t>BELL COM/ CENTER</t>
  </si>
  <si>
    <t>IN PERSON (WITNESSED</t>
  </si>
  <si>
    <t>N.E. PAT 3</t>
  </si>
  <si>
    <t>ON VIEWED BY NEWTON</t>
  </si>
  <si>
    <t>CAMP CO. COMMUNICATI</t>
  </si>
  <si>
    <t>NRHPD DISPACTH</t>
  </si>
  <si>
    <t>CASTRO COUNTY SO</t>
  </si>
  <si>
    <t>DEPUTY J. SALAZAR</t>
  </si>
  <si>
    <t>BELL CO.COM.CENTER</t>
  </si>
  <si>
    <t>CROCKETT PD/DISPATCH</t>
  </si>
  <si>
    <t>LIBERTY COUNTY CO</t>
  </si>
  <si>
    <t>NEAR SCENE</t>
  </si>
  <si>
    <t>GREEVILLE DISPATCH</t>
  </si>
  <si>
    <t>SGT RIVERA</t>
  </si>
  <si>
    <t>OFFICER SAW TRK PARK</t>
  </si>
  <si>
    <t>ANDERSON COUNTY</t>
  </si>
  <si>
    <t>KENDALL COUNTY</t>
  </si>
  <si>
    <t>SHELBY COUNTY S.O.</t>
  </si>
  <si>
    <t>TIMOTHY JOHNSTON</t>
  </si>
  <si>
    <t>DISPATCHED NCSO</t>
  </si>
  <si>
    <t>DISPATCHEDTHE</t>
  </si>
  <si>
    <t>RUSK CO. S. O.</t>
  </si>
  <si>
    <t>MCT DISIPATCHED</t>
  </si>
  <si>
    <t>RADIO RIDPATCHED</t>
  </si>
  <si>
    <t>DISPATCHED `</t>
  </si>
  <si>
    <t>WALK IN TO SECTOR</t>
  </si>
  <si>
    <t>ONSITE GAME WARDEN</t>
  </si>
  <si>
    <t>ON=VIEW</t>
  </si>
  <si>
    <t>TROOPER MCCANDLESS</t>
  </si>
  <si>
    <t>D. SNODGRASS</t>
  </si>
  <si>
    <t>FREESTONE  SO</t>
  </si>
  <si>
    <t>ALAMO HEIGHTS DISPAT</t>
  </si>
  <si>
    <t>VERBALLY (ON-SITE)</t>
  </si>
  <si>
    <t>OFFICER LOCKETT</t>
  </si>
  <si>
    <t>WBPD COMMUNICATIONS</t>
  </si>
  <si>
    <t>OFFICER TREADWAY</t>
  </si>
  <si>
    <t>BY DEPUTY</t>
  </si>
  <si>
    <t>BELL  COUNTY COMM.</t>
  </si>
  <si>
    <t>WAIVED DOWN BY UNIT1</t>
  </si>
  <si>
    <t>B. WILLIAMS/DISPATCH</t>
  </si>
  <si>
    <t>DROVE UP ON THE ACCD</t>
  </si>
  <si>
    <t>CANTONS.O.</t>
  </si>
  <si>
    <t>BY TCU POLICE</t>
  </si>
  <si>
    <t>RN</t>
  </si>
  <si>
    <t>POLICE PASSING BY</t>
  </si>
  <si>
    <t>DROVE UP ON ACCIDEN</t>
  </si>
  <si>
    <t>DIMMIT COUNTY COMMUN</t>
  </si>
  <si>
    <t>ELIAS GARCIA</t>
  </si>
  <si>
    <t>DISCOVERED BY SELF</t>
  </si>
  <si>
    <t>FIRE DEPARTMENT ON S</t>
  </si>
  <si>
    <t>HAPPENED CLOSE TO ME</t>
  </si>
  <si>
    <t>JCSO DISPTCH</t>
  </si>
  <si>
    <t>GONZALES CO S.O</t>
  </si>
  <si>
    <t>PEIRCE COMMUNICATION</t>
  </si>
  <si>
    <t>UPSHUR COUNTY DEPUTY</t>
  </si>
  <si>
    <t>BY SERGEANT JONES</t>
  </si>
  <si>
    <t>AUSTI CO DISPATCH</t>
  </si>
  <si>
    <t>GALV. SO COMM</t>
  </si>
  <si>
    <t>MASON COUNTY COMM</t>
  </si>
  <si>
    <t>EMERGENCY TONE OUT</t>
  </si>
  <si>
    <t>LUBBOCK  DISPATCH</t>
  </si>
  <si>
    <t>NOTIFIED BY AFD</t>
  </si>
  <si>
    <t>DAINGERFIELD PD</t>
  </si>
  <si>
    <t>STONEWALL DISPATCH</t>
  </si>
  <si>
    <t>UPSHUR  CO COMM</t>
  </si>
  <si>
    <t>STUDENT</t>
  </si>
  <si>
    <t>OFFICER LOCATED CRAS</t>
  </si>
  <si>
    <t>WESLACO COMM DPS</t>
  </si>
  <si>
    <t>RADIO VIA MCSO DISPA</t>
  </si>
  <si>
    <t>WS DISP</t>
  </si>
  <si>
    <t>DWI INVESTIGATION</t>
  </si>
  <si>
    <t>`LEE SO DISPATCH</t>
  </si>
  <si>
    <t>ON VIEW - OFFICER</t>
  </si>
  <si>
    <t>OFF-DUTY OFFICER</t>
  </si>
  <si>
    <t>KATY ISD POLICE DISP</t>
  </si>
  <si>
    <t>VAN HORN SO</t>
  </si>
  <si>
    <t>HCSO DISPATCH RADIO</t>
  </si>
  <si>
    <t>TROOPER M. RAKOWITZ</t>
  </si>
  <si>
    <t>SGT. MCDONALD ROLLED</t>
  </si>
  <si>
    <t>MARON SO</t>
  </si>
  <si>
    <t>DISPATCH CHANNEL 2</t>
  </si>
  <si>
    <t>MSCO</t>
  </si>
  <si>
    <t>PRESENCE OF OFFICER</t>
  </si>
  <si>
    <t>CONSTABLE ON SCENE</t>
  </si>
  <si>
    <t>OFFICER CAMPOS</t>
  </si>
  <si>
    <t>UPHSUR COUNTY DISPA</t>
  </si>
  <si>
    <t>DENTON CO. SO. COMM.</t>
  </si>
  <si>
    <t>RADIO-STARR COUNTY</t>
  </si>
  <si>
    <t>OBSERVED VEHICLE ON</t>
  </si>
  <si>
    <t>HENDERSON P.D.</t>
  </si>
  <si>
    <t>MDC SCREEN</t>
  </si>
  <si>
    <t>DPS WELSACO</t>
  </si>
  <si>
    <t>CAME UPON WRECK</t>
  </si>
  <si>
    <t>R. ARELIS DISPATCHED</t>
  </si>
  <si>
    <t>DPS COMMINUCATION</t>
  </si>
  <si>
    <t>UPSHUR C SO</t>
  </si>
  <si>
    <t>DETECTIVE ZAMORA</t>
  </si>
  <si>
    <t>DROVE UPON ACC.</t>
  </si>
  <si>
    <t>NOTIFED BY PASSER-BY</t>
  </si>
  <si>
    <t>DISPATCH WAS CALLED</t>
  </si>
  <si>
    <t>KPD DISPATCH</t>
  </si>
  <si>
    <t>SHELBY COUNTY 911</t>
  </si>
  <si>
    <t>SGT. REESE</t>
  </si>
  <si>
    <t>CHIEF JOHNSON</t>
  </si>
  <si>
    <t>OTHER OFFICER-VIEWED</t>
  </si>
  <si>
    <t>DPS COMMS - HOUSTON</t>
  </si>
  <si>
    <t>CALL BY RADIO</t>
  </si>
  <si>
    <t>VERBALLY</t>
  </si>
  <si>
    <t>SGT ADKINS</t>
  </si>
  <si>
    <t>COMPLAINANT ON SCENE</t>
  </si>
  <si>
    <t>PEDESTRAIN</t>
  </si>
  <si>
    <t>WESTSIDE DISPTACH</t>
  </si>
  <si>
    <t>POTTER COUNTY DISPAT</t>
  </si>
  <si>
    <t>TELEPHONE VIA VCSO</t>
  </si>
  <si>
    <t>DROVE  UP ON CRASH</t>
  </si>
  <si>
    <t>SGT BRIAN LILLIE</t>
  </si>
  <si>
    <t>CITY DISP</t>
  </si>
  <si>
    <t>SGTS. LAMBERT/BELVER</t>
  </si>
  <si>
    <t>WALKIN AT MW STA</t>
  </si>
  <si>
    <t>M.C,T. DISPATCH</t>
  </si>
  <si>
    <t>NOTIFIED BY SECURITY</t>
  </si>
  <si>
    <t>FLAGSOWN</t>
  </si>
  <si>
    <t>OFFICER  PULLED UP</t>
  </si>
  <si>
    <t>MCT DISPACTED</t>
  </si>
  <si>
    <t>COMP DISPATCHED</t>
  </si>
  <si>
    <t>HARDIN COUTY SO</t>
  </si>
  <si>
    <t>RADIO - TRP. DUCKETT</t>
  </si>
  <si>
    <t>FIELD (OFFICER WITNE</t>
  </si>
  <si>
    <t>WALKIN NW STATION</t>
  </si>
  <si>
    <t>DISPATCH - LCSO</t>
  </si>
  <si>
    <t>VIA PHONE- AUSTINDPS</t>
  </si>
  <si>
    <t>TELEPHONED AT HOME</t>
  </si>
  <si>
    <t>HEMPSTEAD POLICE DEP</t>
  </si>
  <si>
    <t>MADISON CO DISPATCH</t>
  </si>
  <si>
    <t>DISPATCHED (FRNK)</t>
  </si>
  <si>
    <t>TROOPER JOHN TYSON</t>
  </si>
  <si>
    <t>CALLED OUT-DPS WACO</t>
  </si>
  <si>
    <t>DISPACCHED</t>
  </si>
  <si>
    <t>DISPATCHTOUNIT1HOME</t>
  </si>
  <si>
    <t>OBSERVED (ROLLED UP</t>
  </si>
  <si>
    <t>HPD DISPATCHED/7C51D</t>
  </si>
  <si>
    <t>ADVISED BY DISPATCH</t>
  </si>
  <si>
    <t>EPD DISPATCHE</t>
  </si>
  <si>
    <t>PRIVATE CITIZEN CELL</t>
  </si>
  <si>
    <t>HPD SO DISTPATCH</t>
  </si>
  <si>
    <t>BCSO, DEPUTY KLOTZ #</t>
  </si>
  <si>
    <t>BY MANAGER CALLER</t>
  </si>
  <si>
    <t>LCOS - DISPATCH</t>
  </si>
  <si>
    <t>DISPACTCHE</t>
  </si>
  <si>
    <t>MADE TLEPHONE CONTAT</t>
  </si>
  <si>
    <t>POLICE CHASE</t>
  </si>
  <si>
    <t>LANDLINE AT P.D.</t>
  </si>
  <si>
    <t>VOLENTEREED</t>
  </si>
  <si>
    <t>CALL FROM SUPERVISOR</t>
  </si>
  <si>
    <t>CD7 DISPATCH</t>
  </si>
  <si>
    <t>COP#13-46336</t>
  </si>
  <si>
    <t>DRIVE BY CC ADVISED</t>
  </si>
  <si>
    <t>DROVE PASSED SCENE</t>
  </si>
  <si>
    <t>OFFICER PATROLLING</t>
  </si>
  <si>
    <t>CALLED TO THE CITY P</t>
  </si>
  <si>
    <t>OFFICER K. ROBINSON</t>
  </si>
  <si>
    <t>COMPURTER DISPATCHED</t>
  </si>
  <si>
    <t>DISPATCHED (IN AREA)</t>
  </si>
  <si>
    <t>UNIT #03</t>
  </si>
  <si>
    <t>TELEPHONE BY DPS CC</t>
  </si>
  <si>
    <t>TROOPER BRYON BUSH</t>
  </si>
  <si>
    <t>LAREDO DISPATHED</t>
  </si>
  <si>
    <t>SWISHER CO. SO</t>
  </si>
  <si>
    <t>RADIO DIPSATCHED</t>
  </si>
  <si>
    <t>WALK-IN/DESK REPORT</t>
  </si>
  <si>
    <t>NOTICED COLLISION SE</t>
  </si>
  <si>
    <t>DRIVER ADVISED ME</t>
  </si>
  <si>
    <t>DISPATCHED BY NCSO</t>
  </si>
  <si>
    <t>DPS M-WELLS COMM</t>
  </si>
  <si>
    <t>ADVISED BY MOTIRIST</t>
  </si>
  <si>
    <t>DISPATCHED APD</t>
  </si>
  <si>
    <t>WILSON CO DISPATCHER</t>
  </si>
  <si>
    <t>ONSTAR</t>
  </si>
  <si>
    <t>DISPATCHED BY CHIEF</t>
  </si>
  <si>
    <t>BORDEN COUNTY SO</t>
  </si>
  <si>
    <t>COOKE COUNTY S.O&gt;</t>
  </si>
  <si>
    <t>OFFICER INITIATED/DI</t>
  </si>
  <si>
    <t>SOUND OF ACCIDENT</t>
  </si>
  <si>
    <t>DROVE BY DURING PATR</t>
  </si>
  <si>
    <t>JACK CO DISPATCH</t>
  </si>
  <si>
    <t>DEPUTY CONSTABLE</t>
  </si>
  <si>
    <t>FREESTONE CO DISPATC</t>
  </si>
  <si>
    <t>BY WITNESSING OFFCER</t>
  </si>
  <si>
    <t>DPS HOUSTON PHONE</t>
  </si>
  <si>
    <t>ENROUTE TO SO</t>
  </si>
  <si>
    <t>FEILD</t>
  </si>
  <si>
    <t>CHAMBERS  COUNTY SO</t>
  </si>
  <si>
    <t>ON VIEW BY C. BRINKL</t>
  </si>
  <si>
    <t>DEAF SMITH CO SO</t>
  </si>
  <si>
    <t>BRADY PD</t>
  </si>
  <si>
    <t>HOOD DISPATCH</t>
  </si>
  <si>
    <t>PATROL ON VIEW</t>
  </si>
  <si>
    <t>MASON CO. DISPATCH</t>
  </si>
  <si>
    <t>VICTIM DROVE UP</t>
  </si>
  <si>
    <t>CONTACT IN PERSON</t>
  </si>
  <si>
    <t>FORT BEND CO. SHERRI</t>
  </si>
  <si>
    <t>DISPATCHYED</t>
  </si>
  <si>
    <t>CONTACTED BY UNIT 1R</t>
  </si>
  <si>
    <t>DISPATCH MDC</t>
  </si>
  <si>
    <t>POST DIPATCH</t>
  </si>
  <si>
    <t>DPS IN-CAR MAP</t>
  </si>
  <si>
    <t>DISPATCHED/FLAG DOWN</t>
  </si>
  <si>
    <t>WALK IN CITIZEN</t>
  </si>
  <si>
    <t>RASDIO DISPATCHED</t>
  </si>
  <si>
    <t>CENTRAL COMMUNICATI</t>
  </si>
  <si>
    <t>VZN ZANDT S.O.</t>
  </si>
  <si>
    <t>TROOPER PLUNKET</t>
  </si>
  <si>
    <t>RUSK COUNTY SHERIFF'</t>
  </si>
  <si>
    <t>DELTA CO. S.O</t>
  </si>
  <si>
    <t>WITNESS TOLD ME</t>
  </si>
  <si>
    <t>ON DUTY DISPATCHER</t>
  </si>
  <si>
    <t>FLAG DOWN AT TIME OF</t>
  </si>
  <si>
    <t>OTHER OFFICER OBSERV</t>
  </si>
  <si>
    <t>2ND COLLISION ATE</t>
  </si>
  <si>
    <t>DIRECT FROM TROOPER</t>
  </si>
  <si>
    <t>UVALDE COUNTY DEPUTY</t>
  </si>
  <si>
    <t>I WITNESS CRASH</t>
  </si>
  <si>
    <t>WESLAO COMM</t>
  </si>
  <si>
    <t>BCSO DEPUTY</t>
  </si>
  <si>
    <t>CENRAL COMMUNICATIO</t>
  </si>
  <si>
    <t>CONAL COUNTY SO</t>
  </si>
  <si>
    <t>BRADLEY BARRON</t>
  </si>
  <si>
    <t>SHERMAN COUNTY  SO</t>
  </si>
  <si>
    <t>SGT. CROSS</t>
  </si>
  <si>
    <t>FLAGGEDI BY UNIT 2</t>
  </si>
  <si>
    <t>DISPATCHED DELTA S.O</t>
  </si>
  <si>
    <t>PASSING MOTORIST INF</t>
  </si>
  <si>
    <t>ORALLY</t>
  </si>
  <si>
    <t>RADIO - BCSO COMM.</t>
  </si>
  <si>
    <t>AUSTIN POLICE DEPT.</t>
  </si>
  <si>
    <t>DPS DALLS DISPATCH</t>
  </si>
  <si>
    <t>TAYLOR DIPSATCH</t>
  </si>
  <si>
    <t>HOUSTON P. DISPATCH</t>
  </si>
  <si>
    <t>DPS  SA COM BY PHONE</t>
  </si>
  <si>
    <t>BY OFFICER 0720</t>
  </si>
  <si>
    <t>SW DISP</t>
  </si>
  <si>
    <t>BAILEY CO DISPATCH</t>
  </si>
  <si>
    <t>CCS0</t>
  </si>
  <si>
    <t>SUPERVISOR CAPTAIN G</t>
  </si>
  <si>
    <t>POLICE RAIO</t>
  </si>
  <si>
    <t>CENTRAL COMMUNICAT</t>
  </si>
  <si>
    <t>B.C.S.O.  DISPATCHER</t>
  </si>
  <si>
    <t>OFFICER L. NGUYEN</t>
  </si>
  <si>
    <t>CAR CHASE</t>
  </si>
  <si>
    <t>BELL CO . COM CENTER</t>
  </si>
  <si>
    <t>FRIO COMM.</t>
  </si>
  <si>
    <t>BELL CO.COMM. CENTER</t>
  </si>
  <si>
    <t>FRIO CO. COMM</t>
  </si>
  <si>
    <t>RESPONDING TO INCIDE</t>
  </si>
  <si>
    <t>BY SCHOOL RADIO</t>
  </si>
  <si>
    <t>DISPATCHED DPS PECOS</t>
  </si>
  <si>
    <t>FRIO DISTPATCH</t>
  </si>
  <si>
    <t>SGT BRUCE DALME</t>
  </si>
  <si>
    <t>FRIO CO COMM</t>
  </si>
  <si>
    <t>GEORGE RADIO</t>
  </si>
  <si>
    <t>BY ANONYMOUS PERSON</t>
  </si>
  <si>
    <t>ON SCENE &amp; WITHIN VI</t>
  </si>
  <si>
    <t>HPD DISPATH</t>
  </si>
  <si>
    <t>HOUSTON COUNTY DIS</t>
  </si>
  <si>
    <t>CALLED BY DISPATCH</t>
  </si>
  <si>
    <t>TSCO ON SCENE</t>
  </si>
  <si>
    <t>9-1-1-DISPATCH</t>
  </si>
  <si>
    <t>DUVAL COUNTY SHERRIF</t>
  </si>
  <si>
    <t>DIGITAL RADIO SYSTEM</t>
  </si>
  <si>
    <t>TIFFANY BAUCH</t>
  </si>
  <si>
    <t>APD UNIT</t>
  </si>
  <si>
    <t>OIFFCER INITITATED</t>
  </si>
  <si>
    <t>INVOLVED/ON SCENE</t>
  </si>
  <si>
    <t>DPS COMM EL PASO</t>
  </si>
  <si>
    <t>AUSTIN COUNTY DISPAC</t>
  </si>
  <si>
    <t>BEEVILLE FIRE DEPT E</t>
  </si>
  <si>
    <t>911/TELEPHONE</t>
  </si>
  <si>
    <t>TROOPER ADRIAN GARZA</t>
  </si>
  <si>
    <t>WAVED DOWN/ON SCENE</t>
  </si>
  <si>
    <t>CONSENTUAL CONTACT</t>
  </si>
  <si>
    <t>911 RADIO DISPATCH</t>
  </si>
  <si>
    <t>ARRIVED ON COLLISION</t>
  </si>
  <si>
    <t>DPS TX CITY COM</t>
  </si>
  <si>
    <t>CONTACTED BY DEPUTY</t>
  </si>
  <si>
    <t>BRYAN RD. DISPATCH</t>
  </si>
  <si>
    <t>MEYERS, P CAD</t>
  </si>
  <si>
    <t>DPS LUPKIN</t>
  </si>
  <si>
    <t>VERBALLY BY OPERATOR</t>
  </si>
  <si>
    <t>WALK IN TO MV</t>
  </si>
  <si>
    <t>MDT SCREEN</t>
  </si>
  <si>
    <t>DISPATCH APD</t>
  </si>
  <si>
    <t>DONLEY CO. SHERIFFS</t>
  </si>
  <si>
    <t>PHONE-SGT BROWN</t>
  </si>
  <si>
    <t>HUDSPETH COUNTY COM</t>
  </si>
  <si>
    <t>DISPATCH/SELF INITIA</t>
  </si>
  <si>
    <t>ON-SCENE COMMANDER</t>
  </si>
  <si>
    <t>UNIT 02 DRIVER</t>
  </si>
  <si>
    <t>DROVE UP ON/ FLAGGED</t>
  </si>
  <si>
    <t>TROOPER TATUM</t>
  </si>
  <si>
    <t>WALKED INTO POLICE S</t>
  </si>
  <si>
    <t>IN OFFICERS PRESENTS</t>
  </si>
  <si>
    <t>TCSO RADIO</t>
  </si>
  <si>
    <t>WITNISSED</t>
  </si>
  <si>
    <t>CMD</t>
  </si>
  <si>
    <t>HEMPSTEAD P.D. DISPA</t>
  </si>
  <si>
    <t>SA DPS DISPATCH</t>
  </si>
  <si>
    <t>DPS COMM LUFKIN</t>
  </si>
  <si>
    <t>HOWARD CO. DISPATCH</t>
  </si>
  <si>
    <t>UPSHUR CO. S.O.</t>
  </si>
  <si>
    <t>HOUSTON PD  DISPATCH</t>
  </si>
  <si>
    <t>D I S P A C H E D</t>
  </si>
  <si>
    <t>SE DISPATCHED</t>
  </si>
  <si>
    <t>SDISPATCHED</t>
  </si>
  <si>
    <t>HPD DISPATDH</t>
  </si>
  <si>
    <t>ASSISTED UNIT</t>
  </si>
  <si>
    <t>ENNIS PD DISPATCHER</t>
  </si>
  <si>
    <t>BELL COUNTY/COMM CTR</t>
  </si>
  <si>
    <t>OFFICER TRULL #643</t>
  </si>
  <si>
    <t>DISPATCHED TO STATIO</t>
  </si>
  <si>
    <t>KERRVILLE S.O. COMM</t>
  </si>
  <si>
    <t>NSA POLICE</t>
  </si>
  <si>
    <t>OFFENSE REPORT</t>
  </si>
  <si>
    <t>PRIVATE CALLER</t>
  </si>
  <si>
    <t>DISPATCHED-ON SITE I</t>
  </si>
  <si>
    <t>HDS</t>
  </si>
  <si>
    <t>AT SECTOR</t>
  </si>
  <si>
    <t>DISCOVERED (ON SITE)</t>
  </si>
  <si>
    <t>DISPATCHED (WILCO)</t>
  </si>
  <si>
    <t>TEXAS CITY COMMUNICT</t>
  </si>
  <si>
    <t>BELL CNTY COMM/CTR</t>
  </si>
  <si>
    <t>DISPATCH (HNRY)</t>
  </si>
  <si>
    <t>ON OFFICERS VIEW</t>
  </si>
  <si>
    <t>DPS  AUSTIN COMM</t>
  </si>
  <si>
    <t>WALK IN TO THE PD</t>
  </si>
  <si>
    <t>MCSO RADO</t>
  </si>
  <si>
    <t>11H06N FLAGGED DOWN</t>
  </si>
  <si>
    <t>LT. HEITZMAN #4043</t>
  </si>
  <si>
    <t>RADIO DISTPATCHED</t>
  </si>
  <si>
    <t>CHECK BY WITH 24C99E</t>
  </si>
  <si>
    <t>SAN AUGUSTINE  COMM</t>
  </si>
  <si>
    <t>APPROACHED ACCIDENT</t>
  </si>
  <si>
    <t>ON SCENE FOR OTHER C</t>
  </si>
  <si>
    <t>JACKSON COUNTY S.O.</t>
  </si>
  <si>
    <t>GRIMES CO.  DISPATCH</t>
  </si>
  <si>
    <t>WALLER CO.DISP.</t>
  </si>
  <si>
    <t>CROCKETT DISPATCH</t>
  </si>
  <si>
    <t>FALLS CO</t>
  </si>
  <si>
    <t>DRIVER1</t>
  </si>
  <si>
    <t>HEARD  ON TCSO RADIO</t>
  </si>
  <si>
    <t>SCDISP, HPD</t>
  </si>
  <si>
    <t>BY OFC. J. HATTON</t>
  </si>
  <si>
    <t>SGT DITRICH ON VIEW</t>
  </si>
  <si>
    <t>GAME WARDEN</t>
  </si>
  <si>
    <t>SAW AFTER ACCIDENT H</t>
  </si>
  <si>
    <t>DISPATCHGED</t>
  </si>
  <si>
    <t>ECD</t>
  </si>
  <si>
    <t>33043A</t>
  </si>
  <si>
    <t>EASTALND COUNTY DISP</t>
  </si>
  <si>
    <t>HEARD ACCIDENT ONSCE</t>
  </si>
  <si>
    <t>DPS CIMMUNICATIONS</t>
  </si>
  <si>
    <t>STA 6</t>
  </si>
  <si>
    <t>DROVE UPON AND VIEWE</t>
  </si>
  <si>
    <t>DROVE UP TO SCEEN</t>
  </si>
  <si>
    <t>BY OFFICER P. MARTIN</t>
  </si>
  <si>
    <t>ON SCENE PRIOR</t>
  </si>
  <si>
    <t>OBSERVED SCENE OF CR</t>
  </si>
  <si>
    <t>DISPATCH (CALL OUT)</t>
  </si>
  <si>
    <t>FRIO COUNTY SHERIFF'</t>
  </si>
  <si>
    <t>COMAL S.O. COMMUNICA</t>
  </si>
  <si>
    <t>2D11 FLAGGED DOWN</t>
  </si>
  <si>
    <t>SHERMAN CO</t>
  </si>
  <si>
    <t>TELEPHONE (TERRY CO.</t>
  </si>
  <si>
    <t>ELLIS CO. SO DISPATC</t>
  </si>
  <si>
    <t>CORPUS CHRISTI METRO</t>
  </si>
  <si>
    <t>STARR CO. S.O</t>
  </si>
  <si>
    <t>SISD-PD DISAPTCH</t>
  </si>
  <si>
    <t>BRAZORIA CO SHERIFF</t>
  </si>
  <si>
    <t>ATASCOSA COUNTY DIS</t>
  </si>
  <si>
    <t>ERATH COUNTY S.O. DI</t>
  </si>
  <si>
    <t>RADIO CALL-HALE COUN</t>
  </si>
  <si>
    <t>TELEPHONE, TERRY SO</t>
  </si>
  <si>
    <t>CASEY DAWSON</t>
  </si>
  <si>
    <t>DISPATCHED BY MEDINA</t>
  </si>
  <si>
    <t>DPS COMMUNNICATIONS</t>
  </si>
  <si>
    <t>WELSACO DPS COMM.</t>
  </si>
  <si>
    <t>MOORE CO SO</t>
  </si>
  <si>
    <t>KLEIN ISD POLICE DIS</t>
  </si>
  <si>
    <t>DPS TX-CITY COMMUNIC</t>
  </si>
  <si>
    <t>DPS UNIT 2208</t>
  </si>
  <si>
    <t>FLAG DOWN; DISPATCH</t>
  </si>
  <si>
    <t>HARRIS CO. SHERIFF'S</t>
  </si>
  <si>
    <t>UNIT 2 DRIVER ON SCE</t>
  </si>
  <si>
    <t>HOPKINS CO. COMMUNIC</t>
  </si>
  <si>
    <t>DISPATCHED BY PARMER</t>
  </si>
  <si>
    <t>CPS WESLACO COMM</t>
  </si>
  <si>
    <t>TITUS SO DISPATCH</t>
  </si>
  <si>
    <t>WESLACO DPS COMMUCAN</t>
  </si>
  <si>
    <t>TXDPS COMMUNICATION</t>
  </si>
  <si>
    <t>JACKSON COUNTY COMMU</t>
  </si>
  <si>
    <t>GUDALUPE CO. SO. DIS</t>
  </si>
  <si>
    <t>BELL CO COMCTR</t>
  </si>
  <si>
    <t>HASKELL CO SHERIFF'S</t>
  </si>
  <si>
    <t>BOERNE DISPATCH VIA</t>
  </si>
  <si>
    <t>KNOX CO SHERIFF'S OF</t>
  </si>
  <si>
    <t>CULBERTSON COUNTY SO</t>
  </si>
  <si>
    <t>AMARILLO DISPATCH PH</t>
  </si>
  <si>
    <t>OTHER TROOPER</t>
  </si>
  <si>
    <t>DRYDEN FRADY</t>
  </si>
  <si>
    <t>CULBERSON SO</t>
  </si>
  <si>
    <t>MARTIN COUNTY DISPAT</t>
  </si>
  <si>
    <t>HUDSPETH COMMUNICATI</t>
  </si>
  <si>
    <t>DISPATCHED BY CASTRO</t>
  </si>
  <si>
    <t>CALLED BY SEC GATE</t>
  </si>
  <si>
    <t>DIMMIT COMMUNICATION</t>
  </si>
  <si>
    <t>DEPUTY OBSERVATION</t>
  </si>
  <si>
    <t>OCHILTREE COUNTY DEP</t>
  </si>
  <si>
    <t>ELLIS CO SO DISPATCH</t>
  </si>
  <si>
    <t>DEAF SMITH-DISPATCH</t>
  </si>
  <si>
    <t>BY FENCE OWNER</t>
  </si>
  <si>
    <t>BY INS COMPANY</t>
  </si>
  <si>
    <t>CAME INTO OFFICE</t>
  </si>
  <si>
    <t>CRASH REPORT</t>
  </si>
  <si>
    <t>DISPATCHED METRO-COM</t>
  </si>
  <si>
    <t>SUTTON CO. DISPATCH</t>
  </si>
  <si>
    <t>LSCO DISPATCH</t>
  </si>
  <si>
    <t>MILLS CO. S.O DISPAT</t>
  </si>
  <si>
    <t>DISPATCHED (GPD)</t>
  </si>
  <si>
    <t>RADO/DISPATCH</t>
  </si>
  <si>
    <t>DICKENS CO PHONE CAL</t>
  </si>
  <si>
    <t>WITNESS OF ACCIDENT</t>
  </si>
  <si>
    <t>WITNESED</t>
  </si>
  <si>
    <t>DEPUTY LEATHERS</t>
  </si>
  <si>
    <t>MDT DISPACTCH</t>
  </si>
  <si>
    <t>MADE CONTACT</t>
  </si>
  <si>
    <t>MIDLAND DPS COMMS</t>
  </si>
  <si>
    <t>JEFFERSON CO SO</t>
  </si>
  <si>
    <t>MEDINA CO. S.O.</t>
  </si>
  <si>
    <t>DISPATCHED MINOR MVA</t>
  </si>
  <si>
    <t>EP COMMUNICATIONS</t>
  </si>
  <si>
    <t>CC COMMUNICATIONS</t>
  </si>
  <si>
    <t>SE DISPATH</t>
  </si>
  <si>
    <t>DRIVER OF CRASH</t>
  </si>
  <si>
    <t>BROOKS RADIO</t>
  </si>
  <si>
    <t>SHERRIFS' OFFICE COM</t>
  </si>
  <si>
    <t>CORPORAL ERIC WHITE</t>
  </si>
  <si>
    <t>W-358</t>
  </si>
  <si>
    <t>CHEVRON EMPLOYEE</t>
  </si>
  <si>
    <t>W.S.C.O</t>
  </si>
  <si>
    <t>BY DRIVER 2</t>
  </si>
  <si>
    <t>HILL COUNTTY S. O.</t>
  </si>
  <si>
    <t>ROLLED INTO ACCIDENT</t>
  </si>
  <si>
    <t>OFFICER WITNESSED VE</t>
  </si>
  <si>
    <t>CAME TO CENTRAL</t>
  </si>
  <si>
    <t>UPTON COUNTY SO</t>
  </si>
  <si>
    <t>SGT. CHRIS MCGUAIRT</t>
  </si>
  <si>
    <t>HOUSTON DISPISP</t>
  </si>
  <si>
    <t>FORT BEND CO SO COMM</t>
  </si>
  <si>
    <t>NORTHWESY DISPATCH</t>
  </si>
  <si>
    <t>PPENDING CALLS</t>
  </si>
  <si>
    <t>DISPATCH TO ALT LOC</t>
  </si>
  <si>
    <t>ARRIVED 1810 HRS</t>
  </si>
  <si>
    <t>PLLICE RADIO</t>
  </si>
  <si>
    <t>TROOPER VELA</t>
  </si>
  <si>
    <t>FREESTONE COUNTY</t>
  </si>
  <si>
    <t>MITCHELL CO.  S.O</t>
  </si>
  <si>
    <t>ON SCENE AND OBSERVE</t>
  </si>
  <si>
    <t>DISPATCHE TO P.D</t>
  </si>
  <si>
    <t>OFFICER NASH WITNESS</t>
  </si>
  <si>
    <t>ROAD UP ON</t>
  </si>
  <si>
    <t>OCCURRED ON SIGHT</t>
  </si>
  <si>
    <t>ON SCENE (OBSERVED)</t>
  </si>
  <si>
    <t>DISCOVERED/PATROL</t>
  </si>
  <si>
    <t>HOPKINS CO RADIO</t>
  </si>
  <si>
    <t>DPS DALLAS COMMS</t>
  </si>
  <si>
    <t>PHONED/DISPATCHED</t>
  </si>
  <si>
    <t>GONZALES SO DISPATCH</t>
  </si>
  <si>
    <t>TXDOT OFFICIAL</t>
  </si>
  <si>
    <t>DUSO</t>
  </si>
  <si>
    <t>PASSER BY - MOTORIST</t>
  </si>
  <si>
    <t>BY WITNESS ON SCENE</t>
  </si>
  <si>
    <t>FREESTONE CO</t>
  </si>
  <si>
    <t>REAL CO.  S.O.</t>
  </si>
  <si>
    <t>HALE CO</t>
  </si>
  <si>
    <t>ON-VIEW PATROL.</t>
  </si>
  <si>
    <t>KERR S.O.  COMM</t>
  </si>
  <si>
    <t>SGT. OWENS</t>
  </si>
  <si>
    <t>JW CO DISPATCH</t>
  </si>
  <si>
    <t>FRIO CO. COM.</t>
  </si>
  <si>
    <t>DPS  LAREDO COMM.</t>
  </si>
  <si>
    <t>DROVE TO CENTRAL</t>
  </si>
  <si>
    <t>DROVE IN TO SCENE</t>
  </si>
  <si>
    <t>DISPACHED - M.C.S.O.</t>
  </si>
  <si>
    <t>DISPATCHGER</t>
  </si>
  <si>
    <t>BY INVOLVED PARTY</t>
  </si>
  <si>
    <t>TRP. JOSH SHEPHARD</t>
  </si>
  <si>
    <t>POLICE DSPATCH</t>
  </si>
  <si>
    <t>WAIVED DOWN BY VICTI</t>
  </si>
  <si>
    <t>911- DISPATCHED</t>
  </si>
  <si>
    <t>01-08/DISPATCH</t>
  </si>
  <si>
    <t>CALLED POLICE</t>
  </si>
  <si>
    <t>WITNESSED - OFFICER</t>
  </si>
  <si>
    <t>V HIGGINBOTHAM</t>
  </si>
  <si>
    <t>WALK IN/PHRCC</t>
  </si>
  <si>
    <t>BAYTOWN DIPATCH</t>
  </si>
  <si>
    <t>DISP. ON VIEW</t>
  </si>
  <si>
    <t>ON VIEW/ FLAG DOWN</t>
  </si>
  <si>
    <t>HEARD HCSO DISPATCH</t>
  </si>
  <si>
    <t>WALK IN01</t>
  </si>
  <si>
    <t>DISP TO 7210 N MESA</t>
  </si>
  <si>
    <t>OBSERVED DFD</t>
  </si>
  <si>
    <t>MCSO COMMUNICTIONS</t>
  </si>
  <si>
    <t>OBSERVED ACCIDENT PO</t>
  </si>
  <si>
    <t>PHONE CALL FROM LCSO</t>
  </si>
  <si>
    <t>DISPAPTCH</t>
  </si>
  <si>
    <t>MCT DISOATCH</t>
  </si>
  <si>
    <t>DISPATCHEDB</t>
  </si>
  <si>
    <t>POLICE DIAPTCH</t>
  </si>
  <si>
    <t>RADIO DISPATCHED 080</t>
  </si>
  <si>
    <t>RADIO DISPATCJHED</t>
  </si>
  <si>
    <t>LIBERTY CO. COMM.</t>
  </si>
  <si>
    <t>DPS COMM -  WESLACO</t>
  </si>
  <si>
    <t>WALK IN REPORT.</t>
  </si>
  <si>
    <t>SUGHT</t>
  </si>
  <si>
    <t>TRAVIS CO. DISP</t>
  </si>
  <si>
    <t>DROVE UPON/DISPATCHE</t>
  </si>
  <si>
    <t>OFFICER MACK GARRETT</t>
  </si>
  <si>
    <t>DROVE  UPON IT</t>
  </si>
  <si>
    <t>ER PERSONELLE</t>
  </si>
  <si>
    <t>PHONE CALL FROM PRIV</t>
  </si>
  <si>
    <t>ON CRASH SCENE</t>
  </si>
  <si>
    <t>DPS DALLAS COMM.</t>
  </si>
  <si>
    <t>LUFKIN  DPS COMM</t>
  </si>
  <si>
    <t>BY RADIO DISPATCHED</t>
  </si>
  <si>
    <t>MOC SELF-ASSIGN</t>
  </si>
  <si>
    <t>DPS COMMS HOUSTON</t>
  </si>
  <si>
    <t>FOUND VEHICLES AFTER</t>
  </si>
  <si>
    <t>DISPATCH/CALL FOR SE</t>
  </si>
  <si>
    <t>D. SZATKOWSKI</t>
  </si>
  <si>
    <t>OBSVD CALL HOLDING</t>
  </si>
  <si>
    <t>FAYETTE SO - PHONE</t>
  </si>
  <si>
    <t>VEHS DROVE PAST ME</t>
  </si>
  <si>
    <t>TROOPER TEJEDA</t>
  </si>
  <si>
    <t>FOUND SCENE</t>
  </si>
  <si>
    <t>SELF OBSERVED BY INV</t>
  </si>
  <si>
    <t>PULLED  VEHICLE OVER</t>
  </si>
  <si>
    <t>COMPLATANT</t>
  </si>
  <si>
    <t>PCT 1 CONSTABLE 1121</t>
  </si>
  <si>
    <t>JIM WELLS  DISPATCH</t>
  </si>
  <si>
    <t>ON VIEW (EXTRA JOB)</t>
  </si>
  <si>
    <t>18F55N ONVIEW</t>
  </si>
  <si>
    <t>CAPTAIN FRANK CASON</t>
  </si>
  <si>
    <t>DISPA TCHED</t>
  </si>
  <si>
    <t>AUDIBLY NEARBY</t>
  </si>
  <si>
    <t>FLAGGED DOWN/ONVIEW</t>
  </si>
  <si>
    <t>DPS HOUST</t>
  </si>
  <si>
    <t>MITCHELL CO. S.O</t>
  </si>
  <si>
    <t>ELLIS COUNTY SO DISP</t>
  </si>
  <si>
    <t>SGT. HERNANDEZ</t>
  </si>
  <si>
    <t>OLDHAM CO DISPATCH</t>
  </si>
  <si>
    <t>DISPATCH - GOLIAD CO</t>
  </si>
  <si>
    <t>CALLEDOUT - DPS WACO</t>
  </si>
  <si>
    <t>DICKEN SO COMM</t>
  </si>
  <si>
    <t>OLDHAM COUNTY</t>
  </si>
  <si>
    <t>FAYETTE SO RADIO</t>
  </si>
  <si>
    <t>DISPATCH - OLDHAM SO</t>
  </si>
  <si>
    <t>BELL CO COM.</t>
  </si>
  <si>
    <t>SAW CARS ON SHOULDER</t>
  </si>
  <si>
    <t>KIMBLE DEPUTY GARDNE</t>
  </si>
  <si>
    <t>VAN HORN DISPATCH</t>
  </si>
  <si>
    <t>DRIVER 2'S ASST. SUP</t>
  </si>
  <si>
    <t>BELL CO  COM CTR</t>
  </si>
  <si>
    <t>BY SGT. BYNUM</t>
  </si>
  <si>
    <t>DISPATCH CALLED CELL</t>
  </si>
  <si>
    <t>HUD. COMMUNICATIONS</t>
  </si>
  <si>
    <t>LUFKIN DSP COMM.</t>
  </si>
  <si>
    <t>HUDSPETH CO SO</t>
  </si>
  <si>
    <t>DROVE ON LOCATION</t>
  </si>
  <si>
    <t>LIPSCOMB CO SO</t>
  </si>
  <si>
    <t>PULLED UP TO C</t>
  </si>
  <si>
    <t>WALKER CO. SO</t>
  </si>
  <si>
    <t>COOKE S.O. DISPATCH</t>
  </si>
  <si>
    <t>PUBLIC SERVICE DPS</t>
  </si>
  <si>
    <t>SEEN ON SIGHT</t>
  </si>
  <si>
    <t>MADISON  CO DISPATCH</t>
  </si>
  <si>
    <t>RADIO - DPS LAREDO</t>
  </si>
  <si>
    <t>BY PHONE BY PASSERBY</t>
  </si>
  <si>
    <t>RANDALL COUNTY</t>
  </si>
  <si>
    <t>HUDSPETH COMM</t>
  </si>
  <si>
    <t>RADIO - LAREDO DPS</t>
  </si>
  <si>
    <t>HOPKINS COUNTY DISP</t>
  </si>
  <si>
    <t>SHERMAN CO. DISPATCH</t>
  </si>
  <si>
    <t>SA DPS COMM.</t>
  </si>
  <si>
    <t>DICKENS SO COMM</t>
  </si>
  <si>
    <t>KING COUNTY SHERIFF</t>
  </si>
  <si>
    <t>NTTA CALLBACK</t>
  </si>
  <si>
    <t>OCCURED ON SCENE</t>
  </si>
  <si>
    <t>CORYELL  SO</t>
  </si>
  <si>
    <t>RADIO LCSO</t>
  </si>
  <si>
    <t>CROSBY S.O. DISPATCH</t>
  </si>
  <si>
    <t>EL PASO COMM.</t>
  </si>
  <si>
    <t>RADJO</t>
  </si>
  <si>
    <t>HALL COUNTYDISPATCH</t>
  </si>
  <si>
    <t>CPL. CHARLES CANNON</t>
  </si>
  <si>
    <t>PHONE CALL-DPS WACO</t>
  </si>
  <si>
    <t>VAN PD OFFICER</t>
  </si>
  <si>
    <t>BELL CO.COMM CENTER</t>
  </si>
  <si>
    <t>SGT. EDDIE LONGORIA</t>
  </si>
  <si>
    <t>DICKENS SO COMM.</t>
  </si>
  <si>
    <t>DROVE UP UPON SCENE.</t>
  </si>
  <si>
    <t>TRP. W. HANNA</t>
  </si>
  <si>
    <t>AMARILLO DPS COMM.</t>
  </si>
  <si>
    <t>BORGER P D</t>
  </si>
  <si>
    <t>MCS0</t>
  </si>
  <si>
    <t>HOPKINS DISPATCH</t>
  </si>
  <si>
    <t>DISPATCH - KARNES CO</t>
  </si>
  <si>
    <t>NAVARRO COUNTY DISP.</t>
  </si>
  <si>
    <t>PHONE CALL - LCSO</t>
  </si>
  <si>
    <t>VAN HORN COMM</t>
  </si>
  <si>
    <t>MIORRIS CO. SO</t>
  </si>
  <si>
    <t>LIVE OAK DISPATCHER</t>
  </si>
  <si>
    <t>W.C.S.C</t>
  </si>
  <si>
    <t>VAN HORN COMM.</t>
  </si>
  <si>
    <t>DAWN ARRINGTON</t>
  </si>
  <si>
    <t>OFFICER A. LUGO 3800</t>
  </si>
  <si>
    <t>DPS LUFKIN COMMS</t>
  </si>
  <si>
    <t>HUDSPETH S.O.</t>
  </si>
  <si>
    <t>CALLED IN BY PHONE</t>
  </si>
  <si>
    <t>MADISON CO S.O.</t>
  </si>
  <si>
    <t>DISPATCHED, HCSO</t>
  </si>
  <si>
    <t>CALLED-IN</t>
  </si>
  <si>
    <t>SGT STEVEN JONES</t>
  </si>
  <si>
    <t>CHIEF GARY LEWIS</t>
  </si>
  <si>
    <t>CHAMBERS COUNT SO</t>
  </si>
  <si>
    <t>HCTRA OPERATOR</t>
  </si>
  <si>
    <t>DPS EL PASO COMM.</t>
  </si>
  <si>
    <t>ORANGE CO SO</t>
  </si>
  <si>
    <t>CHABMERS CO. S.O.</t>
  </si>
  <si>
    <t>TELEPHONE - HALE SO</t>
  </si>
  <si>
    <t>TROOPER WADE</t>
  </si>
  <si>
    <t>FCSO DISPACTH</t>
  </si>
  <si>
    <t>6-11-13 DPS WACO</t>
  </si>
  <si>
    <t>SSPD COMMUNICATIONS</t>
  </si>
  <si>
    <t>FRIO CO. COMM.</t>
  </si>
  <si>
    <t>BIG SPRING DPS</t>
  </si>
  <si>
    <t>HALE SO - RADIO CALL</t>
  </si>
  <si>
    <t>REAL COUNTY S.O.</t>
  </si>
  <si>
    <t>APPROACHED CRASH</t>
  </si>
  <si>
    <t>JACK  COUNTY S.O.</t>
  </si>
  <si>
    <t>MIDLAND S.O.</t>
  </si>
  <si>
    <t>FRIO COM.</t>
  </si>
  <si>
    <t>CROSBYTON DISPATCH</t>
  </si>
  <si>
    <t>CHAMBER CO SO</t>
  </si>
  <si>
    <t>KLEBERG COUNTY</t>
  </si>
  <si>
    <t>LEON CO. S.O. PHONE</t>
  </si>
  <si>
    <t>DISPATCH - WILSON CO</t>
  </si>
  <si>
    <t>SIERRA BLANCA COMM</t>
  </si>
  <si>
    <t>PECOS DPS COMM.</t>
  </si>
  <si>
    <t>HILL COUNTYS.O.</t>
  </si>
  <si>
    <t>BURNET COUNTY S.O</t>
  </si>
  <si>
    <t>THROCKMORTON CO SO</t>
  </si>
  <si>
    <t>MILLS DISPATCH</t>
  </si>
  <si>
    <t>TROOPER MARK ADAMS</t>
  </si>
  <si>
    <t>LEON CO. S.O. RADIO</t>
  </si>
  <si>
    <t>CALL TO PD OFFICE</t>
  </si>
  <si>
    <t>WARD CO SO  DISPATCH</t>
  </si>
  <si>
    <t>INFORMED DISPATCH</t>
  </si>
  <si>
    <t>TRAVELING CITIZEN</t>
  </si>
  <si>
    <t>MILAND DPS COMM</t>
  </si>
  <si>
    <t>LAREDO DPS DISPATCH</t>
  </si>
  <si>
    <t>GONZALES CO. S. O.</t>
  </si>
  <si>
    <t>LIMESTONE  DISPATCH</t>
  </si>
  <si>
    <t>RADIO/DPS WESLACO</t>
  </si>
  <si>
    <t>HUDSPETH CO SO COMM</t>
  </si>
  <si>
    <t>ATASCOAS SO</t>
  </si>
  <si>
    <t>COMAL COUNTY  S.O.</t>
  </si>
  <si>
    <t>CARSON CO. SO.</t>
  </si>
  <si>
    <t>PRESIDIO SO</t>
  </si>
  <si>
    <t>TRP. CARROLL</t>
  </si>
  <si>
    <t>GONZALES CO.  S.O.</t>
  </si>
  <si>
    <t>WILCO COMMUNICAATION</t>
  </si>
  <si>
    <t>911 CALL FROM ONSTAR</t>
  </si>
  <si>
    <t>COOKE CO DISPATCHK</t>
  </si>
  <si>
    <t>DPS MW COMM</t>
  </si>
  <si>
    <t>FREESTONE CO S.O DIS</t>
  </si>
  <si>
    <t>FT STOCKTON DISPATCH</t>
  </si>
  <si>
    <t>TELEPHONE, REFUGIO C</t>
  </si>
  <si>
    <t>WALKER CO. DISP.</t>
  </si>
  <si>
    <t>GILLESPIE SO SO</t>
  </si>
  <si>
    <t>WALKER CO SO</t>
  </si>
  <si>
    <t>WINESS-MARIA CECILIA</t>
  </si>
  <si>
    <t>FIRST OFFICER</t>
  </si>
  <si>
    <t>MEDINA CO DISPATCHER</t>
  </si>
  <si>
    <t>BY DRIVER ON SCENE</t>
  </si>
  <si>
    <t>MASON DISPATCH</t>
  </si>
  <si>
    <t>DEPUTY MATT SUTTLE</t>
  </si>
  <si>
    <t>COOKE COUNTY  SO</t>
  </si>
  <si>
    <t>ZAVALA CO SO</t>
  </si>
  <si>
    <t>ATACOSA CO. DISPATCH</t>
  </si>
  <si>
    <t>VIA KPD DISPATCH</t>
  </si>
  <si>
    <t>GREGG CO SO DISPATCH</t>
  </si>
  <si>
    <t>KERR SO  COMM</t>
  </si>
  <si>
    <t>CARSON COUNTY DISATC</t>
  </si>
  <si>
    <t>BELL COMMUNICATION C</t>
  </si>
  <si>
    <t>GONZ. S.O. DISPATCH</t>
  </si>
  <si>
    <t>JIM WELLS DIPATCH</t>
  </si>
  <si>
    <t>JP 2 SMITH COUNTY</t>
  </si>
  <si>
    <t>MARTIN COUNRY DISPAT</t>
  </si>
  <si>
    <t>CONSTABLE LEWIS</t>
  </si>
  <si>
    <t>DISPATCHED (CITIZEN)</t>
  </si>
  <si>
    <t>BOGER DPS</t>
  </si>
  <si>
    <t>BELL COUNTY COMMUICA</t>
  </si>
  <si>
    <t>COREY KERNELL</t>
  </si>
  <si>
    <t>DPS CHILRESS</t>
  </si>
  <si>
    <t>SUBJECT ARRIVED HOME</t>
  </si>
  <si>
    <t>JEFFERSON COUNTY SHE</t>
  </si>
  <si>
    <t>COUNTY RADIO</t>
  </si>
  <si>
    <t>UNIVERSITYU</t>
  </si>
  <si>
    <t>IN PERSON TO SUPERVR</t>
  </si>
  <si>
    <t>GUADALUPE CO. SO.DIA</t>
  </si>
  <si>
    <t>GUADLAUPE CO. SO. DI</t>
  </si>
  <si>
    <t>DPS PORT LAVACA, TX</t>
  </si>
  <si>
    <t>HOPKINS CO. S.O.</t>
  </si>
  <si>
    <t>BY HCSO DISPATCH</t>
  </si>
  <si>
    <t>DISPATCH-VEGA SO</t>
  </si>
  <si>
    <t>HEREFORD COMMUNICATI</t>
  </si>
  <si>
    <t>CALLAHAN COUNTY SO</t>
  </si>
  <si>
    <t>OLDHAM CO SO DISPATC</t>
  </si>
  <si>
    <t>DPS CORPUS CRISTI</t>
  </si>
  <si>
    <t>OLDHAM COUTNY DISPAT</t>
  </si>
  <si>
    <t>DPS COMM-SAN ANTONIO</t>
  </si>
  <si>
    <t>ERATH COUNTY S.O,</t>
  </si>
  <si>
    <t>WITNESSED DURING TRA</t>
  </si>
  <si>
    <t>THROCKMORTON CO SHER</t>
  </si>
  <si>
    <t>DEPUTY JASON FRY</t>
  </si>
  <si>
    <t>TROOPER ANDRES DE LE</t>
  </si>
  <si>
    <t>FORT STOCKTON PD COM</t>
  </si>
  <si>
    <t>LUKFIN DPS</t>
  </si>
  <si>
    <t>LIMESTONESO</t>
  </si>
  <si>
    <t>PHONE CALL BY CITIZE</t>
  </si>
  <si>
    <t>CALLED OUT/DPS CORPU</t>
  </si>
  <si>
    <t>YOUNG CO</t>
  </si>
  <si>
    <t>PECOS DPS COMM</t>
  </si>
  <si>
    <t>DISPATCHED VIA CELL</t>
  </si>
  <si>
    <t>DPS COMM-GARLAND</t>
  </si>
  <si>
    <t>CPL. PATRICK DAVIS</t>
  </si>
  <si>
    <t>KERMIT POLICE DEPT</t>
  </si>
  <si>
    <t>WALK-IN CLINT SUB</t>
  </si>
  <si>
    <t>DIMMITT DISPATCH</t>
  </si>
  <si>
    <t>ROLLED ONTO BY 2E22</t>
  </si>
  <si>
    <t>GRIMES COUTNY DISPAT</t>
  </si>
  <si>
    <t>DPS CMMUNICATIONS</t>
  </si>
  <si>
    <t>DEPUTY SENTENO</t>
  </si>
  <si>
    <t>AVINGER VOL. FIREMAN</t>
  </si>
  <si>
    <t>FRANKLIN COUNTY SHER</t>
  </si>
  <si>
    <t>VCSO DISPATCH</t>
  </si>
  <si>
    <t>IN PERSON@MORRIS COU</t>
  </si>
  <si>
    <t>TROOPER IVAN BRIGHTW</t>
  </si>
  <si>
    <t>SAW AFTERMATH</t>
  </si>
  <si>
    <t>DENTON COUNTY S.O. C</t>
  </si>
  <si>
    <t>BRENHAM CUMMICATIONS</t>
  </si>
  <si>
    <t>CARON CO SO</t>
  </si>
  <si>
    <t>ARMSTRONG SHERIFFS O</t>
  </si>
  <si>
    <t>CONCHO COUNTY SO</t>
  </si>
  <si>
    <t>OCHILTREE CO DISPATC</t>
  </si>
  <si>
    <t>PHONE CALL OF HP OFF</t>
  </si>
  <si>
    <t>SGT. E LONGORIA</t>
  </si>
  <si>
    <t>SWISHER COUNTY</t>
  </si>
  <si>
    <t>MOTORIST CONTACTED O</t>
  </si>
  <si>
    <t>STARR CO S.O.</t>
  </si>
  <si>
    <t>DUMAS COMM</t>
  </si>
  <si>
    <t>GRAY CO S.O</t>
  </si>
  <si>
    <t>CHILDRESS S.O.</t>
  </si>
  <si>
    <t>DICKENS COUNTY SHERI</t>
  </si>
  <si>
    <t>FAYETTE CO. SO.</t>
  </si>
  <si>
    <t>(PHONE) SGT. BILL RO</t>
  </si>
  <si>
    <t>DPS COMMUNICATION WE</t>
  </si>
  <si>
    <t>RADIO-DPS HOUSTON</t>
  </si>
  <si>
    <t>PASSED BY IT</t>
  </si>
  <si>
    <t>WALK-IN-STATION-1</t>
  </si>
  <si>
    <t>WALK-IN STA-01</t>
  </si>
  <si>
    <t>VCD OFFICE WALK-IN</t>
  </si>
  <si>
    <t>S. GESSNER WALKIN</t>
  </si>
  <si>
    <t>HPD DANCING</t>
  </si>
  <si>
    <t>STOPPED BY A WITNESS</t>
  </si>
  <si>
    <t>FLAG DOWN BY</t>
  </si>
  <si>
    <t>WALKED IN TO NW STAT</t>
  </si>
  <si>
    <t>DAVIDSON,J</t>
  </si>
  <si>
    <t>HPD WSP DISPATCHER</t>
  </si>
  <si>
    <t>WALK-IN AT W.S.STAT.</t>
  </si>
  <si>
    <t>BY MR.RASLAN ELATASS</t>
  </si>
  <si>
    <t>WALK-IN`</t>
  </si>
  <si>
    <t>WALK-IN HPD WS</t>
  </si>
  <si>
    <t>SHERIFFS OFFICE</t>
  </si>
  <si>
    <t>WALK IN AT STATTION</t>
  </si>
  <si>
    <t>WALK</t>
  </si>
  <si>
    <t>WALKED IN TO STA</t>
  </si>
  <si>
    <t>WALKIN TO SE STATION</t>
  </si>
  <si>
    <t>NORTHEAST FRONT DESK</t>
  </si>
  <si>
    <t>#219 LT WILLIAMS</t>
  </si>
  <si>
    <t>HCSO DIPATCH</t>
  </si>
  <si>
    <t>HOUSTON RD DISPATCH</t>
  </si>
  <si>
    <t>OFFICE WALKIN</t>
  </si>
  <si>
    <t>AISD PD DISPATCHER</t>
  </si>
  <si>
    <t>AZLE DISPACH</t>
  </si>
  <si>
    <t>OFFICER MCKENZIE</t>
  </si>
  <si>
    <t>KIRBYVILLE PD</t>
  </si>
  <si>
    <t>RAND DISPATCH</t>
  </si>
  <si>
    <t>REPORT BY CITIZEN</t>
  </si>
  <si>
    <t>WALKIN TO STATEION</t>
  </si>
  <si>
    <t>1450 DISPATCHED</t>
  </si>
  <si>
    <t>IN PERSON AT PD BY P</t>
  </si>
  <si>
    <t>MEXIA DISPATCH CENTE</t>
  </si>
  <si>
    <t>OBSERVED COLLISON</t>
  </si>
  <si>
    <t>DROVE UP ON SUSPECT</t>
  </si>
  <si>
    <t>LT. MITCHELL</t>
  </si>
  <si>
    <t>PHONE DISPATCHED</t>
  </si>
  <si>
    <t>RADIO DISPATCT</t>
  </si>
  <si>
    <t>MOBILE DISPATCH TERM</t>
  </si>
  <si>
    <t>GRIMES COUNTY COMM.</t>
  </si>
  <si>
    <t>SAN BENITO POLICE DE</t>
  </si>
  <si>
    <t>DISPATCH NOTIFIED</t>
  </si>
  <si>
    <t>REBECCA FRIEDRICK</t>
  </si>
  <si>
    <t>OFC. WUNDERLICH OBSE</t>
  </si>
  <si>
    <t>HPO DISPATCH</t>
  </si>
  <si>
    <t>OFFICER KATEKARU</t>
  </si>
  <si>
    <t>I WAS ALREADY AT THE</t>
  </si>
  <si>
    <t>FLAGGED DOWN BY WRKR</t>
  </si>
  <si>
    <t>D. MALENA</t>
  </si>
  <si>
    <t>ON-VIEWE</t>
  </si>
  <si>
    <t>DISPATCH BY COUNTY</t>
  </si>
  <si>
    <t>DPS CMP</t>
  </si>
  <si>
    <t>LEPD OFFICER</t>
  </si>
  <si>
    <t>ON SIGHT TRAFFIC STO</t>
  </si>
  <si>
    <t>CELL PHONE/WESLACO</t>
  </si>
  <si>
    <t>APPROACHED IN PERSON</t>
  </si>
  <si>
    <t>WENDY GREEN</t>
  </si>
  <si>
    <t>DPS WSLACO COMM</t>
  </si>
  <si>
    <t>SGT. KENNEDY</t>
  </si>
  <si>
    <t>TROOPER CURLEE</t>
  </si>
  <si>
    <t>ASSIST OFFICER</t>
  </si>
  <si>
    <t>BCSO DISPATCH 911</t>
  </si>
  <si>
    <t>CALL FOR SERVICE DIS</t>
  </si>
  <si>
    <t>HCO DISPATCH</t>
  </si>
  <si>
    <t>OFFICER C. HERNANDEZ</t>
  </si>
  <si>
    <t>CALLED IN BY CITIZEN</t>
  </si>
  <si>
    <t>CONTACTED ON CELL</t>
  </si>
  <si>
    <t>MILLS CO DISPATCH</t>
  </si>
  <si>
    <t>S520 ROLL UP</t>
  </si>
  <si>
    <t>NSO DISP</t>
  </si>
  <si>
    <t>HPD RADIO</t>
  </si>
  <si>
    <t>DISPATCH VIA AIDT</t>
  </si>
  <si>
    <t>GENERAL BROADCAST</t>
  </si>
  <si>
    <t>WALK IN POLICE STA.</t>
  </si>
  <si>
    <t>OFFICER S. SHORTES</t>
  </si>
  <si>
    <t>RADIO (SGT. HANSEN #</t>
  </si>
  <si>
    <t>R. LINA #203</t>
  </si>
  <si>
    <t>ON VIEW ACC</t>
  </si>
  <si>
    <t>PHONE (EJ)</t>
  </si>
  <si>
    <t>ON-VIEWED /  FLAGGED</t>
  </si>
  <si>
    <t>FLAGGED DOWN BY CTZN</t>
  </si>
  <si>
    <t>FLAGGED DOWN POLICE</t>
  </si>
  <si>
    <t>MONTIORING HFD RADIO</t>
  </si>
  <si>
    <t>FBC COMM</t>
  </si>
  <si>
    <t>DISPATCH1537</t>
  </si>
  <si>
    <t>DESK SGT.</t>
  </si>
  <si>
    <t>TROOPER SAW IT</t>
  </si>
  <si>
    <t>STATION REORT</t>
  </si>
  <si>
    <t>OBSERVED AS OCCURRED</t>
  </si>
  <si>
    <t>CALLED BY PARK HEAD</t>
  </si>
  <si>
    <t>WALK0IN</t>
  </si>
  <si>
    <t>DISPATCHA</t>
  </si>
  <si>
    <t>VIEWED DAMAGE</t>
  </si>
  <si>
    <t>WS HPD DISP.</t>
  </si>
  <si>
    <t>POLICE VIDEO</t>
  </si>
  <si>
    <t>PHONE CALL FROM UNIT</t>
  </si>
  <si>
    <t>DISPATCHED-RADIOEL</t>
  </si>
  <si>
    <t>WALKED UP TO</t>
  </si>
  <si>
    <t>PD LOBBY CALL</t>
  </si>
  <si>
    <t>RECIEVED PHONE CALL</t>
  </si>
  <si>
    <t>NOTIFED</t>
  </si>
  <si>
    <t>DALLAS CO SO DISPATC</t>
  </si>
  <si>
    <t>W.C.S.O. DISPATCHED</t>
  </si>
  <si>
    <t>NWDISPATCHER</t>
  </si>
  <si>
    <t>WITNESSED NOTIFIED</t>
  </si>
  <si>
    <t>OFFICER BROOKS</t>
  </si>
  <si>
    <t>STATION 1-WALK-IN</t>
  </si>
  <si>
    <t>WALK-IN BY UNIT 1</t>
  </si>
  <si>
    <t>CONTACTED BY COMPL</t>
  </si>
  <si>
    <t>ON VIEW WITH HFD</t>
  </si>
  <si>
    <t>WALK IN HPD NORTH</t>
  </si>
  <si>
    <t>SGT RUNYAN</t>
  </si>
  <si>
    <t>DISPATCH10132012</t>
  </si>
  <si>
    <t>ROLLED UP TO ACCIDET</t>
  </si>
  <si>
    <t>BY OFFICER E.HINES</t>
  </si>
  <si>
    <t>WALKED INTO SE STA</t>
  </si>
  <si>
    <t>WALK-IN-LOBBY</t>
  </si>
  <si>
    <t>OBSERVED ON-SCENE</t>
  </si>
  <si>
    <t>G BURLESON</t>
  </si>
  <si>
    <t>ON VIEW/ FLAGGED</t>
  </si>
  <si>
    <t>ON VIEW (AFTER ACC)</t>
  </si>
  <si>
    <t>ONN VIEWED</t>
  </si>
  <si>
    <t>WAKK IN</t>
  </si>
  <si>
    <t>HPDDISPATCHED</t>
  </si>
  <si>
    <t>ON SITE/</t>
  </si>
  <si>
    <t>OBSERVED BY OFC.</t>
  </si>
  <si>
    <t>WITNESS MY SELF</t>
  </si>
  <si>
    <t>WITNESSED ACCIDENT A</t>
  </si>
  <si>
    <t>DISDPATCHER</t>
  </si>
  <si>
    <t>SELF INITITATED</t>
  </si>
  <si>
    <t>ON VIEW / DISPATCH</t>
  </si>
  <si>
    <t>NACOGDOCHES DISP</t>
  </si>
  <si>
    <t>DJISPATCHED</t>
  </si>
  <si>
    <t>WALK-IN AT THE MVRCC</t>
  </si>
  <si>
    <t>OBSERVED WHILE PASSI</t>
  </si>
  <si>
    <t>LEANDER POLICE COMMU</t>
  </si>
  <si>
    <t>SGT. NOTIFIED VIA MD</t>
  </si>
  <si>
    <t>TELEPHONE - MILLS SO</t>
  </si>
  <si>
    <t>OFCR TOOK ASSIST</t>
  </si>
  <si>
    <t>DISPATCHED/VOLUNTEER</t>
  </si>
  <si>
    <t>VICTIM REPORTED TO D</t>
  </si>
  <si>
    <t>INITIATED PURSUIT</t>
  </si>
  <si>
    <t>SUSAN JACKSON</t>
  </si>
  <si>
    <t>HISD DISP</t>
  </si>
  <si>
    <t>OFFICER SHEFFIELD OB</t>
  </si>
  <si>
    <t>SAW PEOPLE ARGUING</t>
  </si>
  <si>
    <t>ASSIST 2A51D</t>
  </si>
  <si>
    <t>VIA DISPTACHED</t>
  </si>
  <si>
    <t>SGT MENDOZA</t>
  </si>
  <si>
    <t>NOTIFIED BY SGT</t>
  </si>
  <si>
    <t>FIRE FIGHTER 212</t>
  </si>
  <si>
    <t>IN PERSON/FLAG DOWN</t>
  </si>
  <si>
    <t>WALK IN MVRCC</t>
  </si>
  <si>
    <t>WITNESS SAW</t>
  </si>
  <si>
    <t>WALK IN POLICE STATN</t>
  </si>
  <si>
    <t>BY DRIVER/OFFICER</t>
  </si>
  <si>
    <t>FOLLOWED PURSUIT</t>
  </si>
  <si>
    <t>LEVELLAND PD/PHONE</t>
  </si>
  <si>
    <t>TEXAS A&amp;M POLICE DIS</t>
  </si>
  <si>
    <t>EMERGENCY 911 CALL D</t>
  </si>
  <si>
    <t>I SAW CRASH BLOCKING</t>
  </si>
  <si>
    <t>CALL FOR SERVICE-COL</t>
  </si>
  <si>
    <t>DISPATCHEZ</t>
  </si>
  <si>
    <t>STORE CUSTOMER</t>
  </si>
  <si>
    <t>WITNESSED SITTING IN</t>
  </si>
  <si>
    <t>DISPATCH ROCKPORT PD</t>
  </si>
  <si>
    <t>WALK UP AT SECTOR</t>
  </si>
  <si>
    <t>DPS DEL DIO COMM</t>
  </si>
  <si>
    <t>DISPATCH-ROLL UP</t>
  </si>
  <si>
    <t>TCSO ON SCENE</t>
  </si>
  <si>
    <t>SAW IT OCCUR</t>
  </si>
  <si>
    <t>SAW IT OCCURR</t>
  </si>
  <si>
    <t>OFFICER LOPEZ AP6091</t>
  </si>
  <si>
    <t>AUSTIN POLICE RADIO</t>
  </si>
  <si>
    <t>C/D</t>
  </si>
  <si>
    <t>BRAZORIA CO. SHERIFF</t>
  </si>
  <si>
    <t>ROLLED UP ON WRECK</t>
  </si>
  <si>
    <t>MDB &amp; RADIO</t>
  </si>
  <si>
    <t>BESO DISPATCH</t>
  </si>
  <si>
    <t>DONLEY CO</t>
  </si>
  <si>
    <t>HEARD TIRES</t>
  </si>
  <si>
    <t>HILL CO. COMMUNICATI</t>
  </si>
  <si>
    <t>POLICE DISPATCH/DPS</t>
  </si>
  <si>
    <t>FLAG DOWN (CITIZEN)</t>
  </si>
  <si>
    <t>FELICIA HINOJOSA</t>
  </si>
  <si>
    <t>LANDLINE</t>
  </si>
  <si>
    <t>SC DISPATHCER</t>
  </si>
  <si>
    <t>DISCOVERED COLLISION</t>
  </si>
  <si>
    <t>A2012-13128</t>
  </si>
  <si>
    <t>PERSONAL VIEW OF WRE</t>
  </si>
  <si>
    <t>RRPD COMMUNICATIONS</t>
  </si>
  <si>
    <t>WALKIN TO LOBBY</t>
  </si>
  <si>
    <t>WALK-IN=STAT-01/NORT</t>
  </si>
  <si>
    <t>OFFICER IN CHASE OF</t>
  </si>
  <si>
    <t>PASSER BY (CITIZEN)</t>
  </si>
  <si>
    <t>CAME UPON IT ON PATR</t>
  </si>
  <si>
    <t>WALK-IN @ WS STATION</t>
  </si>
  <si>
    <t>WALK-IN STA/NORTH</t>
  </si>
  <si>
    <t>DISP{ATCHER</t>
  </si>
  <si>
    <t>WAS ON ANOTHER CALL.</t>
  </si>
  <si>
    <t>POLICE DISPATCH CH1</t>
  </si>
  <si>
    <t>ASSIGNEDINVESTIGATOR</t>
  </si>
  <si>
    <t>DISPATCHER (SELF ASS</t>
  </si>
  <si>
    <t>J. DISPATCHED</t>
  </si>
  <si>
    <t>ARRIVED IMMEDIATELY</t>
  </si>
  <si>
    <t>DENTON DISPATCH</t>
  </si>
  <si>
    <t>OBSERVED/SELF INITIA</t>
  </si>
  <si>
    <t>WALK I REPORTER</t>
  </si>
  <si>
    <t>VIEWED BY ANOTHER OF</t>
  </si>
  <si>
    <t>ON-VIEW BY OFFICER</t>
  </si>
  <si>
    <t>PHONE/SUPERVISOR</t>
  </si>
  <si>
    <t>WITNESS THE WRECK</t>
  </si>
  <si>
    <t>VIA RADIO COMMUNICAT</t>
  </si>
  <si>
    <t>HPD DIUSPATCHER</t>
  </si>
  <si>
    <t>BY UNIT2</t>
  </si>
  <si>
    <t>COREE DEAN</t>
  </si>
  <si>
    <t>WALKED-IN NORTH STAT</t>
  </si>
  <si>
    <t>ADAM DISPATCHER</t>
  </si>
  <si>
    <t>DISPATCHECD</t>
  </si>
  <si>
    <t>CANYON POLICE DEPART</t>
  </si>
  <si>
    <t>SGT. BARRY GREER</t>
  </si>
  <si>
    <t>STA/WALK-IN</t>
  </si>
  <si>
    <t>OVERHEARD ON SCANNER</t>
  </si>
  <si>
    <t>CIVILIANS DRIVING BY</t>
  </si>
  <si>
    <t>FAIRFIELD POLICE DIS</t>
  </si>
  <si>
    <t>WAS AT INTERSECTION</t>
  </si>
  <si>
    <t>FLAGGED DOWN BY GAME</t>
  </si>
  <si>
    <t>GPPD POLICE DISPATCH</t>
  </si>
  <si>
    <t>FLAGDOWN BY CITIZEN</t>
  </si>
  <si>
    <t>PEDESTRAIN CONTACT</t>
  </si>
  <si>
    <t>WALKIN/PD</t>
  </si>
  <si>
    <t>LINDEN PD DISPATCH</t>
  </si>
  <si>
    <t>ONVIEW/DISPATCHED</t>
  </si>
  <si>
    <t>MCT DISTPACH</t>
  </si>
  <si>
    <t>BOSQUE CO DISPATCH</t>
  </si>
  <si>
    <t>SHOREACRES PD</t>
  </si>
  <si>
    <t>WITNESS NOTIFIED US</t>
  </si>
  <si>
    <t>DRIVE UP COMPLAINANT</t>
  </si>
  <si>
    <t>REQUESTED PER SGT. H</t>
  </si>
  <si>
    <t>FLAGGED/DOWN</t>
  </si>
  <si>
    <t>POLICE DISPATCH 1</t>
  </si>
  <si>
    <t>SITE CALL</t>
  </si>
  <si>
    <t>DROVE UP AFTER IT OC</t>
  </si>
  <si>
    <t>IN AREA OF CRASH</t>
  </si>
  <si>
    <t>PVAMU DISPATCHER</t>
  </si>
  <si>
    <t>HOUSTON HP DISPATCH</t>
  </si>
  <si>
    <t>DROVE UP/FLAGGED DOW</t>
  </si>
  <si>
    <t>OTHER OFFICER WITNES</t>
  </si>
  <si>
    <t>DALLAS FD 30</t>
  </si>
  <si>
    <t>VIEWED ACC ON STREET</t>
  </si>
  <si>
    <t>HOUSTON POLICE DISP[</t>
  </si>
  <si>
    <t>BY DRIVER UNIT 2</t>
  </si>
  <si>
    <t>INVOLVED DRIVERS</t>
  </si>
  <si>
    <t>PURSUING TROOP</t>
  </si>
  <si>
    <t>SGT PINA</t>
  </si>
  <si>
    <t>DISPATCH OBSERVED</t>
  </si>
  <si>
    <t>COMMUNICATIONS/DISPD</t>
  </si>
  <si>
    <t>IN ANOTHER OFFICER'S</t>
  </si>
  <si>
    <t>WALK IN REPORT/HQ</t>
  </si>
  <si>
    <t>ON -VIEWED</t>
  </si>
  <si>
    <t>ISPATCH</t>
  </si>
  <si>
    <t>LEANDER PD DISPATCH</t>
  </si>
  <si>
    <t>311/911 CALL, SELF-A</t>
  </si>
  <si>
    <t>HPD DISPATCCHER</t>
  </si>
  <si>
    <t>GCSO DISPATCH-RADIO</t>
  </si>
  <si>
    <t>CONST.SITE SUPERVIS</t>
  </si>
  <si>
    <t>OBSERVED THE INCIDEN</t>
  </si>
  <si>
    <t>ARMSTRONG COUNTY DIS</t>
  </si>
  <si>
    <t>CONROE DISPATCH</t>
  </si>
  <si>
    <t>OBSERVED CRASH AS IT</t>
  </si>
  <si>
    <t>OFFICER KING</t>
  </si>
  <si>
    <t>DICSPATCHED</t>
  </si>
  <si>
    <t>PHONE - LCSO</t>
  </si>
  <si>
    <t>OFCR</t>
  </si>
  <si>
    <t>UNIT 2 SECRETARY</t>
  </si>
  <si>
    <t>SGT MORALES</t>
  </si>
  <si>
    <t>DSP REQUESTED</t>
  </si>
  <si>
    <t>OFC.CROUCH</t>
  </si>
  <si>
    <t>ARRIVED AFTER INCIDE</t>
  </si>
  <si>
    <t>OBSERVED WRECKED TRU</t>
  </si>
  <si>
    <t>BY DRIVER OF U1</t>
  </si>
  <si>
    <t>AREA RESIDENT</t>
  </si>
  <si>
    <t>DISPATCHED/RADIP</t>
  </si>
  <si>
    <t>DIPACHED</t>
  </si>
  <si>
    <t>DEPARTMENT REQUEST</t>
  </si>
  <si>
    <t>DPS LAMPASAS-PHONE</t>
  </si>
  <si>
    <t>ONVIWED</t>
  </si>
  <si>
    <t>ARRIVED AFTERWARD</t>
  </si>
  <si>
    <t>ON - VIEWED</t>
  </si>
  <si>
    <t>OFFICER CHENEVERT</t>
  </si>
  <si>
    <t>OBSERVED DRIVERS ARG</t>
  </si>
  <si>
    <t>CALLED OFFICE</t>
  </si>
  <si>
    <t>PHONE BY DISPATCH</t>
  </si>
  <si>
    <t>OCCURED IN FRONT OF</t>
  </si>
  <si>
    <t>AT THE LOCATION AT T</t>
  </si>
  <si>
    <t>WALKED INTO THE WSRC</t>
  </si>
  <si>
    <t>TRAVIS CNTY DISP</t>
  </si>
  <si>
    <t>DPS COMMUNICAIONS</t>
  </si>
  <si>
    <t>RADLO</t>
  </si>
  <si>
    <t>FBSO COMMUNICATIONS</t>
  </si>
  <si>
    <t>COLLIN CO. SHERIFF D</t>
  </si>
  <si>
    <t>WITNESSED CRASH AT L</t>
  </si>
  <si>
    <t>PPD OFFICER TUAN</t>
  </si>
  <si>
    <t>ROLLED UP TO COLLISN</t>
  </si>
  <si>
    <t>SUPERVISOR DISPATCH</t>
  </si>
  <si>
    <t>OBSERVED AS PASSING</t>
  </si>
  <si>
    <t>0MCT</t>
  </si>
  <si>
    <t>CONTACTED BY SGT</t>
  </si>
  <si>
    <t>CONTACTED BY HOSPITA</t>
  </si>
  <si>
    <t>HPD SC DISPATCHER</t>
  </si>
  <si>
    <t>TENAHA VOLUNTEER FIR</t>
  </si>
  <si>
    <t>AN DISPATCHED</t>
  </si>
  <si>
    <t>WALK-IN AT MVRCC</t>
  </si>
  <si>
    <t>CONTACTED OWNER</t>
  </si>
  <si>
    <t>MCALLEN RADIO DISPAT</t>
  </si>
  <si>
    <t>ON TRAFFIC STOP</t>
  </si>
  <si>
    <t>CITIZEN WALKUP</t>
  </si>
  <si>
    <t>SEEN IT</t>
  </si>
  <si>
    <t>JACKSON COUTY SHERIF</t>
  </si>
  <si>
    <t>WALK IN REPORT CRCC</t>
  </si>
  <si>
    <t>BY ANOTHER OFFICER V</t>
  </si>
  <si>
    <t>EULESS DISP.</t>
  </si>
  <si>
    <t>AIRPORT DISPATCHER</t>
  </si>
  <si>
    <t>RO HEARD CRASH OCCUR</t>
  </si>
  <si>
    <t>DRIVER OF ANOTHER VE</t>
  </si>
  <si>
    <t>TELEPHONE - MILLS CO</t>
  </si>
  <si>
    <t>ONVIEWED/FLAGGED DOW</t>
  </si>
  <si>
    <t>IMMEDIATELY</t>
  </si>
  <si>
    <t>UNIT 2 PASSENGER</t>
  </si>
  <si>
    <t>DROVE UP AFTER</t>
  </si>
  <si>
    <t>CLYDE PD OFFICE</t>
  </si>
  <si>
    <t>TELEPHONE MILLS SO</t>
  </si>
  <si>
    <t>AFCC DISPATCH</t>
  </si>
  <si>
    <t>HEARD CRASH NEARBY</t>
  </si>
  <si>
    <t>DRISPATCHED</t>
  </si>
  <si>
    <t>DISPATCH ANNOUNCED</t>
  </si>
  <si>
    <t>RADOI DISPATCHED</t>
  </si>
  <si>
    <t>OFC WAS ON SCENE</t>
  </si>
  <si>
    <t>FLAG DOWN/CITIZEN</t>
  </si>
  <si>
    <t>CAPTAIN JASON KING (</t>
  </si>
  <si>
    <t>WALK-IN REPORT AT MV</t>
  </si>
  <si>
    <t>TMCT DISPATCHED</t>
  </si>
  <si>
    <t>DISPATCHER/BYSTANDER</t>
  </si>
  <si>
    <t>WAIVED DOWN CONCERNE</t>
  </si>
  <si>
    <t>OFFICER VINES</t>
  </si>
  <si>
    <t>CHEROKEE COUNTY</t>
  </si>
  <si>
    <t>COMMUINCATIONS/DISPH</t>
  </si>
  <si>
    <t>VIA RADIO- DISPATCH</t>
  </si>
  <si>
    <t>DROVE UP,ONTO SCENE</t>
  </si>
  <si>
    <t>DRIVE UPON AFTER</t>
  </si>
  <si>
    <t>FLAGGED DOWN BY FD</t>
  </si>
  <si>
    <t>OFCR DISPATCHED</t>
  </si>
  <si>
    <t>P.O. RADIO</t>
  </si>
  <si>
    <t>M,C.T. DISPATCH</t>
  </si>
  <si>
    <t>NON-WITNESS PEDESTRI</t>
  </si>
  <si>
    <t>DEPUTY THOMPSON</t>
  </si>
  <si>
    <t>FIELD INVESTIGATION</t>
  </si>
  <si>
    <t>CRASH VICTIM, J. CHA</t>
  </si>
  <si>
    <t>ALERTED BY EYE WITNE</t>
  </si>
  <si>
    <t>NORTHEAST DESK SGT</t>
  </si>
  <si>
    <t>STALLED VEHICLE</t>
  </si>
  <si>
    <t>RADIO, WITNESSED</t>
  </si>
  <si>
    <t>EXPEDITED CALL</t>
  </si>
  <si>
    <t>FLAGDOWN/OFFICER INI</t>
  </si>
  <si>
    <t>FOUND CRASH DEBRIS</t>
  </si>
  <si>
    <t>DISPATCHED TO TRAFFI</t>
  </si>
  <si>
    <t>JOHN GORDY</t>
  </si>
  <si>
    <t>OFFICER COURTNEY BAI</t>
  </si>
  <si>
    <t>OFFICER COUSINS</t>
  </si>
  <si>
    <t>RADIO BY HALL CO DEP</t>
  </si>
  <si>
    <t>ALDINE DISPATCH</t>
  </si>
  <si>
    <t>BEHIND DRIVER</t>
  </si>
  <si>
    <t>OUT AND ON</t>
  </si>
  <si>
    <t>SGT. BRAD KULOW</t>
  </si>
  <si>
    <t>HPDPS COMMUNICATIONS</t>
  </si>
  <si>
    <t>SELF (HEARD CRASH)</t>
  </si>
  <si>
    <t>DROVE-ON</t>
  </si>
  <si>
    <t>BY INSPECTOR</t>
  </si>
  <si>
    <t>DROVE UP AFTER THE F</t>
  </si>
  <si>
    <t>SELF-INTIATED</t>
  </si>
  <si>
    <t>CIVILIAN WITNESS</t>
  </si>
  <si>
    <t>IN PERSON OWNER #2</t>
  </si>
  <si>
    <t>TROOPER PALMA BY CEL</t>
  </si>
  <si>
    <t>EYEWITNESS</t>
  </si>
  <si>
    <t>ON SCENE BY DEPUTY</t>
  </si>
  <si>
    <t>SHERIFF'S OFFICE DIS</t>
  </si>
  <si>
    <t>OVERHEARD: TAYLOR CO</t>
  </si>
  <si>
    <t>RADIO CAD</t>
  </si>
  <si>
    <t>CAME UPON MVA</t>
  </si>
  <si>
    <t>ECSO DISPATCHED</t>
  </si>
  <si>
    <t>CAME UPON/WITNESSED</t>
  </si>
  <si>
    <t>DALLAS DPS COMMUNICA</t>
  </si>
  <si>
    <t>DISPATCHED-911</t>
  </si>
  <si>
    <t>MERKEL PD DISPATCH</t>
  </si>
  <si>
    <t>LIBERTY CO DISPATCH</t>
  </si>
  <si>
    <t>DISPATCHED 911 CALL</t>
  </si>
  <si>
    <t>NCSO COMUNICATIONS</t>
  </si>
  <si>
    <t>DROVE UP ON CRASH SI</t>
  </si>
  <si>
    <t>DISPATCHED ROSO</t>
  </si>
  <si>
    <t>OBSERVED (PARTICIPAN</t>
  </si>
  <si>
    <t>OFF-DUTY OFC OBSERVE</t>
  </si>
  <si>
    <t>WALK IN @ SUBSTATION</t>
  </si>
  <si>
    <t>BY OFC PENNINGTON</t>
  </si>
  <si>
    <t>ANSON PD</t>
  </si>
  <si>
    <t>ALDINE ISD PD</t>
  </si>
  <si>
    <t>PORTABLE RADIO</t>
  </si>
  <si>
    <t>INFORMED BY DRIVERS</t>
  </si>
  <si>
    <t>ON SCENE OF ANOTHER</t>
  </si>
  <si>
    <t>KSCO</t>
  </si>
  <si>
    <t>ON CALL CELLPHONE</t>
  </si>
  <si>
    <t>GRAND PRAIRIE PD DIS</t>
  </si>
  <si>
    <t>HPDPS OFFICER DAVIS</t>
  </si>
  <si>
    <t>POST S.O. DISPATCH</t>
  </si>
  <si>
    <t>DISPATCHED PARMER S.</t>
  </si>
  <si>
    <t>HOWARD COUNTY DISPAT</t>
  </si>
  <si>
    <t>HPD DISPACTHED</t>
  </si>
  <si>
    <t>DPS TEXAS CITY COM.-</t>
  </si>
  <si>
    <t>TEXAKANA DPS COMM</t>
  </si>
  <si>
    <t>LEE CO SHERIFF'S OFF</t>
  </si>
  <si>
    <t>SCHOOL TRANSPORTATIO</t>
  </si>
  <si>
    <t>SGT. BRAZIL</t>
  </si>
  <si>
    <t>TROOPER PETE RAMOS</t>
  </si>
  <si>
    <t>JUNCTION DISPATCH</t>
  </si>
  <si>
    <t>TEXAS CITY COM.-PHON</t>
  </si>
  <si>
    <t>MCSO COMMINICATION</t>
  </si>
  <si>
    <t>DEPUTY BURL HAGLER</t>
  </si>
  <si>
    <t>TEXARKANA DPS COMMUN</t>
  </si>
  <si>
    <t>CHEROKEE CSO</t>
  </si>
  <si>
    <t>LUFKIN DPS COMMUNIC</t>
  </si>
  <si>
    <t>DPS WESLAOC COMMUNIC</t>
  </si>
  <si>
    <t>JESSICA LYNN STAPLES</t>
  </si>
  <si>
    <t>HARDIN CO. S.O. DISP</t>
  </si>
  <si>
    <t>RUSK COUNTY DISPATC</t>
  </si>
  <si>
    <t>RADIO TEXAS DPS-COMM</t>
  </si>
  <si>
    <t>DISPATCH AMAIRLLO DP</t>
  </si>
  <si>
    <t>FIRST TO ARRIVE</t>
  </si>
  <si>
    <t>COOK COUNTY S.O.</t>
  </si>
  <si>
    <t>COMMUNICATIONS VIA P</t>
  </si>
  <si>
    <t>STARR COUNTY SHERRIF</t>
  </si>
  <si>
    <t>MCALLEN COMMUNCATIOS</t>
  </si>
  <si>
    <t>COMMUNICATIONS BY TE</t>
  </si>
  <si>
    <t>STRATFORD COMM.</t>
  </si>
  <si>
    <t>BY CITIZEN-DRIVER</t>
  </si>
  <si>
    <t>SCC DISPATCHED</t>
  </si>
  <si>
    <t>RUSK CO. S.O. DISPAT</t>
  </si>
  <si>
    <t>TROOPER LUIS GUZMAN</t>
  </si>
  <si>
    <t>ELLIS, SO</t>
  </si>
  <si>
    <t>DPS SAN ANGELO COMM</t>
  </si>
  <si>
    <t>WAYNE GORDON</t>
  </si>
  <si>
    <t>THP WAYNE JOHNSON</t>
  </si>
  <si>
    <t>SCHLEICHER SO DISPAT</t>
  </si>
  <si>
    <t>TELEPHONE/DISPATCHED</t>
  </si>
  <si>
    <t>LUFKIND DPS COMM.</t>
  </si>
  <si>
    <t>ERATH SO</t>
  </si>
  <si>
    <t>TROOPER TONE</t>
  </si>
  <si>
    <t>DPS TEXARKANA COMM</t>
  </si>
  <si>
    <t>TERRY COUNTY COMMUNI</t>
  </si>
  <si>
    <t>JASON BURCH</t>
  </si>
  <si>
    <t>SSPD</t>
  </si>
  <si>
    <t>VIA DISPTCHED</t>
  </si>
  <si>
    <t>EARTH DISPATCH</t>
  </si>
  <si>
    <t>LA SALLE DISPATCH-PH</t>
  </si>
  <si>
    <t>ENCOUNTERED ON PATRO</t>
  </si>
  <si>
    <t>OBSERVED CRASH FROM</t>
  </si>
  <si>
    <t>FORT STOCKTON PD DIS</t>
  </si>
  <si>
    <t>LAMPASAS SHERIFFS DE</t>
  </si>
  <si>
    <t>DPS WESLACACO COMM.</t>
  </si>
  <si>
    <t>TERRY COUNTY DISPATC</t>
  </si>
  <si>
    <t>DPS-DEL RIO COMUNICA</t>
  </si>
  <si>
    <t>DPS WESLACO COMM UNI</t>
  </si>
  <si>
    <t>DOUGLASSVILLE FIRE D</t>
  </si>
  <si>
    <t>FAYETTE CO</t>
  </si>
  <si>
    <t>OCCURRED IN FRONT OF</t>
  </si>
  <si>
    <t>DPS WELACO</t>
  </si>
  <si>
    <t>ORANGE COUNTY</t>
  </si>
  <si>
    <t>BY PORTLAND WRECKER</t>
  </si>
  <si>
    <t>FAYETTE CO.SHERIFF'S</t>
  </si>
  <si>
    <t>TERRY COUNTY SHERIFF</t>
  </si>
  <si>
    <t>AGUON JR., JOHN</t>
  </si>
  <si>
    <t>NEWTON COUNTY SHERIF</t>
  </si>
  <si>
    <t>DISAPTCHED BY HCSO</t>
  </si>
  <si>
    <t>FSCO (PHONE)</t>
  </si>
  <si>
    <t>BAILEY COUNTY SO</t>
  </si>
  <si>
    <t>BREWSTER SO</t>
  </si>
  <si>
    <t>GONZALES CO. SO. DIS</t>
  </si>
  <si>
    <t>MCSO VIA LCSO</t>
  </si>
  <si>
    <t>OFFICER CRAIG SWINDL</t>
  </si>
  <si>
    <t>SERGEANT CANTU</t>
  </si>
  <si>
    <t>UPSHUR CO DISPACT</t>
  </si>
  <si>
    <t>RADI/DISPATCH</t>
  </si>
  <si>
    <t>TROOPER GARY STILES</t>
  </si>
  <si>
    <t>CROSBY COUNTY DISPAT</t>
  </si>
  <si>
    <t>LASALLE COUNTY SHERI</t>
  </si>
  <si>
    <t>PASSING WITNESS</t>
  </si>
  <si>
    <t>MIDLAND DPS-PHONE</t>
  </si>
  <si>
    <t>DSP COMMUNCATIONS</t>
  </si>
  <si>
    <t>HANSFORD CO. SO</t>
  </si>
  <si>
    <t>SCHOOL PHONE CALL</t>
  </si>
  <si>
    <t>BY BRADY PD DISPATCH</t>
  </si>
  <si>
    <t>OBSERVED DMG VEH'S O</t>
  </si>
  <si>
    <t>COPRUS CHRISTI METRO</t>
  </si>
  <si>
    <t>RADIO DOSPATCH</t>
  </si>
  <si>
    <t>NOTICED ON PATROL</t>
  </si>
  <si>
    <t>OFFICER DOUG GLOVER</t>
  </si>
  <si>
    <t>DUMAS DISPATCH (PHON</t>
  </si>
  <si>
    <t>BY DRIVER SCHWENKE</t>
  </si>
  <si>
    <t>CHAMBERS COUNTY SO.</t>
  </si>
  <si>
    <t>WALLER CO SHERIFF OF</t>
  </si>
  <si>
    <t>RAINS ISD MAINTENANC</t>
  </si>
  <si>
    <t>KARNES COUNT S.O.</t>
  </si>
  <si>
    <t>DROVE UP SHORTLY AFT</t>
  </si>
  <si>
    <t>BY PHONE PARMER CO.</t>
  </si>
  <si>
    <t>WESLACO DFS COMM</t>
  </si>
  <si>
    <t>PHONE CALL FROM DPS</t>
  </si>
  <si>
    <t>TITUS COUNT S.O.</t>
  </si>
  <si>
    <t>ANDERSON COUNTY DISP</t>
  </si>
  <si>
    <t>PCSO DEPUTY FOM A PA</t>
  </si>
  <si>
    <t>DONLEY CO.</t>
  </si>
  <si>
    <t>MCALEN DPS COMMS.</t>
  </si>
  <si>
    <t>DPS HOUSOTN</t>
  </si>
  <si>
    <t>W.C.SO</t>
  </si>
  <si>
    <t>ATLANTA PD DISPATCH</t>
  </si>
  <si>
    <t>LCSO COOMUNICATIONS</t>
  </si>
  <si>
    <t>BY BYSTANDER</t>
  </si>
  <si>
    <t>DRIVER OF TRUCK</t>
  </si>
  <si>
    <t>CLAYTON BLACKSHER</t>
  </si>
  <si>
    <t>DPS LUKFIN</t>
  </si>
  <si>
    <t>DISPATCHED-OCHITTREE</t>
  </si>
  <si>
    <t>LOCAL CAR DEALERSHIP</t>
  </si>
  <si>
    <t>LAVACA CO SO PHONE</t>
  </si>
  <si>
    <t>BELL COUTNY/CENTER</t>
  </si>
  <si>
    <t>TRP BROCK PHONE</t>
  </si>
  <si>
    <t>PAUL KOHLEFFEL</t>
  </si>
  <si>
    <t>FREESTONE CO. SO</t>
  </si>
  <si>
    <t>DPS DISAPTCH</t>
  </si>
  <si>
    <t>BELL. CO. COMM. CENT</t>
  </si>
  <si>
    <t>LYNN COUNTY COMMUNIC</t>
  </si>
  <si>
    <t>PHONE/DPS WESLACO CO</t>
  </si>
  <si>
    <t>CALHOUN COUNTY COMMU</t>
  </si>
  <si>
    <t>TROOPER TOLBERT,PHON</t>
  </si>
  <si>
    <t>DISPATCHED BY SCHLEI</t>
  </si>
  <si>
    <t>WALLER CO. SO DISPAT</t>
  </si>
  <si>
    <t>DRIVER/DPS OFFICE</t>
  </si>
  <si>
    <t>DPS MINERAL WELL</t>
  </si>
  <si>
    <t>BELL CO COMC TR</t>
  </si>
  <si>
    <t>LAVACA CO SO UNIT 90</t>
  </si>
  <si>
    <t>SGT. ROBERT ORR</t>
  </si>
  <si>
    <t>DISPATCHED BY LUFKIN</t>
  </si>
  <si>
    <t>DPS -PIERCE</t>
  </si>
  <si>
    <t>HOWARD COUNTY COMMUN</t>
  </si>
  <si>
    <t>TELEPHONE/LEVELLAND</t>
  </si>
  <si>
    <t>MIDLAND CO SO</t>
  </si>
  <si>
    <t>WESLACO DPS COMMUNIO</t>
  </si>
  <si>
    <t>REPORTING OFFICER-ON</t>
  </si>
  <si>
    <t>LA SALLE COUNTY RADI</t>
  </si>
  <si>
    <t>DPS WESLAO COMMUNICA</t>
  </si>
  <si>
    <t>TARRANT CO COMMUNICS</t>
  </si>
  <si>
    <t>BY COLLIN CO. S.O. D</t>
  </si>
  <si>
    <t>REFUGIIO SO DISPATCH</t>
  </si>
  <si>
    <t>BROOKS COUNTY SO</t>
  </si>
  <si>
    <t>DISPATCHED-LUBBOCK D</t>
  </si>
  <si>
    <t>DALHART DISPATCH TEL</t>
  </si>
  <si>
    <t>DPS COMM.-WESLACO</t>
  </si>
  <si>
    <t>WESLACO COMMUNIATION</t>
  </si>
  <si>
    <t>PHONE DPS AUSTIN</t>
  </si>
  <si>
    <t>STOPPED UNIT 1 FOR S</t>
  </si>
  <si>
    <t>CELL PHONE/WESLACO C</t>
  </si>
  <si>
    <t>AGENT BENITO GONZALE</t>
  </si>
  <si>
    <t>HARRIS COUNTY SO DIS</t>
  </si>
  <si>
    <t>(FCSO) RADIO)</t>
  </si>
  <si>
    <t>CAPTAIN RODRIGUEZ, D</t>
  </si>
  <si>
    <t>DUVAL CAOUNTY</t>
  </si>
  <si>
    <t>BELL CO. DISPATCH</t>
  </si>
  <si>
    <t>FLOYD COUNTY SO</t>
  </si>
  <si>
    <t>JASPER SHERIFF'S DEP</t>
  </si>
  <si>
    <t>IN PERSON BY A CITIZ</t>
  </si>
  <si>
    <t>CALLED BY PARENT</t>
  </si>
  <si>
    <t>MARTIN CO COMMUNICAT</t>
  </si>
  <si>
    <t>HARRSISON CO SO</t>
  </si>
  <si>
    <t>DEPUTY PERRY MOOSE</t>
  </si>
  <si>
    <t>RIADIO DISPATCH</t>
  </si>
  <si>
    <t>POLICE RADIO (SO)</t>
  </si>
  <si>
    <t>TEXARKANA DPS DISPAT</t>
  </si>
  <si>
    <t>FAYETTE CO SHERIFF'S</t>
  </si>
  <si>
    <t>DPS ABILENE COMM</t>
  </si>
  <si>
    <t>PCSO DISAPTCH</t>
  </si>
  <si>
    <t>HCSO DISTRICT 5 RADI</t>
  </si>
  <si>
    <t>HARRIS COUNTY COMM.</t>
  </si>
  <si>
    <t>PHONE NICK YATES</t>
  </si>
  <si>
    <t>MATAGORDA COUNTY SO-</t>
  </si>
  <si>
    <t>IN VIEW-DROVE UPON</t>
  </si>
  <si>
    <t>RADIO-LAMPASAS S.O.</t>
  </si>
  <si>
    <t>MCSO DEP. CRANDELL</t>
  </si>
  <si>
    <t>DISPATCHED-S.O. REFU</t>
  </si>
  <si>
    <t>WALKER CO DISP</t>
  </si>
  <si>
    <t>LAREDO DPS COMMUICAT</t>
  </si>
  <si>
    <t>DPS COMMUNCATIOSN</t>
  </si>
  <si>
    <t>DROVE UP ON DISABLED</t>
  </si>
  <si>
    <t>DPS/HOUSTON</t>
  </si>
  <si>
    <t>GRAYSON CO SO DISPAT</t>
  </si>
  <si>
    <t>CHAMEBRS COUNTY S.O.</t>
  </si>
  <si>
    <t>PHONE-LAMPASAS S.O.</t>
  </si>
  <si>
    <t>911-CALL</t>
  </si>
  <si>
    <t>GABRIEL URBINA</t>
  </si>
  <si>
    <t>HARRISON SO DISPATCH</t>
  </si>
  <si>
    <t>CAMP S.O. DISPATCH</t>
  </si>
  <si>
    <t>HEARD-CLOSE PROXIMIT</t>
  </si>
  <si>
    <t>OTHER TROOPER-CELL P</t>
  </si>
  <si>
    <t>TYLER CO SO DISPATCH</t>
  </si>
  <si>
    <t>RADIO-DPS CC</t>
  </si>
  <si>
    <t>COLLIN COUNTY S. O.</t>
  </si>
  <si>
    <t>LIBERTY CO SHERIFFS</t>
  </si>
  <si>
    <t>REFUGIO COMMUNICATIO</t>
  </si>
  <si>
    <t>BCSO DISAPTCH</t>
  </si>
  <si>
    <t>HCTR DISPATCHER</t>
  </si>
  <si>
    <t>HCTR DISPATCH</t>
  </si>
  <si>
    <t>DPS-PIERCE COMMUNICA</t>
  </si>
  <si>
    <t>BROOKS CO. S.O. DISP</t>
  </si>
  <si>
    <t>ON CONTACT</t>
  </si>
  <si>
    <t>ON SCENE DURING CRAS</t>
  </si>
  <si>
    <t>GONZALES POLICE DEPA</t>
  </si>
  <si>
    <t>PECOS CO SO DISPATCH</t>
  </si>
  <si>
    <t>SAN ANGELO DPS COMMU</t>
  </si>
  <si>
    <t>DPS WESLACO COMMNICA</t>
  </si>
  <si>
    <t>SERGEANT JOHN HENKE</t>
  </si>
  <si>
    <t>DPOS TX CITY COMM</t>
  </si>
  <si>
    <t>CARSON COUNTY SHERRI</t>
  </si>
  <si>
    <t>DISAPTCHE</t>
  </si>
  <si>
    <t>DPS. COMM.-WESLACO</t>
  </si>
  <si>
    <t>DISPATCHED-DONLEY</t>
  </si>
  <si>
    <t>WILCO COMMUNCATIONS</t>
  </si>
  <si>
    <t>DRIVER OF UNIT 1 ON</t>
  </si>
  <si>
    <t>SGT. BENAVIDES-THP C</t>
  </si>
  <si>
    <t>TCSO DEPUTY ASHTON L</t>
  </si>
  <si>
    <t>NEWTON CO. S. O.</t>
  </si>
  <si>
    <t>DROVE UP ON/PATROL</t>
  </si>
  <si>
    <t>FCSO DISPATCHED</t>
  </si>
  <si>
    <t>AMARILLO DISPATCHER</t>
  </si>
  <si>
    <t>WALLER CO. SHERIFF'S</t>
  </si>
  <si>
    <t>DRIVER DEEANA PERRY</t>
  </si>
  <si>
    <t>CHAMBERS COUNTY SO D</t>
  </si>
  <si>
    <t>SAN JACINTO COUNTY D</t>
  </si>
  <si>
    <t>COKE COUNTY SHERIFFS</t>
  </si>
  <si>
    <t>DPS COMM./HOUSTON</t>
  </si>
  <si>
    <t>CHECKING VEH</t>
  </si>
  <si>
    <t>GRAY CO</t>
  </si>
  <si>
    <t>DPS SAN ANGELO COMMU</t>
  </si>
  <si>
    <t>BEEVILLE DISPATCH</t>
  </si>
  <si>
    <t>DEPUTY'S OBSERVATION</t>
  </si>
  <si>
    <t>INFORMED BY PASSENGE</t>
  </si>
  <si>
    <t>DENTON C.O. S.O.</t>
  </si>
  <si>
    <t>BRYAN COUNTY SO</t>
  </si>
  <si>
    <t>SGT. VACEK</t>
  </si>
  <si>
    <t>LEAKEY COMMUNICATION</t>
  </si>
  <si>
    <t>LYNN CO. SHERIFF</t>
  </si>
  <si>
    <t>HAYS COUTNY DISPATCH</t>
  </si>
  <si>
    <t>TROOPER CASEY DAWSON</t>
  </si>
  <si>
    <t>DISPATCHED TOLL ROAD</t>
  </si>
  <si>
    <t>DICKENS SHERIFF OFFI</t>
  </si>
  <si>
    <t>BROWNFIELD PD/RADIO</t>
  </si>
  <si>
    <t>RADIO-WESLACO COMMUN</t>
  </si>
  <si>
    <t>WESLACO DPS COMMUNIA</t>
  </si>
  <si>
    <t>IDSPATCHED</t>
  </si>
  <si>
    <t>GAINES CO S.O.</t>
  </si>
  <si>
    <t>CALLED BY DPS LAREDO</t>
  </si>
  <si>
    <t>RADIO/WESLACO</t>
  </si>
  <si>
    <t>CASS COUNTY S.O. DIS</t>
  </si>
  <si>
    <t>DPS. COMM-WESLACO</t>
  </si>
  <si>
    <t>DISPATCHED FSCO</t>
  </si>
  <si>
    <t>HCSO RADIO BROADCAST</t>
  </si>
  <si>
    <t>MORRISCOUNTY SO</t>
  </si>
  <si>
    <t>PHONE/WESLACO COMM</t>
  </si>
  <si>
    <t>DELTA CO. COMMUNICAT</t>
  </si>
  <si>
    <t>TELEPHONICALLY BY PR</t>
  </si>
  <si>
    <t>RADIO BY RADIO</t>
  </si>
  <si>
    <t>GOLIAD COUNTY SO</t>
  </si>
  <si>
    <t>CPL MCKITTRICK, RYAN</t>
  </si>
  <si>
    <t>WALLER CO S.O.</t>
  </si>
  <si>
    <t>TRAVIS S.O. COMM</t>
  </si>
  <si>
    <t>DISPATCHED-ARANSAS S</t>
  </si>
  <si>
    <t>LUBBOCK DPS COMUNICA</t>
  </si>
  <si>
    <t>TELEPHONE LEE CO SO</t>
  </si>
  <si>
    <t>WESLACO COMMUNCIATIO</t>
  </si>
  <si>
    <t>DROVE UPON UNIT</t>
  </si>
  <si>
    <t>BSCO-DISPATCH</t>
  </si>
  <si>
    <t>TELEPHONE R. GOLD</t>
  </si>
  <si>
    <t>HAY'S COUNTY S.O.</t>
  </si>
  <si>
    <t>LIBERTY CO SO.</t>
  </si>
  <si>
    <t>GONZALES COUNTY S.O</t>
  </si>
  <si>
    <t>WESLACO COMMUNCATION</t>
  </si>
  <si>
    <t>FREESTONE DISPATCHER</t>
  </si>
  <si>
    <t>DPS HOUSTON DISP.</t>
  </si>
  <si>
    <t>PHONE CALL FROM ERAT</t>
  </si>
  <si>
    <t>RADIOO</t>
  </si>
  <si>
    <t>THP SERGEANT ARTEAGA</t>
  </si>
  <si>
    <t>FCWO</t>
  </si>
  <si>
    <t>TAYLOR COUNTY SHERIF</t>
  </si>
  <si>
    <t>DPS WESLACO COMMUNCA</t>
  </si>
  <si>
    <t>HARRISON CO SO DISPA</t>
  </si>
  <si>
    <t>DENTON COUTNY SO</t>
  </si>
  <si>
    <t>WITNESSED-ON SCENE</t>
  </si>
  <si>
    <t>UNKNOWN 911 CALLER</t>
  </si>
  <si>
    <t>TULIA PD COMMINICATI</t>
  </si>
  <si>
    <t>LAMPASAS CO S.O.</t>
  </si>
  <si>
    <t>HARRISON CO DIAPTCH</t>
  </si>
  <si>
    <t>WESLACO DPS-COM</t>
  </si>
  <si>
    <t>DARRELL RICHMOND</t>
  </si>
  <si>
    <t>HUDSPETH CO. S.O.</t>
  </si>
  <si>
    <t>VIA RAIDO DISPATCH</t>
  </si>
  <si>
    <t>SGT C.M. HAVARD</t>
  </si>
  <si>
    <t>HENDERSON CO. SO DIS</t>
  </si>
  <si>
    <t>WESLADO DPS COMMS.</t>
  </si>
  <si>
    <t>CALHOUN CO. SO</t>
  </si>
  <si>
    <t>LEE COUNTY DIASPTHC</t>
  </si>
  <si>
    <t>PANOLA CO. DISPATCH</t>
  </si>
  <si>
    <t>REPORTEE CAME TO ME</t>
  </si>
  <si>
    <t>DISPATCH BY FSCO</t>
  </si>
  <si>
    <t>GRIMES COUNTY PCT 1</t>
  </si>
  <si>
    <t>LAMPASAS SHERIFF'S O</t>
  </si>
  <si>
    <t>PSCO DEPUTY ENDSLEY</t>
  </si>
  <si>
    <t>TX DPS COMM-WESLACO</t>
  </si>
  <si>
    <t>DPS COMMUNICATIONS M</t>
  </si>
  <si>
    <t>SAN SABA COUNTY SO-D</t>
  </si>
  <si>
    <t>VIA CELL PHONE/WESLA</t>
  </si>
  <si>
    <t>MCSO-COMM</t>
  </si>
  <si>
    <t>TITIS COUNTY S.O.</t>
  </si>
  <si>
    <t>CARSON CO S.O.</t>
  </si>
  <si>
    <t>RADIO(DISPATCH)</t>
  </si>
  <si>
    <t>MONTOMGERY CO. S.O.</t>
  </si>
  <si>
    <t>DPS, AUSTIN</t>
  </si>
  <si>
    <t>SABINE CO.</t>
  </si>
  <si>
    <t>ARMSTONG CO. DISPATC</t>
  </si>
  <si>
    <t>TELEPHONE/GAGE</t>
  </si>
  <si>
    <t>TROOPER KIP KOENIG</t>
  </si>
  <si>
    <t>LASALLE CO DISPATCHE</t>
  </si>
  <si>
    <t>DPS COMM. WESLACO</t>
  </si>
  <si>
    <t>JACKSON COUNTY DISPA</t>
  </si>
  <si>
    <t>WCSO COMM CENTER</t>
  </si>
  <si>
    <t>CASTULO BILANO JR.</t>
  </si>
  <si>
    <t>WALLER COUNTY S.O&gt;</t>
  </si>
  <si>
    <t>RADIO-PEARLAND PD</t>
  </si>
  <si>
    <t>NOTIFIED BY TOW TRUC</t>
  </si>
  <si>
    <t>ICSO RADIO</t>
  </si>
  <si>
    <t>DISPATCH DPS-PIERCE</t>
  </si>
  <si>
    <t>HILL COUNTY SO COMMU</t>
  </si>
  <si>
    <t>PHONE LAVACA CO SO</t>
  </si>
  <si>
    <t>DROVE ONTO CRASH SCE</t>
  </si>
  <si>
    <t>CALLED HP OFFICE</t>
  </si>
  <si>
    <t>WICHITA FALLS DPS DI</t>
  </si>
  <si>
    <t>ACSO SGT. DWYER</t>
  </si>
  <si>
    <t>ISD TRANSPOTATION</t>
  </si>
  <si>
    <t>TX CITY/DPS</t>
  </si>
  <si>
    <t>NOTIFIED BY PASSERS</t>
  </si>
  <si>
    <t>TROOPER OVERTON</t>
  </si>
  <si>
    <t>DISPATCH LAMAR CO SO</t>
  </si>
  <si>
    <t>SGT. DOUGLAS HEIGLEY</t>
  </si>
  <si>
    <t>DISAPTCHED LCSO</t>
  </si>
  <si>
    <t>CASTRO CO DEPUTY SHE</t>
  </si>
  <si>
    <t>SO DISPATCHE</t>
  </si>
  <si>
    <t>LYNCH COUNTY DISPATC</t>
  </si>
  <si>
    <t>OCCURRED BEHIND TRAF</t>
  </si>
  <si>
    <t>VERBALLY NOTIFIED</t>
  </si>
  <si>
    <t>HARRIS COUNTY COMM</t>
  </si>
  <si>
    <t>UPSHUR CO SHERIFF'S</t>
  </si>
  <si>
    <t>DEPUTY MANNING</t>
  </si>
  <si>
    <t>MARBLE FALLS P.D.</t>
  </si>
  <si>
    <t>LAMESA PD DISAPTCH</t>
  </si>
  <si>
    <t>RADIO/BROWNFIELD PD</t>
  </si>
  <si>
    <t>DROVE BY AFTER CRASH</t>
  </si>
  <si>
    <t>NCSO DISPATCHED</t>
  </si>
  <si>
    <t>DPS - LUFKIN</t>
  </si>
  <si>
    <t>CPL. GOODMAN</t>
  </si>
  <si>
    <t>JEFFERSON CO. SO.</t>
  </si>
  <si>
    <t>DISAPTCHED OCHILTREE</t>
  </si>
  <si>
    <t>WITNESSED BY RE</t>
  </si>
  <si>
    <t>DISPATACHED BY HOUST</t>
  </si>
  <si>
    <t>WALK-IN BY DRIVER OF</t>
  </si>
  <si>
    <t>DPS MILDAND</t>
  </si>
  <si>
    <t>CONSTABLE LIGHTFOOT</t>
  </si>
  <si>
    <t>FLOYD COUNTY</t>
  </si>
  <si>
    <t>CHAMBERS COUNTY S.0.</t>
  </si>
  <si>
    <t>WCSO DISATPCH</t>
  </si>
  <si>
    <t>WICHITA COUNTY SO</t>
  </si>
  <si>
    <t>CHEROKEE COUTNTY SO</t>
  </si>
  <si>
    <t>ARCHER CITY SHERIFFS</t>
  </si>
  <si>
    <t>TROOPER'S OBSERVATIO</t>
  </si>
  <si>
    <t>HANSFOR COUNTY SO</t>
  </si>
  <si>
    <t>SUBJECT DROVE ONTO S</t>
  </si>
  <si>
    <t>SKAGGS WRECKER</t>
  </si>
  <si>
    <t>DENNIS REDDEN</t>
  </si>
  <si>
    <t>DISPATCHED/ON-SITE</t>
  </si>
  <si>
    <t>KNOX CO. SHERIFF'S O</t>
  </si>
  <si>
    <t>TROOPER COLLINS</t>
  </si>
  <si>
    <t>SABINE SHERIFF OFFIC</t>
  </si>
  <si>
    <t>DALHAR RADIO</t>
  </si>
  <si>
    <t>OFFICE CONTACT</t>
  </si>
  <si>
    <t>TYLER COUTNY SO</t>
  </si>
  <si>
    <t>9-11</t>
  </si>
  <si>
    <t>DISPATCHED-REFUGIO S</t>
  </si>
  <si>
    <t>MARTIN COUNTY SHERIF</t>
  </si>
  <si>
    <t>DICKENS S.O. PHONED</t>
  </si>
  <si>
    <t>HENDERSON P D</t>
  </si>
  <si>
    <t>JEFFERSON CNTY CO</t>
  </si>
  <si>
    <t>DUMAS DISPATCH VIA C</t>
  </si>
  <si>
    <t>PASSING BY HCSO UNIT</t>
  </si>
  <si>
    <t>LAMESA PD COMMUNICAT</t>
  </si>
  <si>
    <t>CALLED OUT BY LCSO</t>
  </si>
  <si>
    <t>LIPSCOMB CO COMMUNIC</t>
  </si>
  <si>
    <t>COLLINS COUNTY SO</t>
  </si>
  <si>
    <t>UPSUR CO SHERIFF</t>
  </si>
  <si>
    <t>PECOS COUNTY SO DISP</t>
  </si>
  <si>
    <t>LUFKIN DPS COMUNICAT</t>
  </si>
  <si>
    <t>CHEROKEE COUNT SO</t>
  </si>
  <si>
    <t>TROOPER WEAVER</t>
  </si>
  <si>
    <t>DPS HELICOPTER ID# 1</t>
  </si>
  <si>
    <t>DISPATCHED-ARMSTRONG</t>
  </si>
  <si>
    <t>DISPATCH SABINE SO</t>
  </si>
  <si>
    <t>WESLACO DPS COMM,</t>
  </si>
  <si>
    <t>MCCULLOCH COUNTY DEP</t>
  </si>
  <si>
    <t>AN COUNTY DISPATCH</t>
  </si>
  <si>
    <t>GONZALES CO.SO. DISP</t>
  </si>
  <si>
    <t>DPS COMM-SHERMAN</t>
  </si>
  <si>
    <t>WELSACO DPS COMMUNIC</t>
  </si>
  <si>
    <t>GONZALES COUNTY COMM</t>
  </si>
  <si>
    <t>SGT. GARY WRIGHT</t>
  </si>
  <si>
    <t>HILL COUNTY SO DISPA</t>
  </si>
  <si>
    <t>SAW VEH ON SHOULDER</t>
  </si>
  <si>
    <t>DPS- SHERMAN COMMUNI</t>
  </si>
  <si>
    <t>LIVE OAK CO DISPATCH</t>
  </si>
  <si>
    <t>AT SCENE ON TRAFFIC</t>
  </si>
  <si>
    <t>DPS COMMUNICATION-OZ</t>
  </si>
  <si>
    <t>CONTACTED BY SGT. MI</t>
  </si>
  <si>
    <t>MCSO CONROE COMM</t>
  </si>
  <si>
    <t>CALDWELL COUNTY S.O</t>
  </si>
  <si>
    <t>DPS PECOS COMMUNCATI</t>
  </si>
  <si>
    <t>RADIO-AUSTIN DPS</t>
  </si>
  <si>
    <t>CONTACTED BY TCSO</t>
  </si>
  <si>
    <t>WESLACO DPS COMMA</t>
  </si>
  <si>
    <t>HALE CO SO DISPATCH</t>
  </si>
  <si>
    <t>HARDEMAN COUNTY SO</t>
  </si>
  <si>
    <t>MULESHORE POLICE DEP</t>
  </si>
  <si>
    <t>BAYLOR COUNTY SHERIF</t>
  </si>
  <si>
    <t>JACK COUNTY SHERIFF</t>
  </si>
  <si>
    <t>JACK COUNTY SHERIFF'</t>
  </si>
  <si>
    <t>GUADALUPE CO S.O. DI</t>
  </si>
  <si>
    <t>TOLD DURING STOP</t>
  </si>
  <si>
    <t>JIM WELLS COUNTYSO</t>
  </si>
  <si>
    <t>MS. HINSON</t>
  </si>
  <si>
    <t>ELLIS CO SO.</t>
  </si>
  <si>
    <t>BELL COUNTY/CENTER</t>
  </si>
  <si>
    <t>CSPE</t>
  </si>
  <si>
    <t>LAVACA CO SO DISPATC</t>
  </si>
  <si>
    <t>LAVACA COUNTY SO DIS</t>
  </si>
  <si>
    <t>TROOPER KOEN</t>
  </si>
  <si>
    <t>YOAKUM COUNTY COMM</t>
  </si>
  <si>
    <t>LUFKIN-DPS</t>
  </si>
  <si>
    <t>RADIO DISPATCH/911</t>
  </si>
  <si>
    <t>DISPATCHED-LIPSCOMB</t>
  </si>
  <si>
    <t>LAREDO DPS COMMUN.</t>
  </si>
  <si>
    <t>DEPUTY DROVE UPON SC</t>
  </si>
  <si>
    <t>KLEIN POLICE DISPATC</t>
  </si>
  <si>
    <t>TROOPER LAVENDER</t>
  </si>
  <si>
    <t>TROOPER J.W. WEAVER</t>
  </si>
  <si>
    <t>PER SUPERVISOR</t>
  </si>
  <si>
    <t>LMSO DISPATCH</t>
  </si>
  <si>
    <t>MCSO DICPATCH</t>
  </si>
  <si>
    <t>IRION COUNTY SO DISP</t>
  </si>
  <si>
    <t>CLIFFORD S. BRYANT</t>
  </si>
  <si>
    <t>VAN ZNDT S.O</t>
  </si>
  <si>
    <t>TCSO DEPUTY PHILLIPS</t>
  </si>
  <si>
    <t>WES. DPS COMM</t>
  </si>
  <si>
    <t>WES. DPS COMM.</t>
  </si>
  <si>
    <t>WESLACO DPS COMMW</t>
  </si>
  <si>
    <t>DPS/WESLACO COMMS</t>
  </si>
  <si>
    <t>FULLER'S TOWING SERV</t>
  </si>
  <si>
    <t>DISPATCHED (L.C.S.O.</t>
  </si>
  <si>
    <t>DISPATCHED-S.O.</t>
  </si>
  <si>
    <t>HENDERSON CO.S.O.</t>
  </si>
  <si>
    <t>MONTAGUE SHERIFF OFF</t>
  </si>
  <si>
    <t>DPS EL PASO COM</t>
  </si>
  <si>
    <t>TELEPHONE-LAMPASAS</t>
  </si>
  <si>
    <t>TELEPHONE-MILLS SO</t>
  </si>
  <si>
    <t>DPS WESLACO/COMMS</t>
  </si>
  <si>
    <t>BY SHERIFFS DEPUTY</t>
  </si>
  <si>
    <t>DPS TYLER DISPATCH</t>
  </si>
  <si>
    <t>OBSERVED, DROVE UPON</t>
  </si>
  <si>
    <t>DRIVER JOHNNY WILSON</t>
  </si>
  <si>
    <t>HANSFORD COUNTY DISP</t>
  </si>
  <si>
    <t>TRP JOHN SMITH III</t>
  </si>
  <si>
    <t>SILSBEE P.D.</t>
  </si>
  <si>
    <t>DPS/WESCLACO COMMS</t>
  </si>
  <si>
    <t>OCHILTREE CO S.O.</t>
  </si>
  <si>
    <t>BY PHONE-DPS LUFKIN</t>
  </si>
  <si>
    <t>BY PHONE DPS LUFKIN</t>
  </si>
  <si>
    <t>DPS LUKIN</t>
  </si>
  <si>
    <t>FT STOCKTON PD COMMU</t>
  </si>
  <si>
    <t>CALDWELLS S.O. COMMU</t>
  </si>
  <si>
    <t>PHONE (TROOPER MERCA</t>
  </si>
  <si>
    <t>DRAKE'S WRECKER SERV</t>
  </si>
  <si>
    <t>TROOPER JIM WILLIS</t>
  </si>
  <si>
    <t>DEPUTY FLOYD TOLIVER</t>
  </si>
  <si>
    <t>TROOPER J. CAMPBELL</t>
  </si>
  <si>
    <t>GONZALES CO S.O. DIS</t>
  </si>
  <si>
    <t>HADRIN COUNTY SO</t>
  </si>
  <si>
    <t>JACKSON SO DISPATCHE</t>
  </si>
  <si>
    <t>CARSON CO.S.O.</t>
  </si>
  <si>
    <t>TROOPER WYATT</t>
  </si>
  <si>
    <t>TRAFFIC STOP ON VEHI</t>
  </si>
  <si>
    <t>CRASH WAS OBSERVED</t>
  </si>
  <si>
    <t>TROOPER ROSS BATES</t>
  </si>
  <si>
    <t>PHONE CALL-LCSO</t>
  </si>
  <si>
    <t>CASSY SO</t>
  </si>
  <si>
    <t>GONZALES CO.S.O.DISP</t>
  </si>
  <si>
    <t>TPR. J. JENKINS</t>
  </si>
  <si>
    <t>IN-CAR RADIO</t>
  </si>
  <si>
    <t>CASTRO COUNTY</t>
  </si>
  <si>
    <t>WESLACO DPS RADIO</t>
  </si>
  <si>
    <t>PUBLICE SERVICE</t>
  </si>
  <si>
    <t>TROOPER ROGER PENNY</t>
  </si>
  <si>
    <t>OBSERVED BY DICK 64</t>
  </si>
  <si>
    <t>FOUND BY DICK 64</t>
  </si>
  <si>
    <t>(SELF)DROVE UP ON CR</t>
  </si>
  <si>
    <t>SGT. NOTIFIED BY RAD</t>
  </si>
  <si>
    <t>JACK COUNTY COMMUNIC</t>
  </si>
  <si>
    <t>DICKENS COUNTY SO</t>
  </si>
  <si>
    <t>DISPACHED-L.C.S.O.</t>
  </si>
  <si>
    <t>PHONE HALE COUNTY</t>
  </si>
  <si>
    <t>RADIO KINNEY S.O.</t>
  </si>
  <si>
    <t>DISPATCHED (HOUSTON</t>
  </si>
  <si>
    <t>BY KIMBLE CO. COMMUN</t>
  </si>
  <si>
    <t>SERGEANT HUNTER LEWI</t>
  </si>
  <si>
    <t>TROOPER JOSH SHEPHER</t>
  </si>
  <si>
    <t>DENTON COUNTY S.O.,</t>
  </si>
  <si>
    <t>MOTORIST FLAGGED DOW</t>
  </si>
  <si>
    <t>ARCHER SHERIFF'S OFF</t>
  </si>
  <si>
    <t>DPS CORPUS COMMUNICA</t>
  </si>
  <si>
    <t>CIVILIAN REPORTED</t>
  </si>
  <si>
    <t>DROVE UP TO THE CRAS</t>
  </si>
  <si>
    <t>DEPUTY MIKE HINES</t>
  </si>
  <si>
    <t>VAN ZAND CO/DISPATCH</t>
  </si>
  <si>
    <t>WESLACO, COMM.</t>
  </si>
  <si>
    <t>JACK CO. DISPATCHER</t>
  </si>
  <si>
    <t>DPS COMMUNICATONS DA</t>
  </si>
  <si>
    <t>CLAY COUNTY SHERIFF</t>
  </si>
  <si>
    <t>DPS CORPORAL ERIC WH</t>
  </si>
  <si>
    <t>OFFICER GUTIERREZ</t>
  </si>
  <si>
    <t>CRASH ON SITE</t>
  </si>
  <si>
    <t>DISPATCHED/TERRY SO</t>
  </si>
  <si>
    <t>CALHOUN S.O. COMMUNI</t>
  </si>
  <si>
    <t>GRIMES COUNTY DEPUTY</t>
  </si>
  <si>
    <t>LIBERTY EYLAU FIRE D</t>
  </si>
  <si>
    <t>GONZALES CO SHERIFF'</t>
  </si>
  <si>
    <t>ARCHER COUNTY DEPUTY</t>
  </si>
  <si>
    <t>CANTON P.D. DISPATCH</t>
  </si>
  <si>
    <t>MOORE COUNTY SO</t>
  </si>
  <si>
    <t>REPORTED IN PERSON</t>
  </si>
  <si>
    <t>DPS S SHERMAN</t>
  </si>
  <si>
    <t>REAL COMMUNICATIONS</t>
  </si>
  <si>
    <t>PHONE CALL FROM SERG</t>
  </si>
  <si>
    <t>DICKENS SO COMMUNICA</t>
  </si>
  <si>
    <t>HOME TELPHONE</t>
  </si>
  <si>
    <t>HAYS S.O. COMMUNICAT</t>
  </si>
  <si>
    <t>DISPATCHED LAMAR COU</t>
  </si>
  <si>
    <t>DISP CORPUS CHRISTI</t>
  </si>
  <si>
    <t>STEPHEN JETER</t>
  </si>
  <si>
    <t>UVALDE COMMUNICATIOS</t>
  </si>
  <si>
    <t>DISPATCH DCSO</t>
  </si>
  <si>
    <t>GRAY CO. S.O</t>
  </si>
  <si>
    <t>WOOD COUNTY</t>
  </si>
  <si>
    <t>STRATFORD SO</t>
  </si>
  <si>
    <t>ON SCENE OF ACCIDENT</t>
  </si>
  <si>
    <t>TRAVIS COUNTY DEPUTY</t>
  </si>
  <si>
    <t>DONLEY DISPATCH</t>
  </si>
  <si>
    <t>FORTBEND DISPATCH</t>
  </si>
  <si>
    <t>LAND OWNER-WAYNE HAY</t>
  </si>
  <si>
    <t>RACHAEL GOLD</t>
  </si>
  <si>
    <t>DPS TLER COMMUNICATI</t>
  </si>
  <si>
    <t>DURING TRAFFIC STOP</t>
  </si>
  <si>
    <t>GRIMES COUNTY DISPAC</t>
  </si>
  <si>
    <t>TELEPHONE-MILLS CO</t>
  </si>
  <si>
    <t>MICHAEL RAY WITH TXD</t>
  </si>
  <si>
    <t>BELL COUNYT COMM/CEN</t>
  </si>
  <si>
    <t>CALDWELL CO S.O.</t>
  </si>
  <si>
    <t>DPS WESLACO CMM</t>
  </si>
  <si>
    <t>RADIO-RCSO</t>
  </si>
  <si>
    <t>AT THE OFFICE</t>
  </si>
  <si>
    <t>RADIO-ACSO</t>
  </si>
  <si>
    <t>HASKELL SHERIFF'S OF</t>
  </si>
  <si>
    <t>KIMBLE COUNTY</t>
  </si>
  <si>
    <t>IN SIGHT</t>
  </si>
  <si>
    <t>DPS SERGEANT MICHAEL</t>
  </si>
  <si>
    <t>TELEPHONE AUSTIN COM</t>
  </si>
  <si>
    <t>DISPATCHED(CCSO)</t>
  </si>
  <si>
    <t>VZCO S.O. DISPATCH</t>
  </si>
  <si>
    <t>DISPATCHED-RCSO</t>
  </si>
  <si>
    <t>RADIOED-DPS WESLACO</t>
  </si>
  <si>
    <t>WESLACO DPS-COM.</t>
  </si>
  <si>
    <t>WESLACO DOS-COMM</t>
  </si>
  <si>
    <t>DPS SAN ANT. COMMUNI</t>
  </si>
  <si>
    <t>CALDWELL SO COMMUNIC</t>
  </si>
  <si>
    <t>DISPATCHED CCSO</t>
  </si>
  <si>
    <t>BY TROOPER LANKFORD</t>
  </si>
  <si>
    <t>DEWITT CO. S.O. DISP</t>
  </si>
  <si>
    <t>JIM WELLS CO</t>
  </si>
  <si>
    <t>PHONE CALL TXDPS</t>
  </si>
  <si>
    <t>DRIVER FLAG DOWN</t>
  </si>
  <si>
    <t>TROOPER LASHLEE</t>
  </si>
  <si>
    <t>DENTON COUNTY D.O.</t>
  </si>
  <si>
    <t>NEWTON COUNTY</t>
  </si>
  <si>
    <t>DISPATCH-GOLIAD</t>
  </si>
  <si>
    <t>REFERRED BY #927</t>
  </si>
  <si>
    <t>DPS COMMS-CORPUS CHR</t>
  </si>
  <si>
    <t>WITNESS WHO HAD STOP</t>
  </si>
  <si>
    <t>TROOPER FLOWERS</t>
  </si>
  <si>
    <t>LAVACA CO. S.O. DISP</t>
  </si>
  <si>
    <t>JEFFERSON CO DISPATC</t>
  </si>
  <si>
    <t>CHAMBES COUNTY SO</t>
  </si>
  <si>
    <t>OFFICE DISPATCHED</t>
  </si>
  <si>
    <t>MOORE S.D.</t>
  </si>
  <si>
    <t>DONLEY SO-DISPATCH</t>
  </si>
  <si>
    <t>TROOPER NICK MOORE</t>
  </si>
  <si>
    <t>CHEROKE CO DISPATCH</t>
  </si>
  <si>
    <t>WITNESSED CRASH, ON</t>
  </si>
  <si>
    <t>KARENS COUNTY S.O</t>
  </si>
  <si>
    <t>LOCAL DISPATCH</t>
  </si>
  <si>
    <t>WESLAXO DPS COM</t>
  </si>
  <si>
    <t>OFFICE INITIATED</t>
  </si>
  <si>
    <t>ROLLED UP ACCIDENT</t>
  </si>
  <si>
    <t>DPS COMMUNICAATION</t>
  </si>
  <si>
    <t>MOTORIST ON HIGHWAY</t>
  </si>
  <si>
    <t>USHUR CO COMM</t>
  </si>
  <si>
    <t>ON VIEW VEHICLE FIRE</t>
  </si>
  <si>
    <t>DPS CONTACT</t>
  </si>
  <si>
    <t>ON VEIWED IT</t>
  </si>
  <si>
    <t>TROOPER GARY HAYES</t>
  </si>
  <si>
    <t>POLICE/DISPATCH</t>
  </si>
  <si>
    <t>AMA COMM</t>
  </si>
  <si>
    <t>HILLTOP FIRE DEPARTM</t>
  </si>
  <si>
    <t>OLDHAM CO SO</t>
  </si>
  <si>
    <t>FOUND AT ROADSIDE</t>
  </si>
  <si>
    <t>MCSO 916</t>
  </si>
  <si>
    <t>SGT FRANK CASILLAS,J</t>
  </si>
  <si>
    <t>LLANO-COUNTY DISPATC</t>
  </si>
  <si>
    <t>MCT AND RADIO</t>
  </si>
  <si>
    <t>MCPD</t>
  </si>
  <si>
    <t>WAVE DOWN BY CITIZEN</t>
  </si>
  <si>
    <t>ROCKWALL COUNTY S.O.</t>
  </si>
  <si>
    <t>HP D DISPATCH</t>
  </si>
  <si>
    <t>BY CITIZEN INVOLVED</t>
  </si>
  <si>
    <t>ON A CALL</t>
  </si>
  <si>
    <t>TYLER PUBLIC SAFETY</t>
  </si>
  <si>
    <t>ALLEN POLICE DEPARTM</t>
  </si>
  <si>
    <t>WAS ON THE SCENE</t>
  </si>
  <si>
    <t>LPD DIPSATCH</t>
  </si>
  <si>
    <t>OBSERVED THE SCENE</t>
  </si>
  <si>
    <t>FRONT LOBBY</t>
  </si>
  <si>
    <t>DISPATCHED AS ASSIST</t>
  </si>
  <si>
    <t>DOVE APON</t>
  </si>
  <si>
    <t>INVOLVED DRIVER UNIT</t>
  </si>
  <si>
    <t>OFF V DALE SANDRO</t>
  </si>
  <si>
    <t>CODY WILLIAMS</t>
  </si>
  <si>
    <t>OFFICER SIGHT</t>
  </si>
  <si>
    <t>DRIVE UP TO IT</t>
  </si>
  <si>
    <t>FRONT DESK OFFICER</t>
  </si>
  <si>
    <t>HARDIN COUNTY SHERIF</t>
  </si>
  <si>
    <t>HSB PD DISPATCH</t>
  </si>
  <si>
    <t>CHIEF L. L. MARTIN</t>
  </si>
  <si>
    <t>BISPATCHED</t>
  </si>
  <si>
    <t>DISTRIBUTED</t>
  </si>
  <si>
    <t>C MONDRAGON</t>
  </si>
  <si>
    <t>HD DISPATCHER</t>
  </si>
  <si>
    <t>ARRIVE AT SCENE</t>
  </si>
  <si>
    <t>YOUNG CO. S.O</t>
  </si>
  <si>
    <t>OFFICE ON-VIEW</t>
  </si>
  <si>
    <t>RADIO FDISPATCHED</t>
  </si>
  <si>
    <t>STOPPED AT SCENE</t>
  </si>
  <si>
    <t>DUPERVISOR</t>
  </si>
  <si>
    <t>CEDA PARK DISPATCH</t>
  </si>
  <si>
    <t>DISPATCH &amp; FLAG DOWN</t>
  </si>
  <si>
    <t>APPEARED ON SCENE</t>
  </si>
  <si>
    <t>WITNESS (OBSERVED)</t>
  </si>
  <si>
    <t>ON VIEW ARRIVAL</t>
  </si>
  <si>
    <t>SELF ASSIGNED MDT</t>
  </si>
  <si>
    <t>COVER ELEMNT</t>
  </si>
  <si>
    <t>FOUND AFTER ACCIDENT</t>
  </si>
  <si>
    <t>MPD COMMINCATIONS</t>
  </si>
  <si>
    <t>DISPATCHED LOCAL</t>
  </si>
  <si>
    <t>GCSO DEPUTY</t>
  </si>
  <si>
    <t>WALK-IN OFFICE</t>
  </si>
  <si>
    <t>OBSERV ED</t>
  </si>
  <si>
    <t>RADIO DISPATCHED ONS</t>
  </si>
  <si>
    <t>NOTIFIED BY RADIO</t>
  </si>
  <si>
    <t>DRIVER BY</t>
  </si>
  <si>
    <t>POLICE RADIO 1357</t>
  </si>
  <si>
    <t>TEAGUE CITY HALL</t>
  </si>
  <si>
    <t>COMMUNICAITIONS/DISP</t>
  </si>
  <si>
    <t>SGT WAGGONER</t>
  </si>
  <si>
    <t>DISPATCHED EXTRA JOB</t>
  </si>
  <si>
    <t>WAIVED AT THE SCENE</t>
  </si>
  <si>
    <t>ON VEW</t>
  </si>
  <si>
    <t>OFFICER JOSH NEW</t>
  </si>
  <si>
    <t>CELL PHONE TEXT MSG</t>
  </si>
  <si>
    <t>OFFICER H. TORRES (O</t>
  </si>
  <si>
    <t>NEW BOSTON POLICE DE</t>
  </si>
  <si>
    <t>PATROL SUPIVISOR</t>
  </si>
  <si>
    <t>DISPATCHED RECEIVED</t>
  </si>
  <si>
    <t>ROLLED UP ONTO CRASH</t>
  </si>
  <si>
    <t>CANTON PD 911</t>
  </si>
  <si>
    <t>CITY OF STANTON-TELE</t>
  </si>
  <si>
    <t>SC FRONT DESK OFFCR</t>
  </si>
  <si>
    <t>CAME UPON COLLISION</t>
  </si>
  <si>
    <t>MPD COMMUNICATIONSA</t>
  </si>
  <si>
    <t>CITIZENS ON PATROL</t>
  </si>
  <si>
    <t>RADIO DISPATACH</t>
  </si>
  <si>
    <t>ON-VIIEWED</t>
  </si>
  <si>
    <t>CALLED 911</t>
  </si>
  <si>
    <t>OBSERVED/SITE</t>
  </si>
  <si>
    <t>ON PATROL.</t>
  </si>
  <si>
    <t>ON SCENE FIREFIGHTER</t>
  </si>
  <si>
    <t>DISPATCK</t>
  </si>
  <si>
    <t>IN-OFFICE PHONE SYS.</t>
  </si>
  <si>
    <t>OFCR REQUESTED</t>
  </si>
  <si>
    <t>UNIT COMPUTER</t>
  </si>
  <si>
    <t>ON SIGHT, FLAGGED DO</t>
  </si>
  <si>
    <t>HEARD NOISE</t>
  </si>
  <si>
    <t>SCDISP/HOUSTON</t>
  </si>
  <si>
    <t>ARRIVED AT DESK</t>
  </si>
  <si>
    <t>STA-1 WALK-IN</t>
  </si>
  <si>
    <t>VOLUNTEER/DISPATCH</t>
  </si>
  <si>
    <t>STA-1/WALK-IN</t>
  </si>
  <si>
    <t>WAS INFORMED BY RPTE</t>
  </si>
  <si>
    <t>CHECK BY WITH 24C55E</t>
  </si>
  <si>
    <t>OFFICER YATES</t>
  </si>
  <si>
    <t>911-DISPATCHED</t>
  </si>
  <si>
    <t>HPP DISPATCH</t>
  </si>
  <si>
    <t>TRAFFIC OFFICE</t>
  </si>
  <si>
    <t>DROVE BY AFTER WHILE</t>
  </si>
  <si>
    <t>ONV</t>
  </si>
  <si>
    <t>COMMUNICATION/DISPT</t>
  </si>
  <si>
    <t>OFFICER CARL MIGLIOR</t>
  </si>
  <si>
    <t>(IN PURSUIT)</t>
  </si>
  <si>
    <t>OFC A SAUCEDA</t>
  </si>
  <si>
    <t>HAYS CO. 911 DISPATC</t>
  </si>
  <si>
    <t>WAVED DOWN BY VICTIM</t>
  </si>
  <si>
    <t>OFFICERS NEAR SCENE</t>
  </si>
  <si>
    <t>HPD S.O. DISPATCH</t>
  </si>
  <si>
    <t>IN PERSON-SGT. SMITH</t>
  </si>
  <si>
    <t>NW PATROL 5F20E</t>
  </si>
  <si>
    <t>VIEWED ACC. OCCUR</t>
  </si>
  <si>
    <t>IN THE INSIDE LANE</t>
  </si>
  <si>
    <t>HUDSPETH CO COMMUNIC</t>
  </si>
  <si>
    <t>GALVESTON PD COMM</t>
  </si>
  <si>
    <t>WILCO COM.</t>
  </si>
  <si>
    <t>NORTH/STA/WALK-IN</t>
  </si>
  <si>
    <t>DPS PIERCE-DISPATCH</t>
  </si>
  <si>
    <t>PRESENT ON SCENE</t>
  </si>
  <si>
    <t>FLAG DOWN BY WITNESS</t>
  </si>
  <si>
    <t>WALK IN NERC</t>
  </si>
  <si>
    <t>CALL TO LPD</t>
  </si>
  <si>
    <t>RADIO TRAFFIC PURSUT</t>
  </si>
  <si>
    <t>TRAVIS DISPATCH</t>
  </si>
  <si>
    <t>VIA RADIO (DISPATCH)</t>
  </si>
  <si>
    <t>WALK IN AT AIRPORT</t>
  </si>
  <si>
    <t>SCHOOL A.P.</t>
  </si>
  <si>
    <t>OFFICE SECRETARY</t>
  </si>
  <si>
    <t>DISPATCHED/WALK IN</t>
  </si>
  <si>
    <t>DISP TO 2400 FLORENC</t>
  </si>
  <si>
    <t>MC DISAPTCH</t>
  </si>
  <si>
    <t>DEPUTY ARMANDO GARCI</t>
  </si>
  <si>
    <t>80F01D(PHONE)</t>
  </si>
  <si>
    <t>PATROLLED BY</t>
  </si>
  <si>
    <t>HCC SECURITY</t>
  </si>
  <si>
    <t>FCSO/LCSO</t>
  </si>
  <si>
    <t>HOU. PD. DISPATCH</t>
  </si>
  <si>
    <t>DISPATCHED BY F.D.</t>
  </si>
  <si>
    <t>AT LOCATION DURING 1</t>
  </si>
  <si>
    <t>BOLAN</t>
  </si>
  <si>
    <t>ON VIEW-SGT MYERS</t>
  </si>
  <si>
    <t>DISPATCHED TO PD</t>
  </si>
  <si>
    <t>WAVED DOWN BY OPERAT</t>
  </si>
  <si>
    <t>EAGLE PASS DISPATCHE</t>
  </si>
  <si>
    <t>AIRED OUT BY #137 CH</t>
  </si>
  <si>
    <t>TIU SGT</t>
  </si>
  <si>
    <t>OBSERVED CAR ON SIDE</t>
  </si>
  <si>
    <t>FAIL</t>
  </si>
  <si>
    <t>NOTIFIED BY PD</t>
  </si>
  <si>
    <t>COMMAND 119 VIA RADI</t>
  </si>
  <si>
    <t>WALKED IN TO POLICE</t>
  </si>
  <si>
    <t>VICTIM CAME IN</t>
  </si>
  <si>
    <t>HEARD NEAR BY</t>
  </si>
  <si>
    <t>SELF ASSIGNED CAD</t>
  </si>
  <si>
    <t>OTHER OFFICER VIEWED</t>
  </si>
  <si>
    <t>ONVIEW-ROLLUP</t>
  </si>
  <si>
    <t>ACCIDENT VICTIM</t>
  </si>
  <si>
    <t>DUISPATCH</t>
  </si>
  <si>
    <t>CHECK BY WITH 24C63D</t>
  </si>
  <si>
    <t>WALKLIN</t>
  </si>
  <si>
    <t>STATION WALKIN IN</t>
  </si>
  <si>
    <t>WS HOUSTON DISP.</t>
  </si>
  <si>
    <t>PURSUING VEHICLE</t>
  </si>
  <si>
    <t>DPS-TYLER</t>
  </si>
  <si>
    <t>REGULAR PHONE</t>
  </si>
  <si>
    <t>CPD UNIT 441</t>
  </si>
  <si>
    <t>DISABLED</t>
  </si>
  <si>
    <t>VOLUNTERRED</t>
  </si>
  <si>
    <t>CONTACTED AT DESK</t>
  </si>
  <si>
    <t>MISTY BENNET CALLED</t>
  </si>
  <si>
    <t>VIA-RADIO-DISPATCH</t>
  </si>
  <si>
    <t>RANDALL CO. COMMUNIC</t>
  </si>
  <si>
    <t>DISPATCHED: MCSO</t>
  </si>
  <si>
    <t>DISAPTRCH</t>
  </si>
  <si>
    <t>ADVISED BY SUPRVSR</t>
  </si>
  <si>
    <t>CALLED BY ONVIEWER</t>
  </si>
  <si>
    <t>SGT. BURTON DROVE UP</t>
  </si>
  <si>
    <t>VIA CAMPUS RADIO</t>
  </si>
  <si>
    <t>CAR COMPUTER</t>
  </si>
  <si>
    <t>RADIO-MCSO DISPATCHE</t>
  </si>
  <si>
    <t>ON VIEW OF VEHICLES</t>
  </si>
  <si>
    <t>SAW WRECKED VEHS</t>
  </si>
  <si>
    <t>ON VIEW-DISCOVERED</t>
  </si>
  <si>
    <t>ALERTED BY OWNER OF</t>
  </si>
  <si>
    <t>NA-OFC FOUND ACCIDEN</t>
  </si>
  <si>
    <t>SGT. NOTIFIED</t>
  </si>
  <si>
    <t>DISPATCH ON VIEW</t>
  </si>
  <si>
    <t>DISPATCHEDT</t>
  </si>
  <si>
    <t>ON VIEW-#3153</t>
  </si>
  <si>
    <t>ON VIEWED / WITNESS</t>
  </si>
  <si>
    <t>RADIO COMMMUNICATION</t>
  </si>
  <si>
    <t>DROVE UPON CRASH SIT</t>
  </si>
  <si>
    <t>CAME UPON ACCIDENT S</t>
  </si>
  <si>
    <t>MAGNOLIA DISPATCHER</t>
  </si>
  <si>
    <t>LOCATED AFTERWARDS</t>
  </si>
  <si>
    <t>NEWTON COUNTY SO DIS</t>
  </si>
  <si>
    <t>RADIS DISPATCH</t>
  </si>
  <si>
    <t>WALKED INTO POLICE D</t>
  </si>
  <si>
    <t>ALREAD ON SCENE</t>
  </si>
  <si>
    <t>FOARD COUNTY SHERIFF</t>
  </si>
  <si>
    <t>CALLED OUT TO INVEST</t>
  </si>
  <si>
    <t>DWI OFFICER</t>
  </si>
  <si>
    <t>WSDISP</t>
  </si>
  <si>
    <t>BYSTANDERS</t>
  </si>
  <si>
    <t>LAMAR CO. COMMUNICAT</t>
  </si>
  <si>
    <t>ONVIEW ABANDONED VEH</t>
  </si>
  <si>
    <t>DISPATCHED DALLAS</t>
  </si>
  <si>
    <t>DISPATCFH</t>
  </si>
  <si>
    <t>PD UNIT LOCATED</t>
  </si>
  <si>
    <t>KNOX CO. SHERIFFS OF</t>
  </si>
  <si>
    <t>DPS COMMUNICATION-TE</t>
  </si>
  <si>
    <t>MCT SELF DISPATCH</t>
  </si>
  <si>
    <t>OFFICER FOUND VEHICL</t>
  </si>
  <si>
    <t>DISPOSITION</t>
  </si>
  <si>
    <t>MCT SELF-DISPATCH</t>
  </si>
  <si>
    <t>DISPATCH/COUNTY OFFI</t>
  </si>
  <si>
    <t>I SAW THE CRASH HAPP</t>
  </si>
  <si>
    <t>DPS COMMAND POST</t>
  </si>
  <si>
    <t>ROLLED UP TO ACC.</t>
  </si>
  <si>
    <t>WALKIN INTO S. GESSN</t>
  </si>
  <si>
    <t>BC RADIO</t>
  </si>
  <si>
    <t>NOTIFIED BY VICTIM</t>
  </si>
  <si>
    <t>ONVIEW BY MTR OFCR H</t>
  </si>
  <si>
    <t>OFFICER PATROL.</t>
  </si>
  <si>
    <t>MTC DISPATC</t>
  </si>
  <si>
    <t>SGT FRANCIOS</t>
  </si>
  <si>
    <t>MINERAL WELLS COMM.</t>
  </si>
  <si>
    <t>CPL. BOOKOUT VIA RAD</t>
  </si>
  <si>
    <t>OBERVED</t>
  </si>
  <si>
    <t>FTWPD DISPATCH</t>
  </si>
  <si>
    <t>VIA-RADIO/DISPATCH</t>
  </si>
  <si>
    <t>ROLLED UPON AFTER IT</t>
  </si>
  <si>
    <t>UT PCC DISPATCH</t>
  </si>
  <si>
    <t>OFC. LOCATED</t>
  </si>
  <si>
    <t>PASSED LOCATION</t>
  </si>
  <si>
    <t>ANGELINA CO SHERIFF</t>
  </si>
  <si>
    <t>DISPATCH-RADIO COMMU</t>
  </si>
  <si>
    <t>911 CALL, SELF-ASSIG</t>
  </si>
  <si>
    <t>B. STEWART</t>
  </si>
  <si>
    <t>AT LPD DESK</t>
  </si>
  <si>
    <t>POLICE OFFICER MENCH</t>
  </si>
  <si>
    <t>TWU DPS DISPATCH</t>
  </si>
  <si>
    <t>BY PHONE - LPD</t>
  </si>
  <si>
    <t>ON VIEW WHILE ON PAT</t>
  </si>
  <si>
    <t>W230 DROVE UP ON ACC</t>
  </si>
  <si>
    <t>DEPUTY IN PURSUIT</t>
  </si>
  <si>
    <t>TOLD, FACE TO FACE</t>
  </si>
  <si>
    <t>KENEDY PD</t>
  </si>
  <si>
    <t>WALK INTO PD HQ</t>
  </si>
  <si>
    <t>DISPATCHED (GB'D)</t>
  </si>
  <si>
    <t>DEPUTY LIGHT</t>
  </si>
  <si>
    <t>SEEN ACCIDENT</t>
  </si>
  <si>
    <t>DISPATCHED @ 1633</t>
  </si>
  <si>
    <t>UTSA PD COMMUNICATIO</t>
  </si>
  <si>
    <t>OFC.C.HAM TCPD</t>
  </si>
  <si>
    <t>COMP APPROACHED OFCR</t>
  </si>
  <si>
    <t>MSCT DISPATCH</t>
  </si>
  <si>
    <t>WALK-IN NOT @ SCENE</t>
  </si>
  <si>
    <t>YPD DISPATCHER</t>
  </si>
  <si>
    <t>TAKEN AT STATION</t>
  </si>
  <si>
    <t>WALK IN REPORTED</t>
  </si>
  <si>
    <t>OFC OWENS #309</t>
  </si>
  <si>
    <t>VIA MDC</t>
  </si>
  <si>
    <t>CALDWELL CO. DIS</t>
  </si>
  <si>
    <t>1817 DISPATCH</t>
  </si>
  <si>
    <t>POLICE NOTIFIED</t>
  </si>
  <si>
    <t>NRH DISPATCH</t>
  </si>
  <si>
    <t>PHONE/RADIO</t>
  </si>
  <si>
    <t>DPS-CUERO OFFICE</t>
  </si>
  <si>
    <t>PTL DROVE TO SCENE</t>
  </si>
  <si>
    <t>GCSORADIOTRAFFIC/DIS</t>
  </si>
  <si>
    <t>DRIVER IN ACCIDENT</t>
  </si>
  <si>
    <t>RADIO DISPATCHEED</t>
  </si>
  <si>
    <t>SGT. D. ARNOLD</t>
  </si>
  <si>
    <t>OFC. BERG</t>
  </si>
  <si>
    <t>NAVASOTA PD</t>
  </si>
  <si>
    <t>DISPATCH-JCSO</t>
  </si>
  <si>
    <t>HPD DPSATCHED</t>
  </si>
  <si>
    <t>DISOATCHER</t>
  </si>
  <si>
    <t>DROVE UPON 10-50</t>
  </si>
  <si>
    <t>DISPATCHER BROADCAST</t>
  </si>
  <si>
    <t>ON VIEW R2733</t>
  </si>
  <si>
    <t>WITNESSED EVENT</t>
  </si>
  <si>
    <t>TELEPHONE/CITIZEN</t>
  </si>
  <si>
    <t>SE PATROL</t>
  </si>
  <si>
    <t>DISPATCHED PER SGT</t>
  </si>
  <si>
    <t>SEEN VECHILE ON SIDE</t>
  </si>
  <si>
    <t>VICTIM CALLED</t>
  </si>
  <si>
    <t>WACO DIS</t>
  </si>
  <si>
    <t>OBERVED DURING PATR</t>
  </si>
  <si>
    <t>GSO</t>
  </si>
  <si>
    <t>CHIEF D. BASSINGER</t>
  </si>
  <si>
    <t>OFFICER IN PURSUIT</t>
  </si>
  <si>
    <t>PHONE-TXDPS AUSTIN</t>
  </si>
  <si>
    <t>OFFICER NOTICED VEH</t>
  </si>
  <si>
    <t>DISPATCHED BY TERRY</t>
  </si>
  <si>
    <t>TELEPHONE/DISPATCHER</t>
  </si>
  <si>
    <t>LUFKIN P.D. DISPATCH</t>
  </si>
  <si>
    <t>KIMBLE CO. DISPATCH</t>
  </si>
  <si>
    <t>OFFICER NAJAR ADVISD</t>
  </si>
  <si>
    <t>LOCATED CRASH ON PAT</t>
  </si>
  <si>
    <t>APD DIST</t>
  </si>
  <si>
    <t>BDP DISPATCH</t>
  </si>
  <si>
    <t>D. ROBINSON</t>
  </si>
  <si>
    <t>REPORTED NEXT DAY</t>
  </si>
  <si>
    <t>ASSIGNED TO INVESTIG</t>
  </si>
  <si>
    <t>HERD IT</t>
  </si>
  <si>
    <t>OFC. COPLING #1667</t>
  </si>
  <si>
    <t>DROVE UP TO OFFICER</t>
  </si>
  <si>
    <t>DELL CHILDRENS MEDIC</t>
  </si>
  <si>
    <t>OFFICER RAPP #156</t>
  </si>
  <si>
    <t>NF DISP</t>
  </si>
  <si>
    <t>CALL IN TO THE PHRC</t>
  </si>
  <si>
    <t>BY OWNER OF UNIT #3</t>
  </si>
  <si>
    <t>PHONE LEE SO DOSPATC</t>
  </si>
  <si>
    <t>COULD SEE IT</t>
  </si>
  <si>
    <t>HPD 70Z78N</t>
  </si>
  <si>
    <t>AT LOCATION ALREADY</t>
  </si>
  <si>
    <t>ARRIVED AFTER IT HAP</t>
  </si>
  <si>
    <t>HEARD AND LOCATED TH</t>
  </si>
  <si>
    <t>WALK IN TO NORTH HPD</t>
  </si>
  <si>
    <t>IN-STATION INTERCOM</t>
  </si>
  <si>
    <t>PRIMARY DISPATCHED</t>
  </si>
  <si>
    <t>CALL/DISP</t>
  </si>
  <si>
    <t>TRAFFIC STOP INITIAT</t>
  </si>
  <si>
    <t>DRIVEN ON</t>
  </si>
  <si>
    <t>MARBLE FALLS PD</t>
  </si>
  <si>
    <t>FLAGGED DOWN IN PERS</t>
  </si>
  <si>
    <t>HQ. DISPATCH</t>
  </si>
  <si>
    <t>VZ SHERIFF DISPATCH</t>
  </si>
  <si>
    <t>CHIEF REEVES</t>
  </si>
  <si>
    <t>DISATCJED</t>
  </si>
  <si>
    <t>OFFICER HENDERSON</t>
  </si>
  <si>
    <t>POLICE DISPATCHER/RA</t>
  </si>
  <si>
    <t>WACO DISAPTCH</t>
  </si>
  <si>
    <t>MOBILE</t>
  </si>
  <si>
    <t>WALK IN TO FRONT DES</t>
  </si>
  <si>
    <t>REAGAN COUNTY S.O.</t>
  </si>
  <si>
    <t>OBSERVED BY INITIAL</t>
  </si>
  <si>
    <t>WITNESS TO THE CRASH</t>
  </si>
  <si>
    <t>911 CALL &amp; EMS CALLE</t>
  </si>
  <si>
    <t>HOUSTON OD DISP</t>
  </si>
  <si>
    <t>SHERMAN POLICE DEPAR</t>
  </si>
  <si>
    <t>POLICE DISCOVERY</t>
  </si>
  <si>
    <t>CALDWELL POLICE DEPA</t>
  </si>
  <si>
    <t>POLICE DISPACHED</t>
  </si>
  <si>
    <t>BPD OFFICER</t>
  </si>
  <si>
    <t>IADISP</t>
  </si>
  <si>
    <t>HOUSTON POICE DISP</t>
  </si>
  <si>
    <t>DPS PERSONNEL</t>
  </si>
  <si>
    <t>WALK IN NORTH STATIO</t>
  </si>
  <si>
    <t>ONVIEW`</t>
  </si>
  <si>
    <t>POLICE &amp; DISPATCH</t>
  </si>
  <si>
    <t>SGT GOLMAN</t>
  </si>
  <si>
    <t>REPORTED AT WSRC</t>
  </si>
  <si>
    <t>DISPATCHED/5600 MESA</t>
  </si>
  <si>
    <t>WITNESSES BY OFC. ST</t>
  </si>
  <si>
    <t>TRAVELED UPON</t>
  </si>
  <si>
    <t>MCT DISPATCHED-</t>
  </si>
  <si>
    <t>IN PERSON FROM DISPA</t>
  </si>
  <si>
    <t>LAURA CERNOCEK</t>
  </si>
  <si>
    <t>BURLESON CO. S.O.</t>
  </si>
  <si>
    <t>OFFICER INICIATED</t>
  </si>
  <si>
    <t>ANGELINA COUNTY</t>
  </si>
  <si>
    <t>CLEMENTS</t>
  </si>
  <si>
    <t>POLICE/911 DISPATCH</t>
  </si>
  <si>
    <t>WALKIN OFFICE</t>
  </si>
  <si>
    <t>CRASH HEARD BY OFFIC</t>
  </si>
  <si>
    <t>WALKING TO POLICE ST</t>
  </si>
  <si>
    <t>HAMLIN PD DISPATCH</t>
  </si>
  <si>
    <t>FLAGGED/DISPATCH</t>
  </si>
  <si>
    <t>RQADIO DISPATCH</t>
  </si>
  <si>
    <t>ON VIEW OFFICER</t>
  </si>
  <si>
    <t>#2 DRIVER</t>
  </si>
  <si>
    <t>DISCOVERED ENROUTE T</t>
  </si>
  <si>
    <t>WALKED IN AT WS STAT</t>
  </si>
  <si>
    <t>FLAGGED BY CITIZENS</t>
  </si>
  <si>
    <t>DIPASTCH</t>
  </si>
  <si>
    <t>WALKED INTO PD STATI</t>
  </si>
  <si>
    <t>RADIP DISPATCHED</t>
  </si>
  <si>
    <t>OBSERVED AFTER THE F</t>
  </si>
  <si>
    <t>SHERMAN PD DISPATCH</t>
  </si>
  <si>
    <t>SGT DEAN 166</t>
  </si>
  <si>
    <t>OFFICER OVER RADIO</t>
  </si>
  <si>
    <t>UNIT #2-STOREFRONT</t>
  </si>
  <si>
    <t>HARRISON COUNRTY DIS</t>
  </si>
  <si>
    <t>LIPSCOMB COMMUNICATI</t>
  </si>
  <si>
    <t>13 DISPATCH</t>
  </si>
  <si>
    <t>EP DPS COMM.</t>
  </si>
  <si>
    <t>TROOPER VICUNA</t>
  </si>
  <si>
    <t>DISPATCHED (OFFICER</t>
  </si>
  <si>
    <t>CALLED BY DEPUTY LEE</t>
  </si>
  <si>
    <t>DISAPTCHED BY RADIO</t>
  </si>
  <si>
    <t>HOUSTON ISD PD DISP</t>
  </si>
  <si>
    <t>ARRIVED DURING PATRL</t>
  </si>
  <si>
    <t>DEPUTY PENNY CALLED</t>
  </si>
  <si>
    <t>BDC</t>
  </si>
  <si>
    <t>OBSERVED AFTER EVENT</t>
  </si>
  <si>
    <t>FOUND AND DIPSATCHED</t>
  </si>
  <si>
    <t>MOTORIST (NOT INVOLV</t>
  </si>
  <si>
    <t>BY SGT. WHO SAW IT</t>
  </si>
  <si>
    <t>DISPATCH/MDC</t>
  </si>
  <si>
    <t>DISPATCH BY CITY HAL</t>
  </si>
  <si>
    <t>PARTIALLY OBSERVED</t>
  </si>
  <si>
    <t>VICTIM FLAGGED DOWN</t>
  </si>
  <si>
    <t>BY VEHICLE'S OWNER</t>
  </si>
  <si>
    <t>HEARD BY OFCR</t>
  </si>
  <si>
    <t>DISPATCHEWD</t>
  </si>
  <si>
    <t>SERGEANT HOLMAN</t>
  </si>
  <si>
    <t>2DISPATCHED</t>
  </si>
  <si>
    <t>IRION COUNTY SHERIFF</t>
  </si>
  <si>
    <t>FORT BEND COMM.</t>
  </si>
  <si>
    <t>LSO DISPATCH</t>
  </si>
  <si>
    <t>VIA RADIO/DISP/911</t>
  </si>
  <si>
    <t>ONVIEWED AFTER</t>
  </si>
  <si>
    <t>FRAG DOWN</t>
  </si>
  <si>
    <t>ON VIEW/HEARD</t>
  </si>
  <si>
    <t>DISPACHED- L.C.S.O.</t>
  </si>
  <si>
    <t>FIRST TO RESPOND</t>
  </si>
  <si>
    <t>SELF (DROVE UP TO AC</t>
  </si>
  <si>
    <t>CALL IN PHRC CRC</t>
  </si>
  <si>
    <t>ONLINE SUBMISSION</t>
  </si>
  <si>
    <t>DISPATCH/WALK-IN</t>
  </si>
  <si>
    <t>POLICE INVOLVED</t>
  </si>
  <si>
    <t>HOUSONT P.D. DISP</t>
  </si>
  <si>
    <t>REFERENCE OTHER CALL</t>
  </si>
  <si>
    <t>BY INVOLVED OFFICER</t>
  </si>
  <si>
    <t>VIA RADIO DISPACTH</t>
  </si>
  <si>
    <t>DELTA COUNTY S.O. DI</t>
  </si>
  <si>
    <t>SELF INITIATED STOP</t>
  </si>
  <si>
    <t>DISWPATCHED</t>
  </si>
  <si>
    <t>FIRST ONSCENE</t>
  </si>
  <si>
    <t>ONVIEWED-WITNESSED</t>
  </si>
  <si>
    <t>ARRIVED @ SCENE</t>
  </si>
  <si>
    <t>DISPATCHED/DRIVE BY</t>
  </si>
  <si>
    <t>ARRIVED WHEN HAPPENE</t>
  </si>
  <si>
    <t>OCCURRED ON VIEW</t>
  </si>
  <si>
    <t>DISPATCHG</t>
  </si>
  <si>
    <t>TRAFFIC SGT</t>
  </si>
  <si>
    <t>POLICE INVOLVED ACCI</t>
  </si>
  <si>
    <t>LESSOR</t>
  </si>
  <si>
    <t>MCT DIAPATCH</t>
  </si>
  <si>
    <t>HILL CO DISPATCH</t>
  </si>
  <si>
    <t>H.I.S.D. DISPATCHER</t>
  </si>
  <si>
    <t>CALLED CELL PHONE</t>
  </si>
  <si>
    <t>CITY OF SAN AUGUSTIN</t>
  </si>
  <si>
    <t>WALK IN STATION 4</t>
  </si>
  <si>
    <t>H.I.S.D.DISPATCHED</t>
  </si>
  <si>
    <t>VIA MCT COMPUTER.</t>
  </si>
  <si>
    <t>SAN BENITO POLICE DI</t>
  </si>
  <si>
    <t>I PULLED UP ON ACCID</t>
  </si>
  <si>
    <t>CHIEF FOUNTAIN</t>
  </si>
  <si>
    <t>WALK-IN-STA-1</t>
  </si>
  <si>
    <t>WALKIN STATION REPOR</t>
  </si>
  <si>
    <t>DUSOATCGED</t>
  </si>
  <si>
    <t>OFFICER PULLED OVER</t>
  </si>
  <si>
    <t>OLNEY DISPATCH</t>
  </si>
  <si>
    <t>ASSISTED W/PURSUIT</t>
  </si>
  <si>
    <t>CULBERSON RADIO COMM</t>
  </si>
  <si>
    <t>ONVIEWED INCIDENT</t>
  </si>
  <si>
    <t>WALKIN STATION ORI</t>
  </si>
  <si>
    <t>DROVE UP ON DAMAGE</t>
  </si>
  <si>
    <t>DISPATCH AND OTHER O</t>
  </si>
  <si>
    <t>R.H. CAMPBELL 2766</t>
  </si>
  <si>
    <t>FLAGGED/DISPATCHED</t>
  </si>
  <si>
    <t>REFUGIO S.O DISPATCH</t>
  </si>
  <si>
    <t>CITIZENS IN THE AREA</t>
  </si>
  <si>
    <t>WALKIN STA #3</t>
  </si>
  <si>
    <t>WITNESSED/HEARD</t>
  </si>
  <si>
    <t>CITIZEN INFORMANT</t>
  </si>
  <si>
    <t>WALKIN AT STA</t>
  </si>
  <si>
    <t>TELEPHONE/BY OFF DUT</t>
  </si>
  <si>
    <t>OFCR. DROVE UP ON AC</t>
  </si>
  <si>
    <t>E.P.P.D. COMMUNICATI</t>
  </si>
  <si>
    <t>VICTIM IN HOSPITAL</t>
  </si>
  <si>
    <t>PATROLING/FOUND</t>
  </si>
  <si>
    <t>DISPATCED CALL</t>
  </si>
  <si>
    <t>RESPONDED DISPATCH</t>
  </si>
  <si>
    <t>CEN DISP</t>
  </si>
  <si>
    <t>CPL. BARRICK</t>
  </si>
  <si>
    <t>HPD DIPATCH</t>
  </si>
  <si>
    <t>INFORMED BY PEDEST.</t>
  </si>
  <si>
    <t>WALKED INTO THE PD</t>
  </si>
  <si>
    <t>J. POVSHA</t>
  </si>
  <si>
    <t>DISTATCHER</t>
  </si>
  <si>
    <t>DRPD DISPATCH</t>
  </si>
  <si>
    <t>SGT. SHELTON</t>
  </si>
  <si>
    <t>RONNIE YOUNG</t>
  </si>
  <si>
    <t>DL EXAMINER</t>
  </si>
  <si>
    <t>SC SO</t>
  </si>
  <si>
    <t>OFF ON-VIEW</t>
  </si>
  <si>
    <t>WAL IN</t>
  </si>
  <si>
    <t>HPD NORTHWEST DISPAT</t>
  </si>
  <si>
    <t>RADEO DISPATCH</t>
  </si>
  <si>
    <t>SGT THOMAS (VCD SGT)</t>
  </si>
  <si>
    <t>ON SIGHT-MURPHREE</t>
  </si>
  <si>
    <t>HC PCT 7 DISPATCHER</t>
  </si>
  <si>
    <t>WITNESSED BY AN OFCR</t>
  </si>
  <si>
    <t>HEARD &amp; DRIVEN UPON</t>
  </si>
  <si>
    <t>INV. WITNESSED</t>
  </si>
  <si>
    <t>ONVIEW-DROVE UP ON</t>
  </si>
  <si>
    <t>SPOTTED BY OFCRS</t>
  </si>
  <si>
    <t>DEPUTY PRESENT</t>
  </si>
  <si>
    <t>BY PATROL SARGENT</t>
  </si>
  <si>
    <t>ERATH COUNTY S/O</t>
  </si>
  <si>
    <t>DALLAS DPS</t>
  </si>
  <si>
    <t>CITY OF CALDWELL ACO</t>
  </si>
  <si>
    <t>MEXIA P.D. DISPATCJH</t>
  </si>
  <si>
    <t>DS-ATCH</t>
  </si>
  <si>
    <t>H.PD. DISPATCHER</t>
  </si>
  <si>
    <t>HEADWATERS</t>
  </si>
  <si>
    <t>IN OFFICERS PRESENCE</t>
  </si>
  <si>
    <t>BOWIE P.D.DISPATCH</t>
  </si>
  <si>
    <t>WALK-IN TO PATROL ST</t>
  </si>
  <si>
    <t>MCT DISPATCCHED</t>
  </si>
  <si>
    <t>OFFICER KLAR</t>
  </si>
  <si>
    <t>DISPATCHEDL</t>
  </si>
  <si>
    <t>DROVE UP TO ACC.</t>
  </si>
  <si>
    <t>OBSERVED/ROLLED UP</t>
  </si>
  <si>
    <t>NOTIFIED BY 10H41E</t>
  </si>
  <si>
    <t>OFFICER INVESTIGATIO</t>
  </si>
  <si>
    <t>R B GONZALES</t>
  </si>
  <si>
    <t>WITNESSED BY OFC. HA</t>
  </si>
  <si>
    <t>HOTEL SECURITY</t>
  </si>
  <si>
    <t>CALLED OUT WITH</t>
  </si>
  <si>
    <t>BISD DISPATCH</t>
  </si>
  <si>
    <t>OFFICER/RADIO</t>
  </si>
  <si>
    <t>VZCO SO DISPATCH</t>
  </si>
  <si>
    <t>SAW VEHICLES IN THE</t>
  </si>
  <si>
    <t>BRYANT PD DISAPTCH</t>
  </si>
  <si>
    <t>COMP WALK IN</t>
  </si>
  <si>
    <t>N STATION/WALK-IN</t>
  </si>
  <si>
    <t>BY PHONE 911</t>
  </si>
  <si>
    <t>DROVE UPON/FLAGGE DO</t>
  </si>
  <si>
    <t>OFF LOPEZ22751 OV</t>
  </si>
  <si>
    <t>FLAT DOWN</t>
  </si>
  <si>
    <t>ARRIVED TO ASSIST</t>
  </si>
  <si>
    <t>ROLLED UP/COLLISION</t>
  </si>
  <si>
    <t>DISPATCGH</t>
  </si>
  <si>
    <t>SGT DROVE ON SCENE</t>
  </si>
  <si>
    <t>J.G. KALOTA</t>
  </si>
  <si>
    <t>WAS AT THE INTERSECT</t>
  </si>
  <si>
    <t>BY MOUTH</t>
  </si>
  <si>
    <t>CHECKED BY 23J57N</t>
  </si>
  <si>
    <t>OFFICER LARRY SEWELL</t>
  </si>
  <si>
    <t>VIA RADIO AND AT LOC</t>
  </si>
  <si>
    <t>COM FOR SERVICE</t>
  </si>
  <si>
    <t>DUSTIN SULLIVAN</t>
  </si>
  <si>
    <t>DROVE BY AFTER ACCID</t>
  </si>
  <si>
    <t>BEDFORD DISPATCHED</t>
  </si>
  <si>
    <t>ONVIEWED/WITNESSED</t>
  </si>
  <si>
    <t>POLICE REPORTED</t>
  </si>
  <si>
    <t>CENTRAL DIDPATCH</t>
  </si>
  <si>
    <t>LPD BY PHONE</t>
  </si>
  <si>
    <t>ON-SCENE OFFICER (IN</t>
  </si>
  <si>
    <t>PASSING PEDESTRIAN</t>
  </si>
  <si>
    <t>NOTIFIED AT HANKS HS</t>
  </si>
  <si>
    <t>DRIVER STOPPED TROOP</t>
  </si>
  <si>
    <t>TROOPER HARRIS</t>
  </si>
  <si>
    <t>FBCSO DISATCH</t>
  </si>
  <si>
    <t>HEMPSTEAD COMMUNICAT</t>
  </si>
  <si>
    <t>DPS LAREDO-PHONE</t>
  </si>
  <si>
    <t>CEN DISP.</t>
  </si>
  <si>
    <t>SELF-INITATE</t>
  </si>
  <si>
    <t>ON VIEW BY OFFICERS</t>
  </si>
  <si>
    <t>WALK-IN/STATION 1</t>
  </si>
  <si>
    <t>TELEPHONIC</t>
  </si>
  <si>
    <t>ON SCENE PATROL UNIT</t>
  </si>
  <si>
    <t>DISPAT5CHED</t>
  </si>
  <si>
    <t>WALK IN CRASH REPORT</t>
  </si>
  <si>
    <t>ONVIEW PATROL</t>
  </si>
  <si>
    <t>ON VIEW I</t>
  </si>
  <si>
    <t>FLAGGED DOWN/ADVISE</t>
  </si>
  <si>
    <t>FT BEND CO DISPATCHE</t>
  </si>
  <si>
    <t>HPD OFFICE</t>
  </si>
  <si>
    <t>DROVER UP ON</t>
  </si>
  <si>
    <t>HPD DISPATCHER NORTH</t>
  </si>
  <si>
    <t>ANOTHER PATROL UNIT</t>
  </si>
  <si>
    <t>OFF DUY OFC OBSERVED</t>
  </si>
  <si>
    <t>REFUGIO DISPATCHED</t>
  </si>
  <si>
    <t>OFFICER ROBI #2464</t>
  </si>
  <si>
    <t>WALKED IN PD STATION</t>
  </si>
  <si>
    <t>CEN DISPATCH</t>
  </si>
  <si>
    <t>CAME IN</t>
  </si>
  <si>
    <t>SILENT DISPATCH</t>
  </si>
  <si>
    <t>DRIVER #2 FLAGGED PD</t>
  </si>
  <si>
    <t>DISPATCHER (CROBELL)</t>
  </si>
  <si>
    <t>OCCURRED BEHIND OFFI</t>
  </si>
  <si>
    <t>TARLETON STATE UNIVE</t>
  </si>
  <si>
    <t>ARRIVED TO WSRC</t>
  </si>
  <si>
    <t>WALK-IN NORTH/STATIO</t>
  </si>
  <si>
    <t>CHIEF BY PHONE</t>
  </si>
  <si>
    <t>DISATPCEHD</t>
  </si>
  <si>
    <t>OCCURRED IN MY VIEW</t>
  </si>
  <si>
    <t>WITNESSNED DURING NO</t>
  </si>
  <si>
    <t>CONROE DIPATCHER</t>
  </si>
  <si>
    <t>NCSO DIPATCH</t>
  </si>
  <si>
    <t>FILED AT PD STATION</t>
  </si>
  <si>
    <t>BIG SANDY FIRE DEPT.</t>
  </si>
  <si>
    <t>WALK-IN/NORTH-STATIO</t>
  </si>
  <si>
    <t>CNDISP</t>
  </si>
  <si>
    <t>SAW IT IN THE ROAD</t>
  </si>
  <si>
    <t>OFFICER 1147</t>
  </si>
  <si>
    <t>TARLETON STATE DISPA</t>
  </si>
  <si>
    <t>DROVE UP FLAGGED DOW</t>
  </si>
  <si>
    <t>ARRIVED ON SCENE AFT</t>
  </si>
  <si>
    <t>DISPATCHED WACO</t>
  </si>
  <si>
    <t>DISPATCHED BY BISHOP</t>
  </si>
  <si>
    <t>UNKNOWN CALLER</t>
  </si>
  <si>
    <t>DIDPSTCHED</t>
  </si>
  <si>
    <t>DROVE UPON/ FLAGGED</t>
  </si>
  <si>
    <t>DROVE UP ON ACCIDNET</t>
  </si>
  <si>
    <t>TSU OFFICE</t>
  </si>
  <si>
    <t>DISPATCH12</t>
  </si>
  <si>
    <t>ADVISED BY NURSING S</t>
  </si>
  <si>
    <t>HPD DIAPCHER</t>
  </si>
  <si>
    <t>BY TROOPER SHOEMAKER</t>
  </si>
  <si>
    <t>HAMILTON CO. DISPATC</t>
  </si>
  <si>
    <t>WITNESSED ACCDENT</t>
  </si>
  <si>
    <t>DISPATCHEDY</t>
  </si>
  <si>
    <t>SPOTTED</t>
  </si>
  <si>
    <t>ON VIEW (WITNESSED)</t>
  </si>
  <si>
    <t>APPROACHED BY COMP</t>
  </si>
  <si>
    <t>ON VIEWED VEHICLE</t>
  </si>
  <si>
    <t>PULLED UP TO</t>
  </si>
  <si>
    <t>HPD 2A12N</t>
  </si>
  <si>
    <t>BY MICHAEL GREESON</t>
  </si>
  <si>
    <t>VIEW WHILE PATROLLIN</t>
  </si>
  <si>
    <t>POKICE RADIO</t>
  </si>
  <si>
    <t>OFFICER TO DISPATCH</t>
  </si>
  <si>
    <t>GRAYSON COUNTY DISP</t>
  </si>
  <si>
    <t>UNIT 1 DRIVER PHONED</t>
  </si>
  <si>
    <t>UNIT 3 DRIVER/911</t>
  </si>
  <si>
    <t>COMMUNICATIONS/DISPS</t>
  </si>
  <si>
    <t>OBSERVED JUST AFTER</t>
  </si>
  <si>
    <t>DISP TO 3700 PAISANO</t>
  </si>
  <si>
    <t>PAGED BY SO DISPATCH</t>
  </si>
  <si>
    <t>DIATPCHED</t>
  </si>
  <si>
    <t>DEPT TELEPHONE</t>
  </si>
  <si>
    <t>FLAG DOWN BY PEDESTR</t>
  </si>
  <si>
    <t>H.SCHROCK</t>
  </si>
  <si>
    <t>VEHICLE IN ROADWAY</t>
  </si>
  <si>
    <t>ROLLED-UP TO ACC.</t>
  </si>
  <si>
    <t>(MCT)MOBILE COMPUTER</t>
  </si>
  <si>
    <t>BOLO DISP</t>
  </si>
  <si>
    <t>ONVIEWED AFTER ACC.</t>
  </si>
  <si>
    <t>ON VIEW -FLAG DOWN</t>
  </si>
  <si>
    <t>WORD OF MOUTH</t>
  </si>
  <si>
    <t>IN PERSON @ ICSO</t>
  </si>
  <si>
    <t>I. PEREZ II</t>
  </si>
  <si>
    <t>K. WASHINGTON</t>
  </si>
  <si>
    <t>ASSIGNED AS FOLLOW U</t>
  </si>
  <si>
    <t>POPLICE DISPATCH</t>
  </si>
  <si>
    <t>DISPATCHED BY AZLE P</t>
  </si>
  <si>
    <t>FILED AT STATION</t>
  </si>
  <si>
    <t>ON SCENE OFFICERS</t>
  </si>
  <si>
    <t>CARROLLTON COMMUNICA</t>
  </si>
  <si>
    <t>REFUGIO S.O. DISPATC</t>
  </si>
  <si>
    <t>CASS CO. DISPATH</t>
  </si>
  <si>
    <t>ARRIVED PRIOR TO DIS</t>
  </si>
  <si>
    <t>LOBBY WALK IN</t>
  </si>
  <si>
    <t>HPD DISPATCU</t>
  </si>
  <si>
    <t>BY UNIT#1</t>
  </si>
  <si>
    <t>WALKED TO SE STATION</t>
  </si>
  <si>
    <t>DISPATCHED O</t>
  </si>
  <si>
    <t>OBSERVED WRECKED VAN</t>
  </si>
  <si>
    <t>IN VIEW WALK IN</t>
  </si>
  <si>
    <t>SLEF INITIATED</t>
  </si>
  <si>
    <t>RADIO DSPATCHED</t>
  </si>
  <si>
    <t>TOW-WAY RADIO</t>
  </si>
  <si>
    <t>HPD DISPAATCH</t>
  </si>
  <si>
    <t>HPD DIPS.</t>
  </si>
  <si>
    <t>WALK IN AT FRONT</t>
  </si>
  <si>
    <t>IN PERSON FROM WITNE</t>
  </si>
  <si>
    <t>DI9SPATCHED</t>
  </si>
  <si>
    <t>WALK-IN-NORTH-STAT</t>
  </si>
  <si>
    <t>DIASTPCH</t>
  </si>
  <si>
    <t>ON SCENE-PURSUING UN</t>
  </si>
  <si>
    <t>RADIO DISAPTCHE</t>
  </si>
  <si>
    <t>DISPATVHER</t>
  </si>
  <si>
    <t>IN PERSON BY OPERATO</t>
  </si>
  <si>
    <t>ON-VIEWED WITNESSED</t>
  </si>
  <si>
    <t>ON VIEW TO DISPATCH</t>
  </si>
  <si>
    <t>ON VIEW/TRAFFIC HAZ</t>
  </si>
  <si>
    <t>WALK-IN NORTH/STA</t>
  </si>
  <si>
    <t>ONVIEW BY HPD 96Z18</t>
  </si>
  <si>
    <t>ALZE DISPATCH</t>
  </si>
  <si>
    <t>DISPATCHED T</t>
  </si>
  <si>
    <t>WALK IN STATION 5</t>
  </si>
  <si>
    <t>OBSERVED ON PATROL D</t>
  </si>
  <si>
    <t>INGLESIDE POLICE DIS</t>
  </si>
  <si>
    <t>OBSERVED DURING PATR</t>
  </si>
  <si>
    <t>ON VIEW/ON PATROL</t>
  </si>
  <si>
    <t>4A6 ON VIEW ACCIDENT</t>
  </si>
  <si>
    <t>DISPATCHED VIS POLIC</t>
  </si>
  <si>
    <t>FLAGGED DOWN @ SCENE</t>
  </si>
  <si>
    <t>RADIO BY PASSING UNI</t>
  </si>
  <si>
    <t>DISAPTCHEDD</t>
  </si>
  <si>
    <t>WALK IN/FRONT DESK</t>
  </si>
  <si>
    <t>CALLFOR SERVICE</t>
  </si>
  <si>
    <t>DISPATCH/CHECK BY</t>
  </si>
  <si>
    <t>STOPPED BY UNIT 2</t>
  </si>
  <si>
    <t>REPORTED BY PISD</t>
  </si>
  <si>
    <t>PHONE,X-JOB</t>
  </si>
  <si>
    <t>SGT. HANSEN</t>
  </si>
  <si>
    <t>ON-VIEW (8C61N)</t>
  </si>
  <si>
    <t>OBSERVED AFTERWARDS</t>
  </si>
  <si>
    <t>WALKIN/STATION RBT</t>
  </si>
  <si>
    <t>DDO-OFC. BLANKENSHIP</t>
  </si>
  <si>
    <t>DIHSPATC</t>
  </si>
  <si>
    <t>ON-VIEWED COLLISION</t>
  </si>
  <si>
    <t>HPD DIPATCHER</t>
  </si>
  <si>
    <t>JACKSON S.O. DISPATC</t>
  </si>
  <si>
    <t>RADIO DISOPATCHED</t>
  </si>
  <si>
    <t>DISPATHCD</t>
  </si>
  <si>
    <t>OFFICER PHONE</t>
  </si>
  <si>
    <t>INVOLVED UNIT 2</t>
  </si>
  <si>
    <t>WITNESSED.</t>
  </si>
  <si>
    <t>WINNSBORO DISPATCH</t>
  </si>
  <si>
    <t>ON VIEW (OFC #251)</t>
  </si>
  <si>
    <t>OFFICER IN TRAFFIC S</t>
  </si>
  <si>
    <t>452 CALLED IT IN</t>
  </si>
  <si>
    <t>OFFICER INITTIATED</t>
  </si>
  <si>
    <t>DPS HILLSBORO</t>
  </si>
  <si>
    <t>LT. CABALLERO</t>
  </si>
  <si>
    <t>OFFICER STATON</t>
  </si>
  <si>
    <t>SGT HALFMANN</t>
  </si>
  <si>
    <t>RADIO DIPSATCH</t>
  </si>
  <si>
    <t>PMCT DISPATCH</t>
  </si>
  <si>
    <t>OFFICER BILL WHITLEY</t>
  </si>
  <si>
    <t>FORT WORTH PD DISP</t>
  </si>
  <si>
    <t>SAN BENITO PD DISPAT</t>
  </si>
  <si>
    <t>LOCATED ACCIDENT MYS</t>
  </si>
  <si>
    <t>TROOPER DROVE ON SCE</t>
  </si>
  <si>
    <t>SGT FRANCIS 87T01</t>
  </si>
  <si>
    <t>SAW VEHS. STOPPED</t>
  </si>
  <si>
    <t>KAREN CASTLE</t>
  </si>
  <si>
    <t>BY DISPATCH BY RADIO</t>
  </si>
  <si>
    <t>WALK-IN/N-STAT</t>
  </si>
  <si>
    <t>SGT/DISPATCHER</t>
  </si>
  <si>
    <t>HOUSTON WS DISP.</t>
  </si>
  <si>
    <t>LATONYA CROWELL</t>
  </si>
  <si>
    <t>ON VIEWED HPD DISP</t>
  </si>
  <si>
    <t>TAMMY ALLEN</t>
  </si>
  <si>
    <t>HOUSTON POILCE DISPA</t>
  </si>
  <si>
    <t>DROVE UP ON (AFTER C</t>
  </si>
  <si>
    <t>I.A.H. DISPATCHER</t>
  </si>
  <si>
    <t>WALKIN/STATION REPOR</t>
  </si>
  <si>
    <t>DESK-WESTSIDE</t>
  </si>
  <si>
    <t>WALKIN/PHONE</t>
  </si>
  <si>
    <t>OBSERVED WRECKED CAR</t>
  </si>
  <si>
    <t>SGT DAVIS</t>
  </si>
  <si>
    <t>WAVED DOWN BY K. LOF</t>
  </si>
  <si>
    <t>KELLY WILLIAMS</t>
  </si>
  <si>
    <t>UNIT 1 DRIVER CALLED</t>
  </si>
  <si>
    <t>RETA SEAHORN</t>
  </si>
  <si>
    <t>HOUSTON PD NORTH</t>
  </si>
  <si>
    <t>OFFICER LANCE VINES</t>
  </si>
  <si>
    <t>WAVED DOWN BY A CITI</t>
  </si>
  <si>
    <t>GLASSCOCK CO. DISPAT</t>
  </si>
  <si>
    <t>HPD/DISPATCHED</t>
  </si>
  <si>
    <t>HOUSTON POLICE DIEP</t>
  </si>
  <si>
    <t>SELF RESPONSE</t>
  </si>
  <si>
    <t>FRONT DESK-SE STATI</t>
  </si>
  <si>
    <t>DISCOVERED BY TROOPE</t>
  </si>
  <si>
    <t>APPROACHED BY UNIT 2</t>
  </si>
  <si>
    <t>SONIC MANAGER</t>
  </si>
  <si>
    <t>CAME IN FRONT DESK</t>
  </si>
  <si>
    <t>OVERHEARD ARGUMENT</t>
  </si>
  <si>
    <t>DISPATCHED THROUGH 9</t>
  </si>
  <si>
    <t>SUBJECT JAIME REYES</t>
  </si>
  <si>
    <t>AZLE OFFICER</t>
  </si>
  <si>
    <t>DISPATCH BONHAM PD</t>
  </si>
  <si>
    <t>I OBSERVED THE ACCID</t>
  </si>
  <si>
    <t>OBSV AFTER COLLISION</t>
  </si>
  <si>
    <t>SGT VANDERGRIFFT</t>
  </si>
  <si>
    <t>DISPATCHED BISHOP</t>
  </si>
  <si>
    <t>LAREDO DISPATCJ</t>
  </si>
  <si>
    <t>ON VIEWED AFTER</t>
  </si>
  <si>
    <t>DISCOVERED IN ROADWA</t>
  </si>
  <si>
    <t>3Z03N</t>
  </si>
  <si>
    <t>INFORMED</t>
  </si>
  <si>
    <t>HPD /S.CENT DISP</t>
  </si>
  <si>
    <t>VIA PASSERBY</t>
  </si>
  <si>
    <t>WAS AT THE LOCATION</t>
  </si>
  <si>
    <t>SAN BENITO DISPATCH</t>
  </si>
  <si>
    <t>WALK IN ACCIDENT</t>
  </si>
  <si>
    <t>3Z04N</t>
  </si>
  <si>
    <t>OFFICER AROUND CORNE</t>
  </si>
  <si>
    <t>OBSERVED PASSING BY</t>
  </si>
  <si>
    <t>DRIVE TO IT</t>
  </si>
  <si>
    <t>DPS EMPLOYEES</t>
  </si>
  <si>
    <t>11H21N CALLED UNITS</t>
  </si>
  <si>
    <t>RAIDO- DISPATCHED</t>
  </si>
  <si>
    <t>ACC DISPATCH</t>
  </si>
  <si>
    <t>ARRIVED AT SCENE ON</t>
  </si>
  <si>
    <t>BY TCSO DEPUTY</t>
  </si>
  <si>
    <t>TROOPER REESE VIA RA</t>
  </si>
  <si>
    <t>DISPATCH/FLAGGED DOW</t>
  </si>
  <si>
    <t>C. WASHINGTION</t>
  </si>
  <si>
    <t>INVESTIGATOR HEARD C</t>
  </si>
  <si>
    <t>VIA RADIO PD DISPATC</t>
  </si>
  <si>
    <t>ROLLUP ON IT</t>
  </si>
  <si>
    <t>HAPPENED WITHIN VIEW</t>
  </si>
  <si>
    <t>HISDPD DISPATCHER</t>
  </si>
  <si>
    <t>BALCH SPRINGS 911</t>
  </si>
  <si>
    <t>HARRIS COUNTY TOLL R</t>
  </si>
  <si>
    <t>RADIO BY WRECKER</t>
  </si>
  <si>
    <t>OFFICER HEARD 10-50</t>
  </si>
  <si>
    <t>DROVE TO STATION</t>
  </si>
  <si>
    <t>POILICE DISPATCHER</t>
  </si>
  <si>
    <t>FIELD DIAGRAM</t>
  </si>
  <si>
    <t>JEREMY SEN</t>
  </si>
  <si>
    <t>DISPATCHED-911 CALL</t>
  </si>
  <si>
    <t>ARRIVED AFTER IMPACT</t>
  </si>
  <si>
    <t>DISPATCH/LOCATED</t>
  </si>
  <si>
    <t>HPD IDSPATCHER</t>
  </si>
  <si>
    <t>HPD DISPATCHERS</t>
  </si>
  <si>
    <t>ON SCENE OF PRIOR AC</t>
  </si>
  <si>
    <t>WALKED IN VCD</t>
  </si>
  <si>
    <t>HPD OFFICER ON VIEW</t>
  </si>
  <si>
    <t>HPD/S.CENT-DISP</t>
  </si>
  <si>
    <t>PD FLAGGED DOWN</t>
  </si>
  <si>
    <t>ON-VIEW COLLISION</t>
  </si>
  <si>
    <t>FOLLOW UP INVESTIGAT</t>
  </si>
  <si>
    <t>OFFICER SMITH #242</t>
  </si>
  <si>
    <t>I DROVE BY RIGHT AFT</t>
  </si>
  <si>
    <t>FLAGGED DOWB</t>
  </si>
  <si>
    <t>TROOPER HUNTER NOTIF</t>
  </si>
  <si>
    <t>CITIZEN WALKED IN</t>
  </si>
  <si>
    <t>ON-VIEW WITNESS</t>
  </si>
  <si>
    <t>JEREMY FARMER</t>
  </si>
  <si>
    <t>ARRIVED AFTER ACC</t>
  </si>
  <si>
    <t>ADVISED-PHRCC</t>
  </si>
  <si>
    <t>POLICE RADIO-OFFICER</t>
  </si>
  <si>
    <t>UH DISPATCHED</t>
  </si>
  <si>
    <t>RECEIVED</t>
  </si>
  <si>
    <t>CITY MARSHAL ON SCEN</t>
  </si>
  <si>
    <t>ASDF</t>
  </si>
  <si>
    <t>ON SITE-WITNESSED</t>
  </si>
  <si>
    <t>CPL SHOEMAKE</t>
  </si>
  <si>
    <t>FT. BEND CO. S.O.</t>
  </si>
  <si>
    <t>LT. C. NUNN</t>
  </si>
  <si>
    <t>HPD WESTSIDE DISPAT.</t>
  </si>
  <si>
    <t>CITIZEN WALK IN</t>
  </si>
  <si>
    <t>MCT DISAPATCHED</t>
  </si>
  <si>
    <t>PLUGERVILLE PD</t>
  </si>
  <si>
    <t>HEARD CRASH, DROVE T</t>
  </si>
  <si>
    <t>ON VIEW OFFICER T.G</t>
  </si>
  <si>
    <t>MARION CO. SO</t>
  </si>
  <si>
    <t>MCT DISPATCED</t>
  </si>
  <si>
    <t>COMMUNICATIIONS/DISP</t>
  </si>
  <si>
    <t>TULIA POLICE COMMUNI</t>
  </si>
  <si>
    <t>RADO DISPATCH</t>
  </si>
  <si>
    <t>WAS ON PATROL</t>
  </si>
  <si>
    <t>GAIL GERDES IN PERSO</t>
  </si>
  <si>
    <t>DROVE UPNO</t>
  </si>
  <si>
    <t>MIC DISPATCH</t>
  </si>
  <si>
    <t>MALL EMPLOYEE</t>
  </si>
  <si>
    <t>POLICE PATROL</t>
  </si>
  <si>
    <t>428 DROVE UP ON</t>
  </si>
  <si>
    <t>CHECK BY W 24C22E</t>
  </si>
  <si>
    <t>CCPED DISPATCH</t>
  </si>
  <si>
    <t>CALL IN TO HRC CRC</t>
  </si>
  <si>
    <t>SGT. OLIVER, HIGHWAY</t>
  </si>
  <si>
    <t>DROVE UP TO MVA</t>
  </si>
  <si>
    <t>COMMUNICAITONS</t>
  </si>
  <si>
    <t>NOTIFIED BY ANOTHER</t>
  </si>
  <si>
    <t>CAUGHT ON DASH CAM</t>
  </si>
  <si>
    <t>HEMPHILL SO DISPACHE</t>
  </si>
  <si>
    <t>RIO DISPATCHED</t>
  </si>
  <si>
    <t>FT BEND SHERIFF DISP</t>
  </si>
  <si>
    <t>UTP DISPATCH</t>
  </si>
  <si>
    <t>OTHER UNIT ROLLED TT</t>
  </si>
  <si>
    <t>OFFICER DISCOVERED C</t>
  </si>
  <si>
    <t>ARRIVED ON VIEW</t>
  </si>
  <si>
    <t>UNVIEWED</t>
  </si>
  <si>
    <t>DROVE ONTO SCENE DUR</t>
  </si>
  <si>
    <t>DROVE  BY</t>
  </si>
  <si>
    <t>ON VIEW WEALK IN</t>
  </si>
  <si>
    <t>911 EMERGENCY CALL</t>
  </si>
  <si>
    <t>PO DISPATCH</t>
  </si>
  <si>
    <t>CALL FALL SERVICE</t>
  </si>
  <si>
    <t>FLAF DOWN</t>
  </si>
  <si>
    <t>OFC. FUENTES #1386 W</t>
  </si>
  <si>
    <t>TRAVIS COUNTY DISP</t>
  </si>
  <si>
    <t>WALKED IN POLICE LOB</t>
  </si>
  <si>
    <t>COMPUTER AUTOMATED D</t>
  </si>
  <si>
    <t>VOL</t>
  </si>
  <si>
    <t>WALKIN AT THE STATIO</t>
  </si>
  <si>
    <t>NTTA CENTER</t>
  </si>
  <si>
    <t>RAFIO DISPATCH</t>
  </si>
  <si>
    <t>CEPHUS WALKER</t>
  </si>
  <si>
    <t>NANCY BAXENDALE</t>
  </si>
  <si>
    <t>HRH DISPATCH</t>
  </si>
  <si>
    <t>BRENT GOUDARZI</t>
  </si>
  <si>
    <t>OFFICER ON VIEW AFTE</t>
  </si>
  <si>
    <t>EMPLOYED AT PROPERTY</t>
  </si>
  <si>
    <t>MANAGER EXXON</t>
  </si>
  <si>
    <t>COMPLAINANT ADVISED</t>
  </si>
  <si>
    <t>IKE FLUELLEN</t>
  </si>
  <si>
    <t>DISPATCHED/ROLLED P</t>
  </si>
  <si>
    <t>HPD DISPATHED</t>
  </si>
  <si>
    <t>INITIATED-SELF</t>
  </si>
  <si>
    <t>OFFICER FLORES</t>
  </si>
  <si>
    <t>OCCURED NEARBY</t>
  </si>
  <si>
    <t>CHIEF ROBERT MCGEE</t>
  </si>
  <si>
    <t>TELEPHONE CALL OUT</t>
  </si>
  <si>
    <t>WALK-IN AT STORFRONT</t>
  </si>
  <si>
    <t>DISPATCHEDCQ</t>
  </si>
  <si>
    <t>LT BASSINGER</t>
  </si>
  <si>
    <t>FLAGGED DOWN AT WSRC</t>
  </si>
  <si>
    <t>ROLLED-UP/NON-DISPAT</t>
  </si>
  <si>
    <t>RADIO DISPARTCH</t>
  </si>
  <si>
    <t>SAN AUGUSTINE COUNTY</t>
  </si>
  <si>
    <t>DEPUTY CLOUD</t>
  </si>
  <si>
    <t>BROADCAST BY RADIO</t>
  </si>
  <si>
    <t>ON VIEW AFTER IMPACT</t>
  </si>
  <si>
    <t>DROVE UPON DURING PA</t>
  </si>
  <si>
    <t>CAPTAIN HORAK</t>
  </si>
  <si>
    <t>UTPD DISPATCH</t>
  </si>
  <si>
    <t>DASO DISPATCH</t>
  </si>
  <si>
    <t>PHONED INTO OFFICE</t>
  </si>
  <si>
    <t>RADIO DISPATCH-911</t>
  </si>
  <si>
    <t>VEIW</t>
  </si>
  <si>
    <t>COMPUTER MESSAGE</t>
  </si>
  <si>
    <t>SWRCC DISPATCH</t>
  </si>
  <si>
    <t>FORT BEND COUNTY S.O</t>
  </si>
  <si>
    <t>PHONE/SELF INITIATED</t>
  </si>
  <si>
    <t>REPORT TAKEN WSRC</t>
  </si>
  <si>
    <t>SEDISPS</t>
  </si>
  <si>
    <t>DISPATCHED TO IT</t>
  </si>
  <si>
    <t>MARSHALL PD COMM</t>
  </si>
  <si>
    <t>IN PERSON BY PD SECR</t>
  </si>
  <si>
    <t>DROVE UP ONTO ACC.</t>
  </si>
  <si>
    <t>ON VIEW-ROLLED UP ON</t>
  </si>
  <si>
    <t>UNIT 2A07D</t>
  </si>
  <si>
    <t>HEARD CRASH IN AREA</t>
  </si>
  <si>
    <t>FT BEND CO. S.O.</t>
  </si>
  <si>
    <t>OFC REQUESTED CALL</t>
  </si>
  <si>
    <t>WALK IN @ WESTSIDE</t>
  </si>
  <si>
    <t>SO DISPATCHED</t>
  </si>
  <si>
    <t>OTHER OFFICER ONSCNE</t>
  </si>
  <si>
    <t>MCT DSIPATCHED</t>
  </si>
  <si>
    <t>NA DISPATCH</t>
  </si>
  <si>
    <t>WALKIN ACCIDENT RPT</t>
  </si>
  <si>
    <t>LARDO</t>
  </si>
  <si>
    <t>RADIO/OFFICER</t>
  </si>
  <si>
    <t>CITIZEN ADVISED OFFI</t>
  </si>
  <si>
    <t>ONVIEWED CRASH</t>
  </si>
  <si>
    <t>STEVE SMITH</t>
  </si>
  <si>
    <t>HPD/ S.CENT DISP</t>
  </si>
  <si>
    <t>DPS AUSTIN COMMUNCAT</t>
  </si>
  <si>
    <t>CAD/MDC</t>
  </si>
  <si>
    <t>WITNESSED 10-50</t>
  </si>
  <si>
    <t>SGT. CURRY</t>
  </si>
  <si>
    <t>APD DISAPTCH</t>
  </si>
  <si>
    <t>WEATHERFORD PD COMM.</t>
  </si>
  <si>
    <t>PEEHE</t>
  </si>
  <si>
    <t>DEPUTY WITNESSED CRA</t>
  </si>
  <si>
    <t>LPD DRADIO</t>
  </si>
  <si>
    <t>FW DISPATCH</t>
  </si>
  <si>
    <t>ON CALL OFF DUTY</t>
  </si>
  <si>
    <t>FLAGGED BY DRIVER 2</t>
  </si>
  <si>
    <t>FOUND ON VIEW</t>
  </si>
  <si>
    <t>CALL AT APD</t>
  </si>
  <si>
    <t>DIS(ATCHED</t>
  </si>
  <si>
    <t>ONVIEW-ROLLED UP ON</t>
  </si>
  <si>
    <t>WALKIN/STATION REP</t>
  </si>
  <si>
    <t>CAME UP IN VIEW</t>
  </si>
  <si>
    <t>OFFICER PATROL</t>
  </si>
  <si>
    <t>ON SCENE DURING</t>
  </si>
  <si>
    <t>DISP TO RESIDENCE</t>
  </si>
  <si>
    <t>DPS COMMUNICATIONS/H</t>
  </si>
  <si>
    <t>OBSERVED RIGHT AFTER</t>
  </si>
  <si>
    <t>WALKING @ STOREFRONT</t>
  </si>
  <si>
    <t>WALK UP AT FRONT DES</t>
  </si>
  <si>
    <t>8C08E</t>
  </si>
  <si>
    <t>CAMPUS SECRETARY</t>
  </si>
  <si>
    <t>ROCKWALL P.D. DISPAT</t>
  </si>
  <si>
    <t>ONSCENE OFFICER</t>
  </si>
  <si>
    <t>3B19N/CENTRAL DISPAT</t>
  </si>
  <si>
    <t>WALKED IN TO THE STA</t>
  </si>
  <si>
    <t>DIAPECTHED</t>
  </si>
  <si>
    <t>RADIO BY DISPATCHER</t>
  </si>
  <si>
    <t>DISP V</t>
  </si>
  <si>
    <t>OFC.MACIK</t>
  </si>
  <si>
    <t>NOTIFIED BY PRINCIPA</t>
  </si>
  <si>
    <t>OFFICER ON RADIO</t>
  </si>
  <si>
    <t>OFFICER LOCATED IT</t>
  </si>
  <si>
    <t>OFFICER SANTANA</t>
  </si>
  <si>
    <t>UNIT 3B41D</t>
  </si>
  <si>
    <t>DISPACHED CALL</t>
  </si>
  <si>
    <t>SAN HACINTO CO SO</t>
  </si>
  <si>
    <t>ADVISED/PHRCC</t>
  </si>
  <si>
    <t>POLICE READIO</t>
  </si>
  <si>
    <t>HPD DISPARCHER</t>
  </si>
  <si>
    <t>DIPATCH MCT</t>
  </si>
  <si>
    <t>POLICE MIX</t>
  </si>
  <si>
    <t>WALK INTO WSRC</t>
  </si>
  <si>
    <t>OBSEVED ACCIDENT</t>
  </si>
  <si>
    <t>D.C.S.D.-DISPATCH</t>
  </si>
  <si>
    <t>PECOS COUNTY DISPATC</t>
  </si>
  <si>
    <t>ON SIGHT-OFC PEPEN</t>
  </si>
  <si>
    <t>PATROLLING DISTRICT</t>
  </si>
  <si>
    <t>OFC. JAY LEWIS</t>
  </si>
  <si>
    <t>WAL;KIN</t>
  </si>
  <si>
    <t>OBSERVED SCENE ON PA</t>
  </si>
  <si>
    <t>2L61 FLAGGED DOWN</t>
  </si>
  <si>
    <t>RODE UP ON.</t>
  </si>
  <si>
    <t>SGT REQUEST</t>
  </si>
  <si>
    <t>HOUSTON PD DISPACTCH</t>
  </si>
  <si>
    <t>ROLLED ONTO 81</t>
  </si>
  <si>
    <t>WALK UP @ TRAIL LAKE</t>
  </si>
  <si>
    <t>CALL ON CELLPHONE</t>
  </si>
  <si>
    <t>ARRIVED ON IT/ON VIE</t>
  </si>
  <si>
    <t>STATE EMPLOYEE</t>
  </si>
  <si>
    <t>LOCATED BY PATROLING</t>
  </si>
  <si>
    <t>CIVILIAN EMPLOYEE</t>
  </si>
  <si>
    <t>SAW CARS BLOCKING</t>
  </si>
  <si>
    <t>BLANCO SHERIFF'S DEP</t>
  </si>
  <si>
    <t>POLICE DISPTACHER</t>
  </si>
  <si>
    <t>NORTHEAST STATION</t>
  </si>
  <si>
    <t>CLOSE BY</t>
  </si>
  <si>
    <t>ON -SIGHT</t>
  </si>
  <si>
    <t>RARIO</t>
  </si>
  <si>
    <t>DEPUTY MARASCO</t>
  </si>
  <si>
    <t>POLISH DISPATCH</t>
  </si>
  <si>
    <t>OBSERVED DIRECTLY</t>
  </si>
  <si>
    <t>DISPATCHED (CAD)</t>
  </si>
  <si>
    <t>HISD POLICE DISPATC</t>
  </si>
  <si>
    <t>DROVE BY/ ON VIEW</t>
  </si>
  <si>
    <t>DISPATCHED-L..C.S.O.</t>
  </si>
  <si>
    <t>SAW THE VEHICLES</t>
  </si>
  <si>
    <t>CANDICE DAVIDSON</t>
  </si>
  <si>
    <t>CORSICANA POLICE DIS</t>
  </si>
  <si>
    <t>DISPATCHED -L.C.S.O.</t>
  </si>
  <si>
    <t>BY A CUSTOMER</t>
  </si>
  <si>
    <t>KELLY REYNOLDS</t>
  </si>
  <si>
    <t>BY ISPATCH</t>
  </si>
  <si>
    <t>SGT. D. RIVE WITNESS</t>
  </si>
  <si>
    <t>DISTPCH</t>
  </si>
  <si>
    <t>WALKIN STA # 3</t>
  </si>
  <si>
    <t>BY CASS COUNTY SO DI</t>
  </si>
  <si>
    <t>PASSING MOTORIST ADV</t>
  </si>
  <si>
    <t>DPS COMMUNICATIONSW</t>
  </si>
  <si>
    <t>APPROACHED ON PATROL</t>
  </si>
  <si>
    <t>ONVIEWED HPD SGT</t>
  </si>
  <si>
    <t>HCC POLICE DISPATCH</t>
  </si>
  <si>
    <t>DROVE-UP, ON</t>
  </si>
  <si>
    <t>MCT DISPT</t>
  </si>
  <si>
    <t>MCT DISPATCH1</t>
  </si>
  <si>
    <t>TIU</t>
  </si>
  <si>
    <t>CHECKED OUT ON BY OF</t>
  </si>
  <si>
    <t>FIRE CHIEF BOB WEISH</t>
  </si>
  <si>
    <t>SELF-DISCOVERED</t>
  </si>
  <si>
    <t>AT LOCATION PRIOR TO</t>
  </si>
  <si>
    <t>ON VIEWED BY PATROL</t>
  </si>
  <si>
    <t>NORMAL PATROL DUTIES</t>
  </si>
  <si>
    <t>SELF ATTATCH</t>
  </si>
  <si>
    <t>POLISE DISPATCHER</t>
  </si>
  <si>
    <t>STOREFRONT WALKIN</t>
  </si>
  <si>
    <t>BY DL STAFF</t>
  </si>
  <si>
    <t>FIRE RESPONSE ON VIE</t>
  </si>
  <si>
    <t>FLAGED DOWMN</t>
  </si>
  <si>
    <t>WEST RADIO</t>
  </si>
  <si>
    <t>ON SCENE,WAVE DOWN</t>
  </si>
  <si>
    <t>VIA TO WAY RADIO</t>
  </si>
  <si>
    <t>X JOB RADIO</t>
  </si>
  <si>
    <t>SOUTHEASTDISPATCH</t>
  </si>
  <si>
    <t>ONN VIEW</t>
  </si>
  <si>
    <t>CHEVRON CASHIER</t>
  </si>
  <si>
    <t>OFFICER INIATED</t>
  </si>
  <si>
    <t>FOUND NOT OBSERVED</t>
  </si>
  <si>
    <t>VICTIM REPORT</t>
  </si>
  <si>
    <t>VIA RADIO/DISPATCHED</t>
  </si>
  <si>
    <t>WALK-IN AT PAD</t>
  </si>
  <si>
    <t>HEADWUARTERS</t>
  </si>
  <si>
    <t>OFFICER DROVE UPON A</t>
  </si>
  <si>
    <t>CITIZEN COMPL.</t>
  </si>
  <si>
    <t>ASFD</t>
  </si>
  <si>
    <t>ASDFA</t>
  </si>
  <si>
    <t>SDFG</t>
  </si>
  <si>
    <t>GREGG CO COMM</t>
  </si>
  <si>
    <t>DPS MINEAL WELLS</t>
  </si>
  <si>
    <t>ARANSAS CO. COMM.</t>
  </si>
  <si>
    <t>BELL OOUNTY COMM</t>
  </si>
  <si>
    <t>ON VIEWED AFTER ACCI</t>
  </si>
  <si>
    <t>ABILENE DPS COMM</t>
  </si>
  <si>
    <t>LUFKIN  COMM</t>
  </si>
  <si>
    <t>AT PLAIN VIEW</t>
  </si>
  <si>
    <t>CHAMBERS COUNTY  S.O</t>
  </si>
  <si>
    <t>WALKIN TO PD STATION</t>
  </si>
  <si>
    <t>HPD DISTATCH</t>
  </si>
  <si>
    <t>MCT DISPATCHEDQ</t>
  </si>
  <si>
    <t>FT BEND CO PCT 3</t>
  </si>
  <si>
    <t>RADIO WAVES</t>
  </si>
  <si>
    <t>TITUS SO</t>
  </si>
  <si>
    <t>DIMMIT COUNTY COM.</t>
  </si>
  <si>
    <t>DRIVE UP HIT AND RUN</t>
  </si>
  <si>
    <t>CY-FAIR ISD PD DISPA</t>
  </si>
  <si>
    <t>SGT BENFIELD</t>
  </si>
  <si>
    <t>CYPRESS FAIRBANKS DI</t>
  </si>
  <si>
    <t>C.F.I.S.D. POLICE DI</t>
  </si>
  <si>
    <t>ARRIVED AFTER THE AC</t>
  </si>
  <si>
    <t>MIDWEST DISPATCH</t>
  </si>
  <si>
    <t>WSRC</t>
  </si>
  <si>
    <t>UNIT 2 BY RADIO</t>
  </si>
  <si>
    <t>CFISD POLICE DISPATC</t>
  </si>
  <si>
    <t>CFISD DISPATCHER</t>
  </si>
  <si>
    <t>CFISD DISAPATCHER</t>
  </si>
  <si>
    <t>SULLIVAN CITY PD DIS</t>
  </si>
  <si>
    <t>ROCKWALL COMMUNICATI</t>
  </si>
  <si>
    <t>CFISDPD DISPATCH</t>
  </si>
  <si>
    <t>DOVE UP ON IT</t>
  </si>
  <si>
    <t>SOMEONE ADVISED ME</t>
  </si>
  <si>
    <t>106 DEPUTY LEMONS</t>
  </si>
  <si>
    <t>CFISD PD DISPATCH</t>
  </si>
  <si>
    <t>HARRISON CO. S.O.</t>
  </si>
  <si>
    <t>WITNESSED BY OFC</t>
  </si>
  <si>
    <t>OBSERVED ABANDONED</t>
  </si>
  <si>
    <t>ARRIVED AT LOCATON</t>
  </si>
  <si>
    <t>UHPD DISPATCH</t>
  </si>
  <si>
    <t>RADIO DISPAATCHED</t>
  </si>
  <si>
    <t>BORGER POLICE DEPT.</t>
  </si>
  <si>
    <t>DISPATCH/PHONE CALL</t>
  </si>
  <si>
    <t>OFFICER BOOTH</t>
  </si>
  <si>
    <t>DISPATCHED- RADIO</t>
  </si>
  <si>
    <t>NORTH NS DISPATCHER</t>
  </si>
  <si>
    <t>BY DRIVER/OWNER</t>
  </si>
  <si>
    <t>STATION-1-WALK-IN</t>
  </si>
  <si>
    <t>HPD SO DISP</t>
  </si>
  <si>
    <t>OFFICER AR CARWELL</t>
  </si>
  <si>
    <t>INFORMED BY SGT</t>
  </si>
  <si>
    <t>TCSO-RADIO</t>
  </si>
  <si>
    <t>DPS-RADIO</t>
  </si>
  <si>
    <t>OFFICER GONZALES</t>
  </si>
  <si>
    <t>CAMP CO COM</t>
  </si>
  <si>
    <t>DPS DALLAS CO MM.</t>
  </si>
  <si>
    <t>BCSO COMMS</t>
  </si>
  <si>
    <t>CULBERSON CO. SO</t>
  </si>
  <si>
    <t>FREESTONE CO.  SO</t>
  </si>
  <si>
    <t>RADIP</t>
  </si>
  <si>
    <t>JACK COUNTY</t>
  </si>
  <si>
    <t>CALDWELL PD</t>
  </si>
  <si>
    <t>WILLIAMSON CO DISP.</t>
  </si>
  <si>
    <t>POLIE DISPATCHER</t>
  </si>
  <si>
    <t>POILCE SUPERVISOR</t>
  </si>
  <si>
    <t>OLDHAM COUNTY DISP</t>
  </si>
  <si>
    <t>TOLD BY EMPLOYEE</t>
  </si>
  <si>
    <t>LAMAR DISPATCHER</t>
  </si>
  <si>
    <t>COMPL CAME TO STATIO</t>
  </si>
  <si>
    <t>OFFICER MILLER</t>
  </si>
  <si>
    <t>DID</t>
  </si>
  <si>
    <t>VAN ZANDT CO. DISP.</t>
  </si>
  <si>
    <t>OBSERVED ACCIDEN</t>
  </si>
  <si>
    <t>CARRIZO COMMUNICATIO</t>
  </si>
  <si>
    <t>GUADALUPE SO COMM.</t>
  </si>
  <si>
    <t>OFF DUTY /EXTRA JOB</t>
  </si>
  <si>
    <t>ROUND ROCK POLICE DI</t>
  </si>
  <si>
    <t>DORIS CARR</t>
  </si>
  <si>
    <t>HPD 3Z02N</t>
  </si>
  <si>
    <t>STOPPED BY DRIVERS</t>
  </si>
  <si>
    <t>CROSBYTON SO COMM.</t>
  </si>
  <si>
    <t>WARD COUNTY SO</t>
  </si>
  <si>
    <t>DEPARTMENT RADIO</t>
  </si>
  <si>
    <t>RADIO VZCVO DISPATCH</t>
  </si>
  <si>
    <t>RADIO-WACO COMM</t>
  </si>
  <si>
    <t>SUBJECT CALLED OUR P</t>
  </si>
  <si>
    <t>WALK IN REPORT/NERC</t>
  </si>
  <si>
    <t>KSO COMMUNICATIONS</t>
  </si>
  <si>
    <t>OFFICER LOCATED DURI</t>
  </si>
  <si>
    <t>BELL CO.COMM.CENTER</t>
  </si>
  <si>
    <t>A. FARIAS</t>
  </si>
  <si>
    <t>SGT. FRITCH</t>
  </si>
  <si>
    <t>DPS AUSTIN DISPATCH</t>
  </si>
  <si>
    <t>MCKINNEY ISPATCH</t>
  </si>
  <si>
    <t>CALL OUT (DISPATCHED</t>
  </si>
  <si>
    <t>DISPATCHED, COLLINSO</t>
  </si>
  <si>
    <t>DISPATCHED,COLLIN SO</t>
  </si>
  <si>
    <t>DPS COMMS.</t>
  </si>
  <si>
    <t>REPORT AT PHRC CRC</t>
  </si>
  <si>
    <t>REPORT NEEDED</t>
  </si>
  <si>
    <t>BLANCO  SO COMM.</t>
  </si>
  <si>
    <t>MCMULLEN DISPATCH</t>
  </si>
  <si>
    <t>RADIO DISPACHTED</t>
  </si>
  <si>
    <t>SGT. STANFIELD</t>
  </si>
  <si>
    <t>PCSO  DISPATCH</t>
  </si>
  <si>
    <t>CROSBY CO DISPATCH</t>
  </si>
  <si>
    <t>DPS WESLACO COMM&gt;</t>
  </si>
  <si>
    <t>BELL CO.  COMM</t>
  </si>
  <si>
    <t>3Z09N</t>
  </si>
  <si>
    <t>WHEELER CO. 911</t>
  </si>
  <si>
    <t>BRADY PD DISPTACH</t>
  </si>
  <si>
    <t>CRASH WITNESSED</t>
  </si>
  <si>
    <t>DUMAS COMMUNIICATION</t>
  </si>
  <si>
    <t>VERBAL NOTIFICATION</t>
  </si>
  <si>
    <t>UNIT #961</t>
  </si>
  <si>
    <t>FLAGGED DOWN/PERSON</t>
  </si>
  <si>
    <t>DISPATCEHR</t>
  </si>
  <si>
    <t>RADIO DISOATCHED</t>
  </si>
  <si>
    <t>CALLED BY CIVILIAN</t>
  </si>
  <si>
    <t>OFFICER OBSERVED AND</t>
  </si>
  <si>
    <t>DISPATCHED HEMPHILL</t>
  </si>
  <si>
    <t>WITNESSED BY P.D.</t>
  </si>
  <si>
    <t>POLICE RASIO</t>
  </si>
  <si>
    <t>ON VIEW-REPORT</t>
  </si>
  <si>
    <t>ONVIEW-REPORT</t>
  </si>
  <si>
    <t>LUFKIN DPS COMMS</t>
  </si>
  <si>
    <t>JAPER CO SO</t>
  </si>
  <si>
    <t>ELECTRONIC MAIL</t>
  </si>
  <si>
    <t>MRS. SADA</t>
  </si>
  <si>
    <t>LEPD-OFFICER BECK</t>
  </si>
  <si>
    <t>TITUS CO</t>
  </si>
  <si>
    <t>6B02 SGT. ON SIGHT</t>
  </si>
  <si>
    <t>RADIO - BCSO</t>
  </si>
  <si>
    <t>DISPATCH CHANNEL 1</t>
  </si>
  <si>
    <t>ONVIEW/NOT WITNESS</t>
  </si>
  <si>
    <t>WALK IN TO CJC</t>
  </si>
  <si>
    <t>PULLED UP ON IT.</t>
  </si>
  <si>
    <t>H.P.D.'S DISPATCH</t>
  </si>
  <si>
    <t>DROVE UP ONN</t>
  </si>
  <si>
    <t>SC DISPATHER</t>
  </si>
  <si>
    <t>HPD SPEC OPS DISP</t>
  </si>
  <si>
    <t>CALLED BY SUPERVISOR</t>
  </si>
  <si>
    <t>WAVED DOWN BY UNIT 2</t>
  </si>
  <si>
    <t>OBSERVED TRAFFIC</t>
  </si>
  <si>
    <t>THE DISPATCHER</t>
  </si>
  <si>
    <t>WALKIN TO SUB STN</t>
  </si>
  <si>
    <t>DROVE BY AND OBSERVE</t>
  </si>
  <si>
    <t>96Z15</t>
  </si>
  <si>
    <t>ABILENE FD</t>
  </si>
  <si>
    <t>PATROLING ROAD</t>
  </si>
  <si>
    <t>REFUSED MALE</t>
  </si>
  <si>
    <t>ON-VIEW / INVOLVED</t>
  </si>
  <si>
    <t>DROVE UP UPON SCENE</t>
  </si>
  <si>
    <t>CHEROKEE CO DISPACTH</t>
  </si>
  <si>
    <t>S.O DISPATCHER</t>
  </si>
  <si>
    <t>DEPUTY RUSSEL WRIGHT</t>
  </si>
  <si>
    <t>DPS HOUSTON COM</t>
  </si>
  <si>
    <t>FLAGGED OWN</t>
  </si>
  <si>
    <t>IN PERSON/REPORTED</t>
  </si>
  <si>
    <t>DICPATCH CHANNEL 1</t>
  </si>
  <si>
    <t>DPS DISPATCEHR</t>
  </si>
  <si>
    <t>PSO DROVE UPON IT</t>
  </si>
  <si>
    <t>WALK IN STATION 9</t>
  </si>
  <si>
    <t>DISPATCT</t>
  </si>
  <si>
    <t>WS HPD DISP,</t>
  </si>
  <si>
    <t>WALKIN HPD STATION</t>
  </si>
  <si>
    <t>CFS DISPATCHED</t>
  </si>
  <si>
    <t>E.J. DISP</t>
  </si>
  <si>
    <t>SGT BOWMAN KCSO</t>
  </si>
  <si>
    <t>PERSONAL CELL</t>
  </si>
  <si>
    <t>MPD COMMUNICTIONS</t>
  </si>
  <si>
    <t>HCSO DISPTACH</t>
  </si>
  <si>
    <t>CALL FOR SVC</t>
  </si>
  <si>
    <t>ALPINE DISPATCH</t>
  </si>
  <si>
    <t>PATROLLING THE AREA</t>
  </si>
  <si>
    <t>GALVESTON COUNTY DIH</t>
  </si>
  <si>
    <t>HOU P.D. DISP</t>
  </si>
  <si>
    <t>ROUTINE</t>
  </si>
  <si>
    <t>PD MDC</t>
  </si>
  <si>
    <t>OFFICERS DROVE UP ON</t>
  </si>
  <si>
    <t>ON CALL CELL PHONE</t>
  </si>
  <si>
    <t>DAMAGE FOUND</t>
  </si>
  <si>
    <t>FBCOSO DISPATCH</t>
  </si>
  <si>
    <t>DEPUTY CHAD LOTH</t>
  </si>
  <si>
    <t>FLAG-DOWN/ON-VIEW</t>
  </si>
  <si>
    <t>POLICE DEPT PHONE</t>
  </si>
  <si>
    <t>CHIEF SMITH</t>
  </si>
  <si>
    <t>VIDOR ISD POLICE</t>
  </si>
  <si>
    <t>WALKED IN STORE FRON</t>
  </si>
  <si>
    <t>PHONE - DPS CC</t>
  </si>
  <si>
    <t>CFS- DISPATCHED</t>
  </si>
  <si>
    <t>CROSBY SHERIFF DISPA</t>
  </si>
  <si>
    <t>VIA RADIIO</t>
  </si>
  <si>
    <t>HUNT COUNTY SERIFF</t>
  </si>
  <si>
    <t>KSO DISTATCH</t>
  </si>
  <si>
    <t>HCTRA/FBCSO</t>
  </si>
  <si>
    <t>RADIO/P.D. DISPATCH</t>
  </si>
  <si>
    <t>W.C. DISPATCH</t>
  </si>
  <si>
    <t>P.D. MDC</t>
  </si>
  <si>
    <t>ON SCENE VIEWED</t>
  </si>
  <si>
    <t>FORT BEND CO. SHERIF</t>
  </si>
  <si>
    <t>WEBB COUNTY SHERIFFS</t>
  </si>
  <si>
    <t>TROOPER KENDALL</t>
  </si>
  <si>
    <t>PRESIDIO SO DISPATCH</t>
  </si>
  <si>
    <t>MCY DISPATCHED</t>
  </si>
  <si>
    <t>ONS SITE</t>
  </si>
  <si>
    <t>DISP TO 227HAWTHORNE</t>
  </si>
  <si>
    <t>UHPD POLICE DISPATCH</t>
  </si>
  <si>
    <t>ARANSAS COUNTY</t>
  </si>
  <si>
    <t>MPPD</t>
  </si>
  <si>
    <t>DPS TC COMM</t>
  </si>
  <si>
    <t>BYPHONE</t>
  </si>
  <si>
    <t>PERSON/ON SIGHT</t>
  </si>
  <si>
    <t>SECURITY AT SCHOOL</t>
  </si>
  <si>
    <t>MINOR 10-50</t>
  </si>
  <si>
    <t>ON SCENE WHEN OCCUR</t>
  </si>
  <si>
    <t>DISPATCHED TO ADDRES</t>
  </si>
  <si>
    <t>CALLED BY CORORAL</t>
  </si>
  <si>
    <t>2014-1803</t>
  </si>
  <si>
    <t>KERR SO COM</t>
  </si>
  <si>
    <t>TELEPHONE REPOT UNIT</t>
  </si>
  <si>
    <t>GUDALUPE DISPATCH</t>
  </si>
  <si>
    <t>TELEPHONE/SGT ROBLES</t>
  </si>
  <si>
    <t>KIRT SMITH</t>
  </si>
  <si>
    <t>BANDERA COUNTY S. O.</t>
  </si>
  <si>
    <t>CULBERSON S.O.</t>
  </si>
  <si>
    <t>HARDIN CO. S.O,</t>
  </si>
  <si>
    <t>OWNER OF VEHICLE 2</t>
  </si>
  <si>
    <t>ACSO DIS[ATCH</t>
  </si>
  <si>
    <t>VAN ZANDT COUNY S.O</t>
  </si>
  <si>
    <t>WHITNESSED CRASH</t>
  </si>
  <si>
    <t>MCT DISPACT</t>
  </si>
  <si>
    <t>UVALDE PD COMM</t>
  </si>
  <si>
    <t>DISPATCH MCSO</t>
  </si>
  <si>
    <t>PHONE CALL BY AKINS</t>
  </si>
  <si>
    <t>EMAIL FROM AUSTIN</t>
  </si>
  <si>
    <t>ANDREWS COUNTY SO</t>
  </si>
  <si>
    <t>ON VIEW AFTER WRECK</t>
  </si>
  <si>
    <t>VICTORIA COUNTY SO</t>
  </si>
  <si>
    <t>HEAR IT OCCUR</t>
  </si>
  <si>
    <t>MIDLAND DPS OFFICE</t>
  </si>
  <si>
    <t>SAN ANTONIO COMMS</t>
  </si>
  <si>
    <t>DISPATCH-MCSO</t>
  </si>
  <si>
    <t>RANCHESTER SF</t>
  </si>
  <si>
    <t>DISPATCH- MCSO</t>
  </si>
  <si>
    <t>TEL REPORT UNIT</t>
  </si>
  <si>
    <t>COOK COUNTY DISPATCH</t>
  </si>
  <si>
    <t>HEARD THE IMPACT.</t>
  </si>
  <si>
    <t>DISPATCHD-L.C.S.O.</t>
  </si>
  <si>
    <t>YOAKUM S.O.</t>
  </si>
  <si>
    <t>BELL CO. COM</t>
  </si>
  <si>
    <t>TAYLOR SO</t>
  </si>
  <si>
    <t>SE/WALK-IN</t>
  </si>
  <si>
    <t>HPD DISPSTCHER</t>
  </si>
  <si>
    <t>SGT L. BUCHARSKI</t>
  </si>
  <si>
    <t>RICHARD HOWARD</t>
  </si>
  <si>
    <t>DPS PIERCE BY RADIO</t>
  </si>
  <si>
    <t>OFFICER BRANUM</t>
  </si>
  <si>
    <t>DEP CHF ELLENBURG</t>
  </si>
  <si>
    <t>SELF-WITNESSED</t>
  </si>
  <si>
    <t>MILAM COUNTY SHERIFF</t>
  </si>
  <si>
    <t>BORGER POLICE DEPT</t>
  </si>
  <si>
    <t>LAVACA SO</t>
  </si>
  <si>
    <t>CORYELL COUNTYSO</t>
  </si>
  <si>
    <t>RADIO, DISPATCHED</t>
  </si>
  <si>
    <t>ON VIEW (AFTER)</t>
  </si>
  <si>
    <t>TERREL COUNY SO</t>
  </si>
  <si>
    <t>DL TECH</t>
  </si>
  <si>
    <t>WITNESSED, ON SCENE</t>
  </si>
  <si>
    <t>DISPATCPED</t>
  </si>
  <si>
    <t>JACKSON COUNTY DISP.</t>
  </si>
  <si>
    <t>CASS COUNTY FIRE DIS</t>
  </si>
  <si>
    <t>VICTORIA SO DISPATCH</t>
  </si>
  <si>
    <t>A.D. VALENCIA 3422</t>
  </si>
  <si>
    <t>MITCHELL CO SO</t>
  </si>
  <si>
    <t>ESO-DISPATCH</t>
  </si>
  <si>
    <t>FLAGGED DOWN BY FAMI</t>
  </si>
  <si>
    <t>TROOPER JOSH ALCALA</t>
  </si>
  <si>
    <t>DISPATCHED-METROCOM</t>
  </si>
  <si>
    <t>STARR CO. DISPATCH</t>
  </si>
  <si>
    <t>VICTORIA SO</t>
  </si>
  <si>
    <t>HUDSPETH SO COM.</t>
  </si>
  <si>
    <t>VAN ZANDT CO DISPATC</t>
  </si>
  <si>
    <t>OFFICER URHIG</t>
  </si>
  <si>
    <t>UPSHUR CO COMMUNICAT</t>
  </si>
  <si>
    <t>ANDREWS SO DISPATCH</t>
  </si>
  <si>
    <t>BROOKS CO. SHERIFF</t>
  </si>
  <si>
    <t>MERKEL DISPATCHER</t>
  </si>
  <si>
    <t>RELIEF FOR 5F31E</t>
  </si>
  <si>
    <t>ONVIEW - SOON AFTER</t>
  </si>
  <si>
    <t>2A41N</t>
  </si>
  <si>
    <t>HEARD THE CARSH</t>
  </si>
  <si>
    <t>DRIVE UP ON WRECK</t>
  </si>
  <si>
    <t>TELLECOMMUNICATIONS</t>
  </si>
  <si>
    <t>DROVE  UPON CRASH</t>
  </si>
  <si>
    <t>VAN HORN SO COMM</t>
  </si>
  <si>
    <t>MILLS SO</t>
  </si>
  <si>
    <t>RADIO BY CONSTABLE S</t>
  </si>
  <si>
    <t>RADIO - DPS CC</t>
  </si>
  <si>
    <t>MILLS CO. S.O. DISPA</t>
  </si>
  <si>
    <t>GAINES CO. DISPAT</t>
  </si>
  <si>
    <t>DISPATCHED-</t>
  </si>
  <si>
    <t>WALKED INTO STOREFRO</t>
  </si>
  <si>
    <t>WESTSIDE DESK</t>
  </si>
  <si>
    <t>GCSO COMMUICATIONS</t>
  </si>
  <si>
    <t>SABINE COMM.</t>
  </si>
  <si>
    <t>FLAGED BY MOTORIST</t>
  </si>
  <si>
    <t>TROOPER ON DPS RADIO</t>
  </si>
  <si>
    <t>HPD WS DISP.</t>
  </si>
  <si>
    <t>JASPER SHERIFF DEPT.</t>
  </si>
  <si>
    <t>LOBBY OF PD</t>
  </si>
  <si>
    <t>PATROL DRIVE BY</t>
  </si>
  <si>
    <t>RADIO COMM.</t>
  </si>
  <si>
    <t>INDIVIDUAL NOTIFIED</t>
  </si>
  <si>
    <t>NSA DISPATCHER</t>
  </si>
  <si>
    <t>DROVE UP  ON</t>
  </si>
  <si>
    <t>BOERNE POLICE DISP</t>
  </si>
  <si>
    <t>BUS GARAGE</t>
  </si>
  <si>
    <t>DISPATEHED</t>
  </si>
  <si>
    <t>DEPUTY HEARD THE CRA</t>
  </si>
  <si>
    <t>VIA RDAIO</t>
  </si>
  <si>
    <t>CCSO - EADIO</t>
  </si>
  <si>
    <t>WISE SO</t>
  </si>
  <si>
    <t>LEE COUNTY</t>
  </si>
  <si>
    <t>HAYS COUNTY ON SCENE</t>
  </si>
  <si>
    <t>LCS)</t>
  </si>
  <si>
    <t>FAYETTE SO  DISPATCH</t>
  </si>
  <si>
    <t>INCIDENT FOUND</t>
  </si>
  <si>
    <t>DISPATCH REFUGIO</t>
  </si>
  <si>
    <t>UCSO COMM</t>
  </si>
  <si>
    <t>ECTOR CO DISPATCH</t>
  </si>
  <si>
    <t>DPS COMMUNICATIONA</t>
  </si>
  <si>
    <t>ATASOSA COUNTY COMM</t>
  </si>
  <si>
    <t>GILLESPIE SO COMM</t>
  </si>
  <si>
    <t>WISE CO. SO</t>
  </si>
  <si>
    <t>EASTLAND SHERIFF'S</t>
  </si>
  <si>
    <t>HEARD CALL</t>
  </si>
  <si>
    <t>WITNESSED  ACCIDENT</t>
  </si>
  <si>
    <t>LEON CO. SO.</t>
  </si>
  <si>
    <t>SEMINOLE PD</t>
  </si>
  <si>
    <t>CALHOUN SO COMM</t>
  </si>
  <si>
    <t>RUSK CO SO.</t>
  </si>
  <si>
    <t>HARRISON COUNTY SO.</t>
  </si>
  <si>
    <t>FLAGGED BY UNIT 2</t>
  </si>
  <si>
    <t>RUK CO. S.O.</t>
  </si>
  <si>
    <t>LEON CO S.O.</t>
  </si>
  <si>
    <t>TWI WAY RADIO</t>
  </si>
  <si>
    <t>RANDALL COUNTY RADIO</t>
  </si>
  <si>
    <t>H.D.P. DISPATCHER</t>
  </si>
  <si>
    <t>DPS HOU COMM</t>
  </si>
  <si>
    <t>GUADALUDE-DISPACTH</t>
  </si>
  <si>
    <t>TROOPER MCCRAY</t>
  </si>
  <si>
    <t>WALI-IN STATION #01</t>
  </si>
  <si>
    <t>DISPATCH AND CITIZEN</t>
  </si>
  <si>
    <t>PHONE CALL RECEIVED</t>
  </si>
  <si>
    <t>PORTABLE</t>
  </si>
  <si>
    <t>LAMPASAS SO, RADIO</t>
  </si>
  <si>
    <t>DPS HOSUTON COMM.</t>
  </si>
  <si>
    <t>LAMPASAS SO RADIO</t>
  </si>
  <si>
    <t>DPS HOUSOTN COMM.</t>
  </si>
  <si>
    <t>DROVE UPON ON</t>
  </si>
  <si>
    <t>JACKSON COUNTY COMM</t>
  </si>
  <si>
    <t>CORYELL COMM.</t>
  </si>
  <si>
    <t>LAMPASAS PD RADIO</t>
  </si>
  <si>
    <t>DPS- MIDLAND</t>
  </si>
  <si>
    <t>EL PASO DPS COM</t>
  </si>
  <si>
    <t>CORPORAL STILES</t>
  </si>
  <si>
    <t>CAMP CO COMMUNICATIO</t>
  </si>
  <si>
    <t>ONVIEW/WITNESS</t>
  </si>
  <si>
    <t>ON VIEW (DROVE UP ON</t>
  </si>
  <si>
    <t>TXDPS 2503</t>
  </si>
  <si>
    <t>RADIO-DEPUTY GROVER</t>
  </si>
  <si>
    <t>GREGG  COUNTY SO</t>
  </si>
  <si>
    <t>DISPATCHED- L.C.S.O.</t>
  </si>
  <si>
    <t>DPS LUBBOCK COMMUN.</t>
  </si>
  <si>
    <t>CASS CO. SO</t>
  </si>
  <si>
    <t>M.C.T, DISPATCH</t>
  </si>
  <si>
    <t>IN THE AREA OF THE A</t>
  </si>
  <si>
    <t>MIDLAND CO DISPATCH</t>
  </si>
  <si>
    <t>WIHITA FALLS DPS</t>
  </si>
  <si>
    <t>CORPUS CHRISTI COM.</t>
  </si>
  <si>
    <t>SAN AUGUSTINE COMM.</t>
  </si>
  <si>
    <t>BELL CO COM</t>
  </si>
  <si>
    <t>FRIO CO</t>
  </si>
  <si>
    <t>BELL CO</t>
  </si>
  <si>
    <t>DUVAL DISPTACH</t>
  </si>
  <si>
    <t>SAW THE VEHICLE</t>
  </si>
  <si>
    <t>CHHAMBERS COUNTY SO</t>
  </si>
  <si>
    <t>DPS AUSTIM COMM.</t>
  </si>
  <si>
    <t>SGT RUSSELL</t>
  </si>
  <si>
    <t>ADVISED BY DRIVER U1</t>
  </si>
  <si>
    <t>PART OF CALL</t>
  </si>
  <si>
    <t>LMPD DISPATCH</t>
  </si>
  <si>
    <t>RAIO</t>
  </si>
  <si>
    <t>COMPL.. WALKIN</t>
  </si>
  <si>
    <t>(PHONE) BY DEPUTY</t>
  </si>
  <si>
    <t>DPS COMMS. WESLACO</t>
  </si>
  <si>
    <t>SIERRA BLANCA  SO</t>
  </si>
  <si>
    <t>HOUSTON PD DISPACTH</t>
  </si>
  <si>
    <t>DPS COMMS - SA</t>
  </si>
  <si>
    <t>POLICE DISPACTCH</t>
  </si>
  <si>
    <t>DEPARTMEN RADIO</t>
  </si>
  <si>
    <t>VIA HPD DISPTACH</t>
  </si>
  <si>
    <t>MEDINCA CO. DISPATCH</t>
  </si>
  <si>
    <t>TXDPS AMARILLO COMM</t>
  </si>
  <si>
    <t>CALL OUT AND ON</t>
  </si>
  <si>
    <t>DRIVING BY THE AREA</t>
  </si>
  <si>
    <t>DPS SA - COMMS</t>
  </si>
  <si>
    <t>TWO-WAY RADIO/DISPAT</t>
  </si>
  <si>
    <t>WOOD CNTY  SO</t>
  </si>
  <si>
    <t>OFFICER OBSERVANCE</t>
  </si>
  <si>
    <t>SGT LUNDQUIST</t>
  </si>
  <si>
    <t>WOOD CO. DISPATCH</t>
  </si>
  <si>
    <t>LT. RODRIGUEZ</t>
  </si>
  <si>
    <t>SEFF</t>
  </si>
  <si>
    <t>M.BEST #138</t>
  </si>
  <si>
    <t>DROVE  ON SCENE</t>
  </si>
  <si>
    <t>DPS HOUSTN</t>
  </si>
  <si>
    <t>ON-VIEW (DISPATCH)</t>
  </si>
  <si>
    <t>CONTACT WITH DRIVER</t>
  </si>
  <si>
    <t>DRIVER CONTACTED OFC</t>
  </si>
  <si>
    <t>KNOX CO DISPATCH</t>
  </si>
  <si>
    <t>BYSTANDER WITNESS</t>
  </si>
  <si>
    <t>VERBALLY/PASSING MOT</t>
  </si>
  <si>
    <t>WALK INTO NW STATION</t>
  </si>
  <si>
    <t>OFC DROVE UPON</t>
  </si>
  <si>
    <t>DRIVER BY CELLPHONE</t>
  </si>
  <si>
    <t>OBSERVED, HEARD</t>
  </si>
  <si>
    <t>OFFICER ON SCENE DIR</t>
  </si>
  <si>
    <t>CALLED OUT BY SUPERV</t>
  </si>
  <si>
    <t>TROOPER S ANDERSON</t>
  </si>
  <si>
    <t>COMAL SO DISPATCH</t>
  </si>
  <si>
    <t>NTTA COMMUNICATIONS</t>
  </si>
  <si>
    <t>ALDINE POLICE</t>
  </si>
  <si>
    <t>WITNESSED/DISPATCHED</t>
  </si>
  <si>
    <t>WCSO DEPUTY #7116</t>
  </si>
  <si>
    <t>POILCE RADIO</t>
  </si>
  <si>
    <t>POLIVE RADIO</t>
  </si>
  <si>
    <t>WALK-IN STATION #01</t>
  </si>
  <si>
    <t>TCSO DEPUTY JOHNSON</t>
  </si>
  <si>
    <t>WALK IN TO LOBBY</t>
  </si>
  <si>
    <t>911 CALL/DISPATCHER</t>
  </si>
  <si>
    <t>CORPUS CHRISITI COMM</t>
  </si>
  <si>
    <t>UHPD RADIO DISPATCH</t>
  </si>
  <si>
    <t>OFFICER DUNAHOE</t>
  </si>
  <si>
    <t>ON PHONE</t>
  </si>
  <si>
    <t>BI-STATE DISPATCH</t>
  </si>
  <si>
    <t>OBSERVED/ON-VIEW</t>
  </si>
  <si>
    <t>KIRBY DISOTCHER</t>
  </si>
  <si>
    <t>HOUSTON DPS COM</t>
  </si>
  <si>
    <t>PULLED UP ON WHILE O</t>
  </si>
  <si>
    <t>DEPUTY D. NUNN</t>
  </si>
  <si>
    <t>DISPECH</t>
  </si>
  <si>
    <t>PASSED ON ROADWAY</t>
  </si>
  <si>
    <t>PLANO POLICE DISP</t>
  </si>
  <si>
    <t>BELL CO.  COMM.</t>
  </si>
  <si>
    <t>ON-VIEWED SCENE</t>
  </si>
  <si>
    <t>DPS SUPERVISOR (SGT)</t>
  </si>
  <si>
    <t>DPS SGT. R. JUAREZ</t>
  </si>
  <si>
    <t>DPS AMARILLO DISPATC</t>
  </si>
  <si>
    <t>FOLLOWING VEHICLE</t>
  </si>
  <si>
    <t>OCHILTREE COUNTY</t>
  </si>
  <si>
    <t>DROVE BY AND SAW IT</t>
  </si>
  <si>
    <t>DISO</t>
  </si>
  <si>
    <t>BAY CITY POLICE DEPT</t>
  </si>
  <si>
    <t>OBSERVED AT A CRASH</t>
  </si>
  <si>
    <t>UVALDE CO. SO</t>
  </si>
  <si>
    <t>KLEBERG DISPATCH</t>
  </si>
  <si>
    <t>JAMES HERRINGTON</t>
  </si>
  <si>
    <t>WEBB COUNTY S.O DISP</t>
  </si>
  <si>
    <t>CONROE ISD PD DISPAT</t>
  </si>
  <si>
    <t>DROVE UP IMMEDIATELY</t>
  </si>
  <si>
    <t>PASSING BY ACCIDENT</t>
  </si>
  <si>
    <t>PHONNE</t>
  </si>
  <si>
    <t>AUSTIN COUNTY</t>
  </si>
  <si>
    <t>DPS COMM GARLAND</t>
  </si>
  <si>
    <t>ARRIVED BY ON VIEW</t>
  </si>
  <si>
    <t>RADIO TONECO</t>
  </si>
  <si>
    <t>CITIZEN OBSERVATION</t>
  </si>
  <si>
    <t>WALK IN COMPL</t>
  </si>
  <si>
    <t>OFFFICER DISCOVERED</t>
  </si>
  <si>
    <t>DISPAGTCHED</t>
  </si>
  <si>
    <t>PICKED FROM QUE</t>
  </si>
  <si>
    <t>SELF INICIATE</t>
  </si>
  <si>
    <t>LMPD DISPATCHER</t>
  </si>
  <si>
    <t>CALDWELL COUTNY SO</t>
  </si>
  <si>
    <t>DRIVER OF  UNIT 2</t>
  </si>
  <si>
    <t>OBSERVED AFTER OCCUR</t>
  </si>
  <si>
    <t>SUMMONED TO SCENE</t>
  </si>
  <si>
    <t>OLNEY PD</t>
  </si>
  <si>
    <t>THIRD PARTY CALL</t>
  </si>
  <si>
    <t>MCT DISPATCHQ</t>
  </si>
  <si>
    <t>ERATH CO. S.O. DISPA</t>
  </si>
  <si>
    <t>OFFICER GRACIA</t>
  </si>
  <si>
    <t>BY OFFICER BERRY</t>
  </si>
  <si>
    <t>ON VIEW/DROVE UP ON</t>
  </si>
  <si>
    <t>REAL CO. SO</t>
  </si>
  <si>
    <t>OFFICER GRIFFIN</t>
  </si>
  <si>
    <t>PRESIDIO COUNTY S.O.</t>
  </si>
  <si>
    <t>DPS - TX CITY</t>
  </si>
  <si>
    <t>CALLED REPORT CENTER</t>
  </si>
  <si>
    <t>TITUS CO.  S.O.</t>
  </si>
  <si>
    <t>BELL CNTY COMM CNTR</t>
  </si>
  <si>
    <t>DISPATCHE-L.C.S.O.</t>
  </si>
  <si>
    <t>PO NICHOLS</t>
  </si>
  <si>
    <t>KSO DEPUTY</t>
  </si>
  <si>
    <t>BY TROOPER SLUBAR</t>
  </si>
  <si>
    <t>HEARD ON SITE.</t>
  </si>
  <si>
    <t>WAVED DOWN PASSER BY</t>
  </si>
  <si>
    <t>DPS MIDLAND DISPATCH</t>
  </si>
  <si>
    <t>LE OFFICER ON SCENE</t>
  </si>
  <si>
    <t>LAMAR CO</t>
  </si>
  <si>
    <t>RADIO COMMUNICATIOIN</t>
  </si>
  <si>
    <t>BY STANDERED</t>
  </si>
  <si>
    <t>WAS DRIVEN UP ON</t>
  </si>
  <si>
    <t>SGT. SAMMY LATTNER</t>
  </si>
  <si>
    <t>TROOPER SHAW</t>
  </si>
  <si>
    <t>COMAL CO. DIS</t>
  </si>
  <si>
    <t>UPTON COMMUNICATION</t>
  </si>
  <si>
    <t>GREGG COUNTY S.O.</t>
  </si>
  <si>
    <t>MADISON SO</t>
  </si>
  <si>
    <t>ATASCOSA CO DISPACTH</t>
  </si>
  <si>
    <t>SA DPS COMM</t>
  </si>
  <si>
    <t>BURKBURNETT DISPATCH</t>
  </si>
  <si>
    <t>CHARLES HAIL</t>
  </si>
  <si>
    <t>HUSTON POLICE DISP</t>
  </si>
  <si>
    <t>KNOX SO</t>
  </si>
  <si>
    <t>OLDHAM CO COMM.</t>
  </si>
  <si>
    <t>RANDALL DISPATCH</t>
  </si>
  <si>
    <t>PULLED ONSCENE</t>
  </si>
  <si>
    <t>PHONE - TRP MLADENKA</t>
  </si>
  <si>
    <t>NCC DISPATCH</t>
  </si>
  <si>
    <t>GRAPEVINE POLICE</t>
  </si>
  <si>
    <t>HASKELL DISPATCH</t>
  </si>
  <si>
    <t>MCKINNEY DISPATC</t>
  </si>
  <si>
    <t>CLAY CO S.O.</t>
  </si>
  <si>
    <t>O VIEW</t>
  </si>
  <si>
    <t>WOOD SO</t>
  </si>
  <si>
    <t>JACK  COUNTY</t>
  </si>
  <si>
    <t>DEPUTY FERNIZ</t>
  </si>
  <si>
    <t>SPEC OPS DISPATCH</t>
  </si>
  <si>
    <t>TYLER COUNTY SO1644</t>
  </si>
  <si>
    <t>COUNTY SO</t>
  </si>
  <si>
    <t>WILSON COUTNY SO</t>
  </si>
  <si>
    <t>LUFKN DPS</t>
  </si>
  <si>
    <t>ON VIEW DROVE BY</t>
  </si>
  <si>
    <t>S\DISPATCHED</t>
  </si>
  <si>
    <t>ECTOR COMMUNICATIONS</t>
  </si>
  <si>
    <t>DICKENS CO S.O.</t>
  </si>
  <si>
    <t>UCSO 528</t>
  </si>
  <si>
    <t>WALKER SO</t>
  </si>
  <si>
    <t>ALBA FIRE DEPARTMENT</t>
  </si>
  <si>
    <t>WOOD CNTY SO.</t>
  </si>
  <si>
    <t>CASS COUNTY</t>
  </si>
  <si>
    <t>ADVISED BY OWNER</t>
  </si>
  <si>
    <t>HENDERSON COUNTY</t>
  </si>
  <si>
    <t>DROVE UP ON TO IT.</t>
  </si>
  <si>
    <t>UNIT 401</t>
  </si>
  <si>
    <t>SOMERVEL COUNTY SO</t>
  </si>
  <si>
    <t>HARRSION COUNTY DISP</t>
  </si>
  <si>
    <t>WISE CO SO</t>
  </si>
  <si>
    <t>JEFFERSON COUNTY SO</t>
  </si>
  <si>
    <t>KARNES  CO DISPATCH</t>
  </si>
  <si>
    <t>DEPUTY JIRASEK</t>
  </si>
  <si>
    <t>WITNESSED THE CRASH.</t>
  </si>
  <si>
    <t>REAL CO. S.O..</t>
  </si>
  <si>
    <t>MEDINA  SO</t>
  </si>
  <si>
    <t>TROOPER SANDIFER</t>
  </si>
  <si>
    <t>DROVETO SCENE</t>
  </si>
  <si>
    <t>DISIPATCH</t>
  </si>
  <si>
    <t>GONZALES DISPARTCH</t>
  </si>
  <si>
    <t>SELF, OBSERVED</t>
  </si>
  <si>
    <t>LEAGUE CITY PD COMM.</t>
  </si>
  <si>
    <t>FIREFIGHTER</t>
  </si>
  <si>
    <t>SIIGHT</t>
  </si>
  <si>
    <t>DEPARTMENT SECRETARY</t>
  </si>
  <si>
    <t>LUKFIN DPS COMM.</t>
  </si>
  <si>
    <t>2  WAY RADIO</t>
  </si>
  <si>
    <t>LINDEN PD</t>
  </si>
  <si>
    <t>TROOPER J. MURILLO</t>
  </si>
  <si>
    <t>RADIO`</t>
  </si>
  <si>
    <t>THP OFFICE GIDDINGS</t>
  </si>
  <si>
    <t>GREGG SO SO</t>
  </si>
  <si>
    <t>LUFKIN DISPTACH</t>
  </si>
  <si>
    <t>CALLED FROM DISPATCH</t>
  </si>
  <si>
    <t>DPD COMMUNICATION</t>
  </si>
  <si>
    <t>BULLARD P.D.</t>
  </si>
  <si>
    <t>DPS HOUSTIN</t>
  </si>
  <si>
    <t>OLDHAM  CO. COMM.</t>
  </si>
  <si>
    <t>SCHOOL NOTIFICATION</t>
  </si>
  <si>
    <t>OFFICER C DUQUE 2992</t>
  </si>
  <si>
    <t>911CALL</t>
  </si>
  <si>
    <t>HP SGT LUCKY</t>
  </si>
  <si>
    <t>PD PHONE CALL</t>
  </si>
  <si>
    <t>GOLIAD CO DISPATCHER</t>
  </si>
  <si>
    <t>DISPACTHE</t>
  </si>
  <si>
    <t>EUSTACE PD</t>
  </si>
  <si>
    <t>DPS DISPTACH</t>
  </si>
  <si>
    <t>EPPD DISPATHERS</t>
  </si>
  <si>
    <t>OFFFICER WITNESSED</t>
  </si>
  <si>
    <t>FCSO INVESTIGATOR OB</t>
  </si>
  <si>
    <t>EL PASO DPS COM.</t>
  </si>
  <si>
    <t>JCSO  DISPATCH</t>
  </si>
  <si>
    <t>CITY MANAGER</t>
  </si>
  <si>
    <t>FIRE DISTRICT #2</t>
  </si>
  <si>
    <t>CISCO POLICE OFFICER</t>
  </si>
  <si>
    <t>BY CITY EMPLOYEE</t>
  </si>
  <si>
    <t>BROOKS DISPATCH</t>
  </si>
  <si>
    <t>DENTON CO. DISPATACH</t>
  </si>
  <si>
    <t>ON SCENE/DISPATCHED</t>
  </si>
  <si>
    <t>CASS CO.  S. O.</t>
  </si>
  <si>
    <t>TROOPER ERIC WHITE</t>
  </si>
  <si>
    <t>SAW VEH. OFF ROADWAY</t>
  </si>
  <si>
    <t>DL EMPLOYEE</t>
  </si>
  <si>
    <t>BELL COMM</t>
  </si>
  <si>
    <t>IN CAR MESSAGE</t>
  </si>
  <si>
    <t>VIEWED ON ROADWAY</t>
  </si>
  <si>
    <t>BRANDON ESCALANTE</t>
  </si>
  <si>
    <t>TROOPER DEBRA ZERDA</t>
  </si>
  <si>
    <t>BELL CNT COMM CNTR</t>
  </si>
  <si>
    <t>LOCATED DAMAGED VEHI</t>
  </si>
  <si>
    <t>DISPTACTH</t>
  </si>
  <si>
    <t>NONE-EMERGENCY LINE</t>
  </si>
  <si>
    <t>NOTIFIED BY CONCERNE</t>
  </si>
  <si>
    <t>RADIO DISAPATCHED</t>
  </si>
  <si>
    <t>CONROE ISD POLICE DI</t>
  </si>
  <si>
    <t>NPD DISPATCHER</t>
  </si>
  <si>
    <t>DEPUTY/RADIO</t>
  </si>
  <si>
    <t>SEALY POLICE DISPATC</t>
  </si>
  <si>
    <t>PERSON ON SCENE</t>
  </si>
  <si>
    <t>KNOX SO DISPATCH</t>
  </si>
  <si>
    <t>CAME UPON WRECK IN R</t>
  </si>
  <si>
    <t>OBSERVED HAPPEN</t>
  </si>
  <si>
    <t>FOUND PATROLLING</t>
  </si>
  <si>
    <t>REX'S TOWING</t>
  </si>
  <si>
    <t>GOLIAD SO</t>
  </si>
  <si>
    <t>WESLACO COMM,</t>
  </si>
  <si>
    <t>DPD COMM TEXARKANA</t>
  </si>
  <si>
    <t>OFFICER WAS AT SCENE</t>
  </si>
  <si>
    <t>SAPD14027878</t>
  </si>
  <si>
    <t>SELF-INIT</t>
  </si>
  <si>
    <t>DISPATCHED (LCSO)</t>
  </si>
  <si>
    <t>DEAF SMITH COUNTY SO</t>
  </si>
  <si>
    <t>VIA PHONE/DRIVER</t>
  </si>
  <si>
    <t>COMUPTER DISPATCH</t>
  </si>
  <si>
    <t>VZ CO DISPATCH</t>
  </si>
  <si>
    <t>BELL CNTY DISPATCH</t>
  </si>
  <si>
    <t>REEVES CO. DEPUTY</t>
  </si>
  <si>
    <t>CASTRO CO SO</t>
  </si>
  <si>
    <t>CLAY S.O.</t>
  </si>
  <si>
    <t>DISPATCHED CASTRO CO</t>
  </si>
  <si>
    <t>LUFKIN DP COMM.</t>
  </si>
  <si>
    <t>REPORT TAKING UNIT</t>
  </si>
  <si>
    <t>ABERNATHY PD OFFICER</t>
  </si>
  <si>
    <t>DROVE  UP ON SCENE</t>
  </si>
  <si>
    <t>DPS EP COMMUNICATION</t>
  </si>
  <si>
    <t>DISPACHED BY HEMPHIL</t>
  </si>
  <si>
    <t>VIA- RADIO</t>
  </si>
  <si>
    <t>WALLER COUNTY S.O</t>
  </si>
  <si>
    <t>HARRIS CO SO COMM</t>
  </si>
  <si>
    <t>UVALDE PD COMM.</t>
  </si>
  <si>
    <t>GARZA SO DISPATCH</t>
  </si>
  <si>
    <t>SAN ANTONIO COMM-PH</t>
  </si>
  <si>
    <t>JASPER PD</t>
  </si>
  <si>
    <t>SGT. DANIEL YOUNG</t>
  </si>
  <si>
    <t>C350 DROVE UP ON</t>
  </si>
  <si>
    <t>HPD STATION WALK IN</t>
  </si>
  <si>
    <t>ROLLED UP / ONVIEW</t>
  </si>
  <si>
    <t>MRDINA SO</t>
  </si>
  <si>
    <t>INFORMED BY SCHOOL</t>
  </si>
  <si>
    <t>MORRIS COUTY SO</t>
  </si>
  <si>
    <t>BY POLICE OFFICER IN</t>
  </si>
  <si>
    <t>ALPINE POLICE DEPT.</t>
  </si>
  <si>
    <t>BELL CO CO COM CTR</t>
  </si>
  <si>
    <t>CHANNEL 1 - DISPATCH</t>
  </si>
  <si>
    <t>POST ON VIEW</t>
  </si>
  <si>
    <t>WLAK-IN</t>
  </si>
  <si>
    <t>ON SITE OFFICER</t>
  </si>
  <si>
    <t>SELF INATIATED</t>
  </si>
  <si>
    <t>VICTIM DROVE TO PD</t>
  </si>
  <si>
    <t>WITNESS THE CRASH</t>
  </si>
  <si>
    <t>DICKINSON PD COMM</t>
  </si>
  <si>
    <t>BY FIRE DEPARTMENT</t>
  </si>
  <si>
    <t>BAYLOR COUNTY SO</t>
  </si>
  <si>
    <t>OFFICER PRESENCE</t>
  </si>
  <si>
    <t>H.P.D'S DISPATCH</t>
  </si>
  <si>
    <t>CASS CO. SO DISPATCH</t>
  </si>
  <si>
    <t>FOLLOW UP REQUEST</t>
  </si>
  <si>
    <t>SGT. USHER</t>
  </si>
  <si>
    <t>DPSATCH</t>
  </si>
  <si>
    <t>HAYS  COUNTY</t>
  </si>
  <si>
    <t>HPD NE DISPATCH</t>
  </si>
  <si>
    <t>YOAKUM PD</t>
  </si>
  <si>
    <t>POLICE DISPPATCH</t>
  </si>
  <si>
    <t>OVIEW</t>
  </si>
  <si>
    <t>WALKED INTO THE NW</t>
  </si>
  <si>
    <t>DIASP</t>
  </si>
  <si>
    <t>SGT HUNT</t>
  </si>
  <si>
    <t>WALK IN AT STORE FRO</t>
  </si>
  <si>
    <t>BACK UP OFFICER</t>
  </si>
  <si>
    <t>DEPUTY CALL IN</t>
  </si>
  <si>
    <t>`DISPATCH</t>
  </si>
  <si>
    <t>HPD NE  DISPATCH</t>
  </si>
  <si>
    <t>BAYLOR  CO DISPATCH</t>
  </si>
  <si>
    <t>CHAMBES CO SO</t>
  </si>
  <si>
    <t>GRIMES CO. DIPATCH</t>
  </si>
  <si>
    <t>OFFICER ONVIEWED</t>
  </si>
  <si>
    <t>ACTIVE CALL</t>
  </si>
  <si>
    <t>POLICEDISPATCH</t>
  </si>
  <si>
    <t>HPD NE DISPACTH</t>
  </si>
  <si>
    <t>SERGEANT ON SCENE</t>
  </si>
  <si>
    <t>WALK-IN SUBSTATION</t>
  </si>
  <si>
    <t>OFFICER R. FLORES</t>
  </si>
  <si>
    <t>OFFICER ONSIGHT</t>
  </si>
  <si>
    <t>N VIEWED</t>
  </si>
  <si>
    <t>SAME AS OTHER ACCIDE</t>
  </si>
  <si>
    <t>DPS WESLAO COMM</t>
  </si>
  <si>
    <t>OFFICER GONZALEZ</t>
  </si>
  <si>
    <t>HPD EXTRA JOB UNIT</t>
  </si>
  <si>
    <t>HPDNE DISPATCH</t>
  </si>
  <si>
    <t>OFFICER B. RIDINGS</t>
  </si>
  <si>
    <t>BAY CITY PD DISPATCH</t>
  </si>
  <si>
    <t>SAW INCIDENT</t>
  </si>
  <si>
    <t>TUILA DISPATCH</t>
  </si>
  <si>
    <t>DPS EL PASO COM.</t>
  </si>
  <si>
    <t>DPS HOUSTON COM.</t>
  </si>
  <si>
    <t>TITUS COUTY SO</t>
  </si>
  <si>
    <t>HELOTES DISPATCH</t>
  </si>
  <si>
    <t>PHONE CALL FROM POLI</t>
  </si>
  <si>
    <t>OSIGHT</t>
  </si>
  <si>
    <t>WOOD  CNTY SO</t>
  </si>
  <si>
    <t>N.E. STATION WALK IN</t>
  </si>
  <si>
    <t>WILLIAMSONCODISPATCH</t>
  </si>
  <si>
    <t>DISPATCHYER</t>
  </si>
  <si>
    <t>SPECIAL OP DISPATCH</t>
  </si>
  <si>
    <t>ERATH CO. DEPUTY</t>
  </si>
  <si>
    <t>SGT. TROMETER</t>
  </si>
  <si>
    <t>3Z07N</t>
  </si>
  <si>
    <t>HOUSTON ISD PD</t>
  </si>
  <si>
    <t>N.E.STATION</t>
  </si>
  <si>
    <t>MCSO CHANNEL 1</t>
  </si>
  <si>
    <t>MCY</t>
  </si>
  <si>
    <t>NOTIFIED BY FD UNIT</t>
  </si>
  <si>
    <t>ROUND ROCK DISPATCH</t>
  </si>
  <si>
    <t>MID-WEST FRONT DESK</t>
  </si>
  <si>
    <t>POLICE INITIATED</t>
  </si>
  <si>
    <t>WITCHIA FALLS DPS</t>
  </si>
  <si>
    <t>BELL  COUNTY</t>
  </si>
  <si>
    <t>FRONT DESK STATION</t>
  </si>
  <si>
    <t>VICTIM ADVISED</t>
  </si>
  <si>
    <t>ON-VIEW/DISPATCH</t>
  </si>
  <si>
    <t>HOUSTON PD DISPATH</t>
  </si>
  <si>
    <t>CITY EMPLOYEES</t>
  </si>
  <si>
    <t>DROVE TO AFTER ACC</t>
  </si>
  <si>
    <t>VIA RSDIO</t>
  </si>
  <si>
    <t>RADIO-HCSO</t>
  </si>
  <si>
    <t>AUSTIN COMM BY PHONE</t>
  </si>
  <si>
    <t>SPRING PD DISPATCH</t>
  </si>
  <si>
    <t>HERNANDEZ #7355</t>
  </si>
  <si>
    <t>WALK IN PHRC-CRC</t>
  </si>
  <si>
    <t>ATTEMPTED TO PULL VE</t>
  </si>
  <si>
    <t>DISPATCH/VOLUNTEERED</t>
  </si>
  <si>
    <t>DROVE UP AFTERWARDS</t>
  </si>
  <si>
    <t>DEPUTY BRANDON BOYD</t>
  </si>
  <si>
    <t>OFFICER'S PATROL</t>
  </si>
  <si>
    <t>WESLACO  DPS</t>
  </si>
  <si>
    <t>OBSERVED (HEARD)</t>
  </si>
  <si>
    <t>FLAGGED DOWN ON SITE</t>
  </si>
  <si>
    <t>DC DISPATCH</t>
  </si>
  <si>
    <t>LAMPASAS SO</t>
  </si>
  <si>
    <t>ON-VIEW (WITNESS)</t>
  </si>
  <si>
    <t>FLAGGEDDOWN/UNIT 2</t>
  </si>
  <si>
    <t>RADIO DATCHED</t>
  </si>
  <si>
    <t>HFD NORTH DISPATCHER</t>
  </si>
  <si>
    <t>DEPUTY BROWN</t>
  </si>
  <si>
    <t>OFFICER SNOW</t>
  </si>
  <si>
    <t>DPS WELACO COMM.</t>
  </si>
  <si>
    <t>MINOR ACCIDENT</t>
  </si>
  <si>
    <t>ATASCOSA CO. COMM</t>
  </si>
  <si>
    <t>POLICEDISPATCHER</t>
  </si>
  <si>
    <t>OFFICER'S OBSERVATIO</t>
  </si>
  <si>
    <t>OTHER VEHICLES PASSI</t>
  </si>
  <si>
    <t>BISHOP PD DISPATCH</t>
  </si>
  <si>
    <t>PATOLLED UPON SCENE</t>
  </si>
  <si>
    <t>PLANO  DISPATCH</t>
  </si>
  <si>
    <t>FLAD DOWN</t>
  </si>
  <si>
    <t>ANOTHER OFFICER VIA</t>
  </si>
  <si>
    <t>SECURITY KENNEDY</t>
  </si>
  <si>
    <t>DRIVER CAME IN</t>
  </si>
  <si>
    <t>CAPT GUTIERREZ</t>
  </si>
  <si>
    <t>TOLD BY OFFICER</t>
  </si>
  <si>
    <t>RADIO DISPATCH WISE</t>
  </si>
  <si>
    <t>CONTACTED BY PUBLIC</t>
  </si>
  <si>
    <t>ON-VIEW/RADIO DISPAT</t>
  </si>
  <si>
    <t>DROVED UP AT SCENE</t>
  </si>
  <si>
    <t>COMPLETED FOR #946</t>
  </si>
  <si>
    <t>BY PHONE-911</t>
  </si>
  <si>
    <t>HAPPENED IN PROXIMIT</t>
  </si>
  <si>
    <t>ON VIEW AFTER FACT</t>
  </si>
  <si>
    <t>FLAGGED OFFICER</t>
  </si>
  <si>
    <t>VEHICLE EVADING</t>
  </si>
  <si>
    <t>CORYELL S.O</t>
  </si>
  <si>
    <t>DISPATCH BROADCAST</t>
  </si>
  <si>
    <t>COMPLAIANT</t>
  </si>
  <si>
    <t>SELF DISCOVER</t>
  </si>
  <si>
    <t>ADVISED BY FD</t>
  </si>
  <si>
    <t>RADIO- DISPATCH</t>
  </si>
  <si>
    <t>OFFICER ON TRAFFIC S</t>
  </si>
  <si>
    <t>STOPPED VICTIM VEHIC</t>
  </si>
  <si>
    <t>HICKORY CREEK OFFICE</t>
  </si>
  <si>
    <t>1109 DISPATCH</t>
  </si>
  <si>
    <t>ASSIGNED INV</t>
  </si>
  <si>
    <t>WALK INTO DESK AT PD</t>
  </si>
  <si>
    <t>TROOPER PROSPERIE</t>
  </si>
  <si>
    <t>MCT DISPTCHED</t>
  </si>
  <si>
    <t>CAME UPON THE CALL</t>
  </si>
  <si>
    <t>CAME TO SUBSTATION</t>
  </si>
  <si>
    <t>911 CALLS</t>
  </si>
  <si>
    <t>ON VIEW/FLAGDOWN</t>
  </si>
  <si>
    <t>BORDEN COUNTY DEPUTY</t>
  </si>
  <si>
    <t>DDO</t>
  </si>
  <si>
    <t>CHAMBERS S.O.</t>
  </si>
  <si>
    <t>CAME ACROSS IT ON PA</t>
  </si>
  <si>
    <t>FAST ACTION BAIL BON</t>
  </si>
  <si>
    <t>75078B</t>
  </si>
  <si>
    <t>HEARD THEN SAW</t>
  </si>
  <si>
    <t>MARFA COMMUNICATIONS</t>
  </si>
  <si>
    <t>SANITATION SPVSR</t>
  </si>
  <si>
    <t>THORNDALE FIRE RADIO</t>
  </si>
  <si>
    <t>UPSHUR CO.</t>
  </si>
  <si>
    <t>DPS - TEXAS CITY</t>
  </si>
  <si>
    <t>DUVAL DISPATC</t>
  </si>
  <si>
    <t>CITIZEN CONTACTED</t>
  </si>
  <si>
    <t>HPD DISPATCHHER</t>
  </si>
  <si>
    <t>BANDERA SO RADIO</t>
  </si>
  <si>
    <t>BY CO-WORKER OF U1</t>
  </si>
  <si>
    <t>DISPATCH-BROOKS</t>
  </si>
  <si>
    <t>DPDS-MINERAL WELLS</t>
  </si>
  <si>
    <t>APPROACHED BY SUBJ</t>
  </si>
  <si>
    <t>OFFICER JOHN HILL</t>
  </si>
  <si>
    <t>WESLACO COMMM</t>
  </si>
  <si>
    <t>HCSO - DISPATCHED</t>
  </si>
  <si>
    <t>BCSO DIPSATCH</t>
  </si>
  <si>
    <t>WITNESSED THE MVA</t>
  </si>
  <si>
    <t>OBSERVED OFF ROADWAY</t>
  </si>
  <si>
    <t>PECOS COMMUNICATIOS</t>
  </si>
  <si>
    <t>OVERHEARD RADIO DISP</t>
  </si>
  <si>
    <t>PCSO DEPUTY</t>
  </si>
  <si>
    <t>GILLSPIE CO SO</t>
  </si>
  <si>
    <t>GREGG CO. S.O.</t>
  </si>
  <si>
    <t>DELAYED RPT 3/6/14</t>
  </si>
  <si>
    <t>TROOPER OLIVE</t>
  </si>
  <si>
    <t>ANGLETON PD</t>
  </si>
  <si>
    <t>PHONE-MCSO</t>
  </si>
  <si>
    <t>SAW AFTER CRASH</t>
  </si>
  <si>
    <t>DPS GARLAND DISPATCH</t>
  </si>
  <si>
    <t>AUSTIN CO DISPACTH</t>
  </si>
  <si>
    <t>JASPER S/O</t>
  </si>
  <si>
    <t>ATASCOSA CO COMM</t>
  </si>
  <si>
    <t>STUMBLED UPON</t>
  </si>
  <si>
    <t>LEON COUNTY S.O</t>
  </si>
  <si>
    <t>DROVE  UP TO CRASH</t>
  </si>
  <si>
    <t>ROLL UP ON ACCIDENT</t>
  </si>
  <si>
    <t>DPS - RADIO</t>
  </si>
  <si>
    <t>CCSO DEPUTY</t>
  </si>
  <si>
    <t>DEWITT CO.  S.O.</t>
  </si>
  <si>
    <t>NOTIFIED BY COLOMBO</t>
  </si>
  <si>
    <t>GREGG S0</t>
  </si>
  <si>
    <t>BY HALE CO. TROOPER</t>
  </si>
  <si>
    <t>CALL ON PD CELL</t>
  </si>
  <si>
    <t>DPS COMMUCATION</t>
  </si>
  <si>
    <t>TROOPER DAVID STEWAR</t>
  </si>
  <si>
    <t>DUISPATCHER</t>
  </si>
  <si>
    <t>WAS ON SCENE ON RIGH</t>
  </si>
  <si>
    <t>WEBB COUNTY S.O.</t>
  </si>
  <si>
    <t>ARMSTONG COUNTY SO</t>
  </si>
  <si>
    <t>DPS-CORPUS</t>
  </si>
  <si>
    <t>UPSHUR CO</t>
  </si>
  <si>
    <t>FLAG GED DOWN</t>
  </si>
  <si>
    <t>LAMB COUNTY</t>
  </si>
  <si>
    <t>SELF DISPACHTED</t>
  </si>
  <si>
    <t>NORMAL PATROL</t>
  </si>
  <si>
    <t>BISHOP ONVIEWED</t>
  </si>
  <si>
    <t>PINEHURST PD</t>
  </si>
  <si>
    <t>DISPACTHED BY HCSO</t>
  </si>
  <si>
    <t>PIERCE COMUNICATION</t>
  </si>
  <si>
    <t>18F30N ONVIEW</t>
  </si>
  <si>
    <t>WESLACO DPS COMMMS</t>
  </si>
  <si>
    <t>CASTRO S.O.</t>
  </si>
  <si>
    <t>LAVACA COUNTY COMM</t>
  </si>
  <si>
    <t>BLANCO CTY DISPATCH</t>
  </si>
  <si>
    <t>FREESTONE COUNTY SO.</t>
  </si>
  <si>
    <t>OFF. H. RODRIGUEZ</t>
  </si>
  <si>
    <t>EPPD DISPAHERS</t>
  </si>
  <si>
    <t>DISPHATC</t>
  </si>
  <si>
    <t>DISPATCHED V</t>
  </si>
  <si>
    <t>PHONE-WACO DPS</t>
  </si>
  <si>
    <t>HPD NE DIPATCH</t>
  </si>
  <si>
    <t>DPS MINERAL WELSS</t>
  </si>
  <si>
    <t>LIBERTY SOUNTY SO</t>
  </si>
  <si>
    <t>SAN JACINTO  SO</t>
  </si>
  <si>
    <t>VISUAL OF ACCIDENT</t>
  </si>
  <si>
    <t>S.C DISPATCH</t>
  </si>
  <si>
    <t>PEARLAND RADIO</t>
  </si>
  <si>
    <t>DPS COMMUNICATIONS`</t>
  </si>
  <si>
    <t>CALLED OUT FOR IT</t>
  </si>
  <si>
    <t>WS.DISP.</t>
  </si>
  <si>
    <t>HELOTES DISPATCHER</t>
  </si>
  <si>
    <t>VIA PORT ISABEL PD</t>
  </si>
  <si>
    <t>WACO COMM CENTER</t>
  </si>
  <si>
    <t>CALL FROM DRIVER</t>
  </si>
  <si>
    <t>99Z06</t>
  </si>
  <si>
    <t>DPS SAN ANTONIO COM</t>
  </si>
  <si>
    <t>FRANKLIN COUNTY COMM</t>
  </si>
  <si>
    <t>MIKE'S GARAGE</t>
  </si>
  <si>
    <t>LEE SO</t>
  </si>
  <si>
    <t>COMMUNCIATIONS</t>
  </si>
  <si>
    <t>COOKE  COUNTY S.O.</t>
  </si>
  <si>
    <t>POLICE DEPARTMENT PH</t>
  </si>
  <si>
    <t>DPS AMARILLO COMM.</t>
  </si>
  <si>
    <t>WILSON COUNTY COMM</t>
  </si>
  <si>
    <t>HUNT COUNTY COMM.</t>
  </si>
  <si>
    <t>TYLER DISPATCHER</t>
  </si>
  <si>
    <t>SE DISPATCH / ONVIEW</t>
  </si>
  <si>
    <t>ATASCOSA  COUNTY COM</t>
  </si>
  <si>
    <t>DPS PIRECE</t>
  </si>
  <si>
    <t>UVALDE CO. SO DEPUTY</t>
  </si>
  <si>
    <t>DICKENS COMMS</t>
  </si>
  <si>
    <t>ONVIEW / DISPATCH</t>
  </si>
  <si>
    <t>UVALDE P.D. COMM</t>
  </si>
  <si>
    <t>FOUND CRASHED VEHICL</t>
  </si>
  <si>
    <t>KTTT POLICE - RADIO</t>
  </si>
  <si>
    <t>FAYETTE  CO. DISP.</t>
  </si>
  <si>
    <t>VIA RADO</t>
  </si>
  <si>
    <t>FAYETTE CO. SHERIFF</t>
  </si>
  <si>
    <t>GREGG CO. DISPACH</t>
  </si>
  <si>
    <t>DEPUTY CALLED IN</t>
  </si>
  <si>
    <t>CARTHAGE PD</t>
  </si>
  <si>
    <t>DISPATCH/ON SIGHT</t>
  </si>
  <si>
    <t>HPD SPEC OPS DISPATC</t>
  </si>
  <si>
    <t>LIMSTONE</t>
  </si>
  <si>
    <t>ON VIEWED BY 7C02N</t>
  </si>
  <si>
    <t>OFFICER SPOTTED IT</t>
  </si>
  <si>
    <t>VAN ALSTYNE PD 911</t>
  </si>
  <si>
    <t>NW HPD DISPATCH</t>
  </si>
  <si>
    <t>OFFICER REQUEJO</t>
  </si>
  <si>
    <t>GALVESTON CO SO COMM</t>
  </si>
  <si>
    <t>DISPATCHED TO MAJOR</t>
  </si>
  <si>
    <t>GALVESTON COUNTY COM</t>
  </si>
  <si>
    <t>LESA FEINER</t>
  </si>
  <si>
    <t>EDISPATCH</t>
  </si>
  <si>
    <t>CAME UPON THE CRASH</t>
  </si>
  <si>
    <t>RADIO TUNEOUT</t>
  </si>
  <si>
    <t>RESPONDED TO THE CAL</t>
  </si>
  <si>
    <t>PHONES</t>
  </si>
  <si>
    <t>KERR COUNTY SHERIFF</t>
  </si>
  <si>
    <t>PD, RADIO</t>
  </si>
  <si>
    <t>CELL PHONE BY DEPUTY</t>
  </si>
  <si>
    <t>BOWIE COUNTY S.O.</t>
  </si>
  <si>
    <t>OFF DUTY ON-VIEW</t>
  </si>
  <si>
    <t>RADIO TONEOUT</t>
  </si>
  <si>
    <t>HEARD WHILE ON PARTO</t>
  </si>
  <si>
    <t>DANIEL STEEN</t>
  </si>
  <si>
    <t>DISPATCH 911 CALL</t>
  </si>
  <si>
    <t>HALE SO DISPATCH</t>
  </si>
  <si>
    <t>SARA COLLINS</t>
  </si>
  <si>
    <t>DIRECT PATROL ONVIEW</t>
  </si>
  <si>
    <t>FAYETTE SO DISPATH</t>
  </si>
  <si>
    <t>DIRECT 6844</t>
  </si>
  <si>
    <t>WITT</t>
  </si>
  <si>
    <t>HARDIN CO. S.O. COMM</t>
  </si>
  <si>
    <t>WALLER COUNTY  DISP.</t>
  </si>
  <si>
    <t>KIM UNDERWOOD</t>
  </si>
  <si>
    <t>EASTLAND CO. SO</t>
  </si>
  <si>
    <t>DIRECT FROM DRIVER</t>
  </si>
  <si>
    <t>VAN ZADNT S.O.</t>
  </si>
  <si>
    <t>PIERCE COMM.</t>
  </si>
  <si>
    <t>RADIO/DIS[ATCH</t>
  </si>
  <si>
    <t>BY OFFICER HUNTER</t>
  </si>
  <si>
    <t>PASSING DRIVER</t>
  </si>
  <si>
    <t>MOBILE CAD</t>
  </si>
  <si>
    <t>4A10 SERGEANT</t>
  </si>
  <si>
    <t>CONTACTED BY U2</t>
  </si>
  <si>
    <t>ADV BY OFCR INVOLVED</t>
  </si>
  <si>
    <t>MARKED ENROUTE</t>
  </si>
  <si>
    <t>BPD  DISPATCH</t>
  </si>
  <si>
    <t>CHECK BY WITH 24C20E</t>
  </si>
  <si>
    <t>DALLAS DPS COMM</t>
  </si>
  <si>
    <t>BELL COMM. CENTER</t>
  </si>
  <si>
    <t>CCSO COMM</t>
  </si>
  <si>
    <t>TROOPER FELICIANO</t>
  </si>
  <si>
    <t>ON ROADWAY BY DRIVER</t>
  </si>
  <si>
    <t>SO.</t>
  </si>
  <si>
    <t>BELL CNY COMM CNTR</t>
  </si>
  <si>
    <t>ON-VIEWED UNIT #2</t>
  </si>
  <si>
    <t>SE/ WALK-IN</t>
  </si>
  <si>
    <t>LUBBOCK DPS COMMS</t>
  </si>
  <si>
    <t>AIR OUT ON RADIO</t>
  </si>
  <si>
    <t>SGT. HICKMAN</t>
  </si>
  <si>
    <t>J. LOUANGPHO</t>
  </si>
  <si>
    <t>SGT. MOSS</t>
  </si>
  <si>
    <t>TRANSFER FROM DALLAS</t>
  </si>
  <si>
    <t>OFFICER J MORROW #85</t>
  </si>
  <si>
    <t>RADIO DISPTACHED.</t>
  </si>
  <si>
    <t>INFORMED BY PARENT</t>
  </si>
  <si>
    <t>GARLAND PD OFFICER</t>
  </si>
  <si>
    <t>HCSO DISPATHER</t>
  </si>
  <si>
    <t>DASPATCH</t>
  </si>
  <si>
    <t>APD DISPTACH</t>
  </si>
  <si>
    <t>CFS-DISPATCHED</t>
  </si>
  <si>
    <t>PHONE (ANOTHER OFFIC</t>
  </si>
  <si>
    <t>RANGER DANNY YOUNG</t>
  </si>
  <si>
    <t>HPD CENTRAL DISPATCH</t>
  </si>
  <si>
    <t>DISPATHCED/RADIO</t>
  </si>
  <si>
    <t>WALK IN @ STOREFRONT</t>
  </si>
  <si>
    <t>ON VIEW THE COMPL</t>
  </si>
  <si>
    <t>VIDOR PD</t>
  </si>
  <si>
    <t>SISP</t>
  </si>
  <si>
    <t>SMITH CO. DIS.</t>
  </si>
  <si>
    <t>FLEEING VEHICLE</t>
  </si>
  <si>
    <t>GETAC</t>
  </si>
  <si>
    <t>OWNER ARRIVED AT PD</t>
  </si>
  <si>
    <t>CONTACT BY CITIZEN</t>
  </si>
  <si>
    <t>HOUSTON PD DISTACH</t>
  </si>
  <si>
    <t>ON VIEW-PARKING LOT</t>
  </si>
  <si>
    <t>WITTNESED</t>
  </si>
  <si>
    <t>HAYS COUNTY COMN</t>
  </si>
  <si>
    <t>DPS MNERAL WELLS</t>
  </si>
  <si>
    <t>HAYS DISPACTH</t>
  </si>
  <si>
    <t>EAST SGT. DROVE UP</t>
  </si>
  <si>
    <t>NORTHEAST SUBSTATION</t>
  </si>
  <si>
    <t>CHECKED BY SCENE</t>
  </si>
  <si>
    <t>CALDWELL COUNTU SO</t>
  </si>
  <si>
    <t>DPS  - MINER WELLS</t>
  </si>
  <si>
    <t>DIRECT CALL-CITIZEN</t>
  </si>
  <si>
    <t>SELF ARRIVED</t>
  </si>
  <si>
    <t>BY PHINE</t>
  </si>
  <si>
    <t>WALKIN TO HPD</t>
  </si>
  <si>
    <t>VIA RADDIO</t>
  </si>
  <si>
    <t>RADIO- D</t>
  </si>
  <si>
    <t>DEWITT COUNTY COMM</t>
  </si>
  <si>
    <t>DESPATCHED</t>
  </si>
  <si>
    <t>ONVIEW/FLAG DOWN</t>
  </si>
  <si>
    <t>FLGGED DOWN</t>
  </si>
  <si>
    <t>AECL DISPATCH</t>
  </si>
  <si>
    <t>CALLED OUT ON CALL</t>
  </si>
  <si>
    <t>WALKED IN TO SUB</t>
  </si>
  <si>
    <t>OFC. ALLRED #893</t>
  </si>
  <si>
    <t>DISPATCHED ON 4/2/14</t>
  </si>
  <si>
    <t>CONCERNED CITIZEZ</t>
  </si>
  <si>
    <t>SELFINITIATED</t>
  </si>
  <si>
    <t>RADIO DISPARCHED</t>
  </si>
  <si>
    <t>SELF INNITIATED</t>
  </si>
  <si>
    <t>78357B</t>
  </si>
  <si>
    <t>ON VIEW - SUPERVISOR</t>
  </si>
  <si>
    <t>WESLACO  DPS COM.</t>
  </si>
  <si>
    <t>WALKED INTO NERCC</t>
  </si>
  <si>
    <t>TROOPER CEBALLOS</t>
  </si>
  <si>
    <t>FBCSO DEPUTY</t>
  </si>
  <si>
    <t>DISPATCH (911 CALL)</t>
  </si>
  <si>
    <t>PRAIRIE VIEW A&amp;M UNI</t>
  </si>
  <si>
    <t>UTD-PD DISPATCH</t>
  </si>
  <si>
    <t>SUPERVISOR ADVISED</t>
  </si>
  <si>
    <t>SELF INIT CONTACT</t>
  </si>
  <si>
    <t>OFFICER ROLL BY</t>
  </si>
  <si>
    <t>VIA RADIO / DISPATCH</t>
  </si>
  <si>
    <t>REAL SO</t>
  </si>
  <si>
    <t>FBSO RADIO DISPATCH</t>
  </si>
  <si>
    <t>PECOS COUNTY DEPUTY</t>
  </si>
  <si>
    <t>DPS COM WACO</t>
  </si>
  <si>
    <t>OFFICER INITATIED</t>
  </si>
  <si>
    <t>VIA PD CELL PHONE</t>
  </si>
  <si>
    <t>EMPLOYER FROM EXXON</t>
  </si>
  <si>
    <t>DROVE UP TO UNIT-02</t>
  </si>
  <si>
    <t>SEALY PD DISPATCH</t>
  </si>
  <si>
    <t>VIA PASSING MOTORIST</t>
  </si>
  <si>
    <t>DICKENS COMMUNICATIO</t>
  </si>
  <si>
    <t>WHEELER CO DISPATCHE</t>
  </si>
  <si>
    <t>SPRING ISD POLICE DI</t>
  </si>
  <si>
    <t>CALLED INN</t>
  </si>
  <si>
    <t>UHPD DISPATCHER</t>
  </si>
  <si>
    <t>FLAGGED BY WITNESSES</t>
  </si>
  <si>
    <t>MABANK POLICE DEP</t>
  </si>
  <si>
    <t>DISPATYTCH</t>
  </si>
  <si>
    <t>DISPATHE</t>
  </si>
  <si>
    <t>ALIEF DISPATCH</t>
  </si>
  <si>
    <t>KLEBERG COUNTY DISPA</t>
  </si>
  <si>
    <t>IN VIEW / ON SCENE</t>
  </si>
  <si>
    <t>HOUSTON PD DI9PATCH</t>
  </si>
  <si>
    <t>DPS TYLER COM</t>
  </si>
  <si>
    <t>ERICH AULT</t>
  </si>
  <si>
    <t>DROVE UP AFTER ACC</t>
  </si>
  <si>
    <t>BELL CO COMC CTR</t>
  </si>
  <si>
    <t>AUSIN COUNTY COMM</t>
  </si>
  <si>
    <t>DRIVER 2 FLAGGED ME</t>
  </si>
  <si>
    <t>POLICE LOCATED</t>
  </si>
  <si>
    <t>CRYSTAL WEEKS</t>
  </si>
  <si>
    <t>OFFICER OBSERVIED</t>
  </si>
  <si>
    <t>DETECTIVE ON SCENE</t>
  </si>
  <si>
    <t>DISPTACHED BY MCSO</t>
  </si>
  <si>
    <t>CORPUS CHRISTI COM</t>
  </si>
  <si>
    <t>DISPATCH BY HCSO</t>
  </si>
  <si>
    <t>WICHIT FALLS DPS</t>
  </si>
  <si>
    <t>HARTLEY COUNTY SO</t>
  </si>
  <si>
    <t>DISCOVERED ON SCENE</t>
  </si>
  <si>
    <t>OCR REQUESTED CALL</t>
  </si>
  <si>
    <t>MOTORIST ON ROADWAY</t>
  </si>
  <si>
    <t>N HOU PD DISTPACH</t>
  </si>
  <si>
    <t>HASKELL SO DISPATCH</t>
  </si>
  <si>
    <t>LEVELLAND POLICE</t>
  </si>
  <si>
    <t>DPS PIERCE COM.</t>
  </si>
  <si>
    <t>LAMB COUNTY DISPACTH</t>
  </si>
  <si>
    <t>LOCATED CRASH PATROL</t>
  </si>
  <si>
    <t>EL PASO DPS COMM.</t>
  </si>
  <si>
    <t>BELL CO.COMM .CENTER</t>
  </si>
  <si>
    <t>OFF DUTY DEPUTY</t>
  </si>
  <si>
    <t>FT BEND CO SO RADIO</t>
  </si>
  <si>
    <t>VIA CELLULAR PHONE</t>
  </si>
  <si>
    <t>ANOTHER DEPUTY DISCO</t>
  </si>
  <si>
    <t>DPS COMMUNICATIONOS</t>
  </si>
  <si>
    <t>PAMELA DUNKLIN</t>
  </si>
  <si>
    <t>DUSP</t>
  </si>
  <si>
    <t>OFFICER PASSING BY</t>
  </si>
  <si>
    <t>CONSTRUCTION WORKER</t>
  </si>
  <si>
    <t>ESO</t>
  </si>
  <si>
    <t>WESLACO DPS  COMM.</t>
  </si>
  <si>
    <t>TYLER DPS DISPATCHER</t>
  </si>
  <si>
    <t>HPD DISPATECH</t>
  </si>
  <si>
    <t>LEON DISPATCH</t>
  </si>
  <si>
    <t>SGT. ADAM ESTES</t>
  </si>
  <si>
    <t>CHIEF CURRY</t>
  </si>
  <si>
    <t>TX CITY COMM.</t>
  </si>
  <si>
    <t>WESTSIDE II</t>
  </si>
  <si>
    <t>HARRISO CO SO</t>
  </si>
  <si>
    <t>DISPATCHED FBCSO</t>
  </si>
  <si>
    <t>DPS PECOS BY PHONE</t>
  </si>
  <si>
    <t>OBSERVED CRASHED CAR</t>
  </si>
  <si>
    <t>HARRIS COUNTY SO COM</t>
  </si>
  <si>
    <t>WOOD CNTY SO</t>
  </si>
  <si>
    <t>DISPATCH FBCSO</t>
  </si>
  <si>
    <t>TERRY CO. S.O.</t>
  </si>
  <si>
    <t>911 RUSK COUNTY</t>
  </si>
  <si>
    <t>MCT DIAPACTH</t>
  </si>
  <si>
    <t>PECOS CO SO.</t>
  </si>
  <si>
    <t>SHAMROCK DISPATCH</t>
  </si>
  <si>
    <t>SEALY POLICE DEPT. D</t>
  </si>
  <si>
    <t>LAREDO COMM - PHONE</t>
  </si>
  <si>
    <t>DISPAFCHED</t>
  </si>
  <si>
    <t>RADIO ROOM</t>
  </si>
  <si>
    <t>ON SCENE/HEARD CRASH</t>
  </si>
  <si>
    <t>LUBBOCK DPD DISPATCH</t>
  </si>
  <si>
    <t>PECOS CO. SO</t>
  </si>
  <si>
    <t>KLEBERG RADIO</t>
  </si>
  <si>
    <t>DALLAS COMMUNICATION</t>
  </si>
  <si>
    <t>GUDALUPE SO-DISPTACH</t>
  </si>
  <si>
    <t>ROLL UP ON CRASH</t>
  </si>
  <si>
    <t>ONVIEIWED</t>
  </si>
  <si>
    <t>CHAMBERS CO.</t>
  </si>
  <si>
    <t>AMARILLO  DISPATCH</t>
  </si>
  <si>
    <t>DROVE UP ON THE A</t>
  </si>
  <si>
    <t>ROCKPORT THP</t>
  </si>
  <si>
    <t>TOWING SERVICE</t>
  </si>
  <si>
    <t>DCSO COMMUNICATION</t>
  </si>
  <si>
    <t>I WAS THERE</t>
  </si>
  <si>
    <t>DROVE UPON COLL.</t>
  </si>
  <si>
    <t>14D06D</t>
  </si>
  <si>
    <t>CHECKBY</t>
  </si>
  <si>
    <t>TROOPER JOHNSTON</t>
  </si>
  <si>
    <t>BANDERA SO COMM</t>
  </si>
  <si>
    <t>DISPATCHED/VIA RADIO</t>
  </si>
  <si>
    <t>0232AMARILLO DPS COM</t>
  </si>
  <si>
    <t>WALK IN REPORT WSRC</t>
  </si>
  <si>
    <t>ROLLED UP ON ACCIDE</t>
  </si>
  <si>
    <t>POTTER CO. DISPATCH</t>
  </si>
  <si>
    <t>TXDPS AMARILLO</t>
  </si>
  <si>
    <t>CITIZEN DROVE BY</t>
  </si>
  <si>
    <t>RADIO DISPATCHEDS</t>
  </si>
  <si>
    <t>LOCAL DISP</t>
  </si>
  <si>
    <t>WOOD  CNTY  SO</t>
  </si>
  <si>
    <t>GAUDALUPE DISPATCH</t>
  </si>
  <si>
    <t>JIM WELSS DISPATCH</t>
  </si>
  <si>
    <t>LUFKIN COMMUNICAION</t>
  </si>
  <si>
    <t>VZC DISPATCH</t>
  </si>
  <si>
    <t>TELEPHONE/TPR. RAMOS</t>
  </si>
  <si>
    <t>POLICE COMMUINCATION</t>
  </si>
  <si>
    <t>ON VIWEDED</t>
  </si>
  <si>
    <t>CASTRO SO DISPATCH</t>
  </si>
  <si>
    <t>RADIO - BEE COUNTY</t>
  </si>
  <si>
    <t>OFFICER BLANKENSHIP</t>
  </si>
  <si>
    <t>DICKENS COUNTY COMM.</t>
  </si>
  <si>
    <t>DROVE ON CRASH</t>
  </si>
  <si>
    <t>DPS DALLAS SDISPATCH</t>
  </si>
  <si>
    <t>WALK UP PERSON</t>
  </si>
  <si>
    <t>OFCR DROVE UP ON IT</t>
  </si>
  <si>
    <t>TROOPER PORTER</t>
  </si>
  <si>
    <t>CHEROKEE CO DIPATCH</t>
  </si>
  <si>
    <t>CALLAHAN COUNTY DISP</t>
  </si>
  <si>
    <t>WALK IN- STATION REP</t>
  </si>
  <si>
    <t>AI SERGEANT CALLOUT</t>
  </si>
  <si>
    <t>MCT DIS</t>
  </si>
  <si>
    <t>DPS  LUFKIN</t>
  </si>
  <si>
    <t>CHAMBERS COUTNY SO</t>
  </si>
  <si>
    <t>RED RIVER CO. S.O</t>
  </si>
  <si>
    <t>VIA RARIO</t>
  </si>
  <si>
    <t>DPS COMMUNICATIOPNS</t>
  </si>
  <si>
    <t>ATASCSOA COUNTY COMM</t>
  </si>
  <si>
    <t>VERBAL DISPATCHED</t>
  </si>
  <si>
    <t>ON NSITE</t>
  </si>
  <si>
    <t>GRIMES CO. DEPUTY</t>
  </si>
  <si>
    <t>AUDIBLE ALERT</t>
  </si>
  <si>
    <t>DISPATCHED-M.C.S.O.</t>
  </si>
  <si>
    <t>POLICE DISATCHER</t>
  </si>
  <si>
    <t>MCSO COMMUNNICATIONS</t>
  </si>
  <si>
    <t>DISPATCHED-CFS</t>
  </si>
  <si>
    <t>DRIVER CAME TO SUB</t>
  </si>
  <si>
    <t>SUBSTATION WALK IN</t>
  </si>
  <si>
    <t>WALKL IN</t>
  </si>
  <si>
    <t>OFFICER JIMMY WOODS</t>
  </si>
  <si>
    <t>T. NEAL</t>
  </si>
  <si>
    <t>GAINESVILLE DISPATCH</t>
  </si>
  <si>
    <t>DPS GARLAND DISPTACH</t>
  </si>
  <si>
    <t>MIDLAND-DISPATCH</t>
  </si>
  <si>
    <t>RADIO (SCHOOL DIST)</t>
  </si>
  <si>
    <t>GRIMES CO. DISPACTH</t>
  </si>
  <si>
    <t>VERBAL FROM DRIVER</t>
  </si>
  <si>
    <t>HPD 1A06N</t>
  </si>
  <si>
    <t>ON VIEW - FLAG DOWN</t>
  </si>
  <si>
    <t>DISP TO I10W MP 6</t>
  </si>
  <si>
    <t>DRIVER /OWNER REPORT</t>
  </si>
  <si>
    <t>DISPCHED</t>
  </si>
  <si>
    <t>DPS COMPLEX SECURITY</t>
  </si>
  <si>
    <t>LESLIE CAFFEY</t>
  </si>
  <si>
    <t>WALK IN S GESSNER ST</t>
  </si>
  <si>
    <t>CALL  FOR SERVICE</t>
  </si>
  <si>
    <t>COMPLAINANTS HUSBAND</t>
  </si>
  <si>
    <t>FLAGGED DOWN BY W1</t>
  </si>
  <si>
    <t>WALK-IN SF</t>
  </si>
  <si>
    <t>OFFICER ALLENSWORTH</t>
  </si>
  <si>
    <t>ASSISTING OTHER OFFI</t>
  </si>
  <si>
    <t>BY UNIT 1 DRIVER</t>
  </si>
  <si>
    <t>FACE TO FACE</t>
  </si>
  <si>
    <t>WTAMU DISPATCH</t>
  </si>
  <si>
    <t>TELEPHONE CALL/ON CA</t>
  </si>
  <si>
    <t>CALL FROM MANAGEMENT</t>
  </si>
  <si>
    <t>CALLED -IN</t>
  </si>
  <si>
    <t>SPRING DISPATCHER</t>
  </si>
  <si>
    <t>OFFICER SEYMOUR</t>
  </si>
  <si>
    <t>SHERRIF'S DISPATCH</t>
  </si>
  <si>
    <t>I WAS AT LOCATION</t>
  </si>
  <si>
    <t>SELF INITIATED DISP</t>
  </si>
  <si>
    <t>NOTIFIED BY PRIV SEC</t>
  </si>
  <si>
    <t>POLICE DISTPATCH</t>
  </si>
  <si>
    <t>COLLIN CO S.O.</t>
  </si>
  <si>
    <t>COLLIN CO SO</t>
  </si>
  <si>
    <t>TRAFFIC STOP/ONVIEW</t>
  </si>
  <si>
    <t>ROLE UP ON IT</t>
  </si>
  <si>
    <t>DPS PIERECE</t>
  </si>
  <si>
    <t>LUBBOCK RADIO DISPAT</t>
  </si>
  <si>
    <t>RAIDIO DISPATCH</t>
  </si>
  <si>
    <t>LAMAR UNIVERSITY DIS</t>
  </si>
  <si>
    <t>ATASCOSA  CO DIST.</t>
  </si>
  <si>
    <t>NS DISP</t>
  </si>
  <si>
    <t>OBSERVED THE TRAFFIC</t>
  </si>
  <si>
    <t>SAPD1490052</t>
  </si>
  <si>
    <t>N HOU PD DISPATCHER</t>
  </si>
  <si>
    <t>N HOUSTON PD DISP</t>
  </si>
  <si>
    <t>WILLIAMS FURNITURE</t>
  </si>
  <si>
    <t>TITUS COUNTY DISPATC</t>
  </si>
  <si>
    <t>SGT. B. SCOTT 6114</t>
  </si>
  <si>
    <t>HPD DISPATCHERD</t>
  </si>
  <si>
    <t>WITNESS INFORMED</t>
  </si>
  <si>
    <t>CHECK BY WITH OTHER</t>
  </si>
  <si>
    <t>RADIO DISPATCHED/PSO</t>
  </si>
  <si>
    <t>LEVELLAND POLICE DEP</t>
  </si>
  <si>
    <t>WESLACODPSCOMMS</t>
  </si>
  <si>
    <t>DISPATCH CAUSHEET</t>
  </si>
  <si>
    <t>LE. THOMPSON</t>
  </si>
  <si>
    <t>POLICE TELECOMMUNICA</t>
  </si>
  <si>
    <t>BCSO COMMUNICATION</t>
  </si>
  <si>
    <t>GUADLUPE SO-DISPATCH</t>
  </si>
  <si>
    <t>PASSER BY/CC</t>
  </si>
  <si>
    <t>DISPATCH REQUESTED</t>
  </si>
  <si>
    <t>WAS BLOCK FROM SCENE</t>
  </si>
  <si>
    <t>DPS HPUSTON</t>
  </si>
  <si>
    <t>PRESIDIO  SHERIFFS</t>
  </si>
  <si>
    <t>OFF DUTY POLICE OFFI</t>
  </si>
  <si>
    <t>DEPUTY CARTER</t>
  </si>
  <si>
    <t>KIRBY PD</t>
  </si>
  <si>
    <t>DRIVEN UPON DURING P</t>
  </si>
  <si>
    <t>SPECIAL OPERATION DI</t>
  </si>
  <si>
    <t>HOUSTON PILICE DISP</t>
  </si>
  <si>
    <t>WES COMM</t>
  </si>
  <si>
    <t>HPD DISPATCH`</t>
  </si>
  <si>
    <t>PHONE:  SGT J KAPCHE</t>
  </si>
  <si>
    <t>INITIAL CONTACT</t>
  </si>
  <si>
    <t>DPS -MINERAL WELLS</t>
  </si>
  <si>
    <t>BY ME</t>
  </si>
  <si>
    <t>ATASCOSA CO SO DISP.</t>
  </si>
  <si>
    <t>SAW THE AFTERMATH</t>
  </si>
  <si>
    <t>HEARD CRASH HAPPEN</t>
  </si>
  <si>
    <t>DISPATCH CALLSHEET</t>
  </si>
  <si>
    <t>HPD CENTRAL DISP.</t>
  </si>
  <si>
    <t>CALLED INTO POLICE D</t>
  </si>
  <si>
    <t>ON V</t>
  </si>
  <si>
    <t>OBSERVED BY SOUND</t>
  </si>
  <si>
    <t>WALK IN (BOTH UNITS)</t>
  </si>
  <si>
    <t>DIAL 911</t>
  </si>
  <si>
    <t>WALKIN TO HPD STA</t>
  </si>
  <si>
    <t>GRAYSON CO. SO</t>
  </si>
  <si>
    <t>FLAG DOWN CITIZEN</t>
  </si>
  <si>
    <t>OFFICER FOUND DPD  T</t>
  </si>
  <si>
    <t>ATASCOSA SO COMMS</t>
  </si>
  <si>
    <t>WHEWELER COUNTY 911</t>
  </si>
  <si>
    <t>DPS HOUSTOIN DISPATC</t>
  </si>
  <si>
    <t>TOOK CASE OVER PHONE</t>
  </si>
  <si>
    <t>ACSO RADIO</t>
  </si>
  <si>
    <t>FRIO COUNTY DIPATCH</t>
  </si>
  <si>
    <t>ON SITE-TRAFFIC OFC</t>
  </si>
  <si>
    <t>ANDREWS CO</t>
  </si>
  <si>
    <t>SAN ANTONIO DPS COM</t>
  </si>
  <si>
    <t>HPD CENTRAL DISP</t>
  </si>
  <si>
    <t>DISPATCHED/RADIO.</t>
  </si>
  <si>
    <t>DPD - MINERAL WELLS</t>
  </si>
  <si>
    <t>AUSTIN DPS COM</t>
  </si>
  <si>
    <t>MIDWEST DISPATCHER</t>
  </si>
  <si>
    <t>WESALCO DPS COMM</t>
  </si>
  <si>
    <t>BCSO DISPPATCH</t>
  </si>
  <si>
    <t>GUADALUPE SO D</t>
  </si>
  <si>
    <t>HOUSTN POLICE DEPART</t>
  </si>
  <si>
    <t>HPD DISPATCH\</t>
  </si>
  <si>
    <t>DROVE UP ON  ACCIDEN</t>
  </si>
  <si>
    <t>HARRIS CO SHERRIF</t>
  </si>
  <si>
    <t>OFFICER POYNOR - 867</t>
  </si>
  <si>
    <t>SGT FOUND COLLISON</t>
  </si>
  <si>
    <t>I WAS ON SCENE</t>
  </si>
  <si>
    <t>POLICE DISPATCEHER</t>
  </si>
  <si>
    <t>GUADALUPE DISPTCH</t>
  </si>
  <si>
    <t>DPS  HOUSTON DISPATC</t>
  </si>
  <si>
    <t>ON -VIEW</t>
  </si>
  <si>
    <t>LOCATED CRASH</t>
  </si>
  <si>
    <t>RESPONDED IN AREA</t>
  </si>
  <si>
    <t>WALK UP ON WRECKED V</t>
  </si>
  <si>
    <t>DROVE UPON/ HEARD</t>
  </si>
  <si>
    <t>INDIVIDUAL AND CASS</t>
  </si>
  <si>
    <t>EPPD DISATCHERS</t>
  </si>
  <si>
    <t>WALK-IN TO P.D.</t>
  </si>
  <si>
    <t>MDP DISPATCH</t>
  </si>
  <si>
    <t>RSDIO DISPATCHED</t>
  </si>
  <si>
    <t>SECRETARY</t>
  </si>
  <si>
    <t>SCHOOL DISTRICT POLI</t>
  </si>
  <si>
    <t>WALKED INTO THE SUB</t>
  </si>
  <si>
    <t>HALE  COUNTY DISPATC</t>
  </si>
  <si>
    <t>COLEMAN PD COMMUNICA</t>
  </si>
  <si>
    <t>SFISD-PD OFFICER</t>
  </si>
  <si>
    <t>DROVE UP ON SIGHT</t>
  </si>
  <si>
    <t>TXDPS WESLACO COMM</t>
  </si>
  <si>
    <t>RADIO/DISPACHT</t>
  </si>
  <si>
    <t>PAGED BY DISPATCH</t>
  </si>
  <si>
    <t>HPD ISPATCHED</t>
  </si>
  <si>
    <t>GAIL GERDES</t>
  </si>
  <si>
    <t>EBONY LEMORA</t>
  </si>
  <si>
    <t>OFFICER ADAM LOPEZ</t>
  </si>
  <si>
    <t>60T01-SGT. MORGAN</t>
  </si>
  <si>
    <t>OV-VIEWED</t>
  </si>
  <si>
    <t>MIDLAND SO DISPATCH</t>
  </si>
  <si>
    <t>ISP.</t>
  </si>
  <si>
    <t>TELEPHONED IN</t>
  </si>
  <si>
    <t>ASSIGNEMENT</t>
  </si>
  <si>
    <t>ON SCENE/IN VIEW</t>
  </si>
  <si>
    <t>CROSBY SO</t>
  </si>
  <si>
    <t>LAVACA CO 911</t>
  </si>
  <si>
    <t>FLAGGED DOWN/</t>
  </si>
  <si>
    <t>DROVE UPON ON PATROL</t>
  </si>
  <si>
    <t>BY OTHER MOTORIST</t>
  </si>
  <si>
    <t>LIMESTONE COUNTY</t>
  </si>
  <si>
    <t>CALLEDI IN</t>
  </si>
  <si>
    <t>ONN SCENE</t>
  </si>
  <si>
    <t>HPD DISP/ S.CENT</t>
  </si>
  <si>
    <t>GAINES S.O. DISPATCH</t>
  </si>
  <si>
    <t>NEW SUMMERFIELD PD</t>
  </si>
  <si>
    <t>GUADALUPE SO-DISPATC</t>
  </si>
  <si>
    <t>DISP TO 6425 BERNGR</t>
  </si>
  <si>
    <t>DPD UNIT ON SCENE</t>
  </si>
  <si>
    <t>RADIO DISPLATCH</t>
  </si>
  <si>
    <t>ESO- DIPATCH</t>
  </si>
  <si>
    <t>DISP TO 5129 WILD WI</t>
  </si>
  <si>
    <t>ASKED FOR IT</t>
  </si>
  <si>
    <t>DISPATCHED - CONST 4</t>
  </si>
  <si>
    <t>DISPATCHER (SALAZAR)</t>
  </si>
  <si>
    <t>ANDREWS CO. SO</t>
  </si>
  <si>
    <t>HPD NOTIFIED</t>
  </si>
  <si>
    <t>PATROL CELL PHONE</t>
  </si>
  <si>
    <t>SGT. R. ENGEL</t>
  </si>
  <si>
    <t>ASSIGNMENT</t>
  </si>
  <si>
    <t>WALK-IN REPORT OFFIC</t>
  </si>
  <si>
    <t>HAMILTON SO DISPATCH</t>
  </si>
  <si>
    <t>COMAL CO</t>
  </si>
  <si>
    <t>HEMPHILL COUNTY</t>
  </si>
  <si>
    <t>VIA PHONE BY CORPORA</t>
  </si>
  <si>
    <t>ONVIEWIED BY OFFICER</t>
  </si>
  <si>
    <t>WCSSO COMMUNICATIONS</t>
  </si>
  <si>
    <t>TROOPER HEAD</t>
  </si>
  <si>
    <t>DISPLAYED</t>
  </si>
  <si>
    <t>TRACY DELAGARZA</t>
  </si>
  <si>
    <t>STATUS SCREEN</t>
  </si>
  <si>
    <t>DISPATCHED B RADIO</t>
  </si>
  <si>
    <t>MCSO DISPATCH/VIA DP</t>
  </si>
  <si>
    <t>R.C.S.O. DISPATCH</t>
  </si>
  <si>
    <t>EPSO DIS</t>
  </si>
  <si>
    <t>DEPUTY HANKINS</t>
  </si>
  <si>
    <t>ONVIEWIED</t>
  </si>
  <si>
    <t>WESLACO  DPS COMM.</t>
  </si>
  <si>
    <t>ATASCOSA COMM.</t>
  </si>
  <si>
    <t>DPS TEXAS CITY  COMM</t>
  </si>
  <si>
    <t>GAINENS CO. SO</t>
  </si>
  <si>
    <t>PHONE CALL (CITIZEN)</t>
  </si>
  <si>
    <t>VICTORIA CO DISPATCH</t>
  </si>
  <si>
    <t>OTHER UNIT CALLED</t>
  </si>
  <si>
    <t>OFFICER M. CISNEROS</t>
  </si>
  <si>
    <t>CHAMBERS CO DISAPTCH</t>
  </si>
  <si>
    <t>ESO DISPATCH</t>
  </si>
  <si>
    <t>MILAM COUNTY SO</t>
  </si>
  <si>
    <t>VIDOR DISPACTH</t>
  </si>
  <si>
    <t>GAINES. CO DISPATCH</t>
  </si>
  <si>
    <t>MORRIS CO  SO</t>
  </si>
  <si>
    <t>GRIMES CO. DISPTCH</t>
  </si>
  <si>
    <t>OFFICER LAIRD DROVE</t>
  </si>
  <si>
    <t>LA MARQUE PD DISPATC</t>
  </si>
  <si>
    <t>DPS ABILENE DISPATCH</t>
  </si>
  <si>
    <t>BY A PASSING MOTORIS</t>
  </si>
  <si>
    <t>DISPATCHED1735</t>
  </si>
  <si>
    <t>DROVE PASS AFTER ACC</t>
  </si>
  <si>
    <t>OBSERVED; ON SCENE</t>
  </si>
  <si>
    <t>WAVEDDOWN</t>
  </si>
  <si>
    <t>HCOS</t>
  </si>
  <si>
    <t>HARRIS CTY. S.O.,</t>
  </si>
  <si>
    <t>CONSTABLE DISPATCH</t>
  </si>
  <si>
    <t>SEL DISCOVERED</t>
  </si>
  <si>
    <t>BLANCO SO COMM</t>
  </si>
  <si>
    <t>SELF-GENERATED CALL</t>
  </si>
  <si>
    <t>WEST LAKE HILLS DISP</t>
  </si>
  <si>
    <t>WESLACO DPS COMMUN.</t>
  </si>
  <si>
    <t>DPS CVE TROOPER</t>
  </si>
  <si>
    <t>OFFICER GRAHAM</t>
  </si>
  <si>
    <t>CORPUS CHR DPS COM</t>
  </si>
  <si>
    <t>SEMINOLE POLICE OFFI</t>
  </si>
  <si>
    <t>OFFICER WITNESS MVA</t>
  </si>
  <si>
    <t>GREGG COUNTY COMM</t>
  </si>
  <si>
    <t>OFC DROVE UPON WRECK</t>
  </si>
  <si>
    <t>KLEBERG CO DISPATCH</t>
  </si>
  <si>
    <t>ARCHER SO</t>
  </si>
  <si>
    <t>DPS BRYAN RADO</t>
  </si>
  <si>
    <t>PHONE DPS</t>
  </si>
  <si>
    <t>911 CALL TO KCSO</t>
  </si>
  <si>
    <t>DRIVER TO UNIT 2 DRN</t>
  </si>
  <si>
    <t>TXDPS MINERAL WELLS</t>
  </si>
  <si>
    <t>ZAVALA SO DISPATCH</t>
  </si>
  <si>
    <t>DRIVING BY THE INTER</t>
  </si>
  <si>
    <t>HOOD COUNTY SHERIFF</t>
  </si>
  <si>
    <t>HELOTES PD DISPATCH</t>
  </si>
  <si>
    <t>ROLL OF</t>
  </si>
  <si>
    <t>CASS COUNTY SO DISPA</t>
  </si>
  <si>
    <t>WALK UP COMPLANT</t>
  </si>
  <si>
    <t>UPSHUR CO COM</t>
  </si>
  <si>
    <t>HOUSTON DISP PD</t>
  </si>
  <si>
    <t>DPS CORPUS DISPATCH</t>
  </si>
  <si>
    <t>CORPORAL E. WHITE</t>
  </si>
  <si>
    <t>SIDPATCHER</t>
  </si>
  <si>
    <t>GOT FLAGGED DOWN</t>
  </si>
  <si>
    <t>RADIO'D BY OFFICER</t>
  </si>
  <si>
    <t>DISPATCHED BY W.C.S.</t>
  </si>
  <si>
    <t>NPD</t>
  </si>
  <si>
    <t>ATASOCSA CO. DISP.</t>
  </si>
  <si>
    <t>TRP MARC CHAMBERS</t>
  </si>
  <si>
    <t>HUNT CO SO COMM.</t>
  </si>
  <si>
    <t>STEPHENS CO DISPATCH</t>
  </si>
  <si>
    <t>OFCR MCANALLY #4140</t>
  </si>
  <si>
    <t>UPSHUR COUNTY DISP</t>
  </si>
  <si>
    <t>KERR COUNTY</t>
  </si>
  <si>
    <t>HPD UNIT 70Z78N</t>
  </si>
  <si>
    <t>EASTLAND COUNTY S.O.</t>
  </si>
  <si>
    <t>UPTON COUNTY</t>
  </si>
  <si>
    <t>HOUSTO CO. SHERIFFD</t>
  </si>
  <si>
    <t>SEYMOUR SO</t>
  </si>
  <si>
    <t>FAYETTE CO.SO</t>
  </si>
  <si>
    <t>CAMP CO  COMMUNICATI</t>
  </si>
  <si>
    <t>BCSO COMMUINICATION</t>
  </si>
  <si>
    <t>COCHRAN CO SO</t>
  </si>
  <si>
    <t>SAN ANTONIA DPS COMM</t>
  </si>
  <si>
    <t>DPSDISPATCH</t>
  </si>
  <si>
    <t>COCHRAN CO. SO.</t>
  </si>
  <si>
    <t>DISPATCHED MILLS SO</t>
  </si>
  <si>
    <t>MCSO RADIO TRAFFIC</t>
  </si>
  <si>
    <t>TROOPER REDMAN</t>
  </si>
  <si>
    <t>FLAGED DOWN BY UNIT2</t>
  </si>
  <si>
    <t>CHEROKEE COUNTY S.0.</t>
  </si>
  <si>
    <t>OBSRVED</t>
  </si>
  <si>
    <t>RADIO - BEE</t>
  </si>
  <si>
    <t>HAYS COUNTY. S.O</t>
  </si>
  <si>
    <t>RADIOED BY SUPERVISO</t>
  </si>
  <si>
    <t>SAPD14102975</t>
  </si>
  <si>
    <t>ONVIEW ACC</t>
  </si>
  <si>
    <t>I CALLED IT OUT</t>
  </si>
  <si>
    <t>LEVELLAND P.D.</t>
  </si>
  <si>
    <t>CONTACTED BY DRIVER.</t>
  </si>
  <si>
    <t>OFFICER NOTICED</t>
  </si>
  <si>
    <t>WCSO COMMUNICATTIONS</t>
  </si>
  <si>
    <t>OFFICER VIA RADIO</t>
  </si>
  <si>
    <t>SAN AUGUSTINE COMM</t>
  </si>
  <si>
    <t>ANGEL SILVA</t>
  </si>
  <si>
    <t>CALLED FREESTONE SO</t>
  </si>
  <si>
    <t>ATACOSA CO DISPATCH</t>
  </si>
  <si>
    <t>VSCO DISPATCH</t>
  </si>
  <si>
    <t>HEARD AND RESPONED</t>
  </si>
  <si>
    <t>BY DISATCH</t>
  </si>
  <si>
    <t>HPD DISPATCHER0835</t>
  </si>
  <si>
    <t>TROOPER M MCKINNEY</t>
  </si>
  <si>
    <t>JOE DANIELS</t>
  </si>
  <si>
    <t>ON VIEW/ FLAGGED DOW</t>
  </si>
  <si>
    <t>RICHARD FORD</t>
  </si>
  <si>
    <t>GUADALUPE COMM.</t>
  </si>
  <si>
    <t>CIVILIAN INFORMED ME</t>
  </si>
  <si>
    <t>INVESTIGATINGOFFICER</t>
  </si>
  <si>
    <t>GAINES CO. SO</t>
  </si>
  <si>
    <t>HOOD CO.</t>
  </si>
  <si>
    <t>ON VIEW MINOR</t>
  </si>
  <si>
    <t>VEIWED INCIDENT</t>
  </si>
  <si>
    <t>EASTLAND CO. DISPATC</t>
  </si>
  <si>
    <t>WCOS COMMS</t>
  </si>
  <si>
    <t>LEE CO. SO</t>
  </si>
  <si>
    <t>CASS CO.  S.O.</t>
  </si>
  <si>
    <t>RADI0</t>
  </si>
  <si>
    <t>DAWSON S.O. DISPATCH</t>
  </si>
  <si>
    <t>ADVISED BY BP</t>
  </si>
  <si>
    <t>HAMILTON CO SO-RADIO</t>
  </si>
  <si>
    <t>GUADALUPE CO S/O</t>
  </si>
  <si>
    <t>OFFICER LOCATED SCEN</t>
  </si>
  <si>
    <t>A.C.S.O</t>
  </si>
  <si>
    <t>BISHOP DISPATCHER</t>
  </si>
  <si>
    <t>PHONE-SAN SABA SO</t>
  </si>
  <si>
    <t>TROOPER RODNEY MAHAN</t>
  </si>
  <si>
    <t>RUSK CO. SO.</t>
  </si>
  <si>
    <t>LENNY GADDIS (HEARD</t>
  </si>
  <si>
    <t>OFFICER OBSERRVATION</t>
  </si>
  <si>
    <t>RECEIVED CALL</t>
  </si>
  <si>
    <t>HEARD IT IN THE AREA</t>
  </si>
  <si>
    <t>CAROSN CO SO</t>
  </si>
  <si>
    <t>COMAL COUNTY SP</t>
  </si>
  <si>
    <t>DPS  MINERAL WELLS</t>
  </si>
  <si>
    <t>UNIT 1 APPROACHED OF</t>
  </si>
  <si>
    <t>PD RADIO/DISPATCHED</t>
  </si>
  <si>
    <t>TURN LANE DISPATCHED</t>
  </si>
  <si>
    <t>PCSO DISPACTH</t>
  </si>
  <si>
    <t>SELF/HEARD</t>
  </si>
  <si>
    <t>LBK DPS/TELEPHONE</t>
  </si>
  <si>
    <t>ERATH CO.</t>
  </si>
  <si>
    <t>DRIVER ON SCENE</t>
  </si>
  <si>
    <t>DPS PIERCE COMMUNIC</t>
  </si>
  <si>
    <t>VAI PHONE</t>
  </si>
  <si>
    <t>CITIZEN WITNESSES</t>
  </si>
  <si>
    <t>JAMES HICKS, SGT/THP</t>
  </si>
  <si>
    <t>ONSTAR TO BCSO</t>
  </si>
  <si>
    <t>CAME ACROSS VEHS</t>
  </si>
  <si>
    <t>STARR CO SHERIFF</t>
  </si>
  <si>
    <t>FORT BEND COUNTY SHE</t>
  </si>
  <si>
    <t>DIAPSTCH</t>
  </si>
  <si>
    <t>HPD NORTHEAST DISP.</t>
  </si>
  <si>
    <t>KAUFMAN S O</t>
  </si>
  <si>
    <t>CALHOUN COSO COMM</t>
  </si>
  <si>
    <t>EXTRA JOB EMPLOYEE</t>
  </si>
  <si>
    <t>BY OFFICER BLACKMON</t>
  </si>
  <si>
    <t>CALLED BY COMPL</t>
  </si>
  <si>
    <t>INFORMED BY ONLOOKER</t>
  </si>
  <si>
    <t>POLICE DEPT. CELLULA</t>
  </si>
  <si>
    <t>CITIZEN ON VIEW</t>
  </si>
  <si>
    <t>CONTACTED BY PARTY</t>
  </si>
  <si>
    <t>OWNER, UNIT#2</t>
  </si>
  <si>
    <t>VIA 2 RADIO</t>
  </si>
  <si>
    <t>WALKER COUNTY S.O.</t>
  </si>
  <si>
    <t>DISPATCHEDR</t>
  </si>
  <si>
    <t>WAVED DOWN ON SCENE</t>
  </si>
  <si>
    <t>CO MPLAINTANT  REPOR</t>
  </si>
  <si>
    <t>DISPATCHRD BY RADIO</t>
  </si>
  <si>
    <t>ON LACATION AT TIME</t>
  </si>
  <si>
    <t>SRO RADIO</t>
  </si>
  <si>
    <t>RDIO-DISPATCHED</t>
  </si>
  <si>
    <t>CAME UP UPON</t>
  </si>
  <si>
    <t>WALK-IN REPORT - OFF</t>
  </si>
  <si>
    <t>CPL. SEELINGER</t>
  </si>
  <si>
    <t>PUBLIC CITIZEN</t>
  </si>
  <si>
    <t>HPD DSIAPTCHER</t>
  </si>
  <si>
    <t>GALLERIA SECURITY</t>
  </si>
  <si>
    <t>SGT. MICHAEL WINDHAM</t>
  </si>
  <si>
    <t>HITCHCOCK POLICE DEP</t>
  </si>
  <si>
    <t>HPD 3Z09N</t>
  </si>
  <si>
    <t>CRIME LINE</t>
  </si>
  <si>
    <t>ANGLETON ISD PD</t>
  </si>
  <si>
    <t>FROM OFFICER - CELL</t>
  </si>
  <si>
    <t>LR CANIZARES</t>
  </si>
  <si>
    <t>TW DISPATCH</t>
  </si>
  <si>
    <t>OFFICERS PRESENCE</t>
  </si>
  <si>
    <t>BAYLOR SO</t>
  </si>
  <si>
    <t>ATLANTA POLICE RADIO</t>
  </si>
  <si>
    <t>SGT. KEENUM</t>
  </si>
  <si>
    <t>OVERHEARD HSCO DISP</t>
  </si>
  <si>
    <t>HOU PD DISPTCH</t>
  </si>
  <si>
    <t>SGT. CUSTER</t>
  </si>
  <si>
    <t>ENCOUNTERED IT</t>
  </si>
  <si>
    <t>S.O DISPACTHER</t>
  </si>
  <si>
    <t>SMITH COUNTY DISP.</t>
  </si>
  <si>
    <t>WALKED IN STATIION</t>
  </si>
  <si>
    <t>TOW COMPANY CALLED</t>
  </si>
  <si>
    <t>HD  DISPATCH</t>
  </si>
  <si>
    <t>ON-VIEW BY DETECTIVE</t>
  </si>
  <si>
    <t>RONNIE HAECKER</t>
  </si>
  <si>
    <t>DISPATCHEFD</t>
  </si>
  <si>
    <t>ON VIEW STRANDED</t>
  </si>
  <si>
    <t>LMPD COMM</t>
  </si>
  <si>
    <t>BELL CO COMM  CENTER</t>
  </si>
  <si>
    <t>GARLAND DISP</t>
  </si>
  <si>
    <t>DENTON CO. DISPTACH</t>
  </si>
  <si>
    <t>OFFICER  INITIATED</t>
  </si>
  <si>
    <t>DISPATCHED - HCSO</t>
  </si>
  <si>
    <t>GALVESTON COUNTY SO</t>
  </si>
  <si>
    <t>WALK-IN PSB</t>
  </si>
  <si>
    <t>DISPATCHED/CHECK BY</t>
  </si>
  <si>
    <t>SHOWED UP ON SCENE</t>
  </si>
  <si>
    <t>ON VIEW(POST IMPACT)</t>
  </si>
  <si>
    <t>CALLS FOR SERVICE</t>
  </si>
  <si>
    <t>WALK-IN HPD STATION</t>
  </si>
  <si>
    <t>SC DISPTACH</t>
  </si>
  <si>
    <t>DIAPSTCHED</t>
  </si>
  <si>
    <t>VZCR</t>
  </si>
  <si>
    <t>POLICE RADIO1237</t>
  </si>
  <si>
    <t>BY SUBJECT OF UNIT 2</t>
  </si>
  <si>
    <t>SC DIS[ATCH</t>
  </si>
  <si>
    <t>DPS COMS. - WESLACO</t>
  </si>
  <si>
    <t>DEL RIO  COMM.</t>
  </si>
  <si>
    <t>SGT. BOWEN</t>
  </si>
  <si>
    <t>STOWES</t>
  </si>
  <si>
    <t>ON SCENE/OFFICER IN</t>
  </si>
  <si>
    <t>911 DIALED</t>
  </si>
  <si>
    <t>BY MR. MUNOZ</t>
  </si>
  <si>
    <t>HPD DISPATACH</t>
  </si>
  <si>
    <t>IN PERSON/DISPATCH</t>
  </si>
  <si>
    <t>RADIO/SELF</t>
  </si>
  <si>
    <t>MABANK POLICE DEPT.</t>
  </si>
  <si>
    <t>DISPATCHED BY LSO RA</t>
  </si>
  <si>
    <t>FLAGED DOWN BY COMPL</t>
  </si>
  <si>
    <t>CFS/ ON VIEW</t>
  </si>
  <si>
    <t>DROVE UP ON E-133</t>
  </si>
  <si>
    <t>DPS  COMMUNICATION</t>
  </si>
  <si>
    <t>JACK COUNTY  S.O.</t>
  </si>
  <si>
    <t>NO SITE</t>
  </si>
  <si>
    <t>HEARD:1/2 BLOCK AWAY</t>
  </si>
  <si>
    <t>DPS GARLAND COM</t>
  </si>
  <si>
    <t>DISPATCHED06192014</t>
  </si>
  <si>
    <t>RADIO DISPATACHED</t>
  </si>
  <si>
    <t>HOU PD DISPATCHER NS</t>
  </si>
  <si>
    <t>BRAZORIA COMM</t>
  </si>
  <si>
    <t>DPS TEX CITY COMM</t>
  </si>
  <si>
    <t>OFFICER WITNESSED IT</t>
  </si>
  <si>
    <t>NOTICED VEHICLE</t>
  </si>
  <si>
    <t>ON-VIEEWED</t>
  </si>
  <si>
    <t>POLICE RADIO/DISP</t>
  </si>
  <si>
    <t>TX DPS MINERAL WELLS</t>
  </si>
  <si>
    <t>EPSO</t>
  </si>
  <si>
    <t>PARKING ENFORCEMENT</t>
  </si>
  <si>
    <t>VIEWED PASSING BY</t>
  </si>
  <si>
    <t>HOU PD N DISPATCHER</t>
  </si>
  <si>
    <t>DFW COMMUNICATION</t>
  </si>
  <si>
    <t>PUBLIC SERVICE 602</t>
  </si>
  <si>
    <t>DENISON POLICE  DEPT</t>
  </si>
  <si>
    <t>HUMBLE PD</t>
  </si>
  <si>
    <t>SCURRY CO SO</t>
  </si>
  <si>
    <t>DISPATCH VIA HCSO</t>
  </si>
  <si>
    <t>OFFICER OBVERSATION</t>
  </si>
  <si>
    <t>N STATION WALK-IN</t>
  </si>
  <si>
    <t>DISPATCH BY DPS WACO</t>
  </si>
  <si>
    <t>SAPD14135747</t>
  </si>
  <si>
    <t>CALLOUT RESPONSE</t>
  </si>
  <si>
    <t>CORYELL COUNTY DISP.</t>
  </si>
  <si>
    <t>DISPATCH, VIA PHONE</t>
  </si>
  <si>
    <t>DISPATCH/DROVE UP ON</t>
  </si>
  <si>
    <t>OBSERVED VISUALLY</t>
  </si>
  <si>
    <t>HPD SPEC OPS DISP.</t>
  </si>
  <si>
    <t>OFF DUTY WASKOM OFFI</t>
  </si>
  <si>
    <t>WALK -N</t>
  </si>
  <si>
    <t>ARRIVED  AT SCENE</t>
  </si>
  <si>
    <t>LOCATED VIA OFFICER</t>
  </si>
  <si>
    <t>UPSHUR COUNTY S.O. D</t>
  </si>
  <si>
    <t>HEARD OVER THE RADIO</t>
  </si>
  <si>
    <t>DISPATCH\</t>
  </si>
  <si>
    <t>NTTA COMMAND CENTER</t>
  </si>
  <si>
    <t>SAN AUGUSTNE COMM.</t>
  </si>
  <si>
    <t>BURL HAGLER</t>
  </si>
  <si>
    <t>HOU PD DISPATCHER</t>
  </si>
  <si>
    <t>PURSUING OFFICERS</t>
  </si>
  <si>
    <t>TPWD GAME WARDEN</t>
  </si>
  <si>
    <t>DPS TEX CITY COM</t>
  </si>
  <si>
    <t>ZAVALA SO</t>
  </si>
  <si>
    <t>HOU PD HISPATCHER</t>
  </si>
  <si>
    <t>ATLANTA POLICE DEPT</t>
  </si>
  <si>
    <t>FAYETTE COUNTY SO.</t>
  </si>
  <si>
    <t>DROVE ONT SCENE</t>
  </si>
  <si>
    <t>DIISPPATCH</t>
  </si>
  <si>
    <t>BLANCO COUNTY COMMUN</t>
  </si>
  <si>
    <t>HOCKLEY CO DISPATCH</t>
  </si>
  <si>
    <t>RAFAEL BALDERAS</t>
  </si>
  <si>
    <t>OFFICER BETLER #1652</t>
  </si>
  <si>
    <t>DPS CCOMMUNICATIONS</t>
  </si>
  <si>
    <t>CHAMBERS CO</t>
  </si>
  <si>
    <t>SO LLANO</t>
  </si>
  <si>
    <t>REFUGIO CO. SO DISP.</t>
  </si>
  <si>
    <t>CALDWEL DISPATCH</t>
  </si>
  <si>
    <t>TYLER CO DISPATCH</t>
  </si>
  <si>
    <t>BRAZORIA  COUNTY SO</t>
  </si>
  <si>
    <t>RANDALL  CO. RADIO</t>
  </si>
  <si>
    <t>MSCO COMMUNICATIONS</t>
  </si>
  <si>
    <t>BELL COMM CENTER</t>
  </si>
  <si>
    <t>HP-DISPATCHER</t>
  </si>
  <si>
    <t>WESALCO DPS COMMUNIC</t>
  </si>
  <si>
    <t>CALL FROM FIRE CHIEF</t>
  </si>
  <si>
    <t>MULESHOE DISPATCHED</t>
  </si>
  <si>
    <t>DPS AUSTIN BY PHONE</t>
  </si>
  <si>
    <t>HPD DISP / FLAG DOWN</t>
  </si>
  <si>
    <t>ESO-DISPACTCH</t>
  </si>
  <si>
    <t>FCSO COMMUNICATIONS</t>
  </si>
  <si>
    <t>OBSERVED THE CRASH.</t>
  </si>
  <si>
    <t>BY FIRE CHIEF</t>
  </si>
  <si>
    <t>VOLUNTERED</t>
  </si>
  <si>
    <t>REDIO</t>
  </si>
  <si>
    <t>POLICE RADIO  CALL</t>
  </si>
  <si>
    <t>SGT. ROLLED UP ON</t>
  </si>
  <si>
    <t>AMARILLO DPS DISP</t>
  </si>
  <si>
    <t>BOERNE PD DIPSATCH</t>
  </si>
  <si>
    <t>DROV ON SCENE</t>
  </si>
  <si>
    <t>DEWITT CO.  S O</t>
  </si>
  <si>
    <t>FREETONE SO</t>
  </si>
  <si>
    <t>AUSTIN DPS DISPATCH</t>
  </si>
  <si>
    <t>NOTIFIED BY SARGENT</t>
  </si>
  <si>
    <t>TRAFFIC CONTACT</t>
  </si>
  <si>
    <t>OBERVED VEHICLE</t>
  </si>
  <si>
    <t>PATROL-DRIVE UP ON</t>
  </si>
  <si>
    <t>OBSERVED AFTER WRECK</t>
  </si>
  <si>
    <t>EL PASO COM</t>
  </si>
  <si>
    <t>CARSON DISPATCH</t>
  </si>
  <si>
    <t>RADIO (CHIEF)</t>
  </si>
  <si>
    <t>CALLED OVER PHONE</t>
  </si>
  <si>
    <t>DEPUTY KEN THOMAS</t>
  </si>
  <si>
    <t>WOOD  COUNTY S.O.</t>
  </si>
  <si>
    <t>DISPATCHED BY PD</t>
  </si>
  <si>
    <t>TROOPER JASON PARKER</t>
  </si>
  <si>
    <t>DISPATCH/BY PHONE</t>
  </si>
  <si>
    <t>DPS TROOPER 2536</t>
  </si>
  <si>
    <t>DPS WICHTIA FALLS</t>
  </si>
  <si>
    <t>RESPONDED TO RADIO</t>
  </si>
  <si>
    <t>DISPATCHED WACO DPS</t>
  </si>
  <si>
    <t>SGT. GOODRICH, FBSO</t>
  </si>
  <si>
    <t>ON SIGHT-UEDI</t>
  </si>
  <si>
    <t>DRIVER - REAVIS</t>
  </si>
  <si>
    <t>DIPATCHED VIA RADIO</t>
  </si>
  <si>
    <t>HARRISON CO S.O.</t>
  </si>
  <si>
    <t>VICTIM PUBLIC SERVIC</t>
  </si>
  <si>
    <t>CPL. BRISCOE</t>
  </si>
  <si>
    <t>OFFICER HAEGELIN</t>
  </si>
  <si>
    <t>HUDSON OAKS PD</t>
  </si>
  <si>
    <t>EP POLICE DISPATCH</t>
  </si>
  <si>
    <t>2014-68834</t>
  </si>
  <si>
    <t>MCOS RADIO</t>
  </si>
  <si>
    <t>HAWKINS P.D.</t>
  </si>
  <si>
    <t>HOUSTON HPD DISP</t>
  </si>
  <si>
    <t>EL PASO COM.</t>
  </si>
  <si>
    <t>HPD ONVIEW</t>
  </si>
  <si>
    <t>DEPUTY CODY JOLLY</t>
  </si>
  <si>
    <t>BY PHONE DPS AUSTIN</t>
  </si>
  <si>
    <t>GRAYSON CO SO</t>
  </si>
  <si>
    <t>BY OTHER TROOPER</t>
  </si>
  <si>
    <t>IN VISION</t>
  </si>
  <si>
    <t>ARMSTORNG COUNTY</t>
  </si>
  <si>
    <t>ROLLED UP MVA</t>
  </si>
  <si>
    <t>RADIO DISPACTED</t>
  </si>
  <si>
    <t>TRAFFIC OFFICER</t>
  </si>
  <si>
    <t>COLLINGSWOTH DISPATC</t>
  </si>
  <si>
    <t>ELIZABETH DORNAK</t>
  </si>
  <si>
    <t>VISUALLY</t>
  </si>
  <si>
    <t>OFFICER ANDERSON</t>
  </si>
  <si>
    <t>VIA RADIO/DISPATCH</t>
  </si>
  <si>
    <t>ANDREWS PD</t>
  </si>
  <si>
    <t>AUSTIN COUNTY  COMM</t>
  </si>
  <si>
    <t>ARRIVED ON SCENE FOR</t>
  </si>
  <si>
    <t>DELRIOCOMMUNICATIONS</t>
  </si>
  <si>
    <t>DPS COMMUNICATOIN</t>
  </si>
  <si>
    <t>DISPATCH/911 CALL</t>
  </si>
  <si>
    <t>WCOS COMMUNICATION</t>
  </si>
  <si>
    <t>RUSK COUNYT DISPATCH</t>
  </si>
  <si>
    <t>ROLLED UP ON CRSAH</t>
  </si>
  <si>
    <t>NOTIFIED BY TEXAS EM</t>
  </si>
  <si>
    <t>DELRIO COMMUNICATION</t>
  </si>
  <si>
    <t>DPS DEL RION COMM.</t>
  </si>
  <si>
    <t>NSDISP</t>
  </si>
  <si>
    <t>CHAMBRS CO SO</t>
  </si>
  <si>
    <t>COOKE CO. DISPACH</t>
  </si>
  <si>
    <t>OFFICER SCHAEFER</t>
  </si>
  <si>
    <t>DPS PEIRCE DISPATCH</t>
  </si>
  <si>
    <t>DISP TO DIF LOCATION</t>
  </si>
  <si>
    <t>ON VIEW/SITE</t>
  </si>
  <si>
    <t>VIA MVT DISPATCHED</t>
  </si>
  <si>
    <t>POLCIE RADO</t>
  </si>
  <si>
    <t>DEWITT COUNTY  COMM</t>
  </si>
  <si>
    <t>WEBB SO SUBSTATION</t>
  </si>
  <si>
    <t>CHECKPOINT</t>
  </si>
  <si>
    <t>DISP TO 4041 STANTON</t>
  </si>
  <si>
    <t>RANDALL RADIO</t>
  </si>
  <si>
    <t>CLEVELAND PD DISPATC</t>
  </si>
  <si>
    <t>OWAIVED DOWN</t>
  </si>
  <si>
    <t>MCR RADIO</t>
  </si>
  <si>
    <t>PHONE - DRIVER</t>
  </si>
  <si>
    <t>DENISON POLICE DEPT</t>
  </si>
  <si>
    <t>BELL CO,COMM.CENTER</t>
  </si>
  <si>
    <t>SIGHT/ WALK IN</t>
  </si>
  <si>
    <t>FRONT DESK WALK IN.</t>
  </si>
  <si>
    <t>INFO FROM CITIZEN</t>
  </si>
  <si>
    <t>WALKED INTO MVRCC</t>
  </si>
  <si>
    <t>BELL CO.COMM..CENTER</t>
  </si>
  <si>
    <t>FORT  BEND DISPATCH</t>
  </si>
  <si>
    <t>KAUFMAN PD</t>
  </si>
  <si>
    <t>SGT WHEELER</t>
  </si>
  <si>
    <t>WALK IN S GESSNER</t>
  </si>
  <si>
    <t>DIANA CALLED</t>
  </si>
  <si>
    <t>PHONE BY JAKE GASS</t>
  </si>
  <si>
    <t>APPROACHED BY COMPLA</t>
  </si>
  <si>
    <t>HPD DISPATCHER,</t>
  </si>
  <si>
    <t>SISDPD DISPATCH</t>
  </si>
  <si>
    <t>DISPATCHED BY P.D. C</t>
  </si>
  <si>
    <t>PONE</t>
  </si>
  <si>
    <t>DELAY DISPATCH 62314</t>
  </si>
  <si>
    <t>HEMPHILL COUNTY S0</t>
  </si>
  <si>
    <t>DPS DL CSR</t>
  </si>
  <si>
    <t>UHPD DISPATCH (RADIO</t>
  </si>
  <si>
    <t>VICTIM REPORTED</t>
  </si>
  <si>
    <t>HPR DISPATCHER</t>
  </si>
  <si>
    <t>APPROACHED BY COMPL</t>
  </si>
  <si>
    <t>THP TYLER COMM</t>
  </si>
  <si>
    <t>COLLEGE SECURITY</t>
  </si>
  <si>
    <t>APPROACHED BY CTITZE</t>
  </si>
  <si>
    <t>FLAGGED STOREFRONT</t>
  </si>
  <si>
    <t>CONTACTED BY AN OFF</t>
  </si>
  <si>
    <t>DPD TRANSFERRED CALL</t>
  </si>
  <si>
    <t>WALKED UP STATION</t>
  </si>
  <si>
    <t>WALK IN-PD LOBBY</t>
  </si>
  <si>
    <t>JAMES BRAZIL</t>
  </si>
  <si>
    <t>YOAKUM CO. SO.</t>
  </si>
  <si>
    <t>CALLED IN (PHONE)</t>
  </si>
  <si>
    <t>CONSHO SO</t>
  </si>
  <si>
    <t>PHONE CALL FROM WITN</t>
  </si>
  <si>
    <t>PARKED WITHIN SIGHT/</t>
  </si>
  <si>
    <t>WEATHERFORD DISPATCH</t>
  </si>
  <si>
    <t>REPORTED AT SUB</t>
  </si>
  <si>
    <t>BLANCO COUNTY COMM</t>
  </si>
  <si>
    <t>PERSUIT UNIT 1</t>
  </si>
  <si>
    <t>HPD NS DISPATCHER</t>
  </si>
  <si>
    <t>TRAFFIC STOP/PURSUIT</t>
  </si>
  <si>
    <t>HAYS COUNTY COMMS</t>
  </si>
  <si>
    <t>SAW DAMAGE TO FENCE</t>
  </si>
  <si>
    <t>DISPATCHED (SALAZAR)</t>
  </si>
  <si>
    <t>RECEIVED A CALL</t>
  </si>
  <si>
    <t>AGENCY ASSIST</t>
  </si>
  <si>
    <t>ALIEF ISD DISPACTH</t>
  </si>
  <si>
    <t>D. BRAXTON</t>
  </si>
  <si>
    <t>RELIEVED UNIT</t>
  </si>
  <si>
    <t>DISPATCHED TO 1101 D</t>
  </si>
  <si>
    <t>DISPATCH KCSO</t>
  </si>
  <si>
    <t>FOUN</t>
  </si>
  <si>
    <t>FLAG OVER</t>
  </si>
  <si>
    <t>DISPATCHED(RAIDO)</t>
  </si>
  <si>
    <t>DISPATCH CH 1</t>
  </si>
  <si>
    <t>DISPA�CH</t>
  </si>
  <si>
    <t>DF</t>
  </si>
  <si>
    <t>POLICE DISPATCHD</t>
  </si>
  <si>
    <t>PD CALL</t>
  </si>
  <si>
    <t>DROVE INTO AREA DIRE</t>
  </si>
  <si>
    <t>LANCASTER COMMUNICAT</t>
  </si>
  <si>
    <t>OFFICER CONDE</t>
  </si>
  <si>
    <t>VIA RADIO BY 3770.</t>
  </si>
  <si>
    <t>JUST WAS</t>
  </si>
  <si>
    <t>SLATON PD DISPATCH</t>
  </si>
  <si>
    <t>OFF CROUCH</t>
  </si>
  <si>
    <t>RADIA DISPATCHER</t>
  </si>
  <si>
    <t>MISD #4611</t>
  </si>
  <si>
    <t>JOE GUZMAN</t>
  </si>
  <si>
    <t>ON SCENE/SIGHT</t>
  </si>
  <si>
    <t>RADIO COM.</t>
  </si>
  <si>
    <t>WITNESS NOTIFIED</t>
  </si>
  <si>
    <t>HPD- S/O DISPATCHER</t>
  </si>
  <si>
    <t>PHONE CALL VIA 656</t>
  </si>
  <si>
    <t>BELL CO., COMM.</t>
  </si>
  <si>
    <t>HAMLIN DISPATCH</t>
  </si>
  <si>
    <t>SAN AUGUSTINE DISP</t>
  </si>
  <si>
    <t>BELL CO COMM CTR</t>
  </si>
  <si>
    <t>DPC COMM WF</t>
  </si>
  <si>
    <t>BRYAN COMM.</t>
  </si>
  <si>
    <t>MCSO DEPUTY RADIO</t>
  </si>
  <si>
    <t>YOUNG COUNTY DISPAT</t>
  </si>
  <si>
    <t>OFFICER JERRY DILDAY</t>
  </si>
  <si>
    <t>WALK IN STA</t>
  </si>
  <si>
    <t>PD WALK IN</t>
  </si>
  <si>
    <t>DPS PECOS COMMS</t>
  </si>
  <si>
    <t>MCT DISPATCH `</t>
  </si>
  <si>
    <t>BRENHAM COMM.Q</t>
  </si>
  <si>
    <t>WAL IN REPORT</t>
  </si>
  <si>
    <t>HEREFORD COMM.</t>
  </si>
  <si>
    <t>GONZALES S.O</t>
  </si>
  <si>
    <t>CASS CO COMM</t>
  </si>
  <si>
    <t>CORPUS CHRISTI COMMS</t>
  </si>
  <si>
    <t>DISPATCH TRINITY</t>
  </si>
  <si>
    <t>BASTROP COUNTY COMMS</t>
  </si>
  <si>
    <t>HEREFORD COMM</t>
  </si>
  <si>
    <t>SAN PATRICIO DISP.</t>
  </si>
  <si>
    <t>GPPD COMMUNICATIONS</t>
  </si>
  <si>
    <t>MCMULLEN SHERIFF DEP</t>
  </si>
  <si>
    <t>DALHART COMM</t>
  </si>
  <si>
    <t>CALL TO POLICE STA</t>
  </si>
  <si>
    <t>HARRIS COUNTY DIST 5</t>
  </si>
  <si>
    <t>KERR SO PHONE CALL</t>
  </si>
  <si>
    <t>CALLED BY SRO</t>
  </si>
  <si>
    <t>SELF-REPORTED</t>
  </si>
  <si>
    <t>DPS COMMS: WF</t>
  </si>
  <si>
    <t>BOERNE DISP[ATCH</t>
  </si>
  <si>
    <t>WESLACO COMMX</t>
  </si>
  <si>
    <t>W342</t>
  </si>
  <si>
    <t>3RD PARTY CALLER</t>
  </si>
  <si>
    <t>SUTTON COUNTY DISP</t>
  </si>
  <si>
    <t>LYNN COUNTY VEGA</t>
  </si>
  <si>
    <t>DISPATCH/ PAGER</t>
  </si>
  <si>
    <t>OFCR REQUESTED MVA</t>
  </si>
  <si>
    <t>DPSPHONE</t>
  </si>
  <si>
    <t>OFFICE DELAYED REPOR</t>
  </si>
  <si>
    <t>VIA MOBILE COMPUTER</t>
  </si>
  <si>
    <t>RADIO DISPARTCHED</t>
  </si>
  <si>
    <t>CHAMBERS COUNTY  SO</t>
  </si>
  <si>
    <t>DP LUFKIN COMM</t>
  </si>
  <si>
    <t>SAISI #169 BODENBACH</t>
  </si>
  <si>
    <t>DPS MIDLAND COMMS</t>
  </si>
  <si>
    <t>CALLED DISPATCHED</t>
  </si>
  <si>
    <t>ONVIEW UNIT 21I51N</t>
  </si>
  <si>
    <t>NAVARRO COUNTY DIS</t>
  </si>
  <si>
    <t>CAMERON DISPATCH</t>
  </si>
  <si>
    <t>DPS DISPATCH CORPUS</t>
  </si>
  <si>
    <t>NTECC</t>
  </si>
  <si>
    <t>RRCSO</t>
  </si>
  <si>
    <t>WOOD CO</t>
  </si>
  <si>
    <t>WOOD CNTY</t>
  </si>
  <si>
    <t>OFFICER ITITIATED</t>
  </si>
  <si>
    <t>DIDPTCHER</t>
  </si>
  <si>
    <t>HOPKINS CO SO</t>
  </si>
  <si>
    <t>RECEIVED AT STA</t>
  </si>
  <si>
    <t>HOOD CO</t>
  </si>
  <si>
    <t>CRANE CO SO</t>
  </si>
  <si>
    <t>CHILDRESS C DISPATCH</t>
  </si>
  <si>
    <t>OFFICER WAS ONSCENE</t>
  </si>
  <si>
    <t>JWC VIA-RADIO</t>
  </si>
  <si>
    <t>LAREDO DIAPTCH</t>
  </si>
  <si>
    <t>MCMULLEN DEPUTY 221</t>
  </si>
  <si>
    <t>JEAN LUERA</t>
  </si>
  <si>
    <t>RADIO/MOBILE CAD</t>
  </si>
  <si>
    <t>BY TRP DEBIAW</t>
  </si>
  <si>
    <t>DPS TROOPER MCBRIDE</t>
  </si>
  <si>
    <t>DPS C.C. COMMS</t>
  </si>
  <si>
    <t>CORYELL CO. COMM</t>
  </si>
  <si>
    <t>HPD/ S.CENT DISPATCH</t>
  </si>
  <si>
    <t>HPD / S.CENT DISPATC</t>
  </si>
  <si>
    <t>BASTROP DISPATCH</t>
  </si>
  <si>
    <t>MACT DISPATCH</t>
  </si>
  <si>
    <t>JACK COUNTY DISP</t>
  </si>
  <si>
    <t>DISPATCH LAMB SO</t>
  </si>
  <si>
    <t>J. ALVARADO</t>
  </si>
  <si>
    <t>AGL DROVE UP</t>
  </si>
  <si>
    <t>ON VIEW AFTER CRASH</t>
  </si>
  <si>
    <t>N/STATION WALK-IN.</t>
  </si>
  <si>
    <t>BELL COUTNY COMM.</t>
  </si>
  <si>
    <t>HOCKLEY CO. DISPATCH</t>
  </si>
  <si>
    <t>HPD NS DISP</t>
  </si>
  <si>
    <t>SAW AFTER IMPACT</t>
  </si>
  <si>
    <t>OLDHAM CO S.O.</t>
  </si>
  <si>
    <t>CALDWEL SO DISPATCH</t>
  </si>
  <si>
    <t>DEAF SMITH CO S.O.</t>
  </si>
  <si>
    <t>GUADALUPE CO COMM</t>
  </si>
  <si>
    <t>WALK IN GESSNER STAT</t>
  </si>
  <si>
    <t>SNYDER DISPATCH</t>
  </si>
  <si>
    <t>DIAPCTCHED</t>
  </si>
  <si>
    <t>WALK IN REPORT STATI</t>
  </si>
  <si>
    <t>SGT ADV. BY PHONE</t>
  </si>
  <si>
    <t>EASTLAND COUNTY</t>
  </si>
  <si>
    <t>BASTROP S.O. COMMS</t>
  </si>
  <si>
    <t>TROOPER CEDRIC GRAY</t>
  </si>
  <si>
    <t>PRUE DISPATCH</t>
  </si>
  <si>
    <t>ON CELL</t>
  </si>
  <si>
    <t>CARTHAGE PD DISPATCH</t>
  </si>
  <si>
    <t>HARRIS CO SHERIFF'S</t>
  </si>
  <si>
    <t>WC SHERIFF'S UNIT</t>
  </si>
  <si>
    <t>TERRY CO. DISPATCH</t>
  </si>
  <si>
    <t>REPORT MADE AT STA</t>
  </si>
  <si>
    <t>SAN JAC CO SO</t>
  </si>
  <si>
    <t>RESPONDED AS BACK UP</t>
  </si>
  <si>
    <t>DPS TYLER  COMM</t>
  </si>
  <si>
    <t>ARRIVED FOR INITIAL</t>
  </si>
  <si>
    <t>GAINES SO</t>
  </si>
  <si>
    <t>REQUSTED</t>
  </si>
  <si>
    <t>GAINES CO COMM</t>
  </si>
  <si>
    <t>SAN ANTONIO COM</t>
  </si>
  <si>
    <t>SERGEANT HENDRIX</t>
  </si>
  <si>
    <t>RRC DISPATCH</t>
  </si>
  <si>
    <t>DISPATCHED GOLIAD SO</t>
  </si>
  <si>
    <t>ANDREWS COMM</t>
  </si>
  <si>
    <t>HUDSPETH COMMS</t>
  </si>
  <si>
    <t>BASTROP SO DISPATCH</t>
  </si>
  <si>
    <t>CONCHO COUNTY</t>
  </si>
  <si>
    <t>LATER OBSERVED</t>
  </si>
  <si>
    <t>WALK IN.</t>
  </si>
  <si>
    <t>VOULENTEERED</t>
  </si>
  <si>
    <t>PSO IN THE AREA</t>
  </si>
  <si>
    <t>CAME TO SUB STATION</t>
  </si>
  <si>
    <t>POLICE DISPATCER</t>
  </si>
  <si>
    <t>TROOPER MCMILLON</t>
  </si>
  <si>
    <t>DPS COMMS AUSTIN</t>
  </si>
  <si>
    <t>CAME ACROSS/UPON</t>
  </si>
  <si>
    <t>EL PASO DPS COMMS</t>
  </si>
  <si>
    <t>BYSTANDARD</t>
  </si>
  <si>
    <t>CITIZEN WALKED UP</t>
  </si>
  <si>
    <t>WOPD</t>
  </si>
  <si>
    <t>GP DISPATCH</t>
  </si>
  <si>
    <t>RADIO DISPAYCHED</t>
  </si>
  <si>
    <t>VICTIM NOTIFIED</t>
  </si>
  <si>
    <t>DAWSON COUNTY COMM</t>
  </si>
  <si>
    <t>GPPD COMMUNICTIONS</t>
  </si>
  <si>
    <t>VAN ZANDT CO</t>
  </si>
  <si>
    <t>OBSERVED AND ON SCEN</t>
  </si>
  <si>
    <t>HP6B08</t>
  </si>
  <si>
    <t>LIPSCOMB COUNTY</t>
  </si>
  <si>
    <t>BASTTROP DISPATCH</t>
  </si>
  <si>
    <t>DISPATCHED - PHONE</t>
  </si>
  <si>
    <t>VISUALLY.</t>
  </si>
  <si>
    <t>RADIEO</t>
  </si>
  <si>
    <t>STRATFORD COMM</t>
  </si>
  <si>
    <t>CASS COUINTY SO</t>
  </si>
  <si>
    <t>TROOPER ASTELLO</t>
  </si>
  <si>
    <t>COMAL COUNTY COMM</t>
  </si>
  <si>
    <t>AMARILLO  DPS</t>
  </si>
  <si>
    <t>CITIZEN FLAGGED</t>
  </si>
  <si>
    <t>PALO PINTO COMMS</t>
  </si>
  <si>
    <t>COOKE SO</t>
  </si>
  <si>
    <t>DISPATCHED:CONCHO SO</t>
  </si>
  <si>
    <t>FREDERICKSBURG COMM</t>
  </si>
  <si>
    <t>PARKER COUNTY FIRE</t>
  </si>
  <si>
    <t>DAVID - 713-202-3879</t>
  </si>
  <si>
    <t>DPS HOU COMMS</t>
  </si>
  <si>
    <t>SGT. JOHNSON</t>
  </si>
  <si>
    <t>HEARD / LOOKED / SAW</t>
  </si>
  <si>
    <t>LOCATED SCENE</t>
  </si>
  <si>
    <t>COMPUTER DISPTCH</t>
  </si>
  <si>
    <t>RADIO/ DISPATCHED</t>
  </si>
  <si>
    <t>DAWSON COMMUNICATION</t>
  </si>
  <si>
    <t>CALL INTO PD</t>
  </si>
  <si>
    <t>CC DPS DISPATCH</t>
  </si>
  <si>
    <t>DISPACHT</t>
  </si>
  <si>
    <t>DEAF SMITH SO COMM</t>
  </si>
  <si>
    <t>CALL FROM DEPUTY</t>
  </si>
  <si>
    <t>CONTACTED BY CITY</t>
  </si>
  <si>
    <t>WALK N FRONT DESK</t>
  </si>
  <si>
    <t>DPS BRYAN COM.</t>
  </si>
  <si>
    <t>DIMMIT DISPATCH</t>
  </si>
  <si>
    <t>WASKOM PD</t>
  </si>
  <si>
    <t>A DEPUTY FROM HSCO</t>
  </si>
  <si>
    <t>ATASCOS COUNTY SO</t>
  </si>
  <si>
    <t>SAN PATRICIO  DISP.</t>
  </si>
  <si>
    <t>COOKE COUNTY DISPTCH</t>
  </si>
  <si>
    <t>RAINS CNTY SO</t>
  </si>
  <si>
    <t>TROOPER C. LOWRIE</t>
  </si>
  <si>
    <t>PALO PINTO COMM</t>
  </si>
  <si>
    <t>MORRIS COUNTY COMM</t>
  </si>
  <si>
    <t>DISPATCHED HANS.CSO</t>
  </si>
  <si>
    <t>MASON COUNTY</t>
  </si>
  <si>
    <t>LT MCGARY</t>
  </si>
  <si>
    <t>911 DISPATCH CENTER</t>
  </si>
  <si>
    <t>DISTRICT</t>
  </si>
  <si>
    <t>GPPD COMMUNCATIONS</t>
  </si>
  <si>
    <t>TYLER COMM.</t>
  </si>
  <si>
    <t>RADIO COMMAND CENTER</t>
  </si>
  <si>
    <t>CASS COUNTY COMM</t>
  </si>
  <si>
    <t>CONTACED BY C255</t>
  </si>
  <si>
    <t>CASS SO</t>
  </si>
  <si>
    <t>POLICE SUBSTATION</t>
  </si>
  <si>
    <t>RAVEN REED</t>
  </si>
  <si>
    <t>LEON SO</t>
  </si>
  <si>
    <t>ON VIEW STRANDED VEH</t>
  </si>
  <si>
    <t>SERGEANT NORDHOFF</t>
  </si>
  <si>
    <t>RADUI DISPATCHED</t>
  </si>
  <si>
    <t>ON DUTY SERGEANT</t>
  </si>
  <si>
    <t>MONTGOMERY CO. DISP</t>
  </si>
  <si>
    <t>911 / DISPATCHED</t>
  </si>
  <si>
    <t>DISPATCHED -DPS WACO</t>
  </si>
  <si>
    <t>CAMP SO</t>
  </si>
  <si>
    <t>ARRIVED AFTER</t>
  </si>
  <si>
    <t>MEDINA CNTY DISPATCH</t>
  </si>
  <si>
    <t>OBSERVED IT HAPPEN</t>
  </si>
  <si>
    <t>WACO COMM</t>
  </si>
  <si>
    <t>WESLACO  DISPATCH</t>
  </si>
  <si>
    <t>MCT DISPCATCH</t>
  </si>
  <si>
    <t>MCT DIPSPATCH</t>
  </si>
  <si>
    <t>ERATH CO. SO.</t>
  </si>
  <si>
    <t>BELL COMM CTR</t>
  </si>
  <si>
    <t>INGRAM RD</t>
  </si>
  <si>
    <t>P488</t>
  </si>
  <si>
    <t>GPFD COMMUNICATIONS</t>
  </si>
  <si>
    <t>WILLACY CO. S.O.</t>
  </si>
  <si>
    <t>SGT ALLISON, KCSO</t>
  </si>
  <si>
    <t>PD DISPATCHH</t>
  </si>
  <si>
    <t>DROVE ON TO CRASH</t>
  </si>
  <si>
    <t>POTTER COUNTY SO</t>
  </si>
  <si>
    <t>CRYSTAL CITY PD</t>
  </si>
  <si>
    <t>STOREFRONT WALKIN RE</t>
  </si>
  <si>
    <t>ROLLED  UP</t>
  </si>
  <si>
    <t>UNIT 2 WAVED US DOWN</t>
  </si>
  <si>
    <t>BY UNIT 2 OWNER</t>
  </si>
  <si>
    <t>HUDSPETH COMM.</t>
  </si>
  <si>
    <t>BLANCO CO. COMMS</t>
  </si>
  <si>
    <t>ERATH SHERIFFS OFFIC</t>
  </si>
  <si>
    <t>FREESTONE COUNTY S.O</t>
  </si>
  <si>
    <t>CALL FROM COMMUNICAT</t>
  </si>
  <si>
    <t>CIRCLE C RANCH MGR</t>
  </si>
  <si>
    <t>COMMS HOUSTON</t>
  </si>
  <si>
    <t>ACSO  (UNIT 520)</t>
  </si>
  <si>
    <t>SHERIFF BUSSE</t>
  </si>
  <si>
    <t>TROOPER ROBERSON</t>
  </si>
  <si>
    <t>CSI ROBERSON</t>
  </si>
  <si>
    <t>GAINES S.O.</t>
  </si>
  <si>
    <t>CSCSO</t>
  </si>
  <si>
    <t>SWEETWATER POLICE</t>
  </si>
  <si>
    <t>DISPATCH OVER RADIO</t>
  </si>
  <si>
    <t>PUBLIC SERVICE TO HQ</t>
  </si>
  <si>
    <t>N-STATION WALK-IN</t>
  </si>
  <si>
    <t>PLOICE DISPATCH</t>
  </si>
  <si>
    <t>INVESTIGATE</t>
  </si>
  <si>
    <t>TYLER. COMM</t>
  </si>
  <si>
    <t>PENITAS DISPATCH</t>
  </si>
  <si>
    <t>HPE SE DISPATCH</t>
  </si>
  <si>
    <t>CORYELL CO COMM CNTR</t>
  </si>
  <si>
    <t>AMARILLO COM.</t>
  </si>
  <si>
    <t>BY IN CAR RADIO</t>
  </si>
  <si>
    <t>DISPTACHED-RADIO</t>
  </si>
  <si>
    <t>BY GCSO DISPATCH</t>
  </si>
  <si>
    <t>FOLLOWUP CALLOUT</t>
  </si>
  <si>
    <t>WHITESBORO DISPATCH</t>
  </si>
  <si>
    <t>BLANCO S.O. DISPATCH</t>
  </si>
  <si>
    <t>ON VIEW - WALK IN</t>
  </si>
  <si>
    <t>OFFICER JOHN MORPHEW</t>
  </si>
  <si>
    <t>DEPUTY SWONKE</t>
  </si>
  <si>
    <t>DISPATCHED/ CFS</t>
  </si>
  <si>
    <t>FREESTONE CO. S.O.</t>
  </si>
  <si>
    <t>TOOK CALL HOLDING</t>
  </si>
  <si>
    <t>DIMMIT COUNTY SO</t>
  </si>
  <si>
    <t>DIMMIT CO SO</t>
  </si>
  <si>
    <t>DRIVER APPROACHED</t>
  </si>
  <si>
    <t>`DISPATCHED</t>
  </si>
  <si>
    <t>VERBALLY IN PERSON</t>
  </si>
  <si>
    <t>VAZCOSO</t>
  </si>
  <si>
    <t>HPD DISPATHCHER</t>
  </si>
  <si>
    <t>COMP WALKED IN</t>
  </si>
  <si>
    <t>WALK IN, STATION</t>
  </si>
  <si>
    <t>FAYETE COUNTY</t>
  </si>
  <si>
    <t>MIDLAND COMM'S</t>
  </si>
  <si>
    <t>ON-VIEWED BY 2A50E</t>
  </si>
  <si>
    <t>DIPATCHED BY CCSO</t>
  </si>
  <si>
    <t>IN PERSON-AT PD</t>
  </si>
  <si>
    <t>S.E THOMAS</t>
  </si>
  <si>
    <t>WALK IN REPORTR</t>
  </si>
  <si>
    <t>ROLLED UP/ON VIEWED</t>
  </si>
  <si>
    <t>TROOPER BRAD MCCLOSK</t>
  </si>
  <si>
    <t>CALDWELL CO S.O</t>
  </si>
  <si>
    <t>AT LOCATION OF CRASH</t>
  </si>
  <si>
    <t>ROLLED ON TO</t>
  </si>
  <si>
    <t>DISPATYCH</t>
  </si>
  <si>
    <t>CONTACTED BY TX DOT</t>
  </si>
  <si>
    <t>CAME UP ON THE SCENE</t>
  </si>
  <si>
    <t>WALK IN - NE STATION</t>
  </si>
  <si>
    <t>VIA SOUTHEAST DISP</t>
  </si>
  <si>
    <t>WINKLER COUNTY</t>
  </si>
  <si>
    <t>COOKE COUINTY S.O.</t>
  </si>
  <si>
    <t>DPS- MINERAL WELLS</t>
  </si>
  <si>
    <t>HPD FLAGDOWN</t>
  </si>
  <si>
    <t>DPS TEXARKANA COMM.</t>
  </si>
  <si>
    <t>DISPATCH-BANDERA SO</t>
  </si>
  <si>
    <t>GILLESPIE COMM</t>
  </si>
  <si>
    <t>WALK-IN REPORT -</t>
  </si>
  <si>
    <t>DPS HOUSTON COMMM</t>
  </si>
  <si>
    <t>FEDERICKSBURG COMM</t>
  </si>
  <si>
    <t>VICTIM NOTIFICATION</t>
  </si>
  <si>
    <t>LUFKIN DPS, COMM.</t>
  </si>
  <si>
    <t>BALIEY CO</t>
  </si>
  <si>
    <t>NTI SUPERVISOR</t>
  </si>
  <si>
    <t>BY A TROOPER</t>
  </si>
  <si>
    <t>EJ</t>
  </si>
  <si>
    <t>DISPATCHED-HCSO</t>
  </si>
  <si>
    <t>PHONE CALL (ON CALL)</t>
  </si>
  <si>
    <t>WALKER O DISPATCH</t>
  </si>
  <si>
    <t>CORYELL COMM CNTR</t>
  </si>
  <si>
    <t>LYNN CO</t>
  </si>
  <si>
    <t>ON VIEW/ DISPATCH</t>
  </si>
  <si>
    <t>WALK INTO SUB-STATIO</t>
  </si>
  <si>
    <t>COMAL COUNT SO</t>
  </si>
  <si>
    <t>ON-CALL CALL OUT</t>
  </si>
  <si>
    <t>BRADY PD COMM</t>
  </si>
  <si>
    <t>NON EMERGENCY</t>
  </si>
  <si>
    <t>BY PHONE (DRIVER U1)</t>
  </si>
  <si>
    <t>CHAMBERS COUNTY CO</t>
  </si>
  <si>
    <t>CHAMBER CO.</t>
  </si>
  <si>
    <t>COMM-HOUSTON</t>
  </si>
  <si>
    <t>POLICE DISPACTHER</t>
  </si>
  <si>
    <t>D.C.S.O</t>
  </si>
  <si>
    <t>CLAY COUNTY DEPUTY</t>
  </si>
  <si>
    <t>RRADIO DISPATCHED</t>
  </si>
  <si>
    <t>IMMEDIATE SUPERVISOR</t>
  </si>
  <si>
    <t>MALL DISPATCH</t>
  </si>
  <si>
    <t>UVALDE PD DISPACH</t>
  </si>
  <si>
    <t>WALK IN/FLAGGED DOWN</t>
  </si>
  <si>
    <t>CAMBERS COUNTY CC</t>
  </si>
  <si>
    <t>ROLLED UP ONTO WRECK</t>
  </si>
  <si>
    <t>COMAL CO. S/O COMMUN</t>
  </si>
  <si>
    <t>RADIO SISPATCHED</t>
  </si>
  <si>
    <t>RADIO DIPSTACHED</t>
  </si>
  <si>
    <t>RAINS COUNTY DEPUTY</t>
  </si>
  <si>
    <t>HARDIN COUNTY DISP</t>
  </si>
  <si>
    <t>DEWITT CO.</t>
  </si>
  <si>
    <t>PECOS COMMS</t>
  </si>
  <si>
    <t>JACKSON COUNTY COMMS</t>
  </si>
  <si>
    <t>SCHOOHAND HELD RADIO</t>
  </si>
  <si>
    <t>DISAOCTH</t>
  </si>
  <si>
    <t>SUTTON CO DISPATCHER</t>
  </si>
  <si>
    <t>OB SIGHT</t>
  </si>
  <si>
    <t>AUSTIN DPS COMMS</t>
  </si>
  <si>
    <t>SHERIFF ALLISON</t>
  </si>
  <si>
    <t>DPS COMUNNICATIONS</t>
  </si>
  <si>
    <t>BY CITY HALL</t>
  </si>
  <si>
    <t>BEXAR COUNTY FIRE</t>
  </si>
  <si>
    <t>BELL CO DISPATCH</t>
  </si>
  <si>
    <t>DPS MINERAL WELLLS</t>
  </si>
  <si>
    <t>BY TROOPER GONZALEZ</t>
  </si>
  <si>
    <t>CHABERS COUNTY SO</t>
  </si>
  <si>
    <t>ACPD DISPATCH</t>
  </si>
  <si>
    <t>UTPDH DISPATCH</t>
  </si>
  <si>
    <t>NFORMED BY UNIT2</t>
  </si>
  <si>
    <t>CPL STONE VIA RADIO</t>
  </si>
  <si>
    <t>DFW AIRPORT COM.</t>
  </si>
  <si>
    <t>PERRYTON PD</t>
  </si>
  <si>
    <t>WALK=IN COMPLAINANT</t>
  </si>
  <si>
    <t>DISPARTCHER</t>
  </si>
  <si>
    <t>WESLACO COMS.</t>
  </si>
  <si>
    <t>VIA HORN BY INVOLVED</t>
  </si>
  <si>
    <t>TROOPER RYAN GLENN</t>
  </si>
  <si>
    <t>RADI O DISPATCHED</t>
  </si>
  <si>
    <t>LA SALLE  DISPATCH</t>
  </si>
  <si>
    <t>BROOKS COUNTY COMM.</t>
  </si>
  <si>
    <t>DPS COMMUCATIONS</t>
  </si>
  <si>
    <t>DPS EL PASO COMMS</t>
  </si>
  <si>
    <t>DROVE-UP ON ACCIDENT</t>
  </si>
  <si>
    <t>STUDENT ADVISED</t>
  </si>
  <si>
    <t>ECTOR COUNTY DEPUTY</t>
  </si>
  <si>
    <t>WALK IN FSGI REPORT</t>
  </si>
  <si>
    <t>CALLED OUT WITH IT</t>
  </si>
  <si>
    <t>DISPATCHED DEWITT SO</t>
  </si>
  <si>
    <t>NTTA DISPATER</t>
  </si>
  <si>
    <t>EL PASO DPS COMMS.</t>
  </si>
  <si>
    <t>NTTA DISPATHER</t>
  </si>
  <si>
    <t>OFFICE LOCATED</t>
  </si>
  <si>
    <t>OSBERVED</t>
  </si>
  <si>
    <t>DISPATCHER VIA RADIO</t>
  </si>
  <si>
    <t>CALHOUN CO SO</t>
  </si>
  <si>
    <t>OFFICER CALLED IT IN</t>
  </si>
  <si>
    <t>SERGEANT LOPEZ</t>
  </si>
  <si>
    <t>ABILENE DPS DISPATCH</t>
  </si>
  <si>
    <t>OVER HEARD ON RADIO</t>
  </si>
  <si>
    <t>OTHER DRIVERS</t>
  </si>
  <si>
    <t>MIDLAND DPS DISPATCH</t>
  </si>
  <si>
    <t>DISPAQTCH</t>
  </si>
  <si>
    <t>BROOKS SO</t>
  </si>
  <si>
    <t>DISP/ASSGND CASE</t>
  </si>
  <si>
    <t>SAN SABA COUNTY</t>
  </si>
  <si>
    <t>SGT ANTHONY</t>
  </si>
  <si>
    <t>UTMB DISPTACH</t>
  </si>
  <si>
    <t>WALK-IN/ASSGND CASE</t>
  </si>
  <si>
    <t>DISPATCHED- CFS</t>
  </si>
  <si>
    <t>CLAY COUNTY</t>
  </si>
  <si>
    <t>SGT TERRAZAS</t>
  </si>
  <si>
    <t>DPS ABILENE COMM.</t>
  </si>
  <si>
    <t>SEEN CRASH</t>
  </si>
  <si>
    <t>OFFICER OBSERVED &amp; L</t>
  </si>
  <si>
    <t>ONVIEWED AFTERMATH</t>
  </si>
  <si>
    <t>COMPLAINT CALLED</t>
  </si>
  <si>
    <t>PATROL ON SCENE</t>
  </si>
  <si>
    <t>PRINCIPALAT JP ELDER</t>
  </si>
  <si>
    <t>OFF DUTY CALL OUT</t>
  </si>
  <si>
    <t>N/STATION WALK-IN</t>
  </si>
  <si>
    <t>STATTION WALKIN</t>
  </si>
  <si>
    <t>TCSO DSPATCH</t>
  </si>
  <si>
    <t>CHAMBER COUNTY CC</t>
  </si>
  <si>
    <t>DROVE TO CAMPUS OFFI</t>
  </si>
  <si>
    <t>ON-VEW</t>
  </si>
  <si>
    <t>STARR CO DISPATCH</t>
  </si>
  <si>
    <t>FLAGGED DOWN/ASSIGN</t>
  </si>
  <si>
    <t>PERSONL OBSERVATION</t>
  </si>
  <si>
    <t>BASTROP COUNTY COMM</t>
  </si>
  <si>
    <t>LAMPASAS CO.</t>
  </si>
  <si>
    <t>AREA SEARCH</t>
  </si>
  <si>
    <t>VZ SO DISATCH</t>
  </si>
  <si>
    <t>ONVIEWED BY OFFICER</t>
  </si>
  <si>
    <t>CALLED AT PD</t>
  </si>
  <si>
    <t>SHERIFF</t>
  </si>
  <si>
    <t>TX CITY DISPATCH</t>
  </si>
  <si>
    <t>SA DPS COMMS</t>
  </si>
  <si>
    <t>YOUNG CTY DISPATCH</t>
  </si>
  <si>
    <t>UNVIEW</t>
  </si>
  <si>
    <t>CONCHO CO DISPATCH</t>
  </si>
  <si>
    <t>BCSO COMMUNITIONS</t>
  </si>
  <si>
    <t>DIAPCTH</t>
  </si>
  <si>
    <t>AUSTIN COMMS</t>
  </si>
  <si>
    <t>HOU PD NORTH DISP</t>
  </si>
  <si>
    <t>SAN ANTONIA COMMS</t>
  </si>
  <si>
    <t>PRESIDIO PHONE</t>
  </si>
  <si>
    <t>DEPUTY CALLED</t>
  </si>
  <si>
    <t>LCSO DISAPTCH</t>
  </si>
  <si>
    <t>BY GALLERIA SECURITY</t>
  </si>
  <si>
    <t>HEREFORD SO</t>
  </si>
  <si>
    <t>FREDERICSBURG COMM</t>
  </si>
  <si>
    <t>FEREDERICKSBURG COMM</t>
  </si>
  <si>
    <t>VIA DISPTCH</t>
  </si>
  <si>
    <t>HOUSTON PD DISTPATCH</t>
  </si>
  <si>
    <t>MEDINA COUNTY</t>
  </si>
  <si>
    <t>PULLED UP TO IT</t>
  </si>
  <si>
    <t>MCT RESPOND</t>
  </si>
  <si>
    <t>DROVE UP ACCIDENT</t>
  </si>
  <si>
    <t>DOISP</t>
  </si>
  <si>
    <t>MEDINA CO</t>
  </si>
  <si>
    <t>TCSO DISTATCH</t>
  </si>
  <si>
    <t>WITNESS ON STREET</t>
  </si>
  <si>
    <t>DRIVEUP</t>
  </si>
  <si>
    <t>HOOD CO DISPATCH</t>
  </si>
  <si>
    <t>HOUSTON POLICE  DISP</t>
  </si>
  <si>
    <t>ARRIVED AT LOCTAION</t>
  </si>
  <si>
    <t>MCT DISPTACHED</t>
  </si>
  <si>
    <t>KERR SO COM (2-4-17)</t>
  </si>
  <si>
    <t>UNIT# 2</t>
  </si>
  <si>
    <t>THIRD PARTY CALLER</t>
  </si>
  <si>
    <t>VIS MOBILE COMPUTER</t>
  </si>
  <si>
    <t>BELL CO., COMM</t>
  </si>
  <si>
    <t>MCSO BY PHONE</t>
  </si>
  <si>
    <t>CONCERNED DRIVER</t>
  </si>
  <si>
    <t>BACK UP UNIT</t>
  </si>
  <si>
    <t>SGT. MARIO RAMIREZ</t>
  </si>
  <si>
    <t>OFC. BRAD COMPTON</t>
  </si>
  <si>
    <t>ASSITED OFFICER</t>
  </si>
  <si>
    <t>HPD DISPATCHRE</t>
  </si>
  <si>
    <t>LUBBOCK DPS DIPSATCH</t>
  </si>
  <si>
    <t>VZ SO DIAPTCH</t>
  </si>
  <si>
    <t>HEARD AND DROVE TO</t>
  </si>
  <si>
    <t>HASY COUNTY SO</t>
  </si>
  <si>
    <t>DISPATCHEF</t>
  </si>
  <si>
    <t>BRENAHM COMM.</t>
  </si>
  <si>
    <t>RADIO DIDSPATCHED</t>
  </si>
  <si>
    <t>MC SO</t>
  </si>
  <si>
    <t>FNCSO DISPATCHED</t>
  </si>
  <si>
    <t>WENDAL HUSEMAN</t>
  </si>
  <si>
    <t>DRIVE ON-SCENE</t>
  </si>
  <si>
    <t>SWEETWATER PD</t>
  </si>
  <si>
    <t>PATROLMEN</t>
  </si>
  <si>
    <t>WALK IN, DESK</t>
  </si>
  <si>
    <t>CHILDRESS SO</t>
  </si>
  <si>
    <t>ON-VIEW DAMAGED VEH.</t>
  </si>
  <si>
    <t>WALK IN BY CITIZEN</t>
  </si>
  <si>
    <t>WALK-IN AT NEAR TOWN</t>
  </si>
  <si>
    <t>ON VIEW OF CRASH</t>
  </si>
  <si>
    <t>HOOD COUNTY DISPTACH</t>
  </si>
  <si>
    <t>LAMESA PD COMM</t>
  </si>
  <si>
    <t>RANDALL COUNTY  SO</t>
  </si>
  <si>
    <t>PCSCO</t>
  </si>
  <si>
    <t>TERRY SO</t>
  </si>
  <si>
    <t>TROOPER PAGE</t>
  </si>
  <si>
    <t>P.D. SECRETARY</t>
  </si>
  <si>
    <t>SAN PATRICO DISP.</t>
  </si>
  <si>
    <t>DISPATCHED:KIMBLE SO</t>
  </si>
  <si>
    <t>TYLER COMMUNICATION</t>
  </si>
  <si>
    <t>LUFLIN DPS</t>
  </si>
  <si>
    <t>EL PASO COMMS.</t>
  </si>
  <si>
    <t>MCT DISTPATCHED</t>
  </si>
  <si>
    <t>SO LLANO-DISPATCH</t>
  </si>
  <si>
    <t>OFFICER JERRY MOORE</t>
  </si>
  <si>
    <t>CHAMBERS COUNTY CC</t>
  </si>
  <si>
    <t>METRO COMM</t>
  </si>
  <si>
    <t>CORYELL CNTY SO</t>
  </si>
  <si>
    <t>NOTIFIED BY OPERATOR</t>
  </si>
  <si>
    <t>HALL CO. DISPATCH</t>
  </si>
  <si>
    <t>RADIOED TO DISPATCHE</t>
  </si>
  <si>
    <t>POLICE RADIO-CCSO</t>
  </si>
  <si>
    <t>LUFKIN D.P.S. COMM.</t>
  </si>
  <si>
    <t>CORYELL CO  DISPATC</t>
  </si>
  <si>
    <t>DISP TO HOME</t>
  </si>
  <si>
    <t>LUFKIN  DPS</t>
  </si>
  <si>
    <t>ESQUIVEL</t>
  </si>
  <si>
    <t>HOU PD NORTH DISPAT</t>
  </si>
  <si>
    <t>DISPATCHER / ON VIEW</t>
  </si>
  <si>
    <t>ON VIEW/ SELF</t>
  </si>
  <si>
    <t>VIARADIO</t>
  </si>
  <si>
    <t>RADIOU</t>
  </si>
  <si>
    <t>DISPATXCHER</t>
  </si>
  <si>
    <t>BY SGT.</t>
  </si>
  <si>
    <t>UPD-DISPATCHED</t>
  </si>
  <si>
    <t>WALK-IN TO NORTH STA</t>
  </si>
  <si>
    <t>WESLACO COM.</t>
  </si>
  <si>
    <t>DPS COMMS WESLACO</t>
  </si>
  <si>
    <t>OFFICE REPORT -</t>
  </si>
  <si>
    <t>ONSCNE</t>
  </si>
  <si>
    <t>ON VIEW/CFS HOLDING</t>
  </si>
  <si>
    <t>WALK IN DESK OFFICER</t>
  </si>
  <si>
    <t>RED RIVER CO DISP</t>
  </si>
  <si>
    <t>DISP;PATCH</t>
  </si>
  <si>
    <t>CORPORAL HUBBERT</t>
  </si>
  <si>
    <t>HAYS CO. S.0</t>
  </si>
  <si>
    <t>VIA POLICE  RADIO</t>
  </si>
  <si>
    <t>LULING PD COMM</t>
  </si>
  <si>
    <t>DISPATCHED02162017</t>
  </si>
  <si>
    <t>JCSO COMM</t>
  </si>
  <si>
    <t>SAW HAPPEN</t>
  </si>
  <si>
    <t>DISP4ATCH</t>
  </si>
  <si>
    <t>HARRIS COUNTY COMMS</t>
  </si>
  <si>
    <t>ATASCOSA COMM</t>
  </si>
  <si>
    <t>FALFURRIAS PD</t>
  </si>
  <si>
    <t>VAN ZANT S.O.</t>
  </si>
  <si>
    <t>DISPATVH</t>
  </si>
  <si>
    <t>DEPS COMMUNICATIONS</t>
  </si>
  <si>
    <t>BASTROP THP OFFICE</t>
  </si>
  <si>
    <t>ONVIEWED AFTER CRASH</t>
  </si>
  <si>
    <t>LOCAL DSP</t>
  </si>
  <si>
    <t>FLAGGED BY RESIDENT</t>
  </si>
  <si>
    <t>I FOUND IT</t>
  </si>
  <si>
    <t>TWO RADIO</t>
  </si>
  <si>
    <t>NOLAN COUNTY SO</t>
  </si>
  <si>
    <t>BY RADIO/DISPATCH</t>
  </si>
  <si>
    <t>CORYELL CNTY SHERIFF</t>
  </si>
  <si>
    <t>DPS COMMUNICATIOB</t>
  </si>
  <si>
    <t>MCT DISAPATCH</t>
  </si>
  <si>
    <t>BY TXDOT EMPLOYEE</t>
  </si>
  <si>
    <t>DIPATCHED BY RADIO</t>
  </si>
  <si>
    <t>FLAGGED DOWN BY VIC.</t>
  </si>
  <si>
    <t>EXXON EMPLOYEE</t>
  </si>
  <si>
    <t>CONTACTED OFFICER</t>
  </si>
  <si>
    <t>CC DISPATCH</t>
  </si>
  <si>
    <t>DRV 1</t>
  </si>
  <si>
    <t>HONE</t>
  </si>
  <si>
    <t>OFFICER J. PENNY</t>
  </si>
  <si>
    <t>DISPATCHED/CFS</t>
  </si>
  <si>
    <t>HPD VISITOR WALKIN</t>
  </si>
  <si>
    <t>PATROL ONTO ACCIDENT</t>
  </si>
  <si>
    <t>DSP REQUESTED UNIT</t>
  </si>
  <si>
    <t>HPD DISPACHTER</t>
  </si>
  <si>
    <t>DISPATCHED WILSON SO</t>
  </si>
  <si>
    <t>LWILLIAMS</t>
  </si>
  <si>
    <t>BASTROP CO SO</t>
  </si>
  <si>
    <t>CORYELL  CO. SO.</t>
  </si>
  <si>
    <t>TABC AGENT INVOLVED</t>
  </si>
  <si>
    <t>FORTBEND COUNTY DISP</t>
  </si>
  <si>
    <t>LAMPASAS COUNTY</t>
  </si>
  <si>
    <t>CALLED DIRECTLY</t>
  </si>
  <si>
    <t>HEARD THE WRECK</t>
  </si>
  <si>
    <t>JARED BRATCHER</t>
  </si>
  <si>
    <t>GP DISPACTCH</t>
  </si>
  <si>
    <t>MORRIS CO DISP</t>
  </si>
  <si>
    <t>SELF - OBSERVERED</t>
  </si>
  <si>
    <t>DEPUTY VILLASANA</t>
  </si>
  <si>
    <t>ERATH CO</t>
  </si>
  <si>
    <t>TERRELL COUNTY SO</t>
  </si>
  <si>
    <t>SANDERSON BP AGENT</t>
  </si>
  <si>
    <t>CALLED OUT ON RADIO</t>
  </si>
  <si>
    <t>CALLED BY CAR OWNER</t>
  </si>
  <si>
    <t>EP DISPATCH</t>
  </si>
  <si>
    <t>BANDERA COMM</t>
  </si>
  <si>
    <t>WALK IN AT STATION 9</t>
  </si>
  <si>
    <t>CROCKETT FIRE DEPT.</t>
  </si>
  <si>
    <t>DPS COMMS - AUSTIN</t>
  </si>
  <si>
    <t>POLICE DISP/ON VIEW</t>
  </si>
  <si>
    <t>SGT. FITZPATRICK</t>
  </si>
  <si>
    <t>OBSERVED (AFTER)</t>
  </si>
  <si>
    <t>DPS PIERCE VIA RADIO</t>
  </si>
  <si>
    <t>COMAL COSO DISPATCH</t>
  </si>
  <si>
    <t>WAS ALREADY AT SCENE</t>
  </si>
  <si>
    <t>SCURRY CO DISPATCH</t>
  </si>
  <si>
    <t>IN MY VIEW</t>
  </si>
  <si>
    <t>ATASOCSA COUNTY COMM</t>
  </si>
  <si>
    <t>DRIVER WELFARE CHECK</t>
  </si>
  <si>
    <t>PCSSO</t>
  </si>
  <si>
    <t>BREWSTER DISPATCH</t>
  </si>
  <si>
    <t>SHERMAN CO DISPATCH</t>
  </si>
  <si>
    <t>THIRD PARTY PHONE CA</t>
  </si>
  <si>
    <t>DISPATCHED-KIMBLE SO</t>
  </si>
  <si>
    <t>SAN PATRICIO DISPATC</t>
  </si>
  <si>
    <t>CAMPUS POLICE OFFICE</t>
  </si>
  <si>
    <t>BLANCO COMMS</t>
  </si>
  <si>
    <t>DPS REGION 2 COMM</t>
  </si>
  <si>
    <t>DISPATCHED12</t>
  </si>
  <si>
    <t>COMAL  COUNTY SO</t>
  </si>
  <si>
    <t>WAS APPROACHED</t>
  </si>
  <si>
    <t>BURNET COUNTY COMM</t>
  </si>
  <si>
    <t>POLICE OBSERVED</t>
  </si>
  <si>
    <t>KLEBERG BUS LOT</t>
  </si>
  <si>
    <t>NACOGDOCHES CTY. S.O</t>
  </si>
  <si>
    <t>HOUSTON PD RADIO</t>
  </si>
  <si>
    <t>DPS REGION 2 COMMS</t>
  </si>
  <si>
    <t>BY A TOW TRUCK DRIVE</t>
  </si>
  <si>
    <t>WVSO</t>
  </si>
  <si>
    <t>PECOS COUNTY COMMS</t>
  </si>
  <si>
    <t>BPD OFFICER ALCALA</t>
  </si>
  <si>
    <t>WCPD</t>
  </si>
  <si>
    <t>DPS COMMUNIACTIONS</t>
  </si>
  <si>
    <t>TYLER DPS COM</t>
  </si>
  <si>
    <t>DPS COMMUNICATOIONS</t>
  </si>
  <si>
    <t>VIDOR POLICE DEPT.</t>
  </si>
  <si>
    <t>EASTLAND  DISPATCH</t>
  </si>
  <si>
    <t>LA MARQUE PD COMM</t>
  </si>
  <si>
    <t>SUTTON CO DISPATCH</t>
  </si>
  <si>
    <t>CHIEF TACKETT</t>
  </si>
  <si>
    <t>MORRIS COUNTY COMM.</t>
  </si>
  <si>
    <t>BAYLOR CO. DISPATCH</t>
  </si>
  <si>
    <t>ONVIEW / WITNESSED</t>
  </si>
  <si>
    <t>TROOPER DUKE</t>
  </si>
  <si>
    <t>DISPATCH: KIMBLE CO</t>
  </si>
  <si>
    <t>DISPATCHED UVALDE SO</t>
  </si>
  <si>
    <t>LOCATED BY DRIVER</t>
  </si>
  <si>
    <t>REEVES COUNTY</t>
  </si>
  <si>
    <t>LAMESA COMM</t>
  </si>
  <si>
    <t>MCT  DISPATCHED</t>
  </si>
  <si>
    <t>HUDSPETH CO. COMMS</t>
  </si>
  <si>
    <t>TROOPER PADILLA</t>
  </si>
  <si>
    <t>DETETCIVE</t>
  </si>
  <si>
    <t>KENEDY COUNTY S.O.</t>
  </si>
  <si>
    <t>VIA UNIT RADIO</t>
  </si>
  <si>
    <t>DJISPATCH</t>
  </si>
  <si>
    <t>DISTAPTCHED</t>
  </si>
  <si>
    <t>WACO COMM.</t>
  </si>
  <si>
    <t>DPS PIERCE DIPSATCH</t>
  </si>
  <si>
    <t>DPS WESLACO DISPATCH</t>
  </si>
  <si>
    <t>MILAM SHERIFF</t>
  </si>
  <si>
    <t>DPS  CORPUS CHRISTI</t>
  </si>
  <si>
    <t>BELL COUNTY COMMS</t>
  </si>
  <si>
    <t>LT. PETE VALEJO</t>
  </si>
  <si>
    <t>BY SGT. BENAVIDES</t>
  </si>
  <si>
    <t>LYNN CO SHERIFFS OFC</t>
  </si>
  <si>
    <t>CORYELL CNTY COMM</t>
  </si>
  <si>
    <t>WALKIN REPORTEE</t>
  </si>
  <si>
    <t>CASS COUNTY DISPATHC</t>
  </si>
  <si>
    <t>TGCSO DISPATCH</t>
  </si>
  <si>
    <t>CITIZEN: LARRY KING</t>
  </si>
  <si>
    <t>DISP/ASSGND. CASE</t>
  </si>
  <si>
    <t>NACOGDOCHES DISPTACH</t>
  </si>
  <si>
    <t>HIGH SCHOOL</t>
  </si>
  <si>
    <t>PENITAS COMMUNICATIO</t>
  </si>
  <si>
    <t>OFFICER B. GONZALEZ</t>
  </si>
  <si>
    <t>DEPUTY WILLIAMSON</t>
  </si>
  <si>
    <t>IN PRESENCE OF OFFIC</t>
  </si>
  <si>
    <t>SERGEANT PETROVIC</t>
  </si>
  <si>
    <t>COURTHOUSE SCANNER</t>
  </si>
  <si>
    <t>3RD PARTY PHONE CALL</t>
  </si>
  <si>
    <t>ONVIEWED PATROL</t>
  </si>
  <si>
    <t>LAREDO COMMS DISPATC</t>
  </si>
  <si>
    <t>17-035338</t>
  </si>
  <si>
    <t>ON VIEW (PATROL)</t>
  </si>
  <si>
    <t>FT BEND SHERIFF</t>
  </si>
  <si>
    <t>HOSTON PD DISPATCH</t>
  </si>
  <si>
    <t>PASSENGER OF UNIT #2</t>
  </si>
  <si>
    <t>CITIZEN REQUESTED</t>
  </si>
  <si>
    <t>WALK IN/FRONT DEST</t>
  </si>
  <si>
    <t>P.NOEL</t>
  </si>
  <si>
    <t>NTTA COMMS</t>
  </si>
  <si>
    <t>AMARILLO COMMS</t>
  </si>
  <si>
    <t>PHONE CALL FROM PARK</t>
  </si>
  <si>
    <t>SHERMAN DPS COMM</t>
  </si>
  <si>
    <t>IN PERSON BY COC</t>
  </si>
  <si>
    <t>BURNET COUNTY COMM.</t>
  </si>
  <si>
    <t>ON-VIWED</t>
  </si>
  <si>
    <t>MCT RADIO`</t>
  </si>
  <si>
    <t>SCHOOL ADMINITRATION</t>
  </si>
  <si>
    <t>REAL COUNTY SO</t>
  </si>
  <si>
    <t>HEARD THE CARS CRASH</t>
  </si>
  <si>
    <t>DISPATCH-KIMBLE SO</t>
  </si>
  <si>
    <t>DISPATCHED TO RESD</t>
  </si>
  <si>
    <t>VPD POLICE RADIO</t>
  </si>
  <si>
    <t>TROOPER SAGNIBENE</t>
  </si>
  <si>
    <t>DIS[ATCHER</t>
  </si>
  <si>
    <t>CALLED BY INVOLVED</t>
  </si>
  <si>
    <t>PULL UP ON</t>
  </si>
  <si>
    <t>OFFICER GUERRA</t>
  </si>
  <si>
    <t>SELF INITIATED/ VIEW</t>
  </si>
  <si>
    <t>DISPATCHED - MCSO</t>
  </si>
  <si>
    <t>CAMP COUNTY COMMS</t>
  </si>
  <si>
    <t>PARKER COUNTY DISP</t>
  </si>
  <si>
    <t>DITPATCHED</t>
  </si>
  <si>
    <t>CORPORAL MEDRANO</t>
  </si>
  <si>
    <t>DISPATCHED BY BAI</t>
  </si>
  <si>
    <t>FIRE DEPT ON SCENE</t>
  </si>
  <si>
    <t>DROVEUP-ON SCENE</t>
  </si>
  <si>
    <t>ACSO-DISPATCH</t>
  </si>
  <si>
    <t>WILLIAMSON S.O.</t>
  </si>
  <si>
    <t>RC SO</t>
  </si>
  <si>
    <t>AMCT DISPATCHED</t>
  </si>
  <si>
    <t>DISPATCHED/RAIDO</t>
  </si>
  <si>
    <t>ON-SCENE OF CRASH</t>
  </si>
  <si>
    <t>APPROACHED BY UNIT 1</t>
  </si>
  <si>
    <t>MIDLAND  COMM</t>
  </si>
  <si>
    <t>DOSP</t>
  </si>
  <si>
    <t>HOUSON PD DISPATCH</t>
  </si>
  <si>
    <t>PALO PINTO COUNTY SO</t>
  </si>
  <si>
    <t>MPD CMMUNICATIONS</t>
  </si>
  <si>
    <t>RADIO CALL OUT BY AN</t>
  </si>
  <si>
    <t>NOTIFIED BY BYPASSER</t>
  </si>
  <si>
    <t>FRIO CO. S.O.</t>
  </si>
  <si>
    <t>MPD 2297</t>
  </si>
  <si>
    <t>G.P. DISPATCH</t>
  </si>
  <si>
    <t>LT GILBERT TOOK INFO</t>
  </si>
  <si>
    <t>DISPATCH-BANDERA S.O</t>
  </si>
  <si>
    <t>HOUSTON PD DISPTCHED</t>
  </si>
  <si>
    <t>TULIA DISPATCHER</t>
  </si>
  <si>
    <t>DPS WICHIT FALLS</t>
  </si>
  <si>
    <t>NACOGDOCHES CO</t>
  </si>
  <si>
    <t>CITITZEN</t>
  </si>
  <si>
    <t>DISPATYCHER</t>
  </si>
  <si>
    <t>GRAY COUNTY SO DISP</t>
  </si>
  <si>
    <t>TROOPER POSADA</t>
  </si>
  <si>
    <t>SEIDSP</t>
  </si>
  <si>
    <t>CONT MADE OFF DUTY</t>
  </si>
  <si>
    <t>DALLAS COMMUNICAITON</t>
  </si>
  <si>
    <t>OFFICE REPORT - W-I</t>
  </si>
  <si>
    <t>CONTACT BY OFFICER</t>
  </si>
  <si>
    <t>PHNE</t>
  </si>
  <si>
    <t>DISPATCHED BY VZ CO.</t>
  </si>
  <si>
    <t>WALK-IN - OFFICE</t>
  </si>
  <si>
    <t>D.C.S.O. DISPATCH</t>
  </si>
  <si>
    <t>WESLACO COMXX</t>
  </si>
  <si>
    <t>INFORMATION BOOTH</t>
  </si>
  <si>
    <t>WALK IN RPT AT STA 9</t>
  </si>
  <si>
    <t>RADIO DISPOATCH</t>
  </si>
  <si>
    <t>GARZA COUNTY SHERIFF</t>
  </si>
  <si>
    <t>ROLE PHONE</t>
  </si>
  <si>
    <t>DIS[ATHCED</t>
  </si>
  <si>
    <t>CHILDRESS COUNTY SO</t>
  </si>
  <si>
    <t>CARSON S.O.</t>
  </si>
  <si>
    <t>RADIOED  DISPATCHED</t>
  </si>
  <si>
    <t>DPS - MIDLAND</t>
  </si>
  <si>
    <t>DISPACHTER</t>
  </si>
  <si>
    <t>CITIZEN FLAG-DOWN</t>
  </si>
  <si>
    <t>WILLACY COUNTY FIRE</t>
  </si>
  <si>
    <t>WINKLER COUNTY DISPA</t>
  </si>
  <si>
    <t>RADIO DISPAT CHED</t>
  </si>
  <si>
    <t>TROOPER KORY MAULDIN</t>
  </si>
  <si>
    <t>DISCOVERED BY OFFCR</t>
  </si>
  <si>
    <t>DISPATCH VZCO.</t>
  </si>
  <si>
    <t>RED RIVER COUNTY</t>
  </si>
  <si>
    <t>HQ SECURITY</t>
  </si>
  <si>
    <t>BCSO COMMUICATIONS</t>
  </si>
  <si>
    <t>ATASOCSA CO DISPATCH</t>
  </si>
  <si>
    <t>DISPATCHEDBY DCSO</t>
  </si>
  <si>
    <t>DPS LG SECRETARY</t>
  </si>
  <si>
    <t>911 CALL/DISPATCH</t>
  </si>
  <si>
    <t>TRADIO DISPATCH</t>
  </si>
  <si>
    <t>LLANO PD DISPATCH</t>
  </si>
  <si>
    <t>DALLAM 911</t>
  </si>
  <si>
    <t>DISPATCHEDDISPATCHED</t>
  </si>
  <si>
    <t>WALTER KERNS</t>
  </si>
  <si>
    <t>WAS WAVED DOWN</t>
  </si>
  <si>
    <t>DISPATCHED32</t>
  </si>
  <si>
    <t>FAYETTE COUNTY COMM.</t>
  </si>
  <si>
    <t>LEE COUNTY COMM.</t>
  </si>
  <si>
    <t>911 THROUGH DISPATCH</t>
  </si>
  <si>
    <t>SNYDER COMMUNICATION</t>
  </si>
  <si>
    <t>TXDOT EMPLOYEE</t>
  </si>
  <si>
    <t>DPS WESCLACO COMMS</t>
  </si>
  <si>
    <t>BLANCO SO COMMS</t>
  </si>
  <si>
    <t>POLICE  OFFICER</t>
  </si>
  <si>
    <t>DPS-COMM AUSTIN</t>
  </si>
  <si>
    <t>NE STATION WALK-IN</t>
  </si>
  <si>
    <t>FSPD DISPATCHER</t>
  </si>
  <si>
    <t>ON ZITE</t>
  </si>
  <si>
    <t>FLAGGED DOWN BY R/P</t>
  </si>
  <si>
    <t>BEXAR CNTY DISPATCH</t>
  </si>
  <si>
    <t>CALLED FROM HOME</t>
  </si>
  <si>
    <t>ATASOCSA COMM</t>
  </si>
  <si>
    <t>DISPATCHED VZCO. SO</t>
  </si>
  <si>
    <t>DPS DEL RIO COMMS</t>
  </si>
  <si>
    <t>DROVE OPON</t>
  </si>
  <si>
    <t>SUBSATION WALK IN</t>
  </si>
  <si>
    <t>DEPUTY SCOTT LOGAN</t>
  </si>
  <si>
    <t>JACKSON CO SO COMMS</t>
  </si>
  <si>
    <t>COMMUNITY SERVICES</t>
  </si>
  <si>
    <t>MEDIAN CNTY DISPATCH</t>
  </si>
  <si>
    <t>GONZALES COUNTY  S.O</t>
  </si>
  <si>
    <t>DISPATCH TO SUB</t>
  </si>
  <si>
    <t>WHEELER SO</t>
  </si>
  <si>
    <t>CHAMBERS COUNTY S.O</t>
  </si>
  <si>
    <t>DPS COMM WF</t>
  </si>
  <si>
    <t>COLLINGSWORTH CO.</t>
  </si>
  <si>
    <t>DIPATCHED WILSON SO</t>
  </si>
  <si>
    <t>CHAMBES COUNTY S.O.</t>
  </si>
  <si>
    <t>DPS COMM. WACO</t>
  </si>
  <si>
    <t>SEAGOVILLE DISPATCH</t>
  </si>
  <si>
    <t>PHONE VIA DEPUTY</t>
  </si>
  <si>
    <t>TELEPHONE  DISPATCH</t>
  </si>
  <si>
    <t>CLAUDE DISPATCH</t>
  </si>
  <si>
    <t>BOWIE  COUNTY COMMS</t>
  </si>
  <si>
    <t>ZAVALA COUNTY SO</t>
  </si>
  <si>
    <t>BEN 713-504-6763</t>
  </si>
  <si>
    <t>OBSERVED ABANDONDED</t>
  </si>
  <si>
    <t>AVFD</t>
  </si>
  <si>
    <t>DISPATCH VZCO. SO</t>
  </si>
  <si>
    <t>PASSENGER 1 - UNIT 2</t>
  </si>
  <si>
    <t>EPPD DIPATCHERS</t>
  </si>
  <si>
    <t>DISPATCH VZCO SO.</t>
  </si>
  <si>
    <t>HARRTISON COUNTY SO</t>
  </si>
  <si>
    <t>MORRIS CO</t>
  </si>
  <si>
    <t>SGT. AMMONDS</t>
  </si>
  <si>
    <t>DISPATCH0</t>
  </si>
  <si>
    <t>WICHITA FALL DPS COM</t>
  </si>
  <si>
    <t>DEL RIO COMMS</t>
  </si>
  <si>
    <t>0N-SIGHT</t>
  </si>
  <si>
    <t>CORYELL CNTY COMM CN</t>
  </si>
  <si>
    <t>DISPACHED BY RADIO</t>
  </si>
  <si>
    <t>HITCHCOCK POLICE DIS</t>
  </si>
  <si>
    <t>TYLER DPS COMMS</t>
  </si>
  <si>
    <t>RED RIVER DISPATCH</t>
  </si>
  <si>
    <t>OFC DROVE BY</t>
  </si>
  <si>
    <t>KIMBERLEA SHAW</t>
  </si>
  <si>
    <t>MCT AND RADIO DISPAT</t>
  </si>
  <si>
    <t>TEXAS DPS. COMMS.</t>
  </si>
  <si>
    <t>LOCATED THE CRASH</t>
  </si>
  <si>
    <t>HUDSPETH COUNTY  COM</t>
  </si>
  <si>
    <t>BRENHAM PD</t>
  </si>
  <si>
    <t>NTI FOREMAN</t>
  </si>
  <si>
    <t>FB DISPATCH</t>
  </si>
  <si>
    <t>ROLLED  UP ON</t>
  </si>
  <si>
    <t>FPD PHONE</t>
  </si>
  <si>
    <t>NAC COMMUNICATIONS</t>
  </si>
  <si>
    <t>BOERNE DISPATH</t>
  </si>
  <si>
    <t>DSO DISPATCHER</t>
  </si>
  <si>
    <t>FLAGGED DON</t>
  </si>
  <si>
    <t>CAMP COUNTY S.O</t>
  </si>
  <si>
    <t>UPSHUR COUNTY S.O</t>
  </si>
  <si>
    <t>ON SITE- DROVE UPON</t>
  </si>
  <si>
    <t>BASTROP COMMS</t>
  </si>
  <si>
    <t>WALKIN CITIZEN</t>
  </si>
  <si>
    <t>CIVILIAN NOTIFIED</t>
  </si>
  <si>
    <t>BY ONDUTY FIREMAN</t>
  </si>
  <si>
    <t>FLAGGED DOWH</t>
  </si>
  <si>
    <t>N-STATION WALK-IN.</t>
  </si>
  <si>
    <t>DPS AUSTIN COMMS.</t>
  </si>
  <si>
    <t>DROVE UP TO WRECK</t>
  </si>
  <si>
    <t>WALK-IN REPOT</t>
  </si>
  <si>
    <t>BY CPL. RUSTY MARTIN</t>
  </si>
  <si>
    <t>PARTY INVOLVED</t>
  </si>
  <si>
    <t>BY LEO FULTON</t>
  </si>
  <si>
    <t>ATASCOCA COUNTY COMM</t>
  </si>
  <si>
    <t>MIDLAND COUNTY SO</t>
  </si>
  <si>
    <t>PRESIDIO S.O.</t>
  </si>
  <si>
    <t>WALKIN SOUTHEAST</t>
  </si>
  <si>
    <t>CAME TO THE SUB</t>
  </si>
  <si>
    <t>CALLED FOR SERVICE</t>
  </si>
  <si>
    <t>VZCO.SO DISPATCH</t>
  </si>
  <si>
    <t>OFFICER BY THE AREA</t>
  </si>
  <si>
    <t>DSAPTCHED</t>
  </si>
  <si>
    <t>DPS TROOOPER EDDIE</t>
  </si>
  <si>
    <t>RADIO AND MCT DISPAT</t>
  </si>
  <si>
    <t>TELEPHONE REPORT</t>
  </si>
  <si>
    <t>DISPATCHRE</t>
  </si>
  <si>
    <t>DISPCATCHED</t>
  </si>
  <si>
    <t>AIRPORT OPERATIONS</t>
  </si>
  <si>
    <t>SAW 10H55N ON ACC</t>
  </si>
  <si>
    <t>FLAGGD DOWN</t>
  </si>
  <si>
    <t>ON VIEWED BY OFFC</t>
  </si>
  <si>
    <t>TRPD 1103</t>
  </si>
  <si>
    <t>RED RIVER CO</t>
  </si>
  <si>
    <t>CADLWELL COUNTY</t>
  </si>
  <si>
    <t>PECOS CO SO COMMS</t>
  </si>
  <si>
    <t>ARANSAS CO. COMMS</t>
  </si>
  <si>
    <t>BORDEN CO SHERIFF'S</t>
  </si>
  <si>
    <t>GAINES CO.  DISPATCH</t>
  </si>
  <si>
    <t>WESLACO COMSS</t>
  </si>
  <si>
    <t>CELLULAR PHONE CALL</t>
  </si>
  <si>
    <t>JOINED PURSUIT</t>
  </si>
  <si>
    <t>VICTIM WAIVED ME DOW</t>
  </si>
  <si>
    <t>DISPO</t>
  </si>
  <si>
    <t>NOTIFIED BY DPS</t>
  </si>
  <si>
    <t>FORT BEND SHERIFF DI</t>
  </si>
  <si>
    <t>OFFICER MALONE</t>
  </si>
  <si>
    <t>REEVES SO RADIO</t>
  </si>
  <si>
    <t>WALK IN RPT TO STA</t>
  </si>
  <si>
    <t>SELF ASSIGED</t>
  </si>
  <si>
    <t>RADIO WESLACO COMM</t>
  </si>
  <si>
    <t>OTHER OFFICER ON DUT</t>
  </si>
  <si>
    <t>GREENVILLE DISPATACH</t>
  </si>
  <si>
    <t>CALL FROM HOMICIDE</t>
  </si>
  <si>
    <t>DISPTACHED/CFS</t>
  </si>
  <si>
    <t>SELF INITIAED</t>
  </si>
  <si>
    <t>JUDGE COOK</t>
  </si>
  <si>
    <t>UPSHUR COUNTY COMMS</t>
  </si>
  <si>
    <t>HBUPD DISPATCH</t>
  </si>
  <si>
    <t>ADVISED BY VICTIM</t>
  </si>
  <si>
    <t>PD LOBBY WALK IN</t>
  </si>
  <si>
    <t>ON  LOCATION</t>
  </si>
  <si>
    <t>JACKSON SO COMMS</t>
  </si>
  <si>
    <t>COMMUNIACTIONS</t>
  </si>
  <si>
    <t>ARMSTRONG S.O.</t>
  </si>
  <si>
    <t>GPM DISPATCH</t>
  </si>
  <si>
    <t>MPD COMUNICATIONS</t>
  </si>
  <si>
    <t>UPSHUR DISPATCH</t>
  </si>
  <si>
    <t>RADIO DISPATCC</t>
  </si>
  <si>
    <t>LUBBOCK COMMS</t>
  </si>
  <si>
    <t>ARANSAS CO COMM</t>
  </si>
  <si>
    <t>RESPONDING</t>
  </si>
  <si>
    <t>HOUSRON PD DISPATCH</t>
  </si>
  <si>
    <t>WAIVED-DOWN</t>
  </si>
  <si>
    <t>DPS BY PHONE</t>
  </si>
  <si>
    <t>MASON CO COMM</t>
  </si>
  <si>
    <t>PROACTIVE PATROL</t>
  </si>
  <si>
    <t>PERSON CONTACT</t>
  </si>
  <si>
    <t>CFISD DISPTACH</t>
  </si>
  <si>
    <t>COMMUNICTAIONS</t>
  </si>
  <si>
    <t>CC COMMUNITCATIONS</t>
  </si>
  <si>
    <t>MADISON COUNTY</t>
  </si>
  <si>
    <t>TRAVIS CO SO RADIO</t>
  </si>
  <si>
    <t>LEON COUNTY</t>
  </si>
  <si>
    <t>VISUAL OBSERVATION</t>
  </si>
  <si>
    <t>SGT TYLER OGLE MCSO</t>
  </si>
  <si>
    <t>OFFICE VISIT</t>
  </si>
  <si>
    <t>ROLL UPON</t>
  </si>
  <si>
    <t>ON VIEW DAM CARS</t>
  </si>
  <si>
    <t>WALK IN POLICE REPOR</t>
  </si>
  <si>
    <t>HEARD IN AREA</t>
  </si>
  <si>
    <t>WALK IN STATUS</t>
  </si>
  <si>
    <t>DPS CORPUS COM</t>
  </si>
  <si>
    <t>BLANCO COUNTY COMMS</t>
  </si>
  <si>
    <t>BRENHAM POLICE DEPT.</t>
  </si>
  <si>
    <t>CORPUS CHRISTI COMS</t>
  </si>
  <si>
    <t>PERSON AT TRUCK STOP</t>
  </si>
  <si>
    <t>DROVE ONTO LOCATION</t>
  </si>
  <si>
    <t>ASSISTED BY TROOPER</t>
  </si>
  <si>
    <t>EL PASO COMMS</t>
  </si>
  <si>
    <t>CASS  COUNTY COMM</t>
  </si>
  <si>
    <t>LAMB CO</t>
  </si>
  <si>
    <t>DIS-ATCHED</t>
  </si>
  <si>
    <t>B.C.S.O. DISPATCHED</t>
  </si>
  <si>
    <t>ARRIVED SOON AFTER</t>
  </si>
  <si>
    <t>BPD DISP</t>
  </si>
  <si>
    <t>CORYELL CO DIAPATCH</t>
  </si>
  <si>
    <t>DENTON CO. DISP</t>
  </si>
  <si>
    <t>T143</t>
  </si>
  <si>
    <t>HARRSISON COUNTY DIS</t>
  </si>
  <si>
    <t>HPD DISPATHCH</t>
  </si>
  <si>
    <t>BRANDON MCINTYRE</t>
  </si>
  <si>
    <t>JACKSON CO COMMS</t>
  </si>
  <si>
    <t>BRE NHAM COMMS</t>
  </si>
  <si>
    <t>GONZALES COUNTY</t>
  </si>
  <si>
    <t>DRIVE UP ON CRASH</t>
  </si>
  <si>
    <t>REPORT AT SUBSTATION</t>
  </si>
  <si>
    <t>FWPD COMMUNICATIONS</t>
  </si>
  <si>
    <t>BRYAN COMM</t>
  </si>
  <si>
    <t>CONTACTED FRONT DESK</t>
  </si>
  <si>
    <t>HUDSPETH CO COMMS</t>
  </si>
  <si>
    <t>IN PERON</t>
  </si>
  <si>
    <t>PURSUIT TERMINATION</t>
  </si>
  <si>
    <t>SAW VEHILCE ON MEDIA</t>
  </si>
  <si>
    <t>WALKIN TO HPD NW STA</t>
  </si>
  <si>
    <t>SKIDMORE'S WRECKER</t>
  </si>
  <si>
    <t>ASSGND CASE/WALK-IN</t>
  </si>
  <si>
    <t>TRP. MICHAEL SCHULZE</t>
  </si>
  <si>
    <t>CONSTABLE PCT.#2</t>
  </si>
  <si>
    <t>CALL IN TO CITY</t>
  </si>
  <si>
    <t>YCSO</t>
  </si>
  <si>
    <t>WLAK-IN/ASSGND CASE</t>
  </si>
  <si>
    <t>CORYELL COMM CENTER</t>
  </si>
  <si>
    <t>UNIT 2 PHONE CALL</t>
  </si>
  <si>
    <t>ON-CALL</t>
  </si>
  <si>
    <t>WALK-IN 802 WESTHEIM</t>
  </si>
  <si>
    <t>ON - VIEW</t>
  </si>
  <si>
    <t>ONNVIEW</t>
  </si>
  <si>
    <t>MARK MOLANDES</t>
  </si>
  <si>
    <t>SGT LALONDE</t>
  </si>
  <si>
    <t>DISPATCHED - DPS WAC</t>
  </si>
  <si>
    <t>WALKIN REPORT--DESK</t>
  </si>
  <si>
    <t>OFFICER HESTER</t>
  </si>
  <si>
    <t>WHEELER CO DISPATCH</t>
  </si>
  <si>
    <t>DISP TO UNIT#2 HOME</t>
  </si>
  <si>
    <t>GCSO D7</t>
  </si>
  <si>
    <t>SMITH COUNTY DISP</t>
  </si>
  <si>
    <t>COMMUNICTIONS</t>
  </si>
  <si>
    <t>5P1002 ONVIEW</t>
  </si>
  <si>
    <t>ATASCOSA SO COMM</t>
  </si>
  <si>
    <t>WITNESSED BY OFCR</t>
  </si>
  <si>
    <t>OFC JANUSZ</t>
  </si>
  <si>
    <t>MARK TSCHUDY</t>
  </si>
  <si>
    <t>MDC MESSAGE</t>
  </si>
  <si>
    <t>DOWNTOWN DISPATCH</t>
  </si>
  <si>
    <t>17-04205</t>
  </si>
  <si>
    <t>WESLACO DPS  COMMS.</t>
  </si>
  <si>
    <t>ARRIVED AT INCIDENT</t>
  </si>
  <si>
    <t>SAW CARS ON ROADWAY</t>
  </si>
  <si>
    <t>AMANDA ROBINSON</t>
  </si>
  <si>
    <t>DROVE UP ONE</t>
  </si>
  <si>
    <t>HOOD  COUNTY DISPATC</t>
  </si>
  <si>
    <t>RADIO  CAD</t>
  </si>
  <si>
    <t>WALKIN POLICESTATION</t>
  </si>
  <si>
    <t>WALK-IN RPT TO STA</t>
  </si>
  <si>
    <t>PRESIDIO CO DISPATCH</t>
  </si>
  <si>
    <t>1]DISPATCH</t>
  </si>
  <si>
    <t>ROLLED UP ON IT.</t>
  </si>
  <si>
    <t>NTFD BY CONS WORKERS</t>
  </si>
  <si>
    <t>CORYELL CO. SO,</t>
  </si>
  <si>
    <t>6B26E FLAGGED DOWN</t>
  </si>
  <si>
    <t>GRAYSON SO</t>
  </si>
  <si>
    <t>CITY DISPATCHER</t>
  </si>
  <si>
    <t>CONSERNED CITIZEN</t>
  </si>
  <si>
    <t>PHONE BY KCSO SGT</t>
  </si>
  <si>
    <t>ONVIEW INCIDENT</t>
  </si>
  <si>
    <t>BOTH DRIVERS</t>
  </si>
  <si>
    <t>CASS COUNTY COMM.</t>
  </si>
  <si>
    <t>BY OWNER OF UNIT-2</t>
  </si>
  <si>
    <t>D[S COMMUNICATIONS</t>
  </si>
  <si>
    <t>OFFICER CRANFORD</t>
  </si>
  <si>
    <t>DOISPATCHED</t>
  </si>
  <si>
    <t>ARRIVED / DISPATCHED</t>
  </si>
  <si>
    <t>SGT. RYAN GLENN</t>
  </si>
  <si>
    <t>LUFKIN DPS, COMM</t>
  </si>
  <si>
    <t>JACKSONVILLE PD DISP</t>
  </si>
  <si>
    <t>SAW IN PASSING</t>
  </si>
  <si>
    <t>SELF DISP</t>
  </si>
  <si>
    <t>HPTD DISPATCHER</t>
  </si>
  <si>
    <t>WALK-IN- REPORT</t>
  </si>
  <si>
    <t>ON WIEW</t>
  </si>
  <si>
    <t>OFFICER CHASING</t>
  </si>
  <si>
    <t>MINERAL WELLS COMMS</t>
  </si>
  <si>
    <t>MIDLAND COM</t>
  </si>
  <si>
    <t>C.C.S.O DISPATCH</t>
  </si>
  <si>
    <t>ROBERTS COUNTY</t>
  </si>
  <si>
    <t>MCT  DISPTACHED</t>
  </si>
  <si>
    <t>DPS ORANGE</t>
  </si>
  <si>
    <t>CHAMBERS CO.S.O.</t>
  </si>
  <si>
    <t>NORTH WALK-IN</t>
  </si>
  <si>
    <t>WAS TOLD BY BYSTANDE</t>
  </si>
  <si>
    <t>DICPACHED</t>
  </si>
  <si>
    <t>TAMU PD SERGEANT</t>
  </si>
  <si>
    <t>EX JOB</t>
  </si>
  <si>
    <t>HPD DISPATC\H</t>
  </si>
  <si>
    <t>SCHOOL ADMINISTRATIO</t>
  </si>
  <si>
    <t>GP COMMUNICATIONS</t>
  </si>
  <si>
    <t>ARRIVED AFTER ACC.</t>
  </si>
  <si>
    <t>CALL OUT ON</t>
  </si>
  <si>
    <t>MPD COMMUNICATOINS</t>
  </si>
  <si>
    <t>DPS COMM.  WF</t>
  </si>
  <si>
    <t>COMM. MIDLAND</t>
  </si>
  <si>
    <t>OTHER DEPUTY FOUND</t>
  </si>
  <si>
    <t>GPPD COMMUNICATONS</t>
  </si>
  <si>
    <t>KERR SO DEPT</t>
  </si>
  <si>
    <t>DISPATHCE</t>
  </si>
  <si>
    <t>5P102</t>
  </si>
  <si>
    <t>MILAM CO. SHERIFF'S</t>
  </si>
  <si>
    <t>ON SCENE FOR CRASH</t>
  </si>
  <si>
    <t>OBSERVED  ACCIDENT</t>
  </si>
  <si>
    <t>POLICED RADIO</t>
  </si>
  <si>
    <t>DRIVE UP WITNESS</t>
  </si>
  <si>
    <t>COMMUNICATION'S CALL</t>
  </si>
  <si>
    <t>EDWARDS COUNTY COMMS</t>
  </si>
  <si>
    <t>CAMERON CO. DISPATCH</t>
  </si>
  <si>
    <t>WESLACO DPS DISPATCH</t>
  </si>
  <si>
    <t>HENDERSO COUNTY</t>
  </si>
  <si>
    <t>CORYELL COMM CNETER</t>
  </si>
  <si>
    <t>MEDINA CNTY DISATCH</t>
  </si>
  <si>
    <t>WITNESS OBSERVED</t>
  </si>
  <si>
    <t>MONITERING RADIO</t>
  </si>
  <si>
    <t>HD DISPATCH</t>
  </si>
  <si>
    <t>DPS DALLAS`</t>
  </si>
  <si>
    <t>DRV2 FLAGGED DOWN</t>
  </si>
  <si>
    <t>DRIVEN TO SLPD</t>
  </si>
  <si>
    <t>DPS  WACO</t>
  </si>
  <si>
    <t>AGENCY PHONE</t>
  </si>
  <si>
    <t>MPD 2284</t>
  </si>
  <si>
    <t>COYRELL CNTY COMMS</t>
  </si>
  <si>
    <t>DISPATCHED BELL CO</t>
  </si>
  <si>
    <t>LAWNVIEW DISPATCHER</t>
  </si>
  <si>
    <t>SO LLANO-DISP[ATCH</t>
  </si>
  <si>
    <t>MCT DIAPTCH</t>
  </si>
  <si>
    <t>SGT. HAIYASOSO</t>
  </si>
  <si>
    <t>COOKE DISPATCH</t>
  </si>
  <si>
    <t>THP NOTIFIED WILSON</t>
  </si>
  <si>
    <t>PERSONAL CELL CALL</t>
  </si>
  <si>
    <t>BRADY COMMS</t>
  </si>
  <si>
    <t>MCSO VIA PHONE</t>
  </si>
  <si>
    <t>CALLED BELLAIRE DISP</t>
  </si>
  <si>
    <t>ELGIN COMMUNICATION</t>
  </si>
  <si>
    <t>CALLED IN BY PASSER-</t>
  </si>
  <si>
    <t>MAVERICK CO. COMMS.</t>
  </si>
  <si>
    <t>DROVE UP  AFTERWARDS</t>
  </si>
  <si>
    <t>HVPD DISPATACH</t>
  </si>
  <si>
    <t>CALLED CRASH IN</t>
  </si>
  <si>
    <t>D.P.S. COMMUNICATION</t>
  </si>
  <si>
    <t>DPS CORPUS COMMS</t>
  </si>
  <si>
    <t>MADISON CO. S. O.</t>
  </si>
  <si>
    <t>POLK  CO SO</t>
  </si>
  <si>
    <t>DEAF SMITH CO.</t>
  </si>
  <si>
    <t>DPS COMM. CORPUS</t>
  </si>
  <si>
    <t>MCT DIPSATCH</t>
  </si>
  <si>
    <t>OFFICER'S HEARD</t>
  </si>
  <si>
    <t>ARRIVED SUBSEQUENT</t>
  </si>
  <si>
    <t>DPS-CORPUS CHRISTI</t>
  </si>
  <si>
    <t>CAMPUS STAFF</t>
  </si>
  <si>
    <t>RON SIGHT</t>
  </si>
  <si>
    <t>BRAZOS CO DISPATCH</t>
  </si>
  <si>
    <t>FLOGGED DOWN</t>
  </si>
  <si>
    <t>ON VIEWED/ FLAGGED</t>
  </si>
  <si>
    <t>4DISPATCHED</t>
  </si>
  <si>
    <t>WHILE ON CALL</t>
  </si>
  <si>
    <t>ENROUTE TO A CALL</t>
  </si>
  <si>
    <t>BOWEN</t>
  </si>
  <si>
    <t>EMPLOYEE OF CEFCO</t>
  </si>
  <si>
    <t>ARMSTRONG CO.</t>
  </si>
  <si>
    <t>MPD 2206</t>
  </si>
  <si>
    <t>STUDENT PARKING GUAR</t>
  </si>
  <si>
    <t>ARRIVED ON THE CRASH</t>
  </si>
  <si>
    <t>HOOD COUNTY DEPUTY</t>
  </si>
  <si>
    <t>LAREDO DPS COMMS.</t>
  </si>
  <si>
    <t>KEMPNER PD</t>
  </si>
  <si>
    <t>ON-VIEWED ON FREEWAY</t>
  </si>
  <si>
    <t>REPORTED BY OPERATOR</t>
  </si>
  <si>
    <t>RADIO DISPATCHDED</t>
  </si>
  <si>
    <t>DISP 403 FAIR</t>
  </si>
  <si>
    <t>N STATION WALK-IN.</t>
  </si>
  <si>
    <t>MPD 2238</t>
  </si>
  <si>
    <t>WESLACE COMM.</t>
  </si>
  <si>
    <t>OBERVED THE CRASH</t>
  </si>
  <si>
    <t>MILLS COUNTY</t>
  </si>
  <si>
    <t>SELF RESPONDED</t>
  </si>
  <si>
    <t>CELL PHONE-</t>
  </si>
  <si>
    <t>WCSO COMMINICATIONS</t>
  </si>
  <si>
    <t>BY SAFETY OFFICER</t>
  </si>
  <si>
    <t>WALK-IN RPT - FSGI</t>
  </si>
  <si>
    <t>CARS ON SIDE OF ROAD</t>
  </si>
  <si>
    <t>MASON COUNTY  SO</t>
  </si>
  <si>
    <t>OFFICER INITIADED</t>
  </si>
  <si>
    <t>WALK IN 61 RIESNER</t>
  </si>
  <si>
    <t>BRAZOS CO. DISPATCH</t>
  </si>
  <si>
    <t>DET J. SALVATORE</t>
  </si>
  <si>
    <t>BCOS DISPATCH</t>
  </si>
  <si>
    <t>ONVEIW/FLAGGED DOWN</t>
  </si>
  <si>
    <t>COMMUNICATIOMS</t>
  </si>
  <si>
    <t>ACCIDENTAL LOCATE</t>
  </si>
  <si>
    <t>RUSK COUNTY S.0.</t>
  </si>
  <si>
    <t>FT BEND SO</t>
  </si>
  <si>
    <t>BY L. ARAMADHAKA</t>
  </si>
  <si>
    <t>NEIGHBOR CALLED</t>
  </si>
  <si>
    <t>OFC ADAM LOPEZ (560)</t>
  </si>
  <si>
    <t>SGT. JAMES BRAZIL</t>
  </si>
  <si>
    <t>COMMUNICATION DISPAT</t>
  </si>
  <si>
    <t>AUSTIN COUNTY S.O.</t>
  </si>
  <si>
    <t>DEPUTY GARCIA</t>
  </si>
  <si>
    <t>VZCO. SO DISPATCH</t>
  </si>
  <si>
    <t>FARWELL SO</t>
  </si>
  <si>
    <t>PCSPO</t>
  </si>
  <si>
    <t>BLANCO COUNTY SO</t>
  </si>
  <si>
    <t>POLICR DISPATCH</t>
  </si>
  <si>
    <t>MILAM COUNTY JP4</t>
  </si>
  <si>
    <t>LEAGUE CITY PD COMMS</t>
  </si>
  <si>
    <t>FORT STOCKTON PD`</t>
  </si>
  <si>
    <t>LAREDO DPS COMMS</t>
  </si>
  <si>
    <t>JEFFERSON CO. SO</t>
  </si>
  <si>
    <t>SELF DISPACHED</t>
  </si>
  <si>
    <t>SCHERTZ COMMUNICATIO</t>
  </si>
  <si>
    <t>RADIOI/DISPATCH</t>
  </si>
  <si>
    <t>SEGUIN PD DISPATCH</t>
  </si>
  <si>
    <t>RESIDENCE OWNER CALL</t>
  </si>
  <si>
    <t>DPS SERGEANT</t>
  </si>
  <si>
    <t>OLDHAM CO</t>
  </si>
  <si>
    <t>DEAF SMITH CO SO.</t>
  </si>
  <si>
    <t>GARZA CO. COMM.</t>
  </si>
  <si>
    <t>EDINBURG DPS TROOPER</t>
  </si>
  <si>
    <t>CONTACTED BY PARENT</t>
  </si>
  <si>
    <t>VPD RADIO</t>
  </si>
  <si>
    <t>OBSERVED VIOLATION</t>
  </si>
  <si>
    <t>UPD-COMMUNICATIONS</t>
  </si>
  <si>
    <t>PUBLIC SERVICE PHONE</t>
  </si>
  <si>
    <t>FCSO DISTPATCH</t>
  </si>
  <si>
    <t>ROCKPORT COMMS</t>
  </si>
  <si>
    <t>COMPUTER AIDED DISP</t>
  </si>
  <si>
    <t>DISPATCH:SUTTON SO</t>
  </si>
  <si>
    <t>A. SGT. SHACKLEFORD</t>
  </si>
  <si>
    <t>DOWNTOWN PATROL</t>
  </si>
  <si>
    <t>PATROL REQUESTED</t>
  </si>
  <si>
    <t>ARMSTRONG CO</t>
  </si>
  <si>
    <t>ARR IVED</t>
  </si>
  <si>
    <t>FOUND  ON PATROL</t>
  </si>
  <si>
    <t>DROVE AUPON SCENE</t>
  </si>
  <si>
    <t>GUADALUPR DISPATCH</t>
  </si>
  <si>
    <t>GRAYSON SO DISPATCH</t>
  </si>
  <si>
    <t>HAYS CO SO COMM</t>
  </si>
  <si>
    <t>CHILDRESS CO. COMMS</t>
  </si>
  <si>
    <t>DPS AMARILLO COMMS</t>
  </si>
  <si>
    <t>OBSERVED / DROVE UPO</t>
  </si>
  <si>
    <t>FLAGGED BY REPORTEE</t>
  </si>
  <si>
    <t>DRIVER PASSING BY</t>
  </si>
  <si>
    <t>HPUSTON PD DISPATCH</t>
  </si>
  <si>
    <t>SGT. SNEED CALLED</t>
  </si>
  <si>
    <t>DPS WESLCO COMM</t>
  </si>
  <si>
    <t>RADIO DIOSPATCHED</t>
  </si>
  <si>
    <t>CORYELL COUNTY COMMS</t>
  </si>
  <si>
    <t>DISPATCH/ROLLED UP</t>
  </si>
  <si>
    <t>CALHOUN CO COMMS</t>
  </si>
  <si>
    <t>HP NE DISPATCH</t>
  </si>
  <si>
    <t>DIS(ATCH</t>
  </si>
  <si>
    <t>OFFICER BARON</t>
  </si>
  <si>
    <t>ROCWALL DISPATCH</t>
  </si>
  <si>
    <t>WESLCO DPS COMMS</t>
  </si>
  <si>
    <t>OFFICER CARPENTER</t>
  </si>
  <si>
    <t>COMMUNICATIOS</t>
  </si>
  <si>
    <t>DPS TEXARAKANA</t>
  </si>
  <si>
    <t>WALK INTO THE STATIO</t>
  </si>
  <si>
    <t>ON CALL DISPATCH</t>
  </si>
  <si>
    <t>CITY DISPATCHED</t>
  </si>
  <si>
    <t>CHAMBERS COUINTY SO</t>
  </si>
  <si>
    <t>DAWSON SO</t>
  </si>
  <si>
    <t>TROOPER SNEED 1338</t>
  </si>
  <si>
    <t>DPS TEXAS CITY COMMS</t>
  </si>
  <si>
    <t>DISPATCHED/WITNESSED</t>
  </si>
  <si>
    <t>IN HOUSE SECURITY</t>
  </si>
  <si>
    <t>SAN ANGELO DISPATCH</t>
  </si>
  <si>
    <t>WALK IN TO  STATION</t>
  </si>
  <si>
    <t>OFFICER INITIED</t>
  </si>
  <si>
    <t>SGT PREJEAN</t>
  </si>
  <si>
    <t>INTEROP COMM HOUSTON</t>
  </si>
  <si>
    <t>SMITH COUNTY COMM</t>
  </si>
  <si>
    <t>WALK-IN REPORT HPD</t>
  </si>
  <si>
    <t>REEVES COUNTY SO</t>
  </si>
  <si>
    <t>DROVE UPN</t>
  </si>
  <si>
    <t>LOCAL POLICE DISPATC</t>
  </si>
  <si>
    <t>COTULLA THP SERGEANT</t>
  </si>
  <si>
    <t>LT DAEUMER</t>
  </si>
  <si>
    <t>DUMAS COM</t>
  </si>
  <si>
    <t>HEMPHILL CO DISPATCH</t>
  </si>
  <si>
    <t>ROBERTS COUNTY SO</t>
  </si>
  <si>
    <t>C.C.S.O</t>
  </si>
  <si>
    <t>HARRIS CO PCT 1</t>
  </si>
  <si>
    <t>OBSERVED FLEEING</t>
  </si>
  <si>
    <t>COM</t>
  </si>
  <si>
    <t>JEFF DAVIS DISPATCH</t>
  </si>
  <si>
    <t>CHILDRESS COUNTY</t>
  </si>
  <si>
    <t>DRISCOLL PD DISPATCH</t>
  </si>
  <si>
    <t>SGT ANDERSON</t>
  </si>
  <si>
    <t>DISPATCHED DIMMIT SO</t>
  </si>
  <si>
    <t>UVALDE  DISPATCH</t>
  </si>
  <si>
    <t>A/C JACKS</t>
  </si>
  <si>
    <t>DPS TX CITY COMMS</t>
  </si>
  <si>
    <t>DROVE ONTO SCEME</t>
  </si>
  <si>
    <t>KNOX COUNTY DISPATCH</t>
  </si>
  <si>
    <t>BMPD DISPATCH</t>
  </si>
  <si>
    <t>HOUSTON PD CNDISP</t>
  </si>
  <si>
    <t>DISPATCHED BY PHONE.</t>
  </si>
  <si>
    <t>EL PASO COMMM</t>
  </si>
  <si>
    <t>DRIVEN UPON ON</t>
  </si>
  <si>
    <t>OLDHAM COUNTY SO.</t>
  </si>
  <si>
    <t>POLICE BAND</t>
  </si>
  <si>
    <t>OFFICER WOZNIAK</t>
  </si>
  <si>
    <t>DISPATCH (SHERIFF)</t>
  </si>
  <si>
    <t>PEARCE COMM</t>
  </si>
  <si>
    <t>CPL SKINNER VIA PHON</t>
  </si>
  <si>
    <t>LOC. DURING PATROL</t>
  </si>
  <si>
    <t>TROOPER NAPARSTEK</t>
  </si>
  <si>
    <t>DPS TEXARAKANA COMM.</t>
  </si>
  <si>
    <t>COMPLAINANT REPORTED</t>
  </si>
  <si>
    <t>PUBLIC PHONE</t>
  </si>
  <si>
    <t>MCSO 312</t>
  </si>
  <si>
    <t>OAK RIDGE OFFICER</t>
  </si>
  <si>
    <t>UNITS ON SCENE</t>
  </si>
  <si>
    <t>TELEPHON</t>
  </si>
  <si>
    <t>BAYTOWN POLICE</t>
  </si>
  <si>
    <t>REFUGIO CO COMMS</t>
  </si>
  <si>
    <t>WILLS POINT FD</t>
  </si>
  <si>
    <t>WALK IN  N.T. STOREF</t>
  </si>
  <si>
    <t>DET K MARTIN 3421</t>
  </si>
  <si>
    <t>NWDISPATCH</t>
  </si>
  <si>
    <t>COMPLAINANT WALKE IN</t>
  </si>
  <si>
    <t>TROOPER RHODES</t>
  </si>
  <si>
    <t>HECTOR ALVARADO</t>
  </si>
  <si>
    <t>SGT WILLIAMS</t>
  </si>
  <si>
    <t>ASSITANT PRINCIPAL</t>
  </si>
  <si>
    <t>MONTOMERY CO SO</t>
  </si>
  <si>
    <t>TOLD BY OPERATOR</t>
  </si>
  <si>
    <t>TRP. AUSTIN LUNSFORD</t>
  </si>
  <si>
    <t>TOLLWAY DISOATCH</t>
  </si>
  <si>
    <t>N134 REQUESTED</t>
  </si>
  <si>
    <t>VIA ANOTHER TROOPER</t>
  </si>
  <si>
    <t>DISPATCHED LAMB SO</t>
  </si>
  <si>
    <t>RESPONDING OFFICERS</t>
  </si>
  <si>
    <t>RADIO ISPATCH</t>
  </si>
  <si>
    <t>HARRIS COUNTY PCT 1</t>
  </si>
  <si>
    <t>ELLIS COUNT DISPATCH</t>
  </si>
  <si>
    <t>LOCATED VEHICLES</t>
  </si>
  <si>
    <t>WAVED DOWN/ADVISED</t>
  </si>
  <si>
    <t>HUMBLE ISD DISPATCH</t>
  </si>
  <si>
    <t>DISPATCHED- CHECKBY</t>
  </si>
  <si>
    <t>N-WALK-IN</t>
  </si>
  <si>
    <t>UPTON CO. DISPATCH</t>
  </si>
  <si>
    <t>BELL CO., COMM.,</t>
  </si>
  <si>
    <t>ORANGE SO #869</t>
  </si>
  <si>
    <t>BY OFFICER MCGEE</t>
  </si>
  <si>
    <t>SCENE OF ANOTHER ACC</t>
  </si>
  <si>
    <t>HPD DISPATCT</t>
  </si>
  <si>
    <t>WALK IN AND REPORTED</t>
  </si>
  <si>
    <t>BURLESON COUNTY COMM</t>
  </si>
  <si>
    <t>ALERTED BY OWNER #1</t>
  </si>
  <si>
    <t>BPD OFFICERS</t>
  </si>
  <si>
    <t>TROOPER FAIRCHILD</t>
  </si>
  <si>
    <t>SELF-INTITIATED</t>
  </si>
  <si>
    <t>WAIVED DOQN</t>
  </si>
  <si>
    <t>WINTESSED</t>
  </si>
  <si>
    <t>FREESTOEN SO</t>
  </si>
  <si>
    <t>PD STATION WALK-IN</t>
  </si>
  <si>
    <t>FLAGGED DOWN OFF DUT</t>
  </si>
  <si>
    <t>SGT. FENDIA</t>
  </si>
  <si>
    <t>MPD 2290</t>
  </si>
  <si>
    <t>BELL COUINTY</t>
  </si>
  <si>
    <t>DISPAT66666666666666</t>
  </si>
  <si>
    <t>TROOPER GARDNER</t>
  </si>
  <si>
    <t>TROOPER  AGUILAR</t>
  </si>
  <si>
    <t>LAMAR CO SO</t>
  </si>
  <si>
    <t>CALLED BY  OFFICER</t>
  </si>
  <si>
    <t>SCHOOL NOTIFIED ME</t>
  </si>
  <si>
    <t>MCT DISTAPCH</t>
  </si>
  <si>
    <t>MCT DISPATCEHD</t>
  </si>
  <si>
    <t>DISPATCH MCTQ</t>
  </si>
  <si>
    <t>J A HORSCH</t>
  </si>
  <si>
    <t>OCHITREE SO</t>
  </si>
  <si>
    <t>AMARILLO DPS COMMS</t>
  </si>
  <si>
    <t>BY VIOLATOR</t>
  </si>
  <si>
    <t>WHEELER DISPATCH</t>
  </si>
  <si>
    <t>HAYS CO S.O</t>
  </si>
  <si>
    <t>SELF-DISCOVERY</t>
  </si>
  <si>
    <t>PASSENGER OF UNIT #1</t>
  </si>
  <si>
    <t>DROVE UP TO THE CRSH</t>
  </si>
  <si>
    <t>FBCO DISPATCH</t>
  </si>
  <si>
    <t>GREGG SO DISPATCH</t>
  </si>
  <si>
    <t>EPPD DISPATCHED</t>
  </si>
  <si>
    <t>PASSING</t>
  </si>
  <si>
    <t>ON SIRE</t>
  </si>
  <si>
    <t>ON VIEW / WALK IN</t>
  </si>
  <si>
    <t>OFFICER INITITATED</t>
  </si>
  <si>
    <t>BRADY PD COMMS</t>
  </si>
  <si>
    <t>CALL BY DISPATCH</t>
  </si>
  <si>
    <t>WALKED-IN REPORT</t>
  </si>
  <si>
    <t>WICHTA FALLS DPS</t>
  </si>
  <si>
    <t>WICHITA FALLS COMM</t>
  </si>
  <si>
    <t>PASSER BY CITIZEN</t>
  </si>
  <si>
    <t>HCSO CO</t>
  </si>
  <si>
    <t>LT. KOTZUR</t>
  </si>
  <si>
    <t>MPD 2261</t>
  </si>
  <si>
    <t>WOOD CO.</t>
  </si>
  <si>
    <t>UTP-H ROC</t>
  </si>
  <si>
    <t>OFFICER STEVENS #758</t>
  </si>
  <si>
    <t>DISPSPATCHED</t>
  </si>
  <si>
    <t>WESLACO COM</t>
  </si>
  <si>
    <t>POPLICE RADIO</t>
  </si>
  <si>
    <t>BLANCO CO SO</t>
  </si>
  <si>
    <t>LOBBY</t>
  </si>
  <si>
    <t>DISPATCH VIA CELL</t>
  </si>
  <si>
    <t>COMUUNCIATIONS</t>
  </si>
  <si>
    <t>TEAGUE PD</t>
  </si>
  <si>
    <t>PIERCE COMMS</t>
  </si>
  <si>
    <t>SELF / FLAG DOWN</t>
  </si>
  <si>
    <t>DISTPATED</t>
  </si>
  <si>
    <t>PECOS CO S.O.</t>
  </si>
  <si>
    <t>PECOS COMMINCATION</t>
  </si>
  <si>
    <t>GRAY CO DISPATCH</t>
  </si>
  <si>
    <t>ATASCOSA COMMS</t>
  </si>
  <si>
    <t>LUKIN DPS</t>
  </si>
  <si>
    <t>DRIER OF UNIT #1</t>
  </si>
  <si>
    <t>EULESS PD</t>
  </si>
  <si>
    <t>AUSTIN COUNTY COMMS</t>
  </si>
  <si>
    <t>SELF- INITIATED</t>
  </si>
  <si>
    <t>DRADIO DISPATCHED</t>
  </si>
  <si>
    <t>HENDERSON COUNTY S.O</t>
  </si>
  <si>
    <t>HORSESHOE BAY PD</t>
  </si>
  <si>
    <t>ON-VIEWED/WITNESSED</t>
  </si>
  <si>
    <t>CASS CO DISP</t>
  </si>
  <si>
    <t>PECOS COUNTY S.O.</t>
  </si>
  <si>
    <t>ROCKWALL COMMS</t>
  </si>
  <si>
    <t>GRAND PRAIRE DISPATC</t>
  </si>
  <si>
    <t>SGT S. TUCKER</t>
  </si>
  <si>
    <t>ACSO DIPATCH</t>
  </si>
  <si>
    <t>MAVERICK COUNTY SO</t>
  </si>
  <si>
    <t>TRP FELIPE GARCIA</t>
  </si>
  <si>
    <t>WINKLER S.O.</t>
  </si>
  <si>
    <t>BRADY  COMMS</t>
  </si>
  <si>
    <t>SCHOOL FRONT OFFICE</t>
  </si>
  <si>
    <t>HPD NSDISP</t>
  </si>
  <si>
    <t>AT NORTH SUBSTATION</t>
  </si>
  <si>
    <t>ISOM TAYLOR</t>
  </si>
  <si>
    <t>DISPATCHE,D</t>
  </si>
  <si>
    <t>CALDWEL CO COMM</t>
  </si>
  <si>
    <t>ON VIEW/OTHER UNIT</t>
  </si>
  <si>
    <t>HEARD ON CO RADIO</t>
  </si>
  <si>
    <t>ON VIEW DURING CHASE</t>
  </si>
  <si>
    <t>REPORTED CRASH TO PD</t>
  </si>
  <si>
    <t>MCT DISPATCH/ON SCEN</t>
  </si>
  <si>
    <t>WALKIN AT SC STATION</t>
  </si>
  <si>
    <t>ADVISED BY TPWD</t>
  </si>
  <si>
    <t>HARDEMAN DISPATCH</t>
  </si>
  <si>
    <t>MCSO JAIL</t>
  </si>
  <si>
    <t>WITNESSED BY ME</t>
  </si>
  <si>
    <t>MAVERICK SO DISPATCH</t>
  </si>
  <si>
    <t>SASO DISPATCH</t>
  </si>
  <si>
    <t>DPS  LUBBOCK</t>
  </si>
  <si>
    <t>HOCKLEY COUNTY S.O.</t>
  </si>
  <si>
    <t>WAVED DOWN BY OWNER</t>
  </si>
  <si>
    <t>WAVED DOWN BY VEH 2</t>
  </si>
  <si>
    <t>OFC MATT ARMBRUSTER</t>
  </si>
  <si>
    <t>UNIT 1 WAVED ME DOWN</t>
  </si>
  <si>
    <t>DISPATCHER`</t>
  </si>
  <si>
    <t>WESLAC0 DPS COMM</t>
  </si>
  <si>
    <t>DRIVE UPON IN FIELD</t>
  </si>
  <si>
    <t>OPERATOR UNIT 2</t>
  </si>
  <si>
    <t>CELL PHONE-DPS COMM</t>
  </si>
  <si>
    <t>POLICE RADIO-DPS</t>
  </si>
  <si>
    <t>NAC. CTY. S.O. COMM.</t>
  </si>
  <si>
    <t>BRADYBDISPATCH</t>
  </si>
  <si>
    <t>JEFFERSON P.D.</t>
  </si>
  <si>
    <t>ON VIEW-RACING</t>
  </si>
  <si>
    <t>ANONONYMOUS CALLER</t>
  </si>
  <si>
    <t>DISPATCH IN PERSON</t>
  </si>
  <si>
    <t>DPS- CORPUS CHRISTI</t>
  </si>
  <si>
    <t>INVOLVED PARTY PH CA</t>
  </si>
  <si>
    <t>TROOPER BIRMINGHAM</t>
  </si>
  <si>
    <t>INFORMED BY OFFICER</t>
  </si>
  <si>
    <t>WLAK IN</t>
  </si>
  <si>
    <t>LAMB CO. SO</t>
  </si>
  <si>
    <t>CALLED BY EMPLOYEE</t>
  </si>
  <si>
    <t>FORT BEND SO DISPATC</t>
  </si>
  <si>
    <t>LAMB CO.</t>
  </si>
  <si>
    <t>OFFICER CASTILLO</t>
  </si>
  <si>
    <t>TAXAS CITY DPS</t>
  </si>
  <si>
    <t>ON VIEW/ASSIT UNIT</t>
  </si>
  <si>
    <t>BY TROOPER 5151</t>
  </si>
  <si>
    <t>ANOTHER THP TROOPER</t>
  </si>
  <si>
    <t>WILBARGER S/O</t>
  </si>
  <si>
    <t>OSERVED</t>
  </si>
  <si>
    <t>LYFORD CISD PD</t>
  </si>
  <si>
    <t>WAVED DOWN BY PASSER</t>
  </si>
  <si>
    <t>MCCULLOCH SO</t>
  </si>
  <si>
    <t>CHILDRESS CO. DISP.</t>
  </si>
  <si>
    <t>HAMILTON CO S.O.</t>
  </si>
  <si>
    <t>SUBSTATION WALKIN</t>
  </si>
  <si>
    <t>OFFICER WITT #316</t>
  </si>
  <si>
    <t>BASTROP CO COMM</t>
  </si>
  <si>
    <t>BASTROP CO. COMM</t>
  </si>
  <si>
    <t>PHONE CALL-WITNESS</t>
  </si>
  <si>
    <t>DISPCATHCED</t>
  </si>
  <si>
    <t>UNIT #2596</t>
  </si>
  <si>
    <t>RADIOED BY DISPATCH</t>
  </si>
  <si>
    <t>COUNTY COMMUNICATION</t>
  </si>
  <si>
    <t>TROOPER DAVID PARK</t>
  </si>
  <si>
    <t>BELL CO CM CTR</t>
  </si>
  <si>
    <t>DISPECTCHED</t>
  </si>
  <si>
    <t>BRENHAM COMMS`</t>
  </si>
  <si>
    <t>FLAGGED DOWN BY CP</t>
  </si>
  <si>
    <t>RCVD FROM EVENINGS</t>
  </si>
  <si>
    <t>DISPATCHED TO  CALL</t>
  </si>
  <si>
    <t>UTD DISPATCH</t>
  </si>
  <si>
    <t>TROOPER LARRY WEST</t>
  </si>
  <si>
    <t>PREVENTION CONTROL</t>
  </si>
  <si>
    <t>GRIMES CO. DISPTACH</t>
  </si>
  <si>
    <t>OFC WITNESSED ACC</t>
  </si>
  <si>
    <t>WASHINGTON COUNTY DI</t>
  </si>
  <si>
    <t>ADVSIED BY NRH PD</t>
  </si>
  <si>
    <t>PANHANDLE DISPATCH</t>
  </si>
  <si>
    <t>DROVE ON THE ACCIDEN</t>
  </si>
  <si>
    <t>DPS AMARILLO COM</t>
  </si>
  <si>
    <t>TRANSPORTATION RADIO</t>
  </si>
  <si>
    <t>STUDENT PARKING OFFI</t>
  </si>
  <si>
    <t>RAN UP ON CRASH</t>
  </si>
  <si>
    <t>DROVE- UP ON CRASH</t>
  </si>
  <si>
    <t>ARRIVED IN SCENE</t>
  </si>
  <si>
    <t>IN ACTIVE PURSUIT</t>
  </si>
  <si>
    <t>FBCSO DIAPATCH</t>
  </si>
  <si>
    <t>RESPONDED TO AREA</t>
  </si>
  <si>
    <t>BELLAIRE PD DISPATCH</t>
  </si>
  <si>
    <t>DISHAPTCHED</t>
  </si>
  <si>
    <t>TEXAS CITY DPS COMMS</t>
  </si>
  <si>
    <t>CITIZEN INVOLVED</t>
  </si>
  <si>
    <t>DISPATCHED DPS SA</t>
  </si>
  <si>
    <t>DISPTACH RADIO</t>
  </si>
  <si>
    <t>J.F. BROUSSARD</t>
  </si>
  <si>
    <t>ON DUTY POLICE</t>
  </si>
  <si>
    <t>TXDPS CORPUS CHRISTI</t>
  </si>
  <si>
    <t>M.C.SO. DISPATCH</t>
  </si>
  <si>
    <t>DISP TO UNIT#1'S HOM</t>
  </si>
  <si>
    <t>WALK IN- FRONT DESK</t>
  </si>
  <si>
    <t>PRIVATE CALL TO PD</t>
  </si>
  <si>
    <t>DISPATCHED DPS COMMS</t>
  </si>
  <si>
    <t>O N-VIEW</t>
  </si>
  <si>
    <t>CELL PHONE -SO</t>
  </si>
  <si>
    <t>POLICE RADIO -SO</t>
  </si>
  <si>
    <t>MENARD SHERIFF DEPT</t>
  </si>
  <si>
    <t>BLANCO COMMUNICATION</t>
  </si>
  <si>
    <t>GREGG S.O.</t>
  </si>
  <si>
    <t>EXPEDITED</t>
  </si>
  <si>
    <t>MURHY PD DISPATCH</t>
  </si>
  <si>
    <t>LIBERTY S.O</t>
  </si>
  <si>
    <t>ROBBERY INVESTIGATIO</t>
  </si>
  <si>
    <t>IN PERSON(PASSERBY)</t>
  </si>
  <si>
    <t>UNIT 1 PASSENGER</t>
  </si>
  <si>
    <t>DEPUTY FANNIN</t>
  </si>
  <si>
    <t>WITNSSED ON SCENE</t>
  </si>
  <si>
    <t>HARRIS CO PCT 4</t>
  </si>
  <si>
    <t>SGT. M MAPES 2915</t>
  </si>
  <si>
    <t>ON VIEW OFFENSE</t>
  </si>
  <si>
    <t>DISPATCH04</t>
  </si>
  <si>
    <t>DPS MINERAL  WELLS</t>
  </si>
  <si>
    <t>WHILE ON PATROL.</t>
  </si>
  <si>
    <t>FLAGGED DOWN UNIT 2</t>
  </si>
  <si>
    <t>BRYAN COMMUNICAITONS</t>
  </si>
  <si>
    <t>WALK-IN - OFFICE REP</t>
  </si>
  <si>
    <t>ON CALL NOTIFICATION</t>
  </si>
  <si>
    <t>SLATON POLICE DISPAT</t>
  </si>
  <si>
    <t>WITNESS NOTIFIED SCH</t>
  </si>
  <si>
    <t>OTHER AGENCY RADIO</t>
  </si>
  <si>
    <t>BCSO COMMUNICAITONS</t>
  </si>
  <si>
    <t>SHAMROCK COMMS</t>
  </si>
  <si>
    <t>ANDERSON COUTY SO</t>
  </si>
  <si>
    <t>CHEROKE COUNTY SO</t>
  </si>
  <si>
    <t>DPS-PIERCE COMM.</t>
  </si>
  <si>
    <t>COTTLE CO SHERIFF</t>
  </si>
  <si>
    <t>N FRONT-DESK WALK-IN</t>
  </si>
  <si>
    <t>ROLLED UP UPON CRASH</t>
  </si>
  <si>
    <t>CCSO DEPUTY MARKS</t>
  </si>
  <si>
    <t>CANTON DISPATCH</t>
  </si>
  <si>
    <t>ATTEMPTING TO STOP</t>
  </si>
  <si>
    <t>ON0-VIEWED</t>
  </si>
  <si>
    <t>LAREDO COMM DISPATCH</t>
  </si>
  <si>
    <t>CALLED POLICE DEPT</t>
  </si>
  <si>
    <t>DPS PIERCE DIPATCH</t>
  </si>
  <si>
    <t>RADI DISPTACH</t>
  </si>
  <si>
    <t>UNIT 1 PASSENGER 1</t>
  </si>
  <si>
    <t>SELF-DIRECTED</t>
  </si>
  <si>
    <t>ACSO DISPATCH`</t>
  </si>
  <si>
    <t>TX DPS HOUSTON</t>
  </si>
  <si>
    <t>CULBERSON CO. COMM</t>
  </si>
  <si>
    <t>CORYELL CO.SO</t>
  </si>
  <si>
    <t>ANDREWS COMMS</t>
  </si>
  <si>
    <t>DET L. SORRELS</t>
  </si>
  <si>
    <t>WALK IN/INTAKE OFFIC</t>
  </si>
  <si>
    <t>OFFICER BOUTWELL</t>
  </si>
  <si>
    <t>SCHOOL TWO WAY RADIO</t>
  </si>
  <si>
    <t>OFFICER MERAZ</t>
  </si>
  <si>
    <t>WALK IN STATION.</t>
  </si>
  <si>
    <t>HPD DISP/ASSGND CASE</t>
  </si>
  <si>
    <t>RADIO DISPATCHEDE</t>
  </si>
  <si>
    <t>WESLACO COMUNICATION</t>
  </si>
  <si>
    <t>DISPATCH/ASSGND CASE</t>
  </si>
  <si>
    <t>ROCKWALL CO. SHERIFF</t>
  </si>
  <si>
    <t>WESLACO COMS</t>
  </si>
  <si>
    <t>DISPATCH-PIERCE</t>
  </si>
  <si>
    <t>MCLENNAN DISPATCH</t>
  </si>
  <si>
    <t>STIE CONTACT</t>
  </si>
  <si>
    <t>HEMPHILL SO</t>
  </si>
  <si>
    <t>JCSO DISAPATCH</t>
  </si>
  <si>
    <t>PRINCIPAL JP ELDER</t>
  </si>
  <si>
    <t>REPORTED AT PD</t>
  </si>
  <si>
    <t>CORYELL CO.S.O.</t>
  </si>
  <si>
    <t>VZ COUNTYSO DISPATCH</t>
  </si>
  <si>
    <t>ECTORCOUNTY DISPATCH</t>
  </si>
  <si>
    <t>CARRIZOCOMMUNICATION</t>
  </si>
  <si>
    <t>A PASSERBY INFORMED</t>
  </si>
  <si>
    <t>BLANCO CO COMM</t>
  </si>
  <si>
    <t>SELF DISPTATCH</t>
  </si>
  <si>
    <t>TROOPER S. MAYFIELD</t>
  </si>
  <si>
    <t>SELF SEEN</t>
  </si>
  <si>
    <t>HOUSTON DISPTACHER</t>
  </si>
  <si>
    <t>CITY HALL EMPLOYEE</t>
  </si>
  <si>
    <t>PHONE TROOPER AUZ</t>
  </si>
  <si>
    <t>DISPATCHED/CASE ASSG</t>
  </si>
  <si>
    <t>OFFICER COX</t>
  </si>
  <si>
    <t>BLUE MOUND PD DISPAT</t>
  </si>
  <si>
    <t>WA;LK IN</t>
  </si>
  <si>
    <t>COOKE CO. SO</t>
  </si>
  <si>
    <t>DEL RIO DPS COMMS</t>
  </si>
  <si>
    <t>EMERGENCY CALL</t>
  </si>
  <si>
    <t>LT. CHARLES HAVARD</t>
  </si>
  <si>
    <t>DISPTACH MCT</t>
  </si>
  <si>
    <t>CAME APON THE ACCIDE</t>
  </si>
  <si>
    <t>MPD 2257</t>
  </si>
  <si>
    <t>LATE CALL BROUGHT IN</t>
  </si>
  <si>
    <t>MCT  DISPATCH</t>
  </si>
  <si>
    <t>WITNESSED THE WRECK</t>
  </si>
  <si>
    <t>MPD 2205</t>
  </si>
  <si>
    <t>CITIZEN/FLAGGED DOWN</t>
  </si>
  <si>
    <t>BY SGT. LEACH</t>
  </si>
  <si>
    <t>DRPD COMMUNICATIONS</t>
  </si>
  <si>
    <t>DISPATCHED ON 6/4/17</t>
  </si>
  <si>
    <t>BEDFORD DISPATCHERS</t>
  </si>
  <si>
    <t>DANIEL HINOJOSA</t>
  </si>
  <si>
    <t>SUBSTATION WALK-IN</t>
  </si>
  <si>
    <t>CALLED OUT - LCSO</t>
  </si>
  <si>
    <t>SANJACINTO SO</t>
  </si>
  <si>
    <t>RADDIO</t>
  </si>
  <si>
    <t>OFFICER NEAR SCENE</t>
  </si>
  <si>
    <t>CITIZEN REQUEST</t>
  </si>
  <si>
    <t>CHEROKEE COUNTYSO</t>
  </si>
  <si>
    <t>DISPATCHED1150</t>
  </si>
  <si>
    <t>RADIO IN BY OFFICER</t>
  </si>
  <si>
    <t>HOUSTON PD DIAPATCH</t>
  </si>
  <si>
    <t>TXDPS--PIERCE</t>
  </si>
  <si>
    <t>CONST. JAMES MUNIZ</t>
  </si>
  <si>
    <t>TX DPS -- PIERCE</t>
  </si>
  <si>
    <t>TX DPS PIERCE</t>
  </si>
  <si>
    <t>DISPATCH WILLCO</t>
  </si>
  <si>
    <t>ON SCENE/HEARD THE C</t>
  </si>
  <si>
    <t>BOLO</t>
  </si>
  <si>
    <t>VZ CO. DISPATCH</t>
  </si>
  <si>
    <t>SELF INITIATED (OBS)</t>
  </si>
  <si>
    <t>NTI PERSONEL</t>
  </si>
  <si>
    <t>OFFICER SAW ACCIDENT</t>
  </si>
  <si>
    <t>DEWITT S.O.</t>
  </si>
  <si>
    <t>LAVACA CO. DISPATCH</t>
  </si>
  <si>
    <t>OFC. DISCOVERED</t>
  </si>
  <si>
    <t>ONVIEWED INCDENT</t>
  </si>
  <si>
    <t>ADVISED BY WITNESS.</t>
  </si>
  <si>
    <t>OFFICER PORTER</t>
  </si>
  <si>
    <t>NO SCENE</t>
  </si>
  <si>
    <t>NE STATION WALKIN</t>
  </si>
  <si>
    <t>TX DPS MINEAL WELLS</t>
  </si>
  <si>
    <t>DEPUTY MEGASON</t>
  </si>
  <si>
    <t>BY UNIT #2 OPERATOR</t>
  </si>
  <si>
    <t>WE WITNESSED THE ACC</t>
  </si>
  <si>
    <t>DISPATCHED/CELLPHONE</t>
  </si>
  <si>
    <t>TROOPER HINOJOSA</t>
  </si>
  <si>
    <t>DROVER UPON</t>
  </si>
  <si>
    <t>BLANCO CTY SO</t>
  </si>
  <si>
    <t>HOUSTON PD SERGEANT</t>
  </si>
  <si>
    <t>THIRD PARTY PASSERBY</t>
  </si>
  <si>
    <t>SELF-INITATED</t>
  </si>
  <si>
    <t>LA SALLE CO COMM</t>
  </si>
  <si>
    <t>US FOREST SERVICE</t>
  </si>
  <si>
    <t>DPS HOUSTON.</t>
  </si>
  <si>
    <t>DESK/WALK IN</t>
  </si>
  <si>
    <t>WEST UNIVERSITY PD</t>
  </si>
  <si>
    <t>SUSPICIOUS VEHICLE</t>
  </si>
  <si>
    <t>LOCATED THE SCENE</t>
  </si>
  <si>
    <t>TOLD</t>
  </si>
  <si>
    <t>BURNET COUNTY DISP</t>
  </si>
  <si>
    <t>CENCOM DISPATCHED</t>
  </si>
  <si>
    <t>DISPATCHED BY RADION</t>
  </si>
  <si>
    <t>DISPATCB</t>
  </si>
  <si>
    <t>DPS TX CITY DISPATCH</t>
  </si>
  <si>
    <t>RASIO-DISPATCHED</t>
  </si>
  <si>
    <t>ON-CALL INCIDENT</t>
  </si>
  <si>
    <t>OUT/ON THE CALL</t>
  </si>
  <si>
    <t>HPD NS DISPATCH</t>
  </si>
  <si>
    <t>WACO DPS DISPATCH</t>
  </si>
  <si>
    <t>DEWITT COUNTY COMMS</t>
  </si>
  <si>
    <t>ON VIEWED BY 18F65N</t>
  </si>
  <si>
    <t>OFFICERS REQUEST</t>
  </si>
  <si>
    <t>AUDIBLY</t>
  </si>
  <si>
    <t>WELACO COMM</t>
  </si>
  <si>
    <t>CORPUS COMMS</t>
  </si>
  <si>
    <t>HEARD OFC CALL IT</t>
  </si>
  <si>
    <t>DISPATCHED Q</t>
  </si>
  <si>
    <t>MPD 2272</t>
  </si>
  <si>
    <t>VICTORIA PD DISPATCH</t>
  </si>
  <si>
    <t>DPS SGT GREER RADIO</t>
  </si>
  <si>
    <t>MKCT DISPATCHED</t>
  </si>
  <si>
    <t>MC DISPATCHED</t>
  </si>
  <si>
    <t>ON SITE- DROVE UP</t>
  </si>
  <si>
    <t>TX DPS, PIERCE</t>
  </si>
  <si>
    <t>OBSERVERD</t>
  </si>
  <si>
    <t>HOUSTON DISPATCHE</t>
  </si>
  <si>
    <t>AMANDA KEES</t>
  </si>
  <si>
    <t>T328</t>
  </si>
  <si>
    <t>BY WITTNESS</t>
  </si>
  <si>
    <t>H. BABAIE</t>
  </si>
  <si>
    <t>DPATHED</t>
  </si>
  <si>
    <t>CALL FROM RECORDS</t>
  </si>
  <si>
    <t>PULLED UP ANDFLAGGED</t>
  </si>
  <si>
    <t>COOKE CO.</t>
  </si>
  <si>
    <t>JEFFERSON CTY DEPUTY</t>
  </si>
  <si>
    <t>BY WITNESS WALK IN</t>
  </si>
  <si>
    <t>KERRVILLE DISPATCH</t>
  </si>
  <si>
    <t>WOOD COUNTY WO</t>
  </si>
  <si>
    <t>DISPATCED TO CALL</t>
  </si>
  <si>
    <t>GPPD  COMMUICATIONS</t>
  </si>
  <si>
    <t>CONTACTED BY TROOPER</t>
  </si>
  <si>
    <t>SELF INITIATED CHASE</t>
  </si>
  <si>
    <t>ATSCOSA COUNTY COMM</t>
  </si>
  <si>
    <t>HAYS COUNTY DISPTACH</t>
  </si>
  <si>
    <t>CP APPROACHED</t>
  </si>
  <si>
    <t>DAWSON CO. COMM.</t>
  </si>
  <si>
    <t>EL PASO  COMM</t>
  </si>
  <si>
    <t>NSA DISPATCH</t>
  </si>
  <si>
    <t>DCSO COMM</t>
  </si>
  <si>
    <t>CLEARED ON CALL</t>
  </si>
  <si>
    <t>RADIO/DISDPATCH</t>
  </si>
  <si>
    <t>CPL  GREEN</t>
  </si>
  <si>
    <t>VIA 2 WAY RADIO</t>
  </si>
  <si>
    <t>MUTUAL AID FROM DSO</t>
  </si>
  <si>
    <t>INITIATED CONTACT</t>
  </si>
  <si>
    <t>HUDSPETH CO. COMM</t>
  </si>
  <si>
    <t>BLANCO CO COMMS</t>
  </si>
  <si>
    <t>REFUGIO COMMS</t>
  </si>
  <si>
    <t>BELL CO CONN CENTER</t>
  </si>
  <si>
    <t>DETECTIVE PAZ</t>
  </si>
  <si>
    <t>I DROVE UPON IT</t>
  </si>
  <si>
    <t>MORRIS CO COMM</t>
  </si>
  <si>
    <t>EMS TONE</t>
  </si>
  <si>
    <t>DET. ANTILLEY (APD)</t>
  </si>
  <si>
    <t>CORYELL COUNTY DISPA</t>
  </si>
  <si>
    <t>SCURRY DISPATCH</t>
  </si>
  <si>
    <t>BY THE RADIO IN MY C</t>
  </si>
  <si>
    <t>THP COMMUNICATIONS</t>
  </si>
  <si>
    <t>WALK-IN AT STOREFRON</t>
  </si>
  <si>
    <t>DPS CORPUS CHRIST</t>
  </si>
  <si>
    <t>RAINS  CNTY</t>
  </si>
  <si>
    <t>PD CHASING UNIT 1</t>
  </si>
  <si>
    <t>OFC FRAIRE</t>
  </si>
  <si>
    <t>PRESIDIO COMMS</t>
  </si>
  <si>
    <t>RADIO C DISPATCH</t>
  </si>
  <si>
    <t>HOUSTON PD DOSPATCH</t>
  </si>
  <si>
    <t>TROOPER D. HEBERT</t>
  </si>
  <si>
    <t>E.J.</t>
  </si>
  <si>
    <t>DSP TYLER COMM</t>
  </si>
  <si>
    <t>DISPATCHED/OBSERVED</t>
  </si>
  <si>
    <t>GARZA CO. DISPATCH</t>
  </si>
  <si>
    <t>BY DISPTAH</t>
  </si>
  <si>
    <t>REPORT CALL</t>
  </si>
  <si>
    <t>TROOPER BURLESON</t>
  </si>
  <si>
    <t>ONSIGHT REPORT</t>
  </si>
  <si>
    <t>DISPATCHED AIRED</t>
  </si>
  <si>
    <t>HPD UNIT ON SCENE</t>
  </si>
  <si>
    <t>TCPD DISPATCHED</t>
  </si>
  <si>
    <t>DET J. SALVOTORE</t>
  </si>
  <si>
    <t>SGT EMAIL</t>
  </si>
  <si>
    <t>CALLED BY SGT.</t>
  </si>
  <si>
    <t>VEH OWNER/CALL</t>
  </si>
  <si>
    <t>MCT DISPARCH</t>
  </si>
  <si>
    <t>SWAT DROVE BY ACC</t>
  </si>
  <si>
    <t>RADIO/BCSO DEPUTY</t>
  </si>
  <si>
    <t>HAPPENED ONTO SCENE</t>
  </si>
  <si>
    <t>SAW CRASH ON BOARD</t>
  </si>
  <si>
    <t>CHAMBERS COUTY SO</t>
  </si>
  <si>
    <t>DRIVER 1 CALLED DPS</t>
  </si>
  <si>
    <t>TROOPER ROCZ</t>
  </si>
  <si>
    <t>RADIO DCSO</t>
  </si>
  <si>
    <t>TROOPER ZARGOZA</t>
  </si>
  <si>
    <t>MASON CODISPATCH</t>
  </si>
  <si>
    <t>NOLAN CO. DISPATCH</t>
  </si>
  <si>
    <t>OFFICER INTIATIED</t>
  </si>
  <si>
    <t>DISDATCHED</t>
  </si>
  <si>
    <t>DPS- SAN ANTONIO COM</t>
  </si>
  <si>
    <t>OFFICER C.C. HERNAND</t>
  </si>
  <si>
    <t>GOLIAD COUNTY COMMS</t>
  </si>
  <si>
    <t>DISPTACHED BY RADIO</t>
  </si>
  <si>
    <t>TX DPS- HOUSTON</t>
  </si>
  <si>
    <t>TROOPER DILLMAN</t>
  </si>
  <si>
    <t>LAMB COUTY SO</t>
  </si>
  <si>
    <t>WALK--IN</t>
  </si>
  <si>
    <t>MCT DISPATH</t>
  </si>
  <si>
    <t>DISPATCHED: DPS COM</t>
  </si>
  <si>
    <t>DISPATNED</t>
  </si>
  <si>
    <t>LAVACA COUNTY COMMS</t>
  </si>
  <si>
    <t>BAILEY COUNTY DISPAT</t>
  </si>
  <si>
    <t>BY STORE CLERK</t>
  </si>
  <si>
    <t>DEL RIO COM</t>
  </si>
  <si>
    <t>GCCISD PD DISPATCH</t>
  </si>
  <si>
    <t>SGT. CHRIS RAY</t>
  </si>
  <si>
    <t>BAYLOR CO DISPATCH</t>
  </si>
  <si>
    <t>DPS WESLACE COMM.</t>
  </si>
  <si>
    <t>DISPATCVHED AMARILLO</t>
  </si>
  <si>
    <t>CITY HALL OFFICER</t>
  </si>
  <si>
    <t>SGT MD MAPES 2915</t>
  </si>
  <si>
    <t>WESALCO COMM</t>
  </si>
  <si>
    <t>TROOPER EDWARDS</t>
  </si>
  <si>
    <t>WALKIN /DESK</t>
  </si>
  <si>
    <t>BELL, CO., COMM.</t>
  </si>
  <si>
    <t>WALK IN TO HOUSTON</t>
  </si>
  <si>
    <t>SGT. TOLD</t>
  </si>
  <si>
    <t>SAN JACINTO CUNTY</t>
  </si>
  <si>
    <t>GGCSO DISPATCH</t>
  </si>
  <si>
    <t>ECTOR COUNTY</t>
  </si>
  <si>
    <t>TIU SGT MAPES</t>
  </si>
  <si>
    <t>LASALLE COUNT DISPAT</t>
  </si>
  <si>
    <t>HPD DISPATCH/ON VIEW</t>
  </si>
  <si>
    <t>OFFICER GRANILLO</t>
  </si>
  <si>
    <t>ARRIVED SOON AFTER.</t>
  </si>
  <si>
    <t>WASHINGTON DISPATCH</t>
  </si>
  <si>
    <t>TLEPHONE</t>
  </si>
  <si>
    <t>BELL COOUNTY</t>
  </si>
  <si>
    <t>OFFICER MADDOCKS</t>
  </si>
  <si>
    <t>OFFICER ROBERTSON</t>
  </si>
  <si>
    <t>CALL FOR DISPATCHED</t>
  </si>
  <si>
    <t>PERSONALLY VIEWED</t>
  </si>
  <si>
    <t>BELL COUNTY CENTRAL</t>
  </si>
  <si>
    <t>MIDLAND SO</t>
  </si>
  <si>
    <t>DISPATCH - CALLOUT</t>
  </si>
  <si>
    <t>DPS UNIT #2509</t>
  </si>
  <si>
    <t>OFFICER BRIAN COUCH</t>
  </si>
  <si>
    <t>YOAKUM CO. COMMS.</t>
  </si>
  <si>
    <t>WALK IN AT THE DESK</t>
  </si>
  <si>
    <t>DEPUTY SIMMONS</t>
  </si>
  <si>
    <t>RADIO DISPATCH1445</t>
  </si>
  <si>
    <t>LIBTERY COUNTY SO</t>
  </si>
  <si>
    <t>PULLED UP ON AFTER C</t>
  </si>
  <si>
    <t>OFFICER CRABB</t>
  </si>
  <si>
    <t>SGT DACY</t>
  </si>
  <si>
    <t>OFFICER GUAJARDO</t>
  </si>
  <si>
    <t>HAYS COUNTY DEPUTY</t>
  </si>
  <si>
    <t>WITNESS VIA PHONE</t>
  </si>
  <si>
    <t>OFFICER PINA</t>
  </si>
  <si>
    <t>K91</t>
  </si>
  <si>
    <t>SUTTON DISPATCH</t>
  </si>
  <si>
    <t>DPS CORPUS COMMS.</t>
  </si>
  <si>
    <t>BEPD OFFICE CALL</t>
  </si>
  <si>
    <t>VICTORIA TCO</t>
  </si>
  <si>
    <t>TULE CREEK DISPATCH</t>
  </si>
  <si>
    <t>I LOCATED IT</t>
  </si>
  <si>
    <t>WINKLER DISPATCH</t>
  </si>
  <si>
    <t>BCSO DISPATCH/RADIO</t>
  </si>
  <si>
    <t>911 (3RD PART CALL)</t>
  </si>
  <si>
    <t>TEXAS DPS COM.</t>
  </si>
  <si>
    <t>VIC</t>
  </si>
  <si>
    <t>CHAMBERS COUNT S.O.</t>
  </si>
  <si>
    <t>CORPUS DPS COMMS</t>
  </si>
  <si>
    <t>ON VIEW EVADING</t>
  </si>
  <si>
    <t>LSCO COMMUNICATIONS</t>
  </si>
  <si>
    <t>DPS COMM AMARILLO</t>
  </si>
  <si>
    <t>WALK-IN STA</t>
  </si>
  <si>
    <t>CCSO  -RADIO</t>
  </si>
  <si>
    <t>NORTH TEXAS TOLL AUT</t>
  </si>
  <si>
    <t>PEARAND DISPATCH</t>
  </si>
  <si>
    <t>WALK IN AT  NT SF</t>
  </si>
  <si>
    <t>TRANSFER FROM APD</t>
  </si>
  <si>
    <t>PARKS AND WILDLIFE</t>
  </si>
  <si>
    <t>VISUALLY/RADIO</t>
  </si>
  <si>
    <t>VZ CR 3605</t>
  </si>
  <si>
    <t>TULE CREEK COMM.</t>
  </si>
  <si>
    <t>TROOPER C. FRITZ</t>
  </si>
  <si>
    <t>CALL SHEET</t>
  </si>
  <si>
    <t>GCSO CALLOUT</t>
  </si>
  <si>
    <t>GEORGE WEST COMM</t>
  </si>
  <si>
    <t>WILLIAM PENNY</t>
  </si>
  <si>
    <t>RESPOND TO PURSUIT</t>
  </si>
  <si>
    <t>MCT DUSPATCHED</t>
  </si>
  <si>
    <t>SHERIFF OFFICE CLERK</t>
  </si>
  <si>
    <t>OFFICER RELAYED INFO</t>
  </si>
  <si>
    <t>SEMINOLE COMM</t>
  </si>
  <si>
    <t>FRIO COUNTY S.O.</t>
  </si>
  <si>
    <t>DISPATCHED  BY CCSO</t>
  </si>
  <si>
    <t>WAVE DOWN BY OWNER</t>
  </si>
  <si>
    <t>PAT RANEY DISPATCHER</t>
  </si>
  <si>
    <t>POST DISPATCHER</t>
  </si>
  <si>
    <t>LIVE OAK COMM</t>
  </si>
  <si>
    <t>RADO</t>
  </si>
  <si>
    <t>SO BURNET DISPATCH</t>
  </si>
  <si>
    <t>UNIT #2 OWNER</t>
  </si>
  <si>
    <t>DISPACHED BY MIDLAND</t>
  </si>
  <si>
    <t>TROOPER WRIGHT</t>
  </si>
  <si>
    <t>LAMESA COMMS</t>
  </si>
  <si>
    <t>DPS TROPPER</t>
  </si>
  <si>
    <t>HARDIN COUNTY COMMUN</t>
  </si>
  <si>
    <t>COREYELLE COUNTY DIS</t>
  </si>
  <si>
    <t>OLDHAM CO COMM</t>
  </si>
  <si>
    <t>DISPATCHED6</t>
  </si>
  <si>
    <t>OLDHAM CO SOMM</t>
  </si>
  <si>
    <t>DISPATCHED/ON-VIEWED</t>
  </si>
  <si>
    <t>SOMEHOW</t>
  </si>
  <si>
    <t>DET. SALVATORE</t>
  </si>
  <si>
    <t>ON DUTY LIEUTENANT</t>
  </si>
  <si>
    <t>MATAGORDA CO SO</t>
  </si>
  <si>
    <t>DISPATCH MOO</t>
  </si>
  <si>
    <t>BY TROOPER CLOMPTON</t>
  </si>
  <si>
    <t>UT DALLAS PD DISPATC</t>
  </si>
  <si>
    <t>OFFICER HEFLEY</t>
  </si>
  <si>
    <t>TROOPER CLOMPTON</t>
  </si>
  <si>
    <t>DAYLIGHT</t>
  </si>
  <si>
    <t>DARK, NOT LIGHTED</t>
  </si>
  <si>
    <t>DARK, LIGHTED</t>
  </si>
  <si>
    <t>DUSK</t>
  </si>
  <si>
    <t>DARK, UNKNOWN LIGHTING</t>
  </si>
  <si>
    <t>CURBED</t>
  </si>
  <si>
    <t>POSITIVE BARRIER</t>
  </si>
  <si>
    <t>UNPROTECTED</t>
  </si>
  <si>
    <t>MPO_ID</t>
  </si>
  <si>
    <t>MPO_DESC</t>
  </si>
  <si>
    <t>Invalid</t>
  </si>
  <si>
    <t>No Data</t>
  </si>
  <si>
    <t>Houston-Galveston Area Council (HGAC)</t>
  </si>
  <si>
    <t>San Antonio-Bexar County</t>
  </si>
  <si>
    <t>El Paso</t>
  </si>
  <si>
    <t>Capital Area Metropolitan Planning Organization (C</t>
  </si>
  <si>
    <t>Corpus Christi</t>
  </si>
  <si>
    <t>Amarillo</t>
  </si>
  <si>
    <t>Lubbock</t>
  </si>
  <si>
    <t>South East Texas Regional Planning Commission (SET</t>
  </si>
  <si>
    <t>Waco</t>
  </si>
  <si>
    <t>Wichita Falls</t>
  </si>
  <si>
    <t>Abilene</t>
  </si>
  <si>
    <t>Midland Odessa Transportation Organization (MOTOR)</t>
  </si>
  <si>
    <t>Harlingen-San Benito</t>
  </si>
  <si>
    <t>Laredo</t>
  </si>
  <si>
    <t>San Angelo</t>
  </si>
  <si>
    <t>Texarkana</t>
  </si>
  <si>
    <t>Tyler Area</t>
  </si>
  <si>
    <t>Hidalgo County</t>
  </si>
  <si>
    <t>Sherman-Denison</t>
  </si>
  <si>
    <t>Brownsville</t>
  </si>
  <si>
    <t>Bryan-College Station</t>
  </si>
  <si>
    <t>Killeen Temple Metropolitan Planning Organization</t>
  </si>
  <si>
    <t>North Central Texas Council of Governments (NCTCOG</t>
  </si>
  <si>
    <t>Longview</t>
  </si>
  <si>
    <t>Victoria</t>
  </si>
  <si>
    <t>NSEW_DIR_ID</t>
  </si>
  <si>
    <t>NSEW_DIR_DESC</t>
  </si>
  <si>
    <t>OBJ_STRUCK_ID</t>
  </si>
  <si>
    <t>OBJ_STRUCK_DESC</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</si>
  <si>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</si>
  <si>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</si>
  <si>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</si>
  <si>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</si>
  <si>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</si>
  <si>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</si>
  <si>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</si>
  <si>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</si>
  <si>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</si>
  <si>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</si>
  <si>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</si>
  <si>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</si>
  <si>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</si>
  <si>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</si>
  <si>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</si>
  <si>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</si>
  <si>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</si>
  <si>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</si>
  <si>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</si>
  <si>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</si>
  <si>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</si>
  <si>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</si>
  <si>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BUILDING, OR BUILDING FIXTURE</t>
  </si>
  <si>
    <t>HIT COMMERCIAL SIGN</t>
  </si>
  <si>
    <t>HIT OTHER FIXED OBJECT</t>
  </si>
  <si>
    <t>HIT BUS STOP STRUCTURE (BENCH)</t>
  </si>
  <si>
    <t>HIT WORK ZONE MACHINERY OR STOCKPILED MATERIALS</t>
  </si>
  <si>
    <t>HIT MEDIAN BARRIER (CONCRETE OR CABLE)</t>
  </si>
  <si>
    <t>HIT END OF BRIDGE (ABUTMENT OR RAIL END)</t>
  </si>
  <si>
    <t>HIT SIDE OF BRIDGE (BRIDGE RAIL)</t>
  </si>
  <si>
    <t>HIT PIER OR SUPPORT AT UNDERPASS, TUNNEL OR OVERHE</t>
  </si>
  <si>
    <t>HIT TOP OF UNDERPASS OR TUNNEL</t>
  </si>
  <si>
    <t>HIT BRIDGE CROSSING GATE</t>
  </si>
  <si>
    <t>HIT ATTENUATION DEVICE</t>
  </si>
  <si>
    <t>HIT BY FALLEN/BLOWING ROCKS FROM A TRUCK</t>
  </si>
  <si>
    <t>HIT FALLEN TREES OR DEBRIS ON ROAD</t>
  </si>
  <si>
    <t>HIT OBJECT FROM ANOTHER VEHICLE IN ROAD</t>
  </si>
  <si>
    <t>HIT TOLL BOOTH</t>
  </si>
  <si>
    <t>HIT OTHER MACHINERY</t>
  </si>
  <si>
    <t>HIT CONCRETE TRAFFIC BARRIER (NOT IN MEDIAN)</t>
  </si>
  <si>
    <t>HIT DELINEATOR OR MARKER POST</t>
  </si>
  <si>
    <t>HIT RETAINING WALL</t>
  </si>
  <si>
    <t>HIT HOV LANE GATE</t>
  </si>
  <si>
    <t>HIT GUARD POST</t>
  </si>
  <si>
    <t>FIRE HYDRANT</t>
  </si>
  <si>
    <t>EMBANKMENT</t>
  </si>
  <si>
    <t>OCCPNT_POS_ID</t>
  </si>
  <si>
    <t>OCCPNT_POS_DESC</t>
  </si>
  <si>
    <t>FRONT LEFT</t>
  </si>
  <si>
    <t>FRONT CENTER</t>
  </si>
  <si>
    <t>FRONT RIGHT</t>
  </si>
  <si>
    <t>SECOND SEAT LEFT</t>
  </si>
  <si>
    <t>SECOND SEAT CENTER</t>
  </si>
  <si>
    <t>SECOND SEAT RIGHT</t>
  </si>
  <si>
    <t>THIRD SEAT LEFT</t>
  </si>
  <si>
    <t>THIRD SEAT CENTER</t>
  </si>
  <si>
    <t>THIRD SEAT RIGHT</t>
  </si>
  <si>
    <t>CARGO AREA</t>
  </si>
  <si>
    <t>OUTSIDE VEHICLE</t>
  </si>
  <si>
    <t>OTHER IN VEHICLE</t>
  </si>
  <si>
    <t>PASSENGER IN BUS</t>
  </si>
  <si>
    <t>PEDESTRIAN, PEDALCYCLIST, OR MOTORIZED CONVEYANCE</t>
  </si>
  <si>
    <t>OTHR_FACTR_ID</t>
  </si>
  <si>
    <t>OTHR_FACTR_DESC</t>
  </si>
  <si>
    <t>PHYS_FEATR_ID</t>
  </si>
  <si>
    <t>PHYS_FEATR_DESC</t>
  </si>
  <si>
    <t>PRIVATE DRIVE OR ROAD</t>
  </si>
  <si>
    <t>PARKING AREA WITHIN RIGHT OF WAY</t>
  </si>
  <si>
    <t>OPENING IN MEDIAN</t>
  </si>
  <si>
    <t>CROSSOVER FROM ONE FRONTAGE ROAD TO OTHER</t>
  </si>
  <si>
    <t>AT DETOUR</t>
  </si>
  <si>
    <t>RR GRADE CROSSING</t>
  </si>
  <si>
    <t>ONE OR MORE TRAFFIC LANES CLOSED</t>
  </si>
  <si>
    <t>ENTRANCE TO OR EXIT FROM PRIVATE PROPERTY OR DRIVE</t>
  </si>
  <si>
    <t>IN A PARKING LOT</t>
  </si>
  <si>
    <t>RURAL</t>
  </si>
  <si>
    <t>TOWN UNDER 2,499 POP</t>
  </si>
  <si>
    <t>2,500 - 4,999 POP</t>
  </si>
  <si>
    <t>5,000 - 9,999 POP</t>
  </si>
  <si>
    <t>10,000 - 24,999 POP</t>
  </si>
  <si>
    <t>25,000 - 49,999 POP</t>
  </si>
  <si>
    <t>50,000 - 99,999 POP</t>
  </si>
  <si>
    <t>100,000 - 249,999 POP</t>
  </si>
  <si>
    <t>250,000 POP AND OVER</t>
  </si>
  <si>
    <t>POSCROSSING_ID</t>
  </si>
  <si>
    <t>POSCROSSING_DESC</t>
  </si>
  <si>
    <t>AT GRADE</t>
  </si>
  <si>
    <t>RAILROAD UNDER</t>
  </si>
  <si>
    <t>RAILROAD OVER</t>
  </si>
  <si>
    <t>PRSN_TYPE_ID</t>
  </si>
  <si>
    <t>PRSN_TYPE_DESC</t>
  </si>
  <si>
    <t>PASSENGER/OCCUPANT</t>
  </si>
  <si>
    <t>DRIVER OF MOTORCYCLE TYPE VEHICLE</t>
  </si>
  <si>
    <t>PASSENGER/OCCUPANT ON MOTORCYCLE TYPE VEHICLE</t>
  </si>
  <si>
    <t>REF_MARK_NBR_ID</t>
  </si>
  <si>
    <t>REF_MARK_NBR_DESC</t>
  </si>
  <si>
    <t>183 A</t>
  </si>
  <si>
    <t>636 A</t>
  </si>
  <si>
    <t>212S</t>
  </si>
  <si>
    <t>240B</t>
  </si>
  <si>
    <t>452R</t>
  </si>
  <si>
    <t>436D</t>
  </si>
  <si>
    <t>401B</t>
  </si>
  <si>
    <t>022B</t>
  </si>
  <si>
    <t>475B</t>
  </si>
  <si>
    <t>335C</t>
  </si>
  <si>
    <t>642A</t>
  </si>
  <si>
    <t>414A</t>
  </si>
  <si>
    <t>252A</t>
  </si>
  <si>
    <t>580A</t>
  </si>
  <si>
    <t>286A</t>
  </si>
  <si>
    <t>632A</t>
  </si>
  <si>
    <t>335B</t>
  </si>
  <si>
    <t>730A</t>
  </si>
  <si>
    <t>640A</t>
  </si>
  <si>
    <t>700A</t>
  </si>
  <si>
    <t>670A</t>
  </si>
  <si>
    <t>768 B</t>
  </si>
  <si>
    <t>RP49</t>
  </si>
  <si>
    <t>768B</t>
  </si>
  <si>
    <t>204 A</t>
  </si>
  <si>
    <t>250A</t>
  </si>
  <si>
    <t>003C</t>
  </si>
  <si>
    <t>672A</t>
  </si>
  <si>
    <t>077B</t>
  </si>
  <si>
    <t>469B</t>
  </si>
  <si>
    <t>338A</t>
  </si>
  <si>
    <t>204B</t>
  </si>
  <si>
    <t>294B</t>
  </si>
  <si>
    <t>00A1</t>
  </si>
  <si>
    <t>001B</t>
  </si>
  <si>
    <t>002A</t>
  </si>
  <si>
    <t>002B</t>
  </si>
  <si>
    <t>855B</t>
  </si>
  <si>
    <t>373V</t>
  </si>
  <si>
    <t>174A</t>
  </si>
  <si>
    <t>024A</t>
  </si>
  <si>
    <t>234C</t>
  </si>
  <si>
    <t>465A</t>
  </si>
  <si>
    <t>5483C</t>
  </si>
  <si>
    <t>3007A</t>
  </si>
  <si>
    <t>1254D</t>
  </si>
  <si>
    <t>148AB</t>
  </si>
  <si>
    <t>121-9</t>
  </si>
  <si>
    <t>021A</t>
  </si>
  <si>
    <t>465B</t>
  </si>
  <si>
    <t>IH 45</t>
  </si>
  <si>
    <t>234B</t>
  </si>
  <si>
    <t>252B</t>
  </si>
  <si>
    <t>261A</t>
  </si>
  <si>
    <t>204A</t>
  </si>
  <si>
    <t>235A</t>
  </si>
  <si>
    <t>235B</t>
  </si>
  <si>
    <t>EXIT</t>
  </si>
  <si>
    <t>MP42</t>
  </si>
  <si>
    <t>CORNR</t>
  </si>
  <si>
    <t>42A</t>
  </si>
  <si>
    <t>042A</t>
  </si>
  <si>
    <t>INTRS</t>
  </si>
  <si>
    <t>STOPL</t>
  </si>
  <si>
    <t>STRET</t>
  </si>
  <si>
    <t>MM10</t>
  </si>
  <si>
    <t>MP28</t>
  </si>
  <si>
    <t>STOPN</t>
  </si>
  <si>
    <t>EXT25</t>
  </si>
  <si>
    <t>MCRAC</t>
  </si>
  <si>
    <t>BOTA</t>
  </si>
  <si>
    <t>CURB</t>
  </si>
  <si>
    <t>POE</t>
  </si>
  <si>
    <t>0POE</t>
  </si>
  <si>
    <t>ILLUM</t>
  </si>
  <si>
    <t>000N</t>
  </si>
  <si>
    <t>RD</t>
  </si>
  <si>
    <t>00RD</t>
  </si>
  <si>
    <t>400 H</t>
  </si>
  <si>
    <t>HUNTR</t>
  </si>
  <si>
    <t>FM672</t>
  </si>
  <si>
    <t>INTEN</t>
  </si>
  <si>
    <t>W 12T</t>
  </si>
  <si>
    <t>28B</t>
  </si>
  <si>
    <t>028B</t>
  </si>
  <si>
    <t>364A</t>
  </si>
  <si>
    <t>MM 0</t>
  </si>
  <si>
    <t>SIGN</t>
  </si>
  <si>
    <t>WLL</t>
  </si>
  <si>
    <t>0WLL</t>
  </si>
  <si>
    <t>0INT</t>
  </si>
  <si>
    <t>WCL</t>
  </si>
  <si>
    <t>0WCL</t>
  </si>
  <si>
    <t>265MM</t>
  </si>
  <si>
    <t>NLL</t>
  </si>
  <si>
    <t>80 MM</t>
  </si>
  <si>
    <t>DNPH</t>
  </si>
  <si>
    <t>WLI</t>
  </si>
  <si>
    <t>0WLI</t>
  </si>
  <si>
    <t>00SW</t>
  </si>
  <si>
    <t>0ST.</t>
  </si>
  <si>
    <t>FM 35</t>
  </si>
  <si>
    <t>RAMP</t>
  </si>
  <si>
    <t>LIGHT</t>
  </si>
  <si>
    <t>BARAC</t>
  </si>
  <si>
    <t>706A</t>
  </si>
  <si>
    <t>MP494</t>
  </si>
  <si>
    <t>M585</t>
  </si>
  <si>
    <t>MM</t>
  </si>
  <si>
    <t>00MM</t>
  </si>
  <si>
    <t>E CL</t>
  </si>
  <si>
    <t>MP274</t>
  </si>
  <si>
    <t>00LL</t>
  </si>
  <si>
    <t>00ST</t>
  </si>
  <si>
    <t>SLL</t>
  </si>
  <si>
    <t>NCL</t>
  </si>
  <si>
    <t>0SLL</t>
  </si>
  <si>
    <t>MM461</t>
  </si>
  <si>
    <t>SWCOR</t>
  </si>
  <si>
    <t>#866</t>
  </si>
  <si>
    <t>MM 76</t>
  </si>
  <si>
    <t>NWCL</t>
  </si>
  <si>
    <t>REDD</t>
  </si>
  <si>
    <t>000L</t>
  </si>
  <si>
    <t>LR</t>
  </si>
  <si>
    <t>IH-35</t>
  </si>
  <si>
    <t>00NW</t>
  </si>
  <si>
    <t>CORNE</t>
  </si>
  <si>
    <t>00CL</t>
  </si>
  <si>
    <t>TREE</t>
  </si>
  <si>
    <t>E.</t>
  </si>
  <si>
    <t>644A</t>
  </si>
  <si>
    <t>543MM</t>
  </si>
  <si>
    <t>RP24</t>
  </si>
  <si>
    <t>MM178</t>
  </si>
  <si>
    <t>BCM</t>
  </si>
  <si>
    <t>APTCO</t>
  </si>
  <si>
    <t>SH 96</t>
  </si>
  <si>
    <t>MM36</t>
  </si>
  <si>
    <t>1F28</t>
  </si>
  <si>
    <t>GATE</t>
  </si>
  <si>
    <t>IH 35</t>
  </si>
  <si>
    <t>MM45</t>
  </si>
  <si>
    <t>HWY</t>
  </si>
  <si>
    <t>0HWY</t>
  </si>
  <si>
    <t>13 EX</t>
  </si>
  <si>
    <t>SEAGL</t>
  </si>
  <si>
    <t>WESTH</t>
  </si>
  <si>
    <t>SCL</t>
  </si>
  <si>
    <t>0SCL</t>
  </si>
  <si>
    <t>NW FW</t>
  </si>
  <si>
    <t>STORE</t>
  </si>
  <si>
    <t>M/M</t>
  </si>
  <si>
    <t>INT.</t>
  </si>
  <si>
    <t>CR E</t>
  </si>
  <si>
    <t>000S</t>
  </si>
  <si>
    <t>N CL</t>
  </si>
  <si>
    <t>DESES</t>
  </si>
  <si>
    <t>ECL</t>
  </si>
  <si>
    <t>0ECL</t>
  </si>
  <si>
    <t>10-2</t>
  </si>
  <si>
    <t>412MP</t>
  </si>
  <si>
    <t>S/CL</t>
  </si>
  <si>
    <t>SECL</t>
  </si>
  <si>
    <t>00NO</t>
  </si>
  <si>
    <t>BW8</t>
  </si>
  <si>
    <t>0BW8</t>
  </si>
  <si>
    <t>44C</t>
  </si>
  <si>
    <t>044C</t>
  </si>
  <si>
    <t>539MM</t>
  </si>
  <si>
    <t>00LR</t>
  </si>
  <si>
    <t>2.5 M</t>
  </si>
  <si>
    <t>MM416</t>
  </si>
  <si>
    <t>753A</t>
  </si>
  <si>
    <t>000E</t>
  </si>
  <si>
    <t>RDWY</t>
  </si>
  <si>
    <t>MP 12</t>
  </si>
  <si>
    <t>S CL</t>
  </si>
  <si>
    <t>N. CL</t>
  </si>
  <si>
    <t>SOKOL</t>
  </si>
  <si>
    <t>0NCL</t>
  </si>
  <si>
    <t>000/</t>
  </si>
  <si>
    <t>RUSHC</t>
  </si>
  <si>
    <t>RRX</t>
  </si>
  <si>
    <t>0RRX</t>
  </si>
  <si>
    <t>BANK</t>
  </si>
  <si>
    <t>AYERS</t>
  </si>
  <si>
    <t>US59</t>
  </si>
  <si>
    <t>HWY87</t>
  </si>
  <si>
    <t>25TH</t>
  </si>
  <si>
    <t>2ND</t>
  </si>
  <si>
    <t>0NLL</t>
  </si>
  <si>
    <t>MAPLE</t>
  </si>
  <si>
    <t>24TH</t>
  </si>
  <si>
    <t>MM5</t>
  </si>
  <si>
    <t>0MM5</t>
  </si>
  <si>
    <t>GOLLR</t>
  </si>
  <si>
    <t>US 59</t>
  </si>
  <si>
    <t>607MM</t>
  </si>
  <si>
    <t>MM471</t>
  </si>
  <si>
    <t>00SE</t>
  </si>
  <si>
    <t>TX20</t>
  </si>
  <si>
    <t>76X</t>
  </si>
  <si>
    <t>FM5</t>
  </si>
  <si>
    <t>0FM5</t>
  </si>
  <si>
    <t>CR233</t>
  </si>
  <si>
    <t>PLUMB</t>
  </si>
  <si>
    <t>8TH</t>
  </si>
  <si>
    <t>E 25</t>
  </si>
  <si>
    <t>000W</t>
  </si>
  <si>
    <t>BAYOU</t>
  </si>
  <si>
    <t>HWY25</t>
  </si>
  <si>
    <t>590E</t>
  </si>
  <si>
    <t>174 A</t>
  </si>
  <si>
    <t>CUTLS</t>
  </si>
  <si>
    <t>22B</t>
  </si>
  <si>
    <t>00E.</t>
  </si>
  <si>
    <t>AVE G</t>
  </si>
  <si>
    <t>3 MM</t>
  </si>
  <si>
    <t>E.9TH</t>
  </si>
  <si>
    <t>MM2</t>
  </si>
  <si>
    <t>0MM2</t>
  </si>
  <si>
    <t>257MM</t>
  </si>
  <si>
    <t>CR 77</t>
  </si>
  <si>
    <t>C/L</t>
  </si>
  <si>
    <t>80 E</t>
  </si>
  <si>
    <t>SQ</t>
  </si>
  <si>
    <t>00SQ</t>
  </si>
  <si>
    <t>6TH S</t>
  </si>
  <si>
    <t>W/CL</t>
  </si>
  <si>
    <t>SWCL</t>
  </si>
  <si>
    <t>00CR</t>
  </si>
  <si>
    <t>N C/L</t>
  </si>
  <si>
    <t>454B</t>
  </si>
  <si>
    <t>34TH</t>
  </si>
  <si>
    <t>SH 71</t>
  </si>
  <si>
    <t>1180W</t>
  </si>
  <si>
    <t>16TH</t>
  </si>
  <si>
    <t>MM223</t>
  </si>
  <si>
    <t>CURVE</t>
  </si>
  <si>
    <t>95 HW</t>
  </si>
  <si>
    <t>US 83</t>
  </si>
  <si>
    <t>I35E</t>
  </si>
  <si>
    <t>ELL</t>
  </si>
  <si>
    <t>MM4</t>
  </si>
  <si>
    <t>0MM4</t>
  </si>
  <si>
    <t>N/CL</t>
  </si>
  <si>
    <t>MM261</t>
  </si>
  <si>
    <t>W C/L</t>
  </si>
  <si>
    <t>0DFW</t>
  </si>
  <si>
    <t>MLK</t>
  </si>
  <si>
    <t>0MLK</t>
  </si>
  <si>
    <t>BRIDG</t>
  </si>
  <si>
    <t>ELAM</t>
  </si>
  <si>
    <t>000J</t>
  </si>
  <si>
    <t>MM290</t>
  </si>
  <si>
    <t>100M</t>
  </si>
  <si>
    <t>334B</t>
  </si>
  <si>
    <t>W. 70</t>
  </si>
  <si>
    <t>MM855</t>
  </si>
  <si>
    <t>FREEW</t>
  </si>
  <si>
    <t>PKWY</t>
  </si>
  <si>
    <t>MM125</t>
  </si>
  <si>
    <t>00SL</t>
  </si>
  <si>
    <t>PEASE</t>
  </si>
  <si>
    <t>COSMO</t>
  </si>
  <si>
    <t>190A</t>
  </si>
  <si>
    <t>POI</t>
  </si>
  <si>
    <t>STORA</t>
  </si>
  <si>
    <t>1275W</t>
  </si>
  <si>
    <t>RIVER</t>
  </si>
  <si>
    <t>BUILD</t>
  </si>
  <si>
    <t>251A</t>
  </si>
  <si>
    <t>MAIN</t>
  </si>
  <si>
    <t>W CL.</t>
  </si>
  <si>
    <t>71Q</t>
  </si>
  <si>
    <t>071Q</t>
  </si>
  <si>
    <t>OJOA</t>
  </si>
  <si>
    <t>1280W</t>
  </si>
  <si>
    <t>MM237</t>
  </si>
  <si>
    <t>40FT</t>
  </si>
  <si>
    <t>NWCC</t>
  </si>
  <si>
    <t>MM614</t>
  </si>
  <si>
    <t>1345W</t>
  </si>
  <si>
    <t>CR105</t>
  </si>
  <si>
    <t>E. CL</t>
  </si>
  <si>
    <t>RELER</t>
  </si>
  <si>
    <t>DARIN</t>
  </si>
  <si>
    <t>MP544</t>
  </si>
  <si>
    <t>S DET</t>
  </si>
  <si>
    <t>N.CL</t>
  </si>
  <si>
    <t>FM774</t>
  </si>
  <si>
    <t>I-54</t>
  </si>
  <si>
    <t>MM262</t>
  </si>
  <si>
    <t>410MP</t>
  </si>
  <si>
    <t>OSBRN</t>
  </si>
  <si>
    <t>EXEC</t>
  </si>
  <si>
    <t>CURR</t>
  </si>
  <si>
    <t>BLDG</t>
  </si>
  <si>
    <t>IH610</t>
  </si>
  <si>
    <t>IH 59</t>
  </si>
  <si>
    <t>CR 28</t>
  </si>
  <si>
    <t>231MM</t>
  </si>
  <si>
    <t>368N</t>
  </si>
  <si>
    <t>GESSN</t>
  </si>
  <si>
    <t>1225W</t>
  </si>
  <si>
    <t>MM181</t>
  </si>
  <si>
    <t>1270W</t>
  </si>
  <si>
    <t>00FM</t>
  </si>
  <si>
    <t>235E</t>
  </si>
  <si>
    <t>ENTRA</t>
  </si>
  <si>
    <t>SCC</t>
  </si>
  <si>
    <t>0I30</t>
  </si>
  <si>
    <t>STAIR</t>
  </si>
  <si>
    <t>ENT</t>
  </si>
  <si>
    <t>LEETR</t>
  </si>
  <si>
    <t>IH-20</t>
  </si>
  <si>
    <t>I-35E</t>
  </si>
  <si>
    <t>W CL</t>
  </si>
  <si>
    <t>848MM</t>
  </si>
  <si>
    <t>MM257</t>
  </si>
  <si>
    <t>19TH</t>
  </si>
  <si>
    <t>HWY E</t>
  </si>
  <si>
    <t>FCL</t>
  </si>
  <si>
    <t>MP308</t>
  </si>
  <si>
    <t>US 62</t>
  </si>
  <si>
    <t>E C/L</t>
  </si>
  <si>
    <t>859MM</t>
  </si>
  <si>
    <t>THRN</t>
  </si>
  <si>
    <t>ELLA</t>
  </si>
  <si>
    <t>NEC</t>
  </si>
  <si>
    <t>FNT</t>
  </si>
  <si>
    <t>ZULA</t>
  </si>
  <si>
    <t>778B</t>
  </si>
  <si>
    <t>N 3)</t>
  </si>
  <si>
    <t>WDYNA</t>
  </si>
  <si>
    <t>HWY75</t>
  </si>
  <si>
    <t>STOP</t>
  </si>
  <si>
    <t>23B</t>
  </si>
  <si>
    <t>023B</t>
  </si>
  <si>
    <t>CR 46</t>
  </si>
  <si>
    <t>27TH</t>
  </si>
  <si>
    <t>79MM</t>
  </si>
  <si>
    <t>MEDIA</t>
  </si>
  <si>
    <t>461MM</t>
  </si>
  <si>
    <t>MM409</t>
  </si>
  <si>
    <t>GRAPE</t>
  </si>
  <si>
    <t>565B</t>
  </si>
  <si>
    <t>12TH</t>
  </si>
  <si>
    <t>MOPAC</t>
  </si>
  <si>
    <t>EC/L</t>
  </si>
  <si>
    <t>FM685</t>
  </si>
  <si>
    <t>T=</t>
  </si>
  <si>
    <t>AVE J</t>
  </si>
  <si>
    <t>N.1ST</t>
  </si>
  <si>
    <t>FM 32</t>
  </si>
  <si>
    <t>GULF</t>
  </si>
  <si>
    <t>N/E</t>
  </si>
  <si>
    <t>MM231</t>
  </si>
  <si>
    <t>NL</t>
  </si>
  <si>
    <t>CRASH</t>
  </si>
  <si>
    <t>10E</t>
  </si>
  <si>
    <t>010E</t>
  </si>
  <si>
    <t>MM85</t>
  </si>
  <si>
    <t>466A</t>
  </si>
  <si>
    <t>REDFO</t>
  </si>
  <si>
    <t>TX99</t>
  </si>
  <si>
    <t>SH 46</t>
  </si>
  <si>
    <t>RESI</t>
  </si>
  <si>
    <t>112MM</t>
  </si>
  <si>
    <t>296A</t>
  </si>
  <si>
    <t>NECL</t>
  </si>
  <si>
    <t>MM57</t>
  </si>
  <si>
    <t>BRDGE</t>
  </si>
  <si>
    <t>S.S.</t>
  </si>
  <si>
    <t>0BL</t>
  </si>
  <si>
    <t>6 AVE</t>
  </si>
  <si>
    <t>1-35W</t>
  </si>
  <si>
    <t>165E</t>
  </si>
  <si>
    <t>WEBER</t>
  </si>
  <si>
    <t>CR48</t>
  </si>
  <si>
    <t>NELL</t>
  </si>
  <si>
    <t>MM410</t>
  </si>
  <si>
    <t>FM892</t>
  </si>
  <si>
    <t>MM218</t>
  </si>
  <si>
    <t>SH 11</t>
  </si>
  <si>
    <t>260MM</t>
  </si>
  <si>
    <t>MM342</t>
  </si>
  <si>
    <t>74B</t>
  </si>
  <si>
    <t>074B</t>
  </si>
  <si>
    <t>CR208</t>
  </si>
  <si>
    <t>CR 69</t>
  </si>
  <si>
    <t>HWY 6</t>
  </si>
  <si>
    <t>BLD16</t>
  </si>
  <si>
    <t>LEVEL</t>
  </si>
  <si>
    <t>13TH</t>
  </si>
  <si>
    <t>CR268</t>
  </si>
  <si>
    <t>00NE</t>
  </si>
  <si>
    <t>SUNL</t>
  </si>
  <si>
    <t>STOPS</t>
  </si>
  <si>
    <t>MCKIN</t>
  </si>
  <si>
    <t>ZARAO</t>
  </si>
  <si>
    <t>MNTY</t>
  </si>
  <si>
    <t>FENCE</t>
  </si>
  <si>
    <t>02ND</t>
  </si>
  <si>
    <t>RESLR</t>
  </si>
  <si>
    <t>APT 1</t>
  </si>
  <si>
    <t>YARBR</t>
  </si>
  <si>
    <t>MM408</t>
  </si>
  <si>
    <t>1ST</t>
  </si>
  <si>
    <t>01ST</t>
  </si>
  <si>
    <t>C.L.</t>
  </si>
  <si>
    <t>#10</t>
  </si>
  <si>
    <t>0#10</t>
  </si>
  <si>
    <t>S C/L</t>
  </si>
  <si>
    <t>342B</t>
  </si>
  <si>
    <t>MM314</t>
  </si>
  <si>
    <t>MM362</t>
  </si>
  <si>
    <t>ECI</t>
  </si>
  <si>
    <t>0ECI</t>
  </si>
  <si>
    <t>254MM</t>
  </si>
  <si>
    <t>256M</t>
  </si>
  <si>
    <t>MM119</t>
  </si>
  <si>
    <t>CBL</t>
  </si>
  <si>
    <t>MM714</t>
  </si>
  <si>
    <t>US</t>
  </si>
  <si>
    <t>SCI</t>
  </si>
  <si>
    <t>0SCI</t>
  </si>
  <si>
    <t>W 7TH</t>
  </si>
  <si>
    <t>SH</t>
  </si>
  <si>
    <t>AVE Q</t>
  </si>
  <si>
    <t>2A</t>
  </si>
  <si>
    <t>MM331</t>
  </si>
  <si>
    <t>MM177</t>
  </si>
  <si>
    <t>VV</t>
  </si>
  <si>
    <t>00VV</t>
  </si>
  <si>
    <t>157B</t>
  </si>
  <si>
    <t>S.CL</t>
  </si>
  <si>
    <t>259MM</t>
  </si>
  <si>
    <t>MM611</t>
  </si>
  <si>
    <t>MCGRE</t>
  </si>
  <si>
    <t>MM335</t>
  </si>
  <si>
    <t>MP30</t>
  </si>
  <si>
    <t>MM334</t>
  </si>
  <si>
    <t>NU</t>
  </si>
  <si>
    <t>AVE N</t>
  </si>
  <si>
    <t>FANNI</t>
  </si>
  <si>
    <t>0ELL</t>
  </si>
  <si>
    <t>MP 48</t>
  </si>
  <si>
    <t>MM212</t>
  </si>
  <si>
    <t>MP221</t>
  </si>
  <si>
    <t>N 7TH</t>
  </si>
  <si>
    <t>STNT</t>
  </si>
  <si>
    <t>IH</t>
  </si>
  <si>
    <t>00IH</t>
  </si>
  <si>
    <t>MM80</t>
  </si>
  <si>
    <t>MP754</t>
  </si>
  <si>
    <t>RRAVE</t>
  </si>
  <si>
    <t>BOOTY</t>
  </si>
  <si>
    <t>N.44</t>
  </si>
  <si>
    <t>EXXON</t>
  </si>
  <si>
    <t>MAJI</t>
  </si>
  <si>
    <t>FRONT</t>
  </si>
  <si>
    <t>HYDE</t>
  </si>
  <si>
    <t>000I</t>
  </si>
  <si>
    <t>I37</t>
  </si>
  <si>
    <t>0I37</t>
  </si>
  <si>
    <t>PVT D</t>
  </si>
  <si>
    <t>DUGAS</t>
  </si>
  <si>
    <t>W.CL</t>
  </si>
  <si>
    <t>HWY6S</t>
  </si>
  <si>
    <t>CVCL</t>
  </si>
  <si>
    <t>IH 10</t>
  </si>
  <si>
    <t>SLIDE</t>
  </si>
  <si>
    <t>728B</t>
  </si>
  <si>
    <t>9TH</t>
  </si>
  <si>
    <t>09TH</t>
  </si>
  <si>
    <t>HANNA</t>
  </si>
  <si>
    <t>MM459</t>
  </si>
  <si>
    <t>CIEN</t>
  </si>
  <si>
    <t>31ST</t>
  </si>
  <si>
    <t>EVMB</t>
  </si>
  <si>
    <t>HYDRA</t>
  </si>
  <si>
    <t>E/CL</t>
  </si>
  <si>
    <t>0C/L</t>
  </si>
  <si>
    <t>SH19</t>
  </si>
  <si>
    <t>SLCL</t>
  </si>
  <si>
    <t>00DR</t>
  </si>
  <si>
    <t>365MM</t>
  </si>
  <si>
    <t>S.STR</t>
  </si>
  <si>
    <t>W35TH</t>
  </si>
  <si>
    <t>IH45</t>
  </si>
  <si>
    <t>IH10</t>
  </si>
  <si>
    <t>SH418</t>
  </si>
  <si>
    <t>318A</t>
  </si>
  <si>
    <t>US 96</t>
  </si>
  <si>
    <t>NW CL</t>
  </si>
  <si>
    <t>SH-6</t>
  </si>
  <si>
    <t>SUNLP</t>
  </si>
  <si>
    <t>SW CL</t>
  </si>
  <si>
    <t>US 69</t>
  </si>
  <si>
    <t>RP-0</t>
  </si>
  <si>
    <t>1T</t>
  </si>
  <si>
    <t>MP 32</t>
  </si>
  <si>
    <t>000Y</t>
  </si>
  <si>
    <t>TRL</t>
  </si>
  <si>
    <t>0TRL</t>
  </si>
  <si>
    <t>MP 25</t>
  </si>
  <si>
    <t>22A</t>
  </si>
  <si>
    <t>022A</t>
  </si>
  <si>
    <t>Y INT</t>
  </si>
  <si>
    <t>MM24B</t>
  </si>
  <si>
    <t>11A</t>
  </si>
  <si>
    <t>011A</t>
  </si>
  <si>
    <t>39TH</t>
  </si>
  <si>
    <t>MESHL</t>
  </si>
  <si>
    <t>577A</t>
  </si>
  <si>
    <t>PINE</t>
  </si>
  <si>
    <t>333A</t>
  </si>
  <si>
    <t>50FT</t>
  </si>
  <si>
    <t>FREDE</t>
  </si>
  <si>
    <t>54TH</t>
  </si>
  <si>
    <t>432 B</t>
  </si>
  <si>
    <t>I-40</t>
  </si>
  <si>
    <t>250MM</t>
  </si>
  <si>
    <t>WEBED</t>
  </si>
  <si>
    <t>174B</t>
  </si>
  <si>
    <t>MM615</t>
  </si>
  <si>
    <t>MM450</t>
  </si>
  <si>
    <t>LT PL</t>
  </si>
  <si>
    <t>W13TH</t>
  </si>
  <si>
    <t>MP 14</t>
  </si>
  <si>
    <t>GWW</t>
  </si>
  <si>
    <t>0GWW</t>
  </si>
  <si>
    <t>I-10</t>
  </si>
  <si>
    <t>XENIA</t>
  </si>
  <si>
    <t>10TH</t>
  </si>
  <si>
    <t>MM474</t>
  </si>
  <si>
    <t>MM252</t>
  </si>
  <si>
    <t>253MM</t>
  </si>
  <si>
    <t>473MM</t>
  </si>
  <si>
    <t>MM472</t>
  </si>
  <si>
    <t>PANDA</t>
  </si>
  <si>
    <t>263EX</t>
  </si>
  <si>
    <t>00SC</t>
  </si>
  <si>
    <t>21E</t>
  </si>
  <si>
    <t>021E</t>
  </si>
  <si>
    <t>N.C/L</t>
  </si>
  <si>
    <t>T&amp;P</t>
  </si>
  <si>
    <t>US 79</t>
  </si>
  <si>
    <t>CR46</t>
  </si>
  <si>
    <t>77 MM</t>
  </si>
  <si>
    <t>NWC</t>
  </si>
  <si>
    <t>MM407</t>
  </si>
  <si>
    <t>7300X</t>
  </si>
  <si>
    <t>4TH</t>
  </si>
  <si>
    <t>SPID</t>
  </si>
  <si>
    <t>00SH</t>
  </si>
  <si>
    <t>IH35</t>
  </si>
  <si>
    <t>660A</t>
  </si>
  <si>
    <t>MI 58</t>
  </si>
  <si>
    <t>HAYES</t>
  </si>
  <si>
    <t>CR440</t>
  </si>
  <si>
    <t>N.E</t>
  </si>
  <si>
    <t>SWC</t>
  </si>
  <si>
    <t>STRT</t>
  </si>
  <si>
    <t>ZARA</t>
  </si>
  <si>
    <t>35TH</t>
  </si>
  <si>
    <t>YEILD</t>
  </si>
  <si>
    <t>CIL</t>
  </si>
  <si>
    <t>0CIL</t>
  </si>
  <si>
    <t>STREE</t>
  </si>
  <si>
    <t>W 4TH</t>
  </si>
  <si>
    <t>SURD</t>
  </si>
  <si>
    <t>000X</t>
  </si>
  <si>
    <t>EX 23</t>
  </si>
  <si>
    <t>50TH</t>
  </si>
  <si>
    <t>MSAHS</t>
  </si>
  <si>
    <t>CRUB</t>
  </si>
  <si>
    <t>13C</t>
  </si>
  <si>
    <t>013C</t>
  </si>
  <si>
    <t>ELI</t>
  </si>
  <si>
    <t>0ELI</t>
  </si>
  <si>
    <t>SH286</t>
  </si>
  <si>
    <t>MP394</t>
  </si>
  <si>
    <t>WT</t>
  </si>
  <si>
    <t>US90E</t>
  </si>
  <si>
    <t>L/P</t>
  </si>
  <si>
    <t>0L/P</t>
  </si>
  <si>
    <t>IH-10</t>
  </si>
  <si>
    <t>212MM</t>
  </si>
  <si>
    <t>MOON</t>
  </si>
  <si>
    <t>HOLLY</t>
  </si>
  <si>
    <t>MM278</t>
  </si>
  <si>
    <t>674A</t>
  </si>
  <si>
    <t>MM-10</t>
  </si>
  <si>
    <t>HOLMD</t>
  </si>
  <si>
    <t>21A</t>
  </si>
  <si>
    <t>SCK</t>
  </si>
  <si>
    <t>MOBLE</t>
  </si>
  <si>
    <t>FM549</t>
  </si>
  <si>
    <t>EDGEM</t>
  </si>
  <si>
    <t>18B</t>
  </si>
  <si>
    <t>018B</t>
  </si>
  <si>
    <t>576A</t>
  </si>
  <si>
    <t>0CVS</t>
  </si>
  <si>
    <t>N DET</t>
  </si>
  <si>
    <t>SHLDR</t>
  </si>
  <si>
    <t>AVE D</t>
  </si>
  <si>
    <t>NS CL</t>
  </si>
  <si>
    <t>CS</t>
  </si>
  <si>
    <t>00CS</t>
  </si>
  <si>
    <t>US 77</t>
  </si>
  <si>
    <t>HORNE</t>
  </si>
  <si>
    <t>AVE B</t>
  </si>
  <si>
    <t>N.W.</t>
  </si>
  <si>
    <t>N RD</t>
  </si>
  <si>
    <t>283A</t>
  </si>
  <si>
    <t>AVE H</t>
  </si>
  <si>
    <t>MM 2</t>
  </si>
  <si>
    <t>MM292</t>
  </si>
  <si>
    <t>CR 51</t>
  </si>
  <si>
    <t>KEY A</t>
  </si>
  <si>
    <t>251MP</t>
  </si>
  <si>
    <t>MM 15</t>
  </si>
  <si>
    <t>0ACC</t>
  </si>
  <si>
    <t>MM176</t>
  </si>
  <si>
    <t>WCURB</t>
  </si>
  <si>
    <t>AVE U</t>
  </si>
  <si>
    <t>77MM</t>
  </si>
  <si>
    <t>0N.E</t>
  </si>
  <si>
    <t>PICO</t>
  </si>
  <si>
    <t>HAINE</t>
  </si>
  <si>
    <t>EVERT</t>
  </si>
  <si>
    <t>SN</t>
  </si>
  <si>
    <t>31A</t>
  </si>
  <si>
    <t>031A</t>
  </si>
  <si>
    <t>55A</t>
  </si>
  <si>
    <t>055A</t>
  </si>
  <si>
    <t>SPLIT</t>
  </si>
  <si>
    <t>223MM</t>
  </si>
  <si>
    <t>000V</t>
  </si>
  <si>
    <t>MM248</t>
  </si>
  <si>
    <t>0DR.</t>
  </si>
  <si>
    <t>RP28</t>
  </si>
  <si>
    <t>4WAY</t>
  </si>
  <si>
    <t>MP458</t>
  </si>
  <si>
    <t>N W</t>
  </si>
  <si>
    <t>0N W</t>
  </si>
  <si>
    <t>BERNO</t>
  </si>
  <si>
    <t>/CL</t>
  </si>
  <si>
    <t>15TH</t>
  </si>
  <si>
    <t>MM21</t>
  </si>
  <si>
    <t>MM250</t>
  </si>
  <si>
    <t>407MM</t>
  </si>
  <si>
    <t>413 M</t>
  </si>
  <si>
    <t>JFK</t>
  </si>
  <si>
    <t>MM 81</t>
  </si>
  <si>
    <t>MM221</t>
  </si>
  <si>
    <t>MM498</t>
  </si>
  <si>
    <t>MM574</t>
  </si>
  <si>
    <t>74 MM</t>
  </si>
  <si>
    <t>FM423</t>
  </si>
  <si>
    <t>OFFRP</t>
  </si>
  <si>
    <t>25E</t>
  </si>
  <si>
    <t>025E</t>
  </si>
  <si>
    <t>MP 19</t>
  </si>
  <si>
    <t>30E</t>
  </si>
  <si>
    <t>030E</t>
  </si>
  <si>
    <t>LOMAL</t>
  </si>
  <si>
    <t>OF</t>
  </si>
  <si>
    <t>00OF</t>
  </si>
  <si>
    <t>MERGE</t>
  </si>
  <si>
    <t>MM7</t>
  </si>
  <si>
    <t>0MM7</t>
  </si>
  <si>
    <t>5/CC</t>
  </si>
  <si>
    <t>23RD</t>
  </si>
  <si>
    <t>MM3</t>
  </si>
  <si>
    <t>0MM3</t>
  </si>
  <si>
    <t>SECOR</t>
  </si>
  <si>
    <t>MP490</t>
  </si>
  <si>
    <t>7-11</t>
  </si>
  <si>
    <t>MM32</t>
  </si>
  <si>
    <t>158B</t>
  </si>
  <si>
    <t>00SS</t>
  </si>
  <si>
    <t>FWY</t>
  </si>
  <si>
    <t>0FWY</t>
  </si>
  <si>
    <t>790E</t>
  </si>
  <si>
    <t>US 80</t>
  </si>
  <si>
    <t>CR451</t>
  </si>
  <si>
    <t>HWY90</t>
  </si>
  <si>
    <t>WBS</t>
  </si>
  <si>
    <t>AVE W</t>
  </si>
  <si>
    <t>1325W</t>
  </si>
  <si>
    <t>950E</t>
  </si>
  <si>
    <t>P.O.</t>
  </si>
  <si>
    <t>STR</t>
  </si>
  <si>
    <t>3RD</t>
  </si>
  <si>
    <t>03RD</t>
  </si>
  <si>
    <t>FM942</t>
  </si>
  <si>
    <t>MM8</t>
  </si>
  <si>
    <t>0MM8</t>
  </si>
  <si>
    <t>MM752</t>
  </si>
  <si>
    <t>MM609</t>
  </si>
  <si>
    <t>290 M</t>
  </si>
  <si>
    <t>LGT P</t>
  </si>
  <si>
    <t>I-27</t>
  </si>
  <si>
    <t>I 45</t>
  </si>
  <si>
    <t>40 AV</t>
  </si>
  <si>
    <t>MM69</t>
  </si>
  <si>
    <t>W/CH</t>
  </si>
  <si>
    <t>N 1ST</t>
  </si>
  <si>
    <t>CR425</t>
  </si>
  <si>
    <t>N.CL.</t>
  </si>
  <si>
    <t>STRIP</t>
  </si>
  <si>
    <t>SE.CL</t>
  </si>
  <si>
    <t>MM417</t>
  </si>
  <si>
    <t>E.CL</t>
  </si>
  <si>
    <t>CR107</t>
  </si>
  <si>
    <t>UNIV.</t>
  </si>
  <si>
    <t>MM400</t>
  </si>
  <si>
    <t>WSPNT</t>
  </si>
  <si>
    <t>49TH</t>
  </si>
  <si>
    <t>AVE E</t>
  </si>
  <si>
    <t>MM3A</t>
  </si>
  <si>
    <t>BRATN</t>
  </si>
  <si>
    <t>SACKY</t>
  </si>
  <si>
    <t>79 MM</t>
  </si>
  <si>
    <t>CR133</t>
  </si>
  <si>
    <t>S ICL</t>
  </si>
  <si>
    <t>MM462</t>
  </si>
  <si>
    <t>TURF</t>
  </si>
  <si>
    <t>8 A</t>
  </si>
  <si>
    <t>08 A</t>
  </si>
  <si>
    <t>MP674</t>
  </si>
  <si>
    <t>142A</t>
  </si>
  <si>
    <t>WALMA</t>
  </si>
  <si>
    <t>51ST</t>
  </si>
  <si>
    <t>WREN</t>
  </si>
  <si>
    <t>00LP</t>
  </si>
  <si>
    <t>FM1</t>
  </si>
  <si>
    <t>0FM1</t>
  </si>
  <si>
    <t>FM43</t>
  </si>
  <si>
    <t>MM37</t>
  </si>
  <si>
    <t>8 MI</t>
  </si>
  <si>
    <t>778A</t>
  </si>
  <si>
    <t>S/6</t>
  </si>
  <si>
    <t>0S/6</t>
  </si>
  <si>
    <t>AVE S</t>
  </si>
  <si>
    <t>F ST.</t>
  </si>
  <si>
    <t>ACC.</t>
  </si>
  <si>
    <t>59-1</t>
  </si>
  <si>
    <t>JUTLA</t>
  </si>
  <si>
    <t>FM 73</t>
  </si>
  <si>
    <t>77-A</t>
  </si>
  <si>
    <t>MM570</t>
  </si>
  <si>
    <t>MP630</t>
  </si>
  <si>
    <t>24MM</t>
  </si>
  <si>
    <t>78MM</t>
  </si>
  <si>
    <t>FM343</t>
  </si>
  <si>
    <t>KRAG</t>
  </si>
  <si>
    <t>MP 24</t>
  </si>
  <si>
    <t>S.E.</t>
  </si>
  <si>
    <t>#481</t>
  </si>
  <si>
    <t>41ST</t>
  </si>
  <si>
    <t>MM#1</t>
  </si>
  <si>
    <t>52A</t>
  </si>
  <si>
    <t>052A</t>
  </si>
  <si>
    <t>EDLOE</t>
  </si>
  <si>
    <t>SIL</t>
  </si>
  <si>
    <t>CR112</t>
  </si>
  <si>
    <t>WCH</t>
  </si>
  <si>
    <t>45TH</t>
  </si>
  <si>
    <t>682MM</t>
  </si>
  <si>
    <t>702MM</t>
  </si>
  <si>
    <t>3802A</t>
  </si>
  <si>
    <t>WU</t>
  </si>
  <si>
    <t>CR340</t>
  </si>
  <si>
    <t>13MM</t>
  </si>
  <si>
    <t>BLVD</t>
  </si>
  <si>
    <t>FM830</t>
  </si>
  <si>
    <t>MM413</t>
  </si>
  <si>
    <t>BUS77</t>
  </si>
  <si>
    <t>335A</t>
  </si>
  <si>
    <t>MM84</t>
  </si>
  <si>
    <t>MM463</t>
  </si>
  <si>
    <t>MM239</t>
  </si>
  <si>
    <t>259 S</t>
  </si>
  <si>
    <t>CR 64</t>
  </si>
  <si>
    <t>53/72</t>
  </si>
  <si>
    <t>MALL</t>
  </si>
  <si>
    <t>HWY35</t>
  </si>
  <si>
    <t>600MP</t>
  </si>
  <si>
    <t>HWY 1</t>
  </si>
  <si>
    <t>592MM</t>
  </si>
  <si>
    <t>TX87</t>
  </si>
  <si>
    <t>S.CL.</t>
  </si>
  <si>
    <t>6TH</t>
  </si>
  <si>
    <t>06TH</t>
  </si>
  <si>
    <t>20FT</t>
  </si>
  <si>
    <t>MM19</t>
  </si>
  <si>
    <t>MP 21</t>
  </si>
  <si>
    <t>BARR</t>
  </si>
  <si>
    <t>632-B</t>
  </si>
  <si>
    <t>00NA</t>
  </si>
  <si>
    <t>CR94</t>
  </si>
  <si>
    <t>OUTER</t>
  </si>
  <si>
    <t>W. CL</t>
  </si>
  <si>
    <t>CR265</t>
  </si>
  <si>
    <t>CRW</t>
  </si>
  <si>
    <t>0CRW</t>
  </si>
  <si>
    <t>IH635</t>
  </si>
  <si>
    <t>MM134</t>
  </si>
  <si>
    <t>MM289</t>
  </si>
  <si>
    <t>MM315</t>
  </si>
  <si>
    <t>IH35S</t>
  </si>
  <si>
    <t>11B</t>
  </si>
  <si>
    <t>011B</t>
  </si>
  <si>
    <t>217MV</t>
  </si>
  <si>
    <t>ERVAY</t>
  </si>
  <si>
    <t>FM 78</t>
  </si>
  <si>
    <t>MM 33</t>
  </si>
  <si>
    <t>GESNE</t>
  </si>
  <si>
    <t>SH99</t>
  </si>
  <si>
    <t>BAYTH</t>
  </si>
  <si>
    <t>98TH</t>
  </si>
  <si>
    <t>NCC</t>
  </si>
  <si>
    <t>LP363</t>
  </si>
  <si>
    <t>INTR</t>
  </si>
  <si>
    <t>000C</t>
  </si>
  <si>
    <t>NCURB</t>
  </si>
  <si>
    <t>301MM</t>
  </si>
  <si>
    <t>E61</t>
  </si>
  <si>
    <t>1185W</t>
  </si>
  <si>
    <t>0OAK</t>
  </si>
  <si>
    <t>MM74</t>
  </si>
  <si>
    <t>TODD</t>
  </si>
  <si>
    <t>APTS</t>
  </si>
  <si>
    <t>CW</t>
  </si>
  <si>
    <t>00CW</t>
  </si>
  <si>
    <t>MM419</t>
  </si>
  <si>
    <t>556B</t>
  </si>
  <si>
    <t>N BW8</t>
  </si>
  <si>
    <t>141C</t>
  </si>
  <si>
    <t>86C</t>
  </si>
  <si>
    <t>453R</t>
  </si>
  <si>
    <t>237B</t>
  </si>
  <si>
    <t>3B</t>
  </si>
  <si>
    <t>003B</t>
  </si>
  <si>
    <t>7A</t>
  </si>
  <si>
    <t>007A</t>
  </si>
  <si>
    <t>MM370</t>
  </si>
  <si>
    <t>MM93</t>
  </si>
  <si>
    <t>MM716</t>
  </si>
  <si>
    <t>MP34</t>
  </si>
  <si>
    <t>28 MM</t>
  </si>
  <si>
    <t>MM580</t>
  </si>
  <si>
    <t>672 A</t>
  </si>
  <si>
    <t>LGHT</t>
  </si>
  <si>
    <t>HWY6</t>
  </si>
  <si>
    <t>MM108</t>
  </si>
  <si>
    <t>US 75</t>
  </si>
  <si>
    <t>MP454</t>
  </si>
  <si>
    <t>IH10W</t>
  </si>
  <si>
    <t>SUNLD</t>
  </si>
  <si>
    <t>DONP</t>
  </si>
  <si>
    <t>SULND</t>
  </si>
  <si>
    <t>MONIT</t>
  </si>
  <si>
    <t>BLUEW</t>
  </si>
  <si>
    <t>MM694</t>
  </si>
  <si>
    <t>US190</t>
  </si>
  <si>
    <t>S/SR</t>
  </si>
  <si>
    <t>S.W.</t>
  </si>
  <si>
    <t>YCURB</t>
  </si>
  <si>
    <t>85A</t>
  </si>
  <si>
    <t>085A</t>
  </si>
  <si>
    <t>000O</t>
  </si>
  <si>
    <t>W155</t>
  </si>
  <si>
    <t>27MM</t>
  </si>
  <si>
    <t>PATSY</t>
  </si>
  <si>
    <t>NC/L</t>
  </si>
  <si>
    <t>TIERR</t>
  </si>
  <si>
    <t>OLD T</t>
  </si>
  <si>
    <t>EX130</t>
  </si>
  <si>
    <t>512MP</t>
  </si>
  <si>
    <t>AVE K</t>
  </si>
  <si>
    <t>225B</t>
  </si>
  <si>
    <t>77B</t>
  </si>
  <si>
    <t>I-35</t>
  </si>
  <si>
    <t>1B</t>
  </si>
  <si>
    <t>2B</t>
  </si>
  <si>
    <t>76G</t>
  </si>
  <si>
    <t>076G</t>
  </si>
  <si>
    <t>368 B</t>
  </si>
  <si>
    <t>190B</t>
  </si>
  <si>
    <t>704A</t>
  </si>
  <si>
    <t>1202N</t>
  </si>
  <si>
    <t>23A</t>
  </si>
  <si>
    <t>023A</t>
  </si>
  <si>
    <t>668A</t>
  </si>
  <si>
    <t>155A</t>
  </si>
  <si>
    <t>452P</t>
  </si>
  <si>
    <t>19A</t>
  </si>
  <si>
    <t>019A</t>
  </si>
  <si>
    <t>74N</t>
  </si>
  <si>
    <t>074N</t>
  </si>
  <si>
    <t>466B</t>
  </si>
  <si>
    <t>3A</t>
  </si>
  <si>
    <t>003A</t>
  </si>
  <si>
    <t>1A</t>
  </si>
  <si>
    <t>001A</t>
  </si>
  <si>
    <t>853C</t>
  </si>
  <si>
    <t>630A</t>
  </si>
  <si>
    <t>428A</t>
  </si>
  <si>
    <t>292A</t>
  </si>
  <si>
    <t>77A</t>
  </si>
  <si>
    <t>077A</t>
  </si>
  <si>
    <t>318 A</t>
  </si>
  <si>
    <t>452F</t>
  </si>
  <si>
    <t>7B</t>
  </si>
  <si>
    <t>007B</t>
  </si>
  <si>
    <t>429A</t>
  </si>
  <si>
    <t>696A</t>
  </si>
  <si>
    <t>10 N</t>
  </si>
  <si>
    <t>862B</t>
  </si>
  <si>
    <t>578 A</t>
  </si>
  <si>
    <t>HCR</t>
  </si>
  <si>
    <t>4651V</t>
  </si>
  <si>
    <t>451C</t>
  </si>
  <si>
    <t>76W</t>
  </si>
  <si>
    <t>SF20</t>
  </si>
  <si>
    <t>453P</t>
  </si>
  <si>
    <t>820-6</t>
  </si>
  <si>
    <t>452S</t>
  </si>
  <si>
    <t>495G</t>
  </si>
  <si>
    <t>698A</t>
  </si>
  <si>
    <t>800A</t>
  </si>
  <si>
    <t>4A</t>
  </si>
  <si>
    <t>004A</t>
  </si>
  <si>
    <t>283B</t>
  </si>
  <si>
    <t>452K</t>
  </si>
  <si>
    <t>18U</t>
  </si>
  <si>
    <t>018U</t>
  </si>
  <si>
    <t>028A</t>
  </si>
  <si>
    <t>40B</t>
  </si>
  <si>
    <t>040B</t>
  </si>
  <si>
    <t>368A</t>
  </si>
  <si>
    <t>603A</t>
  </si>
  <si>
    <t>52D</t>
  </si>
  <si>
    <t>052D</t>
  </si>
  <si>
    <t>368B</t>
  </si>
  <si>
    <t>1-A</t>
  </si>
  <si>
    <t>578A</t>
  </si>
  <si>
    <t>451Q</t>
  </si>
  <si>
    <t>453F</t>
  </si>
  <si>
    <t>289A</t>
  </si>
  <si>
    <t>745E</t>
  </si>
  <si>
    <t>475A</t>
  </si>
  <si>
    <t>453J</t>
  </si>
  <si>
    <t>401A</t>
  </si>
  <si>
    <t>35C</t>
  </si>
  <si>
    <t>035C</t>
  </si>
  <si>
    <t>635EB</t>
  </si>
  <si>
    <t>758B</t>
  </si>
  <si>
    <t>RP104</t>
  </si>
  <si>
    <t>28A</t>
  </si>
  <si>
    <t>89Q</t>
  </si>
  <si>
    <t>089Q</t>
  </si>
  <si>
    <t>820-8</t>
  </si>
  <si>
    <t>294A</t>
  </si>
  <si>
    <t>18G10</t>
  </si>
  <si>
    <t>251B</t>
  </si>
  <si>
    <t>5F10</t>
  </si>
  <si>
    <t>154A</t>
  </si>
  <si>
    <t>499B</t>
  </si>
  <si>
    <t>565A</t>
  </si>
  <si>
    <t>820-7</t>
  </si>
  <si>
    <t>SF10</t>
  </si>
  <si>
    <t>700E</t>
  </si>
  <si>
    <t>698 A</t>
  </si>
  <si>
    <t>181B</t>
  </si>
  <si>
    <t>3C</t>
  </si>
  <si>
    <t>761A</t>
  </si>
  <si>
    <t>41B</t>
  </si>
  <si>
    <t>041B</t>
  </si>
  <si>
    <t>3B10</t>
  </si>
  <si>
    <t>5F20</t>
  </si>
  <si>
    <t>61G</t>
  </si>
  <si>
    <t>121B</t>
  </si>
  <si>
    <t>820-B</t>
  </si>
  <si>
    <t>15E</t>
  </si>
  <si>
    <t>015E</t>
  </si>
  <si>
    <t>337A</t>
  </si>
  <si>
    <t>BB6</t>
  </si>
  <si>
    <t>584A</t>
  </si>
  <si>
    <t>5N</t>
  </si>
  <si>
    <t>4F30</t>
  </si>
  <si>
    <t>635W</t>
  </si>
  <si>
    <t>141B</t>
  </si>
  <si>
    <t>150A</t>
  </si>
  <si>
    <t>453K</t>
  </si>
  <si>
    <t>412B</t>
  </si>
  <si>
    <t>62W</t>
  </si>
  <si>
    <t>63E</t>
  </si>
  <si>
    <t>MM6</t>
  </si>
  <si>
    <t>212J</t>
  </si>
  <si>
    <t>479A</t>
  </si>
  <si>
    <t>227 5</t>
  </si>
  <si>
    <t>13 5</t>
  </si>
  <si>
    <t>75 5</t>
  </si>
  <si>
    <t>452H</t>
  </si>
  <si>
    <t>452M</t>
  </si>
  <si>
    <t>975E</t>
  </si>
  <si>
    <t>525E</t>
  </si>
  <si>
    <t>19/4</t>
  </si>
  <si>
    <t>5F30</t>
  </si>
  <si>
    <t>446B</t>
  </si>
  <si>
    <t>303A</t>
  </si>
  <si>
    <t>289B</t>
  </si>
  <si>
    <t>636A</t>
  </si>
  <si>
    <t>100F</t>
  </si>
  <si>
    <t>448B</t>
  </si>
  <si>
    <t>158 C</t>
  </si>
  <si>
    <t>447B</t>
  </si>
  <si>
    <t>582A</t>
  </si>
  <si>
    <t>502A</t>
  </si>
  <si>
    <t>142B</t>
  </si>
  <si>
    <t>413S</t>
  </si>
  <si>
    <t>676A</t>
  </si>
  <si>
    <t>140B</t>
  </si>
  <si>
    <t>22 1</t>
  </si>
  <si>
    <t>425C</t>
  </si>
  <si>
    <t>23 9</t>
  </si>
  <si>
    <t>506A</t>
  </si>
  <si>
    <t>135W</t>
  </si>
  <si>
    <t>759A</t>
  </si>
  <si>
    <t>21B</t>
  </si>
  <si>
    <t>021B</t>
  </si>
  <si>
    <t>758A</t>
  </si>
  <si>
    <t>89L</t>
  </si>
  <si>
    <t>449A</t>
  </si>
  <si>
    <t>29A</t>
  </si>
  <si>
    <t>029A</t>
  </si>
  <si>
    <t>633E</t>
  </si>
  <si>
    <t>45E</t>
  </si>
  <si>
    <t>045E</t>
  </si>
  <si>
    <t>14 5</t>
  </si>
  <si>
    <t>451V</t>
  </si>
  <si>
    <t>360A</t>
  </si>
  <si>
    <t>770A</t>
  </si>
  <si>
    <t>54C</t>
  </si>
  <si>
    <t>054C</t>
  </si>
  <si>
    <t>94B</t>
  </si>
  <si>
    <t>094B</t>
  </si>
  <si>
    <t>26B</t>
  </si>
  <si>
    <t>026B</t>
  </si>
  <si>
    <t>452N</t>
  </si>
  <si>
    <t>289 A</t>
  </si>
  <si>
    <t>24A</t>
  </si>
  <si>
    <t>855A</t>
  </si>
  <si>
    <t>30A</t>
  </si>
  <si>
    <t>030A</t>
  </si>
  <si>
    <t>451U</t>
  </si>
  <si>
    <t>126A</t>
  </si>
  <si>
    <t>492F</t>
  </si>
  <si>
    <t>167B</t>
  </si>
  <si>
    <t>19B</t>
  </si>
  <si>
    <t>019B</t>
  </si>
  <si>
    <t>22 5</t>
  </si>
  <si>
    <t>820-1</t>
  </si>
  <si>
    <t>49Q</t>
  </si>
  <si>
    <t>049Q</t>
  </si>
  <si>
    <t>710A</t>
  </si>
  <si>
    <t>212K</t>
  </si>
  <si>
    <t>613N</t>
  </si>
  <si>
    <t>SF30</t>
  </si>
  <si>
    <t>451M</t>
  </si>
  <si>
    <t>72B</t>
  </si>
  <si>
    <t>072B</t>
  </si>
  <si>
    <t>413J</t>
  </si>
  <si>
    <t>KNORR</t>
  </si>
  <si>
    <t>SH 75</t>
  </si>
  <si>
    <t>SH30</t>
  </si>
  <si>
    <t>CWL</t>
  </si>
  <si>
    <t>MCKAY</t>
  </si>
  <si>
    <t>634A</t>
  </si>
  <si>
    <t>PAWLI</t>
  </si>
  <si>
    <t>W 5TH</t>
  </si>
  <si>
    <t>FERN</t>
  </si>
  <si>
    <t>SEC</t>
  </si>
  <si>
    <t>0SWC</t>
  </si>
  <si>
    <t>FIREH</t>
  </si>
  <si>
    <t>MM300</t>
  </si>
  <si>
    <t>BOC</t>
  </si>
  <si>
    <t>MP23</t>
  </si>
  <si>
    <t>HURD</t>
  </si>
  <si>
    <t>DONIP</t>
  </si>
  <si>
    <t>CAPTX</t>
  </si>
  <si>
    <t>RPT</t>
  </si>
  <si>
    <t>US69</t>
  </si>
  <si>
    <t>MM 30</t>
  </si>
  <si>
    <t>FM455</t>
  </si>
  <si>
    <t>PLOT</t>
  </si>
  <si>
    <t>OF EC</t>
  </si>
  <si>
    <t>CULLE</t>
  </si>
  <si>
    <t>BOW</t>
  </si>
  <si>
    <t>POOL</t>
  </si>
  <si>
    <t>LOWES</t>
  </si>
  <si>
    <t>12MI</t>
  </si>
  <si>
    <t>HWY.3</t>
  </si>
  <si>
    <t>RESID</t>
  </si>
  <si>
    <t>INTEC</t>
  </si>
  <si>
    <t>BLD 7</t>
  </si>
  <si>
    <t>7TH</t>
  </si>
  <si>
    <t>0UNK</t>
  </si>
  <si>
    <t>BLDNG</t>
  </si>
  <si>
    <t>LEE O</t>
  </si>
  <si>
    <t>US 81</t>
  </si>
  <si>
    <t>1MM</t>
  </si>
  <si>
    <t>01MM</t>
  </si>
  <si>
    <t>29TH</t>
  </si>
  <si>
    <t>PREST</t>
  </si>
  <si>
    <t>RD.</t>
  </si>
  <si>
    <t>0RD.</t>
  </si>
  <si>
    <t>CRM</t>
  </si>
  <si>
    <t>GTEWY</t>
  </si>
  <si>
    <t>N.</t>
  </si>
  <si>
    <t>ENTER</t>
  </si>
  <si>
    <t>0WFR</t>
  </si>
  <si>
    <t>ACKER</t>
  </si>
  <si>
    <t>CR376</t>
  </si>
  <si>
    <t>GUHN</t>
  </si>
  <si>
    <t>07TH</t>
  </si>
  <si>
    <t>CEDER</t>
  </si>
  <si>
    <t>412D</t>
  </si>
  <si>
    <t>89B</t>
  </si>
  <si>
    <t>414E</t>
  </si>
  <si>
    <t>MP223</t>
  </si>
  <si>
    <t>AVE M</t>
  </si>
  <si>
    <t>MM 31</t>
  </si>
  <si>
    <t>666A</t>
  </si>
  <si>
    <t>STP S</t>
  </si>
  <si>
    <t>SABO</t>
  </si>
  <si>
    <t>US 67</t>
  </si>
  <si>
    <t>IH35N</t>
  </si>
  <si>
    <t>M.M26</t>
  </si>
  <si>
    <t>SH 6</t>
  </si>
  <si>
    <t>RAIL</t>
  </si>
  <si>
    <t>MP410</t>
  </si>
  <si>
    <t>E. EU</t>
  </si>
  <si>
    <t>00US</t>
  </si>
  <si>
    <t>MP69</t>
  </si>
  <si>
    <t>MP250</t>
  </si>
  <si>
    <t>LICST</t>
  </si>
  <si>
    <t>GALLA</t>
  </si>
  <si>
    <t>FM649</t>
  </si>
  <si>
    <t>MILE2</t>
  </si>
  <si>
    <t>MARBN</t>
  </si>
  <si>
    <t>CHECK</t>
  </si>
  <si>
    <t>R H</t>
  </si>
  <si>
    <t>0R H</t>
  </si>
  <si>
    <t>PA BT</t>
  </si>
  <si>
    <t>FM609</t>
  </si>
  <si>
    <t>36 N</t>
  </si>
  <si>
    <t>MM260</t>
  </si>
  <si>
    <t>48A</t>
  </si>
  <si>
    <t>FM148</t>
  </si>
  <si>
    <t>US136</t>
  </si>
  <si>
    <t>44A</t>
  </si>
  <si>
    <t>044A</t>
  </si>
  <si>
    <t>ECH</t>
  </si>
  <si>
    <t>MP68</t>
  </si>
  <si>
    <t>AVE P</t>
  </si>
  <si>
    <t>NE29R</t>
  </si>
  <si>
    <t>B AVE</t>
  </si>
  <si>
    <t>N. 4</t>
  </si>
  <si>
    <t>DORMS</t>
  </si>
  <si>
    <t>MM167</t>
  </si>
  <si>
    <t>RH</t>
  </si>
  <si>
    <t>00RH</t>
  </si>
  <si>
    <t>MAHA</t>
  </si>
  <si>
    <t>US 87</t>
  </si>
  <si>
    <t>WLC</t>
  </si>
  <si>
    <t>0WLC</t>
  </si>
  <si>
    <t>EU</t>
  </si>
  <si>
    <t>00EU</t>
  </si>
  <si>
    <t>SCURB</t>
  </si>
  <si>
    <t>100FT</t>
  </si>
  <si>
    <t>MM363</t>
  </si>
  <si>
    <t>CV</t>
  </si>
  <si>
    <t>I45</t>
  </si>
  <si>
    <t>0I45</t>
  </si>
  <si>
    <t>MM605</t>
  </si>
  <si>
    <t>SIGNA</t>
  </si>
  <si>
    <t>SE CL</t>
  </si>
  <si>
    <t>MM234</t>
  </si>
  <si>
    <t>SILVE</t>
  </si>
  <si>
    <t>TX 99</t>
  </si>
  <si>
    <t>FM646</t>
  </si>
  <si>
    <t>MM175</t>
  </si>
  <si>
    <t>2ND S</t>
  </si>
  <si>
    <t>MM860</t>
  </si>
  <si>
    <t>PVMT</t>
  </si>
  <si>
    <t>215MM</t>
  </si>
  <si>
    <t>OUPS</t>
  </si>
  <si>
    <t>603MM</t>
  </si>
  <si>
    <t>MP310</t>
  </si>
  <si>
    <t>BISS.</t>
  </si>
  <si>
    <t>173A</t>
  </si>
  <si>
    <t>MP516</t>
  </si>
  <si>
    <t>232B</t>
  </si>
  <si>
    <t>S.S</t>
  </si>
  <si>
    <t>CROC</t>
  </si>
  <si>
    <t>IH225</t>
  </si>
  <si>
    <t>SABD</t>
  </si>
  <si>
    <t>S.5TH</t>
  </si>
  <si>
    <t>FEDR</t>
  </si>
  <si>
    <t>FM51</t>
  </si>
  <si>
    <t>538MM</t>
  </si>
  <si>
    <t>545MM</t>
  </si>
  <si>
    <t>26A</t>
  </si>
  <si>
    <t>026A</t>
  </si>
  <si>
    <t>SE CR</t>
  </si>
  <si>
    <t>ROADY</t>
  </si>
  <si>
    <t>1G</t>
  </si>
  <si>
    <t>001G</t>
  </si>
  <si>
    <t>CR427</t>
  </si>
  <si>
    <t>MP22</t>
  </si>
  <si>
    <t>13M</t>
  </si>
  <si>
    <t>013M</t>
  </si>
  <si>
    <t>04TH</t>
  </si>
  <si>
    <t>MP27</t>
  </si>
  <si>
    <t>18A</t>
  </si>
  <si>
    <t>018A</t>
  </si>
  <si>
    <t>CURV</t>
  </si>
  <si>
    <t>SH6</t>
  </si>
  <si>
    <t>0SH6</t>
  </si>
  <si>
    <t>MM205</t>
  </si>
  <si>
    <t>205MM</t>
  </si>
  <si>
    <t>16 ST</t>
  </si>
  <si>
    <t>MP282</t>
  </si>
  <si>
    <t>75 MM</t>
  </si>
  <si>
    <t>MM44</t>
  </si>
  <si>
    <t>NW C1</t>
  </si>
  <si>
    <t>167A</t>
  </si>
  <si>
    <t>BUSIN</t>
  </si>
  <si>
    <t>MP4</t>
  </si>
  <si>
    <t>0MP4</t>
  </si>
  <si>
    <t>E12</t>
  </si>
  <si>
    <t>350E</t>
  </si>
  <si>
    <t>380E</t>
  </si>
  <si>
    <t>HWY34</t>
  </si>
  <si>
    <t>IH 37</t>
  </si>
  <si>
    <t>SH 34</t>
  </si>
  <si>
    <t>MM286</t>
  </si>
  <si>
    <t>122MM</t>
  </si>
  <si>
    <t>15 TH</t>
  </si>
  <si>
    <t>SH 66</t>
  </si>
  <si>
    <t>MM731</t>
  </si>
  <si>
    <t>MM750</t>
  </si>
  <si>
    <t>CR377</t>
  </si>
  <si>
    <t>NELDA</t>
  </si>
  <si>
    <t>00RR</t>
  </si>
  <si>
    <t>861MM</t>
  </si>
  <si>
    <t>YIELD</t>
  </si>
  <si>
    <t>INMAN</t>
  </si>
  <si>
    <t>REDLI</t>
  </si>
  <si>
    <t>LUBBO</t>
  </si>
  <si>
    <t>MAXWE</t>
  </si>
  <si>
    <t>US77</t>
  </si>
  <si>
    <t>123B</t>
  </si>
  <si>
    <t>BYLR</t>
  </si>
  <si>
    <t>52B</t>
  </si>
  <si>
    <t>052B</t>
  </si>
  <si>
    <t>38TH</t>
  </si>
  <si>
    <t>ML BX</t>
  </si>
  <si>
    <t>SCHOL</t>
  </si>
  <si>
    <t>45A</t>
  </si>
  <si>
    <t>045A</t>
  </si>
  <si>
    <t>2400W</t>
  </si>
  <si>
    <t>369M</t>
  </si>
  <si>
    <t>18TH</t>
  </si>
  <si>
    <t>MP462</t>
  </si>
  <si>
    <t>MM179</t>
  </si>
  <si>
    <t>SH87</t>
  </si>
  <si>
    <t>78 MM</t>
  </si>
  <si>
    <t>ALMED</t>
  </si>
  <si>
    <t>MM24</t>
  </si>
  <si>
    <t>GATE1</t>
  </si>
  <si>
    <t>ROADW</t>
  </si>
  <si>
    <t>WGL</t>
  </si>
  <si>
    <t>0WGL</t>
  </si>
  <si>
    <t>MM608</t>
  </si>
  <si>
    <t>MM121</t>
  </si>
  <si>
    <t>001M</t>
  </si>
  <si>
    <t>ENTR</t>
  </si>
  <si>
    <t>40TH</t>
  </si>
  <si>
    <t>FRY</t>
  </si>
  <si>
    <t>00PV</t>
  </si>
  <si>
    <t>MP203</t>
  </si>
  <si>
    <t>INT&gt;</t>
  </si>
  <si>
    <t>35 N</t>
  </si>
  <si>
    <t>HM</t>
  </si>
  <si>
    <t>57A</t>
  </si>
  <si>
    <t>057A</t>
  </si>
  <si>
    <t>THIRD</t>
  </si>
  <si>
    <t>ENT.</t>
  </si>
  <si>
    <t>IH 40</t>
  </si>
  <si>
    <t>5TH</t>
  </si>
  <si>
    <t>05TH</t>
  </si>
  <si>
    <t>INTE</t>
  </si>
  <si>
    <t>BLOCK</t>
  </si>
  <si>
    <t>LINE</t>
  </si>
  <si>
    <t>MM299</t>
  </si>
  <si>
    <t>MM127</t>
  </si>
  <si>
    <t>251N</t>
  </si>
  <si>
    <t>MP135</t>
  </si>
  <si>
    <t>CR63A</t>
  </si>
  <si>
    <t>MM460</t>
  </si>
  <si>
    <t>460M</t>
  </si>
  <si>
    <t>103RD</t>
  </si>
  <si>
    <t>MP25</t>
  </si>
  <si>
    <t>MM 27</t>
  </si>
  <si>
    <t>17A</t>
  </si>
  <si>
    <t>017A</t>
  </si>
  <si>
    <t>PM616</t>
  </si>
  <si>
    <t>14TH</t>
  </si>
  <si>
    <t>S HWD</t>
  </si>
  <si>
    <t>MM209</t>
  </si>
  <si>
    <t>FM28</t>
  </si>
  <si>
    <t>GARNE</t>
  </si>
  <si>
    <t>586MM</t>
  </si>
  <si>
    <t>NWLL</t>
  </si>
  <si>
    <t>BW 8</t>
  </si>
  <si>
    <t>MM412</t>
  </si>
  <si>
    <t>NB</t>
  </si>
  <si>
    <t>00NB</t>
  </si>
  <si>
    <t>232A</t>
  </si>
  <si>
    <t>MP524</t>
  </si>
  <si>
    <t>215EX</t>
  </si>
  <si>
    <t>30FT</t>
  </si>
  <si>
    <t>MM592</t>
  </si>
  <si>
    <t>408MM</t>
  </si>
  <si>
    <t>MAILB</t>
  </si>
  <si>
    <t>MP288</t>
  </si>
  <si>
    <t>MSF</t>
  </si>
  <si>
    <t>MM586</t>
  </si>
  <si>
    <t>590MM</t>
  </si>
  <si>
    <t>MM 80</t>
  </si>
  <si>
    <t>287MM</t>
  </si>
  <si>
    <t>W.11T</t>
  </si>
  <si>
    <t>MM411</t>
  </si>
  <si>
    <t>TL255</t>
  </si>
  <si>
    <t>587 M</t>
  </si>
  <si>
    <t>322MP</t>
  </si>
  <si>
    <t>0HEB</t>
  </si>
  <si>
    <t>TACO</t>
  </si>
  <si>
    <t>SH190</t>
  </si>
  <si>
    <t>0CBL</t>
  </si>
  <si>
    <t>EC</t>
  </si>
  <si>
    <t>I 35</t>
  </si>
  <si>
    <t>BRDG</t>
  </si>
  <si>
    <t>XWALK</t>
  </si>
  <si>
    <t>BRAUN</t>
  </si>
  <si>
    <t>235-B</t>
  </si>
  <si>
    <t>26M</t>
  </si>
  <si>
    <t>026M</t>
  </si>
  <si>
    <t>250N</t>
  </si>
  <si>
    <t>NE CL</t>
  </si>
  <si>
    <t>S ECL</t>
  </si>
  <si>
    <t>MM26</t>
  </si>
  <si>
    <t>CR213</t>
  </si>
  <si>
    <t>MM738</t>
  </si>
  <si>
    <t>CURIS</t>
  </si>
  <si>
    <t>436A</t>
  </si>
  <si>
    <t>MM866</t>
  </si>
  <si>
    <t>CR607</t>
  </si>
  <si>
    <t>E C L</t>
  </si>
  <si>
    <t>MM264</t>
  </si>
  <si>
    <t>CR351</t>
  </si>
  <si>
    <t>CURBL</t>
  </si>
  <si>
    <t>HY 63</t>
  </si>
  <si>
    <t>MM533</t>
  </si>
  <si>
    <t>DRW</t>
  </si>
  <si>
    <t>IH10E</t>
  </si>
  <si>
    <t>158A</t>
  </si>
  <si>
    <t>I-20</t>
  </si>
  <si>
    <t>HWY29</t>
  </si>
  <si>
    <t>237A</t>
  </si>
  <si>
    <t>MM253</t>
  </si>
  <si>
    <t>SH130</t>
  </si>
  <si>
    <t>MM245</t>
  </si>
  <si>
    <t>MM230</t>
  </si>
  <si>
    <t>238A</t>
  </si>
  <si>
    <t>#12</t>
  </si>
  <si>
    <t>MM263</t>
  </si>
  <si>
    <t>C/C</t>
  </si>
  <si>
    <t>0C/C</t>
  </si>
  <si>
    <t>WIDE</t>
  </si>
  <si>
    <t>BUT</t>
  </si>
  <si>
    <t>0BUT</t>
  </si>
  <si>
    <t>MM81</t>
  </si>
  <si>
    <t>JR RD</t>
  </si>
  <si>
    <t>367MM</t>
  </si>
  <si>
    <t>MM469</t>
  </si>
  <si>
    <t>NALL</t>
  </si>
  <si>
    <t>9 AVE</t>
  </si>
  <si>
    <t>995E</t>
  </si>
  <si>
    <t>228B</t>
  </si>
  <si>
    <t>411MP</t>
  </si>
  <si>
    <t>I-30</t>
  </si>
  <si>
    <t>415E</t>
  </si>
  <si>
    <t>120E</t>
  </si>
  <si>
    <t>155E</t>
  </si>
  <si>
    <t>435E</t>
  </si>
  <si>
    <t>710E</t>
  </si>
  <si>
    <t>40 MI</t>
  </si>
  <si>
    <t>MONRC</t>
  </si>
  <si>
    <t>TCJ</t>
  </si>
  <si>
    <t>0TCJ</t>
  </si>
  <si>
    <t>BROAD</t>
  </si>
  <si>
    <t>REED</t>
  </si>
  <si>
    <t>US290</t>
  </si>
  <si>
    <t>25T</t>
  </si>
  <si>
    <t>FM 88</t>
  </si>
  <si>
    <t>MOTEL</t>
  </si>
  <si>
    <t>56B</t>
  </si>
  <si>
    <t>056B</t>
  </si>
  <si>
    <t>COROA</t>
  </si>
  <si>
    <t>MM538</t>
  </si>
  <si>
    <t>MP550</t>
  </si>
  <si>
    <t>MM 40</t>
  </si>
  <si>
    <t>PUMP</t>
  </si>
  <si>
    <t>157C</t>
  </si>
  <si>
    <t>00EC</t>
  </si>
  <si>
    <t>INSTC</t>
  </si>
  <si>
    <t>MM82</t>
  </si>
  <si>
    <t>MM466</t>
  </si>
  <si>
    <t>FM78</t>
  </si>
  <si>
    <t>720A</t>
  </si>
  <si>
    <t>IMER</t>
  </si>
  <si>
    <t>CORN</t>
  </si>
  <si>
    <t>EXT</t>
  </si>
  <si>
    <t>0EXT</t>
  </si>
  <si>
    <t>N CBL</t>
  </si>
  <si>
    <t>WIC.L</t>
  </si>
  <si>
    <t>YUCCA</t>
  </si>
  <si>
    <t>#211</t>
  </si>
  <si>
    <t>MM468</t>
  </si>
  <si>
    <t>70E</t>
  </si>
  <si>
    <t>070E</t>
  </si>
  <si>
    <t>0I35</t>
  </si>
  <si>
    <t>MM 23</t>
  </si>
  <si>
    <t>EXIT6</t>
  </si>
  <si>
    <t>MP 11</t>
  </si>
  <si>
    <t>TECEL</t>
  </si>
  <si>
    <t>HANDY</t>
  </si>
  <si>
    <t>ECURB</t>
  </si>
  <si>
    <t>78D</t>
  </si>
  <si>
    <t>078D</t>
  </si>
  <si>
    <t>OFFIC</t>
  </si>
  <si>
    <t>IH0W</t>
  </si>
  <si>
    <t>PRESA</t>
  </si>
  <si>
    <t>S/C</t>
  </si>
  <si>
    <t>159A</t>
  </si>
  <si>
    <t>170A</t>
  </si>
  <si>
    <t>MM157</t>
  </si>
  <si>
    <t>HILLC</t>
  </si>
  <si>
    <t>0MM6</t>
  </si>
  <si>
    <t>645E</t>
  </si>
  <si>
    <t>CR301</t>
  </si>
  <si>
    <t>MM476</t>
  </si>
  <si>
    <t>US83</t>
  </si>
  <si>
    <t>LOCAL</t>
  </si>
  <si>
    <t>MM405</t>
  </si>
  <si>
    <t>COTTN</t>
  </si>
  <si>
    <t>MM 4</t>
  </si>
  <si>
    <t>CRITS</t>
  </si>
  <si>
    <t>8MM</t>
  </si>
  <si>
    <t>FM187</t>
  </si>
  <si>
    <t>MP434</t>
  </si>
  <si>
    <t>MP500</t>
  </si>
  <si>
    <t>MP418</t>
  </si>
  <si>
    <t>TMR E</t>
  </si>
  <si>
    <t>MM284</t>
  </si>
  <si>
    <t>MM291</t>
  </si>
  <si>
    <t>MM23</t>
  </si>
  <si>
    <t>EXIT9</t>
  </si>
  <si>
    <t>740MM</t>
  </si>
  <si>
    <t>1E</t>
  </si>
  <si>
    <t>0SCC</t>
  </si>
  <si>
    <t>EXECU</t>
  </si>
  <si>
    <t>JOYLA</t>
  </si>
  <si>
    <t>GREER</t>
  </si>
  <si>
    <t>159B</t>
  </si>
  <si>
    <t>MM467</t>
  </si>
  <si>
    <t>MM501</t>
  </si>
  <si>
    <t>MM282</t>
  </si>
  <si>
    <t>MP254</t>
  </si>
  <si>
    <t>MM29</t>
  </si>
  <si>
    <t>CLIO</t>
  </si>
  <si>
    <t>MM553</t>
  </si>
  <si>
    <t>SH249</t>
  </si>
  <si>
    <t>1P</t>
  </si>
  <si>
    <t>MM756</t>
  </si>
  <si>
    <t>MP8</t>
  </si>
  <si>
    <t>0MP8</t>
  </si>
  <si>
    <t>17TH</t>
  </si>
  <si>
    <t>MM139</t>
  </si>
  <si>
    <t>RDWAY</t>
  </si>
  <si>
    <t>1C</t>
  </si>
  <si>
    <t>001C</t>
  </si>
  <si>
    <t>CGL</t>
  </si>
  <si>
    <t>0CGL</t>
  </si>
  <si>
    <t>M84</t>
  </si>
  <si>
    <t>0M84</t>
  </si>
  <si>
    <t>STOP.</t>
  </si>
  <si>
    <t>MM301</t>
  </si>
  <si>
    <t>12B</t>
  </si>
  <si>
    <t>012B</t>
  </si>
  <si>
    <t>WTURN</t>
  </si>
  <si>
    <t>MM280</t>
  </si>
  <si>
    <t>14 FT</t>
  </si>
  <si>
    <t>MP859</t>
  </si>
  <si>
    <t>MM13</t>
  </si>
  <si>
    <t>ICL</t>
  </si>
  <si>
    <t>0ICL</t>
  </si>
  <si>
    <t>CENTE</t>
  </si>
  <si>
    <t>EXITP</t>
  </si>
  <si>
    <t>#609</t>
  </si>
  <si>
    <t>MM124</t>
  </si>
  <si>
    <t>WCC</t>
  </si>
  <si>
    <t>MP318</t>
  </si>
  <si>
    <t>73D</t>
  </si>
  <si>
    <t>073D</t>
  </si>
  <si>
    <t>MM551</t>
  </si>
  <si>
    <t>IST</t>
  </si>
  <si>
    <t>0IST</t>
  </si>
  <si>
    <t>S.L</t>
  </si>
  <si>
    <t>N 127</t>
  </si>
  <si>
    <t>CR486</t>
  </si>
  <si>
    <t>MM374</t>
  </si>
  <si>
    <t>WROX7</t>
  </si>
  <si>
    <t>MCCUE</t>
  </si>
  <si>
    <t>W 6TH</t>
  </si>
  <si>
    <t>MACYS</t>
  </si>
  <si>
    <t>CHKPT</t>
  </si>
  <si>
    <t>IS510</t>
  </si>
  <si>
    <t>POI#2</t>
  </si>
  <si>
    <t>MM348</t>
  </si>
  <si>
    <t>527MM</t>
  </si>
  <si>
    <t>1R</t>
  </si>
  <si>
    <t>NE 34</t>
  </si>
  <si>
    <t>S.C.L</t>
  </si>
  <si>
    <t>FM719</t>
  </si>
  <si>
    <t>CR 81</t>
  </si>
  <si>
    <t>MI68</t>
  </si>
  <si>
    <t>COYLE</t>
  </si>
  <si>
    <t>ENTR.</t>
  </si>
  <si>
    <t>HWY 2</t>
  </si>
  <si>
    <t>7900M</t>
  </si>
  <si>
    <t>863MM</t>
  </si>
  <si>
    <t>HAWKT</t>
  </si>
  <si>
    <t>L5566</t>
  </si>
  <si>
    <t>164M</t>
  </si>
  <si>
    <t>198N</t>
  </si>
  <si>
    <t>OPASS</t>
  </si>
  <si>
    <t>533MM</t>
  </si>
  <si>
    <t>GULFT</t>
  </si>
  <si>
    <t>SSW</t>
  </si>
  <si>
    <t>0SSW</t>
  </si>
  <si>
    <t>FURMA</t>
  </si>
  <si>
    <t>MM33</t>
  </si>
  <si>
    <t>X STR</t>
  </si>
  <si>
    <t>CR226</t>
  </si>
  <si>
    <t>MP682</t>
  </si>
  <si>
    <t>MM 38</t>
  </si>
  <si>
    <t>85MM</t>
  </si>
  <si>
    <t>RIKE</t>
  </si>
  <si>
    <t>MM 70</t>
  </si>
  <si>
    <t>GRASS</t>
  </si>
  <si>
    <t>NW F</t>
  </si>
  <si>
    <t>AVE A</t>
  </si>
  <si>
    <t>DRVWY</t>
  </si>
  <si>
    <t>6000U</t>
  </si>
  <si>
    <t>610 S</t>
  </si>
  <si>
    <t>GDRAL</t>
  </si>
  <si>
    <t>9M</t>
  </si>
  <si>
    <t>009M</t>
  </si>
  <si>
    <t>MM643</t>
  </si>
  <si>
    <t>121MM</t>
  </si>
  <si>
    <t>BEVIS</t>
  </si>
  <si>
    <t>RCL</t>
  </si>
  <si>
    <t>0RCL</t>
  </si>
  <si>
    <t>EB</t>
  </si>
  <si>
    <t>00EB</t>
  </si>
  <si>
    <t>AHS</t>
  </si>
  <si>
    <t>0AHS</t>
  </si>
  <si>
    <t>245A</t>
  </si>
  <si>
    <t>321A</t>
  </si>
  <si>
    <t>0-25</t>
  </si>
  <si>
    <t>0-11</t>
  </si>
  <si>
    <t>C/S</t>
  </si>
  <si>
    <t>0C/S</t>
  </si>
  <si>
    <t>SUMAC</t>
  </si>
  <si>
    <t>4-WAY</t>
  </si>
  <si>
    <t>US281</t>
  </si>
  <si>
    <t>WRB</t>
  </si>
  <si>
    <t>LANC</t>
  </si>
  <si>
    <t>R.R.X</t>
  </si>
  <si>
    <t>INCA</t>
  </si>
  <si>
    <t>CAMPL</t>
  </si>
  <si>
    <t>BETEL</t>
  </si>
  <si>
    <t>NLOOP</t>
  </si>
  <si>
    <t>SANER</t>
  </si>
  <si>
    <t>X234A</t>
  </si>
  <si>
    <t>PECAN</t>
  </si>
  <si>
    <t>MM273</t>
  </si>
  <si>
    <t>APPEX</t>
  </si>
  <si>
    <t>MM558</t>
  </si>
  <si>
    <t>US183</t>
  </si>
  <si>
    <t>WC</t>
  </si>
  <si>
    <t>SK</t>
  </si>
  <si>
    <t>NM</t>
  </si>
  <si>
    <t>330MM</t>
  </si>
  <si>
    <t>VLM</t>
  </si>
  <si>
    <t>0VLM</t>
  </si>
  <si>
    <t>NOL</t>
  </si>
  <si>
    <t>QQ</t>
  </si>
  <si>
    <t>00QQ</t>
  </si>
  <si>
    <t>REST</t>
  </si>
  <si>
    <t>BUCEE</t>
  </si>
  <si>
    <t>MM202</t>
  </si>
  <si>
    <t>36N</t>
  </si>
  <si>
    <t>036N</t>
  </si>
  <si>
    <t>CTE</t>
  </si>
  <si>
    <t>0CTE</t>
  </si>
  <si>
    <t>LAKES</t>
  </si>
  <si>
    <t>220MM</t>
  </si>
  <si>
    <t>CRB</t>
  </si>
  <si>
    <t>211MM</t>
  </si>
  <si>
    <t>213MM</t>
  </si>
  <si>
    <t>S/CH</t>
  </si>
  <si>
    <t>203MP</t>
  </si>
  <si>
    <t>FORK</t>
  </si>
  <si>
    <t>MM526</t>
  </si>
  <si>
    <t>LATE</t>
  </si>
  <si>
    <t>MM25</t>
  </si>
  <si>
    <t>LN</t>
  </si>
  <si>
    <t>00LN</t>
  </si>
  <si>
    <t>183A</t>
  </si>
  <si>
    <t>SH148</t>
  </si>
  <si>
    <t>214MM</t>
  </si>
  <si>
    <t>AVE L</t>
  </si>
  <si>
    <t>OVPAS</t>
  </si>
  <si>
    <t>219MM</t>
  </si>
  <si>
    <t>00TL</t>
  </si>
  <si>
    <t>MM243</t>
  </si>
  <si>
    <t>217MM</t>
  </si>
  <si>
    <t>RC LN</t>
  </si>
  <si>
    <t>STPSG</t>
  </si>
  <si>
    <t>BEBEE</t>
  </si>
  <si>
    <t>N.2ND</t>
  </si>
  <si>
    <t>MM227</t>
  </si>
  <si>
    <t>RR12</t>
  </si>
  <si>
    <t>HAUPT</t>
  </si>
  <si>
    <t>TOLL</t>
  </si>
  <si>
    <t>MM220</t>
  </si>
  <si>
    <t>232-A</t>
  </si>
  <si>
    <t>MP26</t>
  </si>
  <si>
    <t>MM4L2</t>
  </si>
  <si>
    <t>209MM</t>
  </si>
  <si>
    <t>298 M</t>
  </si>
  <si>
    <t>CR 34</t>
  </si>
  <si>
    <t>UCL</t>
  </si>
  <si>
    <t>ECBL</t>
  </si>
  <si>
    <t>455G</t>
  </si>
  <si>
    <t>MM174</t>
  </si>
  <si>
    <t>MOUTO</t>
  </si>
  <si>
    <t>TAT</t>
  </si>
  <si>
    <t>UNDPS</t>
  </si>
  <si>
    <t>BASSE</t>
  </si>
  <si>
    <t>IH-37</t>
  </si>
  <si>
    <t>732MM</t>
  </si>
  <si>
    <t>WMTR</t>
  </si>
  <si>
    <t>BSN</t>
  </si>
  <si>
    <t>0BSN</t>
  </si>
  <si>
    <t>BSN 5</t>
  </si>
  <si>
    <t>MM18</t>
  </si>
  <si>
    <t>49B</t>
  </si>
  <si>
    <t>049B</t>
  </si>
  <si>
    <t>57B</t>
  </si>
  <si>
    <t>057B</t>
  </si>
  <si>
    <t>1245A</t>
  </si>
  <si>
    <t>0A11</t>
  </si>
  <si>
    <t>000R</t>
  </si>
  <si>
    <t>MM155</t>
  </si>
  <si>
    <t>MM613</t>
  </si>
  <si>
    <t>MM568</t>
  </si>
  <si>
    <t>ISLAN</t>
  </si>
  <si>
    <t>P-LOT</t>
  </si>
  <si>
    <t>S/E</t>
  </si>
  <si>
    <t>IH37N</t>
  </si>
  <si>
    <t>556A</t>
  </si>
  <si>
    <t>MM142</t>
  </si>
  <si>
    <t>164A</t>
  </si>
  <si>
    <t>MM141</t>
  </si>
  <si>
    <t>524MM</t>
  </si>
  <si>
    <t>569A</t>
  </si>
  <si>
    <t>9A</t>
  </si>
  <si>
    <t>009A</t>
  </si>
  <si>
    <t>156C</t>
  </si>
  <si>
    <t>9B</t>
  </si>
  <si>
    <t>009B</t>
  </si>
  <si>
    <t>25A</t>
  </si>
  <si>
    <t>025A</t>
  </si>
  <si>
    <t>544MM</t>
  </si>
  <si>
    <t>166A</t>
  </si>
  <si>
    <t>MM132</t>
  </si>
  <si>
    <t>164B</t>
  </si>
  <si>
    <t>3234a</t>
  </si>
  <si>
    <t>store</t>
  </si>
  <si>
    <t>1234a</t>
  </si>
  <si>
    <t>20A</t>
  </si>
  <si>
    <t>020A</t>
  </si>
  <si>
    <t>MM494</t>
  </si>
  <si>
    <t>mm142</t>
  </si>
  <si>
    <t>13B</t>
  </si>
  <si>
    <t>013B</t>
  </si>
  <si>
    <t>5610A</t>
  </si>
  <si>
    <t>14C</t>
  </si>
  <si>
    <t>014C</t>
  </si>
  <si>
    <t>MM530</t>
  </si>
  <si>
    <t>TRACK</t>
  </si>
  <si>
    <t>MM42</t>
  </si>
  <si>
    <t>138A</t>
  </si>
  <si>
    <t>MM603</t>
  </si>
  <si>
    <t>IH375</t>
  </si>
  <si>
    <t>HWY27</t>
  </si>
  <si>
    <t>MM154</t>
  </si>
  <si>
    <t>MM153</t>
  </si>
  <si>
    <t>MI 10</t>
  </si>
  <si>
    <t>568B</t>
  </si>
  <si>
    <t>138C</t>
  </si>
  <si>
    <t>13A</t>
  </si>
  <si>
    <t>013A</t>
  </si>
  <si>
    <t>IND</t>
  </si>
  <si>
    <t>0IND</t>
  </si>
  <si>
    <t>MM567</t>
  </si>
  <si>
    <t>MM575</t>
  </si>
  <si>
    <t>RW 37</t>
  </si>
  <si>
    <t>MML06</t>
  </si>
  <si>
    <t>170B</t>
  </si>
  <si>
    <t>TURN</t>
  </si>
  <si>
    <t>569C</t>
  </si>
  <si>
    <t>158C</t>
  </si>
  <si>
    <t>MM561</t>
  </si>
  <si>
    <t>AVE T</t>
  </si>
  <si>
    <t>BAUN</t>
  </si>
  <si>
    <t>NUEVA</t>
  </si>
  <si>
    <t>LATCH</t>
  </si>
  <si>
    <t>MM184</t>
  </si>
  <si>
    <t>604MM</t>
  </si>
  <si>
    <t>MM510</t>
  </si>
  <si>
    <t>SAXON</t>
  </si>
  <si>
    <t>MM544</t>
  </si>
  <si>
    <t>MM545</t>
  </si>
  <si>
    <t>EXIT.</t>
  </si>
  <si>
    <t>MM606</t>
  </si>
  <si>
    <t>MM128</t>
  </si>
  <si>
    <t>12A</t>
  </si>
  <si>
    <t>012A</t>
  </si>
  <si>
    <t>MM152</t>
  </si>
  <si>
    <t>TEZEL</t>
  </si>
  <si>
    <t>DOVER</t>
  </si>
  <si>
    <t>MM539</t>
  </si>
  <si>
    <t>84MM</t>
  </si>
  <si>
    <t>RUTH</t>
  </si>
  <si>
    <t>w</t>
  </si>
  <si>
    <t>7190A</t>
  </si>
  <si>
    <t>14A</t>
  </si>
  <si>
    <t>014A</t>
  </si>
  <si>
    <t>MM156</t>
  </si>
  <si>
    <t>000T</t>
  </si>
  <si>
    <t>MM576</t>
  </si>
  <si>
    <t>537MM</t>
  </si>
  <si>
    <t>MM543</t>
  </si>
  <si>
    <t>MM256</t>
  </si>
  <si>
    <t>612MM</t>
  </si>
  <si>
    <t>PKLOT</t>
  </si>
  <si>
    <t>000Q</t>
  </si>
  <si>
    <t>610MM</t>
  </si>
  <si>
    <t>MM143</t>
  </si>
  <si>
    <t>IH37</t>
  </si>
  <si>
    <t>MM607</t>
  </si>
  <si>
    <t>MM610</t>
  </si>
  <si>
    <t>MM573</t>
  </si>
  <si>
    <t>MM145</t>
  </si>
  <si>
    <t>526MM</t>
  </si>
  <si>
    <t>MM599</t>
  </si>
  <si>
    <t>MM160</t>
  </si>
  <si>
    <t>567A</t>
  </si>
  <si>
    <t>608MM</t>
  </si>
  <si>
    <t>ISOM</t>
  </si>
  <si>
    <t>MECCA</t>
  </si>
  <si>
    <t>MM509</t>
  </si>
  <si>
    <t>281 N</t>
  </si>
  <si>
    <t>MM563</t>
  </si>
  <si>
    <t>FM 11</t>
  </si>
  <si>
    <t>SH39</t>
  </si>
  <si>
    <t>560A</t>
  </si>
  <si>
    <t>MM569</t>
  </si>
  <si>
    <t>155C</t>
  </si>
  <si>
    <t>MM604</t>
  </si>
  <si>
    <t>000F</t>
  </si>
  <si>
    <t>HWY 8</t>
  </si>
  <si>
    <t>1800E</t>
  </si>
  <si>
    <t>CR89</t>
  </si>
  <si>
    <t>MP534</t>
  </si>
  <si>
    <t>MM351</t>
  </si>
  <si>
    <t>DOOR</t>
  </si>
  <si>
    <t>NW FR</t>
  </si>
  <si>
    <t>MALTB</t>
  </si>
  <si>
    <t>BU 20</t>
  </si>
  <si>
    <t>CENT</t>
  </si>
  <si>
    <t>SE LL</t>
  </si>
  <si>
    <t>0UCC</t>
  </si>
  <si>
    <t>0LEE</t>
  </si>
  <si>
    <t>NWC1</t>
  </si>
  <si>
    <t>E.C.L</t>
  </si>
  <si>
    <t>HCL</t>
  </si>
  <si>
    <t>0HCL</t>
  </si>
  <si>
    <t>CR 90</t>
  </si>
  <si>
    <t>97 MM</t>
  </si>
  <si>
    <t>L;</t>
  </si>
  <si>
    <t>00L;</t>
  </si>
  <si>
    <t>CR WA</t>
  </si>
  <si>
    <t>BEACH</t>
  </si>
  <si>
    <t>SER R</t>
  </si>
  <si>
    <t>FM469</t>
  </si>
  <si>
    <t>US 90</t>
  </si>
  <si>
    <t>PARKI</t>
  </si>
  <si>
    <t>IH 20</t>
  </si>
  <si>
    <t>409MM</t>
  </si>
  <si>
    <t>OZRO</t>
  </si>
  <si>
    <t>FM850</t>
  </si>
  <si>
    <t>MM456</t>
  </si>
  <si>
    <t>000A</t>
  </si>
  <si>
    <t>FM 24</t>
  </si>
  <si>
    <t>538MP</t>
  </si>
  <si>
    <t>WAL-M</t>
  </si>
  <si>
    <t>ALLSU</t>
  </si>
  <si>
    <t>WAL M</t>
  </si>
  <si>
    <t>DOCK</t>
  </si>
  <si>
    <t>0LOT</t>
  </si>
  <si>
    <t>ROW4</t>
  </si>
  <si>
    <t>HORIN</t>
  </si>
  <si>
    <t>SCB</t>
  </si>
  <si>
    <t>0SCB</t>
  </si>
  <si>
    <t>AMF2</t>
  </si>
  <si>
    <t>DRAIN</t>
  </si>
  <si>
    <t>BRGE</t>
  </si>
  <si>
    <t>HW83</t>
  </si>
  <si>
    <t>MP321</t>
  </si>
  <si>
    <t>MP322</t>
  </si>
  <si>
    <t>MP320</t>
  </si>
  <si>
    <t>MP324</t>
  </si>
  <si>
    <t>18M</t>
  </si>
  <si>
    <t>018M</t>
  </si>
  <si>
    <t>MILE8</t>
  </si>
  <si>
    <t>FRWY</t>
  </si>
  <si>
    <t>CRBLN</t>
  </si>
  <si>
    <t>MP80</t>
  </si>
  <si>
    <t>SIDEW</t>
  </si>
  <si>
    <t>0REF</t>
  </si>
  <si>
    <t>CRBL</t>
  </si>
  <si>
    <t>MM465</t>
  </si>
  <si>
    <t>MM83</t>
  </si>
  <si>
    <t>US-87</t>
  </si>
  <si>
    <t>MP530</t>
  </si>
  <si>
    <t>VOLGA</t>
  </si>
  <si>
    <t>MM754</t>
  </si>
  <si>
    <t>FM293</t>
  </si>
  <si>
    <t>BX900</t>
  </si>
  <si>
    <t>645 A</t>
  </si>
  <si>
    <t>FM521</t>
  </si>
  <si>
    <t>FM 74</t>
  </si>
  <si>
    <t>MM744</t>
  </si>
  <si>
    <t>MP 65</t>
  </si>
  <si>
    <t>MARTN</t>
  </si>
  <si>
    <t>27MI</t>
  </si>
  <si>
    <t>MP 20</t>
  </si>
  <si>
    <t>MM27</t>
  </si>
  <si>
    <t>MP514</t>
  </si>
  <si>
    <t>CR228</t>
  </si>
  <si>
    <t>716E</t>
  </si>
  <si>
    <t>MP480</t>
  </si>
  <si>
    <t>MM582</t>
  </si>
  <si>
    <t>FM623</t>
  </si>
  <si>
    <t>MM584</t>
  </si>
  <si>
    <t>IH20</t>
  </si>
  <si>
    <t>465 B</t>
  </si>
  <si>
    <t>#874</t>
  </si>
  <si>
    <t>FM493</t>
  </si>
  <si>
    <t>MP246</t>
  </si>
  <si>
    <t>MP488</t>
  </si>
  <si>
    <t>MP258</t>
  </si>
  <si>
    <t>MP256</t>
  </si>
  <si>
    <t>MP230</t>
  </si>
  <si>
    <t>MP508</t>
  </si>
  <si>
    <t>MP510</t>
  </si>
  <si>
    <t>MP506</t>
  </si>
  <si>
    <t>MP784</t>
  </si>
  <si>
    <t>CR477</t>
  </si>
  <si>
    <t>CR799</t>
  </si>
  <si>
    <t>CARRI</t>
  </si>
  <si>
    <t>0STR</t>
  </si>
  <si>
    <t>CR175</t>
  </si>
  <si>
    <t>WELSH</t>
  </si>
  <si>
    <t>TX285</t>
  </si>
  <si>
    <t>X06</t>
  </si>
  <si>
    <t>0X06</t>
  </si>
  <si>
    <t>SH-18</t>
  </si>
  <si>
    <t>38MM</t>
  </si>
  <si>
    <t>I RD.</t>
  </si>
  <si>
    <t>MP732</t>
  </si>
  <si>
    <t>B190</t>
  </si>
  <si>
    <t>MP 18</t>
  </si>
  <si>
    <t>DRWY</t>
  </si>
  <si>
    <t>FM935</t>
  </si>
  <si>
    <t>FM875</t>
  </si>
  <si>
    <t>MM99</t>
  </si>
  <si>
    <t>200MM</t>
  </si>
  <si>
    <t>CRK</t>
  </si>
  <si>
    <t>0CRK</t>
  </si>
  <si>
    <t>MM275</t>
  </si>
  <si>
    <t>AVE</t>
  </si>
  <si>
    <t>0AVE</t>
  </si>
  <si>
    <t>MM478</t>
  </si>
  <si>
    <t>MP518</t>
  </si>
  <si>
    <t>MP262</t>
  </si>
  <si>
    <t>MP228</t>
  </si>
  <si>
    <t>CR 2</t>
  </si>
  <si>
    <t>CR494</t>
  </si>
  <si>
    <t>SH 36</t>
  </si>
  <si>
    <t>CR230</t>
  </si>
  <si>
    <t>720 E</t>
  </si>
  <si>
    <t>722E</t>
  </si>
  <si>
    <t>DRWAY</t>
  </si>
  <si>
    <t>EB80</t>
  </si>
  <si>
    <t>CR 9</t>
  </si>
  <si>
    <t>HARDY</t>
  </si>
  <si>
    <t>TUAM</t>
  </si>
  <si>
    <t>MM140</t>
  </si>
  <si>
    <t>MM233</t>
  </si>
  <si>
    <t>716 W</t>
  </si>
  <si>
    <t>US75</t>
  </si>
  <si>
    <t>SHE</t>
  </si>
  <si>
    <t>0SHE</t>
  </si>
  <si>
    <t>720W</t>
  </si>
  <si>
    <t>US80</t>
  </si>
  <si>
    <t>I-30E</t>
  </si>
  <si>
    <t>IH30</t>
  </si>
  <si>
    <t>00CB</t>
  </si>
  <si>
    <t>LUCA</t>
  </si>
  <si>
    <t>FM190</t>
  </si>
  <si>
    <t>MM340</t>
  </si>
  <si>
    <t>CR177</t>
  </si>
  <si>
    <t>CR410</t>
  </si>
  <si>
    <t>MP486</t>
  </si>
  <si>
    <t>CR394</t>
  </si>
  <si>
    <t>MP478</t>
  </si>
  <si>
    <t>2S</t>
  </si>
  <si>
    <t>002S</t>
  </si>
  <si>
    <t>MP277</t>
  </si>
  <si>
    <t>277 N</t>
  </si>
  <si>
    <t>HWY 3</t>
  </si>
  <si>
    <t>59EXI</t>
  </si>
  <si>
    <t>HW 6</t>
  </si>
  <si>
    <t>FM 8</t>
  </si>
  <si>
    <t>362MP</t>
  </si>
  <si>
    <t>MM135</t>
  </si>
  <si>
    <t>FM786</t>
  </si>
  <si>
    <t>HWY99</t>
  </si>
  <si>
    <t>CR179</t>
  </si>
  <si>
    <t>E LAE</t>
  </si>
  <si>
    <t>93MM</t>
  </si>
  <si>
    <t>MM96</t>
  </si>
  <si>
    <t>97A</t>
  </si>
  <si>
    <t>097A</t>
  </si>
  <si>
    <t>FM 36</t>
  </si>
  <si>
    <t>SG LT</t>
  </si>
  <si>
    <t>MP448</t>
  </si>
  <si>
    <t>MP456</t>
  </si>
  <si>
    <t>MP400</t>
  </si>
  <si>
    <t>MP484</t>
  </si>
  <si>
    <t>MP502</t>
  </si>
  <si>
    <t>MP389</t>
  </si>
  <si>
    <t>FH303</t>
  </si>
  <si>
    <t>MP7</t>
  </si>
  <si>
    <t>0MP7</t>
  </si>
  <si>
    <t>MM9</t>
  </si>
  <si>
    <t>0MM9</t>
  </si>
  <si>
    <t>654A</t>
  </si>
  <si>
    <t>MM346</t>
  </si>
  <si>
    <t>FM 37</t>
  </si>
  <si>
    <t>26 G</t>
  </si>
  <si>
    <t>RP 0</t>
  </si>
  <si>
    <t>S.</t>
  </si>
  <si>
    <t>00S.</t>
  </si>
  <si>
    <t>MM14</t>
  </si>
  <si>
    <t>MP 4</t>
  </si>
  <si>
    <t>IH-45</t>
  </si>
  <si>
    <t>276MM</t>
  </si>
  <si>
    <t>950W</t>
  </si>
  <si>
    <t>000G</t>
  </si>
  <si>
    <t>ZERO</t>
  </si>
  <si>
    <t>300 E</t>
  </si>
  <si>
    <t>MP638</t>
  </si>
  <si>
    <t>MP646</t>
  </si>
  <si>
    <t>MM504</t>
  </si>
  <si>
    <t>55 ST</t>
  </si>
  <si>
    <t>MM305</t>
  </si>
  <si>
    <t>305SB</t>
  </si>
  <si>
    <t>304MM</t>
  </si>
  <si>
    <t>64 W</t>
  </si>
  <si>
    <t>24B</t>
  </si>
  <si>
    <t>024B</t>
  </si>
  <si>
    <t>364B</t>
  </si>
  <si>
    <t>364 A</t>
  </si>
  <si>
    <t>369MM</t>
  </si>
  <si>
    <t>796B</t>
  </si>
  <si>
    <t>CROCR</t>
  </si>
  <si>
    <t>W ORE</t>
  </si>
  <si>
    <t>ST LT</t>
  </si>
  <si>
    <t>222MM</t>
  </si>
  <si>
    <t>E 4TH</t>
  </si>
  <si>
    <t>W 9TH</t>
  </si>
  <si>
    <t>SH 63</t>
  </si>
  <si>
    <t>BAKER</t>
  </si>
  <si>
    <t>SH121</t>
  </si>
  <si>
    <t>COUGA</t>
  </si>
  <si>
    <t>FRANZ</t>
  </si>
  <si>
    <t>ANNEX</t>
  </si>
  <si>
    <t>CHURC</t>
  </si>
  <si>
    <t>WIRT</t>
  </si>
  <si>
    <t>I10</t>
  </si>
  <si>
    <t>LGTPL</t>
  </si>
  <si>
    <t>HWY 5</t>
  </si>
  <si>
    <t>HARRI</t>
  </si>
  <si>
    <t>2NDST</t>
  </si>
  <si>
    <t>ESE</t>
  </si>
  <si>
    <t>0ESE</t>
  </si>
  <si>
    <t>WSL</t>
  </si>
  <si>
    <t>RICH</t>
  </si>
  <si>
    <t>BULRD</t>
  </si>
  <si>
    <t>WALKR</t>
  </si>
  <si>
    <t>W C L</t>
  </si>
  <si>
    <t>EILL</t>
  </si>
  <si>
    <t>S.L.L</t>
  </si>
  <si>
    <t>N.C.L</t>
  </si>
  <si>
    <t>NE-CL</t>
  </si>
  <si>
    <t>W.C.L</t>
  </si>
  <si>
    <t>S. CL</t>
  </si>
  <si>
    <t>MM120</t>
  </si>
  <si>
    <t>JCL</t>
  </si>
  <si>
    <t>NICL</t>
  </si>
  <si>
    <t>H 141</t>
  </si>
  <si>
    <t>N SAM</t>
  </si>
  <si>
    <t>#493</t>
  </si>
  <si>
    <t>MM285</t>
  </si>
  <si>
    <t>BB11</t>
  </si>
  <si>
    <t>EZL</t>
  </si>
  <si>
    <t>SEC1</t>
  </si>
  <si>
    <t>3CL</t>
  </si>
  <si>
    <t>03CL</t>
  </si>
  <si>
    <t>217 M</t>
  </si>
  <si>
    <t>874B</t>
  </si>
  <si>
    <t>WNW</t>
  </si>
  <si>
    <t>0WNW</t>
  </si>
  <si>
    <t>M 878</t>
  </si>
  <si>
    <t>879MM</t>
  </si>
  <si>
    <t>MM213</t>
  </si>
  <si>
    <t>BR</t>
  </si>
  <si>
    <t>00BR</t>
  </si>
  <si>
    <t>DITC</t>
  </si>
  <si>
    <t>14M</t>
  </si>
  <si>
    <t>014M</t>
  </si>
  <si>
    <t>MILE</t>
  </si>
  <si>
    <t>EXIT8</t>
  </si>
  <si>
    <t>48B</t>
  </si>
  <si>
    <t>048B</t>
  </si>
  <si>
    <t>MM861</t>
  </si>
  <si>
    <t>NW7TH</t>
  </si>
  <si>
    <t>AVE R</t>
  </si>
  <si>
    <t>FM195</t>
  </si>
  <si>
    <t>MM339</t>
  </si>
  <si>
    <t>FM434</t>
  </si>
  <si>
    <t>BRID</t>
  </si>
  <si>
    <t>POLL</t>
  </si>
  <si>
    <t>0N/A</t>
  </si>
  <si>
    <t>00ED</t>
  </si>
  <si>
    <t>60A</t>
  </si>
  <si>
    <t>060A</t>
  </si>
  <si>
    <t>MAXE</t>
  </si>
  <si>
    <t>TRAF</t>
  </si>
  <si>
    <t>KEY</t>
  </si>
  <si>
    <t>0KEY</t>
  </si>
  <si>
    <t>LIGH</t>
  </si>
  <si>
    <t>21D</t>
  </si>
  <si>
    <t>021D</t>
  </si>
  <si>
    <t>MP1</t>
  </si>
  <si>
    <t>0MP1</t>
  </si>
  <si>
    <t>MP357</t>
  </si>
  <si>
    <t>MM288</t>
  </si>
  <si>
    <t>WAD</t>
  </si>
  <si>
    <t>0WAD</t>
  </si>
  <si>
    <t>EX.59</t>
  </si>
  <si>
    <t>SWFRW</t>
  </si>
  <si>
    <t>MM 9</t>
  </si>
  <si>
    <t>SH35</t>
  </si>
  <si>
    <t>WITTE</t>
  </si>
  <si>
    <t>253M</t>
  </si>
  <si>
    <t>252MM</t>
  </si>
  <si>
    <t>254M</t>
  </si>
  <si>
    <t>97MM</t>
  </si>
  <si>
    <t>SH288</t>
  </si>
  <si>
    <t>MP242</t>
  </si>
  <si>
    <t>FM518</t>
  </si>
  <si>
    <t>MONRO</t>
  </si>
  <si>
    <t>NORMA</t>
  </si>
  <si>
    <t>BEECH</t>
  </si>
  <si>
    <t>SW CO</t>
  </si>
  <si>
    <t>GUM</t>
  </si>
  <si>
    <t>0GUM</t>
  </si>
  <si>
    <t>HEBB</t>
  </si>
  <si>
    <t>MM183</t>
  </si>
  <si>
    <t>MM428</t>
  </si>
  <si>
    <t>MM180</t>
  </si>
  <si>
    <t>10-17</t>
  </si>
  <si>
    <t>287B</t>
  </si>
  <si>
    <t>2300K</t>
  </si>
  <si>
    <t>251MM</t>
  </si>
  <si>
    <t>MM198</t>
  </si>
  <si>
    <t>ANAYA</t>
  </si>
  <si>
    <t>TELKA</t>
  </si>
  <si>
    <t>MLK B</t>
  </si>
  <si>
    <t>08MM</t>
  </si>
  <si>
    <t>MM398</t>
  </si>
  <si>
    <t>0M29</t>
  </si>
  <si>
    <t>M 141</t>
  </si>
  <si>
    <t>M442</t>
  </si>
  <si>
    <t>M 441</t>
  </si>
  <si>
    <t>0M28</t>
  </si>
  <si>
    <t>MM274</t>
  </si>
  <si>
    <t>MM734</t>
  </si>
  <si>
    <t>TMBRC</t>
  </si>
  <si>
    <t>410OR</t>
  </si>
  <si>
    <t>MM266</t>
  </si>
  <si>
    <t>267MM</t>
  </si>
  <si>
    <t>MM76</t>
  </si>
  <si>
    <t>RENW</t>
  </si>
  <si>
    <t>CASE</t>
  </si>
  <si>
    <t>TCLEC</t>
  </si>
  <si>
    <t>474MP</t>
  </si>
  <si>
    <t>44MP</t>
  </si>
  <si>
    <t>E OAK</t>
  </si>
  <si>
    <t>SPARR</t>
  </si>
  <si>
    <t>AUTOZ</t>
  </si>
  <si>
    <t>MP 81</t>
  </si>
  <si>
    <t>WSR</t>
  </si>
  <si>
    <t>AIRPO</t>
  </si>
  <si>
    <t>MP428</t>
  </si>
  <si>
    <t>BUOY</t>
  </si>
  <si>
    <t>GRAN</t>
  </si>
  <si>
    <t>RMP</t>
  </si>
  <si>
    <t>0RMP</t>
  </si>
  <si>
    <t>E31</t>
  </si>
  <si>
    <t>MM518</t>
  </si>
  <si>
    <t>MM710</t>
  </si>
  <si>
    <t>75J</t>
  </si>
  <si>
    <t>075J</t>
  </si>
  <si>
    <t>CR144</t>
  </si>
  <si>
    <t>US 70</t>
  </si>
  <si>
    <t>72A</t>
  </si>
  <si>
    <t>072A</t>
  </si>
  <si>
    <t>PAVED</t>
  </si>
  <si>
    <t>515N</t>
  </si>
  <si>
    <t>123A</t>
  </si>
  <si>
    <t>GARLA</t>
  </si>
  <si>
    <t>I 27</t>
  </si>
  <si>
    <t>QUINC</t>
  </si>
  <si>
    <t>105MM</t>
  </si>
  <si>
    <t>M138</t>
  </si>
  <si>
    <t>FM137</t>
  </si>
  <si>
    <t>MP532</t>
  </si>
  <si>
    <t>CR454</t>
  </si>
  <si>
    <t>MP538</t>
  </si>
  <si>
    <t>CR300</t>
  </si>
  <si>
    <t>MP329</t>
  </si>
  <si>
    <t>ENTRY</t>
  </si>
  <si>
    <t>342A</t>
  </si>
  <si>
    <t>9MM</t>
  </si>
  <si>
    <t>09MM</t>
  </si>
  <si>
    <t>37 S</t>
  </si>
  <si>
    <t>22C</t>
  </si>
  <si>
    <t>022C</t>
  </si>
  <si>
    <t>575E</t>
  </si>
  <si>
    <t>425A</t>
  </si>
  <si>
    <t>BINGL</t>
  </si>
  <si>
    <t>59X</t>
  </si>
  <si>
    <t>059X</t>
  </si>
  <si>
    <t>OCALA</t>
  </si>
  <si>
    <t>GRIGG</t>
  </si>
  <si>
    <t>6B</t>
  </si>
  <si>
    <t>006B</t>
  </si>
  <si>
    <t>17 MM</t>
  </si>
  <si>
    <t>MP144</t>
  </si>
  <si>
    <t>324A</t>
  </si>
  <si>
    <t>MP346</t>
  </si>
  <si>
    <t>BISSO</t>
  </si>
  <si>
    <t>SONCY</t>
  </si>
  <si>
    <t>SH163</t>
  </si>
  <si>
    <t>762B</t>
  </si>
  <si>
    <t>OSAGE</t>
  </si>
  <si>
    <t>RP</t>
  </si>
  <si>
    <t>00RP</t>
  </si>
  <si>
    <t>EXT 2</t>
  </si>
  <si>
    <t>225S</t>
  </si>
  <si>
    <t>HULEN</t>
  </si>
  <si>
    <t>IN</t>
  </si>
  <si>
    <t>CLUB</t>
  </si>
  <si>
    <t>0FNT</t>
  </si>
  <si>
    <t>121A</t>
  </si>
  <si>
    <t>CR970</t>
  </si>
  <si>
    <t>MP 56</t>
  </si>
  <si>
    <t>MP404</t>
  </si>
  <si>
    <t>0FOX</t>
  </si>
  <si>
    <t>454A</t>
  </si>
  <si>
    <t>PUMPS</t>
  </si>
  <si>
    <t>FM407</t>
  </si>
  <si>
    <t>BLD10</t>
  </si>
  <si>
    <t>MP656</t>
  </si>
  <si>
    <t>418MM</t>
  </si>
  <si>
    <t>415MM</t>
  </si>
  <si>
    <t>416MM</t>
  </si>
  <si>
    <t>DG</t>
  </si>
  <si>
    <t>0M</t>
  </si>
  <si>
    <t>000M</t>
  </si>
  <si>
    <t>MM704</t>
  </si>
  <si>
    <t>428D</t>
  </si>
  <si>
    <t>MM94</t>
  </si>
  <si>
    <t>MM92</t>
  </si>
  <si>
    <t>FAWN</t>
  </si>
  <si>
    <t>475E</t>
  </si>
  <si>
    <t>RR620</t>
  </si>
  <si>
    <t>735E</t>
  </si>
  <si>
    <t>TONY</t>
  </si>
  <si>
    <t>434B</t>
  </si>
  <si>
    <t>WN1.0</t>
  </si>
  <si>
    <t>317MM</t>
  </si>
  <si>
    <t>318B</t>
  </si>
  <si>
    <t>318MM</t>
  </si>
  <si>
    <t>MP317</t>
  </si>
  <si>
    <t>BINZ</t>
  </si>
  <si>
    <t>I20</t>
  </si>
  <si>
    <t>0I20</t>
  </si>
  <si>
    <t>CHENS</t>
  </si>
  <si>
    <t>16ST</t>
  </si>
  <si>
    <t>10ST</t>
  </si>
  <si>
    <t>BERRY</t>
  </si>
  <si>
    <t>595MM</t>
  </si>
  <si>
    <t>COR</t>
  </si>
  <si>
    <t>MP562</t>
  </si>
  <si>
    <t>1155W</t>
  </si>
  <si>
    <t>1315W</t>
  </si>
  <si>
    <t>215E</t>
  </si>
  <si>
    <t>3RD S</t>
  </si>
  <si>
    <t>110MM</t>
  </si>
  <si>
    <t>113MM</t>
  </si>
  <si>
    <t>111MM</t>
  </si>
  <si>
    <t>CR559</t>
  </si>
  <si>
    <t>SH 73</t>
  </si>
  <si>
    <t>MM595</t>
  </si>
  <si>
    <t>CR38</t>
  </si>
  <si>
    <t>CR 75</t>
  </si>
  <si>
    <t>FM 19</t>
  </si>
  <si>
    <t>MH</t>
  </si>
  <si>
    <t>NCBL</t>
  </si>
  <si>
    <t>MP522</t>
  </si>
  <si>
    <t>16B</t>
  </si>
  <si>
    <t>016B</t>
  </si>
  <si>
    <t>COCHI</t>
  </si>
  <si>
    <t>STEN</t>
  </si>
  <si>
    <t>FM 14</t>
  </si>
  <si>
    <t>288MM</t>
  </si>
  <si>
    <t>MM386</t>
  </si>
  <si>
    <t>MOWEN</t>
  </si>
  <si>
    <t>410MM</t>
  </si>
  <si>
    <t>FM982</t>
  </si>
  <si>
    <t>W BEL</t>
  </si>
  <si>
    <t>MP688</t>
  </si>
  <si>
    <t>SH322</t>
  </si>
  <si>
    <t>CRNR</t>
  </si>
  <si>
    <t>320MP</t>
  </si>
  <si>
    <t>SRNB</t>
  </si>
  <si>
    <t>96S</t>
  </si>
  <si>
    <t>096S</t>
  </si>
  <si>
    <t>FM138</t>
  </si>
  <si>
    <t>ELM.</t>
  </si>
  <si>
    <t>695E</t>
  </si>
  <si>
    <t>DUOTO</t>
  </si>
  <si>
    <t>300MM</t>
  </si>
  <si>
    <t>BEND</t>
  </si>
  <si>
    <t>CR 93</t>
  </si>
  <si>
    <t>RP628</t>
  </si>
  <si>
    <t>20 MM</t>
  </si>
  <si>
    <t>MM201</t>
  </si>
  <si>
    <t>S 4TH</t>
  </si>
  <si>
    <t>BS 6</t>
  </si>
  <si>
    <t>GROVE</t>
  </si>
  <si>
    <t>GLADE</t>
  </si>
  <si>
    <t>CR108</t>
  </si>
  <si>
    <t>SC/L</t>
  </si>
  <si>
    <t>73MM</t>
  </si>
  <si>
    <t>MM464</t>
  </si>
  <si>
    <t>MM 73</t>
  </si>
  <si>
    <t>262MM</t>
  </si>
  <si>
    <t>261MM</t>
  </si>
  <si>
    <t>CR205</t>
  </si>
  <si>
    <t>HWYDR</t>
  </si>
  <si>
    <t>OREM</t>
  </si>
  <si>
    <t>SL130</t>
  </si>
  <si>
    <t>MM436</t>
  </si>
  <si>
    <t>MM196</t>
  </si>
  <si>
    <t>MM382</t>
  </si>
  <si>
    <t>FIFTH</t>
  </si>
  <si>
    <t>0M/M</t>
  </si>
  <si>
    <t>CHUR</t>
  </si>
  <si>
    <t>CH</t>
  </si>
  <si>
    <t>00CH</t>
  </si>
  <si>
    <t>MM420</t>
  </si>
  <si>
    <t>MP 58</t>
  </si>
  <si>
    <t>BANKS</t>
  </si>
  <si>
    <t>57TH</t>
  </si>
  <si>
    <t>83RD</t>
  </si>
  <si>
    <t>EX 4</t>
  </si>
  <si>
    <t>53RD</t>
  </si>
  <si>
    <t>MB</t>
  </si>
  <si>
    <t>CARON</t>
  </si>
  <si>
    <t>CR44</t>
  </si>
  <si>
    <t>HWY44</t>
  </si>
  <si>
    <t>STEET</t>
  </si>
  <si>
    <t>CR36</t>
  </si>
  <si>
    <t>HWY77</t>
  </si>
  <si>
    <t>IR</t>
  </si>
  <si>
    <t>00IR</t>
  </si>
  <si>
    <t>35 S</t>
  </si>
  <si>
    <t>67C</t>
  </si>
  <si>
    <t>067C</t>
  </si>
  <si>
    <t>GAGON</t>
  </si>
  <si>
    <t>BEN35</t>
  </si>
  <si>
    <t>LIMIT</t>
  </si>
  <si>
    <t>MP828</t>
  </si>
  <si>
    <t>MP698</t>
  </si>
  <si>
    <t>FUQUA</t>
  </si>
  <si>
    <t>HOLMA</t>
  </si>
  <si>
    <t>0YES</t>
  </si>
  <si>
    <t>NW MA</t>
  </si>
  <si>
    <t>IH-27</t>
  </si>
  <si>
    <t>MM634</t>
  </si>
  <si>
    <t>635E</t>
  </si>
  <si>
    <t>683MM</t>
  </si>
  <si>
    <t>75MM</t>
  </si>
  <si>
    <t>74MM</t>
  </si>
  <si>
    <t>MM 78</t>
  </si>
  <si>
    <t>76 MM</t>
  </si>
  <si>
    <t>459MM</t>
  </si>
  <si>
    <t>MM458</t>
  </si>
  <si>
    <t>236A</t>
  </si>
  <si>
    <t>MM246</t>
  </si>
  <si>
    <t>468MM</t>
  </si>
  <si>
    <t>461M</t>
  </si>
  <si>
    <t>458MM</t>
  </si>
  <si>
    <t>461 E</t>
  </si>
  <si>
    <t>BLD23</t>
  </si>
  <si>
    <t>MP82</t>
  </si>
  <si>
    <t>MP566</t>
  </si>
  <si>
    <t>MM185</t>
  </si>
  <si>
    <t>0#19</t>
  </si>
  <si>
    <t>EX19</t>
  </si>
  <si>
    <t>MM578</t>
  </si>
  <si>
    <t>424A</t>
  </si>
  <si>
    <t>534MM</t>
  </si>
  <si>
    <t>605MM</t>
  </si>
  <si>
    <t>LOT F</t>
  </si>
  <si>
    <t>517MM</t>
  </si>
  <si>
    <t>MM426</t>
  </si>
  <si>
    <t>569B</t>
  </si>
  <si>
    <t>MM542</t>
  </si>
  <si>
    <t>514MM</t>
  </si>
  <si>
    <t>20B</t>
  </si>
  <si>
    <t>020B</t>
  </si>
  <si>
    <t>15MM</t>
  </si>
  <si>
    <t>0MED</t>
  </si>
  <si>
    <t>244MM</t>
  </si>
  <si>
    <t>393 M</t>
  </si>
  <si>
    <t>FM 96</t>
  </si>
  <si>
    <t>336A</t>
  </si>
  <si>
    <t>MM15</t>
  </si>
  <si>
    <t>MM367</t>
  </si>
  <si>
    <t>CR411</t>
  </si>
  <si>
    <t>N-4</t>
  </si>
  <si>
    <t>CR 27</t>
  </si>
  <si>
    <t>2M</t>
  </si>
  <si>
    <t>002M</t>
  </si>
  <si>
    <t>CR 15</t>
  </si>
  <si>
    <t>MM454</t>
  </si>
  <si>
    <t>486MM</t>
  </si>
  <si>
    <t>385MM</t>
  </si>
  <si>
    <t>6TH T</t>
  </si>
  <si>
    <t>459M</t>
  </si>
  <si>
    <t>CLVRT</t>
  </si>
  <si>
    <t>CR128</t>
  </si>
  <si>
    <t>SH77</t>
  </si>
  <si>
    <t>179MM</t>
  </si>
  <si>
    <t>731MM</t>
  </si>
  <si>
    <t>EX 5</t>
  </si>
  <si>
    <t>387MM</t>
  </si>
  <si>
    <t>MM238</t>
  </si>
  <si>
    <t>CR 91</t>
  </si>
  <si>
    <t>MM415</t>
  </si>
  <si>
    <t>475MM</t>
  </si>
  <si>
    <t>4321A</t>
  </si>
  <si>
    <t>E15</t>
  </si>
  <si>
    <t>LOT9</t>
  </si>
  <si>
    <t>AVE O</t>
  </si>
  <si>
    <t>60E</t>
  </si>
  <si>
    <t>060E</t>
  </si>
  <si>
    <t>302A</t>
  </si>
  <si>
    <t>MP59</t>
  </si>
  <si>
    <t>MP60</t>
  </si>
  <si>
    <t>BLGD</t>
  </si>
  <si>
    <t>R.C.</t>
  </si>
  <si>
    <t>US 82</t>
  </si>
  <si>
    <t>MM337</t>
  </si>
  <si>
    <t>198MM</t>
  </si>
  <si>
    <t>6M</t>
  </si>
  <si>
    <t>006M</t>
  </si>
  <si>
    <t>SH144</t>
  </si>
  <si>
    <t>MP392</t>
  </si>
  <si>
    <t>MM446</t>
  </si>
  <si>
    <t>80E</t>
  </si>
  <si>
    <t>080E</t>
  </si>
  <si>
    <t>SH 62</t>
  </si>
  <si>
    <t>660E</t>
  </si>
  <si>
    <t>MEAD</t>
  </si>
  <si>
    <t>W/ECL</t>
  </si>
  <si>
    <t>98 MM</t>
  </si>
  <si>
    <t>EX220</t>
  </si>
  <si>
    <t>220A</t>
  </si>
  <si>
    <t>RODEN</t>
  </si>
  <si>
    <t>CR 48</t>
  </si>
  <si>
    <t>MM 21</t>
  </si>
  <si>
    <t>68MM</t>
  </si>
  <si>
    <t>US90</t>
  </si>
  <si>
    <t>MM764</t>
  </si>
  <si>
    <t>U.S.</t>
  </si>
  <si>
    <t>99 MM</t>
  </si>
  <si>
    <t>230E</t>
  </si>
  <si>
    <t>MM279</t>
  </si>
  <si>
    <t>ROCK</t>
  </si>
  <si>
    <t>210E</t>
  </si>
  <si>
    <t>MP110</t>
  </si>
  <si>
    <t>MP323</t>
  </si>
  <si>
    <t>NPCBL</t>
  </si>
  <si>
    <t>MP6</t>
  </si>
  <si>
    <t>0MP6</t>
  </si>
  <si>
    <t>841D</t>
  </si>
  <si>
    <t>YELD</t>
  </si>
  <si>
    <t>750E</t>
  </si>
  <si>
    <t>MP592</t>
  </si>
  <si>
    <t>AVE I</t>
  </si>
  <si>
    <t>MP556</t>
  </si>
  <si>
    <t>MP377</t>
  </si>
  <si>
    <t>CHERR</t>
  </si>
  <si>
    <t>MP238</t>
  </si>
  <si>
    <t>MP520</t>
  </si>
  <si>
    <t>MM602</t>
  </si>
  <si>
    <t>ROCA</t>
  </si>
  <si>
    <t>MP226</t>
  </si>
  <si>
    <t>SH 30</t>
  </si>
  <si>
    <t>DQ</t>
  </si>
  <si>
    <t>00DQ</t>
  </si>
  <si>
    <t>MP626</t>
  </si>
  <si>
    <t>SH36</t>
  </si>
  <si>
    <t>D3400</t>
  </si>
  <si>
    <t>B.W.</t>
  </si>
  <si>
    <t>W. 90</t>
  </si>
  <si>
    <t>MM41</t>
  </si>
  <si>
    <t>721MM</t>
  </si>
  <si>
    <t>1295W</t>
  </si>
  <si>
    <t>MP 60</t>
  </si>
  <si>
    <t>S MAI</t>
  </si>
  <si>
    <t>SH336</t>
  </si>
  <si>
    <t>MP432</t>
  </si>
  <si>
    <t>FD#2</t>
  </si>
  <si>
    <t>410E</t>
  </si>
  <si>
    <t>CR14</t>
  </si>
  <si>
    <t>1040E</t>
  </si>
  <si>
    <t>MP</t>
  </si>
  <si>
    <t>00MP</t>
  </si>
  <si>
    <t>BELLF</t>
  </si>
  <si>
    <t>740E</t>
  </si>
  <si>
    <t>SH332</t>
  </si>
  <si>
    <t>CR25</t>
  </si>
  <si>
    <t>LUX</t>
  </si>
  <si>
    <t>0LUX</t>
  </si>
  <si>
    <t>83S</t>
  </si>
  <si>
    <t>083S</t>
  </si>
  <si>
    <t>W15TH</t>
  </si>
  <si>
    <t>4TH S</t>
  </si>
  <si>
    <t>CR4</t>
  </si>
  <si>
    <t>195E</t>
  </si>
  <si>
    <t>MP261</t>
  </si>
  <si>
    <t>SH 59</t>
  </si>
  <si>
    <t>NB SS</t>
  </si>
  <si>
    <t>MM268</t>
  </si>
  <si>
    <t>753B</t>
  </si>
  <si>
    <t>TX-17</t>
  </si>
  <si>
    <t>24AA</t>
  </si>
  <si>
    <t>XXXX</t>
  </si>
  <si>
    <t>XXVF</t>
  </si>
  <si>
    <t>26MM</t>
  </si>
  <si>
    <t>MM350</t>
  </si>
  <si>
    <t>MM338</t>
  </si>
  <si>
    <t>234A</t>
  </si>
  <si>
    <t>238B</t>
  </si>
  <si>
    <t>BELR</t>
  </si>
  <si>
    <t>WCBL</t>
  </si>
  <si>
    <t>759-B</t>
  </si>
  <si>
    <t>759-A</t>
  </si>
  <si>
    <t>115MM</t>
  </si>
  <si>
    <t>306MM</t>
  </si>
  <si>
    <t>595W</t>
  </si>
  <si>
    <t>MM726</t>
  </si>
  <si>
    <t>N35SB</t>
  </si>
  <si>
    <t>DIMMI</t>
  </si>
  <si>
    <t>F1</t>
  </si>
  <si>
    <t>624M</t>
  </si>
  <si>
    <t>412A</t>
  </si>
  <si>
    <t>140A</t>
  </si>
  <si>
    <t>714MM</t>
  </si>
  <si>
    <t>8mm</t>
  </si>
  <si>
    <t>08mm</t>
  </si>
  <si>
    <t>207MM</t>
  </si>
  <si>
    <t>ROW 8</t>
  </si>
  <si>
    <t>2120A</t>
  </si>
  <si>
    <t>542MM</t>
  </si>
  <si>
    <t>540MM</t>
  </si>
  <si>
    <t>66mm</t>
  </si>
  <si>
    <t>50R</t>
  </si>
  <si>
    <t>EX 19</t>
  </si>
  <si>
    <t>SH-90</t>
  </si>
  <si>
    <t>35E</t>
  </si>
  <si>
    <t>NCI</t>
  </si>
  <si>
    <t>SCBL</t>
  </si>
  <si>
    <t>MM470</t>
  </si>
  <si>
    <t>541MM</t>
  </si>
  <si>
    <t>370MM</t>
  </si>
  <si>
    <t>CART</t>
  </si>
  <si>
    <t>SH 45</t>
  </si>
  <si>
    <t>589A</t>
  </si>
  <si>
    <t>CR 44</t>
  </si>
  <si>
    <t>ROW3</t>
  </si>
  <si>
    <t>CR597</t>
  </si>
  <si>
    <t>ALANA</t>
  </si>
  <si>
    <t>18MM</t>
  </si>
  <si>
    <t>MM529</t>
  </si>
  <si>
    <t>39MM</t>
  </si>
  <si>
    <t>MP326</t>
  </si>
  <si>
    <t>MM308</t>
  </si>
  <si>
    <t>SH251</t>
  </si>
  <si>
    <t>MM 86</t>
  </si>
  <si>
    <t>MM402</t>
  </si>
  <si>
    <t>MP416</t>
  </si>
  <si>
    <t>MP635</t>
  </si>
  <si>
    <t>MP632</t>
  </si>
  <si>
    <t>EXT4</t>
  </si>
  <si>
    <t>284A</t>
  </si>
  <si>
    <t>FM859</t>
  </si>
  <si>
    <t>830M</t>
  </si>
  <si>
    <t>715e</t>
  </si>
  <si>
    <t>807MM</t>
  </si>
  <si>
    <t>600MM</t>
  </si>
  <si>
    <t>2F7</t>
  </si>
  <si>
    <t>EXIT0</t>
  </si>
  <si>
    <t>358M</t>
  </si>
  <si>
    <t>S23MP</t>
  </si>
  <si>
    <t>NW30</t>
  </si>
  <si>
    <t>FM366</t>
  </si>
  <si>
    <t>N ECL</t>
  </si>
  <si>
    <t>SH-85</t>
  </si>
  <si>
    <t>830E</t>
  </si>
  <si>
    <t>940E</t>
  </si>
  <si>
    <t>303MM</t>
  </si>
  <si>
    <t>21M</t>
  </si>
  <si>
    <t>021M</t>
  </si>
  <si>
    <t>250E</t>
  </si>
  <si>
    <t>B ST</t>
  </si>
  <si>
    <t>43B</t>
  </si>
  <si>
    <t>043B</t>
  </si>
  <si>
    <t>DORN</t>
  </si>
  <si>
    <t>139A</t>
  </si>
  <si>
    <t>EX 7C</t>
  </si>
  <si>
    <t>MM215</t>
  </si>
  <si>
    <t>CR929</t>
  </si>
  <si>
    <t>CR171</t>
  </si>
  <si>
    <t>YIEL</t>
  </si>
  <si>
    <t>MM136</t>
  </si>
  <si>
    <t>625M</t>
  </si>
  <si>
    <t>SPRIN</t>
  </si>
  <si>
    <t>CR135</t>
  </si>
  <si>
    <t>MM741</t>
  </si>
  <si>
    <t>83 S</t>
  </si>
  <si>
    <t>T0371</t>
  </si>
  <si>
    <t>723E</t>
  </si>
  <si>
    <t>96 S</t>
  </si>
  <si>
    <t>WC/L</t>
  </si>
  <si>
    <t>FM604</t>
  </si>
  <si>
    <t>SH 19</t>
  </si>
  <si>
    <t>MM612</t>
  </si>
  <si>
    <t>MM712</t>
  </si>
  <si>
    <t>332MM</t>
  </si>
  <si>
    <t>442A</t>
  </si>
  <si>
    <t>234 A</t>
  </si>
  <si>
    <t>MM114</t>
  </si>
  <si>
    <t>212E</t>
  </si>
  <si>
    <t>0DRV</t>
  </si>
  <si>
    <t>525W</t>
  </si>
  <si>
    <t>FM128</t>
  </si>
  <si>
    <t>213E</t>
  </si>
  <si>
    <t>MM869</t>
  </si>
  <si>
    <t>23MM</t>
  </si>
  <si>
    <t>DUST</t>
  </si>
  <si>
    <t>210M</t>
  </si>
  <si>
    <t>459E</t>
  </si>
  <si>
    <t>14B</t>
  </si>
  <si>
    <t>014B</t>
  </si>
  <si>
    <t>612M</t>
  </si>
  <si>
    <t>CR227</t>
  </si>
  <si>
    <t>WB</t>
  </si>
  <si>
    <t>MM187</t>
  </si>
  <si>
    <t>RP0</t>
  </si>
  <si>
    <t>0RP0</t>
  </si>
  <si>
    <t>MM219</t>
  </si>
  <si>
    <t>831mm</t>
  </si>
  <si>
    <t>FM730</t>
  </si>
  <si>
    <t>152B</t>
  </si>
  <si>
    <t>413MM</t>
  </si>
  <si>
    <t>615M</t>
  </si>
  <si>
    <t>OP</t>
  </si>
  <si>
    <t>00OP</t>
  </si>
  <si>
    <t>M216</t>
  </si>
  <si>
    <t>WELLS</t>
  </si>
  <si>
    <t>620M</t>
  </si>
  <si>
    <t>214M</t>
  </si>
  <si>
    <t>MEDI</t>
  </si>
  <si>
    <t>MIER</t>
  </si>
  <si>
    <t>MP21</t>
  </si>
  <si>
    <t>MM397</t>
  </si>
  <si>
    <t>200 E</t>
  </si>
  <si>
    <t>316M</t>
  </si>
  <si>
    <t>MM303</t>
  </si>
  <si>
    <t>606MM</t>
  </si>
  <si>
    <t>713E</t>
  </si>
  <si>
    <t>GUMBO</t>
  </si>
  <si>
    <t>1330W</t>
  </si>
  <si>
    <t>72MM</t>
  </si>
  <si>
    <t>100MM</t>
  </si>
  <si>
    <t>EXIT2</t>
  </si>
  <si>
    <t>25MM</t>
  </si>
  <si>
    <t>624MM</t>
  </si>
  <si>
    <t>632M</t>
  </si>
  <si>
    <t>154B</t>
  </si>
  <si>
    <t>603M</t>
  </si>
  <si>
    <t>CR501</t>
  </si>
  <si>
    <t>445A</t>
  </si>
  <si>
    <t>SH 16</t>
  </si>
  <si>
    <t>0BOX</t>
  </si>
  <si>
    <t>00CC</t>
  </si>
  <si>
    <t>FIR</t>
  </si>
  <si>
    <t>306E</t>
  </si>
  <si>
    <t>CEDAR</t>
  </si>
  <si>
    <t>306M</t>
  </si>
  <si>
    <t>MM240</t>
  </si>
  <si>
    <t>618M</t>
  </si>
  <si>
    <t>I27</t>
  </si>
  <si>
    <t>MM516</t>
  </si>
  <si>
    <t>459 E</t>
  </si>
  <si>
    <t>WASHA</t>
  </si>
  <si>
    <t>24O</t>
  </si>
  <si>
    <t>024O</t>
  </si>
  <si>
    <t>NGCL</t>
  </si>
  <si>
    <t>BLD19</t>
  </si>
  <si>
    <t>00WC</t>
  </si>
  <si>
    <t>1030W</t>
  </si>
  <si>
    <t>85E</t>
  </si>
  <si>
    <t>085E</t>
  </si>
  <si>
    <t>M466B</t>
  </si>
  <si>
    <t>111M</t>
  </si>
  <si>
    <t>333B</t>
  </si>
  <si>
    <t>628M</t>
  </si>
  <si>
    <t>#196</t>
  </si>
  <si>
    <t>655E</t>
  </si>
  <si>
    <t>MM596</t>
  </si>
  <si>
    <t>22MM</t>
  </si>
  <si>
    <t>120m</t>
  </si>
  <si>
    <t>3MM</t>
  </si>
  <si>
    <t>03MM</t>
  </si>
  <si>
    <t>0SEC</t>
  </si>
  <si>
    <t>CR875</t>
  </si>
  <si>
    <t>429B</t>
  </si>
  <si>
    <t>272MM</t>
  </si>
  <si>
    <t>MM283</t>
  </si>
  <si>
    <t>PR109</t>
  </si>
  <si>
    <t>134C</t>
  </si>
  <si>
    <t>VAUGH</t>
  </si>
  <si>
    <t>SH 35</t>
  </si>
  <si>
    <t>656A</t>
  </si>
  <si>
    <t>221MM</t>
  </si>
  <si>
    <t>STR.</t>
  </si>
  <si>
    <t>AOI</t>
  </si>
  <si>
    <t>US82</t>
  </si>
  <si>
    <t>TX AV</t>
  </si>
  <si>
    <t>336C</t>
  </si>
  <si>
    <t>MI</t>
  </si>
  <si>
    <t>RUBY</t>
  </si>
  <si>
    <t>208MM</t>
  </si>
  <si>
    <t>CR 29</t>
  </si>
  <si>
    <t>0I</t>
  </si>
  <si>
    <t>PVST</t>
  </si>
  <si>
    <t>MM358</t>
  </si>
  <si>
    <t>609MM</t>
  </si>
  <si>
    <t>mm458</t>
  </si>
  <si>
    <t>NEELY</t>
  </si>
  <si>
    <t>0DPS</t>
  </si>
  <si>
    <t>MP268</t>
  </si>
  <si>
    <t>AC2</t>
  </si>
  <si>
    <t>0AC2</t>
  </si>
  <si>
    <t>855E</t>
  </si>
  <si>
    <t>216MM</t>
  </si>
  <si>
    <t>FM170</t>
  </si>
  <si>
    <t>MM499</t>
  </si>
  <si>
    <t>15 MM</t>
  </si>
  <si>
    <t>MM206</t>
  </si>
  <si>
    <t>MM523</t>
  </si>
  <si>
    <t>MM391</t>
  </si>
  <si>
    <t>CR296</t>
  </si>
  <si>
    <t>MM48</t>
  </si>
  <si>
    <t>131MM</t>
  </si>
  <si>
    <t>MM78</t>
  </si>
  <si>
    <t>FM652</t>
  </si>
  <si>
    <t>150MM</t>
  </si>
  <si>
    <t>MM52</t>
  </si>
  <si>
    <t>US380</t>
  </si>
  <si>
    <t>EXIT4</t>
  </si>
  <si>
    <t>FM244</t>
  </si>
  <si>
    <t>320A</t>
  </si>
  <si>
    <t>6W</t>
  </si>
  <si>
    <t>006W</t>
  </si>
  <si>
    <t>MP252</t>
  </si>
  <si>
    <t>MP234</t>
  </si>
  <si>
    <t>PR4</t>
  </si>
  <si>
    <t>MM20</t>
  </si>
  <si>
    <t>MM54</t>
  </si>
  <si>
    <t>CR145</t>
  </si>
  <si>
    <t>302MM</t>
  </si>
  <si>
    <t>HY285</t>
  </si>
  <si>
    <t>SANDY</t>
  </si>
  <si>
    <t>377A</t>
  </si>
  <si>
    <t>261EX</t>
  </si>
  <si>
    <t>0PVT</t>
  </si>
  <si>
    <t>ELRIO</t>
  </si>
  <si>
    <t>28M</t>
  </si>
  <si>
    <t>028M</t>
  </si>
  <si>
    <t>SH146</t>
  </si>
  <si>
    <t>305MP</t>
  </si>
  <si>
    <t>861B</t>
  </si>
  <si>
    <t>NWCBL</t>
  </si>
  <si>
    <t>1W</t>
  </si>
  <si>
    <t>WOODI</t>
  </si>
  <si>
    <t>SHED</t>
  </si>
  <si>
    <t>1S</t>
  </si>
  <si>
    <t>WC1-1</t>
  </si>
  <si>
    <t>180N</t>
  </si>
  <si>
    <t>45 S</t>
  </si>
  <si>
    <t>665E</t>
  </si>
  <si>
    <t>130E</t>
  </si>
  <si>
    <t>721 E</t>
  </si>
  <si>
    <t>MAIL</t>
  </si>
  <si>
    <t>FM121</t>
  </si>
  <si>
    <t>SB 6</t>
  </si>
  <si>
    <t>RANDI</t>
  </si>
  <si>
    <t>720 A</t>
  </si>
  <si>
    <t>RR X</t>
  </si>
  <si>
    <t>WASH</t>
  </si>
  <si>
    <t>11TH</t>
  </si>
  <si>
    <t>360E</t>
  </si>
  <si>
    <t>635MM</t>
  </si>
  <si>
    <t>SIDE</t>
  </si>
  <si>
    <t>364MM</t>
  </si>
  <si>
    <t>69B</t>
  </si>
  <si>
    <t>069B</t>
  </si>
  <si>
    <t>BELT</t>
  </si>
  <si>
    <t>WOODB</t>
  </si>
  <si>
    <t>199MM</t>
  </si>
  <si>
    <t>SHADY</t>
  </si>
  <si>
    <t>DEBRI</t>
  </si>
  <si>
    <t>721 W</t>
  </si>
  <si>
    <t>0GPS</t>
  </si>
  <si>
    <t>237MM</t>
  </si>
  <si>
    <t>32A</t>
  </si>
  <si>
    <t>032A</t>
  </si>
  <si>
    <t>WJB</t>
  </si>
  <si>
    <t>0WJB</t>
  </si>
  <si>
    <t>CIRCL</t>
  </si>
  <si>
    <t>81N</t>
  </si>
  <si>
    <t>081N</t>
  </si>
  <si>
    <t>WILIS</t>
  </si>
  <si>
    <t>286B</t>
  </si>
  <si>
    <t>MAE</t>
  </si>
  <si>
    <t>0MAE</t>
  </si>
  <si>
    <t>77 ST</t>
  </si>
  <si>
    <t>874A</t>
  </si>
  <si>
    <t>SECBL</t>
  </si>
  <si>
    <t>147MM</t>
  </si>
  <si>
    <t>GCL</t>
  </si>
  <si>
    <t>0GCL</t>
  </si>
  <si>
    <t>150E</t>
  </si>
  <si>
    <t>I 20</t>
  </si>
  <si>
    <t>ECB</t>
  </si>
  <si>
    <t>47B</t>
  </si>
  <si>
    <t>047B</t>
  </si>
  <si>
    <t>326MP</t>
  </si>
  <si>
    <t>S/S</t>
  </si>
  <si>
    <t>SHAW</t>
  </si>
  <si>
    <t>FM 70</t>
  </si>
  <si>
    <t>338B</t>
  </si>
  <si>
    <t>SH 26</t>
  </si>
  <si>
    <t>204MM</t>
  </si>
  <si>
    <t>SSL</t>
  </si>
  <si>
    <t>0SSL</t>
  </si>
  <si>
    <t>LGT</t>
  </si>
  <si>
    <t>0LGT</t>
  </si>
  <si>
    <t>FM586</t>
  </si>
  <si>
    <t>43A</t>
  </si>
  <si>
    <t>043A</t>
  </si>
  <si>
    <t>UVALD</t>
  </si>
  <si>
    <t>SH149</t>
  </si>
  <si>
    <t>SELIN</t>
  </si>
  <si>
    <t>3300N</t>
  </si>
  <si>
    <t>0BUS</t>
  </si>
  <si>
    <t>0SIL</t>
  </si>
  <si>
    <t>SVOSS</t>
  </si>
  <si>
    <t>768A</t>
  </si>
  <si>
    <t>@RR</t>
  </si>
  <si>
    <t>0@RR</t>
  </si>
  <si>
    <t>293B</t>
  </si>
  <si>
    <t>NWU</t>
  </si>
  <si>
    <t>DM</t>
  </si>
  <si>
    <t>00DM</t>
  </si>
  <si>
    <t>MONU</t>
  </si>
  <si>
    <t>SH 64</t>
  </si>
  <si>
    <t>117TH</t>
  </si>
  <si>
    <t>0ECB</t>
  </si>
  <si>
    <t>848 E</t>
  </si>
  <si>
    <t>FM 58</t>
  </si>
  <si>
    <t>TX-6</t>
  </si>
  <si>
    <t>I10 E</t>
  </si>
  <si>
    <t>DWAY</t>
  </si>
  <si>
    <t>476MM</t>
  </si>
  <si>
    <t>HWY42</t>
  </si>
  <si>
    <t>SADOS</t>
  </si>
  <si>
    <t>NWCB</t>
  </si>
  <si>
    <t>341MM</t>
  </si>
  <si>
    <t>KIDD</t>
  </si>
  <si>
    <t>HEDGE</t>
  </si>
  <si>
    <t>284B</t>
  </si>
  <si>
    <t>SMYTH</t>
  </si>
  <si>
    <t>SH-60</t>
  </si>
  <si>
    <t>SDWLK</t>
  </si>
  <si>
    <t>HFD S</t>
  </si>
  <si>
    <t>BRG</t>
  </si>
  <si>
    <t>0BRG</t>
  </si>
  <si>
    <t>0BRI</t>
  </si>
  <si>
    <t>W14TH</t>
  </si>
  <si>
    <t>CR743</t>
  </si>
  <si>
    <t>SH 17</t>
  </si>
  <si>
    <t>339 M</t>
  </si>
  <si>
    <t>940W</t>
  </si>
  <si>
    <t>65MPH</t>
  </si>
  <si>
    <t>LAURA</t>
  </si>
  <si>
    <t>433A</t>
  </si>
  <si>
    <t>OM</t>
  </si>
  <si>
    <t>767-A</t>
  </si>
  <si>
    <t>00OM</t>
  </si>
  <si>
    <t>HWY59</t>
  </si>
  <si>
    <t>NC3</t>
  </si>
  <si>
    <t>0NC3</t>
  </si>
  <si>
    <t>560E</t>
  </si>
  <si>
    <t>NECBL</t>
  </si>
  <si>
    <t>205MP</t>
  </si>
  <si>
    <t>480E</t>
  </si>
  <si>
    <t>209MP</t>
  </si>
  <si>
    <t>STRE</t>
  </si>
  <si>
    <t>87 MM</t>
  </si>
  <si>
    <t>218MM</t>
  </si>
  <si>
    <t>FIRST</t>
  </si>
  <si>
    <t>990E</t>
  </si>
  <si>
    <t>BT</t>
  </si>
  <si>
    <t>00BT</t>
  </si>
  <si>
    <t>28TH</t>
  </si>
  <si>
    <t>FM222</t>
  </si>
  <si>
    <t>85 MM</t>
  </si>
  <si>
    <t>106MM</t>
  </si>
  <si>
    <t>CR318</t>
  </si>
  <si>
    <t>FM439</t>
  </si>
  <si>
    <t>CLINE</t>
  </si>
  <si>
    <t>CR497</t>
  </si>
  <si>
    <t>FM317</t>
  </si>
  <si>
    <t>SH114</t>
  </si>
  <si>
    <t>664MM</t>
  </si>
  <si>
    <t>HILCO</t>
  </si>
  <si>
    <t>FM 21</t>
  </si>
  <si>
    <t>FM149</t>
  </si>
  <si>
    <t>299MM</t>
  </si>
  <si>
    <t>MISSI</t>
  </si>
  <si>
    <t>CR422</t>
  </si>
  <si>
    <t>638A</t>
  </si>
  <si>
    <t>CR526</t>
  </si>
  <si>
    <t>1407S</t>
  </si>
  <si>
    <t>CR814</t>
  </si>
  <si>
    <t>EEL</t>
  </si>
  <si>
    <t>GARAG</t>
  </si>
  <si>
    <t>640MM</t>
  </si>
  <si>
    <t>FM624</t>
  </si>
  <si>
    <t>50E</t>
  </si>
  <si>
    <t>050E</t>
  </si>
  <si>
    <t>723 E</t>
  </si>
  <si>
    <t>HY64</t>
  </si>
  <si>
    <t>370E</t>
  </si>
  <si>
    <t>CR761</t>
  </si>
  <si>
    <t>301MP</t>
  </si>
  <si>
    <t>622MM</t>
  </si>
  <si>
    <t>KENWO</t>
  </si>
  <si>
    <t>FM60</t>
  </si>
  <si>
    <t>SW34</t>
  </si>
  <si>
    <t>TP698</t>
  </si>
  <si>
    <t>536MM</t>
  </si>
  <si>
    <t>1120W</t>
  </si>
  <si>
    <t>EX 10</t>
  </si>
  <si>
    <t>79A</t>
  </si>
  <si>
    <t>079A</t>
  </si>
  <si>
    <t>FM 47</t>
  </si>
  <si>
    <t>48ST</t>
  </si>
  <si>
    <t>129MM</t>
  </si>
  <si>
    <t>0NCC</t>
  </si>
  <si>
    <t>142MM</t>
  </si>
  <si>
    <t>238MM</t>
  </si>
  <si>
    <t>294MM</t>
  </si>
  <si>
    <t>SH34</t>
  </si>
  <si>
    <t>US285</t>
  </si>
  <si>
    <t>CR417</t>
  </si>
  <si>
    <t>46MM</t>
  </si>
  <si>
    <t>STAN</t>
  </si>
  <si>
    <t>POLE6</t>
  </si>
  <si>
    <t>7MM</t>
  </si>
  <si>
    <t>07MM</t>
  </si>
  <si>
    <t>COUN</t>
  </si>
  <si>
    <t>240MM</t>
  </si>
  <si>
    <t>PR CA</t>
  </si>
  <si>
    <t>1045W</t>
  </si>
  <si>
    <t>20E</t>
  </si>
  <si>
    <t>020E</t>
  </si>
  <si>
    <t>WASHI</t>
  </si>
  <si>
    <t>X-ST</t>
  </si>
  <si>
    <t>CULVE</t>
  </si>
  <si>
    <t>430E</t>
  </si>
  <si>
    <t>920E</t>
  </si>
  <si>
    <t>412S</t>
  </si>
  <si>
    <t>1L</t>
  </si>
  <si>
    <t>FM511</t>
  </si>
  <si>
    <t>10I</t>
  </si>
  <si>
    <t>5CL</t>
  </si>
  <si>
    <t>FEAGA</t>
  </si>
  <si>
    <t>810E</t>
  </si>
  <si>
    <t>ISD</t>
  </si>
  <si>
    <t>456E</t>
  </si>
  <si>
    <t>555E</t>
  </si>
  <si>
    <t>140E</t>
  </si>
  <si>
    <t>245MM</t>
  </si>
  <si>
    <t>130W</t>
  </si>
  <si>
    <t>795E</t>
  </si>
  <si>
    <t>405E</t>
  </si>
  <si>
    <t>355E</t>
  </si>
  <si>
    <t>1310W</t>
  </si>
  <si>
    <t>IC</t>
  </si>
  <si>
    <t>00IC</t>
  </si>
  <si>
    <t>RD/ST</t>
  </si>
  <si>
    <t>41A</t>
  </si>
  <si>
    <t>041A</t>
  </si>
  <si>
    <t>INTSE</t>
  </si>
  <si>
    <t>EUL</t>
  </si>
  <si>
    <t>516N</t>
  </si>
  <si>
    <t>719MM</t>
  </si>
  <si>
    <t>220E</t>
  </si>
  <si>
    <t>MP35</t>
  </si>
  <si>
    <t>MP55</t>
  </si>
  <si>
    <t>1234A</t>
  </si>
  <si>
    <t>123T</t>
  </si>
  <si>
    <t>124Y</t>
  </si>
  <si>
    <t>234R</t>
  </si>
  <si>
    <t>234T</t>
  </si>
  <si>
    <t>443T</t>
  </si>
  <si>
    <t>123k</t>
  </si>
  <si>
    <t>2354T</t>
  </si>
  <si>
    <t>TR72</t>
  </si>
  <si>
    <t>HW 90</t>
  </si>
  <si>
    <t>MI8N</t>
  </si>
  <si>
    <t>IWOA</t>
  </si>
  <si>
    <t>INTS.</t>
  </si>
  <si>
    <t>206MM</t>
  </si>
  <si>
    <t>0AEP</t>
  </si>
  <si>
    <t>27 EX</t>
  </si>
  <si>
    <t>CR 67</t>
  </si>
  <si>
    <t>MM810</t>
  </si>
  <si>
    <t>SH 60</t>
  </si>
  <si>
    <t>P.D.</t>
  </si>
  <si>
    <t>NE CB</t>
  </si>
  <si>
    <t>TRAVI</t>
  </si>
  <si>
    <t>NC</t>
  </si>
  <si>
    <t>WAUGH</t>
  </si>
  <si>
    <t>UNKNO</t>
  </si>
  <si>
    <t>28MM</t>
  </si>
  <si>
    <t>334A</t>
  </si>
  <si>
    <t>PA71</t>
  </si>
  <si>
    <t>DAM</t>
  </si>
  <si>
    <t>0DAM</t>
  </si>
  <si>
    <t>432B</t>
  </si>
  <si>
    <t>21a</t>
  </si>
  <si>
    <t>021a</t>
  </si>
  <si>
    <t>849MM</t>
  </si>
  <si>
    <t>TIMBE</t>
  </si>
  <si>
    <t>10mi</t>
  </si>
  <si>
    <t>BHS</t>
  </si>
  <si>
    <t>0BHS</t>
  </si>
  <si>
    <t>WOODL</t>
  </si>
  <si>
    <t>EX243</t>
  </si>
  <si>
    <t>MILL</t>
  </si>
  <si>
    <t>1650E</t>
  </si>
  <si>
    <t>HODGE</t>
  </si>
  <si>
    <t>MCDON</t>
  </si>
  <si>
    <t>25B</t>
  </si>
  <si>
    <t>025B</t>
  </si>
  <si>
    <t>3234A</t>
  </si>
  <si>
    <t>00WB</t>
  </si>
  <si>
    <t>593MM</t>
  </si>
  <si>
    <t>EF RD</t>
  </si>
  <si>
    <t>614M</t>
  </si>
  <si>
    <t>SH45</t>
  </si>
  <si>
    <t>WINNI</t>
  </si>
  <si>
    <t>40E</t>
  </si>
  <si>
    <t>040E</t>
  </si>
  <si>
    <t>OVERP</t>
  </si>
  <si>
    <t>SH70</t>
  </si>
  <si>
    <t>MARQE</t>
  </si>
  <si>
    <t>SCS</t>
  </si>
  <si>
    <t>0SCS</t>
  </si>
  <si>
    <t>21EXI</t>
  </si>
  <si>
    <t>467A</t>
  </si>
  <si>
    <t>PR DR</t>
  </si>
  <si>
    <t>00HS</t>
  </si>
  <si>
    <t>SB</t>
  </si>
  <si>
    <t>00SB</t>
  </si>
  <si>
    <t>0NEC</t>
  </si>
  <si>
    <t>623M</t>
  </si>
  <si>
    <t>604M</t>
  </si>
  <si>
    <t>626M</t>
  </si>
  <si>
    <t>SH365</t>
  </si>
  <si>
    <t>630M</t>
  </si>
  <si>
    <t>307MM</t>
  </si>
  <si>
    <t>194A</t>
  </si>
  <si>
    <t>S-CL</t>
  </si>
  <si>
    <t>HARBO</t>
  </si>
  <si>
    <t>INTS</t>
  </si>
  <si>
    <t>54O</t>
  </si>
  <si>
    <t>RM620</t>
  </si>
  <si>
    <t>488MM</t>
  </si>
  <si>
    <t>39A</t>
  </si>
  <si>
    <t>039A</t>
  </si>
  <si>
    <t>759B</t>
  </si>
  <si>
    <t>263-A</t>
  </si>
  <si>
    <t>220B</t>
  </si>
  <si>
    <t>GROO</t>
  </si>
  <si>
    <t>X258</t>
  </si>
  <si>
    <t>155B</t>
  </si>
  <si>
    <t>609M</t>
  </si>
  <si>
    <t>601M</t>
  </si>
  <si>
    <t>SH 56</t>
  </si>
  <si>
    <t>620MP</t>
  </si>
  <si>
    <t>US277</t>
  </si>
  <si>
    <t>L/L</t>
  </si>
  <si>
    <t>0L/L</t>
  </si>
  <si>
    <t>619M</t>
  </si>
  <si>
    <t>COLUM</t>
  </si>
  <si>
    <t>20a</t>
  </si>
  <si>
    <t>STP</t>
  </si>
  <si>
    <t>116MM</t>
  </si>
  <si>
    <t>MYKAW</t>
  </si>
  <si>
    <t>TIDWE</t>
  </si>
  <si>
    <t>417MM</t>
  </si>
  <si>
    <t>769A</t>
  </si>
  <si>
    <t>HWY64</t>
  </si>
  <si>
    <t>276B</t>
  </si>
  <si>
    <t>412MM</t>
  </si>
  <si>
    <t>626MP</t>
  </si>
  <si>
    <t>329MM</t>
  </si>
  <si>
    <t>263A</t>
  </si>
  <si>
    <t>268M</t>
  </si>
  <si>
    <t>MUSIC</t>
  </si>
  <si>
    <t>POST5</t>
  </si>
  <si>
    <t>CR277</t>
  </si>
  <si>
    <t>TRP</t>
  </si>
  <si>
    <t>0TRP</t>
  </si>
  <si>
    <t>Track</t>
  </si>
  <si>
    <t>1360W</t>
  </si>
  <si>
    <t>10MI</t>
  </si>
  <si>
    <t>203MM</t>
  </si>
  <si>
    <t>601MM</t>
  </si>
  <si>
    <t>368MM</t>
  </si>
  <si>
    <t>605mm</t>
  </si>
  <si>
    <t>VVCL</t>
  </si>
  <si>
    <t>474MM</t>
  </si>
  <si>
    <t>280MP</t>
  </si>
  <si>
    <t>327MM</t>
  </si>
  <si>
    <t>279MP</t>
  </si>
  <si>
    <t>202MM</t>
  </si>
  <si>
    <t>JERN</t>
  </si>
  <si>
    <t>252 B</t>
  </si>
  <si>
    <t>603mm</t>
  </si>
  <si>
    <t>337B</t>
  </si>
  <si>
    <t>245MP</t>
  </si>
  <si>
    <t>LACY</t>
  </si>
  <si>
    <t>246EX</t>
  </si>
  <si>
    <t>FM 81</t>
  </si>
  <si>
    <t>OER</t>
  </si>
  <si>
    <t>0OER</t>
  </si>
  <si>
    <t>29MM</t>
  </si>
  <si>
    <t>627M</t>
  </si>
  <si>
    <t>47C</t>
  </si>
  <si>
    <t>047C</t>
  </si>
  <si>
    <t>MAN</t>
  </si>
  <si>
    <t>0MAN</t>
  </si>
  <si>
    <t>FM81</t>
  </si>
  <si>
    <t>606M</t>
  </si>
  <si>
    <t>WCB</t>
  </si>
  <si>
    <t>IH37S</t>
  </si>
  <si>
    <t>PIANO</t>
  </si>
  <si>
    <t>ROW 4</t>
  </si>
  <si>
    <t>CHEVR</t>
  </si>
  <si>
    <t>FM 99</t>
  </si>
  <si>
    <t>SH243</t>
  </si>
  <si>
    <t>543M</t>
  </si>
  <si>
    <t>MM204</t>
  </si>
  <si>
    <t>FM981</t>
  </si>
  <si>
    <t>MM258</t>
  </si>
  <si>
    <t>MM803</t>
  </si>
  <si>
    <t>YUPON</t>
  </si>
  <si>
    <t>HAWK</t>
  </si>
  <si>
    <t>598A</t>
  </si>
  <si>
    <t>PAULA</t>
  </si>
  <si>
    <t>US79</t>
  </si>
  <si>
    <t>CI</t>
  </si>
  <si>
    <t>00CI</t>
  </si>
  <si>
    <t>MM617</t>
  </si>
  <si>
    <t>MM298</t>
  </si>
  <si>
    <t>726MM</t>
  </si>
  <si>
    <t>714W</t>
  </si>
  <si>
    <t>45B</t>
  </si>
  <si>
    <t>045B</t>
  </si>
  <si>
    <t>PARKE</t>
  </si>
  <si>
    <t>253A</t>
  </si>
  <si>
    <t>SUNSE</t>
  </si>
  <si>
    <t>EXIT7</t>
  </si>
  <si>
    <t>1U</t>
  </si>
  <si>
    <t>857MM</t>
  </si>
  <si>
    <t>197MM</t>
  </si>
  <si>
    <t>617M</t>
  </si>
  <si>
    <t>17MM</t>
  </si>
  <si>
    <t>599M</t>
  </si>
  <si>
    <t>WLSN</t>
  </si>
  <si>
    <t>LONGP</t>
  </si>
  <si>
    <t>2524A</t>
  </si>
  <si>
    <t>CR129</t>
  </si>
  <si>
    <t>MM888</t>
  </si>
  <si>
    <t>b523</t>
  </si>
  <si>
    <t>713M</t>
  </si>
  <si>
    <t>726E</t>
  </si>
  <si>
    <t>216M</t>
  </si>
  <si>
    <t>22Z</t>
  </si>
  <si>
    <t>022Z</t>
  </si>
  <si>
    <t>245E</t>
  </si>
  <si>
    <t>1234N</t>
  </si>
  <si>
    <t>37N</t>
  </si>
  <si>
    <t>287S</t>
  </si>
  <si>
    <t>1900J</t>
  </si>
  <si>
    <t>3r</t>
  </si>
  <si>
    <t>221a</t>
  </si>
  <si>
    <t>184M</t>
  </si>
  <si>
    <t>1n</t>
  </si>
  <si>
    <t>001n</t>
  </si>
  <si>
    <t>613M</t>
  </si>
  <si>
    <t>409M</t>
  </si>
  <si>
    <t>410M</t>
  </si>
  <si>
    <t>408M</t>
  </si>
  <si>
    <t>11M</t>
  </si>
  <si>
    <t>011M</t>
  </si>
  <si>
    <t>385E</t>
  </si>
  <si>
    <t>597M</t>
  </si>
  <si>
    <t>312A</t>
  </si>
  <si>
    <t>123a</t>
  </si>
  <si>
    <t>4S</t>
  </si>
  <si>
    <t>290M</t>
  </si>
  <si>
    <t>1620E</t>
  </si>
  <si>
    <t>003r</t>
  </si>
  <si>
    <t>622M</t>
  </si>
  <si>
    <t>1X</t>
  </si>
  <si>
    <t>001X</t>
  </si>
  <si>
    <t>911a</t>
  </si>
  <si>
    <t>720M</t>
  </si>
  <si>
    <t>50M</t>
  </si>
  <si>
    <t>050M</t>
  </si>
  <si>
    <t>21C</t>
  </si>
  <si>
    <t>021C</t>
  </si>
  <si>
    <t>658A</t>
  </si>
  <si>
    <t>24b</t>
  </si>
  <si>
    <t>024b</t>
  </si>
  <si>
    <t>229B</t>
  </si>
  <si>
    <t>221r</t>
  </si>
  <si>
    <t>200W</t>
  </si>
  <si>
    <t>300N</t>
  </si>
  <si>
    <t>205M</t>
  </si>
  <si>
    <t>330B</t>
  </si>
  <si>
    <t>840E</t>
  </si>
  <si>
    <t>125N</t>
  </si>
  <si>
    <t>1600N</t>
  </si>
  <si>
    <t>60N</t>
  </si>
  <si>
    <t>598M</t>
  </si>
  <si>
    <t>1N</t>
  </si>
  <si>
    <t>720E</t>
  </si>
  <si>
    <t>474m</t>
  </si>
  <si>
    <t>410B</t>
  </si>
  <si>
    <t>560B</t>
  </si>
  <si>
    <t>970E</t>
  </si>
  <si>
    <t>435W</t>
  </si>
  <si>
    <t>540E</t>
  </si>
  <si>
    <t>60W</t>
  </si>
  <si>
    <t>213M</t>
  </si>
  <si>
    <t>109M</t>
  </si>
  <si>
    <t>30W</t>
  </si>
  <si>
    <t>925E</t>
  </si>
  <si>
    <t>1100E</t>
  </si>
  <si>
    <t>305E</t>
  </si>
  <si>
    <t>50W</t>
  </si>
  <si>
    <t>234b</t>
  </si>
  <si>
    <t>520W</t>
  </si>
  <si>
    <t>200N</t>
  </si>
  <si>
    <t>633M</t>
  </si>
  <si>
    <t>4I</t>
  </si>
  <si>
    <t>004I</t>
  </si>
  <si>
    <t>608M</t>
  </si>
  <si>
    <t>108M</t>
  </si>
  <si>
    <t>001N</t>
  </si>
  <si>
    <t>605M</t>
  </si>
  <si>
    <t>035E</t>
  </si>
  <si>
    <t>7I</t>
  </si>
  <si>
    <t>525M</t>
  </si>
  <si>
    <t>1050W</t>
  </si>
  <si>
    <t>798M</t>
  </si>
  <si>
    <t>0024E</t>
  </si>
  <si>
    <t>1J</t>
  </si>
  <si>
    <t>001J</t>
  </si>
  <si>
    <t>163B</t>
  </si>
  <si>
    <t>22b</t>
  </si>
  <si>
    <t>022b</t>
  </si>
  <si>
    <t>1515a</t>
  </si>
  <si>
    <t>815E</t>
  </si>
  <si>
    <t>228A</t>
  </si>
  <si>
    <t>274M</t>
  </si>
  <si>
    <t>5E</t>
  </si>
  <si>
    <t>569c</t>
  </si>
  <si>
    <t>1a</t>
  </si>
  <si>
    <t>001a</t>
  </si>
  <si>
    <t>121a</t>
  </si>
  <si>
    <t>530m</t>
  </si>
  <si>
    <t>245m</t>
  </si>
  <si>
    <t>001S</t>
  </si>
  <si>
    <t>602M</t>
  </si>
  <si>
    <t>255R</t>
  </si>
  <si>
    <t>93B</t>
  </si>
  <si>
    <t>093B</t>
  </si>
  <si>
    <t>200s</t>
  </si>
  <si>
    <t>409m</t>
  </si>
  <si>
    <t>781B</t>
  </si>
  <si>
    <t>640E</t>
  </si>
  <si>
    <t>566A</t>
  </si>
  <si>
    <t>564B</t>
  </si>
  <si>
    <t>63M</t>
  </si>
  <si>
    <t>063M</t>
  </si>
  <si>
    <t>219A</t>
  </si>
  <si>
    <t>235b</t>
  </si>
  <si>
    <t>66H</t>
  </si>
  <si>
    <t>29W</t>
  </si>
  <si>
    <t>029W</t>
  </si>
  <si>
    <t>339A</t>
  </si>
  <si>
    <t>716M</t>
  </si>
  <si>
    <t>207M</t>
  </si>
  <si>
    <t>35D</t>
  </si>
  <si>
    <t>476M</t>
  </si>
  <si>
    <t>2507N</t>
  </si>
  <si>
    <t>219B</t>
  </si>
  <si>
    <t>467B</t>
  </si>
  <si>
    <t>440A</t>
  </si>
  <si>
    <t>203M</t>
  </si>
  <si>
    <t>864A</t>
  </si>
  <si>
    <t>272M</t>
  </si>
  <si>
    <t>265W</t>
  </si>
  <si>
    <t>760F</t>
  </si>
  <si>
    <t>494m</t>
  </si>
  <si>
    <t>0G</t>
  </si>
  <si>
    <t>221A</t>
  </si>
  <si>
    <t>636M</t>
  </si>
  <si>
    <t>79B</t>
  </si>
  <si>
    <t>079B</t>
  </si>
  <si>
    <t>060N</t>
  </si>
  <si>
    <t>206M</t>
  </si>
  <si>
    <t>34B</t>
  </si>
  <si>
    <t>034B</t>
  </si>
  <si>
    <t>YS</t>
  </si>
  <si>
    <t>00YS</t>
  </si>
  <si>
    <t>MM489</t>
  </si>
  <si>
    <t>REST_ID</t>
  </si>
  <si>
    <t>REST_DESC</t>
  </si>
  <si>
    <t>SHOULDER &amp; LAP BELT</t>
  </si>
  <si>
    <t>SHOULDER BELT ONLY</t>
  </si>
  <si>
    <t>LAP BELT ONLY</t>
  </si>
  <si>
    <t>CHILD SEAT, FACING FORWARD</t>
  </si>
  <si>
    <t>CHILD SEAT, FACING REAR</t>
  </si>
  <si>
    <t>CHILD SEAT, UNKNOWN</t>
  </si>
  <si>
    <t>CHILD BOOSTER SEAT</t>
  </si>
  <si>
    <t>ROAD_ALGN_ID</t>
  </si>
  <si>
    <t>ROAD_ALGN_DESC</t>
  </si>
  <si>
    <t>STRAIGHT, LEVEL</t>
  </si>
  <si>
    <t>STRAIGHT, GRADE</t>
  </si>
  <si>
    <t>STRAIGHT, HILLCREST</t>
  </si>
  <si>
    <t>CURVE, LEVEL</t>
  </si>
  <si>
    <t>CURVE, GRADE</t>
  </si>
  <si>
    <t>CURVE, HILLCREST</t>
  </si>
  <si>
    <t>ROAD_CLS_ID</t>
  </si>
  <si>
    <t>ROAD_CLS_DESC</t>
  </si>
  <si>
    <t>US &amp; STATE HIGHWAYS</t>
  </si>
  <si>
    <t>TOLLWAY</t>
  </si>
  <si>
    <t>OTHER ROADS</t>
  </si>
  <si>
    <t>TOLL BRIDGES</t>
  </si>
  <si>
    <t>NON TRAFFICWAY</t>
  </si>
  <si>
    <t>ROAD_PART_ID</t>
  </si>
  <si>
    <t>ROAD_PART_DESC</t>
  </si>
  <si>
    <t>MAIN/PROPER LANE</t>
  </si>
  <si>
    <t>SERVICE/FRONTAGE ROAD</t>
  </si>
  <si>
    <t>ENTRANCE/ON RAMP</t>
  </si>
  <si>
    <t>EXIT/OFF RAMP</t>
  </si>
  <si>
    <t>CONNECTOR/FLYOVER</t>
  </si>
  <si>
    <t>ROAD_RELAT_ID</t>
  </si>
  <si>
    <t>ROAD_RELAT_DESC</t>
  </si>
  <si>
    <t>ON ROADWAY</t>
  </si>
  <si>
    <t>OFF ROADWAY</t>
  </si>
  <si>
    <t>SHOULDER</t>
  </si>
  <si>
    <t>MEDIAN</t>
  </si>
  <si>
    <t>OTHER ROAD TYPE</t>
  </si>
  <si>
    <t>2 LANE, 2 WAY</t>
  </si>
  <si>
    <t>4 OR MORE LANES, DIVIDED</t>
  </si>
  <si>
    <t>4 OR MORE LANES, UNDIVIDED</t>
  </si>
  <si>
    <t>RURAL_URBAN_TYPE_ID</t>
  </si>
  <si>
    <t>RURAL_URBAN_TYPE_DESC</t>
  </si>
  <si>
    <t>RURAL (&lt;5000)</t>
  </si>
  <si>
    <t>SMALL URBAN (5000-49,999)</t>
  </si>
  <si>
    <t>LARGE URBAN (50,000-199,999)</t>
  </si>
  <si>
    <t>URBANIZED (200,000+)</t>
  </si>
  <si>
    <t>RWY_SYS_ID</t>
  </si>
  <si>
    <t>RWY_SYS_DESC</t>
  </si>
  <si>
    <t>RANCH TO MARKET</t>
  </si>
  <si>
    <t>BUSINESS INTERSTATE</t>
  </si>
  <si>
    <t>BUSINESS STATE</t>
  </si>
  <si>
    <t>ALTERNATE</t>
  </si>
  <si>
    <t>PRIVATE ROAD</t>
  </si>
  <si>
    <t>RECREATIONAL ROAD</t>
  </si>
  <si>
    <t>LOCAL ROAD/STREET (STREET, ROAD, AVE., BLVD., PL.,</t>
  </si>
  <si>
    <t>SHLDR_TYPE_ID</t>
  </si>
  <si>
    <t>SHLDR_TYPE_DESC</t>
  </si>
  <si>
    <t>SURFACED</t>
  </si>
  <si>
    <t>STABILIZED-SURFACED WITH FLEX</t>
  </si>
  <si>
    <t>COMBINATION-SURFACE/STABILIZED</t>
  </si>
  <si>
    <t>EARTH-WITH OR WITHOUT TURF</t>
  </si>
  <si>
    <t>NO DESIGNATED USE</t>
  </si>
  <si>
    <t>DIAGONAL PARKING</t>
  </si>
  <si>
    <t>PARALLEL PARKING</t>
  </si>
  <si>
    <t>EMERGENCY ONLY</t>
  </si>
  <si>
    <t>PEAK ONLY</t>
  </si>
  <si>
    <t>SPECIMEN_TYPE_ID</t>
  </si>
  <si>
    <t>SPECIMEN_TYPE_DESC</t>
  </si>
  <si>
    <t>BREATH</t>
  </si>
  <si>
    <t>BLOOD</t>
  </si>
  <si>
    <t>URINE</t>
  </si>
  <si>
    <t>STATE_ID</t>
  </si>
  <si>
    <t>STATE_SHORT_DESC</t>
  </si>
  <si>
    <t>STATE_LONG_DESC</t>
  </si>
  <si>
    <t>STREET_SFX_ID</t>
  </si>
  <si>
    <t>STREET_SFX_DESC</t>
  </si>
  <si>
    <t>AVENUE</t>
  </si>
  <si>
    <t>PARKWAY</t>
  </si>
  <si>
    <t>WAY</t>
  </si>
  <si>
    <t>TRAIL</t>
  </si>
  <si>
    <t>COURT</t>
  </si>
  <si>
    <t>CIRCLE</t>
  </si>
  <si>
    <t>PLACE</t>
  </si>
  <si>
    <t>SUBSTNC_CAT_ID</t>
  </si>
  <si>
    <t>SUBSTNC_CAT_DESC</t>
  </si>
  <si>
    <t>CNS DEPRESSANTS</t>
  </si>
  <si>
    <t>CNS STIMULANTS</t>
  </si>
  <si>
    <t>HALLUCINOGENS</t>
  </si>
  <si>
    <t>NARCOTIC ANALGESICS</t>
  </si>
  <si>
    <t>INHALANTS</t>
  </si>
  <si>
    <t>CANNABIS</t>
  </si>
  <si>
    <t>DISSOCIATIVE ANESTHETICS</t>
  </si>
  <si>
    <t>OTHER DRUGS (EXPLAIN IN NARRATIVE)</t>
  </si>
  <si>
    <t>MULTIPLE DRUGS (EXPLAIN IN NARRATIVE)</t>
  </si>
  <si>
    <t>Unknown</t>
  </si>
  <si>
    <t>Positive</t>
  </si>
  <si>
    <t>Negative</t>
  </si>
  <si>
    <t>Not Applicable</t>
  </si>
  <si>
    <t>STANDING WATER</t>
  </si>
  <si>
    <t>SLUSH</t>
  </si>
  <si>
    <t>SAND, MUD, DIRT</t>
  </si>
  <si>
    <t>SURF_TYPE_ID</t>
  </si>
  <si>
    <t>SURF_TYPE_DESC</t>
  </si>
  <si>
    <t>ROAD IS UNPAVED</t>
  </si>
  <si>
    <t>LOW TYPE BITUMINOUS SURFACE-TREATED</t>
  </si>
  <si>
    <t>INTERMEDIATE TYPE MIXED</t>
  </si>
  <si>
    <t>HIGH TYPE FLEXIBLE</t>
  </si>
  <si>
    <t>HIGH TYPE RIGID</t>
  </si>
  <si>
    <t>HIGH TYPE COMPOSITE</t>
  </si>
  <si>
    <t>TRAFFIC_CNTL_ID</t>
  </si>
  <si>
    <t>TRAFFIC_CNTL_DESC</t>
  </si>
  <si>
    <t>INOPERATIVE (EXPLAIN IN NARRATIVE)</t>
  </si>
  <si>
    <t>SIGNAL LIGHT</t>
  </si>
  <si>
    <t>FLASHING RED LIGHT</t>
  </si>
  <si>
    <t>FLASHING YELLOW LIGHT</t>
  </si>
  <si>
    <t>STOP SIGN</t>
  </si>
  <si>
    <t>YIELD SIGN</t>
  </si>
  <si>
    <t>WARNING SIGN</t>
  </si>
  <si>
    <t>CENTER STRIPE/DIVIDER</t>
  </si>
  <si>
    <t>NO PASSING ZONE</t>
  </si>
  <si>
    <t>RR GATE/SIGNAL</t>
  </si>
  <si>
    <t>CROSSWALK</t>
  </si>
  <si>
    <t>BIKE LANE</t>
  </si>
  <si>
    <t>MARKED LANES</t>
  </si>
  <si>
    <t>SIGNAL LIGHT WITH RED LIGHT RUNNING CAMERA</t>
  </si>
  <si>
    <t>TRVL_DIR_ID</t>
  </si>
  <si>
    <t>TRVL_DIR_DESC</t>
  </si>
  <si>
    <t>DEFECTIVE OR NO TRAILER BRAKES</t>
  </si>
  <si>
    <t>DEFECTIVE OR NO VEHICLE BRAKES</t>
  </si>
  <si>
    <t>DEFECTIVE STEERING MECHANISM</t>
  </si>
  <si>
    <t>DEFECTIVE OR SLICK TIRES</t>
  </si>
  <si>
    <t>DEFECTIVE TRAILER HITCH</t>
  </si>
  <si>
    <t>UOM_ID</t>
  </si>
  <si>
    <t>UOM_DESC</t>
  </si>
  <si>
    <t>SPORT UTILITY VEHICLE</t>
  </si>
  <si>
    <t>MOTORCYCLE</t>
  </si>
  <si>
    <t>TRUCK TRACTOR</t>
  </si>
  <si>
    <t>POLICE MOTORCYCLE</t>
  </si>
  <si>
    <t>PASSENGER CAR, 2-DOOR</t>
  </si>
  <si>
    <t>TRAILER, SEMI-TRAILER, OR POLE TRAILER</t>
  </si>
  <si>
    <t>PASSENGER CAR, 4-DOOR</t>
  </si>
  <si>
    <t>POLICE CAR/TRUCK</t>
  </si>
  <si>
    <t>YELLOW SCHOOL BUS</t>
  </si>
  <si>
    <t>NEV-NEIGHBORHOOD ELECTRIC VEHICLE</t>
  </si>
  <si>
    <t>VEH_COLOR_ID</t>
  </si>
  <si>
    <t>VEH_COLOR_DESC</t>
  </si>
  <si>
    <t>BEIGE</t>
  </si>
  <si>
    <t>BLUE</t>
  </si>
  <si>
    <t>BRONZE</t>
  </si>
  <si>
    <t>CAMOUFLAGE</t>
  </si>
  <si>
    <t>COPPER</t>
  </si>
  <si>
    <t>GOLD</t>
  </si>
  <si>
    <t>MAROON</t>
  </si>
  <si>
    <t>MULTICOLORED</t>
  </si>
  <si>
    <t>PINK</t>
  </si>
  <si>
    <t>PURPLE</t>
  </si>
  <si>
    <t>RED</t>
  </si>
  <si>
    <t>SILVER</t>
  </si>
  <si>
    <t>TAN</t>
  </si>
  <si>
    <t>TEAL(GREEN)</t>
  </si>
  <si>
    <t>TURQUOISE(BLUE)</t>
  </si>
  <si>
    <t>YELLOW</t>
  </si>
  <si>
    <t>FRONT END DAMAGE CONCENTRATED IMPACT</t>
  </si>
  <si>
    <t>FRONT END DAMAGE DISTRIBUTED IMPACT</t>
  </si>
  <si>
    <t>FRONT END (LEFT) DAMAGE PARTIAL CONTACT</t>
  </si>
  <si>
    <t>BACK END DAMAGE CONCENTRATED IMPACT</t>
  </si>
  <si>
    <t>BACK END DAMAGE DISTRIBUTED IMPACT</t>
  </si>
  <si>
    <t>BACK END (LEFT) DAMAGE PARTIAL CONTACT</t>
  </si>
  <si>
    <t>BACK END (RIGHT) DAMAGE PARTIAL CONTACT</t>
  </si>
  <si>
    <t>LEFT SIDE DAMAGE ANGULAR IMPACT</t>
  </si>
  <si>
    <t>RIGHT SIDE DAMAGE ANGULAR IMPACT</t>
  </si>
  <si>
    <t>LEFT FRONT QUARTER DAMAGE ANGULAR IMPACT</t>
  </si>
  <si>
    <t>RIGHT FRONT QUARTER DAMAGE ANGULAR IMPACT</t>
  </si>
  <si>
    <t>LEFT BACK QUARTER DAMAGE ANGULAR IMPACT</t>
  </si>
  <si>
    <t>RIGHT BACK QUARTER DAMAGE ANGULAR IMPACT</t>
  </si>
  <si>
    <t>DISTRIBUTED LEFT SIDE DAMAGE PARALLEL IMPACT</t>
  </si>
  <si>
    <t>DISTRIBUTED RIGHT SIDE DAMAGE PARALLEL IMPACT</t>
  </si>
  <si>
    <t>LEFT SIDE AND TOP DAMAGE ROLLOVER EFFECTS</t>
  </si>
  <si>
    <t>RIGHT SIDE AND TOP DAMAGE ROLLOVER EFFECTS</t>
  </si>
  <si>
    <t>VEHICLE BURNED NOT DUE TO COLLISION (ENGINE CATCHE</t>
  </si>
  <si>
    <t>VEHICLE CATCHES FIRE DUE TO THE COLLISION (VEHICLE</t>
  </si>
  <si>
    <t>NOT APPLICABLE ( FARM TRACTOR, ETC.)</t>
  </si>
  <si>
    <t>VEHICLE BURNED</t>
  </si>
  <si>
    <t>NO DAMAGE</t>
  </si>
  <si>
    <t>DAMAGED 1 MINIMUM</t>
  </si>
  <si>
    <t>DAMAGED 2</t>
  </si>
  <si>
    <t>DAMAGED 3</t>
  </si>
  <si>
    <t>DAMAGED 4</t>
  </si>
  <si>
    <t>DAMAGED 5</t>
  </si>
  <si>
    <t>DAMAGED 6</t>
  </si>
  <si>
    <t>DAMAGED 7 HIGHEST</t>
  </si>
  <si>
    <t>VEH_DIRECTION_OF_FORCE_ID</t>
  </si>
  <si>
    <t>VEH_DIRECTION_OF_FORCE_DESC</t>
  </si>
  <si>
    <t>1 O'CLOCK</t>
  </si>
  <si>
    <t>2 O'CLOCK</t>
  </si>
  <si>
    <t>3 O'CLOCK</t>
  </si>
  <si>
    <t>4 O'CLOCK</t>
  </si>
  <si>
    <t>5 O'CLOCK</t>
  </si>
  <si>
    <t>6 O'CLOCK</t>
  </si>
  <si>
    <t>7 O'CLOCK</t>
  </si>
  <si>
    <t>8 O'CLOCK</t>
  </si>
  <si>
    <t>9 O'CLOCK</t>
  </si>
  <si>
    <t>10 O'CLOCK</t>
  </si>
  <si>
    <t>11 O'CLOCK</t>
  </si>
  <si>
    <t>12 O'CLOCK</t>
  </si>
  <si>
    <t>VEH_MAKE_ID</t>
  </si>
  <si>
    <t>AMERICAN MOTORS</t>
  </si>
  <si>
    <t>APRILIA</t>
  </si>
  <si>
    <t>ASTON MARTIN</t>
  </si>
  <si>
    <t>AUTOCAR</t>
  </si>
  <si>
    <t>BENTLEY</t>
  </si>
  <si>
    <t>BLUE BIRD</t>
  </si>
  <si>
    <t>BUELL</t>
  </si>
  <si>
    <t>CATERPILLAR</t>
  </si>
  <si>
    <t>CHRYSLER</t>
  </si>
  <si>
    <t>DAEWOO</t>
  </si>
  <si>
    <t>DAIHATSU</t>
  </si>
  <si>
    <t>DIAMOND REO</t>
  </si>
  <si>
    <t>DINA TRANSIT BUS</t>
  </si>
  <si>
    <t>DUCATI</t>
  </si>
  <si>
    <t>FERRARI</t>
  </si>
  <si>
    <t>FIAT</t>
  </si>
  <si>
    <t>FLXIBLE TRANSIT BUS</t>
  </si>
  <si>
    <t>GILLIG</t>
  </si>
  <si>
    <t>HARLEY-DAVIDSON</t>
  </si>
  <si>
    <t>HYUNDAI</t>
  </si>
  <si>
    <t>ISUZU</t>
  </si>
  <si>
    <t>IVECO</t>
  </si>
  <si>
    <t>JAGUAR</t>
  </si>
  <si>
    <t>KAWASAKI</t>
  </si>
  <si>
    <t>KENWORTH</t>
  </si>
  <si>
    <t>LANCIA</t>
  </si>
  <si>
    <t>LAND ROVER</t>
  </si>
  <si>
    <t>LOTUS</t>
  </si>
  <si>
    <t>MACK</t>
  </si>
  <si>
    <t>MARMON HERRINGTON</t>
  </si>
  <si>
    <t>LES AUTOBUS MCI</t>
  </si>
  <si>
    <t>MOTO GUZZI</t>
  </si>
  <si>
    <t>NEOPLAN</t>
  </si>
  <si>
    <t>NISSAN</t>
  </si>
  <si>
    <t>PETERBILT</t>
  </si>
  <si>
    <t>PEUGEOT</t>
  </si>
  <si>
    <t>PORSCHE</t>
  </si>
  <si>
    <t>ROLLS-ROYCE</t>
  </si>
  <si>
    <t>SAAB</t>
  </si>
  <si>
    <t>SATURN</t>
  </si>
  <si>
    <t>SILVER EAGLE MFG CO</t>
  </si>
  <si>
    <t>SUBARU</t>
  </si>
  <si>
    <t>SUZUKI</t>
  </si>
  <si>
    <t>TRANSPORTATION MFG CORP.</t>
  </si>
  <si>
    <t>TRIUMPH CAR</t>
  </si>
  <si>
    <t>VESPA</t>
  </si>
  <si>
    <t>VOLKSWAGEN</t>
  </si>
  <si>
    <t>VOLVO</t>
  </si>
  <si>
    <t>YAMAHA</t>
  </si>
  <si>
    <t>YUGO</t>
  </si>
  <si>
    <t>BUICK</t>
  </si>
  <si>
    <t>CADILLAC</t>
  </si>
  <si>
    <t>DATSUN</t>
  </si>
  <si>
    <t>HUMMER</t>
  </si>
  <si>
    <t>MINI</t>
  </si>
  <si>
    <t>OLDSMOBILE</t>
  </si>
  <si>
    <t>PLYMOUTH</t>
  </si>
  <si>
    <t>PONTIAC</t>
  </si>
  <si>
    <t>ALL OTHER MAKES</t>
  </si>
  <si>
    <t>MERKUR</t>
  </si>
  <si>
    <t>FORETRAVEL MOTORHOME</t>
  </si>
  <si>
    <t>FWD CORPORATION</t>
  </si>
  <si>
    <t>GREAT DANE TRAILERS</t>
  </si>
  <si>
    <t>INDIAN MOTORCYCLE CO.</t>
  </si>
  <si>
    <t>LADA</t>
  </si>
  <si>
    <t>LAMBORGHINI</t>
  </si>
  <si>
    <t>MASERATI</t>
  </si>
  <si>
    <t>MONARCH TRAILER CO</t>
  </si>
  <si>
    <t>OSHKOSH</t>
  </si>
  <si>
    <t>OVERLAND TRUCK/TRAILER</t>
  </si>
  <si>
    <t>PIERCE MFG. INC.</t>
  </si>
  <si>
    <t>PREVOST</t>
  </si>
  <si>
    <t>WINNEBAGO</t>
  </si>
  <si>
    <t>ACE WELDING TRAILER COMPANY</t>
  </si>
  <si>
    <t>ACIER FABREX INC</t>
  </si>
  <si>
    <t>ACRO TRAILER COMPANY</t>
  </si>
  <si>
    <t>ACTION EQUIPMENT</t>
  </si>
  <si>
    <t>ADVANCE ENGINEERED PRODUCTS</t>
  </si>
  <si>
    <t>AJAX MANUFACTURING COMPANY INC</t>
  </si>
  <si>
    <t>AJR INC</t>
  </si>
  <si>
    <t>ALABAMA TRAILER COMPANY</t>
  </si>
  <si>
    <t>ALFAB INC</t>
  </si>
  <si>
    <t>ALLENTOWN BRAKE &amp; WHEEL SERVICE</t>
  </si>
  <si>
    <t>ALLIED TANK TRUCK</t>
  </si>
  <si>
    <t>ALLOY TRAILERS INC</t>
  </si>
  <si>
    <t>ALMONT</t>
  </si>
  <si>
    <t>ALTEC IND INC</t>
  </si>
  <si>
    <t>ALUMATECH</t>
  </si>
  <si>
    <t>ALUMINUM BODY CORP</t>
  </si>
  <si>
    <t>AMERICAN IRON HORSE</t>
  </si>
  <si>
    <t>AMERICAN LA FRANCE</t>
  </si>
  <si>
    <t>AMERICAN REBEL</t>
  </si>
  <si>
    <t>AMERICAN ROAD TRAILER</t>
  </si>
  <si>
    <t>AMERICAN TRAILER MANUFACTURING INC</t>
  </si>
  <si>
    <t>AMERICAN TRAILERS INC</t>
  </si>
  <si>
    <t>ANDERSON MANUFACTURING INC</t>
  </si>
  <si>
    <t>ANJI MFG</t>
  </si>
  <si>
    <t>ARLINGTON POWER SYSTEMS</t>
  </si>
  <si>
    <t>ARMOR CHASSIS LLC</t>
  </si>
  <si>
    <t>ARTECH ENG INC</t>
  </si>
  <si>
    <t>ASPEN METAL PROD &amp; FABRICATORS LTD</t>
  </si>
  <si>
    <t>ATK</t>
  </si>
  <si>
    <t>ATLAS MFG CO</t>
  </si>
  <si>
    <t>ATLAS TRUCK BODIES</t>
  </si>
  <si>
    <t>AUTOCAR LLC</t>
  </si>
  <si>
    <t>AZTEC PRODUCTS INC</t>
  </si>
  <si>
    <t>BAME TRAILER</t>
  </si>
  <si>
    <t>BANKHEAD ENTERPRISES</t>
  </si>
  <si>
    <t>BAR-BEL FABRICATION CO INC</t>
  </si>
  <si>
    <t>BARRETT TRAILERS INC</t>
  </si>
  <si>
    <t>BEALL AND/OR TECWELD</t>
  </si>
  <si>
    <t>BEDARD TANKERS INC</t>
  </si>
  <si>
    <t>BENSON TRUCK BODIES</t>
  </si>
  <si>
    <t>BERING</t>
  </si>
  <si>
    <t>BETTER BUILT TRAILERS</t>
  </si>
  <si>
    <t>BIG BEAR CHOPPERS</t>
  </si>
  <si>
    <t>BIG DOG</t>
  </si>
  <si>
    <t>BILT-RITE TRAILERS INC</t>
  </si>
  <si>
    <t>BLACK BEAR MFG</t>
  </si>
  <si>
    <t>BOBKO</t>
  </si>
  <si>
    <t>BOCATS INC</t>
  </si>
  <si>
    <t>BOISE MOBILE EQUIPMENT</t>
  </si>
  <si>
    <t>BOONE TRAILERS INC</t>
  </si>
  <si>
    <t>BORCO EQUIPMENT CO INC</t>
  </si>
  <si>
    <t>BOYD TANK TRAILERS</t>
  </si>
  <si>
    <t>BOYDSTUN METAL WORKS</t>
  </si>
  <si>
    <t>BRENNER TANK INC</t>
  </si>
  <si>
    <t>BRENT INDUSTRIES</t>
  </si>
  <si>
    <t>BROOKFIELD TRAILER CORP</t>
  </si>
  <si>
    <t>BUILT-RITE TRAILERS</t>
  </si>
  <si>
    <t>BULK MFG</t>
  </si>
  <si>
    <t>BURKETT'S AUTORAMA INC</t>
  </si>
  <si>
    <t>BUTLER</t>
  </si>
  <si>
    <t>BWS MANUFACTURING</t>
  </si>
  <si>
    <t>C Z ENGINEERING</t>
  </si>
  <si>
    <t>C/S TRAILER</t>
  </si>
  <si>
    <t>CAPACITY OF TEXAS</t>
  </si>
  <si>
    <t>CENTENNIAL INDUSTRIES</t>
  </si>
  <si>
    <t>CENTREVILLE TAG</t>
  </si>
  <si>
    <t>CHALLENGE-COOK BROTHERS INC</t>
  </si>
  <si>
    <t>CHAMBERLAIN TRAILERS</t>
  </si>
  <si>
    <t>CHAMPION TRAILERS</t>
  </si>
  <si>
    <t>CHANCE COACH TRANSIT BUS</t>
  </si>
  <si>
    <t>CHAPARRAL MANUFACTURING INC.</t>
  </si>
  <si>
    <t>CHAPARRAL TRAILERS OF AR</t>
  </si>
  <si>
    <t>CHARMAC TRAILERS</t>
  </si>
  <si>
    <t>CHEETAH CHASSIS</t>
  </si>
  <si>
    <t>CHEROKEE MFG CO</t>
  </si>
  <si>
    <t>CHEROKEE PRODUCTS</t>
  </si>
  <si>
    <t>CHIEF INDUSTRIES INC</t>
  </si>
  <si>
    <t>CIMC TRAILERS</t>
  </si>
  <si>
    <t>CIRCLE J</t>
  </si>
  <si>
    <t>CIRCLE R INC</t>
  </si>
  <si>
    <t>CITY TRAILER SALES</t>
  </si>
  <si>
    <t>CLARK TRAILER SERVICE INC</t>
  </si>
  <si>
    <t>CLEMENT INDUSTRIES</t>
  </si>
  <si>
    <t>CLOUGH EQUIPMENT</t>
  </si>
  <si>
    <t>COAST MECH INC</t>
  </si>
  <si>
    <t>COBRA MFG INC</t>
  </si>
  <si>
    <t>COLUMBIA BODY &amp; EQUIP CO</t>
  </si>
  <si>
    <t>COLUMBIA TRAILER CO</t>
  </si>
  <si>
    <t>COMANCHE MFG INC</t>
  </si>
  <si>
    <t>COMET CORPORATION</t>
  </si>
  <si>
    <t>CONSTRUCTION TRAILER SPECIALISTS</t>
  </si>
  <si>
    <t>CONTRACT MANUFACTURING INC</t>
  </si>
  <si>
    <t>CORN BELT MFG CO INC</t>
  </si>
  <si>
    <t>CORNELIUS MFG INC</t>
  </si>
  <si>
    <t>CORNHUSKER</t>
  </si>
  <si>
    <t>COTTINGHAM MONTONE CO</t>
  </si>
  <si>
    <t>COTTRELL INC</t>
  </si>
  <si>
    <t>COUNTRY COACH MOTORHOME</t>
  </si>
  <si>
    <t>COZAD TRAILER SALES</t>
  </si>
  <si>
    <t>CPI MOTOR COMPANY</t>
  </si>
  <si>
    <t>CPS TRAILER CO</t>
  </si>
  <si>
    <t>CRESCENT EQUIP CO INC</t>
  </si>
  <si>
    <t>CRONKITE IND INC</t>
  </si>
  <si>
    <t>CROSS TRUCK EQUIP CO INC</t>
  </si>
  <si>
    <t>CROWN COACH</t>
  </si>
  <si>
    <t>CRYENCO</t>
  </si>
  <si>
    <t>CUSTOM TRAILER INC</t>
  </si>
  <si>
    <t>D &amp; B TRAILER</t>
  </si>
  <si>
    <t>DACO TRAILER CORP</t>
  </si>
  <si>
    <t>DANCO TRAILERS INC</t>
  </si>
  <si>
    <t>DELAVAN IND INC</t>
  </si>
  <si>
    <t>DELOUPE INC.</t>
  </si>
  <si>
    <t>DELTA MANUFACTURING INC</t>
  </si>
  <si>
    <t>DELTA TRUCK TRAILER COMPANY</t>
  </si>
  <si>
    <t>DERBI</t>
  </si>
  <si>
    <t>DETERMAN WELDING &amp; TANK</t>
  </si>
  <si>
    <t>DIAMOND STEEL COMPANY</t>
  </si>
  <si>
    <t>DICO CO INC</t>
  </si>
  <si>
    <t>DOONAN</t>
  </si>
  <si>
    <t>DORSEY TRAILERS</t>
  </si>
  <si>
    <t>DRESSEN CUSTOM TRAILER INC</t>
  </si>
  <si>
    <t>DUNHAM MFG CO INC</t>
  </si>
  <si>
    <t>DUR-A-LITE INC</t>
  </si>
  <si>
    <t>DYNAWELD INC</t>
  </si>
  <si>
    <t>E D ETNYRE &amp; CO</t>
  </si>
  <si>
    <t>EAGER BEAVER</t>
  </si>
  <si>
    <t>EAGLE TRANSIT BUSES</t>
  </si>
  <si>
    <t>EAGLEROCK TRAILES INC</t>
  </si>
  <si>
    <t>EAST MANUFACTURING</t>
  </si>
  <si>
    <t>ECONOLINE TRAILERS INC</t>
  </si>
  <si>
    <t>EIGHT POINT</t>
  </si>
  <si>
    <t>ELECTRIC VEHICLE TECHNOLOGIES</t>
  </si>
  <si>
    <t>EMPIRE LIKENS</t>
  </si>
  <si>
    <t>EVANS TANK TRAILER</t>
  </si>
  <si>
    <t>EVANS-PLUGGE CO INC</t>
  </si>
  <si>
    <t>EVERLITE INC</t>
  </si>
  <si>
    <t>EVOBUS</t>
  </si>
  <si>
    <t>EXXISS ALUMINUM TRAILERS</t>
  </si>
  <si>
    <t>FALCON TRAILERWORKS INC</t>
  </si>
  <si>
    <t>FEATHERLITE MANUFACTURING INC</t>
  </si>
  <si>
    <t>FERREE TRAILER CORP</t>
  </si>
  <si>
    <t>FLORIG EQUIPMENT CO INC</t>
  </si>
  <si>
    <t>FLOW BOY MFG</t>
  </si>
  <si>
    <t>FONTAINE SPECIALIZED INC</t>
  </si>
  <si>
    <t>FONTAINE TRAILER CO</t>
  </si>
  <si>
    <t>FRUEHAUF</t>
  </si>
  <si>
    <t>GALBREATH INC</t>
  </si>
  <si>
    <t>GALLATY TR MFG</t>
  </si>
  <si>
    <t>GALYEAN EQUIP CO INC</t>
  </si>
  <si>
    <t>GCL TRAILERS</t>
  </si>
  <si>
    <t>GLOBAL ELECTRIC MOTORS</t>
  </si>
  <si>
    <t>GENERAL TRAILER CO</t>
  </si>
  <si>
    <t>GENESIS TRANSIT BUSES</t>
  </si>
  <si>
    <t>GIANT</t>
  </si>
  <si>
    <t>GILMORE</t>
  </si>
  <si>
    <t>GILPIN'S WELDING &amp; MACH WORKS</t>
  </si>
  <si>
    <t>GOOSENECK TRAILERS</t>
  </si>
  <si>
    <t>GRAYCO</t>
  </si>
  <si>
    <t>GUTHRIE TRAILER SALES</t>
  </si>
  <si>
    <t>HACKNEY &amp; SONS</t>
  </si>
  <si>
    <t>HACKNEY BROS BODY</t>
  </si>
  <si>
    <t>HALLIBUTRON SERVICES</t>
  </si>
  <si>
    <t>HARDEE MFG CO.</t>
  </si>
  <si>
    <t>HARLEY MURRAY INC</t>
  </si>
  <si>
    <t>HARMON TANK</t>
  </si>
  <si>
    <t>HATFIELD WELDING &amp; TRAILER SALES</t>
  </si>
  <si>
    <t>HAUL MARK IND</t>
  </si>
  <si>
    <t>HEIL CO</t>
  </si>
  <si>
    <t>HEIL KALYN SIEBERT</t>
  </si>
  <si>
    <t>HENDRICKSON</t>
  </si>
  <si>
    <t>HERRIN WELDING</t>
  </si>
  <si>
    <t>HESSE</t>
  </si>
  <si>
    <t>HIGH VIEW MANUFACTURING INC</t>
  </si>
  <si>
    <t>HILBILT MFG CO</t>
  </si>
  <si>
    <t>HILLSBORO INDS</t>
  </si>
  <si>
    <t>HOGG/DAVIS INC</t>
  </si>
  <si>
    <t>HOLDEN IND</t>
  </si>
  <si>
    <t>HOMEMADE VEHICLE</t>
  </si>
  <si>
    <t>HOOPER TRAILER</t>
  </si>
  <si>
    <t>HUDSON BROS TRAILER MFG INC</t>
  </si>
  <si>
    <t>HURST TRAILERS</t>
  </si>
  <si>
    <t>HUSABERG</t>
  </si>
  <si>
    <t>HUSQVARNA</t>
  </si>
  <si>
    <t>HYOSUNG</t>
  </si>
  <si>
    <t>HYSTER</t>
  </si>
  <si>
    <t>HYUNDAI STEEL INDUSTRIES</t>
  </si>
  <si>
    <t>I R WITZER CO</t>
  </si>
  <si>
    <t>IC CORPORATION</t>
  </si>
  <si>
    <t>IMPERIAL TR SER</t>
  </si>
  <si>
    <t>INDEPENDENT TRAILER MFG</t>
  </si>
  <si>
    <t>INDIANA PHOENIX</t>
  </si>
  <si>
    <t>INNOVATIVE TRAILERS</t>
  </si>
  <si>
    <t>INTERMOUNTAIN WHOLE SALE INC</t>
  </si>
  <si>
    <t>INTERNATIONAL TANK &amp; TRAILER CORP</t>
  </si>
  <si>
    <t>INTERNATIONAL TRAILER CORP</t>
  </si>
  <si>
    <t>INTERSTATE TRAILER</t>
  </si>
  <si>
    <t>INTERSTATE TRAILERS INC</t>
  </si>
  <si>
    <t>INTERSTATE WEST CORPORATION</t>
  </si>
  <si>
    <t>J &amp; L</t>
  </si>
  <si>
    <t>JACOBSEN TRAILER</t>
  </si>
  <si>
    <t>JA-MAR MFG INC</t>
  </si>
  <si>
    <t>JAMES RUSSELL ENG WORKS INC</t>
  </si>
  <si>
    <t>JANTZ-FEMCO</t>
  </si>
  <si>
    <t>JD BERTOLINI IND LTD</t>
  </si>
  <si>
    <t>JET COMPANY INC</t>
  </si>
  <si>
    <t>JFW MANUFACTURING CO INC</t>
  </si>
  <si>
    <t>JOHN EVANS MFG</t>
  </si>
  <si>
    <t>J-ROD INC</t>
  </si>
  <si>
    <t>KALMAR</t>
  </si>
  <si>
    <t>KALYN CO</t>
  </si>
  <si>
    <t>KANN MFG CORP</t>
  </si>
  <si>
    <t>KENT TRUCK-TRAILER SERVICE</t>
  </si>
  <si>
    <t>KENTUCKY MFG</t>
  </si>
  <si>
    <t>KIDRON INC</t>
  </si>
  <si>
    <t>KIEFER BUILT INC</t>
  </si>
  <si>
    <t>KILLEBREW MFG CO</t>
  </si>
  <si>
    <t>KOLBERG MFG</t>
  </si>
  <si>
    <t>KOLSTAD</t>
  </si>
  <si>
    <t>KOVATCH</t>
  </si>
  <si>
    <t>KROHNERT STAINLESS INC</t>
  </si>
  <si>
    <t>KTM</t>
  </si>
  <si>
    <t>KWIK-LOC</t>
  </si>
  <si>
    <t>L &amp; L MANUFACTURING</t>
  </si>
  <si>
    <t>L &amp; M MANUFACTURING INC</t>
  </si>
  <si>
    <t>L &amp; S LINE</t>
  </si>
  <si>
    <t>LAMCO MFG &amp; DISTR CO</t>
  </si>
  <si>
    <t>LANDOLL CORP</t>
  </si>
  <si>
    <t>LBT INC</t>
  </si>
  <si>
    <t>LEE CO</t>
  </si>
  <si>
    <t>LOAD KING</t>
  </si>
  <si>
    <t>LOADCRAFT TRAILERS</t>
  </si>
  <si>
    <t>LODAL</t>
  </si>
  <si>
    <t>LOWBOY</t>
  </si>
  <si>
    <t>LOX EQUIPMENT COMPANY</t>
  </si>
  <si>
    <t>LUFKIN INDUSTRIES</t>
  </si>
  <si>
    <t>M &amp; W TRAILERS INC</t>
  </si>
  <si>
    <t>M H EBY TRAILERS</t>
  </si>
  <si>
    <t>MAC TRAILER MFG</t>
  </si>
  <si>
    <t>MAC-LANDER</t>
  </si>
  <si>
    <t>IVECO-MAGIRUS</t>
  </si>
  <si>
    <t>MANAC INC</t>
  </si>
  <si>
    <t>MARQUEZ MANUFACTURING CO</t>
  </si>
  <si>
    <t>MATE</t>
  </si>
  <si>
    <t>MATLOCK TRAILER CORPORATION</t>
  </si>
  <si>
    <t>MAURER MANUFACTURING INC</t>
  </si>
  <si>
    <t>MAVERICK (FRELL INC)</t>
  </si>
  <si>
    <t>MC CULLOUGH ALUM</t>
  </si>
  <si>
    <t>MC CULLOUGH CORP</t>
  </si>
  <si>
    <t>MCCLAIN INDUSTRIES</t>
  </si>
  <si>
    <t>MCCORD MANUFACTURING INC</t>
  </si>
  <si>
    <t>MERRITT EQUIPMENT CO</t>
  </si>
  <si>
    <t>MICKEY BODY CO</t>
  </si>
  <si>
    <t>MIDLAND MANUFACTURING LIMITED</t>
  </si>
  <si>
    <t>MINESOTA VALLEY ENGINEERING</t>
  </si>
  <si>
    <t>MISSISSIPPI TANK CO</t>
  </si>
  <si>
    <t>MOND INDUSTRIES INC</t>
  </si>
  <si>
    <t>MONON</t>
  </si>
  <si>
    <t>MONROE MTRS WALLY-MO DIV</t>
  </si>
  <si>
    <t>MORITZ INC</t>
  </si>
  <si>
    <t>MOTOR COACH INDUSTRIES</t>
  </si>
  <si>
    <t>MOTORRAD UND ZWEIRADWERK</t>
  </si>
  <si>
    <t>MURPHY MANUFACTURING CO</t>
  </si>
  <si>
    <t>NABORS TRAILERS</t>
  </si>
  <si>
    <t>NECKOVER TR MFG</t>
  </si>
  <si>
    <t>NELSON MFG</t>
  </si>
  <si>
    <t>NEVILLE WELDING INC.</t>
  </si>
  <si>
    <t>NEW CASTLE TRAILER</t>
  </si>
  <si>
    <t>NEW FLYER</t>
  </si>
  <si>
    <t>NISSAN DIESEL</t>
  </si>
  <si>
    <t>NORTH AMERICAN BUS INDUSTRIES (NABI)</t>
  </si>
  <si>
    <t>NORTHCUTT TRAILER &amp; EQUIP.</t>
  </si>
  <si>
    <t>NOVA BUS CORPORATION</t>
  </si>
  <si>
    <t>NOVA FABRICATING</t>
  </si>
  <si>
    <t>NUVAN TECHNOLOGY INC</t>
  </si>
  <si>
    <t>O T FABRICATING INC</t>
  </si>
  <si>
    <t>OKLAHOMA GOOSENECK</t>
  </si>
  <si>
    <t>ON THE ROAD INC</t>
  </si>
  <si>
    <t>ONNEN TANK TRAILERS</t>
  </si>
  <si>
    <t>ONTARIO BUS</t>
  </si>
  <si>
    <t>ORANGE BLOSSOM TRAILER</t>
  </si>
  <si>
    <t>ORION BUS</t>
  </si>
  <si>
    <t>OTTAWA</t>
  </si>
  <si>
    <t>OWEN CUSTOM</t>
  </si>
  <si>
    <t>OWENS-CLASSIC</t>
  </si>
  <si>
    <t>PALM MFG AND SALES</t>
  </si>
  <si>
    <t>PALMER MACHINE WORKS</t>
  </si>
  <si>
    <t>PARAMOUNT TANK</t>
  </si>
  <si>
    <t>PAUL KROHNERT MFG</t>
  </si>
  <si>
    <t>PENNSTYLE CAMPERS INC</t>
  </si>
  <si>
    <t>PHELAN MFG</t>
  </si>
  <si>
    <t>PHOENIX PROD INC</t>
  </si>
  <si>
    <t>PIAGGIO</t>
  </si>
  <si>
    <t>PIKE TRAILER</t>
  </si>
  <si>
    <t>PINES TRAILER CORP</t>
  </si>
  <si>
    <t>PITTS ENTERPRISES</t>
  </si>
  <si>
    <t>POLAR</t>
  </si>
  <si>
    <t>POLARIS</t>
  </si>
  <si>
    <t>PRAIRIE TRAILER SALES &amp; SERVICE</t>
  </si>
  <si>
    <t>R &amp; S BODY</t>
  </si>
  <si>
    <t>R M WARREN MANUFACTURING</t>
  </si>
  <si>
    <t>RAGLAND INDUSTRIES INC</t>
  </si>
  <si>
    <t>RANCH MFG CO</t>
  </si>
  <si>
    <t>RAVENS METAL PRODUCTS INC</t>
  </si>
  <si>
    <t>RED RIVER MANUFACTURING</t>
  </si>
  <si>
    <t>REDI-HAUL</t>
  </si>
  <si>
    <t>REIDS</t>
  </si>
  <si>
    <t>REINKE MFG CO</t>
  </si>
  <si>
    <t>REITNOUER</t>
  </si>
  <si>
    <t>RELIABLE TANK</t>
  </si>
  <si>
    <t>RELIANCE TRAILER MFG</t>
  </si>
  <si>
    <t>REMTEC INC</t>
  </si>
  <si>
    <t>ROAD RAILER</t>
  </si>
  <si>
    <t>ROAD SYSTEMS INC</t>
  </si>
  <si>
    <t>ROADMASTER RAIL</t>
  </si>
  <si>
    <t>ROADRUNNER TRAILER &amp; HITCH CO</t>
  </si>
  <si>
    <t>ROCKHILL BODY CO</t>
  </si>
  <si>
    <t>ROGER MFG</t>
  </si>
  <si>
    <t>ROGERS BROTHERS CORP</t>
  </si>
  <si>
    <t>R-WAY CORPORATION</t>
  </si>
  <si>
    <t>S/M EQUIP COR</t>
  </si>
  <si>
    <t>SAUK CENTRE WELDING &amp; MACHINE</t>
  </si>
  <si>
    <t>SAVANNAH MACHINE SHOP &amp; LOADER CO</t>
  </si>
  <si>
    <t>SCANIA</t>
  </si>
  <si>
    <t>SCHALLER MFG INC</t>
  </si>
  <si>
    <t>SCHIEN BODY &amp; EQUIP</t>
  </si>
  <si>
    <t>SCHWARTZ MFG CO</t>
  </si>
  <si>
    <t>SEAGRAVE FIRE APPARATUS</t>
  </si>
  <si>
    <t>SHELBY TRAILER &amp; MFG CO</t>
  </si>
  <si>
    <t>SHOALS AMERICAN IND</t>
  </si>
  <si>
    <t>SIEBERT TRAILERS INC</t>
  </si>
  <si>
    <t>SKODA</t>
  </si>
  <si>
    <t>SKYLINE TRAILERS</t>
  </si>
  <si>
    <t>SMART</t>
  </si>
  <si>
    <t>SMITHCO MANUFACTURING</t>
  </si>
  <si>
    <t>SOMERSET WELDING &amp; STEEL</t>
  </si>
  <si>
    <t>SOONER TRAILER MFG CO INC</t>
  </si>
  <si>
    <t>SPARTA MANUFACTURING CORP</t>
  </si>
  <si>
    <t>SPARTAN MOTORS</t>
  </si>
  <si>
    <t>SPECTOR MANUFACTURING</t>
  </si>
  <si>
    <t>SSI</t>
  </si>
  <si>
    <t>STAINLESS TANK &amp; EQUIPME</t>
  </si>
  <si>
    <t>STANDARD T/T</t>
  </si>
  <si>
    <t>STANDARD TRAILER CO</t>
  </si>
  <si>
    <t>STAR TRAILERS</t>
  </si>
  <si>
    <t>STARLITE TRAILER MFG CO</t>
  </si>
  <si>
    <t>STECO INC</t>
  </si>
  <si>
    <t>STEPHENS PNEUMATIC</t>
  </si>
  <si>
    <t>STEWART &amp; STEVENSON</t>
  </si>
  <si>
    <t>STOUGHTON TRAILERS INC</t>
  </si>
  <si>
    <t>STRICK TRAILERS</t>
  </si>
  <si>
    <t>STUART</t>
  </si>
  <si>
    <t>SUMMIT TRAILER SALES INC</t>
  </si>
  <si>
    <t>SUNSHINE STAINLESS TANK</t>
  </si>
  <si>
    <t>SUPERIOR IDEAL INC</t>
  </si>
  <si>
    <t>SUPERIOR TRAILER WORKS</t>
  </si>
  <si>
    <t>SUPREME CORP</t>
  </si>
  <si>
    <t>SUTPHEN CORP.</t>
  </si>
  <si>
    <t>T &amp; L MANUFACTURING CO INC</t>
  </si>
  <si>
    <t>TA BROUILLETTE &amp; SON INC.</t>
  </si>
  <si>
    <t>TALBERT TRAILERS</t>
  </si>
  <si>
    <t>TARASPORT TRAILERS INC</t>
  </si>
  <si>
    <t>TARGET TRAILER</t>
  </si>
  <si>
    <t>TEREX / TEREX ADVANCE</t>
  </si>
  <si>
    <t>TEXAS BRAGG ENTERPRISES</t>
  </si>
  <si>
    <t>TEXAS TRAILER SERVICE CO</t>
  </si>
  <si>
    <t>THAYCO TRAILER CORP</t>
  </si>
  <si>
    <t>THE BUDD COMPANY</t>
  </si>
  <si>
    <t>THEURER TRAILERS</t>
  </si>
  <si>
    <t>THIELE INC</t>
  </si>
  <si>
    <t>THOMAS</t>
  </si>
  <si>
    <t>THOMPSON TANK</t>
  </si>
  <si>
    <t>TI-BROOK</t>
  </si>
  <si>
    <t>TIMPTE</t>
  </si>
  <si>
    <t>TITAN TRAILER CORP</t>
  </si>
  <si>
    <t>TITAN TRAILER MFG</t>
  </si>
  <si>
    <t>TITAN TRAILER-PDQ</t>
  </si>
  <si>
    <t>TOP ENTERPRISES INC</t>
  </si>
  <si>
    <t>TOP HAT INDUSTRIES INC</t>
  </si>
  <si>
    <t>TRAIL KING</t>
  </si>
  <si>
    <t>TRAILERS-R-US</t>
  </si>
  <si>
    <t>TRAILERS DE MONTERREY S A</t>
  </si>
  <si>
    <t>TRAILERS UNLIMITED OF ARLINGTON INC</t>
  </si>
  <si>
    <t>TRAIL EZE DAKOTA MFG</t>
  </si>
  <si>
    <t>TRAILMASTER</t>
  </si>
  <si>
    <t>TRAILMASTER TANKS INC</t>
  </si>
  <si>
    <t>TRAILMOBILE</t>
  </si>
  <si>
    <t>TRAIL-RITE TRAILERS</t>
  </si>
  <si>
    <t>TRAILSTAR MFG CO</t>
  </si>
  <si>
    <t>TRANSCRAFT CORP</t>
  </si>
  <si>
    <t>TRANSGLOBAL IND</t>
  </si>
  <si>
    <t>TRANSPORT TECH CORP</t>
  </si>
  <si>
    <t>TRANSPORT TRAILERS</t>
  </si>
  <si>
    <t>TRAVIS BODY &amp; TRAILER</t>
  </si>
  <si>
    <t>TREMCAR</t>
  </si>
  <si>
    <t>TRINITY TRAILER MFG INC</t>
  </si>
  <si>
    <t>TRIPLE B TRUCK BODY</t>
  </si>
  <si>
    <t>TRI-QUEST INC</t>
  </si>
  <si>
    <t>TUFF BOY INC</t>
  </si>
  <si>
    <t>TWIN CITY WELDING &amp; TRAILER SALES</t>
  </si>
  <si>
    <t>TWO K MFG</t>
  </si>
  <si>
    <t>U S LIBERTY TRAILERS</t>
  </si>
  <si>
    <t>U SAVE TRAILERS</t>
  </si>
  <si>
    <t>ULTRA LITE MFG</t>
  </si>
  <si>
    <t>UNIMOG</t>
  </si>
  <si>
    <t>UNITED EXPRESS LINE INC</t>
  </si>
  <si>
    <t>UNVERFERTH MFG CO</t>
  </si>
  <si>
    <t>USTS MFG</t>
  </si>
  <si>
    <t>UTILIMASTER</t>
  </si>
  <si>
    <t>UTILITY EQUP</t>
  </si>
  <si>
    <t>UTILITY TOOL &amp; BODY COMPANY INC</t>
  </si>
  <si>
    <t>UTILITY TRAILER MFG</t>
  </si>
  <si>
    <t>VAN HOOL</t>
  </si>
  <si>
    <t>VANCO INC</t>
  </si>
  <si>
    <t>VANGUARD NATIONAL TRAILER CORP</t>
  </si>
  <si>
    <t>VANTAGE DUMP TRAILERS</t>
  </si>
  <si>
    <t>VERMEER MFG. CO.</t>
  </si>
  <si>
    <t>VICTORIA IRON &amp; METAL</t>
  </si>
  <si>
    <t>VICTORY MOTORCYCLES</t>
  </si>
  <si>
    <t>VIM TRAILER MFG INC</t>
  </si>
  <si>
    <t>VULCAN TRAILER MFG CO</t>
  </si>
  <si>
    <t>WABASH NATIONAL CORP</t>
  </si>
  <si>
    <t>WALKER STAINLESS EQUIP CO</t>
  </si>
  <si>
    <t>WALTON PRODUCTS</t>
  </si>
  <si>
    <t>WARREN INC</t>
  </si>
  <si>
    <t>WELCH TRAILER</t>
  </si>
  <si>
    <t>WELD IT</t>
  </si>
  <si>
    <t>WELLCO MFG</t>
  </si>
  <si>
    <t>WELLS CARGO</t>
  </si>
  <si>
    <t>WESCO TRUCK &amp; TRAILER SALES</t>
  </si>
  <si>
    <t>WESTERN RV</t>
  </si>
  <si>
    <t>WESTERN STAR/AUTO CAR</t>
  </si>
  <si>
    <t>WESTERN TRAILERS</t>
  </si>
  <si>
    <t>WESTERN TRUCK &amp; TRAILER CO</t>
  </si>
  <si>
    <t>WEST-MARK CORP</t>
  </si>
  <si>
    <t>WHEELER STEEL WORKS</t>
  </si>
  <si>
    <t>WHITE BEAR EQUIPMENT CO</t>
  </si>
  <si>
    <t>WHITE/GMC</t>
  </si>
  <si>
    <t>WILKENS MFG INC</t>
  </si>
  <si>
    <t>WILLIAMS (MOYOCK MFG INC)</t>
  </si>
  <si>
    <t>WILLIAMS MFG CO</t>
  </si>
  <si>
    <t>WILLIAMSEN TRUCK EQUIPMENT</t>
  </si>
  <si>
    <t>WIL-RO INC</t>
  </si>
  <si>
    <t>WILSON TRAILER CO</t>
  </si>
  <si>
    <t>WORKHORSE CUSTOM CHASSIS</t>
  </si>
  <si>
    <t>X-L SPECIALIZED</t>
  </si>
  <si>
    <t>X-TEN CORPORATION</t>
  </si>
  <si>
    <t>YOUNG TANK INC</t>
  </si>
  <si>
    <t>ZELIGSON</t>
  </si>
  <si>
    <t>ZONGSHEN</t>
  </si>
  <si>
    <t>PETER PIRSCH &amp; SONS CO.</t>
  </si>
  <si>
    <t>BUGATTI</t>
  </si>
  <si>
    <t>AZURE DYNAMICS</t>
  </si>
  <si>
    <t>BASHAN</t>
  </si>
  <si>
    <t>BRAE TRAILERS INC</t>
  </si>
  <si>
    <t>BRI-MAR MANUFACTURING</t>
  </si>
  <si>
    <t>BUS &amp; COACH INTL (BCI)</t>
  </si>
  <si>
    <t>CAN-AM</t>
  </si>
  <si>
    <t>COMPETITION TRAILERS INC</t>
  </si>
  <si>
    <t>FISKER AUTOMOTIVE</t>
  </si>
  <si>
    <t>FLOE INTERNATIONAL</t>
  </si>
  <si>
    <t>GM</t>
  </si>
  <si>
    <t>HERITAGE TRAILERS</t>
  </si>
  <si>
    <t>KYMCO USA INC</t>
  </si>
  <si>
    <t>MAC LTT</t>
  </si>
  <si>
    <t>MCLAREN AUTOMOTIVE</t>
  </si>
  <si>
    <t>MITSUBISHI FUSO TRUCK OF AMERICA INC</t>
  </si>
  <si>
    <t>PEABODY ITL COR</t>
  </si>
  <si>
    <t>RAM</t>
  </si>
  <si>
    <t>STEAIRS WELDING</t>
  </si>
  <si>
    <t>TERMINAL SERVICE COMPANY</t>
  </si>
  <si>
    <t>VT HACKNEY</t>
  </si>
  <si>
    <t>ALMAC INDUSTRIES LIMITED</t>
  </si>
  <si>
    <t>AMERICAN CRUISER MOTOR HOME</t>
  </si>
  <si>
    <t>ARO</t>
  </si>
  <si>
    <t>AXLE &amp; EQUIPMENT SALES CO</t>
  </si>
  <si>
    <t>BEBCO</t>
  </si>
  <si>
    <t>BIG TEX TRAILER MFG INC</t>
  </si>
  <si>
    <t>BILL SCHIFSKY ENTERPRISES</t>
  </si>
  <si>
    <t>CMC TRAILERS DIST INC</t>
  </si>
  <si>
    <t>COLLIERS EQUIPMENT</t>
  </si>
  <si>
    <t>COMMERCIAL BODY SALES</t>
  </si>
  <si>
    <t>ETON</t>
  </si>
  <si>
    <t>GENUINE SCOOTER CO.</t>
  </si>
  <si>
    <t>LIL CAT INC.</t>
  </si>
  <si>
    <t>M. V. AGUSTA</t>
  </si>
  <si>
    <t>MAHINDRA AND MAHINDRA</t>
  </si>
  <si>
    <t>OSHKOSH MOTOR TRUCK CO.</t>
  </si>
  <si>
    <t>SMITH ELECTRIC</t>
  </si>
  <si>
    <t>STERLING TRUCK</t>
  </si>
  <si>
    <t>SYM</t>
  </si>
  <si>
    <t>TRAVALONG INC</t>
  </si>
  <si>
    <t>TRIPLE R TRAILERS</t>
  </si>
  <si>
    <t>TRIUMPH MOTORCYCLE</t>
  </si>
  <si>
    <t>WESTLAND</t>
  </si>
  <si>
    <t>WITZCO TRAILERS INC</t>
  </si>
  <si>
    <t>YIBEN</t>
  </si>
  <si>
    <t>ZERO MOTORCYCLES INC</t>
  </si>
  <si>
    <t>DRAGON PRODUCTS LTD</t>
  </si>
  <si>
    <t>STEALTH TRAILERS</t>
  </si>
  <si>
    <t>BEALL TRANS-LINER</t>
  </si>
  <si>
    <t>BELSHE TRAILERS</t>
  </si>
  <si>
    <t>CO CHEROKE MFG CO</t>
  </si>
  <si>
    <t>DRAGON ESP LTD</t>
  </si>
  <si>
    <t>FERRARA FIRE APPARATUS</t>
  </si>
  <si>
    <t>KIMBLE CHASSIS</t>
  </si>
  <si>
    <t>POMONA SHEET METAL WORKS</t>
  </si>
  <si>
    <t>ROYAL ENFIELD MOTORS</t>
  </si>
  <si>
    <t>TEMSA BUS</t>
  </si>
  <si>
    <t>KARMA AUTOMOTIVE LLC</t>
  </si>
  <si>
    <t>VEH_MOD_ID</t>
  </si>
  <si>
    <t>AMBASSADOR</t>
  </si>
  <si>
    <t>COMMANDO</t>
  </si>
  <si>
    <t>GREMLIN</t>
  </si>
  <si>
    <t>JAVELIN</t>
  </si>
  <si>
    <t>JEEP CHEROKEE</t>
  </si>
  <si>
    <t>JEEPSTER</t>
  </si>
  <si>
    <t>RAMBLER</t>
  </si>
  <si>
    <t>CENTURY WAGON</t>
  </si>
  <si>
    <t>CENTURY LUXUS</t>
  </si>
  <si>
    <t>LESABRE</t>
  </si>
  <si>
    <t>LE SABRE LUXUS</t>
  </si>
  <si>
    <t>ESTATE WAGON</t>
  </si>
  <si>
    <t>DEVILLE</t>
  </si>
  <si>
    <t>CAPRI</t>
  </si>
  <si>
    <t>BEL AIR</t>
  </si>
  <si>
    <t>BISCAYNE</t>
  </si>
  <si>
    <t>BLAZER</t>
  </si>
  <si>
    <t>CAMARO</t>
  </si>
  <si>
    <t>CAPRICE</t>
  </si>
  <si>
    <t>CHEVELLE</t>
  </si>
  <si>
    <t>CHEVY II</t>
  </si>
  <si>
    <t>CORVETTE</t>
  </si>
  <si>
    <t>CORVAIR</t>
  </si>
  <si>
    <t>EL CAMINO</t>
  </si>
  <si>
    <t>IMPALA</t>
  </si>
  <si>
    <t>LUV</t>
  </si>
  <si>
    <t>MALIBU</t>
  </si>
  <si>
    <t>MONTE CARLO</t>
  </si>
  <si>
    <t>NEW YORKER</t>
  </si>
  <si>
    <t>DEERE</t>
  </si>
  <si>
    <t>T OR REO</t>
  </si>
  <si>
    <t>CHALLENGER</t>
  </si>
  <si>
    <t>CHARGER</t>
  </si>
  <si>
    <t>CORONET</t>
  </si>
  <si>
    <t>CRESTWOOD</t>
  </si>
  <si>
    <t>MONACO</t>
  </si>
  <si>
    <t>POLARA</t>
  </si>
  <si>
    <t>BRONCO</t>
  </si>
  <si>
    <t>COURIER</t>
  </si>
  <si>
    <t>FAIRLANE</t>
  </si>
  <si>
    <t>GALAXIE</t>
  </si>
  <si>
    <t>LTD</t>
  </si>
  <si>
    <t>MACH I OR II</t>
  </si>
  <si>
    <t>MUSTANG</t>
  </si>
  <si>
    <t>PINTO</t>
  </si>
  <si>
    <t>RANCHERO</t>
  </si>
  <si>
    <t>TORINO</t>
  </si>
  <si>
    <t>JIMMY</t>
  </si>
  <si>
    <t>MARK SERIES</t>
  </si>
  <si>
    <t>ROTARY</t>
  </si>
  <si>
    <t>COMET</t>
  </si>
  <si>
    <t>COUGAR</t>
  </si>
  <si>
    <t>MARQUIS</t>
  </si>
  <si>
    <t>MONTEGO</t>
  </si>
  <si>
    <t>PARK LANE</t>
  </si>
  <si>
    <t>MOTO GUIZZI</t>
  </si>
  <si>
    <t>CUSTOM CRUISER</t>
  </si>
  <si>
    <t>CUTLASS SUPREME</t>
  </si>
  <si>
    <t>DELTA 88</t>
  </si>
  <si>
    <t>TORONADO</t>
  </si>
  <si>
    <t>OPEL</t>
  </si>
  <si>
    <t>DUSTER</t>
  </si>
  <si>
    <t>FURY</t>
  </si>
  <si>
    <t>SCAMP</t>
  </si>
  <si>
    <t>TRAILDUSTER</t>
  </si>
  <si>
    <t>VALIANT</t>
  </si>
  <si>
    <t>CATALINA</t>
  </si>
  <si>
    <t>FIREBIRD</t>
  </si>
  <si>
    <t>GRAND AM</t>
  </si>
  <si>
    <t>GRAND PRIX</t>
  </si>
  <si>
    <t>GRAND VILLE</t>
  </si>
  <si>
    <t>LEMANS</t>
  </si>
  <si>
    <t>TEMPEST</t>
  </si>
  <si>
    <t>ROLLS ROYCE</t>
  </si>
  <si>
    <t>CARINA</t>
  </si>
  <si>
    <t>CELICA</t>
  </si>
  <si>
    <t>COROLLA</t>
  </si>
  <si>
    <t>CORONA</t>
  </si>
  <si>
    <t>HI-LUX</t>
  </si>
  <si>
    <t>LAND CRUISER</t>
  </si>
  <si>
    <t>MX MARK II</t>
  </si>
  <si>
    <t>BEETLE</t>
  </si>
  <si>
    <t>KARMANN-GHIA</t>
  </si>
  <si>
    <t>DASHER</t>
  </si>
  <si>
    <t>SKYHAWK</t>
  </si>
  <si>
    <t>SKYLARK</t>
  </si>
  <si>
    <t>SEVILLE</t>
  </si>
  <si>
    <t>CHEVETTE</t>
  </si>
  <si>
    <t>CONCOURS</t>
  </si>
  <si>
    <t>MONZA</t>
  </si>
  <si>
    <t>CORDOBA</t>
  </si>
  <si>
    <t>CUSTOM 500, STATION WAGON</t>
  </si>
  <si>
    <t>GRANADA</t>
  </si>
  <si>
    <t>TRAVELALL</t>
  </si>
  <si>
    <t>MONARCH</t>
  </si>
  <si>
    <t>GRAN FURY</t>
  </si>
  <si>
    <t>VOLARE</t>
  </si>
  <si>
    <t>ASTRE</t>
  </si>
  <si>
    <t>SUNBIRD</t>
  </si>
  <si>
    <t>TRANSPORTER</t>
  </si>
  <si>
    <t>RABBIT</t>
  </si>
  <si>
    <t>SCIROCCO</t>
  </si>
  <si>
    <t>INLINE</t>
  </si>
  <si>
    <t>LTD II</t>
  </si>
  <si>
    <t>LEBARON</t>
  </si>
  <si>
    <t>BERTONE</t>
  </si>
  <si>
    <t>FUTURA</t>
  </si>
  <si>
    <t>MAGNA VAN</t>
  </si>
  <si>
    <t>RALLY CAMPER</t>
  </si>
  <si>
    <t>VANDURA</t>
  </si>
  <si>
    <t>VERSAILLES</t>
  </si>
  <si>
    <t>HORIZON</t>
  </si>
  <si>
    <t>THING</t>
  </si>
  <si>
    <t>DIPLOMAT</t>
  </si>
  <si>
    <t>ST REGIS</t>
  </si>
  <si>
    <t>CIVIC</t>
  </si>
  <si>
    <t>CUTLASS SALON</t>
  </si>
  <si>
    <t>DELTA 88 ROYALE</t>
  </si>
  <si>
    <t>98 LUXURY</t>
  </si>
  <si>
    <t>98 REGENCY</t>
  </si>
  <si>
    <t>CHAMP</t>
  </si>
  <si>
    <t>CRESSIDA</t>
  </si>
  <si>
    <t>CITATION</t>
  </si>
  <si>
    <t>280ZX</t>
  </si>
  <si>
    <t>BRAVA</t>
  </si>
  <si>
    <t>PRELUDE</t>
  </si>
  <si>
    <t>BETA</t>
  </si>
  <si>
    <t>COBRA</t>
  </si>
  <si>
    <t>MIRADA</t>
  </si>
  <si>
    <t>LYNX</t>
  </si>
  <si>
    <t>CIMARRON</t>
  </si>
  <si>
    <t>CAVALIER</t>
  </si>
  <si>
    <t>024 DE TOMASO</t>
  </si>
  <si>
    <t>J-2000</t>
  </si>
  <si>
    <t>BRAT</t>
  </si>
  <si>
    <t>DL</t>
  </si>
  <si>
    <t>STARLET</t>
  </si>
  <si>
    <t>633 CSI</t>
  </si>
  <si>
    <t>733I</t>
  </si>
  <si>
    <t>300 SD</t>
  </si>
  <si>
    <t>380 SLC</t>
  </si>
  <si>
    <t>JETTA</t>
  </si>
  <si>
    <t>308GTS</t>
  </si>
  <si>
    <t>STRADA</t>
  </si>
  <si>
    <t>X 1/9</t>
  </si>
  <si>
    <t>ZAGATO</t>
  </si>
  <si>
    <t>TR-8</t>
  </si>
  <si>
    <t>GLF</t>
  </si>
  <si>
    <t>T-1000</t>
  </si>
  <si>
    <t>TOWN CAR</t>
  </si>
  <si>
    <t>CELEBRITY</t>
  </si>
  <si>
    <t>QUANTUM</t>
  </si>
  <si>
    <t>CIERA</t>
  </si>
  <si>
    <t>FIRENZA</t>
  </si>
  <si>
    <t>QUATTRO</t>
  </si>
  <si>
    <t>TEMPO</t>
  </si>
  <si>
    <t>CIVIC CRX</t>
  </si>
  <si>
    <t>TOPAZ</t>
  </si>
  <si>
    <t>FIERO</t>
  </si>
  <si>
    <t>PARISIENNE</t>
  </si>
  <si>
    <t>SUPRA</t>
  </si>
  <si>
    <t>TERCEL</t>
  </si>
  <si>
    <t>VAN WAGON</t>
  </si>
  <si>
    <t>GEO SPRINT</t>
  </si>
  <si>
    <t>5TH AVENUE</t>
  </si>
  <si>
    <t>TAURUS</t>
  </si>
  <si>
    <t>SABLE</t>
  </si>
  <si>
    <t>CARAVELLE</t>
  </si>
  <si>
    <t>CAMRY</t>
  </si>
  <si>
    <t>GOLF</t>
  </si>
  <si>
    <t>VANAGON</t>
  </si>
  <si>
    <t>TURISMO</t>
  </si>
  <si>
    <t>IMPULSE</t>
  </si>
  <si>
    <t>MARK</t>
  </si>
  <si>
    <t>MIRAGE</t>
  </si>
  <si>
    <t>TREDIA</t>
  </si>
  <si>
    <t>CORDIA</t>
  </si>
  <si>
    <t>GALANT</t>
  </si>
  <si>
    <t>4RUNNER</t>
  </si>
  <si>
    <t>SAMURAI</t>
  </si>
  <si>
    <t>BERETTA/CORSICA</t>
  </si>
  <si>
    <t>SHADOW</t>
  </si>
  <si>
    <t>REATTA</t>
  </si>
  <si>
    <t>ALLANTE</t>
  </si>
  <si>
    <t>CONQUEST TSI</t>
  </si>
  <si>
    <t>FESTIVA</t>
  </si>
  <si>
    <t>PROBE</t>
  </si>
  <si>
    <t>TRACER</t>
  </si>
  <si>
    <t>MONTERO</t>
  </si>
  <si>
    <t>PRECIS</t>
  </si>
  <si>
    <t>STARION</t>
  </si>
  <si>
    <t>SUNDANCE</t>
  </si>
  <si>
    <t>LUMINA</t>
  </si>
  <si>
    <t>SALON</t>
  </si>
  <si>
    <t>PRIZM</t>
  </si>
  <si>
    <t>STORM</t>
  </si>
  <si>
    <t>MX-6</t>
  </si>
  <si>
    <t>MX-5 MIATA</t>
  </si>
  <si>
    <t>PROTEGE</t>
  </si>
  <si>
    <t>ECLIPSE</t>
  </si>
  <si>
    <t>SIGMA</t>
  </si>
  <si>
    <t>240SX</t>
  </si>
  <si>
    <t>ACCLAIM</t>
  </si>
  <si>
    <t>TRANS SPORT</t>
  </si>
  <si>
    <t>JUSTY</t>
  </si>
  <si>
    <t>LOYALE</t>
  </si>
  <si>
    <t>SIDEKICK</t>
  </si>
  <si>
    <t>MR2</t>
  </si>
  <si>
    <t>NSX</t>
  </si>
  <si>
    <t>80/90 SERIES</t>
  </si>
  <si>
    <t>100/200 SERIES</t>
  </si>
  <si>
    <t>ROADMASTER ESTATE WAGON</t>
  </si>
  <si>
    <t>BROUGHAM</t>
  </si>
  <si>
    <t>CHARADE</t>
  </si>
  <si>
    <t>STEALTH</t>
  </si>
  <si>
    <t>SONOMA</t>
  </si>
  <si>
    <t>SCOUPE</t>
  </si>
  <si>
    <t>SONATA</t>
  </si>
  <si>
    <t>Q45</t>
  </si>
  <si>
    <t>NAVAJO</t>
  </si>
  <si>
    <t>3000 GT</t>
  </si>
  <si>
    <t>BRAVADA</t>
  </si>
  <si>
    <t>SILHOUETTE</t>
  </si>
  <si>
    <t>CORRADO</t>
  </si>
  <si>
    <t>PASSAT</t>
  </si>
  <si>
    <t>VIGOR</t>
  </si>
  <si>
    <t>EAGLE TALON TSI</t>
  </si>
  <si>
    <t>ELANTRA</t>
  </si>
  <si>
    <t>ES 250</t>
  </si>
  <si>
    <t>SC 300</t>
  </si>
  <si>
    <t>SC 400</t>
  </si>
  <si>
    <t>MX-3 GS</t>
  </si>
  <si>
    <t>DIAMANTE</t>
  </si>
  <si>
    <t>EXPO LRV</t>
  </si>
  <si>
    <t>EXPO SPORT</t>
  </si>
  <si>
    <t>NX2000</t>
  </si>
  <si>
    <t>ACHIEVA</t>
  </si>
  <si>
    <t>SVX</t>
  </si>
  <si>
    <t>PASEO</t>
  </si>
  <si>
    <t>PREVIA</t>
  </si>
  <si>
    <t>525 I</t>
  </si>
  <si>
    <t>CONCORDE</t>
  </si>
  <si>
    <t>VIPER</t>
  </si>
  <si>
    <t>J30</t>
  </si>
  <si>
    <t>STYLUS</t>
  </si>
  <si>
    <t>400/500</t>
  </si>
  <si>
    <t>500 SL/600 SL</t>
  </si>
  <si>
    <t>VILLAGER</t>
  </si>
  <si>
    <t>SL1</t>
  </si>
  <si>
    <t>SW1</t>
  </si>
  <si>
    <t>IMPREZA</t>
  </si>
  <si>
    <t>EUROVAN</t>
  </si>
  <si>
    <t>GTI</t>
  </si>
  <si>
    <t>850 GLT</t>
  </si>
  <si>
    <t>LHS</t>
  </si>
  <si>
    <t>RODEO</t>
  </si>
  <si>
    <t>TAHOE</t>
  </si>
  <si>
    <t>CIRRUS</t>
  </si>
  <si>
    <t>AVENGER</t>
  </si>
  <si>
    <t>STRATUS</t>
  </si>
  <si>
    <t>ASPIRE</t>
  </si>
  <si>
    <t>CONTOUR</t>
  </si>
  <si>
    <t>WINDSTAR</t>
  </si>
  <si>
    <t>SIERRA PICKUP</t>
  </si>
  <si>
    <t>MYSTIQUE</t>
  </si>
  <si>
    <t>SUNFIRE</t>
  </si>
  <si>
    <t>911 CARRERA</t>
  </si>
  <si>
    <t>Z3</t>
  </si>
  <si>
    <t>RAM VAN</t>
  </si>
  <si>
    <t>SAVANA</t>
  </si>
  <si>
    <t>ODYSSEY</t>
  </si>
  <si>
    <t>HOMBRE</t>
  </si>
  <si>
    <t>SEPHIA</t>
  </si>
  <si>
    <t>SPORTAGE</t>
  </si>
  <si>
    <t>LEGACY OUTBACK</t>
  </si>
  <si>
    <t>LX 450</t>
  </si>
  <si>
    <t>BREEZE</t>
  </si>
  <si>
    <t>X90</t>
  </si>
  <si>
    <t>RAV4</t>
  </si>
  <si>
    <t>SLX</t>
  </si>
  <si>
    <t>A-8</t>
  </si>
  <si>
    <t>CATERA</t>
  </si>
  <si>
    <t>KODIAK</t>
  </si>
  <si>
    <t>SEBRING</t>
  </si>
  <si>
    <t>B SERIES</t>
  </si>
  <si>
    <t>D-SERIES</t>
  </si>
  <si>
    <t>PROSPECTOR</t>
  </si>
  <si>
    <t>RAMCHARGER</t>
  </si>
  <si>
    <t>ECONOLINE</t>
  </si>
  <si>
    <t>EXPEDITION</t>
  </si>
  <si>
    <t>CR-V</t>
  </si>
  <si>
    <t>QX4</t>
  </si>
  <si>
    <t>DEFENDER 90</t>
  </si>
  <si>
    <t>MED. DUTY TRUCK</t>
  </si>
  <si>
    <t>B-SERIES PICKUP</t>
  </si>
  <si>
    <t>MOUNTAINEER</t>
  </si>
  <si>
    <t>ESTEEM</t>
  </si>
  <si>
    <t>TACOMA</t>
  </si>
  <si>
    <t>5 SERIES</t>
  </si>
  <si>
    <t>7 SERIES</t>
  </si>
  <si>
    <t>TIBURON</t>
  </si>
  <si>
    <t>LX 470</t>
  </si>
  <si>
    <t>320 ML</t>
  </si>
  <si>
    <t>320 CLK</t>
  </si>
  <si>
    <t>XR4TI</t>
  </si>
  <si>
    <t>LSS</t>
  </si>
  <si>
    <t>BOXSTER</t>
  </si>
  <si>
    <t>FORESTER</t>
  </si>
  <si>
    <t>STREEGA</t>
  </si>
  <si>
    <t>SIENNA</t>
  </si>
  <si>
    <t>TT COUPE</t>
  </si>
  <si>
    <t>3 SERIES</t>
  </si>
  <si>
    <t>6 SERIES</t>
  </si>
  <si>
    <t>8 SERIES</t>
  </si>
  <si>
    <t>M SERIES</t>
  </si>
  <si>
    <t>Z SERIES</t>
  </si>
  <si>
    <t>ESCALADE</t>
  </si>
  <si>
    <t>SILVERADO</t>
  </si>
  <si>
    <t>DENALI</t>
  </si>
  <si>
    <t>ENVOY</t>
  </si>
  <si>
    <t>VEHICROSS</t>
  </si>
  <si>
    <t>ES SERIES</t>
  </si>
  <si>
    <t>GS SERIES</t>
  </si>
  <si>
    <t>LS SERIES</t>
  </si>
  <si>
    <t>LX SERIES</t>
  </si>
  <si>
    <t>SC SERIES</t>
  </si>
  <si>
    <t>CLK-CLASS</t>
  </si>
  <si>
    <t>M-CLASS</t>
  </si>
  <si>
    <t>SL-CLASS</t>
  </si>
  <si>
    <t>SLK</t>
  </si>
  <si>
    <t>ALERO</t>
  </si>
  <si>
    <t>VITARA</t>
  </si>
  <si>
    <t>CAMRY SOLARA</t>
  </si>
  <si>
    <t>TUNDRA</t>
  </si>
  <si>
    <t>S80</t>
  </si>
  <si>
    <t>X5</t>
  </si>
  <si>
    <t>LANOS</t>
  </si>
  <si>
    <t>LEGANZA</t>
  </si>
  <si>
    <t>NUBIRA</t>
  </si>
  <si>
    <t>XTERRA</t>
  </si>
  <si>
    <t>EXCURSION</t>
  </si>
  <si>
    <t>INSIGHT</t>
  </si>
  <si>
    <t>S2000</t>
  </si>
  <si>
    <t>LW</t>
  </si>
  <si>
    <t>PRIUS</t>
  </si>
  <si>
    <t>MDX</t>
  </si>
  <si>
    <t>S-4</t>
  </si>
  <si>
    <t>S-8</t>
  </si>
  <si>
    <t>ALLROAD</t>
  </si>
  <si>
    <t>PT CRUISER</t>
  </si>
  <si>
    <t>ESCAPE</t>
  </si>
  <si>
    <t>EXPLORER SPORT TRAC</t>
  </si>
  <si>
    <t>XG300</t>
  </si>
  <si>
    <t>RIO</t>
  </si>
  <si>
    <t>IS 300</t>
  </si>
  <si>
    <t>HIGHLANDER</t>
  </si>
  <si>
    <t>SEQUOIA</t>
  </si>
  <si>
    <t>S60</t>
  </si>
  <si>
    <t>RSX</t>
  </si>
  <si>
    <t>S-6</t>
  </si>
  <si>
    <t>Z8</t>
  </si>
  <si>
    <t>RENDEZVOUS</t>
  </si>
  <si>
    <t>CTS</t>
  </si>
  <si>
    <t>ESCALADE EXT</t>
  </si>
  <si>
    <t>AVALANCHE</t>
  </si>
  <si>
    <t>TRAILBLAZER</t>
  </si>
  <si>
    <t>XG350</t>
  </si>
  <si>
    <t>SEDONA</t>
  </si>
  <si>
    <t>FREELANDER</t>
  </si>
  <si>
    <t>BLACKWOOD</t>
  </si>
  <si>
    <t>COOPER</t>
  </si>
  <si>
    <t>L SERIES</t>
  </si>
  <si>
    <t>VUE</t>
  </si>
  <si>
    <t>AERIO</t>
  </si>
  <si>
    <t>XL-7</t>
  </si>
  <si>
    <t>CABRIO</t>
  </si>
  <si>
    <t>XC</t>
  </si>
  <si>
    <t>Z4</t>
  </si>
  <si>
    <t>XLR</t>
  </si>
  <si>
    <t>CROSSFIRE</t>
  </si>
  <si>
    <t>ELEMENT</t>
  </si>
  <si>
    <t>PILOT</t>
  </si>
  <si>
    <t>G35</t>
  </si>
  <si>
    <t>ASCENDER</t>
  </si>
  <si>
    <t>SORENTO</t>
  </si>
  <si>
    <t>GX 470</t>
  </si>
  <si>
    <t>SPEED PROTEGE</t>
  </si>
  <si>
    <t>PROTEGE5</t>
  </si>
  <si>
    <t>MARAUDER</t>
  </si>
  <si>
    <t>ECLIPSE SPYDER</t>
  </si>
  <si>
    <t>350Z</t>
  </si>
  <si>
    <t>MURANO</t>
  </si>
  <si>
    <t>VIBE</t>
  </si>
  <si>
    <t>ION</t>
  </si>
  <si>
    <t>XC90</t>
  </si>
  <si>
    <t>ALTIMA HYBRID</t>
  </si>
  <si>
    <t>ARMADA</t>
  </si>
  <si>
    <t>CLS</t>
  </si>
  <si>
    <t>COOPER CLUBMAN</t>
  </si>
  <si>
    <t>DISCOVERY II</t>
  </si>
  <si>
    <t>IS 350</t>
  </si>
  <si>
    <t>IS 350 C</t>
  </si>
  <si>
    <t>IS F</t>
  </si>
  <si>
    <t>LX 570</t>
  </si>
  <si>
    <t>MIGHTY MAX</t>
  </si>
  <si>
    <t>MILAN</t>
  </si>
  <si>
    <t>NAVIGATOR L</t>
  </si>
  <si>
    <t>RX7</t>
  </si>
  <si>
    <t>RX8</t>
  </si>
  <si>
    <t>SC 430</t>
  </si>
  <si>
    <t>SLR</t>
  </si>
  <si>
    <t>SP / SPX</t>
  </si>
  <si>
    <t>SPACE WAGON</t>
  </si>
  <si>
    <t>SPECTRA5</t>
  </si>
  <si>
    <t>E SERIES</t>
  </si>
  <si>
    <t>P SERIES</t>
  </si>
  <si>
    <t>V SERIES</t>
  </si>
  <si>
    <t>W-SERIES</t>
  </si>
  <si>
    <t>100 SERIES</t>
  </si>
  <si>
    <t>128I</t>
  </si>
  <si>
    <t>135I</t>
  </si>
  <si>
    <t>200 GTX</t>
  </si>
  <si>
    <t>200 SERIES</t>
  </si>
  <si>
    <t>2000 GTX</t>
  </si>
  <si>
    <t>300-CLASS</t>
  </si>
  <si>
    <t>320I</t>
  </si>
  <si>
    <t>370Z</t>
  </si>
  <si>
    <t>380-CLASS</t>
  </si>
  <si>
    <t>599 GTB FIORANO</t>
  </si>
  <si>
    <t>60 SPECIAL</t>
  </si>
  <si>
    <t>635 CSI</t>
  </si>
  <si>
    <t>645 CI</t>
  </si>
  <si>
    <t>650I</t>
  </si>
  <si>
    <t>720 SERIES TRUCK</t>
  </si>
  <si>
    <t>80 SERIES</t>
  </si>
  <si>
    <t>88 ROYALE</t>
  </si>
  <si>
    <t>90 SERIES</t>
  </si>
  <si>
    <t>9-7X</t>
  </si>
  <si>
    <t>ALFA ROMERO</t>
  </si>
  <si>
    <t>ALL TERRAIN PICKUP</t>
  </si>
  <si>
    <t>ALL TERRAIN</t>
  </si>
  <si>
    <t>ALPINA B7</t>
  </si>
  <si>
    <t>ALTRA</t>
  </si>
  <si>
    <t>AMANTI</t>
  </si>
  <si>
    <t>ARNAGE</t>
  </si>
  <si>
    <t>ASTRA</t>
  </si>
  <si>
    <t>ATC</t>
  </si>
  <si>
    <t>AURA</t>
  </si>
  <si>
    <t>AVEO</t>
  </si>
  <si>
    <t>AZERA</t>
  </si>
  <si>
    <t>AZURE</t>
  </si>
  <si>
    <t>B210</t>
  </si>
  <si>
    <t>BITURBO</t>
  </si>
  <si>
    <t>BORREGO</t>
  </si>
  <si>
    <t>BREVA 1100</t>
  </si>
  <si>
    <t>BREVA 750</t>
  </si>
  <si>
    <t>BRONCO/BRONCO II</t>
  </si>
  <si>
    <t>BROOKLANDS</t>
  </si>
  <si>
    <t>B-SERIES TRUCK</t>
  </si>
  <si>
    <t>C/T</t>
  </si>
  <si>
    <t>C120</t>
  </si>
  <si>
    <t>CALIBER</t>
  </si>
  <si>
    <t>CALIFORNIA 1100</t>
  </si>
  <si>
    <t>CALIFORNIA III</t>
  </si>
  <si>
    <t>CALIFORNIA VINTAGE</t>
  </si>
  <si>
    <t>CAMPER</t>
  </si>
  <si>
    <t>CARMAQUE</t>
  </si>
  <si>
    <t>CARRERA GT</t>
  </si>
  <si>
    <t>CAYENNE</t>
  </si>
  <si>
    <t>CAYMAN</t>
  </si>
  <si>
    <t>CEMENT MIXER</t>
  </si>
  <si>
    <t>CENTURY II</t>
  </si>
  <si>
    <t>CINCO</t>
  </si>
  <si>
    <t>CITYLINER</t>
  </si>
  <si>
    <t>CJ5</t>
  </si>
  <si>
    <t>CJ7</t>
  </si>
  <si>
    <t>CLUBWAGON</t>
  </si>
  <si>
    <t>COBALT</t>
  </si>
  <si>
    <t>CORSICA</t>
  </si>
  <si>
    <t>COUNTACH</t>
  </si>
  <si>
    <t>CROWN VICTORIA</t>
  </si>
  <si>
    <t>CSX</t>
  </si>
  <si>
    <t>CUBE</t>
  </si>
  <si>
    <t>CUTLASS</t>
  </si>
  <si>
    <t>CUTLASS BROUGHAM</t>
  </si>
  <si>
    <t>CUTLASS CALAIS</t>
  </si>
  <si>
    <t>CUTLASS CIERA</t>
  </si>
  <si>
    <t>CUTLASS CRUISER</t>
  </si>
  <si>
    <t>CUTLASS GL</t>
  </si>
  <si>
    <t>CUTLASS GLS</t>
  </si>
  <si>
    <t>CUTLASS LS</t>
  </si>
  <si>
    <t>CX-7</t>
  </si>
  <si>
    <t>CX-9</t>
  </si>
  <si>
    <t>D-10 MILITARY BLAZER</t>
  </si>
  <si>
    <t>D21 SERIES TRUCK</t>
  </si>
  <si>
    <t>DB7</t>
  </si>
  <si>
    <t>DB9</t>
  </si>
  <si>
    <t>DELTA 88 INTERNATIONAL</t>
  </si>
  <si>
    <t>DIABLO</t>
  </si>
  <si>
    <t>DRILL RIG</t>
  </si>
  <si>
    <t>DTS</t>
  </si>
  <si>
    <t>ECO</t>
  </si>
  <si>
    <t>EDS</t>
  </si>
  <si>
    <t>EIGHT</t>
  </si>
  <si>
    <t>ELAN</t>
  </si>
  <si>
    <t>ELECTRA ESTATE WAGON</t>
  </si>
  <si>
    <t>ELISE</t>
  </si>
  <si>
    <t>ENCLAVE</t>
  </si>
  <si>
    <t>ENTOURAGE</t>
  </si>
  <si>
    <t>ENZO</t>
  </si>
  <si>
    <t>EOS</t>
  </si>
  <si>
    <t>EPICA</t>
  </si>
  <si>
    <t>EQUATOR</t>
  </si>
  <si>
    <t>EQUINOX</t>
  </si>
  <si>
    <t>EQUIPMENT CARRIER</t>
  </si>
  <si>
    <t>ES 300</t>
  </si>
  <si>
    <t>ES 330</t>
  </si>
  <si>
    <t>ES 350</t>
  </si>
  <si>
    <t>ESPRIT</t>
  </si>
  <si>
    <t>EV PLUS</t>
  </si>
  <si>
    <t>EVO</t>
  </si>
  <si>
    <t>EX35</t>
  </si>
  <si>
    <t>EXECUTIVE XJ6</t>
  </si>
  <si>
    <t>EXIGE</t>
  </si>
  <si>
    <t>EXPO</t>
  </si>
  <si>
    <t>EXPRESS RV</t>
  </si>
  <si>
    <t>F355</t>
  </si>
  <si>
    <t>F40</t>
  </si>
  <si>
    <t>F50</t>
  </si>
  <si>
    <t>F575</t>
  </si>
  <si>
    <t>FCX</t>
  </si>
  <si>
    <t>FE TRUCK</t>
  </si>
  <si>
    <t>FG TRUCK</t>
  </si>
  <si>
    <t>FH TRUCK</t>
  </si>
  <si>
    <t>FIFTH AVENUE</t>
  </si>
  <si>
    <t>PETER PIRSCH</t>
  </si>
  <si>
    <t>FIT</t>
  </si>
  <si>
    <t>FIVE HUNDRED</t>
  </si>
  <si>
    <t>FJ CRUISER</t>
  </si>
  <si>
    <t>FK TRUCK</t>
  </si>
  <si>
    <t>FLEETWOOD</t>
  </si>
  <si>
    <t>FLEX</t>
  </si>
  <si>
    <t>FM TRUCK</t>
  </si>
  <si>
    <t>FORENZA</t>
  </si>
  <si>
    <t>FORSA</t>
  </si>
  <si>
    <t>FORTE</t>
  </si>
  <si>
    <t>FREESTAR</t>
  </si>
  <si>
    <t>FREESTYLE</t>
  </si>
  <si>
    <t>FUEGO</t>
  </si>
  <si>
    <t>FUSION</t>
  </si>
  <si>
    <t>FWD</t>
  </si>
  <si>
    <t>FX35</t>
  </si>
  <si>
    <t>FX50</t>
  </si>
  <si>
    <t>G3</t>
  </si>
  <si>
    <t>G37</t>
  </si>
  <si>
    <t>G5</t>
  </si>
  <si>
    <t>G6</t>
  </si>
  <si>
    <t>G8</t>
  </si>
  <si>
    <t>GL-10</t>
  </si>
  <si>
    <t>GLI</t>
  </si>
  <si>
    <t>GLK</t>
  </si>
  <si>
    <t>GRAND MARQUIS</t>
  </si>
  <si>
    <t>GRAND CARAVAN</t>
  </si>
  <si>
    <t>GRAND CHEROKEE</t>
  </si>
  <si>
    <t>GRAND LEMANS</t>
  </si>
  <si>
    <t>GRAND VITARA</t>
  </si>
  <si>
    <t>GRANSPORT</t>
  </si>
  <si>
    <t>GS 300</t>
  </si>
  <si>
    <t>GS 350</t>
  </si>
  <si>
    <t>GS 400</t>
  </si>
  <si>
    <t>GS 430</t>
  </si>
  <si>
    <t>GS 450H HYBRID</t>
  </si>
  <si>
    <t>GS 460</t>
  </si>
  <si>
    <t>GTO</t>
  </si>
  <si>
    <t>GT-R</t>
  </si>
  <si>
    <t>H-1</t>
  </si>
  <si>
    <t>H-3</t>
  </si>
  <si>
    <t>HATCHBACK</t>
  </si>
  <si>
    <t>HHR</t>
  </si>
  <si>
    <t>HMC2</t>
  </si>
  <si>
    <t>HMC4</t>
  </si>
  <si>
    <t>HMCO</t>
  </si>
  <si>
    <t>HONEYBEE</t>
  </si>
  <si>
    <t>HP2</t>
  </si>
  <si>
    <t>I-MARK</t>
  </si>
  <si>
    <t>INCOMPLETE VEHICLE</t>
  </si>
  <si>
    <t>INTER FRONT LOADER</t>
  </si>
  <si>
    <t>INTER REAR LOADER</t>
  </si>
  <si>
    <t>INTER SIDE LOADER</t>
  </si>
  <si>
    <t>IS 250</t>
  </si>
  <si>
    <t>IS 250 C</t>
  </si>
  <si>
    <t>J10 PICKUP</t>
  </si>
  <si>
    <t>J20 PICKUP</t>
  </si>
  <si>
    <t>JALPA</t>
  </si>
  <si>
    <t>JIMNY</t>
  </si>
  <si>
    <t>JOURNEY</t>
  </si>
  <si>
    <t>KING CAB</t>
  </si>
  <si>
    <t>KOMBI</t>
  </si>
  <si>
    <t>L100</t>
  </si>
  <si>
    <t>L200</t>
  </si>
  <si>
    <t>L300</t>
  </si>
  <si>
    <t>L7</t>
  </si>
  <si>
    <t>LACROSSE</t>
  </si>
  <si>
    <t>LAURENTIAN</t>
  </si>
  <si>
    <t>LM</t>
  </si>
  <si>
    <t>LOW ENTRY</t>
  </si>
  <si>
    <t>LPS</t>
  </si>
  <si>
    <t>LR2</t>
  </si>
  <si>
    <t>LR3</t>
  </si>
  <si>
    <t>LS 400</t>
  </si>
  <si>
    <t>LS 430</t>
  </si>
  <si>
    <t>LS 460</t>
  </si>
  <si>
    <t>LS 600H L</t>
  </si>
  <si>
    <t>LUCERNE</t>
  </si>
  <si>
    <t>M128 GT</t>
  </si>
  <si>
    <t>M138 SPYDER</t>
  </si>
  <si>
    <t>MARINER</t>
  </si>
  <si>
    <t>MARINER HYBRID</t>
  </si>
  <si>
    <t>MARK LT</t>
  </si>
  <si>
    <t>MARK MKS</t>
  </si>
  <si>
    <t>MARK MKT</t>
  </si>
  <si>
    <t>MARK MKX</t>
  </si>
  <si>
    <t>MARK MKZ</t>
  </si>
  <si>
    <t>MARK VI</t>
  </si>
  <si>
    <t>MARK VII</t>
  </si>
  <si>
    <t>MARK VIII</t>
  </si>
  <si>
    <t>COROLLA MATRIX</t>
  </si>
  <si>
    <t>MAZDA3</t>
  </si>
  <si>
    <t>MEDALLION</t>
  </si>
  <si>
    <t>MILAN HYBRID</t>
  </si>
  <si>
    <t>MINI RAM</t>
  </si>
  <si>
    <t>MIXER</t>
  </si>
  <si>
    <t>MONDIAL</t>
  </si>
  <si>
    <t>MONTERO SPORT</t>
  </si>
  <si>
    <t>MTD COUNTRY SQUIRE</t>
  </si>
  <si>
    <t>MULSANNE</t>
  </si>
  <si>
    <t>MULTI</t>
  </si>
  <si>
    <t>MURCIELAGO</t>
  </si>
  <si>
    <t>N W BET CONVERT GLX</t>
  </si>
  <si>
    <t>NEW BEETLE</t>
  </si>
  <si>
    <t>NEW S4</t>
  </si>
  <si>
    <t>NITRO</t>
  </si>
  <si>
    <t>NORGE</t>
  </si>
  <si>
    <t>NX COUPE</t>
  </si>
  <si>
    <t>OPTRA</t>
  </si>
  <si>
    <t>OUTBACK</t>
  </si>
  <si>
    <t>OUTLOOK</t>
  </si>
  <si>
    <t>PACIFICA</t>
  </si>
  <si>
    <t>PARK WARD</t>
  </si>
  <si>
    <t>PHAETON</t>
  </si>
  <si>
    <t>PHANTOM</t>
  </si>
  <si>
    <t>PININFARINA</t>
  </si>
  <si>
    <t>PONY</t>
  </si>
  <si>
    <t>GEO PRIZM</t>
  </si>
  <si>
    <t>PROFESSIONAL CHASSIS</t>
  </si>
  <si>
    <t>PUP</t>
  </si>
  <si>
    <t>Q5</t>
  </si>
  <si>
    <t>Q7</t>
  </si>
  <si>
    <t>QUATTROPORTE</t>
  </si>
  <si>
    <t>QX56</t>
  </si>
  <si>
    <t>R32</t>
  </si>
  <si>
    <t>RAINIER</t>
  </si>
  <si>
    <t>RALLY WAGON</t>
  </si>
  <si>
    <t>RALLY WAGON / VAN</t>
  </si>
  <si>
    <t>RAM WAGON</t>
  </si>
  <si>
    <t>RAMPAGE</t>
  </si>
  <si>
    <t>RANGE ROVER</t>
  </si>
  <si>
    <t>RANGE ROVER SPORT</t>
  </si>
  <si>
    <t>RDX</t>
  </si>
  <si>
    <t>RECYCLE EQUIPMENT</t>
  </si>
  <si>
    <t>REGENCY</t>
  </si>
  <si>
    <t>RELAY</t>
  </si>
  <si>
    <t>RENO</t>
  </si>
  <si>
    <t>RIDGELINE</t>
  </si>
  <si>
    <t>RIO5</t>
  </si>
  <si>
    <t>RONDO</t>
  </si>
  <si>
    <t>ROUTAN</t>
  </si>
  <si>
    <t>RS4</t>
  </si>
  <si>
    <t>RS6</t>
  </si>
  <si>
    <t>RX 300</t>
  </si>
  <si>
    <t>RX 330</t>
  </si>
  <si>
    <t>RX 350</t>
  </si>
  <si>
    <t>RX 400</t>
  </si>
  <si>
    <t>RX 400 HYBRID</t>
  </si>
  <si>
    <t>S15</t>
  </si>
  <si>
    <t>S40</t>
  </si>
  <si>
    <t>S70</t>
  </si>
  <si>
    <t>S90</t>
  </si>
  <si>
    <t>SA310</t>
  </si>
  <si>
    <t>SC2</t>
  </si>
  <si>
    <t>SCHOOL BUS / TRANSIT BUS</t>
  </si>
  <si>
    <t>SHORT BED</t>
  </si>
  <si>
    <t>SILVER SERIES</t>
  </si>
  <si>
    <t>SILVERSTAR</t>
  </si>
  <si>
    <t>SKY</t>
  </si>
  <si>
    <t>SL2</t>
  </si>
  <si>
    <t>SOLSTICE</t>
  </si>
  <si>
    <t>SOUL</t>
  </si>
  <si>
    <t>SOVERIGN</t>
  </si>
  <si>
    <t>GEO SPECTRUM</t>
  </si>
  <si>
    <t>SPEED 3</t>
  </si>
  <si>
    <t>SPEED 6 AWD</t>
  </si>
  <si>
    <t>SPEED MIATA</t>
  </si>
  <si>
    <t>SPORTVAN / VAN</t>
  </si>
  <si>
    <t>SPYDER</t>
  </si>
  <si>
    <t>SRX</t>
  </si>
  <si>
    <t>STELLAR</t>
  </si>
  <si>
    <t>STEPVAN</t>
  </si>
  <si>
    <t>STS</t>
  </si>
  <si>
    <t>S-TYPE</t>
  </si>
  <si>
    <t>SUNBURST</t>
  </si>
  <si>
    <t>SW2</t>
  </si>
  <si>
    <t>SYCLONE</t>
  </si>
  <si>
    <t>T-C BY MASERATI</t>
  </si>
  <si>
    <t>TERRAIN</t>
  </si>
  <si>
    <t>TERRAZA</t>
  </si>
  <si>
    <t>TESTAROSSA</t>
  </si>
  <si>
    <t>THINK NEIGHBOR</t>
  </si>
  <si>
    <t>TIGUAN</t>
  </si>
  <si>
    <t>TOPKICK</t>
  </si>
  <si>
    <t>TORRENT</t>
  </si>
  <si>
    <t>TOUAREG</t>
  </si>
  <si>
    <t>TOURING LIMO</t>
  </si>
  <si>
    <t>TR7</t>
  </si>
  <si>
    <t>SETRA</t>
  </si>
  <si>
    <t>TRANSIT CONNECT</t>
  </si>
  <si>
    <t>TRAVERSE</t>
  </si>
  <si>
    <t>TRIBECA</t>
  </si>
  <si>
    <t>TRIBUTE HYBRID</t>
  </si>
  <si>
    <t>TSX</t>
  </si>
  <si>
    <t>TUCSON</t>
  </si>
  <si>
    <t>TURBO</t>
  </si>
  <si>
    <t>UPLANDER</t>
  </si>
  <si>
    <t>V10 CENTAURO</t>
  </si>
  <si>
    <t>V40</t>
  </si>
  <si>
    <t>V50</t>
  </si>
  <si>
    <t>V7 CLASSIC</t>
  </si>
  <si>
    <t>V70</t>
  </si>
  <si>
    <t>V8 QUATTRO</t>
  </si>
  <si>
    <t>V90</t>
  </si>
  <si>
    <t>VALUE VAN</t>
  </si>
  <si>
    <t>VANDENPLAS</t>
  </si>
  <si>
    <t>VANQUISH</t>
  </si>
  <si>
    <t>V8</t>
  </si>
  <si>
    <t>VENZA</t>
  </si>
  <si>
    <t>VERONA</t>
  </si>
  <si>
    <t>VERSA</t>
  </si>
  <si>
    <t>VEYRON</t>
  </si>
  <si>
    <t>VIRAGE</t>
  </si>
  <si>
    <t>WAVE</t>
  </si>
  <si>
    <t>X TRAIL</t>
  </si>
  <si>
    <t>X3</t>
  </si>
  <si>
    <t>X6</t>
  </si>
  <si>
    <t>XC60</t>
  </si>
  <si>
    <t>XC70</t>
  </si>
  <si>
    <t>XF SERIES</t>
  </si>
  <si>
    <t>XJ SERIES</t>
  </si>
  <si>
    <t>XK SERIES</t>
  </si>
  <si>
    <t>XR3</t>
  </si>
  <si>
    <t>XT</t>
  </si>
  <si>
    <t>X-TYPE</t>
  </si>
  <si>
    <t>YARIS</t>
  </si>
  <si>
    <t>ILX</t>
  </si>
  <si>
    <t>RLX</t>
  </si>
  <si>
    <t>ZDX</t>
  </si>
  <si>
    <t>RAPIDE</t>
  </si>
  <si>
    <t>A8</t>
  </si>
  <si>
    <t>RS5</t>
  </si>
  <si>
    <t>S4</t>
  </si>
  <si>
    <t>S6</t>
  </si>
  <si>
    <t>S7</t>
  </si>
  <si>
    <t>S8</t>
  </si>
  <si>
    <t>TT</t>
  </si>
  <si>
    <t>TTS</t>
  </si>
  <si>
    <t>ACTIVE E</t>
  </si>
  <si>
    <t>ACTIVEHYBRID 3</t>
  </si>
  <si>
    <t>X1</t>
  </si>
  <si>
    <t>VERANO</t>
  </si>
  <si>
    <t>CTS-V</t>
  </si>
  <si>
    <t>STS-V</t>
  </si>
  <si>
    <t>XLR-V</t>
  </si>
  <si>
    <t>XTS</t>
  </si>
  <si>
    <t>BERETTA</t>
  </si>
  <si>
    <t>C10</t>
  </si>
  <si>
    <t>C1500 SUBURBAN</t>
  </si>
  <si>
    <t>C20</t>
  </si>
  <si>
    <t>C2500 SUBURBAN</t>
  </si>
  <si>
    <t>CAPTIVA</t>
  </si>
  <si>
    <t>CRUZE</t>
  </si>
  <si>
    <t>D10</t>
  </si>
  <si>
    <t>D30</t>
  </si>
  <si>
    <t>EQUINOX SPORT</t>
  </si>
  <si>
    <t>K10</t>
  </si>
  <si>
    <t>K20</t>
  </si>
  <si>
    <t>K30</t>
  </si>
  <si>
    <t>MONTE</t>
  </si>
  <si>
    <t>R10</t>
  </si>
  <si>
    <t>R10 SUBURBAN</t>
  </si>
  <si>
    <t>R20</t>
  </si>
  <si>
    <t>R20 SUBURBAN</t>
  </si>
  <si>
    <t>R2500 SUBURBAN</t>
  </si>
  <si>
    <t>R30</t>
  </si>
  <si>
    <t>R3500</t>
  </si>
  <si>
    <t>S10</t>
  </si>
  <si>
    <t>S10 BLAZER</t>
  </si>
  <si>
    <t>S10 ELECTRIC</t>
  </si>
  <si>
    <t>SILVERADO C1500</t>
  </si>
  <si>
    <t>SILVERADO C2500</t>
  </si>
  <si>
    <t>SILVERADO C3500</t>
  </si>
  <si>
    <t>SILVERADO K1500</t>
  </si>
  <si>
    <t>SILVERADO K2500</t>
  </si>
  <si>
    <t>SILVERADO K3500</t>
  </si>
  <si>
    <t>SILVERADO SS</t>
  </si>
  <si>
    <t>SPARK</t>
  </si>
  <si>
    <t>TAHOE C1500</t>
  </si>
  <si>
    <t>TAHOE K1500</t>
  </si>
  <si>
    <t>TRAX</t>
  </si>
  <si>
    <t>V10</t>
  </si>
  <si>
    <t>V10 BLAZER</t>
  </si>
  <si>
    <t>V10 SUBURBAN</t>
  </si>
  <si>
    <t>V1500 SUBURBAN</t>
  </si>
  <si>
    <t>V20</t>
  </si>
  <si>
    <t>V2500 SUBURBAN</t>
  </si>
  <si>
    <t>V30</t>
  </si>
  <si>
    <t>V3500</t>
  </si>
  <si>
    <t>VOLT</t>
  </si>
  <si>
    <t>300C</t>
  </si>
  <si>
    <t>NEW</t>
  </si>
  <si>
    <t>COLT 100</t>
  </si>
  <si>
    <t>D-100</t>
  </si>
  <si>
    <t>D-150</t>
  </si>
  <si>
    <t>D-250</t>
  </si>
  <si>
    <t>D-350</t>
  </si>
  <si>
    <t>D50</t>
  </si>
  <si>
    <t>RAM 1500</t>
  </si>
  <si>
    <t>RAM 2500</t>
  </si>
  <si>
    <t>RAM 50</t>
  </si>
  <si>
    <t>RAM SRT10</t>
  </si>
  <si>
    <t>RAM TRUCK 1500</t>
  </si>
  <si>
    <t>RAM TRUCK 2500</t>
  </si>
  <si>
    <t>RAM 3500</t>
  </si>
  <si>
    <t>RAMCHARGER AD-150</t>
  </si>
  <si>
    <t>RAMCHARGER AW-150</t>
  </si>
  <si>
    <t>W100</t>
  </si>
  <si>
    <t>W-100</t>
  </si>
  <si>
    <t>W-150</t>
  </si>
  <si>
    <t>W-250</t>
  </si>
  <si>
    <t>W-350</t>
  </si>
  <si>
    <t>512TR</t>
  </si>
  <si>
    <t>F430</t>
  </si>
  <si>
    <t>500 ABARTH</t>
  </si>
  <si>
    <t>500 LOUNGE</t>
  </si>
  <si>
    <t>500 POP</t>
  </si>
  <si>
    <t>500 SPORT</t>
  </si>
  <si>
    <t>500L EASY</t>
  </si>
  <si>
    <t>500L LOUNGE</t>
  </si>
  <si>
    <t>500L POP</t>
  </si>
  <si>
    <t>500L TREKKING</t>
  </si>
  <si>
    <t>KARMA</t>
  </si>
  <si>
    <t>BRONCO II</t>
  </si>
  <si>
    <t>C-MAX</t>
  </si>
  <si>
    <t>CROWN VIC</t>
  </si>
  <si>
    <t>ECOSPORT</t>
  </si>
  <si>
    <t>F100</t>
  </si>
  <si>
    <t>F150</t>
  </si>
  <si>
    <t>F250</t>
  </si>
  <si>
    <t>F350</t>
  </si>
  <si>
    <t>F450</t>
  </si>
  <si>
    <t>KA</t>
  </si>
  <si>
    <t>MONDEO</t>
  </si>
  <si>
    <t>E2</t>
  </si>
  <si>
    <t>EV1</t>
  </si>
  <si>
    <t>C3500</t>
  </si>
  <si>
    <t>K1500 JIMMY</t>
  </si>
  <si>
    <t>R1500</t>
  </si>
  <si>
    <t>R35 CONVENTIONAL</t>
  </si>
  <si>
    <t>SIERRA C1500</t>
  </si>
  <si>
    <t>SIERRA C2500</t>
  </si>
  <si>
    <t>SIERRA C3500</t>
  </si>
  <si>
    <t>SIERRA DENALI</t>
  </si>
  <si>
    <t>SIERRA K1500</t>
  </si>
  <si>
    <t>SIERRA K2500</t>
  </si>
  <si>
    <t>SIERRA K3500</t>
  </si>
  <si>
    <t>V15 CONVENTIONAL</t>
  </si>
  <si>
    <t>V25 CONVENTIONAL</t>
  </si>
  <si>
    <t>V35 CONVENTIONAL</t>
  </si>
  <si>
    <t>CROSSTOUR</t>
  </si>
  <si>
    <t>CR-Z</t>
  </si>
  <si>
    <t>EV</t>
  </si>
  <si>
    <t>H3</t>
  </si>
  <si>
    <t>H3T</t>
  </si>
  <si>
    <t>HMCS</t>
  </si>
  <si>
    <t>EQUUS</t>
  </si>
  <si>
    <t>VELOSTER</t>
  </si>
  <si>
    <t>VERACRUZGLS</t>
  </si>
  <si>
    <t>EX37</t>
  </si>
  <si>
    <t>FX37</t>
  </si>
  <si>
    <t>FX45</t>
  </si>
  <si>
    <t>G25</t>
  </si>
  <si>
    <t>JX35</t>
  </si>
  <si>
    <t>M35H</t>
  </si>
  <si>
    <t>Q50</t>
  </si>
  <si>
    <t>Q60</t>
  </si>
  <si>
    <t>QX50</t>
  </si>
  <si>
    <t>QX70</t>
  </si>
  <si>
    <t>ESTAR</t>
  </si>
  <si>
    <t>I-280</t>
  </si>
  <si>
    <t>I-350</t>
  </si>
  <si>
    <t>I-370</t>
  </si>
  <si>
    <t>F-TYPE</t>
  </si>
  <si>
    <t>SUPER V8</t>
  </si>
  <si>
    <t>VANDEN</t>
  </si>
  <si>
    <t>XF</t>
  </si>
  <si>
    <t>XFR</t>
  </si>
  <si>
    <t>XJ</t>
  </si>
  <si>
    <t>XJ12</t>
  </si>
  <si>
    <t>XJ6</t>
  </si>
  <si>
    <t>XJ6L</t>
  </si>
  <si>
    <t>XJ8</t>
  </si>
  <si>
    <t>XJL</t>
  </si>
  <si>
    <t>XJR</t>
  </si>
  <si>
    <t>XJS</t>
  </si>
  <si>
    <t>XK</t>
  </si>
  <si>
    <t>XK8</t>
  </si>
  <si>
    <t>XKR</t>
  </si>
  <si>
    <t>J10</t>
  </si>
  <si>
    <t>J20</t>
  </si>
  <si>
    <t>CADENZA</t>
  </si>
  <si>
    <t>NEW SPECTRA</t>
  </si>
  <si>
    <t>AVENTADOR</t>
  </si>
  <si>
    <t>LR4</t>
  </si>
  <si>
    <t>RANGE ROV</t>
  </si>
  <si>
    <t>RANGE RVR</t>
  </si>
  <si>
    <t>CT</t>
  </si>
  <si>
    <t>GX</t>
  </si>
  <si>
    <t>IS</t>
  </si>
  <si>
    <t>IS-F</t>
  </si>
  <si>
    <t>CONTINTL</t>
  </si>
  <si>
    <t>MKS</t>
  </si>
  <si>
    <t>MKT</t>
  </si>
  <si>
    <t>MKX</t>
  </si>
  <si>
    <t>MKZ</t>
  </si>
  <si>
    <t>T C</t>
  </si>
  <si>
    <t>EVORA</t>
  </si>
  <si>
    <t>GHIBLI</t>
  </si>
  <si>
    <t>323/SE</t>
  </si>
  <si>
    <t>6I</t>
  </si>
  <si>
    <t>6S</t>
  </si>
  <si>
    <t>B2000</t>
  </si>
  <si>
    <t>B2200</t>
  </si>
  <si>
    <t>B2300</t>
  </si>
  <si>
    <t>B2500</t>
  </si>
  <si>
    <t>B2600</t>
  </si>
  <si>
    <t>B3000</t>
  </si>
  <si>
    <t>B4000</t>
  </si>
  <si>
    <t>CX-5</t>
  </si>
  <si>
    <t>MAZDA2</t>
  </si>
  <si>
    <t>MAZDA3I</t>
  </si>
  <si>
    <t>MAZDA3S</t>
  </si>
  <si>
    <t>MAZDA6I</t>
  </si>
  <si>
    <t>MAZDA6S</t>
  </si>
  <si>
    <t>MAZDASPEED3</t>
  </si>
  <si>
    <t>MAZDASPEED6</t>
  </si>
  <si>
    <t>MIATA</t>
  </si>
  <si>
    <t>MX-3</t>
  </si>
  <si>
    <t>MX5</t>
  </si>
  <si>
    <t>MX-5</t>
  </si>
  <si>
    <t>MP4-12C</t>
  </si>
  <si>
    <t>CLA</t>
  </si>
  <si>
    <t>E300D</t>
  </si>
  <si>
    <t>E320</t>
  </si>
  <si>
    <t>E420</t>
  </si>
  <si>
    <t>GLA</t>
  </si>
  <si>
    <t>ML-CLASS</t>
  </si>
  <si>
    <t>SL65AMG</t>
  </si>
  <si>
    <t>SLS</t>
  </si>
  <si>
    <t>VIANO</t>
  </si>
  <si>
    <t>I MIEV</t>
  </si>
  <si>
    <t>MIGHTY</t>
  </si>
  <si>
    <t>OUTLANDER SPORT</t>
  </si>
  <si>
    <t>SP</t>
  </si>
  <si>
    <t>200SX/SE</t>
  </si>
  <si>
    <t>240SX/SE</t>
  </si>
  <si>
    <t>D21</t>
  </si>
  <si>
    <t>JUKE</t>
  </si>
  <si>
    <t>LEAF</t>
  </si>
  <si>
    <t>SHORT</t>
  </si>
  <si>
    <t>AZTEK</t>
  </si>
  <si>
    <t>J2000</t>
  </si>
  <si>
    <t>924S</t>
  </si>
  <si>
    <t>BOXSTERS</t>
  </si>
  <si>
    <t>CARRERA</t>
  </si>
  <si>
    <t>PANAMERA</t>
  </si>
  <si>
    <t>PROMASTER</t>
  </si>
  <si>
    <t>18I</t>
  </si>
  <si>
    <t>SPORTWAGON</t>
  </si>
  <si>
    <t>GHOST</t>
  </si>
  <si>
    <t>92X</t>
  </si>
  <si>
    <t>9-4X</t>
  </si>
  <si>
    <t>LS1</t>
  </si>
  <si>
    <t>LS2</t>
  </si>
  <si>
    <t>LW1</t>
  </si>
  <si>
    <t>LW2</t>
  </si>
  <si>
    <t>LW200</t>
  </si>
  <si>
    <t>LW300</t>
  </si>
  <si>
    <t>FORTWO</t>
  </si>
  <si>
    <t>B9 TRIBECA</t>
  </si>
  <si>
    <t>BRZ</t>
  </si>
  <si>
    <t>LEGCY</t>
  </si>
  <si>
    <t>LGCY</t>
  </si>
  <si>
    <t>XV CROSSTREK</t>
  </si>
  <si>
    <t>KIZASHI</t>
  </si>
  <si>
    <t>SX4</t>
  </si>
  <si>
    <t>XL7</t>
  </si>
  <si>
    <t>MODEL S</t>
  </si>
  <si>
    <t>3/4 TON</t>
  </si>
  <si>
    <t>4RUNNER/SR5</t>
  </si>
  <si>
    <t>DELUXE</t>
  </si>
  <si>
    <t>FR-S</t>
  </si>
  <si>
    <t>SCION IQ</t>
  </si>
  <si>
    <t>SCION IQ ELECTRIC</t>
  </si>
  <si>
    <t>SCION TC</t>
  </si>
  <si>
    <t>SCION XA</t>
  </si>
  <si>
    <t>SCION XB</t>
  </si>
  <si>
    <t>SCION XD</t>
  </si>
  <si>
    <t>SR5</t>
  </si>
  <si>
    <t>XTRACAB</t>
  </si>
  <si>
    <t>TR8</t>
  </si>
  <si>
    <t>NEW GTI</t>
  </si>
  <si>
    <t>NEW JETTA</t>
  </si>
  <si>
    <t>NW BET CONVERT</t>
  </si>
  <si>
    <t>PSAT</t>
  </si>
  <si>
    <t>GV</t>
  </si>
  <si>
    <t>GVC</t>
  </si>
  <si>
    <t>GVL</t>
  </si>
  <si>
    <t>GVS</t>
  </si>
  <si>
    <t>GVX</t>
  </si>
  <si>
    <t>2.2CL</t>
  </si>
  <si>
    <t>2.3CL</t>
  </si>
  <si>
    <t>2.5TL</t>
  </si>
  <si>
    <t>3.0CL</t>
  </si>
  <si>
    <t>3.2CL</t>
  </si>
  <si>
    <t>3.2TL</t>
  </si>
  <si>
    <t>3.5RL</t>
  </si>
  <si>
    <t>TLX</t>
  </si>
  <si>
    <t>4C</t>
  </si>
  <si>
    <t>VELOCE</t>
  </si>
  <si>
    <t>10TH ANNIVERSARY</t>
  </si>
  <si>
    <t>CLASSIC CHOPPER</t>
  </si>
  <si>
    <t>LSC</t>
  </si>
  <si>
    <t>SLAMMER</t>
  </si>
  <si>
    <t>STALKER</t>
  </si>
  <si>
    <t>TEJAS SJ</t>
  </si>
  <si>
    <t>TEXAS CHOPPER</t>
  </si>
  <si>
    <t>CAPONORD</t>
  </si>
  <si>
    <t>DORSODURO</t>
  </si>
  <si>
    <t>ETV 1000</t>
  </si>
  <si>
    <t>MANA</t>
  </si>
  <si>
    <t>MOJITO</t>
  </si>
  <si>
    <t>MXV</t>
  </si>
  <si>
    <t>RS</t>
  </si>
  <si>
    <t>RST FUTURA</t>
  </si>
  <si>
    <t>RSV</t>
  </si>
  <si>
    <t>RSV4</t>
  </si>
  <si>
    <t>RXV</t>
  </si>
  <si>
    <t>SCARABEO</t>
  </si>
  <si>
    <t>SHIVER</t>
  </si>
  <si>
    <t>SL1000</t>
  </si>
  <si>
    <t>SPORTCITY</t>
  </si>
  <si>
    <t>SPORTCITY 250</t>
  </si>
  <si>
    <t>SR MOTARD</t>
  </si>
  <si>
    <t>SR50</t>
  </si>
  <si>
    <t>SXV</t>
  </si>
  <si>
    <t>TUONO</t>
  </si>
  <si>
    <t>HUNTER 244</t>
  </si>
  <si>
    <t>V12 VANTAGE</t>
  </si>
  <si>
    <t>A4 ALLROAD</t>
  </si>
  <si>
    <t>Q3</t>
  </si>
  <si>
    <t>RS7</t>
  </si>
  <si>
    <t>SQ5</t>
  </si>
  <si>
    <t>TT RS</t>
  </si>
  <si>
    <t>C / DC</t>
  </si>
  <si>
    <t>CONSTRUKTOR</t>
  </si>
  <si>
    <t>DK</t>
  </si>
  <si>
    <t>XPERT</t>
  </si>
  <si>
    <t>XSPOTTER-OFF</t>
  </si>
  <si>
    <t>XSPOTTER-ON</t>
  </si>
  <si>
    <t>TRANSIT CONNECT E</t>
  </si>
  <si>
    <t>BASHAN ATV</t>
  </si>
  <si>
    <t>BASHAN DIRT BIKE</t>
  </si>
  <si>
    <t>BASHAN MOTORCYCLE</t>
  </si>
  <si>
    <t>BASHAN SCOOTER</t>
  </si>
  <si>
    <t>HD67MX</t>
  </si>
  <si>
    <t>LD15A</t>
  </si>
  <si>
    <t>MD23M</t>
  </si>
  <si>
    <t>MD26M</t>
  </si>
  <si>
    <t>BEAR BONES</t>
  </si>
  <si>
    <t>DEVILS ADVOCATE</t>
  </si>
  <si>
    <t>MERC</t>
  </si>
  <si>
    <t>MISS BEHAVIN</t>
  </si>
  <si>
    <t>PARADOX</t>
  </si>
  <si>
    <t>RAGE</t>
  </si>
  <si>
    <t>REAPER</t>
  </si>
  <si>
    <t>SCREAMIN DEMON</t>
  </si>
  <si>
    <t>THE SLED</t>
  </si>
  <si>
    <t>VENOM</t>
  </si>
  <si>
    <t>AEROGLIDE</t>
  </si>
  <si>
    <t>AEROSPORT</t>
  </si>
  <si>
    <t>BOXER</t>
  </si>
  <si>
    <t>BULLDOG</t>
  </si>
  <si>
    <t>CHOPPER</t>
  </si>
  <si>
    <t>COYOTE</t>
  </si>
  <si>
    <t>HUSKY</t>
  </si>
  <si>
    <t>K9</t>
  </si>
  <si>
    <t>K-9</t>
  </si>
  <si>
    <t>MASTIFF</t>
  </si>
  <si>
    <t>MUTT</t>
  </si>
  <si>
    <t>PITBULL</t>
  </si>
  <si>
    <t>PROGLIDE</t>
  </si>
  <si>
    <t>PROSPORT</t>
  </si>
  <si>
    <t>RIDGEBACK</t>
  </si>
  <si>
    <t>VINTAGE</t>
  </si>
  <si>
    <t>228I</t>
  </si>
  <si>
    <t>ACTIVEHYBRID 5</t>
  </si>
  <si>
    <t>C600</t>
  </si>
  <si>
    <t>C650</t>
  </si>
  <si>
    <t>F1200</t>
  </si>
  <si>
    <t>G450</t>
  </si>
  <si>
    <t>G650</t>
  </si>
  <si>
    <t>HP4</t>
  </si>
  <si>
    <t>I3</t>
  </si>
  <si>
    <t>I8</t>
  </si>
  <si>
    <t>K1</t>
  </si>
  <si>
    <t>K100</t>
  </si>
  <si>
    <t>K1100</t>
  </si>
  <si>
    <t>K1200</t>
  </si>
  <si>
    <t>K1300</t>
  </si>
  <si>
    <t>K1600</t>
  </si>
  <si>
    <t>K75</t>
  </si>
  <si>
    <t>M235I</t>
  </si>
  <si>
    <t>M235XI</t>
  </si>
  <si>
    <t>R NINE T</t>
  </si>
  <si>
    <t>R100</t>
  </si>
  <si>
    <t>R1100</t>
  </si>
  <si>
    <t>R1150</t>
  </si>
  <si>
    <t>R1200</t>
  </si>
  <si>
    <t>R65</t>
  </si>
  <si>
    <t>R650</t>
  </si>
  <si>
    <t>R80</t>
  </si>
  <si>
    <t>R850</t>
  </si>
  <si>
    <t>R900</t>
  </si>
  <si>
    <t>S 1000</t>
  </si>
  <si>
    <t>BLAST</t>
  </si>
  <si>
    <t>CYCLONE</t>
  </si>
  <si>
    <t>FIREBOLT</t>
  </si>
  <si>
    <t>RS SERIES</t>
  </si>
  <si>
    <t>THUNDERBOLT</t>
  </si>
  <si>
    <t>ULYSSES</t>
  </si>
  <si>
    <t>WHITE LIGHTNING</t>
  </si>
  <si>
    <t>XB12SCG</t>
  </si>
  <si>
    <t>XB9SX</t>
  </si>
  <si>
    <t>FALCON 45</t>
  </si>
  <si>
    <t>ELR</t>
  </si>
  <si>
    <t>F4</t>
  </si>
  <si>
    <t>TE E</t>
  </si>
  <si>
    <t>WXC</t>
  </si>
  <si>
    <t>COMMANDER MAX</t>
  </si>
  <si>
    <t>MAVERICK MAX</t>
  </si>
  <si>
    <t>OUTLANDER MAX</t>
  </si>
  <si>
    <t>SPYDER ROADSTER</t>
  </si>
  <si>
    <t>PHETT</t>
  </si>
  <si>
    <t>TJ5000</t>
  </si>
  <si>
    <t>TJ6500T</t>
  </si>
  <si>
    <t>TJ7000</t>
  </si>
  <si>
    <t>TJ9000</t>
  </si>
  <si>
    <t>CT660</t>
  </si>
  <si>
    <t>C65</t>
  </si>
  <si>
    <t>CAPRICE / IMPALA</t>
  </si>
  <si>
    <t>CITY EXPRESS</t>
  </si>
  <si>
    <t>EXPRESS CUTAWAY</t>
  </si>
  <si>
    <t>EXPRESS G1500</t>
  </si>
  <si>
    <t>EXPRESS G2500</t>
  </si>
  <si>
    <t>EXPRESS G3500</t>
  </si>
  <si>
    <t>EXPRESS G4500</t>
  </si>
  <si>
    <t>EXPRESS VAN</t>
  </si>
  <si>
    <t>G10</t>
  </si>
  <si>
    <t>G30</t>
  </si>
  <si>
    <t>IMPALA LIMITED</t>
  </si>
  <si>
    <t>P20</t>
  </si>
  <si>
    <t>P30</t>
  </si>
  <si>
    <t>SPARK EV</t>
  </si>
  <si>
    <t>TILT MASTER W35042</t>
  </si>
  <si>
    <t>TILT MASTER W4S042</t>
  </si>
  <si>
    <t>TILT MASTER W4T042</t>
  </si>
  <si>
    <t>TILT MASTER W5R042</t>
  </si>
  <si>
    <t>TILT MASTER W5S042</t>
  </si>
  <si>
    <t>TILT MASTER W5T042</t>
  </si>
  <si>
    <t>TILT MASTER W6R042</t>
  </si>
  <si>
    <t>TILT MASTER W7R042</t>
  </si>
  <si>
    <t>TILT MASTER W7R042HV</t>
  </si>
  <si>
    <t>INSPIRE</t>
  </si>
  <si>
    <t>ISLANDER</t>
  </si>
  <si>
    <t>LEXA</t>
  </si>
  <si>
    <t>LTC CHASSIS</t>
  </si>
  <si>
    <t>CITY HOP</t>
  </si>
  <si>
    <t>GTR</t>
  </si>
  <si>
    <t>OLIVER CITY</t>
  </si>
  <si>
    <t>STYLE</t>
  </si>
  <si>
    <t>VEER</t>
  </si>
  <si>
    <t>ROCKY</t>
  </si>
  <si>
    <t>ATLANTIS 50</t>
  </si>
  <si>
    <t>BOULEVARD 151</t>
  </si>
  <si>
    <t>RAM 4500</t>
  </si>
  <si>
    <t>RAM 5500</t>
  </si>
  <si>
    <t>RD200 / RD250</t>
  </si>
  <si>
    <t>DESMOSEDICI RR</t>
  </si>
  <si>
    <t>DIAVEL</t>
  </si>
  <si>
    <t>E900</t>
  </si>
  <si>
    <t>HYPERMOTARD</t>
  </si>
  <si>
    <t>M600</t>
  </si>
  <si>
    <t>M750</t>
  </si>
  <si>
    <t>M900</t>
  </si>
  <si>
    <t>MONSTER</t>
  </si>
  <si>
    <t>MULTISTRADA</t>
  </si>
  <si>
    <t>SPORTCLASSIC</t>
  </si>
  <si>
    <t>ST2</t>
  </si>
  <si>
    <t>ST3</t>
  </si>
  <si>
    <t>ST4</t>
  </si>
  <si>
    <t>STREETFIGHTER</t>
  </si>
  <si>
    <t>SUPERBIKE</t>
  </si>
  <si>
    <t>SUPERSPORT</t>
  </si>
  <si>
    <t>E-Z RIDER</t>
  </si>
  <si>
    <t>E-Z RIDER II</t>
  </si>
  <si>
    <t>TRANSMARK</t>
  </si>
  <si>
    <t>TRANSMARK XHF</t>
  </si>
  <si>
    <t>BEAMER</t>
  </si>
  <si>
    <t>BEAMER II</t>
  </si>
  <si>
    <t>BEAMER III</t>
  </si>
  <si>
    <t>BEAMER MATRIX</t>
  </si>
  <si>
    <t>BEAMER MATRIX II</t>
  </si>
  <si>
    <t>BEAMER R2</t>
  </si>
  <si>
    <t>BEAMER R4</t>
  </si>
  <si>
    <t>MATRIX 50</t>
  </si>
  <si>
    <t>MATRIX R4-150</t>
  </si>
  <si>
    <t>RASCAL</t>
  </si>
  <si>
    <t>ROVER</t>
  </si>
  <si>
    <t>ROVER GT</t>
  </si>
  <si>
    <t>SIERRA UTILITY</t>
  </si>
  <si>
    <t>THUNDER</t>
  </si>
  <si>
    <t>TXL-50</t>
  </si>
  <si>
    <t>TXL-90</t>
  </si>
  <si>
    <t>VECTOR 250</t>
  </si>
  <si>
    <t>VIPER 150R</t>
  </si>
  <si>
    <t>VIPER 40E</t>
  </si>
  <si>
    <t>VIPER 50</t>
  </si>
  <si>
    <t>VIPER 50M</t>
  </si>
  <si>
    <t>VIPER 70</t>
  </si>
  <si>
    <t>VIPER 70-4S</t>
  </si>
  <si>
    <t>VIPER 70M</t>
  </si>
  <si>
    <t>VIPER 90</t>
  </si>
  <si>
    <t>VIPER 90-4S</t>
  </si>
  <si>
    <t>VIPER 90R</t>
  </si>
  <si>
    <t>VIPER JR</t>
  </si>
  <si>
    <t>YUKON II</t>
  </si>
  <si>
    <t>458 ITALIA</t>
  </si>
  <si>
    <t>458 SPECIALE</t>
  </si>
  <si>
    <t>458 SPIDER</t>
  </si>
  <si>
    <t>512TR / F512M</t>
  </si>
  <si>
    <t>LAFERRARI</t>
  </si>
  <si>
    <t>500L</t>
  </si>
  <si>
    <t>CL-SERIES</t>
  </si>
  <si>
    <t>F-150 HERITAGE</t>
  </si>
  <si>
    <t>F53</t>
  </si>
  <si>
    <t>F530</t>
  </si>
  <si>
    <t>F59</t>
  </si>
  <si>
    <t>F590</t>
  </si>
  <si>
    <t>F6000</t>
  </si>
  <si>
    <t>F7000</t>
  </si>
  <si>
    <t>F750</t>
  </si>
  <si>
    <t>F8000</t>
  </si>
  <si>
    <t>FT800</t>
  </si>
  <si>
    <t>FT8000</t>
  </si>
  <si>
    <t>FT900</t>
  </si>
  <si>
    <t>H-SERIES</t>
  </si>
  <si>
    <t>LOW CAB FORWARD</t>
  </si>
  <si>
    <t>LOW TILT CARGO</t>
  </si>
  <si>
    <t>L-SERIES</t>
  </si>
  <si>
    <t>N-SERIES</t>
  </si>
  <si>
    <t>P600</t>
  </si>
  <si>
    <t>P800F</t>
  </si>
  <si>
    <t>TAURUS X</t>
  </si>
  <si>
    <t>108SD</t>
  </si>
  <si>
    <t>114SD</t>
  </si>
  <si>
    <t>ARGOSY</t>
  </si>
  <si>
    <t>CASCADIA 113</t>
  </si>
  <si>
    <t>CASCADIA 125</t>
  </si>
  <si>
    <t>HC CARGO</t>
  </si>
  <si>
    <t>MEDIUM CONVENTIONAL</t>
  </si>
  <si>
    <t>RIV</t>
  </si>
  <si>
    <t>BXU</t>
  </si>
  <si>
    <t>BLUR</t>
  </si>
  <si>
    <t>BUDDY</t>
  </si>
  <si>
    <t>RATTLER</t>
  </si>
  <si>
    <t>ROUGHHOUSE</t>
  </si>
  <si>
    <t>STELLA</t>
  </si>
  <si>
    <t>2WM</t>
  </si>
  <si>
    <t>INCOMPLETE MOTORHOME CHASSIS</t>
  </si>
  <si>
    <t>SUBURBAN BUS</t>
  </si>
  <si>
    <t>E4 S</t>
  </si>
  <si>
    <t>E6 S</t>
  </si>
  <si>
    <t>EL XD</t>
  </si>
  <si>
    <t>EM 1400/1400 LSV</t>
  </si>
  <si>
    <t>C6400</t>
  </si>
  <si>
    <t>C7000</t>
  </si>
  <si>
    <t>D9500</t>
  </si>
  <si>
    <t>F9500</t>
  </si>
  <si>
    <t>H7500</t>
  </si>
  <si>
    <t>H9500</t>
  </si>
  <si>
    <t>J7500</t>
  </si>
  <si>
    <t>J9500</t>
  </si>
  <si>
    <t>M9500</t>
  </si>
  <si>
    <t>MOTOR HOME CHASSIS</t>
  </si>
  <si>
    <t>N9500</t>
  </si>
  <si>
    <t>NEW SIERRA</t>
  </si>
  <si>
    <t>P6S042</t>
  </si>
  <si>
    <t>R15 CONVENTIONAL</t>
  </si>
  <si>
    <t>R25 CONVENTIONAL</t>
  </si>
  <si>
    <t>SEO</t>
  </si>
  <si>
    <t>W3500</t>
  </si>
  <si>
    <t>W4500</t>
  </si>
  <si>
    <t>WT5</t>
  </si>
  <si>
    <t>YUKON XL</t>
  </si>
  <si>
    <t>FLD</t>
  </si>
  <si>
    <t>FLH80</t>
  </si>
  <si>
    <t>FLHP</t>
  </si>
  <si>
    <t>FLHPE</t>
  </si>
  <si>
    <t>FLHPEI</t>
  </si>
  <si>
    <t>FLHPI</t>
  </si>
  <si>
    <t>FLHR</t>
  </si>
  <si>
    <t>FLHR/I</t>
  </si>
  <si>
    <t>FLHRC</t>
  </si>
  <si>
    <t>FLHRCI</t>
  </si>
  <si>
    <t>FLHRI</t>
  </si>
  <si>
    <t>FLHRS</t>
  </si>
  <si>
    <t>FLHRSE3</t>
  </si>
  <si>
    <t>FLHRSE4</t>
  </si>
  <si>
    <t>FLHRSEI</t>
  </si>
  <si>
    <t>FLHRSEI1</t>
  </si>
  <si>
    <t>FLHRSI</t>
  </si>
  <si>
    <t>FLHS</t>
  </si>
  <si>
    <t>FLHT</t>
  </si>
  <si>
    <t>FLHTC</t>
  </si>
  <si>
    <t>FLHTC/I</t>
  </si>
  <si>
    <t>FLHTCI</t>
  </si>
  <si>
    <t>FLHTCSE</t>
  </si>
  <si>
    <t>FLHTCSE2</t>
  </si>
  <si>
    <t>FLHTCU</t>
  </si>
  <si>
    <t>FLHTCU/I</t>
  </si>
  <si>
    <t>FLHTCUI</t>
  </si>
  <si>
    <t>FLHTCUL</t>
  </si>
  <si>
    <t>FLHTCUSE</t>
  </si>
  <si>
    <t>FLHTCUSE3</t>
  </si>
  <si>
    <t>FLHTCUSE4</t>
  </si>
  <si>
    <t>FLHTCUSE5</t>
  </si>
  <si>
    <t>FLHTCUSE6</t>
  </si>
  <si>
    <t>FLHTCUSE7</t>
  </si>
  <si>
    <t>FLHTCUTG</t>
  </si>
  <si>
    <t>FLHTI</t>
  </si>
  <si>
    <t>FLHTK</t>
  </si>
  <si>
    <t>FLHTKL</t>
  </si>
  <si>
    <t>FLHTKSE</t>
  </si>
  <si>
    <t>FLHTNSE</t>
  </si>
  <si>
    <t>FLHTP</t>
  </si>
  <si>
    <t>FLHTPI</t>
  </si>
  <si>
    <t>FLHX</t>
  </si>
  <si>
    <t>FLHXI</t>
  </si>
  <si>
    <t>FLHXS</t>
  </si>
  <si>
    <t>FLHXSE</t>
  </si>
  <si>
    <t>FLHXSE2</t>
  </si>
  <si>
    <t>FLHXSE3</t>
  </si>
  <si>
    <t>FLHXXX</t>
  </si>
  <si>
    <t>FLRT</t>
  </si>
  <si>
    <t>FLS</t>
  </si>
  <si>
    <t>FLST</t>
  </si>
  <si>
    <t>FLSTC</t>
  </si>
  <si>
    <t>FLSTCI</t>
  </si>
  <si>
    <t>FLSTF</t>
  </si>
  <si>
    <t>FLSTFB</t>
  </si>
  <si>
    <t>FLSTFI</t>
  </si>
  <si>
    <t>FLSTFSE</t>
  </si>
  <si>
    <t>FLSTI</t>
  </si>
  <si>
    <t>FLSTN</t>
  </si>
  <si>
    <t>FLSTNI</t>
  </si>
  <si>
    <t>FLSTS</t>
  </si>
  <si>
    <t>FLSTSB</t>
  </si>
  <si>
    <t>FLSTSC</t>
  </si>
  <si>
    <t>FLSTSE</t>
  </si>
  <si>
    <t>FLSTSE2</t>
  </si>
  <si>
    <t>FLSTSE3</t>
  </si>
  <si>
    <t>FLSTSI</t>
  </si>
  <si>
    <t>FLT</t>
  </si>
  <si>
    <t>FLTC</t>
  </si>
  <si>
    <t>FLTCUI</t>
  </si>
  <si>
    <t>FLTR</t>
  </si>
  <si>
    <t>FLTRI</t>
  </si>
  <si>
    <t>FLTRSE3</t>
  </si>
  <si>
    <t>FLTRSEI</t>
  </si>
  <si>
    <t>FLTRSEI2</t>
  </si>
  <si>
    <t>FLTRU</t>
  </si>
  <si>
    <t>FLTRUSE</t>
  </si>
  <si>
    <t>FLTRX</t>
  </si>
  <si>
    <t>FLTRXS</t>
  </si>
  <si>
    <t>FLTRXSE</t>
  </si>
  <si>
    <t>FXB</t>
  </si>
  <si>
    <t>FXCW</t>
  </si>
  <si>
    <t>FXCWC</t>
  </si>
  <si>
    <t>FXD</t>
  </si>
  <si>
    <t>FXDB</t>
  </si>
  <si>
    <t>FXDBI</t>
  </si>
  <si>
    <t>FXDBP</t>
  </si>
  <si>
    <t>FXDC</t>
  </si>
  <si>
    <t>FXDCI</t>
  </si>
  <si>
    <t>FXDF</t>
  </si>
  <si>
    <t>FXDF2</t>
  </si>
  <si>
    <t>FXDFSE</t>
  </si>
  <si>
    <t>FXDFSE-2</t>
  </si>
  <si>
    <t>FXDG</t>
  </si>
  <si>
    <t>FXDI</t>
  </si>
  <si>
    <t>FXDI35</t>
  </si>
  <si>
    <t>FXDL</t>
  </si>
  <si>
    <t>FXDLI</t>
  </si>
  <si>
    <t>FXDP</t>
  </si>
  <si>
    <t>FXDS</t>
  </si>
  <si>
    <t>FXDSE</t>
  </si>
  <si>
    <t>FXDSE2</t>
  </si>
  <si>
    <t>FXDWG</t>
  </si>
  <si>
    <t>FXDWG2</t>
  </si>
  <si>
    <t>FXDWG3</t>
  </si>
  <si>
    <t>FXDWGI</t>
  </si>
  <si>
    <t>FXDX</t>
  </si>
  <si>
    <t>FXDXI</t>
  </si>
  <si>
    <t>FXDXT</t>
  </si>
  <si>
    <t>FXE</t>
  </si>
  <si>
    <t>FXEF</t>
  </si>
  <si>
    <t>FXLR</t>
  </si>
  <si>
    <t>FXR</t>
  </si>
  <si>
    <t>FXR2</t>
  </si>
  <si>
    <t>FXR3</t>
  </si>
  <si>
    <t>FXR4</t>
  </si>
  <si>
    <t>FXRC</t>
  </si>
  <si>
    <t>FXRD</t>
  </si>
  <si>
    <t>FXRDG</t>
  </si>
  <si>
    <t>FXRP</t>
  </si>
  <si>
    <t>FXRP-F</t>
  </si>
  <si>
    <t>FXRP-W</t>
  </si>
  <si>
    <t>FXRS</t>
  </si>
  <si>
    <t>FXRT</t>
  </si>
  <si>
    <t>FXSB</t>
  </si>
  <si>
    <t>FXSBSE</t>
  </si>
  <si>
    <t>FXST</t>
  </si>
  <si>
    <t>FXSTB</t>
  </si>
  <si>
    <t>FXSTBI</t>
  </si>
  <si>
    <t>FXSTC</t>
  </si>
  <si>
    <t>FXSTD</t>
  </si>
  <si>
    <t>FXSTDI</t>
  </si>
  <si>
    <t>FXSTDSE</t>
  </si>
  <si>
    <t>FXSTDSE2</t>
  </si>
  <si>
    <t>FXSTI</t>
  </si>
  <si>
    <t>FXSTS</t>
  </si>
  <si>
    <t>FXSTSB</t>
  </si>
  <si>
    <t>FXSTSI</t>
  </si>
  <si>
    <t>FXSTSSE2</t>
  </si>
  <si>
    <t>FXSTSSE3</t>
  </si>
  <si>
    <t>FXWG</t>
  </si>
  <si>
    <t>FXWG-CA</t>
  </si>
  <si>
    <t>MT500</t>
  </si>
  <si>
    <t>VRSCA</t>
  </si>
  <si>
    <t>VRSCAW</t>
  </si>
  <si>
    <t>VRSCAWA</t>
  </si>
  <si>
    <t>VRSCB</t>
  </si>
  <si>
    <t>VRSCD</t>
  </si>
  <si>
    <t>VRSCDA</t>
  </si>
  <si>
    <t>VRSCDX</t>
  </si>
  <si>
    <t>VRSCDXA</t>
  </si>
  <si>
    <t>VRSCF</t>
  </si>
  <si>
    <t>VRSCR</t>
  </si>
  <si>
    <t>VRSCSE</t>
  </si>
  <si>
    <t>VRSCX</t>
  </si>
  <si>
    <t>VRSCXA</t>
  </si>
  <si>
    <t>XG500</t>
  </si>
  <si>
    <t>XG750</t>
  </si>
  <si>
    <t>XL1200</t>
  </si>
  <si>
    <t>XL883</t>
  </si>
  <si>
    <t>XLH</t>
  </si>
  <si>
    <t>XLH1100</t>
  </si>
  <si>
    <t>XLH1200</t>
  </si>
  <si>
    <t>XLH883</t>
  </si>
  <si>
    <t>XLS</t>
  </si>
  <si>
    <t>XLX</t>
  </si>
  <si>
    <t>XR1200</t>
  </si>
  <si>
    <t>CRANE/DRILL RIG</t>
  </si>
  <si>
    <t>DOCKMASTER</t>
  </si>
  <si>
    <t>VT-100</t>
  </si>
  <si>
    <t>198/258/268</t>
  </si>
  <si>
    <t>238/258</t>
  </si>
  <si>
    <t>258/268</t>
  </si>
  <si>
    <t>308/338</t>
  </si>
  <si>
    <t>338/358</t>
  </si>
  <si>
    <t>FA</t>
  </si>
  <si>
    <t>FB</t>
  </si>
  <si>
    <t>GC</t>
  </si>
  <si>
    <t>HINO 145</t>
  </si>
  <si>
    <t>HINO 165</t>
  </si>
  <si>
    <t>HINO 185</t>
  </si>
  <si>
    <t>HINO 238</t>
  </si>
  <si>
    <t>HINO 268</t>
  </si>
  <si>
    <t>HINO 308</t>
  </si>
  <si>
    <t>HINO 338</t>
  </si>
  <si>
    <t>SG</t>
  </si>
  <si>
    <t>ACCORD CROSSTOUR</t>
  </si>
  <si>
    <t>ATC110</t>
  </si>
  <si>
    <t>ATC125</t>
  </si>
  <si>
    <t>ATC185</t>
  </si>
  <si>
    <t>ATC200</t>
  </si>
  <si>
    <t>ATC250</t>
  </si>
  <si>
    <t>ATC350</t>
  </si>
  <si>
    <t>ATC70</t>
  </si>
  <si>
    <t>CB1000</t>
  </si>
  <si>
    <t>CB1100</t>
  </si>
  <si>
    <t>CB125</t>
  </si>
  <si>
    <t>CB250</t>
  </si>
  <si>
    <t>CB300</t>
  </si>
  <si>
    <t>CB400</t>
  </si>
  <si>
    <t>CB450</t>
  </si>
  <si>
    <t>CB500</t>
  </si>
  <si>
    <t>CB550</t>
  </si>
  <si>
    <t>CB559</t>
  </si>
  <si>
    <t>CB600</t>
  </si>
  <si>
    <t>CB650</t>
  </si>
  <si>
    <t>CB700</t>
  </si>
  <si>
    <t>CB750</t>
  </si>
  <si>
    <t>CB900</t>
  </si>
  <si>
    <t>CBR1000</t>
  </si>
  <si>
    <t>CBR1100</t>
  </si>
  <si>
    <t>CBR250</t>
  </si>
  <si>
    <t>CBR300</t>
  </si>
  <si>
    <t>CBR500</t>
  </si>
  <si>
    <t>CBR600</t>
  </si>
  <si>
    <t>CBR650</t>
  </si>
  <si>
    <t>CBR900</t>
  </si>
  <si>
    <t>CBR929</t>
  </si>
  <si>
    <t>CBX</t>
  </si>
  <si>
    <t>CBX250</t>
  </si>
  <si>
    <t>CBX550</t>
  </si>
  <si>
    <t>CH125</t>
  </si>
  <si>
    <t>CH150</t>
  </si>
  <si>
    <t>CH250</t>
  </si>
  <si>
    <t>CH50</t>
  </si>
  <si>
    <t>CH80</t>
  </si>
  <si>
    <t>CHF50</t>
  </si>
  <si>
    <t>CM200</t>
  </si>
  <si>
    <t>CM250</t>
  </si>
  <si>
    <t>CM400</t>
  </si>
  <si>
    <t>CM450</t>
  </si>
  <si>
    <t>CMX250</t>
  </si>
  <si>
    <t>CMX450</t>
  </si>
  <si>
    <t>CN250</t>
  </si>
  <si>
    <t>CR125</t>
  </si>
  <si>
    <t>CR450</t>
  </si>
  <si>
    <t>CR480</t>
  </si>
  <si>
    <t>CR500</t>
  </si>
  <si>
    <t>CR60</t>
  </si>
  <si>
    <t>CR80</t>
  </si>
  <si>
    <t>CR85</t>
  </si>
  <si>
    <t>CRF100</t>
  </si>
  <si>
    <t>CRF110</t>
  </si>
  <si>
    <t>CRF125</t>
  </si>
  <si>
    <t>CRF150</t>
  </si>
  <si>
    <t>CRF230</t>
  </si>
  <si>
    <t>CRF250</t>
  </si>
  <si>
    <t>CRF450</t>
  </si>
  <si>
    <t>CRF50</t>
  </si>
  <si>
    <t>CRF70</t>
  </si>
  <si>
    <t>CRF80</t>
  </si>
  <si>
    <t>CT110</t>
  </si>
  <si>
    <t>CT1100</t>
  </si>
  <si>
    <t>CT70</t>
  </si>
  <si>
    <t>CTX1300</t>
  </si>
  <si>
    <t>CTX700</t>
  </si>
  <si>
    <t>CX500</t>
  </si>
  <si>
    <t>CX650</t>
  </si>
  <si>
    <t>EZ90</t>
  </si>
  <si>
    <t>FCX CLARITY</t>
  </si>
  <si>
    <t>FIT EV</t>
  </si>
  <si>
    <t>FL250</t>
  </si>
  <si>
    <t>FL350</t>
  </si>
  <si>
    <t>FL400</t>
  </si>
  <si>
    <t>FSC600</t>
  </si>
  <si>
    <t>FT500</t>
  </si>
  <si>
    <t>GB500</t>
  </si>
  <si>
    <t>GL1100</t>
  </si>
  <si>
    <t>GL12</t>
  </si>
  <si>
    <t>GL1200</t>
  </si>
  <si>
    <t>GL1500</t>
  </si>
  <si>
    <t>GL1800</t>
  </si>
  <si>
    <t>GL500</t>
  </si>
  <si>
    <t>GL650</t>
  </si>
  <si>
    <t>GROM</t>
  </si>
  <si>
    <t>MB50</t>
  </si>
  <si>
    <t>MRT260E</t>
  </si>
  <si>
    <t>MUV700</t>
  </si>
  <si>
    <t>NA50</t>
  </si>
  <si>
    <t>NB50</t>
  </si>
  <si>
    <t>NC50</t>
  </si>
  <si>
    <t>NC700JD</t>
  </si>
  <si>
    <t>NC700X</t>
  </si>
  <si>
    <t>NC750SA</t>
  </si>
  <si>
    <t>NCH50</t>
  </si>
  <si>
    <t>NH125</t>
  </si>
  <si>
    <t>NH80</t>
  </si>
  <si>
    <t>NHX110</t>
  </si>
  <si>
    <t>NN50</t>
  </si>
  <si>
    <t>NPS50</t>
  </si>
  <si>
    <t>NQ50</t>
  </si>
  <si>
    <t>NRX1800</t>
  </si>
  <si>
    <t>NS400</t>
  </si>
  <si>
    <t>NS50</t>
  </si>
  <si>
    <t>NSA700</t>
  </si>
  <si>
    <t>NSF250R</t>
  </si>
  <si>
    <t>NSS250</t>
  </si>
  <si>
    <t>NSS300</t>
  </si>
  <si>
    <t>NT650</t>
  </si>
  <si>
    <t>NT700</t>
  </si>
  <si>
    <t>NU50</t>
  </si>
  <si>
    <t>NX125</t>
  </si>
  <si>
    <t>NX250</t>
  </si>
  <si>
    <t>NX50</t>
  </si>
  <si>
    <t>NX650</t>
  </si>
  <si>
    <t>PA50</t>
  </si>
  <si>
    <t>PC800</t>
  </si>
  <si>
    <t>PCX</t>
  </si>
  <si>
    <t>PS250</t>
  </si>
  <si>
    <t>QR50</t>
  </si>
  <si>
    <t>RVF750</t>
  </si>
  <si>
    <t>RVT1000</t>
  </si>
  <si>
    <t>SA50</t>
  </si>
  <si>
    <t>SA50 - SB50P</t>
  </si>
  <si>
    <t>SB50</t>
  </si>
  <si>
    <t>SE50</t>
  </si>
  <si>
    <t>SH150</t>
  </si>
  <si>
    <t>ST1100</t>
  </si>
  <si>
    <t>ST1300</t>
  </si>
  <si>
    <t>SXS</t>
  </si>
  <si>
    <t>TG50</t>
  </si>
  <si>
    <t>TLR200</t>
  </si>
  <si>
    <t>TR200</t>
  </si>
  <si>
    <t>TRX 700</t>
  </si>
  <si>
    <t>TRX125</t>
  </si>
  <si>
    <t>TRX200</t>
  </si>
  <si>
    <t>TRX250</t>
  </si>
  <si>
    <t>TRX300</t>
  </si>
  <si>
    <t>TRX350</t>
  </si>
  <si>
    <t>TRX400</t>
  </si>
  <si>
    <t>TRX420</t>
  </si>
  <si>
    <t>TRX450</t>
  </si>
  <si>
    <t>TRX50</t>
  </si>
  <si>
    <t>TRX500</t>
  </si>
  <si>
    <t>TRX650</t>
  </si>
  <si>
    <t>TRX680</t>
  </si>
  <si>
    <t>TRX70</t>
  </si>
  <si>
    <t>TRX90</t>
  </si>
  <si>
    <t>VF1000</t>
  </si>
  <si>
    <t>VF1100</t>
  </si>
  <si>
    <t>VF500</t>
  </si>
  <si>
    <t>VF750</t>
  </si>
  <si>
    <t>VFR1200</t>
  </si>
  <si>
    <t>VFR700</t>
  </si>
  <si>
    <t>VFR750</t>
  </si>
  <si>
    <t>VFR800</t>
  </si>
  <si>
    <t>VT1100</t>
  </si>
  <si>
    <t>VT1300</t>
  </si>
  <si>
    <t>VT500</t>
  </si>
  <si>
    <t>VT600</t>
  </si>
  <si>
    <t>VT700</t>
  </si>
  <si>
    <t>VT750</t>
  </si>
  <si>
    <t>VT800</t>
  </si>
  <si>
    <t>VTR1000</t>
  </si>
  <si>
    <t>VTR250</t>
  </si>
  <si>
    <t>VTX1300</t>
  </si>
  <si>
    <t>VTX1800</t>
  </si>
  <si>
    <t>WW150</t>
  </si>
  <si>
    <t>XL100</t>
  </si>
  <si>
    <t>XL125</t>
  </si>
  <si>
    <t>XL185</t>
  </si>
  <si>
    <t>XL200</t>
  </si>
  <si>
    <t>XL250</t>
  </si>
  <si>
    <t>XL350</t>
  </si>
  <si>
    <t>XL500</t>
  </si>
  <si>
    <t>XL600</t>
  </si>
  <si>
    <t>XL80</t>
  </si>
  <si>
    <t>XR200</t>
  </si>
  <si>
    <t>XR250</t>
  </si>
  <si>
    <t>XR350</t>
  </si>
  <si>
    <t>XR400</t>
  </si>
  <si>
    <t>XR50</t>
  </si>
  <si>
    <t>XR500</t>
  </si>
  <si>
    <t>XR600</t>
  </si>
  <si>
    <t>XR650</t>
  </si>
  <si>
    <t>XR70</t>
  </si>
  <si>
    <t>XR80</t>
  </si>
  <si>
    <t>Z50</t>
  </si>
  <si>
    <t>ZA50</t>
  </si>
  <si>
    <t>ZB50</t>
  </si>
  <si>
    <t>H1 ALPHA</t>
  </si>
  <si>
    <t>H2 SUT</t>
  </si>
  <si>
    <t>FC400</t>
  </si>
  <si>
    <t>FC501</t>
  </si>
  <si>
    <t>FC600</t>
  </si>
  <si>
    <t>FE390</t>
  </si>
  <si>
    <t>FE400</t>
  </si>
  <si>
    <t>FE450 / FS450</t>
  </si>
  <si>
    <t>FE450/FX450</t>
  </si>
  <si>
    <t>FE550</t>
  </si>
  <si>
    <t>FE570</t>
  </si>
  <si>
    <t>FE600</t>
  </si>
  <si>
    <t>FE650</t>
  </si>
  <si>
    <t>FS450</t>
  </si>
  <si>
    <t>FS600</t>
  </si>
  <si>
    <t>FS650</t>
  </si>
  <si>
    <t>FX400</t>
  </si>
  <si>
    <t>FX600</t>
  </si>
  <si>
    <t>FX650</t>
  </si>
  <si>
    <t>FC250</t>
  </si>
  <si>
    <t>SM</t>
  </si>
  <si>
    <t>SMR</t>
  </si>
  <si>
    <t>TC</t>
  </si>
  <si>
    <t>TC125</t>
  </si>
  <si>
    <t>TC250</t>
  </si>
  <si>
    <t>TC85</t>
  </si>
  <si>
    <t>TR650</t>
  </si>
  <si>
    <t>TXC</t>
  </si>
  <si>
    <t>WR</t>
  </si>
  <si>
    <t>GT250</t>
  </si>
  <si>
    <t>GT650</t>
  </si>
  <si>
    <t>GV250</t>
  </si>
  <si>
    <t>GV650</t>
  </si>
  <si>
    <t>MS3-250</t>
  </si>
  <si>
    <t>SD50</t>
  </si>
  <si>
    <t>SF50</t>
  </si>
  <si>
    <t>ST7</t>
  </si>
  <si>
    <t>TE-450</t>
  </si>
  <si>
    <t>ELANTRA COUPE</t>
  </si>
  <si>
    <t>ELANTRA GT</t>
  </si>
  <si>
    <t>ELANTRA TOURING</t>
  </si>
  <si>
    <t>GENESIS COUPE</t>
  </si>
  <si>
    <t>SANTA FE SPORT</t>
  </si>
  <si>
    <t>XG</t>
  </si>
  <si>
    <t>CHIEFTAIN</t>
  </si>
  <si>
    <t>SPORT CHIEF</t>
  </si>
  <si>
    <t>Q40</t>
  </si>
  <si>
    <t>Q70</t>
  </si>
  <si>
    <t>Q70L</t>
  </si>
  <si>
    <t>QX60</t>
  </si>
  <si>
    <t>QX80</t>
  </si>
  <si>
    <t>CARGOSTAR</t>
  </si>
  <si>
    <t>CF</t>
  </si>
  <si>
    <t>CO 9600</t>
  </si>
  <si>
    <t>CO 9670</t>
  </si>
  <si>
    <t>CO 9700</t>
  </si>
  <si>
    <t>CO-LFE</t>
  </si>
  <si>
    <t>CO-PAYSTAR</t>
  </si>
  <si>
    <t>CO-TRANSTAR</t>
  </si>
  <si>
    <t>METRO II</t>
  </si>
  <si>
    <t>PAYSTAR</t>
  </si>
  <si>
    <t>PROSTAR</t>
  </si>
  <si>
    <t>PROSTAR LMTD</t>
  </si>
  <si>
    <t>PROSTAR PREMIUM</t>
  </si>
  <si>
    <t>S-SERIES</t>
  </si>
  <si>
    <t>S-SERIES RHD</t>
  </si>
  <si>
    <t>TERRASTAR</t>
  </si>
  <si>
    <t>K900</t>
  </si>
  <si>
    <t>X-CO MDLS</t>
  </si>
  <si>
    <t>X-CON</t>
  </si>
  <si>
    <t>XT SERIES</t>
  </si>
  <si>
    <t>FRR</t>
  </si>
  <si>
    <t>FSR</t>
  </si>
  <si>
    <t>FTR / FVR</t>
  </si>
  <si>
    <t>FTR / FVR / EVR</t>
  </si>
  <si>
    <t>FVR / EVR</t>
  </si>
  <si>
    <t>HTR</t>
  </si>
  <si>
    <t>HVR</t>
  </si>
  <si>
    <t>HXR</t>
  </si>
  <si>
    <t>I-290</t>
  </si>
  <si>
    <t>KS22</t>
  </si>
  <si>
    <t>MR</t>
  </si>
  <si>
    <t>NPR</t>
  </si>
  <si>
    <t>NQR</t>
  </si>
  <si>
    <t>NRR</t>
  </si>
  <si>
    <t>T6F042-FTR</t>
  </si>
  <si>
    <t>T7F042-FVR</t>
  </si>
  <si>
    <t>T8F042-FXR</t>
  </si>
  <si>
    <t>T8F064-FXR</t>
  </si>
  <si>
    <t>EURO</t>
  </si>
  <si>
    <t>Z100</t>
  </si>
  <si>
    <t>Z110</t>
  </si>
  <si>
    <t>Z120</t>
  </si>
  <si>
    <t>Z220</t>
  </si>
  <si>
    <t>Z230</t>
  </si>
  <si>
    <t>Z340</t>
  </si>
  <si>
    <t>Z450</t>
  </si>
  <si>
    <t>MAGIRUS</t>
  </si>
  <si>
    <t>JEEP TRUCK</t>
  </si>
  <si>
    <t>WRANGLER / TJ</t>
  </si>
  <si>
    <t>WRANGLER / YJ</t>
  </si>
  <si>
    <t>WRANGLER UNLIMITED</t>
  </si>
  <si>
    <t>TYPE A</t>
  </si>
  <si>
    <t>CYT 30</t>
  </si>
  <si>
    <t>CYT 50</t>
  </si>
  <si>
    <t>CYT 60T</t>
  </si>
  <si>
    <t>OTTAWA 4X2</t>
  </si>
  <si>
    <t>OTTAWA 6X4</t>
  </si>
  <si>
    <t>AR50</t>
  </si>
  <si>
    <t>AR80</t>
  </si>
  <si>
    <t>BN125</t>
  </si>
  <si>
    <t>EJ650</t>
  </si>
  <si>
    <t>EL250</t>
  </si>
  <si>
    <t>EL650</t>
  </si>
  <si>
    <t>EN450</t>
  </si>
  <si>
    <t>EN500</t>
  </si>
  <si>
    <t>ER650</t>
  </si>
  <si>
    <t>EX250</t>
  </si>
  <si>
    <t>EX300</t>
  </si>
  <si>
    <t>EX305</t>
  </si>
  <si>
    <t>EX500</t>
  </si>
  <si>
    <t>EX650</t>
  </si>
  <si>
    <t>KAF300</t>
  </si>
  <si>
    <t>KAF400</t>
  </si>
  <si>
    <t>KAF550</t>
  </si>
  <si>
    <t>KAF620</t>
  </si>
  <si>
    <t>KAF820</t>
  </si>
  <si>
    <t>KAF920</t>
  </si>
  <si>
    <t>KAF950</t>
  </si>
  <si>
    <t>KD80</t>
  </si>
  <si>
    <t>KDX175</t>
  </si>
  <si>
    <t>KDX200</t>
  </si>
  <si>
    <t>KDX220</t>
  </si>
  <si>
    <t>KDX250</t>
  </si>
  <si>
    <t>KDX420</t>
  </si>
  <si>
    <t>KDX450</t>
  </si>
  <si>
    <t>KDX50</t>
  </si>
  <si>
    <t>KDX80</t>
  </si>
  <si>
    <t>KE100</t>
  </si>
  <si>
    <t>KE125</t>
  </si>
  <si>
    <t>KE175</t>
  </si>
  <si>
    <t>KEF300</t>
  </si>
  <si>
    <t>KL250</t>
  </si>
  <si>
    <t>KL600</t>
  </si>
  <si>
    <t>KL650</t>
  </si>
  <si>
    <t>KLE650</t>
  </si>
  <si>
    <t>KLF110</t>
  </si>
  <si>
    <t>KLF185</t>
  </si>
  <si>
    <t>KLF220</t>
  </si>
  <si>
    <t>KLF250</t>
  </si>
  <si>
    <t>KLF300</t>
  </si>
  <si>
    <t>KLF400</t>
  </si>
  <si>
    <t>KLT110</t>
  </si>
  <si>
    <t>KLT160</t>
  </si>
  <si>
    <t>KLT185</t>
  </si>
  <si>
    <t>KLT200</t>
  </si>
  <si>
    <t>KLT250</t>
  </si>
  <si>
    <t>KLX110</t>
  </si>
  <si>
    <t>KLX125</t>
  </si>
  <si>
    <t>KLX140</t>
  </si>
  <si>
    <t>KLX250</t>
  </si>
  <si>
    <t>KLX300</t>
  </si>
  <si>
    <t>KLX400</t>
  </si>
  <si>
    <t>KLX450</t>
  </si>
  <si>
    <t>KLX650</t>
  </si>
  <si>
    <t>KM100</t>
  </si>
  <si>
    <t>KRF-750</t>
  </si>
  <si>
    <t>KRF800</t>
  </si>
  <si>
    <t>KRT750</t>
  </si>
  <si>
    <t>KRT800</t>
  </si>
  <si>
    <t>KSF250</t>
  </si>
  <si>
    <t>KSF400</t>
  </si>
  <si>
    <t>KSF450</t>
  </si>
  <si>
    <t>KSF50</t>
  </si>
  <si>
    <t>KSF80</t>
  </si>
  <si>
    <t>KSF90</t>
  </si>
  <si>
    <t>KSV700</t>
  </si>
  <si>
    <t>KVF300</t>
  </si>
  <si>
    <t>KVF360</t>
  </si>
  <si>
    <t>KVF400</t>
  </si>
  <si>
    <t>KVF650</t>
  </si>
  <si>
    <t>KVF700</t>
  </si>
  <si>
    <t>KVF750</t>
  </si>
  <si>
    <t>KVS700</t>
  </si>
  <si>
    <t>KX100</t>
  </si>
  <si>
    <t>KX125</t>
  </si>
  <si>
    <t>KX250</t>
  </si>
  <si>
    <t>KX420</t>
  </si>
  <si>
    <t>KX450</t>
  </si>
  <si>
    <t>KX500</t>
  </si>
  <si>
    <t>KX60</t>
  </si>
  <si>
    <t>KX65</t>
  </si>
  <si>
    <t>KX80</t>
  </si>
  <si>
    <t>KX85</t>
  </si>
  <si>
    <t>KXF250</t>
  </si>
  <si>
    <t>KXT250</t>
  </si>
  <si>
    <t>KZ1000</t>
  </si>
  <si>
    <t>KZ1100</t>
  </si>
  <si>
    <t>KZ1300</t>
  </si>
  <si>
    <t>KZ250</t>
  </si>
  <si>
    <t>KZ305</t>
  </si>
  <si>
    <t>KZ440</t>
  </si>
  <si>
    <t>KZ550</t>
  </si>
  <si>
    <t>KZ650</t>
  </si>
  <si>
    <t>KZ700</t>
  </si>
  <si>
    <t>KZ750</t>
  </si>
  <si>
    <t>LE650</t>
  </si>
  <si>
    <t>NINJA ZX</t>
  </si>
  <si>
    <t>VN1500</t>
  </si>
  <si>
    <t>VN1600</t>
  </si>
  <si>
    <t>VN1700</t>
  </si>
  <si>
    <t>VN2000</t>
  </si>
  <si>
    <t>VN700</t>
  </si>
  <si>
    <t>VN750</t>
  </si>
  <si>
    <t>VN800</t>
  </si>
  <si>
    <t>VN900</t>
  </si>
  <si>
    <t>VULCAN 2000</t>
  </si>
  <si>
    <t>ZG1000</t>
  </si>
  <si>
    <t>ZG1200</t>
  </si>
  <si>
    <t>ZG1400</t>
  </si>
  <si>
    <t>ZL1000</t>
  </si>
  <si>
    <t>ZL600</t>
  </si>
  <si>
    <t>ZL900</t>
  </si>
  <si>
    <t>ZN1100</t>
  </si>
  <si>
    <t>ZN1300</t>
  </si>
  <si>
    <t>ZN700</t>
  </si>
  <si>
    <t>ZN750</t>
  </si>
  <si>
    <t>ZR1000</t>
  </si>
  <si>
    <t>ZR1100</t>
  </si>
  <si>
    <t>ZR1200</t>
  </si>
  <si>
    <t>ZR550</t>
  </si>
  <si>
    <t>ZR750</t>
  </si>
  <si>
    <t>ZX1000</t>
  </si>
  <si>
    <t>ZX1100</t>
  </si>
  <si>
    <t>ZX1200</t>
  </si>
  <si>
    <t>ZX1400</t>
  </si>
  <si>
    <t>ZX550</t>
  </si>
  <si>
    <t>ZX600</t>
  </si>
  <si>
    <t>ZX636</t>
  </si>
  <si>
    <t>ZX750</t>
  </si>
  <si>
    <t>ZX900</t>
  </si>
  <si>
    <t>CONSTRUCTION</t>
  </si>
  <si>
    <t>EXPORT</t>
  </si>
  <si>
    <t>K260/K360</t>
  </si>
  <si>
    <t>K270/K370</t>
  </si>
  <si>
    <t>OFF HIGHWAY</t>
  </si>
  <si>
    <t>NEW SPORTAGE</t>
  </si>
  <si>
    <t>SOUL EV</t>
  </si>
  <si>
    <t>125 / 200</t>
  </si>
  <si>
    <t>125/150</t>
  </si>
  <si>
    <t>50 / 65</t>
  </si>
  <si>
    <t>65/85</t>
  </si>
  <si>
    <t>ENDURO</t>
  </si>
  <si>
    <t>MOTOCROSS</t>
  </si>
  <si>
    <t>TRIAL</t>
  </si>
  <si>
    <t>AGILITY</t>
  </si>
  <si>
    <t>BET &amp; WIN</t>
  </si>
  <si>
    <t>COMPAGNO</t>
  </si>
  <si>
    <t>FLAT BED</t>
  </si>
  <si>
    <t>GRAND VISTA</t>
  </si>
  <si>
    <t>KYMCO ATV</t>
  </si>
  <si>
    <t>LIKE</t>
  </si>
  <si>
    <t>MONGOOSE</t>
  </si>
  <si>
    <t>MONGOOSE/MXU</t>
  </si>
  <si>
    <t>MOVIE</t>
  </si>
  <si>
    <t>MXER</t>
  </si>
  <si>
    <t>MXU</t>
  </si>
  <si>
    <t>PEOPLE</t>
  </si>
  <si>
    <t>QUANNON</t>
  </si>
  <si>
    <t>RED STICKER ATV</t>
  </si>
  <si>
    <t>SENTO</t>
  </si>
  <si>
    <t>SPORTY ATV</t>
  </si>
  <si>
    <t>SPORTY UTILITY ATV</t>
  </si>
  <si>
    <t>STING 50</t>
  </si>
  <si>
    <t>SUPER 9</t>
  </si>
  <si>
    <t>SUPER 9 50</t>
  </si>
  <si>
    <t>UTILITY ATV</t>
  </si>
  <si>
    <t>UXV</t>
  </si>
  <si>
    <t>VENOX</t>
  </si>
  <si>
    <t>VITALITY</t>
  </si>
  <si>
    <t>XCITING</t>
  </si>
  <si>
    <t>YAGER</t>
  </si>
  <si>
    <t>ZX50</t>
  </si>
  <si>
    <t>HURACAN</t>
  </si>
  <si>
    <t>VENENO</t>
  </si>
  <si>
    <t>RANGE ROVER EVOQUE</t>
  </si>
  <si>
    <t>GS GENERATION 2006</t>
  </si>
  <si>
    <t>MKC</t>
  </si>
  <si>
    <t>BRUTALE</t>
  </si>
  <si>
    <t>TR20</t>
  </si>
  <si>
    <t>TR40</t>
  </si>
  <si>
    <t>CAB OVER ENGINE</t>
  </si>
  <si>
    <t>CCV</t>
  </si>
  <si>
    <t>CONVENTIONAL HEAVY DUTY</t>
  </si>
  <si>
    <t>CONVENTIONAL LIGHTWEIGHT</t>
  </si>
  <si>
    <t>650S</t>
  </si>
  <si>
    <t>P1</t>
  </si>
  <si>
    <t>B250</t>
  </si>
  <si>
    <t>C GENERATION 2006</t>
  </si>
  <si>
    <t>CLK</t>
  </si>
  <si>
    <t>ML</t>
  </si>
  <si>
    <t>HD</t>
  </si>
  <si>
    <t>COOPER COUPE</t>
  </si>
  <si>
    <t>COOPER ROADSTER</t>
  </si>
  <si>
    <t>MIGHTY MAX / S</t>
  </si>
  <si>
    <t>SPX</t>
  </si>
  <si>
    <t>FH</t>
  </si>
  <si>
    <t>FK</t>
  </si>
  <si>
    <t>BREVA</t>
  </si>
  <si>
    <t>GRISO</t>
  </si>
  <si>
    <t>V11</t>
  </si>
  <si>
    <t>SKORPION</t>
  </si>
  <si>
    <t>TOUR</t>
  </si>
  <si>
    <t>NV</t>
  </si>
  <si>
    <t>NV200</t>
  </si>
  <si>
    <t>ROGUE SELECT</t>
  </si>
  <si>
    <t>VERSA NOTE</t>
  </si>
  <si>
    <t>CLA83</t>
  </si>
  <si>
    <t>CMA83</t>
  </si>
  <si>
    <t>CPB12</t>
  </si>
  <si>
    <t>CPC12</t>
  </si>
  <si>
    <t>UD1000</t>
  </si>
  <si>
    <t>UD1200</t>
  </si>
  <si>
    <t>UD1300</t>
  </si>
  <si>
    <t>UD1400</t>
  </si>
  <si>
    <t>UD1800</t>
  </si>
  <si>
    <t>UD2000</t>
  </si>
  <si>
    <t>UD2300</t>
  </si>
  <si>
    <t>UD2600</t>
  </si>
  <si>
    <t>UD2800</t>
  </si>
  <si>
    <t>UD3000</t>
  </si>
  <si>
    <t>UD3300</t>
  </si>
  <si>
    <t>UD550</t>
  </si>
  <si>
    <t>UD600</t>
  </si>
  <si>
    <t>ORION I</t>
  </si>
  <si>
    <t>ORION VII</t>
  </si>
  <si>
    <t>FORWARD MOUNTED</t>
  </si>
  <si>
    <t>LOW TILT</t>
  </si>
  <si>
    <t>RV</t>
  </si>
  <si>
    <t>FIRE CAB CHASSIS</t>
  </si>
  <si>
    <t>YT</t>
  </si>
  <si>
    <t>BV</t>
  </si>
  <si>
    <t>FLY</t>
  </si>
  <si>
    <t>MP3</t>
  </si>
  <si>
    <t>X9 EVOLUTION</t>
  </si>
  <si>
    <t>BIG BOSS</t>
  </si>
  <si>
    <t>BRUTUS</t>
  </si>
  <si>
    <t>DIESEL</t>
  </si>
  <si>
    <t>GEN</t>
  </si>
  <si>
    <t>PREDATOR</t>
  </si>
  <si>
    <t>SAWTOOTH</t>
  </si>
  <si>
    <t>SPORTSMAN</t>
  </si>
  <si>
    <t>TRAIL BLAZER</t>
  </si>
  <si>
    <t>TRAIL BOSS</t>
  </si>
  <si>
    <t>XPEDITION</t>
  </si>
  <si>
    <t>XPLORER</t>
  </si>
  <si>
    <t>XPRESS</t>
  </si>
  <si>
    <t>MONTANA / TRANS SPORT</t>
  </si>
  <si>
    <t>911 NEW GENERATION</t>
  </si>
  <si>
    <t>MACAN</t>
  </si>
  <si>
    <t>PROMASTER 1500</t>
  </si>
  <si>
    <t>PROMASTER 2500</t>
  </si>
  <si>
    <t>PROMASTER 3500</t>
  </si>
  <si>
    <t>TRADESMAN</t>
  </si>
  <si>
    <t>AE-STACKED RAIL</t>
  </si>
  <si>
    <t>DYANASTER</t>
  </si>
  <si>
    <t>EXECUTIVE SIGNATURE</t>
  </si>
  <si>
    <t>LF4F</t>
  </si>
  <si>
    <t>MAGNUM B-SERIES</t>
  </si>
  <si>
    <t>MAGNUM C-SERIES</t>
  </si>
  <si>
    <t>MAGNUM M-SERIES</t>
  </si>
  <si>
    <t>MAGNUM S-SERIES</t>
  </si>
  <si>
    <t>MONOCOQUE</t>
  </si>
  <si>
    <t>M-SERIES</t>
  </si>
  <si>
    <t>RAISED RAIL</t>
  </si>
  <si>
    <t>STRAIGHT RAIL</t>
  </si>
  <si>
    <t>SILVER DAWN</t>
  </si>
  <si>
    <t>SILVER SERAPH</t>
  </si>
  <si>
    <t>SILVER SPIRIT</t>
  </si>
  <si>
    <t>SILVER SPUR</t>
  </si>
  <si>
    <t>WRAITH</t>
  </si>
  <si>
    <t>CONCRETE VEHICLE</t>
  </si>
  <si>
    <t>COE HIGH</t>
  </si>
  <si>
    <t>COE LOW</t>
  </si>
  <si>
    <t>SEAGRAVE</t>
  </si>
  <si>
    <t>D100 SC</t>
  </si>
  <si>
    <t>D120 SC</t>
  </si>
  <si>
    <t>D75 SC</t>
  </si>
  <si>
    <t>FURION</t>
  </si>
  <si>
    <t>2500 SPRINTER</t>
  </si>
  <si>
    <t>3500 SPRINTER</t>
  </si>
  <si>
    <t>ACTERRA</t>
  </si>
  <si>
    <t>MITSUBISHI CHASSIS COE</t>
  </si>
  <si>
    <t>WRX</t>
  </si>
  <si>
    <t>XT6</t>
  </si>
  <si>
    <t>ALT125</t>
  </si>
  <si>
    <t>ALT185</t>
  </si>
  <si>
    <t>ALT50</t>
  </si>
  <si>
    <t>AN400</t>
  </si>
  <si>
    <t>AN650</t>
  </si>
  <si>
    <t>C50</t>
  </si>
  <si>
    <t>C90</t>
  </si>
  <si>
    <t>DL100</t>
  </si>
  <si>
    <t>DL1000</t>
  </si>
  <si>
    <t>DL650</t>
  </si>
  <si>
    <t>DR100</t>
  </si>
  <si>
    <t>DR125</t>
  </si>
  <si>
    <t>DR200</t>
  </si>
  <si>
    <t>DR250</t>
  </si>
  <si>
    <t>DR350</t>
  </si>
  <si>
    <t>DR500</t>
  </si>
  <si>
    <t>DR600</t>
  </si>
  <si>
    <t>DR650</t>
  </si>
  <si>
    <t>DR750</t>
  </si>
  <si>
    <t>DR-Z110</t>
  </si>
  <si>
    <t>DR-Z125</t>
  </si>
  <si>
    <t>DR-Z250</t>
  </si>
  <si>
    <t>DR-Z400</t>
  </si>
  <si>
    <t>DR-Z70</t>
  </si>
  <si>
    <t>DS100</t>
  </si>
  <si>
    <t>DS125</t>
  </si>
  <si>
    <t>DS185</t>
  </si>
  <si>
    <t>DS250</t>
  </si>
  <si>
    <t>DS50</t>
  </si>
  <si>
    <t>DS80</t>
  </si>
  <si>
    <t>FA50</t>
  </si>
  <si>
    <t>FS50</t>
  </si>
  <si>
    <t>FZ50</t>
  </si>
  <si>
    <t>GN125</t>
  </si>
  <si>
    <t>GN250</t>
  </si>
  <si>
    <t>GN400</t>
  </si>
  <si>
    <t>GR650</t>
  </si>
  <si>
    <t>GS1000</t>
  </si>
  <si>
    <t>GS1100</t>
  </si>
  <si>
    <t>GS1150</t>
  </si>
  <si>
    <t>GS250</t>
  </si>
  <si>
    <t>GS300</t>
  </si>
  <si>
    <t>GS400</t>
  </si>
  <si>
    <t>GS450</t>
  </si>
  <si>
    <t>GS500</t>
  </si>
  <si>
    <t>GS550</t>
  </si>
  <si>
    <t>GS650</t>
  </si>
  <si>
    <t>GS700</t>
  </si>
  <si>
    <t>GS750</t>
  </si>
  <si>
    <t>GS850</t>
  </si>
  <si>
    <t>GSF1200</t>
  </si>
  <si>
    <t>GSF1250</t>
  </si>
  <si>
    <t>GSF400</t>
  </si>
  <si>
    <t>GSF600</t>
  </si>
  <si>
    <t>GSF650</t>
  </si>
  <si>
    <t>GSX</t>
  </si>
  <si>
    <t>GSX1100</t>
  </si>
  <si>
    <t>GSX1250</t>
  </si>
  <si>
    <t>GSX1300</t>
  </si>
  <si>
    <t>GSX600</t>
  </si>
  <si>
    <t>GSX650</t>
  </si>
  <si>
    <t>GSX750</t>
  </si>
  <si>
    <t>GSX-R1000</t>
  </si>
  <si>
    <t>GSX-R1100</t>
  </si>
  <si>
    <t>GSX-R600</t>
  </si>
  <si>
    <t>GSX-R750</t>
  </si>
  <si>
    <t>GV1200</t>
  </si>
  <si>
    <t>GV1400</t>
  </si>
  <si>
    <t>GV700</t>
  </si>
  <si>
    <t>GW250</t>
  </si>
  <si>
    <t>GZ250</t>
  </si>
  <si>
    <t>JR50</t>
  </si>
  <si>
    <t>JR80</t>
  </si>
  <si>
    <t>LS650</t>
  </si>
  <si>
    <t>LT125</t>
  </si>
  <si>
    <t>LT160</t>
  </si>
  <si>
    <t>LT185</t>
  </si>
  <si>
    <t>LT230</t>
  </si>
  <si>
    <t>LT250</t>
  </si>
  <si>
    <t>LT300</t>
  </si>
  <si>
    <t>LT50</t>
  </si>
  <si>
    <t>LT500</t>
  </si>
  <si>
    <t>LT80</t>
  </si>
  <si>
    <t>LT-A400</t>
  </si>
  <si>
    <t>LT-A450</t>
  </si>
  <si>
    <t>LT-A50</t>
  </si>
  <si>
    <t>LT-A500</t>
  </si>
  <si>
    <t>LT-A700</t>
  </si>
  <si>
    <t>LT-A750</t>
  </si>
  <si>
    <t>LTF</t>
  </si>
  <si>
    <t>LT-F160</t>
  </si>
  <si>
    <t>LTF230</t>
  </si>
  <si>
    <t>LTF250</t>
  </si>
  <si>
    <t>LTF300</t>
  </si>
  <si>
    <t>LTF4</t>
  </si>
  <si>
    <t>LTF400</t>
  </si>
  <si>
    <t>LTF500</t>
  </si>
  <si>
    <t>LT-R450</t>
  </si>
  <si>
    <t>LT-V700</t>
  </si>
  <si>
    <t>LT-Z250</t>
  </si>
  <si>
    <t>LT-Z400</t>
  </si>
  <si>
    <t>LT-Z50</t>
  </si>
  <si>
    <t>LT-Z90</t>
  </si>
  <si>
    <t>M109R / VZR1800</t>
  </si>
  <si>
    <t>PE175</t>
  </si>
  <si>
    <t>PE250</t>
  </si>
  <si>
    <t>PE400</t>
  </si>
  <si>
    <t>QUV620</t>
  </si>
  <si>
    <t>RB50</t>
  </si>
  <si>
    <t>RF600</t>
  </si>
  <si>
    <t>RFR900</t>
  </si>
  <si>
    <t>RG250</t>
  </si>
  <si>
    <t>RG500</t>
  </si>
  <si>
    <t>RM100</t>
  </si>
  <si>
    <t>RM125</t>
  </si>
  <si>
    <t>RM2450</t>
  </si>
  <si>
    <t>RM250</t>
  </si>
  <si>
    <t>RM465</t>
  </si>
  <si>
    <t>RM500</t>
  </si>
  <si>
    <t>RM60</t>
  </si>
  <si>
    <t>RM65</t>
  </si>
  <si>
    <t>RM80</t>
  </si>
  <si>
    <t>RM85</t>
  </si>
  <si>
    <t>RMX250</t>
  </si>
  <si>
    <t>RMX450Z</t>
  </si>
  <si>
    <t>RM-Z250</t>
  </si>
  <si>
    <t>RM-Z450</t>
  </si>
  <si>
    <t>RS175</t>
  </si>
  <si>
    <t>RS250</t>
  </si>
  <si>
    <t>SFV650</t>
  </si>
  <si>
    <t>SP100</t>
  </si>
  <si>
    <t>SP125</t>
  </si>
  <si>
    <t>SP200</t>
  </si>
  <si>
    <t>SP250</t>
  </si>
  <si>
    <t>SP500</t>
  </si>
  <si>
    <t>SP600</t>
  </si>
  <si>
    <t>SV1000</t>
  </si>
  <si>
    <t>SV650</t>
  </si>
  <si>
    <t>TL1000</t>
  </si>
  <si>
    <t>TS100</t>
  </si>
  <si>
    <t>TS125</t>
  </si>
  <si>
    <t>TS185</t>
  </si>
  <si>
    <t>TS250</t>
  </si>
  <si>
    <t>TU250</t>
  </si>
  <si>
    <t>UH200</t>
  </si>
  <si>
    <t>VL1500</t>
  </si>
  <si>
    <t>VL800</t>
  </si>
  <si>
    <t>VLR1800</t>
  </si>
  <si>
    <t>VS1400</t>
  </si>
  <si>
    <t>VS700</t>
  </si>
  <si>
    <t>VS750</t>
  </si>
  <si>
    <t>VS800</t>
  </si>
  <si>
    <t>VX800</t>
  </si>
  <si>
    <t>VZ1500</t>
  </si>
  <si>
    <t>VZ1600</t>
  </si>
  <si>
    <t>VZ800</t>
  </si>
  <si>
    <t>VZR1800</t>
  </si>
  <si>
    <t>XN85</t>
  </si>
  <si>
    <t>CITYCOM</t>
  </si>
  <si>
    <t>FIDDLE II</t>
  </si>
  <si>
    <t>CAMRY NEW GENERATION</t>
  </si>
  <si>
    <t>PICKUP / CAB CHASSIS</t>
  </si>
  <si>
    <t>PICKUP COMMERCIAL / CAMPER</t>
  </si>
  <si>
    <t>PRIUS C</t>
  </si>
  <si>
    <t>PRIUS PLUG-IN</t>
  </si>
  <si>
    <t>PRIUS V</t>
  </si>
  <si>
    <t>RAV4 EV</t>
  </si>
  <si>
    <t>SCION</t>
  </si>
  <si>
    <t>102A3</t>
  </si>
  <si>
    <t>102C3</t>
  </si>
  <si>
    <t>96A3</t>
  </si>
  <si>
    <t>MC-9</t>
  </si>
  <si>
    <t>T-30</t>
  </si>
  <si>
    <t>T70206</t>
  </si>
  <si>
    <t>T706</t>
  </si>
  <si>
    <t>T70608</t>
  </si>
  <si>
    <t>T802</t>
  </si>
  <si>
    <t>T806</t>
  </si>
  <si>
    <t>SPITFIRE</t>
  </si>
  <si>
    <t>TR6</t>
  </si>
  <si>
    <t>ADVENTURER</t>
  </si>
  <si>
    <t>LEGEND TT</t>
  </si>
  <si>
    <t>ROCKET III</t>
  </si>
  <si>
    <t>SPEED TRIPLE</t>
  </si>
  <si>
    <t>SPEEDMASTER</t>
  </si>
  <si>
    <t>STREET TRIPLE</t>
  </si>
  <si>
    <t>SUPER III</t>
  </si>
  <si>
    <t>T509</t>
  </si>
  <si>
    <t>T595</t>
  </si>
  <si>
    <t>THRUXTON</t>
  </si>
  <si>
    <t>TIGER</t>
  </si>
  <si>
    <t>TROPHY</t>
  </si>
  <si>
    <t>C2045</t>
  </si>
  <si>
    <t>T2100</t>
  </si>
  <si>
    <t>T800</t>
  </si>
  <si>
    <t>T809</t>
  </si>
  <si>
    <t>T815</t>
  </si>
  <si>
    <t>T900</t>
  </si>
  <si>
    <t>TD925</t>
  </si>
  <si>
    <t>TOURIST COACH TX</t>
  </si>
  <si>
    <t>C161C</t>
  </si>
  <si>
    <t>GTS</t>
  </si>
  <si>
    <t>M198F</t>
  </si>
  <si>
    <t>PX</t>
  </si>
  <si>
    <t>ANESS</t>
  </si>
  <si>
    <t>BOARDWALK</t>
  </si>
  <si>
    <t>CNESS</t>
  </si>
  <si>
    <t>CROSS ROADS</t>
  </si>
  <si>
    <t>DELUXE TOURING</t>
  </si>
  <si>
    <t>GUNNER</t>
  </si>
  <si>
    <t>HAMMER</t>
  </si>
  <si>
    <t>HARD-BALL</t>
  </si>
  <si>
    <t>HIGH-BALL</t>
  </si>
  <si>
    <t>JACKPOT</t>
  </si>
  <si>
    <t>KINGPIN</t>
  </si>
  <si>
    <t>NESS</t>
  </si>
  <si>
    <t>TOURING</t>
  </si>
  <si>
    <t>V92</t>
  </si>
  <si>
    <t>VEGAS</t>
  </si>
  <si>
    <t>VX</t>
  </si>
  <si>
    <t>ZNESS</t>
  </si>
  <si>
    <t>GOLF R</t>
  </si>
  <si>
    <t>TOUAREG 2</t>
  </si>
  <si>
    <t>740 / 760</t>
  </si>
  <si>
    <t>745 / 765</t>
  </si>
  <si>
    <t>FE6</t>
  </si>
  <si>
    <t>FE7</t>
  </si>
  <si>
    <t>N10</t>
  </si>
  <si>
    <t>N12</t>
  </si>
  <si>
    <t>V60</t>
  </si>
  <si>
    <t>VHD</t>
  </si>
  <si>
    <t>VN</t>
  </si>
  <si>
    <t>VT</t>
  </si>
  <si>
    <t>ROAD BOSS</t>
  </si>
  <si>
    <t>ROAD COMMANDER</t>
  </si>
  <si>
    <t>ROAD XPEDITOR</t>
  </si>
  <si>
    <t>LE SHARO/PHASAR</t>
  </si>
  <si>
    <t>RIALTA</t>
  </si>
  <si>
    <t>WALK-IN VAN</t>
  </si>
  <si>
    <t>R26 - UFO</t>
  </si>
  <si>
    <t>BW200</t>
  </si>
  <si>
    <t>BW350</t>
  </si>
  <si>
    <t>BW80</t>
  </si>
  <si>
    <t>CA50</t>
  </si>
  <si>
    <t>CE11</t>
  </si>
  <si>
    <t>CE12</t>
  </si>
  <si>
    <t>CE14</t>
  </si>
  <si>
    <t>CE50</t>
  </si>
  <si>
    <t>CG19</t>
  </si>
  <si>
    <t>CG50</t>
  </si>
  <si>
    <t>CP250</t>
  </si>
  <si>
    <t>CV50</t>
  </si>
  <si>
    <t>CV80</t>
  </si>
  <si>
    <t>CW50</t>
  </si>
  <si>
    <t>CX50</t>
  </si>
  <si>
    <t>CY50</t>
  </si>
  <si>
    <t>DT100</t>
  </si>
  <si>
    <t>DT125</t>
  </si>
  <si>
    <t>DT175</t>
  </si>
  <si>
    <t>DT200</t>
  </si>
  <si>
    <t>DT50</t>
  </si>
  <si>
    <t>DT80</t>
  </si>
  <si>
    <t>FJ1100</t>
  </si>
  <si>
    <t>FJ1200</t>
  </si>
  <si>
    <t>FJ600</t>
  </si>
  <si>
    <t>FJR1300</t>
  </si>
  <si>
    <t>FZ07</t>
  </si>
  <si>
    <t>FZ09</t>
  </si>
  <si>
    <t>FZ1</t>
  </si>
  <si>
    <t>FZ6</t>
  </si>
  <si>
    <t>FZ600</t>
  </si>
  <si>
    <t>FZ700</t>
  </si>
  <si>
    <t>FZ750</t>
  </si>
  <si>
    <t>FZ8</t>
  </si>
  <si>
    <t>FZR1000</t>
  </si>
  <si>
    <t>FZR400</t>
  </si>
  <si>
    <t>FZR600</t>
  </si>
  <si>
    <t>FZR750</t>
  </si>
  <si>
    <t>FZS10</t>
  </si>
  <si>
    <t>FZX700</t>
  </si>
  <si>
    <t>FZX750</t>
  </si>
  <si>
    <t>GTS1000</t>
  </si>
  <si>
    <t>IT200</t>
  </si>
  <si>
    <t>IT250</t>
  </si>
  <si>
    <t>IT490</t>
  </si>
  <si>
    <t>LB50</t>
  </si>
  <si>
    <t>LC50</t>
  </si>
  <si>
    <t>MJ50</t>
  </si>
  <si>
    <t>MT-01</t>
  </si>
  <si>
    <t>PRO HAULER</t>
  </si>
  <si>
    <t>PW50</t>
  </si>
  <si>
    <t>PW501</t>
  </si>
  <si>
    <t>PW80</t>
  </si>
  <si>
    <t>PW801</t>
  </si>
  <si>
    <t>QT50</t>
  </si>
  <si>
    <t>RT100</t>
  </si>
  <si>
    <t>RT180</t>
  </si>
  <si>
    <t>RX50</t>
  </si>
  <si>
    <t>RZ350</t>
  </si>
  <si>
    <t>RZ500</t>
  </si>
  <si>
    <t>SH50</t>
  </si>
  <si>
    <t>SR185</t>
  </si>
  <si>
    <t>SR250</t>
  </si>
  <si>
    <t>SR400</t>
  </si>
  <si>
    <t>SR400C</t>
  </si>
  <si>
    <t>SR500</t>
  </si>
  <si>
    <t>SRX250</t>
  </si>
  <si>
    <t>SRX600</t>
  </si>
  <si>
    <t>TDM850</t>
  </si>
  <si>
    <t>TT225</t>
  </si>
  <si>
    <t>TT250</t>
  </si>
  <si>
    <t>TT350</t>
  </si>
  <si>
    <t>TT-R110E</t>
  </si>
  <si>
    <t>TTR125</t>
  </si>
  <si>
    <t>TTR225</t>
  </si>
  <si>
    <t>TTR230</t>
  </si>
  <si>
    <t>TT-R230</t>
  </si>
  <si>
    <t>TTR50</t>
  </si>
  <si>
    <t>TTR90</t>
  </si>
  <si>
    <t>TW200</t>
  </si>
  <si>
    <t>TY350</t>
  </si>
  <si>
    <t>TZ250</t>
  </si>
  <si>
    <t>TZR250</t>
  </si>
  <si>
    <t>VMX12</t>
  </si>
  <si>
    <t>VMX17</t>
  </si>
  <si>
    <t>VP11</t>
  </si>
  <si>
    <t>WR200</t>
  </si>
  <si>
    <t>WR250</t>
  </si>
  <si>
    <t>WR400</t>
  </si>
  <si>
    <t>WR426</t>
  </si>
  <si>
    <t>WR450</t>
  </si>
  <si>
    <t>WR500</t>
  </si>
  <si>
    <t>XC125</t>
  </si>
  <si>
    <t>XC180</t>
  </si>
  <si>
    <t>XC200</t>
  </si>
  <si>
    <t>XC50</t>
  </si>
  <si>
    <t>XF50</t>
  </si>
  <si>
    <t>XJ1100</t>
  </si>
  <si>
    <t>XJ550</t>
  </si>
  <si>
    <t>XJ600</t>
  </si>
  <si>
    <t>XJ650</t>
  </si>
  <si>
    <t>XJ700</t>
  </si>
  <si>
    <t>XJ750</t>
  </si>
  <si>
    <t>XJ900</t>
  </si>
  <si>
    <t>XP500</t>
  </si>
  <si>
    <t>XS1100</t>
  </si>
  <si>
    <t>XS400</t>
  </si>
  <si>
    <t>XS650</t>
  </si>
  <si>
    <t>XS850</t>
  </si>
  <si>
    <t>XT1200Z</t>
  </si>
  <si>
    <t>XT1200ZC</t>
  </si>
  <si>
    <t>XT125</t>
  </si>
  <si>
    <t>XT200</t>
  </si>
  <si>
    <t>XT225</t>
  </si>
  <si>
    <t>XT250</t>
  </si>
  <si>
    <t>XT350</t>
  </si>
  <si>
    <t>XT500</t>
  </si>
  <si>
    <t>XT550</t>
  </si>
  <si>
    <t>XT600</t>
  </si>
  <si>
    <t>XV1000</t>
  </si>
  <si>
    <t>XV1100</t>
  </si>
  <si>
    <t>XV16</t>
  </si>
  <si>
    <t>XV1600</t>
  </si>
  <si>
    <t>XV1700</t>
  </si>
  <si>
    <t>XV1900</t>
  </si>
  <si>
    <t>XV250</t>
  </si>
  <si>
    <t>XV500</t>
  </si>
  <si>
    <t>XV535</t>
  </si>
  <si>
    <t>XV700</t>
  </si>
  <si>
    <t>XV750</t>
  </si>
  <si>
    <t>XV7501</t>
  </si>
  <si>
    <t>XV920</t>
  </si>
  <si>
    <t>XVS1100</t>
  </si>
  <si>
    <t>XVS1300</t>
  </si>
  <si>
    <t>XVS65</t>
  </si>
  <si>
    <t>XVS650</t>
  </si>
  <si>
    <t>XVS950</t>
  </si>
  <si>
    <t>XVZ12</t>
  </si>
  <si>
    <t>XVZ13</t>
  </si>
  <si>
    <t>XZ550</t>
  </si>
  <si>
    <t>YF60</t>
  </si>
  <si>
    <t>YFA1</t>
  </si>
  <si>
    <t>YFB250</t>
  </si>
  <si>
    <t>YFM100</t>
  </si>
  <si>
    <t>YFM125</t>
  </si>
  <si>
    <t>YFM200</t>
  </si>
  <si>
    <t>YFM225</t>
  </si>
  <si>
    <t>YFM25</t>
  </si>
  <si>
    <t>YFM250</t>
  </si>
  <si>
    <t>YFM300</t>
  </si>
  <si>
    <t>YFM350</t>
  </si>
  <si>
    <t>YFM4</t>
  </si>
  <si>
    <t>YFM40</t>
  </si>
  <si>
    <t>YFM400</t>
  </si>
  <si>
    <t>YFM45</t>
  </si>
  <si>
    <t>YFM450</t>
  </si>
  <si>
    <t>YFM50</t>
  </si>
  <si>
    <t>YFM550</t>
  </si>
  <si>
    <t>YFM660</t>
  </si>
  <si>
    <t>YFM700</t>
  </si>
  <si>
    <t>YFM80</t>
  </si>
  <si>
    <t>YFM90</t>
  </si>
  <si>
    <t>YFP350</t>
  </si>
  <si>
    <t>YFS200</t>
  </si>
  <si>
    <t>YFU1</t>
  </si>
  <si>
    <t>YFZ350</t>
  </si>
  <si>
    <t>YFZ450</t>
  </si>
  <si>
    <t>YJ125</t>
  </si>
  <si>
    <t>YJ50</t>
  </si>
  <si>
    <t>YP400</t>
  </si>
  <si>
    <t>YSR50</t>
  </si>
  <si>
    <t>YT125</t>
  </si>
  <si>
    <t>YT60</t>
  </si>
  <si>
    <t>YTM200</t>
  </si>
  <si>
    <t>YTM225</t>
  </si>
  <si>
    <t>YTZ250</t>
  </si>
  <si>
    <t>YW125</t>
  </si>
  <si>
    <t>YW50</t>
  </si>
  <si>
    <t>YX600</t>
  </si>
  <si>
    <t>YXM700</t>
  </si>
  <si>
    <t>YXR450</t>
  </si>
  <si>
    <t>YXR660</t>
  </si>
  <si>
    <t>YXR700</t>
  </si>
  <si>
    <t>YZ100</t>
  </si>
  <si>
    <t>YZ125</t>
  </si>
  <si>
    <t>YZ1251</t>
  </si>
  <si>
    <t>YZ250</t>
  </si>
  <si>
    <t>YZ2501</t>
  </si>
  <si>
    <t>YZ400</t>
  </si>
  <si>
    <t>YZ426</t>
  </si>
  <si>
    <t>YZ450</t>
  </si>
  <si>
    <t>YZ490</t>
  </si>
  <si>
    <t>YZ80</t>
  </si>
  <si>
    <t>YZ801</t>
  </si>
  <si>
    <t>YZ85</t>
  </si>
  <si>
    <t>YZF1000</t>
  </si>
  <si>
    <t>YZF600</t>
  </si>
  <si>
    <t>YZF750</t>
  </si>
  <si>
    <t>YZFR1</t>
  </si>
  <si>
    <t>YZFR6</t>
  </si>
  <si>
    <t>MD150T</t>
  </si>
  <si>
    <t>MD250T</t>
  </si>
  <si>
    <t>MD50QT</t>
  </si>
  <si>
    <t>DIRT</t>
  </si>
  <si>
    <t>FX</t>
  </si>
  <si>
    <t>MXD</t>
  </si>
  <si>
    <t>XD</t>
  </si>
  <si>
    <t>XU</t>
  </si>
  <si>
    <t>ZS125</t>
  </si>
  <si>
    <t>ZS125ST</t>
  </si>
  <si>
    <t>ZS150</t>
  </si>
  <si>
    <t>ZS200GY-A</t>
  </si>
  <si>
    <t>ZS250</t>
  </si>
  <si>
    <t>ZS250-5</t>
  </si>
  <si>
    <t>8C COMPETIZIONE</t>
  </si>
  <si>
    <t>GIULIA</t>
  </si>
  <si>
    <t>DB11</t>
  </si>
  <si>
    <t>BENTAYGA</t>
  </si>
  <si>
    <t>230I</t>
  </si>
  <si>
    <t>230XI</t>
  </si>
  <si>
    <t>330E</t>
  </si>
  <si>
    <t>430I</t>
  </si>
  <si>
    <t>430XI</t>
  </si>
  <si>
    <t>440I</t>
  </si>
  <si>
    <t>440XI</t>
  </si>
  <si>
    <t>530XE</t>
  </si>
  <si>
    <t>ALPINA B6</t>
  </si>
  <si>
    <t>C EVOLUTION</t>
  </si>
  <si>
    <t>G310</t>
  </si>
  <si>
    <t>M240I</t>
  </si>
  <si>
    <t>M240XI</t>
  </si>
  <si>
    <t>M550XI</t>
  </si>
  <si>
    <t>CASCADA</t>
  </si>
  <si>
    <t>REGAL TOURX</t>
  </si>
  <si>
    <t>ATS-V</t>
  </si>
  <si>
    <t>CT6</t>
  </si>
  <si>
    <t>XT5</t>
  </si>
  <si>
    <t>GRAN CANYON</t>
  </si>
  <si>
    <t>DEFENDER MAX</t>
  </si>
  <si>
    <t>DEFENDER XT</t>
  </si>
  <si>
    <t>MAVERICK X3</t>
  </si>
  <si>
    <t>MAVERICK X3 MAX</t>
  </si>
  <si>
    <t>OUTLANDER 6X6</t>
  </si>
  <si>
    <t>OUTLANDER L</t>
  </si>
  <si>
    <t>OUTLANDER L MAX</t>
  </si>
  <si>
    <t>CT680</t>
  </si>
  <si>
    <t>CT681</t>
  </si>
  <si>
    <t>3500HD</t>
  </si>
  <si>
    <t>4500HD</t>
  </si>
  <si>
    <t>4500XD</t>
  </si>
  <si>
    <t>5500HD</t>
  </si>
  <si>
    <t>5500XD</t>
  </si>
  <si>
    <t>6500XD</t>
  </si>
  <si>
    <t>BOLT EV</t>
  </si>
  <si>
    <t>CRUZE LIMITED</t>
  </si>
  <si>
    <t>EQUINOX LIMITED</t>
  </si>
  <si>
    <t>MALIBU LIMITED</t>
  </si>
  <si>
    <t>COE2</t>
  </si>
  <si>
    <t>LDT2</t>
  </si>
  <si>
    <t>LET2</t>
  </si>
  <si>
    <t>LET2 CC</t>
  </si>
  <si>
    <t>SUPERLEGGERA</t>
  </si>
  <si>
    <t>XDIAVEL</t>
  </si>
  <si>
    <t>CINDER</t>
  </si>
  <si>
    <t>EMBER</t>
  </si>
  <si>
    <t>IGNITER</t>
  </si>
  <si>
    <t>INFERNO</t>
  </si>
  <si>
    <t>INTRUDER 2</t>
  </si>
  <si>
    <t>MVP</t>
  </si>
  <si>
    <t>ULTRA</t>
  </si>
  <si>
    <t>488 GTB</t>
  </si>
  <si>
    <t>488 SPIDER</t>
  </si>
  <si>
    <t>812 SUPERFAST</t>
  </si>
  <si>
    <t>CALIFORNIA T</t>
  </si>
  <si>
    <t>F12 BERLINETTA</t>
  </si>
  <si>
    <t>F12TDF</t>
  </si>
  <si>
    <t>F60 AMERICA</t>
  </si>
  <si>
    <t>GTC4 LUSSO</t>
  </si>
  <si>
    <t>124 SPIDER</t>
  </si>
  <si>
    <t>500X</t>
  </si>
  <si>
    <t>CASCADIA 116</t>
  </si>
  <si>
    <t>CASCADIA 126</t>
  </si>
  <si>
    <t>G80</t>
  </si>
  <si>
    <t>G90</t>
  </si>
  <si>
    <t>HOOLIGAN</t>
  </si>
  <si>
    <t>ACADIA LIMITED</t>
  </si>
  <si>
    <t>FLDE</t>
  </si>
  <si>
    <t>FLFB</t>
  </si>
  <si>
    <t>FLFBS</t>
  </si>
  <si>
    <t>FLHC</t>
  </si>
  <si>
    <t>FLHCS</t>
  </si>
  <si>
    <t>FLHRXS</t>
  </si>
  <si>
    <t>FLSB</t>
  </si>
  <si>
    <t>FLSL</t>
  </si>
  <si>
    <t>FLSS</t>
  </si>
  <si>
    <t>FLSTFBS</t>
  </si>
  <si>
    <t>FXBB</t>
  </si>
  <si>
    <t>FXBR</t>
  </si>
  <si>
    <t>FXBRS</t>
  </si>
  <si>
    <t>FXDLS</t>
  </si>
  <si>
    <t>FXFB</t>
  </si>
  <si>
    <t>FXFBS</t>
  </si>
  <si>
    <t>FXSE</t>
  </si>
  <si>
    <t>XG750A</t>
  </si>
  <si>
    <t>CLARITY</t>
  </si>
  <si>
    <t>CMX300</t>
  </si>
  <si>
    <t>CMX500</t>
  </si>
  <si>
    <t>COTA 300RR</t>
  </si>
  <si>
    <t>COTA 4RT260</t>
  </si>
  <si>
    <t>CRF1000</t>
  </si>
  <si>
    <t>HR-V</t>
  </si>
  <si>
    <t>MRT260</t>
  </si>
  <si>
    <t>NC700XD</t>
  </si>
  <si>
    <t>NC750JD</t>
  </si>
  <si>
    <t>NC750X</t>
  </si>
  <si>
    <t>NCW50</t>
  </si>
  <si>
    <t>RC1000VS</t>
  </si>
  <si>
    <t>SXS1000</t>
  </si>
  <si>
    <t>SXS500</t>
  </si>
  <si>
    <t>SXS700</t>
  </si>
  <si>
    <t>701ENDURO</t>
  </si>
  <si>
    <t>FC350</t>
  </si>
  <si>
    <t>FX350</t>
  </si>
  <si>
    <t>FX450</t>
  </si>
  <si>
    <t>SUPERMOTO701</t>
  </si>
  <si>
    <t>TC50</t>
  </si>
  <si>
    <t>TE125</t>
  </si>
  <si>
    <t>TE150</t>
  </si>
  <si>
    <t>TX300</t>
  </si>
  <si>
    <t>GD250R</t>
  </si>
  <si>
    <t>IONIQ</t>
  </si>
  <si>
    <t>SPRINGFIELD</t>
  </si>
  <si>
    <t>QX30</t>
  </si>
  <si>
    <t>HX515</t>
  </si>
  <si>
    <t>HX520</t>
  </si>
  <si>
    <t>HX615</t>
  </si>
  <si>
    <t>HX620</t>
  </si>
  <si>
    <t>LT625</t>
  </si>
  <si>
    <t>RH613</t>
  </si>
  <si>
    <t>NPR HD</t>
  </si>
  <si>
    <t>NPR XD</t>
  </si>
  <si>
    <t>F-PACE</t>
  </si>
  <si>
    <t>XE</t>
  </si>
  <si>
    <t>XJRL</t>
  </si>
  <si>
    <t>XJSC</t>
  </si>
  <si>
    <t>HEALEY</t>
  </si>
  <si>
    <t>INTERCEPTOR</t>
  </si>
  <si>
    <t>OTTAWA T2</t>
  </si>
  <si>
    <t>BR125</t>
  </si>
  <si>
    <t>EN650</t>
  </si>
  <si>
    <t>KAF1000</t>
  </si>
  <si>
    <t>KLE300</t>
  </si>
  <si>
    <t>KLZ1000A</t>
  </si>
  <si>
    <t>KX252</t>
  </si>
  <si>
    <t>LE300</t>
  </si>
  <si>
    <t>LZ1000</t>
  </si>
  <si>
    <t>ZR800</t>
  </si>
  <si>
    <t>ZR900</t>
  </si>
  <si>
    <t>T880</t>
  </si>
  <si>
    <t>NIRO</t>
  </si>
  <si>
    <t>KF3200C</t>
  </si>
  <si>
    <t>FREERIDE</t>
  </si>
  <si>
    <t>RC 390</t>
  </si>
  <si>
    <t>RC 390 CUP</t>
  </si>
  <si>
    <t>K-PIPE</t>
  </si>
  <si>
    <t>MYROAD</t>
  </si>
  <si>
    <t>DISCOVERY SPORT</t>
  </si>
  <si>
    <t>RANGE ROVER VELAR</t>
  </si>
  <si>
    <t>GS-F</t>
  </si>
  <si>
    <t>LFA</t>
  </si>
  <si>
    <t>RC</t>
  </si>
  <si>
    <t>RC-F</t>
  </si>
  <si>
    <t>ANTHEM</t>
  </si>
  <si>
    <t>LEVANTE</t>
  </si>
  <si>
    <t>CX-3</t>
  </si>
  <si>
    <t>570GT</t>
  </si>
  <si>
    <t>570S</t>
  </si>
  <si>
    <t>675LT</t>
  </si>
  <si>
    <t>720S</t>
  </si>
  <si>
    <t>AMG GT</t>
  </si>
  <si>
    <t>GLC COUPE</t>
  </si>
  <si>
    <t>GLE</t>
  </si>
  <si>
    <t>GLE COUPE</t>
  </si>
  <si>
    <t>GLS</t>
  </si>
  <si>
    <t>METRIS</t>
  </si>
  <si>
    <t>SLC</t>
  </si>
  <si>
    <t>RVR</t>
  </si>
  <si>
    <t>AUDACE</t>
  </si>
  <si>
    <t>MGX 21</t>
  </si>
  <si>
    <t>V7</t>
  </si>
  <si>
    <t>V7 III</t>
  </si>
  <si>
    <t>V7 LL</t>
  </si>
  <si>
    <t>V9</t>
  </si>
  <si>
    <t>JETLINER</t>
  </si>
  <si>
    <t>SKYLINER</t>
  </si>
  <si>
    <t>SPACELINER</t>
  </si>
  <si>
    <t>MIDI</t>
  </si>
  <si>
    <t>XCELSIOR</t>
  </si>
  <si>
    <t>ROGUE SPORT</t>
  </si>
  <si>
    <t>TITAN XD</t>
  </si>
  <si>
    <t>RZR</t>
  </si>
  <si>
    <t>SLINGSHOT</t>
  </si>
  <si>
    <t>PROMASTER CITY</t>
  </si>
  <si>
    <t>LECAR</t>
  </si>
  <si>
    <t>CONTINENTAL GT</t>
  </si>
  <si>
    <t>CITIGO</t>
  </si>
  <si>
    <t>FABIA III</t>
  </si>
  <si>
    <t>KODIAQ</t>
  </si>
  <si>
    <t>OCTAVIA III</t>
  </si>
  <si>
    <t>PRAKTIK</t>
  </si>
  <si>
    <t>RAPID</t>
  </si>
  <si>
    <t>ROOMSTER</t>
  </si>
  <si>
    <t>SUPERB III</t>
  </si>
  <si>
    <t>YETI</t>
  </si>
  <si>
    <t>CROSSTREK</t>
  </si>
  <si>
    <t>GSF1250SA</t>
  </si>
  <si>
    <t>GSX250R</t>
  </si>
  <si>
    <t>GSX-S1000</t>
  </si>
  <si>
    <t>GSX-S1000A</t>
  </si>
  <si>
    <t>GSX-S1000F</t>
  </si>
  <si>
    <t>GSX-S750</t>
  </si>
  <si>
    <t>RV200</t>
  </si>
  <si>
    <t>FIDDLE III</t>
  </si>
  <si>
    <t>TS30</t>
  </si>
  <si>
    <t>TS35</t>
  </si>
  <si>
    <t>TS45</t>
  </si>
  <si>
    <t>MODEL 3</t>
  </si>
  <si>
    <t>MODEL X</t>
  </si>
  <si>
    <t>C-HR</t>
  </si>
  <si>
    <t>COROLLA IM</t>
  </si>
  <si>
    <t>MIRAI</t>
  </si>
  <si>
    <t>PRIUS PRIME</t>
  </si>
  <si>
    <t>RAV4 HV</t>
  </si>
  <si>
    <t>SCION FR-S</t>
  </si>
  <si>
    <t>SCION IA</t>
  </si>
  <si>
    <t>SCION IM</t>
  </si>
  <si>
    <t>YARIS IA</t>
  </si>
  <si>
    <t>DAYTONA 675R</t>
  </si>
  <si>
    <t>STREET CUP</t>
  </si>
  <si>
    <t>STREET SCRAMBLER</t>
  </si>
  <si>
    <t>STREET TWIN</t>
  </si>
  <si>
    <t>COMMUTER COACH CX</t>
  </si>
  <si>
    <t>TDX DOUBLE DECK COACH</t>
  </si>
  <si>
    <t>PRIMAVERA</t>
  </si>
  <si>
    <t>EMPULSE TT</t>
  </si>
  <si>
    <t>NESS MAGNUM</t>
  </si>
  <si>
    <t>OCTANE</t>
  </si>
  <si>
    <t>E-GOLF</t>
  </si>
  <si>
    <t>GOLF ALLTRACK</t>
  </si>
  <si>
    <t>GOLF SPORTWAGEN</t>
  </si>
  <si>
    <t>S60 CROSS COUNTRY</t>
  </si>
  <si>
    <t>V60 CROSS COUNTRY</t>
  </si>
  <si>
    <t>V90 CROSS COUNTRY</t>
  </si>
  <si>
    <t>VNR</t>
  </si>
  <si>
    <t>5700 XE</t>
  </si>
  <si>
    <t>FJ09</t>
  </si>
  <si>
    <t>FZ07A</t>
  </si>
  <si>
    <t>FZ10</t>
  </si>
  <si>
    <t>SCR950</t>
  </si>
  <si>
    <t>XC155</t>
  </si>
  <si>
    <t>XSR900</t>
  </si>
  <si>
    <t>XT1200ZE</t>
  </si>
  <si>
    <t>YFZ50</t>
  </si>
  <si>
    <t>YXC700</t>
  </si>
  <si>
    <t>YXE700</t>
  </si>
  <si>
    <t>YXZ1000</t>
  </si>
  <si>
    <t>YZFR1S</t>
  </si>
  <si>
    <t>YZFR3</t>
  </si>
  <si>
    <t>DSR</t>
  </si>
  <si>
    <t>FXP</t>
  </si>
  <si>
    <t>CHIRON</t>
  </si>
  <si>
    <t>MAVERICK TRAIL</t>
  </si>
  <si>
    <t>PANIGALE</t>
  </si>
  <si>
    <t>GTC4 LUSSO T</t>
  </si>
  <si>
    <t>KONA</t>
  </si>
  <si>
    <t>E-PACE</t>
  </si>
  <si>
    <t>REVERO</t>
  </si>
  <si>
    <t>STINGER</t>
  </si>
  <si>
    <t>SPADE 150</t>
  </si>
  <si>
    <t>CZD300</t>
  </si>
  <si>
    <t>XSR700</t>
  </si>
  <si>
    <t>YXF850</t>
  </si>
  <si>
    <t>VEH_UNIT_DESC_ID</t>
  </si>
  <si>
    <t>VEH_UNIT_DESC_DESC</t>
  </si>
  <si>
    <t>MOTOR VEHICLE</t>
  </si>
  <si>
    <t>TRAIN</t>
  </si>
  <si>
    <t>TOWED/PUSHED/TRAILER</t>
  </si>
  <si>
    <t>NON-CONTACT</t>
  </si>
  <si>
    <t>WDCODE_ID</t>
  </si>
  <si>
    <t>WDCODE_DESC</t>
  </si>
  <si>
    <t>NO SIGN OR SIGNAL</t>
  </si>
  <si>
    <t>OTHER SIGNS OR SIGNALS</t>
  </si>
  <si>
    <t>CROSSBUCKS</t>
  </si>
  <si>
    <t>STOP SIGNS</t>
  </si>
  <si>
    <t>NON-TRAIN ACTIVATED SPECIAL PROTECTION</t>
  </si>
  <si>
    <t>WIGWAGS/BELLS/HWY TRF SIGS-TRN ACTIVATED</t>
  </si>
  <si>
    <t>FLASHING LIGHTS</t>
  </si>
  <si>
    <t>ALL OTHER GATES</t>
  </si>
  <si>
    <t>FOUR QUAD (FULL BARRIER) GATES</t>
  </si>
  <si>
    <t>RAIN</t>
  </si>
  <si>
    <t>SLEET/HAIL</t>
  </si>
  <si>
    <t>FOG</t>
  </si>
  <si>
    <t>BLOWING SAND/SNOW</t>
  </si>
  <si>
    <t>SEVERE CROSSWINDS</t>
  </si>
  <si>
    <t>CLOUDY</t>
  </si>
  <si>
    <t>YES_NO_CHOICE_ID</t>
  </si>
  <si>
    <t>YES_NO_CHOICE_DESC</t>
  </si>
  <si>
    <t>NOT COLLECTED</t>
  </si>
  <si>
    <t>The name of the extract zip file will follow the following convention:</t>
  </si>
  <si>
    <t>extract_public_{dateTime}_{dateFilter}_{locationFilter}.zip</t>
  </si>
  <si>
    <t>where,</t>
  </si>
  <si>
    <t>{dateTime} is the date and time of the request to generate the extract.  The date and time is in the following format: “yyyyMMddHHmmss”,</t>
  </si>
  <si>
    <t>{dateFilter} is the specific date filter used for generating the extract, including the specific date ranges or years specified for the request, and</t>
  </si>
  <si>
    <t>{locationFilter} is the specific location filter used for generating the extract, including the name of each agency, county or city specified for the request.  Note that the full agency, county or city name will be provided for up to the first three entries in the filter, after which only three characters for each entry will be provided.</t>
  </si>
  <si>
    <t>extract_public_{dateTime}_{extractType}_{dateFilter}_{locationFilter}.csv</t>
  </si>
  <si>
    <t>Crash Extraction File Specification</t>
  </si>
  <si>
    <t>Filename extractType: crash</t>
  </si>
  <si>
    <t>Column Header</t>
  </si>
  <si>
    <t>Description</t>
  </si>
  <si>
    <t>Associated
Internal/Derived/Adjusted
Field</t>
  </si>
  <si>
    <t>Associated
Internal/Derived/Adjusted
Field Name</t>
  </si>
  <si>
    <t>Database Data Type</t>
  </si>
  <si>
    <t>Extract File Data Type</t>
  </si>
  <si>
    <t>Max Characters</t>
  </si>
  <si>
    <t>Source</t>
  </si>
  <si>
    <t>Years Available</t>
  </si>
  <si>
    <t>Data Values with Valid Years if Applicable</t>
  </si>
  <si>
    <t>Notes</t>
  </si>
  <si>
    <t>Xpath</t>
  </si>
  <si>
    <t>CR-3 Reported Data Fields</t>
  </si>
  <si>
    <t>Crash_ID</t>
  </si>
  <si>
    <t>Crash ID – System-generated unique identifying number for a crash</t>
  </si>
  <si>
    <t>INTEGER</t>
  </si>
  <si>
    <t>Integer</t>
  </si>
  <si>
    <t>CRASH_FACT.CRASH_ID</t>
  </si>
  <si>
    <t>2003 forward</t>
  </si>
  <si>
    <t>/CrashData/CrashID</t>
  </si>
  <si>
    <t>Crash_Fatal_Fl</t>
  </si>
  <si>
    <t>Fatal Crash Identifier - Indicates that the crash involved one or more fatalities</t>
  </si>
  <si>
    <t>CHAR(1)</t>
  </si>
  <si>
    <t>String</t>
  </si>
  <si>
    <t>CRASH_FACT.CRASH_FATAL_FL</t>
  </si>
  <si>
    <t>/CrashData/FatalFlag</t>
  </si>
  <si>
    <t>Cmv_Involv_Fl</t>
  </si>
  <si>
    <t>CMV Crash Identifier</t>
  </si>
  <si>
    <t>CRASH_FACT.CRASH_CMV_FL</t>
  </si>
  <si>
    <t>/CrashData/CMVFlag</t>
  </si>
  <si>
    <t>Schl_Bus_Fl</t>
  </si>
  <si>
    <t>School Bus Crash Identifier - Indicates whether the crash involved a school bus</t>
  </si>
  <si>
    <t>CRASH_FACT.CRASH_SCHOOL_BUS_FL</t>
  </si>
  <si>
    <t>/CrashData/SchoolBusFlag</t>
  </si>
  <si>
    <t>Rr_Relat_Fl</t>
  </si>
  <si>
    <t>Railroad Crash Identifier  - Indicates whether the crash involved a train or railroad crossing.</t>
  </si>
  <si>
    <t>dorse</t>
  </si>
  <si>
    <t>/CrashData/RailroadFlag</t>
  </si>
  <si>
    <t>Medical_Advisory_Fl</t>
  </si>
  <si>
    <t>Medical Advisory Board (MAB) Crash Identifier</t>
  </si>
  <si>
    <t>CRASH_FACT.CRASH_MEDICAL_ADVISORY_FL</t>
  </si>
  <si>
    <t>/CrashData/MedicalAdvisoryFlag</t>
  </si>
  <si>
    <t>Amend_Supp_Fl</t>
  </si>
  <si>
    <t>Supplement Crash Identifier</t>
  </si>
  <si>
    <t>CRASH_FACT.CRASH_AMEND_SUPP_FL</t>
  </si>
  <si>
    <t>/CrashData/AmendmentFlag</t>
  </si>
  <si>
    <t>Active_School_Zone_Fl</t>
  </si>
  <si>
    <t>Active School Zone Crash Identifier - Indicates whether the crash involved a school zone.</t>
  </si>
  <si>
    <t>YES_NO_CHOICE_LKP.YES_NO_CHOICE_SHORT_DESC</t>
  </si>
  <si>
    <t>/CrashData/ActiveSchoolZoneFlag</t>
  </si>
  <si>
    <t>Crash Date</t>
  </si>
  <si>
    <t>DATE</t>
  </si>
  <si>
    <t>CRASH_FACT.CRASH_DATE</t>
  </si>
  <si>
    <t>2010 forward</t>
  </si>
  <si>
    <t>/CrashData/CrashDate</t>
  </si>
  <si>
    <t>Crash_Time</t>
  </si>
  <si>
    <t>Crash Time - Time crash occurred</t>
  </si>
  <si>
    <t>CRASH_FACT.CRASH_TIME</t>
  </si>
  <si>
    <t>Format: HH:MM:SS</t>
  </si>
  <si>
    <t>/CrashData/CrashTime</t>
  </si>
  <si>
    <t>Case_ID</t>
  </si>
  <si>
    <t>Case ID</t>
  </si>
  <si>
    <t>VARCHAR(20)</t>
  </si>
  <si>
    <t>CRASH_FACT.CASE_ID</t>
  </si>
  <si>
    <t>/CrashData/CaseID</t>
  </si>
  <si>
    <t>Local_Use</t>
  </si>
  <si>
    <t>Local Use</t>
  </si>
  <si>
    <t>CRASH_FACT.LOCAL_USE</t>
  </si>
  <si>
    <t>/CrashData/LocalUse</t>
  </si>
  <si>
    <t>Rpt_CRIS_Cnty_ID</t>
  </si>
  <si>
    <t>County Name - The county in which the crash was located.</t>
  </si>
  <si>
    <t>Yes</t>
  </si>
  <si>
    <t>CRASH_FACT.RPT_CRIS_CNTY_ID</t>
  </si>
  <si>
    <t>Lookup Column Name: CNTY_ID</t>
  </si>
  <si>
    <t>/CrashData/Reported/County/@ID</t>
  </si>
  <si>
    <t>City Name - The city in which the crash was located if applicable.</t>
  </si>
  <si>
    <t>CRASH_FACT.RPT_CITY_ID</t>
  </si>
  <si>
    <t>Lookup Column Name: CITY_ID</t>
  </si>
  <si>
    <t>/CrashData/Reported/City/@ID</t>
  </si>
  <si>
    <t>Rpt_Outside_City_Limit_Fl</t>
  </si>
  <si>
    <t>Outside City Limit - Indicates if the officer reported the crash location outside a city's limits</t>
  </si>
  <si>
    <t>CRASH_FACT.RPT_OUTSIDE_CITY_LIMIT_FL</t>
  </si>
  <si>
    <t>/CrashData/Reported/OutsideCityLimitsFlag</t>
  </si>
  <si>
    <t>Thousand_Damage_Fl</t>
  </si>
  <si>
    <t>$1,000 Damage to any One Person’s Property</t>
  </si>
  <si>
    <t>CRASH_FACT.CRASH_THOUSAND_DMAG_FL</t>
  </si>
  <si>
    <t>/CrashData/PropertyDamageExceed1000Flag</t>
  </si>
  <si>
    <t>Rpt_Latitude</t>
  </si>
  <si>
    <t>Latitude</t>
  </si>
  <si>
    <t>DECIMAL(11,8)</t>
  </si>
  <si>
    <t>Decimal(8)</t>
  </si>
  <si>
    <t>POINT_LKP.LATITUDE</t>
  </si>
  <si>
    <t>/CrashData/Reported/Latitude</t>
  </si>
  <si>
    <t>Rpt_Longitude</t>
  </si>
  <si>
    <t>Longitude</t>
  </si>
  <si>
    <t>POINT_LKP.LONGITUDE</t>
  </si>
  <si>
    <t>/CrashData/Reported/Longitude</t>
  </si>
  <si>
    <t>Rpt_Rdwy_Sys_ID</t>
  </si>
  <si>
    <t>Roadway System (road on which crash occurred)</t>
  </si>
  <si>
    <t>CRASH_FACT.RPT_RWY_SYS_ID</t>
  </si>
  <si>
    <t>Lookup Column Name: RWY_SYS_ID</t>
  </si>
  <si>
    <t>/CrashData/Reported/RoadCrashOccurred/RoadwaySystem/@ID</t>
  </si>
  <si>
    <t>Rpt_Hwy_Num</t>
  </si>
  <si>
    <t>Highway Number (road on which crash occurred)</t>
  </si>
  <si>
    <t>VARCHAR(4)</t>
  </si>
  <si>
    <t>CRASH_FACT.RPT_HWY_NBR</t>
  </si>
  <si>
    <t>/CrashData/Reported/RoadCrashOccurred/HighwayNumber</t>
  </si>
  <si>
    <t>Rpt_Hwy_Sfx</t>
  </si>
  <si>
    <t>Reported Hwy Suffix - Alpha character in right-most position of some highway numbers</t>
  </si>
  <si>
    <t>HWY_SFX_LKP.HWY_SFX_DESC</t>
  </si>
  <si>
    <t>Rpt_Road_Part_ID</t>
  </si>
  <si>
    <r>
      <rPr>
        <sz val="10"/>
        <color rgb="FF000000"/>
        <rFont val="Sans"/>
      </rPr>
      <t>Roadway Part</t>
    </r>
    <r>
      <rPr>
        <b/>
        <sz val="12"/>
        <rFont val="Arial"/>
        <family val="2"/>
        <charset val="1"/>
      </rPr>
      <t xml:space="preserve"> </t>
    </r>
    <r>
      <rPr>
        <sz val="10"/>
        <color rgb="FF000000"/>
        <rFont val="Sans"/>
      </rPr>
      <t>(road on which crash occurred)</t>
    </r>
  </si>
  <si>
    <t>CRASH_FACT.ROAD_PART_ID</t>
  </si>
  <si>
    <t>Lookup Column Name: ROAD_PART_ID</t>
  </si>
  <si>
    <t>/CrashData/Reported/RoadCrashOccurred/RoadwayPart/@ID</t>
  </si>
  <si>
    <t>Rpt_Block_Num</t>
  </si>
  <si>
    <t>Block Number (road on which crash occurred)</t>
  </si>
  <si>
    <t>VARCHAR(64)</t>
  </si>
  <si>
    <t>ROAD_BLK_NBR_LKP.ROAD_BLK_NBR_DESC</t>
  </si>
  <si>
    <t>/CrashData/Reported/RoadCrashOccurred/Street/StreetNumber</t>
  </si>
  <si>
    <t>Rpt_Street_Pfx</t>
  </si>
  <si>
    <t>Street Prefix (road on which crash occurred)</t>
  </si>
  <si>
    <t>NSEW_DIR_LKP.NSEW_DIR_SHORT_DESC</t>
  </si>
  <si>
    <t>/CrashData/Reported/RoadCrashOccurred/Street/Prefix</t>
  </si>
  <si>
    <t>Rpt_Street_Name</t>
  </si>
  <si>
    <t>Street Name (road on which crash occurred)</t>
  </si>
  <si>
    <t>VARCHAR(254)</t>
  </si>
  <si>
    <t>ROAD_NAME_LKP.ROAD_NAME_DESC</t>
  </si>
  <si>
    <t>/CrashData/Reported/RoadCrashOccurred/Street/StreetName</t>
  </si>
  <si>
    <t>Rpt_Street_Sfx</t>
  </si>
  <si>
    <t>Street Suffix (road on which crash occurred)</t>
  </si>
  <si>
    <t>STREET_SFX_LKP.STREET_SFX_SHORT_DESC</t>
  </si>
  <si>
    <t>/CrashData/Reported/RoadCrashOccurred/Street/Suffix</t>
  </si>
  <si>
    <t>Private_Dr_Fl</t>
  </si>
  <si>
    <t>Crash Occurred on a Private Drive or Road/Private Property/Parking Lot</t>
  </si>
  <si>
    <t>/CrashData/Reported/PrivateDriveFlag</t>
  </si>
  <si>
    <t>Toll_Road_Fl</t>
  </si>
  <si>
    <t>Toll Road/Toll Lane</t>
  </si>
  <si>
    <t>/CrashData/Reported/TollRoadFlag</t>
  </si>
  <si>
    <t>Crash_Speed_Limit</t>
  </si>
  <si>
    <t>Speed Limit</t>
  </si>
  <si>
    <t>CRASH_FACT.CRASH_SPEED_LIMIT</t>
  </si>
  <si>
    <t>/CrashData/Reported/SpeedLimit</t>
  </si>
  <si>
    <t>Road_Constr_Zone_Fl</t>
  </si>
  <si>
    <t>Construction Zone - Indicates whether the crash occurred in or was related to a construction, maintenance, or utility work zone, regardless of whether or not workers were actually present at the time of the crash</t>
  </si>
  <si>
    <t>CRASH_FACT.CRASH_CONSTR_ZONE_FL</t>
  </si>
  <si>
    <t>/CrashData/Reported/ConstructionZoneFlag</t>
  </si>
  <si>
    <t>Road_Constr_Zone_Wrkr_Fl</t>
  </si>
  <si>
    <t>Workers Present - Indicates whether workers were present in the road construction zone at the time of the crash</t>
  </si>
  <si>
    <t>CRASH_FACT.CRASH_WORKER_PRESENT_FL</t>
  </si>
  <si>
    <t>/CrashData/Reported/WorkersPresentFlag</t>
  </si>
  <si>
    <t>Rpt_Street_Desc</t>
  </si>
  <si>
    <t>Street Description (road on which crash occurred)</t>
  </si>
  <si>
    <t>STREET_DESC_LKP.STREET_DESC_DESC</t>
  </si>
  <si>
    <t>/CrashData/Reported/RoadCrashOccurred/StreetDescripion</t>
  </si>
  <si>
    <t>At_Intrsct_Fl</t>
  </si>
  <si>
    <t>At Intersection - Indicates if the crash occurred at an intersection.</t>
  </si>
  <si>
    <t>/CrashData/Reported/AtIntersectionFlag</t>
  </si>
  <si>
    <t>Rpt_Sec_Rdwy_Sys_ID</t>
  </si>
  <si>
    <t>Roadway System (intersection road, or if crash not at intersection, nearest intersecting road or reference marker)</t>
  </si>
  <si>
    <t>CRASH_FACT.RPT_SEC_RWY_SYS_ID</t>
  </si>
  <si>
    <t>/CrashData/Reported/IntersectingRoadway/RoadwaySystem/@ID</t>
  </si>
  <si>
    <t>Rpt_Sec_Hwy_Num</t>
  </si>
  <si>
    <t>Highway Number (intersection road, or if crash not at intersection, nearest intersecting road or reference marker)</t>
  </si>
  <si>
    <t>CRASH_FACT.RPT_SEC_HWY_NBR</t>
  </si>
  <si>
    <t>/CrashData/Reported/IntersectingRoadway/HighwayNumber</t>
  </si>
  <si>
    <t>Rpt_Sec_Hwy_Sfx</t>
  </si>
  <si>
    <t>Reported Secondary Hwy Suffix - Alpha character in right-most position of some highway numbers</t>
  </si>
  <si>
    <t>Rpt_Sec_Road_Part_ID</t>
  </si>
  <si>
    <r>
      <rPr>
        <sz val="10"/>
        <color rgb="FF000000"/>
        <rFont val="Sans"/>
      </rPr>
      <t>Roadway Part</t>
    </r>
    <r>
      <rPr>
        <b/>
        <sz val="12"/>
        <rFont val="Arial"/>
        <family val="2"/>
        <charset val="1"/>
      </rPr>
      <t xml:space="preserve"> </t>
    </r>
    <r>
      <rPr>
        <sz val="10"/>
        <color rgb="FF000000"/>
        <rFont val="Sans"/>
      </rPr>
      <t>(intersection road, or if crash not at intersection, nearest intersecting road or reference marker)</t>
    </r>
  </si>
  <si>
    <t>CRASH_FACT.SEC_ROAD_PART_ID</t>
  </si>
  <si>
    <t>/CrashData/Reported/IntersectingRoadway/RoadwayPart/@ID</t>
  </si>
  <si>
    <t>Rpt_Sec_Block_Num</t>
  </si>
  <si>
    <t>Block Number (intersection road, or if crash not at intersection, nearest intersecting road or reference marker)</t>
  </si>
  <si>
    <t>/CrashData/Reported/IntersectingRoadway/Street/StreetNumber</t>
  </si>
  <si>
    <t>Rpt_Sec_Street_Pfx</t>
  </si>
  <si>
    <t>Street Prefix (intersection road, or if crash not at intersection, nearest intersecting road or reference marker)</t>
  </si>
  <si>
    <t>/CrashData/Reported/IntersectingRoadway/Street/Prefix</t>
  </si>
  <si>
    <t>Rpt_Sec_Street_Name</t>
  </si>
  <si>
    <t>Street Name (intersection road, or if crash not at intersection, nearest intersecting road or reference marker)</t>
  </si>
  <si>
    <t>/CrashData/Reported/IntersectingRoadway/Street/StreetName</t>
  </si>
  <si>
    <t>Rpt_Sec_Street_Sfx</t>
  </si>
  <si>
    <t>Street Suffix (intersection road, or if crash not at intersection, nearest intersecting road or reference marker)</t>
  </si>
  <si>
    <t>/CrashData/Reported/IntersectingRoadway/Street/Suffix</t>
  </si>
  <si>
    <t>Rpt_Ref_Mark_Offset_Amt</t>
  </si>
  <si>
    <t>Distance from Intersection or Reference Marker</t>
  </si>
  <si>
    <t>DECIMAL(7,3)</t>
  </si>
  <si>
    <t>Decimal(2)</t>
  </si>
  <si>
    <t>CRASH_FACT.RPT_REF_MARK_OFFSET_AMT</t>
  </si>
  <si>
    <t>/CrashData/Reported/NearestPointOfReference/Offset/Distance</t>
  </si>
  <si>
    <t>Rpt_Ref_Mark_Dist_Uom</t>
  </si>
  <si>
    <t>Feet or Miles (unit of measure)</t>
  </si>
  <si>
    <t>UOM_LKP.UOM_SHORT_DESC</t>
  </si>
  <si>
    <t>/CrashData/Reported/NearestPointOfReference/Offset/UnitOfMeasure</t>
  </si>
  <si>
    <t>Rpt_Ref_Mark_Dir</t>
  </si>
  <si>
    <t>Direction from Intersection or Reference Marker</t>
  </si>
  <si>
    <t>/CrashData/Reported/NearestPointOfReference/Offset/Direction</t>
  </si>
  <si>
    <t>Rpt_Ref_Mark_Nbr</t>
  </si>
  <si>
    <t>Reference Marker - Reference marker number on the primary highway nearest the crash location</t>
  </si>
  <si>
    <t>REF_MARK_NBR_LKP.REF_MARK_NBR_DESC</t>
  </si>
  <si>
    <t>/CrashData/Reported/NearestPointOfReference/ReferenceMarker/ReferenceMarkerNumber</t>
  </si>
  <si>
    <t>Rpt_Sec_Street_Desc</t>
  </si>
  <si>
    <t>Street Description (intersection road, or if crash not at intersection, nearest intersecting road or reference marker)</t>
  </si>
  <si>
    <t>CHAR(7)</t>
  </si>
  <si>
    <t>/CrashData/Reported/IntersectingRoadway/StreetDescripion</t>
  </si>
  <si>
    <t>Rpt_CrossingNumber</t>
  </si>
  <si>
    <t>Railroad Crossing Number - Unique DOT highway-rail crossing identification number. Serves as master identifier for the crossing.</t>
  </si>
  <si>
    <t>CROSSINGNUMBER</t>
  </si>
  <si>
    <t>RR_CROSSING_LKP.CROSSINGNUMBER</t>
  </si>
  <si>
    <t>/CrashData/Reported/RailroadCrossing</t>
  </si>
  <si>
    <t>Wthr_Cond_ID</t>
  </si>
  <si>
    <t>Weather Condition - The prevailing atmospheric condition reported by the officer at the time of the crash</t>
  </si>
  <si>
    <t>CRASH_FACT.WTHR_COND_ID</t>
  </si>
  <si>
    <t>Lookup Column Name: WTHR_COND_ID</t>
  </si>
  <si>
    <t>/CrashData/EnvironmentalFactors/WeatherCondition/@ID</t>
  </si>
  <si>
    <t>Light_Cond_ID</t>
  </si>
  <si>
    <t>Light Condition - The type and level of light that existed at the time of the crash</t>
  </si>
  <si>
    <t>CRASH_FACT.LIGHT_COND_ID</t>
  </si>
  <si>
    <t>Lookup Column Name: LIGHT_COND_ID</t>
  </si>
  <si>
    <t>/CrashData/EnvironmentalFactors/LightCondition/@ID</t>
  </si>
  <si>
    <t>Entr_Road_ID</t>
  </si>
  <si>
    <t>Entering Roads</t>
  </si>
  <si>
    <t>CRASH_FACT.ENTR_ROAD_ID</t>
  </si>
  <si>
    <t>Lookup Column Name: ENTR_ROAD_ID</t>
  </si>
  <si>
    <t>/CrashData/EnvironmentalFactors/EnteringRoads/@ID</t>
  </si>
  <si>
    <t>Road_Type_ID</t>
  </si>
  <si>
    <t>Roadway Type</t>
  </si>
  <si>
    <t>/CrashData/EnvironmentalFactors/RoadwayType/@ID</t>
  </si>
  <si>
    <t>Road_Algn_ID</t>
  </si>
  <si>
    <t>Roadway Alignment - The geometric characteristics of the roadway at the crash site</t>
  </si>
  <si>
    <t>CRASH_FACT.ROAD_ALGN_ID</t>
  </si>
  <si>
    <t>Lookup Column Name: ROAD_ALGN_ID</t>
  </si>
  <si>
    <t>/CrashData/EnvironmentalFactors/RoadwayAlignment/@ID</t>
  </si>
  <si>
    <t>Surf_Cond_ID</t>
  </si>
  <si>
    <t>Surface Condition - The surface condition (wet, dry, etc) present at the time and place of the crash</t>
  </si>
  <si>
    <t>CRASH_FACT.SURF_COND_ID</t>
  </si>
  <si>
    <t>Lookup Column Name: SURF_COND_ID</t>
  </si>
  <si>
    <t>/CrashData/EnvironmentalFactors/SurfaceCondition/@ID</t>
  </si>
  <si>
    <t>Traffic_Cntl_ID</t>
  </si>
  <si>
    <t>Traffic Control - Type of traffic control at the scene of the crash</t>
  </si>
  <si>
    <t>CRASH_FACT.TRAFFIC_CNTL_ID</t>
  </si>
  <si>
    <t>Lookup Column Name: TRAFFIC_CNTL_ID</t>
  </si>
  <si>
    <t>/CrashData/EnvironmentalFactors/TrafficControl/@ID</t>
  </si>
  <si>
    <t>Investigat_Notify_Time</t>
  </si>
  <si>
    <t>Time Notified</t>
  </si>
  <si>
    <t>TIME_OF_DAY_LKP.TIME_OF_DAY</t>
  </si>
  <si>
    <t>/CrashData/Investigator/TimeNotified</t>
  </si>
  <si>
    <t>Investigat_Notify_Meth</t>
  </si>
  <si>
    <t>How Notified</t>
  </si>
  <si>
    <t>INV_NOTIFY_METH_LKP.INV_NOTIFY_METH_DESC</t>
  </si>
  <si>
    <t>/CrashData/Investigator/HowNotified</t>
  </si>
  <si>
    <t>Investigat_Arrv_Time</t>
  </si>
  <si>
    <t>Time Arrived</t>
  </si>
  <si>
    <t>/CrashData/Investigator/TimeArrived</t>
  </si>
  <si>
    <t>Report Date</t>
  </si>
  <si>
    <t>DAY_LKP.DAY_DATE</t>
  </si>
  <si>
    <t>/CrashData/Investigator/ReportDate</t>
  </si>
  <si>
    <t>Investigat_Comp_Fl</t>
  </si>
  <si>
    <t>Investigation Complete</t>
  </si>
  <si>
    <t>/CrashData/Investigator/InvestigationComplete</t>
  </si>
  <si>
    <t>ORI_Number</t>
  </si>
  <si>
    <t>ORI Number</t>
  </si>
  <si>
    <t>CRASH_FACT.ORI_NBR</t>
  </si>
  <si>
    <t>/CrashData/Investigator/ORINumber</t>
  </si>
  <si>
    <t>Investigat_Agency_ID</t>
  </si>
  <si>
    <t>Investigator Agency - Type of Law Enforcement Agency to which the investigating officer was assigned</t>
  </si>
  <si>
    <t>CRASH_FACT.INV_AGENCY_ID</t>
  </si>
  <si>
    <t>Lookup Column Name: AGENCY_ID</t>
  </si>
  <si>
    <t>/CrashData/Investigator/Agency/@ID</t>
  </si>
  <si>
    <t>Investigat_Area_ID</t>
  </si>
  <si>
    <t>Investigator Area</t>
  </si>
  <si>
    <t>CRASH_FACT.INV_AREA_ID</t>
  </si>
  <si>
    <t>Dynamic</t>
  </si>
  <si>
    <t>Lookup Column Name: INV_AREA_ID</t>
  </si>
  <si>
    <t>/CrashData/Investigator/Area/@ID</t>
  </si>
  <si>
    <t>Investigat_District_ID</t>
  </si>
  <si>
    <t>Investigator DPS District</t>
  </si>
  <si>
    <t>CRASH_FACT.INV_DISTRICT_ID</t>
  </si>
  <si>
    <t>Lookup Column Name: INV_DISTRICT_ID</t>
  </si>
  <si>
    <t>/CrashData/Investigator/District/@ID</t>
  </si>
  <si>
    <t>Investigat_Region_ID</t>
  </si>
  <si>
    <t>Investigator DPS Region</t>
  </si>
  <si>
    <t>CRASH_FACT.INV_REGION_ID</t>
  </si>
  <si>
    <t>Lookup Column Name: INV_REGION_ID</t>
  </si>
  <si>
    <t>/CrashData/Investigator/Region/@ID</t>
  </si>
  <si>
    <t>Interpreted Fields</t>
  </si>
  <si>
    <t>Bridge_Detail_ID</t>
  </si>
  <si>
    <t>IF- Bridge Detail - What the vehicle did in relation to the bridge or bridge-related structure, when the bridge was directly or indirectly related to a crash</t>
  </si>
  <si>
    <t>√</t>
  </si>
  <si>
    <t>CRASH_FACT.BRIDGE_DETAIL_ID</t>
  </si>
  <si>
    <t>Lookup Column Name: BRIDGE_DETAIL_ID</t>
  </si>
  <si>
    <t>/CrashData/InterpretedFields/BridgeDetail/@ID</t>
  </si>
  <si>
    <t>IF- First Harmful Event - First Injury or damage producing event</t>
  </si>
  <si>
    <t>CRASH_FACT.FHE_HARM_EVNT_ID</t>
  </si>
  <si>
    <t>Lookup Column Name: HARM_EVNT_ID</t>
  </si>
  <si>
    <t>/CrashData/InterpretedFields/FirstHarmfulEvent/@ID</t>
  </si>
  <si>
    <t>Intrsct_Relat_ID</t>
  </si>
  <si>
    <t>IF- Intersection Related - Specifies whether a crash occurred at an intersection, not at an intersection, or  if the presence of an intersection contributed to the crash</t>
  </si>
  <si>
    <t>CRASH_FACT.INTRSCT_RELAT_ID</t>
  </si>
  <si>
    <t>Lookup Column Name: INTRSCT_RELAT_ID</t>
  </si>
  <si>
    <t>/CrashData/InterpretedFields/IntersectionRelated/@ID</t>
  </si>
  <si>
    <t>FHE_Collsn_ID</t>
  </si>
  <si>
    <t>IF- Manner of Collision - The manner in which the vehicle(s) were moving prior to the first harmful event.</t>
  </si>
  <si>
    <t>CRASH_FACT.FHE_COLLSN_ID</t>
  </si>
  <si>
    <t>Lookup Column Name: COLLSN_ID</t>
  </si>
  <si>
    <t>/CrashData/InterpretedFields/MannerOfCollision/@ID</t>
  </si>
  <si>
    <t>IF- Object Struck - Object Struck is an obstruction in, on, or around a road that a motor vehicle involved in a crash has made contact with.</t>
  </si>
  <si>
    <t>CRASH_FACT.FHE_OBJ_STRUCK_ID</t>
  </si>
  <si>
    <t>Lookup Column Name: OBJ_STRUCK_ID</t>
  </si>
  <si>
    <t>/CrashData/InterpretedFields/ObjectStruck/@ID</t>
  </si>
  <si>
    <t>Othr_Factr_ID</t>
  </si>
  <si>
    <t>IF- Other Factor - Additional detail of events/circumstances concerning the crash</t>
  </si>
  <si>
    <t>CRASH_FACT.FHE_OTHR_FACTR_ID</t>
  </si>
  <si>
    <t>Lookup Column Name: OTHR_FACTR_ID</t>
  </si>
  <si>
    <t>/CrashData/InterpretedFields/OtherFactor/@ID</t>
  </si>
  <si>
    <t>Road_Part_Adj_ID</t>
  </si>
  <si>
    <t>IF- Roadway Part - The part of the roadway on which the vehicle(s) was traveling prior to the crash.</t>
  </si>
  <si>
    <t>CRASH_FACT.ROAD_PART_ADJUSTED_ID</t>
  </si>
  <si>
    <t>/CrashData/InterpretedFields/RoadwayPart/@ID</t>
  </si>
  <si>
    <t>Road_Cls_ID</t>
  </si>
  <si>
    <t>IF- Road Class - The functional classification group of the priority road the motor vehicle(s) was traveling on before the First Harmful Event (FHE) occurred</t>
  </si>
  <si>
    <t>CRASH_FACT.ROAD_CLS_ID</t>
  </si>
  <si>
    <t>Lookup Column Name: ROAD_CLS_ID</t>
  </si>
  <si>
    <t>/CrashData/InterpretedFields/RoadClass/@ID</t>
  </si>
  <si>
    <t>Road_Relat_ID</t>
  </si>
  <si>
    <t>IF- Roadway Relation - Roadway Relation refers to where the First Harmful Event (point of impact) occurred in relation to the roadway.</t>
  </si>
  <si>
    <t>CRASH_FACT.ROAD_RELAT_ID</t>
  </si>
  <si>
    <t>Lookup Column Name: ROAD_RELAT_ID</t>
  </si>
  <si>
    <t>/CrashData/InterpretedFields/RoadwayRelation/@ID</t>
  </si>
  <si>
    <t>Phys_Featr_1_ID</t>
  </si>
  <si>
    <t>IF- Physical Features - Physical Features fields 1 and 2 describe roadway features which were a factor in the crash</t>
  </si>
  <si>
    <t>CRASH_FACT.PHYS_FEATR_1_ID</t>
  </si>
  <si>
    <t>Lookup Column Name: PHYS_FEATR_ID</t>
  </si>
  <si>
    <t>/CrashData/InterpretedFields/PhysicalFeature1/@ID</t>
  </si>
  <si>
    <t>Phys_Featr_2_ID</t>
  </si>
  <si>
    <t>CRASH_FACT.PHYS_FEATR_2_ID</t>
  </si>
  <si>
    <t>/CrashData/InterpretedFields/PhysicalFeature2/@ID</t>
  </si>
  <si>
    <t>System Generated Field</t>
  </si>
  <si>
    <t>Cnty_ID</t>
  </si>
  <si>
    <t>County ID – The county in which the crash was located.</t>
  </si>
  <si>
    <t>CRASH_FACT.CRIS_CNTY_ID</t>
  </si>
  <si>
    <t>/CrashData/Derived/County/@ID</t>
  </si>
  <si>
    <t>City_ID</t>
  </si>
  <si>
    <t>City ID - The city in which the crash was located if applicable.</t>
  </si>
  <si>
    <t>CRASH_FACT.CITY_ID</t>
  </si>
  <si>
    <t>/CrashData/Derived/City/@ID</t>
  </si>
  <si>
    <t>Latitude map coordinate of the crash</t>
  </si>
  <si>
    <t>/CrashData/Derived/Latitude</t>
  </si>
  <si>
    <t>Longitude map coordinate of the crash</t>
  </si>
  <si>
    <t>/CrashData/Derived/Longitude</t>
  </si>
  <si>
    <t>Hwy_Sys</t>
  </si>
  <si>
    <t>Hwy System 1 - The state highway designation for the primary highway on which the crash occurred</t>
  </si>
  <si>
    <t>CHAR(10)</t>
  </si>
  <si>
    <t>HWY_SYS_LKP.HWY_SYS_SHORT_DESC</t>
  </si>
  <si>
    <t>/CrashData/Derived/RoadCrashOccurred/HighwaySystem</t>
  </si>
  <si>
    <t>Hwy_Nbr</t>
  </si>
  <si>
    <t>Hwy Number 1 - The highway number for the primary highway on which the crash occurred</t>
  </si>
  <si>
    <t>CHAR(4)</t>
  </si>
  <si>
    <t>ON_SYS_HWY_LKP.HWY_NBR</t>
  </si>
  <si>
    <t>/CrashData/Derived/RoadCrashOccurred/HighwayNumber</t>
  </si>
  <si>
    <t>Hwy_Sfx</t>
  </si>
  <si>
    <t>Hwy Suffix 1 - Alpha character in right-most position of some highway numbers</t>
  </si>
  <si>
    <t>CHAR(40)</t>
  </si>
  <si>
    <t>/CrashData/Derived/RoadCrashOccurred/HighwaySuffix</t>
  </si>
  <si>
    <t>Dfo</t>
  </si>
  <si>
    <t>DFO - The distance from the origin of the highway to the spot where the crash occurred</t>
  </si>
  <si>
    <t>Decimal(3)</t>
  </si>
  <si>
    <t>CRASH_FACT.DFO</t>
  </si>
  <si>
    <t>/CrashData/Derived/DFO</t>
  </si>
  <si>
    <t>Street_Name</t>
  </si>
  <si>
    <t>Street Name - Name of the road crash occurred on, as determined by the Locator application.</t>
  </si>
  <si>
    <t>/CrashData/Derived/RoadCrashOccurred/Street/StreetName</t>
  </si>
  <si>
    <t>Street_Nbr</t>
  </si>
  <si>
    <t>Street Number - Block number of primary street where crash occurred as determined by the Locator application</t>
  </si>
  <si>
    <t>/CrashData/Derived/RoadCrashOccurred/Street/StreetNumber</t>
  </si>
  <si>
    <t>Control</t>
  </si>
  <si>
    <t>Control 1 - Unique number assigned to the roadway segment of the primary highway</t>
  </si>
  <si>
    <t>CNTL_SECT_LKP.CNTL_ID</t>
  </si>
  <si>
    <t>/CrashData/Derived/RoadCrashOccurred/ControlID</t>
  </si>
  <si>
    <t>Section</t>
  </si>
  <si>
    <t>Section 1 - Unique number (when joined with the Control) assigned to the roadway segment of the primary highway</t>
  </si>
  <si>
    <t>CNTL_SECT_LKP.SECT_ID</t>
  </si>
  <si>
    <t>/CrashData/Derived/RoadCrashOccurred/SectionID</t>
  </si>
  <si>
    <t>Milepoint</t>
  </si>
  <si>
    <t>Milepoint 1 - Unique number (when used in conjunction with the control-section) assigned to the roadway segment of the primary highway. Calculated in 1/1000th. This represents the point on the control-section that the crash occurred.</t>
  </si>
  <si>
    <t>CRASH_FACT.MILEPOINT</t>
  </si>
  <si>
    <t>/CrashData/Derived/RoadCrashOccurred/Milepoint</t>
  </si>
  <si>
    <t>Ref_Mark_Nbr</t>
  </si>
  <si>
    <t>Ref. Marker Nbr - Reference marker number on the primary highway nearest the crash location</t>
  </si>
  <si>
    <t>VARCHAR(5)</t>
  </si>
  <si>
    <t>REF_MARK_LKP.REF_MARK_NBR</t>
  </si>
  <si>
    <t>/CrashData/Derived/NearestPointOfReference/ReferenceMarker/ReferenceMarkerNumber</t>
  </si>
  <si>
    <t>Ref_Mark_Displ</t>
  </si>
  <si>
    <t>Ref. Marker Displ. - The distance from the reference marker to crash location</t>
  </si>
  <si>
    <t>CRASH_FACT.CRASH_REF_MARK_DISP</t>
  </si>
  <si>
    <t>/CrashData/Derived/NearestPointOfReference/Offset/Distance</t>
  </si>
  <si>
    <t>Hwy_Sys_2</t>
  </si>
  <si>
    <t>Hwy System 2 - The state highway designation for the secondary highway related to the crash location (If applicable)</t>
  </si>
  <si>
    <t>/CrashData/Derived/Intersecting/HighwaySystem</t>
  </si>
  <si>
    <t>Hwy_Nbr_2</t>
  </si>
  <si>
    <t>Hwy Number 2 - The highway number for the secondary highway related to the crash location (If applicable)</t>
  </si>
  <si>
    <t>/CrashData/Derived/Intersecting/HighwayNumber</t>
  </si>
  <si>
    <t>Hwy_Sfx_2</t>
  </si>
  <si>
    <t>Hwy Suffix 2 - Appended alpha character at the end of the intersecting highway number</t>
  </si>
  <si>
    <t>/CrashData/Derived/Intersecting/HighwaySuffix</t>
  </si>
  <si>
    <t>Street_Name_2</t>
  </si>
  <si>
    <t>Street Name 2 - The road name for the secondary road related to the crash location (If applicable)</t>
  </si>
  <si>
    <t>/CrashData/Derived/Intersecting/Street/StreetName</t>
  </si>
  <si>
    <t>Street_Nbr_2</t>
  </si>
  <si>
    <t>Street Number 2 - Block number of secondary street related to the crash location as determined by the Locator application  (If applicable)</t>
  </si>
  <si>
    <t>/CrashData/Derived/Intersecting/Street/StreetNumber</t>
  </si>
  <si>
    <t>Control_2</t>
  </si>
  <si>
    <t>Control 2 - Unique number assigned to the roadway segment of the secondary highway</t>
  </si>
  <si>
    <t>/CrashData/Derived/Intersecting/ControlID</t>
  </si>
  <si>
    <t>Section_2</t>
  </si>
  <si>
    <t>Section 2 - Unique number (when joined with the Control) assigned to the roadway segment of the secondary highway</t>
  </si>
  <si>
    <t>/CrashData/Derived/Intersecting/SectionID</t>
  </si>
  <si>
    <t>Milepoint_2</t>
  </si>
  <si>
    <t>Milepoint 2 - Unique number (when used in conjunction with the control-section) assigned to the roadway segment of the secondary highway. Calculated in 1/1000th. This represents the point on the control-section that the crash occurred.</t>
  </si>
  <si>
    <t>CRASH_FACT.SEC_MILEPOINT</t>
  </si>
  <si>
    <t>/CrashData/Derived/Intersecting/Milepoint</t>
  </si>
  <si>
    <t>Txdot_Rptable_Fl</t>
  </si>
  <si>
    <t>TxDOT Repotable Flag - Indicates whether a crash occurred on a trafficway and resulted in injury or death or $1,000 damage</t>
  </si>
  <si>
    <t>CRASH_FACT.TXDOT_RPTABLE_FL</t>
  </si>
  <si>
    <t>/CrashData/Derived/TxDOTReportableFlag</t>
  </si>
  <si>
    <t>Onsys_Fl</t>
  </si>
  <si>
    <t>On System Flag - Indicates whether primary road of crash was on the TxDOT highway system</t>
  </si>
  <si>
    <t>CRASH_FACT.ONSYS_FL</t>
  </si>
  <si>
    <t>/CrashData/Derived/OnSystemFlag</t>
  </si>
  <si>
    <t>Rural_Fl</t>
  </si>
  <si>
    <t>Rural Flag - Indicates if the officer reported the crash location outside a city's limits</t>
  </si>
  <si>
    <t>CRASH_FACT.RURAL_FL</t>
  </si>
  <si>
    <t>/CrashData/Derived/RuralFlag</t>
  </si>
  <si>
    <t>Crash_Sev_ID</t>
  </si>
  <si>
    <t>Crash Severity - Most severe injury suffered by any one person involved in the crash</t>
  </si>
  <si>
    <t>CRASH_FACT.CRASH_SEV_ID</t>
  </si>
  <si>
    <t>Lookup Column Name: CRASH_SEV_ID</t>
  </si>
  <si>
    <t>/CrashData/Derived/CrashSeverity/@ID</t>
  </si>
  <si>
    <t>Pop_Group_ID</t>
  </si>
  <si>
    <t>Population Group - Population group of the location where the crash was located</t>
  </si>
  <si>
    <t>CRASH_FACT.POP_GROUP_ID</t>
  </si>
  <si>
    <t>Lookup Column Name: POP_GROUP_ID</t>
  </si>
  <si>
    <t>/CrashData/Derived/PopulationGroup/@ID</t>
  </si>
  <si>
    <t>Located_Fl</t>
  </si>
  <si>
    <t>Located Flag - Indicates whether the CRIS locator application was able to locate the crash</t>
  </si>
  <si>
    <t>CRASH_FACT.LOCATED_FL</t>
  </si>
  <si>
    <t>/CrashData/Derived/LocatedFlag</t>
  </si>
  <si>
    <t>Day_of_Week</t>
  </si>
  <si>
    <t>Day of Week - The day of the week that the crash occurred</t>
  </si>
  <si>
    <t>CHAR(3)</t>
  </si>
  <si>
    <t>DAY_LKP.DAY_SHORT_DESC</t>
  </si>
  <si>
    <t>/CrashData/Derived/DayOfWeek</t>
  </si>
  <si>
    <t>Appended Roadway Attributes</t>
  </si>
  <si>
    <t>Hwy_Dsgn_Lane_ID</t>
  </si>
  <si>
    <t>Hwy_Dsgn_Lane_ID - Describes the lane design on the applicable section of highway for crashes located on the state highway system</t>
  </si>
  <si>
    <t>CRASH_ROAD_FACT.HWY_DSGN_LANE_ID</t>
  </si>
  <si>
    <t>Lookup Column Name: HWY_DSGN_LANE_ID</t>
  </si>
  <si>
    <t>/CrashData/RoadwayAttributes/HighwayDesignLane/@ID</t>
  </si>
  <si>
    <t>Hwy_Dsgn_Hrt_ID</t>
  </si>
  <si>
    <t>Hwy_Dsgn_Hrt_ID - Describes the part of the Highway Design Code indicating HOV (High Occupancy Vehicle), railroads, and toll roads (HRT) for crashes located on the state highway system</t>
  </si>
  <si>
    <t>CRASH_ROAD_FACT.HWY_DSGN_HRT_ID</t>
  </si>
  <si>
    <t>Lookup Column Name: HWY_DSGN_HRT_ID</t>
  </si>
  <si>
    <t>/CrashData/RoadwayAttributes/HighwayDesignHRT/@ID</t>
  </si>
  <si>
    <t>Hp_Shldr_Left</t>
  </si>
  <si>
    <t>Hp_Shldr_Left - Width of inside shoulder on divided sections, or width of shoulder traveling in descending marker direction, measured in feet, for crashes located on the state highway system</t>
  </si>
  <si>
    <t>CRASH_ROAD_FACT.HP_SHLDR_LEFT</t>
  </si>
  <si>
    <t>/CrashData/RoadwayAttributes/HPShoulderLeft</t>
  </si>
  <si>
    <t>Hp_Shldr_Right</t>
  </si>
  <si>
    <t>Hp_Shldr_Right - Width of outside shoulder on divided sections, or width of shoulder traveling in ascending marker direction, measured in feet, for crashes located on the state highway system</t>
  </si>
  <si>
    <t>CRASH_ROAD_FACT.HP_SHLDR_RIGHT</t>
  </si>
  <si>
    <t>/CrashData/RoadwayAttributes/HPShoulderRight</t>
  </si>
  <si>
    <t>Hp_Median_Width</t>
  </si>
  <si>
    <t>Hp_Median_Width - Median width plus both inside shoulders, measured in feet, for crashes located on the state highway system</t>
  </si>
  <si>
    <t>CRASH_ROAD_FACT.HP_MEDIAN_WIDTH</t>
  </si>
  <si>
    <t>/CrashData/RoadwayAttributes/HPMedianWidth</t>
  </si>
  <si>
    <t>Base_Type_ID</t>
  </si>
  <si>
    <t>Base_Type_ID - Type of material that makes up the road base, for crashes located on the state highway system</t>
  </si>
  <si>
    <t>CRASH_ROAD_FACT.BASE_TYPE_ID</t>
  </si>
  <si>
    <t>Lookup Column Name: BASE_TYPE_ID</t>
  </si>
  <si>
    <t>/CrashData/RoadwayAttributes/BaseType/@ID</t>
  </si>
  <si>
    <t>Nbr_Of_Lane</t>
  </si>
  <si>
    <t>Nbr_Of_Lane - Number of lanes, not including turning and climbing lanes, for crashes located on the state highway system</t>
  </si>
  <si>
    <t>CRASH_ROAD_FACT.NBR_OF_LANE</t>
  </si>
  <si>
    <t>/CrashData/RoadwayAttributes/NumberOfLanes</t>
  </si>
  <si>
    <t>Row_Width_Usual</t>
  </si>
  <si>
    <t>Row_Width_Usual - Usual width of the right-of-way, measured in feet, for crashes located on the state highway system</t>
  </si>
  <si>
    <t>CRASH_ROAD_FACT.ROW_WIDTH_USUAL</t>
  </si>
  <si>
    <t>/CrashData/RoadwayAttributes/RowWidthUsual</t>
  </si>
  <si>
    <t>Roadbed_Width</t>
  </si>
  <si>
    <t>Roadbed_Width - Width of roadbed including surface and shoulders, measured in feet, for crashes located on the state highway system</t>
  </si>
  <si>
    <t>CRASH_ROAD_FACT.ROADBED_WIDTH</t>
  </si>
  <si>
    <t>/CrashData/RoadwayAttributes/RoadbedWidth</t>
  </si>
  <si>
    <t>Surf_Width</t>
  </si>
  <si>
    <t>Surf_Width - Width of the road surface, measured in feet, not including shoulder widths, for crashes located on the state highway system</t>
  </si>
  <si>
    <t>CRASH_ROAD_FACT.SURF_WIDTH</t>
  </si>
  <si>
    <t>/CrashData/RoadwayAttributes/SurfaceWidth</t>
  </si>
  <si>
    <t>Surf_Type_ID</t>
  </si>
  <si>
    <t>Surf_Type_ID - The road surface type (concrete, blacktop, etc) at the location of the crash, for crashes located on the state highway system</t>
  </si>
  <si>
    <t>CRASH_ROAD_FACT.SURF_TYPE_ID</t>
  </si>
  <si>
    <t>Lookup Column Name: SURF_TYPE_ID</t>
  </si>
  <si>
    <t>/CrashData/RoadwayAttributes/SurfaceType/@ID</t>
  </si>
  <si>
    <t>Curb_Type_Left_ID</t>
  </si>
  <si>
    <t>Curb_Type_Left_ID - Type of curb used on the left side of the road, for crashes located on the state highway system</t>
  </si>
  <si>
    <t>CRASH_ROAD_FACT.CURB_TYPE_LEFT_ID</t>
  </si>
  <si>
    <t>Lookup Column Name: CURB_TYPE_ID</t>
  </si>
  <si>
    <t>/CrashData/RoadwayAttributes/CurbTypeLeft/@ID</t>
  </si>
  <si>
    <t>Curb_Type_Right_ID</t>
  </si>
  <si>
    <t>Curb_Type_Right_ID - Type of curb used on the right side of the road, for crashes located on the state highway system</t>
  </si>
  <si>
    <t>CRASH_ROAD_FACT.CURB_TYPE_RIGHT_ID</t>
  </si>
  <si>
    <t>/CrashData/RoadwayAttributes/CurbTypeRight/@ID</t>
  </si>
  <si>
    <t>Shldr_Type_Left_ID</t>
  </si>
  <si>
    <t>Shldr_Type_Left_ID - Type of shoulder on the left side of the road, for crashes located on the state highway system</t>
  </si>
  <si>
    <t>CRASH_ROAD_FACT.SHLDR_TYPE_LEFT_ID</t>
  </si>
  <si>
    <t>Lookup Column Name: SHLDR_TYPE_ID</t>
  </si>
  <si>
    <t>/CrashData/RoadwayAttributes/ShoulderTypeLeft/@ID</t>
  </si>
  <si>
    <t>Shldr_Width_Left</t>
  </si>
  <si>
    <t>Shldr_Width_Left - Width of the left shoulder, measured in feet, for crashes located on the state highway system</t>
  </si>
  <si>
    <t>CRASH_ROAD_FACT.SHLDR_WIDTH_LEFT</t>
  </si>
  <si>
    <t>/CrashData/RoadwayAttributes/ShoulderWidthLeft</t>
  </si>
  <si>
    <t>Shldr_Use_Left_ID</t>
  </si>
  <si>
    <t>Shldr_Use_Left_ID - Identifies the use of the left shoulder, for crashes located on the state highway system</t>
  </si>
  <si>
    <t>CRASH_ROAD_FACT.SHLDR_USE_LEFT_ID</t>
  </si>
  <si>
    <t>Lookup Column Name: SHLDR_USE_ID</t>
  </si>
  <si>
    <t>/CrashData/RoadwayAttributes/ShoulderUseLeft/@ID</t>
  </si>
  <si>
    <t>Shldr_Type_Right_ID</t>
  </si>
  <si>
    <t>Shldr_Type_Right_ID - Type of shoulder on the right side of the road,  for crashes located on the state highway system</t>
  </si>
  <si>
    <t>CRASH_ROAD_FACT.SHLDR_TYPE_RIGHT_ID</t>
  </si>
  <si>
    <t>/CrashData/RoadwayAttributes/ShoulderTypeRight/@ID</t>
  </si>
  <si>
    <t>Shldr_Width_Right</t>
  </si>
  <si>
    <t>Shldr_Width_Right - Width of the right shoulder, measured in feet, for crashes located on the state highway system</t>
  </si>
  <si>
    <t>CRASH_ROAD_FACT.SHLDR_WIDTH_RIGHT</t>
  </si>
  <si>
    <t>/CrashData/RoadwayAttributes/ShoulderWidthRight</t>
  </si>
  <si>
    <t>Shldr_Use_Right_ID</t>
  </si>
  <si>
    <t>Shldr_Use_Right_ID - Identifies the use of the right shoulder, for crashes located on the state highway system</t>
  </si>
  <si>
    <t>CRASH_ROAD_FACT.SHLDR_USE_RIGHT_ID</t>
  </si>
  <si>
    <t>/CrashData/RoadwayAttributes/ShoulderUseRight/@ID</t>
  </si>
  <si>
    <t>Median_Type_ID</t>
  </si>
  <si>
    <t>Median_Type_ID - Median type description, for crashes located on the state highway system</t>
  </si>
  <si>
    <t>CRASH_ROAD_FACT.MEDIAN_TYPE_ID</t>
  </si>
  <si>
    <t>Lookup Column Name: MEDIAN_TYPE_ID</t>
  </si>
  <si>
    <t>/CrashData/RoadwayAttributes/MedianType/@ID</t>
  </si>
  <si>
    <t>Median_Width</t>
  </si>
  <si>
    <t>Median_Width - Width of the median not including inside shoulder widths, measured in feet, for crashes located on the state highway system</t>
  </si>
  <si>
    <t>CRASH_ROAD_FACT.MEDIAN_WIDTH</t>
  </si>
  <si>
    <t>/CrashData/RoadwayAttributes/MedianWidth</t>
  </si>
  <si>
    <t>Rural_Urban_Type_ID</t>
  </si>
  <si>
    <t>Rural_Urban_Type_ID - Description of whether the crash location was rural, small urban, large urban, or urbanized, for crashes located on the state highway system</t>
  </si>
  <si>
    <t>CRASH_ROAD_FACT.RURAL_URBAN_ID</t>
  </si>
  <si>
    <t>Lookup Column Name: RURAL_URBAN_ID</t>
  </si>
  <si>
    <t>/CrashData/RoadwayAttributes/RuralUrbanType/@ID</t>
  </si>
  <si>
    <t>Func_Sys_ID</t>
  </si>
  <si>
    <t>Func_Sys_ID - Roadway function for crashes located on the state highway system</t>
  </si>
  <si>
    <t>CRASH_ROAD_FACT.FUNC_SYS_ID</t>
  </si>
  <si>
    <t>Lookup Column Name: FUNC_SYS_ID</t>
  </si>
  <si>
    <t>/CrashData/RoadwayAttributes/FuncSys/@ID</t>
  </si>
  <si>
    <t>Adt_Curnt_Amt</t>
  </si>
  <si>
    <t>Adt_Curnt_Amt - Average daily traffic amount for a given road segment and year for crashes located on the state highway system</t>
  </si>
  <si>
    <t>CRASH_ROAD_FACT.ADT_CURNT_AMT</t>
  </si>
  <si>
    <t>/CrashData/RoadwayAttributes/AdtCurntAmt</t>
  </si>
  <si>
    <t>Adt_Curnt_Year</t>
  </si>
  <si>
    <t>Adt_Curnt_Year - Year identifier for the average daily traffic for crashes located on the state highway system</t>
  </si>
  <si>
    <t>CRASH_ROAD_FACT.ADT_CURNT_YEAR_ID</t>
  </si>
  <si>
    <t>/CrashData/RoadwayAttributes/AdtCurntYear</t>
  </si>
  <si>
    <t>Adt_Adj_Curnt_Amt</t>
  </si>
  <si>
    <t>Adt_Adj_Curnt_Amt - Adjusted average daily traffic for the current year for crashes located on the state highway system</t>
  </si>
  <si>
    <t>CRASH_ROAD_FACT.ADT_ADJ_CURNT_AMT</t>
  </si>
  <si>
    <t>/CrashData/RoadwayAttributes/AdtAdjCurntAmt</t>
  </si>
  <si>
    <t>Pct_Single_Trk_Adt</t>
  </si>
  <si>
    <t>Pct_Single_Trk_Adt - Percentage of average daily traffic that is single-unit truck traffic for crashes located on the state highway system</t>
  </si>
  <si>
    <t>DECIMAL(3,1)</t>
  </si>
  <si>
    <t>Decimal(1)</t>
  </si>
  <si>
    <t>CRASH_ROAD_FACT.PCT_SINGLE_TRK_ADT</t>
  </si>
  <si>
    <t>/CrashData/RoadwayAttributes/PctSingleTrkAdt</t>
  </si>
  <si>
    <t>Pct_Combo_Trk_Adt</t>
  </si>
  <si>
    <t>Pct_Combo_Trk_Adt - Percentage of average daily traffic that is combo truck traffic for crashes located on the state highway system</t>
  </si>
  <si>
    <t>CRASH_ROAD_FACT.PCT_COMBO_TRK_ADT</t>
  </si>
  <si>
    <t>/CrashData/RoadwayAttributes/PctComboTrkAdt</t>
  </si>
  <si>
    <t>Trk_Aadt_Pct</t>
  </si>
  <si>
    <t>Trk_Aadt_Pct - Adjusted average daily traffic percent for trucks for crashes located on the state highway system</t>
  </si>
  <si>
    <t>CRASH_ROAD_FACT.TRK_AADT_PCT</t>
  </si>
  <si>
    <t>/CrashData/RoadwayAttributes/TrkAADTPct</t>
  </si>
  <si>
    <t>Curve_Type_ID</t>
  </si>
  <si>
    <t>Curve_Type_ID - Type of curve, for crashes located on the state highway system</t>
  </si>
  <si>
    <t>CRASH_CURVE_FACT.CURVE_TYPE_ID</t>
  </si>
  <si>
    <t>Lookup Column Name: CURVE_TYPE_ID</t>
  </si>
  <si>
    <t>/CrashData/CurveAttributes/CurveType/@ID</t>
  </si>
  <si>
    <t>Curve_Lngth</t>
  </si>
  <si>
    <t>Curve_Lngth - Length of curve, for crashes located on the state highway system</t>
  </si>
  <si>
    <t>CRASH_CURVE_FACT.CURVE_LNGTH</t>
  </si>
  <si>
    <t>/CrashData/CurveAttributes/CurveLength</t>
  </si>
  <si>
    <t>Cd_Degr</t>
  </si>
  <si>
    <t>Cd_Degr - Curve degrees (N &amp; S type only), for crashes located on the state highway system</t>
  </si>
  <si>
    <t>CRASH_CURVE_FACT.CD_DEGREES</t>
  </si>
  <si>
    <t>/CrashData/CurveAttributes/CdDegrees</t>
  </si>
  <si>
    <t>Delta_Left_Right_ID</t>
  </si>
  <si>
    <t>Delta_Left_Right_ID - Identifies whether the curve is right or left ( for crashes located on the state highway system)</t>
  </si>
  <si>
    <t>CRASH_CURVE_FACT.DELTA_LEFT_RIGHT_ID</t>
  </si>
  <si>
    <t>Lookup Column Name: DELTA_LEFT_RIGHT_ID</t>
  </si>
  <si>
    <t>/CrashData/CurveAttributes/DeltaLeftRight/@ID</t>
  </si>
  <si>
    <t>Dd_Degr</t>
  </si>
  <si>
    <t>Dd_Degr - Curve delta degrees (for crashes located on the state highway system)</t>
  </si>
  <si>
    <t>CRASH_CURVE_FACT.DD_DEGREES</t>
  </si>
  <si>
    <t>/CrashData/CurveAttributes/DdDegrees</t>
  </si>
  <si>
    <t>Feature_Crossed</t>
  </si>
  <si>
    <t>Feature_Crossed - Description of the feature intersected by the bridge structure</t>
  </si>
  <si>
    <t>VARCHAR(24)</t>
  </si>
  <si>
    <t>CRASH_BRIDGE_FACT.FEATURE_CROSSED</t>
  </si>
  <si>
    <t>/CrashData/BridgeAttributes/FeatureCrossed</t>
  </si>
  <si>
    <t>Structure_Number</t>
  </si>
  <si>
    <t>Structure_Number - Permanent bridge number assigned to each bridge (last three digits of the structure number)</t>
  </si>
  <si>
    <t>CRASH_BRIDGE_FACT.STRUCTURE_NUMBER</t>
  </si>
  <si>
    <t>/CrashData/BridgeAttributes/StructureNumber</t>
  </si>
  <si>
    <t>I_R_Min_Vert_Clear</t>
  </si>
  <si>
    <t>I_R_Min_Vert_Clear - Minimum clearance for 10-foot width of pavement (or traveled part of the roadway) on intersecting road (if present) where clearance is the greatest, measured in feet and inches.</t>
  </si>
  <si>
    <t>DECIMAL(4,2)</t>
  </si>
  <si>
    <t>CRASH_BRIDGE_FACT.I_R_MIN_VERT_CLEAR</t>
  </si>
  <si>
    <t>/CrashData/BridgeAttributes/IRMinVertClearance</t>
  </si>
  <si>
    <t>Approach_Width</t>
  </si>
  <si>
    <t>Approach_Width - Normal width of usable roadway approaching the bridge structure, measured to the nearest foot</t>
  </si>
  <si>
    <t>CRASH_BRIDGE_FACT.APPROACH_WIDTH</t>
  </si>
  <si>
    <t>/CrashData/BridgeAttributes/ApproachWidth</t>
  </si>
  <si>
    <t>Bridge_Median_ID</t>
  </si>
  <si>
    <t>Bridge_Median_ID - Describes whether a bridge median is open, closed, or nonexistent</t>
  </si>
  <si>
    <t>CRASH_BRIDGE_FACT.BRIDGE_MEDIAN_ID</t>
  </si>
  <si>
    <t>Lookup Column Name: BRIDGE_MEDIAN_ID</t>
  </si>
  <si>
    <t>/CrashData/BridgeAttributes/BridgeMedian/@ID</t>
  </si>
  <si>
    <t>Bridge_Loading_Type_ID</t>
  </si>
  <si>
    <t>Bridge_Loading_Type_ID - Describes the bridge load restriction configuration in effect on the day of inspection</t>
  </si>
  <si>
    <t>CRASH_BRIDGE_FACT.BRIDGE_LOADING_TYPE_ID</t>
  </si>
  <si>
    <t>Lookup Column Name: BRIDGE_LOADING_TYPE_ID</t>
  </si>
  <si>
    <t>/CrashData/BridgeAttributes/BridgeLoadingType/@ID</t>
  </si>
  <si>
    <t>Bridge_Loading_In_1000_Lbs</t>
  </si>
  <si>
    <t>Bridge_Loading_In_1000_Lbs - Describes the bridge load restriction to the nearest 1,000 pounds</t>
  </si>
  <si>
    <t>CRASH_BRIDGE_FACT.BRIDGE_LOADING_IN_1000_LBS</t>
  </si>
  <si>
    <t>/CrashData/BridgeAttributes/BridgeLoadingIn1000Lbs</t>
  </si>
  <si>
    <t>Bridge_Srvc_Type_On_ID</t>
  </si>
  <si>
    <t>Bridge_Srvc_Type_On_ID - Identifier for the type of service on the bridge</t>
  </si>
  <si>
    <t>CRASH_BRIDGE_FACT.BRIDGE_SRVC_TYPE_ON_ID</t>
  </si>
  <si>
    <t>Lookup Column Name: BRIDGE_SRVC_TYPE_ON_ID</t>
  </si>
  <si>
    <t>/CrashData/BridgeAttributes/BridgeSrvcTypeOn/@ID</t>
  </si>
  <si>
    <t>Bridge_Srvc_Type_Under_ID</t>
  </si>
  <si>
    <t>Bridge_Srvc_Type_Under_ID - Identifier for the type of service under the bridge</t>
  </si>
  <si>
    <t>CRASH_BRIDGE_FACT.BRIDGE_SRVC_TYPE_UNDER_ID</t>
  </si>
  <si>
    <t>Lookup Column Name: BRIDGE_SRVC_TYPE_UNDER_ID</t>
  </si>
  <si>
    <t>/CrashData/BridgeAttributes/BridgeSrvcTypeUnder/@ID</t>
  </si>
  <si>
    <t>Culvert_Type_ID</t>
  </si>
  <si>
    <t>Culvert_Type_ID - Two-digit code, the first digit indicating the culvert's configuration, and the second indicating the material used in its construction</t>
  </si>
  <si>
    <t>CRASH_BRIDGE_FACT.CULVERT_TYPE_ID</t>
  </si>
  <si>
    <t>Lookup Column Name: CULVERT_TYPE_ID</t>
  </si>
  <si>
    <t>/CrashData/BridgeAttributes/CulvertType/@ID</t>
  </si>
  <si>
    <t>Roadway_Width</t>
  </si>
  <si>
    <t>Roadway_Width - Most restrictive minimum distance between curbs or rails on the bridge structure's roadway recorded to the nearest tenth of a foot</t>
  </si>
  <si>
    <t>DECIMAL(5,1)</t>
  </si>
  <si>
    <t>CRASH_BRIDGE_FACT.ROADWAY_WIDTH</t>
  </si>
  <si>
    <t>/CrashData/BridgeAttributes/RoadwayWidth</t>
  </si>
  <si>
    <t>Deck_Width</t>
  </si>
  <si>
    <t>Deck_Width - Out-to-out width of the bridge deck to the nearest tenth of a foot</t>
  </si>
  <si>
    <t>CRASH_BRIDGE_FACT.DECK_WIDTH</t>
  </si>
  <si>
    <t>/CrashData/BridgeAttributes/DeckWidth</t>
  </si>
  <si>
    <t>Bridge_Dir_Of_Traffic_ID</t>
  </si>
  <si>
    <t>Bridge_Dir_Of_Traffic_ID - Indicates if the bridge inventory route carries one- or two-way traffic</t>
  </si>
  <si>
    <t>CRASH_BRIDGE_FACT.BRIDGE_DIR_OF_TRAFFIC_ID</t>
  </si>
  <si>
    <t>Lookup Column Name: BRIDGE_DIR_OF_TRAFFIC_ID</t>
  </si>
  <si>
    <t>/CrashData/BridgeAttributes/BridgeDirOfTraffic/@ID</t>
  </si>
  <si>
    <t>Bridge_Rte_Struct_Func_ID</t>
  </si>
  <si>
    <t>Bridge_Rte_Struct_Func_ID - Structure function for the bridge inventory route</t>
  </si>
  <si>
    <t>CRASH_BRIDGE_FACT.BRIDGE_RTE_STRUCT_FUNC_ID</t>
  </si>
  <si>
    <t>Lookup Column Name: BRIDGE_RTE_STRUCT_FUNC_ID</t>
  </si>
  <si>
    <t>/CrashData/BridgeAttributes/BridgeRteStructFunc/@ID</t>
  </si>
  <si>
    <t>Bridge_IR_Struct_Func_ID</t>
  </si>
  <si>
    <t>Bridge_IR_Struct_Func_ID - Structure function for the route intersecting the inventory route</t>
  </si>
  <si>
    <t>CRASH_BRIDGE_FACT.BRIDGE_IR_STRUCT_FUNC_ID</t>
  </si>
  <si>
    <t>Lookup Column Name: BRIDGE_IR_STRUCT_FUNC_ID</t>
  </si>
  <si>
    <t>/CrashData/BridgeAttributes/BridgeIRStrucFunc/@ID</t>
  </si>
  <si>
    <t>CrossingNumber</t>
  </si>
  <si>
    <t>CrossingNumber - Unique DOT highway-rail crossing identification number. Serves as master identifier for the crossing.</t>
  </si>
  <si>
    <t>CRASH_RR_FACT.CROSSINGNUMBER</t>
  </si>
  <si>
    <t>/CrashData/RailroadAttributes/CrossingNumber</t>
  </si>
  <si>
    <t>RRCo</t>
  </si>
  <si>
    <t>RRCo - 4-character abbreviation for the railroad company name</t>
  </si>
  <si>
    <t>CRASH_RR_FACT.RRID</t>
  </si>
  <si>
    <t>/CrashData/RailroadAttributes/RailroadCompany</t>
  </si>
  <si>
    <t>Poscrossing_ID</t>
  </si>
  <si>
    <t>Poscrossing_ID - Position category of the highway-rail crossing</t>
  </si>
  <si>
    <t>CRASH_RR_FACT.POSCROSSING_ID</t>
  </si>
  <si>
    <t>Lookup Column Name: POSCROSSING_ID</t>
  </si>
  <si>
    <t>/CrashData/RailroadAttributes/PosCrossing/@ID</t>
  </si>
  <si>
    <t>WDCode_ID</t>
  </si>
  <si>
    <t>WDCode_ID - Identifies the highest level of warning device at the highway-rail crossing. Lower-level devices may also be present.</t>
  </si>
  <si>
    <t>CRASH_RR_FACT.WDCODE_ID</t>
  </si>
  <si>
    <t>Lookup Column Name: WDCODE_ID</t>
  </si>
  <si>
    <t>/CrashData/RailroadAttributes/WDCode/@ID</t>
  </si>
  <si>
    <t>Standstop</t>
  </si>
  <si>
    <t>Standstop - Number of standard highway STOP signs at the highway-rail crossing</t>
  </si>
  <si>
    <t>SMALLINT</t>
  </si>
  <si>
    <t>CRASH_RR_FACT.STANDSTOP</t>
  </si>
  <si>
    <t>/CrashData/RailroadAttributes/Standstop</t>
  </si>
  <si>
    <t>Yield</t>
  </si>
  <si>
    <t>Yield - Number of standard highway YIELD signs at the highway-rail crossing</t>
  </si>
  <si>
    <t>CRASH_RR_FACT.YIELD</t>
  </si>
  <si>
    <t>/CrashData/RailroadAttributes/Yield</t>
  </si>
  <si>
    <t>Metropolitan Planning Organization</t>
  </si>
  <si>
    <t>CRASH_FACT.MPO_ID</t>
  </si>
  <si>
    <t>/CrashData/MPO/@ID</t>
  </si>
  <si>
    <t>Investigat_Service_ID</t>
  </si>
  <si>
    <t>Investigator Service</t>
  </si>
  <si>
    <t>CRASH_FACT.INV_SERVICE_ID</t>
  </si>
  <si>
    <t>2015 forward</t>
  </si>
  <si>
    <t>/CrashData/Investigator/Service/@ID</t>
  </si>
  <si>
    <t>Investigator DA</t>
  </si>
  <si>
    <t>CRASH_FACT.INV_DA_ID</t>
  </si>
  <si>
    <t>/CrashData/Investigator/Da/@ID</t>
  </si>
  <si>
    <t>Count Fields</t>
  </si>
  <si>
    <t>Sus_Serious_Injry_Cnt</t>
  </si>
  <si>
    <t>Suspected Serious Injury Count</t>
  </si>
  <si>
    <t>CRASH_FACT.SUS_SERIUS_INJRY_CNT</t>
  </si>
  <si>
    <t>/CrashData/Totals/SuspectedSeriusInjuryCount</t>
  </si>
  <si>
    <t>Nonincap_Injry_Cnt</t>
  </si>
  <si>
    <t>Non-incapacitating Injury Count</t>
  </si>
  <si>
    <t>CRASH_FACT.NONINCAP_INJRY_CNT</t>
  </si>
  <si>
    <t>/CrashData/Totals/NonincapacitatingInjuryCount</t>
  </si>
  <si>
    <t>Poss_Injry_Cnt</t>
  </si>
  <si>
    <t>Possible Injury Count</t>
  </si>
  <si>
    <t>CRASH_FACT.POSS_INJRY_CNT</t>
  </si>
  <si>
    <t>/CrashData/Totals/PossibleInjuryCount</t>
  </si>
  <si>
    <t>Non_Injry_Cnt</t>
  </si>
  <si>
    <t>Not Injured Count</t>
  </si>
  <si>
    <t>CRASH_FACT.NON_INJRY_CNT</t>
  </si>
  <si>
    <t>/CrashData/Totals/NonInjuryCount</t>
  </si>
  <si>
    <t>Unkn_Injry_Cnt</t>
  </si>
  <si>
    <t>Unknown Injury Count</t>
  </si>
  <si>
    <t>CRASH_FACT.UNKN_INJRY_CNT</t>
  </si>
  <si>
    <t>/CrashData/Totals/UnknownInjuryCount</t>
  </si>
  <si>
    <t>Tot_Injry_Cnt</t>
  </si>
  <si>
    <t>Total Injury Count</t>
  </si>
  <si>
    <t>CRASH_FACT.TOT_INJRY_CNT</t>
  </si>
  <si>
    <t>/CrashData/Totals/TotalInjuryCount</t>
  </si>
  <si>
    <t>Death_Cnt</t>
  </si>
  <si>
    <t>Death Count</t>
  </si>
  <si>
    <t>CRASH_FACT.DEATH_CNT</t>
  </si>
  <si>
    <t>/CrashData/Totals/DeathCount</t>
  </si>
  <si>
    <t>Unit Extraction File Specification</t>
  </si>
  <si>
    <t>Filename extractType: unit</t>
  </si>
  <si>
    <t>UNIT_FACT.CRASH_ID</t>
  </si>
  <si>
    <t>Unit_Nbr</t>
  </si>
  <si>
    <t>Unit number entered on crash report for a unit involved in the crash</t>
  </si>
  <si>
    <t>UNIT_FACT.UNIT_NBR</t>
  </si>
  <si>
    <t>/CrashData/Units/Unit/UnitNumber</t>
  </si>
  <si>
    <t>Unit_Desc_ID</t>
  </si>
  <si>
    <t>Unit Description  - Describes the type of unit</t>
  </si>
  <si>
    <t>UNIT_FACT.UNIT_DESC_ID</t>
  </si>
  <si>
    <t>Lookup Column Name: UNIT_DESC_ID</t>
  </si>
  <si>
    <t>/CrashData/Units/Unit/UnitDescription/@ID</t>
  </si>
  <si>
    <t>Veh_Parked_Fl</t>
  </si>
  <si>
    <t>Parked Vehicle</t>
  </si>
  <si>
    <t>Values: 'Y', 'N', 'NR', 'NC', 'UNK', 'UD', or 'RI'</t>
  </si>
  <si>
    <t>/CrashData/Units/Unit/MotorVehicle/ParkedFlag</t>
  </si>
  <si>
    <t>Veh_HNR_Fl</t>
  </si>
  <si>
    <t>Hit and Run</t>
  </si>
  <si>
    <t>VEH_FACT.VEH_HNR_FL</t>
  </si>
  <si>
    <t>Values: 'Y' or 'N'</t>
  </si>
  <si>
    <t>/CrashData/Units/Unit/MotorVehicle/HitAndRunFlag</t>
  </si>
  <si>
    <t>Veh_Lic_State_ID</t>
  </si>
  <si>
    <t>License Plate State</t>
  </si>
  <si>
    <t>VEH_FACT.VEH_LIC_PLATE_STATE_ID</t>
  </si>
  <si>
    <t>Lookup Column Name: STATE_ID</t>
  </si>
  <si>
    <t>/CrashData/Units/Unit/MotorVehicle/VehicleIdentification/LicensePlate/LicensePlateState/@ID</t>
  </si>
  <si>
    <t>VIN</t>
  </si>
  <si>
    <t>VARCHAR(19)</t>
  </si>
  <si>
    <t>VEH_FACT.VIN</t>
  </si>
  <si>
    <t>/CrashData/Units/Unit/MotorVehicle/VehicleIdentification/VIN</t>
  </si>
  <si>
    <t>Veh_Mod_Year</t>
  </si>
  <si>
    <t>4–digit numeric model year of the vehicle as designated by the manufacturer</t>
  </si>
  <si>
    <t>VEH_MODEL_YEAR_LKP.VEH_MODEL_YEAR</t>
  </si>
  <si>
    <t>Lookup Column Name: VEH_MODEL_YEAR_ID</t>
  </si>
  <si>
    <t>/CrashData/Units/Unit/MotorVehicle/VehicleIdentification/ModelYear</t>
  </si>
  <si>
    <t>Veh_Color_ID</t>
  </si>
  <si>
    <t>Vehicle Color</t>
  </si>
  <si>
    <t>VEH_FACT.VEH_COLOR_ID</t>
  </si>
  <si>
    <t>Lookup Column Name: VEH_COLOR_ID</t>
  </si>
  <si>
    <t>/CrashData/Units/Unit/MotorVehicle/VehicleIdentification/VehicleColor/@ID</t>
  </si>
  <si>
    <t>Veh_Make_ID</t>
  </si>
  <si>
    <t>The vehicle manufacturer’s distinctive name applied to a group of motor vehicles (Ford, Chevrolet, etc.)</t>
  </si>
  <si>
    <t>VEH_FACT.VEH_MAKE_ID</t>
  </si>
  <si>
    <t>Lookup Column Name: VEH_MAKE_ID</t>
  </si>
  <si>
    <t>/CrashData/Units/Unit/MotorVehicle/VehicleIdentification/Make/@ID</t>
  </si>
  <si>
    <t>Veh_Mod_ID</t>
  </si>
  <si>
    <t>The vehicle manufacturer’s trade name</t>
  </si>
  <si>
    <t>VEH_FACT.VEH_MOD_ID</t>
  </si>
  <si>
    <t>Lookup Column Name: VEH_MOD_ID</t>
  </si>
  <si>
    <t>/CrashData/Units/Unit/MotorVehicle/VehicleIdentification/Model/@ID</t>
  </si>
  <si>
    <t>Veh_Body_Styl_ID</t>
  </si>
  <si>
    <t>The body style of the vehicle involved in the crash</t>
  </si>
  <si>
    <t>VEH_FACT.VEH_BODY_STYL_ID</t>
  </si>
  <si>
    <t>Lookup Column Name: VEH_BODY_STYL_ID</t>
  </si>
  <si>
    <t>/CrashData/Units/Unit/MotorVehicle/VehicleIdentification/BodyStyle/@ID</t>
  </si>
  <si>
    <t>Emer_Respndr_Fl</t>
  </si>
  <si>
    <t>Indicates if a peace officer, firefighter, or emergency medical services employee is involved in a crash while driving a law enforcement vehicle, fire department vehicle, or medical emergency services vehicle while on emergency</t>
  </si>
  <si>
    <t>VEH_FACT.VEH_EMER_RESPNDR_FL</t>
  </si>
  <si>
    <t>/CrashData/Units/Unit/MotorVehicle/PoliceFireEMSFlag</t>
  </si>
  <si>
    <t>Ownr_Zip</t>
  </si>
  <si>
    <t>Owner Address, Zip</t>
  </si>
  <si>
    <t>VARCHAR(15)</t>
  </si>
  <si>
    <t>PERSON_NAME_ADDRESS.ZIP</t>
  </si>
  <si>
    <t>/CrashData/Units/Unit/MotorVehicle/Owner/Address/ZipCode</t>
  </si>
  <si>
    <t>Fin_Resp_Proof_ID</t>
  </si>
  <si>
    <t>Indicates whether the vehicle driver presented satisfactory evidence of financial responsibility</t>
  </si>
  <si>
    <t>VEH_FACT.INS_PROOF_ID</t>
  </si>
  <si>
    <t>Lookup Column Name: INS_PROOF_ID</t>
  </si>
  <si>
    <t>/CrashData/Units/Unit/InsuranceInformation/InsuredProof/@ID</t>
  </si>
  <si>
    <t>Fin_Resp_Type_ID</t>
  </si>
  <si>
    <t>Financial Responsibility Type</t>
  </si>
  <si>
    <t>VEH_FACT.INS_TYPE_ID</t>
  </si>
  <si>
    <t>Lookup Column Name: INS_TYPE_ID</t>
  </si>
  <si>
    <t>/CrashData/Units/Unit/InsuranceInformation/InsuranceType/@ID</t>
  </si>
  <si>
    <t>Vehicle Damage Rating 1 - Area</t>
  </si>
  <si>
    <t>VEH_FACT.VEH_DMAG_AREA1_ID</t>
  </si>
  <si>
    <t>Lookup Column Name: VEH_DMAG_AREA_ID</t>
  </si>
  <si>
    <t>/CrashData/Units/Unit/MotorVehicle/DamageRating/VehicleDamageArea1/@ID</t>
  </si>
  <si>
    <t>Vehicle Damage Rating 1 - Severity</t>
  </si>
  <si>
    <t>VEH_FACT.VEH_DMAG_SCL1_ID</t>
  </si>
  <si>
    <t>Lookup Column Name: VEH_DMAG_SCL_ID</t>
  </si>
  <si>
    <t>/CrashData/Units/Unit/MotorVehicle/DamageRating/VehicleDamageScale1/@ID</t>
  </si>
  <si>
    <t>Vehicle Damage Rating 1 - Direction of Force</t>
  </si>
  <si>
    <t>VEH_FACT.FORCE_DIR1_ID</t>
  </si>
  <si>
    <t>/CrashData/Units/Unit/MotorVehicle/DamageRating/ForceOfDirection1</t>
  </si>
  <si>
    <t>Vehicle Damage Rating 2 - Area</t>
  </si>
  <si>
    <t>VEH_FACT.VEH_DMAG_AREA2_ID</t>
  </si>
  <si>
    <t>/CrashData/Units/Unit/MotorVehicle/DamageRating/VehicleDamageArea2/@ID</t>
  </si>
  <si>
    <t>Vehicle Damage Rating 2 - Severity</t>
  </si>
  <si>
    <t>VEH_FACT.VEH_DMAG_SCL2_ID</t>
  </si>
  <si>
    <t>/CrashData/Units/Unit/MotorVehicle/DamageRating/VehicleDamageScale2/@ID</t>
  </si>
  <si>
    <t>VEH_FACT.FORCE_DIR2_ID</t>
  </si>
  <si>
    <t>/CrashData/Units/Unit/MotorVehicle/DamageRating/ForceOfDirection2</t>
  </si>
  <si>
    <t>Veh_Inventoried_Fl</t>
  </si>
  <si>
    <t>Vehicle Inventoried</t>
  </si>
  <si>
    <t>/CrashData/Units/Unit/MotorVehicle/InventoriedFlag</t>
  </si>
  <si>
    <t>Veh_Transp_Name</t>
  </si>
  <si>
    <t>Towed By</t>
  </si>
  <si>
    <t>VEH_FACT.VEH_TRANSP_NAME</t>
  </si>
  <si>
    <t>/CrashData/Units/Unit/MotorVehicle/Towing/TowingCompanyName</t>
  </si>
  <si>
    <t>Veh_Transp_Dest</t>
  </si>
  <si>
    <t>Towed To</t>
  </si>
  <si>
    <t>VEH_FACT.VEH_TRANSP_DEST</t>
  </si>
  <si>
    <t>/CrashData/Units/Unit/MotorVehicle/Towing/TowedTo</t>
  </si>
  <si>
    <t>CMV Unit Flag</t>
  </si>
  <si>
    <t>VEH_FACT.VEH_CMV_FL</t>
  </si>
  <si>
    <t>/CrashData/Units/Unit/MotorVehicle/CMVFlag</t>
  </si>
  <si>
    <t>Cmv_Fiveton_Fl</t>
  </si>
  <si>
    <t>10,001+ LBS</t>
  </si>
  <si>
    <t>CMV.TEN_THOUSAND_LBS_FL</t>
  </si>
  <si>
    <t>/CrashData/Units/Unit/MotorVehicle/CommercialVehicle/TenThousandLbsOrMoreFlag</t>
  </si>
  <si>
    <t>Cmv_Hazmat_Fl</t>
  </si>
  <si>
    <t>Transporting Hazardous Material</t>
  </si>
  <si>
    <t>CMV.HAZMAT_FL</t>
  </si>
  <si>
    <t>/CrashData/Units/Unit/MotorVehicle/CommercialVehicle/TransportingHazMatFlag</t>
  </si>
  <si>
    <t>Cmv_Nine_Plus_Pass_Fl</t>
  </si>
  <si>
    <t>9+ Capacity</t>
  </si>
  <si>
    <t>CMV.NINE_PLUS_PASS_FL</t>
  </si>
  <si>
    <t>/CrashData/Units/Unit/MotorVehicle/CommercialVehicle/NinePlusPassengersFlag</t>
  </si>
  <si>
    <t>Cmv_Veh_Oper_ID</t>
  </si>
  <si>
    <t>Vehicle Operation</t>
  </si>
  <si>
    <t>CMV.CMV_VEH_OPER_ID</t>
  </si>
  <si>
    <t>Lookup Column Name: CMV_VEH_OPER_ID</t>
  </si>
  <si>
    <t>/CrashData/Units/Unit/MotorVehicle/CommercialVehicle/VehicleOperationType/@ID</t>
  </si>
  <si>
    <t>Cmv_Carrier_ID_Type_ID</t>
  </si>
  <si>
    <t>Carrier ID Type</t>
  </si>
  <si>
    <t>CMV.CARRIER_ID_TYPE_ID</t>
  </si>
  <si>
    <t>Lookup Column Name: CARRIER_ID_TYPE_ID</t>
  </si>
  <si>
    <t>/CrashData/Units/Unit/MotorVehicle/CommercialVehicle/CarrierInformation/CarrierIDType/@ID</t>
  </si>
  <si>
    <t>Cmv_Carrier_Zip</t>
  </si>
  <si>
    <t>Carrier’s Primary Address - Zip</t>
  </si>
  <si>
    <t>CMV.CARRIER_ZIP</t>
  </si>
  <si>
    <t>/CrashData/Units/Unit/MotorVehicle/CommercialVehicle/CarrierInformation/Address/ZipCode</t>
  </si>
  <si>
    <t>Cmv_Road_Acc_ID</t>
  </si>
  <si>
    <t>Roadway Access</t>
  </si>
  <si>
    <t>CMV.CMV_ROAD_ACC_ID</t>
  </si>
  <si>
    <t>2010-2014</t>
  </si>
  <si>
    <t>Lookup Column Name: CMV_ROAD_ACC_ID</t>
  </si>
  <si>
    <t>/CrashData/Units/Unit/MotorVehicle/CommercialVehicle/RoadwayAccess/@ID</t>
  </si>
  <si>
    <t>Cmv_Veh_Type_ID</t>
  </si>
  <si>
    <t>Vehicle Type</t>
  </si>
  <si>
    <t>CMV.CMV_VEH_TYPE_ID</t>
  </si>
  <si>
    <t>Lookup Column Name: CMV_VEH_TYPE_ID</t>
  </si>
  <si>
    <t>/CrashData/Units/Unit/MotorVehicle/CommercialVehicle/VehicleType/@ID</t>
  </si>
  <si>
    <t>Cmv_GVWR</t>
  </si>
  <si>
    <t>RGVW, GVWR (Vehicle Weight Type)</t>
  </si>
  <si>
    <t>CMV.GVWR</t>
  </si>
  <si>
    <t>/CrashData/Units/Unit/MotorVehicle/CommercialVehicle/GVWR</t>
  </si>
  <si>
    <t>Cmv_RGVW</t>
  </si>
  <si>
    <t>Vehicle Weight</t>
  </si>
  <si>
    <t>CMV.RGVW</t>
  </si>
  <si>
    <t>/CrashData/Units/Unit/MotorVehicle/CommercialVehicle/RGVW</t>
  </si>
  <si>
    <t>Cmv_Hazmat_Rel_Fl</t>
  </si>
  <si>
    <t>HazMat Released</t>
  </si>
  <si>
    <t>CMV.HAZMAT_REL_FL</t>
  </si>
  <si>
    <t>/CrashData/Units/Unit/MotorVehicle/CommercialVehicle/HazMatReleased</t>
  </si>
  <si>
    <t>Hazmat_Cls_1_ID</t>
  </si>
  <si>
    <t>HazMat Class Num. (first instance on form)</t>
  </si>
  <si>
    <t>CMV.HAZMAT1_CLASS_ID</t>
  </si>
  <si>
    <t>/CrashData/Units/Unit/MotorVehicle/CommercialVehicle/HazardousMaterial1/HazMatIDNumber/@ID</t>
  </si>
  <si>
    <t>Hazmat_IDNbr_1_ID</t>
  </si>
  <si>
    <t>HazMat ID Num. (first instance on form)</t>
  </si>
  <si>
    <t>CMV.HAZMAT1_IDNBR_ID</t>
  </si>
  <si>
    <t>/CrashData/Units/Unit/MotorVehicle/CommercialVehicle/HazardousMaterial1/HazMatClass/@ID</t>
  </si>
  <si>
    <t>Hazmat_Cls_2_ID</t>
  </si>
  <si>
    <t>HazMat Class Num. (second instance on form)</t>
  </si>
  <si>
    <t>CMV.HAZMAT2_CLASS_ID</t>
  </si>
  <si>
    <t>/CrashData/Units/Unit/MotorVehicle/CommercialVehicle/HazardousMaterial2/HazMatIDNumber/@ID</t>
  </si>
  <si>
    <t>Hazmat_IDNbr_2_ID</t>
  </si>
  <si>
    <t>HazMat ID Num. (second instance on form)</t>
  </si>
  <si>
    <t>CMV.HAZMAT2_IDNBR_ID</t>
  </si>
  <si>
    <t>/CrashData/Units/Unit/MotorVehicle/CommercialVehicle/HazardousMaterial2/HazMatClass/@ID</t>
  </si>
  <si>
    <t>Cmv_Cargo_Body_ID</t>
  </si>
  <si>
    <t>Cargo Body Type</t>
  </si>
  <si>
    <t>CMV.CARGO_BODY_ID</t>
  </si>
  <si>
    <t>Lookup Column Name: CMV_CARGO_BODY_ID</t>
  </si>
  <si>
    <t>/CrashData/Units/Unit/MotorVehicle/CommercialVehicle/CargoBodyType/@ID</t>
  </si>
  <si>
    <t>Trlr1_GVWR</t>
  </si>
  <si>
    <t>RGVW, GVWR (Trailer Vehicle Weight Type) (Trailer 1)</t>
  </si>
  <si>
    <t>CMV.TRAILER1_GVWR</t>
  </si>
  <si>
    <t>2010-2017</t>
  </si>
  <si>
    <t>/CrashData/Units/Unit/MotorVehicle/CommercialVehicle/Trailer1/GVWR</t>
  </si>
  <si>
    <t>Trlr1_RGVW</t>
  </si>
  <si>
    <t>Trailer Vehicle Weight (Trailer 1)</t>
  </si>
  <si>
    <t>CMV.TRAILER1_RGVW</t>
  </si>
  <si>
    <t>/CrashData/Units/Unit/MotorVehicle/CommercialVehicle/Trailer1/RGVW</t>
  </si>
  <si>
    <t>Trlr1_Type_ID</t>
  </si>
  <si>
    <t>Trailer Type (Trailer 1)</t>
  </si>
  <si>
    <t>CMV.TRAILER1_TYPE_ID</t>
  </si>
  <si>
    <t>Lookup Column Name: CMV_TRLR_TYPE_ID</t>
  </si>
  <si>
    <t>/CrashData/Units/Unit/MotorVehicle/CommercialVehicle/Trailer1/TrailerType/@ID</t>
  </si>
  <si>
    <t>Trlr2_GVWR</t>
  </si>
  <si>
    <t>RGVW, GVWR (Trailer Vehicle Weight Type) (Trailer 2)</t>
  </si>
  <si>
    <t>CMV.TRAILER2_GVWR</t>
  </si>
  <si>
    <t>/CrashData/Units/Unit/MotorVehicle/CommercialVehicle/Trailer2/GVWR</t>
  </si>
  <si>
    <t>Trlr2_RGVW</t>
  </si>
  <si>
    <t>Trailer Vehicle Weight (Trailer 2)</t>
  </si>
  <si>
    <t>CMV.TRAILER2_RGVW</t>
  </si>
  <si>
    <t>/CrashData/Units/Unit/MotorVehicle/CommercialVehicle/Trailer2/RGVW</t>
  </si>
  <si>
    <t>Trlr2_Type_ID</t>
  </si>
  <si>
    <t>Trailer Type (Trailer 2)</t>
  </si>
  <si>
    <t>CMV.TRAILER2_TYPE_ID</t>
  </si>
  <si>
    <t>/CrashData/Units/Unit/MotorVehicle/CommercialVehicle/Trailer2/TrailerType/@ID</t>
  </si>
  <si>
    <t>Cmv_Evnt1_ID</t>
  </si>
  <si>
    <t>CMV Sequence of Events 1</t>
  </si>
  <si>
    <t>CMV.SEQ_EVENT1_ID</t>
  </si>
  <si>
    <t>Lookup Column Name: CMV_EVENT_ID</t>
  </si>
  <si>
    <t>/CrashData/Units/Unit/MotorVehicle/CommercialVehicle/SequenceOfEvent1/@ID</t>
  </si>
  <si>
    <t>Cmv_Evnt2_ID</t>
  </si>
  <si>
    <t>CMV Sequence of Events 2</t>
  </si>
  <si>
    <t>CMV.SEQ_EVENT2_ID</t>
  </si>
  <si>
    <t>/CrashData/Units/Unit/MotorVehicle/CommercialVehicle/SequenceOfEvent2/@ID</t>
  </si>
  <si>
    <t>Cmv_Evnt3_ID</t>
  </si>
  <si>
    <t>CMV Sequence of Events 3</t>
  </si>
  <si>
    <t>CMV.SEQ_EVENT3_ID</t>
  </si>
  <si>
    <t>/CrashData/Units/Unit/MotorVehicle/CommercialVehicle/SequenceOfEvent3/@ID</t>
  </si>
  <si>
    <t>Cmv_Evnt4_ID</t>
  </si>
  <si>
    <t>CMV Sequence of Events 4</t>
  </si>
  <si>
    <t>CMV.SEQ_EVENT4_ID</t>
  </si>
  <si>
    <t>/CrashData/Units/Unit/MotorVehicle/CommercialVehicle/SequenceOfEvent4/@ID</t>
  </si>
  <si>
    <t>Cmv_Tot_Axle</t>
  </si>
  <si>
    <t>Total Number of Axles</t>
  </si>
  <si>
    <t>CMV.TOT_AXLE</t>
  </si>
  <si>
    <t>/CrashData/Units/Unit/MotorVehicle/CommercialVehicle/TotalNoAxles</t>
  </si>
  <si>
    <t>Cmv_Tot_Tire</t>
  </si>
  <si>
    <t>Total Number of Tires</t>
  </si>
  <si>
    <t>CMV.TOT_TIRE</t>
  </si>
  <si>
    <t>/CrashData/Units/Unit/MotorVehicle/CommercialVehicle/TotalNoTires</t>
  </si>
  <si>
    <t>Contrib_Factr_1_ID</t>
  </si>
  <si>
    <t>The first factor for the vehicle  which the officer felt contributed to the crash</t>
  </si>
  <si>
    <t>UNIT_CONTRIB_FACTR.CONTRIB_FACTR_ID</t>
  </si>
  <si>
    <t>Lookup Column Name: CONTRIB_FACTR_ID</t>
  </si>
  <si>
    <t>/CrashData/Units/Unit/ContributingFactors/ContributingFactor1/@ID</t>
  </si>
  <si>
    <t>Contrib_Factr_2_ID</t>
  </si>
  <si>
    <t>The second factor for the vehicle  which the officer felt contributed to the crash</t>
  </si>
  <si>
    <t>/CrashData/Units/Unit/ContributingFactors/ContributingFactor2/@ID</t>
  </si>
  <si>
    <t>Contrib_Factr_3_ID</t>
  </si>
  <si>
    <t>The third factor for a given vehicle  which the officer felt contributed to the crash</t>
  </si>
  <si>
    <t>/CrashData/Units/Unit/ContributingFactors/ContributingFactor3/@ID</t>
  </si>
  <si>
    <t>Contrib_Factr_P1_ID</t>
  </si>
  <si>
    <t>The first factor for a given vehicle  which the officer felt possibly contributed to the crash</t>
  </si>
  <si>
    <t>/CrashData/Units/Unit/ContributingFactors/MayHaveContributedFactor1/@ID</t>
  </si>
  <si>
    <t>Contrib_Factr_P2_ID</t>
  </si>
  <si>
    <t>The second factor for a given vehicle  which the officer felt possibly contributed to the crash</t>
  </si>
  <si>
    <t>/CrashData/Units/Unit/ContributingFactors/MayHaveContributedFactor2/@ID</t>
  </si>
  <si>
    <t>Veh_Dfct_1_ID</t>
  </si>
  <si>
    <t>The first vehicle defect which contributed to the crash, in the investigating officer's opinion</t>
  </si>
  <si>
    <t>VEH_DFCT.VEH_DFCT_ID</t>
  </si>
  <si>
    <t>Lookup Column Name: VEH_DFCT_ID</t>
  </si>
  <si>
    <t>/CrashData/Units/Unit/ContributingFactors/DefectsContributingFactor1/@ID</t>
  </si>
  <si>
    <t>Veh_Dfct_2_ID</t>
  </si>
  <si>
    <t>The second vehicle defect which contributed to the crash, in the investigating officer's opinion</t>
  </si>
  <si>
    <t>/CrashData/Units/Unit/ContributingFactors/DefectsContributingFactor2/@ID</t>
  </si>
  <si>
    <t>Veh_Dfct_3_ID</t>
  </si>
  <si>
    <t>The third vehicle defect which contributed to the crash, in the investigating officer's opinion</t>
  </si>
  <si>
    <t>/CrashData/Units/Unit/ContributingFactors/DefectsContributingFactor3/@ID</t>
  </si>
  <si>
    <t>Veh_Dfct_P1_ID</t>
  </si>
  <si>
    <t>The first vehicle defect which possibly contributed to the crash, in the investigating officer's opinion</t>
  </si>
  <si>
    <t>/CrashData/Units/Unit/ContributingFactors/DefectsMayHaveContributedFactor1/@ID</t>
  </si>
  <si>
    <t>Veh_Dfct_P2_ID</t>
  </si>
  <si>
    <t>The second vehicle defect which possibly contributed to the crash, in the investigating officer's opinion</t>
  </si>
  <si>
    <t>/CrashData/Units/Unit/ContributingFactors/DefectsMayHaveContributedFactor2/@ID</t>
  </si>
  <si>
    <t>Veh_Trvl_Dir_ID</t>
  </si>
  <si>
    <t>Cardinal direction that the vehicle was traveling prior to the First Harmful Event or loss of control</t>
  </si>
  <si>
    <t>UNIT_FACT.TRVL_DIR_ID</t>
  </si>
  <si>
    <t>Lookup Column Name: VEH_TRVL_DIR_ID</t>
  </si>
  <si>
    <t>/CrashData/Units/Unit/DirectionOfTravel/@ID</t>
  </si>
  <si>
    <t>First_Harm_Evt_Inv_ID</t>
  </si>
  <si>
    <t>IF- Indicate First Harmful Event Involvement</t>
  </si>
  <si>
    <t>UNIT_FACT.FIRST_HARM_EVENT_INVOLVED_ID</t>
  </si>
  <si>
    <t>/CrashData/Units/Unit/FirstHarmfulEventInvolved/@ID</t>
  </si>
  <si>
    <t>UNIT_FACT.SUS_SERIUS_INJRY_CNT</t>
  </si>
  <si>
    <t>/CrashData/Units/Unit/Totals/SuspectedSeriusInjuryCount</t>
  </si>
  <si>
    <t>UNIT_FACT.NONINCAP_INJRY_CNT</t>
  </si>
  <si>
    <t>/CrashData/Units/Unit/Totals/NonincapacitatingInjuryCount</t>
  </si>
  <si>
    <t>UNIT_FACT.POSS_INJRY_CNT</t>
  </si>
  <si>
    <t>/CrashData/Units/Unit/Totals/PossibleInjuryCount</t>
  </si>
  <si>
    <t>UNIT_FACT.NON_INJRY_CNT</t>
  </si>
  <si>
    <t>/CrashData/Units/Unit/Totals/NonInjuryCount</t>
  </si>
  <si>
    <t>UNIT_FACT.UNKN_INJRY_CNT</t>
  </si>
  <si>
    <t>/CrashData/Units/Unit/Totals/UnknownInjuryCount</t>
  </si>
  <si>
    <t>UNIT_FACT.TOT_INJRY_CNT</t>
  </si>
  <si>
    <t>/CrashData/Units/Unit/Totals/TotalInjuryCount</t>
  </si>
  <si>
    <t>UNIT_FACT.DEATH_CNT</t>
  </si>
  <si>
    <t>/CrashData/Units/Unit/Totals/DeathCount</t>
  </si>
  <si>
    <t>New CR3-2015 Fields</t>
  </si>
  <si>
    <t>Cmv_Disabling_Damage_Fl</t>
  </si>
  <si>
    <t>CMV Disabled identifier</t>
  </si>
  <si>
    <t>CMV.DISABLING_DAMAGE_FL</t>
  </si>
  <si>
    <t>/CrashData/Units/Unit/MotorVehicle/CommercialVehicle/DisablingDamageFl</t>
  </si>
  <si>
    <t>Cmv_Trlr1_Disabling_Dmag_ID</t>
  </si>
  <si>
    <t>CMV Trailer 1 Disabled identifier</t>
  </si>
  <si>
    <t>CMV.TRAILER1_DISABLING_DAMAGE_FL</t>
  </si>
  <si>
    <t>/CrashData/Units/Unit/MotorVehicle/CommercialVehicle/Trailer1DisablingDamageFl</t>
  </si>
  <si>
    <t>Cmv_Trlr2_Disabling_Dmag_ID</t>
  </si>
  <si>
    <t>CMV Trailer 2 Disabled identifier</t>
  </si>
  <si>
    <t>CMV.TRAILER2_DISABLING_DAMAGE_FL</t>
  </si>
  <si>
    <t>/CrashData/Units/Unit/MotorVehicle/CommercialVehicle/Trailer2DisablingDamageFl</t>
  </si>
  <si>
    <t>CMV Bus Type</t>
  </si>
  <si>
    <t>CMV.BUS_TYPE_ID</t>
  </si>
  <si>
    <t>BUS_TYPE_LKP</t>
  </si>
  <si>
    <t>Lookup Column Name: BUS_TYPE_ID</t>
  </si>
  <si>
    <t>/CrashData/Units/Unit/MotorVehicle/CommercialVehicle/BusType/@ID</t>
  </si>
  <si>
    <t>New CR3-2018 Fields</t>
  </si>
  <si>
    <t>Trlr_GVWR</t>
  </si>
  <si>
    <t>Trailer GVWR</t>
  </si>
  <si>
    <t>CMV.TRAILER_GVWR</t>
  </si>
  <si>
    <t>/CrashData/Units/Unit/MotorVehicle/TrailerData/GVWR</t>
  </si>
  <si>
    <t>Trlr_RGVW</t>
  </si>
  <si>
    <t>CMV.TRAILER_RGVW</t>
  </si>
  <si>
    <t>/CrashData/Units/Unit/MotorVehicle/TrailerData/RGVW</t>
  </si>
  <si>
    <t>Trlr_Type_ID</t>
  </si>
  <si>
    <t>Trailer Type ID</t>
  </si>
  <si>
    <t>CMV.TRAILER_TYPE_ID</t>
  </si>
  <si>
    <t>Lookup Column Name: TRLR_TYPE_ID</t>
  </si>
  <si>
    <t>/CrashData/Units/Unit/MotorVehicle/TrailerData/TrailerType/@ID</t>
  </si>
  <si>
    <t>Trlr_Disabling_Dmag_ID</t>
  </si>
  <si>
    <t>Trailer Disabling Damage Flag</t>
  </si>
  <si>
    <t>/CrashData/Units/Unit/MotorVehicle/TrailerData/DisablingDamageFlag</t>
  </si>
  <si>
    <t>Cmv Intermodal Container Permit Flag</t>
  </si>
  <si>
    <t>CMV.INTERMODAL_CONTAINER_PERMIT</t>
  </si>
  <si>
    <t>2018 forward</t>
  </si>
  <si>
    <t>/CrashData/Units/Unit/MotorVehicle/CommercialVehicle/IntermodalContainerPermit</t>
  </si>
  <si>
    <t>CMV_Actual_Gross_Weight</t>
  </si>
  <si>
    <t>CMV.ACTUAL_GROSS_WEIGHT</t>
  </si>
  <si>
    <t>/CrashData/Units/Unit/MotorVehicle/CommercialVehicle/ActualGrossWeight</t>
  </si>
  <si>
    <t>Person Extraction File Specification</t>
  </si>
  <si>
    <t>Filename extractType: person</t>
  </si>
  <si>
    <t>PERSON_FACT.CRASH_ID</t>
  </si>
  <si>
    <t>PERSON_FACT.UNIT_NBR</t>
  </si>
  <si>
    <t>Prsn_Nbr</t>
  </si>
  <si>
    <t>Person number captured on the crash report</t>
  </si>
  <si>
    <t>PERSON_FACT.PRSN_ITEM_NBR</t>
  </si>
  <si>
    <t>/CrashData/Units/Unit/Persons/Person/PersonNumber</t>
  </si>
  <si>
    <t>Prsn_Type_ID</t>
  </si>
  <si>
    <t>Person Type</t>
  </si>
  <si>
    <t>PERSON_FACT.PRSN_TYPE_ID</t>
  </si>
  <si>
    <t>Lookup Column Name: PRSN_TYPE_ID</t>
  </si>
  <si>
    <t>/CrashData/Units/Unit/Persons/Person/Type/@ID</t>
  </si>
  <si>
    <t>Prsn_Occpnt_Pos_ID</t>
  </si>
  <si>
    <t>The physical location of an occupant in, on, or outside of the motor vehicle prior to the First Harmful Event or loss of control</t>
  </si>
  <si>
    <t>PERSON_FACT.PRSN_OCCPNT_POS_ID</t>
  </si>
  <si>
    <t>Lookup Column Name: OCCPNT_POS_ID</t>
  </si>
  <si>
    <t>/CrashData/Units/Unit/Persons/Person/Position/@ID</t>
  </si>
  <si>
    <t>Prsn_Injry_Sev_ID</t>
  </si>
  <si>
    <t>Severity of injury to the occupant</t>
  </si>
  <si>
    <t>PERSON_FACT.INJRY_SEV_ID</t>
  </si>
  <si>
    <t>Lookup Column Name: INJRY_SEV_ID</t>
  </si>
  <si>
    <t>/CrashData/Units/Unit/Persons/Person/InjurySeverity/@ID</t>
  </si>
  <si>
    <t>Prsn_Age</t>
  </si>
  <si>
    <t>Age of person involved in the crash</t>
  </si>
  <si>
    <t>PERSON_FACT.PRSN_AGE</t>
  </si>
  <si>
    <t>/CrashData/Units/Unit/Persons/Person/Age</t>
  </si>
  <si>
    <t>Prsn_Ethnicity_ID</t>
  </si>
  <si>
    <t>Ethnicity of person involved in the crash</t>
  </si>
  <si>
    <t>PERSON_FACT.PRSN_ETHNICITY_ID</t>
  </si>
  <si>
    <t>Lookup Column Name: ETHNICITY_ID</t>
  </si>
  <si>
    <t>/CrashData/Units/Unit/Persons/Person/EthnicGroup/@ID</t>
  </si>
  <si>
    <t>Prsn_Gndr_ID</t>
  </si>
  <si>
    <t>Gender of person involved in the crash</t>
  </si>
  <si>
    <t>PERSON_FACT.PRSN_GNDR_ID</t>
  </si>
  <si>
    <t>Lookup Column Name: GNDR_ID</t>
  </si>
  <si>
    <t>/CrashData/Units/Unit/Persons/Person/Gender/@ID</t>
  </si>
  <si>
    <t>Prsn_Ejct_ID</t>
  </si>
  <si>
    <t>The extent to which the person's body was expelled from the vehicle during any part of the crash</t>
  </si>
  <si>
    <t>PERSON_FACT.PRSN_EJCT_ID</t>
  </si>
  <si>
    <t>Lookup Column Name: EJCT_ID</t>
  </si>
  <si>
    <t>/CrashData/Units/Unit/Persons/Person/Ejected/@ID</t>
  </si>
  <si>
    <t>Prsn_Rest_ID</t>
  </si>
  <si>
    <t>The type of restraint used by each occupant</t>
  </si>
  <si>
    <t>PERSON_FACT.PRSN_REST_ID</t>
  </si>
  <si>
    <t>Lookup Column Name: REST_ID</t>
  </si>
  <si>
    <t>/CrashData/Units/Unit/Persons/Person/Restraint/@ID</t>
  </si>
  <si>
    <t>Prsn_Airbag_ID</t>
  </si>
  <si>
    <t>Indicates whether a person's airbag deployed during the crash and in what manner</t>
  </si>
  <si>
    <t>PERSON_FACT.PRSN_AIRBAG_ID</t>
  </si>
  <si>
    <t>Lookup Column Name: AIRBAG_ID</t>
  </si>
  <si>
    <t>/CrashData/Units/Unit/Persons/Person/Airbag/@ID</t>
  </si>
  <si>
    <t>Prsn_Helmet_ID</t>
  </si>
  <si>
    <t>Indicates if a helmet was worn at the time of the crash</t>
  </si>
  <si>
    <t>PERSON_FACT.PRSN_HELMET_ID</t>
  </si>
  <si>
    <t>Lookup Column Name: HELMET_ID</t>
  </si>
  <si>
    <t>/CrashData/Units/Unit/Persons/Person/Helmet/@ID</t>
  </si>
  <si>
    <t>Prsn_Sol_Fl</t>
  </si>
  <si>
    <t>Solicitation</t>
  </si>
  <si>
    <t>PRSN_FACT.PRSN_SOL_FL</t>
  </si>
  <si>
    <t>/CrashData/Units/Unit/Persons/Person/SolicitationFlag</t>
  </si>
  <si>
    <t>Prsn_Alc_Spec_Type_ID</t>
  </si>
  <si>
    <t>Type of alcohol specimen taken for analysis from the primary persons involved in the crash</t>
  </si>
  <si>
    <t>PERSON_FACT.PRSN_ALC_SPEC_TYPE_ID</t>
  </si>
  <si>
    <t>Lookup Column Name: SPECIMEN_TYPE_ID</t>
  </si>
  <si>
    <t>/CrashData/Units/Unit/Persons/Person/Alcohol/SpecimenType/@ID</t>
  </si>
  <si>
    <t>Prsn_Alc_Rslt_ID</t>
  </si>
  <si>
    <t>Alcohol Result</t>
  </si>
  <si>
    <t>PERSON_FACT.PRSN_ALC_RSLT_ID</t>
  </si>
  <si>
    <t>Lookup Column Name: TST_RESULT_ID</t>
  </si>
  <si>
    <t>/CrashData/Units/Unit/Persons/Person/Alcohol/TestResult/@ID</t>
  </si>
  <si>
    <t>Prsn_Bac_Test_Rslt</t>
  </si>
  <si>
    <t>Numeric blood alcohol content test result for a primary person involved in the crash, using standardized alcohol breath results (i.e. .08 or .129)</t>
  </si>
  <si>
    <t>DECIMAL(4,3)</t>
  </si>
  <si>
    <t>PERSON_FACT.PRSN_BAC_TEST_RSLT</t>
  </si>
  <si>
    <t>/CrashData/Units/Unit/Persons/Person/Alcohol/BACResult</t>
  </si>
  <si>
    <t>Prsn_Drg_Spec_Type_ID</t>
  </si>
  <si>
    <t>Type of drug specimen taken for analysis from the primary persons involved in the crash</t>
  </si>
  <si>
    <t>PERSON_FACT.PRSN_DRG_SPEC_TYPE_ID</t>
  </si>
  <si>
    <t>/CrashData/Units/Unit/Persons/Person/Drug/SpecimenType/@ID</t>
  </si>
  <si>
    <t>Prsn_Drg_Rslt_ID</t>
  </si>
  <si>
    <t>Primary person drug test result</t>
  </si>
  <si>
    <t>PERSON_FACT.PRSN_DRG_RSLT_ID</t>
  </si>
  <si>
    <t>/CrashData/Units/Unit/Persons/Person/Drug/TestResult/@ID</t>
  </si>
  <si>
    <t>Prsn_Death_Time</t>
  </si>
  <si>
    <r>
      <rPr>
        <sz val="10"/>
        <color rgb="FF000000"/>
        <rFont val="Sans"/>
      </rPr>
      <t>Time of Death</t>
    </r>
    <r>
      <rPr>
        <b/>
        <sz val="12"/>
        <rFont val="Arial"/>
        <family val="2"/>
        <charset val="1"/>
      </rPr>
      <t xml:space="preserve"> </t>
    </r>
  </si>
  <si>
    <t>PRSN_FACT.PRSN_DEATH_TIME</t>
  </si>
  <si>
    <t>/CrashData/Units/Unit/Persons/Person/Fatality/TimeOfDeath</t>
  </si>
  <si>
    <t>PERSON_FACT.SUS_SERIUS_INJRY_CNT</t>
  </si>
  <si>
    <t>/CrashData/Units/Unit/Persons/Person/Totals/SuspectedSeriusInjuryCount</t>
  </si>
  <si>
    <t>PERSON_FACT.NONINCAP_INJRY_CNT</t>
  </si>
  <si>
    <t>/CrashData/Units/Unit/Persons/Person/Totals/NonincapacitatingInjuryCount</t>
  </si>
  <si>
    <t>PERSON_FACT.POSS_INJRY_CNT</t>
  </si>
  <si>
    <t>/CrashData/Units/Unit/Persons/Person/Totals/PossibleInjuryCount</t>
  </si>
  <si>
    <t>PERSON_FACT.NON_INJRY_CNT</t>
  </si>
  <si>
    <t>/CrashData/Units/Unit/Persons/Person/Totals/NonInjuryCount</t>
  </si>
  <si>
    <t>PERSON_FACT.UNKN_INJRY_CNT</t>
  </si>
  <si>
    <t>/CrashData/Units/Unit/Persons/Person/Totals/UnknownInjuryCount</t>
  </si>
  <si>
    <t>PERSON_FACT.TOT_INJRY_CNT</t>
  </si>
  <si>
    <t>/CrashData/Units/Unit/Persons/Person/Totals/TotalInjuryCount</t>
  </si>
  <si>
    <t>PERSON_FACT.DEATH_CNT</t>
  </si>
  <si>
    <t>/CrashData/Units/Unit/Persons/Person/Totals/DeathCount</t>
  </si>
  <si>
    <t>Charges Extraction File Specification</t>
  </si>
  <si>
    <t>Filename extractType: charges</t>
  </si>
  <si>
    <t>The unit of the person who was charged</t>
  </si>
  <si>
    <t>The person who was charged</t>
  </si>
  <si>
    <t>Charge</t>
  </si>
  <si>
    <t>VARCHAR(80)</t>
  </si>
  <si>
    <t>CHARGE.CHARGE_TXT</t>
  </si>
  <si>
    <t>/CrashData/Units/Unit/Persons/Person/Charges/Charge/Text</t>
  </si>
  <si>
    <t>Citation_Nbr</t>
  </si>
  <si>
    <t>Citation/Reference Number</t>
  </si>
  <si>
    <t>CHARGE.CITATION_NBR</t>
  </si>
  <si>
    <t>/CrashData/Units/Unit/Persons/Person/Charges/Charge/CitationNumber</t>
  </si>
  <si>
    <t>PrimaryPerson Extraction File Specification</t>
  </si>
  <si>
    <t>Filename extractType: primaryperson</t>
  </si>
  <si>
    <t>PRSN_FACT.UNIT_NBR</t>
  </si>
  <si>
    <t>PRSN_FACT.PRSN_ITEM_NBR</t>
  </si>
  <si>
    <t>PRSN_FACT.PRSN_OCCPNT_POS_ID</t>
  </si>
  <si>
    <t>VEH_FACT.INJRY_SEV_ID</t>
  </si>
  <si>
    <t>VEH_FACT.DRVR_AGE</t>
  </si>
  <si>
    <t>VEH_FACT.DRVR_ETHNCTY_ID</t>
  </si>
  <si>
    <t>VEH_FACT.DRVR_GNDR_ID</t>
  </si>
  <si>
    <t>VEH_FACT.DRVR_EJCT_ID</t>
  </si>
  <si>
    <t>VEH_FACT.DRVR_REST_ID</t>
  </si>
  <si>
    <t>VEH_FACT.DRVR_AIRBAG_ID</t>
  </si>
  <si>
    <t>VEH_FACT.DRVR_HELMET_ID</t>
  </si>
  <si>
    <t>Solicitation flag</t>
  </si>
  <si>
    <t>VEH_FACT.DRVR_SOL_FL</t>
  </si>
  <si>
    <t>/CrashData/Units/Unit/Persons/Person/SOL</t>
  </si>
  <si>
    <t>VEH_FACT.DRVR_ALC_SPEC_TYPE_ID</t>
  </si>
  <si>
    <t>VEH_FACT.DRVR_ALC_RSLT_ID</t>
  </si>
  <si>
    <t>VEH_FACT.DRVR_BAC_TEST_RSLT</t>
  </si>
  <si>
    <t>VEH_FACT.DRVR_DRG_SPEC_TYPE_ID</t>
  </si>
  <si>
    <t>VEH_FACT.DRVR_DRG_RSLT_ID</t>
  </si>
  <si>
    <t>Drvr_Drg_Cat_1_ID</t>
  </si>
  <si>
    <t>First category of drugs related to the driver</t>
  </si>
  <si>
    <t>VEH_FACT.DRVR_DRG_CAT_1_ID</t>
  </si>
  <si>
    <t>Lookup Column Name: DRUG_CATEGORY_ID</t>
  </si>
  <si>
    <t>/CrashData/Units/Unit/Driver/Drug/Category1/@ID</t>
  </si>
  <si>
    <t>Primary person's time of death.</t>
  </si>
  <si>
    <t>VEH_FACT.DRVR_DEATH_TIME</t>
  </si>
  <si>
    <t>/CrashData/Units/Unit/Person/Fatality/TimeOfDeath</t>
  </si>
  <si>
    <t>PRSN_FACT.SUS_SERIUS_INJRY_CNT</t>
  </si>
  <si>
    <t>PRSN_FACT.NONINCAP_INJRY_CNT</t>
  </si>
  <si>
    <t>PRSN_FACT.POSS_INJRY_CNT</t>
  </si>
  <si>
    <t>PRSN_FACT.NON_INJRY_CNT</t>
  </si>
  <si>
    <t>PRSN_FACT.UNKN_INJRY_CNT</t>
  </si>
  <si>
    <t>PRSN_FACT.TOT_INJRY_CNT</t>
  </si>
  <si>
    <t>PRSN_FACT.DEATH_CNT</t>
  </si>
  <si>
    <t>Drvr_Lic_Type_ID</t>
  </si>
  <si>
    <t>Driver's license type</t>
  </si>
  <si>
    <t>VEH_FACT.DRVR_LIC_TYPE_ID</t>
  </si>
  <si>
    <t>Lookup Column Name: DRVR_LIC_TYPE_ID</t>
  </si>
  <si>
    <t>/CrashData/Units/Unit/Driver/DriverLicense/DLType/@ID</t>
  </si>
  <si>
    <t>Drvr_Lic_State_ID</t>
  </si>
  <si>
    <t>The state or province that issued the vehicle driver's license or identification card</t>
  </si>
  <si>
    <t>VEH_FACT.DRVR_LIC_STATE_ID</t>
  </si>
  <si>
    <t>/CrashData/Units/Unit/Driver/DriverLicense/DLState/@ID</t>
  </si>
  <si>
    <t>Drvr_Lic_Cls_ID</t>
  </si>
  <si>
    <t>Driver's license clas</t>
  </si>
  <si>
    <t>VEH_FACT.DRVR_LIC_CLS_ID</t>
  </si>
  <si>
    <t>Lookup Column Name: DRVR_LIC_CLS_ID</t>
  </si>
  <si>
    <t>/CrashData/Units/Unit/Driver/DriverLicense/DLClass/@ID</t>
  </si>
  <si>
    <t>Drvr_Zip</t>
  </si>
  <si>
    <t>Driver's address - zip code</t>
  </si>
  <si>
    <t>VARCHAR(40)</t>
  </si>
  <si>
    <t>/CrashData/Units/Unit/Persons/Person/Address/ZipCode</t>
  </si>
  <si>
    <t>CDL Endorsements Extraction File Specification</t>
  </si>
  <si>
    <t>Filename extractType: endorsements</t>
  </si>
  <si>
    <t>PRSN_FACT.CRASH_ID</t>
  </si>
  <si>
    <t>Unit Number</t>
  </si>
  <si>
    <t>Drvr_Lic_Endors_ID</t>
  </si>
  <si>
    <t>Commercial Driver License Endorsements</t>
  </si>
  <si>
    <t>UNIT_ENDORSE.DRVR_LIC_ENDORS_ID</t>
  </si>
  <si>
    <t>Lookup Column Name: DRVR_LIC_ENDORS_ID</t>
  </si>
  <si>
    <t>/CrashData/Units/Unit/Driver/DriverLicense/DLEndorsements/DLEndorsement/@ID</t>
  </si>
  <si>
    <t>DL Restrictions Extraction File Specification</t>
  </si>
  <si>
    <t>Filename extractType: restrictions</t>
  </si>
  <si>
    <t>Drvr_Lic_Restric_ID</t>
  </si>
  <si>
    <t>Driver License Restrictions</t>
  </si>
  <si>
    <t>UNIT_RESTRIC.DRVR_LIC_RESTRIC_ID</t>
  </si>
  <si>
    <t>Lookup Column Name: DRVR_LIC_RESTRIC_ID</t>
  </si>
  <si>
    <t>/CrashData/Units/Unit/Driver/DriverLicense/DLRestrictions/DLRestriction/@ID</t>
  </si>
  <si>
    <t>Damages Extraction File Specification</t>
  </si>
  <si>
    <t>Filename extractType: damages</t>
  </si>
  <si>
    <t>Damaged_Property</t>
  </si>
  <si>
    <t>Damaged Property other than Vehicles</t>
  </si>
  <si>
    <t>PROP_DMAG.OBJECT</t>
  </si>
  <si>
    <t>/CrashData/DamagedProperties/PropertyDamage/DamagedProperty</t>
  </si>
  <si>
    <t>Lookup Extraction File Specification</t>
  </si>
  <si>
    <t>Filename extractType: lookup</t>
  </si>
  <si>
    <t>ColumnName</t>
  </si>
  <si>
    <t>Lookup Column Name</t>
  </si>
  <si>
    <t>n/a</t>
  </si>
  <si>
    <t>/LookupData/LookupTables/LookupTable/@IDColumn</t>
  </si>
  <si>
    <t>ID</t>
  </si>
  <si>
    <t>ID Value</t>
  </si>
  <si>
    <t>/LookupData/LookupTables/LookupTable/Entries/Entry/@ID</t>
  </si>
  <si>
    <t>VARCHAR</t>
  </si>
  <si>
    <t>/LookupData/LookupTables/LookupTable/Entries/Entry/@Description</t>
  </si>
  <si>
    <t>2018 and Greater, Public File Extract Specification</t>
  </si>
  <si>
    <t>Each request to generate a 2018 and greater, Public extract file results in the creation of a single zip file that contains eight individual comma-separated value (csv) files.  Seven of these csv files contain a header row, with column names, followed by rows of data from crashes that meet the request criteria.  The eighth file contains lookup values so that recipients of the extract can convert numeric ID values from the other data files to human readable text.</t>
  </si>
  <si>
    <t>This remaining worksheets in this document detail the individual file specifications that make up the 2018 and greater Public File Extract.  Each file specification provides information describing each column of data provided in that extract file, including the column header name, description, data type, maximum character size and any appropriate notes.  Each file specification also includes the file "extractType" specifier that will be included in that extracts filename. The general extract file name will following the following convention, similar to the zip file name convention:</t>
  </si>
  <si>
    <t>HIT PREVIOUSLY WRECKED VEHICLE</t>
  </si>
  <si>
    <t>AIRBAG_ID</t>
  </si>
  <si>
    <t>AIRBAG_DESC</t>
  </si>
  <si>
    <t>BRIDGE_DIR_OF_TRAFFIC_ID</t>
  </si>
  <si>
    <t>BRIDGE_DIR_OF_TRAFFIC_DESC</t>
  </si>
  <si>
    <t>BRIDGE_LOADING_TYPE_ID</t>
  </si>
  <si>
    <t>BRIDGE_LOADING_TYPE_DESC</t>
  </si>
  <si>
    <t>BRIDGE_MEDIAN_ID</t>
  </si>
  <si>
    <t>BRIDGE_MEDIAN_DESC</t>
  </si>
  <si>
    <t>BRIDGE_SVC_TYPE_ON_ID</t>
  </si>
  <si>
    <t>BRIDGE_SVC_TYPE_ON_DESC</t>
  </si>
  <si>
    <t>BRIDGE_SRVC_TYPE_UNDER_ID</t>
  </si>
  <si>
    <t>BUS_TYPE_ID</t>
  </si>
  <si>
    <t>CMV_VEH_TYPE_ID</t>
  </si>
  <si>
    <t>CMV_VEH_TYPE_DESC</t>
  </si>
  <si>
    <t xml:space="preserve">CONTRIB_FACTR_ID  </t>
  </si>
  <si>
    <t>CRASH_SEV_ID</t>
  </si>
  <si>
    <t>CRASH_SEV_DESC</t>
  </si>
  <si>
    <t>CURB_TYPE_ID</t>
  </si>
  <si>
    <t>DRVR_ETHNCTY_ID</t>
  </si>
  <si>
    <t>DRVR_ETHNCTY_DESC</t>
  </si>
  <si>
    <t>DRVR_LIC_CLS_ID</t>
  </si>
  <si>
    <t>DRVR_LIC_CLS_DESC</t>
  </si>
  <si>
    <t>ENTR_ROAD_ID</t>
  </si>
  <si>
    <t>ENTR_ROAD_DESC</t>
  </si>
  <si>
    <t>GNDR_ID</t>
  </si>
  <si>
    <t>GNDR_DESC</t>
  </si>
  <si>
    <t>HWY_DSGN_HRT_ID</t>
  </si>
  <si>
    <t>HWY_DSGN_HRT_DESC</t>
  </si>
  <si>
    <t>HWY_DSGN_LANE_ID</t>
  </si>
  <si>
    <t>HWY_DSGN_LANE_DESC</t>
  </si>
  <si>
    <t>HWY_SFX_ID</t>
  </si>
  <si>
    <t>INJRY_SEV_ID</t>
  </si>
  <si>
    <t>LIGHT_COND_ID</t>
  </si>
  <si>
    <t>LIGHT_COND_DESC</t>
  </si>
  <si>
    <t>MEDIAN_TYPE_ID</t>
  </si>
  <si>
    <t>MEDIAN_TYPE_DESC</t>
  </si>
  <si>
    <t xml:space="preserve">LOST CONTROL OR SKIDDED (ICY OR SLICK ROAD, ETC.)                                                                                 </t>
  </si>
  <si>
    <t xml:space="preserve">PASSENGER INTERFERED WITH DRIVER                                                                                                  </t>
  </si>
  <si>
    <t xml:space="preserve">ATTENTION DIVERTED FROM DRIVING                                                                                                   </t>
  </si>
  <si>
    <t xml:space="preserve">OPEN DOOR OR OBJECT PROJECTING FROM VEHICLE                                                                                       </t>
  </si>
  <si>
    <t xml:space="preserve">FOOT SLIPPED OFF BRAKE OR CLUTCH                                                                                                  </t>
  </si>
  <si>
    <t xml:space="preserve">GUSTY WINDS                                                                                                                       </t>
  </si>
  <si>
    <t xml:space="preserve">VEHICLE PASSING OR ATTEMPTING TO PASS ON LEFT                                                                                     </t>
  </si>
  <si>
    <t xml:space="preserve">VEHICLE PASSING OR ATTEMPTING TO PASS ON RIGHT                                                                                    </t>
  </si>
  <si>
    <t xml:space="preserve">VEHICLE CHANGING LANES                                                                                                            </t>
  </si>
  <si>
    <t xml:space="preserve">ONE VEHICLE PARKED IMPROPER LOCATION                                                                                              </t>
  </si>
  <si>
    <t xml:space="preserve">ONE VEHICLE FORWARD FROM PARKING                                                                                                  </t>
  </si>
  <si>
    <t xml:space="preserve">ONE VEHICLE BACKWARD FROM PARKING                                                                                                 </t>
  </si>
  <si>
    <t xml:space="preserve">ONE VEHICLE ENTERING DRIVEWAY                                                                                                     </t>
  </si>
  <si>
    <t xml:space="preserve">ONE VEHICLE LEAVING DRIVEWAY                                                                                                      </t>
  </si>
  <si>
    <t xml:space="preserve">VISION OBSTRUCTED BY STANDING OR PARKED VEHICLE                                                                                   </t>
  </si>
  <si>
    <t xml:space="preserve">VISION OBSTRUCTED BY MOVING VEHICLE                                                                                               </t>
  </si>
  <si>
    <t xml:space="preserve">VISION OBSTRUCTED BY EMBANKMENT OR LEDGE                                                                                          </t>
  </si>
  <si>
    <t xml:space="preserve">VISION OBSTRUCTED BY COMMERCIAL SIGN                                                                                              </t>
  </si>
  <si>
    <t xml:space="preserve">VISION OBSTRUCTED BY HIGHWAY SIGN                                                                                                 </t>
  </si>
  <si>
    <t xml:space="preserve">VISION OBSTRUCTED BY HEADLIGHT OR SUN GLARE                                                                                       </t>
  </si>
  <si>
    <t xml:space="preserve">VISION OBSTRUCTED BY HILLCREST                                                                                                    </t>
  </si>
  <si>
    <t xml:space="preserve">VISION OBSTRUCTED BY TREES, SHRUBS, WEEDS, ETC.                                                                                   </t>
  </si>
  <si>
    <t xml:space="preserve">VISION OBSTRUCTED BY OTHER VISUAL OBSTRUCTIONS                                                                                    </t>
  </si>
  <si>
    <t xml:space="preserve">SWERVED OR VEERED-REASON NOT SPECIFIED                                                                                            </t>
  </si>
  <si>
    <t xml:space="preserve">SWERVED OR VEERED-FOR SURFACE OR VISIBILITY                                                                                       </t>
  </si>
  <si>
    <t xml:space="preserve">SWERVED OR VEERED - FOR OFFICER, FLAGMAN, OR TRAFFIC CONTROL DEVICE                                                               </t>
  </si>
  <si>
    <t xml:space="preserve">SWERVED OR VEERED-AVOIDING PEDESTRIAN, PEDALCYCLIST, ETC. IN ROAD                                                                 </t>
  </si>
  <si>
    <t xml:space="preserve">SWERVED OR VEERED-AVOIDING ANIMAL IN ROAD                                                                                         </t>
  </si>
  <si>
    <t xml:space="preserve">SWERVED OR VEERED-AVOIDING OBJECT IN ROAD                                                                                         </t>
  </si>
  <si>
    <t xml:space="preserve">SWERVED OR VEERED-AVOIDING VEHICLE STOPPED OR MOVING SLOWLY IN TRAFFIC LANE                                                       </t>
  </si>
  <si>
    <t xml:space="preserve">SWERVED OR VEERED-AVOIDING VEHICLE ENTERING ROAD                                                                                  </t>
  </si>
  <si>
    <t xml:space="preserve">SWERVED OR VEERED - AVOIDING VEHICLE FROM OPPOSITE DIRECTION IN WRONG LANE                                                        </t>
  </si>
  <si>
    <t xml:space="preserve">SWERVED OR VEERED-AVOIDING PREVIOUS ACCIDENT                                                                                      </t>
  </si>
  <si>
    <t xml:space="preserve">SWERVED OR VEERED-AVOIDING VEHICLE PASSING, CHANGING LANES                                                                        </t>
  </si>
  <si>
    <t xml:space="preserve">SLOWING/STOPPING-REASON NOT SPECIFIED                                                                                             </t>
  </si>
  <si>
    <t xml:space="preserve">SLOWING/STOPPING-FOR SURFACE OR VISIBILITY                                                                                        </t>
  </si>
  <si>
    <t xml:space="preserve">SLOWING/STOPPING - FOR OFFICER, FLAGMAN, OR TRAFFIC CONTROL                                                                       </t>
  </si>
  <si>
    <t xml:space="preserve">SLOWING/STOPPING-FOR PEDESTRIAN, PEDALCYCLIST, ETC. IN ROAD                                                                       </t>
  </si>
  <si>
    <t xml:space="preserve">SLOWING/STOPPING-FOR ANIMAL IN ROAD                                                                                               </t>
  </si>
  <si>
    <t xml:space="preserve">SLOWING/STOPPING-FOR OBJECT IN ROAD                                                                                               </t>
  </si>
  <si>
    <t xml:space="preserve">SLOWING/STOPPING-FOR TRAFFIC                                                                                                      </t>
  </si>
  <si>
    <t xml:space="preserve">SLOWING/STOPPING-FOR VEHICLE ENTERING ROAD                                                                                        </t>
  </si>
  <si>
    <t xml:space="preserve">SLOWING/STOPPING-FOR VEHICLE FROM OPPOSITE DIRECTION IN WRONG LANE                                                                </t>
  </si>
  <si>
    <t xml:space="preserve">SLOWING/STOPPING-TO AVOID PREVIOUS ACCIDENT                                                                                       </t>
  </si>
  <si>
    <t xml:space="preserve">SLOWING/STOPPING-TO MAKE RIGHT TURN                                                                                               </t>
  </si>
  <si>
    <t xml:space="preserve">SLOWING/STOPPING-TO MAKE LEFT TURN                                                                                                </t>
  </si>
  <si>
    <t xml:space="preserve">SCHOOL BUS RELATED CRASH                                                                                                          </t>
  </si>
  <si>
    <t xml:space="preserve">CONSTRUCTION - WITHIN POSTED ROAD CONSTRUCTION ZONE (NOT RELATED TO CRASH)                                                        </t>
  </si>
  <si>
    <t xml:space="preserve">CONSTRUCTION-WITHIN POSTED ROAD CONSTRUCTION ZONE (RELATED TO CRASH)                                                              </t>
  </si>
  <si>
    <t xml:space="preserve">CONSTRUCTION - IN OTHER CONSTRUCTION MAINTENANCE AREA (NOT RELATED TO CRASH)                                                      </t>
  </si>
  <si>
    <t xml:space="preserve">CONSTRUCTION-IN OTHER CONSTRUCTION MAINTENANCE AREA (RELATED TO CRASH)                                                            </t>
  </si>
  <si>
    <t xml:space="preserve">CRASH OCCURRED ON A BEACH                                                                                                         </t>
  </si>
  <si>
    <t xml:space="preserve">NOT APPLICABLE                                                                                                                    </t>
  </si>
  <si>
    <t>POP_GROUP_ID</t>
  </si>
  <si>
    <t>POP_GROUP_DESC</t>
  </si>
  <si>
    <t>ROAD_TYPE_ID</t>
  </si>
  <si>
    <t>ROAD_TYPE_DESC</t>
  </si>
  <si>
    <t>SHLDR_USE_ID</t>
  </si>
  <si>
    <t>SHLDR_USE_DESC</t>
  </si>
  <si>
    <t>Alabama</t>
  </si>
  <si>
    <t>AK</t>
  </si>
  <si>
    <t>Alaska</t>
  </si>
  <si>
    <t>Arizona</t>
  </si>
  <si>
    <t>AR</t>
  </si>
  <si>
    <t>Arkansas</t>
  </si>
  <si>
    <t>CA</t>
  </si>
  <si>
    <t>California</t>
  </si>
  <si>
    <t>Colorado</t>
  </si>
  <si>
    <t>Connecticut</t>
  </si>
  <si>
    <t>DE</t>
  </si>
  <si>
    <t>Delaware</t>
  </si>
  <si>
    <t>FL</t>
  </si>
  <si>
    <t>Florida</t>
  </si>
  <si>
    <t>GA</t>
  </si>
  <si>
    <t>Georgia</t>
  </si>
  <si>
    <t>HI</t>
  </si>
  <si>
    <t>Hawaii</t>
  </si>
  <si>
    <t>Idaho</t>
  </si>
  <si>
    <t>IL</t>
  </si>
  <si>
    <t>Illinois</t>
  </si>
  <si>
    <t>Indiana</t>
  </si>
  <si>
    <t>IA</t>
  </si>
  <si>
    <t>Iowa</t>
  </si>
  <si>
    <t>KS</t>
  </si>
  <si>
    <t>Kansas</t>
  </si>
  <si>
    <t>KY</t>
  </si>
  <si>
    <t>Kentucky</t>
  </si>
  <si>
    <t>LA</t>
  </si>
  <si>
    <t>Louisiana</t>
  </si>
  <si>
    <t>Maine</t>
  </si>
  <si>
    <t>MD</t>
  </si>
  <si>
    <t>Maryland</t>
  </si>
  <si>
    <t>MA</t>
  </si>
  <si>
    <t>Massachusetts</t>
  </si>
  <si>
    <t>Michigan</t>
  </si>
  <si>
    <t>MN</t>
  </si>
  <si>
    <t>Minnesota</t>
  </si>
  <si>
    <t>Mississippi</t>
  </si>
  <si>
    <t>MO</t>
  </si>
  <si>
    <t>Missouri</t>
  </si>
  <si>
    <t>MT</t>
  </si>
  <si>
    <t>Montana</t>
  </si>
  <si>
    <t>Nebraska</t>
  </si>
  <si>
    <t>Nevada</t>
  </si>
  <si>
    <t>NH</t>
  </si>
  <si>
    <t>New Hampshire</t>
  </si>
  <si>
    <t>NJ</t>
  </si>
  <si>
    <t>New Jersey</t>
  </si>
  <si>
    <t>New Mexico</t>
  </si>
  <si>
    <t>NY</t>
  </si>
  <si>
    <t>New York</t>
  </si>
  <si>
    <t>North Carolina</t>
  </si>
  <si>
    <t>ND</t>
  </si>
  <si>
    <t>North Dakota</t>
  </si>
  <si>
    <t>OH</t>
  </si>
  <si>
    <t>Ohio</t>
  </si>
  <si>
    <t>Oklahoma</t>
  </si>
  <si>
    <t>OR</t>
  </si>
  <si>
    <t>Oregon</t>
  </si>
  <si>
    <t>PA</t>
  </si>
  <si>
    <t>Pennsylvania</t>
  </si>
  <si>
    <t>RI</t>
  </si>
  <si>
    <t>Rhode Island</t>
  </si>
  <si>
    <t>South Carolina</t>
  </si>
  <si>
    <t>SD</t>
  </si>
  <si>
    <t>South Dakota</t>
  </si>
  <si>
    <t>TN</t>
  </si>
  <si>
    <t>Tennessee</t>
  </si>
  <si>
    <t>Texas</t>
  </si>
  <si>
    <t>Utah</t>
  </si>
  <si>
    <t>Vermont</t>
  </si>
  <si>
    <t>Virginia</t>
  </si>
  <si>
    <t>WA</t>
  </si>
  <si>
    <t>Washington</t>
  </si>
  <si>
    <t>WV</t>
  </si>
  <si>
    <t>West Virginia</t>
  </si>
  <si>
    <t>WI</t>
  </si>
  <si>
    <t>Wisconsin</t>
  </si>
  <si>
    <t>WY</t>
  </si>
  <si>
    <t>Wyoming</t>
  </si>
  <si>
    <t>DC</t>
  </si>
  <si>
    <t>District of Columbia</t>
  </si>
  <si>
    <t>AG</t>
  </si>
  <si>
    <t>Aguascalientes</t>
  </si>
  <si>
    <t>Alberta</t>
  </si>
  <si>
    <t>AM</t>
  </si>
  <si>
    <t>American Samoa (Islands)</t>
  </si>
  <si>
    <t>Baja California</t>
  </si>
  <si>
    <t>BJ</t>
  </si>
  <si>
    <t>Baja California Sur</t>
  </si>
  <si>
    <t>BC</t>
  </si>
  <si>
    <t>British Columbia</t>
  </si>
  <si>
    <t>Campeche</t>
  </si>
  <si>
    <t>CD</t>
  </si>
  <si>
    <t>Canada</t>
  </si>
  <si>
    <t>PZ</t>
  </si>
  <si>
    <t>Canal Zone</t>
  </si>
  <si>
    <t>Chiapas</t>
  </si>
  <si>
    <t>Chihuahua</t>
  </si>
  <si>
    <t>CU</t>
  </si>
  <si>
    <t>Coahuila</t>
  </si>
  <si>
    <t>Colima</t>
  </si>
  <si>
    <t>Distrito Federal</t>
  </si>
  <si>
    <t>DO</t>
  </si>
  <si>
    <t>Durango</t>
  </si>
  <si>
    <t>Fed Micronesia</t>
  </si>
  <si>
    <t>Guam</t>
  </si>
  <si>
    <t>Guanajuato</t>
  </si>
  <si>
    <t>Guerrero</t>
  </si>
  <si>
    <t>HL</t>
  </si>
  <si>
    <t>Hidalgo</t>
  </si>
  <si>
    <t>JL</t>
  </si>
  <si>
    <t>Jalisco</t>
  </si>
  <si>
    <t>Northern Mariana Islands</t>
  </si>
  <si>
    <t>Manitoba</t>
  </si>
  <si>
    <t>Marshall Islands</t>
  </si>
  <si>
    <t>Mexico</t>
  </si>
  <si>
    <t>Michoacan</t>
  </si>
  <si>
    <t>Morelos</t>
  </si>
  <si>
    <t>N.W. Territories</t>
  </si>
  <si>
    <t>Nayarit</t>
  </si>
  <si>
    <t>New Brunswick</t>
  </si>
  <si>
    <t>NF</t>
  </si>
  <si>
    <t>Newfoundland</t>
  </si>
  <si>
    <t>Nova Scotia</t>
  </si>
  <si>
    <t>Nuevo Leon</t>
  </si>
  <si>
    <t>OA</t>
  </si>
  <si>
    <t>Oaxaca</t>
  </si>
  <si>
    <t>ON</t>
  </si>
  <si>
    <t>Ontario</t>
  </si>
  <si>
    <t>OT</t>
  </si>
  <si>
    <t>Other</t>
  </si>
  <si>
    <t>PW</t>
  </si>
  <si>
    <t>Palau</t>
  </si>
  <si>
    <t>PE</t>
  </si>
  <si>
    <t>Prince Edward Island</t>
  </si>
  <si>
    <t>PB</t>
  </si>
  <si>
    <t>Puebla</t>
  </si>
  <si>
    <t>Puerto Rico</t>
  </si>
  <si>
    <t>PQ</t>
  </si>
  <si>
    <t>Quebec</t>
  </si>
  <si>
    <t>QU</t>
  </si>
  <si>
    <t>Queretaro</t>
  </si>
  <si>
    <t>QR</t>
  </si>
  <si>
    <t>Quintana Roo</t>
  </si>
  <si>
    <t>San Luis Potosi</t>
  </si>
  <si>
    <t>Saskatchewan</t>
  </si>
  <si>
    <t>Sinaloa</t>
  </si>
  <si>
    <t>Sonora</t>
  </si>
  <si>
    <t>TB</t>
  </si>
  <si>
    <t>Tabasco</t>
  </si>
  <si>
    <t>Tamaulipas</t>
  </si>
  <si>
    <t>Tlaxcala</t>
  </si>
  <si>
    <t>VI</t>
  </si>
  <si>
    <t>U.S. Virgin Islands</t>
  </si>
  <si>
    <t>United States</t>
  </si>
  <si>
    <t>VC</t>
  </si>
  <si>
    <t>VeraCruz</t>
  </si>
  <si>
    <t>WK</t>
  </si>
  <si>
    <t>Wake Island</t>
  </si>
  <si>
    <t>TU</t>
  </si>
  <si>
    <t>Yucatan</t>
  </si>
  <si>
    <t>Yukon</t>
  </si>
  <si>
    <t>Zacatescas</t>
  </si>
  <si>
    <t>The U. S. Dept. of State</t>
  </si>
  <si>
    <t>GU</t>
  </si>
  <si>
    <t>UM</t>
  </si>
  <si>
    <t>U. S. Minor Outlying Islands</t>
  </si>
  <si>
    <t>SUBSTNC_TST_RESULT_ID</t>
  </si>
  <si>
    <t>SUBSTNC_TST_RESULT_DESC</t>
  </si>
  <si>
    <t>SURF_COND_ID</t>
  </si>
  <si>
    <t>SURF_COND_DESC</t>
  </si>
  <si>
    <t>VEH_BODY_STYL_ID</t>
  </si>
  <si>
    <t>VEH_BODY_STYL_DESC</t>
  </si>
  <si>
    <t>VEH_DAMAGE_SEVERITY_ID</t>
  </si>
  <si>
    <t>VEH_DAMAGE_SEVERITY_DESC</t>
  </si>
  <si>
    <t>VEH_DAMAGE_DESCRIPTION_ID</t>
  </si>
  <si>
    <t>VEH_DAMAGE_DESCRIPTION_DESC</t>
  </si>
  <si>
    <t>FRONT END (RIGHT) DAMAGE PARTIAL CONTACT</t>
  </si>
  <si>
    <t>WTHR_COND_ID</t>
  </si>
  <si>
    <t>WTHR_COND_DESC</t>
  </si>
  <si>
    <t>SUSPECTED SERIOUS INJURY</t>
  </si>
  <si>
    <t>VEH_MODEL_YEAR_ID</t>
  </si>
  <si>
    <t>VEH_MODEL_YEAR</t>
  </si>
  <si>
    <t>VEH_MODEL_YEAR_DESC</t>
  </si>
  <si>
    <t xml:space="preserve"> </t>
  </si>
  <si>
    <t>FATAL INJURY</t>
  </si>
  <si>
    <t>SUSPECTED MINOR INJURY</t>
  </si>
  <si>
    <t>UNDERCARRIAGE DAMAGE</t>
  </si>
  <si>
    <t>TOP DAMAGE</t>
  </si>
  <si>
    <t>PATH</t>
  </si>
  <si>
    <t>FAILED TO SLOW OR MOVE OVER FOR VEHICLES DISPLAYING EMERGENCY LIGHTS</t>
  </si>
  <si>
    <t>CELL/MOBILE PHONE USE</t>
  </si>
  <si>
    <t>FRONT LEFT OR MOTORCYCLE DRIVER</t>
  </si>
  <si>
    <t>FRONT CENTER OR MOTORCYCLE SIDECAR PASSENGER</t>
  </si>
  <si>
    <t>SECOND SEAT LEFT OR MOTORCYCLE BACK PASSENGER</t>
  </si>
  <si>
    <t>NOT REPORTED/UNKNOWN</t>
  </si>
  <si>
    <t>Pedestrian_Action_ID</t>
  </si>
  <si>
    <t>Pedalcyclist_Action_ID</t>
  </si>
  <si>
    <t>PBCAT_Pedestrian_ID</t>
  </si>
  <si>
    <t>PBCAT_Pedalcyclist_ID</t>
  </si>
  <si>
    <t>E_Scooter_ID</t>
  </si>
  <si>
    <t>Autonomous_Unit_ID</t>
  </si>
  <si>
    <t>Pedestiran Action</t>
  </si>
  <si>
    <t>Pedalcyclist Action</t>
  </si>
  <si>
    <t>Electric Scooter ID</t>
  </si>
  <si>
    <t>Autonomous Unit ID</t>
  </si>
  <si>
    <t>Pedestrian and Bicycle Analysis Tool Pedestiran Action ID</t>
  </si>
  <si>
    <t>Pedestrian and Bicycle Analysis Tool  Pedalcyclist Action ID</t>
  </si>
  <si>
    <t>UNIT.Pedestrian_Action_ID</t>
  </si>
  <si>
    <t>UNIT.Pedalcyclist_Action_ID</t>
  </si>
  <si>
    <t>UNIT.PBCAT_Pedestrian_ID</t>
  </si>
  <si>
    <t>UNIT.PBCAT_Pedalcyclist_ID</t>
  </si>
  <si>
    <t>UNIT.E_Scooter_ID</t>
  </si>
  <si>
    <t>UNIT.Autonomous_Unit_ID</t>
  </si>
  <si>
    <t>2021 forward</t>
  </si>
  <si>
    <t>DATA NOT AVAILABLE AT DATA ENTRY</t>
  </si>
  <si>
    <t>E_SCOOTER_ID</t>
  </si>
  <si>
    <t>E_SCOOTER_TXT</t>
  </si>
  <si>
    <t>PBCAT_PEDALCYCLIST_ID</t>
  </si>
  <si>
    <t>PBCAT_PEDALCYCLIST_TXT</t>
  </si>
  <si>
    <t>BACKING VEHICLE</t>
  </si>
  <si>
    <t>BICYCLIST FAILED TO CLEAR - MULTIPLE THREAT</t>
  </si>
  <si>
    <t>BICYCLIST FAILED TO CLEAR - TRAPPED</t>
  </si>
  <si>
    <t>BICYCLIST FAILED TO CLEAR - UNKNOWN</t>
  </si>
  <si>
    <t>BICYCLIST INTENTIONALLY CAUSED</t>
  </si>
  <si>
    <t>BICYCLIST LEFT TURN - OPPOSITE DIRECTION</t>
  </si>
  <si>
    <t>BICYCLIST LEFT TURN - SAME DIRECTION</t>
  </si>
  <si>
    <t>BICYCLIST LOST CONTROL - MECHANICAL PROBLEMS</t>
  </si>
  <si>
    <t>BICYCLIST LOST CONTROL - OTHER/UNKNOWN</t>
  </si>
  <si>
    <t>BICYCLIST LOST CONTROL - OVERSTEERING, IMPROPER BRAKING, SPEED</t>
  </si>
  <si>
    <t>BICYCLIST LOST CONTROL - SURFACE CONDITIONS</t>
  </si>
  <si>
    <t>BICYCLIST OVERTAKING - EXTENDED DOOR</t>
  </si>
  <si>
    <t>BICYCLIST OVERTAKING - OTHER/UNKNOWN</t>
  </si>
  <si>
    <t>BICYCLIST OVERTAKING - PASSING ON LEFT</t>
  </si>
  <si>
    <t>BICYCLIST OVERTAKING - PASSING ON RIGHT</t>
  </si>
  <si>
    <t>BICYCLIST RIDE OUT - COMMERCIAL DRIVEWAY/ALLEY</t>
  </si>
  <si>
    <t>BICYCLIST RIDE OUT - MIDBLOCK - UNKNOWN</t>
  </si>
  <si>
    <t>BICYCLIST RIDE OUT - OTHER MIDBLOCK</t>
  </si>
  <si>
    <t>BICYCLIST RIDE OUT - PARALLEL PATH</t>
  </si>
  <si>
    <t>BICYCLIST RIDE OUT - RESIDENTIAL DRIVEWAY</t>
  </si>
  <si>
    <t>BICYCLIST RIDE OUT - SIGN-CONTROLLED INTERSECTION</t>
  </si>
  <si>
    <t>BICYCLIST RIDE OUT - SIGNALIZED INTERSECTION</t>
  </si>
  <si>
    <t>BICYCLIST RIDE THROUGH - SIGN-CONTROLLED INTERSECTION</t>
  </si>
  <si>
    <t>BICYCLIST RIDE THROUGH - SIGNALIZED INTERSECTION</t>
  </si>
  <si>
    <t>BICYCLIST RIGHT TURN - OPPOSITE DIRECTION</t>
  </si>
  <si>
    <t>BICYCLIST RIGHT TURN - SAME DIRECTION</t>
  </si>
  <si>
    <t>BICYCLIST TURNING ERROR - LEFT TURN</t>
  </si>
  <si>
    <t>BICYCLIST TURNING ERROR - OTHER</t>
  </si>
  <si>
    <t>BICYCLIST TURNING ERROR - RIGHT TURN</t>
  </si>
  <si>
    <t>BICYCLIST LOST CONTROL - ALCOHOL/DRUG IMPAIRMENT</t>
  </si>
  <si>
    <t>BUS/DELIVERY VEHICLE PULLOVER</t>
  </si>
  <si>
    <t>CROSSING PATHS - INTERSECTION - OTHER/UNKNOWN</t>
  </si>
  <si>
    <t>CROSSING PATHS - MIDBLOCK - OTHER/UNKNOWN</t>
  </si>
  <si>
    <t>CROSSING PATHS - UNCONTROLLED INTERSECTION</t>
  </si>
  <si>
    <t>HEAD-ON - BICYCLIST</t>
  </si>
  <si>
    <t>HEAD-ON - MOTORIST</t>
  </si>
  <si>
    <t>HEAD-ON - UNKNOWN</t>
  </si>
  <si>
    <t>MOTORIST DRIVE IN/OUT PARKING</t>
  </si>
  <si>
    <t>MOTORIST DRIVE OUT - COMMERCIAL DRIVEWAY/ALLEY</t>
  </si>
  <si>
    <t>MOTORIST DRIVE OUT - MIDBLOCK - UNKNOWN</t>
  </si>
  <si>
    <t>MOTORIST DRIVE OUT - OTHER MIDBLOCK</t>
  </si>
  <si>
    <t>MOTORIST DRIVE OUT - RESIDENTIAL DRIVEWAY</t>
  </si>
  <si>
    <t>MOTORIST DRIVE OUT - RIGHT TURN ON RED</t>
  </si>
  <si>
    <t>MOTORIST DRIVE OUT - SIGN-CONTROLLED INTERSECTION</t>
  </si>
  <si>
    <t>MOTORIST DRIVE OUT - SIGNALIZED INTERSECTION</t>
  </si>
  <si>
    <t>MOTORIST DRIVE THROUGH - SIGN-CONTROLLED INTERSECTION</t>
  </si>
  <si>
    <t>MOTORIST DRIVE THROUGH - SIGNALIZED INTERSECTION</t>
  </si>
  <si>
    <t>MOTORIST INTENTIONALLY CAUSED</t>
  </si>
  <si>
    <t>MOTORIST LEFT TURN - OPPOSITE DIRECTION</t>
  </si>
  <si>
    <t>MOTORIST LEFT TURN - SAME DIRECTION</t>
  </si>
  <si>
    <t>MOTORIST LOST CONTROL - ALCOHOL/DRUG IMPAIRMENT</t>
  </si>
  <si>
    <t>MOTORIST LOST CONTROL - MECHANICAL PROBLEMS</t>
  </si>
  <si>
    <t>MOTORIST LOST CONTROL - OTHER/UNKNOWN</t>
  </si>
  <si>
    <t>MOTORIST LOST CONTROL - OVERSTEERING, IMPROPER BRAKING, SPEED</t>
  </si>
  <si>
    <t>MOTORIST LOST CONTROL - SURFACE CONDITIONS</t>
  </si>
  <si>
    <t>MOTORIST OVERTAKING - BICYCLIST SWERVED</t>
  </si>
  <si>
    <t>MOTORIST OVERTAKING - MISJUDGED SPACE</t>
  </si>
  <si>
    <t>MOTORIST OVERTAKING - OTHER/UNKNOWN</t>
  </si>
  <si>
    <t>MOTORIST OVERTAKING - UNDETECTED BICYCLIST</t>
  </si>
  <si>
    <t>MOTORIST RIGHT TURN - OPPOSITE DIRECTION</t>
  </si>
  <si>
    <t>MOTORIST RIGHT TURN - SAME DIRECTION</t>
  </si>
  <si>
    <t>MOTORIST RIGHT TURN ON RED - OPPOSITE DIRECTION</t>
  </si>
  <si>
    <t>MOTORIST RIGHT TURN ON RED - SAME DIRECTION</t>
  </si>
  <si>
    <t>MOTORIST TURN/MERGE - OTHER/UNKNOWN</t>
  </si>
  <si>
    <t>MOTORIST TURNING ERROR - LEFT TURN</t>
  </si>
  <si>
    <t>MOTORIST TURNING ERROR - OTHER</t>
  </si>
  <si>
    <t>MOTORIST TURNING ERROR - RIGHT TURN</t>
  </si>
  <si>
    <t>MULTIPLE THREAT - MIDBLOCK</t>
  </si>
  <si>
    <t>MULTIPLE THREAT - SIGN-CONTROLLED INTERSECTION</t>
  </si>
  <si>
    <t>NON-ROADWAY</t>
  </si>
  <si>
    <t>PARALLEL PATHS - OTHER/UNKNOWN</t>
  </si>
  <si>
    <t>SIGN-CONTROLLED INTERSECTION - OTHER/UNKNOWN</t>
  </si>
  <si>
    <t>SIGNALIZED INTERSECTION - OTHER/UNKNOWN</t>
  </si>
  <si>
    <t>UNKNOWN APPROACH PATHS</t>
  </si>
  <si>
    <t>UNUSUAL CIRCUMSTANCES</t>
  </si>
  <si>
    <t>PBCAT_PEDESTRIAN_ID</t>
  </si>
  <si>
    <t>PBCAT_PEDESTRIAN_TXT</t>
  </si>
  <si>
    <t>ASSAULT WITH VEHICLE</t>
  </si>
  <si>
    <t>BACKING VEHICLE - DRIVEWAY</t>
  </si>
  <si>
    <t>BACKING VEHICLE - DRIVEWAY/SIDEWALK INTERSECTION</t>
  </si>
  <si>
    <t>BACKING VEHICLE - OTHER/UNKNOWN</t>
  </si>
  <si>
    <t>BACKING VEHICLE - PARKING LOT</t>
  </si>
  <si>
    <t>BACKING VEHICLE - ROADWAY</t>
  </si>
  <si>
    <t>COMMERCIAL BUS-RELATED</t>
  </si>
  <si>
    <t>CROSSING AN EXPRESSWAY</t>
  </si>
  <si>
    <t>CROSSING DRIVEWAY OR ALLEY</t>
  </si>
  <si>
    <t>DART-OUT</t>
  </si>
  <si>
    <t>DASH</t>
  </si>
  <si>
    <t>DISABLED VEHICLE-RELATED</t>
  </si>
  <si>
    <t>DISPUTE-RELATED</t>
  </si>
  <si>
    <t>DRIVERLESS VEHICLE</t>
  </si>
  <si>
    <t>DRIVEWAY CROSSING - OTHER/UNKNOWN</t>
  </si>
  <si>
    <t>EMERGENCY VEHICLE-RELATED</t>
  </si>
  <si>
    <t>ENTERING/EXITING PARKED VEHICLE</t>
  </si>
  <si>
    <t>ICE CREAM/VENDOR TRUCK-RELATED</t>
  </si>
  <si>
    <t>INTERSECTION - OTHER/UNKNOWN</t>
  </si>
  <si>
    <t>LYING IN ROADWAY</t>
  </si>
  <si>
    <t>MAILBOX RELATED</t>
  </si>
  <si>
    <t>MOTOR VEHICLE LOSS OF CONTROL</t>
  </si>
  <si>
    <t>MOTORIST ENTERING DRIVEWAY OR ALLEY</t>
  </si>
  <si>
    <t>MOTORIST FAILED TO YIELD</t>
  </si>
  <si>
    <t>MOTORIST LEFT TURN - PARALLEL PATHS</t>
  </si>
  <si>
    <t>MOTORIST LEFT TURN - PERPENDICULAR PATHS</t>
  </si>
  <si>
    <t>MOTORIST RIGHT TURN - PARALLEL PATHS</t>
  </si>
  <si>
    <t>MOTORIST RIGHT TURN - PERPENDICULAR PATHS</t>
  </si>
  <si>
    <t>MOTORIST RIGHT TURN ON RED - PARALLEL PATHS</t>
  </si>
  <si>
    <t>MOTORIST RIGHT TURN ON RED - PERPENDICULAR PATHS</t>
  </si>
  <si>
    <t>MULTIPLE THREAT</t>
  </si>
  <si>
    <t>NON-INTERSECTION - OTHER/UNKNOWN</t>
  </si>
  <si>
    <t>OFF ROADWAY - OTHER/UNKNOWN</t>
  </si>
  <si>
    <t>OFF ROADWAY - PARKING LOT</t>
  </si>
  <si>
    <t>OTHER - UNKNOWN LOCATION</t>
  </si>
  <si>
    <t>OTHER UNUSUAL CIRCUMSTANCES</t>
  </si>
  <si>
    <t>PEDESTRIAN FAILED TO YIELD</t>
  </si>
  <si>
    <t>PEDESTRIAN LOSS OF CONTROL</t>
  </si>
  <si>
    <t>PLAY VEHICLE-RELATED</t>
  </si>
  <si>
    <t>PLAYING IN ROADWAY</t>
  </si>
  <si>
    <t>SCHOOL BUS-RELATED</t>
  </si>
  <si>
    <t>STANDING IN ROADWAY</t>
  </si>
  <si>
    <t>TRAPPED</t>
  </si>
  <si>
    <t>VEHICLE-VEHICLE/OBJECT</t>
  </si>
  <si>
    <t>WAITING TO CROSS - VEHICLE ACTION UNKNOWN</t>
  </si>
  <si>
    <t>WAITING TO CROSS - VEHICLE NOT TURNING</t>
  </si>
  <si>
    <t>WAITING TO CROSS - VEHICLE TURNING</t>
  </si>
  <si>
    <t>WALKING ALONG ROADWAY - DIRECTION/POSITION UNKNOWN</t>
  </si>
  <si>
    <t>WALKING ALONG ROADWAY AGAINST TRAFFIC - FROM BEHIND</t>
  </si>
  <si>
    <t>WALKING ALONG ROADWAY AGAINST TRAFFIC - FROM FRONT</t>
  </si>
  <si>
    <t>WALKING ALONG ROADWAY WITH TRAFFIC - FROM BEHIND</t>
  </si>
  <si>
    <t>WALKING ALONG ROADWAY WITH TRAFFIC - FROM FRONT</t>
  </si>
  <si>
    <t>WALKING IN ROADWAY</t>
  </si>
  <si>
    <t>WORKING IN ROADWAY</t>
  </si>
  <si>
    <t>PEDALCYCLIST_ACTION_ID</t>
  </si>
  <si>
    <t>PEDALCYCLIST_ACTION_TXT</t>
  </si>
  <si>
    <t>NOT IN ROADWAY</t>
  </si>
  <si>
    <t>OTHER IN ROADWAY (EX. STANDING OR PLAYING)</t>
  </si>
  <si>
    <t>OTHER RIDING WHILE DISTRACTED (TALKING, EATING, ELECTRONIC DEVICE, ETC.)</t>
  </si>
  <si>
    <t>RIDING CYCLE WHILE CROSSING ROAD AT DRIVEWAY</t>
  </si>
  <si>
    <t>RIDING CYCLE WHILE CROSSING ROAD AT INTERSECTION OR CROSSWALK (MARKED OR UNMARKED)</t>
  </si>
  <si>
    <t>RIDING CYCLE WHILE CROSSING ROAD NOT AT INTERSECTION OR CROSSWALK</t>
  </si>
  <si>
    <t>RIDING IN BIKE LANE - AGAINST TRAFFIC</t>
  </si>
  <si>
    <t>RIDING IN BIKE LANE - WITH TRAFFIC</t>
  </si>
  <si>
    <t>RIDING IN ROADWAY (VEHICLE LANE - UNKNOWN IF BIKE MARKINGS PRESENT) - AGAINST TRAFFIC</t>
  </si>
  <si>
    <t>RIDING IN ROADWAY (VEHICLE LANE - UNKNOWN IF BIKE MARKINGS PRESENT) - WITH TRAFFIC</t>
  </si>
  <si>
    <t>RIDING IN ROADWAY (VEHICLE LANE WITH BIKE MARKINGS IN THE LANE) - AGAINST TRAFFIC</t>
  </si>
  <si>
    <t>RIDING IN ROADWAY (VEHICLE LANE WITH BIKE MARKINGS IN THE LANE) - WITH TRAFFIC</t>
  </si>
  <si>
    <t>RIDING IN ROADWAY (VEHICLE LANE WITHOUT BIKE MARKINGS) - AGAINST TRAFFIC</t>
  </si>
  <si>
    <t>RIDING IN ROADWAY (VEHICLE LANE WITHOUT BIKE MARKINGS) - WITH TRAFFIC</t>
  </si>
  <si>
    <t>RIDING IN SHOULDER - AGAINST TRAFFIC</t>
  </si>
  <si>
    <t>RIDING IN SHOULDER - WITH TRAFFIC</t>
  </si>
  <si>
    <t>RIDING ON SIDEWALK</t>
  </si>
  <si>
    <t>WORKING IN ROADWAY OR SHOULDER (INCIDENT RESPONSE)</t>
  </si>
  <si>
    <t>PEDESTRIAN_ACTION_ID</t>
  </si>
  <si>
    <t>PEDESTRIAN_ACTION_TXT</t>
  </si>
  <si>
    <t>CONSTRUCTION WORKER IN ROADWAY OR SHOULDER</t>
  </si>
  <si>
    <t>CROSSING ROAD AT INTERSECTION OR CROSSWALK (MARKED OR UNMARKED)</t>
  </si>
  <si>
    <t>CROSSING ROAD NOT AT INTERSECTION OR CROSSWALK (MARKED OR UNMARKED)</t>
  </si>
  <si>
    <t>CROSSING ROAD WITH DO NOT WALK PHASE OR PEDESTRIAN TRAFFIC CONTROL SIGNAL</t>
  </si>
  <si>
    <t>GETTING ON OR OFF VEHICLE</t>
  </si>
  <si>
    <t>IN PARKING LOT/PRIVATE PROPERTY</t>
  </si>
  <si>
    <t>OTHER IN ROADWAY (EX. PLAYING OR LYING DOWN)</t>
  </si>
  <si>
    <t>OTHER WALKING WHILE DISTRACTED (TALKING, EATING, ELECTRONIC DEVICE, ETC.)</t>
  </si>
  <si>
    <t>PUSHING OR WORKING ON VEHICLE IN ROADWAY OR SHOULDER</t>
  </si>
  <si>
    <t>STANDING IN MEDIAN</t>
  </si>
  <si>
    <t>STANDING IN SHOULDER</t>
  </si>
  <si>
    <t>STANDING IN SIDEWALK</t>
  </si>
  <si>
    <t>WALKING IN MEDIAN</t>
  </si>
  <si>
    <t>WALKING IN ROADWAY - AGAINST TRAFFIC</t>
  </si>
  <si>
    <t>WALKING IN ROADWAY - WITH TRAFFIC</t>
  </si>
  <si>
    <t>WALKING IN SHOULDER - AGAINST TRAFFIC</t>
  </si>
  <si>
    <t>WALKING IN SHOULDER - WITH TRAFFIC</t>
  </si>
  <si>
    <t>WALKING IN SIDEWALK</t>
  </si>
  <si>
    <t>IN A BUILDING OR HOUSE</t>
  </si>
  <si>
    <t>Lookup Column Name: AUTONOMOUS_UNIT_ID</t>
  </si>
  <si>
    <t>Lookup Column Name: E_SCOOTER_ID</t>
  </si>
  <si>
    <t>Lookup Column Name: PBCAT_PEDALCYCLIST_ID</t>
  </si>
  <si>
    <t>Lookup Column Name: PBCAT_PEDESTRIAN_ID</t>
  </si>
  <si>
    <t>Lookup Column Name: PEDALCYCLIST_ACTION_ID</t>
  </si>
  <si>
    <t>Lookup Column Name: PEDESTRIAN_ACTION_ID</t>
  </si>
  <si>
    <t>/CrashData/Units/Unit/Pedestrian_Action/@ID</t>
  </si>
  <si>
    <t>/CrashData/Units/Unit/Pedalcyclist_Action/@ID</t>
  </si>
  <si>
    <t>/CrashData/Units/Unit/PBCAT_Pedestrian_Action/@ID</t>
  </si>
  <si>
    <t>/CrashData/Units/Unit/PBCAT_PedalCyclist_Action/@ID</t>
  </si>
  <si>
    <t>/CrashData/Units/Unit/E_Scooter/@ID</t>
  </si>
  <si>
    <t>/CrashData/Units/Unit/Autonomous_Unit/@ID</t>
  </si>
  <si>
    <t>Crash_Date</t>
  </si>
  <si>
    <t>Rpt_City_ID</t>
  </si>
  <si>
    <t>Harm_Evnt_ID</t>
  </si>
  <si>
    <t>Obj_Struck_ID</t>
  </si>
  <si>
    <t>Investigat_DA_ID</t>
  </si>
  <si>
    <t>Veh_Cmv_Fl</t>
  </si>
  <si>
    <t>Cmv_Bus_Type_ID</t>
  </si>
  <si>
    <t>Veh_Damage_Description1_Id</t>
  </si>
  <si>
    <t>Veh_Damage_Severity1_Id</t>
  </si>
  <si>
    <t>Veh_Damage_Direction_Of_Force1_Id</t>
  </si>
  <si>
    <t>Veh_Damage_Description2_Id</t>
  </si>
  <si>
    <t>Veh_Damage_Severity2_Id</t>
  </si>
  <si>
    <t>Veh_Damage_Direction_Of_Force2_Id</t>
  </si>
  <si>
    <t>Vehicle Damage Rating 2 - Direction of Force</t>
  </si>
  <si>
    <t>Cmv_Intermodal_Shipping_Container_Permit_Fl</t>
  </si>
  <si>
    <t>Cmv_Actual_Gross_Weight</t>
  </si>
  <si>
    <t>Secondary_Crash_Fl</t>
  </si>
  <si>
    <t>Secondary Crash Identifier - Indicates whether a crash occurred as a result of another traffic incident or crash</t>
  </si>
  <si>
    <t>04/01/2023 forward</t>
  </si>
  <si>
    <t>/CrashData/SecondaryCrashFlag</t>
  </si>
  <si>
    <t>Rpt_Dir_Traffic</t>
  </si>
  <si>
    <t>Reported Direction of Traffic</t>
  </si>
  <si>
    <t>/CrashData/Reported/DirectionOfTraffic</t>
  </si>
  <si>
    <t>Rpt_Sec_Speed_Limit</t>
  </si>
  <si>
    <t>Intersecting Road Speed Limit</t>
  </si>
  <si>
    <t>CRASH_FACT.CRASH_INTRSCT_SPEED_LIMIT</t>
  </si>
  <si>
    <t>Investigat_Time_Rwy_Clrd</t>
  </si>
  <si>
    <t>Time Roadway Cleared</t>
  </si>
  <si>
    <t>/CrashData/Investigator/TimeRoadwayCleared</t>
  </si>
  <si>
    <t>Investigat_Time_Scn_Clrd</t>
  </si>
  <si>
    <t>Time Scene Cleared</t>
  </si>
  <si>
    <t>/CrashData/Investigator/TimeSceneCleared</t>
  </si>
  <si>
    <t>Investigat_Notify_Date</t>
  </si>
  <si>
    <t>Date Investigator Notified</t>
  </si>
  <si>
    <t>Format: MM/DD/YYYY</t>
  </si>
  <si>
    <t>Investigat_Arrv_Date</t>
  </si>
  <si>
    <t>Date Investigator Arrived</t>
  </si>
  <si>
    <t>/CrashData/Investigator/DateArrived</t>
  </si>
  <si>
    <t>Investigat_Date_Rwy_Clrd</t>
  </si>
  <si>
    <t>Date Roadway Cleared</t>
  </si>
  <si>
    <t>/CrashData/Investigator/DateRoadwayCleared</t>
  </si>
  <si>
    <t>Investigat_Date_Scn_Clrd</t>
  </si>
  <si>
    <t>Date Scene Cleared</t>
  </si>
  <si>
    <t>/CrashData/Investigator/DateSceneCleared</t>
  </si>
  <si>
    <t>New CR3-2023 Fields</t>
  </si>
  <si>
    <t>Respndr_Strck_Fl</t>
  </si>
  <si>
    <t>Identifies if a responder got struck due to doing something as part of their duties that may or may not be related to the crash</t>
  </si>
  <si>
    <t>/CrashData/Units/Unit/ResponderStruckFlag</t>
  </si>
  <si>
    <t>Rpt_Autonomous_Unit_ID</t>
  </si>
  <si>
    <t>Reported Autonomous Unit ID</t>
  </si>
  <si>
    <t>UNIT.Rpt_Autonomous_Unit_ID</t>
  </si>
  <si>
    <t>Lookup Column Name: RPT_AUTONOMOUS_UNIT_ID</t>
  </si>
  <si>
    <t>/CrashData/Units/Unit/ReportedAutonomousUnit</t>
  </si>
  <si>
    <t>UNIT.Rpt_Autonomous_Level_ID</t>
  </si>
  <si>
    <t>/CrashData/Units/Unit/ReportedAutonomousLevel</t>
  </si>
  <si>
    <t>RPT_AUTONOMOUS_UNIT_ID</t>
  </si>
  <si>
    <t>RPT_AUTONOMOUS_UNIT_TXT</t>
  </si>
  <si>
    <t>2023 CR3 Effective 04/01/2023</t>
  </si>
  <si>
    <t>NO AUTOMATION</t>
  </si>
  <si>
    <t>DRIVER ASSISTANCE</t>
  </si>
  <si>
    <t>PARTIAL AUTOMATION</t>
  </si>
  <si>
    <t>AUTONOMOUS_LEVEL_ENGAGED_ID</t>
  </si>
  <si>
    <t>AUTONOMOUS_LEVEL_ENGAGED_TXT</t>
  </si>
  <si>
    <t>Reported Autonomous Level Engaged ID</t>
  </si>
  <si>
    <t>Rpt_Autonomous_Level_Engaged_ID</t>
  </si>
  <si>
    <t>Lookup Column Name: AUTONOMOUS_LEVEL_ENGAGED_ID</t>
  </si>
  <si>
    <t>DROVE ON IMPROVED SHOULDER</t>
  </si>
  <si>
    <t>RPT_ROAD_TYPE_ID</t>
  </si>
  <si>
    <t>RPT_ROAD_TYPE_DESC</t>
  </si>
  <si>
    <t xml:space="preserve">TWO-WAY, NOT DIVIDED                    </t>
  </si>
  <si>
    <t xml:space="preserve">TWO-WAY, DIVIDED, UNPROTECTED MEDIAN    </t>
  </si>
  <si>
    <t>TWO-WAY, DIVIDED, PROTECTED MEDIAN</t>
  </si>
  <si>
    <t>ONE WAY</t>
  </si>
  <si>
    <t>Lookup Column Name: RPT_ROAD_TYPE_ID</t>
  </si>
  <si>
    <t>CRASH_FACT.RPT_ROAD_TYPE_ID</t>
  </si>
  <si>
    <t>UNIT_DFCT_ID</t>
  </si>
  <si>
    <t>UNIT_DFCT_DESC</t>
  </si>
  <si>
    <t>DEFECTIVE OR NO HEADLAMPS</t>
  </si>
  <si>
    <t>DEFECTIVE OR NO STOP LAMPS</t>
  </si>
  <si>
    <t>DEFECTIVE OR NO TAIL LAMPS</t>
  </si>
  <si>
    <t>DEFECTIVE OR NO TURN SIGNAL LAMPS</t>
  </si>
  <si>
    <t>AUTOMATION FAILURE</t>
  </si>
  <si>
    <t>CONDITIONAL AUTOMATION</t>
  </si>
  <si>
    <t>HIGH AUTOMATION</t>
  </si>
  <si>
    <t>FULL AUTOMATION</t>
  </si>
  <si>
    <t>AUTOMATION LEVEL UNKNOWN</t>
  </si>
  <si>
    <t>2023 CR3 EFFECTIVE 04/01/2023</t>
  </si>
  <si>
    <t>VEH_MAKE_TXT</t>
  </si>
  <si>
    <t>BYD COACH AND BUS LLC</t>
  </si>
  <si>
    <t>PROTERRA</t>
  </si>
  <si>
    <t>BREMACH MOTORS USA</t>
  </si>
  <si>
    <t>FOREST RIVER TRAILERS</t>
  </si>
  <si>
    <t>GRANDE WEST</t>
  </si>
  <si>
    <t>HYUNDAI TRANSLEAD TRAILERS</t>
  </si>
  <si>
    <t>KEARNEY TRAILERS</t>
  </si>
  <si>
    <t>LEDWELL TRAILERS</t>
  </si>
  <si>
    <t>SOUTHWEST GOOSENECK TRAILERS</t>
  </si>
  <si>
    <t>TIGER TRUCK</t>
  </si>
  <si>
    <t>CARRIAGE TRAILERS</t>
  </si>
  <si>
    <t>CENTEX TRAILERS LTD</t>
  </si>
  <si>
    <t>CHANJE</t>
  </si>
  <si>
    <t>DEMCO</t>
  </si>
  <si>
    <t>FELLING TRAILERS</t>
  </si>
  <si>
    <t>LION EBUS</t>
  </si>
  <si>
    <t>LUCON TRAILERS</t>
  </si>
  <si>
    <t>PJ TRAILERS</t>
  </si>
  <si>
    <t>POLESTAR</t>
  </si>
  <si>
    <t>PRATT TRAILERS</t>
  </si>
  <si>
    <t>ROSENBAUER AMERICA</t>
  </si>
  <si>
    <t>THOR MOTOR COACH</t>
  </si>
  <si>
    <t>VOLVO TRUCKS</t>
  </si>
  <si>
    <t>XOS</t>
  </si>
  <si>
    <t>MURRAY TRAILERS</t>
  </si>
  <si>
    <t>TIFFIN MOTORHOMES INC</t>
  </si>
  <si>
    <t>RANCO TRAILER</t>
  </si>
  <si>
    <t>GRUMMAN LLV</t>
  </si>
  <si>
    <t>ALPHA HD TRAILERS</t>
  </si>
  <si>
    <t>BIG JOHN</t>
  </si>
  <si>
    <t>DEEP SOUTH CARGO TRAILERS</t>
  </si>
  <si>
    <t>GLOBAL ENVIRONMENTAL PRODUCTS</t>
  </si>
  <si>
    <t>HERCULES ENTERPRISES</t>
  </si>
  <si>
    <t>KAUFMAN TRAILERS</t>
  </si>
  <si>
    <t>KING KUTTER II</t>
  </si>
  <si>
    <t>LIDDELL INDUSTRIES INC</t>
  </si>
  <si>
    <t>LUCID MOTORS</t>
  </si>
  <si>
    <t>RIVIAN</t>
  </si>
  <si>
    <t>ALEXANDER DENNIS</t>
  </si>
  <si>
    <t>ARCTIC CAT</t>
  </si>
  <si>
    <t>AUTOMOBILI PININFARINA</t>
  </si>
  <si>
    <t>BRIGHTDROP</t>
  </si>
  <si>
    <t>CHE</t>
  </si>
  <si>
    <t>CRUISE</t>
  </si>
  <si>
    <t>DENNIS EAGLE</t>
  </si>
  <si>
    <t>ELECTRA MECCANICA VEHICLES CORPORATION</t>
  </si>
  <si>
    <t>ENERGICA</t>
  </si>
  <si>
    <t>FISKER INC.</t>
  </si>
  <si>
    <t>GREENPOWER MOTORS</t>
  </si>
  <si>
    <t>IRIZAR</t>
  </si>
  <si>
    <t>LION</t>
  </si>
  <si>
    <t>LIVEWIRE</t>
  </si>
  <si>
    <t>LORDSTOWN EV CORPORATION</t>
  </si>
  <si>
    <t>ORANGE EV</t>
  </si>
  <si>
    <t>ROKON</t>
  </si>
  <si>
    <t>TOY</t>
  </si>
  <si>
    <t>VINFAST TRADING AND PRODUCTION LLC</t>
  </si>
  <si>
    <t>VEH_MOD_TXT</t>
  </si>
  <si>
    <t>B5</t>
  </si>
  <si>
    <t>F3</t>
  </si>
  <si>
    <t>F5</t>
  </si>
  <si>
    <t>F6</t>
  </si>
  <si>
    <t>T3</t>
  </si>
  <si>
    <t>B1</t>
  </si>
  <si>
    <t>RS3</t>
  </si>
  <si>
    <t>540XD</t>
  </si>
  <si>
    <t>ACTIVEHYBRID 7</t>
  </si>
  <si>
    <t>TRANSIT BUS 30FT</t>
  </si>
  <si>
    <t>TRANSIT BUS 35FT</t>
  </si>
  <si>
    <t>TRANSIT BUS 40FT</t>
  </si>
  <si>
    <t>TRANSIT BUS 60FT</t>
  </si>
  <si>
    <t>XT4</t>
  </si>
  <si>
    <t>SILVERADO LD</t>
  </si>
  <si>
    <t>C3100</t>
  </si>
  <si>
    <t>G70</t>
  </si>
  <si>
    <t>SIERRA LIMITED</t>
  </si>
  <si>
    <t>CBF300</t>
  </si>
  <si>
    <t>NC750</t>
  </si>
  <si>
    <t>SVARTPILEN 401</t>
  </si>
  <si>
    <t>SANTA FE XL</t>
  </si>
  <si>
    <t>MV607</t>
  </si>
  <si>
    <t>I-PACE</t>
  </si>
  <si>
    <t>EX400</t>
  </si>
  <si>
    <t>ZX1002</t>
  </si>
  <si>
    <t>URUS</t>
  </si>
  <si>
    <t>TERRAPRO</t>
  </si>
  <si>
    <t>ECLIPSE CROSS</t>
  </si>
  <si>
    <t>KICKS</t>
  </si>
  <si>
    <t>CLASSIC CRUISER</t>
  </si>
  <si>
    <t>TIGUAN LIMITED</t>
  </si>
  <si>
    <t>VAH</t>
  </si>
  <si>
    <t>XC40</t>
  </si>
  <si>
    <t>MT07</t>
  </si>
  <si>
    <t>MT09</t>
  </si>
  <si>
    <t>MT10</t>
  </si>
  <si>
    <t>MTT09</t>
  </si>
  <si>
    <t>YZ65</t>
  </si>
  <si>
    <t>YZFR1M</t>
  </si>
  <si>
    <t>VANTAGE</t>
  </si>
  <si>
    <t>M850XI</t>
  </si>
  <si>
    <t>T-REX</t>
  </si>
  <si>
    <t>EBUS</t>
  </si>
  <si>
    <t>ELECTRIC TRUCK</t>
  </si>
  <si>
    <t>MAVERICK SPORT</t>
  </si>
  <si>
    <t>GTC 4 LUSSO T</t>
  </si>
  <si>
    <t>PORTOFINO</t>
  </si>
  <si>
    <t>FIGO</t>
  </si>
  <si>
    <t>FXDRS</t>
  </si>
  <si>
    <t>C125</t>
  </si>
  <si>
    <t>Z125</t>
  </si>
  <si>
    <t>NEXO</t>
  </si>
  <si>
    <t>VELOSTER N</t>
  </si>
  <si>
    <t>HV507</t>
  </si>
  <si>
    <t>HV513</t>
  </si>
  <si>
    <t>HV607</t>
  </si>
  <si>
    <t>HV613</t>
  </si>
  <si>
    <t>KAF700</t>
  </si>
  <si>
    <t>T680</t>
  </si>
  <si>
    <t>NIRO EV</t>
  </si>
  <si>
    <t>X-TOWN</t>
  </si>
  <si>
    <t>UX</t>
  </si>
  <si>
    <t>STRADALE</t>
  </si>
  <si>
    <t>E350</t>
  </si>
  <si>
    <t>ECANTER</t>
  </si>
  <si>
    <t>1500 CLASSIC</t>
  </si>
  <si>
    <t>HIMALAYAN</t>
  </si>
  <si>
    <t>ASCENT</t>
  </si>
  <si>
    <t>DR-Z50</t>
  </si>
  <si>
    <t>MXT9</t>
  </si>
  <si>
    <t>YXE850</t>
  </si>
  <si>
    <t>DBX</t>
  </si>
  <si>
    <t>A6 ALLROAD</t>
  </si>
  <si>
    <t>E-TRON</t>
  </si>
  <si>
    <t>Q5 E</t>
  </si>
  <si>
    <t>Q8</t>
  </si>
  <si>
    <t>RS Q8</t>
  </si>
  <si>
    <t>SQ7</t>
  </si>
  <si>
    <t>SQ8</t>
  </si>
  <si>
    <t>DC-64</t>
  </si>
  <si>
    <t>228XI</t>
  </si>
  <si>
    <t>330I</t>
  </si>
  <si>
    <t>330XE</t>
  </si>
  <si>
    <t>330XI</t>
  </si>
  <si>
    <t>340XI</t>
  </si>
  <si>
    <t>745XE</t>
  </si>
  <si>
    <t>840I</t>
  </si>
  <si>
    <t>840XI</t>
  </si>
  <si>
    <t>C400</t>
  </si>
  <si>
    <t>F850</t>
  </si>
  <si>
    <t>M340I</t>
  </si>
  <si>
    <t>M340XI</t>
  </si>
  <si>
    <t>R1250</t>
  </si>
  <si>
    <t>X7</t>
  </si>
  <si>
    <t>ENCORE GX</t>
  </si>
  <si>
    <t>CT4</t>
  </si>
  <si>
    <t>CT4-V</t>
  </si>
  <si>
    <t>CT5</t>
  </si>
  <si>
    <t>CT5-V</t>
  </si>
  <si>
    <t>CT6-V</t>
  </si>
  <si>
    <t>MAVERICK SPORT MAX</t>
  </si>
  <si>
    <t>RYKER</t>
  </si>
  <si>
    <t>V8100</t>
  </si>
  <si>
    <t>SILVERADO MEDIUM DUTY</t>
  </si>
  <si>
    <t>488 PISTA</t>
  </si>
  <si>
    <t>488 PISTA SPIDER</t>
  </si>
  <si>
    <t>F8 TRIBUTO</t>
  </si>
  <si>
    <t>E250</t>
  </si>
  <si>
    <t>122SD</t>
  </si>
  <si>
    <t>CORONADO</t>
  </si>
  <si>
    <t>ECONIC SD</t>
  </si>
  <si>
    <t>GV80</t>
  </si>
  <si>
    <t>ELW</t>
  </si>
  <si>
    <t>FLFBSANV</t>
  </si>
  <si>
    <t>FLHTCUTGSE</t>
  </si>
  <si>
    <t>FLTRK</t>
  </si>
  <si>
    <t>FXLRS</t>
  </si>
  <si>
    <t>HINO 258</t>
  </si>
  <si>
    <t>ADV150</t>
  </si>
  <si>
    <t>CRF1100</t>
  </si>
  <si>
    <t>MRT300</t>
  </si>
  <si>
    <t>TRX520</t>
  </si>
  <si>
    <t>SVARTPILEN 701</t>
  </si>
  <si>
    <t>TE150I</t>
  </si>
  <si>
    <t>TE300I</t>
  </si>
  <si>
    <t>TX300I</t>
  </si>
  <si>
    <t>VITPILEN 401</t>
  </si>
  <si>
    <t>VITPILEN 701</t>
  </si>
  <si>
    <t>PALISADE</t>
  </si>
  <si>
    <t>VENUE</t>
  </si>
  <si>
    <t>TC COMMERCIAL BUS</t>
  </si>
  <si>
    <t>CV515</t>
  </si>
  <si>
    <t>LF687</t>
  </si>
  <si>
    <t>PB105</t>
  </si>
  <si>
    <t>GLADIATOR</t>
  </si>
  <si>
    <t>T2E</t>
  </si>
  <si>
    <t>EJ800</t>
  </si>
  <si>
    <t>ER400</t>
  </si>
  <si>
    <t>KLX230</t>
  </si>
  <si>
    <t>KLZ1000</t>
  </si>
  <si>
    <t>KRF1000</t>
  </si>
  <si>
    <t>SELTOS</t>
  </si>
  <si>
    <t>TELLURIDE</t>
  </si>
  <si>
    <t>THOR</t>
  </si>
  <si>
    <t>CORSAIR</t>
  </si>
  <si>
    <t>LION C V1</t>
  </si>
  <si>
    <t>LION C V2</t>
  </si>
  <si>
    <t>CX-30</t>
  </si>
  <si>
    <t>540C</t>
  </si>
  <si>
    <t>600LT</t>
  </si>
  <si>
    <t>SENNA</t>
  </si>
  <si>
    <t>SENNA GTR</t>
  </si>
  <si>
    <t>GLB 250</t>
  </si>
  <si>
    <t>PRO XD</t>
  </si>
  <si>
    <t>TAYCAN</t>
  </si>
  <si>
    <t>CULLINAN</t>
  </si>
  <si>
    <t>RIV FIRE</t>
  </si>
  <si>
    <t>INT 650</t>
  </si>
  <si>
    <t>DL1050</t>
  </si>
  <si>
    <t>GSX-S 1000SM</t>
  </si>
  <si>
    <t>MODEL Y</t>
  </si>
  <si>
    <t>RAV4 PRIME</t>
  </si>
  <si>
    <t>ROCKET 3</t>
  </si>
  <si>
    <t>SPEED TWIN</t>
  </si>
  <si>
    <t>ARTEON</t>
  </si>
  <si>
    <t>ATLAS CROSS SPORT</t>
  </si>
  <si>
    <t>VNL300</t>
  </si>
  <si>
    <t>VNL400</t>
  </si>
  <si>
    <t>VNL740</t>
  </si>
  <si>
    <t>VNL760</t>
  </si>
  <si>
    <t>VNL860</t>
  </si>
  <si>
    <t>SV01</t>
  </si>
  <si>
    <t>SR/F</t>
  </si>
  <si>
    <t>SR/S</t>
  </si>
  <si>
    <t>F900</t>
  </si>
  <si>
    <t>M440XI</t>
  </si>
  <si>
    <t>R18</t>
  </si>
  <si>
    <t>812 GTS</t>
  </si>
  <si>
    <t>F164 BCB</t>
  </si>
  <si>
    <t>F8 SPIDER</t>
  </si>
  <si>
    <t>SF 90 STRADALE</t>
  </si>
  <si>
    <t>MUSTANG MACH-E</t>
  </si>
  <si>
    <t>CT125</t>
  </si>
  <si>
    <t>EE5</t>
  </si>
  <si>
    <t>K5</t>
  </si>
  <si>
    <t>SX-E 5</t>
  </si>
  <si>
    <t>620R</t>
  </si>
  <si>
    <t>ALLEGRO BAY</t>
  </si>
  <si>
    <t>ALLEGRO BUS</t>
  </si>
  <si>
    <t>WAYFARER</t>
  </si>
  <si>
    <t>MT03</t>
  </si>
  <si>
    <t>XTZ700</t>
  </si>
  <si>
    <t>USPS MAIL TRUCK</t>
  </si>
  <si>
    <t>E-TRON GT</t>
  </si>
  <si>
    <t>RS E-TRON GT</t>
  </si>
  <si>
    <t>ALPINA B8</t>
  </si>
  <si>
    <t>M 1000</t>
  </si>
  <si>
    <t>M440I</t>
  </si>
  <si>
    <t>BOLT EUV</t>
  </si>
  <si>
    <t>BRONCO SPORT</t>
  </si>
  <si>
    <t>GV70</t>
  </si>
  <si>
    <t>BRIO</t>
  </si>
  <si>
    <t>URBANO</t>
  </si>
  <si>
    <t>HIGH SIDE DUMP</t>
  </si>
  <si>
    <t>HYBRID</t>
  </si>
  <si>
    <t>MECHANICAL</t>
  </si>
  <si>
    <t>RUNWAY SUCTION</t>
  </si>
  <si>
    <t>FLH</t>
  </si>
  <si>
    <t>FXBBS</t>
  </si>
  <si>
    <t>RA1250</t>
  </si>
  <si>
    <t>RH1250</t>
  </si>
  <si>
    <t>CMX1100</t>
  </si>
  <si>
    <t>CRF300</t>
  </si>
  <si>
    <t>SXS520</t>
  </si>
  <si>
    <t>IONIQ 5</t>
  </si>
  <si>
    <t>SANTA CRUZ</t>
  </si>
  <si>
    <t>SUPER CHIEF</t>
  </si>
  <si>
    <t>QX55</t>
  </si>
  <si>
    <t>GS-6</t>
  </si>
  <si>
    <t>KAT620</t>
  </si>
  <si>
    <t>KAT820</t>
  </si>
  <si>
    <t>KDF1000</t>
  </si>
  <si>
    <t>KDT1000</t>
  </si>
  <si>
    <t>CARNIVAL</t>
  </si>
  <si>
    <t>RIVALE</t>
  </si>
  <si>
    <t>MC20</t>
  </si>
  <si>
    <t>MX-30</t>
  </si>
  <si>
    <t>SPEEDTAIL</t>
  </si>
  <si>
    <t>GLB</t>
  </si>
  <si>
    <t>D4000/D4500</t>
  </si>
  <si>
    <t>R1T</t>
  </si>
  <si>
    <t>BULLET 350</t>
  </si>
  <si>
    <t>CLASSIC 350</t>
  </si>
  <si>
    <t>METEOR 350</t>
  </si>
  <si>
    <t>TRIDENT 600</t>
  </si>
  <si>
    <t>TRIDENT 660</t>
  </si>
  <si>
    <t>ID.4</t>
  </si>
  <si>
    <t>TAOS</t>
  </si>
  <si>
    <t>NEW 4900 CHASSIS</t>
  </si>
  <si>
    <t>MXT850</t>
  </si>
  <si>
    <t>YXE1000</t>
  </si>
  <si>
    <t>YZFR7</t>
  </si>
  <si>
    <t>10 SERIES</t>
  </si>
  <si>
    <t>12 SERIES</t>
  </si>
  <si>
    <t>14 SERIES</t>
  </si>
  <si>
    <t>15 SERIES</t>
  </si>
  <si>
    <t>2 SERIES</t>
  </si>
  <si>
    <t>ENVIRO 200</t>
  </si>
  <si>
    <t>ENVIRO 400</t>
  </si>
  <si>
    <t>ENVIRO 500</t>
  </si>
  <si>
    <t>ENVIRO 500 SUPERFLO</t>
  </si>
  <si>
    <t>ENVIRO 500EV</t>
  </si>
  <si>
    <t>TONALE</t>
  </si>
  <si>
    <t>TUAREG</t>
  </si>
  <si>
    <t>TUONO V4</t>
  </si>
  <si>
    <t>PROWLER PRO</t>
  </si>
  <si>
    <t>WILDCAT XX</t>
  </si>
  <si>
    <t>E-TRON S</t>
  </si>
  <si>
    <t>Q4 E-TRON</t>
  </si>
  <si>
    <t>Q8 E-TRON</t>
  </si>
  <si>
    <t>BATTISTA</t>
  </si>
  <si>
    <t>CE 04</t>
  </si>
  <si>
    <t>F 750</t>
  </si>
  <si>
    <t>F 850</t>
  </si>
  <si>
    <t>F 900</t>
  </si>
  <si>
    <t>I4 EDRIVE35</t>
  </si>
  <si>
    <t>I4 EDRIVE40</t>
  </si>
  <si>
    <t>I4 M50</t>
  </si>
  <si>
    <t>I7</t>
  </si>
  <si>
    <t>IX</t>
  </si>
  <si>
    <t>R 1250</t>
  </si>
  <si>
    <t>XM</t>
  </si>
  <si>
    <t>EV600</t>
  </si>
  <si>
    <t>ZEVO 600</t>
  </si>
  <si>
    <t>ESCALADE V</t>
  </si>
  <si>
    <t>LYRIQ</t>
  </si>
  <si>
    <t>7500XD</t>
  </si>
  <si>
    <t>SILVERADO LTD</t>
  </si>
  <si>
    <t>CRUISE AV</t>
  </si>
  <si>
    <t>ELITE NAS1</t>
  </si>
  <si>
    <t>HORNET</t>
  </si>
  <si>
    <t>DESERT X</t>
  </si>
  <si>
    <t>SOLO</t>
  </si>
  <si>
    <t>EGO</t>
  </si>
  <si>
    <t>EVA</t>
  </si>
  <si>
    <t>EVA ESSEESSE9</t>
  </si>
  <si>
    <t>EVA RIBELLE</t>
  </si>
  <si>
    <t>EXPERIA</t>
  </si>
  <si>
    <t>FIRE APPARATUS</t>
  </si>
  <si>
    <t>296GTB</t>
  </si>
  <si>
    <t>812 COMPETIZIONE</t>
  </si>
  <si>
    <t>PORTOFINO M</t>
  </si>
  <si>
    <t>SF 90 SPIDER</t>
  </si>
  <si>
    <t>OCEAN</t>
  </si>
  <si>
    <t>ECASCADIA 116</t>
  </si>
  <si>
    <t>GV60</t>
  </si>
  <si>
    <t>EV250</t>
  </si>
  <si>
    <t>EV350</t>
  </si>
  <si>
    <t>EVC210</t>
  </si>
  <si>
    <t>EVS300</t>
  </si>
  <si>
    <t>FLHCSANV</t>
  </si>
  <si>
    <t>FLHTCUTGANV</t>
  </si>
  <si>
    <t>FLHTKANV</t>
  </si>
  <si>
    <t>FLHXSANV</t>
  </si>
  <si>
    <t>FLHXST</t>
  </si>
  <si>
    <t>FLTRKSE</t>
  </si>
  <si>
    <t>FLTRT</t>
  </si>
  <si>
    <t>FLTRXSANV</t>
  </si>
  <si>
    <t>FLTRXSEANV</t>
  </si>
  <si>
    <t>FLTRXST</t>
  </si>
  <si>
    <t>FLXRS</t>
  </si>
  <si>
    <t>FLXRST</t>
  </si>
  <si>
    <t>FXRST</t>
  </si>
  <si>
    <t>RH975</t>
  </si>
  <si>
    <t>S41/S42</t>
  </si>
  <si>
    <t>NVA110</t>
  </si>
  <si>
    <t>XR150L</t>
  </si>
  <si>
    <t>EE 5</t>
  </si>
  <si>
    <t>FC 350</t>
  </si>
  <si>
    <t>FS 450</t>
  </si>
  <si>
    <t>FX 350</t>
  </si>
  <si>
    <t>FX 450</t>
  </si>
  <si>
    <t>NORDEN 901</t>
  </si>
  <si>
    <t>SUPERMOTO 701</t>
  </si>
  <si>
    <t>TC 50</t>
  </si>
  <si>
    <t>TE 150I</t>
  </si>
  <si>
    <t>TE 300I</t>
  </si>
  <si>
    <t>TX 300</t>
  </si>
  <si>
    <t>VITPILEN 401/SVARTPILEN 401</t>
  </si>
  <si>
    <t>KONA N</t>
  </si>
  <si>
    <t>MV60E</t>
  </si>
  <si>
    <t>GAMA I6</t>
  </si>
  <si>
    <t>KRF 1000</t>
  </si>
  <si>
    <t>KRT1000</t>
  </si>
  <si>
    <t>KX112</t>
  </si>
  <si>
    <t>ZX400</t>
  </si>
  <si>
    <t>EV6</t>
  </si>
  <si>
    <t>LION 8</t>
  </si>
  <si>
    <t>LION M</t>
  </si>
  <si>
    <t>LION6</t>
  </si>
  <si>
    <t>DRAGSTER</t>
  </si>
  <si>
    <t>SUPERVELOCE</t>
  </si>
  <si>
    <t>GRECALE</t>
  </si>
  <si>
    <t>CX-50</t>
  </si>
  <si>
    <t>CX-90</t>
  </si>
  <si>
    <t>765LT</t>
  </si>
  <si>
    <t>ARTURA</t>
  </si>
  <si>
    <t>ELVA</t>
  </si>
  <si>
    <t>EQB</t>
  </si>
  <si>
    <t>EQE</t>
  </si>
  <si>
    <t>EQS</t>
  </si>
  <si>
    <t>V85 TT</t>
  </si>
  <si>
    <t>D4020/D4520</t>
  </si>
  <si>
    <t>D40CRT/D45CRT</t>
  </si>
  <si>
    <t>J3500/J4500</t>
  </si>
  <si>
    <t>ARIYA</t>
  </si>
  <si>
    <t>TERMINAL TRACTOR</t>
  </si>
  <si>
    <t>EDV</t>
  </si>
  <si>
    <t>R1S</t>
  </si>
  <si>
    <t>TRAIL-BREAKER</t>
  </si>
  <si>
    <t>SOLTERRA</t>
  </si>
  <si>
    <t>DL800DE</t>
  </si>
  <si>
    <t>GSX1000</t>
  </si>
  <si>
    <t>GSX800</t>
  </si>
  <si>
    <t>LT-F400</t>
  </si>
  <si>
    <t>BZ4X</t>
  </si>
  <si>
    <t>COROLLA CROSS</t>
  </si>
  <si>
    <t>GR 86</t>
  </si>
  <si>
    <t>GR COROLLA</t>
  </si>
  <si>
    <t>VF 8</t>
  </si>
  <si>
    <t>VF 9</t>
  </si>
  <si>
    <t>C40</t>
  </si>
  <si>
    <t>47X CHASSIS</t>
  </si>
  <si>
    <t>49X CHASSIS</t>
  </si>
  <si>
    <t>57X CHASSIS</t>
  </si>
  <si>
    <t>NEW 4700 CHASSIS</t>
  </si>
  <si>
    <t>NEW 57X CHASSIS</t>
  </si>
  <si>
    <t>SA01</t>
  </si>
  <si>
    <t>MT-03</t>
  </si>
  <si>
    <t>MTM690</t>
  </si>
  <si>
    <t>MTM890</t>
  </si>
  <si>
    <t>MTN1000</t>
  </si>
  <si>
    <t>XTZ690</t>
  </si>
  <si>
    <t>13 SERIES</t>
  </si>
  <si>
    <t>9 SERIES</t>
  </si>
  <si>
    <t>CRASH_FACT.TXDOT_DISTRICT_ID</t>
  </si>
  <si>
    <t>/CrashData/TxdotDistrict/@ID</t>
  </si>
  <si>
    <t>Texas Department of Transportation District</t>
  </si>
  <si>
    <t>TXDOT_DISTRICT_DESC</t>
  </si>
  <si>
    <t>DIST_SORT_ID</t>
  </si>
  <si>
    <t xml:space="preserve">Paris                                   </t>
  </si>
  <si>
    <t xml:space="preserve">Ft. Worth                               </t>
  </si>
  <si>
    <t xml:space="preserve">Wichita Falls                           </t>
  </si>
  <si>
    <t xml:space="preserve">Amarillo                                </t>
  </si>
  <si>
    <t xml:space="preserve">Lubbock                                 </t>
  </si>
  <si>
    <t xml:space="preserve">Odessa                                  </t>
  </si>
  <si>
    <t xml:space="preserve">San Angelo                              </t>
  </si>
  <si>
    <t xml:space="preserve">Abilene                                 </t>
  </si>
  <si>
    <t xml:space="preserve">Waco                                    </t>
  </si>
  <si>
    <t xml:space="preserve">Tyler                                   </t>
  </si>
  <si>
    <t xml:space="preserve">Lufkin                                  </t>
  </si>
  <si>
    <t xml:space="preserve">Houston                                 </t>
  </si>
  <si>
    <t xml:space="preserve">Yoakum                                  </t>
  </si>
  <si>
    <t xml:space="preserve">Austin                                  </t>
  </si>
  <si>
    <t xml:space="preserve">San Antonio                             </t>
  </si>
  <si>
    <t xml:space="preserve">Corpus Christi                          </t>
  </si>
  <si>
    <t xml:space="preserve">Bryan                                   </t>
  </si>
  <si>
    <t xml:space="preserve">Dallas                                  </t>
  </si>
  <si>
    <t xml:space="preserve">Atlanta                                 </t>
  </si>
  <si>
    <t xml:space="preserve">Beaumont                                </t>
  </si>
  <si>
    <t xml:space="preserve">Pharr                                   </t>
  </si>
  <si>
    <t xml:space="preserve">Laredo                                  </t>
  </si>
  <si>
    <t xml:space="preserve">Brownwood                               </t>
  </si>
  <si>
    <t xml:space="preserve">El Paso                                 </t>
  </si>
  <si>
    <t xml:space="preserve">Childress                               </t>
  </si>
  <si>
    <t>TXDOT_District_ID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</si>
</sst>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yyyy\-mmm\-dd"/>
    <numFmt numFmtId="166" formatCode="0.000"/>
    <numFmt numFmtId="167" formatCode="yyyy\-mmm\-dd\ h:mm:ss"/>
    <numFmt numFmtId="168" formatCode="m/d/yyyy\ h:mm:ss"/>
  </numFmts>
  <fonts count="22">
    <font>
      <sz val="10"/>
      <color rgb="FF000000"/>
      <name val="Sans"/>
    </font>
    <font>
      <sz val="12"/>
      <name val="Arial"/>
      <family val="2"/>
      <charset val="1"/>
    </font>
    <font>
      <b/>
      <sz val="12"/>
      <name val="Arial"/>
      <family val="2"/>
      <charset val="1"/>
    </font>
    <font>
      <b/>
      <sz val="16"/>
      <name val="Arial"/>
      <family val="2"/>
      <charset val="1"/>
    </font>
    <font>
      <sz val="16"/>
      <name val="Arial"/>
      <family val="2"/>
      <charset val="1"/>
    </font>
    <font>
      <b/>
      <sz val="14"/>
      <name val="Arial"/>
      <family val="2"/>
      <charset val="1"/>
    </font>
    <font>
      <sz val="11"/>
      <name val="Arial"/>
      <family val="2"/>
      <charset val="1"/>
    </font>
    <font>
      <u/>
      <sz val="12"/>
      <color rgb="FF0000FF"/>
      <name val="Arial"/>
      <family val="2"/>
      <charset val="1"/>
    </font>
    <font>
      <u/>
      <sz val="9"/>
      <color rgb="FF0000FF"/>
      <name val="Arial"/>
      <family val="2"/>
      <charset val="1"/>
    </font>
    <font>
      <b/>
      <sz val="16"/>
      <name val="Calibri"/>
      <family val="2"/>
      <charset val="1"/>
    </font>
    <font>
      <sz val="12"/>
      <name val="Arial"/>
      <family val="2"/>
    </font>
    <font>
      <sz val="12"/>
      <color rgb="FF000000"/>
      <name val="Arial"/>
      <family val="2"/>
      <charset val="1"/>
    </font>
    <font>
      <b/>
      <sz val="10"/>
      <color rgb="FF000000"/>
      <name val="Sans"/>
    </font>
    <font>
      <sz val="10"/>
      <color rgb="FF000000"/>
      <name val="Arial"/>
      <family val="2"/>
    </font>
    <font>
      <sz val="12"/>
      <color rgb="FF000000"/>
      <name val="Arial"/>
      <family val="2"/>
    </font>
    <font>
      <b/>
      <sz val="10"/>
      <color rgb="FF000000"/>
      <name val="Arial"/>
      <family val="2"/>
    </font>
    <font>
      <sz val="10"/>
      <color rgb="FF000000"/>
      <name val="Sans"/>
    </font>
    <font>
      <b/>
      <sz val="12"/>
      <name val="Calibri"/>
      <family val="2"/>
      <charset val="1"/>
    </font>
    <font>
      <u/>
      <sz val="12"/>
      <color rgb="FF0000FF"/>
      <name val="Arial"/>
      <family val="2"/>
    </font>
    <font>
      <b/>
      <sz val="12"/>
      <color rgb="FF000000"/>
      <name val="Arial"/>
      <family val="2"/>
    </font>
    <font>
      <sz val="12"/>
      <color rgb="FF000000"/>
      <name val="Sans"/>
    </font>
    <font>
      <sz val="12"/>
      <color rgb="FF000000"/>
      <name val="Helvetica"/>
      <family val="2"/>
    </font>
  </fonts>
  <fills count="5">
    <fill>
      <patternFill patternType="none"/>
    </fill>
    <fill>
      <patternFill patternType="gray125"/>
    </fill>
    <fill>
      <patternFill patternType="solid">
        <fgColor rgb="FFFFFFFF"/>
        <bgColor rgb="FFFFFFCC"/>
      </patternFill>
    </fill>
    <fill>
      <patternFill patternType="solid">
        <fgColor rgb="FFCCFFFF"/>
        <bgColor rgb="FFCCFFFF"/>
      </patternFill>
    </fill>
    <fill>
      <patternFill patternType="solid">
        <fgColor rgb="FFC0C0C0"/>
        <bgColor rgb="FFCCCCFF"/>
      </patternFill>
    </fill>
  </fills>
  <borders count="5">
    <border>
      <left/>
      <right/>
      <top/>
      <bottom/>
      <diagonal/>
    </border>
    <border>
      <left style="thin">
        <color rgb="FF3C3C3C"/>
      </left>
      <right style="thin">
        <color rgb="FF3C3C3C"/>
      </right>
      <top style="thin">
        <color rgb="FF3C3C3C"/>
      </top>
      <bottom style="thin">
        <color rgb="FF3C3C3C"/>
      </bottom>
      <diagonal/>
    </border>
    <border>
      <left/>
      <right/>
      <top/>
      <bottom style="thin">
        <color rgb="FFC0C0C0"/>
      </bottom>
      <diagonal/>
    </border>
    <border>
      <left/>
      <right/>
      <top style="thin">
        <color rgb="FFC0C0C0"/>
      </top>
      <bottom style="thin">
        <color rgb="FFC0C0C0"/>
      </bottom>
      <diagonal/>
    </border>
    <border>
      <left/>
      <right style="thin">
        <color rgb="FF3C3C3C"/>
      </right>
      <top style="thin">
        <color rgb="FF3C3C3C"/>
      </top>
      <bottom style="thin">
        <color rgb="FF3C3C3C"/>
      </bottom>
      <diagonal/>
    </border>
  </borders>
  <cellStyleXfs count="4">
    <xf numFmtId="0" fontId="0" fillId="0" borderId="0"/>
    <xf numFmtId="0" fontId="1" fillId="0" borderId="0"/>
    <xf numFmtId="0" fontId="7" fillId="0" borderId="0" applyBorder="0" applyProtection="0"/>
    <xf numFmtId="9" fontId="16" fillId="0" borderId="0" applyFont="0" applyFill="0" applyBorder="0" applyAlignment="0" applyProtection="0"/>
  </cellStyleXfs>
  <cellXfs count="97">
    <xf numFmtId="0" fontId="0" fillId="0" borderId="0" xfId="0"/>
    <xf numFmtId="164" fontId="0" fillId="0" borderId="0" xfId="0" applyNumberFormat="1"/>
    <xf numFmtId="14" fontId="0" fillId="0" borderId="0" xfId="0" applyNumberFormat="1"/>
    <xf numFmtId="165" fontId="0" fillId="0" borderId="0" xfId="0" applyNumberFormat="1"/>
    <xf numFmtId="166" fontId="0" fillId="0" borderId="0" xfId="0" applyNumberFormat="1"/>
    <xf numFmtId="167" fontId="0" fillId="0" borderId="0" xfId="0" applyNumberFormat="1"/>
    <xf numFmtId="20" fontId="0" fillId="0" borderId="0" xfId="0" applyNumberFormat="1"/>
    <xf numFmtId="168" fontId="0" fillId="0" borderId="0" xfId="0" applyNumberFormat="1"/>
    <xf numFmtId="0" fontId="2" fillId="2" borderId="0" xfId="1" applyFont="1" applyFill="1"/>
    <xf numFmtId="0" fontId="1" fillId="2" borderId="0" xfId="1" applyFill="1"/>
    <xf numFmtId="0" fontId="1" fillId="2" borderId="0" xfId="1" applyFill="1" applyAlignment="1">
      <alignment wrapText="1"/>
    </xf>
    <xf numFmtId="0" fontId="1" fillId="2" borderId="0" xfId="1" applyFill="1" applyAlignment="1">
      <alignment horizontal="center" wrapText="1"/>
    </xf>
    <xf numFmtId="0" fontId="1" fillId="0" borderId="0" xfId="1"/>
    <xf numFmtId="0" fontId="3" fillId="0" borderId="0" xfId="1" applyFont="1" applyAlignment="1" applyProtection="1">
      <alignment horizontal="left"/>
      <protection locked="0"/>
    </xf>
    <xf numFmtId="0" fontId="4" fillId="0" borderId="0" xfId="1" applyFont="1"/>
    <xf numFmtId="0" fontId="3" fillId="0" borderId="0" xfId="1" applyFont="1" applyAlignment="1">
      <alignment horizontal="left"/>
    </xf>
    <xf numFmtId="0" fontId="3" fillId="0" borderId="0" xfId="1" applyFont="1" applyAlignment="1">
      <alignment horizontal="center"/>
    </xf>
    <xf numFmtId="0" fontId="5" fillId="0" borderId="0" xfId="1" applyFont="1" applyAlignment="1" applyProtection="1">
      <alignment horizontal="left"/>
      <protection locked="0"/>
    </xf>
    <xf numFmtId="0" fontId="1" fillId="0" borderId="0" xfId="1" applyAlignment="1">
      <alignment horizontal="left"/>
    </xf>
    <xf numFmtId="0" fontId="1" fillId="0" borderId="0" xfId="1" applyAlignment="1">
      <alignment horizontal="center"/>
    </xf>
    <xf numFmtId="0" fontId="1" fillId="0" borderId="0" xfId="1" applyAlignment="1" applyProtection="1">
      <alignment horizontal="left"/>
      <protection locked="0"/>
    </xf>
    <xf numFmtId="0" fontId="1" fillId="3" borderId="1" xfId="1" applyFill="1" applyBorder="1" applyAlignment="1" applyProtection="1">
      <alignment horizontal="center" wrapText="1"/>
      <protection locked="0"/>
    </xf>
    <xf numFmtId="0" fontId="1" fillId="3" borderId="1" xfId="1" applyFill="1" applyBorder="1" applyAlignment="1" applyProtection="1">
      <alignment horizontal="center"/>
      <protection locked="0"/>
    </xf>
    <xf numFmtId="0" fontId="1" fillId="0" borderId="0" xfId="1" applyAlignment="1" applyProtection="1">
      <alignment wrapText="1"/>
      <protection locked="0"/>
    </xf>
    <xf numFmtId="0" fontId="1" fillId="4" borderId="0" xfId="1" applyFill="1" applyAlignment="1" applyProtection="1">
      <alignment horizontal="center" vertical="center"/>
      <protection locked="0"/>
    </xf>
    <xf numFmtId="0" fontId="1" fillId="0" borderId="0" xfId="1" applyAlignment="1" applyProtection="1">
      <alignment horizontal="center" wrapText="1"/>
      <protection locked="0"/>
    </xf>
    <xf numFmtId="0" fontId="1" fillId="0" borderId="0" xfId="1" applyAlignment="1" applyProtection="1">
      <alignment horizontal="left" wrapText="1"/>
      <protection locked="0"/>
    </xf>
    <xf numFmtId="0" fontId="1" fillId="0" borderId="0" xfId="1" applyProtection="1">
      <protection locked="0"/>
    </xf>
    <xf numFmtId="0" fontId="1" fillId="0" borderId="0" xfId="1" applyAlignment="1" applyProtection="1">
      <alignment horizontal="center"/>
      <protection locked="0"/>
    </xf>
    <xf numFmtId="0" fontId="1" fillId="0" borderId="0" xfId="1" applyAlignment="1">
      <alignment wrapText="1"/>
    </xf>
    <xf numFmtId="0" fontId="6" fillId="0" borderId="0" xfId="1" applyFont="1" applyAlignment="1">
      <alignment wrapText="1"/>
    </xf>
    <xf numFmtId="0" fontId="8" fillId="0" borderId="0" xfId="2" applyFont="1" applyBorder="1" applyProtection="1"/>
    <xf numFmtId="0" fontId="1" fillId="4" borderId="0" xfId="1" applyFill="1" applyAlignment="1">
      <alignment horizontal="center"/>
    </xf>
    <xf numFmtId="0" fontId="9" fillId="0" borderId="0" xfId="1" applyFont="1" applyAlignment="1">
      <alignment horizontal="center" wrapText="1"/>
    </xf>
    <xf numFmtId="0" fontId="1" fillId="0" borderId="0" xfId="1" applyAlignment="1">
      <alignment horizontal="center" wrapText="1"/>
    </xf>
    <xf numFmtId="0" fontId="1" fillId="0" borderId="0" xfId="1" applyAlignment="1">
      <alignment horizontal="left" wrapText="1"/>
    </xf>
    <xf numFmtId="0" fontId="1" fillId="4" borderId="0" xfId="1" applyFill="1" applyAlignment="1" applyProtection="1">
      <alignment horizontal="center"/>
      <protection locked="0"/>
    </xf>
    <xf numFmtId="0" fontId="9" fillId="0" borderId="0" xfId="1" applyFont="1" applyAlignment="1">
      <alignment horizontal="center"/>
    </xf>
    <xf numFmtId="0" fontId="3" fillId="0" borderId="0" xfId="1" applyFont="1" applyAlignment="1">
      <alignment horizontal="left" wrapText="1"/>
    </xf>
    <xf numFmtId="0" fontId="1" fillId="4" borderId="0" xfId="1" applyFill="1" applyAlignment="1" applyProtection="1">
      <alignment horizontal="center" vertical="center" wrapText="1"/>
      <protection locked="0"/>
    </xf>
    <xf numFmtId="0" fontId="1" fillId="0" borderId="0" xfId="1" applyAlignment="1">
      <alignment horizontal="right"/>
    </xf>
    <xf numFmtId="0" fontId="9" fillId="0" borderId="0" xfId="1" applyFont="1" applyAlignment="1">
      <alignment horizontal="left" wrapText="1"/>
    </xf>
    <xf numFmtId="0" fontId="9" fillId="0" borderId="0" xfId="1" applyFont="1" applyAlignment="1">
      <alignment horizontal="left"/>
    </xf>
    <xf numFmtId="49" fontId="1" fillId="0" borderId="0" xfId="1" applyNumberFormat="1" applyAlignment="1" applyProtection="1">
      <alignment horizontal="left"/>
      <protection locked="0"/>
    </xf>
    <xf numFmtId="0" fontId="10" fillId="0" borderId="0" xfId="1" applyFont="1" applyAlignment="1">
      <alignment horizontal="left"/>
    </xf>
    <xf numFmtId="0" fontId="10" fillId="0" borderId="0" xfId="1" applyFont="1" applyAlignment="1">
      <alignment horizontal="left" wrapText="1"/>
    </xf>
    <xf numFmtId="0" fontId="10" fillId="0" borderId="0" xfId="1" applyFont="1" applyAlignment="1" applyProtection="1">
      <alignment horizontal="left"/>
      <protection locked="0"/>
    </xf>
    <xf numFmtId="0" fontId="10" fillId="0" borderId="0" xfId="1" applyFont="1" applyAlignment="1">
      <alignment horizontal="center" wrapText="1"/>
    </xf>
    <xf numFmtId="0" fontId="2" fillId="0" borderId="0" xfId="1" applyFont="1" applyAlignment="1" applyProtection="1">
      <alignment horizontal="left"/>
      <protection locked="0"/>
    </xf>
    <xf numFmtId="0" fontId="2" fillId="0" borderId="0" xfId="1" applyFont="1" applyAlignment="1">
      <alignment horizontal="left" wrapText="1"/>
    </xf>
    <xf numFmtId="0" fontId="2" fillId="0" borderId="0" xfId="1" applyFont="1" applyAlignment="1">
      <alignment horizontal="left"/>
    </xf>
    <xf numFmtId="0" fontId="11" fillId="0" borderId="0" xfId="1" applyFont="1" applyAlignment="1">
      <alignment vertical="center"/>
    </xf>
    <xf numFmtId="0" fontId="7" fillId="0" borderId="0" xfId="2" applyBorder="1" applyProtection="1"/>
    <xf numFmtId="0" fontId="7" fillId="0" borderId="0" xfId="2" applyBorder="1" applyAlignment="1" applyProtection="1">
      <alignment horizontal="left"/>
      <protection locked="0"/>
    </xf>
    <xf numFmtId="0" fontId="12" fillId="0" borderId="0" xfId="0" applyFont="1"/>
    <xf numFmtId="164" fontId="12" fillId="0" borderId="0" xfId="0" applyNumberFormat="1" applyFont="1"/>
    <xf numFmtId="166" fontId="12" fillId="0" borderId="0" xfId="0" applyNumberFormat="1" applyFont="1"/>
    <xf numFmtId="1" fontId="12" fillId="0" borderId="0" xfId="0" applyNumberFormat="1" applyFont="1" applyAlignment="1">
      <alignment horizontal="left"/>
    </xf>
    <xf numFmtId="1" fontId="0" fillId="0" borderId="0" xfId="0" applyNumberFormat="1" applyAlignment="1">
      <alignment horizontal="left"/>
    </xf>
    <xf numFmtId="165" fontId="12" fillId="0" borderId="0" xfId="0" applyNumberFormat="1" applyFont="1"/>
    <xf numFmtId="0" fontId="12" fillId="0" borderId="0" xfId="0" applyFont="1" applyAlignment="1">
      <alignment horizontal="left"/>
    </xf>
    <xf numFmtId="0" fontId="0" fillId="0" borderId="0" xfId="0" applyAlignment="1">
      <alignment horizontal="left"/>
    </xf>
    <xf numFmtId="0" fontId="12"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2" fontId="0" fillId="0" borderId="0" xfId="0" applyNumberFormat="1" applyAlignment="1">
      <alignment horizontal="right"/>
    </xf>
    <xf numFmtId="49" fontId="12" fillId="0" borderId="0" xfId="0" applyNumberFormat="1" applyFont="1"/>
    <xf numFmtId="0" fontId="13" fillId="0" borderId="0" xfId="0" applyFont="1"/>
    <xf numFmtId="0" fontId="15" fillId="0" borderId="0" xfId="0" applyFont="1"/>
    <xf numFmtId="14" fontId="13" fillId="0" borderId="0" xfId="0" applyNumberFormat="1" applyFont="1"/>
    <xf numFmtId="0" fontId="7" fillId="0" borderId="0" xfId="2" applyProtection="1">
      <protection locked="0"/>
    </xf>
    <xf numFmtId="0" fontId="1" fillId="3" borderId="4" xfId="1" applyFill="1" applyBorder="1" applyAlignment="1" applyProtection="1">
      <alignment horizontal="center" wrapText="1"/>
      <protection locked="0"/>
    </xf>
    <xf numFmtId="0" fontId="1" fillId="3" borderId="0" xfId="1" applyFill="1" applyAlignment="1" applyProtection="1">
      <alignment horizontal="center" wrapText="1"/>
      <protection locked="0"/>
    </xf>
    <xf numFmtId="0" fontId="14" fillId="0" borderId="0" xfId="0" applyFont="1"/>
    <xf numFmtId="0" fontId="6" fillId="0" borderId="0" xfId="1" applyFont="1"/>
    <xf numFmtId="0" fontId="15" fillId="0" borderId="0" xfId="0" applyFont="1" applyAlignment="1">
      <alignment wrapText="1"/>
    </xf>
    <xf numFmtId="9" fontId="9" fillId="0" borderId="0" xfId="3" applyFont="1" applyFill="1" applyAlignment="1">
      <alignment horizontal="left"/>
    </xf>
    <xf numFmtId="9" fontId="1" fillId="0" borderId="0" xfId="3" applyFont="1" applyFill="1" applyAlignment="1" applyProtection="1">
      <alignment horizontal="left" wrapText="1"/>
      <protection locked="0"/>
    </xf>
    <xf numFmtId="0" fontId="1" fillId="0" borderId="2" xfId="1" applyBorder="1" applyAlignment="1" applyProtection="1">
      <alignment wrapText="1"/>
      <protection locked="0"/>
    </xf>
    <xf numFmtId="0" fontId="1" fillId="0" borderId="3" xfId="1" applyBorder="1" applyAlignment="1" applyProtection="1">
      <alignment wrapText="1"/>
      <protection locked="0"/>
    </xf>
    <xf numFmtId="0" fontId="1" fillId="4" borderId="0" xfId="1" applyFill="1" applyAlignment="1">
      <alignment horizontal="center" wrapText="1"/>
    </xf>
    <xf numFmtId="0" fontId="1" fillId="4" borderId="0" xfId="1" applyFill="1" applyAlignment="1" applyProtection="1">
      <alignment horizontal="center" wrapText="1"/>
      <protection locked="0"/>
    </xf>
    <xf numFmtId="0" fontId="10" fillId="0" borderId="0" xfId="1" applyFont="1" applyAlignment="1" applyProtection="1">
      <alignment horizontal="left" wrapText="1"/>
      <protection locked="0"/>
    </xf>
    <xf numFmtId="0" fontId="17" fillId="0" borderId="0" xfId="1" applyFont="1" applyAlignment="1">
      <alignment horizontal="left"/>
    </xf>
    <xf numFmtId="0" fontId="17" fillId="0" borderId="0" xfId="1" applyFont="1" applyAlignment="1">
      <alignment horizontal="center"/>
    </xf>
    <xf numFmtId="0" fontId="18" fillId="0" borderId="0" xfId="2" applyFont="1"/>
    <xf numFmtId="0" fontId="18" fillId="0" borderId="0" xfId="2" applyFont="1" applyBorder="1" applyProtection="1"/>
    <xf numFmtId="0" fontId="18" fillId="0" borderId="0" xfId="2" applyFont="1" applyProtection="1">
      <protection locked="0"/>
    </xf>
    <xf numFmtId="0" fontId="19" fillId="0" borderId="0" xfId="0" applyFont="1"/>
    <xf numFmtId="164" fontId="19" fillId="0" borderId="0" xfId="0" applyNumberFormat="1" applyFont="1"/>
    <xf numFmtId="164" fontId="14" fillId="0" borderId="0" xfId="0" applyNumberFormat="1" applyFont="1"/>
    <xf numFmtId="14" fontId="14" fillId="0" borderId="0" xfId="0" applyNumberFormat="1" applyFont="1"/>
    <xf numFmtId="0" fontId="20" fillId="0" borderId="0" xfId="0" applyFont="1"/>
    <xf numFmtId="0" fontId="7" fillId="0" borderId="0" xfId="1" applyFont="1"/>
    <xf numFmtId="0" fontId="21" fillId="0" borderId="0" xfId="0" applyFont="1"/>
    <xf numFmtId="16" fontId="14" fillId="0" borderId="0" xfId="0" applyNumberFormat="1" applyFont="1"/>
    <xf numFmtId="0" fontId="1" fillId="2" borderId="0" xfId="1" applyFill="1"/>
  </cellXfs>
  <cellStyles count="4">
    <cellStyle name="Hyperlink" xfId="2" builtinId="8"/>
    <cellStyle name="Normal" xfId="0" builtinId="0"/>
    <cellStyle name="Normal 2" xfId="1"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worksheet" Target="worksheets/sheet1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CrashData/Units/Unit/PBCAT_Pedestrian_Action/@ID" TargetMode="External"/><Relationship Id="rId7" Type="http://schemas.openxmlformats.org/officeDocument/2006/relationships/printerSettings" Target="../printerSettings/printerSettings1.bin"/><Relationship Id="rId2" Type="http://schemas.openxmlformats.org/officeDocument/2006/relationships/hyperlink" Target="mailto:/CrashData/Units/Unit/Pedalcyclist_Action/@ID" TargetMode="External"/><Relationship Id="rId1" Type="http://schemas.openxmlformats.org/officeDocument/2006/relationships/hyperlink" Target="mailto:/CrashData/Units/Unit/Pedestrian_Action/@ID" TargetMode="External"/><Relationship Id="rId6" Type="http://schemas.openxmlformats.org/officeDocument/2006/relationships/hyperlink" Target="mailto:/CrashData/Units/Unit/Autonomous_Unit/@ID" TargetMode="External"/><Relationship Id="rId5" Type="http://schemas.openxmlformats.org/officeDocument/2006/relationships/hyperlink" Target="mailto:/CrashData/Units/Unit/E_Scooter/@ID" TargetMode="External"/><Relationship Id="rId4" Type="http://schemas.openxmlformats.org/officeDocument/2006/relationships/hyperlink" Target="mailto:/CrashData/Units/Unit/PBCAT_PedalCyclist_Action/@ID"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CrashData/Units/Unit/Driver/Drug/Category1/@ID" TargetMode="External"/><Relationship Id="rId2" Type="http://schemas.openxmlformats.org/officeDocument/2006/relationships/hyperlink" Target="mailto:/CrashData/Units/Unit/Persons/Person/Helmet/@ID" TargetMode="External"/><Relationship Id="rId1" Type="http://schemas.openxmlformats.org/officeDocument/2006/relationships/hyperlink" Target="mailto:/CrashData/Units/Unit/Persons/Person/Position/@ID" TargetMode="External"/><Relationship Id="rId6" Type="http://schemas.openxmlformats.org/officeDocument/2006/relationships/hyperlink" Target="mailto:/CrashData/Units/Unit/Driver/DriverLicense/DLClass/@ID" TargetMode="External"/><Relationship Id="rId5" Type="http://schemas.openxmlformats.org/officeDocument/2006/relationships/hyperlink" Target="mailto:/CrashData/Units/Unit/Driver/DriverLicense/DLState/@ID" TargetMode="External"/><Relationship Id="rId4" Type="http://schemas.openxmlformats.org/officeDocument/2006/relationships/hyperlink" Target="mailto:/CrashData/Units/Unit/Driver/DriverLicense/DLType/@ID"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W20"/>
  <sheetViews>
    <sheetView zoomScale="96" zoomScaleNormal="96" workbookViewId="0">
      <selection activeCell="B2" sqref="B2"/>
    </sheetView>
  </sheetViews>
  <sheetFormatPr defaultColWidth="9.140625" defaultRowHeight="15"/>
  <cols>
    <col min="1" max="1" width="12" style="9" customWidth="1"/>
    <col min="2" max="2" width="83.140625" style="9" customWidth="1"/>
    <col min="3" max="257" width="12" style="9" customWidth="1"/>
    <col min="258" max="1025" width="11.42578125" style="12" customWidth="1"/>
    <col min="1026" max="16384" width="9.140625" style="12"/>
  </cols>
  <sheetData>
    <row r="2" spans="2:2" ht="15.75">
      <c r="B2" s="8" t="s">
        <v>41049</v>
      </c>
    </row>
    <row r="4" spans="2:2" ht="92.25" customHeight="1">
      <c r="B4" s="10" t="s">
        <v>41050</v>
      </c>
    </row>
    <row r="5" spans="2:2">
      <c r="B5" s="10"/>
    </row>
    <row r="6" spans="2:2">
      <c r="B6" s="10" t="s">
        <v>39772</v>
      </c>
    </row>
    <row r="7" spans="2:2">
      <c r="B7" s="10"/>
    </row>
    <row r="8" spans="2:2">
      <c r="B8" s="11" t="s">
        <v>39773</v>
      </c>
    </row>
    <row r="9" spans="2:2">
      <c r="B9" s="10"/>
    </row>
    <row r="10" spans="2:2">
      <c r="B10" s="10" t="s">
        <v>39774</v>
      </c>
    </row>
    <row r="11" spans="2:2">
      <c r="B11" s="10"/>
    </row>
    <row r="12" spans="2:2" ht="30">
      <c r="B12" s="10" t="s">
        <v>39775</v>
      </c>
    </row>
    <row r="13" spans="2:2">
      <c r="B13" s="10"/>
    </row>
    <row r="14" spans="2:2" ht="30">
      <c r="B14" s="10" t="s">
        <v>39776</v>
      </c>
    </row>
    <row r="15" spans="2:2">
      <c r="B15" s="10"/>
    </row>
    <row r="16" spans="2:2" ht="75">
      <c r="B16" s="10" t="s">
        <v>39777</v>
      </c>
    </row>
    <row r="18" spans="2:2" ht="120">
      <c r="B18" s="10" t="s">
        <v>41051</v>
      </c>
    </row>
    <row r="20" spans="2:2">
      <c r="B20" s="11" t="s">
        <v>39778</v>
      </c>
    </row>
  </sheetData>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I10"/>
  <sheetViews>
    <sheetView zoomScaleNormal="100" workbookViewId="0">
      <selection activeCell="A2" sqref="A2:G2"/>
    </sheetView>
  </sheetViews>
  <sheetFormatPr defaultColWidth="9.140625" defaultRowHeight="15"/>
  <cols>
    <col min="1" max="1" width="42.140625" style="27" customWidth="1"/>
    <col min="2" max="2" width="83.140625" style="27" customWidth="1"/>
    <col min="3" max="4" width="12.140625" style="27" hidden="1" customWidth="1"/>
    <col min="5" max="6" width="18.42578125" style="27" customWidth="1"/>
    <col min="7" max="7" width="18.42578125" style="28" customWidth="1"/>
    <col min="8" max="8" width="79.85546875" style="20" customWidth="1"/>
    <col min="9" max="1025" width="11.42578125" style="12" customWidth="1"/>
    <col min="1026" max="16384" width="9.140625" style="12"/>
  </cols>
  <sheetData>
    <row r="2" spans="1:9" s="14" customFormat="1" ht="20.25">
      <c r="A2" s="96" t="s">
        <v>41038</v>
      </c>
      <c r="B2" s="96"/>
      <c r="C2" s="96"/>
      <c r="D2" s="96"/>
      <c r="E2" s="96"/>
      <c r="F2" s="96"/>
      <c r="G2" s="96"/>
    </row>
    <row r="3" spans="1:9" ht="20.25">
      <c r="A3" s="13"/>
      <c r="B3" s="15"/>
      <c r="C3" s="15"/>
      <c r="D3" s="15"/>
      <c r="E3" s="15"/>
      <c r="F3" s="15"/>
      <c r="G3" s="15"/>
      <c r="H3" s="15"/>
      <c r="I3" s="15"/>
    </row>
    <row r="4" spans="1:9" ht="18">
      <c r="A4" s="17" t="s">
        <v>41039</v>
      </c>
      <c r="B4" s="35"/>
      <c r="C4" s="18"/>
      <c r="D4" s="18"/>
      <c r="E4" s="18"/>
      <c r="F4" s="18"/>
      <c r="G4" s="19"/>
      <c r="H4" s="18"/>
      <c r="I4" s="18"/>
    </row>
    <row r="5" spans="1:9">
      <c r="A5" s="20"/>
      <c r="B5" s="18"/>
      <c r="C5" s="18"/>
      <c r="D5" s="18"/>
      <c r="E5" s="18"/>
      <c r="F5" s="18"/>
      <c r="G5" s="19"/>
      <c r="H5" s="18"/>
    </row>
    <row r="6" spans="1:9">
      <c r="A6" s="20"/>
      <c r="B6" s="18"/>
      <c r="C6" s="18"/>
      <c r="D6" s="18"/>
      <c r="E6" s="18"/>
      <c r="F6" s="18"/>
      <c r="G6" s="19"/>
      <c r="H6" s="18"/>
    </row>
    <row r="7" spans="1:9" s="19" customFormat="1" ht="80.099999999999994" customHeight="1">
      <c r="A7" s="21" t="s">
        <v>39781</v>
      </c>
      <c r="B7" s="21" t="s">
        <v>39782</v>
      </c>
      <c r="C7" s="21" t="s">
        <v>39783</v>
      </c>
      <c r="D7" s="21" t="s">
        <v>39784</v>
      </c>
      <c r="E7" s="21" t="s">
        <v>39785</v>
      </c>
      <c r="F7" s="21" t="s">
        <v>39786</v>
      </c>
      <c r="G7" s="21" t="s">
        <v>39787</v>
      </c>
      <c r="H7" s="21" t="s">
        <v>39792</v>
      </c>
    </row>
    <row r="8" spans="1:9">
      <c r="A8" s="27" t="s">
        <v>41040</v>
      </c>
      <c r="B8" s="27" t="s">
        <v>41041</v>
      </c>
      <c r="E8" s="27" t="s">
        <v>41042</v>
      </c>
      <c r="F8" s="27" t="s">
        <v>39804</v>
      </c>
      <c r="G8" s="28">
        <v>30</v>
      </c>
      <c r="H8" s="26" t="s">
        <v>41043</v>
      </c>
    </row>
    <row r="9" spans="1:9">
      <c r="A9" s="27" t="s">
        <v>41044</v>
      </c>
      <c r="B9" s="27" t="s">
        <v>41045</v>
      </c>
      <c r="E9" s="27" t="s">
        <v>39796</v>
      </c>
      <c r="F9" s="27" t="s">
        <v>39797</v>
      </c>
      <c r="H9" s="26" t="s">
        <v>41046</v>
      </c>
    </row>
    <row r="10" spans="1:9">
      <c r="A10" s="27" t="s">
        <v>39782</v>
      </c>
      <c r="B10" s="27" t="s">
        <v>39782</v>
      </c>
      <c r="E10" s="27" t="s">
        <v>41047</v>
      </c>
      <c r="F10" s="27" t="s">
        <v>39804</v>
      </c>
      <c r="G10" s="28">
        <v>100</v>
      </c>
      <c r="H10" s="26" t="s">
        <v>41048</v>
      </c>
    </row>
  </sheetData>
  <mergeCells count="1">
    <mergeCell ref="A2:G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1"/>
  <sheetViews>
    <sheetView workbookViewId="0">
      <selection activeCell="A12" sqref="A12"/>
    </sheetView>
  </sheetViews>
  <sheetFormatPr defaultColWidth="9" defaultRowHeight="12.75"/>
  <cols>
    <col min="1" max="1" width="12.85546875" bestFit="1" customWidth="1"/>
    <col min="2" max="2" width="16.85546875" bestFit="1" customWidth="1"/>
    <col min="3" max="4" width="15.140625" bestFit="1" customWidth="1"/>
  </cols>
  <sheetData>
    <row r="1" spans="1:4" s="54" customFormat="1">
      <c r="A1" s="54" t="s">
        <v>36252</v>
      </c>
      <c r="B1" s="54" t="s">
        <v>36253</v>
      </c>
      <c r="C1" s="55" t="s">
        <v>0</v>
      </c>
      <c r="D1" s="55" t="s">
        <v>1</v>
      </c>
    </row>
    <row r="2" spans="1:4">
      <c r="A2">
        <v>1</v>
      </c>
      <c r="B2" t="s">
        <v>261</v>
      </c>
      <c r="C2" s="1">
        <v>37622</v>
      </c>
      <c r="D2" s="1">
        <v>2958465</v>
      </c>
    </row>
    <row r="3" spans="1:4">
      <c r="A3">
        <v>2</v>
      </c>
      <c r="B3" t="s">
        <v>200</v>
      </c>
      <c r="C3" s="1">
        <v>37622</v>
      </c>
      <c r="D3" s="1">
        <v>2958465</v>
      </c>
    </row>
    <row r="4" spans="1:4">
      <c r="A4">
        <v>3</v>
      </c>
      <c r="B4" t="s">
        <v>2154</v>
      </c>
      <c r="C4" s="1">
        <v>37622</v>
      </c>
      <c r="D4" s="1">
        <v>2958465</v>
      </c>
    </row>
    <row r="5" spans="1:4">
      <c r="A5">
        <v>4</v>
      </c>
      <c r="B5" t="s">
        <v>194</v>
      </c>
      <c r="C5" s="1">
        <v>37622</v>
      </c>
      <c r="D5" s="1">
        <v>2958465</v>
      </c>
    </row>
    <row r="6" spans="1:4">
      <c r="A6">
        <v>5</v>
      </c>
      <c r="B6" t="s">
        <v>335</v>
      </c>
      <c r="C6" s="1">
        <v>37622</v>
      </c>
      <c r="D6" s="1">
        <v>2958465</v>
      </c>
    </row>
    <row r="7" spans="1:4">
      <c r="A7">
        <v>6</v>
      </c>
      <c r="B7" t="s">
        <v>211</v>
      </c>
      <c r="C7" s="1">
        <v>37622</v>
      </c>
      <c r="D7" s="1">
        <v>2958465</v>
      </c>
    </row>
    <row r="8" spans="1:4">
      <c r="A8">
        <v>7</v>
      </c>
      <c r="B8" t="s">
        <v>1040</v>
      </c>
      <c r="C8" s="1">
        <v>37622</v>
      </c>
      <c r="D8" s="1">
        <v>2958465</v>
      </c>
    </row>
    <row r="9" spans="1:4">
      <c r="A9">
        <v>8</v>
      </c>
      <c r="B9" t="s">
        <v>195</v>
      </c>
      <c r="C9" s="1">
        <v>37622</v>
      </c>
      <c r="D9" s="1">
        <v>2958465</v>
      </c>
    </row>
    <row r="10" spans="1:4">
      <c r="A10">
        <v>9</v>
      </c>
      <c r="B10" t="s">
        <v>134</v>
      </c>
      <c r="C10" s="1">
        <v>40179</v>
      </c>
      <c r="D10" s="1">
        <v>2958465</v>
      </c>
    </row>
    <row r="11" spans="1:4">
      <c r="A11">
        <v>11</v>
      </c>
      <c r="B11" t="s">
        <v>133</v>
      </c>
      <c r="C11" s="1">
        <v>40179</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23B8E-F1F2-9F42-A21B-1E3C05403066}">
  <dimension ref="A1:C26"/>
  <sheetViews>
    <sheetView workbookViewId="0"/>
  </sheetViews>
  <sheetFormatPr defaultColWidth="10.7109375" defaultRowHeight="12.75"/>
  <cols>
    <col min="1" max="1" width="22.140625" bestFit="1" customWidth="1"/>
    <col min="2" max="2" width="30.42578125" bestFit="1" customWidth="1"/>
    <col min="3" max="3" width="16" bestFit="1" customWidth="1"/>
  </cols>
  <sheetData>
    <row r="1" spans="1:3">
      <c r="A1" s="54" t="s">
        <v>6696</v>
      </c>
      <c r="B1" s="54" t="s">
        <v>42089</v>
      </c>
      <c r="C1" s="54" t="s">
        <v>42090</v>
      </c>
    </row>
    <row r="2" spans="1:3">
      <c r="A2">
        <v>1</v>
      </c>
      <c r="B2" t="s">
        <v>42091</v>
      </c>
      <c r="C2">
        <v>18</v>
      </c>
    </row>
    <row r="3" spans="1:3">
      <c r="A3">
        <v>2</v>
      </c>
      <c r="B3" t="s">
        <v>42092</v>
      </c>
      <c r="C3">
        <v>12</v>
      </c>
    </row>
    <row r="4" spans="1:3">
      <c r="A4">
        <v>3</v>
      </c>
      <c r="B4" t="s">
        <v>42093</v>
      </c>
      <c r="C4">
        <v>24</v>
      </c>
    </row>
    <row r="5" spans="1:3">
      <c r="A5">
        <v>4</v>
      </c>
      <c r="B5" t="s">
        <v>42094</v>
      </c>
      <c r="C5">
        <v>2</v>
      </c>
    </row>
    <row r="6" spans="1:3">
      <c r="A6">
        <v>5</v>
      </c>
      <c r="B6" t="s">
        <v>42095</v>
      </c>
      <c r="C6">
        <v>15</v>
      </c>
    </row>
    <row r="7" spans="1:3">
      <c r="A7">
        <v>6</v>
      </c>
      <c r="B7" t="s">
        <v>42096</v>
      </c>
      <c r="C7">
        <v>17</v>
      </c>
    </row>
    <row r="8" spans="1:3">
      <c r="A8">
        <v>7</v>
      </c>
      <c r="B8" t="s">
        <v>42097</v>
      </c>
      <c r="C8">
        <v>20</v>
      </c>
    </row>
    <row r="9" spans="1:3">
      <c r="A9">
        <v>8</v>
      </c>
      <c r="B9" t="s">
        <v>42098</v>
      </c>
      <c r="C9">
        <v>1</v>
      </c>
    </row>
    <row r="10" spans="1:3">
      <c r="A10">
        <v>9</v>
      </c>
      <c r="B10" t="s">
        <v>42099</v>
      </c>
      <c r="C10">
        <v>23</v>
      </c>
    </row>
    <row r="11" spans="1:3">
      <c r="A11">
        <v>10</v>
      </c>
      <c r="B11" t="s">
        <v>42100</v>
      </c>
      <c r="C11">
        <v>22</v>
      </c>
    </row>
    <row r="12" spans="1:3">
      <c r="A12">
        <v>11</v>
      </c>
      <c r="B12" t="s">
        <v>42101</v>
      </c>
      <c r="C12">
        <v>16</v>
      </c>
    </row>
    <row r="13" spans="1:3">
      <c r="A13">
        <v>12</v>
      </c>
      <c r="B13" t="s">
        <v>42102</v>
      </c>
      <c r="C13">
        <v>13</v>
      </c>
    </row>
    <row r="14" spans="1:3">
      <c r="A14">
        <v>13</v>
      </c>
      <c r="B14" t="s">
        <v>42103</v>
      </c>
      <c r="C14">
        <v>25</v>
      </c>
    </row>
    <row r="15" spans="1:3">
      <c r="A15">
        <v>14</v>
      </c>
      <c r="B15" t="s">
        <v>42104</v>
      </c>
      <c r="C15">
        <v>4</v>
      </c>
    </row>
    <row r="16" spans="1:3">
      <c r="A16">
        <v>15</v>
      </c>
      <c r="B16" t="s">
        <v>42105</v>
      </c>
      <c r="C16">
        <v>21</v>
      </c>
    </row>
    <row r="17" spans="1:3">
      <c r="A17">
        <v>16</v>
      </c>
      <c r="B17" t="s">
        <v>42106</v>
      </c>
      <c r="C17">
        <v>9</v>
      </c>
    </row>
    <row r="18" spans="1:3">
      <c r="A18">
        <v>17</v>
      </c>
      <c r="B18" t="s">
        <v>42107</v>
      </c>
      <c r="C18">
        <v>7</v>
      </c>
    </row>
    <row r="19" spans="1:3">
      <c r="A19">
        <v>18</v>
      </c>
      <c r="B19" t="s">
        <v>42108</v>
      </c>
      <c r="C19">
        <v>10</v>
      </c>
    </row>
    <row r="20" spans="1:3">
      <c r="A20">
        <v>19</v>
      </c>
      <c r="B20" t="s">
        <v>42109</v>
      </c>
      <c r="C20">
        <v>3</v>
      </c>
    </row>
    <row r="21" spans="1:3">
      <c r="A21">
        <v>20</v>
      </c>
      <c r="B21" t="s">
        <v>42110</v>
      </c>
      <c r="C21">
        <v>5</v>
      </c>
    </row>
    <row r="22" spans="1:3">
      <c r="A22">
        <v>21</v>
      </c>
      <c r="B22" t="s">
        <v>42111</v>
      </c>
      <c r="C22">
        <v>19</v>
      </c>
    </row>
    <row r="23" spans="1:3">
      <c r="A23">
        <v>22</v>
      </c>
      <c r="B23" t="s">
        <v>42112</v>
      </c>
      <c r="C23">
        <v>14</v>
      </c>
    </row>
    <row r="24" spans="1:3">
      <c r="A24">
        <v>23</v>
      </c>
      <c r="B24" t="s">
        <v>42113</v>
      </c>
      <c r="C24">
        <v>6</v>
      </c>
    </row>
    <row r="25" spans="1:3">
      <c r="A25">
        <v>24</v>
      </c>
      <c r="B25" t="s">
        <v>42114</v>
      </c>
      <c r="C25">
        <v>11</v>
      </c>
    </row>
    <row r="26" spans="1:3">
      <c r="A26">
        <v>25</v>
      </c>
      <c r="B26" t="s">
        <v>42115</v>
      </c>
      <c r="C26">
        <v>8</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E12"/>
  <sheetViews>
    <sheetView workbookViewId="0"/>
  </sheetViews>
  <sheetFormatPr defaultColWidth="9" defaultRowHeight="12.75"/>
  <cols>
    <col min="1" max="1" width="14.140625" bestFit="1" customWidth="1"/>
    <col min="2" max="2" width="34" customWidth="1"/>
    <col min="3" max="3" width="19.85546875" style="1" customWidth="1"/>
    <col min="4" max="4" width="15.85546875" customWidth="1"/>
    <col min="5" max="5" width="11.140625" bestFit="1" customWidth="1"/>
  </cols>
  <sheetData>
    <row r="1" spans="1:5" s="54" customFormat="1" ht="15.75">
      <c r="A1" s="88" t="s">
        <v>41629</v>
      </c>
      <c r="B1" s="88" t="s">
        <v>41630</v>
      </c>
      <c r="C1" s="89" t="s">
        <v>0</v>
      </c>
      <c r="D1" s="89" t="s">
        <v>1</v>
      </c>
      <c r="E1" s="55"/>
    </row>
    <row r="2" spans="1:5" ht="15">
      <c r="A2" s="73">
        <v>1</v>
      </c>
      <c r="B2" s="73" t="s">
        <v>41631</v>
      </c>
      <c r="C2" s="90">
        <v>32874</v>
      </c>
      <c r="D2" s="90">
        <v>2958465</v>
      </c>
      <c r="E2" s="1"/>
    </row>
    <row r="3" spans="1:5" ht="15">
      <c r="A3" s="73">
        <v>2</v>
      </c>
      <c r="B3" s="73" t="s">
        <v>41632</v>
      </c>
      <c r="C3" s="90">
        <v>32874</v>
      </c>
      <c r="D3" s="90">
        <v>2958465</v>
      </c>
      <c r="E3" s="1"/>
    </row>
    <row r="4" spans="1:5" ht="15">
      <c r="A4" s="73">
        <v>3</v>
      </c>
      <c r="B4" s="73" t="s">
        <v>41633</v>
      </c>
      <c r="C4" s="90">
        <v>32874</v>
      </c>
      <c r="D4" s="90">
        <v>2958465</v>
      </c>
      <c r="E4" s="1"/>
    </row>
    <row r="5" spans="1:5" ht="15">
      <c r="A5" s="73">
        <v>4</v>
      </c>
      <c r="B5" s="73" t="s">
        <v>41634</v>
      </c>
      <c r="C5" s="90">
        <v>32874</v>
      </c>
      <c r="D5" s="90">
        <v>2958465</v>
      </c>
      <c r="E5" s="1"/>
    </row>
    <row r="6" spans="1:5" ht="15">
      <c r="A6" s="73">
        <v>5</v>
      </c>
      <c r="B6" s="73" t="s">
        <v>36254</v>
      </c>
      <c r="C6" s="90">
        <v>32874</v>
      </c>
      <c r="D6" s="90">
        <v>2958465</v>
      </c>
      <c r="E6" s="1"/>
    </row>
    <row r="7" spans="1:5" ht="15">
      <c r="A7" s="73">
        <v>6</v>
      </c>
      <c r="B7" s="73" t="s">
        <v>36255</v>
      </c>
      <c r="C7" s="90">
        <v>32874</v>
      </c>
      <c r="D7" s="90">
        <v>2958465</v>
      </c>
      <c r="E7" s="1"/>
    </row>
    <row r="8" spans="1:5" ht="15">
      <c r="A8" s="73">
        <v>7</v>
      </c>
      <c r="B8" s="73" t="s">
        <v>36256</v>
      </c>
      <c r="C8" s="90">
        <v>32874</v>
      </c>
      <c r="D8" s="90">
        <v>2958465</v>
      </c>
      <c r="E8" s="1"/>
    </row>
    <row r="9" spans="1:5" ht="15">
      <c r="A9" s="73">
        <v>8</v>
      </c>
      <c r="B9" s="73" t="s">
        <v>36257</v>
      </c>
      <c r="C9" s="90">
        <v>32874</v>
      </c>
      <c r="D9" s="90">
        <v>2958465</v>
      </c>
      <c r="E9" s="1"/>
    </row>
    <row r="10" spans="1:5" ht="15">
      <c r="A10" s="73">
        <v>9</v>
      </c>
      <c r="B10" s="73" t="s">
        <v>36258</v>
      </c>
      <c r="C10" s="90">
        <v>32874</v>
      </c>
      <c r="D10" s="90">
        <v>2958465</v>
      </c>
      <c r="E10" s="1"/>
    </row>
    <row r="11" spans="1:5" ht="15">
      <c r="A11" s="73">
        <v>10</v>
      </c>
      <c r="B11" s="73" t="s">
        <v>41635</v>
      </c>
      <c r="C11" s="90">
        <v>45017</v>
      </c>
      <c r="D11" s="90">
        <v>2958465</v>
      </c>
      <c r="E11" s="1"/>
    </row>
    <row r="12" spans="1:5" ht="15">
      <c r="A12" s="73">
        <v>12</v>
      </c>
      <c r="B12" s="73" t="s">
        <v>147</v>
      </c>
      <c r="C12" s="90">
        <v>40179</v>
      </c>
      <c r="D12" s="90">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5"/>
  <sheetViews>
    <sheetView workbookViewId="0">
      <selection activeCell="A6" sqref="A6"/>
    </sheetView>
  </sheetViews>
  <sheetFormatPr defaultColWidth="9" defaultRowHeight="12.75"/>
  <cols>
    <col min="1" max="1" width="8.140625" bestFit="1" customWidth="1"/>
    <col min="2" max="2" width="19" bestFit="1" customWidth="1"/>
    <col min="3" max="4" width="15.140625" bestFit="1" customWidth="1"/>
  </cols>
  <sheetData>
    <row r="1" spans="1:4" s="54" customFormat="1">
      <c r="A1" s="54" t="s">
        <v>36259</v>
      </c>
      <c r="B1" s="54" t="s">
        <v>36260</v>
      </c>
      <c r="C1" s="55" t="s">
        <v>0</v>
      </c>
      <c r="D1" s="55" t="s">
        <v>1</v>
      </c>
    </row>
    <row r="2" spans="1:4">
      <c r="A2">
        <v>-1</v>
      </c>
      <c r="B2" t="s">
        <v>3</v>
      </c>
      <c r="C2" s="1"/>
      <c r="D2" s="1"/>
    </row>
    <row r="3" spans="1:4">
      <c r="A3">
        <v>0</v>
      </c>
      <c r="B3" t="s">
        <v>133</v>
      </c>
      <c r="C3" s="1"/>
      <c r="D3" s="1"/>
    </row>
    <row r="4" spans="1:4">
      <c r="A4">
        <v>1</v>
      </c>
      <c r="B4" t="s">
        <v>628</v>
      </c>
      <c r="C4" s="1">
        <v>32874</v>
      </c>
      <c r="D4" s="1">
        <v>2958465</v>
      </c>
    </row>
    <row r="5" spans="1:4">
      <c r="A5">
        <v>2</v>
      </c>
      <c r="B5" t="s">
        <v>1096</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22"/>
  <sheetViews>
    <sheetView workbookViewId="0">
      <selection activeCell="A23" sqref="A23"/>
    </sheetView>
  </sheetViews>
  <sheetFormatPr defaultColWidth="9" defaultRowHeight="12.75"/>
  <cols>
    <col min="1" max="1" width="19.85546875" bestFit="1" customWidth="1"/>
    <col min="2" max="2" width="41" bestFit="1" customWidth="1"/>
    <col min="3" max="3" width="23.42578125" style="1" bestFit="1" customWidth="1"/>
    <col min="4" max="4" width="15.140625" style="1" bestFit="1" customWidth="1"/>
    <col min="5" max="5" width="11.140625" bestFit="1" customWidth="1"/>
  </cols>
  <sheetData>
    <row r="1" spans="1:5" s="54" customFormat="1">
      <c r="A1" s="54" t="s">
        <v>41321</v>
      </c>
      <c r="B1" s="54" t="s">
        <v>41322</v>
      </c>
      <c r="C1" s="55" t="s">
        <v>0</v>
      </c>
      <c r="D1" s="55" t="s">
        <v>1</v>
      </c>
    </row>
    <row r="2" spans="1:5">
      <c r="A2">
        <v>0</v>
      </c>
      <c r="B2" t="s">
        <v>133</v>
      </c>
      <c r="C2" s="1">
        <v>40179</v>
      </c>
      <c r="D2" s="1">
        <v>2958465</v>
      </c>
      <c r="E2" s="1"/>
    </row>
    <row r="3" spans="1:5">
      <c r="A3">
        <v>-1</v>
      </c>
      <c r="B3" t="s">
        <v>3</v>
      </c>
      <c r="E3" s="1"/>
    </row>
    <row r="4" spans="1:5">
      <c r="A4">
        <v>0</v>
      </c>
      <c r="B4" t="s">
        <v>133</v>
      </c>
      <c r="E4" s="1"/>
    </row>
    <row r="5" spans="1:5">
      <c r="A5">
        <v>9</v>
      </c>
      <c r="B5" t="s">
        <v>260</v>
      </c>
      <c r="C5" s="1">
        <v>32874</v>
      </c>
      <c r="D5" s="1">
        <v>2958465</v>
      </c>
      <c r="E5" s="1"/>
    </row>
    <row r="6" spans="1:5">
      <c r="A6">
        <v>23</v>
      </c>
      <c r="B6" t="s">
        <v>637</v>
      </c>
      <c r="C6" s="1">
        <v>32874</v>
      </c>
      <c r="D6" s="1">
        <v>2958465</v>
      </c>
      <c r="E6" s="1"/>
    </row>
    <row r="7" spans="1:5">
      <c r="A7">
        <v>30</v>
      </c>
      <c r="B7" t="s">
        <v>2226</v>
      </c>
      <c r="C7" s="1">
        <v>32874</v>
      </c>
      <c r="D7" s="1">
        <v>2958465</v>
      </c>
      <c r="E7" s="1"/>
    </row>
    <row r="8" spans="1:5">
      <c r="A8">
        <v>47</v>
      </c>
      <c r="B8" t="s">
        <v>574</v>
      </c>
      <c r="C8" s="1">
        <v>32874</v>
      </c>
      <c r="D8" s="1">
        <v>2958465</v>
      </c>
      <c r="E8" s="1"/>
    </row>
    <row r="9" spans="1:5">
      <c r="A9">
        <v>69</v>
      </c>
      <c r="B9" t="s">
        <v>36261</v>
      </c>
      <c r="C9" s="1">
        <v>40179</v>
      </c>
      <c r="D9" s="1">
        <v>2958465</v>
      </c>
      <c r="E9" s="1"/>
    </row>
    <row r="10" spans="1:5">
      <c r="A10">
        <v>71</v>
      </c>
      <c r="B10" t="s">
        <v>36262</v>
      </c>
      <c r="C10" s="1">
        <v>32874</v>
      </c>
      <c r="D10" s="1">
        <v>2958465</v>
      </c>
      <c r="E10" s="1"/>
    </row>
    <row r="11" spans="1:5">
      <c r="A11">
        <v>87</v>
      </c>
      <c r="B11" t="s">
        <v>36263</v>
      </c>
      <c r="C11" s="1">
        <v>40179</v>
      </c>
      <c r="D11" s="1">
        <v>2958465</v>
      </c>
      <c r="E11" s="1"/>
    </row>
    <row r="12" spans="1:5">
      <c r="A12">
        <v>90</v>
      </c>
      <c r="B12" t="s">
        <v>36264</v>
      </c>
      <c r="C12" s="1">
        <v>40179</v>
      </c>
      <c r="D12" s="1">
        <v>2958465</v>
      </c>
      <c r="E12" s="1"/>
    </row>
    <row r="13" spans="1:5">
      <c r="A13">
        <v>92</v>
      </c>
      <c r="B13" t="s">
        <v>147</v>
      </c>
      <c r="C13" s="1">
        <v>40179</v>
      </c>
      <c r="D13" s="1">
        <v>2958437</v>
      </c>
      <c r="E13" s="1"/>
    </row>
    <row r="14" spans="1:5">
      <c r="A14">
        <v>100</v>
      </c>
      <c r="B14" t="s">
        <v>36265</v>
      </c>
      <c r="C14" s="1">
        <v>40179</v>
      </c>
      <c r="D14" s="1">
        <v>2958465</v>
      </c>
      <c r="E14" s="1"/>
    </row>
    <row r="15" spans="1:5">
      <c r="A15">
        <v>101</v>
      </c>
      <c r="B15" t="s">
        <v>1908</v>
      </c>
      <c r="C15" s="1">
        <v>40179</v>
      </c>
      <c r="D15" s="1">
        <v>2958465</v>
      </c>
      <c r="E15" s="1"/>
    </row>
    <row r="16" spans="1:5">
      <c r="A16">
        <v>102</v>
      </c>
      <c r="B16" t="s">
        <v>36266</v>
      </c>
      <c r="C16" s="1">
        <v>40179</v>
      </c>
      <c r="D16" s="1">
        <v>2958465</v>
      </c>
      <c r="E16" s="1"/>
    </row>
    <row r="17" spans="1:5">
      <c r="A17">
        <v>103</v>
      </c>
      <c r="B17" t="s">
        <v>1118</v>
      </c>
      <c r="C17" s="1">
        <v>40179</v>
      </c>
      <c r="D17" s="1">
        <v>2958465</v>
      </c>
      <c r="E17" s="1"/>
    </row>
    <row r="18" spans="1:5">
      <c r="A18">
        <v>104</v>
      </c>
      <c r="B18" t="s">
        <v>36267</v>
      </c>
      <c r="C18" s="1">
        <v>40179</v>
      </c>
      <c r="D18" s="1">
        <v>2958465</v>
      </c>
      <c r="E18" s="1"/>
    </row>
    <row r="19" spans="1:5">
      <c r="A19">
        <v>105</v>
      </c>
      <c r="B19" t="s">
        <v>36268</v>
      </c>
      <c r="C19" s="1">
        <v>40179</v>
      </c>
      <c r="D19" s="1">
        <v>2958465</v>
      </c>
      <c r="E19" s="1"/>
    </row>
    <row r="20" spans="1:5">
      <c r="A20">
        <v>106</v>
      </c>
      <c r="B20" t="s">
        <v>2227</v>
      </c>
      <c r="C20" s="1">
        <v>40179</v>
      </c>
      <c r="D20" s="1">
        <v>2958465</v>
      </c>
      <c r="E20" s="1"/>
    </row>
    <row r="21" spans="1:5">
      <c r="A21">
        <v>107</v>
      </c>
      <c r="B21" t="s">
        <v>36269</v>
      </c>
      <c r="C21" s="1">
        <v>40179</v>
      </c>
      <c r="D21" s="1">
        <v>2958465</v>
      </c>
      <c r="E21" s="1"/>
    </row>
    <row r="22" spans="1:5">
      <c r="A22">
        <v>108</v>
      </c>
      <c r="B22" t="s">
        <v>36270</v>
      </c>
      <c r="C22" s="1">
        <v>40179</v>
      </c>
      <c r="D22" s="1">
        <v>2958465</v>
      </c>
      <c r="E22"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27"/>
  <sheetViews>
    <sheetView workbookViewId="0">
      <selection activeCell="A28" sqref="A28"/>
    </sheetView>
  </sheetViews>
  <sheetFormatPr defaultColWidth="9" defaultRowHeight="12.75"/>
  <cols>
    <col min="1" max="1" width="15.140625" bestFit="1" customWidth="1"/>
    <col min="2" max="2" width="30.42578125" bestFit="1" customWidth="1"/>
    <col min="3" max="4" width="15.140625" bestFit="1" customWidth="1"/>
  </cols>
  <sheetData>
    <row r="1" spans="1:4" s="54" customFormat="1">
      <c r="A1" s="54" t="s">
        <v>36271</v>
      </c>
      <c r="B1" s="54" t="s">
        <v>36272</v>
      </c>
      <c r="C1" s="55" t="s">
        <v>0</v>
      </c>
      <c r="D1" s="55" t="s">
        <v>1</v>
      </c>
    </row>
    <row r="2" spans="1:4">
      <c r="A2">
        <v>-2</v>
      </c>
      <c r="B2" t="s">
        <v>2</v>
      </c>
      <c r="C2" s="1"/>
      <c r="D2" s="1"/>
    </row>
    <row r="3" spans="1:4">
      <c r="A3">
        <v>-1</v>
      </c>
      <c r="B3" t="s">
        <v>3</v>
      </c>
      <c r="C3" s="1"/>
      <c r="D3" s="1"/>
    </row>
    <row r="4" spans="1:4">
      <c r="A4">
        <v>1</v>
      </c>
      <c r="B4" t="s">
        <v>36273</v>
      </c>
      <c r="C4" s="1">
        <v>40179</v>
      </c>
      <c r="D4" s="1">
        <v>2958465</v>
      </c>
    </row>
    <row r="5" spans="1:4">
      <c r="A5">
        <v>2</v>
      </c>
      <c r="B5" t="s">
        <v>1867</v>
      </c>
      <c r="C5" s="1">
        <v>40179</v>
      </c>
      <c r="D5" s="1">
        <v>2958465</v>
      </c>
    </row>
    <row r="6" spans="1:4">
      <c r="A6">
        <v>3</v>
      </c>
      <c r="B6" t="s">
        <v>36274</v>
      </c>
      <c r="C6" s="1">
        <v>40179</v>
      </c>
      <c r="D6" s="1">
        <v>2958465</v>
      </c>
    </row>
    <row r="7" spans="1:4">
      <c r="A7">
        <v>4</v>
      </c>
      <c r="B7" t="s">
        <v>36275</v>
      </c>
      <c r="C7" s="1">
        <v>40179</v>
      </c>
      <c r="D7" s="1">
        <v>2958465</v>
      </c>
    </row>
    <row r="8" spans="1:4">
      <c r="A8">
        <v>5</v>
      </c>
      <c r="B8" t="s">
        <v>1804</v>
      </c>
      <c r="C8" s="1">
        <v>40179</v>
      </c>
      <c r="D8" s="1">
        <v>2958465</v>
      </c>
    </row>
    <row r="9" spans="1:4">
      <c r="A9">
        <v>6</v>
      </c>
      <c r="B9" t="s">
        <v>36276</v>
      </c>
      <c r="C9" s="1">
        <v>40179</v>
      </c>
      <c r="D9" s="1">
        <v>2958465</v>
      </c>
    </row>
    <row r="10" spans="1:4">
      <c r="A10">
        <v>7</v>
      </c>
      <c r="B10" t="s">
        <v>36277</v>
      </c>
      <c r="C10" s="1">
        <v>40179</v>
      </c>
      <c r="D10" s="1">
        <v>2958465</v>
      </c>
    </row>
    <row r="11" spans="1:4">
      <c r="A11">
        <v>8</v>
      </c>
      <c r="B11" t="s">
        <v>36278</v>
      </c>
      <c r="C11" s="1">
        <v>40179</v>
      </c>
      <c r="D11" s="1">
        <v>2958465</v>
      </c>
    </row>
    <row r="12" spans="1:4">
      <c r="A12">
        <v>9</v>
      </c>
      <c r="B12" t="s">
        <v>1826</v>
      </c>
      <c r="C12" s="1">
        <v>40179</v>
      </c>
      <c r="D12" s="1">
        <v>2958465</v>
      </c>
    </row>
    <row r="13" spans="1:4">
      <c r="A13">
        <v>10</v>
      </c>
      <c r="B13" t="s">
        <v>2014</v>
      </c>
      <c r="C13" s="1">
        <v>40179</v>
      </c>
      <c r="D13" s="1">
        <v>2958465</v>
      </c>
    </row>
    <row r="14" spans="1:4">
      <c r="A14">
        <v>11</v>
      </c>
      <c r="B14" t="s">
        <v>36279</v>
      </c>
      <c r="C14" s="1">
        <v>40179</v>
      </c>
      <c r="D14" s="1">
        <v>2958465</v>
      </c>
    </row>
    <row r="15" spans="1:4">
      <c r="A15">
        <v>12</v>
      </c>
      <c r="B15" t="s">
        <v>36280</v>
      </c>
      <c r="C15" s="1">
        <v>40179</v>
      </c>
      <c r="D15" s="1">
        <v>2958465</v>
      </c>
    </row>
    <row r="16" spans="1:4">
      <c r="A16">
        <v>13</v>
      </c>
      <c r="B16" t="s">
        <v>1010</v>
      </c>
      <c r="C16" s="1">
        <v>40179</v>
      </c>
      <c r="D16" s="1">
        <v>2958465</v>
      </c>
    </row>
    <row r="17" spans="1:4">
      <c r="A17">
        <v>14</v>
      </c>
      <c r="B17" t="s">
        <v>36281</v>
      </c>
      <c r="C17" s="1">
        <v>40179</v>
      </c>
      <c r="D17" s="1">
        <v>2958465</v>
      </c>
    </row>
    <row r="18" spans="1:4">
      <c r="A18">
        <v>15</v>
      </c>
      <c r="B18" t="s">
        <v>36282</v>
      </c>
      <c r="C18" s="1">
        <v>40179</v>
      </c>
      <c r="D18" s="1">
        <v>2958465</v>
      </c>
    </row>
    <row r="19" spans="1:4">
      <c r="A19">
        <v>16</v>
      </c>
      <c r="B19" t="s">
        <v>36283</v>
      </c>
      <c r="C19" s="1">
        <v>40179</v>
      </c>
      <c r="D19" s="1">
        <v>2958465</v>
      </c>
    </row>
    <row r="20" spans="1:4">
      <c r="A20">
        <v>17</v>
      </c>
      <c r="B20" t="s">
        <v>36284</v>
      </c>
      <c r="C20" s="1">
        <v>40179</v>
      </c>
      <c r="D20" s="1">
        <v>2958465</v>
      </c>
    </row>
    <row r="21" spans="1:4">
      <c r="A21">
        <v>18</v>
      </c>
      <c r="B21" t="s">
        <v>36285</v>
      </c>
      <c r="C21" s="1">
        <v>40179</v>
      </c>
      <c r="D21" s="1">
        <v>2958465</v>
      </c>
    </row>
    <row r="22" spans="1:4">
      <c r="A22">
        <v>19</v>
      </c>
      <c r="B22" t="s">
        <v>36286</v>
      </c>
      <c r="C22" s="1">
        <v>40179</v>
      </c>
      <c r="D22" s="1">
        <v>2958465</v>
      </c>
    </row>
    <row r="23" spans="1:4">
      <c r="A23">
        <v>20</v>
      </c>
      <c r="B23" t="s">
        <v>36287</v>
      </c>
      <c r="C23" s="1">
        <v>40179</v>
      </c>
      <c r="D23" s="1">
        <v>2958465</v>
      </c>
    </row>
    <row r="24" spans="1:4">
      <c r="A24">
        <v>21</v>
      </c>
      <c r="B24" t="s">
        <v>1866</v>
      </c>
      <c r="C24" s="1">
        <v>40179</v>
      </c>
      <c r="D24" s="1">
        <v>2958465</v>
      </c>
    </row>
    <row r="25" spans="1:4">
      <c r="A25">
        <v>22</v>
      </c>
      <c r="B25" t="s">
        <v>36288</v>
      </c>
      <c r="C25" s="1">
        <v>40179</v>
      </c>
      <c r="D25" s="1">
        <v>2958465</v>
      </c>
    </row>
    <row r="26" spans="1:4">
      <c r="A26">
        <v>98</v>
      </c>
      <c r="B26" t="s">
        <v>147</v>
      </c>
      <c r="C26" s="1">
        <v>40179</v>
      </c>
      <c r="D26" s="1">
        <v>2958465</v>
      </c>
    </row>
    <row r="27" spans="1:4">
      <c r="A27">
        <v>99</v>
      </c>
      <c r="B27" t="s">
        <v>133</v>
      </c>
      <c r="C27" s="1">
        <v>40179</v>
      </c>
      <c r="D2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33"/>
  <sheetViews>
    <sheetView topLeftCell="A22" workbookViewId="0">
      <selection activeCell="E27" sqref="E27"/>
    </sheetView>
  </sheetViews>
  <sheetFormatPr defaultColWidth="9" defaultRowHeight="12.75"/>
  <cols>
    <col min="1" max="1" width="30.85546875" bestFit="1" customWidth="1"/>
    <col min="2" max="2" width="56.85546875" bestFit="1" customWidth="1"/>
    <col min="3" max="4" width="15.140625" style="1" bestFit="1" customWidth="1"/>
    <col min="5" max="5" width="11.140625" bestFit="1" customWidth="1"/>
  </cols>
  <sheetData>
    <row r="1" spans="1:5" s="54" customFormat="1">
      <c r="A1" s="54" t="s">
        <v>41325</v>
      </c>
      <c r="B1" s="54" t="s">
        <v>41326</v>
      </c>
      <c r="C1" s="55" t="s">
        <v>0</v>
      </c>
      <c r="D1" s="55" t="s">
        <v>1</v>
      </c>
    </row>
    <row r="2" spans="1:5">
      <c r="A2">
        <v>0</v>
      </c>
      <c r="B2" t="s">
        <v>133</v>
      </c>
      <c r="C2" s="1">
        <v>32874</v>
      </c>
      <c r="D2" s="1">
        <v>43100</v>
      </c>
      <c r="E2" s="1"/>
    </row>
    <row r="3" spans="1:5">
      <c r="A3">
        <v>1</v>
      </c>
      <c r="B3" t="s">
        <v>36289</v>
      </c>
      <c r="C3" s="1">
        <v>32874</v>
      </c>
      <c r="D3" s="1">
        <v>2958465</v>
      </c>
      <c r="E3" s="1"/>
    </row>
    <row r="4" spans="1:5">
      <c r="A4">
        <v>2</v>
      </c>
      <c r="B4" t="s">
        <v>36290</v>
      </c>
      <c r="C4" s="1">
        <v>32874</v>
      </c>
      <c r="D4" s="1">
        <v>2958465</v>
      </c>
      <c r="E4" s="1"/>
    </row>
    <row r="5" spans="1:5">
      <c r="A5">
        <v>3</v>
      </c>
      <c r="B5" t="s">
        <v>36291</v>
      </c>
      <c r="C5" s="1">
        <v>32874</v>
      </c>
      <c r="D5" s="1">
        <v>2958465</v>
      </c>
      <c r="E5" s="1"/>
    </row>
    <row r="6" spans="1:5">
      <c r="A6">
        <v>4</v>
      </c>
      <c r="B6" t="s">
        <v>41327</v>
      </c>
      <c r="C6" s="1">
        <v>32874</v>
      </c>
      <c r="D6" s="1">
        <v>2958465</v>
      </c>
      <c r="E6" s="1"/>
    </row>
    <row r="7" spans="1:5">
      <c r="A7">
        <v>5</v>
      </c>
      <c r="B7" t="s">
        <v>36292</v>
      </c>
      <c r="C7" s="1">
        <v>32874</v>
      </c>
      <c r="D7" s="1">
        <v>2958465</v>
      </c>
      <c r="E7" s="1"/>
    </row>
    <row r="8" spans="1:5">
      <c r="A8">
        <v>6</v>
      </c>
      <c r="B8" t="s">
        <v>36293</v>
      </c>
      <c r="C8" s="1">
        <v>32874</v>
      </c>
      <c r="D8" s="1">
        <v>2958465</v>
      </c>
      <c r="E8" s="1"/>
    </row>
    <row r="9" spans="1:5">
      <c r="A9">
        <v>7</v>
      </c>
      <c r="B9" t="s">
        <v>36294</v>
      </c>
      <c r="C9" s="1">
        <v>32874</v>
      </c>
      <c r="D9" s="1">
        <v>2958465</v>
      </c>
      <c r="E9" s="1"/>
    </row>
    <row r="10" spans="1:5">
      <c r="A10">
        <v>8</v>
      </c>
      <c r="B10" t="s">
        <v>36295</v>
      </c>
      <c r="C10" s="1">
        <v>32874</v>
      </c>
      <c r="D10" s="1">
        <v>2958465</v>
      </c>
      <c r="E10" s="1"/>
    </row>
    <row r="11" spans="1:5">
      <c r="A11">
        <v>9</v>
      </c>
      <c r="B11" t="s">
        <v>36296</v>
      </c>
      <c r="C11" s="1">
        <v>32874</v>
      </c>
      <c r="D11" s="1">
        <v>2958465</v>
      </c>
      <c r="E11" s="1"/>
    </row>
    <row r="12" spans="1:5">
      <c r="A12">
        <v>10</v>
      </c>
      <c r="B12" t="s">
        <v>36297</v>
      </c>
      <c r="C12" s="1">
        <v>32874</v>
      </c>
      <c r="D12" s="1">
        <v>2958465</v>
      </c>
      <c r="E12" s="1"/>
    </row>
    <row r="13" spans="1:5">
      <c r="A13">
        <v>11</v>
      </c>
      <c r="B13" t="s">
        <v>36298</v>
      </c>
      <c r="C13" s="1">
        <v>32874</v>
      </c>
      <c r="D13" s="1">
        <v>2958465</v>
      </c>
      <c r="E13" s="1"/>
    </row>
    <row r="14" spans="1:5">
      <c r="A14">
        <v>12</v>
      </c>
      <c r="B14" t="s">
        <v>36299</v>
      </c>
      <c r="C14" s="1">
        <v>32874</v>
      </c>
      <c r="D14" s="1">
        <v>2958465</v>
      </c>
      <c r="E14" s="1"/>
    </row>
    <row r="15" spans="1:5">
      <c r="A15">
        <v>13</v>
      </c>
      <c r="B15" t="s">
        <v>36300</v>
      </c>
      <c r="C15" s="1">
        <v>32874</v>
      </c>
      <c r="D15" s="1">
        <v>2958465</v>
      </c>
      <c r="E15" s="1"/>
    </row>
    <row r="16" spans="1:5">
      <c r="A16">
        <v>14</v>
      </c>
      <c r="B16" t="s">
        <v>36301</v>
      </c>
      <c r="C16" s="1">
        <v>32874</v>
      </c>
      <c r="D16" s="1">
        <v>2958465</v>
      </c>
      <c r="E16" s="1"/>
    </row>
    <row r="17" spans="1:5">
      <c r="A17">
        <v>15</v>
      </c>
      <c r="B17" t="s">
        <v>36302</v>
      </c>
      <c r="C17" s="1">
        <v>32874</v>
      </c>
      <c r="D17" s="1">
        <v>2958465</v>
      </c>
      <c r="E17" s="1"/>
    </row>
    <row r="18" spans="1:5">
      <c r="A18">
        <v>16</v>
      </c>
      <c r="B18" t="s">
        <v>36303</v>
      </c>
      <c r="C18" s="1">
        <v>32874</v>
      </c>
      <c r="D18" s="1">
        <v>2958465</v>
      </c>
      <c r="E18" s="1"/>
    </row>
    <row r="19" spans="1:5">
      <c r="A19">
        <v>17</v>
      </c>
      <c r="B19" t="s">
        <v>36304</v>
      </c>
      <c r="C19" s="1">
        <v>32874</v>
      </c>
      <c r="D19" s="1">
        <v>2958465</v>
      </c>
      <c r="E19" s="1"/>
    </row>
    <row r="20" spans="1:5">
      <c r="A20">
        <v>18</v>
      </c>
      <c r="B20" t="s">
        <v>36305</v>
      </c>
      <c r="C20" s="1">
        <v>32874</v>
      </c>
      <c r="D20" s="1">
        <v>2958465</v>
      </c>
      <c r="E20" s="1"/>
    </row>
    <row r="21" spans="1:5">
      <c r="A21">
        <v>19</v>
      </c>
      <c r="B21" t="s">
        <v>2228</v>
      </c>
      <c r="C21" s="1">
        <v>37622</v>
      </c>
      <c r="D21" s="1">
        <v>43100</v>
      </c>
      <c r="E21" s="1"/>
    </row>
    <row r="22" spans="1:5">
      <c r="A22">
        <v>20</v>
      </c>
      <c r="B22" t="s">
        <v>36306</v>
      </c>
      <c r="C22" s="1">
        <v>37622</v>
      </c>
      <c r="D22" s="1">
        <v>43100</v>
      </c>
      <c r="E22" s="1"/>
    </row>
    <row r="23" spans="1:5">
      <c r="A23">
        <v>22</v>
      </c>
      <c r="B23" t="s">
        <v>36307</v>
      </c>
      <c r="C23" s="1">
        <v>37622</v>
      </c>
      <c r="D23" s="1">
        <v>43100</v>
      </c>
      <c r="E23" s="1"/>
    </row>
    <row r="24" spans="1:5">
      <c r="A24">
        <v>23</v>
      </c>
      <c r="B24" t="s">
        <v>36308</v>
      </c>
      <c r="C24" s="1">
        <v>37622</v>
      </c>
      <c r="D24" s="1">
        <v>2958465</v>
      </c>
      <c r="E24" s="1"/>
    </row>
    <row r="25" spans="1:5">
      <c r="A25">
        <v>24</v>
      </c>
      <c r="B25" t="s">
        <v>2229</v>
      </c>
      <c r="C25" s="1">
        <v>37622</v>
      </c>
      <c r="D25" s="1">
        <v>43100</v>
      </c>
      <c r="E25" s="1"/>
    </row>
    <row r="26" spans="1:5">
      <c r="A26">
        <v>25</v>
      </c>
      <c r="B26" t="s">
        <v>2230</v>
      </c>
      <c r="C26" s="1">
        <v>37622</v>
      </c>
      <c r="D26" s="1">
        <v>43100</v>
      </c>
      <c r="E26" s="1"/>
    </row>
    <row r="27" spans="1:5">
      <c r="A27">
        <v>26</v>
      </c>
      <c r="B27" t="s">
        <v>2230</v>
      </c>
      <c r="C27" s="1">
        <v>37622</v>
      </c>
      <c r="D27" s="1">
        <v>2958465</v>
      </c>
      <c r="E27" s="1"/>
    </row>
    <row r="28" spans="1:5">
      <c r="A28">
        <v>27</v>
      </c>
      <c r="B28" t="s">
        <v>2229</v>
      </c>
      <c r="C28" s="1">
        <v>37622</v>
      </c>
      <c r="D28" s="1">
        <v>43100</v>
      </c>
      <c r="E28" s="1"/>
    </row>
    <row r="29" spans="1:5">
      <c r="A29">
        <v>27</v>
      </c>
      <c r="B29" t="s">
        <v>41338</v>
      </c>
      <c r="C29" s="1">
        <v>43101</v>
      </c>
      <c r="D29" s="1">
        <v>2958465</v>
      </c>
      <c r="E29" s="1"/>
    </row>
    <row r="30" spans="1:5">
      <c r="A30">
        <v>28</v>
      </c>
      <c r="B30" t="s">
        <v>36309</v>
      </c>
      <c r="C30" s="1">
        <v>37622</v>
      </c>
      <c r="D30" s="1">
        <v>2958465</v>
      </c>
      <c r="E30" s="1"/>
    </row>
    <row r="31" spans="1:5">
      <c r="A31">
        <v>29</v>
      </c>
      <c r="B31" t="s">
        <v>2228</v>
      </c>
      <c r="C31" s="1">
        <v>37622</v>
      </c>
      <c r="D31" s="1">
        <v>43100</v>
      </c>
      <c r="E31" s="1"/>
    </row>
    <row r="32" spans="1:5">
      <c r="A32">
        <v>29</v>
      </c>
      <c r="B32" t="s">
        <v>41337</v>
      </c>
      <c r="C32" s="1">
        <v>43101</v>
      </c>
      <c r="D32" s="1">
        <v>2958465</v>
      </c>
      <c r="E32" s="1"/>
    </row>
    <row r="33" spans="1:5">
      <c r="A33">
        <v>95</v>
      </c>
      <c r="B33" t="s">
        <v>2231</v>
      </c>
      <c r="C33" s="1">
        <v>39814</v>
      </c>
      <c r="D33" s="1">
        <v>40178</v>
      </c>
      <c r="E33"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
  <sheetViews>
    <sheetView workbookViewId="0">
      <selection activeCell="A11" sqref="A11"/>
    </sheetView>
  </sheetViews>
  <sheetFormatPr defaultColWidth="9" defaultRowHeight="12.75"/>
  <cols>
    <col min="1" max="1" width="27.140625" bestFit="1" customWidth="1"/>
    <col min="2" max="2" width="30.42578125" bestFit="1" customWidth="1"/>
    <col min="3" max="4" width="15.140625" bestFit="1" customWidth="1"/>
  </cols>
  <sheetData>
    <row r="1" spans="1:4" s="54" customFormat="1">
      <c r="A1" s="54" t="s">
        <v>41323</v>
      </c>
      <c r="B1" s="54" t="s">
        <v>41324</v>
      </c>
      <c r="C1" s="54" t="s">
        <v>0</v>
      </c>
      <c r="D1" s="54" t="s">
        <v>1</v>
      </c>
    </row>
    <row r="2" spans="1:4">
      <c r="A2">
        <v>0</v>
      </c>
      <c r="B2" t="s">
        <v>36310</v>
      </c>
      <c r="C2" s="1">
        <v>32874</v>
      </c>
      <c r="D2" s="1">
        <v>2958465</v>
      </c>
    </row>
    <row r="3" spans="1:4">
      <c r="A3">
        <v>1</v>
      </c>
      <c r="B3" t="s">
        <v>36311</v>
      </c>
      <c r="C3" s="1">
        <v>32874</v>
      </c>
      <c r="D3" s="1">
        <v>2958465</v>
      </c>
    </row>
    <row r="4" spans="1:4">
      <c r="A4">
        <v>2</v>
      </c>
      <c r="B4" t="s">
        <v>36312</v>
      </c>
      <c r="C4" s="1">
        <v>32874</v>
      </c>
      <c r="D4" s="1">
        <v>2958465</v>
      </c>
    </row>
    <row r="5" spans="1:4">
      <c r="A5">
        <v>3</v>
      </c>
      <c r="B5" t="s">
        <v>36313</v>
      </c>
      <c r="C5" s="1">
        <v>32874</v>
      </c>
      <c r="D5" s="1">
        <v>2958465</v>
      </c>
    </row>
    <row r="6" spans="1:4">
      <c r="A6">
        <v>4</v>
      </c>
      <c r="B6" t="s">
        <v>36314</v>
      </c>
      <c r="C6" s="1">
        <v>32874</v>
      </c>
      <c r="D6" s="1">
        <v>2958465</v>
      </c>
    </row>
    <row r="7" spans="1:4">
      <c r="A7">
        <v>5</v>
      </c>
      <c r="B7" t="s">
        <v>36315</v>
      </c>
      <c r="C7" s="1">
        <v>32874</v>
      </c>
      <c r="D7" s="1">
        <v>2958465</v>
      </c>
    </row>
    <row r="8" spans="1:4">
      <c r="A8">
        <v>6</v>
      </c>
      <c r="B8" t="s">
        <v>36316</v>
      </c>
      <c r="C8" s="1">
        <v>32874</v>
      </c>
      <c r="D8" s="1">
        <v>2958465</v>
      </c>
    </row>
    <row r="9" spans="1:4">
      <c r="A9">
        <v>7</v>
      </c>
      <c r="B9" t="s">
        <v>36317</v>
      </c>
      <c r="C9" s="1">
        <v>32874</v>
      </c>
      <c r="D9" s="1">
        <v>2958465</v>
      </c>
    </row>
    <row r="10" spans="1:4">
      <c r="A10">
        <v>95</v>
      </c>
      <c r="B10" t="s">
        <v>2231</v>
      </c>
      <c r="C10" s="1">
        <v>39814</v>
      </c>
      <c r="D10" s="1">
        <v>40178</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3"/>
  <sheetViews>
    <sheetView workbookViewId="0">
      <selection activeCell="A14" sqref="A14:XFD15"/>
    </sheetView>
  </sheetViews>
  <sheetFormatPr defaultColWidth="9" defaultRowHeight="12.75"/>
  <cols>
    <col min="1" max="1" width="30.140625" bestFit="1" customWidth="1"/>
    <col min="2" max="2" width="33.140625" bestFit="1" customWidth="1"/>
    <col min="3" max="4" width="15.140625" bestFit="1" customWidth="1"/>
  </cols>
  <sheetData>
    <row r="1" spans="1:4" s="54" customFormat="1">
      <c r="A1" s="54" t="s">
        <v>36318</v>
      </c>
      <c r="B1" s="54" t="s">
        <v>36319</v>
      </c>
      <c r="C1" s="55" t="s">
        <v>0</v>
      </c>
      <c r="D1" s="55" t="s">
        <v>1</v>
      </c>
    </row>
    <row r="2" spans="1:4">
      <c r="A2">
        <v>1</v>
      </c>
      <c r="B2" t="s">
        <v>36320</v>
      </c>
      <c r="C2" s="1">
        <v>32874</v>
      </c>
      <c r="D2" s="1">
        <v>2958465</v>
      </c>
    </row>
    <row r="3" spans="1:4">
      <c r="A3">
        <v>2</v>
      </c>
      <c r="B3" t="s">
        <v>36321</v>
      </c>
      <c r="C3" s="1">
        <v>32874</v>
      </c>
      <c r="D3" s="1">
        <v>2958465</v>
      </c>
    </row>
    <row r="4" spans="1:4">
      <c r="A4">
        <v>3</v>
      </c>
      <c r="B4" t="s">
        <v>36322</v>
      </c>
      <c r="C4" s="1">
        <v>32874</v>
      </c>
      <c r="D4" s="1">
        <v>2958465</v>
      </c>
    </row>
    <row r="5" spans="1:4">
      <c r="A5">
        <v>4</v>
      </c>
      <c r="B5" t="s">
        <v>36323</v>
      </c>
      <c r="C5" s="1">
        <v>32874</v>
      </c>
      <c r="D5" s="1">
        <v>2958465</v>
      </c>
    </row>
    <row r="6" spans="1:4">
      <c r="A6">
        <v>5</v>
      </c>
      <c r="B6" t="s">
        <v>36324</v>
      </c>
      <c r="C6" s="1">
        <v>32874</v>
      </c>
      <c r="D6" s="1">
        <v>2958465</v>
      </c>
    </row>
    <row r="7" spans="1:4">
      <c r="A7">
        <v>6</v>
      </c>
      <c r="B7" t="s">
        <v>36325</v>
      </c>
      <c r="C7" s="1">
        <v>32874</v>
      </c>
      <c r="D7" s="1">
        <v>2958465</v>
      </c>
    </row>
    <row r="8" spans="1:4">
      <c r="A8">
        <v>7</v>
      </c>
      <c r="B8" t="s">
        <v>36326</v>
      </c>
      <c r="C8" s="1">
        <v>32874</v>
      </c>
      <c r="D8" s="1">
        <v>2958465</v>
      </c>
    </row>
    <row r="9" spans="1:4">
      <c r="A9">
        <v>8</v>
      </c>
      <c r="B9" t="s">
        <v>36327</v>
      </c>
      <c r="C9" s="1">
        <v>32874</v>
      </c>
      <c r="D9" s="1">
        <v>2958465</v>
      </c>
    </row>
    <row r="10" spans="1:4">
      <c r="A10">
        <v>9</v>
      </c>
      <c r="B10" t="s">
        <v>36328</v>
      </c>
      <c r="C10" s="1">
        <v>32874</v>
      </c>
      <c r="D10" s="1">
        <v>2958465</v>
      </c>
    </row>
    <row r="11" spans="1:4">
      <c r="A11">
        <v>10</v>
      </c>
      <c r="B11" t="s">
        <v>36329</v>
      </c>
      <c r="C11" s="1">
        <v>32874</v>
      </c>
      <c r="D11" s="1">
        <v>2958465</v>
      </c>
    </row>
    <row r="12" spans="1:4">
      <c r="A12">
        <v>11</v>
      </c>
      <c r="B12" t="s">
        <v>36330</v>
      </c>
      <c r="C12" s="1">
        <v>32874</v>
      </c>
      <c r="D12" s="1">
        <v>2958465</v>
      </c>
    </row>
    <row r="13" spans="1:4">
      <c r="A13">
        <v>12</v>
      </c>
      <c r="B13" t="s">
        <v>36331</v>
      </c>
      <c r="C13" s="1">
        <v>32874</v>
      </c>
      <c r="D1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703"/>
  <sheetViews>
    <sheetView workbookViewId="0">
      <selection sqref="A1:D702"/>
    </sheetView>
  </sheetViews>
  <sheetFormatPr defaultColWidth="9" defaultRowHeight="12.75"/>
  <cols>
    <col min="1" max="1" width="14.42578125" bestFit="1" customWidth="1"/>
    <col min="2" max="2" width="15.140625" bestFit="1" customWidth="1"/>
    <col min="3" max="3" width="15.140625" customWidth="1"/>
    <col min="4" max="4" width="11" bestFit="1" customWidth="1"/>
  </cols>
  <sheetData>
    <row r="1" spans="1:4" ht="15.75">
      <c r="A1" s="88" t="s">
        <v>36332</v>
      </c>
      <c r="B1" s="88" t="s">
        <v>41641</v>
      </c>
      <c r="C1" s="88" t="s">
        <v>0</v>
      </c>
      <c r="D1" s="88" t="s">
        <v>1</v>
      </c>
    </row>
    <row r="2" spans="1:4" ht="15">
      <c r="A2" s="73">
        <v>1</v>
      </c>
      <c r="B2" s="73" t="s">
        <v>1927</v>
      </c>
      <c r="C2" s="91">
        <v>32874</v>
      </c>
      <c r="D2" s="91">
        <v>2958465</v>
      </c>
    </row>
    <row r="3" spans="1:4" ht="15">
      <c r="A3" s="73">
        <v>4</v>
      </c>
      <c r="B3" s="73" t="s">
        <v>36333</v>
      </c>
      <c r="C3" s="91">
        <v>32874</v>
      </c>
      <c r="D3" s="91">
        <v>2958465</v>
      </c>
    </row>
    <row r="4" spans="1:4" ht="15">
      <c r="A4" s="73">
        <v>6</v>
      </c>
      <c r="B4" s="73" t="s">
        <v>36334</v>
      </c>
      <c r="C4" s="91">
        <v>32874</v>
      </c>
      <c r="D4" s="91">
        <v>2958465</v>
      </c>
    </row>
    <row r="5" spans="1:4" ht="15">
      <c r="A5" s="73">
        <v>7</v>
      </c>
      <c r="B5" s="73" t="s">
        <v>36335</v>
      </c>
      <c r="C5" s="91">
        <v>32874</v>
      </c>
      <c r="D5" s="91">
        <v>2958465</v>
      </c>
    </row>
    <row r="6" spans="1:4" ht="15">
      <c r="A6" s="73">
        <v>8</v>
      </c>
      <c r="B6" s="73" t="s">
        <v>2072</v>
      </c>
      <c r="C6" s="91">
        <v>32874</v>
      </c>
      <c r="D6" s="91">
        <v>2958465</v>
      </c>
    </row>
    <row r="7" spans="1:4" ht="15">
      <c r="A7" s="73">
        <v>10</v>
      </c>
      <c r="B7" s="73" t="s">
        <v>36336</v>
      </c>
      <c r="C7" s="91">
        <v>32874</v>
      </c>
      <c r="D7" s="91">
        <v>2958465</v>
      </c>
    </row>
    <row r="8" spans="1:4" ht="15">
      <c r="A8" s="73">
        <v>11</v>
      </c>
      <c r="B8" s="73" t="s">
        <v>36337</v>
      </c>
      <c r="C8" s="91">
        <v>32874</v>
      </c>
      <c r="D8" s="91">
        <v>2958465</v>
      </c>
    </row>
    <row r="9" spans="1:4" ht="15">
      <c r="A9" s="73">
        <v>13</v>
      </c>
      <c r="B9" s="73" t="s">
        <v>36338</v>
      </c>
      <c r="C9" s="91">
        <v>32874</v>
      </c>
      <c r="D9" s="91">
        <v>2958465</v>
      </c>
    </row>
    <row r="10" spans="1:4" ht="15">
      <c r="A10" s="73">
        <v>14</v>
      </c>
      <c r="B10" s="73" t="s">
        <v>2128</v>
      </c>
      <c r="C10" s="91">
        <v>32874</v>
      </c>
      <c r="D10" s="91">
        <v>2958465</v>
      </c>
    </row>
    <row r="11" spans="1:4" ht="15">
      <c r="A11" s="73">
        <v>17</v>
      </c>
      <c r="B11" s="73" t="s">
        <v>36339</v>
      </c>
      <c r="C11" s="91">
        <v>32874</v>
      </c>
      <c r="D11" s="91">
        <v>2958465</v>
      </c>
    </row>
    <row r="12" spans="1:4" ht="15">
      <c r="A12" s="73">
        <v>19</v>
      </c>
      <c r="B12" s="73" t="s">
        <v>36340</v>
      </c>
      <c r="C12" s="91">
        <v>32874</v>
      </c>
      <c r="D12" s="91">
        <v>2958465</v>
      </c>
    </row>
    <row r="13" spans="1:4" ht="15">
      <c r="A13" s="73">
        <v>21</v>
      </c>
      <c r="B13" s="73" t="s">
        <v>36341</v>
      </c>
      <c r="C13" s="91">
        <v>32874</v>
      </c>
      <c r="D13" s="91">
        <v>2958465</v>
      </c>
    </row>
    <row r="14" spans="1:4" ht="15">
      <c r="A14" s="73">
        <v>23</v>
      </c>
      <c r="B14" s="73" t="s">
        <v>2232</v>
      </c>
      <c r="C14" s="91">
        <v>32874</v>
      </c>
      <c r="D14" s="91">
        <v>2958465</v>
      </c>
    </row>
    <row r="15" spans="1:4" ht="15">
      <c r="A15" s="73">
        <v>25</v>
      </c>
      <c r="B15" s="73" t="s">
        <v>36342</v>
      </c>
      <c r="C15" s="91">
        <v>32874</v>
      </c>
      <c r="D15" s="91">
        <v>2958465</v>
      </c>
    </row>
    <row r="16" spans="1:4" ht="15">
      <c r="A16" s="73">
        <v>26</v>
      </c>
      <c r="B16" s="73" t="s">
        <v>36343</v>
      </c>
      <c r="C16" s="91">
        <v>32874</v>
      </c>
      <c r="D16" s="91">
        <v>2958465</v>
      </c>
    </row>
    <row r="17" spans="1:4" ht="15">
      <c r="A17" s="73">
        <v>28</v>
      </c>
      <c r="B17" s="73" t="s">
        <v>36344</v>
      </c>
      <c r="C17" s="91">
        <v>32874</v>
      </c>
      <c r="D17" s="91">
        <v>2958465</v>
      </c>
    </row>
    <row r="18" spans="1:4" ht="15">
      <c r="A18" s="73">
        <v>30</v>
      </c>
      <c r="B18" s="73" t="s">
        <v>36345</v>
      </c>
      <c r="C18" s="91">
        <v>32874</v>
      </c>
      <c r="D18" s="91">
        <v>2958465</v>
      </c>
    </row>
    <row r="19" spans="1:4" ht="15">
      <c r="A19" s="73">
        <v>32</v>
      </c>
      <c r="B19" s="73" t="s">
        <v>36346</v>
      </c>
      <c r="C19" s="91">
        <v>32874</v>
      </c>
      <c r="D19" s="91">
        <v>2958465</v>
      </c>
    </row>
    <row r="20" spans="1:4" ht="15">
      <c r="A20" s="73">
        <v>33</v>
      </c>
      <c r="B20" s="73" t="s">
        <v>2141</v>
      </c>
      <c r="C20" s="91">
        <v>32874</v>
      </c>
      <c r="D20" s="91">
        <v>2958465</v>
      </c>
    </row>
    <row r="21" spans="1:4" ht="15">
      <c r="A21" s="73">
        <v>34</v>
      </c>
      <c r="B21" s="73" t="s">
        <v>36347</v>
      </c>
      <c r="C21" s="91">
        <v>32874</v>
      </c>
      <c r="D21" s="91">
        <v>2958465</v>
      </c>
    </row>
    <row r="22" spans="1:4" ht="15">
      <c r="A22" s="73">
        <v>35</v>
      </c>
      <c r="B22" s="73" t="s">
        <v>36348</v>
      </c>
      <c r="C22" s="91">
        <v>32874</v>
      </c>
      <c r="D22" s="91">
        <v>2958465</v>
      </c>
    </row>
    <row r="23" spans="1:4" ht="15">
      <c r="A23" s="73">
        <v>36</v>
      </c>
      <c r="B23" s="73" t="s">
        <v>36349</v>
      </c>
      <c r="C23" s="91">
        <v>32874</v>
      </c>
      <c r="D23" s="91">
        <v>2958465</v>
      </c>
    </row>
    <row r="24" spans="1:4" ht="15">
      <c r="A24" s="73">
        <v>37</v>
      </c>
      <c r="B24" s="73" t="s">
        <v>2034</v>
      </c>
      <c r="C24" s="91">
        <v>32874</v>
      </c>
      <c r="D24" s="91">
        <v>2958465</v>
      </c>
    </row>
    <row r="25" spans="1:4" ht="15">
      <c r="A25" s="73">
        <v>38</v>
      </c>
      <c r="B25" s="73" t="s">
        <v>2097</v>
      </c>
      <c r="C25" s="91">
        <v>32874</v>
      </c>
      <c r="D25" s="91">
        <v>2958465</v>
      </c>
    </row>
    <row r="26" spans="1:4" ht="15">
      <c r="A26" s="73">
        <v>39</v>
      </c>
      <c r="B26" s="73" t="s">
        <v>199</v>
      </c>
      <c r="C26" s="91">
        <v>32874</v>
      </c>
      <c r="D26" s="91">
        <v>2958465</v>
      </c>
    </row>
    <row r="27" spans="1:4" ht="15">
      <c r="A27" s="73">
        <v>40</v>
      </c>
      <c r="B27" s="73" t="s">
        <v>36350</v>
      </c>
      <c r="C27" s="91">
        <v>32874</v>
      </c>
      <c r="D27" s="91">
        <v>2958465</v>
      </c>
    </row>
    <row r="28" spans="1:4" ht="15">
      <c r="A28" s="73">
        <v>42</v>
      </c>
      <c r="B28" s="73" t="s">
        <v>36351</v>
      </c>
      <c r="C28" s="91">
        <v>32874</v>
      </c>
      <c r="D28" s="91">
        <v>2958465</v>
      </c>
    </row>
    <row r="29" spans="1:4" ht="15">
      <c r="A29" s="73">
        <v>43</v>
      </c>
      <c r="B29" s="73" t="s">
        <v>2167</v>
      </c>
      <c r="C29" s="91">
        <v>32874</v>
      </c>
      <c r="D29" s="91">
        <v>2958465</v>
      </c>
    </row>
    <row r="30" spans="1:4" ht="15">
      <c r="A30" s="73">
        <v>44</v>
      </c>
      <c r="B30" s="73" t="s">
        <v>1978</v>
      </c>
      <c r="C30" s="91">
        <v>32874</v>
      </c>
      <c r="D30" s="91">
        <v>2958465</v>
      </c>
    </row>
    <row r="31" spans="1:4" ht="15">
      <c r="A31" s="73">
        <v>45</v>
      </c>
      <c r="B31" s="73" t="s">
        <v>36352</v>
      </c>
      <c r="C31" s="91">
        <v>32874</v>
      </c>
      <c r="D31" s="91">
        <v>2958465</v>
      </c>
    </row>
    <row r="32" spans="1:4" ht="15">
      <c r="A32" s="73">
        <v>47</v>
      </c>
      <c r="B32" s="73" t="s">
        <v>1933</v>
      </c>
      <c r="C32" s="91">
        <v>32874</v>
      </c>
      <c r="D32" s="91">
        <v>2958465</v>
      </c>
    </row>
    <row r="33" spans="1:4" ht="15">
      <c r="A33" s="73">
        <v>48</v>
      </c>
      <c r="B33" s="73" t="s">
        <v>1986</v>
      </c>
      <c r="C33" s="91">
        <v>32874</v>
      </c>
      <c r="D33" s="91">
        <v>2958465</v>
      </c>
    </row>
    <row r="34" spans="1:4" ht="15">
      <c r="A34" s="73">
        <v>49</v>
      </c>
      <c r="B34" s="73" t="s">
        <v>36353</v>
      </c>
      <c r="C34" s="91">
        <v>32874</v>
      </c>
      <c r="D34" s="91">
        <v>2958465</v>
      </c>
    </row>
    <row r="35" spans="1:4" ht="15">
      <c r="A35" s="73">
        <v>50</v>
      </c>
      <c r="B35" s="73" t="s">
        <v>36354</v>
      </c>
      <c r="C35" s="91">
        <v>32874</v>
      </c>
      <c r="D35" s="91">
        <v>2958465</v>
      </c>
    </row>
    <row r="36" spans="1:4" ht="15">
      <c r="A36" s="73">
        <v>51</v>
      </c>
      <c r="B36" s="73" t="s">
        <v>36355</v>
      </c>
      <c r="C36" s="91">
        <v>32874</v>
      </c>
      <c r="D36" s="91">
        <v>2958465</v>
      </c>
    </row>
    <row r="37" spans="1:4" ht="15">
      <c r="A37" s="73">
        <v>52</v>
      </c>
      <c r="B37" s="73" t="s">
        <v>2233</v>
      </c>
      <c r="C37" s="91">
        <v>32874</v>
      </c>
      <c r="D37" s="91">
        <v>2958465</v>
      </c>
    </row>
    <row r="38" spans="1:4" ht="15">
      <c r="A38" s="73">
        <v>53</v>
      </c>
      <c r="B38" s="73" t="s">
        <v>36356</v>
      </c>
      <c r="C38" s="91">
        <v>32874</v>
      </c>
      <c r="D38" s="91">
        <v>2958465</v>
      </c>
    </row>
    <row r="39" spans="1:4" ht="15">
      <c r="A39" s="73">
        <v>54</v>
      </c>
      <c r="B39" s="73" t="s">
        <v>36357</v>
      </c>
      <c r="C39" s="91">
        <v>32874</v>
      </c>
      <c r="D39" s="91">
        <v>2958465</v>
      </c>
    </row>
    <row r="40" spans="1:4" ht="15">
      <c r="A40" s="73">
        <v>55</v>
      </c>
      <c r="B40" s="73" t="s">
        <v>2019</v>
      </c>
      <c r="C40" s="91">
        <v>32874</v>
      </c>
      <c r="D40" s="91">
        <v>2958465</v>
      </c>
    </row>
    <row r="41" spans="1:4" ht="15">
      <c r="A41" s="73">
        <v>56</v>
      </c>
      <c r="B41" s="73" t="s">
        <v>36358</v>
      </c>
      <c r="C41" s="91">
        <v>32874</v>
      </c>
      <c r="D41" s="91">
        <v>2958465</v>
      </c>
    </row>
    <row r="42" spans="1:4" ht="15">
      <c r="A42" s="73">
        <v>57</v>
      </c>
      <c r="B42" s="73" t="s">
        <v>36359</v>
      </c>
      <c r="C42" s="91">
        <v>32874</v>
      </c>
      <c r="D42" s="91">
        <v>2958465</v>
      </c>
    </row>
    <row r="43" spans="1:4" ht="15">
      <c r="A43" s="73">
        <v>58</v>
      </c>
      <c r="B43" s="73" t="s">
        <v>1969</v>
      </c>
      <c r="C43" s="91">
        <v>32874</v>
      </c>
      <c r="D43" s="91">
        <v>2958465</v>
      </c>
    </row>
    <row r="44" spans="1:4" ht="15">
      <c r="A44" s="73">
        <v>59</v>
      </c>
      <c r="B44" s="73" t="s">
        <v>36360</v>
      </c>
      <c r="C44" s="91">
        <v>32874</v>
      </c>
      <c r="D44" s="91">
        <v>2958465</v>
      </c>
    </row>
    <row r="45" spans="1:4" ht="15">
      <c r="A45" s="73">
        <v>60</v>
      </c>
      <c r="B45" s="73" t="s">
        <v>36361</v>
      </c>
      <c r="C45" s="91">
        <v>32874</v>
      </c>
      <c r="D45" s="91">
        <v>2958465</v>
      </c>
    </row>
    <row r="46" spans="1:4" ht="15">
      <c r="A46" s="73">
        <v>61</v>
      </c>
      <c r="B46" s="73" t="s">
        <v>36362</v>
      </c>
      <c r="C46" s="91">
        <v>32874</v>
      </c>
      <c r="D46" s="91">
        <v>2958465</v>
      </c>
    </row>
    <row r="47" spans="1:4" ht="15">
      <c r="A47" s="73">
        <v>62</v>
      </c>
      <c r="B47" s="73" t="s">
        <v>2234</v>
      </c>
      <c r="C47" s="91">
        <v>32874</v>
      </c>
      <c r="D47" s="91">
        <v>2958465</v>
      </c>
    </row>
    <row r="48" spans="1:4" ht="15">
      <c r="A48" s="73">
        <v>63</v>
      </c>
      <c r="B48" s="73" t="s">
        <v>2069</v>
      </c>
      <c r="C48" s="91">
        <v>32874</v>
      </c>
      <c r="D48" s="91">
        <v>2958465</v>
      </c>
    </row>
    <row r="49" spans="1:4" ht="15">
      <c r="A49" s="73">
        <v>64</v>
      </c>
      <c r="B49" s="73" t="s">
        <v>36363</v>
      </c>
      <c r="C49" s="91">
        <v>32874</v>
      </c>
      <c r="D49" s="91">
        <v>2958465</v>
      </c>
    </row>
    <row r="50" spans="1:4" ht="15">
      <c r="A50" s="73">
        <v>65</v>
      </c>
      <c r="B50" s="73" t="s">
        <v>2092</v>
      </c>
      <c r="C50" s="91">
        <v>32874</v>
      </c>
      <c r="D50" s="91">
        <v>2958465</v>
      </c>
    </row>
    <row r="51" spans="1:4" ht="15">
      <c r="A51" s="73">
        <v>68</v>
      </c>
      <c r="B51" s="73" t="s">
        <v>2144</v>
      </c>
      <c r="C51" s="91">
        <v>32874</v>
      </c>
      <c r="D51" s="91">
        <v>2958465</v>
      </c>
    </row>
    <row r="52" spans="1:4" ht="15">
      <c r="A52" s="73">
        <v>69</v>
      </c>
      <c r="B52" s="73" t="s">
        <v>36364</v>
      </c>
      <c r="C52" s="91">
        <v>32874</v>
      </c>
      <c r="D52" s="91">
        <v>2958465</v>
      </c>
    </row>
    <row r="53" spans="1:4" ht="15">
      <c r="A53" s="73">
        <v>70</v>
      </c>
      <c r="B53" s="73" t="s">
        <v>36365</v>
      </c>
      <c r="C53" s="91">
        <v>32874</v>
      </c>
      <c r="D53" s="91">
        <v>2958465</v>
      </c>
    </row>
    <row r="54" spans="1:4" ht="15">
      <c r="A54" s="73">
        <v>71</v>
      </c>
      <c r="B54" s="73" t="s">
        <v>36366</v>
      </c>
      <c r="C54" s="91">
        <v>32874</v>
      </c>
      <c r="D54" s="91">
        <v>2958465</v>
      </c>
    </row>
    <row r="55" spans="1:4" ht="15">
      <c r="A55" s="73">
        <v>74</v>
      </c>
      <c r="B55" s="73" t="s">
        <v>36367</v>
      </c>
      <c r="C55" s="91">
        <v>32874</v>
      </c>
      <c r="D55" s="91">
        <v>2958465</v>
      </c>
    </row>
    <row r="56" spans="1:4" ht="15">
      <c r="A56" s="73">
        <v>75</v>
      </c>
      <c r="B56" s="73" t="s">
        <v>36368</v>
      </c>
      <c r="C56" s="91">
        <v>32874</v>
      </c>
      <c r="D56" s="91">
        <v>2958465</v>
      </c>
    </row>
    <row r="57" spans="1:4" ht="15">
      <c r="A57" s="73">
        <v>76</v>
      </c>
      <c r="B57" s="73" t="s">
        <v>36369</v>
      </c>
      <c r="C57" s="91">
        <v>32874</v>
      </c>
      <c r="D57" s="91">
        <v>2958465</v>
      </c>
    </row>
    <row r="58" spans="1:4" ht="15">
      <c r="A58" s="73">
        <v>79</v>
      </c>
      <c r="B58" s="73" t="s">
        <v>36370</v>
      </c>
      <c r="C58" s="91">
        <v>32874</v>
      </c>
      <c r="D58" s="91">
        <v>2958465</v>
      </c>
    </row>
    <row r="59" spans="1:4" ht="15">
      <c r="A59" s="73">
        <v>80</v>
      </c>
      <c r="B59" s="73" t="s">
        <v>36371</v>
      </c>
      <c r="C59" s="91">
        <v>32874</v>
      </c>
      <c r="D59" s="91">
        <v>2958465</v>
      </c>
    </row>
    <row r="60" spans="1:4" ht="15">
      <c r="A60" s="73">
        <v>81</v>
      </c>
      <c r="B60" s="73" t="s">
        <v>36372</v>
      </c>
      <c r="C60" s="91">
        <v>32874</v>
      </c>
      <c r="D60" s="91">
        <v>2958465</v>
      </c>
    </row>
    <row r="61" spans="1:4" ht="15">
      <c r="A61" s="73">
        <v>82</v>
      </c>
      <c r="B61" s="73" t="s">
        <v>36373</v>
      </c>
      <c r="C61" s="91">
        <v>32874</v>
      </c>
      <c r="D61" s="91">
        <v>2958465</v>
      </c>
    </row>
    <row r="62" spans="1:4" ht="15">
      <c r="A62" s="73">
        <v>84</v>
      </c>
      <c r="B62" s="73" t="s">
        <v>518</v>
      </c>
      <c r="C62" s="91">
        <v>32874</v>
      </c>
      <c r="D62" s="91">
        <v>2958465</v>
      </c>
    </row>
    <row r="63" spans="1:4" ht="15">
      <c r="A63" s="73">
        <v>85</v>
      </c>
      <c r="B63" s="73" t="s">
        <v>36374</v>
      </c>
      <c r="C63" s="91">
        <v>32874</v>
      </c>
      <c r="D63" s="91">
        <v>2958465</v>
      </c>
    </row>
    <row r="64" spans="1:4" ht="15">
      <c r="A64" s="73">
        <v>88</v>
      </c>
      <c r="B64" s="73" t="s">
        <v>36375</v>
      </c>
      <c r="C64" s="91">
        <v>32874</v>
      </c>
      <c r="D64" s="91">
        <v>2958465</v>
      </c>
    </row>
    <row r="65" spans="1:4" ht="15">
      <c r="A65" s="73">
        <v>89</v>
      </c>
      <c r="B65" s="73" t="s">
        <v>36376</v>
      </c>
      <c r="C65" s="91">
        <v>32874</v>
      </c>
      <c r="D65" s="91">
        <v>2958465</v>
      </c>
    </row>
    <row r="66" spans="1:4" ht="15">
      <c r="A66" s="73">
        <v>91</v>
      </c>
      <c r="B66" s="73" t="s">
        <v>2082</v>
      </c>
      <c r="C66" s="91">
        <v>32874</v>
      </c>
      <c r="D66" s="91">
        <v>2958465</v>
      </c>
    </row>
    <row r="67" spans="1:4" ht="15">
      <c r="A67" s="73">
        <v>92</v>
      </c>
      <c r="B67" s="73" t="s">
        <v>36377</v>
      </c>
      <c r="C67" s="91">
        <v>32874</v>
      </c>
      <c r="D67" s="91">
        <v>2958465</v>
      </c>
    </row>
    <row r="68" spans="1:4" ht="15">
      <c r="A68" s="73">
        <v>95</v>
      </c>
      <c r="B68" s="73" t="s">
        <v>36378</v>
      </c>
      <c r="C68" s="91">
        <v>32874</v>
      </c>
      <c r="D68" s="91">
        <v>2958465</v>
      </c>
    </row>
    <row r="69" spans="1:4" ht="15">
      <c r="A69" s="73">
        <v>96</v>
      </c>
      <c r="B69" s="73" t="s">
        <v>36379</v>
      </c>
      <c r="C69" s="91">
        <v>32874</v>
      </c>
      <c r="D69" s="91">
        <v>2958465</v>
      </c>
    </row>
    <row r="70" spans="1:4" ht="15">
      <c r="A70" s="73">
        <v>98</v>
      </c>
      <c r="B70" s="73" t="s">
        <v>36380</v>
      </c>
      <c r="C70" s="91">
        <v>32874</v>
      </c>
      <c r="D70" s="91">
        <v>2958465</v>
      </c>
    </row>
    <row r="71" spans="1:4" ht="15">
      <c r="A71" s="73">
        <v>100</v>
      </c>
      <c r="B71" s="73" t="s">
        <v>1866</v>
      </c>
      <c r="C71" s="91">
        <v>32874</v>
      </c>
      <c r="D71" s="91">
        <v>2958465</v>
      </c>
    </row>
    <row r="72" spans="1:4" ht="15">
      <c r="A72" s="73">
        <v>101</v>
      </c>
      <c r="B72" s="73" t="s">
        <v>36381</v>
      </c>
      <c r="C72" s="91">
        <v>32874</v>
      </c>
      <c r="D72" s="91">
        <v>2958465</v>
      </c>
    </row>
    <row r="73" spans="1:4" ht="15">
      <c r="A73" s="73">
        <v>102</v>
      </c>
      <c r="B73" s="73" t="s">
        <v>36382</v>
      </c>
      <c r="C73" s="91">
        <v>32874</v>
      </c>
      <c r="D73" s="91">
        <v>2958465</v>
      </c>
    </row>
    <row r="74" spans="1:4" ht="15">
      <c r="A74" s="73">
        <v>104</v>
      </c>
      <c r="B74" s="73" t="s">
        <v>2235</v>
      </c>
      <c r="C74" s="91">
        <v>32874</v>
      </c>
      <c r="D74" s="91">
        <v>2958465</v>
      </c>
    </row>
    <row r="75" spans="1:4" ht="15">
      <c r="A75" s="73">
        <v>105</v>
      </c>
      <c r="B75" s="73" t="s">
        <v>36383</v>
      </c>
      <c r="C75" s="91">
        <v>32874</v>
      </c>
      <c r="D75" s="91">
        <v>2958465</v>
      </c>
    </row>
    <row r="76" spans="1:4" ht="15">
      <c r="A76" s="73">
        <v>106</v>
      </c>
      <c r="B76" s="73" t="s">
        <v>36384</v>
      </c>
      <c r="C76" s="91">
        <v>32874</v>
      </c>
      <c r="D76" s="91">
        <v>2958465</v>
      </c>
    </row>
    <row r="77" spans="1:4" ht="15">
      <c r="A77" s="73">
        <v>107</v>
      </c>
      <c r="B77" s="73" t="s">
        <v>2137</v>
      </c>
      <c r="C77" s="91">
        <v>32874</v>
      </c>
      <c r="D77" s="91">
        <v>2958465</v>
      </c>
    </row>
    <row r="78" spans="1:4" ht="15">
      <c r="A78" s="73">
        <v>108</v>
      </c>
      <c r="B78" s="73" t="s">
        <v>36385</v>
      </c>
      <c r="C78" s="91">
        <v>32874</v>
      </c>
      <c r="D78" s="91">
        <v>2958465</v>
      </c>
    </row>
    <row r="79" spans="1:4" ht="15">
      <c r="A79" s="73">
        <v>109</v>
      </c>
      <c r="B79" s="73" t="s">
        <v>1150</v>
      </c>
      <c r="C79" s="91">
        <v>32874</v>
      </c>
      <c r="D79" s="91">
        <v>2958465</v>
      </c>
    </row>
    <row r="80" spans="1:4" ht="15">
      <c r="A80" s="73">
        <v>110</v>
      </c>
      <c r="B80" s="73" t="s">
        <v>2236</v>
      </c>
      <c r="C80" s="91">
        <v>32874</v>
      </c>
      <c r="D80" s="91">
        <v>2958465</v>
      </c>
    </row>
    <row r="81" spans="1:4" ht="15">
      <c r="A81" s="73">
        <v>112</v>
      </c>
      <c r="B81" s="73" t="s">
        <v>36386</v>
      </c>
      <c r="C81" s="91">
        <v>32874</v>
      </c>
      <c r="D81" s="91">
        <v>2958465</v>
      </c>
    </row>
    <row r="82" spans="1:4" ht="15">
      <c r="A82" s="73">
        <v>113</v>
      </c>
      <c r="B82" s="73" t="s">
        <v>1168</v>
      </c>
      <c r="C82" s="91">
        <v>32874</v>
      </c>
      <c r="D82" s="91">
        <v>2958465</v>
      </c>
    </row>
    <row r="83" spans="1:4" ht="15">
      <c r="A83" s="73">
        <v>114</v>
      </c>
      <c r="B83" s="73" t="s">
        <v>1913</v>
      </c>
      <c r="C83" s="91">
        <v>32874</v>
      </c>
      <c r="D83" s="91">
        <v>2958465</v>
      </c>
    </row>
    <row r="84" spans="1:4" ht="15">
      <c r="A84" s="73">
        <v>115</v>
      </c>
      <c r="B84" s="73" t="s">
        <v>36387</v>
      </c>
      <c r="C84" s="91">
        <v>32874</v>
      </c>
      <c r="D84" s="91">
        <v>2958465</v>
      </c>
    </row>
    <row r="85" spans="1:4" ht="15">
      <c r="A85" s="73">
        <v>116</v>
      </c>
      <c r="B85" s="73" t="s">
        <v>36388</v>
      </c>
      <c r="C85" s="91">
        <v>32874</v>
      </c>
      <c r="D85" s="91">
        <v>2958465</v>
      </c>
    </row>
    <row r="86" spans="1:4" ht="15">
      <c r="A86" s="73">
        <v>117</v>
      </c>
      <c r="B86" s="73" t="s">
        <v>36389</v>
      </c>
      <c r="C86" s="91">
        <v>32874</v>
      </c>
      <c r="D86" s="91">
        <v>2958465</v>
      </c>
    </row>
    <row r="87" spans="1:4" ht="15">
      <c r="A87" s="73">
        <v>118</v>
      </c>
      <c r="B87" s="73" t="s">
        <v>36390</v>
      </c>
      <c r="C87" s="91">
        <v>32874</v>
      </c>
      <c r="D87" s="91">
        <v>2958465</v>
      </c>
    </row>
    <row r="88" spans="1:4" ht="15">
      <c r="A88" s="73">
        <v>119</v>
      </c>
      <c r="B88" s="73" t="s">
        <v>36391</v>
      </c>
      <c r="C88" s="91">
        <v>32874</v>
      </c>
      <c r="D88" s="91">
        <v>2958465</v>
      </c>
    </row>
    <row r="89" spans="1:4" ht="15">
      <c r="A89" s="73">
        <v>121</v>
      </c>
      <c r="B89" s="73" t="s">
        <v>36392</v>
      </c>
      <c r="C89" s="91">
        <v>32874</v>
      </c>
      <c r="D89" s="91">
        <v>2958465</v>
      </c>
    </row>
    <row r="90" spans="1:4" ht="15">
      <c r="A90" s="73">
        <v>125</v>
      </c>
      <c r="B90" s="73" t="s">
        <v>2071</v>
      </c>
      <c r="C90" s="91">
        <v>32874</v>
      </c>
      <c r="D90" s="91">
        <v>2958465</v>
      </c>
    </row>
    <row r="91" spans="1:4" ht="15">
      <c r="A91" s="73">
        <v>146</v>
      </c>
      <c r="B91" s="73" t="s">
        <v>2070</v>
      </c>
      <c r="C91" s="91">
        <v>32874</v>
      </c>
      <c r="D91" s="91">
        <v>2958465</v>
      </c>
    </row>
    <row r="92" spans="1:4" ht="15">
      <c r="A92" s="73">
        <v>151</v>
      </c>
      <c r="B92" s="73" t="s">
        <v>36393</v>
      </c>
      <c r="C92" s="91">
        <v>32874</v>
      </c>
      <c r="D92" s="91">
        <v>2958465</v>
      </c>
    </row>
    <row r="93" spans="1:4" ht="15">
      <c r="A93" s="73">
        <v>155</v>
      </c>
      <c r="B93" s="73" t="s">
        <v>36394</v>
      </c>
      <c r="C93" s="91">
        <v>32874</v>
      </c>
      <c r="D93" s="91">
        <v>2958465</v>
      </c>
    </row>
    <row r="94" spans="1:4" ht="15">
      <c r="A94" s="73">
        <v>157</v>
      </c>
      <c r="B94" s="73" t="s">
        <v>36395</v>
      </c>
      <c r="C94" s="91">
        <v>32874</v>
      </c>
      <c r="D94" s="91">
        <v>2958465</v>
      </c>
    </row>
    <row r="95" spans="1:4" ht="15">
      <c r="A95" s="73">
        <v>160</v>
      </c>
      <c r="B95" s="73" t="s">
        <v>36396</v>
      </c>
      <c r="C95" s="91">
        <v>32874</v>
      </c>
      <c r="D95" s="91">
        <v>2958465</v>
      </c>
    </row>
    <row r="96" spans="1:4" ht="15">
      <c r="A96" s="73">
        <v>167</v>
      </c>
      <c r="B96" s="73" t="s">
        <v>36397</v>
      </c>
      <c r="C96" s="91">
        <v>32874</v>
      </c>
      <c r="D96" s="91">
        <v>2958465</v>
      </c>
    </row>
    <row r="97" spans="1:4" ht="15">
      <c r="A97" s="73">
        <v>168</v>
      </c>
      <c r="B97" s="73" t="s">
        <v>36398</v>
      </c>
      <c r="C97" s="91">
        <v>32874</v>
      </c>
      <c r="D97" s="91">
        <v>2958465</v>
      </c>
    </row>
    <row r="98" spans="1:4" ht="15">
      <c r="A98" s="73">
        <v>171</v>
      </c>
      <c r="B98" s="73" t="s">
        <v>36399</v>
      </c>
      <c r="C98" s="91">
        <v>32874</v>
      </c>
      <c r="D98" s="91">
        <v>2958465</v>
      </c>
    </row>
    <row r="99" spans="1:4" ht="15">
      <c r="A99" s="73">
        <v>173</v>
      </c>
      <c r="B99" s="73" t="s">
        <v>36400</v>
      </c>
      <c r="C99" s="91">
        <v>32874</v>
      </c>
      <c r="D99" s="91">
        <v>2958465</v>
      </c>
    </row>
    <row r="100" spans="1:4" ht="15">
      <c r="A100" s="73">
        <v>178</v>
      </c>
      <c r="B100" s="73" t="s">
        <v>36401</v>
      </c>
      <c r="C100" s="91">
        <v>32874</v>
      </c>
      <c r="D100" s="91">
        <v>2958465</v>
      </c>
    </row>
    <row r="101" spans="1:4" ht="15">
      <c r="A101" s="73">
        <v>179</v>
      </c>
      <c r="B101" s="73" t="s">
        <v>36402</v>
      </c>
      <c r="C101" s="91">
        <v>32874</v>
      </c>
      <c r="D101" s="91">
        <v>2958465</v>
      </c>
    </row>
    <row r="102" spans="1:4" ht="15">
      <c r="A102" s="73">
        <v>181</v>
      </c>
      <c r="B102" s="73" t="s">
        <v>36403</v>
      </c>
      <c r="C102" s="91">
        <v>32874</v>
      </c>
      <c r="D102" s="91">
        <v>2958465</v>
      </c>
    </row>
    <row r="103" spans="1:4" ht="15">
      <c r="A103" s="73">
        <v>183</v>
      </c>
      <c r="B103" s="73" t="s">
        <v>36404</v>
      </c>
      <c r="C103" s="91">
        <v>32874</v>
      </c>
      <c r="D103" s="91">
        <v>2958465</v>
      </c>
    </row>
    <row r="104" spans="1:4" ht="15">
      <c r="A104" s="73">
        <v>201</v>
      </c>
      <c r="B104" s="73" t="s">
        <v>36405</v>
      </c>
      <c r="C104" s="91">
        <v>32874</v>
      </c>
      <c r="D104" s="91">
        <v>2958465</v>
      </c>
    </row>
    <row r="105" spans="1:4" ht="15">
      <c r="A105" s="73">
        <v>207</v>
      </c>
      <c r="B105" s="73" t="s">
        <v>147</v>
      </c>
      <c r="C105" s="91">
        <v>32874</v>
      </c>
      <c r="D105" s="91">
        <v>2958465</v>
      </c>
    </row>
    <row r="106" spans="1:4" ht="15">
      <c r="A106" s="73">
        <v>208</v>
      </c>
      <c r="B106" s="73" t="s">
        <v>133</v>
      </c>
      <c r="C106" s="91">
        <v>32874</v>
      </c>
      <c r="D106" s="91">
        <v>2958465</v>
      </c>
    </row>
    <row r="107" spans="1:4" ht="15">
      <c r="A107" s="73">
        <v>210</v>
      </c>
      <c r="B107" s="73" t="s">
        <v>36406</v>
      </c>
      <c r="C107" s="91">
        <v>32874</v>
      </c>
      <c r="D107" s="91">
        <v>2958465</v>
      </c>
    </row>
    <row r="108" spans="1:4" ht="15">
      <c r="A108" s="73">
        <v>211</v>
      </c>
      <c r="B108" s="73" t="s">
        <v>36407</v>
      </c>
      <c r="C108" s="91">
        <v>32874</v>
      </c>
      <c r="D108" s="91">
        <v>2958465</v>
      </c>
    </row>
    <row r="109" spans="1:4" ht="15">
      <c r="A109" s="73">
        <v>212</v>
      </c>
      <c r="B109" s="73" t="s">
        <v>36408</v>
      </c>
      <c r="C109" s="91">
        <v>32874</v>
      </c>
      <c r="D109" s="91">
        <v>2958465</v>
      </c>
    </row>
    <row r="110" spans="1:4" ht="15">
      <c r="A110" s="73">
        <v>213</v>
      </c>
      <c r="B110" s="73" t="s">
        <v>36409</v>
      </c>
      <c r="C110" s="91">
        <v>32874</v>
      </c>
      <c r="D110" s="91">
        <v>2958465</v>
      </c>
    </row>
    <row r="111" spans="1:4" ht="15">
      <c r="A111" s="73">
        <v>214</v>
      </c>
      <c r="B111" s="73" t="s">
        <v>36410</v>
      </c>
      <c r="C111" s="91">
        <v>32874</v>
      </c>
      <c r="D111" s="91">
        <v>2958465</v>
      </c>
    </row>
    <row r="112" spans="1:4" ht="15">
      <c r="A112" s="73">
        <v>215</v>
      </c>
      <c r="B112" s="73" t="s">
        <v>2237</v>
      </c>
      <c r="C112" s="91">
        <v>32874</v>
      </c>
      <c r="D112" s="91">
        <v>2958465</v>
      </c>
    </row>
    <row r="113" spans="1:4" ht="15">
      <c r="A113" s="73">
        <v>216</v>
      </c>
      <c r="B113" s="73" t="s">
        <v>36411</v>
      </c>
      <c r="C113" s="91">
        <v>32874</v>
      </c>
      <c r="D113" s="91">
        <v>2958465</v>
      </c>
    </row>
    <row r="114" spans="1:4" ht="15">
      <c r="A114" s="73">
        <v>217</v>
      </c>
      <c r="B114" s="73" t="s">
        <v>36412</v>
      </c>
      <c r="C114" s="91">
        <v>32874</v>
      </c>
      <c r="D114" s="91">
        <v>2958465</v>
      </c>
    </row>
    <row r="115" spans="1:4" ht="15">
      <c r="A115" s="73">
        <v>218</v>
      </c>
      <c r="B115" s="73" t="s">
        <v>36413</v>
      </c>
      <c r="C115" s="91">
        <v>32874</v>
      </c>
      <c r="D115" s="91">
        <v>2958465</v>
      </c>
    </row>
    <row r="116" spans="1:4" ht="15">
      <c r="A116" s="73">
        <v>219</v>
      </c>
      <c r="B116" s="73" t="s">
        <v>36414</v>
      </c>
      <c r="C116" s="91">
        <v>32874</v>
      </c>
      <c r="D116" s="91">
        <v>2958465</v>
      </c>
    </row>
    <row r="117" spans="1:4" ht="15">
      <c r="A117" s="73">
        <v>220</v>
      </c>
      <c r="B117" s="73" t="s">
        <v>36415</v>
      </c>
      <c r="C117" s="91">
        <v>32874</v>
      </c>
      <c r="D117" s="91">
        <v>2958465</v>
      </c>
    </row>
    <row r="118" spans="1:4" ht="15">
      <c r="A118" s="73">
        <v>221</v>
      </c>
      <c r="B118" s="73" t="s">
        <v>36416</v>
      </c>
      <c r="C118" s="91">
        <v>32874</v>
      </c>
      <c r="D118" s="91">
        <v>2958465</v>
      </c>
    </row>
    <row r="119" spans="1:4" ht="15">
      <c r="A119" s="73">
        <v>222</v>
      </c>
      <c r="B119" s="73" t="s">
        <v>36417</v>
      </c>
      <c r="C119" s="91">
        <v>32874</v>
      </c>
      <c r="D119" s="91">
        <v>2958465</v>
      </c>
    </row>
    <row r="120" spans="1:4" ht="15">
      <c r="A120" s="73">
        <v>223</v>
      </c>
      <c r="B120" s="73" t="s">
        <v>36418</v>
      </c>
      <c r="C120" s="91">
        <v>32874</v>
      </c>
      <c r="D120" s="91">
        <v>2958465</v>
      </c>
    </row>
    <row r="121" spans="1:4" ht="15">
      <c r="A121" s="73">
        <v>224</v>
      </c>
      <c r="B121" s="73" t="s">
        <v>36419</v>
      </c>
      <c r="C121" s="91">
        <v>32874</v>
      </c>
      <c r="D121" s="91">
        <v>2958465</v>
      </c>
    </row>
    <row r="122" spans="1:4" ht="15">
      <c r="A122" s="73">
        <v>225</v>
      </c>
      <c r="B122" s="73" t="s">
        <v>36420</v>
      </c>
      <c r="C122" s="91">
        <v>32874</v>
      </c>
      <c r="D122" s="91">
        <v>2958465</v>
      </c>
    </row>
    <row r="123" spans="1:4" ht="15">
      <c r="A123" s="73">
        <v>226</v>
      </c>
      <c r="B123" s="73" t="s">
        <v>36421</v>
      </c>
      <c r="C123" s="91">
        <v>32874</v>
      </c>
      <c r="D123" s="91">
        <v>2958465</v>
      </c>
    </row>
    <row r="124" spans="1:4" ht="15">
      <c r="A124" s="73">
        <v>227</v>
      </c>
      <c r="B124" s="73" t="s">
        <v>343</v>
      </c>
      <c r="C124" s="91">
        <v>32874</v>
      </c>
      <c r="D124" s="91">
        <v>2958465</v>
      </c>
    </row>
    <row r="125" spans="1:4" ht="15">
      <c r="A125" s="73">
        <v>228</v>
      </c>
      <c r="B125" s="73" t="s">
        <v>2142</v>
      </c>
      <c r="C125" s="91">
        <v>32874</v>
      </c>
      <c r="D125" s="91">
        <v>2958465</v>
      </c>
    </row>
    <row r="126" spans="1:4" ht="15">
      <c r="A126" s="73">
        <v>229</v>
      </c>
      <c r="B126" s="73" t="s">
        <v>36422</v>
      </c>
      <c r="C126" s="91">
        <v>32874</v>
      </c>
      <c r="D126" s="91">
        <v>2958465</v>
      </c>
    </row>
    <row r="127" spans="1:4" ht="15">
      <c r="A127" s="73">
        <v>230</v>
      </c>
      <c r="B127" s="73" t="s">
        <v>36423</v>
      </c>
      <c r="C127" s="91">
        <v>32874</v>
      </c>
      <c r="D127" s="91">
        <v>2958465</v>
      </c>
    </row>
    <row r="128" spans="1:4" ht="15">
      <c r="A128" s="73">
        <v>231</v>
      </c>
      <c r="B128" s="73" t="s">
        <v>36424</v>
      </c>
      <c r="C128" s="91">
        <v>32874</v>
      </c>
      <c r="D128" s="91">
        <v>2958465</v>
      </c>
    </row>
    <row r="129" spans="1:4" ht="15">
      <c r="A129" s="73">
        <v>232</v>
      </c>
      <c r="B129" s="73" t="s">
        <v>36425</v>
      </c>
      <c r="C129" s="91">
        <v>32874</v>
      </c>
      <c r="D129" s="91">
        <v>2958465</v>
      </c>
    </row>
    <row r="130" spans="1:4" ht="15">
      <c r="A130" s="73">
        <v>233</v>
      </c>
      <c r="B130" s="73" t="s">
        <v>36426</v>
      </c>
      <c r="C130" s="91">
        <v>32874</v>
      </c>
      <c r="D130" s="91">
        <v>2958465</v>
      </c>
    </row>
    <row r="131" spans="1:4" ht="15">
      <c r="A131" s="73">
        <v>234</v>
      </c>
      <c r="B131" s="73" t="s">
        <v>36427</v>
      </c>
      <c r="C131" s="91">
        <v>32874</v>
      </c>
      <c r="D131" s="91">
        <v>2958465</v>
      </c>
    </row>
    <row r="132" spans="1:4" ht="15">
      <c r="A132" s="73">
        <v>235</v>
      </c>
      <c r="B132" s="73" t="s">
        <v>36428</v>
      </c>
      <c r="C132" s="91">
        <v>32874</v>
      </c>
      <c r="D132" s="91">
        <v>2958465</v>
      </c>
    </row>
    <row r="133" spans="1:4" ht="15">
      <c r="A133" s="73">
        <v>236</v>
      </c>
      <c r="B133" s="73" t="s">
        <v>36429</v>
      </c>
      <c r="C133" s="91">
        <v>32874</v>
      </c>
      <c r="D133" s="91">
        <v>2958465</v>
      </c>
    </row>
    <row r="134" spans="1:4" ht="15">
      <c r="A134" s="73">
        <v>237</v>
      </c>
      <c r="B134" s="73" t="s">
        <v>36430</v>
      </c>
      <c r="C134" s="91">
        <v>32874</v>
      </c>
      <c r="D134" s="91">
        <v>2958465</v>
      </c>
    </row>
    <row r="135" spans="1:4" ht="15">
      <c r="A135" s="73">
        <v>238</v>
      </c>
      <c r="B135" s="73" t="s">
        <v>36431</v>
      </c>
      <c r="C135" s="91">
        <v>32874</v>
      </c>
      <c r="D135" s="91">
        <v>2958465</v>
      </c>
    </row>
    <row r="136" spans="1:4" ht="15">
      <c r="A136" s="73">
        <v>239</v>
      </c>
      <c r="B136" s="73" t="s">
        <v>36432</v>
      </c>
      <c r="C136" s="91">
        <v>32874</v>
      </c>
      <c r="D136" s="91">
        <v>2958465</v>
      </c>
    </row>
    <row r="137" spans="1:4" ht="15">
      <c r="A137" s="73">
        <v>240</v>
      </c>
      <c r="B137" s="73" t="s">
        <v>36433</v>
      </c>
      <c r="C137" s="91">
        <v>32874</v>
      </c>
      <c r="D137" s="91">
        <v>2958465</v>
      </c>
    </row>
    <row r="138" spans="1:4" ht="15">
      <c r="A138" s="73">
        <v>241</v>
      </c>
      <c r="B138" s="73" t="s">
        <v>2238</v>
      </c>
      <c r="C138" s="91">
        <v>32874</v>
      </c>
      <c r="D138" s="91">
        <v>2958465</v>
      </c>
    </row>
    <row r="139" spans="1:4" ht="15">
      <c r="A139" s="73">
        <v>242</v>
      </c>
      <c r="B139" s="73" t="s">
        <v>36434</v>
      </c>
      <c r="C139" s="91">
        <v>32874</v>
      </c>
      <c r="D139" s="91">
        <v>2958465</v>
      </c>
    </row>
    <row r="140" spans="1:4" ht="15">
      <c r="A140" s="73">
        <v>243</v>
      </c>
      <c r="B140" s="73" t="s">
        <v>36435</v>
      </c>
      <c r="C140" s="91">
        <v>32874</v>
      </c>
      <c r="D140" s="91">
        <v>2958465</v>
      </c>
    </row>
    <row r="141" spans="1:4" ht="15">
      <c r="A141" s="73">
        <v>244</v>
      </c>
      <c r="B141" s="73" t="s">
        <v>36436</v>
      </c>
      <c r="C141" s="91">
        <v>32874</v>
      </c>
      <c r="D141" s="91">
        <v>2958465</v>
      </c>
    </row>
    <row r="142" spans="1:4" ht="15">
      <c r="A142" s="73">
        <v>245</v>
      </c>
      <c r="B142" s="73" t="s">
        <v>36437</v>
      </c>
      <c r="C142" s="91">
        <v>32874</v>
      </c>
      <c r="D142" s="91">
        <v>2958465</v>
      </c>
    </row>
    <row r="143" spans="1:4" ht="15">
      <c r="A143" s="73">
        <v>246</v>
      </c>
      <c r="B143" s="73" t="s">
        <v>36438</v>
      </c>
      <c r="C143" s="91">
        <v>32874</v>
      </c>
      <c r="D143" s="91">
        <v>2958465</v>
      </c>
    </row>
    <row r="144" spans="1:4" ht="15">
      <c r="A144" s="73">
        <v>247</v>
      </c>
      <c r="B144" s="73" t="s">
        <v>36439</v>
      </c>
      <c r="C144" s="91">
        <v>32874</v>
      </c>
      <c r="D144" s="91">
        <v>2958465</v>
      </c>
    </row>
    <row r="145" spans="1:4" ht="15">
      <c r="A145" s="73">
        <v>248</v>
      </c>
      <c r="B145" s="73" t="s">
        <v>36440</v>
      </c>
      <c r="C145" s="91">
        <v>32874</v>
      </c>
      <c r="D145" s="91">
        <v>2958465</v>
      </c>
    </row>
    <row r="146" spans="1:4" ht="15">
      <c r="A146" s="73">
        <v>249</v>
      </c>
      <c r="B146" s="73" t="s">
        <v>36441</v>
      </c>
      <c r="C146" s="91">
        <v>32874</v>
      </c>
      <c r="D146" s="91">
        <v>2958465</v>
      </c>
    </row>
    <row r="147" spans="1:4" ht="15">
      <c r="A147" s="73">
        <v>250</v>
      </c>
      <c r="B147" s="73" t="s">
        <v>36442</v>
      </c>
      <c r="C147" s="91">
        <v>32874</v>
      </c>
      <c r="D147" s="91">
        <v>2958465</v>
      </c>
    </row>
    <row r="148" spans="1:4" ht="15">
      <c r="A148" s="73">
        <v>251</v>
      </c>
      <c r="B148" s="73" t="s">
        <v>36443</v>
      </c>
      <c r="C148" s="91">
        <v>32874</v>
      </c>
      <c r="D148" s="91">
        <v>2958465</v>
      </c>
    </row>
    <row r="149" spans="1:4" ht="15">
      <c r="A149" s="73">
        <v>252</v>
      </c>
      <c r="B149" s="73" t="s">
        <v>36444</v>
      </c>
      <c r="C149" s="91">
        <v>32874</v>
      </c>
      <c r="D149" s="91">
        <v>2958465</v>
      </c>
    </row>
    <row r="150" spans="1:4" ht="15">
      <c r="A150" s="73">
        <v>253</v>
      </c>
      <c r="B150" s="73" t="s">
        <v>36445</v>
      </c>
      <c r="C150" s="91">
        <v>32874</v>
      </c>
      <c r="D150" s="91">
        <v>2958465</v>
      </c>
    </row>
    <row r="151" spans="1:4" ht="15">
      <c r="A151" s="73">
        <v>254</v>
      </c>
      <c r="B151" s="73" t="s">
        <v>36446</v>
      </c>
      <c r="C151" s="91">
        <v>32874</v>
      </c>
      <c r="D151" s="91">
        <v>2958465</v>
      </c>
    </row>
    <row r="152" spans="1:4" ht="15">
      <c r="A152" s="73">
        <v>255</v>
      </c>
      <c r="B152" s="73" t="s">
        <v>36447</v>
      </c>
      <c r="C152" s="91">
        <v>32874</v>
      </c>
      <c r="D152" s="91">
        <v>2958465</v>
      </c>
    </row>
    <row r="153" spans="1:4" ht="15">
      <c r="A153" s="73">
        <v>256</v>
      </c>
      <c r="B153" s="73" t="s">
        <v>36448</v>
      </c>
      <c r="C153" s="91">
        <v>32874</v>
      </c>
      <c r="D153" s="91">
        <v>2958465</v>
      </c>
    </row>
    <row r="154" spans="1:4" ht="15">
      <c r="A154" s="73">
        <v>257</v>
      </c>
      <c r="B154" s="73" t="s">
        <v>36449</v>
      </c>
      <c r="C154" s="91">
        <v>32874</v>
      </c>
      <c r="D154" s="91">
        <v>2958465</v>
      </c>
    </row>
    <row r="155" spans="1:4" ht="15">
      <c r="A155" s="73">
        <v>258</v>
      </c>
      <c r="B155" s="73" t="s">
        <v>36450</v>
      </c>
      <c r="C155" s="91">
        <v>32874</v>
      </c>
      <c r="D155" s="91">
        <v>2958465</v>
      </c>
    </row>
    <row r="156" spans="1:4" ht="15">
      <c r="A156" s="73">
        <v>259</v>
      </c>
      <c r="B156" s="73" t="s">
        <v>36451</v>
      </c>
      <c r="C156" s="91">
        <v>32874</v>
      </c>
      <c r="D156" s="91">
        <v>2958465</v>
      </c>
    </row>
    <row r="157" spans="1:4" ht="15">
      <c r="A157" s="73">
        <v>260</v>
      </c>
      <c r="B157" s="73" t="s">
        <v>36452</v>
      </c>
      <c r="C157" s="91">
        <v>32874</v>
      </c>
      <c r="D157" s="91">
        <v>2958465</v>
      </c>
    </row>
    <row r="158" spans="1:4" ht="15">
      <c r="A158" s="73">
        <v>261</v>
      </c>
      <c r="B158" s="73" t="s">
        <v>36453</v>
      </c>
      <c r="C158" s="91">
        <v>32874</v>
      </c>
      <c r="D158" s="91">
        <v>2958465</v>
      </c>
    </row>
    <row r="159" spans="1:4" ht="15">
      <c r="A159" s="73">
        <v>262</v>
      </c>
      <c r="B159" s="73" t="s">
        <v>36454</v>
      </c>
      <c r="C159" s="91">
        <v>32874</v>
      </c>
      <c r="D159" s="91">
        <v>2958465</v>
      </c>
    </row>
    <row r="160" spans="1:4" ht="15">
      <c r="A160" s="73">
        <v>263</v>
      </c>
      <c r="B160" s="73" t="s">
        <v>36455</v>
      </c>
      <c r="C160" s="91">
        <v>32874</v>
      </c>
      <c r="D160" s="91">
        <v>2958465</v>
      </c>
    </row>
    <row r="161" spans="1:4" ht="15">
      <c r="A161" s="73">
        <v>264</v>
      </c>
      <c r="B161" s="73" t="s">
        <v>36456</v>
      </c>
      <c r="C161" s="91">
        <v>32874</v>
      </c>
      <c r="D161" s="91">
        <v>2958465</v>
      </c>
    </row>
    <row r="162" spans="1:4" ht="15">
      <c r="A162" s="73">
        <v>265</v>
      </c>
      <c r="B162" s="73" t="s">
        <v>36457</v>
      </c>
      <c r="C162" s="91">
        <v>32874</v>
      </c>
      <c r="D162" s="91">
        <v>2958465</v>
      </c>
    </row>
    <row r="163" spans="1:4" ht="15">
      <c r="A163" s="73">
        <v>266</v>
      </c>
      <c r="B163" s="73" t="s">
        <v>36458</v>
      </c>
      <c r="C163" s="91">
        <v>32874</v>
      </c>
      <c r="D163" s="91">
        <v>2958465</v>
      </c>
    </row>
    <row r="164" spans="1:4" ht="15">
      <c r="A164" s="73">
        <v>267</v>
      </c>
      <c r="B164" s="73" t="s">
        <v>36459</v>
      </c>
      <c r="C164" s="91">
        <v>32874</v>
      </c>
      <c r="D164" s="91">
        <v>2958465</v>
      </c>
    </row>
    <row r="165" spans="1:4" ht="15">
      <c r="A165" s="73">
        <v>268</v>
      </c>
      <c r="B165" s="73" t="s">
        <v>36460</v>
      </c>
      <c r="C165" s="91">
        <v>32874</v>
      </c>
      <c r="D165" s="91">
        <v>2958465</v>
      </c>
    </row>
    <row r="166" spans="1:4" ht="15">
      <c r="A166" s="73">
        <v>269</v>
      </c>
      <c r="B166" s="73" t="s">
        <v>36461</v>
      </c>
      <c r="C166" s="91">
        <v>32874</v>
      </c>
      <c r="D166" s="91">
        <v>2958465</v>
      </c>
    </row>
    <row r="167" spans="1:4" ht="15">
      <c r="A167" s="73">
        <v>270</v>
      </c>
      <c r="B167" s="73" t="s">
        <v>36462</v>
      </c>
      <c r="C167" s="91">
        <v>32874</v>
      </c>
      <c r="D167" s="91">
        <v>2958465</v>
      </c>
    </row>
    <row r="168" spans="1:4" ht="15">
      <c r="A168" s="73">
        <v>271</v>
      </c>
      <c r="B168" s="73" t="s">
        <v>36463</v>
      </c>
      <c r="C168" s="91">
        <v>32874</v>
      </c>
      <c r="D168" s="91">
        <v>2958465</v>
      </c>
    </row>
    <row r="169" spans="1:4" ht="15">
      <c r="A169" s="73">
        <v>272</v>
      </c>
      <c r="B169" s="73" t="s">
        <v>36464</v>
      </c>
      <c r="C169" s="91">
        <v>32874</v>
      </c>
      <c r="D169" s="91">
        <v>2958465</v>
      </c>
    </row>
    <row r="170" spans="1:4" ht="15">
      <c r="A170" s="73">
        <v>273</v>
      </c>
      <c r="B170" s="73" t="s">
        <v>36465</v>
      </c>
      <c r="C170" s="91">
        <v>32874</v>
      </c>
      <c r="D170" s="91">
        <v>2958465</v>
      </c>
    </row>
    <row r="171" spans="1:4" ht="15">
      <c r="A171" s="73">
        <v>274</v>
      </c>
      <c r="B171" s="73" t="s">
        <v>36466</v>
      </c>
      <c r="C171" s="91">
        <v>32874</v>
      </c>
      <c r="D171" s="91">
        <v>2958465</v>
      </c>
    </row>
    <row r="172" spans="1:4" ht="15">
      <c r="A172" s="73">
        <v>275</v>
      </c>
      <c r="B172" s="73" t="s">
        <v>36467</v>
      </c>
      <c r="C172" s="91">
        <v>32874</v>
      </c>
      <c r="D172" s="91">
        <v>2958465</v>
      </c>
    </row>
    <row r="173" spans="1:4" ht="15">
      <c r="A173" s="73">
        <v>276</v>
      </c>
      <c r="B173" s="73" t="s">
        <v>36468</v>
      </c>
      <c r="C173" s="91">
        <v>32874</v>
      </c>
      <c r="D173" s="91">
        <v>2958465</v>
      </c>
    </row>
    <row r="174" spans="1:4" ht="15">
      <c r="A174" s="73">
        <v>277</v>
      </c>
      <c r="B174" s="73" t="s">
        <v>2239</v>
      </c>
      <c r="C174" s="91">
        <v>32874</v>
      </c>
      <c r="D174" s="91">
        <v>2958465</v>
      </c>
    </row>
    <row r="175" spans="1:4" ht="15">
      <c r="A175" s="73">
        <v>278</v>
      </c>
      <c r="B175" s="73" t="s">
        <v>36469</v>
      </c>
      <c r="C175" s="91">
        <v>32874</v>
      </c>
      <c r="D175" s="91">
        <v>2958465</v>
      </c>
    </row>
    <row r="176" spans="1:4" ht="15">
      <c r="A176" s="73">
        <v>279</v>
      </c>
      <c r="B176" s="73" t="s">
        <v>36470</v>
      </c>
      <c r="C176" s="91">
        <v>32874</v>
      </c>
      <c r="D176" s="91">
        <v>2958465</v>
      </c>
    </row>
    <row r="177" spans="1:4" ht="15">
      <c r="A177" s="73">
        <v>280</v>
      </c>
      <c r="B177" s="73" t="s">
        <v>36471</v>
      </c>
      <c r="C177" s="91">
        <v>32874</v>
      </c>
      <c r="D177" s="91">
        <v>2958465</v>
      </c>
    </row>
    <row r="178" spans="1:4" ht="15">
      <c r="A178" s="73">
        <v>281</v>
      </c>
      <c r="B178" s="73" t="s">
        <v>36472</v>
      </c>
      <c r="C178" s="91">
        <v>32874</v>
      </c>
      <c r="D178" s="91">
        <v>2958465</v>
      </c>
    </row>
    <row r="179" spans="1:4" ht="15">
      <c r="A179" s="73">
        <v>282</v>
      </c>
      <c r="B179" s="73" t="s">
        <v>36473</v>
      </c>
      <c r="C179" s="91">
        <v>32874</v>
      </c>
      <c r="D179" s="91">
        <v>2958465</v>
      </c>
    </row>
    <row r="180" spans="1:4" ht="15">
      <c r="A180" s="73">
        <v>283</v>
      </c>
      <c r="B180" s="73" t="s">
        <v>36474</v>
      </c>
      <c r="C180" s="91">
        <v>32874</v>
      </c>
      <c r="D180" s="91">
        <v>2958465</v>
      </c>
    </row>
    <row r="181" spans="1:4" ht="15">
      <c r="A181" s="73">
        <v>284</v>
      </c>
      <c r="B181" s="73" t="s">
        <v>36475</v>
      </c>
      <c r="C181" s="91">
        <v>32874</v>
      </c>
      <c r="D181" s="91">
        <v>2958465</v>
      </c>
    </row>
    <row r="182" spans="1:4" ht="15">
      <c r="A182" s="73">
        <v>285</v>
      </c>
      <c r="B182" s="73" t="s">
        <v>36476</v>
      </c>
      <c r="C182" s="91">
        <v>32874</v>
      </c>
      <c r="D182" s="91">
        <v>2958465</v>
      </c>
    </row>
    <row r="183" spans="1:4" ht="15">
      <c r="A183" s="73">
        <v>286</v>
      </c>
      <c r="B183" s="73" t="s">
        <v>36477</v>
      </c>
      <c r="C183" s="91">
        <v>32874</v>
      </c>
      <c r="D183" s="91">
        <v>2958465</v>
      </c>
    </row>
    <row r="184" spans="1:4" ht="15">
      <c r="A184" s="73">
        <v>287</v>
      </c>
      <c r="B184" s="73" t="s">
        <v>36478</v>
      </c>
      <c r="C184" s="91">
        <v>32874</v>
      </c>
      <c r="D184" s="91">
        <v>2958465</v>
      </c>
    </row>
    <row r="185" spans="1:4" ht="15">
      <c r="A185" s="73">
        <v>288</v>
      </c>
      <c r="B185" s="73" t="s">
        <v>36479</v>
      </c>
      <c r="C185" s="91">
        <v>32874</v>
      </c>
      <c r="D185" s="91">
        <v>2958465</v>
      </c>
    </row>
    <row r="186" spans="1:4" ht="15">
      <c r="A186" s="73">
        <v>289</v>
      </c>
      <c r="B186" s="73" t="s">
        <v>36480</v>
      </c>
      <c r="C186" s="91">
        <v>32874</v>
      </c>
      <c r="D186" s="91">
        <v>2958465</v>
      </c>
    </row>
    <row r="187" spans="1:4" ht="15">
      <c r="A187" s="73">
        <v>290</v>
      </c>
      <c r="B187" s="73" t="s">
        <v>36481</v>
      </c>
      <c r="C187" s="91">
        <v>32874</v>
      </c>
      <c r="D187" s="91">
        <v>2958465</v>
      </c>
    </row>
    <row r="188" spans="1:4" ht="15">
      <c r="A188" s="73">
        <v>291</v>
      </c>
      <c r="B188" s="73" t="s">
        <v>36482</v>
      </c>
      <c r="C188" s="91">
        <v>32874</v>
      </c>
      <c r="D188" s="91">
        <v>2958465</v>
      </c>
    </row>
    <row r="189" spans="1:4" ht="15">
      <c r="A189" s="73">
        <v>292</v>
      </c>
      <c r="B189" s="73" t="s">
        <v>36483</v>
      </c>
      <c r="C189" s="91">
        <v>32874</v>
      </c>
      <c r="D189" s="91">
        <v>2958465</v>
      </c>
    </row>
    <row r="190" spans="1:4" ht="15">
      <c r="A190" s="73">
        <v>293</v>
      </c>
      <c r="B190" s="73" t="s">
        <v>36484</v>
      </c>
      <c r="C190" s="91">
        <v>32874</v>
      </c>
      <c r="D190" s="91">
        <v>2958465</v>
      </c>
    </row>
    <row r="191" spans="1:4" ht="15">
      <c r="A191" s="73">
        <v>294</v>
      </c>
      <c r="B191" s="73" t="s">
        <v>36485</v>
      </c>
      <c r="C191" s="91">
        <v>32874</v>
      </c>
      <c r="D191" s="91">
        <v>2958465</v>
      </c>
    </row>
    <row r="192" spans="1:4" ht="15">
      <c r="A192" s="73">
        <v>295</v>
      </c>
      <c r="B192" s="73" t="s">
        <v>36486</v>
      </c>
      <c r="C192" s="91">
        <v>32874</v>
      </c>
      <c r="D192" s="91">
        <v>2958465</v>
      </c>
    </row>
    <row r="193" spans="1:4" ht="15">
      <c r="A193" s="73">
        <v>296</v>
      </c>
      <c r="B193" s="73" t="s">
        <v>36487</v>
      </c>
      <c r="C193" s="91">
        <v>32874</v>
      </c>
      <c r="D193" s="91">
        <v>2958465</v>
      </c>
    </row>
    <row r="194" spans="1:4" ht="15">
      <c r="A194" s="73">
        <v>297</v>
      </c>
      <c r="B194" s="73" t="s">
        <v>36488</v>
      </c>
      <c r="C194" s="91">
        <v>32874</v>
      </c>
      <c r="D194" s="91">
        <v>2958465</v>
      </c>
    </row>
    <row r="195" spans="1:4" ht="15">
      <c r="A195" s="73">
        <v>298</v>
      </c>
      <c r="B195" s="73" t="s">
        <v>36489</v>
      </c>
      <c r="C195" s="91">
        <v>32874</v>
      </c>
      <c r="D195" s="91">
        <v>2958465</v>
      </c>
    </row>
    <row r="196" spans="1:4" ht="15">
      <c r="A196" s="73">
        <v>299</v>
      </c>
      <c r="B196" s="73" t="s">
        <v>36490</v>
      </c>
      <c r="C196" s="91">
        <v>32874</v>
      </c>
      <c r="D196" s="91">
        <v>2958465</v>
      </c>
    </row>
    <row r="197" spans="1:4" ht="15">
      <c r="A197" s="73">
        <v>300</v>
      </c>
      <c r="B197" s="73" t="s">
        <v>36491</v>
      </c>
      <c r="C197" s="91">
        <v>32874</v>
      </c>
      <c r="D197" s="91">
        <v>2958465</v>
      </c>
    </row>
    <row r="198" spans="1:4" ht="15">
      <c r="A198" s="73">
        <v>301</v>
      </c>
      <c r="B198" s="73" t="s">
        <v>36492</v>
      </c>
      <c r="C198" s="91">
        <v>32874</v>
      </c>
      <c r="D198" s="91">
        <v>2958465</v>
      </c>
    </row>
    <row r="199" spans="1:4" ht="15">
      <c r="A199" s="73">
        <v>302</v>
      </c>
      <c r="B199" s="73" t="s">
        <v>36493</v>
      </c>
      <c r="C199" s="91">
        <v>32874</v>
      </c>
      <c r="D199" s="91">
        <v>2958465</v>
      </c>
    </row>
    <row r="200" spans="1:4" ht="15">
      <c r="A200" s="73">
        <v>303</v>
      </c>
      <c r="B200" s="73" t="s">
        <v>36494</v>
      </c>
      <c r="C200" s="91">
        <v>32874</v>
      </c>
      <c r="D200" s="91">
        <v>2958465</v>
      </c>
    </row>
    <row r="201" spans="1:4" ht="15">
      <c r="A201" s="73">
        <v>304</v>
      </c>
      <c r="B201" s="73" t="s">
        <v>36495</v>
      </c>
      <c r="C201" s="91">
        <v>32874</v>
      </c>
      <c r="D201" s="91">
        <v>2958465</v>
      </c>
    </row>
    <row r="202" spans="1:4" ht="15">
      <c r="A202" s="73">
        <v>306</v>
      </c>
      <c r="B202" s="73" t="s">
        <v>36496</v>
      </c>
      <c r="C202" s="91">
        <v>32874</v>
      </c>
      <c r="D202" s="91">
        <v>2958465</v>
      </c>
    </row>
    <row r="203" spans="1:4" ht="15">
      <c r="A203" s="73">
        <v>307</v>
      </c>
      <c r="B203" s="73" t="s">
        <v>36497</v>
      </c>
      <c r="C203" s="91">
        <v>32874</v>
      </c>
      <c r="D203" s="91">
        <v>2958465</v>
      </c>
    </row>
    <row r="204" spans="1:4" ht="15">
      <c r="A204" s="73">
        <v>308</v>
      </c>
      <c r="B204" s="73" t="s">
        <v>36498</v>
      </c>
      <c r="C204" s="91">
        <v>32874</v>
      </c>
      <c r="D204" s="91">
        <v>2958465</v>
      </c>
    </row>
    <row r="205" spans="1:4" ht="15">
      <c r="A205" s="73">
        <v>309</v>
      </c>
      <c r="B205" s="73" t="s">
        <v>36499</v>
      </c>
      <c r="C205" s="91">
        <v>32874</v>
      </c>
      <c r="D205" s="91">
        <v>2958465</v>
      </c>
    </row>
    <row r="206" spans="1:4" ht="15">
      <c r="A206" s="73">
        <v>310</v>
      </c>
      <c r="B206" s="73" t="s">
        <v>36500</v>
      </c>
      <c r="C206" s="91">
        <v>32874</v>
      </c>
      <c r="D206" s="91">
        <v>2958465</v>
      </c>
    </row>
    <row r="207" spans="1:4" ht="15">
      <c r="A207" s="73">
        <v>311</v>
      </c>
      <c r="B207" s="73" t="s">
        <v>36501</v>
      </c>
      <c r="C207" s="91">
        <v>32874</v>
      </c>
      <c r="D207" s="91">
        <v>2958465</v>
      </c>
    </row>
    <row r="208" spans="1:4" ht="15">
      <c r="A208" s="73">
        <v>312</v>
      </c>
      <c r="B208" s="73" t="s">
        <v>36502</v>
      </c>
      <c r="C208" s="91">
        <v>32874</v>
      </c>
      <c r="D208" s="91">
        <v>2958465</v>
      </c>
    </row>
    <row r="209" spans="1:4" ht="15">
      <c r="A209" s="73">
        <v>313</v>
      </c>
      <c r="B209" s="73" t="s">
        <v>36503</v>
      </c>
      <c r="C209" s="91">
        <v>32874</v>
      </c>
      <c r="D209" s="91">
        <v>2958465</v>
      </c>
    </row>
    <row r="210" spans="1:4" ht="15">
      <c r="A210" s="73">
        <v>314</v>
      </c>
      <c r="B210" s="73" t="s">
        <v>36504</v>
      </c>
      <c r="C210" s="91">
        <v>32874</v>
      </c>
      <c r="D210" s="91">
        <v>2958465</v>
      </c>
    </row>
    <row r="211" spans="1:4" ht="15">
      <c r="A211" s="73">
        <v>315</v>
      </c>
      <c r="B211" s="73" t="s">
        <v>36505</v>
      </c>
      <c r="C211" s="91">
        <v>32874</v>
      </c>
      <c r="D211" s="91">
        <v>2958465</v>
      </c>
    </row>
    <row r="212" spans="1:4" ht="15">
      <c r="A212" s="73">
        <v>316</v>
      </c>
      <c r="B212" s="73" t="s">
        <v>36506</v>
      </c>
      <c r="C212" s="91">
        <v>32874</v>
      </c>
      <c r="D212" s="91">
        <v>2958465</v>
      </c>
    </row>
    <row r="213" spans="1:4" ht="15">
      <c r="A213" s="73">
        <v>317</v>
      </c>
      <c r="B213" s="73" t="s">
        <v>36507</v>
      </c>
      <c r="C213" s="91">
        <v>32874</v>
      </c>
      <c r="D213" s="91">
        <v>2958465</v>
      </c>
    </row>
    <row r="214" spans="1:4" ht="15">
      <c r="A214" s="73">
        <v>318</v>
      </c>
      <c r="B214" s="73" t="s">
        <v>36508</v>
      </c>
      <c r="C214" s="91">
        <v>32874</v>
      </c>
      <c r="D214" s="91">
        <v>2958465</v>
      </c>
    </row>
    <row r="215" spans="1:4" ht="15">
      <c r="A215" s="73">
        <v>319</v>
      </c>
      <c r="B215" s="73" t="s">
        <v>36509</v>
      </c>
      <c r="C215" s="91">
        <v>32874</v>
      </c>
      <c r="D215" s="91">
        <v>2958465</v>
      </c>
    </row>
    <row r="216" spans="1:4" ht="15">
      <c r="A216" s="73">
        <v>320</v>
      </c>
      <c r="B216" s="73" t="s">
        <v>36510</v>
      </c>
      <c r="C216" s="91">
        <v>32874</v>
      </c>
      <c r="D216" s="91">
        <v>2958465</v>
      </c>
    </row>
    <row r="217" spans="1:4" ht="15">
      <c r="A217" s="73">
        <v>321</v>
      </c>
      <c r="B217" s="73" t="s">
        <v>36511</v>
      </c>
      <c r="C217" s="91">
        <v>32874</v>
      </c>
      <c r="D217" s="91">
        <v>2958465</v>
      </c>
    </row>
    <row r="218" spans="1:4" ht="15">
      <c r="A218" s="73">
        <v>322</v>
      </c>
      <c r="B218" s="73" t="s">
        <v>36512</v>
      </c>
      <c r="C218" s="91">
        <v>32874</v>
      </c>
      <c r="D218" s="91">
        <v>2958465</v>
      </c>
    </row>
    <row r="219" spans="1:4" ht="15">
      <c r="A219" s="73">
        <v>323</v>
      </c>
      <c r="B219" s="73" t="s">
        <v>36513</v>
      </c>
      <c r="C219" s="91">
        <v>32874</v>
      </c>
      <c r="D219" s="91">
        <v>2958465</v>
      </c>
    </row>
    <row r="220" spans="1:4" ht="15">
      <c r="A220" s="73">
        <v>324</v>
      </c>
      <c r="B220" s="73" t="s">
        <v>36514</v>
      </c>
      <c r="C220" s="91">
        <v>32874</v>
      </c>
      <c r="D220" s="91">
        <v>2958465</v>
      </c>
    </row>
    <row r="221" spans="1:4" ht="15">
      <c r="A221" s="73">
        <v>325</v>
      </c>
      <c r="B221" s="73" t="s">
        <v>36515</v>
      </c>
      <c r="C221" s="91">
        <v>32874</v>
      </c>
      <c r="D221" s="91">
        <v>2958465</v>
      </c>
    </row>
    <row r="222" spans="1:4" ht="15">
      <c r="A222" s="73">
        <v>326</v>
      </c>
      <c r="B222" s="73" t="s">
        <v>2240</v>
      </c>
      <c r="C222" s="91">
        <v>32874</v>
      </c>
      <c r="D222" s="91">
        <v>2958465</v>
      </c>
    </row>
    <row r="223" spans="1:4" ht="15">
      <c r="A223" s="73">
        <v>327</v>
      </c>
      <c r="B223" s="73" t="s">
        <v>36516</v>
      </c>
      <c r="C223" s="91">
        <v>32874</v>
      </c>
      <c r="D223" s="91">
        <v>2958465</v>
      </c>
    </row>
    <row r="224" spans="1:4" ht="15">
      <c r="A224" s="73">
        <v>328</v>
      </c>
      <c r="B224" s="73" t="s">
        <v>36517</v>
      </c>
      <c r="C224" s="91">
        <v>32874</v>
      </c>
      <c r="D224" s="91">
        <v>2958465</v>
      </c>
    </row>
    <row r="225" spans="1:4" ht="15">
      <c r="A225" s="73">
        <v>329</v>
      </c>
      <c r="B225" s="73" t="s">
        <v>36518</v>
      </c>
      <c r="C225" s="91">
        <v>32874</v>
      </c>
      <c r="D225" s="91">
        <v>2958465</v>
      </c>
    </row>
    <row r="226" spans="1:4" ht="15">
      <c r="A226" s="73">
        <v>330</v>
      </c>
      <c r="B226" s="73" t="s">
        <v>36519</v>
      </c>
      <c r="C226" s="91">
        <v>32874</v>
      </c>
      <c r="D226" s="91">
        <v>2958465</v>
      </c>
    </row>
    <row r="227" spans="1:4" ht="15">
      <c r="A227" s="73">
        <v>331</v>
      </c>
      <c r="B227" s="73" t="s">
        <v>36520</v>
      </c>
      <c r="C227" s="91">
        <v>32874</v>
      </c>
      <c r="D227" s="91">
        <v>2958465</v>
      </c>
    </row>
    <row r="228" spans="1:4" ht="15">
      <c r="A228" s="73">
        <v>332</v>
      </c>
      <c r="B228" s="73" t="s">
        <v>36521</v>
      </c>
      <c r="C228" s="91">
        <v>32874</v>
      </c>
      <c r="D228" s="91">
        <v>2958465</v>
      </c>
    </row>
    <row r="229" spans="1:4" ht="15">
      <c r="A229" s="73">
        <v>333</v>
      </c>
      <c r="B229" s="73" t="s">
        <v>36522</v>
      </c>
      <c r="C229" s="91">
        <v>32874</v>
      </c>
      <c r="D229" s="91">
        <v>2958465</v>
      </c>
    </row>
    <row r="230" spans="1:4" ht="15">
      <c r="A230" s="73">
        <v>334</v>
      </c>
      <c r="B230" s="73" t="s">
        <v>36523</v>
      </c>
      <c r="C230" s="91">
        <v>32874</v>
      </c>
      <c r="D230" s="91">
        <v>2958465</v>
      </c>
    </row>
    <row r="231" spans="1:4" ht="15">
      <c r="A231" s="73">
        <v>335</v>
      </c>
      <c r="B231" s="73" t="s">
        <v>36524</v>
      </c>
      <c r="C231" s="91">
        <v>32874</v>
      </c>
      <c r="D231" s="91">
        <v>2958465</v>
      </c>
    </row>
    <row r="232" spans="1:4" ht="15">
      <c r="A232" s="73">
        <v>336</v>
      </c>
      <c r="B232" s="73" t="s">
        <v>36525</v>
      </c>
      <c r="C232" s="91">
        <v>32874</v>
      </c>
      <c r="D232" s="91">
        <v>2958465</v>
      </c>
    </row>
    <row r="233" spans="1:4" ht="15">
      <c r="A233" s="73">
        <v>337</v>
      </c>
      <c r="B233" s="73" t="s">
        <v>36526</v>
      </c>
      <c r="C233" s="91">
        <v>32874</v>
      </c>
      <c r="D233" s="91">
        <v>2958465</v>
      </c>
    </row>
    <row r="234" spans="1:4" ht="15">
      <c r="A234" s="73">
        <v>338</v>
      </c>
      <c r="B234" s="73" t="s">
        <v>36527</v>
      </c>
      <c r="C234" s="91">
        <v>32874</v>
      </c>
      <c r="D234" s="91">
        <v>2958465</v>
      </c>
    </row>
    <row r="235" spans="1:4" ht="15">
      <c r="A235" s="73">
        <v>339</v>
      </c>
      <c r="B235" s="73" t="s">
        <v>2241</v>
      </c>
      <c r="C235" s="91">
        <v>32874</v>
      </c>
      <c r="D235" s="91">
        <v>2958465</v>
      </c>
    </row>
    <row r="236" spans="1:4" ht="15">
      <c r="A236" s="73">
        <v>340</v>
      </c>
      <c r="B236" s="73" t="s">
        <v>36528</v>
      </c>
      <c r="C236" s="91">
        <v>32874</v>
      </c>
      <c r="D236" s="91">
        <v>2958465</v>
      </c>
    </row>
    <row r="237" spans="1:4" ht="15">
      <c r="A237" s="73">
        <v>341</v>
      </c>
      <c r="B237" s="73" t="s">
        <v>36529</v>
      </c>
      <c r="C237" s="91">
        <v>32874</v>
      </c>
      <c r="D237" s="91">
        <v>2958465</v>
      </c>
    </row>
    <row r="238" spans="1:4" ht="15">
      <c r="A238" s="73">
        <v>342</v>
      </c>
      <c r="B238" s="73" t="s">
        <v>36530</v>
      </c>
      <c r="C238" s="91">
        <v>32874</v>
      </c>
      <c r="D238" s="91">
        <v>2958465</v>
      </c>
    </row>
    <row r="239" spans="1:4" ht="15">
      <c r="A239" s="73">
        <v>343</v>
      </c>
      <c r="B239" s="73" t="s">
        <v>36531</v>
      </c>
      <c r="C239" s="91">
        <v>32874</v>
      </c>
      <c r="D239" s="91">
        <v>2958465</v>
      </c>
    </row>
    <row r="240" spans="1:4" ht="15">
      <c r="A240" s="73">
        <v>344</v>
      </c>
      <c r="B240" s="73" t="s">
        <v>36532</v>
      </c>
      <c r="C240" s="91">
        <v>32874</v>
      </c>
      <c r="D240" s="91">
        <v>2958465</v>
      </c>
    </row>
    <row r="241" spans="1:4" ht="15">
      <c r="A241" s="73">
        <v>345</v>
      </c>
      <c r="B241" s="73" t="s">
        <v>36533</v>
      </c>
      <c r="C241" s="91">
        <v>32874</v>
      </c>
      <c r="D241" s="91">
        <v>2958465</v>
      </c>
    </row>
    <row r="242" spans="1:4" ht="15">
      <c r="A242" s="73">
        <v>346</v>
      </c>
      <c r="B242" s="73" t="s">
        <v>36534</v>
      </c>
      <c r="C242" s="91">
        <v>32874</v>
      </c>
      <c r="D242" s="91">
        <v>2958465</v>
      </c>
    </row>
    <row r="243" spans="1:4" ht="15">
      <c r="A243" s="73">
        <v>347</v>
      </c>
      <c r="B243" s="73" t="s">
        <v>36535</v>
      </c>
      <c r="C243" s="91">
        <v>32874</v>
      </c>
      <c r="D243" s="91">
        <v>2958465</v>
      </c>
    </row>
    <row r="244" spans="1:4" ht="15">
      <c r="A244" s="73">
        <v>348</v>
      </c>
      <c r="B244" s="73" t="s">
        <v>36536</v>
      </c>
      <c r="C244" s="91">
        <v>32874</v>
      </c>
      <c r="D244" s="91">
        <v>2958465</v>
      </c>
    </row>
    <row r="245" spans="1:4" ht="15">
      <c r="A245" s="73">
        <v>349</v>
      </c>
      <c r="B245" s="73" t="s">
        <v>1930</v>
      </c>
      <c r="C245" s="91">
        <v>32874</v>
      </c>
      <c r="D245" s="91">
        <v>2958465</v>
      </c>
    </row>
    <row r="246" spans="1:4" ht="15">
      <c r="A246" s="73">
        <v>350</v>
      </c>
      <c r="B246" s="73" t="s">
        <v>36537</v>
      </c>
      <c r="C246" s="91">
        <v>32874</v>
      </c>
      <c r="D246" s="91">
        <v>2958465</v>
      </c>
    </row>
    <row r="247" spans="1:4" ht="15">
      <c r="A247" s="73">
        <v>351</v>
      </c>
      <c r="B247" s="73" t="s">
        <v>788</v>
      </c>
      <c r="C247" s="91">
        <v>32874</v>
      </c>
      <c r="D247" s="91">
        <v>2958465</v>
      </c>
    </row>
    <row r="248" spans="1:4" ht="15">
      <c r="A248" s="73">
        <v>352</v>
      </c>
      <c r="B248" s="73" t="s">
        <v>36538</v>
      </c>
      <c r="C248" s="91">
        <v>32874</v>
      </c>
      <c r="D248" s="91">
        <v>2958465</v>
      </c>
    </row>
    <row r="249" spans="1:4" ht="15">
      <c r="A249" s="73">
        <v>353</v>
      </c>
      <c r="B249" s="73" t="s">
        <v>36539</v>
      </c>
      <c r="C249" s="91">
        <v>32874</v>
      </c>
      <c r="D249" s="91">
        <v>2958465</v>
      </c>
    </row>
    <row r="250" spans="1:4" ht="15">
      <c r="A250" s="73">
        <v>354</v>
      </c>
      <c r="B250" s="73" t="s">
        <v>36540</v>
      </c>
      <c r="C250" s="91">
        <v>32874</v>
      </c>
      <c r="D250" s="91">
        <v>2958465</v>
      </c>
    </row>
    <row r="251" spans="1:4" ht="15">
      <c r="A251" s="73">
        <v>355</v>
      </c>
      <c r="B251" s="73" t="s">
        <v>36541</v>
      </c>
      <c r="C251" s="91">
        <v>32874</v>
      </c>
      <c r="D251" s="91">
        <v>2958465</v>
      </c>
    </row>
    <row r="252" spans="1:4" ht="15">
      <c r="A252" s="73">
        <v>356</v>
      </c>
      <c r="B252" s="73" t="s">
        <v>36542</v>
      </c>
      <c r="C252" s="91">
        <v>32874</v>
      </c>
      <c r="D252" s="91">
        <v>2958465</v>
      </c>
    </row>
    <row r="253" spans="1:4" ht="15">
      <c r="A253" s="73">
        <v>357</v>
      </c>
      <c r="B253" s="73" t="s">
        <v>36543</v>
      </c>
      <c r="C253" s="91">
        <v>32874</v>
      </c>
      <c r="D253" s="91">
        <v>2958465</v>
      </c>
    </row>
    <row r="254" spans="1:4" ht="15">
      <c r="A254" s="73">
        <v>358</v>
      </c>
      <c r="B254" s="73" t="s">
        <v>36544</v>
      </c>
      <c r="C254" s="91">
        <v>32874</v>
      </c>
      <c r="D254" s="91">
        <v>2958465</v>
      </c>
    </row>
    <row r="255" spans="1:4" ht="15">
      <c r="A255" s="73">
        <v>359</v>
      </c>
      <c r="B255" s="73" t="s">
        <v>36545</v>
      </c>
      <c r="C255" s="91">
        <v>32874</v>
      </c>
      <c r="D255" s="91">
        <v>2958465</v>
      </c>
    </row>
    <row r="256" spans="1:4" ht="15">
      <c r="A256" s="73">
        <v>361</v>
      </c>
      <c r="B256" s="73" t="s">
        <v>36546</v>
      </c>
      <c r="C256" s="91">
        <v>32874</v>
      </c>
      <c r="D256" s="91">
        <v>2958465</v>
      </c>
    </row>
    <row r="257" spans="1:4" ht="15">
      <c r="A257" s="73">
        <v>362</v>
      </c>
      <c r="B257" s="73" t="s">
        <v>36547</v>
      </c>
      <c r="C257" s="91">
        <v>32874</v>
      </c>
      <c r="D257" s="91">
        <v>2958465</v>
      </c>
    </row>
    <row r="258" spans="1:4" ht="15">
      <c r="A258" s="73">
        <v>363</v>
      </c>
      <c r="B258" s="73" t="s">
        <v>36548</v>
      </c>
      <c r="C258" s="91">
        <v>32874</v>
      </c>
      <c r="D258" s="91">
        <v>2958465</v>
      </c>
    </row>
    <row r="259" spans="1:4" ht="15">
      <c r="A259" s="73">
        <v>364</v>
      </c>
      <c r="B259" s="73" t="s">
        <v>36549</v>
      </c>
      <c r="C259" s="91">
        <v>32874</v>
      </c>
      <c r="D259" s="91">
        <v>2958465</v>
      </c>
    </row>
    <row r="260" spans="1:4" ht="15">
      <c r="A260" s="73">
        <v>365</v>
      </c>
      <c r="B260" s="73" t="s">
        <v>36550</v>
      </c>
      <c r="C260" s="91">
        <v>32874</v>
      </c>
      <c r="D260" s="91">
        <v>2958465</v>
      </c>
    </row>
    <row r="261" spans="1:4" ht="15">
      <c r="A261" s="73">
        <v>366</v>
      </c>
      <c r="B261" s="73" t="s">
        <v>36551</v>
      </c>
      <c r="C261" s="91">
        <v>32874</v>
      </c>
      <c r="D261" s="91">
        <v>2958465</v>
      </c>
    </row>
    <row r="262" spans="1:4" ht="15">
      <c r="A262" s="73">
        <v>367</v>
      </c>
      <c r="B262" s="73" t="s">
        <v>36552</v>
      </c>
      <c r="C262" s="91">
        <v>32874</v>
      </c>
      <c r="D262" s="91">
        <v>2958465</v>
      </c>
    </row>
    <row r="263" spans="1:4" ht="15">
      <c r="A263" s="73">
        <v>368</v>
      </c>
      <c r="B263" s="73" t="s">
        <v>36553</v>
      </c>
      <c r="C263" s="91">
        <v>32874</v>
      </c>
      <c r="D263" s="91">
        <v>2958465</v>
      </c>
    </row>
    <row r="264" spans="1:4" ht="15">
      <c r="A264" s="73">
        <v>369</v>
      </c>
      <c r="B264" s="73" t="s">
        <v>36554</v>
      </c>
      <c r="C264" s="91">
        <v>32874</v>
      </c>
      <c r="D264" s="91">
        <v>2958465</v>
      </c>
    </row>
    <row r="265" spans="1:4" ht="15">
      <c r="A265" s="73">
        <v>370</v>
      </c>
      <c r="B265" s="73" t="s">
        <v>36555</v>
      </c>
      <c r="C265" s="91">
        <v>32874</v>
      </c>
      <c r="D265" s="91">
        <v>2958465</v>
      </c>
    </row>
    <row r="266" spans="1:4" ht="15">
      <c r="A266" s="73">
        <v>371</v>
      </c>
      <c r="B266" s="73" t="s">
        <v>36556</v>
      </c>
      <c r="C266" s="91">
        <v>32874</v>
      </c>
      <c r="D266" s="91">
        <v>2958465</v>
      </c>
    </row>
    <row r="267" spans="1:4" ht="15">
      <c r="A267" s="73">
        <v>372</v>
      </c>
      <c r="B267" s="73" t="s">
        <v>36557</v>
      </c>
      <c r="C267" s="91">
        <v>32874</v>
      </c>
      <c r="D267" s="91">
        <v>2958465</v>
      </c>
    </row>
    <row r="268" spans="1:4" ht="15">
      <c r="A268" s="73">
        <v>373</v>
      </c>
      <c r="B268" s="73" t="s">
        <v>36558</v>
      </c>
      <c r="C268" s="91">
        <v>32874</v>
      </c>
      <c r="D268" s="91">
        <v>2958465</v>
      </c>
    </row>
    <row r="269" spans="1:4" ht="15">
      <c r="A269" s="73">
        <v>374</v>
      </c>
      <c r="B269" s="73" t="s">
        <v>36559</v>
      </c>
      <c r="C269" s="91">
        <v>32874</v>
      </c>
      <c r="D269" s="91">
        <v>2958465</v>
      </c>
    </row>
    <row r="270" spans="1:4" ht="15">
      <c r="A270" s="73">
        <v>375</v>
      </c>
      <c r="B270" s="73" t="s">
        <v>36560</v>
      </c>
      <c r="C270" s="91">
        <v>32874</v>
      </c>
      <c r="D270" s="91">
        <v>2958465</v>
      </c>
    </row>
    <row r="271" spans="1:4" ht="15">
      <c r="A271" s="73">
        <v>376</v>
      </c>
      <c r="B271" s="73" t="s">
        <v>36561</v>
      </c>
      <c r="C271" s="91">
        <v>32874</v>
      </c>
      <c r="D271" s="91">
        <v>2958465</v>
      </c>
    </row>
    <row r="272" spans="1:4" ht="15">
      <c r="A272" s="73">
        <v>378</v>
      </c>
      <c r="B272" s="73" t="s">
        <v>36562</v>
      </c>
      <c r="C272" s="91">
        <v>32874</v>
      </c>
      <c r="D272" s="91">
        <v>2958465</v>
      </c>
    </row>
    <row r="273" spans="1:4" ht="15">
      <c r="A273" s="73">
        <v>379</v>
      </c>
      <c r="B273" s="73" t="s">
        <v>36563</v>
      </c>
      <c r="C273" s="91">
        <v>32874</v>
      </c>
      <c r="D273" s="91">
        <v>2958465</v>
      </c>
    </row>
    <row r="274" spans="1:4" ht="15">
      <c r="A274" s="73">
        <v>380</v>
      </c>
      <c r="B274" s="73" t="s">
        <v>36564</v>
      </c>
      <c r="C274" s="91">
        <v>32874</v>
      </c>
      <c r="D274" s="91">
        <v>2958465</v>
      </c>
    </row>
    <row r="275" spans="1:4" ht="15">
      <c r="A275" s="73">
        <v>381</v>
      </c>
      <c r="B275" s="73" t="s">
        <v>36565</v>
      </c>
      <c r="C275" s="91">
        <v>32874</v>
      </c>
      <c r="D275" s="91">
        <v>2958465</v>
      </c>
    </row>
    <row r="276" spans="1:4" ht="15">
      <c r="A276" s="73">
        <v>382</v>
      </c>
      <c r="B276" s="73" t="s">
        <v>36566</v>
      </c>
      <c r="C276" s="91">
        <v>32874</v>
      </c>
      <c r="D276" s="91">
        <v>2958465</v>
      </c>
    </row>
    <row r="277" spans="1:4" ht="15">
      <c r="A277" s="73">
        <v>383</v>
      </c>
      <c r="B277" s="73" t="s">
        <v>36567</v>
      </c>
      <c r="C277" s="91">
        <v>32874</v>
      </c>
      <c r="D277" s="91">
        <v>2958465</v>
      </c>
    </row>
    <row r="278" spans="1:4" ht="15">
      <c r="A278" s="73">
        <v>384</v>
      </c>
      <c r="B278" s="73" t="s">
        <v>36568</v>
      </c>
      <c r="C278" s="91">
        <v>32874</v>
      </c>
      <c r="D278" s="91">
        <v>2958465</v>
      </c>
    </row>
    <row r="279" spans="1:4" ht="15">
      <c r="A279" s="73">
        <v>385</v>
      </c>
      <c r="B279" s="73" t="s">
        <v>36569</v>
      </c>
      <c r="C279" s="91">
        <v>32874</v>
      </c>
      <c r="D279" s="91">
        <v>2958465</v>
      </c>
    </row>
    <row r="280" spans="1:4" ht="15">
      <c r="A280" s="73">
        <v>386</v>
      </c>
      <c r="B280" s="73" t="s">
        <v>36570</v>
      </c>
      <c r="C280" s="91">
        <v>32874</v>
      </c>
      <c r="D280" s="91">
        <v>2958465</v>
      </c>
    </row>
    <row r="281" spans="1:4" ht="15">
      <c r="A281" s="73">
        <v>387</v>
      </c>
      <c r="B281" s="73" t="s">
        <v>36571</v>
      </c>
      <c r="C281" s="91">
        <v>32874</v>
      </c>
      <c r="D281" s="91">
        <v>2958465</v>
      </c>
    </row>
    <row r="282" spans="1:4" ht="15">
      <c r="A282" s="73">
        <v>388</v>
      </c>
      <c r="B282" s="73" t="s">
        <v>36572</v>
      </c>
      <c r="C282" s="91">
        <v>32874</v>
      </c>
      <c r="D282" s="91">
        <v>2958465</v>
      </c>
    </row>
    <row r="283" spans="1:4" ht="15">
      <c r="A283" s="73">
        <v>389</v>
      </c>
      <c r="B283" s="73" t="s">
        <v>1912</v>
      </c>
      <c r="C283" s="91">
        <v>32874</v>
      </c>
      <c r="D283" s="91">
        <v>2958465</v>
      </c>
    </row>
    <row r="284" spans="1:4" ht="15">
      <c r="A284" s="73">
        <v>390</v>
      </c>
      <c r="B284" s="73" t="s">
        <v>36573</v>
      </c>
      <c r="C284" s="91">
        <v>32874</v>
      </c>
      <c r="D284" s="91">
        <v>2958465</v>
      </c>
    </row>
    <row r="285" spans="1:4" ht="15">
      <c r="A285" s="73">
        <v>391</v>
      </c>
      <c r="B285" s="73" t="s">
        <v>36574</v>
      </c>
      <c r="C285" s="91">
        <v>32874</v>
      </c>
      <c r="D285" s="91">
        <v>2958465</v>
      </c>
    </row>
    <row r="286" spans="1:4" ht="15">
      <c r="A286" s="73">
        <v>392</v>
      </c>
      <c r="B286" s="73" t="s">
        <v>36575</v>
      </c>
      <c r="C286" s="91">
        <v>32874</v>
      </c>
      <c r="D286" s="91">
        <v>2958465</v>
      </c>
    </row>
    <row r="287" spans="1:4" ht="15">
      <c r="A287" s="73">
        <v>393</v>
      </c>
      <c r="B287" s="73" t="s">
        <v>36576</v>
      </c>
      <c r="C287" s="91">
        <v>32874</v>
      </c>
      <c r="D287" s="91">
        <v>2958465</v>
      </c>
    </row>
    <row r="288" spans="1:4" ht="15">
      <c r="A288" s="73">
        <v>394</v>
      </c>
      <c r="B288" s="73" t="s">
        <v>36577</v>
      </c>
      <c r="C288" s="91">
        <v>32874</v>
      </c>
      <c r="D288" s="91">
        <v>2958465</v>
      </c>
    </row>
    <row r="289" spans="1:4" ht="15">
      <c r="A289" s="73">
        <v>395</v>
      </c>
      <c r="B289" s="73" t="s">
        <v>36578</v>
      </c>
      <c r="C289" s="91">
        <v>32874</v>
      </c>
      <c r="D289" s="91">
        <v>2958465</v>
      </c>
    </row>
    <row r="290" spans="1:4" ht="15">
      <c r="A290" s="73">
        <v>396</v>
      </c>
      <c r="B290" s="73" t="s">
        <v>36579</v>
      </c>
      <c r="C290" s="91">
        <v>32874</v>
      </c>
      <c r="D290" s="91">
        <v>2958465</v>
      </c>
    </row>
    <row r="291" spans="1:4" ht="15">
      <c r="A291" s="73">
        <v>397</v>
      </c>
      <c r="B291" s="73" t="s">
        <v>1831</v>
      </c>
      <c r="C291" s="91">
        <v>32874</v>
      </c>
      <c r="D291" s="91">
        <v>2958465</v>
      </c>
    </row>
    <row r="292" spans="1:4" ht="15">
      <c r="A292" s="73">
        <v>398</v>
      </c>
      <c r="B292" s="73" t="s">
        <v>36580</v>
      </c>
      <c r="C292" s="91">
        <v>32874</v>
      </c>
      <c r="D292" s="91">
        <v>2958465</v>
      </c>
    </row>
    <row r="293" spans="1:4" ht="15">
      <c r="A293" s="73">
        <v>399</v>
      </c>
      <c r="B293" s="73" t="s">
        <v>1163</v>
      </c>
      <c r="C293" s="91">
        <v>32874</v>
      </c>
      <c r="D293" s="91">
        <v>2958465</v>
      </c>
    </row>
    <row r="294" spans="1:4" ht="15">
      <c r="A294" s="73">
        <v>400</v>
      </c>
      <c r="B294" s="73" t="s">
        <v>36581</v>
      </c>
      <c r="C294" s="91">
        <v>32874</v>
      </c>
      <c r="D294" s="91">
        <v>2958465</v>
      </c>
    </row>
    <row r="295" spans="1:4" ht="15">
      <c r="A295" s="73">
        <v>401</v>
      </c>
      <c r="B295" s="73" t="s">
        <v>36582</v>
      </c>
      <c r="C295" s="91">
        <v>32874</v>
      </c>
      <c r="D295" s="91">
        <v>2958465</v>
      </c>
    </row>
    <row r="296" spans="1:4" ht="15">
      <c r="A296" s="73">
        <v>402</v>
      </c>
      <c r="B296" s="73" t="s">
        <v>36583</v>
      </c>
      <c r="C296" s="91">
        <v>32874</v>
      </c>
      <c r="D296" s="91">
        <v>2958465</v>
      </c>
    </row>
    <row r="297" spans="1:4" ht="15">
      <c r="A297" s="73">
        <v>403</v>
      </c>
      <c r="B297" s="73" t="s">
        <v>36584</v>
      </c>
      <c r="C297" s="91">
        <v>32874</v>
      </c>
      <c r="D297" s="91">
        <v>2958465</v>
      </c>
    </row>
    <row r="298" spans="1:4" ht="15">
      <c r="A298" s="73">
        <v>404</v>
      </c>
      <c r="B298" s="73" t="s">
        <v>36585</v>
      </c>
      <c r="C298" s="91">
        <v>32874</v>
      </c>
      <c r="D298" s="91">
        <v>2958465</v>
      </c>
    </row>
    <row r="299" spans="1:4" ht="15">
      <c r="A299" s="73">
        <v>405</v>
      </c>
      <c r="B299" s="73" t="s">
        <v>36586</v>
      </c>
      <c r="C299" s="91">
        <v>32874</v>
      </c>
      <c r="D299" s="91">
        <v>2958465</v>
      </c>
    </row>
    <row r="300" spans="1:4" ht="15">
      <c r="A300" s="73">
        <v>406</v>
      </c>
      <c r="B300" s="73" t="s">
        <v>36587</v>
      </c>
      <c r="C300" s="91">
        <v>32874</v>
      </c>
      <c r="D300" s="91">
        <v>2958465</v>
      </c>
    </row>
    <row r="301" spans="1:4" ht="15">
      <c r="A301" s="73">
        <v>407</v>
      </c>
      <c r="B301" s="73" t="s">
        <v>36588</v>
      </c>
      <c r="C301" s="91">
        <v>32874</v>
      </c>
      <c r="D301" s="91">
        <v>2958465</v>
      </c>
    </row>
    <row r="302" spans="1:4" ht="15">
      <c r="A302" s="73">
        <v>408</v>
      </c>
      <c r="B302" s="73" t="s">
        <v>36589</v>
      </c>
      <c r="C302" s="91">
        <v>32874</v>
      </c>
      <c r="D302" s="91">
        <v>2958465</v>
      </c>
    </row>
    <row r="303" spans="1:4" ht="15">
      <c r="A303" s="73">
        <v>409</v>
      </c>
      <c r="B303" s="73" t="s">
        <v>36590</v>
      </c>
      <c r="C303" s="91">
        <v>32874</v>
      </c>
      <c r="D303" s="91">
        <v>2958465</v>
      </c>
    </row>
    <row r="304" spans="1:4" ht="15">
      <c r="A304" s="73">
        <v>410</v>
      </c>
      <c r="B304" s="73" t="s">
        <v>36591</v>
      </c>
      <c r="C304" s="91">
        <v>32874</v>
      </c>
      <c r="D304" s="91">
        <v>2958465</v>
      </c>
    </row>
    <row r="305" spans="1:4" ht="15">
      <c r="A305" s="73">
        <v>411</v>
      </c>
      <c r="B305" s="73" t="s">
        <v>36592</v>
      </c>
      <c r="C305" s="91">
        <v>32874</v>
      </c>
      <c r="D305" s="91">
        <v>2958465</v>
      </c>
    </row>
    <row r="306" spans="1:4" ht="15">
      <c r="A306" s="73">
        <v>412</v>
      </c>
      <c r="B306" s="73" t="s">
        <v>36593</v>
      </c>
      <c r="C306" s="91">
        <v>32874</v>
      </c>
      <c r="D306" s="91">
        <v>2958465</v>
      </c>
    </row>
    <row r="307" spans="1:4" ht="15">
      <c r="A307" s="73">
        <v>413</v>
      </c>
      <c r="B307" s="73" t="s">
        <v>36594</v>
      </c>
      <c r="C307" s="91">
        <v>32874</v>
      </c>
      <c r="D307" s="91">
        <v>2958465</v>
      </c>
    </row>
    <row r="308" spans="1:4" ht="15">
      <c r="A308" s="73">
        <v>414</v>
      </c>
      <c r="B308" s="73" t="s">
        <v>36595</v>
      </c>
      <c r="C308" s="91">
        <v>32874</v>
      </c>
      <c r="D308" s="91">
        <v>2958465</v>
      </c>
    </row>
    <row r="309" spans="1:4" ht="15">
      <c r="A309" s="73">
        <v>415</v>
      </c>
      <c r="B309" s="73" t="s">
        <v>36596</v>
      </c>
      <c r="C309" s="91">
        <v>32874</v>
      </c>
      <c r="D309" s="91">
        <v>2958465</v>
      </c>
    </row>
    <row r="310" spans="1:4" ht="15">
      <c r="A310" s="73">
        <v>416</v>
      </c>
      <c r="B310" s="73" t="s">
        <v>36597</v>
      </c>
      <c r="C310" s="91">
        <v>32874</v>
      </c>
      <c r="D310" s="91">
        <v>2958465</v>
      </c>
    </row>
    <row r="311" spans="1:4" ht="15">
      <c r="A311" s="73">
        <v>417</v>
      </c>
      <c r="B311" s="73" t="s">
        <v>36598</v>
      </c>
      <c r="C311" s="91">
        <v>32874</v>
      </c>
      <c r="D311" s="91">
        <v>2958465</v>
      </c>
    </row>
    <row r="312" spans="1:4" ht="15">
      <c r="A312" s="73">
        <v>418</v>
      </c>
      <c r="B312" s="73" t="s">
        <v>36599</v>
      </c>
      <c r="C312" s="91">
        <v>32874</v>
      </c>
      <c r="D312" s="91">
        <v>2958465</v>
      </c>
    </row>
    <row r="313" spans="1:4" ht="15">
      <c r="A313" s="73">
        <v>419</v>
      </c>
      <c r="B313" s="73" t="s">
        <v>36600</v>
      </c>
      <c r="C313" s="91">
        <v>32874</v>
      </c>
      <c r="D313" s="91">
        <v>2958465</v>
      </c>
    </row>
    <row r="314" spans="1:4" ht="15">
      <c r="A314" s="73">
        <v>420</v>
      </c>
      <c r="B314" s="73" t="s">
        <v>36601</v>
      </c>
      <c r="C314" s="91">
        <v>32874</v>
      </c>
      <c r="D314" s="91">
        <v>2958465</v>
      </c>
    </row>
    <row r="315" spans="1:4" ht="15">
      <c r="A315" s="73">
        <v>421</v>
      </c>
      <c r="B315" s="73" t="s">
        <v>36602</v>
      </c>
      <c r="C315" s="91">
        <v>32874</v>
      </c>
      <c r="D315" s="91">
        <v>2958465</v>
      </c>
    </row>
    <row r="316" spans="1:4" ht="15">
      <c r="A316" s="73">
        <v>422</v>
      </c>
      <c r="B316" s="73" t="s">
        <v>36603</v>
      </c>
      <c r="C316" s="91">
        <v>32874</v>
      </c>
      <c r="D316" s="91">
        <v>2958465</v>
      </c>
    </row>
    <row r="317" spans="1:4" ht="15">
      <c r="A317" s="73">
        <v>423</v>
      </c>
      <c r="B317" s="73" t="s">
        <v>36604</v>
      </c>
      <c r="C317" s="91">
        <v>32874</v>
      </c>
      <c r="D317" s="91">
        <v>2958465</v>
      </c>
    </row>
    <row r="318" spans="1:4" ht="15">
      <c r="A318" s="73">
        <v>424</v>
      </c>
      <c r="B318" s="73" t="s">
        <v>36605</v>
      </c>
      <c r="C318" s="91">
        <v>32874</v>
      </c>
      <c r="D318" s="91">
        <v>2958465</v>
      </c>
    </row>
    <row r="319" spans="1:4" ht="15">
      <c r="A319" s="73">
        <v>425</v>
      </c>
      <c r="B319" s="73" t="s">
        <v>36606</v>
      </c>
      <c r="C319" s="91">
        <v>32874</v>
      </c>
      <c r="D319" s="91">
        <v>2958465</v>
      </c>
    </row>
    <row r="320" spans="1:4" ht="15">
      <c r="A320" s="73">
        <v>426</v>
      </c>
      <c r="B320" s="73" t="s">
        <v>36607</v>
      </c>
      <c r="C320" s="91">
        <v>32874</v>
      </c>
      <c r="D320" s="91">
        <v>2958465</v>
      </c>
    </row>
    <row r="321" spans="1:4" ht="15">
      <c r="A321" s="73">
        <v>427</v>
      </c>
      <c r="B321" s="73" t="s">
        <v>36608</v>
      </c>
      <c r="C321" s="91">
        <v>32874</v>
      </c>
      <c r="D321" s="91">
        <v>2958465</v>
      </c>
    </row>
    <row r="322" spans="1:4" ht="15">
      <c r="A322" s="73">
        <v>428</v>
      </c>
      <c r="B322" s="73" t="s">
        <v>36609</v>
      </c>
      <c r="C322" s="91">
        <v>32874</v>
      </c>
      <c r="D322" s="91">
        <v>2958465</v>
      </c>
    </row>
    <row r="323" spans="1:4" ht="15">
      <c r="A323" s="73">
        <v>429</v>
      </c>
      <c r="B323" s="73" t="s">
        <v>2242</v>
      </c>
      <c r="C323" s="91">
        <v>32874</v>
      </c>
      <c r="D323" s="91">
        <v>2958465</v>
      </c>
    </row>
    <row r="324" spans="1:4" ht="15">
      <c r="A324" s="73">
        <v>430</v>
      </c>
      <c r="B324" s="73" t="s">
        <v>36610</v>
      </c>
      <c r="C324" s="91">
        <v>32874</v>
      </c>
      <c r="D324" s="91">
        <v>2958465</v>
      </c>
    </row>
    <row r="325" spans="1:4" ht="15">
      <c r="A325" s="73">
        <v>431</v>
      </c>
      <c r="B325" s="73" t="s">
        <v>36611</v>
      </c>
      <c r="C325" s="91">
        <v>32874</v>
      </c>
      <c r="D325" s="91">
        <v>2958465</v>
      </c>
    </row>
    <row r="326" spans="1:4" ht="15">
      <c r="A326" s="73">
        <v>432</v>
      </c>
      <c r="B326" s="73" t="s">
        <v>36612</v>
      </c>
      <c r="C326" s="91">
        <v>32874</v>
      </c>
      <c r="D326" s="91">
        <v>2958465</v>
      </c>
    </row>
    <row r="327" spans="1:4" ht="15">
      <c r="A327" s="73">
        <v>433</v>
      </c>
      <c r="B327" s="73" t="s">
        <v>36613</v>
      </c>
      <c r="C327" s="91">
        <v>32874</v>
      </c>
      <c r="D327" s="91">
        <v>2958465</v>
      </c>
    </row>
    <row r="328" spans="1:4" ht="15">
      <c r="A328" s="73">
        <v>434</v>
      </c>
      <c r="B328" s="73" t="s">
        <v>36614</v>
      </c>
      <c r="C328" s="91">
        <v>32874</v>
      </c>
      <c r="D328" s="91">
        <v>2958465</v>
      </c>
    </row>
    <row r="329" spans="1:4" ht="15">
      <c r="A329" s="73">
        <v>435</v>
      </c>
      <c r="B329" s="73" t="s">
        <v>36615</v>
      </c>
      <c r="C329" s="91">
        <v>32874</v>
      </c>
      <c r="D329" s="91">
        <v>2958465</v>
      </c>
    </row>
    <row r="330" spans="1:4" ht="15">
      <c r="A330" s="73">
        <v>436</v>
      </c>
      <c r="B330" s="73" t="s">
        <v>36616</v>
      </c>
      <c r="C330" s="91">
        <v>32874</v>
      </c>
      <c r="D330" s="91">
        <v>2958465</v>
      </c>
    </row>
    <row r="331" spans="1:4" ht="15">
      <c r="A331" s="73">
        <v>437</v>
      </c>
      <c r="B331" s="73" t="s">
        <v>36617</v>
      </c>
      <c r="C331" s="91">
        <v>32874</v>
      </c>
      <c r="D331" s="91">
        <v>2958465</v>
      </c>
    </row>
    <row r="332" spans="1:4" ht="15">
      <c r="A332" s="73">
        <v>438</v>
      </c>
      <c r="B332" s="73" t="s">
        <v>36618</v>
      </c>
      <c r="C332" s="91">
        <v>32874</v>
      </c>
      <c r="D332" s="91">
        <v>2958465</v>
      </c>
    </row>
    <row r="333" spans="1:4" ht="15">
      <c r="A333" s="73">
        <v>439</v>
      </c>
      <c r="B333" s="73" t="s">
        <v>36619</v>
      </c>
      <c r="C333" s="91">
        <v>32874</v>
      </c>
      <c r="D333" s="91">
        <v>2958465</v>
      </c>
    </row>
    <row r="334" spans="1:4" ht="15">
      <c r="A334" s="73">
        <v>440</v>
      </c>
      <c r="B334" s="73" t="s">
        <v>36620</v>
      </c>
      <c r="C334" s="91">
        <v>32874</v>
      </c>
      <c r="D334" s="91">
        <v>2958465</v>
      </c>
    </row>
    <row r="335" spans="1:4" ht="15">
      <c r="A335" s="73">
        <v>441</v>
      </c>
      <c r="B335" s="73" t="s">
        <v>36621</v>
      </c>
      <c r="C335" s="91">
        <v>32874</v>
      </c>
      <c r="D335" s="91">
        <v>2958465</v>
      </c>
    </row>
    <row r="336" spans="1:4" ht="15">
      <c r="A336" s="73">
        <v>442</v>
      </c>
      <c r="B336" s="73" t="s">
        <v>36622</v>
      </c>
      <c r="C336" s="91">
        <v>32874</v>
      </c>
      <c r="D336" s="91">
        <v>2958465</v>
      </c>
    </row>
    <row r="337" spans="1:4" ht="15">
      <c r="A337" s="73">
        <v>443</v>
      </c>
      <c r="B337" s="73" t="s">
        <v>36623</v>
      </c>
      <c r="C337" s="91">
        <v>32874</v>
      </c>
      <c r="D337" s="91">
        <v>2958465</v>
      </c>
    </row>
    <row r="338" spans="1:4" ht="15">
      <c r="A338" s="73">
        <v>444</v>
      </c>
      <c r="B338" s="73" t="s">
        <v>36624</v>
      </c>
      <c r="C338" s="91">
        <v>32874</v>
      </c>
      <c r="D338" s="91">
        <v>2958465</v>
      </c>
    </row>
    <row r="339" spans="1:4" ht="15">
      <c r="A339" s="73">
        <v>445</v>
      </c>
      <c r="B339" s="73" t="s">
        <v>36625</v>
      </c>
      <c r="C339" s="91">
        <v>32874</v>
      </c>
      <c r="D339" s="91">
        <v>2958465</v>
      </c>
    </row>
    <row r="340" spans="1:4" ht="15">
      <c r="A340" s="73">
        <v>446</v>
      </c>
      <c r="B340" s="73" t="s">
        <v>36626</v>
      </c>
      <c r="C340" s="91">
        <v>32874</v>
      </c>
      <c r="D340" s="91">
        <v>2958465</v>
      </c>
    </row>
    <row r="341" spans="1:4" ht="15">
      <c r="A341" s="73">
        <v>447</v>
      </c>
      <c r="B341" s="73" t="s">
        <v>36627</v>
      </c>
      <c r="C341" s="91">
        <v>32874</v>
      </c>
      <c r="D341" s="91">
        <v>2958465</v>
      </c>
    </row>
    <row r="342" spans="1:4" ht="15">
      <c r="A342" s="73">
        <v>448</v>
      </c>
      <c r="B342" s="73" t="s">
        <v>36628</v>
      </c>
      <c r="C342" s="91">
        <v>32874</v>
      </c>
      <c r="D342" s="91">
        <v>2958465</v>
      </c>
    </row>
    <row r="343" spans="1:4" ht="15">
      <c r="A343" s="73">
        <v>449</v>
      </c>
      <c r="B343" s="73" t="s">
        <v>36629</v>
      </c>
      <c r="C343" s="91">
        <v>32874</v>
      </c>
      <c r="D343" s="91">
        <v>2958465</v>
      </c>
    </row>
    <row r="344" spans="1:4" ht="15">
      <c r="A344" s="73">
        <v>450</v>
      </c>
      <c r="B344" s="73" t="s">
        <v>36630</v>
      </c>
      <c r="C344" s="91">
        <v>32874</v>
      </c>
      <c r="D344" s="91">
        <v>2958465</v>
      </c>
    </row>
    <row r="345" spans="1:4" ht="15">
      <c r="A345" s="73">
        <v>451</v>
      </c>
      <c r="B345" s="73" t="s">
        <v>2243</v>
      </c>
      <c r="C345" s="91">
        <v>32874</v>
      </c>
      <c r="D345" s="91">
        <v>2958465</v>
      </c>
    </row>
    <row r="346" spans="1:4" ht="15">
      <c r="A346" s="73">
        <v>452</v>
      </c>
      <c r="B346" s="73" t="s">
        <v>36631</v>
      </c>
      <c r="C346" s="91">
        <v>32874</v>
      </c>
      <c r="D346" s="91">
        <v>2958465</v>
      </c>
    </row>
    <row r="347" spans="1:4" ht="15">
      <c r="A347" s="73">
        <v>453</v>
      </c>
      <c r="B347" s="73" t="s">
        <v>36632</v>
      </c>
      <c r="C347" s="91">
        <v>32874</v>
      </c>
      <c r="D347" s="91">
        <v>2958465</v>
      </c>
    </row>
    <row r="348" spans="1:4" ht="15">
      <c r="A348" s="73">
        <v>454</v>
      </c>
      <c r="B348" s="73" t="s">
        <v>36633</v>
      </c>
      <c r="C348" s="91">
        <v>32874</v>
      </c>
      <c r="D348" s="91">
        <v>2958465</v>
      </c>
    </row>
    <row r="349" spans="1:4" ht="15">
      <c r="A349" s="73">
        <v>455</v>
      </c>
      <c r="B349" s="73" t="s">
        <v>36634</v>
      </c>
      <c r="C349" s="91">
        <v>32874</v>
      </c>
      <c r="D349" s="91">
        <v>2958465</v>
      </c>
    </row>
    <row r="350" spans="1:4" ht="15">
      <c r="A350" s="73">
        <v>457</v>
      </c>
      <c r="B350" s="73" t="s">
        <v>36635</v>
      </c>
      <c r="C350" s="91">
        <v>32874</v>
      </c>
      <c r="D350" s="91">
        <v>2958465</v>
      </c>
    </row>
    <row r="351" spans="1:4" ht="15">
      <c r="A351" s="73">
        <v>458</v>
      </c>
      <c r="B351" s="73" t="s">
        <v>36636</v>
      </c>
      <c r="C351" s="91">
        <v>32874</v>
      </c>
      <c r="D351" s="91">
        <v>2958465</v>
      </c>
    </row>
    <row r="352" spans="1:4" ht="15">
      <c r="A352" s="73">
        <v>459</v>
      </c>
      <c r="B352" s="73" t="s">
        <v>36637</v>
      </c>
      <c r="C352" s="91">
        <v>32874</v>
      </c>
      <c r="D352" s="91">
        <v>2958465</v>
      </c>
    </row>
    <row r="353" spans="1:4" ht="15">
      <c r="A353" s="73">
        <v>460</v>
      </c>
      <c r="B353" s="73" t="s">
        <v>36638</v>
      </c>
      <c r="C353" s="91">
        <v>32874</v>
      </c>
      <c r="D353" s="91">
        <v>2958465</v>
      </c>
    </row>
    <row r="354" spans="1:4" ht="15">
      <c r="A354" s="73">
        <v>461</v>
      </c>
      <c r="B354" s="73" t="s">
        <v>36639</v>
      </c>
      <c r="C354" s="91">
        <v>32874</v>
      </c>
      <c r="D354" s="91">
        <v>2958465</v>
      </c>
    </row>
    <row r="355" spans="1:4" ht="15">
      <c r="A355" s="73">
        <v>462</v>
      </c>
      <c r="B355" s="73" t="s">
        <v>282</v>
      </c>
      <c r="C355" s="91">
        <v>32874</v>
      </c>
      <c r="D355" s="91">
        <v>2958465</v>
      </c>
    </row>
    <row r="356" spans="1:4" ht="15">
      <c r="A356" s="73">
        <v>463</v>
      </c>
      <c r="B356" s="73" t="s">
        <v>36640</v>
      </c>
      <c r="C356" s="91">
        <v>32874</v>
      </c>
      <c r="D356" s="91">
        <v>2958465</v>
      </c>
    </row>
    <row r="357" spans="1:4" ht="15">
      <c r="A357" s="73">
        <v>464</v>
      </c>
      <c r="B357" s="73" t="s">
        <v>36641</v>
      </c>
      <c r="C357" s="91">
        <v>32874</v>
      </c>
      <c r="D357" s="91">
        <v>2958465</v>
      </c>
    </row>
    <row r="358" spans="1:4" ht="15">
      <c r="A358" s="73">
        <v>465</v>
      </c>
      <c r="B358" s="73" t="s">
        <v>36642</v>
      </c>
      <c r="C358" s="91">
        <v>32874</v>
      </c>
      <c r="D358" s="91">
        <v>2958465</v>
      </c>
    </row>
    <row r="359" spans="1:4" ht="15">
      <c r="A359" s="73">
        <v>466</v>
      </c>
      <c r="B359" s="73" t="s">
        <v>36643</v>
      </c>
      <c r="C359" s="91">
        <v>32874</v>
      </c>
      <c r="D359" s="91">
        <v>2958465</v>
      </c>
    </row>
    <row r="360" spans="1:4" ht="15">
      <c r="A360" s="73">
        <v>467</v>
      </c>
      <c r="B360" s="73" t="s">
        <v>36644</v>
      </c>
      <c r="C360" s="91">
        <v>32874</v>
      </c>
      <c r="D360" s="91">
        <v>2958465</v>
      </c>
    </row>
    <row r="361" spans="1:4" ht="15">
      <c r="A361" s="73">
        <v>468</v>
      </c>
      <c r="B361" s="73" t="s">
        <v>36645</v>
      </c>
      <c r="C361" s="91">
        <v>32874</v>
      </c>
      <c r="D361" s="91">
        <v>2958465</v>
      </c>
    </row>
    <row r="362" spans="1:4" ht="15">
      <c r="A362" s="73">
        <v>469</v>
      </c>
      <c r="B362" s="73" t="s">
        <v>36646</v>
      </c>
      <c r="C362" s="91">
        <v>32874</v>
      </c>
      <c r="D362" s="91">
        <v>2958465</v>
      </c>
    </row>
    <row r="363" spans="1:4" ht="15">
      <c r="A363" s="73">
        <v>470</v>
      </c>
      <c r="B363" s="73" t="s">
        <v>36647</v>
      </c>
      <c r="C363" s="91">
        <v>32874</v>
      </c>
      <c r="D363" s="91">
        <v>2958465</v>
      </c>
    </row>
    <row r="364" spans="1:4" ht="15">
      <c r="A364" s="73">
        <v>471</v>
      </c>
      <c r="B364" s="73" t="s">
        <v>36648</v>
      </c>
      <c r="C364" s="91">
        <v>32874</v>
      </c>
      <c r="D364" s="91">
        <v>2958465</v>
      </c>
    </row>
    <row r="365" spans="1:4" ht="15">
      <c r="A365" s="73">
        <v>472</v>
      </c>
      <c r="B365" s="73" t="s">
        <v>36649</v>
      </c>
      <c r="C365" s="91">
        <v>32874</v>
      </c>
      <c r="D365" s="91">
        <v>2958465</v>
      </c>
    </row>
    <row r="366" spans="1:4" ht="15">
      <c r="A366" s="73">
        <v>473</v>
      </c>
      <c r="B366" s="73" t="s">
        <v>36650</v>
      </c>
      <c r="C366" s="91">
        <v>32874</v>
      </c>
      <c r="D366" s="91">
        <v>2958465</v>
      </c>
    </row>
    <row r="367" spans="1:4" ht="15">
      <c r="A367" s="73">
        <v>474</v>
      </c>
      <c r="B367" s="73" t="s">
        <v>36651</v>
      </c>
      <c r="C367" s="91">
        <v>32874</v>
      </c>
      <c r="D367" s="91">
        <v>2958465</v>
      </c>
    </row>
    <row r="368" spans="1:4" ht="15">
      <c r="A368" s="73">
        <v>475</v>
      </c>
      <c r="B368" s="73" t="s">
        <v>1992</v>
      </c>
      <c r="C368" s="91">
        <v>32874</v>
      </c>
      <c r="D368" s="91">
        <v>2958465</v>
      </c>
    </row>
    <row r="369" spans="1:4" ht="15">
      <c r="A369" s="73">
        <v>476</v>
      </c>
      <c r="B369" s="73" t="s">
        <v>36652</v>
      </c>
      <c r="C369" s="91">
        <v>32874</v>
      </c>
      <c r="D369" s="91">
        <v>2958465</v>
      </c>
    </row>
    <row r="370" spans="1:4" ht="15">
      <c r="A370" s="73">
        <v>477</v>
      </c>
      <c r="B370" s="73" t="s">
        <v>36653</v>
      </c>
      <c r="C370" s="91">
        <v>32874</v>
      </c>
      <c r="D370" s="91">
        <v>2958465</v>
      </c>
    </row>
    <row r="371" spans="1:4" ht="15">
      <c r="A371" s="73">
        <v>478</v>
      </c>
      <c r="B371" s="73" t="s">
        <v>36654</v>
      </c>
      <c r="C371" s="91">
        <v>32874</v>
      </c>
      <c r="D371" s="91">
        <v>2958465</v>
      </c>
    </row>
    <row r="372" spans="1:4" ht="15">
      <c r="A372" s="73">
        <v>479</v>
      </c>
      <c r="B372" s="73" t="s">
        <v>36655</v>
      </c>
      <c r="C372" s="91">
        <v>32874</v>
      </c>
      <c r="D372" s="91">
        <v>2958465</v>
      </c>
    </row>
    <row r="373" spans="1:4" ht="15">
      <c r="A373" s="73">
        <v>480</v>
      </c>
      <c r="B373" s="73" t="s">
        <v>36656</v>
      </c>
      <c r="C373" s="91">
        <v>32874</v>
      </c>
      <c r="D373" s="91">
        <v>2958465</v>
      </c>
    </row>
    <row r="374" spans="1:4" ht="15">
      <c r="A374" s="73">
        <v>481</v>
      </c>
      <c r="B374" s="73" t="s">
        <v>36657</v>
      </c>
      <c r="C374" s="91">
        <v>32874</v>
      </c>
      <c r="D374" s="91">
        <v>2958465</v>
      </c>
    </row>
    <row r="375" spans="1:4" ht="15">
      <c r="A375" s="73">
        <v>482</v>
      </c>
      <c r="B375" s="73" t="s">
        <v>36658</v>
      </c>
      <c r="C375" s="91">
        <v>32874</v>
      </c>
      <c r="D375" s="91">
        <v>2958465</v>
      </c>
    </row>
    <row r="376" spans="1:4" ht="15">
      <c r="A376" s="73">
        <v>483</v>
      </c>
      <c r="B376" s="73" t="s">
        <v>607</v>
      </c>
      <c r="C376" s="91">
        <v>32874</v>
      </c>
      <c r="D376" s="91">
        <v>2958465</v>
      </c>
    </row>
    <row r="377" spans="1:4" ht="15">
      <c r="A377" s="73">
        <v>484</v>
      </c>
      <c r="B377" s="73" t="s">
        <v>36659</v>
      </c>
      <c r="C377" s="91">
        <v>32874</v>
      </c>
      <c r="D377" s="91">
        <v>2958465</v>
      </c>
    </row>
    <row r="378" spans="1:4" ht="15">
      <c r="A378" s="73">
        <v>485</v>
      </c>
      <c r="B378" s="73" t="s">
        <v>36660</v>
      </c>
      <c r="C378" s="91">
        <v>32874</v>
      </c>
      <c r="D378" s="91">
        <v>2958465</v>
      </c>
    </row>
    <row r="379" spans="1:4" ht="15">
      <c r="A379" s="73">
        <v>486</v>
      </c>
      <c r="B379" s="73" t="s">
        <v>36661</v>
      </c>
      <c r="C379" s="91">
        <v>32874</v>
      </c>
      <c r="D379" s="91">
        <v>2958465</v>
      </c>
    </row>
    <row r="380" spans="1:4" ht="15">
      <c r="A380" s="73">
        <v>487</v>
      </c>
      <c r="B380" s="73" t="s">
        <v>36662</v>
      </c>
      <c r="C380" s="91">
        <v>32874</v>
      </c>
      <c r="D380" s="91">
        <v>2958465</v>
      </c>
    </row>
    <row r="381" spans="1:4" ht="15">
      <c r="A381" s="73">
        <v>488</v>
      </c>
      <c r="B381" s="73" t="s">
        <v>36663</v>
      </c>
      <c r="C381" s="91">
        <v>32874</v>
      </c>
      <c r="D381" s="91">
        <v>2958465</v>
      </c>
    </row>
    <row r="382" spans="1:4" ht="15">
      <c r="A382" s="73">
        <v>489</v>
      </c>
      <c r="B382" s="73" t="s">
        <v>36664</v>
      </c>
      <c r="C382" s="91">
        <v>32874</v>
      </c>
      <c r="D382" s="91">
        <v>2958465</v>
      </c>
    </row>
    <row r="383" spans="1:4" ht="15">
      <c r="A383" s="73">
        <v>490</v>
      </c>
      <c r="B383" s="73" t="s">
        <v>36665</v>
      </c>
      <c r="C383" s="91">
        <v>32874</v>
      </c>
      <c r="D383" s="91">
        <v>2958465</v>
      </c>
    </row>
    <row r="384" spans="1:4" ht="15">
      <c r="A384" s="73">
        <v>491</v>
      </c>
      <c r="B384" s="73" t="s">
        <v>36666</v>
      </c>
      <c r="C384" s="91">
        <v>32874</v>
      </c>
      <c r="D384" s="91">
        <v>2958465</v>
      </c>
    </row>
    <row r="385" spans="1:4" ht="15">
      <c r="A385" s="73">
        <v>492</v>
      </c>
      <c r="B385" s="73" t="s">
        <v>36667</v>
      </c>
      <c r="C385" s="91">
        <v>32874</v>
      </c>
      <c r="D385" s="91">
        <v>2958465</v>
      </c>
    </row>
    <row r="386" spans="1:4" ht="15">
      <c r="A386" s="73">
        <v>493</v>
      </c>
      <c r="B386" s="73" t="s">
        <v>36668</v>
      </c>
      <c r="C386" s="91">
        <v>32874</v>
      </c>
      <c r="D386" s="91">
        <v>2958465</v>
      </c>
    </row>
    <row r="387" spans="1:4" ht="15">
      <c r="A387" s="73">
        <v>494</v>
      </c>
      <c r="B387" s="73" t="s">
        <v>36669</v>
      </c>
      <c r="C387" s="91">
        <v>32874</v>
      </c>
      <c r="D387" s="91">
        <v>2958465</v>
      </c>
    </row>
    <row r="388" spans="1:4" ht="15">
      <c r="A388" s="73">
        <v>495</v>
      </c>
      <c r="B388" s="73" t="s">
        <v>36670</v>
      </c>
      <c r="C388" s="91">
        <v>32874</v>
      </c>
      <c r="D388" s="91">
        <v>2958465</v>
      </c>
    </row>
    <row r="389" spans="1:4" ht="15">
      <c r="A389" s="73">
        <v>496</v>
      </c>
      <c r="B389" s="73" t="s">
        <v>36671</v>
      </c>
      <c r="C389" s="91">
        <v>32874</v>
      </c>
      <c r="D389" s="91">
        <v>2958465</v>
      </c>
    </row>
    <row r="390" spans="1:4" ht="15">
      <c r="A390" s="73">
        <v>497</v>
      </c>
      <c r="B390" s="73" t="s">
        <v>36672</v>
      </c>
      <c r="C390" s="91">
        <v>32874</v>
      </c>
      <c r="D390" s="91">
        <v>2958465</v>
      </c>
    </row>
    <row r="391" spans="1:4" ht="15">
      <c r="A391" s="73">
        <v>498</v>
      </c>
      <c r="B391" s="73" t="s">
        <v>36673</v>
      </c>
      <c r="C391" s="91">
        <v>32874</v>
      </c>
      <c r="D391" s="91">
        <v>2958465</v>
      </c>
    </row>
    <row r="392" spans="1:4" ht="15">
      <c r="A392" s="73">
        <v>499</v>
      </c>
      <c r="B392" s="73" t="s">
        <v>36674</v>
      </c>
      <c r="C392" s="91">
        <v>32874</v>
      </c>
      <c r="D392" s="91">
        <v>2958465</v>
      </c>
    </row>
    <row r="393" spans="1:4" ht="15">
      <c r="A393" s="73">
        <v>500</v>
      </c>
      <c r="B393" s="73" t="s">
        <v>36675</v>
      </c>
      <c r="C393" s="91">
        <v>32874</v>
      </c>
      <c r="D393" s="91">
        <v>2958465</v>
      </c>
    </row>
    <row r="394" spans="1:4" ht="15">
      <c r="A394" s="73">
        <v>501</v>
      </c>
      <c r="B394" s="73" t="s">
        <v>36676</v>
      </c>
      <c r="C394" s="91">
        <v>32874</v>
      </c>
      <c r="D394" s="91">
        <v>2958465</v>
      </c>
    </row>
    <row r="395" spans="1:4" ht="15">
      <c r="A395" s="73">
        <v>502</v>
      </c>
      <c r="B395" s="73" t="s">
        <v>36677</v>
      </c>
      <c r="C395" s="91">
        <v>32874</v>
      </c>
      <c r="D395" s="91">
        <v>2958465</v>
      </c>
    </row>
    <row r="396" spans="1:4" ht="15">
      <c r="A396" s="73">
        <v>503</v>
      </c>
      <c r="B396" s="73" t="s">
        <v>36678</v>
      </c>
      <c r="C396" s="91">
        <v>32874</v>
      </c>
      <c r="D396" s="91">
        <v>2958465</v>
      </c>
    </row>
    <row r="397" spans="1:4" ht="15">
      <c r="A397" s="73">
        <v>504</v>
      </c>
      <c r="B397" s="73" t="s">
        <v>36679</v>
      </c>
      <c r="C397" s="91">
        <v>32874</v>
      </c>
      <c r="D397" s="91">
        <v>2958465</v>
      </c>
    </row>
    <row r="398" spans="1:4" ht="15">
      <c r="A398" s="73">
        <v>505</v>
      </c>
      <c r="B398" s="73" t="s">
        <v>36680</v>
      </c>
      <c r="C398" s="91">
        <v>32874</v>
      </c>
      <c r="D398" s="91">
        <v>2958465</v>
      </c>
    </row>
    <row r="399" spans="1:4" ht="15">
      <c r="A399" s="73">
        <v>506</v>
      </c>
      <c r="B399" s="73" t="s">
        <v>36681</v>
      </c>
      <c r="C399" s="91">
        <v>32874</v>
      </c>
      <c r="D399" s="91">
        <v>2958465</v>
      </c>
    </row>
    <row r="400" spans="1:4" ht="15">
      <c r="A400" s="73">
        <v>507</v>
      </c>
      <c r="B400" s="73" t="s">
        <v>36682</v>
      </c>
      <c r="C400" s="91">
        <v>32874</v>
      </c>
      <c r="D400" s="91">
        <v>2958465</v>
      </c>
    </row>
    <row r="401" spans="1:4" ht="15">
      <c r="A401" s="73">
        <v>508</v>
      </c>
      <c r="B401" s="73" t="s">
        <v>36683</v>
      </c>
      <c r="C401" s="91">
        <v>32874</v>
      </c>
      <c r="D401" s="91">
        <v>2958465</v>
      </c>
    </row>
    <row r="402" spans="1:4" ht="15">
      <c r="A402" s="73">
        <v>509</v>
      </c>
      <c r="B402" s="73" t="s">
        <v>36684</v>
      </c>
      <c r="C402" s="91">
        <v>32874</v>
      </c>
      <c r="D402" s="91">
        <v>2958465</v>
      </c>
    </row>
    <row r="403" spans="1:4" ht="15">
      <c r="A403" s="73">
        <v>510</v>
      </c>
      <c r="B403" s="73" t="s">
        <v>36685</v>
      </c>
      <c r="C403" s="91">
        <v>32874</v>
      </c>
      <c r="D403" s="91">
        <v>2958465</v>
      </c>
    </row>
    <row r="404" spans="1:4" ht="15">
      <c r="A404" s="73">
        <v>511</v>
      </c>
      <c r="B404" s="73" t="s">
        <v>36686</v>
      </c>
      <c r="C404" s="91">
        <v>32874</v>
      </c>
      <c r="D404" s="91">
        <v>2958465</v>
      </c>
    </row>
    <row r="405" spans="1:4" ht="15">
      <c r="A405" s="73">
        <v>512</v>
      </c>
      <c r="B405" s="73" t="s">
        <v>36687</v>
      </c>
      <c r="C405" s="91">
        <v>32874</v>
      </c>
      <c r="D405" s="91">
        <v>2958465</v>
      </c>
    </row>
    <row r="406" spans="1:4" ht="15">
      <c r="A406" s="73">
        <v>513</v>
      </c>
      <c r="B406" s="73" t="s">
        <v>36688</v>
      </c>
      <c r="C406" s="91">
        <v>32874</v>
      </c>
      <c r="D406" s="91">
        <v>2958465</v>
      </c>
    </row>
    <row r="407" spans="1:4" ht="15">
      <c r="A407" s="73">
        <v>514</v>
      </c>
      <c r="B407" s="73" t="s">
        <v>36689</v>
      </c>
      <c r="C407" s="91">
        <v>32874</v>
      </c>
      <c r="D407" s="91">
        <v>2958465</v>
      </c>
    </row>
    <row r="408" spans="1:4" ht="15">
      <c r="A408" s="73">
        <v>515</v>
      </c>
      <c r="B408" s="73" t="s">
        <v>36690</v>
      </c>
      <c r="C408" s="91">
        <v>32874</v>
      </c>
      <c r="D408" s="91">
        <v>2958465</v>
      </c>
    </row>
    <row r="409" spans="1:4" ht="15">
      <c r="A409" s="73">
        <v>516</v>
      </c>
      <c r="B409" s="73" t="s">
        <v>36691</v>
      </c>
      <c r="C409" s="91">
        <v>32874</v>
      </c>
      <c r="D409" s="91">
        <v>2958465</v>
      </c>
    </row>
    <row r="410" spans="1:4" ht="15">
      <c r="A410" s="73">
        <v>517</v>
      </c>
      <c r="B410" s="73" t="s">
        <v>36692</v>
      </c>
      <c r="C410" s="91">
        <v>32874</v>
      </c>
      <c r="D410" s="91">
        <v>2958465</v>
      </c>
    </row>
    <row r="411" spans="1:4" ht="15">
      <c r="A411" s="73">
        <v>518</v>
      </c>
      <c r="B411" s="73" t="s">
        <v>2244</v>
      </c>
      <c r="C411" s="91">
        <v>32874</v>
      </c>
      <c r="D411" s="91">
        <v>2958465</v>
      </c>
    </row>
    <row r="412" spans="1:4" ht="15">
      <c r="A412" s="73">
        <v>519</v>
      </c>
      <c r="B412" s="73" t="s">
        <v>36693</v>
      </c>
      <c r="C412" s="91">
        <v>32874</v>
      </c>
      <c r="D412" s="91">
        <v>2958465</v>
      </c>
    </row>
    <row r="413" spans="1:4" ht="15">
      <c r="A413" s="73">
        <v>520</v>
      </c>
      <c r="B413" s="73" t="s">
        <v>1941</v>
      </c>
      <c r="C413" s="91">
        <v>32874</v>
      </c>
      <c r="D413" s="91">
        <v>2958465</v>
      </c>
    </row>
    <row r="414" spans="1:4" ht="15">
      <c r="A414" s="73">
        <v>521</v>
      </c>
      <c r="B414" s="73" t="s">
        <v>36694</v>
      </c>
      <c r="C414" s="91">
        <v>32874</v>
      </c>
      <c r="D414" s="91">
        <v>2958465</v>
      </c>
    </row>
    <row r="415" spans="1:4" ht="15">
      <c r="A415" s="73">
        <v>522</v>
      </c>
      <c r="B415" s="73" t="s">
        <v>36695</v>
      </c>
      <c r="C415" s="91">
        <v>32874</v>
      </c>
      <c r="D415" s="91">
        <v>2958465</v>
      </c>
    </row>
    <row r="416" spans="1:4" ht="15">
      <c r="A416" s="73">
        <v>523</v>
      </c>
      <c r="B416" s="73" t="s">
        <v>36696</v>
      </c>
      <c r="C416" s="91">
        <v>32874</v>
      </c>
      <c r="D416" s="91">
        <v>2958465</v>
      </c>
    </row>
    <row r="417" spans="1:4" ht="15">
      <c r="A417" s="73">
        <v>524</v>
      </c>
      <c r="B417" s="73" t="s">
        <v>36697</v>
      </c>
      <c r="C417" s="91">
        <v>32874</v>
      </c>
      <c r="D417" s="91">
        <v>2958465</v>
      </c>
    </row>
    <row r="418" spans="1:4" ht="15">
      <c r="A418" s="73">
        <v>525</v>
      </c>
      <c r="B418" s="73" t="s">
        <v>36698</v>
      </c>
      <c r="C418" s="91">
        <v>32874</v>
      </c>
      <c r="D418" s="91">
        <v>2958465</v>
      </c>
    </row>
    <row r="419" spans="1:4" ht="15">
      <c r="A419" s="73">
        <v>526</v>
      </c>
      <c r="B419" s="73" t="s">
        <v>36699</v>
      </c>
      <c r="C419" s="91">
        <v>32874</v>
      </c>
      <c r="D419" s="91">
        <v>2958465</v>
      </c>
    </row>
    <row r="420" spans="1:4" ht="15">
      <c r="A420" s="73">
        <v>527</v>
      </c>
      <c r="B420" s="73" t="s">
        <v>36700</v>
      </c>
      <c r="C420" s="91">
        <v>32874</v>
      </c>
      <c r="D420" s="91">
        <v>2958465</v>
      </c>
    </row>
    <row r="421" spans="1:4" ht="15">
      <c r="A421" s="73">
        <v>528</v>
      </c>
      <c r="B421" s="73" t="s">
        <v>36701</v>
      </c>
      <c r="C421" s="91">
        <v>32874</v>
      </c>
      <c r="D421" s="91">
        <v>2958465</v>
      </c>
    </row>
    <row r="422" spans="1:4" ht="15">
      <c r="A422" s="73">
        <v>529</v>
      </c>
      <c r="B422" s="73" t="s">
        <v>36702</v>
      </c>
      <c r="C422" s="91">
        <v>32874</v>
      </c>
      <c r="D422" s="91">
        <v>2958465</v>
      </c>
    </row>
    <row r="423" spans="1:4" ht="15">
      <c r="A423" s="73">
        <v>531</v>
      </c>
      <c r="B423" s="73" t="s">
        <v>36703</v>
      </c>
      <c r="C423" s="91">
        <v>32874</v>
      </c>
      <c r="D423" s="91">
        <v>2958465</v>
      </c>
    </row>
    <row r="424" spans="1:4" ht="15">
      <c r="A424" s="73">
        <v>532</v>
      </c>
      <c r="B424" s="73" t="s">
        <v>36704</v>
      </c>
      <c r="C424" s="91">
        <v>32874</v>
      </c>
      <c r="D424" s="91">
        <v>2958465</v>
      </c>
    </row>
    <row r="425" spans="1:4" ht="15">
      <c r="A425" s="73">
        <v>533</v>
      </c>
      <c r="B425" s="73" t="s">
        <v>36705</v>
      </c>
      <c r="C425" s="91">
        <v>32874</v>
      </c>
      <c r="D425" s="91">
        <v>2958465</v>
      </c>
    </row>
    <row r="426" spans="1:4" ht="15">
      <c r="A426" s="73">
        <v>534</v>
      </c>
      <c r="B426" s="73" t="s">
        <v>36706</v>
      </c>
      <c r="C426" s="91">
        <v>32874</v>
      </c>
      <c r="D426" s="91">
        <v>2958465</v>
      </c>
    </row>
    <row r="427" spans="1:4" ht="15">
      <c r="A427" s="73">
        <v>535</v>
      </c>
      <c r="B427" s="73" t="s">
        <v>36707</v>
      </c>
      <c r="C427" s="91">
        <v>32874</v>
      </c>
      <c r="D427" s="91">
        <v>2958465</v>
      </c>
    </row>
    <row r="428" spans="1:4" ht="15">
      <c r="A428" s="73">
        <v>536</v>
      </c>
      <c r="B428" s="73" t="s">
        <v>36708</v>
      </c>
      <c r="C428" s="91">
        <v>32874</v>
      </c>
      <c r="D428" s="91">
        <v>2958465</v>
      </c>
    </row>
    <row r="429" spans="1:4" ht="15">
      <c r="A429" s="73">
        <v>537</v>
      </c>
      <c r="B429" s="73" t="s">
        <v>36709</v>
      </c>
      <c r="C429" s="91">
        <v>32874</v>
      </c>
      <c r="D429" s="91">
        <v>2958465</v>
      </c>
    </row>
    <row r="430" spans="1:4" ht="15">
      <c r="A430" s="73">
        <v>538</v>
      </c>
      <c r="B430" s="73" t="s">
        <v>36710</v>
      </c>
      <c r="C430" s="91">
        <v>32874</v>
      </c>
      <c r="D430" s="91">
        <v>2958465</v>
      </c>
    </row>
    <row r="431" spans="1:4" ht="15">
      <c r="A431" s="73">
        <v>539</v>
      </c>
      <c r="B431" s="73" t="s">
        <v>36711</v>
      </c>
      <c r="C431" s="91">
        <v>32874</v>
      </c>
      <c r="D431" s="91">
        <v>2958465</v>
      </c>
    </row>
    <row r="432" spans="1:4" ht="15">
      <c r="A432" s="73">
        <v>540</v>
      </c>
      <c r="B432" s="73" t="s">
        <v>36712</v>
      </c>
      <c r="C432" s="91">
        <v>32874</v>
      </c>
      <c r="D432" s="91">
        <v>2958465</v>
      </c>
    </row>
    <row r="433" spans="1:4" ht="15">
      <c r="A433" s="73">
        <v>541</v>
      </c>
      <c r="B433" s="73" t="s">
        <v>36713</v>
      </c>
      <c r="C433" s="91">
        <v>32874</v>
      </c>
      <c r="D433" s="91">
        <v>2958465</v>
      </c>
    </row>
    <row r="434" spans="1:4" ht="15">
      <c r="A434" s="73">
        <v>542</v>
      </c>
      <c r="B434" s="73" t="s">
        <v>1982</v>
      </c>
      <c r="C434" s="91">
        <v>32874</v>
      </c>
      <c r="D434" s="91">
        <v>2958465</v>
      </c>
    </row>
    <row r="435" spans="1:4" ht="15">
      <c r="A435" s="73">
        <v>543</v>
      </c>
      <c r="B435" s="73" t="s">
        <v>36714</v>
      </c>
      <c r="C435" s="91">
        <v>32874</v>
      </c>
      <c r="D435" s="91">
        <v>2958465</v>
      </c>
    </row>
    <row r="436" spans="1:4" ht="15">
      <c r="A436" s="73">
        <v>544</v>
      </c>
      <c r="B436" s="73" t="s">
        <v>36715</v>
      </c>
      <c r="C436" s="91">
        <v>32874</v>
      </c>
      <c r="D436" s="91">
        <v>2958465</v>
      </c>
    </row>
    <row r="437" spans="1:4" ht="15">
      <c r="A437" s="73">
        <v>545</v>
      </c>
      <c r="B437" s="73" t="s">
        <v>36716</v>
      </c>
      <c r="C437" s="91">
        <v>32874</v>
      </c>
      <c r="D437" s="91">
        <v>2958465</v>
      </c>
    </row>
    <row r="438" spans="1:4" ht="15">
      <c r="A438" s="73">
        <v>546</v>
      </c>
      <c r="B438" s="73" t="s">
        <v>2110</v>
      </c>
      <c r="C438" s="91">
        <v>32874</v>
      </c>
      <c r="D438" s="91">
        <v>2958465</v>
      </c>
    </row>
    <row r="439" spans="1:4" ht="15">
      <c r="A439" s="73">
        <v>547</v>
      </c>
      <c r="B439" s="73" t="s">
        <v>36717</v>
      </c>
      <c r="C439" s="91">
        <v>32874</v>
      </c>
      <c r="D439" s="91">
        <v>2958465</v>
      </c>
    </row>
    <row r="440" spans="1:4" ht="15">
      <c r="A440" s="73">
        <v>548</v>
      </c>
      <c r="B440" s="73" t="s">
        <v>36718</v>
      </c>
      <c r="C440" s="91">
        <v>32874</v>
      </c>
      <c r="D440" s="91">
        <v>2958465</v>
      </c>
    </row>
    <row r="441" spans="1:4" ht="15">
      <c r="A441" s="73">
        <v>549</v>
      </c>
      <c r="B441" s="73" t="s">
        <v>36719</v>
      </c>
      <c r="C441" s="91">
        <v>32874</v>
      </c>
      <c r="D441" s="91">
        <v>2958465</v>
      </c>
    </row>
    <row r="442" spans="1:4" ht="15">
      <c r="A442" s="73">
        <v>550</v>
      </c>
      <c r="B442" s="73" t="s">
        <v>36720</v>
      </c>
      <c r="C442" s="91">
        <v>32874</v>
      </c>
      <c r="D442" s="91">
        <v>2958465</v>
      </c>
    </row>
    <row r="443" spans="1:4" ht="15">
      <c r="A443" s="73">
        <v>551</v>
      </c>
      <c r="B443" s="73" t="s">
        <v>36721</v>
      </c>
      <c r="C443" s="91">
        <v>32874</v>
      </c>
      <c r="D443" s="91">
        <v>2958465</v>
      </c>
    </row>
    <row r="444" spans="1:4" ht="15">
      <c r="A444" s="73">
        <v>552</v>
      </c>
      <c r="B444" s="73" t="s">
        <v>36722</v>
      </c>
      <c r="C444" s="91">
        <v>32874</v>
      </c>
      <c r="D444" s="91">
        <v>2958465</v>
      </c>
    </row>
    <row r="445" spans="1:4" ht="15">
      <c r="A445" s="73">
        <v>553</v>
      </c>
      <c r="B445" s="73" t="s">
        <v>36723</v>
      </c>
      <c r="C445" s="91">
        <v>32874</v>
      </c>
      <c r="D445" s="91">
        <v>2958465</v>
      </c>
    </row>
    <row r="446" spans="1:4" ht="15">
      <c r="A446" s="73">
        <v>554</v>
      </c>
      <c r="B446" s="73" t="s">
        <v>36724</v>
      </c>
      <c r="C446" s="91">
        <v>32874</v>
      </c>
      <c r="D446" s="91">
        <v>2958465</v>
      </c>
    </row>
    <row r="447" spans="1:4" ht="15">
      <c r="A447" s="73">
        <v>555</v>
      </c>
      <c r="B447" s="73" t="s">
        <v>36725</v>
      </c>
      <c r="C447" s="91">
        <v>32874</v>
      </c>
      <c r="D447" s="91">
        <v>2958465</v>
      </c>
    </row>
    <row r="448" spans="1:4" ht="15">
      <c r="A448" s="73">
        <v>556</v>
      </c>
      <c r="B448" s="73" t="s">
        <v>36726</v>
      </c>
      <c r="C448" s="91">
        <v>32874</v>
      </c>
      <c r="D448" s="91">
        <v>2958465</v>
      </c>
    </row>
    <row r="449" spans="1:4" ht="15">
      <c r="A449" s="73">
        <v>557</v>
      </c>
      <c r="B449" s="73" t="s">
        <v>2245</v>
      </c>
      <c r="C449" s="91">
        <v>32874</v>
      </c>
      <c r="D449" s="91">
        <v>2958465</v>
      </c>
    </row>
    <row r="450" spans="1:4" ht="15">
      <c r="A450" s="73">
        <v>558</v>
      </c>
      <c r="B450" s="73" t="s">
        <v>36727</v>
      </c>
      <c r="C450" s="91">
        <v>32874</v>
      </c>
      <c r="D450" s="91">
        <v>2958465</v>
      </c>
    </row>
    <row r="451" spans="1:4" ht="15">
      <c r="A451" s="73">
        <v>559</v>
      </c>
      <c r="B451" s="73" t="s">
        <v>36728</v>
      </c>
      <c r="C451" s="91">
        <v>32874</v>
      </c>
      <c r="D451" s="91">
        <v>2958465</v>
      </c>
    </row>
    <row r="452" spans="1:4" ht="15">
      <c r="A452" s="73">
        <v>560</v>
      </c>
      <c r="B452" s="73" t="s">
        <v>36729</v>
      </c>
      <c r="C452" s="91">
        <v>32874</v>
      </c>
      <c r="D452" s="91">
        <v>2958465</v>
      </c>
    </row>
    <row r="453" spans="1:4" ht="15">
      <c r="A453" s="73">
        <v>561</v>
      </c>
      <c r="B453" s="73" t="s">
        <v>36730</v>
      </c>
      <c r="C453" s="91">
        <v>32874</v>
      </c>
      <c r="D453" s="91">
        <v>2958465</v>
      </c>
    </row>
    <row r="454" spans="1:4" ht="15">
      <c r="A454" s="73">
        <v>562</v>
      </c>
      <c r="B454" s="73" t="s">
        <v>36731</v>
      </c>
      <c r="C454" s="91">
        <v>32874</v>
      </c>
      <c r="D454" s="91">
        <v>2958465</v>
      </c>
    </row>
    <row r="455" spans="1:4" ht="15">
      <c r="A455" s="73">
        <v>563</v>
      </c>
      <c r="B455" s="73" t="s">
        <v>36732</v>
      </c>
      <c r="C455" s="91">
        <v>32874</v>
      </c>
      <c r="D455" s="91">
        <v>2958465</v>
      </c>
    </row>
    <row r="456" spans="1:4" ht="15">
      <c r="A456" s="73">
        <v>564</v>
      </c>
      <c r="B456" s="73" t="s">
        <v>36733</v>
      </c>
      <c r="C456" s="91">
        <v>32874</v>
      </c>
      <c r="D456" s="91">
        <v>2958465</v>
      </c>
    </row>
    <row r="457" spans="1:4" ht="15">
      <c r="A457" s="73">
        <v>565</v>
      </c>
      <c r="B457" s="73" t="s">
        <v>36734</v>
      </c>
      <c r="C457" s="91">
        <v>32874</v>
      </c>
      <c r="D457" s="91">
        <v>2958465</v>
      </c>
    </row>
    <row r="458" spans="1:4" ht="15">
      <c r="A458" s="73">
        <v>566</v>
      </c>
      <c r="B458" s="73" t="s">
        <v>36735</v>
      </c>
      <c r="C458" s="91">
        <v>32874</v>
      </c>
      <c r="D458" s="91">
        <v>2958465</v>
      </c>
    </row>
    <row r="459" spans="1:4" ht="15">
      <c r="A459" s="73">
        <v>567</v>
      </c>
      <c r="B459" s="73" t="s">
        <v>1974</v>
      </c>
      <c r="C459" s="91">
        <v>32874</v>
      </c>
      <c r="D459" s="91">
        <v>2958465</v>
      </c>
    </row>
    <row r="460" spans="1:4" ht="15">
      <c r="A460" s="73">
        <v>568</v>
      </c>
      <c r="B460" s="73" t="s">
        <v>36736</v>
      </c>
      <c r="C460" s="91">
        <v>32874</v>
      </c>
      <c r="D460" s="91">
        <v>2958465</v>
      </c>
    </row>
    <row r="461" spans="1:4" ht="15">
      <c r="A461" s="73">
        <v>569</v>
      </c>
      <c r="B461" s="73" t="s">
        <v>36737</v>
      </c>
      <c r="C461" s="91">
        <v>32874</v>
      </c>
      <c r="D461" s="91">
        <v>2958465</v>
      </c>
    </row>
    <row r="462" spans="1:4" ht="15">
      <c r="A462" s="73">
        <v>570</v>
      </c>
      <c r="B462" s="73" t="s">
        <v>36738</v>
      </c>
      <c r="C462" s="91">
        <v>32874</v>
      </c>
      <c r="D462" s="91">
        <v>2958465</v>
      </c>
    </row>
    <row r="463" spans="1:4" ht="15">
      <c r="A463" s="73">
        <v>571</v>
      </c>
      <c r="B463" s="73" t="s">
        <v>36739</v>
      </c>
      <c r="C463" s="91">
        <v>32874</v>
      </c>
      <c r="D463" s="91">
        <v>2958465</v>
      </c>
    </row>
    <row r="464" spans="1:4" ht="15">
      <c r="A464" s="73">
        <v>572</v>
      </c>
      <c r="B464" s="73" t="s">
        <v>36740</v>
      </c>
      <c r="C464" s="91">
        <v>32874</v>
      </c>
      <c r="D464" s="91">
        <v>2958465</v>
      </c>
    </row>
    <row r="465" spans="1:4" ht="15">
      <c r="A465" s="73">
        <v>573</v>
      </c>
      <c r="B465" s="73" t="s">
        <v>36741</v>
      </c>
      <c r="C465" s="91">
        <v>32874</v>
      </c>
      <c r="D465" s="91">
        <v>2958465</v>
      </c>
    </row>
    <row r="466" spans="1:4" ht="15">
      <c r="A466" s="73">
        <v>574</v>
      </c>
      <c r="B466" s="73" t="s">
        <v>36742</v>
      </c>
      <c r="C466" s="91">
        <v>32874</v>
      </c>
      <c r="D466" s="91">
        <v>2958465</v>
      </c>
    </row>
    <row r="467" spans="1:4" ht="15">
      <c r="A467" s="73">
        <v>575</v>
      </c>
      <c r="B467" s="73" t="s">
        <v>36743</v>
      </c>
      <c r="C467" s="91">
        <v>32874</v>
      </c>
      <c r="D467" s="91">
        <v>2958465</v>
      </c>
    </row>
    <row r="468" spans="1:4" ht="15">
      <c r="A468" s="73">
        <v>576</v>
      </c>
      <c r="B468" s="73" t="s">
        <v>36744</v>
      </c>
      <c r="C468" s="91">
        <v>32874</v>
      </c>
      <c r="D468" s="91">
        <v>2958465</v>
      </c>
    </row>
    <row r="469" spans="1:4" ht="15">
      <c r="A469" s="73">
        <v>577</v>
      </c>
      <c r="B469" s="73" t="s">
        <v>36745</v>
      </c>
      <c r="C469" s="91">
        <v>32874</v>
      </c>
      <c r="D469" s="91">
        <v>2958465</v>
      </c>
    </row>
    <row r="470" spans="1:4" ht="15">
      <c r="A470" s="73">
        <v>578</v>
      </c>
      <c r="B470" s="73" t="s">
        <v>36746</v>
      </c>
      <c r="C470" s="91">
        <v>32874</v>
      </c>
      <c r="D470" s="91">
        <v>2958465</v>
      </c>
    </row>
    <row r="471" spans="1:4" ht="15">
      <c r="A471" s="73">
        <v>580</v>
      </c>
      <c r="B471" s="73" t="s">
        <v>36747</v>
      </c>
      <c r="C471" s="91">
        <v>32874</v>
      </c>
      <c r="D471" s="91">
        <v>2958465</v>
      </c>
    </row>
    <row r="472" spans="1:4" ht="15">
      <c r="A472" s="73">
        <v>581</v>
      </c>
      <c r="B472" s="73" t="s">
        <v>36748</v>
      </c>
      <c r="C472" s="91">
        <v>32874</v>
      </c>
      <c r="D472" s="91">
        <v>2958465</v>
      </c>
    </row>
    <row r="473" spans="1:4" ht="15">
      <c r="A473" s="73">
        <v>582</v>
      </c>
      <c r="B473" s="73" t="s">
        <v>36749</v>
      </c>
      <c r="C473" s="91">
        <v>32874</v>
      </c>
      <c r="D473" s="91">
        <v>2958465</v>
      </c>
    </row>
    <row r="474" spans="1:4" ht="15">
      <c r="A474" s="73">
        <v>583</v>
      </c>
      <c r="B474" s="73" t="s">
        <v>36750</v>
      </c>
      <c r="C474" s="91">
        <v>32874</v>
      </c>
      <c r="D474" s="91">
        <v>2958465</v>
      </c>
    </row>
    <row r="475" spans="1:4" ht="15">
      <c r="A475" s="73">
        <v>584</v>
      </c>
      <c r="B475" s="73" t="s">
        <v>36751</v>
      </c>
      <c r="C475" s="91">
        <v>32874</v>
      </c>
      <c r="D475" s="91">
        <v>2958465</v>
      </c>
    </row>
    <row r="476" spans="1:4" ht="15">
      <c r="A476" s="73">
        <v>585</v>
      </c>
      <c r="B476" s="73" t="s">
        <v>36752</v>
      </c>
      <c r="C476" s="91">
        <v>32874</v>
      </c>
      <c r="D476" s="91">
        <v>2958465</v>
      </c>
    </row>
    <row r="477" spans="1:4" ht="15">
      <c r="A477" s="73">
        <v>586</v>
      </c>
      <c r="B477" s="73" t="s">
        <v>36753</v>
      </c>
      <c r="C477" s="91">
        <v>32874</v>
      </c>
      <c r="D477" s="91">
        <v>2958465</v>
      </c>
    </row>
    <row r="478" spans="1:4" ht="15">
      <c r="A478" s="73">
        <v>587</v>
      </c>
      <c r="B478" s="73" t="s">
        <v>36754</v>
      </c>
      <c r="C478" s="91">
        <v>32874</v>
      </c>
      <c r="D478" s="91">
        <v>2958465</v>
      </c>
    </row>
    <row r="479" spans="1:4" ht="15">
      <c r="A479" s="73">
        <v>588</v>
      </c>
      <c r="B479" s="73" t="s">
        <v>36755</v>
      </c>
      <c r="C479" s="91">
        <v>32874</v>
      </c>
      <c r="D479" s="91">
        <v>2958465</v>
      </c>
    </row>
    <row r="480" spans="1:4" ht="15">
      <c r="A480" s="73">
        <v>589</v>
      </c>
      <c r="B480" s="73" t="s">
        <v>36756</v>
      </c>
      <c r="C480" s="91">
        <v>32874</v>
      </c>
      <c r="D480" s="91">
        <v>2958465</v>
      </c>
    </row>
    <row r="481" spans="1:4" ht="15">
      <c r="A481" s="73">
        <v>590</v>
      </c>
      <c r="B481" s="73" t="s">
        <v>36757</v>
      </c>
      <c r="C481" s="91">
        <v>32874</v>
      </c>
      <c r="D481" s="91">
        <v>2958465</v>
      </c>
    </row>
    <row r="482" spans="1:4" ht="15">
      <c r="A482" s="73">
        <v>591</v>
      </c>
      <c r="B482" s="73" t="s">
        <v>36758</v>
      </c>
      <c r="C482" s="91">
        <v>32874</v>
      </c>
      <c r="D482" s="91">
        <v>2958465</v>
      </c>
    </row>
    <row r="483" spans="1:4" ht="15">
      <c r="A483" s="73">
        <v>592</v>
      </c>
      <c r="B483" s="73" t="s">
        <v>36759</v>
      </c>
      <c r="C483" s="91">
        <v>32874</v>
      </c>
      <c r="D483" s="91">
        <v>2958465</v>
      </c>
    </row>
    <row r="484" spans="1:4" ht="15">
      <c r="A484" s="73">
        <v>593</v>
      </c>
      <c r="B484" s="73" t="s">
        <v>36760</v>
      </c>
      <c r="C484" s="91">
        <v>32874</v>
      </c>
      <c r="D484" s="91">
        <v>2958465</v>
      </c>
    </row>
    <row r="485" spans="1:4" ht="15">
      <c r="A485" s="73">
        <v>594</v>
      </c>
      <c r="B485" s="73" t="s">
        <v>36761</v>
      </c>
      <c r="C485" s="91">
        <v>32874</v>
      </c>
      <c r="D485" s="91">
        <v>2958465</v>
      </c>
    </row>
    <row r="486" spans="1:4" ht="15">
      <c r="A486" s="73">
        <v>595</v>
      </c>
      <c r="B486" s="73" t="s">
        <v>36762</v>
      </c>
      <c r="C486" s="91">
        <v>32874</v>
      </c>
      <c r="D486" s="91">
        <v>2958465</v>
      </c>
    </row>
    <row r="487" spans="1:4" ht="15">
      <c r="A487" s="73">
        <v>596</v>
      </c>
      <c r="B487" s="73" t="s">
        <v>36763</v>
      </c>
      <c r="C487" s="91">
        <v>32874</v>
      </c>
      <c r="D487" s="91">
        <v>2958465</v>
      </c>
    </row>
    <row r="488" spans="1:4" ht="15">
      <c r="A488" s="73">
        <v>597</v>
      </c>
      <c r="B488" s="73" t="s">
        <v>36764</v>
      </c>
      <c r="C488" s="91">
        <v>32874</v>
      </c>
      <c r="D488" s="91">
        <v>2958465</v>
      </c>
    </row>
    <row r="489" spans="1:4" ht="15">
      <c r="A489" s="73">
        <v>598</v>
      </c>
      <c r="B489" s="73" t="s">
        <v>36765</v>
      </c>
      <c r="C489" s="91">
        <v>32874</v>
      </c>
      <c r="D489" s="91">
        <v>2958465</v>
      </c>
    </row>
    <row r="490" spans="1:4" ht="15">
      <c r="A490" s="73">
        <v>599</v>
      </c>
      <c r="B490" s="73" t="s">
        <v>36766</v>
      </c>
      <c r="C490" s="91">
        <v>32874</v>
      </c>
      <c r="D490" s="91">
        <v>2958465</v>
      </c>
    </row>
    <row r="491" spans="1:4" ht="15">
      <c r="A491" s="73">
        <v>600</v>
      </c>
      <c r="B491" s="73" t="s">
        <v>36767</v>
      </c>
      <c r="C491" s="91">
        <v>32874</v>
      </c>
      <c r="D491" s="91">
        <v>2958465</v>
      </c>
    </row>
    <row r="492" spans="1:4" ht="15">
      <c r="A492" s="73">
        <v>601</v>
      </c>
      <c r="B492" s="73" t="s">
        <v>36768</v>
      </c>
      <c r="C492" s="91">
        <v>32874</v>
      </c>
      <c r="D492" s="91">
        <v>2958465</v>
      </c>
    </row>
    <row r="493" spans="1:4" ht="15">
      <c r="A493" s="73">
        <v>602</v>
      </c>
      <c r="B493" s="73" t="s">
        <v>2140</v>
      </c>
      <c r="C493" s="91">
        <v>32874</v>
      </c>
      <c r="D493" s="91">
        <v>2958465</v>
      </c>
    </row>
    <row r="494" spans="1:4" ht="15">
      <c r="A494" s="73">
        <v>603</v>
      </c>
      <c r="B494" s="73" t="s">
        <v>36769</v>
      </c>
      <c r="C494" s="91">
        <v>32874</v>
      </c>
      <c r="D494" s="91">
        <v>2958465</v>
      </c>
    </row>
    <row r="495" spans="1:4" ht="15">
      <c r="A495" s="73">
        <v>604</v>
      </c>
      <c r="B495" s="73" t="s">
        <v>36770</v>
      </c>
      <c r="C495" s="91">
        <v>32874</v>
      </c>
      <c r="D495" s="91">
        <v>2958465</v>
      </c>
    </row>
    <row r="496" spans="1:4" ht="15">
      <c r="A496" s="73">
        <v>605</v>
      </c>
      <c r="B496" s="73" t="s">
        <v>36771</v>
      </c>
      <c r="C496" s="91">
        <v>32874</v>
      </c>
      <c r="D496" s="91">
        <v>2958465</v>
      </c>
    </row>
    <row r="497" spans="1:4" ht="15">
      <c r="A497" s="73">
        <v>606</v>
      </c>
      <c r="B497" s="73" t="s">
        <v>36772</v>
      </c>
      <c r="C497" s="91">
        <v>32874</v>
      </c>
      <c r="D497" s="91">
        <v>2958465</v>
      </c>
    </row>
    <row r="498" spans="1:4" ht="15">
      <c r="A498" s="73">
        <v>607</v>
      </c>
      <c r="B498" s="73" t="s">
        <v>36773</v>
      </c>
      <c r="C498" s="91">
        <v>32874</v>
      </c>
      <c r="D498" s="91">
        <v>2958465</v>
      </c>
    </row>
    <row r="499" spans="1:4" ht="15">
      <c r="A499" s="73">
        <v>608</v>
      </c>
      <c r="B499" s="73" t="s">
        <v>36774</v>
      </c>
      <c r="C499" s="91">
        <v>32874</v>
      </c>
      <c r="D499" s="91">
        <v>2958465</v>
      </c>
    </row>
    <row r="500" spans="1:4" ht="15">
      <c r="A500" s="73">
        <v>609</v>
      </c>
      <c r="B500" s="73" t="s">
        <v>36775</v>
      </c>
      <c r="C500" s="91">
        <v>32874</v>
      </c>
      <c r="D500" s="91">
        <v>2958465</v>
      </c>
    </row>
    <row r="501" spans="1:4" ht="15">
      <c r="A501" s="73">
        <v>610</v>
      </c>
      <c r="B501" s="73" t="s">
        <v>36776</v>
      </c>
      <c r="C501" s="91">
        <v>32874</v>
      </c>
      <c r="D501" s="91">
        <v>2958465</v>
      </c>
    </row>
    <row r="502" spans="1:4" ht="15">
      <c r="A502" s="73">
        <v>611</v>
      </c>
      <c r="B502" s="73" t="s">
        <v>36777</v>
      </c>
      <c r="C502" s="91">
        <v>32874</v>
      </c>
      <c r="D502" s="91">
        <v>2958465</v>
      </c>
    </row>
    <row r="503" spans="1:4" ht="15">
      <c r="A503" s="73">
        <v>612</v>
      </c>
      <c r="B503" s="73" t="s">
        <v>36778</v>
      </c>
      <c r="C503" s="91">
        <v>32874</v>
      </c>
      <c r="D503" s="91">
        <v>2958465</v>
      </c>
    </row>
    <row r="504" spans="1:4" ht="15">
      <c r="A504" s="73">
        <v>613</v>
      </c>
      <c r="B504" s="73" t="s">
        <v>36779</v>
      </c>
      <c r="C504" s="91">
        <v>32874</v>
      </c>
      <c r="D504" s="91">
        <v>2958465</v>
      </c>
    </row>
    <row r="505" spans="1:4" ht="15">
      <c r="A505" s="73">
        <v>614</v>
      </c>
      <c r="B505" s="73" t="s">
        <v>36780</v>
      </c>
      <c r="C505" s="91">
        <v>32874</v>
      </c>
      <c r="D505" s="91">
        <v>2958465</v>
      </c>
    </row>
    <row r="506" spans="1:4" ht="15">
      <c r="A506" s="73">
        <v>615</v>
      </c>
      <c r="B506" s="73" t="s">
        <v>36781</v>
      </c>
      <c r="C506" s="91">
        <v>32874</v>
      </c>
      <c r="D506" s="91">
        <v>2958465</v>
      </c>
    </row>
    <row r="507" spans="1:4" ht="15">
      <c r="A507" s="73">
        <v>616</v>
      </c>
      <c r="B507" s="73" t="s">
        <v>36782</v>
      </c>
      <c r="C507" s="91">
        <v>32874</v>
      </c>
      <c r="D507" s="91">
        <v>2958465</v>
      </c>
    </row>
    <row r="508" spans="1:4" ht="15">
      <c r="A508" s="73">
        <v>617</v>
      </c>
      <c r="B508" s="73" t="s">
        <v>36783</v>
      </c>
      <c r="C508" s="91">
        <v>32874</v>
      </c>
      <c r="D508" s="91">
        <v>2958465</v>
      </c>
    </row>
    <row r="509" spans="1:4" ht="15">
      <c r="A509" s="73">
        <v>618</v>
      </c>
      <c r="B509" s="73" t="s">
        <v>36784</v>
      </c>
      <c r="C509" s="91">
        <v>32874</v>
      </c>
      <c r="D509" s="91">
        <v>2958465</v>
      </c>
    </row>
    <row r="510" spans="1:4" ht="15">
      <c r="A510" s="73">
        <v>619</v>
      </c>
      <c r="B510" s="73" t="s">
        <v>36785</v>
      </c>
      <c r="C510" s="91">
        <v>32874</v>
      </c>
      <c r="D510" s="91">
        <v>2958465</v>
      </c>
    </row>
    <row r="511" spans="1:4" ht="15">
      <c r="A511" s="73">
        <v>620</v>
      </c>
      <c r="B511" s="73" t="s">
        <v>36786</v>
      </c>
      <c r="C511" s="91">
        <v>32874</v>
      </c>
      <c r="D511" s="91">
        <v>2958465</v>
      </c>
    </row>
    <row r="512" spans="1:4" ht="15">
      <c r="A512" s="73">
        <v>621</v>
      </c>
      <c r="B512" s="73" t="s">
        <v>36787</v>
      </c>
      <c r="C512" s="91">
        <v>32874</v>
      </c>
      <c r="D512" s="91">
        <v>2958465</v>
      </c>
    </row>
    <row r="513" spans="1:4" ht="15">
      <c r="A513" s="73">
        <v>622</v>
      </c>
      <c r="B513" s="73" t="s">
        <v>36788</v>
      </c>
      <c r="C513" s="91">
        <v>32874</v>
      </c>
      <c r="D513" s="91">
        <v>2958465</v>
      </c>
    </row>
    <row r="514" spans="1:4" ht="15">
      <c r="A514" s="73">
        <v>623</v>
      </c>
      <c r="B514" s="73" t="s">
        <v>36789</v>
      </c>
      <c r="C514" s="91">
        <v>32874</v>
      </c>
      <c r="D514" s="91">
        <v>2958465</v>
      </c>
    </row>
    <row r="515" spans="1:4" ht="15">
      <c r="A515" s="73">
        <v>624</v>
      </c>
      <c r="B515" s="73" t="s">
        <v>36790</v>
      </c>
      <c r="C515" s="91">
        <v>32874</v>
      </c>
      <c r="D515" s="91">
        <v>2958465</v>
      </c>
    </row>
    <row r="516" spans="1:4" ht="15">
      <c r="A516" s="73">
        <v>625</v>
      </c>
      <c r="B516" s="73" t="s">
        <v>36791</v>
      </c>
      <c r="C516" s="91">
        <v>32874</v>
      </c>
      <c r="D516" s="91">
        <v>2958465</v>
      </c>
    </row>
    <row r="517" spans="1:4" ht="15">
      <c r="A517" s="73">
        <v>626</v>
      </c>
      <c r="B517" s="73" t="s">
        <v>36792</v>
      </c>
      <c r="C517" s="91">
        <v>32874</v>
      </c>
      <c r="D517" s="91">
        <v>2958465</v>
      </c>
    </row>
    <row r="518" spans="1:4" ht="15">
      <c r="A518" s="73">
        <v>627</v>
      </c>
      <c r="B518" s="73" t="s">
        <v>36793</v>
      </c>
      <c r="C518" s="91">
        <v>32874</v>
      </c>
      <c r="D518" s="91">
        <v>2958465</v>
      </c>
    </row>
    <row r="519" spans="1:4" ht="15">
      <c r="A519" s="73">
        <v>628</v>
      </c>
      <c r="B519" s="73" t="s">
        <v>36794</v>
      </c>
      <c r="C519" s="91">
        <v>32874</v>
      </c>
      <c r="D519" s="91">
        <v>2958465</v>
      </c>
    </row>
    <row r="520" spans="1:4" ht="15">
      <c r="A520" s="73">
        <v>629</v>
      </c>
      <c r="B520" s="73" t="s">
        <v>36795</v>
      </c>
      <c r="C520" s="91">
        <v>32874</v>
      </c>
      <c r="D520" s="91">
        <v>2958465</v>
      </c>
    </row>
    <row r="521" spans="1:4" ht="15">
      <c r="A521" s="73">
        <v>630</v>
      </c>
      <c r="B521" s="73" t="s">
        <v>36796</v>
      </c>
      <c r="C521" s="91">
        <v>32874</v>
      </c>
      <c r="D521" s="91">
        <v>2958465</v>
      </c>
    </row>
    <row r="522" spans="1:4" ht="15">
      <c r="A522" s="73">
        <v>631</v>
      </c>
      <c r="B522" s="73" t="s">
        <v>36797</v>
      </c>
      <c r="C522" s="91">
        <v>32874</v>
      </c>
      <c r="D522" s="91">
        <v>2958465</v>
      </c>
    </row>
    <row r="523" spans="1:4" ht="15">
      <c r="A523" s="73">
        <v>632</v>
      </c>
      <c r="B523" s="73" t="s">
        <v>36798</v>
      </c>
      <c r="C523" s="91">
        <v>32874</v>
      </c>
      <c r="D523" s="91">
        <v>2958465</v>
      </c>
    </row>
    <row r="524" spans="1:4" ht="15">
      <c r="A524" s="73">
        <v>633</v>
      </c>
      <c r="B524" s="73" t="s">
        <v>36799</v>
      </c>
      <c r="C524" s="91">
        <v>32874</v>
      </c>
      <c r="D524" s="91">
        <v>2958465</v>
      </c>
    </row>
    <row r="525" spans="1:4" ht="15">
      <c r="A525" s="73">
        <v>634</v>
      </c>
      <c r="B525" s="73" t="s">
        <v>36800</v>
      </c>
      <c r="C525" s="91">
        <v>32874</v>
      </c>
      <c r="D525" s="91">
        <v>2958465</v>
      </c>
    </row>
    <row r="526" spans="1:4" ht="15">
      <c r="A526" s="73">
        <v>635</v>
      </c>
      <c r="B526" s="73" t="s">
        <v>36801</v>
      </c>
      <c r="C526" s="91">
        <v>32874</v>
      </c>
      <c r="D526" s="91">
        <v>2958465</v>
      </c>
    </row>
    <row r="527" spans="1:4" ht="15">
      <c r="A527" s="73">
        <v>636</v>
      </c>
      <c r="B527" s="73" t="s">
        <v>36802</v>
      </c>
      <c r="C527" s="91">
        <v>32874</v>
      </c>
      <c r="D527" s="91">
        <v>2958465</v>
      </c>
    </row>
    <row r="528" spans="1:4" ht="15">
      <c r="A528" s="73">
        <v>637</v>
      </c>
      <c r="B528" s="73" t="s">
        <v>36803</v>
      </c>
      <c r="C528" s="91">
        <v>32874</v>
      </c>
      <c r="D528" s="91">
        <v>2958465</v>
      </c>
    </row>
    <row r="529" spans="1:4" ht="15">
      <c r="A529" s="73">
        <v>638</v>
      </c>
      <c r="B529" s="73" t="s">
        <v>2246</v>
      </c>
      <c r="C529" s="91">
        <v>32874</v>
      </c>
      <c r="D529" s="91">
        <v>2958465</v>
      </c>
    </row>
    <row r="530" spans="1:4" ht="15">
      <c r="A530" s="73">
        <v>639</v>
      </c>
      <c r="B530" s="73" t="s">
        <v>36804</v>
      </c>
      <c r="C530" s="91">
        <v>32874</v>
      </c>
      <c r="D530" s="91">
        <v>2958465</v>
      </c>
    </row>
    <row r="531" spans="1:4" ht="15">
      <c r="A531" s="73">
        <v>640</v>
      </c>
      <c r="B531" s="73" t="s">
        <v>36805</v>
      </c>
      <c r="C531" s="91">
        <v>32874</v>
      </c>
      <c r="D531" s="91">
        <v>2958465</v>
      </c>
    </row>
    <row r="532" spans="1:4" ht="15">
      <c r="A532" s="73">
        <v>641</v>
      </c>
      <c r="B532" s="73" t="s">
        <v>36806</v>
      </c>
      <c r="C532" s="91">
        <v>32874</v>
      </c>
      <c r="D532" s="91">
        <v>2958465</v>
      </c>
    </row>
    <row r="533" spans="1:4" ht="15">
      <c r="A533" s="73">
        <v>642</v>
      </c>
      <c r="B533" s="73" t="s">
        <v>36807</v>
      </c>
      <c r="C533" s="91">
        <v>32874</v>
      </c>
      <c r="D533" s="91">
        <v>2958465</v>
      </c>
    </row>
    <row r="534" spans="1:4" ht="15">
      <c r="A534" s="73">
        <v>643</v>
      </c>
      <c r="B534" s="73" t="s">
        <v>2015</v>
      </c>
      <c r="C534" s="91">
        <v>32874</v>
      </c>
      <c r="D534" s="91">
        <v>2958465</v>
      </c>
    </row>
    <row r="535" spans="1:4" ht="15">
      <c r="A535" s="73">
        <v>644</v>
      </c>
      <c r="B535" s="73" t="s">
        <v>36808</v>
      </c>
      <c r="C535" s="91">
        <v>32874</v>
      </c>
      <c r="D535" s="91">
        <v>2958465</v>
      </c>
    </row>
    <row r="536" spans="1:4" ht="15">
      <c r="A536" s="73">
        <v>645</v>
      </c>
      <c r="B536" s="73" t="s">
        <v>36809</v>
      </c>
      <c r="C536" s="91">
        <v>32874</v>
      </c>
      <c r="D536" s="91">
        <v>2958465</v>
      </c>
    </row>
    <row r="537" spans="1:4" ht="15">
      <c r="A537" s="73">
        <v>646</v>
      </c>
      <c r="B537" s="73" t="s">
        <v>36810</v>
      </c>
      <c r="C537" s="91">
        <v>32874</v>
      </c>
      <c r="D537" s="91">
        <v>2958465</v>
      </c>
    </row>
    <row r="538" spans="1:4" ht="15">
      <c r="A538" s="73">
        <v>647</v>
      </c>
      <c r="B538" s="73" t="s">
        <v>36811</v>
      </c>
      <c r="C538" s="91">
        <v>32874</v>
      </c>
      <c r="D538" s="91">
        <v>2958465</v>
      </c>
    </row>
    <row r="539" spans="1:4" ht="15">
      <c r="A539" s="73">
        <v>648</v>
      </c>
      <c r="B539" s="73" t="s">
        <v>36812</v>
      </c>
      <c r="C539" s="91">
        <v>32874</v>
      </c>
      <c r="D539" s="91">
        <v>2958465</v>
      </c>
    </row>
    <row r="540" spans="1:4" ht="15">
      <c r="A540" s="73">
        <v>649</v>
      </c>
      <c r="B540" s="73" t="s">
        <v>36813</v>
      </c>
      <c r="C540" s="91">
        <v>32874</v>
      </c>
      <c r="D540" s="91">
        <v>2958465</v>
      </c>
    </row>
    <row r="541" spans="1:4" ht="15">
      <c r="A541" s="73">
        <v>650</v>
      </c>
      <c r="B541" s="73" t="s">
        <v>36814</v>
      </c>
      <c r="C541" s="91">
        <v>32874</v>
      </c>
      <c r="D541" s="91">
        <v>2958465</v>
      </c>
    </row>
    <row r="542" spans="1:4" ht="15">
      <c r="A542" s="73">
        <v>651</v>
      </c>
      <c r="B542" s="73" t="s">
        <v>36815</v>
      </c>
      <c r="C542" s="91">
        <v>32874</v>
      </c>
      <c r="D542" s="91">
        <v>2958465</v>
      </c>
    </row>
    <row r="543" spans="1:4" ht="15">
      <c r="A543" s="73">
        <v>652</v>
      </c>
      <c r="B543" s="73" t="s">
        <v>36816</v>
      </c>
      <c r="C543" s="91">
        <v>32874</v>
      </c>
      <c r="D543" s="91">
        <v>2958465</v>
      </c>
    </row>
    <row r="544" spans="1:4" ht="15">
      <c r="A544" s="73">
        <v>653</v>
      </c>
      <c r="B544" s="73" t="s">
        <v>36817</v>
      </c>
      <c r="C544" s="91">
        <v>32874</v>
      </c>
      <c r="D544" s="91">
        <v>2958465</v>
      </c>
    </row>
    <row r="545" spans="1:4" ht="15">
      <c r="A545" s="73">
        <v>654</v>
      </c>
      <c r="B545" s="73" t="s">
        <v>36818</v>
      </c>
      <c r="C545" s="91">
        <v>32874</v>
      </c>
      <c r="D545" s="91">
        <v>2958465</v>
      </c>
    </row>
    <row r="546" spans="1:4" ht="15">
      <c r="A546" s="73">
        <v>655</v>
      </c>
      <c r="B546" s="73" t="s">
        <v>36819</v>
      </c>
      <c r="C546" s="91">
        <v>32874</v>
      </c>
      <c r="D546" s="91">
        <v>2958465</v>
      </c>
    </row>
    <row r="547" spans="1:4" ht="15">
      <c r="A547" s="73">
        <v>656</v>
      </c>
      <c r="B547" s="73" t="s">
        <v>36820</v>
      </c>
      <c r="C547" s="91">
        <v>32874</v>
      </c>
      <c r="D547" s="91">
        <v>2958465</v>
      </c>
    </row>
    <row r="548" spans="1:4" ht="15">
      <c r="A548" s="73">
        <v>657</v>
      </c>
      <c r="B548" s="73" t="s">
        <v>36821</v>
      </c>
      <c r="C548" s="91">
        <v>32874</v>
      </c>
      <c r="D548" s="91">
        <v>2958465</v>
      </c>
    </row>
    <row r="549" spans="1:4" ht="15">
      <c r="A549" s="73">
        <v>658</v>
      </c>
      <c r="B549" s="73" t="s">
        <v>36822</v>
      </c>
      <c r="C549" s="91">
        <v>32874</v>
      </c>
      <c r="D549" s="91">
        <v>2958465</v>
      </c>
    </row>
    <row r="550" spans="1:4" ht="15">
      <c r="A550" s="73">
        <v>659</v>
      </c>
      <c r="B550" s="73" t="s">
        <v>36823</v>
      </c>
      <c r="C550" s="91">
        <v>32874</v>
      </c>
      <c r="D550" s="91">
        <v>2958465</v>
      </c>
    </row>
    <row r="551" spans="1:4" ht="15">
      <c r="A551" s="73">
        <v>660</v>
      </c>
      <c r="B551" s="73" t="s">
        <v>36824</v>
      </c>
      <c r="C551" s="91">
        <v>32874</v>
      </c>
      <c r="D551" s="91">
        <v>2958465</v>
      </c>
    </row>
    <row r="552" spans="1:4" ht="15">
      <c r="A552" s="73">
        <v>661</v>
      </c>
      <c r="B552" s="73" t="s">
        <v>36825</v>
      </c>
      <c r="C552" s="91">
        <v>32874</v>
      </c>
      <c r="D552" s="91">
        <v>2958465</v>
      </c>
    </row>
    <row r="553" spans="1:4" ht="15">
      <c r="A553" s="73">
        <v>662</v>
      </c>
      <c r="B553" s="73" t="s">
        <v>36826</v>
      </c>
      <c r="C553" s="91">
        <v>32874</v>
      </c>
      <c r="D553" s="91">
        <v>2958465</v>
      </c>
    </row>
    <row r="554" spans="1:4" ht="15">
      <c r="A554" s="73">
        <v>663</v>
      </c>
      <c r="B554" s="73" t="s">
        <v>36827</v>
      </c>
      <c r="C554" s="91">
        <v>32874</v>
      </c>
      <c r="D554" s="91">
        <v>2958465</v>
      </c>
    </row>
    <row r="555" spans="1:4" ht="15">
      <c r="A555" s="73">
        <v>664</v>
      </c>
      <c r="B555" s="73" t="s">
        <v>36828</v>
      </c>
      <c r="C555" s="91">
        <v>32874</v>
      </c>
      <c r="D555" s="91">
        <v>2958465</v>
      </c>
    </row>
    <row r="556" spans="1:4" ht="15">
      <c r="A556" s="73">
        <v>665</v>
      </c>
      <c r="B556" s="73" t="s">
        <v>36829</v>
      </c>
      <c r="C556" s="91">
        <v>32874</v>
      </c>
      <c r="D556" s="91">
        <v>2958465</v>
      </c>
    </row>
    <row r="557" spans="1:4" ht="15">
      <c r="A557" s="73">
        <v>666</v>
      </c>
      <c r="B557" s="73" t="s">
        <v>36830</v>
      </c>
      <c r="C557" s="91">
        <v>32874</v>
      </c>
      <c r="D557" s="91">
        <v>2958465</v>
      </c>
    </row>
    <row r="558" spans="1:4" ht="15">
      <c r="A558" s="73">
        <v>667</v>
      </c>
      <c r="B558" s="73" t="s">
        <v>36831</v>
      </c>
      <c r="C558" s="91">
        <v>32874</v>
      </c>
      <c r="D558" s="91">
        <v>2958465</v>
      </c>
    </row>
    <row r="559" spans="1:4" ht="15">
      <c r="A559" s="73">
        <v>668</v>
      </c>
      <c r="B559" s="73" t="s">
        <v>36832</v>
      </c>
      <c r="C559" s="91">
        <v>32874</v>
      </c>
      <c r="D559" s="91">
        <v>2958465</v>
      </c>
    </row>
    <row r="560" spans="1:4" ht="15">
      <c r="A560" s="73">
        <v>669</v>
      </c>
      <c r="B560" s="73" t="s">
        <v>36833</v>
      </c>
      <c r="C560" s="91">
        <v>32874</v>
      </c>
      <c r="D560" s="91">
        <v>2958465</v>
      </c>
    </row>
    <row r="561" spans="1:4" ht="15">
      <c r="A561" s="73">
        <v>670</v>
      </c>
      <c r="B561" s="73" t="s">
        <v>36834</v>
      </c>
      <c r="C561" s="91">
        <v>32874</v>
      </c>
      <c r="D561" s="91">
        <v>2958465</v>
      </c>
    </row>
    <row r="562" spans="1:4" ht="15">
      <c r="A562" s="73">
        <v>671</v>
      </c>
      <c r="B562" s="73" t="s">
        <v>36835</v>
      </c>
      <c r="C562" s="91">
        <v>32874</v>
      </c>
      <c r="D562" s="91">
        <v>2958465</v>
      </c>
    </row>
    <row r="563" spans="1:4" ht="15">
      <c r="A563" s="73">
        <v>672</v>
      </c>
      <c r="B563" s="73" t="s">
        <v>36836</v>
      </c>
      <c r="C563" s="91">
        <v>32874</v>
      </c>
      <c r="D563" s="91">
        <v>2958465</v>
      </c>
    </row>
    <row r="564" spans="1:4" ht="15">
      <c r="A564" s="73">
        <v>673</v>
      </c>
      <c r="B564" s="73" t="s">
        <v>36837</v>
      </c>
      <c r="C564" s="91">
        <v>32874</v>
      </c>
      <c r="D564" s="91">
        <v>2958465</v>
      </c>
    </row>
    <row r="565" spans="1:4" ht="15">
      <c r="A565" s="73">
        <v>674</v>
      </c>
      <c r="B565" s="73" t="s">
        <v>36838</v>
      </c>
      <c r="C565" s="91">
        <v>32874</v>
      </c>
      <c r="D565" s="91">
        <v>2958465</v>
      </c>
    </row>
    <row r="566" spans="1:4" ht="15">
      <c r="A566" s="73">
        <v>675</v>
      </c>
      <c r="B566" s="73" t="s">
        <v>36839</v>
      </c>
      <c r="C566" s="91">
        <v>32874</v>
      </c>
      <c r="D566" s="91">
        <v>2958465</v>
      </c>
    </row>
    <row r="567" spans="1:4" ht="15">
      <c r="A567" s="73">
        <v>676</v>
      </c>
      <c r="B567" s="73" t="s">
        <v>36840</v>
      </c>
      <c r="C567" s="91">
        <v>32874</v>
      </c>
      <c r="D567" s="91">
        <v>2958465</v>
      </c>
    </row>
    <row r="568" spans="1:4" ht="15">
      <c r="A568" s="73">
        <v>677</v>
      </c>
      <c r="B568" s="73" t="s">
        <v>36841</v>
      </c>
      <c r="C568" s="91">
        <v>32874</v>
      </c>
      <c r="D568" s="91">
        <v>2958465</v>
      </c>
    </row>
    <row r="569" spans="1:4" ht="15">
      <c r="A569" s="73">
        <v>678</v>
      </c>
      <c r="B569" s="73" t="s">
        <v>36842</v>
      </c>
      <c r="C569" s="91">
        <v>32874</v>
      </c>
      <c r="D569" s="91">
        <v>2958465</v>
      </c>
    </row>
    <row r="570" spans="1:4" ht="15">
      <c r="A570" s="73">
        <v>679</v>
      </c>
      <c r="B570" s="73" t="s">
        <v>36843</v>
      </c>
      <c r="C570" s="91">
        <v>32874</v>
      </c>
      <c r="D570" s="91">
        <v>2958465</v>
      </c>
    </row>
    <row r="571" spans="1:4" ht="15">
      <c r="A571" s="73">
        <v>680</v>
      </c>
      <c r="B571" s="73" t="s">
        <v>36844</v>
      </c>
      <c r="C571" s="91">
        <v>32874</v>
      </c>
      <c r="D571" s="91">
        <v>2958465</v>
      </c>
    </row>
    <row r="572" spans="1:4" ht="15">
      <c r="A572" s="73">
        <v>681</v>
      </c>
      <c r="B572" s="73" t="s">
        <v>36845</v>
      </c>
      <c r="C572" s="91">
        <v>32874</v>
      </c>
      <c r="D572" s="91">
        <v>2958465</v>
      </c>
    </row>
    <row r="573" spans="1:4" ht="15">
      <c r="A573" s="73">
        <v>682</v>
      </c>
      <c r="B573" s="73" t="s">
        <v>36846</v>
      </c>
      <c r="C573" s="91">
        <v>32874</v>
      </c>
      <c r="D573" s="91">
        <v>2958465</v>
      </c>
    </row>
    <row r="574" spans="1:4" ht="15">
      <c r="A574" s="73">
        <v>683</v>
      </c>
      <c r="B574" s="73" t="s">
        <v>36847</v>
      </c>
      <c r="C574" s="91">
        <v>32874</v>
      </c>
      <c r="D574" s="91">
        <v>2958465</v>
      </c>
    </row>
    <row r="575" spans="1:4" ht="15">
      <c r="A575" s="73">
        <v>684</v>
      </c>
      <c r="B575" s="73" t="s">
        <v>36848</v>
      </c>
      <c r="C575" s="91">
        <v>32874</v>
      </c>
      <c r="D575" s="91">
        <v>2958465</v>
      </c>
    </row>
    <row r="576" spans="1:4" ht="15">
      <c r="A576" s="73">
        <v>685</v>
      </c>
      <c r="B576" s="73" t="s">
        <v>2096</v>
      </c>
      <c r="C576" s="91">
        <v>32874</v>
      </c>
      <c r="D576" s="91">
        <v>2958465</v>
      </c>
    </row>
    <row r="577" spans="1:4" ht="15">
      <c r="A577" s="73">
        <v>686</v>
      </c>
      <c r="B577" s="73" t="s">
        <v>36849</v>
      </c>
      <c r="C577" s="91">
        <v>32874</v>
      </c>
      <c r="D577" s="91">
        <v>2958465</v>
      </c>
    </row>
    <row r="578" spans="1:4" ht="15">
      <c r="A578" s="73">
        <v>687</v>
      </c>
      <c r="B578" s="73" t="s">
        <v>36850</v>
      </c>
      <c r="C578" s="91">
        <v>32874</v>
      </c>
      <c r="D578" s="91">
        <v>2958465</v>
      </c>
    </row>
    <row r="579" spans="1:4" ht="15">
      <c r="A579" s="73">
        <v>688</v>
      </c>
      <c r="B579" s="73" t="s">
        <v>36851</v>
      </c>
      <c r="C579" s="91">
        <v>32874</v>
      </c>
      <c r="D579" s="91">
        <v>2958465</v>
      </c>
    </row>
    <row r="580" spans="1:4" ht="15">
      <c r="A580" s="73">
        <v>689</v>
      </c>
      <c r="B580" s="73" t="s">
        <v>36852</v>
      </c>
      <c r="C580" s="91">
        <v>32874</v>
      </c>
      <c r="D580" s="91">
        <v>2958465</v>
      </c>
    </row>
    <row r="581" spans="1:4" ht="15">
      <c r="A581" s="73">
        <v>690</v>
      </c>
      <c r="B581" s="73" t="s">
        <v>36853</v>
      </c>
      <c r="C581" s="91">
        <v>32874</v>
      </c>
      <c r="D581" s="91">
        <v>2958465</v>
      </c>
    </row>
    <row r="582" spans="1:4" ht="15">
      <c r="A582" s="73">
        <v>691</v>
      </c>
      <c r="B582" s="73" t="s">
        <v>36854</v>
      </c>
      <c r="C582" s="91">
        <v>32874</v>
      </c>
      <c r="D582" s="91">
        <v>2958465</v>
      </c>
    </row>
    <row r="583" spans="1:4" ht="15">
      <c r="A583" s="73">
        <v>692</v>
      </c>
      <c r="B583" s="73" t="s">
        <v>36855</v>
      </c>
      <c r="C583" s="91">
        <v>32874</v>
      </c>
      <c r="D583" s="91">
        <v>2958465</v>
      </c>
    </row>
    <row r="584" spans="1:4" ht="15">
      <c r="A584" s="73">
        <v>693</v>
      </c>
      <c r="B584" s="73" t="s">
        <v>36856</v>
      </c>
      <c r="C584" s="91">
        <v>32874</v>
      </c>
      <c r="D584" s="91">
        <v>2958465</v>
      </c>
    </row>
    <row r="585" spans="1:4" ht="15">
      <c r="A585" s="73">
        <v>694</v>
      </c>
      <c r="B585" s="73" t="s">
        <v>36857</v>
      </c>
      <c r="C585" s="91">
        <v>38718</v>
      </c>
      <c r="D585" s="91">
        <v>2958465</v>
      </c>
    </row>
    <row r="586" spans="1:4" ht="15">
      <c r="A586" s="73">
        <v>695</v>
      </c>
      <c r="B586" s="73" t="s">
        <v>36858</v>
      </c>
      <c r="C586" s="91">
        <v>38718</v>
      </c>
      <c r="D586" s="91">
        <v>2958465</v>
      </c>
    </row>
    <row r="587" spans="1:4" ht="15">
      <c r="A587" s="73">
        <v>696</v>
      </c>
      <c r="B587" s="73" t="s">
        <v>36859</v>
      </c>
      <c r="C587" s="91">
        <v>38718</v>
      </c>
      <c r="D587" s="91">
        <v>2958465</v>
      </c>
    </row>
    <row r="588" spans="1:4" ht="15">
      <c r="A588" s="73">
        <v>697</v>
      </c>
      <c r="B588" s="73" t="s">
        <v>36860</v>
      </c>
      <c r="C588" s="91">
        <v>38718</v>
      </c>
      <c r="D588" s="91">
        <v>2958465</v>
      </c>
    </row>
    <row r="589" spans="1:4" ht="15">
      <c r="A589" s="73">
        <v>698</v>
      </c>
      <c r="B589" s="73" t="s">
        <v>36861</v>
      </c>
      <c r="C589" s="91">
        <v>38718</v>
      </c>
      <c r="D589" s="91">
        <v>2958465</v>
      </c>
    </row>
    <row r="590" spans="1:4" ht="15">
      <c r="A590" s="73">
        <v>699</v>
      </c>
      <c r="B590" s="73" t="s">
        <v>36862</v>
      </c>
      <c r="C590" s="91">
        <v>38718</v>
      </c>
      <c r="D590" s="91">
        <v>2958465</v>
      </c>
    </row>
    <row r="591" spans="1:4" ht="15">
      <c r="A591" s="73">
        <v>700</v>
      </c>
      <c r="B591" s="73" t="s">
        <v>36863</v>
      </c>
      <c r="C591" s="91">
        <v>38718</v>
      </c>
      <c r="D591" s="91">
        <v>2958465</v>
      </c>
    </row>
    <row r="592" spans="1:4" ht="15">
      <c r="A592" s="73">
        <v>701</v>
      </c>
      <c r="B592" s="73" t="s">
        <v>36864</v>
      </c>
      <c r="C592" s="91">
        <v>38718</v>
      </c>
      <c r="D592" s="91">
        <v>2958465</v>
      </c>
    </row>
    <row r="593" spans="1:4" ht="15">
      <c r="A593" s="73">
        <v>702</v>
      </c>
      <c r="B593" s="73" t="s">
        <v>36865</v>
      </c>
      <c r="C593" s="91">
        <v>38718</v>
      </c>
      <c r="D593" s="91">
        <v>2958465</v>
      </c>
    </row>
    <row r="594" spans="1:4" ht="15">
      <c r="A594" s="73">
        <v>703</v>
      </c>
      <c r="B594" s="73" t="s">
        <v>36866</v>
      </c>
      <c r="C594" s="91">
        <v>38718</v>
      </c>
      <c r="D594" s="91">
        <v>2958465</v>
      </c>
    </row>
    <row r="595" spans="1:4" ht="15">
      <c r="A595" s="73">
        <v>704</v>
      </c>
      <c r="B595" s="73" t="s">
        <v>36867</v>
      </c>
      <c r="C595" s="91">
        <v>38718</v>
      </c>
      <c r="D595" s="91">
        <v>2958465</v>
      </c>
    </row>
    <row r="596" spans="1:4" ht="15">
      <c r="A596" s="73">
        <v>705</v>
      </c>
      <c r="B596" s="73" t="s">
        <v>36868</v>
      </c>
      <c r="C596" s="91">
        <v>38718</v>
      </c>
      <c r="D596" s="91">
        <v>2958465</v>
      </c>
    </row>
    <row r="597" spans="1:4" ht="15">
      <c r="A597" s="73">
        <v>706</v>
      </c>
      <c r="B597" s="73" t="s">
        <v>36869</v>
      </c>
      <c r="C597" s="91">
        <v>38718</v>
      </c>
      <c r="D597" s="91">
        <v>2958465</v>
      </c>
    </row>
    <row r="598" spans="1:4" ht="15">
      <c r="A598" s="73">
        <v>707</v>
      </c>
      <c r="B598" s="73" t="s">
        <v>36870</v>
      </c>
      <c r="C598" s="91">
        <v>38718</v>
      </c>
      <c r="D598" s="91">
        <v>2958465</v>
      </c>
    </row>
    <row r="599" spans="1:4" ht="15">
      <c r="A599" s="73">
        <v>708</v>
      </c>
      <c r="B599" s="73" t="s">
        <v>36871</v>
      </c>
      <c r="C599" s="91">
        <v>38718</v>
      </c>
      <c r="D599" s="91">
        <v>2958465</v>
      </c>
    </row>
    <row r="600" spans="1:4" ht="15">
      <c r="A600" s="73">
        <v>709</v>
      </c>
      <c r="B600" s="73" t="s">
        <v>36872</v>
      </c>
      <c r="C600" s="91">
        <v>38718</v>
      </c>
      <c r="D600" s="91">
        <v>2958465</v>
      </c>
    </row>
    <row r="601" spans="1:4" ht="15">
      <c r="A601" s="73">
        <v>710</v>
      </c>
      <c r="B601" s="73" t="s">
        <v>36873</v>
      </c>
      <c r="C601" s="91">
        <v>38718</v>
      </c>
      <c r="D601" s="91">
        <v>2958465</v>
      </c>
    </row>
    <row r="602" spans="1:4" ht="15">
      <c r="A602" s="73">
        <v>711</v>
      </c>
      <c r="B602" s="73" t="s">
        <v>36874</v>
      </c>
      <c r="C602" s="91">
        <v>38718</v>
      </c>
      <c r="D602" s="91">
        <v>2958465</v>
      </c>
    </row>
    <row r="603" spans="1:4" ht="15">
      <c r="A603" s="73">
        <v>712</v>
      </c>
      <c r="B603" s="73" t="s">
        <v>36875</v>
      </c>
      <c r="C603" s="91">
        <v>38718</v>
      </c>
      <c r="D603" s="91">
        <v>2958465</v>
      </c>
    </row>
    <row r="604" spans="1:4" ht="15">
      <c r="A604" s="73">
        <v>713</v>
      </c>
      <c r="B604" s="73" t="s">
        <v>36876</v>
      </c>
      <c r="C604" s="91">
        <v>38718</v>
      </c>
      <c r="D604" s="91">
        <v>2958465</v>
      </c>
    </row>
    <row r="605" spans="1:4" ht="15">
      <c r="A605" s="73">
        <v>714</v>
      </c>
      <c r="B605" s="73" t="s">
        <v>36877</v>
      </c>
      <c r="C605" s="91">
        <v>32874</v>
      </c>
      <c r="D605" s="91">
        <v>2958465</v>
      </c>
    </row>
    <row r="606" spans="1:4" ht="15">
      <c r="A606" s="73">
        <v>715</v>
      </c>
      <c r="B606" s="73" t="s">
        <v>36878</v>
      </c>
      <c r="C606" s="91">
        <v>32874</v>
      </c>
      <c r="D606" s="91">
        <v>2958465</v>
      </c>
    </row>
    <row r="607" spans="1:4" ht="15">
      <c r="A607" s="73">
        <v>716</v>
      </c>
      <c r="B607" s="73" t="s">
        <v>36879</v>
      </c>
      <c r="C607" s="91">
        <v>32874</v>
      </c>
      <c r="D607" s="91">
        <v>2958465</v>
      </c>
    </row>
    <row r="608" spans="1:4" ht="15">
      <c r="A608" s="73">
        <v>717</v>
      </c>
      <c r="B608" s="73" t="s">
        <v>36880</v>
      </c>
      <c r="C608" s="91">
        <v>32874</v>
      </c>
      <c r="D608" s="91">
        <v>2958465</v>
      </c>
    </row>
    <row r="609" spans="1:4" ht="15">
      <c r="A609" s="73">
        <v>718</v>
      </c>
      <c r="B609" s="73" t="s">
        <v>36881</v>
      </c>
      <c r="C609" s="91">
        <v>32874</v>
      </c>
      <c r="D609" s="91">
        <v>2958465</v>
      </c>
    </row>
    <row r="610" spans="1:4" ht="15">
      <c r="A610" s="73">
        <v>719</v>
      </c>
      <c r="B610" s="73" t="s">
        <v>36882</v>
      </c>
      <c r="C610" s="91">
        <v>32874</v>
      </c>
      <c r="D610" s="91">
        <v>2958465</v>
      </c>
    </row>
    <row r="611" spans="1:4" ht="15">
      <c r="A611" s="73">
        <v>720</v>
      </c>
      <c r="B611" s="73" t="s">
        <v>36883</v>
      </c>
      <c r="C611" s="91">
        <v>32874</v>
      </c>
      <c r="D611" s="91">
        <v>2958465</v>
      </c>
    </row>
    <row r="612" spans="1:4" ht="15">
      <c r="A612" s="73">
        <v>721</v>
      </c>
      <c r="B612" s="73" t="s">
        <v>36884</v>
      </c>
      <c r="C612" s="91">
        <v>32874</v>
      </c>
      <c r="D612" s="91">
        <v>2958465</v>
      </c>
    </row>
    <row r="613" spans="1:4" ht="15">
      <c r="A613" s="73">
        <v>722</v>
      </c>
      <c r="B613" s="73" t="s">
        <v>36885</v>
      </c>
      <c r="C613" s="91">
        <v>32874</v>
      </c>
      <c r="D613" s="91">
        <v>2958465</v>
      </c>
    </row>
    <row r="614" spans="1:4" ht="15">
      <c r="A614" s="73">
        <v>723</v>
      </c>
      <c r="B614" s="73" t="s">
        <v>36886</v>
      </c>
      <c r="C614" s="91">
        <v>32874</v>
      </c>
      <c r="D614" s="91">
        <v>2958465</v>
      </c>
    </row>
    <row r="615" spans="1:4" ht="15">
      <c r="A615" s="73">
        <v>724</v>
      </c>
      <c r="B615" s="73" t="s">
        <v>36887</v>
      </c>
      <c r="C615" s="91">
        <v>32874</v>
      </c>
      <c r="D615" s="91">
        <v>2958465</v>
      </c>
    </row>
    <row r="616" spans="1:4" ht="15">
      <c r="A616" s="73">
        <v>725</v>
      </c>
      <c r="B616" s="73" t="s">
        <v>36888</v>
      </c>
      <c r="C616" s="91">
        <v>32874</v>
      </c>
      <c r="D616" s="91">
        <v>2958465</v>
      </c>
    </row>
    <row r="617" spans="1:4" ht="15">
      <c r="A617" s="73">
        <v>726</v>
      </c>
      <c r="B617" s="73" t="s">
        <v>36889</v>
      </c>
      <c r="C617" s="91">
        <v>32874</v>
      </c>
      <c r="D617" s="91">
        <v>2958465</v>
      </c>
    </row>
    <row r="618" spans="1:4" ht="15">
      <c r="A618" s="73">
        <v>727</v>
      </c>
      <c r="B618" s="73" t="s">
        <v>36890</v>
      </c>
      <c r="C618" s="91">
        <v>32874</v>
      </c>
      <c r="D618" s="91">
        <v>2958465</v>
      </c>
    </row>
    <row r="619" spans="1:4" ht="15">
      <c r="A619" s="73">
        <v>728</v>
      </c>
      <c r="B619" s="73" t="s">
        <v>36891</v>
      </c>
      <c r="C619" s="91">
        <v>32874</v>
      </c>
      <c r="D619" s="91">
        <v>2958465</v>
      </c>
    </row>
    <row r="620" spans="1:4" ht="15">
      <c r="A620" s="73">
        <v>729</v>
      </c>
      <c r="B620" s="73" t="s">
        <v>36892</v>
      </c>
      <c r="C620" s="91">
        <v>32874</v>
      </c>
      <c r="D620" s="91">
        <v>2958465</v>
      </c>
    </row>
    <row r="621" spans="1:4" ht="15">
      <c r="A621" s="73">
        <v>730</v>
      </c>
      <c r="B621" s="73" t="s">
        <v>36893</v>
      </c>
      <c r="C621" s="91">
        <v>32874</v>
      </c>
      <c r="D621" s="91">
        <v>2958465</v>
      </c>
    </row>
    <row r="622" spans="1:4" ht="15">
      <c r="A622" s="73">
        <v>731</v>
      </c>
      <c r="B622" s="73" t="s">
        <v>36894</v>
      </c>
      <c r="C622" s="91">
        <v>32874</v>
      </c>
      <c r="D622" s="91">
        <v>2958465</v>
      </c>
    </row>
    <row r="623" spans="1:4" ht="15">
      <c r="A623" s="73">
        <v>732</v>
      </c>
      <c r="B623" s="73" t="s">
        <v>36895</v>
      </c>
      <c r="C623" s="91">
        <v>32874</v>
      </c>
      <c r="D623" s="91">
        <v>2958465</v>
      </c>
    </row>
    <row r="624" spans="1:4" ht="15">
      <c r="A624" s="73">
        <v>733</v>
      </c>
      <c r="B624" s="73" t="s">
        <v>36896</v>
      </c>
      <c r="C624" s="91">
        <v>32874</v>
      </c>
      <c r="D624" s="91">
        <v>2958465</v>
      </c>
    </row>
    <row r="625" spans="1:4" ht="15">
      <c r="A625" s="73">
        <v>734</v>
      </c>
      <c r="B625" s="73" t="s">
        <v>36897</v>
      </c>
      <c r="C625" s="91">
        <v>32874</v>
      </c>
      <c r="D625" s="91">
        <v>2958465</v>
      </c>
    </row>
    <row r="626" spans="1:4" ht="15">
      <c r="A626" s="73">
        <v>735</v>
      </c>
      <c r="B626" s="73" t="s">
        <v>36898</v>
      </c>
      <c r="C626" s="91">
        <v>32874</v>
      </c>
      <c r="D626" s="91">
        <v>2958465</v>
      </c>
    </row>
    <row r="627" spans="1:4" ht="15">
      <c r="A627" s="73">
        <v>736</v>
      </c>
      <c r="B627" s="73" t="s">
        <v>36899</v>
      </c>
      <c r="C627" s="91">
        <v>32874</v>
      </c>
      <c r="D627" s="91">
        <v>2958465</v>
      </c>
    </row>
    <row r="628" spans="1:4" ht="15">
      <c r="A628" s="73">
        <v>737</v>
      </c>
      <c r="B628" s="73" t="s">
        <v>36900</v>
      </c>
      <c r="C628" s="91">
        <v>32874</v>
      </c>
      <c r="D628" s="91">
        <v>2958465</v>
      </c>
    </row>
    <row r="629" spans="1:4" ht="15">
      <c r="A629" s="73">
        <v>738</v>
      </c>
      <c r="B629" s="73" t="s">
        <v>36901</v>
      </c>
      <c r="C629" s="91">
        <v>32874</v>
      </c>
      <c r="D629" s="91">
        <v>2958465</v>
      </c>
    </row>
    <row r="630" spans="1:4" ht="15">
      <c r="A630" s="73">
        <v>739</v>
      </c>
      <c r="B630" s="73" t="s">
        <v>36902</v>
      </c>
      <c r="C630" s="91">
        <v>32874</v>
      </c>
      <c r="D630" s="91">
        <v>2958465</v>
      </c>
    </row>
    <row r="631" spans="1:4" ht="15">
      <c r="A631" s="73">
        <v>740</v>
      </c>
      <c r="B631" s="73" t="s">
        <v>36903</v>
      </c>
      <c r="C631" s="91">
        <v>32874</v>
      </c>
      <c r="D631" s="91">
        <v>2958465</v>
      </c>
    </row>
    <row r="632" spans="1:4" ht="15">
      <c r="A632" s="73">
        <v>741</v>
      </c>
      <c r="B632" s="73" t="s">
        <v>36904</v>
      </c>
      <c r="C632" s="91">
        <v>32874</v>
      </c>
      <c r="D632" s="91">
        <v>2958465</v>
      </c>
    </row>
    <row r="633" spans="1:4" ht="15">
      <c r="A633" s="73">
        <v>742</v>
      </c>
      <c r="B633" s="73" t="s">
        <v>36905</v>
      </c>
      <c r="C633" s="91">
        <v>32874</v>
      </c>
      <c r="D633" s="91">
        <v>2958465</v>
      </c>
    </row>
    <row r="634" spans="1:4" ht="15">
      <c r="A634" s="73">
        <v>743</v>
      </c>
      <c r="B634" s="73" t="s">
        <v>36906</v>
      </c>
      <c r="C634" s="91">
        <v>32874</v>
      </c>
      <c r="D634" s="91">
        <v>2958465</v>
      </c>
    </row>
    <row r="635" spans="1:4" ht="15">
      <c r="A635" s="73">
        <v>744</v>
      </c>
      <c r="B635" s="73" t="s">
        <v>36907</v>
      </c>
      <c r="C635" s="91">
        <v>32874</v>
      </c>
      <c r="D635" s="91">
        <v>2958465</v>
      </c>
    </row>
    <row r="636" spans="1:4" ht="15">
      <c r="A636" s="73">
        <v>745</v>
      </c>
      <c r="B636" s="73" t="s">
        <v>36908</v>
      </c>
      <c r="C636" s="91">
        <v>32874</v>
      </c>
      <c r="D636" s="91">
        <v>2958465</v>
      </c>
    </row>
    <row r="637" spans="1:4" ht="15">
      <c r="A637" s="73">
        <v>746</v>
      </c>
      <c r="B637" s="73" t="s">
        <v>36909</v>
      </c>
      <c r="C637" s="91">
        <v>32874</v>
      </c>
      <c r="D637" s="91">
        <v>2958465</v>
      </c>
    </row>
    <row r="638" spans="1:4" ht="15">
      <c r="A638" s="73">
        <v>747</v>
      </c>
      <c r="B638" s="73" t="s">
        <v>692</v>
      </c>
      <c r="C638" s="91">
        <v>32874</v>
      </c>
      <c r="D638" s="91">
        <v>2958465</v>
      </c>
    </row>
    <row r="639" spans="1:4" ht="15">
      <c r="A639" s="73">
        <v>748</v>
      </c>
      <c r="B639" s="73" t="s">
        <v>2009</v>
      </c>
      <c r="C639" s="91">
        <v>32874</v>
      </c>
      <c r="D639" s="91">
        <v>2958465</v>
      </c>
    </row>
    <row r="640" spans="1:4" ht="15">
      <c r="A640" s="73">
        <v>749</v>
      </c>
      <c r="B640" s="73" t="s">
        <v>36910</v>
      </c>
      <c r="C640" s="91">
        <v>32874</v>
      </c>
      <c r="D640" s="91">
        <v>2958465</v>
      </c>
    </row>
    <row r="641" spans="1:4" ht="15">
      <c r="A641" s="73">
        <v>750</v>
      </c>
      <c r="B641" s="73" t="s">
        <v>36911</v>
      </c>
      <c r="C641" s="91">
        <v>32874</v>
      </c>
      <c r="D641" s="91">
        <v>2958465</v>
      </c>
    </row>
    <row r="642" spans="1:4" ht="15">
      <c r="A642" s="73">
        <v>751</v>
      </c>
      <c r="B642" s="73" t="s">
        <v>36912</v>
      </c>
      <c r="C642" s="91">
        <v>32874</v>
      </c>
      <c r="D642" s="91">
        <v>2958465</v>
      </c>
    </row>
    <row r="643" spans="1:4" ht="15">
      <c r="A643" s="73">
        <v>753</v>
      </c>
      <c r="B643" s="73" t="s">
        <v>36913</v>
      </c>
      <c r="C643" s="91">
        <v>32874</v>
      </c>
      <c r="D643" s="91">
        <v>2958465</v>
      </c>
    </row>
    <row r="644" spans="1:4" ht="15">
      <c r="A644" s="73">
        <v>754</v>
      </c>
      <c r="B644" s="73" t="s">
        <v>36914</v>
      </c>
      <c r="C644" s="91">
        <v>32874</v>
      </c>
      <c r="D644" s="91">
        <v>2958465</v>
      </c>
    </row>
    <row r="645" spans="1:4" ht="15">
      <c r="A645" s="73">
        <v>755</v>
      </c>
      <c r="B645" s="73" t="s">
        <v>41642</v>
      </c>
      <c r="C645" s="91">
        <v>32874</v>
      </c>
      <c r="D645" s="91">
        <v>2958465</v>
      </c>
    </row>
    <row r="646" spans="1:4" ht="15">
      <c r="A646" s="73">
        <v>756</v>
      </c>
      <c r="B646" s="73" t="s">
        <v>12306</v>
      </c>
      <c r="C646" s="91">
        <v>32874</v>
      </c>
      <c r="D646" s="91">
        <v>2958465</v>
      </c>
    </row>
    <row r="647" spans="1:4" ht="15">
      <c r="A647" s="73">
        <v>757</v>
      </c>
      <c r="B647" s="73" t="s">
        <v>41643</v>
      </c>
      <c r="C647" s="91">
        <v>32874</v>
      </c>
      <c r="D647" s="91">
        <v>2958465</v>
      </c>
    </row>
    <row r="648" spans="1:4" ht="15">
      <c r="A648" s="73">
        <v>758</v>
      </c>
      <c r="B648" s="73" t="s">
        <v>41644</v>
      </c>
      <c r="C648" s="91">
        <v>32874</v>
      </c>
      <c r="D648" s="91">
        <v>2958465</v>
      </c>
    </row>
    <row r="649" spans="1:4" ht="15">
      <c r="A649" s="73">
        <v>759</v>
      </c>
      <c r="B649" s="73" t="s">
        <v>41645</v>
      </c>
      <c r="C649" s="91">
        <v>32874</v>
      </c>
      <c r="D649" s="91">
        <v>2958465</v>
      </c>
    </row>
    <row r="650" spans="1:4" ht="15">
      <c r="A650" s="73">
        <v>760</v>
      </c>
      <c r="B650" s="73" t="s">
        <v>41646</v>
      </c>
      <c r="C650" s="91">
        <v>32874</v>
      </c>
      <c r="D650" s="91">
        <v>2958465</v>
      </c>
    </row>
    <row r="651" spans="1:4" ht="15">
      <c r="A651" s="73">
        <v>761</v>
      </c>
      <c r="B651" s="73" t="s">
        <v>41647</v>
      </c>
      <c r="C651" s="91">
        <v>32874</v>
      </c>
      <c r="D651" s="91">
        <v>2958465</v>
      </c>
    </row>
    <row r="652" spans="1:4" ht="15">
      <c r="A652" s="73">
        <v>762</v>
      </c>
      <c r="B652" s="73" t="s">
        <v>41648</v>
      </c>
      <c r="C652" s="91">
        <v>32874</v>
      </c>
      <c r="D652" s="91">
        <v>2958465</v>
      </c>
    </row>
    <row r="653" spans="1:4" ht="15">
      <c r="A653" s="73">
        <v>763</v>
      </c>
      <c r="B653" s="73" t="s">
        <v>41649</v>
      </c>
      <c r="C653" s="91">
        <v>32874</v>
      </c>
      <c r="D653" s="91">
        <v>2958465</v>
      </c>
    </row>
    <row r="654" spans="1:4" ht="15">
      <c r="A654" s="73">
        <v>764</v>
      </c>
      <c r="B654" s="73" t="s">
        <v>41650</v>
      </c>
      <c r="C654" s="91">
        <v>32874</v>
      </c>
      <c r="D654" s="91">
        <v>2958465</v>
      </c>
    </row>
    <row r="655" spans="1:4" ht="15">
      <c r="A655" s="73">
        <v>765</v>
      </c>
      <c r="B655" s="73" t="s">
        <v>41651</v>
      </c>
      <c r="C655" s="91">
        <v>32874</v>
      </c>
      <c r="D655" s="91">
        <v>2958465</v>
      </c>
    </row>
    <row r="656" spans="1:4" ht="15">
      <c r="A656" s="73">
        <v>766</v>
      </c>
      <c r="B656" s="73" t="s">
        <v>41652</v>
      </c>
      <c r="C656" s="91">
        <v>32874</v>
      </c>
      <c r="D656" s="91">
        <v>2958465</v>
      </c>
    </row>
    <row r="657" spans="1:4" ht="15">
      <c r="A657" s="73">
        <v>767</v>
      </c>
      <c r="B657" s="73" t="s">
        <v>41653</v>
      </c>
      <c r="C657" s="91">
        <v>32874</v>
      </c>
      <c r="D657" s="91">
        <v>2958465</v>
      </c>
    </row>
    <row r="658" spans="1:4" ht="15">
      <c r="A658" s="73">
        <v>768</v>
      </c>
      <c r="B658" s="73" t="s">
        <v>41654</v>
      </c>
      <c r="C658" s="91">
        <v>32874</v>
      </c>
      <c r="D658" s="91">
        <v>2958465</v>
      </c>
    </row>
    <row r="659" spans="1:4" ht="15">
      <c r="A659" s="73">
        <v>769</v>
      </c>
      <c r="B659" s="73" t="s">
        <v>41655</v>
      </c>
      <c r="C659" s="91">
        <v>32874</v>
      </c>
      <c r="D659" s="91">
        <v>2958465</v>
      </c>
    </row>
    <row r="660" spans="1:4" ht="15">
      <c r="A660" s="73">
        <v>770</v>
      </c>
      <c r="B660" s="73" t="s">
        <v>41656</v>
      </c>
      <c r="C660" s="91">
        <v>32874</v>
      </c>
      <c r="D660" s="91">
        <v>2958465</v>
      </c>
    </row>
    <row r="661" spans="1:4" ht="15">
      <c r="A661" s="73">
        <v>771</v>
      </c>
      <c r="B661" s="73" t="s">
        <v>41657</v>
      </c>
      <c r="C661" s="91">
        <v>32874</v>
      </c>
      <c r="D661" s="91">
        <v>2958465</v>
      </c>
    </row>
    <row r="662" spans="1:4" ht="15">
      <c r="A662" s="73">
        <v>772</v>
      </c>
      <c r="B662" s="73" t="s">
        <v>41658</v>
      </c>
      <c r="C662" s="91">
        <v>32874</v>
      </c>
      <c r="D662" s="91">
        <v>2958465</v>
      </c>
    </row>
    <row r="663" spans="1:4" ht="15">
      <c r="A663" s="73">
        <v>773</v>
      </c>
      <c r="B663" s="73" t="s">
        <v>41659</v>
      </c>
      <c r="C663" s="91">
        <v>32874</v>
      </c>
      <c r="D663" s="91">
        <v>2958465</v>
      </c>
    </row>
    <row r="664" spans="1:4" ht="15">
      <c r="A664" s="73">
        <v>774</v>
      </c>
      <c r="B664" s="73" t="s">
        <v>41660</v>
      </c>
      <c r="C664" s="91">
        <v>32874</v>
      </c>
      <c r="D664" s="91">
        <v>2958465</v>
      </c>
    </row>
    <row r="665" spans="1:4" ht="15">
      <c r="A665" s="73">
        <v>775</v>
      </c>
      <c r="B665" s="73" t="s">
        <v>41661</v>
      </c>
      <c r="C665" s="91">
        <v>32874</v>
      </c>
      <c r="D665" s="91">
        <v>2958465</v>
      </c>
    </row>
    <row r="666" spans="1:4" ht="15">
      <c r="A666" s="73">
        <v>776</v>
      </c>
      <c r="B666" s="73" t="s">
        <v>41662</v>
      </c>
      <c r="C666" s="91">
        <v>32874</v>
      </c>
      <c r="D666" s="91">
        <v>2958465</v>
      </c>
    </row>
    <row r="667" spans="1:4" ht="15">
      <c r="A667" s="73">
        <v>777</v>
      </c>
      <c r="B667" s="73" t="s">
        <v>41663</v>
      </c>
      <c r="C667" s="91">
        <v>32874</v>
      </c>
      <c r="D667" s="91">
        <v>2958465</v>
      </c>
    </row>
    <row r="668" spans="1:4" ht="15">
      <c r="A668" s="73">
        <v>778</v>
      </c>
      <c r="B668" s="73" t="s">
        <v>41664</v>
      </c>
      <c r="C668" s="91">
        <v>32874</v>
      </c>
      <c r="D668" s="91">
        <v>2958465</v>
      </c>
    </row>
    <row r="669" spans="1:4" ht="15">
      <c r="A669" s="73">
        <v>779</v>
      </c>
      <c r="B669" s="73" t="s">
        <v>41665</v>
      </c>
      <c r="C669" s="91">
        <v>32874</v>
      </c>
      <c r="D669" s="91">
        <v>2958465</v>
      </c>
    </row>
    <row r="670" spans="1:4" ht="15">
      <c r="A670" s="73">
        <v>780</v>
      </c>
      <c r="B670" s="73" t="s">
        <v>41666</v>
      </c>
      <c r="C670" s="91">
        <v>32874</v>
      </c>
      <c r="D670" s="91">
        <v>2958465</v>
      </c>
    </row>
    <row r="671" spans="1:4" ht="15">
      <c r="A671" s="73">
        <v>781</v>
      </c>
      <c r="B671" s="73" t="s">
        <v>41667</v>
      </c>
      <c r="C671" s="91">
        <v>32874</v>
      </c>
      <c r="D671" s="91">
        <v>2958465</v>
      </c>
    </row>
    <row r="672" spans="1:4" ht="15">
      <c r="A672" s="73">
        <v>782</v>
      </c>
      <c r="B672" s="73" t="s">
        <v>41668</v>
      </c>
      <c r="C672" s="91">
        <v>32874</v>
      </c>
      <c r="D672" s="91">
        <v>2958465</v>
      </c>
    </row>
    <row r="673" spans="1:4" ht="15">
      <c r="A673" s="73">
        <v>783</v>
      </c>
      <c r="B673" s="73" t="s">
        <v>41669</v>
      </c>
      <c r="C673" s="91">
        <v>32874</v>
      </c>
      <c r="D673" s="91">
        <v>2958465</v>
      </c>
    </row>
    <row r="674" spans="1:4" ht="15">
      <c r="A674" s="73">
        <v>784</v>
      </c>
      <c r="B674" s="73" t="s">
        <v>41670</v>
      </c>
      <c r="C674" s="91">
        <v>32874</v>
      </c>
      <c r="D674" s="91">
        <v>2958465</v>
      </c>
    </row>
    <row r="675" spans="1:4" ht="15">
      <c r="A675" s="73">
        <v>785</v>
      </c>
      <c r="B675" s="73" t="s">
        <v>41671</v>
      </c>
      <c r="C675" s="91">
        <v>32874</v>
      </c>
      <c r="D675" s="91">
        <v>2958465</v>
      </c>
    </row>
    <row r="676" spans="1:4" ht="15">
      <c r="A676" s="73">
        <v>786</v>
      </c>
      <c r="B676" s="73" t="s">
        <v>41672</v>
      </c>
      <c r="C676" s="91">
        <v>32874</v>
      </c>
      <c r="D676" s="91">
        <v>2958465</v>
      </c>
    </row>
    <row r="677" spans="1:4" ht="15">
      <c r="A677" s="73">
        <v>787</v>
      </c>
      <c r="B677" s="73" t="s">
        <v>41673</v>
      </c>
      <c r="C677" s="91">
        <v>32874</v>
      </c>
      <c r="D677" s="91">
        <v>2958465</v>
      </c>
    </row>
    <row r="678" spans="1:4" ht="15">
      <c r="A678" s="73">
        <v>788</v>
      </c>
      <c r="B678" s="73" t="s">
        <v>41674</v>
      </c>
      <c r="C678" s="91">
        <v>32874</v>
      </c>
      <c r="D678" s="91">
        <v>2958465</v>
      </c>
    </row>
    <row r="679" spans="1:4" ht="15">
      <c r="A679" s="73">
        <v>789</v>
      </c>
      <c r="B679" s="73" t="s">
        <v>41675</v>
      </c>
      <c r="C679" s="91">
        <v>32874</v>
      </c>
      <c r="D679" s="91">
        <v>2958465</v>
      </c>
    </row>
    <row r="680" spans="1:4" ht="15">
      <c r="A680" s="73">
        <v>790</v>
      </c>
      <c r="B680" s="73" t="s">
        <v>41676</v>
      </c>
      <c r="C680" s="91">
        <v>32874</v>
      </c>
      <c r="D680" s="91">
        <v>2958465</v>
      </c>
    </row>
    <row r="681" spans="1:4" ht="15">
      <c r="A681" s="73">
        <v>791</v>
      </c>
      <c r="B681" s="73" t="s">
        <v>41677</v>
      </c>
      <c r="C681" s="91">
        <v>32874</v>
      </c>
      <c r="D681" s="91">
        <v>2958465</v>
      </c>
    </row>
    <row r="682" spans="1:4" ht="15">
      <c r="A682" s="73">
        <v>792</v>
      </c>
      <c r="B682" s="73" t="s">
        <v>41678</v>
      </c>
      <c r="C682" s="91">
        <v>32874</v>
      </c>
      <c r="D682" s="91">
        <v>2958465</v>
      </c>
    </row>
    <row r="683" spans="1:4" ht="15">
      <c r="A683" s="73">
        <v>793</v>
      </c>
      <c r="B683" s="73" t="s">
        <v>41679</v>
      </c>
      <c r="C683" s="91">
        <v>32874</v>
      </c>
      <c r="D683" s="91">
        <v>2958465</v>
      </c>
    </row>
    <row r="684" spans="1:4" ht="15">
      <c r="A684" s="73">
        <v>794</v>
      </c>
      <c r="B684" s="73" t="s">
        <v>41680</v>
      </c>
      <c r="C684" s="91">
        <v>32874</v>
      </c>
      <c r="D684" s="91">
        <v>2958465</v>
      </c>
    </row>
    <row r="685" spans="1:4" ht="15">
      <c r="A685" s="73">
        <v>795</v>
      </c>
      <c r="B685" s="73" t="s">
        <v>41681</v>
      </c>
      <c r="C685" s="91">
        <v>32874</v>
      </c>
      <c r="D685" s="91">
        <v>2958465</v>
      </c>
    </row>
    <row r="686" spans="1:4" ht="15">
      <c r="A686" s="73">
        <v>796</v>
      </c>
      <c r="B686" s="73" t="s">
        <v>41682</v>
      </c>
      <c r="C686" s="91">
        <v>32874</v>
      </c>
      <c r="D686" s="91">
        <v>2958465</v>
      </c>
    </row>
    <row r="687" spans="1:4" ht="15">
      <c r="A687" s="73">
        <v>797</v>
      </c>
      <c r="B687" s="73" t="s">
        <v>41683</v>
      </c>
      <c r="C687" s="91">
        <v>32874</v>
      </c>
      <c r="D687" s="91">
        <v>2958465</v>
      </c>
    </row>
    <row r="688" spans="1:4" ht="15">
      <c r="A688" s="73">
        <v>799</v>
      </c>
      <c r="B688" s="73" t="s">
        <v>41684</v>
      </c>
      <c r="C688" s="91">
        <v>32874</v>
      </c>
      <c r="D688" s="91">
        <v>2958465</v>
      </c>
    </row>
    <row r="689" spans="1:4" ht="15">
      <c r="A689" s="73">
        <v>800</v>
      </c>
      <c r="B689" s="73" t="s">
        <v>41685</v>
      </c>
      <c r="C689" s="91">
        <v>32874</v>
      </c>
      <c r="D689" s="91">
        <v>2958465</v>
      </c>
    </row>
    <row r="690" spans="1:4" ht="15">
      <c r="A690" s="73">
        <v>801</v>
      </c>
      <c r="B690" s="73" t="s">
        <v>41686</v>
      </c>
      <c r="C690" s="91">
        <v>32874</v>
      </c>
      <c r="D690" s="91">
        <v>2958465</v>
      </c>
    </row>
    <row r="691" spans="1:4" ht="15">
      <c r="A691" s="73">
        <v>802</v>
      </c>
      <c r="B691" s="73" t="s">
        <v>41687</v>
      </c>
      <c r="C691" s="91">
        <v>32874</v>
      </c>
      <c r="D691" s="91">
        <v>2958465</v>
      </c>
    </row>
    <row r="692" spans="1:4" ht="15">
      <c r="A692" s="73">
        <v>803</v>
      </c>
      <c r="B692" s="73" t="s">
        <v>41688</v>
      </c>
      <c r="C692" s="91">
        <v>32874</v>
      </c>
      <c r="D692" s="91">
        <v>2958465</v>
      </c>
    </row>
    <row r="693" spans="1:4" ht="15">
      <c r="A693" s="73">
        <v>805</v>
      </c>
      <c r="B693" s="73" t="s">
        <v>41689</v>
      </c>
      <c r="C693" s="91">
        <v>32874</v>
      </c>
      <c r="D693" s="91">
        <v>2958465</v>
      </c>
    </row>
    <row r="694" spans="1:4" ht="15">
      <c r="A694" s="73">
        <v>808</v>
      </c>
      <c r="B694" s="73" t="s">
        <v>41690</v>
      </c>
      <c r="C694" s="91">
        <v>32874</v>
      </c>
      <c r="D694" s="91">
        <v>2958465</v>
      </c>
    </row>
    <row r="695" spans="1:4" ht="15">
      <c r="A695" s="73">
        <v>809</v>
      </c>
      <c r="B695" s="73" t="s">
        <v>41691</v>
      </c>
      <c r="C695" s="91">
        <v>32874</v>
      </c>
      <c r="D695" s="91">
        <v>2958465</v>
      </c>
    </row>
    <row r="696" spans="1:4" ht="15">
      <c r="A696" s="73">
        <v>811</v>
      </c>
      <c r="B696" s="73" t="s">
        <v>41692</v>
      </c>
      <c r="C696" s="91">
        <v>32874</v>
      </c>
      <c r="D696" s="91">
        <v>2958465</v>
      </c>
    </row>
    <row r="697" spans="1:4" ht="15">
      <c r="A697" s="73">
        <v>812</v>
      </c>
      <c r="B697" s="73" t="s">
        <v>41693</v>
      </c>
      <c r="C697" s="91">
        <v>32874</v>
      </c>
      <c r="D697" s="91">
        <v>2958465</v>
      </c>
    </row>
    <row r="698" spans="1:4" ht="15">
      <c r="A698" s="73">
        <v>813</v>
      </c>
      <c r="B698" s="73" t="s">
        <v>41694</v>
      </c>
      <c r="C698" s="91">
        <v>32874</v>
      </c>
      <c r="D698" s="91">
        <v>2958465</v>
      </c>
    </row>
    <row r="699" spans="1:4" ht="15">
      <c r="A699" s="73">
        <v>815</v>
      </c>
      <c r="B699" s="73" t="s">
        <v>41695</v>
      </c>
      <c r="C699" s="91">
        <v>32874</v>
      </c>
      <c r="D699" s="91">
        <v>2958465</v>
      </c>
    </row>
    <row r="700" spans="1:4" ht="15">
      <c r="A700" s="73">
        <v>817</v>
      </c>
      <c r="B700" s="73" t="s">
        <v>41696</v>
      </c>
      <c r="C700" s="91">
        <v>32874</v>
      </c>
      <c r="D700" s="91">
        <v>2958465</v>
      </c>
    </row>
    <row r="701" spans="1:4" ht="15">
      <c r="A701" s="73">
        <v>818</v>
      </c>
      <c r="B701" s="73" t="s">
        <v>41697</v>
      </c>
      <c r="C701" s="91">
        <v>32874</v>
      </c>
      <c r="D701" s="91">
        <v>2958465</v>
      </c>
    </row>
    <row r="702" spans="1:4" ht="15">
      <c r="A702" s="73">
        <v>819</v>
      </c>
      <c r="B702" s="73" t="s">
        <v>41698</v>
      </c>
      <c r="C702" s="91">
        <v>32874</v>
      </c>
      <c r="D702" s="91">
        <v>2958465</v>
      </c>
    </row>
    <row r="703" spans="1:4" ht="15">
      <c r="A703" s="73"/>
      <c r="B703" s="73"/>
      <c r="C703" s="73"/>
      <c r="D703" s="73"/>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266"/>
  <sheetViews>
    <sheetView workbookViewId="0">
      <selection activeCell="A2139" sqref="A2139:XFD2139"/>
    </sheetView>
  </sheetViews>
  <sheetFormatPr defaultColWidth="9" defaultRowHeight="12.75"/>
  <cols>
    <col min="1" max="1" width="11.42578125" bestFit="1" customWidth="1"/>
    <col min="2" max="2" width="61" bestFit="1" customWidth="1"/>
    <col min="3" max="4" width="15.140625" bestFit="1" customWidth="1"/>
  </cols>
  <sheetData>
    <row r="1" spans="1:4" s="54" customFormat="1">
      <c r="A1" s="54" t="s">
        <v>2410</v>
      </c>
      <c r="B1" s="54" t="s">
        <v>2411</v>
      </c>
      <c r="C1" s="55" t="s">
        <v>0</v>
      </c>
      <c r="D1" s="55" t="s">
        <v>1</v>
      </c>
    </row>
    <row r="2" spans="1:4">
      <c r="A2">
        <v>-2</v>
      </c>
      <c r="B2" t="s">
        <v>2</v>
      </c>
      <c r="C2" s="1"/>
      <c r="D2" s="1"/>
    </row>
    <row r="3" spans="1:4">
      <c r="A3">
        <v>-1</v>
      </c>
      <c r="B3" t="s">
        <v>3</v>
      </c>
      <c r="C3" s="1"/>
      <c r="D3" s="1"/>
    </row>
    <row r="4" spans="1:4">
      <c r="A4">
        <v>8</v>
      </c>
      <c r="B4" t="s">
        <v>2412</v>
      </c>
      <c r="C4" s="1">
        <v>40166</v>
      </c>
      <c r="D4" s="1">
        <v>2958465</v>
      </c>
    </row>
    <row r="5" spans="1:4">
      <c r="A5">
        <v>9</v>
      </c>
      <c r="B5" t="s">
        <v>2413</v>
      </c>
      <c r="C5" s="1">
        <v>40170</v>
      </c>
      <c r="D5" s="1">
        <v>2958465</v>
      </c>
    </row>
    <row r="6" spans="1:4">
      <c r="A6">
        <v>10</v>
      </c>
      <c r="B6" t="s">
        <v>4</v>
      </c>
      <c r="C6" s="1">
        <v>40174</v>
      </c>
      <c r="D6" s="1">
        <v>2958465</v>
      </c>
    </row>
    <row r="7" spans="1:4">
      <c r="A7">
        <v>12</v>
      </c>
      <c r="B7" t="s">
        <v>2414</v>
      </c>
      <c r="C7" s="1">
        <v>40179</v>
      </c>
      <c r="D7" s="1">
        <v>2958465</v>
      </c>
    </row>
    <row r="8" spans="1:4">
      <c r="A8">
        <v>13</v>
      </c>
      <c r="B8" t="s">
        <v>2415</v>
      </c>
      <c r="C8" s="1">
        <v>40179</v>
      </c>
      <c r="D8" s="1">
        <v>2958465</v>
      </c>
    </row>
    <row r="9" spans="1:4">
      <c r="A9">
        <v>14</v>
      </c>
      <c r="B9" t="s">
        <v>2416</v>
      </c>
      <c r="C9" s="1">
        <v>40178</v>
      </c>
      <c r="D9" s="1">
        <v>2958465</v>
      </c>
    </row>
    <row r="10" spans="1:4">
      <c r="A10">
        <v>15</v>
      </c>
      <c r="B10" t="s">
        <v>5</v>
      </c>
      <c r="C10" s="1">
        <v>40179</v>
      </c>
      <c r="D10" s="1">
        <v>2958465</v>
      </c>
    </row>
    <row r="11" spans="1:4">
      <c r="A11">
        <v>16</v>
      </c>
      <c r="B11" t="s">
        <v>2417</v>
      </c>
      <c r="C11" s="1">
        <v>40179</v>
      </c>
      <c r="D11" s="1">
        <v>2958465</v>
      </c>
    </row>
    <row r="12" spans="1:4">
      <c r="A12">
        <v>17</v>
      </c>
      <c r="B12" t="s">
        <v>2418</v>
      </c>
      <c r="C12" s="1">
        <v>40179</v>
      </c>
      <c r="D12" s="1">
        <v>2958465</v>
      </c>
    </row>
    <row r="13" spans="1:4">
      <c r="A13">
        <v>18</v>
      </c>
      <c r="B13" t="s">
        <v>2419</v>
      </c>
      <c r="C13" s="1">
        <v>40179</v>
      </c>
      <c r="D13" s="1">
        <v>2958465</v>
      </c>
    </row>
    <row r="14" spans="1:4">
      <c r="A14">
        <v>19</v>
      </c>
      <c r="B14" t="s">
        <v>2420</v>
      </c>
      <c r="C14" s="1">
        <v>40179</v>
      </c>
      <c r="D14" s="1">
        <v>2958465</v>
      </c>
    </row>
    <row r="15" spans="1:4">
      <c r="A15">
        <v>20</v>
      </c>
      <c r="B15" t="s">
        <v>6</v>
      </c>
      <c r="C15" s="1">
        <v>40175</v>
      </c>
      <c r="D15" s="1">
        <v>2958465</v>
      </c>
    </row>
    <row r="16" spans="1:4">
      <c r="A16">
        <v>21</v>
      </c>
      <c r="B16" t="s">
        <v>2421</v>
      </c>
      <c r="C16" s="1">
        <v>40179</v>
      </c>
      <c r="D16" s="1">
        <v>2958465</v>
      </c>
    </row>
    <row r="17" spans="1:4">
      <c r="A17">
        <v>22</v>
      </c>
      <c r="B17" t="s">
        <v>7</v>
      </c>
      <c r="C17" s="1">
        <v>40179</v>
      </c>
      <c r="D17" s="1">
        <v>2958465</v>
      </c>
    </row>
    <row r="18" spans="1:4">
      <c r="A18">
        <v>23</v>
      </c>
      <c r="B18" t="s">
        <v>2422</v>
      </c>
      <c r="C18" s="1">
        <v>40179</v>
      </c>
      <c r="D18" s="1">
        <v>2958465</v>
      </c>
    </row>
    <row r="19" spans="1:4">
      <c r="A19">
        <v>24</v>
      </c>
      <c r="B19" t="s">
        <v>2423</v>
      </c>
      <c r="C19" s="1">
        <v>40179</v>
      </c>
      <c r="D19" s="1">
        <v>2958465</v>
      </c>
    </row>
    <row r="20" spans="1:4">
      <c r="A20">
        <v>25</v>
      </c>
      <c r="B20" t="s">
        <v>2424</v>
      </c>
      <c r="C20" s="1">
        <v>40179</v>
      </c>
      <c r="D20" s="1">
        <v>2958465</v>
      </c>
    </row>
    <row r="21" spans="1:4">
      <c r="A21">
        <v>26</v>
      </c>
      <c r="B21" t="s">
        <v>8</v>
      </c>
      <c r="C21" s="1">
        <v>40179</v>
      </c>
      <c r="D21" s="1">
        <v>2958465</v>
      </c>
    </row>
    <row r="22" spans="1:4">
      <c r="A22">
        <v>28</v>
      </c>
      <c r="B22" t="s">
        <v>2425</v>
      </c>
      <c r="C22" s="1">
        <v>40179</v>
      </c>
      <c r="D22" s="1">
        <v>2958465</v>
      </c>
    </row>
    <row r="23" spans="1:4">
      <c r="A23">
        <v>29</v>
      </c>
      <c r="B23" t="s">
        <v>2426</v>
      </c>
      <c r="C23" s="1">
        <v>40179</v>
      </c>
      <c r="D23" s="1">
        <v>2958465</v>
      </c>
    </row>
    <row r="24" spans="1:4">
      <c r="A24">
        <v>30</v>
      </c>
      <c r="B24" t="s">
        <v>2427</v>
      </c>
      <c r="C24" s="1">
        <v>40179</v>
      </c>
      <c r="D24" s="1">
        <v>2958465</v>
      </c>
    </row>
    <row r="25" spans="1:4">
      <c r="A25">
        <v>31</v>
      </c>
      <c r="B25" t="s">
        <v>2428</v>
      </c>
      <c r="C25" s="1">
        <v>40179</v>
      </c>
      <c r="D25" s="1">
        <v>2958465</v>
      </c>
    </row>
    <row r="26" spans="1:4">
      <c r="A26">
        <v>32</v>
      </c>
      <c r="B26" t="s">
        <v>2429</v>
      </c>
      <c r="C26" s="1">
        <v>40179</v>
      </c>
      <c r="D26" s="1">
        <v>2958465</v>
      </c>
    </row>
    <row r="27" spans="1:4">
      <c r="A27">
        <v>33</v>
      </c>
      <c r="B27" t="s">
        <v>2430</v>
      </c>
      <c r="C27" s="1">
        <v>40179</v>
      </c>
      <c r="D27" s="1">
        <v>2958465</v>
      </c>
    </row>
    <row r="28" spans="1:4">
      <c r="A28">
        <v>38</v>
      </c>
      <c r="B28" t="s">
        <v>2431</v>
      </c>
      <c r="C28" s="1">
        <v>40179</v>
      </c>
      <c r="D28" s="1">
        <v>2958465</v>
      </c>
    </row>
    <row r="29" spans="1:4">
      <c r="A29">
        <v>39</v>
      </c>
      <c r="B29" t="s">
        <v>2432</v>
      </c>
      <c r="C29" s="1">
        <v>40179</v>
      </c>
      <c r="D29" s="1">
        <v>2958465</v>
      </c>
    </row>
    <row r="30" spans="1:4">
      <c r="A30">
        <v>40</v>
      </c>
      <c r="B30" t="s">
        <v>2433</v>
      </c>
      <c r="C30" s="1">
        <v>40179</v>
      </c>
      <c r="D30" s="1">
        <v>2958465</v>
      </c>
    </row>
    <row r="31" spans="1:4">
      <c r="A31">
        <v>41</v>
      </c>
      <c r="B31" t="s">
        <v>9</v>
      </c>
      <c r="C31" s="1">
        <v>40179</v>
      </c>
      <c r="D31" s="1">
        <v>2958465</v>
      </c>
    </row>
    <row r="32" spans="1:4">
      <c r="A32">
        <v>42</v>
      </c>
      <c r="B32" t="s">
        <v>2434</v>
      </c>
      <c r="C32" s="1">
        <v>40179</v>
      </c>
      <c r="D32" s="1">
        <v>2958465</v>
      </c>
    </row>
    <row r="33" spans="1:4">
      <c r="A33">
        <v>43</v>
      </c>
      <c r="B33" t="s">
        <v>2435</v>
      </c>
      <c r="C33" s="1">
        <v>40179</v>
      </c>
      <c r="D33" s="1">
        <v>2958465</v>
      </c>
    </row>
    <row r="34" spans="1:4">
      <c r="A34">
        <v>44</v>
      </c>
      <c r="B34" t="s">
        <v>2436</v>
      </c>
      <c r="C34" s="1">
        <v>40179</v>
      </c>
      <c r="D34" s="1">
        <v>2958465</v>
      </c>
    </row>
    <row r="35" spans="1:4">
      <c r="A35">
        <v>45</v>
      </c>
      <c r="B35" t="s">
        <v>2437</v>
      </c>
      <c r="C35" s="1">
        <v>40179</v>
      </c>
      <c r="D35" s="1">
        <v>2958465</v>
      </c>
    </row>
    <row r="36" spans="1:4">
      <c r="A36">
        <v>46</v>
      </c>
      <c r="B36" t="s">
        <v>2438</v>
      </c>
      <c r="C36" s="1">
        <v>40179</v>
      </c>
      <c r="D36" s="1">
        <v>2958465</v>
      </c>
    </row>
    <row r="37" spans="1:4">
      <c r="A37">
        <v>47</v>
      </c>
      <c r="B37" t="s">
        <v>2439</v>
      </c>
      <c r="C37" s="1">
        <v>40179</v>
      </c>
      <c r="D37" s="1">
        <v>2958465</v>
      </c>
    </row>
    <row r="38" spans="1:4">
      <c r="A38">
        <v>48</v>
      </c>
      <c r="B38" t="s">
        <v>2440</v>
      </c>
      <c r="C38" s="1">
        <v>40179</v>
      </c>
      <c r="D38" s="1">
        <v>2958465</v>
      </c>
    </row>
    <row r="39" spans="1:4">
      <c r="A39">
        <v>49</v>
      </c>
      <c r="B39" t="s">
        <v>2441</v>
      </c>
      <c r="C39" s="1">
        <v>40179</v>
      </c>
      <c r="D39" s="1">
        <v>2958465</v>
      </c>
    </row>
    <row r="40" spans="1:4">
      <c r="A40">
        <v>50</v>
      </c>
      <c r="B40" t="s">
        <v>2442</v>
      </c>
      <c r="C40" s="1">
        <v>40179</v>
      </c>
      <c r="D40" s="1">
        <v>2958465</v>
      </c>
    </row>
    <row r="41" spans="1:4">
      <c r="A41">
        <v>51</v>
      </c>
      <c r="B41" t="s">
        <v>2443</v>
      </c>
      <c r="C41" s="1">
        <v>40179</v>
      </c>
      <c r="D41" s="1">
        <v>2958465</v>
      </c>
    </row>
    <row r="42" spans="1:4">
      <c r="A42">
        <v>53</v>
      </c>
      <c r="B42" t="s">
        <v>2444</v>
      </c>
      <c r="C42" s="1">
        <v>40179</v>
      </c>
      <c r="D42" s="1">
        <v>2958465</v>
      </c>
    </row>
    <row r="43" spans="1:4">
      <c r="A43">
        <v>54</v>
      </c>
      <c r="B43" t="s">
        <v>2445</v>
      </c>
      <c r="C43" s="1">
        <v>40179</v>
      </c>
      <c r="D43" s="1">
        <v>2958465</v>
      </c>
    </row>
    <row r="44" spans="1:4">
      <c r="A44">
        <v>55</v>
      </c>
      <c r="B44" t="s">
        <v>2446</v>
      </c>
      <c r="C44" s="1">
        <v>40179</v>
      </c>
      <c r="D44" s="1">
        <v>2958465</v>
      </c>
    </row>
    <row r="45" spans="1:4">
      <c r="A45">
        <v>56</v>
      </c>
      <c r="B45" t="s">
        <v>2447</v>
      </c>
      <c r="C45" s="1">
        <v>40179</v>
      </c>
      <c r="D45" s="1">
        <v>2958465</v>
      </c>
    </row>
    <row r="46" spans="1:4">
      <c r="A46">
        <v>57</v>
      </c>
      <c r="B46" t="s">
        <v>2448</v>
      </c>
      <c r="C46" s="1">
        <v>40179</v>
      </c>
      <c r="D46" s="1">
        <v>2958465</v>
      </c>
    </row>
    <row r="47" spans="1:4">
      <c r="A47">
        <v>59</v>
      </c>
      <c r="B47" t="s">
        <v>10</v>
      </c>
      <c r="C47" s="1">
        <v>40179</v>
      </c>
      <c r="D47" s="1">
        <v>2958465</v>
      </c>
    </row>
    <row r="48" spans="1:4">
      <c r="A48">
        <v>60</v>
      </c>
      <c r="B48" t="s">
        <v>2449</v>
      </c>
      <c r="C48" s="1">
        <v>40179</v>
      </c>
      <c r="D48" s="1">
        <v>2958465</v>
      </c>
    </row>
    <row r="49" spans="1:4">
      <c r="A49">
        <v>61</v>
      </c>
      <c r="B49" t="s">
        <v>2450</v>
      </c>
      <c r="C49" s="1">
        <v>40179</v>
      </c>
      <c r="D49" s="1">
        <v>2958465</v>
      </c>
    </row>
    <row r="50" spans="1:4">
      <c r="A50">
        <v>64</v>
      </c>
      <c r="B50" t="s">
        <v>2451</v>
      </c>
      <c r="C50" s="1">
        <v>40179</v>
      </c>
      <c r="D50" s="1">
        <v>2958465</v>
      </c>
    </row>
    <row r="51" spans="1:4">
      <c r="A51">
        <v>66</v>
      </c>
      <c r="B51" t="s">
        <v>2452</v>
      </c>
      <c r="C51" s="1">
        <v>40179</v>
      </c>
      <c r="D51" s="1">
        <v>2958465</v>
      </c>
    </row>
    <row r="52" spans="1:4">
      <c r="A52">
        <v>67</v>
      </c>
      <c r="B52" t="s">
        <v>2453</v>
      </c>
      <c r="C52" s="1">
        <v>40179</v>
      </c>
      <c r="D52" s="1">
        <v>2958465</v>
      </c>
    </row>
    <row r="53" spans="1:4">
      <c r="A53">
        <v>68</v>
      </c>
      <c r="B53" t="s">
        <v>2454</v>
      </c>
      <c r="C53" s="1">
        <v>40179</v>
      </c>
      <c r="D53" s="1">
        <v>2958465</v>
      </c>
    </row>
    <row r="54" spans="1:4">
      <c r="A54">
        <v>69</v>
      </c>
      <c r="B54" t="s">
        <v>2455</v>
      </c>
      <c r="C54" s="1">
        <v>40179</v>
      </c>
      <c r="D54" s="1">
        <v>2958465</v>
      </c>
    </row>
    <row r="55" spans="1:4">
      <c r="A55">
        <v>70</v>
      </c>
      <c r="B55" t="s">
        <v>2456</v>
      </c>
      <c r="C55" s="1">
        <v>40179</v>
      </c>
      <c r="D55" s="1">
        <v>2958465</v>
      </c>
    </row>
    <row r="56" spans="1:4">
      <c r="A56">
        <v>71</v>
      </c>
      <c r="B56" t="s">
        <v>2457</v>
      </c>
      <c r="C56" s="1">
        <v>40179</v>
      </c>
      <c r="D56" s="1">
        <v>2958465</v>
      </c>
    </row>
    <row r="57" spans="1:4">
      <c r="A57">
        <v>72</v>
      </c>
      <c r="B57" t="s">
        <v>2458</v>
      </c>
      <c r="C57" s="1">
        <v>40179</v>
      </c>
      <c r="D57" s="1">
        <v>2958465</v>
      </c>
    </row>
    <row r="58" spans="1:4">
      <c r="A58">
        <v>73</v>
      </c>
      <c r="B58" t="s">
        <v>2459</v>
      </c>
      <c r="C58" s="1">
        <v>40179</v>
      </c>
      <c r="D58" s="1">
        <v>2958465</v>
      </c>
    </row>
    <row r="59" spans="1:4">
      <c r="A59">
        <v>74</v>
      </c>
      <c r="B59" t="s">
        <v>2460</v>
      </c>
      <c r="C59" s="1">
        <v>40179</v>
      </c>
      <c r="D59" s="1">
        <v>2958465</v>
      </c>
    </row>
    <row r="60" spans="1:4">
      <c r="A60">
        <v>75</v>
      </c>
      <c r="B60" t="s">
        <v>2461</v>
      </c>
      <c r="C60" s="1">
        <v>40179</v>
      </c>
      <c r="D60" s="1">
        <v>2958465</v>
      </c>
    </row>
    <row r="61" spans="1:4">
      <c r="A61">
        <v>76</v>
      </c>
      <c r="B61" t="s">
        <v>2462</v>
      </c>
      <c r="C61" s="1">
        <v>40179</v>
      </c>
      <c r="D61" s="1">
        <v>2958465</v>
      </c>
    </row>
    <row r="62" spans="1:4">
      <c r="A62">
        <v>77</v>
      </c>
      <c r="B62" t="s">
        <v>2463</v>
      </c>
      <c r="C62" s="1">
        <v>40179</v>
      </c>
      <c r="D62" s="1">
        <v>2958465</v>
      </c>
    </row>
    <row r="63" spans="1:4">
      <c r="A63">
        <v>78</v>
      </c>
      <c r="B63" t="s">
        <v>2464</v>
      </c>
      <c r="C63" s="1">
        <v>40179</v>
      </c>
      <c r="D63" s="1">
        <v>2958465</v>
      </c>
    </row>
    <row r="64" spans="1:4">
      <c r="A64">
        <v>79</v>
      </c>
      <c r="B64" t="s">
        <v>2465</v>
      </c>
      <c r="C64" s="1">
        <v>40179</v>
      </c>
      <c r="D64" s="1">
        <v>2958465</v>
      </c>
    </row>
    <row r="65" spans="1:4">
      <c r="A65">
        <v>80</v>
      </c>
      <c r="B65" t="s">
        <v>2466</v>
      </c>
      <c r="C65" s="1">
        <v>40179</v>
      </c>
      <c r="D65" s="1">
        <v>2958465</v>
      </c>
    </row>
    <row r="66" spans="1:4">
      <c r="A66">
        <v>81</v>
      </c>
      <c r="B66" t="s">
        <v>2467</v>
      </c>
      <c r="C66" s="1">
        <v>40179</v>
      </c>
      <c r="D66" s="1">
        <v>2958465</v>
      </c>
    </row>
    <row r="67" spans="1:4">
      <c r="A67">
        <v>83</v>
      </c>
      <c r="B67" t="s">
        <v>2468</v>
      </c>
      <c r="C67" s="1">
        <v>40179</v>
      </c>
      <c r="D67" s="1">
        <v>2958465</v>
      </c>
    </row>
    <row r="68" spans="1:4">
      <c r="A68">
        <v>84</v>
      </c>
      <c r="B68" t="s">
        <v>2469</v>
      </c>
      <c r="C68" s="1">
        <v>40179</v>
      </c>
      <c r="D68" s="1">
        <v>2958465</v>
      </c>
    </row>
    <row r="69" spans="1:4">
      <c r="A69">
        <v>85</v>
      </c>
      <c r="B69" t="s">
        <v>2470</v>
      </c>
      <c r="C69" s="1">
        <v>40179</v>
      </c>
      <c r="D69" s="1">
        <v>2958465</v>
      </c>
    </row>
    <row r="70" spans="1:4">
      <c r="A70">
        <v>86</v>
      </c>
      <c r="B70" t="s">
        <v>2471</v>
      </c>
      <c r="C70" s="1">
        <v>40179</v>
      </c>
      <c r="D70" s="1">
        <v>2958465</v>
      </c>
    </row>
    <row r="71" spans="1:4">
      <c r="A71">
        <v>87</v>
      </c>
      <c r="B71" t="s">
        <v>2472</v>
      </c>
      <c r="C71" s="1">
        <v>40179</v>
      </c>
      <c r="D71" s="1">
        <v>2958465</v>
      </c>
    </row>
    <row r="72" spans="1:4">
      <c r="A72">
        <v>88</v>
      </c>
      <c r="B72" t="s">
        <v>2473</v>
      </c>
      <c r="C72" s="1">
        <v>40179</v>
      </c>
      <c r="D72" s="1">
        <v>2958465</v>
      </c>
    </row>
    <row r="73" spans="1:4">
      <c r="A73">
        <v>89</v>
      </c>
      <c r="B73" t="s">
        <v>2474</v>
      </c>
      <c r="C73" s="1">
        <v>40179</v>
      </c>
      <c r="D73" s="1">
        <v>2958465</v>
      </c>
    </row>
    <row r="74" spans="1:4">
      <c r="A74">
        <v>90</v>
      </c>
      <c r="B74" t="s">
        <v>2475</v>
      </c>
      <c r="C74" s="1">
        <v>40179</v>
      </c>
      <c r="D74" s="1">
        <v>2958465</v>
      </c>
    </row>
    <row r="75" spans="1:4">
      <c r="A75">
        <v>91</v>
      </c>
      <c r="B75" t="s">
        <v>2476</v>
      </c>
      <c r="C75" s="1">
        <v>40179</v>
      </c>
      <c r="D75" s="1">
        <v>2958465</v>
      </c>
    </row>
    <row r="76" spans="1:4">
      <c r="A76">
        <v>92</v>
      </c>
      <c r="B76" t="s">
        <v>2477</v>
      </c>
      <c r="C76" s="1">
        <v>40179</v>
      </c>
      <c r="D76" s="1">
        <v>2958465</v>
      </c>
    </row>
    <row r="77" spans="1:4">
      <c r="A77">
        <v>93</v>
      </c>
      <c r="B77" t="s">
        <v>2478</v>
      </c>
      <c r="C77" s="1">
        <v>40179</v>
      </c>
      <c r="D77" s="1">
        <v>2958465</v>
      </c>
    </row>
    <row r="78" spans="1:4">
      <c r="A78">
        <v>94</v>
      </c>
      <c r="B78" t="s">
        <v>2479</v>
      </c>
      <c r="C78" s="1">
        <v>40179</v>
      </c>
      <c r="D78" s="1">
        <v>2958465</v>
      </c>
    </row>
    <row r="79" spans="1:4">
      <c r="A79">
        <v>95</v>
      </c>
      <c r="B79" t="s">
        <v>2480</v>
      </c>
      <c r="C79" s="1">
        <v>40179</v>
      </c>
      <c r="D79" s="1">
        <v>2958465</v>
      </c>
    </row>
    <row r="80" spans="1:4">
      <c r="A80">
        <v>98</v>
      </c>
      <c r="B80" t="s">
        <v>2481</v>
      </c>
      <c r="C80" s="1">
        <v>40179</v>
      </c>
      <c r="D80" s="1">
        <v>2958465</v>
      </c>
    </row>
    <row r="81" spans="1:4">
      <c r="A81">
        <v>99</v>
      </c>
      <c r="B81" t="s">
        <v>2482</v>
      </c>
      <c r="C81" s="1">
        <v>40179</v>
      </c>
      <c r="D81" s="1">
        <v>2958465</v>
      </c>
    </row>
    <row r="82" spans="1:4">
      <c r="A82">
        <v>100</v>
      </c>
      <c r="B82" t="s">
        <v>2483</v>
      </c>
      <c r="C82" s="1">
        <v>40179</v>
      </c>
      <c r="D82" s="1">
        <v>2958465</v>
      </c>
    </row>
    <row r="83" spans="1:4">
      <c r="A83">
        <v>103</v>
      </c>
      <c r="B83" t="s">
        <v>2484</v>
      </c>
      <c r="C83" s="1">
        <v>40179</v>
      </c>
      <c r="D83" s="1">
        <v>2958465</v>
      </c>
    </row>
    <row r="84" spans="1:4">
      <c r="A84">
        <v>104</v>
      </c>
      <c r="B84" t="s">
        <v>11</v>
      </c>
      <c r="C84" s="1">
        <v>40179</v>
      </c>
      <c r="D84" s="1">
        <v>2958465</v>
      </c>
    </row>
    <row r="85" spans="1:4">
      <c r="A85">
        <v>105</v>
      </c>
      <c r="B85" t="s">
        <v>2485</v>
      </c>
      <c r="C85" s="1">
        <v>40179</v>
      </c>
      <c r="D85" s="1">
        <v>2958465</v>
      </c>
    </row>
    <row r="86" spans="1:4">
      <c r="A86">
        <v>106</v>
      </c>
      <c r="B86" t="s">
        <v>2486</v>
      </c>
      <c r="C86" s="1">
        <v>40179</v>
      </c>
      <c r="D86" s="1">
        <v>2958465</v>
      </c>
    </row>
    <row r="87" spans="1:4">
      <c r="A87">
        <v>107</v>
      </c>
      <c r="B87" t="s">
        <v>2487</v>
      </c>
      <c r="C87" s="1">
        <v>40179</v>
      </c>
      <c r="D87" s="1">
        <v>2958465</v>
      </c>
    </row>
    <row r="88" spans="1:4">
      <c r="A88">
        <v>108</v>
      </c>
      <c r="B88" t="s">
        <v>12</v>
      </c>
      <c r="C88" s="1">
        <v>40179</v>
      </c>
      <c r="D88" s="1">
        <v>2958465</v>
      </c>
    </row>
    <row r="89" spans="1:4">
      <c r="A89">
        <v>109</v>
      </c>
      <c r="B89" t="s">
        <v>2488</v>
      </c>
      <c r="C89" s="1">
        <v>40179</v>
      </c>
      <c r="D89" s="1">
        <v>2958465</v>
      </c>
    </row>
    <row r="90" spans="1:4">
      <c r="A90">
        <v>110</v>
      </c>
      <c r="B90" t="s">
        <v>2489</v>
      </c>
      <c r="C90" s="1">
        <v>40179</v>
      </c>
      <c r="D90" s="1">
        <v>2958465</v>
      </c>
    </row>
    <row r="91" spans="1:4">
      <c r="A91">
        <v>111</v>
      </c>
      <c r="B91" t="s">
        <v>2490</v>
      </c>
      <c r="C91" s="1">
        <v>40179</v>
      </c>
      <c r="D91" s="1">
        <v>2958465</v>
      </c>
    </row>
    <row r="92" spans="1:4">
      <c r="A92">
        <v>112</v>
      </c>
      <c r="B92" t="s">
        <v>2491</v>
      </c>
      <c r="C92" s="1">
        <v>40179</v>
      </c>
      <c r="D92" s="1">
        <v>2958465</v>
      </c>
    </row>
    <row r="93" spans="1:4">
      <c r="A93">
        <v>113</v>
      </c>
      <c r="B93" t="s">
        <v>2492</v>
      </c>
      <c r="C93" s="1">
        <v>40179</v>
      </c>
      <c r="D93" s="1">
        <v>2958465</v>
      </c>
    </row>
    <row r="94" spans="1:4">
      <c r="A94">
        <v>114</v>
      </c>
      <c r="B94" t="s">
        <v>2493</v>
      </c>
      <c r="C94" s="1">
        <v>40179</v>
      </c>
      <c r="D94" s="1">
        <v>2958465</v>
      </c>
    </row>
    <row r="95" spans="1:4">
      <c r="A95">
        <v>115</v>
      </c>
      <c r="B95" t="s">
        <v>2494</v>
      </c>
      <c r="C95" s="1">
        <v>40179</v>
      </c>
      <c r="D95" s="1">
        <v>2958465</v>
      </c>
    </row>
    <row r="96" spans="1:4">
      <c r="A96">
        <v>117</v>
      </c>
      <c r="B96" t="s">
        <v>2495</v>
      </c>
      <c r="C96" s="1">
        <v>40179</v>
      </c>
      <c r="D96" s="1">
        <v>2958465</v>
      </c>
    </row>
    <row r="97" spans="1:4">
      <c r="A97">
        <v>118</v>
      </c>
      <c r="B97" t="s">
        <v>2496</v>
      </c>
      <c r="C97" s="1">
        <v>40179</v>
      </c>
      <c r="D97" s="1">
        <v>2958465</v>
      </c>
    </row>
    <row r="98" spans="1:4">
      <c r="A98">
        <v>120</v>
      </c>
      <c r="B98" t="s">
        <v>2497</v>
      </c>
      <c r="C98" s="1">
        <v>40179</v>
      </c>
      <c r="D98" s="1">
        <v>2958465</v>
      </c>
    </row>
    <row r="99" spans="1:4">
      <c r="A99">
        <v>122</v>
      </c>
      <c r="B99" t="s">
        <v>2498</v>
      </c>
      <c r="C99" s="1">
        <v>40179</v>
      </c>
      <c r="D99" s="1">
        <v>2958465</v>
      </c>
    </row>
    <row r="100" spans="1:4">
      <c r="A100">
        <v>123</v>
      </c>
      <c r="B100" t="s">
        <v>13</v>
      </c>
      <c r="C100" s="1">
        <v>40179</v>
      </c>
      <c r="D100" s="1">
        <v>2958465</v>
      </c>
    </row>
    <row r="101" spans="1:4">
      <c r="A101">
        <v>124</v>
      </c>
      <c r="B101" t="s">
        <v>2499</v>
      </c>
      <c r="C101" s="1">
        <v>40179</v>
      </c>
      <c r="D101" s="1">
        <v>2958465</v>
      </c>
    </row>
    <row r="102" spans="1:4">
      <c r="A102">
        <v>126</v>
      </c>
      <c r="B102" t="s">
        <v>2500</v>
      </c>
      <c r="C102" s="1">
        <v>40179</v>
      </c>
      <c r="D102" s="1">
        <v>2958465</v>
      </c>
    </row>
    <row r="103" spans="1:4">
      <c r="A103">
        <v>127</v>
      </c>
      <c r="B103" t="s">
        <v>2501</v>
      </c>
      <c r="C103" s="1">
        <v>40179</v>
      </c>
      <c r="D103" s="1">
        <v>2958465</v>
      </c>
    </row>
    <row r="104" spans="1:4">
      <c r="A104">
        <v>128</v>
      </c>
      <c r="B104" t="s">
        <v>2502</v>
      </c>
      <c r="C104" s="1">
        <v>40179</v>
      </c>
      <c r="D104" s="1">
        <v>2958465</v>
      </c>
    </row>
    <row r="105" spans="1:4">
      <c r="A105">
        <v>129</v>
      </c>
      <c r="B105" t="s">
        <v>2503</v>
      </c>
      <c r="C105" s="1">
        <v>40179</v>
      </c>
      <c r="D105" s="1">
        <v>2958465</v>
      </c>
    </row>
    <row r="106" spans="1:4">
      <c r="A106">
        <v>130</v>
      </c>
      <c r="B106" t="s">
        <v>2504</v>
      </c>
      <c r="C106" s="1">
        <v>40179</v>
      </c>
      <c r="D106" s="1">
        <v>2958465</v>
      </c>
    </row>
    <row r="107" spans="1:4">
      <c r="A107">
        <v>131</v>
      </c>
      <c r="B107" t="s">
        <v>2505</v>
      </c>
      <c r="C107" s="1">
        <v>40179</v>
      </c>
      <c r="D107" s="1">
        <v>2958465</v>
      </c>
    </row>
    <row r="108" spans="1:4">
      <c r="A108">
        <v>133</v>
      </c>
      <c r="B108" t="s">
        <v>2506</v>
      </c>
      <c r="C108" s="1">
        <v>40179</v>
      </c>
      <c r="D108" s="1">
        <v>2958465</v>
      </c>
    </row>
    <row r="109" spans="1:4">
      <c r="A109">
        <v>135</v>
      </c>
      <c r="B109" t="s">
        <v>2507</v>
      </c>
      <c r="C109" s="1">
        <v>40179</v>
      </c>
      <c r="D109" s="1">
        <v>2958465</v>
      </c>
    </row>
    <row r="110" spans="1:4">
      <c r="A110">
        <v>136</v>
      </c>
      <c r="B110" t="s">
        <v>2508</v>
      </c>
      <c r="C110" s="1">
        <v>40179</v>
      </c>
      <c r="D110" s="1">
        <v>2958465</v>
      </c>
    </row>
    <row r="111" spans="1:4">
      <c r="A111">
        <v>137</v>
      </c>
      <c r="B111" t="s">
        <v>2509</v>
      </c>
      <c r="C111" s="1">
        <v>40179</v>
      </c>
      <c r="D111" s="1">
        <v>2958465</v>
      </c>
    </row>
    <row r="112" spans="1:4">
      <c r="A112">
        <v>138</v>
      </c>
      <c r="B112" t="s">
        <v>2510</v>
      </c>
      <c r="C112" s="1">
        <v>40179</v>
      </c>
      <c r="D112" s="1">
        <v>2958465</v>
      </c>
    </row>
    <row r="113" spans="1:4">
      <c r="A113">
        <v>140</v>
      </c>
      <c r="B113" t="s">
        <v>14</v>
      </c>
      <c r="C113" s="1">
        <v>40179</v>
      </c>
      <c r="D113" s="1">
        <v>2958465</v>
      </c>
    </row>
    <row r="114" spans="1:4">
      <c r="A114">
        <v>141</v>
      </c>
      <c r="B114" t="s">
        <v>2511</v>
      </c>
      <c r="C114" s="1">
        <v>40179</v>
      </c>
      <c r="D114" s="1">
        <v>2958465</v>
      </c>
    </row>
    <row r="115" spans="1:4">
      <c r="A115">
        <v>142</v>
      </c>
      <c r="B115" t="s">
        <v>2512</v>
      </c>
      <c r="C115" s="1">
        <v>40179</v>
      </c>
      <c r="D115" s="1">
        <v>2958465</v>
      </c>
    </row>
    <row r="116" spans="1:4">
      <c r="A116">
        <v>143</v>
      </c>
      <c r="B116" t="s">
        <v>2513</v>
      </c>
      <c r="C116" s="1">
        <v>40179</v>
      </c>
      <c r="D116" s="1">
        <v>2958465</v>
      </c>
    </row>
    <row r="117" spans="1:4">
      <c r="A117">
        <v>144</v>
      </c>
      <c r="B117" t="s">
        <v>2514</v>
      </c>
      <c r="C117" s="1">
        <v>40179</v>
      </c>
      <c r="D117" s="1">
        <v>2958465</v>
      </c>
    </row>
    <row r="118" spans="1:4">
      <c r="A118">
        <v>145</v>
      </c>
      <c r="B118" t="s">
        <v>2515</v>
      </c>
      <c r="C118" s="1">
        <v>40179</v>
      </c>
      <c r="D118" s="1">
        <v>2958465</v>
      </c>
    </row>
    <row r="119" spans="1:4">
      <c r="A119">
        <v>146</v>
      </c>
      <c r="B119" t="s">
        <v>2516</v>
      </c>
      <c r="C119" s="1">
        <v>40179</v>
      </c>
      <c r="D119" s="1">
        <v>2958465</v>
      </c>
    </row>
    <row r="120" spans="1:4">
      <c r="A120">
        <v>147</v>
      </c>
      <c r="B120" t="s">
        <v>2517</v>
      </c>
      <c r="C120" s="1">
        <v>40179</v>
      </c>
      <c r="D120" s="1">
        <v>2958465</v>
      </c>
    </row>
    <row r="121" spans="1:4">
      <c r="A121">
        <v>148</v>
      </c>
      <c r="B121" t="s">
        <v>2518</v>
      </c>
      <c r="C121" s="1">
        <v>40179</v>
      </c>
      <c r="D121" s="1">
        <v>2958465</v>
      </c>
    </row>
    <row r="122" spans="1:4">
      <c r="A122">
        <v>149</v>
      </c>
      <c r="B122" t="s">
        <v>2519</v>
      </c>
      <c r="C122" s="1">
        <v>40179</v>
      </c>
      <c r="D122" s="1">
        <v>2958465</v>
      </c>
    </row>
    <row r="123" spans="1:4">
      <c r="A123">
        <v>150</v>
      </c>
      <c r="B123" t="s">
        <v>2520</v>
      </c>
      <c r="C123" s="1">
        <v>40179</v>
      </c>
      <c r="D123" s="1">
        <v>2958465</v>
      </c>
    </row>
    <row r="124" spans="1:4">
      <c r="A124">
        <v>151</v>
      </c>
      <c r="B124" t="s">
        <v>2521</v>
      </c>
      <c r="C124" s="1">
        <v>40179</v>
      </c>
      <c r="D124" s="1">
        <v>2958465</v>
      </c>
    </row>
    <row r="125" spans="1:4">
      <c r="A125">
        <v>153</v>
      </c>
      <c r="B125" t="s">
        <v>2522</v>
      </c>
      <c r="C125" s="1">
        <v>40179</v>
      </c>
      <c r="D125" s="1">
        <v>2958465</v>
      </c>
    </row>
    <row r="126" spans="1:4">
      <c r="A126">
        <v>154</v>
      </c>
      <c r="B126" t="s">
        <v>2523</v>
      </c>
      <c r="C126" s="1">
        <v>40179</v>
      </c>
      <c r="D126" s="1">
        <v>2958465</v>
      </c>
    </row>
    <row r="127" spans="1:4">
      <c r="A127">
        <v>155</v>
      </c>
      <c r="B127" t="s">
        <v>2524</v>
      </c>
      <c r="C127" s="1">
        <v>40179</v>
      </c>
      <c r="D127" s="1">
        <v>2958465</v>
      </c>
    </row>
    <row r="128" spans="1:4">
      <c r="A128">
        <v>156</v>
      </c>
      <c r="B128" t="s">
        <v>2525</v>
      </c>
      <c r="C128" s="1">
        <v>40179</v>
      </c>
      <c r="D128" s="1">
        <v>2958465</v>
      </c>
    </row>
    <row r="129" spans="1:4">
      <c r="A129">
        <v>157</v>
      </c>
      <c r="B129" t="s">
        <v>2526</v>
      </c>
      <c r="C129" s="1">
        <v>40179</v>
      </c>
      <c r="D129" s="1">
        <v>2958465</v>
      </c>
    </row>
    <row r="130" spans="1:4">
      <c r="A130">
        <v>158</v>
      </c>
      <c r="B130" t="s">
        <v>2527</v>
      </c>
      <c r="C130" s="1">
        <v>40179</v>
      </c>
      <c r="D130" s="1">
        <v>2958465</v>
      </c>
    </row>
    <row r="131" spans="1:4">
      <c r="A131">
        <v>159</v>
      </c>
      <c r="B131" t="s">
        <v>15</v>
      </c>
      <c r="C131" s="1">
        <v>40179</v>
      </c>
      <c r="D131" s="1">
        <v>2958465</v>
      </c>
    </row>
    <row r="132" spans="1:4">
      <c r="A132">
        <v>160</v>
      </c>
      <c r="B132" t="s">
        <v>2528</v>
      </c>
      <c r="C132" s="1">
        <v>40179</v>
      </c>
      <c r="D132" s="1">
        <v>2958465</v>
      </c>
    </row>
    <row r="133" spans="1:4">
      <c r="A133">
        <v>161</v>
      </c>
      <c r="B133" t="s">
        <v>2529</v>
      </c>
      <c r="C133" s="1">
        <v>40179</v>
      </c>
      <c r="D133" s="1">
        <v>2958465</v>
      </c>
    </row>
    <row r="134" spans="1:4">
      <c r="A134">
        <v>163</v>
      </c>
      <c r="B134" t="s">
        <v>2530</v>
      </c>
      <c r="C134" s="1">
        <v>40179</v>
      </c>
      <c r="D134" s="1">
        <v>2958465</v>
      </c>
    </row>
    <row r="135" spans="1:4">
      <c r="A135">
        <v>164</v>
      </c>
      <c r="B135" t="s">
        <v>2531</v>
      </c>
      <c r="C135" s="1">
        <v>40179</v>
      </c>
      <c r="D135" s="1">
        <v>2958465</v>
      </c>
    </row>
    <row r="136" spans="1:4">
      <c r="A136">
        <v>165</v>
      </c>
      <c r="B136" t="s">
        <v>2532</v>
      </c>
      <c r="C136" s="1">
        <v>40179</v>
      </c>
      <c r="D136" s="1">
        <v>2958465</v>
      </c>
    </row>
    <row r="137" spans="1:4">
      <c r="A137">
        <v>166</v>
      </c>
      <c r="B137" t="s">
        <v>2533</v>
      </c>
      <c r="C137" s="1">
        <v>40179</v>
      </c>
      <c r="D137" s="1">
        <v>2958465</v>
      </c>
    </row>
    <row r="138" spans="1:4">
      <c r="A138">
        <v>167</v>
      </c>
      <c r="B138" t="s">
        <v>2534</v>
      </c>
      <c r="C138" s="1">
        <v>40179</v>
      </c>
      <c r="D138" s="1">
        <v>2958465</v>
      </c>
    </row>
    <row r="139" spans="1:4">
      <c r="A139">
        <v>168</v>
      </c>
      <c r="B139" t="s">
        <v>2535</v>
      </c>
      <c r="C139" s="1">
        <v>40179</v>
      </c>
      <c r="D139" s="1">
        <v>2958465</v>
      </c>
    </row>
    <row r="140" spans="1:4">
      <c r="A140">
        <v>169</v>
      </c>
      <c r="B140" t="s">
        <v>2536</v>
      </c>
      <c r="C140" s="1">
        <v>40179</v>
      </c>
      <c r="D140" s="1">
        <v>2958465</v>
      </c>
    </row>
    <row r="141" spans="1:4">
      <c r="A141">
        <v>170</v>
      </c>
      <c r="B141" t="s">
        <v>2537</v>
      </c>
      <c r="C141" s="1">
        <v>40179</v>
      </c>
      <c r="D141" s="1">
        <v>2958465</v>
      </c>
    </row>
    <row r="142" spans="1:4">
      <c r="A142">
        <v>171</v>
      </c>
      <c r="B142" t="s">
        <v>2538</v>
      </c>
      <c r="C142" s="1">
        <v>40179</v>
      </c>
      <c r="D142" s="1">
        <v>2958465</v>
      </c>
    </row>
    <row r="143" spans="1:4">
      <c r="A143">
        <v>172</v>
      </c>
      <c r="B143" t="s">
        <v>16</v>
      </c>
      <c r="C143" s="1">
        <v>40179</v>
      </c>
      <c r="D143" s="1">
        <v>2958465</v>
      </c>
    </row>
    <row r="144" spans="1:4">
      <c r="A144">
        <v>173</v>
      </c>
      <c r="B144" t="s">
        <v>2539</v>
      </c>
      <c r="C144" s="1">
        <v>40179</v>
      </c>
      <c r="D144" s="1">
        <v>2958465</v>
      </c>
    </row>
    <row r="145" spans="1:4">
      <c r="A145">
        <v>174</v>
      </c>
      <c r="B145" t="s">
        <v>17</v>
      </c>
      <c r="C145" s="1">
        <v>40179</v>
      </c>
      <c r="D145" s="1">
        <v>2958465</v>
      </c>
    </row>
    <row r="146" spans="1:4">
      <c r="A146">
        <v>177</v>
      </c>
      <c r="B146" t="s">
        <v>2540</v>
      </c>
      <c r="C146" s="1">
        <v>40179</v>
      </c>
      <c r="D146" s="1">
        <v>2958465</v>
      </c>
    </row>
    <row r="147" spans="1:4">
      <c r="A147">
        <v>179</v>
      </c>
      <c r="B147" t="s">
        <v>2541</v>
      </c>
      <c r="C147" s="1">
        <v>40179</v>
      </c>
      <c r="D147" s="1">
        <v>2958465</v>
      </c>
    </row>
    <row r="148" spans="1:4">
      <c r="A148">
        <v>180</v>
      </c>
      <c r="B148" t="s">
        <v>2542</v>
      </c>
      <c r="C148" s="1">
        <v>40179</v>
      </c>
      <c r="D148" s="1">
        <v>2958465</v>
      </c>
    </row>
    <row r="149" spans="1:4">
      <c r="A149">
        <v>183</v>
      </c>
      <c r="B149" t="s">
        <v>2543</v>
      </c>
      <c r="C149" s="1">
        <v>40179</v>
      </c>
      <c r="D149" s="1">
        <v>2958465</v>
      </c>
    </row>
    <row r="150" spans="1:4">
      <c r="A150">
        <v>184</v>
      </c>
      <c r="B150" t="s">
        <v>2544</v>
      </c>
      <c r="C150" s="1">
        <v>40179</v>
      </c>
      <c r="D150" s="1">
        <v>2958465</v>
      </c>
    </row>
    <row r="151" spans="1:4">
      <c r="A151">
        <v>185</v>
      </c>
      <c r="B151" t="s">
        <v>2545</v>
      </c>
      <c r="C151" s="1">
        <v>40179</v>
      </c>
      <c r="D151" s="1">
        <v>2958465</v>
      </c>
    </row>
    <row r="152" spans="1:4">
      <c r="A152">
        <v>186</v>
      </c>
      <c r="B152" t="s">
        <v>2546</v>
      </c>
      <c r="C152" s="1">
        <v>40179</v>
      </c>
      <c r="D152" s="1">
        <v>2958465</v>
      </c>
    </row>
    <row r="153" spans="1:4">
      <c r="A153">
        <v>187</v>
      </c>
      <c r="B153" t="s">
        <v>2547</v>
      </c>
      <c r="C153" s="1">
        <v>40179</v>
      </c>
      <c r="D153" s="1">
        <v>2958465</v>
      </c>
    </row>
    <row r="154" spans="1:4">
      <c r="A154">
        <v>188</v>
      </c>
      <c r="B154" t="s">
        <v>2548</v>
      </c>
      <c r="C154" s="1">
        <v>40179</v>
      </c>
      <c r="D154" s="1">
        <v>2958465</v>
      </c>
    </row>
    <row r="155" spans="1:4">
      <c r="A155">
        <v>189</v>
      </c>
      <c r="B155" t="s">
        <v>2549</v>
      </c>
      <c r="C155" s="1">
        <v>40179</v>
      </c>
      <c r="D155" s="1">
        <v>2958465</v>
      </c>
    </row>
    <row r="156" spans="1:4">
      <c r="A156">
        <v>190</v>
      </c>
      <c r="B156" t="s">
        <v>2550</v>
      </c>
      <c r="C156" s="1">
        <v>40179</v>
      </c>
      <c r="D156" s="1">
        <v>2958465</v>
      </c>
    </row>
    <row r="157" spans="1:4">
      <c r="A157">
        <v>191</v>
      </c>
      <c r="B157" t="s">
        <v>2551</v>
      </c>
      <c r="C157" s="1">
        <v>40179</v>
      </c>
      <c r="D157" s="1">
        <v>2958465</v>
      </c>
    </row>
    <row r="158" spans="1:4">
      <c r="A158">
        <v>192</v>
      </c>
      <c r="B158" t="s">
        <v>2552</v>
      </c>
      <c r="C158" s="1">
        <v>40179</v>
      </c>
      <c r="D158" s="1">
        <v>2958465</v>
      </c>
    </row>
    <row r="159" spans="1:4">
      <c r="A159">
        <v>194</v>
      </c>
      <c r="B159" t="s">
        <v>2553</v>
      </c>
      <c r="C159" s="1">
        <v>40179</v>
      </c>
      <c r="D159" s="1">
        <v>2958465</v>
      </c>
    </row>
    <row r="160" spans="1:4">
      <c r="A160">
        <v>195</v>
      </c>
      <c r="B160" t="s">
        <v>2554</v>
      </c>
      <c r="C160" s="1">
        <v>40179</v>
      </c>
      <c r="D160" s="1">
        <v>2958465</v>
      </c>
    </row>
    <row r="161" spans="1:4">
      <c r="A161">
        <v>196</v>
      </c>
      <c r="B161" t="s">
        <v>2555</v>
      </c>
      <c r="C161" s="1">
        <v>40179</v>
      </c>
      <c r="D161" s="1">
        <v>2958465</v>
      </c>
    </row>
    <row r="162" spans="1:4">
      <c r="A162">
        <v>197</v>
      </c>
      <c r="B162" t="s">
        <v>2556</v>
      </c>
      <c r="C162" s="1">
        <v>40179</v>
      </c>
      <c r="D162" s="1">
        <v>2958465</v>
      </c>
    </row>
    <row r="163" spans="1:4">
      <c r="A163">
        <v>198</v>
      </c>
      <c r="B163" t="s">
        <v>2557</v>
      </c>
      <c r="C163" s="1">
        <v>40179</v>
      </c>
      <c r="D163" s="1">
        <v>2958465</v>
      </c>
    </row>
    <row r="164" spans="1:4">
      <c r="A164">
        <v>200</v>
      </c>
      <c r="B164" t="s">
        <v>18</v>
      </c>
      <c r="C164" s="1">
        <v>40179</v>
      </c>
      <c r="D164" s="1">
        <v>2958465</v>
      </c>
    </row>
    <row r="165" spans="1:4">
      <c r="A165">
        <v>201</v>
      </c>
      <c r="B165" t="s">
        <v>2558</v>
      </c>
      <c r="C165" s="1">
        <v>40179</v>
      </c>
      <c r="D165" s="1">
        <v>2958465</v>
      </c>
    </row>
    <row r="166" spans="1:4">
      <c r="A166">
        <v>202</v>
      </c>
      <c r="B166" t="s">
        <v>2559</v>
      </c>
      <c r="C166" s="1">
        <v>40179</v>
      </c>
      <c r="D166" s="1">
        <v>2958465</v>
      </c>
    </row>
    <row r="167" spans="1:4">
      <c r="A167">
        <v>203</v>
      </c>
      <c r="B167" t="s">
        <v>2560</v>
      </c>
      <c r="C167" s="1">
        <v>40179</v>
      </c>
      <c r="D167" s="1">
        <v>2958465</v>
      </c>
    </row>
    <row r="168" spans="1:4">
      <c r="A168">
        <v>208</v>
      </c>
      <c r="B168" t="s">
        <v>2561</v>
      </c>
      <c r="C168" s="1">
        <v>40179</v>
      </c>
      <c r="D168" s="1">
        <v>2958465</v>
      </c>
    </row>
    <row r="169" spans="1:4">
      <c r="A169">
        <v>209</v>
      </c>
      <c r="B169" t="s">
        <v>2562</v>
      </c>
      <c r="C169" s="1">
        <v>40179</v>
      </c>
      <c r="D169" s="1">
        <v>2958465</v>
      </c>
    </row>
    <row r="170" spans="1:4">
      <c r="A170">
        <v>210</v>
      </c>
      <c r="B170" t="s">
        <v>2563</v>
      </c>
      <c r="C170" s="1">
        <v>40179</v>
      </c>
      <c r="D170" s="1">
        <v>2958465</v>
      </c>
    </row>
    <row r="171" spans="1:4">
      <c r="A171">
        <v>212</v>
      </c>
      <c r="B171" t="s">
        <v>2564</v>
      </c>
      <c r="C171" s="1">
        <v>40179</v>
      </c>
      <c r="D171" s="1">
        <v>2958465</v>
      </c>
    </row>
    <row r="172" spans="1:4">
      <c r="A172">
        <v>214</v>
      </c>
      <c r="B172" t="s">
        <v>2565</v>
      </c>
      <c r="C172" s="1">
        <v>40179</v>
      </c>
      <c r="D172" s="1">
        <v>2958465</v>
      </c>
    </row>
    <row r="173" spans="1:4">
      <c r="A173">
        <v>215</v>
      </c>
      <c r="B173" t="s">
        <v>2566</v>
      </c>
      <c r="C173" s="1">
        <v>40179</v>
      </c>
      <c r="D173" s="1">
        <v>2958465</v>
      </c>
    </row>
    <row r="174" spans="1:4">
      <c r="A174">
        <v>216</v>
      </c>
      <c r="B174" t="s">
        <v>2567</v>
      </c>
      <c r="C174" s="1">
        <v>40179</v>
      </c>
      <c r="D174" s="1">
        <v>2958465</v>
      </c>
    </row>
    <row r="175" spans="1:4">
      <c r="A175">
        <v>217</v>
      </c>
      <c r="B175" t="s">
        <v>2568</v>
      </c>
      <c r="C175" s="1">
        <v>40179</v>
      </c>
      <c r="D175" s="1">
        <v>2958465</v>
      </c>
    </row>
    <row r="176" spans="1:4">
      <c r="A176">
        <v>218</v>
      </c>
      <c r="B176" t="s">
        <v>2569</v>
      </c>
      <c r="C176" s="1">
        <v>40179</v>
      </c>
      <c r="D176" s="1">
        <v>2958465</v>
      </c>
    </row>
    <row r="177" spans="1:4">
      <c r="A177">
        <v>219</v>
      </c>
      <c r="B177" t="s">
        <v>2570</v>
      </c>
      <c r="C177" s="1">
        <v>40179</v>
      </c>
      <c r="D177" s="1">
        <v>2958465</v>
      </c>
    </row>
    <row r="178" spans="1:4">
      <c r="A178">
        <v>220</v>
      </c>
      <c r="B178" t="s">
        <v>2571</v>
      </c>
      <c r="C178" s="1">
        <v>40179</v>
      </c>
      <c r="D178" s="1">
        <v>2958465</v>
      </c>
    </row>
    <row r="179" spans="1:4">
      <c r="A179">
        <v>221</v>
      </c>
      <c r="B179" t="s">
        <v>2572</v>
      </c>
      <c r="C179" s="1">
        <v>40179</v>
      </c>
      <c r="D179" s="1">
        <v>2958465</v>
      </c>
    </row>
    <row r="180" spans="1:4">
      <c r="A180">
        <v>222</v>
      </c>
      <c r="B180" t="s">
        <v>2573</v>
      </c>
      <c r="C180" s="1">
        <v>40179</v>
      </c>
      <c r="D180" s="1">
        <v>2958465</v>
      </c>
    </row>
    <row r="181" spans="1:4">
      <c r="A181">
        <v>223</v>
      </c>
      <c r="B181" t="s">
        <v>2574</v>
      </c>
      <c r="C181" s="1">
        <v>40179</v>
      </c>
      <c r="D181" s="1">
        <v>2958465</v>
      </c>
    </row>
    <row r="182" spans="1:4">
      <c r="A182">
        <v>224</v>
      </c>
      <c r="B182" t="s">
        <v>2575</v>
      </c>
      <c r="C182" s="1">
        <v>40175</v>
      </c>
      <c r="D182" s="1">
        <v>2958465</v>
      </c>
    </row>
    <row r="183" spans="1:4">
      <c r="A183">
        <v>225</v>
      </c>
      <c r="B183" t="s">
        <v>2576</v>
      </c>
      <c r="C183" s="1">
        <v>40179</v>
      </c>
      <c r="D183" s="1">
        <v>2958465</v>
      </c>
    </row>
    <row r="184" spans="1:4">
      <c r="A184">
        <v>226</v>
      </c>
      <c r="B184" t="s">
        <v>2577</v>
      </c>
      <c r="C184" s="1">
        <v>40179</v>
      </c>
      <c r="D184" s="1">
        <v>2958465</v>
      </c>
    </row>
    <row r="185" spans="1:4">
      <c r="A185">
        <v>227</v>
      </c>
      <c r="B185" t="s">
        <v>2578</v>
      </c>
      <c r="C185" s="1">
        <v>40179</v>
      </c>
      <c r="D185" s="1">
        <v>2958465</v>
      </c>
    </row>
    <row r="186" spans="1:4">
      <c r="A186">
        <v>228</v>
      </c>
      <c r="B186" t="s">
        <v>2579</v>
      </c>
      <c r="C186" s="1">
        <v>40179</v>
      </c>
      <c r="D186" s="1">
        <v>2958465</v>
      </c>
    </row>
    <row r="187" spans="1:4">
      <c r="A187">
        <v>229</v>
      </c>
      <c r="B187" t="s">
        <v>2580</v>
      </c>
      <c r="C187" s="1">
        <v>40179</v>
      </c>
      <c r="D187" s="1">
        <v>2958465</v>
      </c>
    </row>
    <row r="188" spans="1:4">
      <c r="A188">
        <v>230</v>
      </c>
      <c r="B188" t="s">
        <v>2581</v>
      </c>
      <c r="C188" s="1">
        <v>40179</v>
      </c>
      <c r="D188" s="1">
        <v>2958465</v>
      </c>
    </row>
    <row r="189" spans="1:4">
      <c r="A189">
        <v>232</v>
      </c>
      <c r="B189" t="s">
        <v>2582</v>
      </c>
      <c r="C189" s="1">
        <v>40179</v>
      </c>
      <c r="D189" s="1">
        <v>2958465</v>
      </c>
    </row>
    <row r="190" spans="1:4">
      <c r="A190">
        <v>234</v>
      </c>
      <c r="B190" t="s">
        <v>2583</v>
      </c>
      <c r="C190" s="1">
        <v>40179</v>
      </c>
      <c r="D190" s="1">
        <v>2958465</v>
      </c>
    </row>
    <row r="191" spans="1:4">
      <c r="A191">
        <v>235</v>
      </c>
      <c r="B191" t="s">
        <v>2584</v>
      </c>
      <c r="C191" s="1">
        <v>40179</v>
      </c>
      <c r="D191" s="1">
        <v>2958465</v>
      </c>
    </row>
    <row r="192" spans="1:4">
      <c r="A192">
        <v>236</v>
      </c>
      <c r="B192" t="s">
        <v>2585</v>
      </c>
      <c r="C192" s="1">
        <v>40179</v>
      </c>
      <c r="D192" s="1">
        <v>2958465</v>
      </c>
    </row>
    <row r="193" spans="1:4">
      <c r="A193">
        <v>238</v>
      </c>
      <c r="B193" t="s">
        <v>19</v>
      </c>
      <c r="C193" s="1">
        <v>40179</v>
      </c>
      <c r="D193" s="1">
        <v>2958465</v>
      </c>
    </row>
    <row r="194" spans="1:4">
      <c r="A194">
        <v>239</v>
      </c>
      <c r="B194" t="s">
        <v>2586</v>
      </c>
      <c r="C194" s="1">
        <v>40179</v>
      </c>
      <c r="D194" s="1">
        <v>2958465</v>
      </c>
    </row>
    <row r="195" spans="1:4">
      <c r="A195">
        <v>240</v>
      </c>
      <c r="B195" t="s">
        <v>2587</v>
      </c>
      <c r="C195" s="1">
        <v>40179</v>
      </c>
      <c r="D195" s="1">
        <v>2958465</v>
      </c>
    </row>
    <row r="196" spans="1:4">
      <c r="A196">
        <v>241</v>
      </c>
      <c r="B196" t="s">
        <v>2588</v>
      </c>
      <c r="C196" s="1">
        <v>40179</v>
      </c>
      <c r="D196" s="1">
        <v>2958465</v>
      </c>
    </row>
    <row r="197" spans="1:4">
      <c r="A197">
        <v>242</v>
      </c>
      <c r="B197" t="s">
        <v>2589</v>
      </c>
      <c r="C197" s="1">
        <v>40179</v>
      </c>
      <c r="D197" s="1">
        <v>2958465</v>
      </c>
    </row>
    <row r="198" spans="1:4">
      <c r="A198">
        <v>243</v>
      </c>
      <c r="B198" t="s">
        <v>2590</v>
      </c>
      <c r="C198" s="1">
        <v>40179</v>
      </c>
      <c r="D198" s="1">
        <v>2958465</v>
      </c>
    </row>
    <row r="199" spans="1:4">
      <c r="A199">
        <v>244</v>
      </c>
      <c r="B199" t="s">
        <v>2591</v>
      </c>
      <c r="C199" s="1">
        <v>40179</v>
      </c>
      <c r="D199" s="1">
        <v>2958465</v>
      </c>
    </row>
    <row r="200" spans="1:4">
      <c r="A200">
        <v>246</v>
      </c>
      <c r="B200" t="s">
        <v>2592</v>
      </c>
      <c r="C200" s="1">
        <v>40179</v>
      </c>
      <c r="D200" s="1">
        <v>2958465</v>
      </c>
    </row>
    <row r="201" spans="1:4">
      <c r="A201">
        <v>247</v>
      </c>
      <c r="B201" t="s">
        <v>2593</v>
      </c>
      <c r="C201" s="1">
        <v>40179</v>
      </c>
      <c r="D201" s="1">
        <v>2958465</v>
      </c>
    </row>
    <row r="202" spans="1:4">
      <c r="A202">
        <v>248</v>
      </c>
      <c r="B202" t="s">
        <v>2594</v>
      </c>
      <c r="C202" s="1">
        <v>40179</v>
      </c>
      <c r="D202" s="1">
        <v>2958465</v>
      </c>
    </row>
    <row r="203" spans="1:4">
      <c r="A203">
        <v>252</v>
      </c>
      <c r="B203" t="s">
        <v>2595</v>
      </c>
      <c r="C203" s="1">
        <v>40179</v>
      </c>
      <c r="D203" s="1">
        <v>2958465</v>
      </c>
    </row>
    <row r="204" spans="1:4">
      <c r="A204">
        <v>254</v>
      </c>
      <c r="B204" t="s">
        <v>2596</v>
      </c>
      <c r="C204" s="1">
        <v>40179</v>
      </c>
      <c r="D204" s="1">
        <v>2958465</v>
      </c>
    </row>
    <row r="205" spans="1:4">
      <c r="A205">
        <v>256</v>
      </c>
      <c r="B205" t="s">
        <v>2597</v>
      </c>
      <c r="C205" s="1">
        <v>40179</v>
      </c>
      <c r="D205" s="1">
        <v>2958465</v>
      </c>
    </row>
    <row r="206" spans="1:4">
      <c r="A206">
        <v>257</v>
      </c>
      <c r="B206" t="s">
        <v>20</v>
      </c>
      <c r="C206" s="1">
        <v>40179</v>
      </c>
      <c r="D206" s="1">
        <v>2958465</v>
      </c>
    </row>
    <row r="207" spans="1:4">
      <c r="A207">
        <v>261</v>
      </c>
      <c r="B207" t="s">
        <v>2598</v>
      </c>
      <c r="C207" s="1">
        <v>40179</v>
      </c>
      <c r="D207" s="1">
        <v>2958465</v>
      </c>
    </row>
    <row r="208" spans="1:4">
      <c r="A208">
        <v>262</v>
      </c>
      <c r="B208" t="s">
        <v>2599</v>
      </c>
      <c r="C208" s="1">
        <v>40179</v>
      </c>
      <c r="D208" s="1">
        <v>2958465</v>
      </c>
    </row>
    <row r="209" spans="1:4">
      <c r="A209">
        <v>268</v>
      </c>
      <c r="B209" t="s">
        <v>2600</v>
      </c>
      <c r="C209" s="1">
        <v>40179</v>
      </c>
      <c r="D209" s="1">
        <v>2958465</v>
      </c>
    </row>
    <row r="210" spans="1:4">
      <c r="A210">
        <v>272</v>
      </c>
      <c r="B210" t="s">
        <v>2601</v>
      </c>
      <c r="C210" s="1">
        <v>40179</v>
      </c>
      <c r="D210" s="1">
        <v>2958465</v>
      </c>
    </row>
    <row r="211" spans="1:4">
      <c r="A211">
        <v>273</v>
      </c>
      <c r="B211" t="s">
        <v>2602</v>
      </c>
      <c r="C211" s="1">
        <v>40179</v>
      </c>
      <c r="D211" s="1">
        <v>40543</v>
      </c>
    </row>
    <row r="212" spans="1:4">
      <c r="A212">
        <v>274</v>
      </c>
      <c r="B212" t="s">
        <v>2603</v>
      </c>
      <c r="C212" s="1">
        <v>40179</v>
      </c>
      <c r="D212" s="1">
        <v>2958465</v>
      </c>
    </row>
    <row r="213" spans="1:4">
      <c r="A213">
        <v>275</v>
      </c>
      <c r="B213" t="s">
        <v>2604</v>
      </c>
      <c r="C213" s="1">
        <v>40179</v>
      </c>
      <c r="D213" s="1">
        <v>2958465</v>
      </c>
    </row>
    <row r="214" spans="1:4">
      <c r="A214">
        <v>277</v>
      </c>
      <c r="B214" t="s">
        <v>2605</v>
      </c>
      <c r="C214" s="1">
        <v>40179</v>
      </c>
      <c r="D214" s="1">
        <v>2958465</v>
      </c>
    </row>
    <row r="215" spans="1:4">
      <c r="A215">
        <v>280</v>
      </c>
      <c r="B215" t="s">
        <v>2606</v>
      </c>
      <c r="C215" s="1">
        <v>40179</v>
      </c>
      <c r="D215" s="1">
        <v>2958465</v>
      </c>
    </row>
    <row r="216" spans="1:4">
      <c r="A216">
        <v>282</v>
      </c>
      <c r="B216" t="s">
        <v>2607</v>
      </c>
      <c r="C216" s="1">
        <v>40179</v>
      </c>
      <c r="D216" s="1">
        <v>2958465</v>
      </c>
    </row>
    <row r="217" spans="1:4">
      <c r="A217">
        <v>283</v>
      </c>
      <c r="B217" t="s">
        <v>2608</v>
      </c>
      <c r="C217" s="1">
        <v>40179</v>
      </c>
      <c r="D217" s="1">
        <v>2958465</v>
      </c>
    </row>
    <row r="218" spans="1:4">
      <c r="A218">
        <v>284</v>
      </c>
      <c r="B218" t="s">
        <v>2609</v>
      </c>
      <c r="C218" s="1">
        <v>40179</v>
      </c>
      <c r="D218" s="1">
        <v>2958465</v>
      </c>
    </row>
    <row r="219" spans="1:4">
      <c r="A219">
        <v>285</v>
      </c>
      <c r="B219" t="s">
        <v>2610</v>
      </c>
      <c r="C219" s="1">
        <v>40179</v>
      </c>
      <c r="D219" s="1">
        <v>2958465</v>
      </c>
    </row>
    <row r="220" spans="1:4">
      <c r="A220">
        <v>286</v>
      </c>
      <c r="B220" t="s">
        <v>2611</v>
      </c>
      <c r="C220" s="1">
        <v>40179</v>
      </c>
      <c r="D220" s="1">
        <v>2958465</v>
      </c>
    </row>
    <row r="221" spans="1:4">
      <c r="A221">
        <v>287</v>
      </c>
      <c r="B221" t="s">
        <v>2612</v>
      </c>
      <c r="C221" s="1">
        <v>40179</v>
      </c>
      <c r="D221" s="1">
        <v>2958465</v>
      </c>
    </row>
    <row r="222" spans="1:4">
      <c r="A222">
        <v>288</v>
      </c>
      <c r="B222" t="s">
        <v>2613</v>
      </c>
      <c r="C222" s="1">
        <v>40179</v>
      </c>
      <c r="D222" s="1">
        <v>2958465</v>
      </c>
    </row>
    <row r="223" spans="1:4">
      <c r="A223">
        <v>289</v>
      </c>
      <c r="B223" t="s">
        <v>2614</v>
      </c>
      <c r="C223" s="1">
        <v>40179</v>
      </c>
      <c r="D223" s="1">
        <v>2958465</v>
      </c>
    </row>
    <row r="224" spans="1:4">
      <c r="A224">
        <v>290</v>
      </c>
      <c r="B224" t="s">
        <v>2615</v>
      </c>
      <c r="C224" s="1">
        <v>40179</v>
      </c>
      <c r="D224" s="1">
        <v>2958465</v>
      </c>
    </row>
    <row r="225" spans="1:4">
      <c r="A225">
        <v>292</v>
      </c>
      <c r="B225" t="s">
        <v>2616</v>
      </c>
      <c r="C225" s="1">
        <v>40179</v>
      </c>
      <c r="D225" s="1">
        <v>2958465</v>
      </c>
    </row>
    <row r="226" spans="1:4">
      <c r="A226">
        <v>293</v>
      </c>
      <c r="B226" t="s">
        <v>2617</v>
      </c>
      <c r="C226" s="1">
        <v>40179</v>
      </c>
      <c r="D226" s="1">
        <v>2958465</v>
      </c>
    </row>
    <row r="227" spans="1:4">
      <c r="A227">
        <v>294</v>
      </c>
      <c r="B227" t="s">
        <v>2618</v>
      </c>
      <c r="C227" s="1">
        <v>40179</v>
      </c>
      <c r="D227" s="1">
        <v>2958465</v>
      </c>
    </row>
    <row r="228" spans="1:4">
      <c r="A228">
        <v>295</v>
      </c>
      <c r="B228" t="s">
        <v>2619</v>
      </c>
      <c r="C228" s="1">
        <v>40179</v>
      </c>
      <c r="D228" s="1">
        <v>2958465</v>
      </c>
    </row>
    <row r="229" spans="1:4">
      <c r="A229">
        <v>296</v>
      </c>
      <c r="B229" t="s">
        <v>2620</v>
      </c>
      <c r="C229" s="1">
        <v>40179</v>
      </c>
      <c r="D229" s="1">
        <v>2958465</v>
      </c>
    </row>
    <row r="230" spans="1:4">
      <c r="A230">
        <v>297</v>
      </c>
      <c r="B230" t="s">
        <v>2621</v>
      </c>
      <c r="C230" s="1">
        <v>40179</v>
      </c>
      <c r="D230" s="1">
        <v>2958465</v>
      </c>
    </row>
    <row r="231" spans="1:4">
      <c r="A231">
        <v>298</v>
      </c>
      <c r="B231" t="s">
        <v>2622</v>
      </c>
      <c r="C231" s="1">
        <v>40179</v>
      </c>
      <c r="D231" s="1">
        <v>2958465</v>
      </c>
    </row>
    <row r="232" spans="1:4">
      <c r="A232">
        <v>299</v>
      </c>
      <c r="B232" t="s">
        <v>2623</v>
      </c>
      <c r="C232" s="1">
        <v>40179</v>
      </c>
      <c r="D232" s="1">
        <v>2958465</v>
      </c>
    </row>
    <row r="233" spans="1:4">
      <c r="A233">
        <v>300</v>
      </c>
      <c r="B233" t="s">
        <v>2624</v>
      </c>
      <c r="C233" s="1">
        <v>40179</v>
      </c>
      <c r="D233" s="1">
        <v>2958465</v>
      </c>
    </row>
    <row r="234" spans="1:4">
      <c r="A234">
        <v>301</v>
      </c>
      <c r="B234" t="s">
        <v>21</v>
      </c>
      <c r="C234" s="1">
        <v>40179</v>
      </c>
      <c r="D234" s="1">
        <v>2958465</v>
      </c>
    </row>
    <row r="235" spans="1:4">
      <c r="A235">
        <v>302</v>
      </c>
      <c r="B235" t="s">
        <v>2625</v>
      </c>
      <c r="C235" s="1">
        <v>40179</v>
      </c>
      <c r="D235" s="1">
        <v>2958465</v>
      </c>
    </row>
    <row r="236" spans="1:4">
      <c r="A236">
        <v>303</v>
      </c>
      <c r="B236" t="s">
        <v>2626</v>
      </c>
      <c r="C236" s="1">
        <v>40179</v>
      </c>
      <c r="D236" s="1">
        <v>2958465</v>
      </c>
    </row>
    <row r="237" spans="1:4">
      <c r="A237">
        <v>304</v>
      </c>
      <c r="B237" t="s">
        <v>2627</v>
      </c>
      <c r="C237" s="1">
        <v>40177</v>
      </c>
      <c r="D237" s="1">
        <v>2958465</v>
      </c>
    </row>
    <row r="238" spans="1:4">
      <c r="A238">
        <v>306</v>
      </c>
      <c r="B238" t="s">
        <v>2628</v>
      </c>
      <c r="C238" s="1">
        <v>40179</v>
      </c>
      <c r="D238" s="1">
        <v>2958465</v>
      </c>
    </row>
    <row r="239" spans="1:4">
      <c r="A239">
        <v>307</v>
      </c>
      <c r="B239" t="s">
        <v>2629</v>
      </c>
      <c r="C239" s="1">
        <v>40179</v>
      </c>
      <c r="D239" s="1">
        <v>2958465</v>
      </c>
    </row>
    <row r="240" spans="1:4">
      <c r="A240">
        <v>308</v>
      </c>
      <c r="B240" t="s">
        <v>2630</v>
      </c>
      <c r="C240" s="1">
        <v>40179</v>
      </c>
      <c r="D240" s="1">
        <v>2958465</v>
      </c>
    </row>
    <row r="241" spans="1:4">
      <c r="A241">
        <v>309</v>
      </c>
      <c r="B241" t="s">
        <v>2631</v>
      </c>
      <c r="C241" s="1">
        <v>40179</v>
      </c>
      <c r="D241" s="1">
        <v>2958465</v>
      </c>
    </row>
    <row r="242" spans="1:4">
      <c r="A242">
        <v>310</v>
      </c>
      <c r="B242" t="s">
        <v>2632</v>
      </c>
      <c r="C242" s="1">
        <v>40179</v>
      </c>
      <c r="D242" s="1">
        <v>2958465</v>
      </c>
    </row>
    <row r="243" spans="1:4">
      <c r="A243">
        <v>311</v>
      </c>
      <c r="B243" t="s">
        <v>2633</v>
      </c>
      <c r="C243" s="1">
        <v>40179</v>
      </c>
      <c r="D243" s="1">
        <v>2958465</v>
      </c>
    </row>
    <row r="244" spans="1:4">
      <c r="A244">
        <v>312</v>
      </c>
      <c r="B244" t="s">
        <v>2634</v>
      </c>
      <c r="C244" s="1">
        <v>40179</v>
      </c>
      <c r="D244" s="1">
        <v>2958465</v>
      </c>
    </row>
    <row r="245" spans="1:4">
      <c r="A245">
        <v>313</v>
      </c>
      <c r="B245" t="s">
        <v>2635</v>
      </c>
      <c r="C245" s="1">
        <v>40179</v>
      </c>
      <c r="D245" s="1">
        <v>2958465</v>
      </c>
    </row>
    <row r="246" spans="1:4">
      <c r="A246">
        <v>314</v>
      </c>
      <c r="B246" t="s">
        <v>2636</v>
      </c>
      <c r="C246" s="1">
        <v>40179</v>
      </c>
      <c r="D246" s="1">
        <v>2958465</v>
      </c>
    </row>
    <row r="247" spans="1:4">
      <c r="A247">
        <v>315</v>
      </c>
      <c r="B247" t="s">
        <v>2637</v>
      </c>
      <c r="C247" s="1">
        <v>40179</v>
      </c>
      <c r="D247" s="1">
        <v>2958465</v>
      </c>
    </row>
    <row r="248" spans="1:4">
      <c r="A248">
        <v>316</v>
      </c>
      <c r="B248" t="s">
        <v>2638</v>
      </c>
      <c r="C248" s="1">
        <v>40179</v>
      </c>
      <c r="D248" s="1">
        <v>2958465</v>
      </c>
    </row>
    <row r="249" spans="1:4">
      <c r="A249">
        <v>317</v>
      </c>
      <c r="B249" t="s">
        <v>2639</v>
      </c>
      <c r="C249" s="1">
        <v>40179</v>
      </c>
      <c r="D249" s="1">
        <v>2958465</v>
      </c>
    </row>
    <row r="250" spans="1:4">
      <c r="A250">
        <v>320</v>
      </c>
      <c r="B250" t="s">
        <v>22</v>
      </c>
      <c r="C250" s="1">
        <v>40179</v>
      </c>
      <c r="D250" s="1">
        <v>2958465</v>
      </c>
    </row>
    <row r="251" spans="1:4">
      <c r="A251">
        <v>321</v>
      </c>
      <c r="B251" t="s">
        <v>2640</v>
      </c>
      <c r="C251" s="1">
        <v>40179</v>
      </c>
      <c r="D251" s="1">
        <v>2958465</v>
      </c>
    </row>
    <row r="252" spans="1:4">
      <c r="A252">
        <v>322</v>
      </c>
      <c r="B252" t="s">
        <v>2641</v>
      </c>
      <c r="C252" s="1">
        <v>40179</v>
      </c>
      <c r="D252" s="1">
        <v>2958465</v>
      </c>
    </row>
    <row r="253" spans="1:4">
      <c r="A253">
        <v>324</v>
      </c>
      <c r="B253" t="s">
        <v>2642</v>
      </c>
      <c r="C253" s="1">
        <v>40179</v>
      </c>
      <c r="D253" s="1">
        <v>2958465</v>
      </c>
    </row>
    <row r="254" spans="1:4">
      <c r="A254">
        <v>325</v>
      </c>
      <c r="B254" t="s">
        <v>2643</v>
      </c>
      <c r="C254" s="1">
        <v>40179</v>
      </c>
      <c r="D254" s="1">
        <v>2958465</v>
      </c>
    </row>
    <row r="255" spans="1:4">
      <c r="A255">
        <v>327</v>
      </c>
      <c r="B255" t="s">
        <v>2644</v>
      </c>
      <c r="C255" s="1">
        <v>40179</v>
      </c>
      <c r="D255" s="1">
        <v>2958465</v>
      </c>
    </row>
    <row r="256" spans="1:4">
      <c r="A256">
        <v>328</v>
      </c>
      <c r="B256" t="s">
        <v>2645</v>
      </c>
      <c r="C256" s="1">
        <v>40179</v>
      </c>
      <c r="D256" s="1">
        <v>2958465</v>
      </c>
    </row>
    <row r="257" spans="1:4">
      <c r="A257">
        <v>330</v>
      </c>
      <c r="B257" t="s">
        <v>2646</v>
      </c>
      <c r="C257" s="1">
        <v>40179</v>
      </c>
      <c r="D257" s="1">
        <v>2958465</v>
      </c>
    </row>
    <row r="258" spans="1:4">
      <c r="A258">
        <v>332</v>
      </c>
      <c r="B258" t="s">
        <v>2647</v>
      </c>
      <c r="C258" s="1">
        <v>40179</v>
      </c>
      <c r="D258" s="1">
        <v>2958465</v>
      </c>
    </row>
    <row r="259" spans="1:4">
      <c r="A259">
        <v>333</v>
      </c>
      <c r="B259" t="s">
        <v>2648</v>
      </c>
      <c r="C259" s="1">
        <v>40179</v>
      </c>
      <c r="D259" s="1">
        <v>2958465</v>
      </c>
    </row>
    <row r="260" spans="1:4">
      <c r="A260">
        <v>334</v>
      </c>
      <c r="B260" t="s">
        <v>2649</v>
      </c>
      <c r="C260" s="1">
        <v>40179</v>
      </c>
      <c r="D260" s="1">
        <v>2958465</v>
      </c>
    </row>
    <row r="261" spans="1:4">
      <c r="A261">
        <v>335</v>
      </c>
      <c r="B261" t="s">
        <v>2650</v>
      </c>
      <c r="C261" s="1">
        <v>40179</v>
      </c>
      <c r="D261" s="1">
        <v>2958465</v>
      </c>
    </row>
    <row r="262" spans="1:4">
      <c r="A262">
        <v>337</v>
      </c>
      <c r="B262" t="s">
        <v>2651</v>
      </c>
      <c r="C262" s="1">
        <v>40179</v>
      </c>
      <c r="D262" s="1">
        <v>2958465</v>
      </c>
    </row>
    <row r="263" spans="1:4">
      <c r="A263">
        <v>338</v>
      </c>
      <c r="B263" t="s">
        <v>2652</v>
      </c>
      <c r="C263" s="1">
        <v>40179</v>
      </c>
      <c r="D263" s="1">
        <v>2958465</v>
      </c>
    </row>
    <row r="264" spans="1:4">
      <c r="A264">
        <v>339</v>
      </c>
      <c r="B264" t="s">
        <v>2653</v>
      </c>
      <c r="C264" s="1">
        <v>40179</v>
      </c>
      <c r="D264" s="1">
        <v>2958465</v>
      </c>
    </row>
    <row r="265" spans="1:4">
      <c r="A265">
        <v>341</v>
      </c>
      <c r="B265" t="s">
        <v>2654</v>
      </c>
      <c r="C265" s="1">
        <v>40179</v>
      </c>
      <c r="D265" s="1">
        <v>2958465</v>
      </c>
    </row>
    <row r="266" spans="1:4">
      <c r="A266">
        <v>342</v>
      </c>
      <c r="B266" t="s">
        <v>2655</v>
      </c>
      <c r="C266" s="1">
        <v>40179</v>
      </c>
      <c r="D266" s="1">
        <v>2958465</v>
      </c>
    </row>
    <row r="267" spans="1:4">
      <c r="A267">
        <v>343</v>
      </c>
      <c r="B267" t="s">
        <v>2656</v>
      </c>
      <c r="C267" s="1">
        <v>40179</v>
      </c>
      <c r="D267" s="1">
        <v>2958465</v>
      </c>
    </row>
    <row r="268" spans="1:4">
      <c r="A268">
        <v>511</v>
      </c>
      <c r="B268" t="s">
        <v>2657</v>
      </c>
      <c r="C268" s="1">
        <v>40179</v>
      </c>
      <c r="D268" s="1">
        <v>2958465</v>
      </c>
    </row>
    <row r="269" spans="1:4">
      <c r="A269">
        <v>512</v>
      </c>
      <c r="B269" t="s">
        <v>2658</v>
      </c>
      <c r="C269" s="1">
        <v>40179</v>
      </c>
      <c r="D269" s="1">
        <v>2958465</v>
      </c>
    </row>
    <row r="270" spans="1:4">
      <c r="A270">
        <v>513</v>
      </c>
      <c r="B270" t="s">
        <v>2659</v>
      </c>
      <c r="C270" s="1">
        <v>40179</v>
      </c>
      <c r="D270" s="1">
        <v>2958465</v>
      </c>
    </row>
    <row r="271" spans="1:4">
      <c r="A271">
        <v>514</v>
      </c>
      <c r="B271" t="s">
        <v>2660</v>
      </c>
      <c r="C271" s="1">
        <v>40179</v>
      </c>
      <c r="D271" s="1">
        <v>2958465</v>
      </c>
    </row>
    <row r="272" spans="1:4">
      <c r="A272">
        <v>515</v>
      </c>
      <c r="B272" t="s">
        <v>2661</v>
      </c>
      <c r="C272" s="1">
        <v>40179</v>
      </c>
      <c r="D272" s="1">
        <v>2958465</v>
      </c>
    </row>
    <row r="273" spans="1:4">
      <c r="A273">
        <v>516</v>
      </c>
      <c r="B273" t="s">
        <v>2662</v>
      </c>
      <c r="C273" s="1">
        <v>40179</v>
      </c>
      <c r="D273" s="1">
        <v>2958465</v>
      </c>
    </row>
    <row r="274" spans="1:4">
      <c r="A274">
        <v>517</v>
      </c>
      <c r="B274" t="s">
        <v>2663</v>
      </c>
      <c r="C274" s="1">
        <v>40179</v>
      </c>
      <c r="D274" s="1">
        <v>2958465</v>
      </c>
    </row>
    <row r="275" spans="1:4">
      <c r="A275">
        <v>518</v>
      </c>
      <c r="B275" t="s">
        <v>2664</v>
      </c>
      <c r="C275" s="1">
        <v>40179</v>
      </c>
      <c r="D275" s="1">
        <v>2958465</v>
      </c>
    </row>
    <row r="276" spans="1:4">
      <c r="A276">
        <v>519</v>
      </c>
      <c r="B276" t="s">
        <v>2665</v>
      </c>
      <c r="C276" s="1">
        <v>40179</v>
      </c>
      <c r="D276" s="1">
        <v>2958465</v>
      </c>
    </row>
    <row r="277" spans="1:4">
      <c r="A277">
        <v>520</v>
      </c>
      <c r="B277" t="s">
        <v>2666</v>
      </c>
      <c r="C277" s="1">
        <v>40179</v>
      </c>
      <c r="D277" s="1">
        <v>2958465</v>
      </c>
    </row>
    <row r="278" spans="1:4">
      <c r="A278">
        <v>521</v>
      </c>
      <c r="B278" t="s">
        <v>2667</v>
      </c>
      <c r="C278" s="1">
        <v>40179</v>
      </c>
      <c r="D278" s="1">
        <v>2958465</v>
      </c>
    </row>
    <row r="279" spans="1:4">
      <c r="A279">
        <v>522</v>
      </c>
      <c r="B279" t="s">
        <v>2668</v>
      </c>
      <c r="C279" s="1">
        <v>40179</v>
      </c>
      <c r="D279" s="1">
        <v>2958465</v>
      </c>
    </row>
    <row r="280" spans="1:4">
      <c r="A280">
        <v>605</v>
      </c>
      <c r="B280" t="s">
        <v>2669</v>
      </c>
      <c r="C280" s="1">
        <v>40179</v>
      </c>
      <c r="D280" s="1">
        <v>2958465</v>
      </c>
    </row>
    <row r="281" spans="1:4">
      <c r="A281">
        <v>652</v>
      </c>
      <c r="B281" t="s">
        <v>2670</v>
      </c>
      <c r="C281" s="1">
        <v>40179</v>
      </c>
      <c r="D281" s="1">
        <v>2958465</v>
      </c>
    </row>
    <row r="282" spans="1:4">
      <c r="A282">
        <v>653</v>
      </c>
      <c r="B282" t="s">
        <v>2671</v>
      </c>
      <c r="C282" s="1">
        <v>40179</v>
      </c>
      <c r="D282" s="1">
        <v>2958465</v>
      </c>
    </row>
    <row r="283" spans="1:4">
      <c r="A283">
        <v>654</v>
      </c>
      <c r="B283" t="s">
        <v>2672</v>
      </c>
      <c r="C283" s="1">
        <v>40179</v>
      </c>
      <c r="D283" s="1">
        <v>2958465</v>
      </c>
    </row>
    <row r="284" spans="1:4">
      <c r="A284">
        <v>655</v>
      </c>
      <c r="B284" t="s">
        <v>2673</v>
      </c>
      <c r="C284" s="1">
        <v>40179</v>
      </c>
      <c r="D284" s="1">
        <v>2958465</v>
      </c>
    </row>
    <row r="285" spans="1:4">
      <c r="A285">
        <v>656</v>
      </c>
      <c r="B285" t="s">
        <v>2674</v>
      </c>
      <c r="C285" s="1">
        <v>40179</v>
      </c>
      <c r="D285" s="1">
        <v>2958465</v>
      </c>
    </row>
    <row r="286" spans="1:4">
      <c r="A286">
        <v>657</v>
      </c>
      <c r="B286" t="s">
        <v>2675</v>
      </c>
      <c r="C286" s="1">
        <v>40179</v>
      </c>
      <c r="D286" s="1">
        <v>2958465</v>
      </c>
    </row>
    <row r="287" spans="1:4">
      <c r="A287">
        <v>658</v>
      </c>
      <c r="B287" t="s">
        <v>2676</v>
      </c>
      <c r="C287" s="1">
        <v>40179</v>
      </c>
      <c r="D287" s="1">
        <v>2958465</v>
      </c>
    </row>
    <row r="288" spans="1:4">
      <c r="A288">
        <v>659</v>
      </c>
      <c r="B288" t="s">
        <v>2677</v>
      </c>
      <c r="C288" s="1">
        <v>40179</v>
      </c>
      <c r="D288" s="1">
        <v>2958465</v>
      </c>
    </row>
    <row r="289" spans="1:4">
      <c r="A289">
        <v>660</v>
      </c>
      <c r="B289" t="s">
        <v>2678</v>
      </c>
      <c r="C289" s="1">
        <v>40179</v>
      </c>
      <c r="D289" s="1">
        <v>2958465</v>
      </c>
    </row>
    <row r="290" spans="1:4">
      <c r="A290">
        <v>661</v>
      </c>
      <c r="B290" t="s">
        <v>2679</v>
      </c>
      <c r="C290" s="1">
        <v>40179</v>
      </c>
      <c r="D290" s="1">
        <v>2958465</v>
      </c>
    </row>
    <row r="291" spans="1:4">
      <c r="A291">
        <v>762</v>
      </c>
      <c r="B291" t="s">
        <v>2680</v>
      </c>
      <c r="C291" s="1">
        <v>40179</v>
      </c>
      <c r="D291" s="1">
        <v>2958465</v>
      </c>
    </row>
    <row r="292" spans="1:4">
      <c r="A292">
        <v>791</v>
      </c>
      <c r="B292" t="s">
        <v>2681</v>
      </c>
      <c r="C292" s="1">
        <v>40179</v>
      </c>
      <c r="D292" s="1">
        <v>2958465</v>
      </c>
    </row>
    <row r="293" spans="1:4">
      <c r="A293">
        <v>792</v>
      </c>
      <c r="B293" t="s">
        <v>2682</v>
      </c>
      <c r="C293" s="1">
        <v>40179</v>
      </c>
      <c r="D293" s="1">
        <v>2958465</v>
      </c>
    </row>
    <row r="294" spans="1:4">
      <c r="A294">
        <v>794</v>
      </c>
      <c r="B294" t="s">
        <v>2683</v>
      </c>
      <c r="C294" s="1">
        <v>40179</v>
      </c>
      <c r="D294" s="1">
        <v>2958465</v>
      </c>
    </row>
    <row r="295" spans="1:4">
      <c r="A295">
        <v>795</v>
      </c>
      <c r="B295" t="s">
        <v>2684</v>
      </c>
      <c r="C295" s="1">
        <v>40179</v>
      </c>
      <c r="D295" s="1">
        <v>2958465</v>
      </c>
    </row>
    <row r="296" spans="1:4">
      <c r="A296">
        <v>796</v>
      </c>
      <c r="B296" t="s">
        <v>2685</v>
      </c>
      <c r="C296" s="1">
        <v>40179</v>
      </c>
      <c r="D296" s="1">
        <v>2958465</v>
      </c>
    </row>
    <row r="297" spans="1:4">
      <c r="A297">
        <v>797</v>
      </c>
      <c r="B297" t="s">
        <v>2686</v>
      </c>
      <c r="C297" s="1">
        <v>40179</v>
      </c>
      <c r="D297" s="1">
        <v>2958465</v>
      </c>
    </row>
    <row r="298" spans="1:4">
      <c r="A298">
        <v>798</v>
      </c>
      <c r="B298" t="s">
        <v>2687</v>
      </c>
      <c r="C298" s="1">
        <v>40179</v>
      </c>
      <c r="D298" s="1">
        <v>2958465</v>
      </c>
    </row>
    <row r="299" spans="1:4">
      <c r="A299">
        <v>799</v>
      </c>
      <c r="B299" t="s">
        <v>2688</v>
      </c>
      <c r="C299" s="1">
        <v>40179</v>
      </c>
      <c r="D299" s="1">
        <v>2958465</v>
      </c>
    </row>
    <row r="300" spans="1:4">
      <c r="A300">
        <v>800</v>
      </c>
      <c r="B300" t="s">
        <v>2689</v>
      </c>
      <c r="C300" s="1">
        <v>40179</v>
      </c>
      <c r="D300" s="1">
        <v>2958465</v>
      </c>
    </row>
    <row r="301" spans="1:4">
      <c r="A301">
        <v>801</v>
      </c>
      <c r="B301" t="s">
        <v>2690</v>
      </c>
      <c r="C301" s="1">
        <v>40179</v>
      </c>
      <c r="D301" s="1">
        <v>2958465</v>
      </c>
    </row>
    <row r="302" spans="1:4">
      <c r="A302">
        <v>802</v>
      </c>
      <c r="B302" t="s">
        <v>2691</v>
      </c>
      <c r="C302" s="1">
        <v>40179</v>
      </c>
      <c r="D302" s="1">
        <v>2958465</v>
      </c>
    </row>
    <row r="303" spans="1:4">
      <c r="A303">
        <v>919</v>
      </c>
      <c r="B303" t="s">
        <v>2692</v>
      </c>
      <c r="C303" s="1">
        <v>40179</v>
      </c>
      <c r="D303" s="1">
        <v>2958465</v>
      </c>
    </row>
    <row r="304" spans="1:4">
      <c r="A304">
        <v>920</v>
      </c>
      <c r="B304" t="s">
        <v>2693</v>
      </c>
      <c r="C304" s="1">
        <v>40179</v>
      </c>
      <c r="D304" s="1">
        <v>2958465</v>
      </c>
    </row>
    <row r="305" spans="1:4">
      <c r="A305">
        <v>921</v>
      </c>
      <c r="B305" t="s">
        <v>2694</v>
      </c>
      <c r="C305" s="1">
        <v>40179</v>
      </c>
      <c r="D305" s="1">
        <v>2958465</v>
      </c>
    </row>
    <row r="306" spans="1:4">
      <c r="A306">
        <v>922</v>
      </c>
      <c r="B306" t="s">
        <v>2695</v>
      </c>
      <c r="C306" s="1">
        <v>40179</v>
      </c>
      <c r="D306" s="1">
        <v>2958465</v>
      </c>
    </row>
    <row r="307" spans="1:4">
      <c r="A307">
        <v>923</v>
      </c>
      <c r="B307" t="s">
        <v>2696</v>
      </c>
      <c r="C307" s="1">
        <v>40179</v>
      </c>
      <c r="D307" s="1">
        <v>2958465</v>
      </c>
    </row>
    <row r="308" spans="1:4">
      <c r="A308">
        <v>924</v>
      </c>
      <c r="B308" t="s">
        <v>2697</v>
      </c>
      <c r="C308" s="1">
        <v>40179</v>
      </c>
      <c r="D308" s="1">
        <v>2958465</v>
      </c>
    </row>
    <row r="309" spans="1:4">
      <c r="A309">
        <v>925</v>
      </c>
      <c r="B309" t="s">
        <v>2698</v>
      </c>
      <c r="C309" s="1">
        <v>40179</v>
      </c>
      <c r="D309" s="1">
        <v>2958465</v>
      </c>
    </row>
    <row r="310" spans="1:4">
      <c r="A310">
        <v>926</v>
      </c>
      <c r="B310" t="s">
        <v>2699</v>
      </c>
      <c r="C310" s="1">
        <v>40179</v>
      </c>
      <c r="D310" s="1">
        <v>2958465</v>
      </c>
    </row>
    <row r="311" spans="1:4">
      <c r="A311">
        <v>927</v>
      </c>
      <c r="B311" t="s">
        <v>2700</v>
      </c>
      <c r="C311" s="1">
        <v>40179</v>
      </c>
      <c r="D311" s="1">
        <v>2958465</v>
      </c>
    </row>
    <row r="312" spans="1:4">
      <c r="A312">
        <v>929</v>
      </c>
      <c r="B312" t="s">
        <v>2701</v>
      </c>
      <c r="C312" s="1">
        <v>40179</v>
      </c>
      <c r="D312" s="1">
        <v>2958465</v>
      </c>
    </row>
    <row r="313" spans="1:4">
      <c r="A313">
        <v>930</v>
      </c>
      <c r="B313" t="s">
        <v>2702</v>
      </c>
      <c r="C313" s="1">
        <v>40179</v>
      </c>
      <c r="D313" s="1">
        <v>2958465</v>
      </c>
    </row>
    <row r="314" spans="1:4">
      <c r="A314">
        <v>931</v>
      </c>
      <c r="B314" t="s">
        <v>2703</v>
      </c>
      <c r="C314" s="1">
        <v>40179</v>
      </c>
      <c r="D314" s="1">
        <v>2958465</v>
      </c>
    </row>
    <row r="315" spans="1:4">
      <c r="A315">
        <v>932</v>
      </c>
      <c r="B315" t="s">
        <v>2704</v>
      </c>
      <c r="C315" s="1">
        <v>40179</v>
      </c>
      <c r="D315" s="1">
        <v>2958465</v>
      </c>
    </row>
    <row r="316" spans="1:4">
      <c r="A316">
        <v>933</v>
      </c>
      <c r="B316" t="s">
        <v>2705</v>
      </c>
      <c r="C316" s="1">
        <v>40179</v>
      </c>
      <c r="D316" s="1">
        <v>2958465</v>
      </c>
    </row>
    <row r="317" spans="1:4">
      <c r="A317">
        <v>996</v>
      </c>
      <c r="B317" t="s">
        <v>2706</v>
      </c>
      <c r="C317" s="1">
        <v>40179</v>
      </c>
      <c r="D317" s="1">
        <v>2958465</v>
      </c>
    </row>
    <row r="318" spans="1:4">
      <c r="A318">
        <v>1029</v>
      </c>
      <c r="B318" t="s">
        <v>2707</v>
      </c>
      <c r="C318" s="1">
        <v>40179</v>
      </c>
      <c r="D318" s="1">
        <v>2958465</v>
      </c>
    </row>
    <row r="319" spans="1:4">
      <c r="A319">
        <v>1030</v>
      </c>
      <c r="B319" t="s">
        <v>2708</v>
      </c>
      <c r="C319" s="1">
        <v>40179</v>
      </c>
      <c r="D319" s="1">
        <v>2958465</v>
      </c>
    </row>
    <row r="320" spans="1:4">
      <c r="A320">
        <v>1092</v>
      </c>
      <c r="B320" t="s">
        <v>2709</v>
      </c>
      <c r="C320" s="1">
        <v>40179</v>
      </c>
      <c r="D320" s="1">
        <v>2958465</v>
      </c>
    </row>
    <row r="321" spans="1:4">
      <c r="A321">
        <v>1093</v>
      </c>
      <c r="B321" t="s">
        <v>2710</v>
      </c>
      <c r="C321" s="1">
        <v>40179</v>
      </c>
      <c r="D321" s="1">
        <v>2958465</v>
      </c>
    </row>
    <row r="322" spans="1:4">
      <c r="A322">
        <v>1105</v>
      </c>
      <c r="B322" t="s">
        <v>2711</v>
      </c>
      <c r="C322" s="1">
        <v>40179</v>
      </c>
      <c r="D322" s="1">
        <v>2958465</v>
      </c>
    </row>
    <row r="323" spans="1:4">
      <c r="A323">
        <v>1106</v>
      </c>
      <c r="B323" t="s">
        <v>2712</v>
      </c>
      <c r="C323" s="1">
        <v>40179</v>
      </c>
      <c r="D323" s="1">
        <v>2958465</v>
      </c>
    </row>
    <row r="324" spans="1:4">
      <c r="A324">
        <v>1107</v>
      </c>
      <c r="B324" t="s">
        <v>2713</v>
      </c>
      <c r="C324" s="1">
        <v>40179</v>
      </c>
      <c r="D324" s="1">
        <v>2958465</v>
      </c>
    </row>
    <row r="325" spans="1:4">
      <c r="A325">
        <v>1109</v>
      </c>
      <c r="B325" t="s">
        <v>2714</v>
      </c>
      <c r="C325" s="1">
        <v>40179</v>
      </c>
      <c r="D325" s="1">
        <v>2958465</v>
      </c>
    </row>
    <row r="326" spans="1:4">
      <c r="A326">
        <v>1110</v>
      </c>
      <c r="B326" t="s">
        <v>2715</v>
      </c>
      <c r="C326" s="1">
        <v>40179</v>
      </c>
      <c r="D326" s="1">
        <v>2958465</v>
      </c>
    </row>
    <row r="327" spans="1:4">
      <c r="A327">
        <v>1112</v>
      </c>
      <c r="B327" t="s">
        <v>23</v>
      </c>
      <c r="C327" s="1">
        <v>40179</v>
      </c>
      <c r="D327" s="1">
        <v>2958465</v>
      </c>
    </row>
    <row r="328" spans="1:4">
      <c r="A328">
        <v>1113</v>
      </c>
      <c r="B328" t="s">
        <v>24</v>
      </c>
      <c r="C328" s="1">
        <v>40179</v>
      </c>
      <c r="D328" s="1">
        <v>2958465</v>
      </c>
    </row>
    <row r="329" spans="1:4">
      <c r="A329">
        <v>1114</v>
      </c>
      <c r="B329" t="s">
        <v>2716</v>
      </c>
      <c r="C329" s="1">
        <v>40179</v>
      </c>
      <c r="D329" s="1">
        <v>2958465</v>
      </c>
    </row>
    <row r="330" spans="1:4">
      <c r="A330">
        <v>1115</v>
      </c>
      <c r="B330" t="s">
        <v>2717</v>
      </c>
      <c r="C330" s="1">
        <v>40179</v>
      </c>
      <c r="D330" s="1">
        <v>2958465</v>
      </c>
    </row>
    <row r="331" spans="1:4">
      <c r="A331">
        <v>1116</v>
      </c>
      <c r="B331" t="s">
        <v>2718</v>
      </c>
      <c r="C331" s="1">
        <v>40179</v>
      </c>
      <c r="D331" s="1">
        <v>2958465</v>
      </c>
    </row>
    <row r="332" spans="1:4">
      <c r="A332">
        <v>1118</v>
      </c>
      <c r="B332" t="s">
        <v>2719</v>
      </c>
      <c r="C332" s="1">
        <v>40179</v>
      </c>
      <c r="D332" s="1">
        <v>2958465</v>
      </c>
    </row>
    <row r="333" spans="1:4">
      <c r="A333">
        <v>1119</v>
      </c>
      <c r="B333" t="s">
        <v>2720</v>
      </c>
      <c r="C333" s="1">
        <v>40179</v>
      </c>
      <c r="D333" s="1">
        <v>2958465</v>
      </c>
    </row>
    <row r="334" spans="1:4">
      <c r="A334">
        <v>1120</v>
      </c>
      <c r="B334" t="s">
        <v>2721</v>
      </c>
      <c r="C334" s="1">
        <v>40179</v>
      </c>
      <c r="D334" s="1">
        <v>2958465</v>
      </c>
    </row>
    <row r="335" spans="1:4">
      <c r="A335">
        <v>1121</v>
      </c>
      <c r="B335" t="s">
        <v>2722</v>
      </c>
      <c r="C335" s="1">
        <v>40179</v>
      </c>
      <c r="D335" s="1">
        <v>2958465</v>
      </c>
    </row>
    <row r="336" spans="1:4">
      <c r="A336">
        <v>1122</v>
      </c>
      <c r="B336" t="s">
        <v>2723</v>
      </c>
      <c r="C336" s="1">
        <v>40179</v>
      </c>
      <c r="D336" s="1">
        <v>2958465</v>
      </c>
    </row>
    <row r="337" spans="1:4">
      <c r="A337">
        <v>1128</v>
      </c>
      <c r="B337" t="s">
        <v>2724</v>
      </c>
      <c r="C337" s="1">
        <v>40179</v>
      </c>
      <c r="D337" s="1">
        <v>2958465</v>
      </c>
    </row>
    <row r="338" spans="1:4">
      <c r="A338">
        <v>1129</v>
      </c>
      <c r="B338" t="s">
        <v>2725</v>
      </c>
      <c r="C338" s="1">
        <v>40179</v>
      </c>
      <c r="D338" s="1">
        <v>2958465</v>
      </c>
    </row>
    <row r="339" spans="1:4">
      <c r="A339">
        <v>1131</v>
      </c>
      <c r="B339" t="s">
        <v>2726</v>
      </c>
      <c r="C339" s="1">
        <v>40179</v>
      </c>
      <c r="D339" s="1">
        <v>2958465</v>
      </c>
    </row>
    <row r="340" spans="1:4">
      <c r="A340">
        <v>1132</v>
      </c>
      <c r="B340" t="s">
        <v>2727</v>
      </c>
      <c r="C340" s="1">
        <v>40179</v>
      </c>
      <c r="D340" s="1">
        <v>2958465</v>
      </c>
    </row>
    <row r="341" spans="1:4">
      <c r="A341">
        <v>1139</v>
      </c>
      <c r="B341" t="s">
        <v>2728</v>
      </c>
      <c r="C341" s="1">
        <v>40179</v>
      </c>
      <c r="D341" s="1">
        <v>2958465</v>
      </c>
    </row>
    <row r="342" spans="1:4">
      <c r="A342">
        <v>1140</v>
      </c>
      <c r="B342" t="s">
        <v>2729</v>
      </c>
      <c r="C342" s="1">
        <v>40179</v>
      </c>
      <c r="D342" s="1">
        <v>40908</v>
      </c>
    </row>
    <row r="343" spans="1:4">
      <c r="A343">
        <v>1141</v>
      </c>
      <c r="B343" t="s">
        <v>2730</v>
      </c>
      <c r="C343" s="1">
        <v>40179</v>
      </c>
      <c r="D343" s="1">
        <v>2958465</v>
      </c>
    </row>
    <row r="344" spans="1:4">
      <c r="A344">
        <v>1142</v>
      </c>
      <c r="B344" t="s">
        <v>2731</v>
      </c>
      <c r="C344" s="1">
        <v>40179</v>
      </c>
      <c r="D344" s="1">
        <v>2958465</v>
      </c>
    </row>
    <row r="345" spans="1:4">
      <c r="A345">
        <v>1143</v>
      </c>
      <c r="B345" t="s">
        <v>2732</v>
      </c>
      <c r="C345" s="1">
        <v>40179</v>
      </c>
      <c r="D345" s="1">
        <v>2958465</v>
      </c>
    </row>
    <row r="346" spans="1:4">
      <c r="A346">
        <v>1144</v>
      </c>
      <c r="B346" t="s">
        <v>2733</v>
      </c>
      <c r="C346" s="1">
        <v>40179</v>
      </c>
      <c r="D346" s="1">
        <v>2958465</v>
      </c>
    </row>
    <row r="347" spans="1:4">
      <c r="A347">
        <v>1145</v>
      </c>
      <c r="B347" t="s">
        <v>2734</v>
      </c>
      <c r="C347" s="1">
        <v>40179</v>
      </c>
      <c r="D347" s="1">
        <v>2958465</v>
      </c>
    </row>
    <row r="348" spans="1:4">
      <c r="A348">
        <v>1146</v>
      </c>
      <c r="B348" t="s">
        <v>25</v>
      </c>
      <c r="C348" s="1">
        <v>40179</v>
      </c>
      <c r="D348" s="1">
        <v>2958465</v>
      </c>
    </row>
    <row r="349" spans="1:4">
      <c r="A349">
        <v>1147</v>
      </c>
      <c r="B349" t="s">
        <v>2735</v>
      </c>
      <c r="C349" s="1">
        <v>40179</v>
      </c>
      <c r="D349" s="1">
        <v>2958465</v>
      </c>
    </row>
    <row r="350" spans="1:4">
      <c r="A350">
        <v>1148</v>
      </c>
      <c r="B350" t="s">
        <v>2736</v>
      </c>
      <c r="C350" s="1">
        <v>40179</v>
      </c>
      <c r="D350" s="1">
        <v>2958465</v>
      </c>
    </row>
    <row r="351" spans="1:4">
      <c r="A351">
        <v>1149</v>
      </c>
      <c r="B351" t="s">
        <v>2737</v>
      </c>
      <c r="C351" s="1">
        <v>40179</v>
      </c>
      <c r="D351" s="1">
        <v>2958465</v>
      </c>
    </row>
    <row r="352" spans="1:4">
      <c r="A352">
        <v>1150</v>
      </c>
      <c r="B352" t="s">
        <v>2738</v>
      </c>
      <c r="C352" s="1">
        <v>40179</v>
      </c>
      <c r="D352" s="1">
        <v>2958465</v>
      </c>
    </row>
    <row r="353" spans="1:4">
      <c r="A353">
        <v>1151</v>
      </c>
      <c r="B353" t="s">
        <v>2739</v>
      </c>
      <c r="C353" s="1">
        <v>40179</v>
      </c>
      <c r="D353" s="1">
        <v>2958465</v>
      </c>
    </row>
    <row r="354" spans="1:4">
      <c r="A354">
        <v>1153</v>
      </c>
      <c r="B354" t="s">
        <v>2740</v>
      </c>
      <c r="C354" s="1">
        <v>40179</v>
      </c>
      <c r="D354" s="1">
        <v>2958465</v>
      </c>
    </row>
    <row r="355" spans="1:4">
      <c r="A355">
        <v>1154</v>
      </c>
      <c r="B355" t="s">
        <v>2741</v>
      </c>
      <c r="C355" s="1">
        <v>40179</v>
      </c>
      <c r="D355" s="1">
        <v>2958465</v>
      </c>
    </row>
    <row r="356" spans="1:4">
      <c r="A356">
        <v>1156</v>
      </c>
      <c r="B356" t="s">
        <v>2742</v>
      </c>
      <c r="C356" s="1">
        <v>40179</v>
      </c>
      <c r="D356" s="1">
        <v>2958465</v>
      </c>
    </row>
    <row r="357" spans="1:4">
      <c r="A357">
        <v>1157</v>
      </c>
      <c r="B357" t="s">
        <v>2743</v>
      </c>
      <c r="C357" s="1">
        <v>40179</v>
      </c>
      <c r="D357" s="1">
        <v>2958465</v>
      </c>
    </row>
    <row r="358" spans="1:4">
      <c r="A358">
        <v>1158</v>
      </c>
      <c r="B358" t="s">
        <v>2744</v>
      </c>
      <c r="C358" s="1">
        <v>40179</v>
      </c>
      <c r="D358" s="1">
        <v>2958465</v>
      </c>
    </row>
    <row r="359" spans="1:4">
      <c r="A359">
        <v>1159</v>
      </c>
      <c r="B359" t="s">
        <v>2745</v>
      </c>
      <c r="C359" s="1">
        <v>40179</v>
      </c>
      <c r="D359" s="1">
        <v>2958465</v>
      </c>
    </row>
    <row r="360" spans="1:4">
      <c r="A360">
        <v>1160</v>
      </c>
      <c r="B360" t="s">
        <v>2746</v>
      </c>
      <c r="C360" s="1">
        <v>40179</v>
      </c>
      <c r="D360" s="1">
        <v>2958465</v>
      </c>
    </row>
    <row r="361" spans="1:4">
      <c r="A361">
        <v>1161</v>
      </c>
      <c r="B361" t="s">
        <v>2747</v>
      </c>
      <c r="C361" s="1">
        <v>40179</v>
      </c>
      <c r="D361" s="1">
        <v>2958465</v>
      </c>
    </row>
    <row r="362" spans="1:4">
      <c r="A362">
        <v>1162</v>
      </c>
      <c r="B362" t="s">
        <v>2748</v>
      </c>
      <c r="C362" s="1">
        <v>40179</v>
      </c>
      <c r="D362" s="1">
        <v>2958465</v>
      </c>
    </row>
    <row r="363" spans="1:4">
      <c r="A363">
        <v>1163</v>
      </c>
      <c r="B363" t="s">
        <v>2749</v>
      </c>
      <c r="C363" s="1">
        <v>40179</v>
      </c>
      <c r="D363" s="1">
        <v>2958465</v>
      </c>
    </row>
    <row r="364" spans="1:4">
      <c r="A364">
        <v>1164</v>
      </c>
      <c r="B364" t="s">
        <v>2750</v>
      </c>
      <c r="C364" s="1">
        <v>40179</v>
      </c>
      <c r="D364" s="1">
        <v>2958465</v>
      </c>
    </row>
    <row r="365" spans="1:4">
      <c r="A365">
        <v>1165</v>
      </c>
      <c r="B365" t="s">
        <v>2751</v>
      </c>
      <c r="C365" s="1">
        <v>40179</v>
      </c>
      <c r="D365" s="1">
        <v>2958465</v>
      </c>
    </row>
    <row r="366" spans="1:4">
      <c r="A366">
        <v>1166</v>
      </c>
      <c r="B366" t="s">
        <v>2752</v>
      </c>
      <c r="C366" s="1">
        <v>40179</v>
      </c>
      <c r="D366" s="1">
        <v>2958465</v>
      </c>
    </row>
    <row r="367" spans="1:4">
      <c r="A367">
        <v>1167</v>
      </c>
      <c r="B367" t="s">
        <v>2753</v>
      </c>
      <c r="C367" s="1">
        <v>40179</v>
      </c>
      <c r="D367" s="1">
        <v>2958465</v>
      </c>
    </row>
    <row r="368" spans="1:4">
      <c r="A368">
        <v>1168</v>
      </c>
      <c r="B368" t="s">
        <v>2754</v>
      </c>
      <c r="C368" s="1">
        <v>40179</v>
      </c>
      <c r="D368" s="1">
        <v>2958465</v>
      </c>
    </row>
    <row r="369" spans="1:4">
      <c r="A369">
        <v>1169</v>
      </c>
      <c r="B369" t="s">
        <v>2755</v>
      </c>
      <c r="C369" s="1">
        <v>40179</v>
      </c>
      <c r="D369" s="1">
        <v>2958465</v>
      </c>
    </row>
    <row r="370" spans="1:4">
      <c r="A370">
        <v>1170</v>
      </c>
      <c r="B370" t="s">
        <v>2756</v>
      </c>
      <c r="C370" s="1">
        <v>40179</v>
      </c>
      <c r="D370" s="1">
        <v>2958465</v>
      </c>
    </row>
    <row r="371" spans="1:4">
      <c r="A371">
        <v>1171</v>
      </c>
      <c r="B371" t="s">
        <v>2757</v>
      </c>
      <c r="C371" s="1">
        <v>40179</v>
      </c>
      <c r="D371" s="1">
        <v>2958465</v>
      </c>
    </row>
    <row r="372" spans="1:4">
      <c r="A372">
        <v>1173</v>
      </c>
      <c r="B372" t="s">
        <v>2758</v>
      </c>
      <c r="C372" s="1">
        <v>40179</v>
      </c>
      <c r="D372" s="1">
        <v>2958465</v>
      </c>
    </row>
    <row r="373" spans="1:4">
      <c r="A373">
        <v>1174</v>
      </c>
      <c r="B373" t="s">
        <v>2759</v>
      </c>
      <c r="C373" s="1">
        <v>40179</v>
      </c>
      <c r="D373" s="1">
        <v>2958465</v>
      </c>
    </row>
    <row r="374" spans="1:4">
      <c r="A374">
        <v>1175</v>
      </c>
      <c r="B374" t="s">
        <v>2760</v>
      </c>
      <c r="C374" s="1">
        <v>40179</v>
      </c>
      <c r="D374" s="1">
        <v>2958465</v>
      </c>
    </row>
    <row r="375" spans="1:4">
      <c r="A375">
        <v>1176</v>
      </c>
      <c r="B375" t="s">
        <v>2761</v>
      </c>
      <c r="C375" s="1">
        <v>40179</v>
      </c>
      <c r="D375" s="1">
        <v>2958465</v>
      </c>
    </row>
    <row r="376" spans="1:4">
      <c r="A376">
        <v>1177</v>
      </c>
      <c r="B376" t="s">
        <v>2762</v>
      </c>
      <c r="C376" s="1">
        <v>40179</v>
      </c>
      <c r="D376" s="1">
        <v>2958465</v>
      </c>
    </row>
    <row r="377" spans="1:4">
      <c r="A377">
        <v>1179</v>
      </c>
      <c r="B377" t="s">
        <v>2763</v>
      </c>
      <c r="C377" s="1">
        <v>40179</v>
      </c>
      <c r="D377" s="1">
        <v>2958465</v>
      </c>
    </row>
    <row r="378" spans="1:4">
      <c r="A378">
        <v>1180</v>
      </c>
      <c r="B378" t="s">
        <v>2764</v>
      </c>
      <c r="C378" s="1">
        <v>40179</v>
      </c>
      <c r="D378" s="1">
        <v>2958465</v>
      </c>
    </row>
    <row r="379" spans="1:4">
      <c r="A379">
        <v>1181</v>
      </c>
      <c r="B379" t="s">
        <v>2765</v>
      </c>
      <c r="C379" s="1">
        <v>40179</v>
      </c>
      <c r="D379" s="1">
        <v>2958465</v>
      </c>
    </row>
    <row r="380" spans="1:4">
      <c r="A380">
        <v>1182</v>
      </c>
      <c r="B380" t="s">
        <v>2766</v>
      </c>
      <c r="C380" s="1">
        <v>40179</v>
      </c>
      <c r="D380" s="1">
        <v>2958465</v>
      </c>
    </row>
    <row r="381" spans="1:4">
      <c r="A381">
        <v>1184</v>
      </c>
      <c r="B381" t="s">
        <v>2767</v>
      </c>
      <c r="C381" s="1">
        <v>40179</v>
      </c>
      <c r="D381" s="1">
        <v>2958465</v>
      </c>
    </row>
    <row r="382" spans="1:4">
      <c r="A382">
        <v>1185</v>
      </c>
      <c r="B382" t="s">
        <v>2768</v>
      </c>
      <c r="C382" s="1">
        <v>40179</v>
      </c>
      <c r="D382" s="1">
        <v>2958465</v>
      </c>
    </row>
    <row r="383" spans="1:4">
      <c r="A383">
        <v>1186</v>
      </c>
      <c r="B383" t="s">
        <v>2769</v>
      </c>
      <c r="C383" s="1">
        <v>40179</v>
      </c>
      <c r="D383" s="1">
        <v>2958465</v>
      </c>
    </row>
    <row r="384" spans="1:4">
      <c r="A384">
        <v>1187</v>
      </c>
      <c r="B384" t="s">
        <v>2770</v>
      </c>
      <c r="C384" s="1">
        <v>40179</v>
      </c>
      <c r="D384" s="1">
        <v>2958465</v>
      </c>
    </row>
    <row r="385" spans="1:4">
      <c r="A385">
        <v>1188</v>
      </c>
      <c r="B385" t="s">
        <v>2771</v>
      </c>
      <c r="C385" s="1">
        <v>40179</v>
      </c>
      <c r="D385" s="1">
        <v>2958465</v>
      </c>
    </row>
    <row r="386" spans="1:4">
      <c r="A386">
        <v>1189</v>
      </c>
      <c r="B386" t="s">
        <v>2772</v>
      </c>
      <c r="C386" s="1">
        <v>40179</v>
      </c>
      <c r="D386" s="1">
        <v>2958465</v>
      </c>
    </row>
    <row r="387" spans="1:4">
      <c r="A387">
        <v>1190</v>
      </c>
      <c r="B387" t="s">
        <v>2773</v>
      </c>
      <c r="C387" s="1">
        <v>40179</v>
      </c>
      <c r="D387" s="1">
        <v>2958465</v>
      </c>
    </row>
    <row r="388" spans="1:4">
      <c r="A388">
        <v>1191</v>
      </c>
      <c r="B388" t="s">
        <v>2774</v>
      </c>
      <c r="C388" s="1">
        <v>40179</v>
      </c>
      <c r="D388" s="1">
        <v>2958465</v>
      </c>
    </row>
    <row r="389" spans="1:4">
      <c r="A389">
        <v>1192</v>
      </c>
      <c r="B389" t="s">
        <v>2775</v>
      </c>
      <c r="C389" s="1">
        <v>40179</v>
      </c>
      <c r="D389" s="1">
        <v>2958465</v>
      </c>
    </row>
    <row r="390" spans="1:4">
      <c r="A390">
        <v>1193</v>
      </c>
      <c r="B390" t="s">
        <v>2776</v>
      </c>
      <c r="C390" s="1">
        <v>40179</v>
      </c>
      <c r="D390" s="1">
        <v>2958465</v>
      </c>
    </row>
    <row r="391" spans="1:4">
      <c r="A391">
        <v>1194</v>
      </c>
      <c r="B391" t="s">
        <v>26</v>
      </c>
      <c r="C391" s="1">
        <v>40179</v>
      </c>
      <c r="D391" s="1">
        <v>2958465</v>
      </c>
    </row>
    <row r="392" spans="1:4">
      <c r="A392">
        <v>1195</v>
      </c>
      <c r="B392" t="s">
        <v>2777</v>
      </c>
      <c r="C392" s="1">
        <v>40179</v>
      </c>
      <c r="D392" s="1">
        <v>2958465</v>
      </c>
    </row>
    <row r="393" spans="1:4">
      <c r="A393">
        <v>1196</v>
      </c>
      <c r="B393" t="s">
        <v>27</v>
      </c>
      <c r="C393" s="1">
        <v>40179</v>
      </c>
      <c r="D393" s="1">
        <v>2958465</v>
      </c>
    </row>
    <row r="394" spans="1:4">
      <c r="A394">
        <v>1197</v>
      </c>
      <c r="B394" t="s">
        <v>2778</v>
      </c>
      <c r="C394" s="1">
        <v>40179</v>
      </c>
      <c r="D394" s="1">
        <v>2958465</v>
      </c>
    </row>
    <row r="395" spans="1:4">
      <c r="A395">
        <v>1199</v>
      </c>
      <c r="B395" t="s">
        <v>2779</v>
      </c>
      <c r="C395" s="1">
        <v>40179</v>
      </c>
      <c r="D395" s="1">
        <v>2958465</v>
      </c>
    </row>
    <row r="396" spans="1:4">
      <c r="A396">
        <v>1200</v>
      </c>
      <c r="B396" t="s">
        <v>2780</v>
      </c>
      <c r="C396" s="1">
        <v>40179</v>
      </c>
      <c r="D396" s="1">
        <v>2958465</v>
      </c>
    </row>
    <row r="397" spans="1:4">
      <c r="A397">
        <v>1201</v>
      </c>
      <c r="B397" t="s">
        <v>2781</v>
      </c>
      <c r="C397" s="1">
        <v>40179</v>
      </c>
      <c r="D397" s="1">
        <v>2958465</v>
      </c>
    </row>
    <row r="398" spans="1:4">
      <c r="A398">
        <v>1202</v>
      </c>
      <c r="B398" t="s">
        <v>2782</v>
      </c>
      <c r="C398" s="1">
        <v>40179</v>
      </c>
      <c r="D398" s="1">
        <v>2958465</v>
      </c>
    </row>
    <row r="399" spans="1:4">
      <c r="A399">
        <v>1203</v>
      </c>
      <c r="B399" t="s">
        <v>2783</v>
      </c>
      <c r="C399" s="1">
        <v>40179</v>
      </c>
      <c r="D399" s="1">
        <v>2958465</v>
      </c>
    </row>
    <row r="400" spans="1:4">
      <c r="A400">
        <v>1204</v>
      </c>
      <c r="B400" t="s">
        <v>2784</v>
      </c>
      <c r="C400" s="1">
        <v>40179</v>
      </c>
      <c r="D400" s="1">
        <v>2958465</v>
      </c>
    </row>
    <row r="401" spans="1:4">
      <c r="A401">
        <v>1205</v>
      </c>
      <c r="B401" t="s">
        <v>2785</v>
      </c>
      <c r="C401" s="1">
        <v>40179</v>
      </c>
      <c r="D401" s="1">
        <v>2958465</v>
      </c>
    </row>
    <row r="402" spans="1:4">
      <c r="A402">
        <v>1206</v>
      </c>
      <c r="B402" t="s">
        <v>2786</v>
      </c>
      <c r="C402" s="1">
        <v>40179</v>
      </c>
      <c r="D402" s="1">
        <v>2958465</v>
      </c>
    </row>
    <row r="403" spans="1:4">
      <c r="A403">
        <v>1207</v>
      </c>
      <c r="B403" t="s">
        <v>2787</v>
      </c>
      <c r="C403" s="1">
        <v>40179</v>
      </c>
      <c r="D403" s="1">
        <v>2958465</v>
      </c>
    </row>
    <row r="404" spans="1:4">
      <c r="A404">
        <v>1210</v>
      </c>
      <c r="B404" t="s">
        <v>2788</v>
      </c>
      <c r="C404" s="1">
        <v>40179</v>
      </c>
      <c r="D404" s="1">
        <v>2958465</v>
      </c>
    </row>
    <row r="405" spans="1:4">
      <c r="A405">
        <v>1211</v>
      </c>
      <c r="B405" t="s">
        <v>2789</v>
      </c>
      <c r="C405" s="1">
        <v>40179</v>
      </c>
      <c r="D405" s="1">
        <v>2958465</v>
      </c>
    </row>
    <row r="406" spans="1:4">
      <c r="A406">
        <v>1212</v>
      </c>
      <c r="B406" t="s">
        <v>2790</v>
      </c>
      <c r="C406" s="1">
        <v>40179</v>
      </c>
      <c r="D406" s="1">
        <v>2958465</v>
      </c>
    </row>
    <row r="407" spans="1:4">
      <c r="A407">
        <v>1213</v>
      </c>
      <c r="B407" t="s">
        <v>2791</v>
      </c>
      <c r="C407" s="1">
        <v>40179</v>
      </c>
      <c r="D407" s="1">
        <v>2958465</v>
      </c>
    </row>
    <row r="408" spans="1:4">
      <c r="A408">
        <v>1214</v>
      </c>
      <c r="B408" t="s">
        <v>2792</v>
      </c>
      <c r="C408" s="1">
        <v>40179</v>
      </c>
      <c r="D408" s="1">
        <v>2958465</v>
      </c>
    </row>
    <row r="409" spans="1:4">
      <c r="A409">
        <v>1217</v>
      </c>
      <c r="B409" t="s">
        <v>2793</v>
      </c>
      <c r="C409" s="1">
        <v>40179</v>
      </c>
      <c r="D409" s="1">
        <v>2958465</v>
      </c>
    </row>
    <row r="410" spans="1:4">
      <c r="A410">
        <v>1218</v>
      </c>
      <c r="B410" t="s">
        <v>2794</v>
      </c>
      <c r="C410" s="1">
        <v>40179</v>
      </c>
      <c r="D410" s="1">
        <v>2958465</v>
      </c>
    </row>
    <row r="411" spans="1:4">
      <c r="A411">
        <v>1219</v>
      </c>
      <c r="B411" t="s">
        <v>2795</v>
      </c>
      <c r="C411" s="1">
        <v>40179</v>
      </c>
      <c r="D411" s="1">
        <v>2958465</v>
      </c>
    </row>
    <row r="412" spans="1:4">
      <c r="A412">
        <v>1220</v>
      </c>
      <c r="B412" t="s">
        <v>2796</v>
      </c>
      <c r="C412" s="1">
        <v>40179</v>
      </c>
      <c r="D412" s="1">
        <v>2958465</v>
      </c>
    </row>
    <row r="413" spans="1:4">
      <c r="A413">
        <v>1221</v>
      </c>
      <c r="B413" t="s">
        <v>2797</v>
      </c>
      <c r="C413" s="1">
        <v>40179</v>
      </c>
      <c r="D413" s="1">
        <v>2958465</v>
      </c>
    </row>
    <row r="414" spans="1:4">
      <c r="A414">
        <v>1223</v>
      </c>
      <c r="B414" t="s">
        <v>2798</v>
      </c>
      <c r="C414" s="1">
        <v>40179</v>
      </c>
      <c r="D414" s="1">
        <v>2958465</v>
      </c>
    </row>
    <row r="415" spans="1:4">
      <c r="A415">
        <v>1224</v>
      </c>
      <c r="B415" t="s">
        <v>2799</v>
      </c>
      <c r="C415" s="1">
        <v>40179</v>
      </c>
      <c r="D415" s="1">
        <v>2958465</v>
      </c>
    </row>
    <row r="416" spans="1:4">
      <c r="A416">
        <v>1225</v>
      </c>
      <c r="B416" t="s">
        <v>2800</v>
      </c>
      <c r="C416" s="1">
        <v>40179</v>
      </c>
      <c r="D416" s="1">
        <v>2958465</v>
      </c>
    </row>
    <row r="417" spans="1:4">
      <c r="A417">
        <v>1226</v>
      </c>
      <c r="B417" t="s">
        <v>2801</v>
      </c>
      <c r="C417" s="1">
        <v>40179</v>
      </c>
      <c r="D417" s="1">
        <v>2958465</v>
      </c>
    </row>
    <row r="418" spans="1:4">
      <c r="A418">
        <v>1227</v>
      </c>
      <c r="B418" t="s">
        <v>2802</v>
      </c>
      <c r="C418" s="1">
        <v>40179</v>
      </c>
      <c r="D418" s="1">
        <v>2958465</v>
      </c>
    </row>
    <row r="419" spans="1:4">
      <c r="A419">
        <v>1228</v>
      </c>
      <c r="B419" t="s">
        <v>2803</v>
      </c>
      <c r="C419" s="1">
        <v>40179</v>
      </c>
      <c r="D419" s="1">
        <v>2958465</v>
      </c>
    </row>
    <row r="420" spans="1:4">
      <c r="A420">
        <v>1229</v>
      </c>
      <c r="B420" t="s">
        <v>2804</v>
      </c>
      <c r="C420" s="1">
        <v>40179</v>
      </c>
      <c r="D420" s="1">
        <v>2958465</v>
      </c>
    </row>
    <row r="421" spans="1:4">
      <c r="A421">
        <v>1230</v>
      </c>
      <c r="B421" t="s">
        <v>2805</v>
      </c>
      <c r="C421" s="1">
        <v>40179</v>
      </c>
      <c r="D421" s="1">
        <v>2958465</v>
      </c>
    </row>
    <row r="422" spans="1:4">
      <c r="A422">
        <v>1231</v>
      </c>
      <c r="B422" t="s">
        <v>2806</v>
      </c>
      <c r="C422" s="1">
        <v>40179</v>
      </c>
      <c r="D422" s="1">
        <v>2958465</v>
      </c>
    </row>
    <row r="423" spans="1:4">
      <c r="A423">
        <v>1232</v>
      </c>
      <c r="B423" t="s">
        <v>2807</v>
      </c>
      <c r="C423" s="1">
        <v>40179</v>
      </c>
      <c r="D423" s="1">
        <v>2958465</v>
      </c>
    </row>
    <row r="424" spans="1:4">
      <c r="A424">
        <v>1233</v>
      </c>
      <c r="B424" t="s">
        <v>2808</v>
      </c>
      <c r="C424" s="1">
        <v>40179</v>
      </c>
      <c r="D424" s="1">
        <v>2958465</v>
      </c>
    </row>
    <row r="425" spans="1:4">
      <c r="A425">
        <v>1235</v>
      </c>
      <c r="B425" t="s">
        <v>2809</v>
      </c>
      <c r="C425" s="1">
        <v>40179</v>
      </c>
      <c r="D425" s="1">
        <v>2958465</v>
      </c>
    </row>
    <row r="426" spans="1:4">
      <c r="A426">
        <v>1236</v>
      </c>
      <c r="B426" t="s">
        <v>2810</v>
      </c>
      <c r="C426" s="1">
        <v>40179</v>
      </c>
      <c r="D426" s="1">
        <v>2958465</v>
      </c>
    </row>
    <row r="427" spans="1:4">
      <c r="A427">
        <v>1239</v>
      </c>
      <c r="B427" t="s">
        <v>28</v>
      </c>
      <c r="C427" s="1">
        <v>40179</v>
      </c>
      <c r="D427" s="1">
        <v>2958465</v>
      </c>
    </row>
    <row r="428" spans="1:4">
      <c r="A428">
        <v>1240</v>
      </c>
      <c r="B428" t="s">
        <v>2811</v>
      </c>
      <c r="C428" s="1">
        <v>40179</v>
      </c>
      <c r="D428" s="1">
        <v>2958465</v>
      </c>
    </row>
    <row r="429" spans="1:4">
      <c r="A429">
        <v>1241</v>
      </c>
      <c r="B429" t="s">
        <v>2812</v>
      </c>
      <c r="C429" s="1">
        <v>40179</v>
      </c>
      <c r="D429" s="1">
        <v>2958465</v>
      </c>
    </row>
    <row r="430" spans="1:4">
      <c r="A430">
        <v>1242</v>
      </c>
      <c r="B430" t="s">
        <v>2813</v>
      </c>
      <c r="C430" s="1">
        <v>40179</v>
      </c>
      <c r="D430" s="1">
        <v>2958465</v>
      </c>
    </row>
    <row r="431" spans="1:4">
      <c r="A431">
        <v>1243</v>
      </c>
      <c r="B431" t="s">
        <v>2814</v>
      </c>
      <c r="C431" s="1">
        <v>40179</v>
      </c>
      <c r="D431" s="1">
        <v>40543</v>
      </c>
    </row>
    <row r="432" spans="1:4">
      <c r="A432">
        <v>1244</v>
      </c>
      <c r="B432" t="s">
        <v>2815</v>
      </c>
      <c r="C432" s="1">
        <v>40179</v>
      </c>
      <c r="D432" s="1">
        <v>2958465</v>
      </c>
    </row>
    <row r="433" spans="1:4">
      <c r="A433">
        <v>1245</v>
      </c>
      <c r="B433" t="s">
        <v>2816</v>
      </c>
      <c r="C433" s="1">
        <v>40179</v>
      </c>
      <c r="D433" s="1">
        <v>2958465</v>
      </c>
    </row>
    <row r="434" spans="1:4">
      <c r="A434">
        <v>1246</v>
      </c>
      <c r="B434" t="s">
        <v>2817</v>
      </c>
      <c r="C434" s="1">
        <v>40179</v>
      </c>
      <c r="D434" s="1">
        <v>2958465</v>
      </c>
    </row>
    <row r="435" spans="1:4">
      <c r="A435">
        <v>1247</v>
      </c>
      <c r="B435" t="s">
        <v>2818</v>
      </c>
      <c r="C435" s="1">
        <v>40179</v>
      </c>
      <c r="D435" s="1">
        <v>2958465</v>
      </c>
    </row>
    <row r="436" spans="1:4">
      <c r="A436">
        <v>1248</v>
      </c>
      <c r="B436" t="s">
        <v>29</v>
      </c>
      <c r="C436" s="1">
        <v>40179</v>
      </c>
      <c r="D436" s="1">
        <v>2958465</v>
      </c>
    </row>
    <row r="437" spans="1:4">
      <c r="A437">
        <v>1249</v>
      </c>
      <c r="B437" t="s">
        <v>2819</v>
      </c>
      <c r="C437" s="1">
        <v>40179</v>
      </c>
      <c r="D437" s="1">
        <v>2958465</v>
      </c>
    </row>
    <row r="438" spans="1:4">
      <c r="A438">
        <v>1250</v>
      </c>
      <c r="B438" t="s">
        <v>2820</v>
      </c>
      <c r="C438" s="1">
        <v>40179</v>
      </c>
      <c r="D438" s="1">
        <v>2958465</v>
      </c>
    </row>
    <row r="439" spans="1:4">
      <c r="A439">
        <v>1251</v>
      </c>
      <c r="B439" t="s">
        <v>30</v>
      </c>
      <c r="C439" s="1">
        <v>40179</v>
      </c>
      <c r="D439" s="1">
        <v>2958465</v>
      </c>
    </row>
    <row r="440" spans="1:4">
      <c r="A440">
        <v>1252</v>
      </c>
      <c r="B440" t="s">
        <v>2821</v>
      </c>
      <c r="C440" s="1">
        <v>40179</v>
      </c>
      <c r="D440" s="1">
        <v>2958465</v>
      </c>
    </row>
    <row r="441" spans="1:4">
      <c r="A441">
        <v>1253</v>
      </c>
      <c r="B441" t="s">
        <v>2822</v>
      </c>
      <c r="C441" s="1">
        <v>40179</v>
      </c>
      <c r="D441" s="1">
        <v>2958465</v>
      </c>
    </row>
    <row r="442" spans="1:4">
      <c r="A442">
        <v>1254</v>
      </c>
      <c r="B442" t="s">
        <v>2823</v>
      </c>
      <c r="C442" s="1">
        <v>40179</v>
      </c>
      <c r="D442" s="1">
        <v>2958465</v>
      </c>
    </row>
    <row r="443" spans="1:4">
      <c r="A443">
        <v>1255</v>
      </c>
      <c r="B443" t="s">
        <v>2824</v>
      </c>
      <c r="C443" s="1">
        <v>40179</v>
      </c>
      <c r="D443" s="1">
        <v>2958465</v>
      </c>
    </row>
    <row r="444" spans="1:4">
      <c r="A444">
        <v>1256</v>
      </c>
      <c r="B444" t="s">
        <v>2825</v>
      </c>
      <c r="C444" s="1">
        <v>40179</v>
      </c>
      <c r="D444" s="1">
        <v>2958465</v>
      </c>
    </row>
    <row r="445" spans="1:4">
      <c r="A445">
        <v>1258</v>
      </c>
      <c r="B445" t="s">
        <v>2826</v>
      </c>
      <c r="C445" s="1">
        <v>40179</v>
      </c>
      <c r="D445" s="1">
        <v>2958465</v>
      </c>
    </row>
    <row r="446" spans="1:4">
      <c r="A446">
        <v>1259</v>
      </c>
      <c r="B446" t="s">
        <v>2827</v>
      </c>
      <c r="C446" s="1">
        <v>40179</v>
      </c>
      <c r="D446" s="1">
        <v>2958465</v>
      </c>
    </row>
    <row r="447" spans="1:4">
      <c r="A447">
        <v>1260</v>
      </c>
      <c r="B447" t="s">
        <v>2828</v>
      </c>
      <c r="C447" s="1">
        <v>40179</v>
      </c>
      <c r="D447" s="1">
        <v>2958465</v>
      </c>
    </row>
    <row r="448" spans="1:4">
      <c r="A448">
        <v>1262</v>
      </c>
      <c r="B448" t="s">
        <v>2829</v>
      </c>
      <c r="C448" s="1">
        <v>40179</v>
      </c>
      <c r="D448" s="1">
        <v>2958465</v>
      </c>
    </row>
    <row r="449" spans="1:4">
      <c r="A449">
        <v>1263</v>
      </c>
      <c r="B449" t="s">
        <v>2830</v>
      </c>
      <c r="C449" s="1">
        <v>40179</v>
      </c>
      <c r="D449" s="1">
        <v>2958465</v>
      </c>
    </row>
    <row r="450" spans="1:4">
      <c r="A450">
        <v>1265</v>
      </c>
      <c r="B450" t="s">
        <v>2831</v>
      </c>
      <c r="C450" s="1">
        <v>40179</v>
      </c>
      <c r="D450" s="1">
        <v>2958465</v>
      </c>
    </row>
    <row r="451" spans="1:4">
      <c r="A451">
        <v>1266</v>
      </c>
      <c r="B451" t="s">
        <v>2832</v>
      </c>
      <c r="C451" s="1">
        <v>40179</v>
      </c>
      <c r="D451" s="1">
        <v>2958465</v>
      </c>
    </row>
    <row r="452" spans="1:4">
      <c r="A452">
        <v>1269</v>
      </c>
      <c r="B452" t="s">
        <v>2833</v>
      </c>
      <c r="C452" s="1">
        <v>40179</v>
      </c>
      <c r="D452" s="1">
        <v>2958465</v>
      </c>
    </row>
    <row r="453" spans="1:4">
      <c r="A453">
        <v>1270</v>
      </c>
      <c r="B453" t="s">
        <v>2834</v>
      </c>
      <c r="C453" s="1">
        <v>40179</v>
      </c>
      <c r="D453" s="1">
        <v>2958465</v>
      </c>
    </row>
    <row r="454" spans="1:4">
      <c r="A454">
        <v>1271</v>
      </c>
      <c r="B454" t="s">
        <v>2835</v>
      </c>
      <c r="C454" s="1">
        <v>40179</v>
      </c>
      <c r="D454" s="1">
        <v>2958465</v>
      </c>
    </row>
    <row r="455" spans="1:4">
      <c r="A455">
        <v>1272</v>
      </c>
      <c r="B455" t="s">
        <v>2836</v>
      </c>
      <c r="C455" s="1">
        <v>40179</v>
      </c>
      <c r="D455" s="1">
        <v>2958465</v>
      </c>
    </row>
    <row r="456" spans="1:4">
      <c r="A456">
        <v>1273</v>
      </c>
      <c r="B456" t="s">
        <v>2837</v>
      </c>
      <c r="C456" s="1">
        <v>40179</v>
      </c>
      <c r="D456" s="1">
        <v>2958465</v>
      </c>
    </row>
    <row r="457" spans="1:4">
      <c r="A457">
        <v>1274</v>
      </c>
      <c r="B457" t="s">
        <v>31</v>
      </c>
      <c r="C457" s="1">
        <v>40179</v>
      </c>
      <c r="D457" s="1">
        <v>2958465</v>
      </c>
    </row>
    <row r="458" spans="1:4">
      <c r="A458">
        <v>1275</v>
      </c>
      <c r="B458" t="s">
        <v>2838</v>
      </c>
      <c r="C458" s="1">
        <v>40179</v>
      </c>
      <c r="D458" s="1">
        <v>2958465</v>
      </c>
    </row>
    <row r="459" spans="1:4">
      <c r="A459">
        <v>1276</v>
      </c>
      <c r="B459" t="s">
        <v>2839</v>
      </c>
      <c r="C459" s="1">
        <v>40179</v>
      </c>
      <c r="D459" s="1">
        <v>2958465</v>
      </c>
    </row>
    <row r="460" spans="1:4">
      <c r="A460">
        <v>1277</v>
      </c>
      <c r="B460" t="s">
        <v>2840</v>
      </c>
      <c r="C460" s="1">
        <v>40179</v>
      </c>
      <c r="D460" s="1">
        <v>2958465</v>
      </c>
    </row>
    <row r="461" spans="1:4">
      <c r="A461">
        <v>1278</v>
      </c>
      <c r="B461" t="s">
        <v>2841</v>
      </c>
      <c r="C461" s="1">
        <v>40179</v>
      </c>
      <c r="D461" s="1">
        <v>2958465</v>
      </c>
    </row>
    <row r="462" spans="1:4">
      <c r="A462">
        <v>1279</v>
      </c>
      <c r="B462" t="s">
        <v>2842</v>
      </c>
      <c r="C462" s="1">
        <v>40179</v>
      </c>
      <c r="D462" s="1">
        <v>2958465</v>
      </c>
    </row>
    <row r="463" spans="1:4">
      <c r="A463">
        <v>1280</v>
      </c>
      <c r="B463" t="s">
        <v>2843</v>
      </c>
      <c r="C463" s="1">
        <v>40179</v>
      </c>
      <c r="D463" s="1">
        <v>2958465</v>
      </c>
    </row>
    <row r="464" spans="1:4">
      <c r="A464">
        <v>1281</v>
      </c>
      <c r="B464" t="s">
        <v>2844</v>
      </c>
      <c r="C464" s="1">
        <v>40179</v>
      </c>
      <c r="D464" s="1">
        <v>2958465</v>
      </c>
    </row>
    <row r="465" spans="1:4">
      <c r="A465">
        <v>1283</v>
      </c>
      <c r="B465" t="s">
        <v>2845</v>
      </c>
      <c r="C465" s="1">
        <v>40179</v>
      </c>
      <c r="D465" s="1">
        <v>2958465</v>
      </c>
    </row>
    <row r="466" spans="1:4">
      <c r="A466">
        <v>1284</v>
      </c>
      <c r="B466" t="s">
        <v>2846</v>
      </c>
      <c r="C466" s="1">
        <v>40179</v>
      </c>
      <c r="D466" s="1">
        <v>2958465</v>
      </c>
    </row>
    <row r="467" spans="1:4">
      <c r="A467">
        <v>1285</v>
      </c>
      <c r="B467" t="s">
        <v>2847</v>
      </c>
      <c r="C467" s="1">
        <v>40179</v>
      </c>
      <c r="D467" s="1">
        <v>2958465</v>
      </c>
    </row>
    <row r="468" spans="1:4">
      <c r="A468">
        <v>1287</v>
      </c>
      <c r="B468" t="s">
        <v>2848</v>
      </c>
      <c r="C468" s="1">
        <v>40179</v>
      </c>
      <c r="D468" s="1">
        <v>2958465</v>
      </c>
    </row>
    <row r="469" spans="1:4">
      <c r="A469">
        <v>1288</v>
      </c>
      <c r="B469" t="s">
        <v>2849</v>
      </c>
      <c r="C469" s="1">
        <v>40179</v>
      </c>
      <c r="D469" s="1">
        <v>2958465</v>
      </c>
    </row>
    <row r="470" spans="1:4">
      <c r="A470">
        <v>1289</v>
      </c>
      <c r="B470" t="s">
        <v>2850</v>
      </c>
      <c r="C470" s="1">
        <v>40179</v>
      </c>
      <c r="D470" s="1">
        <v>2958465</v>
      </c>
    </row>
    <row r="471" spans="1:4">
      <c r="A471">
        <v>1290</v>
      </c>
      <c r="B471" t="s">
        <v>2851</v>
      </c>
      <c r="C471" s="1">
        <v>40179</v>
      </c>
      <c r="D471" s="1">
        <v>2958465</v>
      </c>
    </row>
    <row r="472" spans="1:4">
      <c r="A472">
        <v>1291</v>
      </c>
      <c r="B472" t="s">
        <v>2852</v>
      </c>
      <c r="C472" s="1">
        <v>40179</v>
      </c>
      <c r="D472" s="1">
        <v>2958465</v>
      </c>
    </row>
    <row r="473" spans="1:4">
      <c r="A473">
        <v>1292</v>
      </c>
      <c r="B473" t="s">
        <v>2853</v>
      </c>
      <c r="C473" s="1">
        <v>40179</v>
      </c>
      <c r="D473" s="1">
        <v>2958465</v>
      </c>
    </row>
    <row r="474" spans="1:4">
      <c r="A474">
        <v>1293</v>
      </c>
      <c r="B474" t="s">
        <v>2854</v>
      </c>
      <c r="C474" s="1">
        <v>40179</v>
      </c>
      <c r="D474" s="1">
        <v>2958465</v>
      </c>
    </row>
    <row r="475" spans="1:4">
      <c r="A475">
        <v>1294</v>
      </c>
      <c r="B475" t="s">
        <v>2855</v>
      </c>
      <c r="C475" s="1">
        <v>40179</v>
      </c>
      <c r="D475" s="1">
        <v>2958465</v>
      </c>
    </row>
    <row r="476" spans="1:4">
      <c r="A476">
        <v>1295</v>
      </c>
      <c r="B476" t="s">
        <v>2856</v>
      </c>
      <c r="C476" s="1">
        <v>40179</v>
      </c>
      <c r="D476" s="1">
        <v>2958465</v>
      </c>
    </row>
    <row r="477" spans="1:4">
      <c r="A477">
        <v>1296</v>
      </c>
      <c r="B477" t="s">
        <v>2857</v>
      </c>
      <c r="C477" s="1">
        <v>40179</v>
      </c>
      <c r="D477" s="1">
        <v>2958465</v>
      </c>
    </row>
    <row r="478" spans="1:4">
      <c r="A478">
        <v>1299</v>
      </c>
      <c r="B478" t="s">
        <v>2858</v>
      </c>
      <c r="C478" s="1">
        <v>40179</v>
      </c>
      <c r="D478" s="1">
        <v>2958465</v>
      </c>
    </row>
    <row r="479" spans="1:4">
      <c r="A479">
        <v>1300</v>
      </c>
      <c r="B479" t="s">
        <v>2859</v>
      </c>
      <c r="C479" s="1">
        <v>40179</v>
      </c>
      <c r="D479" s="1">
        <v>2958465</v>
      </c>
    </row>
    <row r="480" spans="1:4">
      <c r="A480">
        <v>1301</v>
      </c>
      <c r="B480" t="s">
        <v>2860</v>
      </c>
      <c r="C480" s="1">
        <v>40179</v>
      </c>
      <c r="D480" s="1">
        <v>2958465</v>
      </c>
    </row>
    <row r="481" spans="1:4">
      <c r="A481">
        <v>1302</v>
      </c>
      <c r="B481" t="s">
        <v>2861</v>
      </c>
      <c r="C481" s="1">
        <v>40179</v>
      </c>
      <c r="D481" s="1">
        <v>2958465</v>
      </c>
    </row>
    <row r="482" spans="1:4">
      <c r="A482">
        <v>1303</v>
      </c>
      <c r="B482" t="s">
        <v>2862</v>
      </c>
      <c r="C482" s="1">
        <v>40179</v>
      </c>
      <c r="D482" s="1">
        <v>2958465</v>
      </c>
    </row>
    <row r="483" spans="1:4">
      <c r="A483">
        <v>1304</v>
      </c>
      <c r="B483" t="s">
        <v>2863</v>
      </c>
      <c r="C483" s="1">
        <v>40177</v>
      </c>
      <c r="D483" s="1">
        <v>2958465</v>
      </c>
    </row>
    <row r="484" spans="1:4">
      <c r="A484">
        <v>1305</v>
      </c>
      <c r="B484" t="s">
        <v>2864</v>
      </c>
      <c r="C484" s="1">
        <v>40179</v>
      </c>
      <c r="D484" s="1">
        <v>2958465</v>
      </c>
    </row>
    <row r="485" spans="1:4">
      <c r="A485">
        <v>1306</v>
      </c>
      <c r="B485" t="s">
        <v>2865</v>
      </c>
      <c r="C485" s="1">
        <v>40179</v>
      </c>
      <c r="D485" s="1">
        <v>2958465</v>
      </c>
    </row>
    <row r="486" spans="1:4">
      <c r="A486">
        <v>1307</v>
      </c>
      <c r="B486" t="s">
        <v>2866</v>
      </c>
      <c r="C486" s="1">
        <v>40179</v>
      </c>
      <c r="D486" s="1">
        <v>2958465</v>
      </c>
    </row>
    <row r="487" spans="1:4">
      <c r="A487">
        <v>1309</v>
      </c>
      <c r="B487" t="s">
        <v>2867</v>
      </c>
      <c r="C487" s="1">
        <v>40179</v>
      </c>
      <c r="D487" s="1">
        <v>2958465</v>
      </c>
    </row>
    <row r="488" spans="1:4">
      <c r="A488">
        <v>1310</v>
      </c>
      <c r="B488" t="s">
        <v>2868</v>
      </c>
      <c r="C488" s="1">
        <v>40179</v>
      </c>
      <c r="D488" s="1">
        <v>2958465</v>
      </c>
    </row>
    <row r="489" spans="1:4">
      <c r="A489">
        <v>1312</v>
      </c>
      <c r="B489" t="s">
        <v>32</v>
      </c>
      <c r="C489" s="1">
        <v>40179</v>
      </c>
      <c r="D489" s="1">
        <v>2958465</v>
      </c>
    </row>
    <row r="490" spans="1:4">
      <c r="A490">
        <v>1315</v>
      </c>
      <c r="B490" t="s">
        <v>2869</v>
      </c>
      <c r="C490" s="1">
        <v>40179</v>
      </c>
      <c r="D490" s="1">
        <v>2958465</v>
      </c>
    </row>
    <row r="491" spans="1:4">
      <c r="A491">
        <v>1316</v>
      </c>
      <c r="B491" t="s">
        <v>2870</v>
      </c>
      <c r="C491" s="1">
        <v>40179</v>
      </c>
      <c r="D491" s="1">
        <v>2958465</v>
      </c>
    </row>
    <row r="492" spans="1:4">
      <c r="A492">
        <v>1317</v>
      </c>
      <c r="B492" t="s">
        <v>2871</v>
      </c>
      <c r="C492" s="1">
        <v>40179</v>
      </c>
      <c r="D492" s="1">
        <v>2958465</v>
      </c>
    </row>
    <row r="493" spans="1:4">
      <c r="A493">
        <v>1318</v>
      </c>
      <c r="B493" t="s">
        <v>33</v>
      </c>
      <c r="C493" s="1">
        <v>40179</v>
      </c>
      <c r="D493" s="1">
        <v>2958465</v>
      </c>
    </row>
    <row r="494" spans="1:4">
      <c r="A494">
        <v>1320</v>
      </c>
      <c r="B494" t="s">
        <v>2872</v>
      </c>
      <c r="C494" s="1">
        <v>40179</v>
      </c>
      <c r="D494" s="1">
        <v>2958465</v>
      </c>
    </row>
    <row r="495" spans="1:4">
      <c r="A495">
        <v>1321</v>
      </c>
      <c r="B495" t="s">
        <v>2873</v>
      </c>
      <c r="C495" s="1">
        <v>40179</v>
      </c>
      <c r="D495" s="1">
        <v>2958465</v>
      </c>
    </row>
    <row r="496" spans="1:4">
      <c r="A496">
        <v>1322</v>
      </c>
      <c r="B496" t="s">
        <v>2874</v>
      </c>
      <c r="C496" s="1">
        <v>40179</v>
      </c>
      <c r="D496" s="1">
        <v>2958465</v>
      </c>
    </row>
    <row r="497" spans="1:4">
      <c r="A497">
        <v>1323</v>
      </c>
      <c r="B497" t="s">
        <v>2875</v>
      </c>
      <c r="C497" s="1">
        <v>40179</v>
      </c>
      <c r="D497" s="1">
        <v>2958465</v>
      </c>
    </row>
    <row r="498" spans="1:4">
      <c r="A498">
        <v>1324</v>
      </c>
      <c r="B498" t="s">
        <v>2876</v>
      </c>
      <c r="C498" s="1">
        <v>40179</v>
      </c>
      <c r="D498" s="1">
        <v>2958465</v>
      </c>
    </row>
    <row r="499" spans="1:4">
      <c r="A499">
        <v>1325</v>
      </c>
      <c r="B499" t="s">
        <v>2877</v>
      </c>
      <c r="C499" s="1">
        <v>40179</v>
      </c>
      <c r="D499" s="1">
        <v>2958465</v>
      </c>
    </row>
    <row r="500" spans="1:4">
      <c r="A500">
        <v>1326</v>
      </c>
      <c r="B500" t="s">
        <v>2878</v>
      </c>
      <c r="C500" s="1">
        <v>40179</v>
      </c>
      <c r="D500" s="1">
        <v>2958465</v>
      </c>
    </row>
    <row r="501" spans="1:4">
      <c r="A501">
        <v>1327</v>
      </c>
      <c r="B501" t="s">
        <v>2879</v>
      </c>
      <c r="C501" s="1">
        <v>40179</v>
      </c>
      <c r="D501" s="1">
        <v>2958465</v>
      </c>
    </row>
    <row r="502" spans="1:4">
      <c r="A502">
        <v>1328</v>
      </c>
      <c r="B502" t="s">
        <v>2880</v>
      </c>
      <c r="C502" s="1">
        <v>40179</v>
      </c>
      <c r="D502" s="1">
        <v>2958465</v>
      </c>
    </row>
    <row r="503" spans="1:4">
      <c r="A503">
        <v>1329</v>
      </c>
      <c r="B503" t="s">
        <v>2881</v>
      </c>
      <c r="C503" s="1">
        <v>40179</v>
      </c>
      <c r="D503" s="1">
        <v>2958465</v>
      </c>
    </row>
    <row r="504" spans="1:4">
      <c r="A504">
        <v>1330</v>
      </c>
      <c r="B504" t="s">
        <v>2882</v>
      </c>
      <c r="C504" s="1">
        <v>40179</v>
      </c>
      <c r="D504" s="1">
        <v>2958465</v>
      </c>
    </row>
    <row r="505" spans="1:4">
      <c r="A505">
        <v>1331</v>
      </c>
      <c r="B505" t="s">
        <v>2883</v>
      </c>
      <c r="C505" s="1">
        <v>40179</v>
      </c>
      <c r="D505" s="1">
        <v>2958465</v>
      </c>
    </row>
    <row r="506" spans="1:4">
      <c r="A506">
        <v>1332</v>
      </c>
      <c r="B506" t="s">
        <v>2884</v>
      </c>
      <c r="C506" s="1">
        <v>40179</v>
      </c>
      <c r="D506" s="1">
        <v>2958465</v>
      </c>
    </row>
    <row r="507" spans="1:4">
      <c r="A507">
        <v>1333</v>
      </c>
      <c r="B507" t="s">
        <v>2885</v>
      </c>
      <c r="C507" s="1">
        <v>40179</v>
      </c>
      <c r="D507" s="1">
        <v>2958465</v>
      </c>
    </row>
    <row r="508" spans="1:4">
      <c r="A508">
        <v>1334</v>
      </c>
      <c r="B508" t="s">
        <v>2886</v>
      </c>
      <c r="C508" s="1">
        <v>40179</v>
      </c>
      <c r="D508" s="1">
        <v>2958465</v>
      </c>
    </row>
    <row r="509" spans="1:4">
      <c r="A509">
        <v>1335</v>
      </c>
      <c r="B509" t="s">
        <v>2887</v>
      </c>
      <c r="C509" s="1">
        <v>40179</v>
      </c>
      <c r="D509" s="1">
        <v>2958465</v>
      </c>
    </row>
    <row r="510" spans="1:4">
      <c r="A510">
        <v>1337</v>
      </c>
      <c r="B510" t="s">
        <v>2888</v>
      </c>
      <c r="C510" s="1">
        <v>40179</v>
      </c>
      <c r="D510" s="1">
        <v>2958465</v>
      </c>
    </row>
    <row r="511" spans="1:4">
      <c r="A511">
        <v>1338</v>
      </c>
      <c r="B511" t="s">
        <v>2889</v>
      </c>
      <c r="C511" s="1">
        <v>40179</v>
      </c>
      <c r="D511" s="1">
        <v>2958465</v>
      </c>
    </row>
    <row r="512" spans="1:4">
      <c r="A512">
        <v>1339</v>
      </c>
      <c r="B512" t="s">
        <v>2890</v>
      </c>
      <c r="C512" s="1">
        <v>40179</v>
      </c>
      <c r="D512" s="1">
        <v>2958465</v>
      </c>
    </row>
    <row r="513" spans="1:4">
      <c r="A513">
        <v>1340</v>
      </c>
      <c r="B513" t="s">
        <v>2891</v>
      </c>
      <c r="C513" s="1">
        <v>40179</v>
      </c>
      <c r="D513" s="1">
        <v>2958465</v>
      </c>
    </row>
    <row r="514" spans="1:4">
      <c r="A514">
        <v>1341</v>
      </c>
      <c r="B514" t="s">
        <v>34</v>
      </c>
      <c r="C514" s="1">
        <v>40179</v>
      </c>
      <c r="D514" s="1">
        <v>2958465</v>
      </c>
    </row>
    <row r="515" spans="1:4">
      <c r="A515">
        <v>1342</v>
      </c>
      <c r="B515" t="s">
        <v>2892</v>
      </c>
      <c r="C515" s="1">
        <v>40179</v>
      </c>
      <c r="D515" s="1">
        <v>2958465</v>
      </c>
    </row>
    <row r="516" spans="1:4">
      <c r="A516">
        <v>1343</v>
      </c>
      <c r="B516" t="s">
        <v>2893</v>
      </c>
      <c r="C516" s="1">
        <v>40179</v>
      </c>
      <c r="D516" s="1">
        <v>2958465</v>
      </c>
    </row>
    <row r="517" spans="1:4">
      <c r="A517">
        <v>1344</v>
      </c>
      <c r="B517" t="s">
        <v>2894</v>
      </c>
      <c r="C517" s="1">
        <v>40179</v>
      </c>
      <c r="D517" s="1">
        <v>2958465</v>
      </c>
    </row>
    <row r="518" spans="1:4">
      <c r="A518">
        <v>1345</v>
      </c>
      <c r="B518" t="s">
        <v>2895</v>
      </c>
      <c r="C518" s="1">
        <v>40179</v>
      </c>
      <c r="D518" s="1">
        <v>2958465</v>
      </c>
    </row>
    <row r="519" spans="1:4">
      <c r="A519">
        <v>1346</v>
      </c>
      <c r="B519" t="s">
        <v>2896</v>
      </c>
      <c r="C519" s="1">
        <v>40179</v>
      </c>
      <c r="D519" s="1">
        <v>2958465</v>
      </c>
    </row>
    <row r="520" spans="1:4">
      <c r="A520">
        <v>1347</v>
      </c>
      <c r="B520" t="s">
        <v>2897</v>
      </c>
      <c r="C520" s="1">
        <v>40179</v>
      </c>
      <c r="D520" s="1">
        <v>2958465</v>
      </c>
    </row>
    <row r="521" spans="1:4">
      <c r="A521">
        <v>1348</v>
      </c>
      <c r="B521" t="s">
        <v>2898</v>
      </c>
      <c r="C521" s="1">
        <v>40179</v>
      </c>
      <c r="D521" s="1">
        <v>2958465</v>
      </c>
    </row>
    <row r="522" spans="1:4">
      <c r="A522">
        <v>1349</v>
      </c>
      <c r="B522" t="s">
        <v>2899</v>
      </c>
      <c r="C522" s="1">
        <v>40179</v>
      </c>
      <c r="D522" s="1">
        <v>2958465</v>
      </c>
    </row>
    <row r="523" spans="1:4">
      <c r="A523">
        <v>1350</v>
      </c>
      <c r="B523" t="s">
        <v>2900</v>
      </c>
      <c r="C523" s="1">
        <v>40179</v>
      </c>
      <c r="D523" s="1">
        <v>2958465</v>
      </c>
    </row>
    <row r="524" spans="1:4">
      <c r="A524">
        <v>1351</v>
      </c>
      <c r="B524" t="s">
        <v>35</v>
      </c>
      <c r="C524" s="1">
        <v>40179</v>
      </c>
      <c r="D524" s="1">
        <v>2958465</v>
      </c>
    </row>
    <row r="525" spans="1:4">
      <c r="A525">
        <v>1352</v>
      </c>
      <c r="B525" t="s">
        <v>2901</v>
      </c>
      <c r="C525" s="1">
        <v>40179</v>
      </c>
      <c r="D525" s="1">
        <v>2958465</v>
      </c>
    </row>
    <row r="526" spans="1:4">
      <c r="A526">
        <v>1353</v>
      </c>
      <c r="B526" t="s">
        <v>36</v>
      </c>
      <c r="C526" s="1">
        <v>40179</v>
      </c>
      <c r="D526" s="1">
        <v>2958465</v>
      </c>
    </row>
    <row r="527" spans="1:4">
      <c r="A527">
        <v>1354</v>
      </c>
      <c r="B527" t="s">
        <v>2902</v>
      </c>
      <c r="C527" s="1">
        <v>40179</v>
      </c>
      <c r="D527" s="1">
        <v>2958465</v>
      </c>
    </row>
    <row r="528" spans="1:4">
      <c r="A528">
        <v>1355</v>
      </c>
      <c r="B528" t="s">
        <v>2903</v>
      </c>
      <c r="C528" s="1">
        <v>40179</v>
      </c>
      <c r="D528" s="1">
        <v>2958465</v>
      </c>
    </row>
    <row r="529" spans="1:4">
      <c r="A529">
        <v>1356</v>
      </c>
      <c r="B529" t="s">
        <v>2904</v>
      </c>
      <c r="C529" s="1">
        <v>40179</v>
      </c>
      <c r="D529" s="1">
        <v>2958465</v>
      </c>
    </row>
    <row r="530" spans="1:4">
      <c r="A530">
        <v>1357</v>
      </c>
      <c r="B530" t="s">
        <v>2905</v>
      </c>
      <c r="C530" s="1">
        <v>40179</v>
      </c>
      <c r="D530" s="1">
        <v>2958465</v>
      </c>
    </row>
    <row r="531" spans="1:4">
      <c r="A531">
        <v>1359</v>
      </c>
      <c r="B531" t="s">
        <v>2906</v>
      </c>
      <c r="C531" s="1">
        <v>40179</v>
      </c>
      <c r="D531" s="1">
        <v>2958465</v>
      </c>
    </row>
    <row r="532" spans="1:4">
      <c r="A532">
        <v>1360</v>
      </c>
      <c r="B532" t="s">
        <v>2907</v>
      </c>
      <c r="C532" s="1">
        <v>40179</v>
      </c>
      <c r="D532" s="1">
        <v>2958465</v>
      </c>
    </row>
    <row r="533" spans="1:4">
      <c r="A533">
        <v>1362</v>
      </c>
      <c r="B533" t="s">
        <v>2908</v>
      </c>
      <c r="C533" s="1">
        <v>40179</v>
      </c>
      <c r="D533" s="1">
        <v>2958465</v>
      </c>
    </row>
    <row r="534" spans="1:4">
      <c r="A534">
        <v>1364</v>
      </c>
      <c r="B534" t="s">
        <v>37</v>
      </c>
      <c r="C534" s="1">
        <v>40179</v>
      </c>
      <c r="D534" s="1">
        <v>2958465</v>
      </c>
    </row>
    <row r="535" spans="1:4">
      <c r="A535">
        <v>1366</v>
      </c>
      <c r="B535" t="s">
        <v>2909</v>
      </c>
      <c r="C535" s="1">
        <v>40179</v>
      </c>
      <c r="D535" s="1">
        <v>2958465</v>
      </c>
    </row>
    <row r="536" spans="1:4">
      <c r="A536">
        <v>1369</v>
      </c>
      <c r="B536" t="s">
        <v>2910</v>
      </c>
      <c r="C536" s="1">
        <v>40179</v>
      </c>
      <c r="D536" s="1">
        <v>2958465</v>
      </c>
    </row>
    <row r="537" spans="1:4">
      <c r="A537">
        <v>1370</v>
      </c>
      <c r="B537" t="s">
        <v>2911</v>
      </c>
      <c r="C537" s="1">
        <v>40179</v>
      </c>
      <c r="D537" s="1">
        <v>2958465</v>
      </c>
    </row>
    <row r="538" spans="1:4">
      <c r="A538">
        <v>1371</v>
      </c>
      <c r="B538" t="s">
        <v>2912</v>
      </c>
      <c r="C538" s="1">
        <v>40179</v>
      </c>
      <c r="D538" s="1">
        <v>2958465</v>
      </c>
    </row>
    <row r="539" spans="1:4">
      <c r="A539">
        <v>1372</v>
      </c>
      <c r="B539" t="s">
        <v>2913</v>
      </c>
      <c r="C539" s="1">
        <v>40179</v>
      </c>
      <c r="D539" s="1">
        <v>2958465</v>
      </c>
    </row>
    <row r="540" spans="1:4">
      <c r="A540">
        <v>1373</v>
      </c>
      <c r="B540" t="s">
        <v>2914</v>
      </c>
      <c r="C540" s="1">
        <v>40179</v>
      </c>
      <c r="D540" s="1">
        <v>2958465</v>
      </c>
    </row>
    <row r="541" spans="1:4">
      <c r="A541">
        <v>1374</v>
      </c>
      <c r="B541" t="s">
        <v>2915</v>
      </c>
      <c r="C541" s="1">
        <v>40179</v>
      </c>
      <c r="D541" s="1">
        <v>2958465</v>
      </c>
    </row>
    <row r="542" spans="1:4">
      <c r="A542">
        <v>1376</v>
      </c>
      <c r="B542" t="s">
        <v>2916</v>
      </c>
      <c r="C542" s="1">
        <v>40179</v>
      </c>
      <c r="D542" s="1">
        <v>2958465</v>
      </c>
    </row>
    <row r="543" spans="1:4">
      <c r="A543">
        <v>1377</v>
      </c>
      <c r="B543" t="s">
        <v>2917</v>
      </c>
      <c r="C543" s="1">
        <v>40179</v>
      </c>
      <c r="D543" s="1">
        <v>2958465</v>
      </c>
    </row>
    <row r="544" spans="1:4">
      <c r="A544">
        <v>1378</v>
      </c>
      <c r="B544" t="s">
        <v>2918</v>
      </c>
      <c r="C544" s="1">
        <v>40179</v>
      </c>
      <c r="D544" s="1">
        <v>2958465</v>
      </c>
    </row>
    <row r="545" spans="1:4">
      <c r="A545">
        <v>1379</v>
      </c>
      <c r="B545" t="s">
        <v>2919</v>
      </c>
      <c r="C545" s="1">
        <v>40179</v>
      </c>
      <c r="D545" s="1">
        <v>2958465</v>
      </c>
    </row>
    <row r="546" spans="1:4">
      <c r="A546">
        <v>1380</v>
      </c>
      <c r="B546" t="s">
        <v>2920</v>
      </c>
      <c r="C546" s="1">
        <v>40179</v>
      </c>
      <c r="D546" s="1">
        <v>2958465</v>
      </c>
    </row>
    <row r="547" spans="1:4">
      <c r="A547">
        <v>1381</v>
      </c>
      <c r="B547" t="s">
        <v>2921</v>
      </c>
      <c r="C547" s="1">
        <v>40179</v>
      </c>
      <c r="D547" s="1">
        <v>2958465</v>
      </c>
    </row>
    <row r="548" spans="1:4">
      <c r="A548">
        <v>1382</v>
      </c>
      <c r="B548" t="s">
        <v>2922</v>
      </c>
      <c r="C548" s="1">
        <v>40179</v>
      </c>
      <c r="D548" s="1">
        <v>2958465</v>
      </c>
    </row>
    <row r="549" spans="1:4">
      <c r="A549">
        <v>1383</v>
      </c>
      <c r="B549" t="s">
        <v>2923</v>
      </c>
      <c r="C549" s="1">
        <v>40179</v>
      </c>
      <c r="D549" s="1">
        <v>2958465</v>
      </c>
    </row>
    <row r="550" spans="1:4">
      <c r="A550">
        <v>1384</v>
      </c>
      <c r="B550" t="s">
        <v>38</v>
      </c>
      <c r="C550" s="1">
        <v>40179</v>
      </c>
      <c r="D550" s="1">
        <v>2958465</v>
      </c>
    </row>
    <row r="551" spans="1:4">
      <c r="A551">
        <v>1386</v>
      </c>
      <c r="B551" t="s">
        <v>2924</v>
      </c>
      <c r="C551" s="1">
        <v>40179</v>
      </c>
      <c r="D551" s="1">
        <v>2958465</v>
      </c>
    </row>
    <row r="552" spans="1:4">
      <c r="A552">
        <v>1387</v>
      </c>
      <c r="B552" t="s">
        <v>2925</v>
      </c>
      <c r="C552" s="1">
        <v>40179</v>
      </c>
      <c r="D552" s="1">
        <v>2958465</v>
      </c>
    </row>
    <row r="553" spans="1:4">
      <c r="A553">
        <v>1389</v>
      </c>
      <c r="B553" t="s">
        <v>39</v>
      </c>
      <c r="C553" s="1">
        <v>40179</v>
      </c>
      <c r="D553" s="1">
        <v>2958465</v>
      </c>
    </row>
    <row r="554" spans="1:4">
      <c r="A554">
        <v>1390</v>
      </c>
      <c r="B554" t="s">
        <v>2926</v>
      </c>
      <c r="C554" s="1">
        <v>40179</v>
      </c>
      <c r="D554" s="1">
        <v>2958465</v>
      </c>
    </row>
    <row r="555" spans="1:4">
      <c r="A555">
        <v>1391</v>
      </c>
      <c r="B555" t="s">
        <v>2927</v>
      </c>
      <c r="C555" s="1">
        <v>40179</v>
      </c>
      <c r="D555" s="1">
        <v>2958465</v>
      </c>
    </row>
    <row r="556" spans="1:4">
      <c r="A556">
        <v>1392</v>
      </c>
      <c r="B556" t="s">
        <v>2928</v>
      </c>
      <c r="C556" s="1">
        <v>40179</v>
      </c>
      <c r="D556" s="1">
        <v>2958465</v>
      </c>
    </row>
    <row r="557" spans="1:4">
      <c r="A557">
        <v>1393</v>
      </c>
      <c r="B557" t="s">
        <v>2929</v>
      </c>
      <c r="C557" s="1">
        <v>40179</v>
      </c>
      <c r="D557" s="1">
        <v>40908</v>
      </c>
    </row>
    <row r="558" spans="1:4">
      <c r="A558">
        <v>1394</v>
      </c>
      <c r="B558" t="s">
        <v>2930</v>
      </c>
      <c r="C558" s="1">
        <v>40179</v>
      </c>
      <c r="D558" s="1">
        <v>2958465</v>
      </c>
    </row>
    <row r="559" spans="1:4">
      <c r="A559">
        <v>1395</v>
      </c>
      <c r="B559" t="s">
        <v>2931</v>
      </c>
      <c r="C559" s="1">
        <v>40179</v>
      </c>
      <c r="D559" s="1">
        <v>2958465</v>
      </c>
    </row>
    <row r="560" spans="1:4">
      <c r="A560">
        <v>1397</v>
      </c>
      <c r="B560" t="s">
        <v>2932</v>
      </c>
      <c r="C560" s="1">
        <v>40179</v>
      </c>
      <c r="D560" s="1">
        <v>2958465</v>
      </c>
    </row>
    <row r="561" spans="1:4">
      <c r="A561">
        <v>1398</v>
      </c>
      <c r="B561" t="s">
        <v>2933</v>
      </c>
      <c r="C561" s="1">
        <v>40179</v>
      </c>
      <c r="D561" s="1">
        <v>2958465</v>
      </c>
    </row>
    <row r="562" spans="1:4">
      <c r="A562">
        <v>1399</v>
      </c>
      <c r="B562" t="s">
        <v>2934</v>
      </c>
      <c r="C562" s="1">
        <v>40179</v>
      </c>
      <c r="D562" s="1">
        <v>2958465</v>
      </c>
    </row>
    <row r="563" spans="1:4">
      <c r="A563">
        <v>1400</v>
      </c>
      <c r="B563" t="s">
        <v>2935</v>
      </c>
      <c r="C563" s="1">
        <v>40179</v>
      </c>
      <c r="D563" s="1">
        <v>2958465</v>
      </c>
    </row>
    <row r="564" spans="1:4">
      <c r="A564">
        <v>1401</v>
      </c>
      <c r="B564" t="s">
        <v>2936</v>
      </c>
      <c r="C564" s="1">
        <v>40179</v>
      </c>
      <c r="D564" s="1">
        <v>2958465</v>
      </c>
    </row>
    <row r="565" spans="1:4">
      <c r="A565">
        <v>1402</v>
      </c>
      <c r="B565" t="s">
        <v>2937</v>
      </c>
      <c r="C565" s="1">
        <v>40179</v>
      </c>
      <c r="D565" s="1">
        <v>2958465</v>
      </c>
    </row>
    <row r="566" spans="1:4">
      <c r="A566">
        <v>1403</v>
      </c>
      <c r="B566" t="s">
        <v>2938</v>
      </c>
      <c r="C566" s="1">
        <v>40179</v>
      </c>
      <c r="D566" s="1">
        <v>2958465</v>
      </c>
    </row>
    <row r="567" spans="1:4">
      <c r="A567">
        <v>1404</v>
      </c>
      <c r="B567" t="s">
        <v>2939</v>
      </c>
      <c r="C567" s="1">
        <v>40179</v>
      </c>
      <c r="D567" s="1">
        <v>2958465</v>
      </c>
    </row>
    <row r="568" spans="1:4">
      <c r="A568">
        <v>1405</v>
      </c>
      <c r="B568" t="s">
        <v>2940</v>
      </c>
      <c r="C568" s="1">
        <v>40179</v>
      </c>
      <c r="D568" s="1">
        <v>2958465</v>
      </c>
    </row>
    <row r="569" spans="1:4">
      <c r="A569">
        <v>1406</v>
      </c>
      <c r="B569" t="s">
        <v>2941</v>
      </c>
      <c r="C569" s="1">
        <v>40179</v>
      </c>
      <c r="D569" s="1">
        <v>2958465</v>
      </c>
    </row>
    <row r="570" spans="1:4">
      <c r="A570">
        <v>1407</v>
      </c>
      <c r="B570" t="s">
        <v>2942</v>
      </c>
      <c r="C570" s="1">
        <v>40179</v>
      </c>
      <c r="D570" s="1">
        <v>2958465</v>
      </c>
    </row>
    <row r="571" spans="1:4">
      <c r="A571">
        <v>1409</v>
      </c>
      <c r="B571" t="s">
        <v>2943</v>
      </c>
      <c r="C571" s="1">
        <v>40179</v>
      </c>
      <c r="D571" s="1">
        <v>2958465</v>
      </c>
    </row>
    <row r="572" spans="1:4">
      <c r="A572">
        <v>1410</v>
      </c>
      <c r="B572" t="s">
        <v>2944</v>
      </c>
      <c r="C572" s="1">
        <v>40179</v>
      </c>
      <c r="D572" s="1">
        <v>2958465</v>
      </c>
    </row>
    <row r="573" spans="1:4">
      <c r="A573">
        <v>1411</v>
      </c>
      <c r="B573" t="s">
        <v>2945</v>
      </c>
      <c r="C573" s="1">
        <v>40179</v>
      </c>
      <c r="D573" s="1">
        <v>2958465</v>
      </c>
    </row>
    <row r="574" spans="1:4">
      <c r="A574">
        <v>1412</v>
      </c>
      <c r="B574" t="s">
        <v>2946</v>
      </c>
      <c r="C574" s="1">
        <v>40179</v>
      </c>
      <c r="D574" s="1">
        <v>2958465</v>
      </c>
    </row>
    <row r="575" spans="1:4">
      <c r="A575">
        <v>1414</v>
      </c>
      <c r="B575" t="s">
        <v>2947</v>
      </c>
      <c r="C575" s="1">
        <v>40179</v>
      </c>
      <c r="D575" s="1">
        <v>2958465</v>
      </c>
    </row>
    <row r="576" spans="1:4">
      <c r="A576">
        <v>1415</v>
      </c>
      <c r="B576" t="s">
        <v>2948</v>
      </c>
      <c r="C576" s="1">
        <v>40179</v>
      </c>
      <c r="D576" s="1">
        <v>2958465</v>
      </c>
    </row>
    <row r="577" spans="1:4">
      <c r="A577">
        <v>1416</v>
      </c>
      <c r="B577" t="s">
        <v>2949</v>
      </c>
      <c r="C577" s="1">
        <v>40179</v>
      </c>
      <c r="D577" s="1">
        <v>2958465</v>
      </c>
    </row>
    <row r="578" spans="1:4">
      <c r="A578">
        <v>1417</v>
      </c>
      <c r="B578" t="s">
        <v>2950</v>
      </c>
      <c r="C578" s="1">
        <v>40179</v>
      </c>
      <c r="D578" s="1">
        <v>2958465</v>
      </c>
    </row>
    <row r="579" spans="1:4">
      <c r="A579">
        <v>1418</v>
      </c>
      <c r="B579" t="s">
        <v>2951</v>
      </c>
      <c r="C579" s="1">
        <v>40179</v>
      </c>
      <c r="D579" s="1">
        <v>2958465</v>
      </c>
    </row>
    <row r="580" spans="1:4">
      <c r="A580">
        <v>1419</v>
      </c>
      <c r="B580" t="s">
        <v>2952</v>
      </c>
      <c r="C580" s="1">
        <v>40179</v>
      </c>
      <c r="D580" s="1">
        <v>2958465</v>
      </c>
    </row>
    <row r="581" spans="1:4">
      <c r="A581">
        <v>1420</v>
      </c>
      <c r="B581" t="s">
        <v>2953</v>
      </c>
      <c r="C581" s="1">
        <v>40179</v>
      </c>
      <c r="D581" s="1">
        <v>2958465</v>
      </c>
    </row>
    <row r="582" spans="1:4">
      <c r="A582">
        <v>1422</v>
      </c>
      <c r="B582" t="s">
        <v>2954</v>
      </c>
      <c r="C582" s="1">
        <v>40179</v>
      </c>
      <c r="D582" s="1">
        <v>2958465</v>
      </c>
    </row>
    <row r="583" spans="1:4">
      <c r="A583">
        <v>1423</v>
      </c>
      <c r="B583" t="s">
        <v>2955</v>
      </c>
      <c r="C583" s="1">
        <v>40179</v>
      </c>
      <c r="D583" s="1">
        <v>2958465</v>
      </c>
    </row>
    <row r="584" spans="1:4">
      <c r="A584">
        <v>1424</v>
      </c>
      <c r="B584" t="s">
        <v>2956</v>
      </c>
      <c r="C584" s="1">
        <v>40179</v>
      </c>
      <c r="D584" s="1">
        <v>2958465</v>
      </c>
    </row>
    <row r="585" spans="1:4">
      <c r="A585">
        <v>1425</v>
      </c>
      <c r="B585" t="s">
        <v>2957</v>
      </c>
      <c r="C585" s="1">
        <v>40179</v>
      </c>
      <c r="D585" s="1">
        <v>2958465</v>
      </c>
    </row>
    <row r="586" spans="1:4">
      <c r="A586">
        <v>1426</v>
      </c>
      <c r="B586" t="s">
        <v>2958</v>
      </c>
      <c r="C586" s="1">
        <v>40179</v>
      </c>
      <c r="D586" s="1">
        <v>2958465</v>
      </c>
    </row>
    <row r="587" spans="1:4">
      <c r="A587">
        <v>1427</v>
      </c>
      <c r="B587" t="s">
        <v>2959</v>
      </c>
      <c r="C587" s="1">
        <v>40179</v>
      </c>
      <c r="D587" s="1">
        <v>42369</v>
      </c>
    </row>
    <row r="588" spans="1:4">
      <c r="A588">
        <v>1428</v>
      </c>
      <c r="B588" t="s">
        <v>2960</v>
      </c>
      <c r="C588" s="1">
        <v>40179</v>
      </c>
      <c r="D588" s="1">
        <v>2958465</v>
      </c>
    </row>
    <row r="589" spans="1:4">
      <c r="A589">
        <v>1430</v>
      </c>
      <c r="B589" t="s">
        <v>2961</v>
      </c>
      <c r="C589" s="1">
        <v>40179</v>
      </c>
      <c r="D589" s="1">
        <v>2958465</v>
      </c>
    </row>
    <row r="590" spans="1:4">
      <c r="A590">
        <v>1431</v>
      </c>
      <c r="B590" t="s">
        <v>2962</v>
      </c>
      <c r="C590" s="1">
        <v>40179</v>
      </c>
      <c r="D590" s="1">
        <v>2958465</v>
      </c>
    </row>
    <row r="591" spans="1:4">
      <c r="A591">
        <v>1434</v>
      </c>
      <c r="B591" t="s">
        <v>2963</v>
      </c>
      <c r="C591" s="1">
        <v>40179</v>
      </c>
      <c r="D591" s="1">
        <v>2958465</v>
      </c>
    </row>
    <row r="592" spans="1:4">
      <c r="A592">
        <v>1435</v>
      </c>
      <c r="B592" t="s">
        <v>2964</v>
      </c>
      <c r="C592" s="1">
        <v>40179</v>
      </c>
      <c r="D592" s="1">
        <v>2958465</v>
      </c>
    </row>
    <row r="593" spans="1:4">
      <c r="A593">
        <v>1436</v>
      </c>
      <c r="B593" t="s">
        <v>2965</v>
      </c>
      <c r="C593" s="1">
        <v>40179</v>
      </c>
      <c r="D593" s="1">
        <v>2958465</v>
      </c>
    </row>
    <row r="594" spans="1:4">
      <c r="A594">
        <v>1437</v>
      </c>
      <c r="B594" t="s">
        <v>2966</v>
      </c>
      <c r="C594" s="1">
        <v>40179</v>
      </c>
      <c r="D594" s="1">
        <v>2958465</v>
      </c>
    </row>
    <row r="595" spans="1:4">
      <c r="A595">
        <v>1438</v>
      </c>
      <c r="B595" t="s">
        <v>2967</v>
      </c>
      <c r="C595" s="1">
        <v>40179</v>
      </c>
      <c r="D595" s="1">
        <v>2958465</v>
      </c>
    </row>
    <row r="596" spans="1:4">
      <c r="A596">
        <v>1439</v>
      </c>
      <c r="B596" t="s">
        <v>2968</v>
      </c>
      <c r="C596" s="1">
        <v>40179</v>
      </c>
      <c r="D596" s="1">
        <v>2958465</v>
      </c>
    </row>
    <row r="597" spans="1:4">
      <c r="A597">
        <v>1441</v>
      </c>
      <c r="B597" t="s">
        <v>2969</v>
      </c>
      <c r="C597" s="1">
        <v>40179</v>
      </c>
      <c r="D597" s="1">
        <v>2958465</v>
      </c>
    </row>
    <row r="598" spans="1:4">
      <c r="A598">
        <v>1442</v>
      </c>
      <c r="B598" t="s">
        <v>2970</v>
      </c>
      <c r="C598" s="1">
        <v>40179</v>
      </c>
      <c r="D598" s="1">
        <v>2958465</v>
      </c>
    </row>
    <row r="599" spans="1:4">
      <c r="A599">
        <v>1443</v>
      </c>
      <c r="B599" t="s">
        <v>2971</v>
      </c>
      <c r="C599" s="1">
        <v>40179</v>
      </c>
      <c r="D599" s="1">
        <v>2958465</v>
      </c>
    </row>
    <row r="600" spans="1:4">
      <c r="A600">
        <v>1445</v>
      </c>
      <c r="B600" t="s">
        <v>40</v>
      </c>
      <c r="C600" s="1">
        <v>40179</v>
      </c>
      <c r="D600" s="1">
        <v>2958465</v>
      </c>
    </row>
    <row r="601" spans="1:4">
      <c r="A601">
        <v>1446</v>
      </c>
      <c r="B601" t="s">
        <v>2972</v>
      </c>
      <c r="C601" s="1">
        <v>40179</v>
      </c>
      <c r="D601" s="1">
        <v>2958465</v>
      </c>
    </row>
    <row r="602" spans="1:4">
      <c r="A602">
        <v>1447</v>
      </c>
      <c r="B602" t="s">
        <v>2973</v>
      </c>
      <c r="C602" s="1">
        <v>40179</v>
      </c>
      <c r="D602" s="1">
        <v>2958465</v>
      </c>
    </row>
    <row r="603" spans="1:4">
      <c r="A603">
        <v>1448</v>
      </c>
      <c r="B603" t="s">
        <v>2974</v>
      </c>
      <c r="C603" s="1">
        <v>40179</v>
      </c>
      <c r="D603" s="1">
        <v>2958465</v>
      </c>
    </row>
    <row r="604" spans="1:4">
      <c r="A604">
        <v>1449</v>
      </c>
      <c r="B604" t="s">
        <v>2975</v>
      </c>
      <c r="C604" s="1">
        <v>40179</v>
      </c>
      <c r="D604" s="1">
        <v>2958465</v>
      </c>
    </row>
    <row r="605" spans="1:4">
      <c r="A605">
        <v>1450</v>
      </c>
      <c r="B605" t="s">
        <v>2976</v>
      </c>
      <c r="C605" s="1">
        <v>40179</v>
      </c>
      <c r="D605" s="1">
        <v>2958465</v>
      </c>
    </row>
    <row r="606" spans="1:4">
      <c r="A606">
        <v>1452</v>
      </c>
      <c r="B606" t="s">
        <v>2977</v>
      </c>
      <c r="C606" s="1">
        <v>40179</v>
      </c>
      <c r="D606" s="1">
        <v>2958465</v>
      </c>
    </row>
    <row r="607" spans="1:4">
      <c r="A607">
        <v>1454</v>
      </c>
      <c r="B607" t="s">
        <v>2978</v>
      </c>
      <c r="C607" s="1">
        <v>40179</v>
      </c>
      <c r="D607" s="1">
        <v>2958465</v>
      </c>
    </row>
    <row r="608" spans="1:4">
      <c r="A608">
        <v>1455</v>
      </c>
      <c r="B608" t="s">
        <v>2979</v>
      </c>
      <c r="C608" s="1">
        <v>40179</v>
      </c>
      <c r="D608" s="1">
        <v>2958465</v>
      </c>
    </row>
    <row r="609" spans="1:4">
      <c r="A609">
        <v>1456</v>
      </c>
      <c r="B609" t="s">
        <v>2980</v>
      </c>
      <c r="C609" s="1">
        <v>40179</v>
      </c>
      <c r="D609" s="1">
        <v>2958465</v>
      </c>
    </row>
    <row r="610" spans="1:4">
      <c r="A610">
        <v>1458</v>
      </c>
      <c r="B610" t="s">
        <v>2981</v>
      </c>
      <c r="C610" s="1">
        <v>40179</v>
      </c>
      <c r="D610" s="1">
        <v>2958465</v>
      </c>
    </row>
    <row r="611" spans="1:4">
      <c r="A611">
        <v>1459</v>
      </c>
      <c r="B611" t="s">
        <v>2982</v>
      </c>
      <c r="C611" s="1">
        <v>40179</v>
      </c>
      <c r="D611" s="1">
        <v>2958465</v>
      </c>
    </row>
    <row r="612" spans="1:4">
      <c r="A612">
        <v>1462</v>
      </c>
      <c r="B612" t="s">
        <v>2983</v>
      </c>
      <c r="C612" s="1">
        <v>40179</v>
      </c>
      <c r="D612" s="1">
        <v>2958465</v>
      </c>
    </row>
    <row r="613" spans="1:4">
      <c r="A613">
        <v>1464</v>
      </c>
      <c r="B613" t="s">
        <v>2984</v>
      </c>
      <c r="C613" s="1">
        <v>40179</v>
      </c>
      <c r="D613" s="1">
        <v>2958465</v>
      </c>
    </row>
    <row r="614" spans="1:4">
      <c r="A614">
        <v>1465</v>
      </c>
      <c r="B614" t="s">
        <v>2985</v>
      </c>
      <c r="C614" s="1">
        <v>40179</v>
      </c>
      <c r="D614" s="1">
        <v>2958465</v>
      </c>
    </row>
    <row r="615" spans="1:4">
      <c r="A615">
        <v>1466</v>
      </c>
      <c r="B615" t="s">
        <v>2986</v>
      </c>
      <c r="C615" s="1">
        <v>40179</v>
      </c>
      <c r="D615" s="1">
        <v>2958465</v>
      </c>
    </row>
    <row r="616" spans="1:4">
      <c r="A616">
        <v>1467</v>
      </c>
      <c r="B616" t="s">
        <v>2987</v>
      </c>
      <c r="C616" s="1">
        <v>40179</v>
      </c>
      <c r="D616" s="1">
        <v>2958465</v>
      </c>
    </row>
    <row r="617" spans="1:4">
      <c r="A617">
        <v>1468</v>
      </c>
      <c r="B617" t="s">
        <v>2988</v>
      </c>
      <c r="C617" s="1">
        <v>40179</v>
      </c>
      <c r="D617" s="1">
        <v>2958465</v>
      </c>
    </row>
    <row r="618" spans="1:4">
      <c r="A618">
        <v>1469</v>
      </c>
      <c r="B618" t="s">
        <v>2989</v>
      </c>
      <c r="C618" s="1">
        <v>40178</v>
      </c>
      <c r="D618" s="1">
        <v>2958465</v>
      </c>
    </row>
    <row r="619" spans="1:4">
      <c r="A619">
        <v>1470</v>
      </c>
      <c r="B619" t="s">
        <v>2990</v>
      </c>
      <c r="C619" s="1">
        <v>40179</v>
      </c>
      <c r="D619" s="1">
        <v>2958465</v>
      </c>
    </row>
    <row r="620" spans="1:4">
      <c r="A620">
        <v>1471</v>
      </c>
      <c r="B620" t="s">
        <v>2991</v>
      </c>
      <c r="C620" s="1">
        <v>40179</v>
      </c>
      <c r="D620" s="1">
        <v>2958465</v>
      </c>
    </row>
    <row r="621" spans="1:4">
      <c r="A621">
        <v>1472</v>
      </c>
      <c r="B621" t="s">
        <v>2992</v>
      </c>
      <c r="C621" s="1">
        <v>40179</v>
      </c>
      <c r="D621" s="1">
        <v>2958465</v>
      </c>
    </row>
    <row r="622" spans="1:4">
      <c r="A622">
        <v>1473</v>
      </c>
      <c r="B622" t="s">
        <v>2993</v>
      </c>
      <c r="C622" s="1">
        <v>40179</v>
      </c>
      <c r="D622" s="1">
        <v>2958465</v>
      </c>
    </row>
    <row r="623" spans="1:4">
      <c r="A623">
        <v>1474</v>
      </c>
      <c r="B623" t="s">
        <v>2994</v>
      </c>
      <c r="C623" s="1">
        <v>40179</v>
      </c>
      <c r="D623" s="1">
        <v>2958465</v>
      </c>
    </row>
    <row r="624" spans="1:4">
      <c r="A624">
        <v>1475</v>
      </c>
      <c r="B624" t="s">
        <v>2995</v>
      </c>
      <c r="C624" s="1">
        <v>40179</v>
      </c>
      <c r="D624" s="1">
        <v>2958465</v>
      </c>
    </row>
    <row r="625" spans="1:4">
      <c r="A625">
        <v>1476</v>
      </c>
      <c r="B625" t="s">
        <v>2996</v>
      </c>
      <c r="C625" s="1">
        <v>40179</v>
      </c>
      <c r="D625" s="1">
        <v>2958465</v>
      </c>
    </row>
    <row r="626" spans="1:4">
      <c r="A626">
        <v>1477</v>
      </c>
      <c r="B626" t="s">
        <v>2997</v>
      </c>
      <c r="C626" s="1">
        <v>40179</v>
      </c>
      <c r="D626" s="1">
        <v>2958465</v>
      </c>
    </row>
    <row r="627" spans="1:4">
      <c r="A627">
        <v>1478</v>
      </c>
      <c r="B627" t="s">
        <v>2998</v>
      </c>
      <c r="C627" s="1">
        <v>40179</v>
      </c>
      <c r="D627" s="1">
        <v>2958465</v>
      </c>
    </row>
    <row r="628" spans="1:4">
      <c r="A628">
        <v>1479</v>
      </c>
      <c r="B628" t="s">
        <v>2999</v>
      </c>
      <c r="C628" s="1">
        <v>40179</v>
      </c>
      <c r="D628" s="1">
        <v>2958465</v>
      </c>
    </row>
    <row r="629" spans="1:4">
      <c r="A629">
        <v>1480</v>
      </c>
      <c r="B629" t="s">
        <v>3000</v>
      </c>
      <c r="C629" s="1">
        <v>40179</v>
      </c>
      <c r="D629" s="1">
        <v>2958465</v>
      </c>
    </row>
    <row r="630" spans="1:4">
      <c r="A630">
        <v>1481</v>
      </c>
      <c r="B630" t="s">
        <v>3001</v>
      </c>
      <c r="C630" s="1">
        <v>40179</v>
      </c>
      <c r="D630" s="1">
        <v>2958465</v>
      </c>
    </row>
    <row r="631" spans="1:4">
      <c r="A631">
        <v>1483</v>
      </c>
      <c r="B631" t="s">
        <v>3002</v>
      </c>
      <c r="C631" s="1">
        <v>40179</v>
      </c>
      <c r="D631" s="1">
        <v>2958465</v>
      </c>
    </row>
    <row r="632" spans="1:4">
      <c r="A632">
        <v>1485</v>
      </c>
      <c r="B632" t="s">
        <v>3003</v>
      </c>
      <c r="C632" s="1">
        <v>40179</v>
      </c>
      <c r="D632" s="1">
        <v>2958465</v>
      </c>
    </row>
    <row r="633" spans="1:4">
      <c r="A633">
        <v>1486</v>
      </c>
      <c r="B633" t="s">
        <v>3004</v>
      </c>
      <c r="C633" s="1">
        <v>40179</v>
      </c>
      <c r="D633" s="1">
        <v>2958465</v>
      </c>
    </row>
    <row r="634" spans="1:4">
      <c r="A634">
        <v>1487</v>
      </c>
      <c r="B634" t="s">
        <v>3005</v>
      </c>
      <c r="C634" s="1">
        <v>40179</v>
      </c>
      <c r="D634" s="1">
        <v>2958465</v>
      </c>
    </row>
    <row r="635" spans="1:4">
      <c r="A635">
        <v>1489</v>
      </c>
      <c r="B635" t="s">
        <v>3006</v>
      </c>
      <c r="C635" s="1">
        <v>40179</v>
      </c>
      <c r="D635" s="1">
        <v>2958465</v>
      </c>
    </row>
    <row r="636" spans="1:4">
      <c r="A636">
        <v>1490</v>
      </c>
      <c r="B636" t="s">
        <v>3007</v>
      </c>
      <c r="C636" s="1">
        <v>40179</v>
      </c>
      <c r="D636" s="1">
        <v>2958465</v>
      </c>
    </row>
    <row r="637" spans="1:4">
      <c r="A637">
        <v>1491</v>
      </c>
      <c r="B637" t="s">
        <v>3008</v>
      </c>
      <c r="C637" s="1">
        <v>40179</v>
      </c>
      <c r="D637" s="1">
        <v>2958465</v>
      </c>
    </row>
    <row r="638" spans="1:4">
      <c r="A638">
        <v>1492</v>
      </c>
      <c r="B638" t="s">
        <v>3009</v>
      </c>
      <c r="C638" s="1">
        <v>40179</v>
      </c>
      <c r="D638" s="1">
        <v>2958465</v>
      </c>
    </row>
    <row r="639" spans="1:4">
      <c r="A639">
        <v>1493</v>
      </c>
      <c r="B639" t="s">
        <v>3010</v>
      </c>
      <c r="C639" s="1">
        <v>40179</v>
      </c>
      <c r="D639" s="1">
        <v>2958465</v>
      </c>
    </row>
    <row r="640" spans="1:4">
      <c r="A640">
        <v>1494</v>
      </c>
      <c r="B640" t="s">
        <v>3011</v>
      </c>
      <c r="C640" s="1">
        <v>40179</v>
      </c>
      <c r="D640" s="1">
        <v>2958465</v>
      </c>
    </row>
    <row r="641" spans="1:4">
      <c r="A641">
        <v>1495</v>
      </c>
      <c r="B641" t="s">
        <v>3012</v>
      </c>
      <c r="C641" s="1">
        <v>40179</v>
      </c>
      <c r="D641" s="1">
        <v>2958465</v>
      </c>
    </row>
    <row r="642" spans="1:4">
      <c r="A642">
        <v>1496</v>
      </c>
      <c r="B642" t="s">
        <v>3013</v>
      </c>
      <c r="C642" s="1">
        <v>40179</v>
      </c>
      <c r="D642" s="1">
        <v>2958465</v>
      </c>
    </row>
    <row r="643" spans="1:4">
      <c r="A643">
        <v>1497</v>
      </c>
      <c r="B643" t="s">
        <v>41</v>
      </c>
      <c r="C643" s="1">
        <v>40179</v>
      </c>
      <c r="D643" s="1">
        <v>2958465</v>
      </c>
    </row>
    <row r="644" spans="1:4">
      <c r="A644">
        <v>1500</v>
      </c>
      <c r="B644" t="s">
        <v>3014</v>
      </c>
      <c r="C644" s="1">
        <v>40179</v>
      </c>
      <c r="D644" s="1">
        <v>2958465</v>
      </c>
    </row>
    <row r="645" spans="1:4">
      <c r="A645">
        <v>1501</v>
      </c>
      <c r="B645" t="s">
        <v>3015</v>
      </c>
      <c r="C645" s="1">
        <v>40179</v>
      </c>
      <c r="D645" s="1">
        <v>2958465</v>
      </c>
    </row>
    <row r="646" spans="1:4">
      <c r="A646">
        <v>1502</v>
      </c>
      <c r="B646" t="s">
        <v>3016</v>
      </c>
      <c r="C646" s="1">
        <v>40179</v>
      </c>
      <c r="D646" s="1">
        <v>2958465</v>
      </c>
    </row>
    <row r="647" spans="1:4">
      <c r="A647">
        <v>1503</v>
      </c>
      <c r="B647" t="s">
        <v>3017</v>
      </c>
      <c r="C647" s="1">
        <v>40179</v>
      </c>
      <c r="D647" s="1">
        <v>2958465</v>
      </c>
    </row>
    <row r="648" spans="1:4">
      <c r="A648">
        <v>1504</v>
      </c>
      <c r="B648" t="s">
        <v>3018</v>
      </c>
      <c r="C648" s="1">
        <v>40179</v>
      </c>
      <c r="D648" s="1">
        <v>2958465</v>
      </c>
    </row>
    <row r="649" spans="1:4">
      <c r="A649">
        <v>1505</v>
      </c>
      <c r="B649" t="s">
        <v>3019</v>
      </c>
      <c r="C649" s="1">
        <v>40179</v>
      </c>
      <c r="D649" s="1">
        <v>2958465</v>
      </c>
    </row>
    <row r="650" spans="1:4">
      <c r="A650">
        <v>1506</v>
      </c>
      <c r="B650" t="s">
        <v>3020</v>
      </c>
      <c r="C650" s="1">
        <v>40179</v>
      </c>
      <c r="D650" s="1">
        <v>2958465</v>
      </c>
    </row>
    <row r="651" spans="1:4">
      <c r="A651">
        <v>1507</v>
      </c>
      <c r="B651" t="s">
        <v>3021</v>
      </c>
      <c r="C651" s="1">
        <v>40179</v>
      </c>
      <c r="D651" s="1">
        <v>2958465</v>
      </c>
    </row>
    <row r="652" spans="1:4">
      <c r="A652">
        <v>1509</v>
      </c>
      <c r="B652" t="s">
        <v>3022</v>
      </c>
      <c r="C652" s="1">
        <v>40179</v>
      </c>
      <c r="D652" s="1">
        <v>40543</v>
      </c>
    </row>
    <row r="653" spans="1:4">
      <c r="A653">
        <v>1510</v>
      </c>
      <c r="B653" t="s">
        <v>3023</v>
      </c>
      <c r="C653" s="1">
        <v>40179</v>
      </c>
      <c r="D653" s="1">
        <v>2958465</v>
      </c>
    </row>
    <row r="654" spans="1:4">
      <c r="A654">
        <v>1511</v>
      </c>
      <c r="B654" t="s">
        <v>3024</v>
      </c>
      <c r="C654" s="1">
        <v>40179</v>
      </c>
      <c r="D654" s="1">
        <v>2958465</v>
      </c>
    </row>
    <row r="655" spans="1:4">
      <c r="A655">
        <v>1512</v>
      </c>
      <c r="B655" t="s">
        <v>3025</v>
      </c>
      <c r="C655" s="1">
        <v>40179</v>
      </c>
      <c r="D655" s="1">
        <v>2958465</v>
      </c>
    </row>
    <row r="656" spans="1:4">
      <c r="A656">
        <v>1513</v>
      </c>
      <c r="B656" t="s">
        <v>3026</v>
      </c>
      <c r="C656" s="1">
        <v>40179</v>
      </c>
      <c r="D656" s="1">
        <v>2958465</v>
      </c>
    </row>
    <row r="657" spans="1:4">
      <c r="A657">
        <v>1514</v>
      </c>
      <c r="B657" t="s">
        <v>3027</v>
      </c>
      <c r="C657" s="1">
        <v>40179</v>
      </c>
      <c r="D657" s="1">
        <v>2958465</v>
      </c>
    </row>
    <row r="658" spans="1:4">
      <c r="A658">
        <v>1515</v>
      </c>
      <c r="B658" t="s">
        <v>3028</v>
      </c>
      <c r="C658" s="1">
        <v>40176</v>
      </c>
      <c r="D658" s="1">
        <v>2958465</v>
      </c>
    </row>
    <row r="659" spans="1:4">
      <c r="A659">
        <v>1517</v>
      </c>
      <c r="B659" t="s">
        <v>3029</v>
      </c>
      <c r="C659" s="1">
        <v>40179</v>
      </c>
      <c r="D659" s="1">
        <v>2958465</v>
      </c>
    </row>
    <row r="660" spans="1:4">
      <c r="A660">
        <v>1518</v>
      </c>
      <c r="B660" t="s">
        <v>42</v>
      </c>
      <c r="C660" s="1">
        <v>40179</v>
      </c>
      <c r="D660" s="1">
        <v>2958465</v>
      </c>
    </row>
    <row r="661" spans="1:4">
      <c r="A661">
        <v>1519</v>
      </c>
      <c r="B661" t="s">
        <v>3030</v>
      </c>
      <c r="C661" s="1">
        <v>40179</v>
      </c>
      <c r="D661" s="1">
        <v>2958465</v>
      </c>
    </row>
    <row r="662" spans="1:4">
      <c r="A662">
        <v>1520</v>
      </c>
      <c r="B662" t="s">
        <v>3031</v>
      </c>
      <c r="C662" s="1">
        <v>40179</v>
      </c>
      <c r="D662" s="1">
        <v>2958465</v>
      </c>
    </row>
    <row r="663" spans="1:4">
      <c r="A663">
        <v>1521</v>
      </c>
      <c r="B663" t="s">
        <v>3032</v>
      </c>
      <c r="C663" s="1">
        <v>40179</v>
      </c>
      <c r="D663" s="1">
        <v>2958465</v>
      </c>
    </row>
    <row r="664" spans="1:4">
      <c r="A664">
        <v>1522</v>
      </c>
      <c r="B664" t="s">
        <v>3033</v>
      </c>
      <c r="C664" s="1">
        <v>40179</v>
      </c>
      <c r="D664" s="1">
        <v>2958465</v>
      </c>
    </row>
    <row r="665" spans="1:4">
      <c r="A665">
        <v>1523</v>
      </c>
      <c r="B665" t="s">
        <v>3034</v>
      </c>
      <c r="C665" s="1">
        <v>40179</v>
      </c>
      <c r="D665" s="1">
        <v>2958465</v>
      </c>
    </row>
    <row r="666" spans="1:4">
      <c r="A666">
        <v>1524</v>
      </c>
      <c r="B666" t="s">
        <v>3035</v>
      </c>
      <c r="C666" s="1">
        <v>40179</v>
      </c>
      <c r="D666" s="1">
        <v>2958465</v>
      </c>
    </row>
    <row r="667" spans="1:4">
      <c r="A667">
        <v>1526</v>
      </c>
      <c r="B667" t="s">
        <v>3036</v>
      </c>
      <c r="C667" s="1">
        <v>40179</v>
      </c>
      <c r="D667" s="1">
        <v>2958465</v>
      </c>
    </row>
    <row r="668" spans="1:4">
      <c r="A668">
        <v>1527</v>
      </c>
      <c r="B668" t="s">
        <v>3037</v>
      </c>
      <c r="C668" s="1">
        <v>40179</v>
      </c>
      <c r="D668" s="1">
        <v>2958465</v>
      </c>
    </row>
    <row r="669" spans="1:4">
      <c r="A669">
        <v>1528</v>
      </c>
      <c r="B669" t="s">
        <v>3038</v>
      </c>
      <c r="C669" s="1">
        <v>40179</v>
      </c>
      <c r="D669" s="1">
        <v>2958465</v>
      </c>
    </row>
    <row r="670" spans="1:4">
      <c r="A670">
        <v>1529</v>
      </c>
      <c r="B670" t="s">
        <v>3039</v>
      </c>
      <c r="C670" s="1">
        <v>40179</v>
      </c>
      <c r="D670" s="1">
        <v>2958465</v>
      </c>
    </row>
    <row r="671" spans="1:4">
      <c r="A671">
        <v>1530</v>
      </c>
      <c r="B671" t="s">
        <v>3040</v>
      </c>
      <c r="C671" s="1">
        <v>40179</v>
      </c>
      <c r="D671" s="1">
        <v>2958465</v>
      </c>
    </row>
    <row r="672" spans="1:4">
      <c r="A672">
        <v>1531</v>
      </c>
      <c r="B672" t="s">
        <v>3041</v>
      </c>
      <c r="C672" s="1">
        <v>40179</v>
      </c>
      <c r="D672" s="1">
        <v>2958465</v>
      </c>
    </row>
    <row r="673" spans="1:4">
      <c r="A673">
        <v>1533</v>
      </c>
      <c r="B673" t="s">
        <v>3042</v>
      </c>
      <c r="C673" s="1">
        <v>40179</v>
      </c>
      <c r="D673" s="1">
        <v>2958465</v>
      </c>
    </row>
    <row r="674" spans="1:4">
      <c r="A674">
        <v>1534</v>
      </c>
      <c r="B674" t="s">
        <v>3043</v>
      </c>
      <c r="C674" s="1">
        <v>40179</v>
      </c>
      <c r="D674" s="1">
        <v>2958465</v>
      </c>
    </row>
    <row r="675" spans="1:4">
      <c r="A675">
        <v>1535</v>
      </c>
      <c r="B675" t="s">
        <v>3044</v>
      </c>
      <c r="C675" s="1">
        <v>40179</v>
      </c>
      <c r="D675" s="1">
        <v>2958465</v>
      </c>
    </row>
    <row r="676" spans="1:4">
      <c r="A676">
        <v>1536</v>
      </c>
      <c r="B676" t="s">
        <v>3045</v>
      </c>
      <c r="C676" s="1">
        <v>40179</v>
      </c>
      <c r="D676" s="1">
        <v>2958465</v>
      </c>
    </row>
    <row r="677" spans="1:4">
      <c r="A677">
        <v>1537</v>
      </c>
      <c r="B677" t="s">
        <v>3046</v>
      </c>
      <c r="C677" s="1">
        <v>40179</v>
      </c>
      <c r="D677" s="1">
        <v>2958465</v>
      </c>
    </row>
    <row r="678" spans="1:4">
      <c r="A678">
        <v>1538</v>
      </c>
      <c r="B678" t="s">
        <v>3047</v>
      </c>
      <c r="C678" s="1">
        <v>40179</v>
      </c>
      <c r="D678" s="1">
        <v>2958465</v>
      </c>
    </row>
    <row r="679" spans="1:4">
      <c r="A679">
        <v>1539</v>
      </c>
      <c r="B679" t="s">
        <v>3048</v>
      </c>
      <c r="C679" s="1">
        <v>40179</v>
      </c>
      <c r="D679" s="1">
        <v>2958465</v>
      </c>
    </row>
    <row r="680" spans="1:4">
      <c r="A680">
        <v>1540</v>
      </c>
      <c r="B680" t="s">
        <v>3049</v>
      </c>
      <c r="C680" s="1">
        <v>40179</v>
      </c>
      <c r="D680" s="1">
        <v>2958465</v>
      </c>
    </row>
    <row r="681" spans="1:4">
      <c r="A681">
        <v>1541</v>
      </c>
      <c r="B681" t="s">
        <v>3050</v>
      </c>
      <c r="C681" s="1">
        <v>40179</v>
      </c>
      <c r="D681" s="1">
        <v>2958465</v>
      </c>
    </row>
    <row r="682" spans="1:4">
      <c r="A682">
        <v>1543</v>
      </c>
      <c r="B682" t="s">
        <v>3051</v>
      </c>
      <c r="C682" s="1">
        <v>40179</v>
      </c>
      <c r="D682" s="1">
        <v>2958465</v>
      </c>
    </row>
    <row r="683" spans="1:4">
      <c r="A683">
        <v>1544</v>
      </c>
      <c r="B683" t="s">
        <v>3052</v>
      </c>
      <c r="C683" s="1">
        <v>40179</v>
      </c>
      <c r="D683" s="1">
        <v>2958465</v>
      </c>
    </row>
    <row r="684" spans="1:4">
      <c r="A684">
        <v>1545</v>
      </c>
      <c r="B684" t="s">
        <v>3053</v>
      </c>
      <c r="C684" s="1">
        <v>40179</v>
      </c>
      <c r="D684" s="1">
        <v>2958465</v>
      </c>
    </row>
    <row r="685" spans="1:4">
      <c r="A685">
        <v>1546</v>
      </c>
      <c r="B685" t="s">
        <v>3054</v>
      </c>
      <c r="C685" s="1">
        <v>40179</v>
      </c>
      <c r="D685" s="1">
        <v>2958465</v>
      </c>
    </row>
    <row r="686" spans="1:4">
      <c r="A686">
        <v>1547</v>
      </c>
      <c r="B686" t="s">
        <v>3055</v>
      </c>
      <c r="C686" s="1">
        <v>40179</v>
      </c>
      <c r="D686" s="1">
        <v>2958465</v>
      </c>
    </row>
    <row r="687" spans="1:4">
      <c r="A687">
        <v>1548</v>
      </c>
      <c r="B687" t="s">
        <v>3056</v>
      </c>
      <c r="C687" s="1">
        <v>40179</v>
      </c>
      <c r="D687" s="1">
        <v>2958465</v>
      </c>
    </row>
    <row r="688" spans="1:4">
      <c r="A688">
        <v>1550</v>
      </c>
      <c r="B688" t="s">
        <v>3057</v>
      </c>
      <c r="C688" s="1">
        <v>40179</v>
      </c>
      <c r="D688" s="1">
        <v>2958465</v>
      </c>
    </row>
    <row r="689" spans="1:4">
      <c r="A689">
        <v>1551</v>
      </c>
      <c r="B689" t="s">
        <v>3058</v>
      </c>
      <c r="C689" s="1">
        <v>40179</v>
      </c>
      <c r="D689" s="1">
        <v>2958465</v>
      </c>
    </row>
    <row r="690" spans="1:4">
      <c r="A690">
        <v>1552</v>
      </c>
      <c r="B690" t="s">
        <v>3059</v>
      </c>
      <c r="C690" s="1">
        <v>40179</v>
      </c>
      <c r="D690" s="1">
        <v>2958465</v>
      </c>
    </row>
    <row r="691" spans="1:4">
      <c r="A691">
        <v>1553</v>
      </c>
      <c r="B691" t="s">
        <v>3060</v>
      </c>
      <c r="C691" s="1">
        <v>40179</v>
      </c>
      <c r="D691" s="1">
        <v>2958465</v>
      </c>
    </row>
    <row r="692" spans="1:4">
      <c r="A692">
        <v>1554</v>
      </c>
      <c r="B692" t="s">
        <v>3061</v>
      </c>
      <c r="C692" s="1">
        <v>40179</v>
      </c>
      <c r="D692" s="1">
        <v>2958465</v>
      </c>
    </row>
    <row r="693" spans="1:4">
      <c r="A693">
        <v>1556</v>
      </c>
      <c r="B693" t="s">
        <v>3062</v>
      </c>
      <c r="C693" s="1">
        <v>40179</v>
      </c>
      <c r="D693" s="1">
        <v>2958465</v>
      </c>
    </row>
    <row r="694" spans="1:4">
      <c r="A694">
        <v>1557</v>
      </c>
      <c r="B694" t="s">
        <v>3063</v>
      </c>
      <c r="C694" s="1">
        <v>40179</v>
      </c>
      <c r="D694" s="1">
        <v>2958465</v>
      </c>
    </row>
    <row r="695" spans="1:4">
      <c r="A695">
        <v>1558</v>
      </c>
      <c r="B695" t="s">
        <v>3064</v>
      </c>
      <c r="C695" s="1">
        <v>40179</v>
      </c>
      <c r="D695" s="1">
        <v>2958465</v>
      </c>
    </row>
    <row r="696" spans="1:4">
      <c r="A696">
        <v>1559</v>
      </c>
      <c r="B696" t="s">
        <v>43</v>
      </c>
      <c r="C696" s="1">
        <v>40179</v>
      </c>
      <c r="D696" s="1">
        <v>2958465</v>
      </c>
    </row>
    <row r="697" spans="1:4">
      <c r="A697">
        <v>1560</v>
      </c>
      <c r="B697" t="s">
        <v>3065</v>
      </c>
      <c r="C697" s="1">
        <v>40179</v>
      </c>
      <c r="D697" s="1">
        <v>2958465</v>
      </c>
    </row>
    <row r="698" spans="1:4">
      <c r="A698">
        <v>1562</v>
      </c>
      <c r="B698" t="s">
        <v>3066</v>
      </c>
      <c r="C698" s="1">
        <v>40179</v>
      </c>
      <c r="D698" s="1">
        <v>2958465</v>
      </c>
    </row>
    <row r="699" spans="1:4">
      <c r="A699">
        <v>1563</v>
      </c>
      <c r="B699" t="s">
        <v>3067</v>
      </c>
      <c r="C699" s="1">
        <v>40179</v>
      </c>
      <c r="D699" s="1">
        <v>2958465</v>
      </c>
    </row>
    <row r="700" spans="1:4">
      <c r="A700">
        <v>1564</v>
      </c>
      <c r="B700" t="s">
        <v>3068</v>
      </c>
      <c r="C700" s="1">
        <v>40179</v>
      </c>
      <c r="D700" s="1">
        <v>2958465</v>
      </c>
    </row>
    <row r="701" spans="1:4">
      <c r="A701">
        <v>1565</v>
      </c>
      <c r="B701" t="s">
        <v>3069</v>
      </c>
      <c r="C701" s="1">
        <v>40179</v>
      </c>
      <c r="D701" s="1">
        <v>2958465</v>
      </c>
    </row>
    <row r="702" spans="1:4">
      <c r="A702">
        <v>1567</v>
      </c>
      <c r="B702" t="s">
        <v>3070</v>
      </c>
      <c r="C702" s="1">
        <v>40179</v>
      </c>
      <c r="D702" s="1">
        <v>2958465</v>
      </c>
    </row>
    <row r="703" spans="1:4">
      <c r="A703">
        <v>1568</v>
      </c>
      <c r="B703" t="s">
        <v>3071</v>
      </c>
      <c r="C703" s="1">
        <v>40179</v>
      </c>
      <c r="D703" s="1">
        <v>2958465</v>
      </c>
    </row>
    <row r="704" spans="1:4">
      <c r="A704">
        <v>1569</v>
      </c>
      <c r="B704" t="s">
        <v>3072</v>
      </c>
      <c r="C704" s="1">
        <v>40179</v>
      </c>
      <c r="D704" s="1">
        <v>2958465</v>
      </c>
    </row>
    <row r="705" spans="1:4">
      <c r="A705">
        <v>1571</v>
      </c>
      <c r="B705" t="s">
        <v>3073</v>
      </c>
      <c r="C705" s="1">
        <v>40179</v>
      </c>
      <c r="D705" s="1">
        <v>2958465</v>
      </c>
    </row>
    <row r="706" spans="1:4">
      <c r="A706">
        <v>1572</v>
      </c>
      <c r="B706" t="s">
        <v>3074</v>
      </c>
      <c r="C706" s="1">
        <v>40179</v>
      </c>
      <c r="D706" s="1">
        <v>2958465</v>
      </c>
    </row>
    <row r="707" spans="1:4">
      <c r="A707">
        <v>1573</v>
      </c>
      <c r="B707" t="s">
        <v>3075</v>
      </c>
      <c r="C707" s="1">
        <v>40179</v>
      </c>
      <c r="D707" s="1">
        <v>2958465</v>
      </c>
    </row>
    <row r="708" spans="1:4">
      <c r="A708">
        <v>1575</v>
      </c>
      <c r="B708" t="s">
        <v>3076</v>
      </c>
      <c r="C708" s="1">
        <v>40179</v>
      </c>
      <c r="D708" s="1">
        <v>2958465</v>
      </c>
    </row>
    <row r="709" spans="1:4">
      <c r="A709">
        <v>1576</v>
      </c>
      <c r="B709" t="s">
        <v>3077</v>
      </c>
      <c r="C709" s="1">
        <v>40179</v>
      </c>
      <c r="D709" s="1">
        <v>2958465</v>
      </c>
    </row>
    <row r="710" spans="1:4">
      <c r="A710">
        <v>1578</v>
      </c>
      <c r="B710" t="s">
        <v>3078</v>
      </c>
      <c r="C710" s="1">
        <v>40179</v>
      </c>
      <c r="D710" s="1">
        <v>2958465</v>
      </c>
    </row>
    <row r="711" spans="1:4">
      <c r="A711">
        <v>1579</v>
      </c>
      <c r="B711" t="s">
        <v>3079</v>
      </c>
      <c r="C711" s="1">
        <v>40179</v>
      </c>
      <c r="D711" s="1">
        <v>2958465</v>
      </c>
    </row>
    <row r="712" spans="1:4">
      <c r="A712">
        <v>1580</v>
      </c>
      <c r="B712" t="s">
        <v>3080</v>
      </c>
      <c r="C712" s="1">
        <v>40179</v>
      </c>
      <c r="D712" s="1">
        <v>2958465</v>
      </c>
    </row>
    <row r="713" spans="1:4">
      <c r="A713">
        <v>1581</v>
      </c>
      <c r="B713" t="s">
        <v>3081</v>
      </c>
      <c r="C713" s="1">
        <v>40179</v>
      </c>
      <c r="D713" s="1">
        <v>2958465</v>
      </c>
    </row>
    <row r="714" spans="1:4">
      <c r="A714">
        <v>1582</v>
      </c>
      <c r="B714" t="s">
        <v>3082</v>
      </c>
      <c r="C714" s="1">
        <v>40179</v>
      </c>
      <c r="D714" s="1">
        <v>2958465</v>
      </c>
    </row>
    <row r="715" spans="1:4">
      <c r="A715">
        <v>1583</v>
      </c>
      <c r="B715" t="s">
        <v>3083</v>
      </c>
      <c r="C715" s="1">
        <v>40179</v>
      </c>
      <c r="D715" s="1">
        <v>2958465</v>
      </c>
    </row>
    <row r="716" spans="1:4">
      <c r="A716">
        <v>1584</v>
      </c>
      <c r="B716" t="s">
        <v>3084</v>
      </c>
      <c r="C716" s="1">
        <v>40179</v>
      </c>
      <c r="D716" s="1">
        <v>2958465</v>
      </c>
    </row>
    <row r="717" spans="1:4">
      <c r="A717">
        <v>1585</v>
      </c>
      <c r="B717" t="s">
        <v>3085</v>
      </c>
      <c r="C717" s="1">
        <v>40179</v>
      </c>
      <c r="D717" s="1">
        <v>2958465</v>
      </c>
    </row>
    <row r="718" spans="1:4">
      <c r="A718">
        <v>1586</v>
      </c>
      <c r="B718" t="s">
        <v>3086</v>
      </c>
      <c r="C718" s="1">
        <v>40179</v>
      </c>
      <c r="D718" s="1">
        <v>2958465</v>
      </c>
    </row>
    <row r="719" spans="1:4">
      <c r="A719">
        <v>1587</v>
      </c>
      <c r="B719" t="s">
        <v>44</v>
      </c>
      <c r="C719" s="1">
        <v>40179</v>
      </c>
      <c r="D719" s="1">
        <v>2958465</v>
      </c>
    </row>
    <row r="720" spans="1:4">
      <c r="A720">
        <v>1588</v>
      </c>
      <c r="B720" t="s">
        <v>3087</v>
      </c>
      <c r="C720" s="1">
        <v>40179</v>
      </c>
      <c r="D720" s="1">
        <v>2958465</v>
      </c>
    </row>
    <row r="721" spans="1:4">
      <c r="A721">
        <v>1589</v>
      </c>
      <c r="B721" t="s">
        <v>3088</v>
      </c>
      <c r="C721" s="1">
        <v>40179</v>
      </c>
      <c r="D721" s="1">
        <v>2958465</v>
      </c>
    </row>
    <row r="722" spans="1:4">
      <c r="A722">
        <v>1590</v>
      </c>
      <c r="B722" t="s">
        <v>45</v>
      </c>
      <c r="C722" s="1">
        <v>40179</v>
      </c>
      <c r="D722" s="1">
        <v>2958465</v>
      </c>
    </row>
    <row r="723" spans="1:4">
      <c r="A723">
        <v>1591</v>
      </c>
      <c r="B723" t="s">
        <v>3089</v>
      </c>
      <c r="C723" s="1">
        <v>40179</v>
      </c>
      <c r="D723" s="1">
        <v>2958465</v>
      </c>
    </row>
    <row r="724" spans="1:4">
      <c r="A724">
        <v>1592</v>
      </c>
      <c r="B724" t="s">
        <v>3090</v>
      </c>
      <c r="C724" s="1">
        <v>40179</v>
      </c>
      <c r="D724" s="1">
        <v>2958465</v>
      </c>
    </row>
    <row r="725" spans="1:4">
      <c r="A725">
        <v>1593</v>
      </c>
      <c r="B725" t="s">
        <v>3091</v>
      </c>
      <c r="C725" s="1">
        <v>40179</v>
      </c>
      <c r="D725" s="1">
        <v>2958465</v>
      </c>
    </row>
    <row r="726" spans="1:4">
      <c r="A726">
        <v>1594</v>
      </c>
      <c r="B726" t="s">
        <v>3092</v>
      </c>
      <c r="C726" s="1">
        <v>40179</v>
      </c>
      <c r="D726" s="1">
        <v>2958465</v>
      </c>
    </row>
    <row r="727" spans="1:4">
      <c r="A727">
        <v>1596</v>
      </c>
      <c r="B727" t="s">
        <v>3093</v>
      </c>
      <c r="C727" s="1">
        <v>40179</v>
      </c>
      <c r="D727" s="1">
        <v>2958465</v>
      </c>
    </row>
    <row r="728" spans="1:4">
      <c r="A728">
        <v>1597</v>
      </c>
      <c r="B728" t="s">
        <v>3094</v>
      </c>
      <c r="C728" s="1">
        <v>40179</v>
      </c>
      <c r="D728" s="1">
        <v>2958465</v>
      </c>
    </row>
    <row r="729" spans="1:4">
      <c r="A729">
        <v>1598</v>
      </c>
      <c r="B729" t="s">
        <v>3095</v>
      </c>
      <c r="C729" s="1">
        <v>40179</v>
      </c>
      <c r="D729" s="1">
        <v>2958465</v>
      </c>
    </row>
    <row r="730" spans="1:4">
      <c r="A730">
        <v>1599</v>
      </c>
      <c r="B730" t="s">
        <v>3096</v>
      </c>
      <c r="C730" s="1">
        <v>40179</v>
      </c>
      <c r="D730" s="1">
        <v>2958465</v>
      </c>
    </row>
    <row r="731" spans="1:4">
      <c r="A731">
        <v>1600</v>
      </c>
      <c r="B731" t="s">
        <v>3097</v>
      </c>
      <c r="C731" s="1">
        <v>40179</v>
      </c>
      <c r="D731" s="1">
        <v>2958465</v>
      </c>
    </row>
    <row r="732" spans="1:4">
      <c r="A732">
        <v>1602</v>
      </c>
      <c r="B732" t="s">
        <v>3098</v>
      </c>
      <c r="C732" s="1">
        <v>40179</v>
      </c>
      <c r="D732" s="1">
        <v>2958465</v>
      </c>
    </row>
    <row r="733" spans="1:4">
      <c r="A733">
        <v>1603</v>
      </c>
      <c r="B733" t="s">
        <v>46</v>
      </c>
      <c r="C733" s="1">
        <v>40179</v>
      </c>
      <c r="D733" s="1">
        <v>2958465</v>
      </c>
    </row>
    <row r="734" spans="1:4">
      <c r="A734">
        <v>1604</v>
      </c>
      <c r="B734" t="s">
        <v>47</v>
      </c>
      <c r="C734" s="1">
        <v>40179</v>
      </c>
      <c r="D734" s="1">
        <v>2958465</v>
      </c>
    </row>
    <row r="735" spans="1:4">
      <c r="A735">
        <v>1605</v>
      </c>
      <c r="B735" t="s">
        <v>3099</v>
      </c>
      <c r="C735" s="1">
        <v>40179</v>
      </c>
      <c r="D735" s="1">
        <v>2958465</v>
      </c>
    </row>
    <row r="736" spans="1:4">
      <c r="A736">
        <v>1606</v>
      </c>
      <c r="B736" t="s">
        <v>3100</v>
      </c>
      <c r="C736" s="1">
        <v>40179</v>
      </c>
      <c r="D736" s="1">
        <v>2958465</v>
      </c>
    </row>
    <row r="737" spans="1:4">
      <c r="A737">
        <v>1607</v>
      </c>
      <c r="B737" t="s">
        <v>3101</v>
      </c>
      <c r="C737" s="1">
        <v>40179</v>
      </c>
      <c r="D737" s="1">
        <v>2958465</v>
      </c>
    </row>
    <row r="738" spans="1:4">
      <c r="A738">
        <v>1608</v>
      </c>
      <c r="B738" t="s">
        <v>3102</v>
      </c>
      <c r="C738" s="1">
        <v>40179</v>
      </c>
      <c r="D738" s="1">
        <v>2958465</v>
      </c>
    </row>
    <row r="739" spans="1:4">
      <c r="A739">
        <v>1609</v>
      </c>
      <c r="B739" t="s">
        <v>3103</v>
      </c>
      <c r="C739" s="1">
        <v>40179</v>
      </c>
      <c r="D739" s="1">
        <v>2958465</v>
      </c>
    </row>
    <row r="740" spans="1:4">
      <c r="A740">
        <v>1611</v>
      </c>
      <c r="B740" t="s">
        <v>3104</v>
      </c>
      <c r="C740" s="1">
        <v>40179</v>
      </c>
      <c r="D740" s="1">
        <v>2958465</v>
      </c>
    </row>
    <row r="741" spans="1:4">
      <c r="A741">
        <v>1612</v>
      </c>
      <c r="B741" t="s">
        <v>48</v>
      </c>
      <c r="C741" s="1">
        <v>40179</v>
      </c>
      <c r="D741" s="1">
        <v>2958465</v>
      </c>
    </row>
    <row r="742" spans="1:4">
      <c r="A742">
        <v>1614</v>
      </c>
      <c r="B742" t="s">
        <v>3105</v>
      </c>
      <c r="C742" s="1">
        <v>40179</v>
      </c>
      <c r="D742" s="1">
        <v>2958465</v>
      </c>
    </row>
    <row r="743" spans="1:4">
      <c r="A743">
        <v>1615</v>
      </c>
      <c r="B743" t="s">
        <v>3106</v>
      </c>
      <c r="C743" s="1">
        <v>40179</v>
      </c>
      <c r="D743" s="1">
        <v>2958465</v>
      </c>
    </row>
    <row r="744" spans="1:4">
      <c r="A744">
        <v>1616</v>
      </c>
      <c r="B744" t="s">
        <v>3107</v>
      </c>
      <c r="C744" s="1">
        <v>40179</v>
      </c>
      <c r="D744" s="1">
        <v>2958465</v>
      </c>
    </row>
    <row r="745" spans="1:4">
      <c r="A745">
        <v>1617</v>
      </c>
      <c r="B745" t="s">
        <v>3108</v>
      </c>
      <c r="C745" s="1">
        <v>40179</v>
      </c>
      <c r="D745" s="1">
        <v>2958465</v>
      </c>
    </row>
    <row r="746" spans="1:4">
      <c r="A746">
        <v>1618</v>
      </c>
      <c r="B746" t="s">
        <v>3109</v>
      </c>
      <c r="C746" s="1">
        <v>40179</v>
      </c>
      <c r="D746" s="1">
        <v>2958465</v>
      </c>
    </row>
    <row r="747" spans="1:4">
      <c r="A747">
        <v>1619</v>
      </c>
      <c r="B747" t="s">
        <v>3110</v>
      </c>
      <c r="C747" s="1">
        <v>40179</v>
      </c>
      <c r="D747" s="1">
        <v>2958465</v>
      </c>
    </row>
    <row r="748" spans="1:4">
      <c r="A748">
        <v>1620</v>
      </c>
      <c r="B748" t="s">
        <v>3111</v>
      </c>
      <c r="C748" s="1">
        <v>40179</v>
      </c>
      <c r="D748" s="1">
        <v>2958465</v>
      </c>
    </row>
    <row r="749" spans="1:4">
      <c r="A749">
        <v>1621</v>
      </c>
      <c r="B749" t="s">
        <v>3112</v>
      </c>
      <c r="C749" s="1">
        <v>40179</v>
      </c>
      <c r="D749" s="1">
        <v>42004</v>
      </c>
    </row>
    <row r="750" spans="1:4">
      <c r="A750">
        <v>1622</v>
      </c>
      <c r="B750" t="s">
        <v>3113</v>
      </c>
      <c r="C750" s="1">
        <v>40179</v>
      </c>
      <c r="D750" s="1">
        <v>2958465</v>
      </c>
    </row>
    <row r="751" spans="1:4">
      <c r="A751">
        <v>1623</v>
      </c>
      <c r="B751" t="s">
        <v>3114</v>
      </c>
      <c r="C751" s="1">
        <v>40179</v>
      </c>
      <c r="D751" s="1">
        <v>2958465</v>
      </c>
    </row>
    <row r="752" spans="1:4">
      <c r="A752">
        <v>1625</v>
      </c>
      <c r="B752" t="s">
        <v>3115</v>
      </c>
      <c r="C752" s="1">
        <v>40179</v>
      </c>
      <c r="D752" s="1">
        <v>2958465</v>
      </c>
    </row>
    <row r="753" spans="1:4">
      <c r="A753">
        <v>1626</v>
      </c>
      <c r="B753" t="s">
        <v>3116</v>
      </c>
      <c r="C753" s="1">
        <v>40179</v>
      </c>
      <c r="D753" s="1">
        <v>2958465</v>
      </c>
    </row>
    <row r="754" spans="1:4">
      <c r="A754">
        <v>1627</v>
      </c>
      <c r="B754" t="s">
        <v>3117</v>
      </c>
      <c r="C754" s="1">
        <v>40179</v>
      </c>
      <c r="D754" s="1">
        <v>2958465</v>
      </c>
    </row>
    <row r="755" spans="1:4">
      <c r="A755">
        <v>1628</v>
      </c>
      <c r="B755" t="s">
        <v>3118</v>
      </c>
      <c r="C755" s="1">
        <v>40179</v>
      </c>
      <c r="D755" s="1">
        <v>2958465</v>
      </c>
    </row>
    <row r="756" spans="1:4">
      <c r="A756">
        <v>1629</v>
      </c>
      <c r="B756" t="s">
        <v>3119</v>
      </c>
      <c r="C756" s="1">
        <v>40179</v>
      </c>
      <c r="D756" s="1">
        <v>2958465</v>
      </c>
    </row>
    <row r="757" spans="1:4">
      <c r="A757">
        <v>1630</v>
      </c>
      <c r="B757" t="s">
        <v>49</v>
      </c>
      <c r="C757" s="1">
        <v>40179</v>
      </c>
      <c r="D757" s="1">
        <v>2958465</v>
      </c>
    </row>
    <row r="758" spans="1:4">
      <c r="A758">
        <v>1632</v>
      </c>
      <c r="B758" t="s">
        <v>3120</v>
      </c>
      <c r="C758" s="1">
        <v>40179</v>
      </c>
      <c r="D758" s="1">
        <v>2958465</v>
      </c>
    </row>
    <row r="759" spans="1:4">
      <c r="A759">
        <v>1633</v>
      </c>
      <c r="B759" t="s">
        <v>3121</v>
      </c>
      <c r="C759" s="1">
        <v>40179</v>
      </c>
      <c r="D759" s="1">
        <v>2958465</v>
      </c>
    </row>
    <row r="760" spans="1:4">
      <c r="A760">
        <v>1634</v>
      </c>
      <c r="B760" t="s">
        <v>3122</v>
      </c>
      <c r="C760" s="1">
        <v>40179</v>
      </c>
      <c r="D760" s="1">
        <v>2958465</v>
      </c>
    </row>
    <row r="761" spans="1:4">
      <c r="A761">
        <v>1635</v>
      </c>
      <c r="B761" t="s">
        <v>3123</v>
      </c>
      <c r="C761" s="1">
        <v>40179</v>
      </c>
      <c r="D761" s="1">
        <v>2958465</v>
      </c>
    </row>
    <row r="762" spans="1:4">
      <c r="A762">
        <v>1636</v>
      </c>
      <c r="B762" t="s">
        <v>3124</v>
      </c>
      <c r="C762" s="1">
        <v>40179</v>
      </c>
      <c r="D762" s="1">
        <v>2958465</v>
      </c>
    </row>
    <row r="763" spans="1:4">
      <c r="A763">
        <v>1637</v>
      </c>
      <c r="B763" t="s">
        <v>3125</v>
      </c>
      <c r="C763" s="1">
        <v>40179</v>
      </c>
      <c r="D763" s="1">
        <v>2958465</v>
      </c>
    </row>
    <row r="764" spans="1:4">
      <c r="A764">
        <v>1638</v>
      </c>
      <c r="B764" t="s">
        <v>3126</v>
      </c>
      <c r="C764" s="1">
        <v>40179</v>
      </c>
      <c r="D764" s="1">
        <v>2958465</v>
      </c>
    </row>
    <row r="765" spans="1:4">
      <c r="A765">
        <v>1639</v>
      </c>
      <c r="B765" t="s">
        <v>3127</v>
      </c>
      <c r="C765" s="1">
        <v>40179</v>
      </c>
      <c r="D765" s="1">
        <v>2958465</v>
      </c>
    </row>
    <row r="766" spans="1:4">
      <c r="A766">
        <v>1640</v>
      </c>
      <c r="B766" t="s">
        <v>3128</v>
      </c>
      <c r="C766" s="1">
        <v>40179</v>
      </c>
      <c r="D766" s="1">
        <v>2958465</v>
      </c>
    </row>
    <row r="767" spans="1:4">
      <c r="A767">
        <v>1641</v>
      </c>
      <c r="B767" t="s">
        <v>3129</v>
      </c>
      <c r="C767" s="1">
        <v>40179</v>
      </c>
      <c r="D767" s="1">
        <v>2958465</v>
      </c>
    </row>
    <row r="768" spans="1:4">
      <c r="A768">
        <v>1642</v>
      </c>
      <c r="B768" t="s">
        <v>3130</v>
      </c>
      <c r="C768" s="1">
        <v>40179</v>
      </c>
      <c r="D768" s="1">
        <v>2958465</v>
      </c>
    </row>
    <row r="769" spans="1:4">
      <c r="A769">
        <v>1643</v>
      </c>
      <c r="B769" t="s">
        <v>3131</v>
      </c>
      <c r="C769" s="1">
        <v>40179</v>
      </c>
      <c r="D769" s="1">
        <v>2958465</v>
      </c>
    </row>
    <row r="770" spans="1:4">
      <c r="A770">
        <v>1644</v>
      </c>
      <c r="B770" t="s">
        <v>50</v>
      </c>
      <c r="C770" s="1">
        <v>40179</v>
      </c>
      <c r="D770" s="1">
        <v>2958465</v>
      </c>
    </row>
    <row r="771" spans="1:4">
      <c r="A771">
        <v>1645</v>
      </c>
      <c r="B771" t="s">
        <v>3132</v>
      </c>
      <c r="C771" s="1">
        <v>40179</v>
      </c>
      <c r="D771" s="1">
        <v>2958465</v>
      </c>
    </row>
    <row r="772" spans="1:4">
      <c r="A772">
        <v>1647</v>
      </c>
      <c r="B772" t="s">
        <v>3133</v>
      </c>
      <c r="C772" s="1">
        <v>40179</v>
      </c>
      <c r="D772" s="1">
        <v>2958465</v>
      </c>
    </row>
    <row r="773" spans="1:4">
      <c r="A773">
        <v>1648</v>
      </c>
      <c r="B773" t="s">
        <v>51</v>
      </c>
      <c r="C773" s="1">
        <v>40179</v>
      </c>
      <c r="D773" s="1">
        <v>2958465</v>
      </c>
    </row>
    <row r="774" spans="1:4">
      <c r="A774">
        <v>1649</v>
      </c>
      <c r="B774" t="s">
        <v>3134</v>
      </c>
      <c r="C774" s="1">
        <v>40179</v>
      </c>
      <c r="D774" s="1">
        <v>2958465</v>
      </c>
    </row>
    <row r="775" spans="1:4">
      <c r="A775">
        <v>1650</v>
      </c>
      <c r="B775" t="s">
        <v>3135</v>
      </c>
      <c r="C775" s="1">
        <v>40179</v>
      </c>
      <c r="D775" s="1">
        <v>2958465</v>
      </c>
    </row>
    <row r="776" spans="1:4">
      <c r="A776">
        <v>1652</v>
      </c>
      <c r="B776" t="s">
        <v>3136</v>
      </c>
      <c r="C776" s="1">
        <v>40179</v>
      </c>
      <c r="D776" s="1">
        <v>2958465</v>
      </c>
    </row>
    <row r="777" spans="1:4">
      <c r="A777">
        <v>1653</v>
      </c>
      <c r="B777" t="s">
        <v>3137</v>
      </c>
      <c r="C777" s="1">
        <v>40179</v>
      </c>
      <c r="D777" s="1">
        <v>2958465</v>
      </c>
    </row>
    <row r="778" spans="1:4">
      <c r="A778">
        <v>1654</v>
      </c>
      <c r="B778" t="s">
        <v>3138</v>
      </c>
      <c r="C778" s="1">
        <v>40179</v>
      </c>
      <c r="D778" s="1">
        <v>2958465</v>
      </c>
    </row>
    <row r="779" spans="1:4">
      <c r="A779">
        <v>1656</v>
      </c>
      <c r="B779" t="s">
        <v>3139</v>
      </c>
      <c r="C779" s="1">
        <v>40179</v>
      </c>
      <c r="D779" s="1">
        <v>2958465</v>
      </c>
    </row>
    <row r="780" spans="1:4">
      <c r="A780">
        <v>1657</v>
      </c>
      <c r="B780" t="s">
        <v>3140</v>
      </c>
      <c r="C780" s="1">
        <v>40179</v>
      </c>
      <c r="D780" s="1">
        <v>2958465</v>
      </c>
    </row>
    <row r="781" spans="1:4">
      <c r="A781">
        <v>1658</v>
      </c>
      <c r="B781" t="s">
        <v>52</v>
      </c>
      <c r="C781" s="1">
        <v>40179</v>
      </c>
      <c r="D781" s="1">
        <v>2958465</v>
      </c>
    </row>
    <row r="782" spans="1:4">
      <c r="A782">
        <v>1659</v>
      </c>
      <c r="B782" t="s">
        <v>53</v>
      </c>
      <c r="C782" s="1">
        <v>40179</v>
      </c>
      <c r="D782" s="1">
        <v>2958465</v>
      </c>
    </row>
    <row r="783" spans="1:4">
      <c r="A783">
        <v>1660</v>
      </c>
      <c r="B783" t="s">
        <v>3141</v>
      </c>
      <c r="C783" s="1">
        <v>40179</v>
      </c>
      <c r="D783" s="1">
        <v>40908</v>
      </c>
    </row>
    <row r="784" spans="1:4">
      <c r="A784">
        <v>1661</v>
      </c>
      <c r="B784" t="s">
        <v>3142</v>
      </c>
      <c r="C784" s="1">
        <v>40150</v>
      </c>
      <c r="D784" s="1">
        <v>2958465</v>
      </c>
    </row>
    <row r="785" spans="1:4">
      <c r="A785">
        <v>1662</v>
      </c>
      <c r="B785" t="s">
        <v>3143</v>
      </c>
      <c r="C785" s="1">
        <v>40179</v>
      </c>
      <c r="D785" s="1">
        <v>2958465</v>
      </c>
    </row>
    <row r="786" spans="1:4">
      <c r="A786">
        <v>1664</v>
      </c>
      <c r="B786" t="s">
        <v>3144</v>
      </c>
      <c r="C786" s="1">
        <v>40179</v>
      </c>
      <c r="D786" s="1">
        <v>2958465</v>
      </c>
    </row>
    <row r="787" spans="1:4">
      <c r="A787">
        <v>1665</v>
      </c>
      <c r="B787" t="s">
        <v>3145</v>
      </c>
      <c r="C787" s="1">
        <v>40179</v>
      </c>
      <c r="D787" s="1">
        <v>2958465</v>
      </c>
    </row>
    <row r="788" spans="1:4">
      <c r="A788">
        <v>1666</v>
      </c>
      <c r="B788" t="s">
        <v>3146</v>
      </c>
      <c r="C788" s="1">
        <v>40179</v>
      </c>
      <c r="D788" s="1">
        <v>2958465</v>
      </c>
    </row>
    <row r="789" spans="1:4">
      <c r="A789">
        <v>1668</v>
      </c>
      <c r="B789" t="s">
        <v>3147</v>
      </c>
      <c r="C789" s="1">
        <v>40179</v>
      </c>
      <c r="D789" s="1">
        <v>2958465</v>
      </c>
    </row>
    <row r="790" spans="1:4">
      <c r="A790">
        <v>1669</v>
      </c>
      <c r="B790" t="s">
        <v>3148</v>
      </c>
      <c r="C790" s="1">
        <v>40179</v>
      </c>
      <c r="D790" s="1">
        <v>2958465</v>
      </c>
    </row>
    <row r="791" spans="1:4">
      <c r="A791">
        <v>1670</v>
      </c>
      <c r="B791" t="s">
        <v>3149</v>
      </c>
      <c r="C791" s="1">
        <v>40179</v>
      </c>
      <c r="D791" s="1">
        <v>2958465</v>
      </c>
    </row>
    <row r="792" spans="1:4">
      <c r="A792">
        <v>1671</v>
      </c>
      <c r="B792" t="s">
        <v>3150</v>
      </c>
      <c r="C792" s="1">
        <v>40179</v>
      </c>
      <c r="D792" s="1">
        <v>2958465</v>
      </c>
    </row>
    <row r="793" spans="1:4">
      <c r="A793">
        <v>1672</v>
      </c>
      <c r="B793" t="s">
        <v>3151</v>
      </c>
      <c r="C793" s="1">
        <v>40179</v>
      </c>
      <c r="D793" s="1">
        <v>2958465</v>
      </c>
    </row>
    <row r="794" spans="1:4">
      <c r="A794">
        <v>1673</v>
      </c>
      <c r="B794" t="s">
        <v>3152</v>
      </c>
      <c r="C794" s="1">
        <v>40179</v>
      </c>
      <c r="D794" s="1">
        <v>2958465</v>
      </c>
    </row>
    <row r="795" spans="1:4">
      <c r="A795">
        <v>1674</v>
      </c>
      <c r="B795" t="s">
        <v>3153</v>
      </c>
      <c r="C795" s="1">
        <v>40179</v>
      </c>
      <c r="D795" s="1">
        <v>2958465</v>
      </c>
    </row>
    <row r="796" spans="1:4">
      <c r="A796">
        <v>1675</v>
      </c>
      <c r="B796" t="s">
        <v>3154</v>
      </c>
      <c r="C796" s="1">
        <v>40179</v>
      </c>
      <c r="D796" s="1">
        <v>2958465</v>
      </c>
    </row>
    <row r="797" spans="1:4">
      <c r="A797">
        <v>1676</v>
      </c>
      <c r="B797" t="s">
        <v>3155</v>
      </c>
      <c r="C797" s="1">
        <v>40179</v>
      </c>
      <c r="D797" s="1">
        <v>2958465</v>
      </c>
    </row>
    <row r="798" spans="1:4">
      <c r="A798">
        <v>1677</v>
      </c>
      <c r="B798" t="s">
        <v>3156</v>
      </c>
      <c r="C798" s="1">
        <v>40179</v>
      </c>
      <c r="D798" s="1">
        <v>2958465</v>
      </c>
    </row>
    <row r="799" spans="1:4">
      <c r="A799">
        <v>1678</v>
      </c>
      <c r="B799" t="s">
        <v>3157</v>
      </c>
      <c r="C799" s="1">
        <v>40179</v>
      </c>
      <c r="D799" s="1">
        <v>2958465</v>
      </c>
    </row>
    <row r="800" spans="1:4">
      <c r="A800">
        <v>1679</v>
      </c>
      <c r="B800" t="s">
        <v>3158</v>
      </c>
      <c r="C800" s="1">
        <v>40179</v>
      </c>
      <c r="D800" s="1">
        <v>2958465</v>
      </c>
    </row>
    <row r="801" spans="1:4">
      <c r="A801">
        <v>1680</v>
      </c>
      <c r="B801" t="s">
        <v>3159</v>
      </c>
      <c r="C801" s="1">
        <v>40179</v>
      </c>
      <c r="D801" s="1">
        <v>2958465</v>
      </c>
    </row>
    <row r="802" spans="1:4">
      <c r="A802">
        <v>1681</v>
      </c>
      <c r="B802" t="s">
        <v>3160</v>
      </c>
      <c r="C802" s="1">
        <v>40179</v>
      </c>
      <c r="D802" s="1">
        <v>2958465</v>
      </c>
    </row>
    <row r="803" spans="1:4">
      <c r="A803">
        <v>1682</v>
      </c>
      <c r="B803" t="s">
        <v>3161</v>
      </c>
      <c r="C803" s="1">
        <v>40179</v>
      </c>
      <c r="D803" s="1">
        <v>2958465</v>
      </c>
    </row>
    <row r="804" spans="1:4">
      <c r="A804">
        <v>1683</v>
      </c>
      <c r="B804" t="s">
        <v>54</v>
      </c>
      <c r="C804" s="1">
        <v>40179</v>
      </c>
      <c r="D804" s="1">
        <v>2958465</v>
      </c>
    </row>
    <row r="805" spans="1:4">
      <c r="A805">
        <v>1684</v>
      </c>
      <c r="B805" t="s">
        <v>3162</v>
      </c>
      <c r="C805" s="1">
        <v>40179</v>
      </c>
      <c r="D805" s="1">
        <v>2958465</v>
      </c>
    </row>
    <row r="806" spans="1:4">
      <c r="A806">
        <v>1685</v>
      </c>
      <c r="B806" t="s">
        <v>3163</v>
      </c>
      <c r="C806" s="1">
        <v>40179</v>
      </c>
      <c r="D806" s="1">
        <v>2958465</v>
      </c>
    </row>
    <row r="807" spans="1:4">
      <c r="A807">
        <v>1687</v>
      </c>
      <c r="B807" t="s">
        <v>3164</v>
      </c>
      <c r="C807" s="1">
        <v>40179</v>
      </c>
      <c r="D807" s="1">
        <v>2958465</v>
      </c>
    </row>
    <row r="808" spans="1:4">
      <c r="A808">
        <v>1688</v>
      </c>
      <c r="B808" t="s">
        <v>3165</v>
      </c>
      <c r="C808" s="1">
        <v>40179</v>
      </c>
      <c r="D808" s="1">
        <v>2958465</v>
      </c>
    </row>
    <row r="809" spans="1:4">
      <c r="A809">
        <v>1689</v>
      </c>
      <c r="B809" t="s">
        <v>3166</v>
      </c>
      <c r="C809" s="1">
        <v>40179</v>
      </c>
      <c r="D809" s="1">
        <v>2958465</v>
      </c>
    </row>
    <row r="810" spans="1:4">
      <c r="A810">
        <v>1690</v>
      </c>
      <c r="B810" t="s">
        <v>3167</v>
      </c>
      <c r="C810" s="1">
        <v>40179</v>
      </c>
      <c r="D810" s="1">
        <v>2958465</v>
      </c>
    </row>
    <row r="811" spans="1:4">
      <c r="A811">
        <v>1691</v>
      </c>
      <c r="B811" t="s">
        <v>55</v>
      </c>
      <c r="C811" s="1">
        <v>40179</v>
      </c>
      <c r="D811" s="1">
        <v>2958465</v>
      </c>
    </row>
    <row r="812" spans="1:4">
      <c r="A812">
        <v>1693</v>
      </c>
      <c r="B812" t="s">
        <v>3168</v>
      </c>
      <c r="C812" s="1">
        <v>40179</v>
      </c>
      <c r="D812" s="1">
        <v>2958465</v>
      </c>
    </row>
    <row r="813" spans="1:4">
      <c r="A813">
        <v>1694</v>
      </c>
      <c r="B813" t="s">
        <v>3169</v>
      </c>
      <c r="C813" s="1">
        <v>40179</v>
      </c>
      <c r="D813" s="1">
        <v>2958465</v>
      </c>
    </row>
    <row r="814" spans="1:4">
      <c r="A814">
        <v>1695</v>
      </c>
      <c r="B814" t="s">
        <v>3170</v>
      </c>
      <c r="C814" s="1">
        <v>40179</v>
      </c>
      <c r="D814" s="1">
        <v>2958465</v>
      </c>
    </row>
    <row r="815" spans="1:4">
      <c r="A815">
        <v>1696</v>
      </c>
      <c r="B815" t="s">
        <v>3171</v>
      </c>
      <c r="C815" s="1">
        <v>40179</v>
      </c>
      <c r="D815" s="1">
        <v>2958465</v>
      </c>
    </row>
    <row r="816" spans="1:4">
      <c r="A816">
        <v>1698</v>
      </c>
      <c r="B816" t="s">
        <v>3172</v>
      </c>
      <c r="C816" s="1">
        <v>40179</v>
      </c>
      <c r="D816" s="1">
        <v>2958465</v>
      </c>
    </row>
    <row r="817" spans="1:4">
      <c r="A817">
        <v>1699</v>
      </c>
      <c r="B817" t="s">
        <v>3173</v>
      </c>
      <c r="C817" s="1">
        <v>40179</v>
      </c>
      <c r="D817" s="1">
        <v>2958465</v>
      </c>
    </row>
    <row r="818" spans="1:4">
      <c r="A818">
        <v>1700</v>
      </c>
      <c r="B818" t="s">
        <v>3174</v>
      </c>
      <c r="C818" s="1">
        <v>40179</v>
      </c>
      <c r="D818" s="1">
        <v>2958465</v>
      </c>
    </row>
    <row r="819" spans="1:4">
      <c r="A819">
        <v>1701</v>
      </c>
      <c r="B819" t="s">
        <v>3175</v>
      </c>
      <c r="C819" s="1">
        <v>40179</v>
      </c>
      <c r="D819" s="1">
        <v>2958465</v>
      </c>
    </row>
    <row r="820" spans="1:4">
      <c r="A820">
        <v>1702</v>
      </c>
      <c r="B820" t="s">
        <v>3176</v>
      </c>
      <c r="C820" s="1">
        <v>40179</v>
      </c>
      <c r="D820" s="1">
        <v>2958465</v>
      </c>
    </row>
    <row r="821" spans="1:4">
      <c r="A821">
        <v>1704</v>
      </c>
      <c r="B821" t="s">
        <v>3177</v>
      </c>
      <c r="C821" s="1">
        <v>40179</v>
      </c>
      <c r="D821" s="1">
        <v>2958465</v>
      </c>
    </row>
    <row r="822" spans="1:4">
      <c r="A822">
        <v>1705</v>
      </c>
      <c r="B822" t="s">
        <v>3178</v>
      </c>
      <c r="C822" s="1">
        <v>40179</v>
      </c>
      <c r="D822" s="1">
        <v>2958465</v>
      </c>
    </row>
    <row r="823" spans="1:4">
      <c r="A823">
        <v>1706</v>
      </c>
      <c r="B823" t="s">
        <v>56</v>
      </c>
      <c r="C823" s="1">
        <v>40179</v>
      </c>
      <c r="D823" s="1">
        <v>2958465</v>
      </c>
    </row>
    <row r="824" spans="1:4">
      <c r="A824">
        <v>1708</v>
      </c>
      <c r="B824" t="s">
        <v>3179</v>
      </c>
      <c r="C824" s="1">
        <v>40179</v>
      </c>
      <c r="D824" s="1">
        <v>2958465</v>
      </c>
    </row>
    <row r="825" spans="1:4">
      <c r="A825">
        <v>1709</v>
      </c>
      <c r="B825" t="s">
        <v>3180</v>
      </c>
      <c r="C825" s="1">
        <v>40179</v>
      </c>
      <c r="D825" s="1">
        <v>2958465</v>
      </c>
    </row>
    <row r="826" spans="1:4">
      <c r="A826">
        <v>1710</v>
      </c>
      <c r="B826" t="s">
        <v>3181</v>
      </c>
      <c r="C826" s="1">
        <v>40179</v>
      </c>
      <c r="D826" s="1">
        <v>2958465</v>
      </c>
    </row>
    <row r="827" spans="1:4">
      <c r="A827">
        <v>1711</v>
      </c>
      <c r="B827" t="s">
        <v>3182</v>
      </c>
      <c r="C827" s="1">
        <v>40179</v>
      </c>
      <c r="D827" s="1">
        <v>2958465</v>
      </c>
    </row>
    <row r="828" spans="1:4">
      <c r="A828">
        <v>1712</v>
      </c>
      <c r="B828" t="s">
        <v>3183</v>
      </c>
      <c r="C828" s="1">
        <v>40179</v>
      </c>
      <c r="D828" s="1">
        <v>2958465</v>
      </c>
    </row>
    <row r="829" spans="1:4">
      <c r="A829">
        <v>1713</v>
      </c>
      <c r="B829" t="s">
        <v>57</v>
      </c>
      <c r="C829" s="1">
        <v>40179</v>
      </c>
      <c r="D829" s="1">
        <v>2958465</v>
      </c>
    </row>
    <row r="830" spans="1:4">
      <c r="A830">
        <v>1714</v>
      </c>
      <c r="B830" t="s">
        <v>3184</v>
      </c>
      <c r="C830" s="1">
        <v>40179</v>
      </c>
      <c r="D830" s="1">
        <v>2958465</v>
      </c>
    </row>
    <row r="831" spans="1:4">
      <c r="A831">
        <v>1715</v>
      </c>
      <c r="B831" t="s">
        <v>3185</v>
      </c>
      <c r="C831" s="1">
        <v>40179</v>
      </c>
      <c r="D831" s="1">
        <v>2958465</v>
      </c>
    </row>
    <row r="832" spans="1:4">
      <c r="A832">
        <v>1716</v>
      </c>
      <c r="B832" t="s">
        <v>3186</v>
      </c>
      <c r="C832" s="1">
        <v>40179</v>
      </c>
      <c r="D832" s="1">
        <v>2958465</v>
      </c>
    </row>
    <row r="833" spans="1:4">
      <c r="A833">
        <v>1719</v>
      </c>
      <c r="B833" t="s">
        <v>3187</v>
      </c>
      <c r="C833" s="1">
        <v>40179</v>
      </c>
      <c r="D833" s="1">
        <v>2958465</v>
      </c>
    </row>
    <row r="834" spans="1:4">
      <c r="A834">
        <v>1720</v>
      </c>
      <c r="B834" t="s">
        <v>3188</v>
      </c>
      <c r="C834" s="1">
        <v>40179</v>
      </c>
      <c r="D834" s="1">
        <v>2958465</v>
      </c>
    </row>
    <row r="835" spans="1:4">
      <c r="A835">
        <v>1721</v>
      </c>
      <c r="B835" t="s">
        <v>3189</v>
      </c>
      <c r="C835" s="1">
        <v>40179</v>
      </c>
      <c r="D835" s="1">
        <v>2958465</v>
      </c>
    </row>
    <row r="836" spans="1:4">
      <c r="A836">
        <v>1722</v>
      </c>
      <c r="B836" t="s">
        <v>3190</v>
      </c>
      <c r="C836" s="1">
        <v>40179</v>
      </c>
      <c r="D836" s="1">
        <v>2958465</v>
      </c>
    </row>
    <row r="837" spans="1:4">
      <c r="A837">
        <v>1723</v>
      </c>
      <c r="B837" t="s">
        <v>3191</v>
      </c>
      <c r="C837" s="1">
        <v>40179</v>
      </c>
      <c r="D837" s="1">
        <v>41274</v>
      </c>
    </row>
    <row r="838" spans="1:4">
      <c r="A838">
        <v>1724</v>
      </c>
      <c r="B838" t="s">
        <v>3192</v>
      </c>
      <c r="C838" s="1">
        <v>40179</v>
      </c>
      <c r="D838" s="1">
        <v>2958465</v>
      </c>
    </row>
    <row r="839" spans="1:4">
      <c r="A839">
        <v>1725</v>
      </c>
      <c r="B839" t="s">
        <v>3193</v>
      </c>
      <c r="C839" s="1">
        <v>40179</v>
      </c>
      <c r="D839" s="1">
        <v>2958465</v>
      </c>
    </row>
    <row r="840" spans="1:4">
      <c r="A840">
        <v>1726</v>
      </c>
      <c r="B840" t="s">
        <v>3194</v>
      </c>
      <c r="C840" s="1">
        <v>40179</v>
      </c>
      <c r="D840" s="1">
        <v>2958465</v>
      </c>
    </row>
    <row r="841" spans="1:4">
      <c r="A841">
        <v>1727</v>
      </c>
      <c r="B841" t="s">
        <v>58</v>
      </c>
      <c r="C841" s="1">
        <v>40179</v>
      </c>
      <c r="D841" s="1">
        <v>2958465</v>
      </c>
    </row>
    <row r="842" spans="1:4">
      <c r="A842">
        <v>1728</v>
      </c>
      <c r="B842" t="s">
        <v>3195</v>
      </c>
      <c r="C842" s="1">
        <v>40179</v>
      </c>
      <c r="D842" s="1">
        <v>2958465</v>
      </c>
    </row>
    <row r="843" spans="1:4">
      <c r="A843">
        <v>1729</v>
      </c>
      <c r="B843" t="s">
        <v>3196</v>
      </c>
      <c r="C843" s="1">
        <v>40179</v>
      </c>
      <c r="D843" s="1">
        <v>2958465</v>
      </c>
    </row>
    <row r="844" spans="1:4">
      <c r="A844">
        <v>1730</v>
      </c>
      <c r="B844" t="s">
        <v>3197</v>
      </c>
      <c r="C844" s="1">
        <v>40179</v>
      </c>
      <c r="D844" s="1">
        <v>2958465</v>
      </c>
    </row>
    <row r="845" spans="1:4">
      <c r="A845">
        <v>1731</v>
      </c>
      <c r="B845" t="s">
        <v>3198</v>
      </c>
      <c r="C845" s="1">
        <v>40179</v>
      </c>
      <c r="D845" s="1">
        <v>2958465</v>
      </c>
    </row>
    <row r="846" spans="1:4">
      <c r="A846">
        <v>1733</v>
      </c>
      <c r="B846" t="s">
        <v>3199</v>
      </c>
      <c r="C846" s="1">
        <v>40179</v>
      </c>
      <c r="D846" s="1">
        <v>2958465</v>
      </c>
    </row>
    <row r="847" spans="1:4">
      <c r="A847">
        <v>1734</v>
      </c>
      <c r="B847" t="s">
        <v>3200</v>
      </c>
      <c r="C847" s="1">
        <v>40179</v>
      </c>
      <c r="D847" s="1">
        <v>2958465</v>
      </c>
    </row>
    <row r="848" spans="1:4">
      <c r="A848">
        <v>1735</v>
      </c>
      <c r="B848" t="s">
        <v>3201</v>
      </c>
      <c r="C848" s="1">
        <v>40179</v>
      </c>
      <c r="D848" s="1">
        <v>2958465</v>
      </c>
    </row>
    <row r="849" spans="1:4">
      <c r="A849">
        <v>1736</v>
      </c>
      <c r="B849" t="s">
        <v>3202</v>
      </c>
      <c r="C849" s="1">
        <v>40179</v>
      </c>
      <c r="D849" s="1">
        <v>2958465</v>
      </c>
    </row>
    <row r="850" spans="1:4">
      <c r="A850">
        <v>1737</v>
      </c>
      <c r="B850" t="s">
        <v>3203</v>
      </c>
      <c r="C850" s="1">
        <v>40179</v>
      </c>
      <c r="D850" s="1">
        <v>2958465</v>
      </c>
    </row>
    <row r="851" spans="1:4">
      <c r="A851">
        <v>1740</v>
      </c>
      <c r="B851" t="s">
        <v>3204</v>
      </c>
      <c r="C851" s="1">
        <v>40179</v>
      </c>
      <c r="D851" s="1">
        <v>2958465</v>
      </c>
    </row>
    <row r="852" spans="1:4">
      <c r="A852">
        <v>1741</v>
      </c>
      <c r="B852" t="s">
        <v>3205</v>
      </c>
      <c r="C852" s="1">
        <v>40179</v>
      </c>
      <c r="D852" s="1">
        <v>2958465</v>
      </c>
    </row>
    <row r="853" spans="1:4">
      <c r="A853">
        <v>1742</v>
      </c>
      <c r="B853" t="s">
        <v>3206</v>
      </c>
      <c r="C853" s="1">
        <v>40179</v>
      </c>
      <c r="D853" s="1">
        <v>2958465</v>
      </c>
    </row>
    <row r="854" spans="1:4">
      <c r="A854">
        <v>1743</v>
      </c>
      <c r="B854" t="s">
        <v>3207</v>
      </c>
      <c r="C854" s="1">
        <v>40179</v>
      </c>
      <c r="D854" s="1">
        <v>2958465</v>
      </c>
    </row>
    <row r="855" spans="1:4">
      <c r="A855">
        <v>1744</v>
      </c>
      <c r="B855" t="s">
        <v>3208</v>
      </c>
      <c r="C855" s="1">
        <v>40179</v>
      </c>
      <c r="D855" s="1">
        <v>2958465</v>
      </c>
    </row>
    <row r="856" spans="1:4">
      <c r="A856">
        <v>1745</v>
      </c>
      <c r="B856" t="s">
        <v>3209</v>
      </c>
      <c r="C856" s="1">
        <v>40179</v>
      </c>
      <c r="D856" s="1">
        <v>2958465</v>
      </c>
    </row>
    <row r="857" spans="1:4">
      <c r="A857">
        <v>1747</v>
      </c>
      <c r="B857" t="s">
        <v>3210</v>
      </c>
      <c r="C857" s="1">
        <v>40179</v>
      </c>
      <c r="D857" s="1">
        <v>2958465</v>
      </c>
    </row>
    <row r="858" spans="1:4">
      <c r="A858">
        <v>1748</v>
      </c>
      <c r="B858" t="s">
        <v>59</v>
      </c>
      <c r="C858" s="1">
        <v>40179</v>
      </c>
      <c r="D858" s="1">
        <v>2958465</v>
      </c>
    </row>
    <row r="859" spans="1:4">
      <c r="A859">
        <v>1749</v>
      </c>
      <c r="B859" t="s">
        <v>3211</v>
      </c>
      <c r="C859" s="1">
        <v>40179</v>
      </c>
      <c r="D859" s="1">
        <v>2958465</v>
      </c>
    </row>
    <row r="860" spans="1:4">
      <c r="A860">
        <v>1750</v>
      </c>
      <c r="B860" t="s">
        <v>3212</v>
      </c>
      <c r="C860" s="1">
        <v>40179</v>
      </c>
      <c r="D860" s="1">
        <v>2958465</v>
      </c>
    </row>
    <row r="861" spans="1:4">
      <c r="A861">
        <v>1751</v>
      </c>
      <c r="B861" t="s">
        <v>3213</v>
      </c>
      <c r="C861" s="1">
        <v>40179</v>
      </c>
      <c r="D861" s="1">
        <v>2958465</v>
      </c>
    </row>
    <row r="862" spans="1:4">
      <c r="A862">
        <v>1752</v>
      </c>
      <c r="B862" t="s">
        <v>3214</v>
      </c>
      <c r="C862" s="1">
        <v>40179</v>
      </c>
      <c r="D862" s="1">
        <v>2958465</v>
      </c>
    </row>
    <row r="863" spans="1:4">
      <c r="A863">
        <v>1753</v>
      </c>
      <c r="B863" t="s">
        <v>3215</v>
      </c>
      <c r="C863" s="1">
        <v>40179</v>
      </c>
      <c r="D863" s="1">
        <v>2958465</v>
      </c>
    </row>
    <row r="864" spans="1:4">
      <c r="A864">
        <v>1754</v>
      </c>
      <c r="B864" t="s">
        <v>3216</v>
      </c>
      <c r="C864" s="1">
        <v>40179</v>
      </c>
      <c r="D864" s="1">
        <v>2958465</v>
      </c>
    </row>
    <row r="865" spans="1:4">
      <c r="A865">
        <v>1755</v>
      </c>
      <c r="B865" t="s">
        <v>3217</v>
      </c>
      <c r="C865" s="1">
        <v>40179</v>
      </c>
      <c r="D865" s="1">
        <v>2958465</v>
      </c>
    </row>
    <row r="866" spans="1:4">
      <c r="A866">
        <v>1757</v>
      </c>
      <c r="B866" t="s">
        <v>3218</v>
      </c>
      <c r="C866" s="1">
        <v>40179</v>
      </c>
      <c r="D866" s="1">
        <v>2958465</v>
      </c>
    </row>
    <row r="867" spans="1:4">
      <c r="A867">
        <v>1758</v>
      </c>
      <c r="B867" t="s">
        <v>3219</v>
      </c>
      <c r="C867" s="1">
        <v>40179</v>
      </c>
      <c r="D867" s="1">
        <v>2958465</v>
      </c>
    </row>
    <row r="868" spans="1:4">
      <c r="A868">
        <v>1759</v>
      </c>
      <c r="B868" t="s">
        <v>3220</v>
      </c>
      <c r="C868" s="1">
        <v>40179</v>
      </c>
      <c r="D868" s="1">
        <v>2958465</v>
      </c>
    </row>
    <row r="869" spans="1:4">
      <c r="A869">
        <v>1761</v>
      </c>
      <c r="B869" t="s">
        <v>3221</v>
      </c>
      <c r="C869" s="1">
        <v>40179</v>
      </c>
      <c r="D869" s="1">
        <v>2958465</v>
      </c>
    </row>
    <row r="870" spans="1:4">
      <c r="A870">
        <v>1762</v>
      </c>
      <c r="B870" t="s">
        <v>3222</v>
      </c>
      <c r="C870" s="1">
        <v>40179</v>
      </c>
      <c r="D870" s="1">
        <v>2958465</v>
      </c>
    </row>
    <row r="871" spans="1:4">
      <c r="A871">
        <v>1763</v>
      </c>
      <c r="B871" t="s">
        <v>3223</v>
      </c>
      <c r="C871" s="1">
        <v>40179</v>
      </c>
      <c r="D871" s="1">
        <v>2958465</v>
      </c>
    </row>
    <row r="872" spans="1:4">
      <c r="A872">
        <v>1764</v>
      </c>
      <c r="B872" t="s">
        <v>3224</v>
      </c>
      <c r="C872" s="1">
        <v>40179</v>
      </c>
      <c r="D872" s="1">
        <v>2958465</v>
      </c>
    </row>
    <row r="873" spans="1:4">
      <c r="A873">
        <v>1765</v>
      </c>
      <c r="B873" t="s">
        <v>3225</v>
      </c>
      <c r="C873" s="1">
        <v>40179</v>
      </c>
      <c r="D873" s="1">
        <v>2958465</v>
      </c>
    </row>
    <row r="874" spans="1:4">
      <c r="A874">
        <v>1766</v>
      </c>
      <c r="B874" t="s">
        <v>3226</v>
      </c>
      <c r="C874" s="1">
        <v>40179</v>
      </c>
      <c r="D874" s="1">
        <v>2958465</v>
      </c>
    </row>
    <row r="875" spans="1:4">
      <c r="A875">
        <v>1767</v>
      </c>
      <c r="B875" t="s">
        <v>3227</v>
      </c>
      <c r="C875" s="1">
        <v>40179</v>
      </c>
      <c r="D875" s="1">
        <v>2958465</v>
      </c>
    </row>
    <row r="876" spans="1:4">
      <c r="A876">
        <v>1768</v>
      </c>
      <c r="B876" t="s">
        <v>3228</v>
      </c>
      <c r="C876" s="1">
        <v>40179</v>
      </c>
      <c r="D876" s="1">
        <v>2958465</v>
      </c>
    </row>
    <row r="877" spans="1:4">
      <c r="A877">
        <v>1769</v>
      </c>
      <c r="B877" t="s">
        <v>3229</v>
      </c>
      <c r="C877" s="1">
        <v>40179</v>
      </c>
      <c r="D877" s="1">
        <v>2958465</v>
      </c>
    </row>
    <row r="878" spans="1:4">
      <c r="A878">
        <v>1771</v>
      </c>
      <c r="B878" t="s">
        <v>3230</v>
      </c>
      <c r="C878" s="1">
        <v>40179</v>
      </c>
      <c r="D878" s="1">
        <v>2958465</v>
      </c>
    </row>
    <row r="879" spans="1:4">
      <c r="A879">
        <v>1772</v>
      </c>
      <c r="B879" t="s">
        <v>3231</v>
      </c>
      <c r="C879" s="1">
        <v>40179</v>
      </c>
      <c r="D879" s="1">
        <v>2958465</v>
      </c>
    </row>
    <row r="880" spans="1:4">
      <c r="A880">
        <v>1773</v>
      </c>
      <c r="B880" t="s">
        <v>3232</v>
      </c>
      <c r="C880" s="1">
        <v>40179</v>
      </c>
      <c r="D880" s="1">
        <v>2958465</v>
      </c>
    </row>
    <row r="881" spans="1:4">
      <c r="A881">
        <v>1774</v>
      </c>
      <c r="B881" t="s">
        <v>3233</v>
      </c>
      <c r="C881" s="1">
        <v>40179</v>
      </c>
      <c r="D881" s="1">
        <v>2958465</v>
      </c>
    </row>
    <row r="882" spans="1:4">
      <c r="A882">
        <v>1775</v>
      </c>
      <c r="B882" t="s">
        <v>3234</v>
      </c>
      <c r="C882" s="1">
        <v>40179</v>
      </c>
      <c r="D882" s="1">
        <v>2958465</v>
      </c>
    </row>
    <row r="883" spans="1:4">
      <c r="A883">
        <v>1776</v>
      </c>
      <c r="B883" t="s">
        <v>3235</v>
      </c>
      <c r="C883" s="1">
        <v>40179</v>
      </c>
      <c r="D883" s="1">
        <v>2958465</v>
      </c>
    </row>
    <row r="884" spans="1:4">
      <c r="A884">
        <v>1777</v>
      </c>
      <c r="B884" t="s">
        <v>60</v>
      </c>
      <c r="C884" s="1">
        <v>40179</v>
      </c>
      <c r="D884" s="1">
        <v>2958465</v>
      </c>
    </row>
    <row r="885" spans="1:4">
      <c r="A885">
        <v>1779</v>
      </c>
      <c r="B885" t="s">
        <v>61</v>
      </c>
      <c r="C885" s="1">
        <v>40179</v>
      </c>
      <c r="D885" s="1">
        <v>2958465</v>
      </c>
    </row>
    <row r="886" spans="1:4">
      <c r="A886">
        <v>1780</v>
      </c>
      <c r="B886" t="s">
        <v>3236</v>
      </c>
      <c r="C886" s="1">
        <v>40179</v>
      </c>
      <c r="D886" s="1">
        <v>2958465</v>
      </c>
    </row>
    <row r="887" spans="1:4">
      <c r="A887">
        <v>1781</v>
      </c>
      <c r="B887" t="s">
        <v>3237</v>
      </c>
      <c r="C887" s="1">
        <v>40179</v>
      </c>
      <c r="D887" s="1">
        <v>2958465</v>
      </c>
    </row>
    <row r="888" spans="1:4">
      <c r="A888">
        <v>1782</v>
      </c>
      <c r="B888" t="s">
        <v>62</v>
      </c>
      <c r="C888" s="1">
        <v>40179</v>
      </c>
      <c r="D888" s="1">
        <v>2958465</v>
      </c>
    </row>
    <row r="889" spans="1:4">
      <c r="A889">
        <v>1783</v>
      </c>
      <c r="B889" t="s">
        <v>3238</v>
      </c>
      <c r="C889" s="1">
        <v>40179</v>
      </c>
      <c r="D889" s="1">
        <v>2958465</v>
      </c>
    </row>
    <row r="890" spans="1:4">
      <c r="A890">
        <v>1784</v>
      </c>
      <c r="B890" t="s">
        <v>3239</v>
      </c>
      <c r="C890" s="1">
        <v>40179</v>
      </c>
      <c r="D890" s="1">
        <v>2958465</v>
      </c>
    </row>
    <row r="891" spans="1:4">
      <c r="A891">
        <v>1785</v>
      </c>
      <c r="B891" t="s">
        <v>3240</v>
      </c>
      <c r="C891" s="1">
        <v>40179</v>
      </c>
      <c r="D891" s="1">
        <v>2958465</v>
      </c>
    </row>
    <row r="892" spans="1:4">
      <c r="A892">
        <v>1786</v>
      </c>
      <c r="B892" t="s">
        <v>3241</v>
      </c>
      <c r="C892" s="1">
        <v>40179</v>
      </c>
      <c r="D892" s="1">
        <v>2958465</v>
      </c>
    </row>
    <row r="893" spans="1:4">
      <c r="A893">
        <v>1787</v>
      </c>
      <c r="B893" t="s">
        <v>3242</v>
      </c>
      <c r="C893" s="1">
        <v>40179</v>
      </c>
      <c r="D893" s="1">
        <v>2958465</v>
      </c>
    </row>
    <row r="894" spans="1:4">
      <c r="A894">
        <v>1788</v>
      </c>
      <c r="B894" t="s">
        <v>3243</v>
      </c>
      <c r="C894" s="1">
        <v>40179</v>
      </c>
      <c r="D894" s="1">
        <v>2958465</v>
      </c>
    </row>
    <row r="895" spans="1:4">
      <c r="A895">
        <v>1789</v>
      </c>
      <c r="B895" t="s">
        <v>3244</v>
      </c>
      <c r="C895" s="1">
        <v>40179</v>
      </c>
      <c r="D895" s="1">
        <v>2958465</v>
      </c>
    </row>
    <row r="896" spans="1:4">
      <c r="A896">
        <v>1790</v>
      </c>
      <c r="B896" t="s">
        <v>3245</v>
      </c>
      <c r="C896" s="1">
        <v>40179</v>
      </c>
      <c r="D896" s="1">
        <v>2958465</v>
      </c>
    </row>
    <row r="897" spans="1:4">
      <c r="A897">
        <v>1791</v>
      </c>
      <c r="B897" t="s">
        <v>3246</v>
      </c>
      <c r="C897" s="1">
        <v>40179</v>
      </c>
      <c r="D897" s="1">
        <v>2958465</v>
      </c>
    </row>
    <row r="898" spans="1:4">
      <c r="A898">
        <v>1792</v>
      </c>
      <c r="B898" t="s">
        <v>3247</v>
      </c>
      <c r="C898" s="1">
        <v>40179</v>
      </c>
      <c r="D898" s="1">
        <v>2958465</v>
      </c>
    </row>
    <row r="899" spans="1:4">
      <c r="A899">
        <v>1793</v>
      </c>
      <c r="B899" t="s">
        <v>3248</v>
      </c>
      <c r="C899" s="1">
        <v>40179</v>
      </c>
      <c r="D899" s="1">
        <v>2958465</v>
      </c>
    </row>
    <row r="900" spans="1:4">
      <c r="A900">
        <v>1794</v>
      </c>
      <c r="B900" t="s">
        <v>63</v>
      </c>
      <c r="C900" s="1">
        <v>40179</v>
      </c>
      <c r="D900" s="1">
        <v>2958465</v>
      </c>
    </row>
    <row r="901" spans="1:4">
      <c r="A901">
        <v>1795</v>
      </c>
      <c r="B901" t="s">
        <v>3249</v>
      </c>
      <c r="C901" s="1">
        <v>40179</v>
      </c>
      <c r="D901" s="1">
        <v>2958465</v>
      </c>
    </row>
    <row r="902" spans="1:4">
      <c r="A902">
        <v>1796</v>
      </c>
      <c r="B902" t="s">
        <v>3250</v>
      </c>
      <c r="C902" s="1">
        <v>40179</v>
      </c>
      <c r="D902" s="1">
        <v>2958465</v>
      </c>
    </row>
    <row r="903" spans="1:4">
      <c r="A903">
        <v>1797</v>
      </c>
      <c r="B903" t="s">
        <v>3251</v>
      </c>
      <c r="C903" s="1">
        <v>40179</v>
      </c>
      <c r="D903" s="1">
        <v>2958465</v>
      </c>
    </row>
    <row r="904" spans="1:4">
      <c r="A904">
        <v>1798</v>
      </c>
      <c r="B904" t="s">
        <v>64</v>
      </c>
      <c r="C904" s="1">
        <v>40179</v>
      </c>
      <c r="D904" s="1">
        <v>2958465</v>
      </c>
    </row>
    <row r="905" spans="1:4">
      <c r="A905">
        <v>1800</v>
      </c>
      <c r="B905" t="s">
        <v>3252</v>
      </c>
      <c r="C905" s="1">
        <v>40179</v>
      </c>
      <c r="D905" s="1">
        <v>2958465</v>
      </c>
    </row>
    <row r="906" spans="1:4">
      <c r="A906">
        <v>1801</v>
      </c>
      <c r="B906" t="s">
        <v>3253</v>
      </c>
      <c r="C906" s="1">
        <v>40179</v>
      </c>
      <c r="D906" s="1">
        <v>2958465</v>
      </c>
    </row>
    <row r="907" spans="1:4">
      <c r="A907">
        <v>1802</v>
      </c>
      <c r="B907" t="s">
        <v>65</v>
      </c>
      <c r="C907" s="1">
        <v>40179</v>
      </c>
      <c r="D907" s="1">
        <v>2958465</v>
      </c>
    </row>
    <row r="908" spans="1:4">
      <c r="A908">
        <v>1804</v>
      </c>
      <c r="B908" t="s">
        <v>3254</v>
      </c>
      <c r="C908" s="1">
        <v>40179</v>
      </c>
      <c r="D908" s="1">
        <v>2958465</v>
      </c>
    </row>
    <row r="909" spans="1:4">
      <c r="A909">
        <v>1805</v>
      </c>
      <c r="B909" t="s">
        <v>3255</v>
      </c>
      <c r="C909" s="1">
        <v>40179</v>
      </c>
      <c r="D909" s="1">
        <v>2958465</v>
      </c>
    </row>
    <row r="910" spans="1:4">
      <c r="A910">
        <v>1806</v>
      </c>
      <c r="B910" t="s">
        <v>3256</v>
      </c>
      <c r="C910" s="1">
        <v>40179</v>
      </c>
      <c r="D910" s="1">
        <v>2958465</v>
      </c>
    </row>
    <row r="911" spans="1:4">
      <c r="A911">
        <v>1807</v>
      </c>
      <c r="B911" t="s">
        <v>3257</v>
      </c>
      <c r="C911" s="1">
        <v>40179</v>
      </c>
      <c r="D911" s="1">
        <v>2958465</v>
      </c>
    </row>
    <row r="912" spans="1:4">
      <c r="A912">
        <v>1808</v>
      </c>
      <c r="B912" t="s">
        <v>3258</v>
      </c>
      <c r="C912" s="1">
        <v>40179</v>
      </c>
      <c r="D912" s="1">
        <v>2958465</v>
      </c>
    </row>
    <row r="913" spans="1:4">
      <c r="A913">
        <v>1809</v>
      </c>
      <c r="B913" t="s">
        <v>3259</v>
      </c>
      <c r="C913" s="1">
        <v>40179</v>
      </c>
      <c r="D913" s="1">
        <v>2958465</v>
      </c>
    </row>
    <row r="914" spans="1:4">
      <c r="A914">
        <v>1811</v>
      </c>
      <c r="B914" t="s">
        <v>3260</v>
      </c>
      <c r="C914" s="1">
        <v>40117</v>
      </c>
      <c r="D914" s="1">
        <v>2958465</v>
      </c>
    </row>
    <row r="915" spans="1:4">
      <c r="A915">
        <v>1812</v>
      </c>
      <c r="B915" t="s">
        <v>3261</v>
      </c>
      <c r="C915" s="1">
        <v>40179</v>
      </c>
      <c r="D915" s="1">
        <v>2958465</v>
      </c>
    </row>
    <row r="916" spans="1:4">
      <c r="A916">
        <v>1813</v>
      </c>
      <c r="B916" t="s">
        <v>3262</v>
      </c>
      <c r="C916" s="1">
        <v>40179</v>
      </c>
      <c r="D916" s="1">
        <v>2958465</v>
      </c>
    </row>
    <row r="917" spans="1:4">
      <c r="A917">
        <v>1814</v>
      </c>
      <c r="B917" t="s">
        <v>3263</v>
      </c>
      <c r="C917" s="1">
        <v>40179</v>
      </c>
      <c r="D917" s="1">
        <v>2958465</v>
      </c>
    </row>
    <row r="918" spans="1:4">
      <c r="A918">
        <v>1815</v>
      </c>
      <c r="B918" t="s">
        <v>3264</v>
      </c>
      <c r="C918" s="1">
        <v>40179</v>
      </c>
      <c r="D918" s="1">
        <v>2958465</v>
      </c>
    </row>
    <row r="919" spans="1:4">
      <c r="A919">
        <v>1816</v>
      </c>
      <c r="B919" t="s">
        <v>3265</v>
      </c>
      <c r="C919" s="1">
        <v>40179</v>
      </c>
      <c r="D919" s="1">
        <v>2958465</v>
      </c>
    </row>
    <row r="920" spans="1:4">
      <c r="A920">
        <v>1817</v>
      </c>
      <c r="B920" t="s">
        <v>3266</v>
      </c>
      <c r="C920" s="1">
        <v>40179</v>
      </c>
      <c r="D920" s="1">
        <v>2958465</v>
      </c>
    </row>
    <row r="921" spans="1:4">
      <c r="A921">
        <v>1818</v>
      </c>
      <c r="B921" t="s">
        <v>3267</v>
      </c>
      <c r="C921" s="1">
        <v>40179</v>
      </c>
      <c r="D921" s="1">
        <v>2958465</v>
      </c>
    </row>
    <row r="922" spans="1:4">
      <c r="A922">
        <v>1820</v>
      </c>
      <c r="B922" t="s">
        <v>66</v>
      </c>
      <c r="C922" s="1">
        <v>40179</v>
      </c>
      <c r="D922" s="1">
        <v>2958465</v>
      </c>
    </row>
    <row r="923" spans="1:4">
      <c r="A923">
        <v>1821</v>
      </c>
      <c r="B923" t="s">
        <v>3268</v>
      </c>
      <c r="C923" s="1">
        <v>40179</v>
      </c>
      <c r="D923" s="1">
        <v>2958465</v>
      </c>
    </row>
    <row r="924" spans="1:4">
      <c r="A924">
        <v>1822</v>
      </c>
      <c r="B924" t="s">
        <v>3269</v>
      </c>
      <c r="C924" s="1">
        <v>40179</v>
      </c>
      <c r="D924" s="1">
        <v>41639</v>
      </c>
    </row>
    <row r="925" spans="1:4">
      <c r="A925">
        <v>1823</v>
      </c>
      <c r="B925" t="s">
        <v>3270</v>
      </c>
      <c r="C925" s="1">
        <v>40179</v>
      </c>
      <c r="D925" s="1">
        <v>2958465</v>
      </c>
    </row>
    <row r="926" spans="1:4">
      <c r="A926">
        <v>1824</v>
      </c>
      <c r="B926" t="s">
        <v>3271</v>
      </c>
      <c r="C926" s="1">
        <v>40179</v>
      </c>
      <c r="D926" s="1">
        <v>2958465</v>
      </c>
    </row>
    <row r="927" spans="1:4">
      <c r="A927">
        <v>1825</v>
      </c>
      <c r="B927" t="s">
        <v>67</v>
      </c>
      <c r="C927" s="1">
        <v>40179</v>
      </c>
      <c r="D927" s="1">
        <v>2958465</v>
      </c>
    </row>
    <row r="928" spans="1:4">
      <c r="A928">
        <v>1826</v>
      </c>
      <c r="B928" t="s">
        <v>3272</v>
      </c>
      <c r="C928" s="1">
        <v>40179</v>
      </c>
      <c r="D928" s="1">
        <v>2958465</v>
      </c>
    </row>
    <row r="929" spans="1:4">
      <c r="A929">
        <v>1828</v>
      </c>
      <c r="B929" t="s">
        <v>3273</v>
      </c>
      <c r="C929" s="1">
        <v>40179</v>
      </c>
      <c r="D929" s="1">
        <v>2958465</v>
      </c>
    </row>
    <row r="930" spans="1:4">
      <c r="A930">
        <v>1830</v>
      </c>
      <c r="B930" t="s">
        <v>3274</v>
      </c>
      <c r="C930" s="1">
        <v>40179</v>
      </c>
      <c r="D930" s="1">
        <v>2958465</v>
      </c>
    </row>
    <row r="931" spans="1:4">
      <c r="A931">
        <v>1831</v>
      </c>
      <c r="B931" t="s">
        <v>3275</v>
      </c>
      <c r="C931" s="1">
        <v>40179</v>
      </c>
      <c r="D931" s="1">
        <v>2958465</v>
      </c>
    </row>
    <row r="932" spans="1:4">
      <c r="A932">
        <v>1832</v>
      </c>
      <c r="B932" t="s">
        <v>3276</v>
      </c>
      <c r="C932" s="1">
        <v>40179</v>
      </c>
      <c r="D932" s="1">
        <v>2958465</v>
      </c>
    </row>
    <row r="933" spans="1:4">
      <c r="A933">
        <v>1833</v>
      </c>
      <c r="B933" t="s">
        <v>3277</v>
      </c>
      <c r="C933" s="1">
        <v>40179</v>
      </c>
      <c r="D933" s="1">
        <v>2958465</v>
      </c>
    </row>
    <row r="934" spans="1:4">
      <c r="A934">
        <v>1834</v>
      </c>
      <c r="B934" t="s">
        <v>3278</v>
      </c>
      <c r="C934" s="1">
        <v>40179</v>
      </c>
      <c r="D934" s="1">
        <v>2958465</v>
      </c>
    </row>
    <row r="935" spans="1:4">
      <c r="A935">
        <v>1835</v>
      </c>
      <c r="B935" t="s">
        <v>3279</v>
      </c>
      <c r="C935" s="1">
        <v>40179</v>
      </c>
      <c r="D935" s="1">
        <v>2958465</v>
      </c>
    </row>
    <row r="936" spans="1:4">
      <c r="A936">
        <v>1836</v>
      </c>
      <c r="B936" t="s">
        <v>3280</v>
      </c>
      <c r="C936" s="1">
        <v>40179</v>
      </c>
      <c r="D936" s="1">
        <v>2958465</v>
      </c>
    </row>
    <row r="937" spans="1:4">
      <c r="A937">
        <v>1837</v>
      </c>
      <c r="B937" t="s">
        <v>3281</v>
      </c>
      <c r="C937" s="1">
        <v>40179</v>
      </c>
      <c r="D937" s="1">
        <v>2958465</v>
      </c>
    </row>
    <row r="938" spans="1:4">
      <c r="A938">
        <v>1838</v>
      </c>
      <c r="B938" t="s">
        <v>3282</v>
      </c>
      <c r="C938" s="1">
        <v>40179</v>
      </c>
      <c r="D938" s="1">
        <v>2958465</v>
      </c>
    </row>
    <row r="939" spans="1:4">
      <c r="A939">
        <v>1839</v>
      </c>
      <c r="B939" t="s">
        <v>3283</v>
      </c>
      <c r="C939" s="1">
        <v>40179</v>
      </c>
      <c r="D939" s="1">
        <v>2958465</v>
      </c>
    </row>
    <row r="940" spans="1:4">
      <c r="A940">
        <v>1841</v>
      </c>
      <c r="B940" t="s">
        <v>68</v>
      </c>
      <c r="C940" s="1">
        <v>40179</v>
      </c>
      <c r="D940" s="1">
        <v>2958465</v>
      </c>
    </row>
    <row r="941" spans="1:4">
      <c r="A941">
        <v>1842</v>
      </c>
      <c r="B941" t="s">
        <v>3284</v>
      </c>
      <c r="C941" s="1">
        <v>40179</v>
      </c>
      <c r="D941" s="1">
        <v>2958465</v>
      </c>
    </row>
    <row r="942" spans="1:4">
      <c r="A942">
        <v>1843</v>
      </c>
      <c r="B942" t="s">
        <v>3285</v>
      </c>
      <c r="C942" s="1">
        <v>40179</v>
      </c>
      <c r="D942" s="1">
        <v>2958465</v>
      </c>
    </row>
    <row r="943" spans="1:4">
      <c r="A943">
        <v>1845</v>
      </c>
      <c r="B943" t="s">
        <v>3286</v>
      </c>
      <c r="C943" s="1">
        <v>40179</v>
      </c>
      <c r="D943" s="1">
        <v>2958465</v>
      </c>
    </row>
    <row r="944" spans="1:4">
      <c r="A944">
        <v>1846</v>
      </c>
      <c r="B944" t="s">
        <v>3287</v>
      </c>
      <c r="C944" s="1">
        <v>40179</v>
      </c>
      <c r="D944" s="1">
        <v>2958465</v>
      </c>
    </row>
    <row r="945" spans="1:4">
      <c r="A945">
        <v>1847</v>
      </c>
      <c r="B945" t="s">
        <v>3288</v>
      </c>
      <c r="C945" s="1">
        <v>40179</v>
      </c>
      <c r="D945" s="1">
        <v>40543</v>
      </c>
    </row>
    <row r="946" spans="1:4">
      <c r="A946">
        <v>1848</v>
      </c>
      <c r="B946" t="s">
        <v>3289</v>
      </c>
      <c r="C946" s="1">
        <v>40179</v>
      </c>
      <c r="D946" s="1">
        <v>2958465</v>
      </c>
    </row>
    <row r="947" spans="1:4">
      <c r="A947">
        <v>1849</v>
      </c>
      <c r="B947" t="s">
        <v>3290</v>
      </c>
      <c r="C947" s="1">
        <v>40179</v>
      </c>
      <c r="D947" s="1">
        <v>2958465</v>
      </c>
    </row>
    <row r="948" spans="1:4">
      <c r="A948">
        <v>1850</v>
      </c>
      <c r="B948" t="s">
        <v>3291</v>
      </c>
      <c r="C948" s="1">
        <v>40179</v>
      </c>
      <c r="D948" s="1">
        <v>2958465</v>
      </c>
    </row>
    <row r="949" spans="1:4">
      <c r="A949">
        <v>1851</v>
      </c>
      <c r="B949" t="s">
        <v>3292</v>
      </c>
      <c r="C949" s="1">
        <v>40179</v>
      </c>
      <c r="D949" s="1">
        <v>2958465</v>
      </c>
    </row>
    <row r="950" spans="1:4">
      <c r="A950">
        <v>1852</v>
      </c>
      <c r="B950" t="s">
        <v>3293</v>
      </c>
      <c r="C950" s="1">
        <v>40179</v>
      </c>
      <c r="D950" s="1">
        <v>2958465</v>
      </c>
    </row>
    <row r="951" spans="1:4">
      <c r="A951">
        <v>1853</v>
      </c>
      <c r="B951" t="s">
        <v>3294</v>
      </c>
      <c r="C951" s="1">
        <v>40179</v>
      </c>
      <c r="D951" s="1">
        <v>2958465</v>
      </c>
    </row>
    <row r="952" spans="1:4">
      <c r="A952">
        <v>1855</v>
      </c>
      <c r="B952" t="s">
        <v>3295</v>
      </c>
      <c r="C952" s="1">
        <v>40179</v>
      </c>
      <c r="D952" s="1">
        <v>2958465</v>
      </c>
    </row>
    <row r="953" spans="1:4">
      <c r="A953">
        <v>1858</v>
      </c>
      <c r="B953" t="s">
        <v>3296</v>
      </c>
      <c r="C953" s="1">
        <v>40179</v>
      </c>
      <c r="D953" s="1">
        <v>2958465</v>
      </c>
    </row>
    <row r="954" spans="1:4">
      <c r="A954">
        <v>1859</v>
      </c>
      <c r="B954" t="s">
        <v>3297</v>
      </c>
      <c r="C954" s="1">
        <v>40179</v>
      </c>
      <c r="D954" s="1">
        <v>2958465</v>
      </c>
    </row>
    <row r="955" spans="1:4">
      <c r="A955">
        <v>1860</v>
      </c>
      <c r="B955" t="s">
        <v>3298</v>
      </c>
      <c r="C955" s="1">
        <v>40179</v>
      </c>
      <c r="D955" s="1">
        <v>2958465</v>
      </c>
    </row>
    <row r="956" spans="1:4">
      <c r="A956">
        <v>1862</v>
      </c>
      <c r="B956" t="s">
        <v>3299</v>
      </c>
      <c r="C956" s="1">
        <v>40179</v>
      </c>
      <c r="D956" s="1">
        <v>2958465</v>
      </c>
    </row>
    <row r="957" spans="1:4">
      <c r="A957">
        <v>1863</v>
      </c>
      <c r="B957" t="s">
        <v>3300</v>
      </c>
      <c r="C957" s="1">
        <v>40179</v>
      </c>
      <c r="D957" s="1">
        <v>2958465</v>
      </c>
    </row>
    <row r="958" spans="1:4">
      <c r="A958">
        <v>1864</v>
      </c>
      <c r="B958" t="s">
        <v>3301</v>
      </c>
      <c r="C958" s="1">
        <v>40179</v>
      </c>
      <c r="D958" s="1">
        <v>2958465</v>
      </c>
    </row>
    <row r="959" spans="1:4">
      <c r="A959">
        <v>1865</v>
      </c>
      <c r="B959" t="s">
        <v>69</v>
      </c>
      <c r="C959" s="1">
        <v>40179</v>
      </c>
      <c r="D959" s="1">
        <v>2958465</v>
      </c>
    </row>
    <row r="960" spans="1:4">
      <c r="A960">
        <v>1866</v>
      </c>
      <c r="B960" t="s">
        <v>3302</v>
      </c>
      <c r="C960" s="1">
        <v>40179</v>
      </c>
      <c r="D960" s="1">
        <v>2958465</v>
      </c>
    </row>
    <row r="961" spans="1:4">
      <c r="A961">
        <v>1867</v>
      </c>
      <c r="B961" t="s">
        <v>3303</v>
      </c>
      <c r="C961" s="1">
        <v>40179</v>
      </c>
      <c r="D961" s="1">
        <v>2958465</v>
      </c>
    </row>
    <row r="962" spans="1:4">
      <c r="A962">
        <v>1868</v>
      </c>
      <c r="B962" t="s">
        <v>3304</v>
      </c>
      <c r="C962" s="1">
        <v>40179</v>
      </c>
      <c r="D962" s="1">
        <v>2958465</v>
      </c>
    </row>
    <row r="963" spans="1:4">
      <c r="A963">
        <v>1869</v>
      </c>
      <c r="B963" t="s">
        <v>3305</v>
      </c>
      <c r="C963" s="1">
        <v>40179</v>
      </c>
      <c r="D963" s="1">
        <v>2958465</v>
      </c>
    </row>
    <row r="964" spans="1:4">
      <c r="A964">
        <v>1870</v>
      </c>
      <c r="B964" t="s">
        <v>3306</v>
      </c>
      <c r="C964" s="1">
        <v>40179</v>
      </c>
      <c r="D964" s="1">
        <v>2958465</v>
      </c>
    </row>
    <row r="965" spans="1:4">
      <c r="A965">
        <v>1872</v>
      </c>
      <c r="B965" t="s">
        <v>3307</v>
      </c>
      <c r="C965" s="1">
        <v>40179</v>
      </c>
      <c r="D965" s="1">
        <v>2958465</v>
      </c>
    </row>
    <row r="966" spans="1:4">
      <c r="A966">
        <v>1873</v>
      </c>
      <c r="B966" t="s">
        <v>3308</v>
      </c>
      <c r="C966" s="1">
        <v>40179</v>
      </c>
      <c r="D966" s="1">
        <v>2958465</v>
      </c>
    </row>
    <row r="967" spans="1:4">
      <c r="A967">
        <v>1874</v>
      </c>
      <c r="B967" t="s">
        <v>3309</v>
      </c>
      <c r="C967" s="1">
        <v>40179</v>
      </c>
      <c r="D967" s="1">
        <v>2958465</v>
      </c>
    </row>
    <row r="968" spans="1:4">
      <c r="A968">
        <v>1876</v>
      </c>
      <c r="B968" t="s">
        <v>3310</v>
      </c>
      <c r="C968" s="1">
        <v>40179</v>
      </c>
      <c r="D968" s="1">
        <v>2958465</v>
      </c>
    </row>
    <row r="969" spans="1:4">
      <c r="A969">
        <v>1877</v>
      </c>
      <c r="B969" t="s">
        <v>3311</v>
      </c>
      <c r="C969" s="1">
        <v>40179</v>
      </c>
      <c r="D969" s="1">
        <v>2958465</v>
      </c>
    </row>
    <row r="970" spans="1:4">
      <c r="A970">
        <v>1878</v>
      </c>
      <c r="B970" t="s">
        <v>3312</v>
      </c>
      <c r="C970" s="1">
        <v>40179</v>
      </c>
      <c r="D970" s="1">
        <v>2958465</v>
      </c>
    </row>
    <row r="971" spans="1:4">
      <c r="A971">
        <v>1879</v>
      </c>
      <c r="B971" t="s">
        <v>3313</v>
      </c>
      <c r="C971" s="1">
        <v>40179</v>
      </c>
      <c r="D971" s="1">
        <v>2958465</v>
      </c>
    </row>
    <row r="972" spans="1:4">
      <c r="A972">
        <v>1880</v>
      </c>
      <c r="B972" t="s">
        <v>3314</v>
      </c>
      <c r="C972" s="1">
        <v>40179</v>
      </c>
      <c r="D972" s="1">
        <v>2958465</v>
      </c>
    </row>
    <row r="973" spans="1:4">
      <c r="A973">
        <v>1881</v>
      </c>
      <c r="B973" t="s">
        <v>3315</v>
      </c>
      <c r="C973" s="1">
        <v>40179</v>
      </c>
      <c r="D973" s="1">
        <v>2958465</v>
      </c>
    </row>
    <row r="974" spans="1:4">
      <c r="A974">
        <v>1882</v>
      </c>
      <c r="B974" t="s">
        <v>3316</v>
      </c>
      <c r="C974" s="1">
        <v>40179</v>
      </c>
      <c r="D974" s="1">
        <v>2958465</v>
      </c>
    </row>
    <row r="975" spans="1:4">
      <c r="A975">
        <v>1883</v>
      </c>
      <c r="B975" t="s">
        <v>3317</v>
      </c>
      <c r="C975" s="1">
        <v>40179</v>
      </c>
      <c r="D975" s="1">
        <v>2958465</v>
      </c>
    </row>
    <row r="976" spans="1:4">
      <c r="A976">
        <v>1884</v>
      </c>
      <c r="B976" t="s">
        <v>3318</v>
      </c>
      <c r="C976" s="1">
        <v>40179</v>
      </c>
      <c r="D976" s="1">
        <v>2958465</v>
      </c>
    </row>
    <row r="977" spans="1:4">
      <c r="A977">
        <v>1885</v>
      </c>
      <c r="B977" t="s">
        <v>3319</v>
      </c>
      <c r="C977" s="1">
        <v>40179</v>
      </c>
      <c r="D977" s="1">
        <v>2958465</v>
      </c>
    </row>
    <row r="978" spans="1:4">
      <c r="A978">
        <v>1887</v>
      </c>
      <c r="B978" t="s">
        <v>3320</v>
      </c>
      <c r="C978" s="1">
        <v>40179</v>
      </c>
      <c r="D978" s="1">
        <v>2958465</v>
      </c>
    </row>
    <row r="979" spans="1:4">
      <c r="A979">
        <v>1888</v>
      </c>
      <c r="B979" t="s">
        <v>3321</v>
      </c>
      <c r="C979" s="1">
        <v>40179</v>
      </c>
      <c r="D979" s="1">
        <v>2958465</v>
      </c>
    </row>
    <row r="980" spans="1:4">
      <c r="A980">
        <v>1889</v>
      </c>
      <c r="B980" t="s">
        <v>3322</v>
      </c>
      <c r="C980" s="1">
        <v>40179</v>
      </c>
      <c r="D980" s="1">
        <v>2958465</v>
      </c>
    </row>
    <row r="981" spans="1:4">
      <c r="A981">
        <v>1890</v>
      </c>
      <c r="B981" t="s">
        <v>3323</v>
      </c>
      <c r="C981" s="1">
        <v>40179</v>
      </c>
      <c r="D981" s="1">
        <v>2958465</v>
      </c>
    </row>
    <row r="982" spans="1:4">
      <c r="A982">
        <v>1892</v>
      </c>
      <c r="B982" t="s">
        <v>3324</v>
      </c>
      <c r="C982" s="1">
        <v>40179</v>
      </c>
      <c r="D982" s="1">
        <v>2958465</v>
      </c>
    </row>
    <row r="983" spans="1:4">
      <c r="A983">
        <v>1894</v>
      </c>
      <c r="B983" t="s">
        <v>3325</v>
      </c>
      <c r="C983" s="1">
        <v>40179</v>
      </c>
      <c r="D983" s="1">
        <v>2958465</v>
      </c>
    </row>
    <row r="984" spans="1:4">
      <c r="A984">
        <v>1895</v>
      </c>
      <c r="B984" t="s">
        <v>3326</v>
      </c>
      <c r="C984" s="1">
        <v>40179</v>
      </c>
      <c r="D984" s="1">
        <v>2958465</v>
      </c>
    </row>
    <row r="985" spans="1:4">
      <c r="A985">
        <v>1896</v>
      </c>
      <c r="B985" t="s">
        <v>70</v>
      </c>
      <c r="C985" s="1">
        <v>40179</v>
      </c>
      <c r="D985" s="1">
        <v>2958465</v>
      </c>
    </row>
    <row r="986" spans="1:4">
      <c r="A986">
        <v>1897</v>
      </c>
      <c r="B986" t="s">
        <v>3327</v>
      </c>
      <c r="C986" s="1">
        <v>40179</v>
      </c>
      <c r="D986" s="1">
        <v>2958465</v>
      </c>
    </row>
    <row r="987" spans="1:4">
      <c r="A987">
        <v>1898</v>
      </c>
      <c r="B987" t="s">
        <v>3328</v>
      </c>
      <c r="C987" s="1">
        <v>40179</v>
      </c>
      <c r="D987" s="1">
        <v>2958465</v>
      </c>
    </row>
    <row r="988" spans="1:4">
      <c r="A988">
        <v>1899</v>
      </c>
      <c r="B988" t="s">
        <v>71</v>
      </c>
      <c r="C988" s="1">
        <v>40179</v>
      </c>
      <c r="D988" s="1">
        <v>2958465</v>
      </c>
    </row>
    <row r="989" spans="1:4">
      <c r="A989">
        <v>1900</v>
      </c>
      <c r="B989" t="s">
        <v>3329</v>
      </c>
      <c r="C989" s="1">
        <v>40179</v>
      </c>
      <c r="D989" s="1">
        <v>2958465</v>
      </c>
    </row>
    <row r="990" spans="1:4">
      <c r="A990">
        <v>1901</v>
      </c>
      <c r="B990" t="s">
        <v>3330</v>
      </c>
      <c r="C990" s="1">
        <v>40179</v>
      </c>
      <c r="D990" s="1">
        <v>2958465</v>
      </c>
    </row>
    <row r="991" spans="1:4">
      <c r="A991">
        <v>1902</v>
      </c>
      <c r="B991" t="s">
        <v>3331</v>
      </c>
      <c r="C991" s="1">
        <v>40179</v>
      </c>
      <c r="D991" s="1">
        <v>2958465</v>
      </c>
    </row>
    <row r="992" spans="1:4">
      <c r="A992">
        <v>1903</v>
      </c>
      <c r="B992" t="s">
        <v>3332</v>
      </c>
      <c r="C992" s="1">
        <v>40179</v>
      </c>
      <c r="D992" s="1">
        <v>2958465</v>
      </c>
    </row>
    <row r="993" spans="1:4">
      <c r="A993">
        <v>1904</v>
      </c>
      <c r="B993" t="s">
        <v>3333</v>
      </c>
      <c r="C993" s="1">
        <v>40179</v>
      </c>
      <c r="D993" s="1">
        <v>2958465</v>
      </c>
    </row>
    <row r="994" spans="1:4">
      <c r="A994">
        <v>1905</v>
      </c>
      <c r="B994" t="s">
        <v>3334</v>
      </c>
      <c r="C994" s="1">
        <v>40179</v>
      </c>
      <c r="D994" s="1">
        <v>2958465</v>
      </c>
    </row>
    <row r="995" spans="1:4">
      <c r="A995">
        <v>1906</v>
      </c>
      <c r="B995" t="s">
        <v>3335</v>
      </c>
      <c r="C995" s="1">
        <v>40179</v>
      </c>
      <c r="D995" s="1">
        <v>2958465</v>
      </c>
    </row>
    <row r="996" spans="1:4">
      <c r="A996">
        <v>1907</v>
      </c>
      <c r="B996" t="s">
        <v>3336</v>
      </c>
      <c r="C996" s="1">
        <v>40179</v>
      </c>
      <c r="D996" s="1">
        <v>2958465</v>
      </c>
    </row>
    <row r="997" spans="1:4">
      <c r="A997">
        <v>1908</v>
      </c>
      <c r="B997" t="s">
        <v>72</v>
      </c>
      <c r="C997" s="1">
        <v>40179</v>
      </c>
      <c r="D997" s="1">
        <v>2958465</v>
      </c>
    </row>
    <row r="998" spans="1:4">
      <c r="A998">
        <v>1909</v>
      </c>
      <c r="B998" t="s">
        <v>3337</v>
      </c>
      <c r="C998" s="1">
        <v>40179</v>
      </c>
      <c r="D998" s="1">
        <v>2958465</v>
      </c>
    </row>
    <row r="999" spans="1:4">
      <c r="A999">
        <v>1910</v>
      </c>
      <c r="B999" t="s">
        <v>3338</v>
      </c>
      <c r="C999" s="1">
        <v>40179</v>
      </c>
      <c r="D999" s="1">
        <v>2958465</v>
      </c>
    </row>
    <row r="1000" spans="1:4">
      <c r="A1000">
        <v>1911</v>
      </c>
      <c r="B1000" t="s">
        <v>3339</v>
      </c>
      <c r="C1000" s="1">
        <v>40179</v>
      </c>
      <c r="D1000" s="1">
        <v>2958465</v>
      </c>
    </row>
    <row r="1001" spans="1:4">
      <c r="A1001">
        <v>1912</v>
      </c>
      <c r="B1001" t="s">
        <v>73</v>
      </c>
      <c r="C1001" s="1">
        <v>40179</v>
      </c>
      <c r="D1001" s="1">
        <v>2958465</v>
      </c>
    </row>
    <row r="1002" spans="1:4">
      <c r="A1002">
        <v>1913</v>
      </c>
      <c r="B1002" t="s">
        <v>3340</v>
      </c>
      <c r="C1002" s="1">
        <v>40179</v>
      </c>
      <c r="D1002" s="1">
        <v>2958465</v>
      </c>
    </row>
    <row r="1003" spans="1:4">
      <c r="A1003">
        <v>1914</v>
      </c>
      <c r="B1003" t="s">
        <v>3341</v>
      </c>
      <c r="C1003" s="1">
        <v>40179</v>
      </c>
      <c r="D1003" s="1">
        <v>2958465</v>
      </c>
    </row>
    <row r="1004" spans="1:4">
      <c r="A1004">
        <v>1915</v>
      </c>
      <c r="B1004" t="s">
        <v>3342</v>
      </c>
      <c r="C1004" s="1">
        <v>40179</v>
      </c>
      <c r="D1004" s="1">
        <v>2958465</v>
      </c>
    </row>
    <row r="1005" spans="1:4">
      <c r="A1005">
        <v>1917</v>
      </c>
      <c r="B1005" t="s">
        <v>3343</v>
      </c>
      <c r="C1005" s="1">
        <v>40179</v>
      </c>
      <c r="D1005" s="1">
        <v>2958465</v>
      </c>
    </row>
    <row r="1006" spans="1:4">
      <c r="A1006">
        <v>1918</v>
      </c>
      <c r="B1006" t="s">
        <v>3344</v>
      </c>
      <c r="C1006" s="1">
        <v>40179</v>
      </c>
      <c r="D1006" s="1">
        <v>2958465</v>
      </c>
    </row>
    <row r="1007" spans="1:4">
      <c r="A1007">
        <v>1919</v>
      </c>
      <c r="B1007" t="s">
        <v>3345</v>
      </c>
      <c r="C1007" s="1">
        <v>40179</v>
      </c>
      <c r="D1007" s="1">
        <v>2958465</v>
      </c>
    </row>
    <row r="1008" spans="1:4">
      <c r="A1008">
        <v>1920</v>
      </c>
      <c r="B1008" t="s">
        <v>3346</v>
      </c>
      <c r="C1008" s="1">
        <v>40179</v>
      </c>
      <c r="D1008" s="1">
        <v>2958465</v>
      </c>
    </row>
    <row r="1009" spans="1:4">
      <c r="A1009">
        <v>1921</v>
      </c>
      <c r="B1009" t="s">
        <v>3347</v>
      </c>
      <c r="C1009" s="1">
        <v>40179</v>
      </c>
      <c r="D1009" s="1">
        <v>2958465</v>
      </c>
    </row>
    <row r="1010" spans="1:4">
      <c r="A1010">
        <v>1922</v>
      </c>
      <c r="B1010" t="s">
        <v>3348</v>
      </c>
      <c r="C1010" s="1">
        <v>40179</v>
      </c>
      <c r="D1010" s="1">
        <v>2958465</v>
      </c>
    </row>
    <row r="1011" spans="1:4">
      <c r="A1011">
        <v>1923</v>
      </c>
      <c r="B1011" t="s">
        <v>3349</v>
      </c>
      <c r="C1011" s="1">
        <v>40179</v>
      </c>
      <c r="D1011" s="1">
        <v>2958465</v>
      </c>
    </row>
    <row r="1012" spans="1:4">
      <c r="A1012">
        <v>1924</v>
      </c>
      <c r="B1012" t="s">
        <v>3350</v>
      </c>
      <c r="C1012" s="1">
        <v>40179</v>
      </c>
      <c r="D1012" s="1">
        <v>2958465</v>
      </c>
    </row>
    <row r="1013" spans="1:4">
      <c r="A1013">
        <v>1925</v>
      </c>
      <c r="B1013" t="s">
        <v>3351</v>
      </c>
      <c r="C1013" s="1">
        <v>40179</v>
      </c>
      <c r="D1013" s="1">
        <v>2958465</v>
      </c>
    </row>
    <row r="1014" spans="1:4">
      <c r="A1014">
        <v>1926</v>
      </c>
      <c r="B1014" t="s">
        <v>74</v>
      </c>
      <c r="C1014" s="1">
        <v>40179</v>
      </c>
      <c r="D1014" s="1">
        <v>2958465</v>
      </c>
    </row>
    <row r="1015" spans="1:4">
      <c r="A1015">
        <v>1927</v>
      </c>
      <c r="B1015" t="s">
        <v>3352</v>
      </c>
      <c r="C1015" s="1">
        <v>40179</v>
      </c>
      <c r="D1015" s="1">
        <v>2958465</v>
      </c>
    </row>
    <row r="1016" spans="1:4">
      <c r="A1016">
        <v>1929</v>
      </c>
      <c r="B1016" t="s">
        <v>3353</v>
      </c>
      <c r="C1016" s="1">
        <v>40179</v>
      </c>
      <c r="D1016" s="1">
        <v>2958465</v>
      </c>
    </row>
    <row r="1017" spans="1:4">
      <c r="A1017">
        <v>1930</v>
      </c>
      <c r="B1017" t="s">
        <v>3354</v>
      </c>
      <c r="C1017" s="1">
        <v>40179</v>
      </c>
      <c r="D1017" s="1">
        <v>2958465</v>
      </c>
    </row>
    <row r="1018" spans="1:4">
      <c r="A1018">
        <v>1931</v>
      </c>
      <c r="B1018" t="s">
        <v>3355</v>
      </c>
      <c r="C1018" s="1">
        <v>40179</v>
      </c>
      <c r="D1018" s="1">
        <v>2958465</v>
      </c>
    </row>
    <row r="1019" spans="1:4">
      <c r="A1019">
        <v>1932</v>
      </c>
      <c r="B1019" t="s">
        <v>3356</v>
      </c>
      <c r="C1019" s="1">
        <v>40179</v>
      </c>
      <c r="D1019" s="1">
        <v>2958465</v>
      </c>
    </row>
    <row r="1020" spans="1:4">
      <c r="A1020">
        <v>1933</v>
      </c>
      <c r="B1020" t="s">
        <v>3357</v>
      </c>
      <c r="C1020" s="1">
        <v>40179</v>
      </c>
      <c r="D1020" s="1">
        <v>2958465</v>
      </c>
    </row>
    <row r="1021" spans="1:4">
      <c r="A1021">
        <v>1934</v>
      </c>
      <c r="B1021" t="s">
        <v>3358</v>
      </c>
      <c r="C1021" s="1">
        <v>40179</v>
      </c>
      <c r="D1021" s="1">
        <v>2958465</v>
      </c>
    </row>
    <row r="1022" spans="1:4">
      <c r="A1022">
        <v>1935</v>
      </c>
      <c r="B1022" t="s">
        <v>3359</v>
      </c>
      <c r="C1022" s="1">
        <v>40179</v>
      </c>
      <c r="D1022" s="1">
        <v>2958465</v>
      </c>
    </row>
    <row r="1023" spans="1:4">
      <c r="A1023">
        <v>1937</v>
      </c>
      <c r="B1023" t="s">
        <v>75</v>
      </c>
      <c r="C1023" s="1">
        <v>40179</v>
      </c>
      <c r="D1023" s="1">
        <v>2958465</v>
      </c>
    </row>
    <row r="1024" spans="1:4">
      <c r="A1024">
        <v>1938</v>
      </c>
      <c r="B1024" t="s">
        <v>76</v>
      </c>
      <c r="C1024" s="1">
        <v>40179</v>
      </c>
      <c r="D1024" s="1">
        <v>2958465</v>
      </c>
    </row>
    <row r="1025" spans="1:4">
      <c r="A1025">
        <v>1940</v>
      </c>
      <c r="B1025" t="s">
        <v>3360</v>
      </c>
      <c r="C1025" s="1">
        <v>40179</v>
      </c>
      <c r="D1025" s="1">
        <v>2958465</v>
      </c>
    </row>
    <row r="1026" spans="1:4">
      <c r="A1026">
        <v>1941</v>
      </c>
      <c r="B1026" t="s">
        <v>3361</v>
      </c>
      <c r="C1026" s="1">
        <v>40179</v>
      </c>
      <c r="D1026" s="1">
        <v>2958465</v>
      </c>
    </row>
    <row r="1027" spans="1:4">
      <c r="A1027">
        <v>1942</v>
      </c>
      <c r="B1027" t="s">
        <v>3362</v>
      </c>
      <c r="C1027" s="1">
        <v>40179</v>
      </c>
      <c r="D1027" s="1">
        <v>2958465</v>
      </c>
    </row>
    <row r="1028" spans="1:4">
      <c r="A1028">
        <v>1943</v>
      </c>
      <c r="B1028" t="s">
        <v>3363</v>
      </c>
      <c r="C1028" s="1">
        <v>40179</v>
      </c>
      <c r="D1028" s="1">
        <v>2958465</v>
      </c>
    </row>
    <row r="1029" spans="1:4">
      <c r="A1029">
        <v>1944</v>
      </c>
      <c r="B1029" t="s">
        <v>3364</v>
      </c>
      <c r="C1029" s="1">
        <v>40179</v>
      </c>
      <c r="D1029" s="1">
        <v>2958465</v>
      </c>
    </row>
    <row r="1030" spans="1:4">
      <c r="A1030">
        <v>1945</v>
      </c>
      <c r="B1030" t="s">
        <v>77</v>
      </c>
      <c r="C1030" s="1">
        <v>40179</v>
      </c>
      <c r="D1030" s="1">
        <v>2958465</v>
      </c>
    </row>
    <row r="1031" spans="1:4">
      <c r="A1031">
        <v>1946</v>
      </c>
      <c r="B1031" t="s">
        <v>3365</v>
      </c>
      <c r="C1031" s="1">
        <v>40179</v>
      </c>
      <c r="D1031" s="1">
        <v>2958465</v>
      </c>
    </row>
    <row r="1032" spans="1:4">
      <c r="A1032">
        <v>1947</v>
      </c>
      <c r="B1032" t="s">
        <v>3366</v>
      </c>
      <c r="C1032" s="1">
        <v>40179</v>
      </c>
      <c r="D1032" s="1">
        <v>2958465</v>
      </c>
    </row>
    <row r="1033" spans="1:4">
      <c r="A1033">
        <v>1948</v>
      </c>
      <c r="B1033" t="s">
        <v>3367</v>
      </c>
      <c r="C1033" s="1">
        <v>40179</v>
      </c>
      <c r="D1033" s="1">
        <v>2958465</v>
      </c>
    </row>
    <row r="1034" spans="1:4">
      <c r="A1034">
        <v>1949</v>
      </c>
      <c r="B1034" t="s">
        <v>3368</v>
      </c>
      <c r="C1034" s="1">
        <v>40179</v>
      </c>
      <c r="D1034" s="1">
        <v>2958465</v>
      </c>
    </row>
    <row r="1035" spans="1:4">
      <c r="A1035">
        <v>1950</v>
      </c>
      <c r="B1035" t="s">
        <v>3369</v>
      </c>
      <c r="C1035" s="1">
        <v>40179</v>
      </c>
      <c r="D1035" s="1">
        <v>2958465</v>
      </c>
    </row>
    <row r="1036" spans="1:4">
      <c r="A1036">
        <v>1951</v>
      </c>
      <c r="B1036" t="s">
        <v>78</v>
      </c>
      <c r="C1036" s="1">
        <v>40179</v>
      </c>
      <c r="D1036" s="1">
        <v>2958465</v>
      </c>
    </row>
    <row r="1037" spans="1:4">
      <c r="A1037">
        <v>1952</v>
      </c>
      <c r="B1037" t="s">
        <v>3370</v>
      </c>
      <c r="C1037" s="1">
        <v>40179</v>
      </c>
      <c r="D1037" s="1">
        <v>2958465</v>
      </c>
    </row>
    <row r="1038" spans="1:4">
      <c r="A1038">
        <v>1953</v>
      </c>
      <c r="B1038" t="s">
        <v>3371</v>
      </c>
      <c r="C1038" s="1">
        <v>40179</v>
      </c>
      <c r="D1038" s="1">
        <v>2958465</v>
      </c>
    </row>
    <row r="1039" spans="1:4">
      <c r="A1039">
        <v>1954</v>
      </c>
      <c r="B1039" t="s">
        <v>3372</v>
      </c>
      <c r="C1039" s="1">
        <v>40179</v>
      </c>
      <c r="D1039" s="1">
        <v>2958465</v>
      </c>
    </row>
    <row r="1040" spans="1:4">
      <c r="A1040">
        <v>1955</v>
      </c>
      <c r="B1040" t="s">
        <v>3373</v>
      </c>
      <c r="C1040" s="1">
        <v>40179</v>
      </c>
      <c r="D1040" s="1">
        <v>2958465</v>
      </c>
    </row>
    <row r="1041" spans="1:4">
      <c r="A1041">
        <v>1956</v>
      </c>
      <c r="B1041" t="s">
        <v>3374</v>
      </c>
      <c r="C1041" s="1">
        <v>40179</v>
      </c>
      <c r="D1041" s="1">
        <v>2958465</v>
      </c>
    </row>
    <row r="1042" spans="1:4">
      <c r="A1042">
        <v>1957</v>
      </c>
      <c r="B1042" t="s">
        <v>3375</v>
      </c>
      <c r="C1042" s="1">
        <v>40179</v>
      </c>
      <c r="D1042" s="1">
        <v>2958465</v>
      </c>
    </row>
    <row r="1043" spans="1:4">
      <c r="A1043">
        <v>1958</v>
      </c>
      <c r="B1043" t="s">
        <v>3376</v>
      </c>
      <c r="C1043" s="1">
        <v>40179</v>
      </c>
      <c r="D1043" s="1">
        <v>2958465</v>
      </c>
    </row>
    <row r="1044" spans="1:4">
      <c r="A1044">
        <v>1960</v>
      </c>
      <c r="B1044" t="s">
        <v>3377</v>
      </c>
      <c r="C1044" s="1">
        <v>40179</v>
      </c>
      <c r="D1044" s="1">
        <v>2958465</v>
      </c>
    </row>
    <row r="1045" spans="1:4">
      <c r="A1045">
        <v>1961</v>
      </c>
      <c r="B1045" t="s">
        <v>3378</v>
      </c>
      <c r="C1045" s="1">
        <v>40179</v>
      </c>
      <c r="D1045" s="1">
        <v>2958465</v>
      </c>
    </row>
    <row r="1046" spans="1:4">
      <c r="A1046">
        <v>1962</v>
      </c>
      <c r="B1046" t="s">
        <v>3379</v>
      </c>
      <c r="C1046" s="1">
        <v>40179</v>
      </c>
      <c r="D1046" s="1">
        <v>2958465</v>
      </c>
    </row>
    <row r="1047" spans="1:4">
      <c r="A1047">
        <v>1963</v>
      </c>
      <c r="B1047" t="s">
        <v>3380</v>
      </c>
      <c r="C1047" s="1">
        <v>40179</v>
      </c>
      <c r="D1047" s="1">
        <v>2958465</v>
      </c>
    </row>
    <row r="1048" spans="1:4">
      <c r="A1048">
        <v>1964</v>
      </c>
      <c r="B1048" t="s">
        <v>3381</v>
      </c>
      <c r="C1048" s="1">
        <v>40179</v>
      </c>
      <c r="D1048" s="1">
        <v>2958465</v>
      </c>
    </row>
    <row r="1049" spans="1:4">
      <c r="A1049">
        <v>1965</v>
      </c>
      <c r="B1049" t="s">
        <v>3382</v>
      </c>
      <c r="C1049" s="1">
        <v>40179</v>
      </c>
      <c r="D1049" s="1">
        <v>2958465</v>
      </c>
    </row>
    <row r="1050" spans="1:4">
      <c r="A1050">
        <v>1966</v>
      </c>
      <c r="B1050" t="s">
        <v>3383</v>
      </c>
      <c r="C1050" s="1">
        <v>40179</v>
      </c>
      <c r="D1050" s="1">
        <v>2958465</v>
      </c>
    </row>
    <row r="1051" spans="1:4">
      <c r="A1051">
        <v>1967</v>
      </c>
      <c r="B1051" t="s">
        <v>3384</v>
      </c>
      <c r="C1051" s="1">
        <v>40179</v>
      </c>
      <c r="D1051" s="1">
        <v>2958465</v>
      </c>
    </row>
    <row r="1052" spans="1:4">
      <c r="A1052">
        <v>1968</v>
      </c>
      <c r="B1052" t="s">
        <v>3385</v>
      </c>
      <c r="C1052" s="1">
        <v>40179</v>
      </c>
      <c r="D1052" s="1">
        <v>2958465</v>
      </c>
    </row>
    <row r="1053" spans="1:4">
      <c r="A1053">
        <v>1969</v>
      </c>
      <c r="B1053" t="s">
        <v>3386</v>
      </c>
      <c r="C1053" s="1">
        <v>40179</v>
      </c>
      <c r="D1053" s="1">
        <v>2958465</v>
      </c>
    </row>
    <row r="1054" spans="1:4">
      <c r="A1054">
        <v>1970</v>
      </c>
      <c r="B1054" t="s">
        <v>3387</v>
      </c>
      <c r="C1054" s="1">
        <v>40179</v>
      </c>
      <c r="D1054" s="1">
        <v>2958465</v>
      </c>
    </row>
    <row r="1055" spans="1:4">
      <c r="A1055">
        <v>1971</v>
      </c>
      <c r="B1055" t="s">
        <v>3388</v>
      </c>
      <c r="C1055" s="1">
        <v>40179</v>
      </c>
      <c r="D1055" s="1">
        <v>2958465</v>
      </c>
    </row>
    <row r="1056" spans="1:4">
      <c r="A1056">
        <v>1972</v>
      </c>
      <c r="B1056" t="s">
        <v>3389</v>
      </c>
      <c r="C1056" s="1">
        <v>40179</v>
      </c>
      <c r="D1056" s="1">
        <v>2958465</v>
      </c>
    </row>
    <row r="1057" spans="1:4">
      <c r="A1057">
        <v>1973</v>
      </c>
      <c r="B1057" t="s">
        <v>3390</v>
      </c>
      <c r="C1057" s="1">
        <v>40179</v>
      </c>
      <c r="D1057" s="1">
        <v>2958465</v>
      </c>
    </row>
    <row r="1058" spans="1:4">
      <c r="A1058">
        <v>1975</v>
      </c>
      <c r="B1058" t="s">
        <v>3391</v>
      </c>
      <c r="C1058" s="1">
        <v>40179</v>
      </c>
      <c r="D1058" s="1">
        <v>2958465</v>
      </c>
    </row>
    <row r="1059" spans="1:4">
      <c r="A1059">
        <v>1976</v>
      </c>
      <c r="B1059" t="s">
        <v>3392</v>
      </c>
      <c r="C1059" s="1">
        <v>40179</v>
      </c>
      <c r="D1059" s="1">
        <v>2958465</v>
      </c>
    </row>
    <row r="1060" spans="1:4">
      <c r="A1060">
        <v>1977</v>
      </c>
      <c r="B1060" t="s">
        <v>3393</v>
      </c>
      <c r="C1060" s="1">
        <v>40179</v>
      </c>
      <c r="D1060" s="1">
        <v>2958465</v>
      </c>
    </row>
    <row r="1061" spans="1:4">
      <c r="A1061">
        <v>1978</v>
      </c>
      <c r="B1061" t="s">
        <v>3394</v>
      </c>
      <c r="C1061" s="1">
        <v>40179</v>
      </c>
      <c r="D1061" s="1">
        <v>2958465</v>
      </c>
    </row>
    <row r="1062" spans="1:4">
      <c r="A1062">
        <v>1979</v>
      </c>
      <c r="B1062" t="s">
        <v>3395</v>
      </c>
      <c r="C1062" s="1">
        <v>40179</v>
      </c>
      <c r="D1062" s="1">
        <v>2958465</v>
      </c>
    </row>
    <row r="1063" spans="1:4">
      <c r="A1063">
        <v>1980</v>
      </c>
      <c r="B1063" t="s">
        <v>3396</v>
      </c>
      <c r="C1063" s="1">
        <v>40179</v>
      </c>
      <c r="D1063" s="1">
        <v>2958465</v>
      </c>
    </row>
    <row r="1064" spans="1:4">
      <c r="A1064">
        <v>1981</v>
      </c>
      <c r="B1064" t="s">
        <v>3397</v>
      </c>
      <c r="C1064" s="1">
        <v>40179</v>
      </c>
      <c r="D1064" s="1">
        <v>2958465</v>
      </c>
    </row>
    <row r="1065" spans="1:4">
      <c r="A1065">
        <v>1983</v>
      </c>
      <c r="B1065" t="s">
        <v>3398</v>
      </c>
      <c r="C1065" s="1">
        <v>40179</v>
      </c>
      <c r="D1065" s="1">
        <v>2958465</v>
      </c>
    </row>
    <row r="1066" spans="1:4">
      <c r="A1066">
        <v>1985</v>
      </c>
      <c r="B1066" t="s">
        <v>3399</v>
      </c>
      <c r="C1066" s="1">
        <v>40179</v>
      </c>
      <c r="D1066" s="1">
        <v>2958465</v>
      </c>
    </row>
    <row r="1067" spans="1:4">
      <c r="A1067">
        <v>1987</v>
      </c>
      <c r="B1067" t="s">
        <v>3400</v>
      </c>
      <c r="C1067" s="1">
        <v>40179</v>
      </c>
      <c r="D1067" s="1">
        <v>2958465</v>
      </c>
    </row>
    <row r="1068" spans="1:4">
      <c r="A1068">
        <v>1988</v>
      </c>
      <c r="B1068" t="s">
        <v>3401</v>
      </c>
      <c r="C1068" s="1">
        <v>40179</v>
      </c>
      <c r="D1068" s="1">
        <v>2958465</v>
      </c>
    </row>
    <row r="1069" spans="1:4">
      <c r="A1069">
        <v>1989</v>
      </c>
      <c r="B1069" t="s">
        <v>3402</v>
      </c>
      <c r="C1069" s="1">
        <v>40179</v>
      </c>
      <c r="D1069" s="1">
        <v>2958465</v>
      </c>
    </row>
    <row r="1070" spans="1:4">
      <c r="A1070">
        <v>1990</v>
      </c>
      <c r="B1070" t="s">
        <v>3403</v>
      </c>
      <c r="C1070" s="1">
        <v>40179</v>
      </c>
      <c r="D1070" s="1">
        <v>2958465</v>
      </c>
    </row>
    <row r="1071" spans="1:4">
      <c r="A1071">
        <v>1991</v>
      </c>
      <c r="B1071" t="s">
        <v>3404</v>
      </c>
      <c r="C1071" s="1">
        <v>40179</v>
      </c>
      <c r="D1071" s="1">
        <v>2958465</v>
      </c>
    </row>
    <row r="1072" spans="1:4">
      <c r="A1072">
        <v>1992</v>
      </c>
      <c r="B1072" t="s">
        <v>3405</v>
      </c>
      <c r="C1072" s="1">
        <v>40179</v>
      </c>
      <c r="D1072" s="1">
        <v>2958465</v>
      </c>
    </row>
    <row r="1073" spans="1:4">
      <c r="A1073">
        <v>1993</v>
      </c>
      <c r="B1073" t="s">
        <v>3406</v>
      </c>
      <c r="C1073" s="1">
        <v>40179</v>
      </c>
      <c r="D1073" s="1">
        <v>2958465</v>
      </c>
    </row>
    <row r="1074" spans="1:4">
      <c r="A1074">
        <v>1994</v>
      </c>
      <c r="B1074" t="s">
        <v>3407</v>
      </c>
      <c r="C1074" s="1">
        <v>40179</v>
      </c>
      <c r="D1074" s="1">
        <v>2958465</v>
      </c>
    </row>
    <row r="1075" spans="1:4">
      <c r="A1075">
        <v>1996</v>
      </c>
      <c r="B1075" t="s">
        <v>3408</v>
      </c>
      <c r="C1075" s="1">
        <v>40179</v>
      </c>
      <c r="D1075" s="1">
        <v>2958465</v>
      </c>
    </row>
    <row r="1076" spans="1:4">
      <c r="A1076">
        <v>1997</v>
      </c>
      <c r="B1076" t="s">
        <v>79</v>
      </c>
      <c r="C1076" s="1">
        <v>40179</v>
      </c>
      <c r="D1076" s="1">
        <v>2958465</v>
      </c>
    </row>
    <row r="1077" spans="1:4">
      <c r="A1077">
        <v>1998</v>
      </c>
      <c r="B1077" t="s">
        <v>3409</v>
      </c>
      <c r="C1077" s="1">
        <v>40179</v>
      </c>
      <c r="D1077" s="1">
        <v>2958465</v>
      </c>
    </row>
    <row r="1078" spans="1:4">
      <c r="A1078">
        <v>1999</v>
      </c>
      <c r="B1078" t="s">
        <v>3410</v>
      </c>
      <c r="C1078" s="1">
        <v>40179</v>
      </c>
      <c r="D1078" s="1">
        <v>2958465</v>
      </c>
    </row>
    <row r="1079" spans="1:4">
      <c r="A1079">
        <v>2001</v>
      </c>
      <c r="B1079" t="s">
        <v>80</v>
      </c>
      <c r="C1079" s="1">
        <v>40179</v>
      </c>
      <c r="D1079" s="1">
        <v>2958465</v>
      </c>
    </row>
    <row r="1080" spans="1:4">
      <c r="A1080">
        <v>2005</v>
      </c>
      <c r="B1080" t="s">
        <v>3411</v>
      </c>
      <c r="C1080" s="1">
        <v>40179</v>
      </c>
      <c r="D1080" s="1">
        <v>2958465</v>
      </c>
    </row>
    <row r="1081" spans="1:4">
      <c r="A1081">
        <v>2006</v>
      </c>
      <c r="B1081" t="s">
        <v>3412</v>
      </c>
      <c r="C1081" s="1">
        <v>40179</v>
      </c>
      <c r="D1081" s="1">
        <v>2958465</v>
      </c>
    </row>
    <row r="1082" spans="1:4">
      <c r="A1082">
        <v>2007</v>
      </c>
      <c r="B1082" t="s">
        <v>3413</v>
      </c>
      <c r="C1082" s="1">
        <v>40179</v>
      </c>
      <c r="D1082" s="1">
        <v>2958465</v>
      </c>
    </row>
    <row r="1083" spans="1:4">
      <c r="A1083">
        <v>2008</v>
      </c>
      <c r="B1083" t="s">
        <v>3414</v>
      </c>
      <c r="C1083" s="1">
        <v>40179</v>
      </c>
      <c r="D1083" s="1">
        <v>2958465</v>
      </c>
    </row>
    <row r="1084" spans="1:4">
      <c r="A1084">
        <v>2010</v>
      </c>
      <c r="B1084" t="s">
        <v>3415</v>
      </c>
      <c r="C1084" s="1">
        <v>40179</v>
      </c>
      <c r="D1084" s="1">
        <v>2958465</v>
      </c>
    </row>
    <row r="1085" spans="1:4">
      <c r="A1085">
        <v>2011</v>
      </c>
      <c r="B1085" t="s">
        <v>81</v>
      </c>
      <c r="C1085" s="1">
        <v>40179</v>
      </c>
      <c r="D1085" s="1">
        <v>2958465</v>
      </c>
    </row>
    <row r="1086" spans="1:4">
      <c r="A1086">
        <v>2012</v>
      </c>
      <c r="B1086" t="s">
        <v>3416</v>
      </c>
      <c r="C1086" s="1">
        <v>40179</v>
      </c>
      <c r="D1086" s="1">
        <v>2958465</v>
      </c>
    </row>
    <row r="1087" spans="1:4">
      <c r="A1087">
        <v>2013</v>
      </c>
      <c r="B1087" t="s">
        <v>3417</v>
      </c>
      <c r="C1087" s="1">
        <v>40179</v>
      </c>
      <c r="D1087" s="1">
        <v>2958465</v>
      </c>
    </row>
    <row r="1088" spans="1:4">
      <c r="A1088">
        <v>2014</v>
      </c>
      <c r="B1088" t="s">
        <v>3418</v>
      </c>
      <c r="C1088" s="1">
        <v>40179</v>
      </c>
      <c r="D1088" s="1">
        <v>2958465</v>
      </c>
    </row>
    <row r="1089" spans="1:4">
      <c r="A1089">
        <v>2015</v>
      </c>
      <c r="B1089" t="s">
        <v>3419</v>
      </c>
      <c r="C1089" s="1">
        <v>40179</v>
      </c>
      <c r="D1089" s="1">
        <v>2958465</v>
      </c>
    </row>
    <row r="1090" spans="1:4">
      <c r="A1090">
        <v>2016</v>
      </c>
      <c r="B1090" t="s">
        <v>3420</v>
      </c>
      <c r="C1090" s="1">
        <v>40179</v>
      </c>
      <c r="D1090" s="1">
        <v>2958465</v>
      </c>
    </row>
    <row r="1091" spans="1:4">
      <c r="A1091">
        <v>2017</v>
      </c>
      <c r="B1091" t="s">
        <v>3421</v>
      </c>
      <c r="C1091" s="1">
        <v>40179</v>
      </c>
      <c r="D1091" s="1">
        <v>2958465</v>
      </c>
    </row>
    <row r="1092" spans="1:4">
      <c r="A1092">
        <v>2018</v>
      </c>
      <c r="B1092" t="s">
        <v>3422</v>
      </c>
      <c r="C1092" s="1">
        <v>40179</v>
      </c>
      <c r="D1092" s="1">
        <v>2958465</v>
      </c>
    </row>
    <row r="1093" spans="1:4">
      <c r="A1093">
        <v>2019</v>
      </c>
      <c r="B1093" t="s">
        <v>3423</v>
      </c>
      <c r="C1093" s="1">
        <v>40179</v>
      </c>
      <c r="D1093" s="1">
        <v>2958465</v>
      </c>
    </row>
    <row r="1094" spans="1:4">
      <c r="A1094">
        <v>2020</v>
      </c>
      <c r="B1094" t="s">
        <v>3424</v>
      </c>
      <c r="C1094" s="1">
        <v>40179</v>
      </c>
      <c r="D1094" s="1">
        <v>2958465</v>
      </c>
    </row>
    <row r="1095" spans="1:4">
      <c r="A1095">
        <v>2021</v>
      </c>
      <c r="B1095" t="s">
        <v>3425</v>
      </c>
      <c r="C1095" s="1">
        <v>40179</v>
      </c>
      <c r="D1095" s="1">
        <v>2958465</v>
      </c>
    </row>
    <row r="1096" spans="1:4">
      <c r="A1096">
        <v>2022</v>
      </c>
      <c r="B1096" t="s">
        <v>3426</v>
      </c>
      <c r="C1096" s="1">
        <v>40179</v>
      </c>
      <c r="D1096" s="1">
        <v>2958465</v>
      </c>
    </row>
    <row r="1097" spans="1:4">
      <c r="A1097">
        <v>2023</v>
      </c>
      <c r="B1097" t="s">
        <v>3427</v>
      </c>
      <c r="C1097" s="1">
        <v>40179</v>
      </c>
      <c r="D1097" s="1">
        <v>2958465</v>
      </c>
    </row>
    <row r="1098" spans="1:4">
      <c r="A1098">
        <v>2024</v>
      </c>
      <c r="B1098" t="s">
        <v>3428</v>
      </c>
      <c r="C1098" s="1">
        <v>40179</v>
      </c>
      <c r="D1098" s="1">
        <v>2958465</v>
      </c>
    </row>
    <row r="1099" spans="1:4">
      <c r="A1099">
        <v>2025</v>
      </c>
      <c r="B1099" t="s">
        <v>3429</v>
      </c>
      <c r="C1099" s="1">
        <v>40179</v>
      </c>
      <c r="D1099" s="1">
        <v>2958465</v>
      </c>
    </row>
    <row r="1100" spans="1:4">
      <c r="A1100">
        <v>2026</v>
      </c>
      <c r="B1100" t="s">
        <v>3430</v>
      </c>
      <c r="C1100" s="1">
        <v>40179</v>
      </c>
      <c r="D1100" s="1">
        <v>2958465</v>
      </c>
    </row>
    <row r="1101" spans="1:4">
      <c r="A1101">
        <v>2027</v>
      </c>
      <c r="B1101" t="s">
        <v>3431</v>
      </c>
      <c r="C1101" s="1">
        <v>40179</v>
      </c>
      <c r="D1101" s="1">
        <v>2958465</v>
      </c>
    </row>
    <row r="1102" spans="1:4">
      <c r="A1102">
        <v>2028</v>
      </c>
      <c r="B1102" t="s">
        <v>3432</v>
      </c>
      <c r="C1102" s="1">
        <v>40179</v>
      </c>
      <c r="D1102" s="1">
        <v>2958465</v>
      </c>
    </row>
    <row r="1103" spans="1:4">
      <c r="A1103">
        <v>2029</v>
      </c>
      <c r="B1103" t="s">
        <v>3433</v>
      </c>
      <c r="C1103" s="1">
        <v>40179</v>
      </c>
      <c r="D1103" s="1">
        <v>2958465</v>
      </c>
    </row>
    <row r="1104" spans="1:4">
      <c r="A1104">
        <v>2030</v>
      </c>
      <c r="B1104" t="s">
        <v>82</v>
      </c>
      <c r="C1104" s="1">
        <v>40179</v>
      </c>
      <c r="D1104" s="1">
        <v>2958465</v>
      </c>
    </row>
    <row r="1105" spans="1:4">
      <c r="A1105">
        <v>2031</v>
      </c>
      <c r="B1105" t="s">
        <v>3434</v>
      </c>
      <c r="C1105" s="1">
        <v>40179</v>
      </c>
      <c r="D1105" s="1">
        <v>2958465</v>
      </c>
    </row>
    <row r="1106" spans="1:4">
      <c r="A1106">
        <v>2032</v>
      </c>
      <c r="B1106" t="s">
        <v>3435</v>
      </c>
      <c r="C1106" s="1">
        <v>40179</v>
      </c>
      <c r="D1106" s="1">
        <v>2958465</v>
      </c>
    </row>
    <row r="1107" spans="1:4">
      <c r="A1107">
        <v>2033</v>
      </c>
      <c r="B1107" t="s">
        <v>3436</v>
      </c>
      <c r="C1107" s="1">
        <v>40179</v>
      </c>
      <c r="D1107" s="1">
        <v>2958465</v>
      </c>
    </row>
    <row r="1108" spans="1:4">
      <c r="A1108">
        <v>2034</v>
      </c>
      <c r="B1108" t="s">
        <v>3437</v>
      </c>
      <c r="C1108" s="1">
        <v>40179</v>
      </c>
      <c r="D1108" s="1">
        <v>2958465</v>
      </c>
    </row>
    <row r="1109" spans="1:4">
      <c r="A1109">
        <v>2035</v>
      </c>
      <c r="B1109" t="s">
        <v>3438</v>
      </c>
      <c r="C1109" s="1">
        <v>40179</v>
      </c>
      <c r="D1109" s="1">
        <v>2958465</v>
      </c>
    </row>
    <row r="1110" spans="1:4">
      <c r="A1110">
        <v>2036</v>
      </c>
      <c r="B1110" t="s">
        <v>3439</v>
      </c>
      <c r="C1110" s="1">
        <v>40179</v>
      </c>
      <c r="D1110" s="1">
        <v>2958465</v>
      </c>
    </row>
    <row r="1111" spans="1:4">
      <c r="A1111">
        <v>2037</v>
      </c>
      <c r="B1111" t="s">
        <v>3440</v>
      </c>
      <c r="C1111" s="1">
        <v>40179</v>
      </c>
      <c r="D1111" s="1">
        <v>2958465</v>
      </c>
    </row>
    <row r="1112" spans="1:4">
      <c r="A1112">
        <v>2038</v>
      </c>
      <c r="B1112" t="s">
        <v>3441</v>
      </c>
      <c r="C1112" s="1">
        <v>40179</v>
      </c>
      <c r="D1112" s="1">
        <v>2958465</v>
      </c>
    </row>
    <row r="1113" spans="1:4">
      <c r="A1113">
        <v>2039</v>
      </c>
      <c r="B1113" t="s">
        <v>3442</v>
      </c>
      <c r="C1113" s="1">
        <v>40179</v>
      </c>
      <c r="D1113" s="1">
        <v>2958465</v>
      </c>
    </row>
    <row r="1114" spans="1:4">
      <c r="A1114">
        <v>2040</v>
      </c>
      <c r="B1114" t="s">
        <v>3443</v>
      </c>
      <c r="C1114" s="1">
        <v>40179</v>
      </c>
      <c r="D1114" s="1">
        <v>2958465</v>
      </c>
    </row>
    <row r="1115" spans="1:4">
      <c r="A1115">
        <v>2041</v>
      </c>
      <c r="B1115" t="s">
        <v>3444</v>
      </c>
      <c r="C1115" s="1">
        <v>40179</v>
      </c>
      <c r="D1115" s="1">
        <v>42369</v>
      </c>
    </row>
    <row r="1116" spans="1:4">
      <c r="A1116">
        <v>2042</v>
      </c>
      <c r="B1116" t="s">
        <v>3445</v>
      </c>
      <c r="C1116" s="1">
        <v>40179</v>
      </c>
      <c r="D1116" s="1">
        <v>2958465</v>
      </c>
    </row>
    <row r="1117" spans="1:4">
      <c r="A1117">
        <v>2043</v>
      </c>
      <c r="B1117" t="s">
        <v>3446</v>
      </c>
      <c r="C1117" s="1">
        <v>40179</v>
      </c>
      <c r="D1117" s="1">
        <v>2958465</v>
      </c>
    </row>
    <row r="1118" spans="1:4">
      <c r="A1118">
        <v>2044</v>
      </c>
      <c r="B1118" t="s">
        <v>3447</v>
      </c>
      <c r="C1118" s="1">
        <v>40179</v>
      </c>
      <c r="D1118" s="1">
        <v>2958465</v>
      </c>
    </row>
    <row r="1119" spans="1:4">
      <c r="A1119">
        <v>2045</v>
      </c>
      <c r="B1119" t="s">
        <v>83</v>
      </c>
      <c r="C1119" s="1">
        <v>40179</v>
      </c>
      <c r="D1119" s="1">
        <v>2958465</v>
      </c>
    </row>
    <row r="1120" spans="1:4">
      <c r="A1120">
        <v>2047</v>
      </c>
      <c r="B1120" t="s">
        <v>3448</v>
      </c>
      <c r="C1120" s="1">
        <v>40177</v>
      </c>
      <c r="D1120" s="1">
        <v>2958465</v>
      </c>
    </row>
    <row r="1121" spans="1:4">
      <c r="A1121">
        <v>2049</v>
      </c>
      <c r="B1121" t="s">
        <v>3449</v>
      </c>
      <c r="C1121" s="1">
        <v>40179</v>
      </c>
      <c r="D1121" s="1">
        <v>2958465</v>
      </c>
    </row>
    <row r="1122" spans="1:4">
      <c r="A1122">
        <v>2050</v>
      </c>
      <c r="B1122" t="s">
        <v>3450</v>
      </c>
      <c r="C1122" s="1">
        <v>40179</v>
      </c>
      <c r="D1122" s="1">
        <v>2958465</v>
      </c>
    </row>
    <row r="1123" spans="1:4">
      <c r="A1123">
        <v>2051</v>
      </c>
      <c r="B1123" t="s">
        <v>3451</v>
      </c>
      <c r="C1123" s="1">
        <v>40179</v>
      </c>
      <c r="D1123" s="1">
        <v>2958465</v>
      </c>
    </row>
    <row r="1124" spans="1:4">
      <c r="A1124">
        <v>2052</v>
      </c>
      <c r="B1124" t="s">
        <v>3452</v>
      </c>
      <c r="C1124" s="1">
        <v>40179</v>
      </c>
      <c r="D1124" s="1">
        <v>2958465</v>
      </c>
    </row>
    <row r="1125" spans="1:4">
      <c r="A1125">
        <v>2053</v>
      </c>
      <c r="B1125" t="s">
        <v>3453</v>
      </c>
      <c r="C1125" s="1">
        <v>40179</v>
      </c>
      <c r="D1125" s="1">
        <v>2958465</v>
      </c>
    </row>
    <row r="1126" spans="1:4">
      <c r="A1126">
        <v>2055</v>
      </c>
      <c r="B1126" t="s">
        <v>3454</v>
      </c>
      <c r="C1126" s="1">
        <v>40179</v>
      </c>
      <c r="D1126" s="1">
        <v>2958465</v>
      </c>
    </row>
    <row r="1127" spans="1:4">
      <c r="A1127">
        <v>2057</v>
      </c>
      <c r="B1127" t="s">
        <v>3455</v>
      </c>
      <c r="C1127" s="1">
        <v>40179</v>
      </c>
      <c r="D1127" s="1">
        <v>2958465</v>
      </c>
    </row>
    <row r="1128" spans="1:4">
      <c r="A1128">
        <v>2058</v>
      </c>
      <c r="B1128" t="s">
        <v>3456</v>
      </c>
      <c r="C1128" s="1">
        <v>40177</v>
      </c>
      <c r="D1128" s="1">
        <v>2958465</v>
      </c>
    </row>
    <row r="1129" spans="1:4">
      <c r="A1129">
        <v>2059</v>
      </c>
      <c r="B1129" t="s">
        <v>3457</v>
      </c>
      <c r="C1129" s="1">
        <v>40179</v>
      </c>
      <c r="D1129" s="1">
        <v>2958465</v>
      </c>
    </row>
    <row r="1130" spans="1:4">
      <c r="A1130">
        <v>2060</v>
      </c>
      <c r="B1130" t="s">
        <v>3458</v>
      </c>
      <c r="C1130" s="1">
        <v>40179</v>
      </c>
      <c r="D1130" s="1">
        <v>2958465</v>
      </c>
    </row>
    <row r="1131" spans="1:4">
      <c r="A1131">
        <v>2061</v>
      </c>
      <c r="B1131" t="s">
        <v>3459</v>
      </c>
      <c r="C1131" s="1">
        <v>40179</v>
      </c>
      <c r="D1131" s="1">
        <v>2958465</v>
      </c>
    </row>
    <row r="1132" spans="1:4">
      <c r="A1132">
        <v>2062</v>
      </c>
      <c r="B1132" t="s">
        <v>3460</v>
      </c>
      <c r="C1132" s="1">
        <v>40179</v>
      </c>
      <c r="D1132" s="1">
        <v>2958465</v>
      </c>
    </row>
    <row r="1133" spans="1:4">
      <c r="A1133">
        <v>2063</v>
      </c>
      <c r="B1133" t="s">
        <v>3461</v>
      </c>
      <c r="C1133" s="1">
        <v>40179</v>
      </c>
      <c r="D1133" s="1">
        <v>2958465</v>
      </c>
    </row>
    <row r="1134" spans="1:4">
      <c r="A1134">
        <v>2064</v>
      </c>
      <c r="B1134" t="s">
        <v>3462</v>
      </c>
      <c r="C1134" s="1">
        <v>40179</v>
      </c>
      <c r="D1134" s="1">
        <v>2958465</v>
      </c>
    </row>
    <row r="1135" spans="1:4">
      <c r="A1135">
        <v>2065</v>
      </c>
      <c r="B1135" t="s">
        <v>3463</v>
      </c>
      <c r="C1135" s="1">
        <v>40179</v>
      </c>
      <c r="D1135" s="1">
        <v>2958465</v>
      </c>
    </row>
    <row r="1136" spans="1:4">
      <c r="A1136">
        <v>2067</v>
      </c>
      <c r="B1136" t="s">
        <v>3464</v>
      </c>
      <c r="C1136" s="1">
        <v>40179</v>
      </c>
      <c r="D1136" s="1">
        <v>2958465</v>
      </c>
    </row>
    <row r="1137" spans="1:4">
      <c r="A1137">
        <v>2068</v>
      </c>
      <c r="B1137" t="s">
        <v>3465</v>
      </c>
      <c r="C1137" s="1">
        <v>40179</v>
      </c>
      <c r="D1137" s="1">
        <v>2958465</v>
      </c>
    </row>
    <row r="1138" spans="1:4">
      <c r="A1138">
        <v>2069</v>
      </c>
      <c r="B1138" t="s">
        <v>3466</v>
      </c>
      <c r="C1138" s="1">
        <v>40179</v>
      </c>
      <c r="D1138" s="1">
        <v>40908</v>
      </c>
    </row>
    <row r="1139" spans="1:4">
      <c r="A1139">
        <v>2070</v>
      </c>
      <c r="B1139" t="s">
        <v>3467</v>
      </c>
      <c r="C1139" s="1">
        <v>40179</v>
      </c>
      <c r="D1139" s="1">
        <v>41639</v>
      </c>
    </row>
    <row r="1140" spans="1:4">
      <c r="A1140">
        <v>2072</v>
      </c>
      <c r="B1140" t="s">
        <v>3468</v>
      </c>
      <c r="C1140" s="1">
        <v>40179</v>
      </c>
      <c r="D1140" s="1">
        <v>2958465</v>
      </c>
    </row>
    <row r="1141" spans="1:4">
      <c r="A1141">
        <v>2073</v>
      </c>
      <c r="B1141" t="s">
        <v>3469</v>
      </c>
      <c r="C1141" s="1">
        <v>40179</v>
      </c>
      <c r="D1141" s="1">
        <v>2958465</v>
      </c>
    </row>
    <row r="1142" spans="1:4">
      <c r="A1142">
        <v>2074</v>
      </c>
      <c r="B1142" t="s">
        <v>3470</v>
      </c>
      <c r="C1142" s="1">
        <v>40179</v>
      </c>
      <c r="D1142" s="1">
        <v>2958465</v>
      </c>
    </row>
    <row r="1143" spans="1:4">
      <c r="A1143">
        <v>2075</v>
      </c>
      <c r="B1143" t="s">
        <v>84</v>
      </c>
      <c r="C1143" s="1">
        <v>40179</v>
      </c>
      <c r="D1143" s="1">
        <v>2958465</v>
      </c>
    </row>
    <row r="1144" spans="1:4">
      <c r="A1144">
        <v>2076</v>
      </c>
      <c r="B1144" t="s">
        <v>3471</v>
      </c>
      <c r="C1144" s="1">
        <v>40179</v>
      </c>
      <c r="D1144" s="1">
        <v>2958465</v>
      </c>
    </row>
    <row r="1145" spans="1:4">
      <c r="A1145">
        <v>2077</v>
      </c>
      <c r="B1145" t="s">
        <v>3472</v>
      </c>
      <c r="C1145" s="1">
        <v>40179</v>
      </c>
      <c r="D1145" s="1">
        <v>2958465</v>
      </c>
    </row>
    <row r="1146" spans="1:4">
      <c r="A1146">
        <v>2078</v>
      </c>
      <c r="B1146" t="s">
        <v>3473</v>
      </c>
      <c r="C1146" s="1">
        <v>40179</v>
      </c>
      <c r="D1146" s="1">
        <v>2958465</v>
      </c>
    </row>
    <row r="1147" spans="1:4">
      <c r="A1147">
        <v>2079</v>
      </c>
      <c r="B1147" t="s">
        <v>3474</v>
      </c>
      <c r="C1147" s="1">
        <v>40179</v>
      </c>
      <c r="D1147" s="1">
        <v>2958465</v>
      </c>
    </row>
    <row r="1148" spans="1:4">
      <c r="A1148">
        <v>2080</v>
      </c>
      <c r="B1148" t="s">
        <v>3475</v>
      </c>
      <c r="C1148" s="1">
        <v>40179</v>
      </c>
      <c r="D1148" s="1">
        <v>2958465</v>
      </c>
    </row>
    <row r="1149" spans="1:4">
      <c r="A1149">
        <v>2081</v>
      </c>
      <c r="B1149" t="s">
        <v>3476</v>
      </c>
      <c r="C1149" s="1">
        <v>40179</v>
      </c>
      <c r="D1149" s="1">
        <v>2958465</v>
      </c>
    </row>
    <row r="1150" spans="1:4">
      <c r="A1150">
        <v>2083</v>
      </c>
      <c r="B1150" t="s">
        <v>3477</v>
      </c>
      <c r="C1150" s="1">
        <v>40179</v>
      </c>
      <c r="D1150" s="1">
        <v>2958465</v>
      </c>
    </row>
    <row r="1151" spans="1:4">
      <c r="A1151">
        <v>2084</v>
      </c>
      <c r="B1151" t="s">
        <v>85</v>
      </c>
      <c r="C1151" s="1">
        <v>40179</v>
      </c>
      <c r="D1151" s="1">
        <v>2958465</v>
      </c>
    </row>
    <row r="1152" spans="1:4">
      <c r="A1152">
        <v>2085</v>
      </c>
      <c r="B1152" t="s">
        <v>3478</v>
      </c>
      <c r="C1152" s="1">
        <v>40179</v>
      </c>
      <c r="D1152" s="1">
        <v>2958465</v>
      </c>
    </row>
    <row r="1153" spans="1:4">
      <c r="A1153">
        <v>2087</v>
      </c>
      <c r="B1153" t="s">
        <v>3479</v>
      </c>
      <c r="C1153" s="1">
        <v>40179</v>
      </c>
      <c r="D1153" s="1">
        <v>2958465</v>
      </c>
    </row>
    <row r="1154" spans="1:4">
      <c r="A1154">
        <v>2088</v>
      </c>
      <c r="B1154" t="s">
        <v>3480</v>
      </c>
      <c r="C1154" s="1">
        <v>40179</v>
      </c>
      <c r="D1154" s="1">
        <v>2958465</v>
      </c>
    </row>
    <row r="1155" spans="1:4">
      <c r="A1155">
        <v>2089</v>
      </c>
      <c r="B1155" t="s">
        <v>3481</v>
      </c>
      <c r="C1155" s="1">
        <v>40179</v>
      </c>
      <c r="D1155" s="1">
        <v>2958465</v>
      </c>
    </row>
    <row r="1156" spans="1:4">
      <c r="A1156">
        <v>2090</v>
      </c>
      <c r="B1156" t="s">
        <v>3482</v>
      </c>
      <c r="C1156" s="1">
        <v>40179</v>
      </c>
      <c r="D1156" s="1">
        <v>2958465</v>
      </c>
    </row>
    <row r="1157" spans="1:4">
      <c r="A1157">
        <v>2091</v>
      </c>
      <c r="B1157" t="s">
        <v>3483</v>
      </c>
      <c r="C1157" s="1">
        <v>40179</v>
      </c>
      <c r="D1157" s="1">
        <v>2958465</v>
      </c>
    </row>
    <row r="1158" spans="1:4">
      <c r="A1158">
        <v>2092</v>
      </c>
      <c r="B1158" t="s">
        <v>3484</v>
      </c>
      <c r="C1158" s="1">
        <v>40179</v>
      </c>
      <c r="D1158" s="1">
        <v>2958465</v>
      </c>
    </row>
    <row r="1159" spans="1:4">
      <c r="A1159">
        <v>2093</v>
      </c>
      <c r="B1159" t="s">
        <v>3485</v>
      </c>
      <c r="C1159" s="1">
        <v>40179</v>
      </c>
      <c r="D1159" s="1">
        <v>2958465</v>
      </c>
    </row>
    <row r="1160" spans="1:4">
      <c r="A1160">
        <v>2094</v>
      </c>
      <c r="B1160" t="s">
        <v>3486</v>
      </c>
      <c r="C1160" s="1">
        <v>40179</v>
      </c>
      <c r="D1160" s="1">
        <v>2958465</v>
      </c>
    </row>
    <row r="1161" spans="1:4">
      <c r="A1161">
        <v>2095</v>
      </c>
      <c r="B1161" t="s">
        <v>3487</v>
      </c>
      <c r="C1161" s="1">
        <v>40179</v>
      </c>
      <c r="D1161" s="1">
        <v>2958465</v>
      </c>
    </row>
    <row r="1162" spans="1:4">
      <c r="A1162">
        <v>2097</v>
      </c>
      <c r="B1162" t="s">
        <v>3488</v>
      </c>
      <c r="C1162" s="1">
        <v>40179</v>
      </c>
      <c r="D1162" s="1">
        <v>2958465</v>
      </c>
    </row>
    <row r="1163" spans="1:4">
      <c r="A1163">
        <v>2098</v>
      </c>
      <c r="B1163" t="s">
        <v>86</v>
      </c>
      <c r="C1163" s="1">
        <v>40179</v>
      </c>
      <c r="D1163" s="1">
        <v>2958465</v>
      </c>
    </row>
    <row r="1164" spans="1:4">
      <c r="A1164">
        <v>2099</v>
      </c>
      <c r="B1164" t="s">
        <v>3489</v>
      </c>
      <c r="C1164" s="1">
        <v>40179</v>
      </c>
      <c r="D1164" s="1">
        <v>2958465</v>
      </c>
    </row>
    <row r="1165" spans="1:4">
      <c r="A1165">
        <v>2100</v>
      </c>
      <c r="B1165" t="s">
        <v>3490</v>
      </c>
      <c r="C1165" s="1">
        <v>40179</v>
      </c>
      <c r="D1165" s="1">
        <v>2958465</v>
      </c>
    </row>
    <row r="1166" spans="1:4">
      <c r="A1166">
        <v>2102</v>
      </c>
      <c r="B1166" t="s">
        <v>3491</v>
      </c>
      <c r="C1166" s="1">
        <v>40179</v>
      </c>
      <c r="D1166" s="1">
        <v>2958465</v>
      </c>
    </row>
    <row r="1167" spans="1:4">
      <c r="A1167">
        <v>2103</v>
      </c>
      <c r="B1167" t="s">
        <v>3492</v>
      </c>
      <c r="C1167" s="1">
        <v>40179</v>
      </c>
      <c r="D1167" s="1">
        <v>2958465</v>
      </c>
    </row>
    <row r="1168" spans="1:4">
      <c r="A1168">
        <v>2104</v>
      </c>
      <c r="B1168" t="s">
        <v>3493</v>
      </c>
      <c r="C1168" s="1">
        <v>40179</v>
      </c>
      <c r="D1168" s="1">
        <v>2958465</v>
      </c>
    </row>
    <row r="1169" spans="1:4">
      <c r="A1169">
        <v>2105</v>
      </c>
      <c r="B1169" t="s">
        <v>3494</v>
      </c>
      <c r="C1169" s="1">
        <v>40179</v>
      </c>
      <c r="D1169" s="1">
        <v>2958465</v>
      </c>
    </row>
    <row r="1170" spans="1:4">
      <c r="A1170">
        <v>2106</v>
      </c>
      <c r="B1170" t="s">
        <v>3495</v>
      </c>
      <c r="C1170" s="1">
        <v>40179</v>
      </c>
      <c r="D1170" s="1">
        <v>2958465</v>
      </c>
    </row>
    <row r="1171" spans="1:4">
      <c r="A1171">
        <v>2107</v>
      </c>
      <c r="B1171" t="s">
        <v>3496</v>
      </c>
      <c r="C1171" s="1">
        <v>40179</v>
      </c>
      <c r="D1171" s="1">
        <v>2958465</v>
      </c>
    </row>
    <row r="1172" spans="1:4">
      <c r="A1172">
        <v>2108</v>
      </c>
      <c r="B1172" t="s">
        <v>3497</v>
      </c>
      <c r="C1172" s="1">
        <v>40179</v>
      </c>
      <c r="D1172" s="1">
        <v>2958465</v>
      </c>
    </row>
    <row r="1173" spans="1:4">
      <c r="A1173">
        <v>2109</v>
      </c>
      <c r="B1173" t="s">
        <v>87</v>
      </c>
      <c r="C1173" s="1">
        <v>40179</v>
      </c>
      <c r="D1173" s="1">
        <v>2958465</v>
      </c>
    </row>
    <row r="1174" spans="1:4">
      <c r="A1174">
        <v>2110</v>
      </c>
      <c r="B1174" t="s">
        <v>3498</v>
      </c>
      <c r="C1174" s="1">
        <v>40179</v>
      </c>
      <c r="D1174" s="1">
        <v>2958465</v>
      </c>
    </row>
    <row r="1175" spans="1:4">
      <c r="A1175">
        <v>2111</v>
      </c>
      <c r="B1175" t="s">
        <v>3499</v>
      </c>
      <c r="C1175" s="1">
        <v>40179</v>
      </c>
      <c r="D1175" s="1">
        <v>2958465</v>
      </c>
    </row>
    <row r="1176" spans="1:4">
      <c r="A1176">
        <v>2112</v>
      </c>
      <c r="B1176" t="s">
        <v>3500</v>
      </c>
      <c r="C1176" s="1">
        <v>40179</v>
      </c>
      <c r="D1176" s="1">
        <v>2958465</v>
      </c>
    </row>
    <row r="1177" spans="1:4">
      <c r="A1177">
        <v>2113</v>
      </c>
      <c r="B1177" t="s">
        <v>3501</v>
      </c>
      <c r="C1177" s="1">
        <v>40179</v>
      </c>
      <c r="D1177" s="1">
        <v>2958465</v>
      </c>
    </row>
    <row r="1178" spans="1:4">
      <c r="A1178">
        <v>2114</v>
      </c>
      <c r="B1178" t="s">
        <v>3502</v>
      </c>
      <c r="C1178" s="1">
        <v>40179</v>
      </c>
      <c r="D1178" s="1">
        <v>2958465</v>
      </c>
    </row>
    <row r="1179" spans="1:4">
      <c r="A1179">
        <v>2115</v>
      </c>
      <c r="B1179" t="s">
        <v>3503</v>
      </c>
      <c r="C1179" s="1">
        <v>40179</v>
      </c>
      <c r="D1179" s="1">
        <v>2958465</v>
      </c>
    </row>
    <row r="1180" spans="1:4">
      <c r="A1180">
        <v>2116</v>
      </c>
      <c r="B1180" t="s">
        <v>3504</v>
      </c>
      <c r="C1180" s="1">
        <v>40179</v>
      </c>
      <c r="D1180" s="1">
        <v>2958465</v>
      </c>
    </row>
    <row r="1181" spans="1:4">
      <c r="A1181">
        <v>2117</v>
      </c>
      <c r="B1181" t="s">
        <v>3505</v>
      </c>
      <c r="C1181" s="1">
        <v>40179</v>
      </c>
      <c r="D1181" s="1">
        <v>2958465</v>
      </c>
    </row>
    <row r="1182" spans="1:4">
      <c r="A1182">
        <v>2118</v>
      </c>
      <c r="B1182" t="s">
        <v>3506</v>
      </c>
      <c r="C1182" s="1">
        <v>40179</v>
      </c>
      <c r="D1182" s="1">
        <v>2958465</v>
      </c>
    </row>
    <row r="1183" spans="1:4">
      <c r="A1183">
        <v>2119</v>
      </c>
      <c r="B1183" t="s">
        <v>3507</v>
      </c>
      <c r="C1183" s="1">
        <v>40179</v>
      </c>
      <c r="D1183" s="1">
        <v>2958465</v>
      </c>
    </row>
    <row r="1184" spans="1:4">
      <c r="A1184">
        <v>2120</v>
      </c>
      <c r="B1184" t="s">
        <v>3508</v>
      </c>
      <c r="C1184" s="1">
        <v>40179</v>
      </c>
      <c r="D1184" s="1">
        <v>2958465</v>
      </c>
    </row>
    <row r="1185" spans="1:4">
      <c r="A1185">
        <v>2121</v>
      </c>
      <c r="B1185" t="s">
        <v>3509</v>
      </c>
      <c r="C1185" s="1">
        <v>40179</v>
      </c>
      <c r="D1185" s="1">
        <v>2958465</v>
      </c>
    </row>
    <row r="1186" spans="1:4">
      <c r="A1186">
        <v>2123</v>
      </c>
      <c r="B1186" t="s">
        <v>3510</v>
      </c>
      <c r="C1186" s="1">
        <v>40179</v>
      </c>
      <c r="D1186" s="1">
        <v>2958465</v>
      </c>
    </row>
    <row r="1187" spans="1:4">
      <c r="A1187">
        <v>2124</v>
      </c>
      <c r="B1187" t="s">
        <v>3511</v>
      </c>
      <c r="C1187" s="1">
        <v>40179</v>
      </c>
      <c r="D1187" s="1">
        <v>2958465</v>
      </c>
    </row>
    <row r="1188" spans="1:4">
      <c r="A1188">
        <v>2125</v>
      </c>
      <c r="B1188" t="s">
        <v>3512</v>
      </c>
      <c r="C1188" s="1">
        <v>40179</v>
      </c>
      <c r="D1188" s="1">
        <v>2958465</v>
      </c>
    </row>
    <row r="1189" spans="1:4">
      <c r="A1189">
        <v>2126</v>
      </c>
      <c r="B1189" t="s">
        <v>3513</v>
      </c>
      <c r="C1189" s="1">
        <v>40179</v>
      </c>
      <c r="D1189" s="1">
        <v>2958465</v>
      </c>
    </row>
    <row r="1190" spans="1:4">
      <c r="A1190">
        <v>2127</v>
      </c>
      <c r="B1190" t="s">
        <v>3514</v>
      </c>
      <c r="C1190" s="1">
        <v>40178</v>
      </c>
      <c r="D1190" s="1">
        <v>2958465</v>
      </c>
    </row>
    <row r="1191" spans="1:4">
      <c r="A1191">
        <v>2128</v>
      </c>
      <c r="B1191" t="s">
        <v>3515</v>
      </c>
      <c r="C1191" s="1">
        <v>40179</v>
      </c>
      <c r="D1191" s="1">
        <v>2958465</v>
      </c>
    </row>
    <row r="1192" spans="1:4">
      <c r="A1192">
        <v>2129</v>
      </c>
      <c r="B1192" t="s">
        <v>3516</v>
      </c>
      <c r="C1192" s="1">
        <v>40179</v>
      </c>
      <c r="D1192" s="1">
        <v>2958465</v>
      </c>
    </row>
    <row r="1193" spans="1:4">
      <c r="A1193">
        <v>2130</v>
      </c>
      <c r="B1193" t="s">
        <v>3517</v>
      </c>
      <c r="C1193" s="1">
        <v>40179</v>
      </c>
      <c r="D1193" s="1">
        <v>2958465</v>
      </c>
    </row>
    <row r="1194" spans="1:4">
      <c r="A1194">
        <v>2131</v>
      </c>
      <c r="B1194" t="s">
        <v>3518</v>
      </c>
      <c r="C1194" s="1">
        <v>40179</v>
      </c>
      <c r="D1194" s="1">
        <v>2958465</v>
      </c>
    </row>
    <row r="1195" spans="1:4">
      <c r="A1195">
        <v>2132</v>
      </c>
      <c r="B1195" t="s">
        <v>3519</v>
      </c>
      <c r="C1195" s="1">
        <v>40179</v>
      </c>
      <c r="D1195" s="1">
        <v>2958465</v>
      </c>
    </row>
    <row r="1196" spans="1:4">
      <c r="A1196">
        <v>2133</v>
      </c>
      <c r="B1196" t="s">
        <v>3520</v>
      </c>
      <c r="C1196" s="1">
        <v>40179</v>
      </c>
      <c r="D1196" s="1">
        <v>2958465</v>
      </c>
    </row>
    <row r="1197" spans="1:4">
      <c r="A1197">
        <v>2135</v>
      </c>
      <c r="B1197" t="s">
        <v>3521</v>
      </c>
      <c r="C1197" s="1">
        <v>40179</v>
      </c>
      <c r="D1197" s="1">
        <v>2958465</v>
      </c>
    </row>
    <row r="1198" spans="1:4">
      <c r="A1198">
        <v>2137</v>
      </c>
      <c r="B1198" t="s">
        <v>88</v>
      </c>
      <c r="C1198" s="1">
        <v>40179</v>
      </c>
      <c r="D1198" s="1">
        <v>2958465</v>
      </c>
    </row>
    <row r="1199" spans="1:4">
      <c r="A1199">
        <v>2138</v>
      </c>
      <c r="B1199" t="s">
        <v>3522</v>
      </c>
      <c r="C1199" s="1">
        <v>40179</v>
      </c>
      <c r="D1199" s="1">
        <v>2958465</v>
      </c>
    </row>
    <row r="1200" spans="1:4">
      <c r="A1200">
        <v>2139</v>
      </c>
      <c r="B1200" t="s">
        <v>3523</v>
      </c>
      <c r="C1200" s="1">
        <v>40179</v>
      </c>
      <c r="D1200" s="1">
        <v>2958465</v>
      </c>
    </row>
    <row r="1201" spans="1:4">
      <c r="A1201">
        <v>2140</v>
      </c>
      <c r="B1201" t="s">
        <v>3524</v>
      </c>
      <c r="C1201" s="1">
        <v>40179</v>
      </c>
      <c r="D1201" s="1">
        <v>2958465</v>
      </c>
    </row>
    <row r="1202" spans="1:4">
      <c r="A1202">
        <v>2142</v>
      </c>
      <c r="B1202" t="s">
        <v>3525</v>
      </c>
      <c r="C1202" s="1">
        <v>40179</v>
      </c>
      <c r="D1202" s="1">
        <v>2958465</v>
      </c>
    </row>
    <row r="1203" spans="1:4">
      <c r="A1203">
        <v>2143</v>
      </c>
      <c r="B1203" t="s">
        <v>3526</v>
      </c>
      <c r="C1203" s="1">
        <v>40179</v>
      </c>
      <c r="D1203" s="1">
        <v>2958465</v>
      </c>
    </row>
    <row r="1204" spans="1:4">
      <c r="A1204">
        <v>2144</v>
      </c>
      <c r="B1204" t="s">
        <v>3527</v>
      </c>
      <c r="C1204" s="1">
        <v>40179</v>
      </c>
      <c r="D1204" s="1">
        <v>2958465</v>
      </c>
    </row>
    <row r="1205" spans="1:4">
      <c r="A1205">
        <v>2146</v>
      </c>
      <c r="B1205" t="s">
        <v>3528</v>
      </c>
      <c r="C1205" s="1">
        <v>40179</v>
      </c>
      <c r="D1205" s="1">
        <v>2958465</v>
      </c>
    </row>
    <row r="1206" spans="1:4">
      <c r="A1206">
        <v>2147</v>
      </c>
      <c r="B1206" t="s">
        <v>3529</v>
      </c>
      <c r="C1206" s="1">
        <v>40179</v>
      </c>
      <c r="D1206" s="1">
        <v>2958465</v>
      </c>
    </row>
    <row r="1207" spans="1:4">
      <c r="A1207">
        <v>2148</v>
      </c>
      <c r="B1207" t="s">
        <v>89</v>
      </c>
      <c r="C1207" s="1">
        <v>40179</v>
      </c>
      <c r="D1207" s="1">
        <v>2958465</v>
      </c>
    </row>
    <row r="1208" spans="1:4">
      <c r="A1208">
        <v>2149</v>
      </c>
      <c r="B1208" t="s">
        <v>3530</v>
      </c>
      <c r="C1208" s="1">
        <v>40179</v>
      </c>
      <c r="D1208" s="1">
        <v>2958465</v>
      </c>
    </row>
    <row r="1209" spans="1:4">
      <c r="A1209">
        <v>2150</v>
      </c>
      <c r="B1209" t="s">
        <v>3531</v>
      </c>
      <c r="C1209" s="1">
        <v>40179</v>
      </c>
      <c r="D1209" s="1">
        <v>2958465</v>
      </c>
    </row>
    <row r="1210" spans="1:4">
      <c r="A1210">
        <v>2151</v>
      </c>
      <c r="B1210" t="s">
        <v>3532</v>
      </c>
      <c r="C1210" s="1">
        <v>40179</v>
      </c>
      <c r="D1210" s="1">
        <v>2958465</v>
      </c>
    </row>
    <row r="1211" spans="1:4">
      <c r="A1211">
        <v>2152</v>
      </c>
      <c r="B1211" t="s">
        <v>3533</v>
      </c>
      <c r="C1211" s="1">
        <v>40179</v>
      </c>
      <c r="D1211" s="1">
        <v>2958465</v>
      </c>
    </row>
    <row r="1212" spans="1:4">
      <c r="A1212">
        <v>2154</v>
      </c>
      <c r="B1212" t="s">
        <v>3534</v>
      </c>
      <c r="C1212" s="1">
        <v>40179</v>
      </c>
      <c r="D1212" s="1">
        <v>2958465</v>
      </c>
    </row>
    <row r="1213" spans="1:4">
      <c r="A1213">
        <v>2155</v>
      </c>
      <c r="B1213" t="s">
        <v>3535</v>
      </c>
      <c r="C1213" s="1">
        <v>40179</v>
      </c>
      <c r="D1213" s="1">
        <v>2958465</v>
      </c>
    </row>
    <row r="1214" spans="1:4">
      <c r="A1214">
        <v>2156</v>
      </c>
      <c r="B1214" t="s">
        <v>3536</v>
      </c>
      <c r="C1214" s="1">
        <v>40179</v>
      </c>
      <c r="D1214" s="1">
        <v>2958465</v>
      </c>
    </row>
    <row r="1215" spans="1:4">
      <c r="A1215">
        <v>2157</v>
      </c>
      <c r="B1215" t="s">
        <v>3537</v>
      </c>
      <c r="C1215" s="1">
        <v>40179</v>
      </c>
      <c r="D1215" s="1">
        <v>2958465</v>
      </c>
    </row>
    <row r="1216" spans="1:4">
      <c r="A1216">
        <v>2160</v>
      </c>
      <c r="B1216" t="s">
        <v>3538</v>
      </c>
      <c r="C1216" s="1">
        <v>40179</v>
      </c>
      <c r="D1216" s="1">
        <v>2958465</v>
      </c>
    </row>
    <row r="1217" spans="1:4">
      <c r="A1217">
        <v>2161</v>
      </c>
      <c r="B1217" t="s">
        <v>3539</v>
      </c>
      <c r="C1217" s="1">
        <v>40179</v>
      </c>
      <c r="D1217" s="1">
        <v>2958465</v>
      </c>
    </row>
    <row r="1218" spans="1:4">
      <c r="A1218">
        <v>2162</v>
      </c>
      <c r="B1218" t="s">
        <v>3540</v>
      </c>
      <c r="C1218" s="1">
        <v>40179</v>
      </c>
      <c r="D1218" s="1">
        <v>2958465</v>
      </c>
    </row>
    <row r="1219" spans="1:4">
      <c r="A1219">
        <v>2163</v>
      </c>
      <c r="B1219" t="s">
        <v>3541</v>
      </c>
      <c r="C1219" s="1">
        <v>40179</v>
      </c>
      <c r="D1219" s="1">
        <v>2958465</v>
      </c>
    </row>
    <row r="1220" spans="1:4">
      <c r="A1220">
        <v>2164</v>
      </c>
      <c r="B1220" t="s">
        <v>3542</v>
      </c>
      <c r="C1220" s="1">
        <v>40179</v>
      </c>
      <c r="D1220" s="1">
        <v>2958465</v>
      </c>
    </row>
    <row r="1221" spans="1:4">
      <c r="A1221">
        <v>2165</v>
      </c>
      <c r="B1221" t="s">
        <v>3543</v>
      </c>
      <c r="C1221" s="1">
        <v>40179</v>
      </c>
      <c r="D1221" s="1">
        <v>2958465</v>
      </c>
    </row>
    <row r="1222" spans="1:4">
      <c r="A1222">
        <v>2166</v>
      </c>
      <c r="B1222" t="s">
        <v>3544</v>
      </c>
      <c r="C1222" s="1">
        <v>40179</v>
      </c>
      <c r="D1222" s="1">
        <v>2958465</v>
      </c>
    </row>
    <row r="1223" spans="1:4">
      <c r="A1223">
        <v>2167</v>
      </c>
      <c r="B1223" t="s">
        <v>3545</v>
      </c>
      <c r="C1223" s="1">
        <v>40179</v>
      </c>
      <c r="D1223" s="1">
        <v>2958465</v>
      </c>
    </row>
    <row r="1224" spans="1:4">
      <c r="A1224">
        <v>2168</v>
      </c>
      <c r="B1224" t="s">
        <v>3546</v>
      </c>
      <c r="C1224" s="1">
        <v>40179</v>
      </c>
      <c r="D1224" s="1">
        <v>2958465</v>
      </c>
    </row>
    <row r="1225" spans="1:4">
      <c r="A1225">
        <v>2169</v>
      </c>
      <c r="B1225" t="s">
        <v>3547</v>
      </c>
      <c r="C1225" s="1">
        <v>40179</v>
      </c>
      <c r="D1225" s="1">
        <v>2958465</v>
      </c>
    </row>
    <row r="1226" spans="1:4">
      <c r="A1226">
        <v>2170</v>
      </c>
      <c r="B1226" t="s">
        <v>3548</v>
      </c>
      <c r="C1226" s="1">
        <v>40179</v>
      </c>
      <c r="D1226" s="1">
        <v>2958465</v>
      </c>
    </row>
    <row r="1227" spans="1:4">
      <c r="A1227">
        <v>2171</v>
      </c>
      <c r="B1227" t="s">
        <v>3549</v>
      </c>
      <c r="C1227" s="1">
        <v>40179</v>
      </c>
      <c r="D1227" s="1">
        <v>2958465</v>
      </c>
    </row>
    <row r="1228" spans="1:4">
      <c r="A1228">
        <v>2173</v>
      </c>
      <c r="B1228" t="s">
        <v>3550</v>
      </c>
      <c r="C1228" s="1">
        <v>40179</v>
      </c>
      <c r="D1228" s="1">
        <v>2958465</v>
      </c>
    </row>
    <row r="1229" spans="1:4">
      <c r="A1229">
        <v>2174</v>
      </c>
      <c r="B1229" t="s">
        <v>3551</v>
      </c>
      <c r="C1229" s="1">
        <v>40179</v>
      </c>
      <c r="D1229" s="1">
        <v>2958465</v>
      </c>
    </row>
    <row r="1230" spans="1:4">
      <c r="A1230">
        <v>2175</v>
      </c>
      <c r="B1230" t="s">
        <v>3552</v>
      </c>
      <c r="C1230" s="1">
        <v>40179</v>
      </c>
      <c r="D1230" s="1">
        <v>2958465</v>
      </c>
    </row>
    <row r="1231" spans="1:4">
      <c r="A1231">
        <v>2176</v>
      </c>
      <c r="B1231" t="s">
        <v>3553</v>
      </c>
      <c r="C1231" s="1">
        <v>40179</v>
      </c>
      <c r="D1231" s="1">
        <v>2958465</v>
      </c>
    </row>
    <row r="1232" spans="1:4">
      <c r="A1232">
        <v>2177</v>
      </c>
      <c r="B1232" t="s">
        <v>3554</v>
      </c>
      <c r="C1232" s="1">
        <v>40179</v>
      </c>
      <c r="D1232" s="1">
        <v>2958465</v>
      </c>
    </row>
    <row r="1233" spans="1:4">
      <c r="A1233">
        <v>2179</v>
      </c>
      <c r="B1233" t="s">
        <v>3555</v>
      </c>
      <c r="C1233" s="1">
        <v>40179</v>
      </c>
      <c r="D1233" s="1">
        <v>2958465</v>
      </c>
    </row>
    <row r="1234" spans="1:4">
      <c r="A1234">
        <v>2180</v>
      </c>
      <c r="B1234" t="s">
        <v>3556</v>
      </c>
      <c r="C1234" s="1">
        <v>40179</v>
      </c>
      <c r="D1234" s="1">
        <v>2958465</v>
      </c>
    </row>
    <row r="1235" spans="1:4">
      <c r="A1235">
        <v>2181</v>
      </c>
      <c r="B1235" t="s">
        <v>3557</v>
      </c>
      <c r="C1235" s="1">
        <v>40179</v>
      </c>
      <c r="D1235" s="1">
        <v>2958465</v>
      </c>
    </row>
    <row r="1236" spans="1:4">
      <c r="A1236">
        <v>2182</v>
      </c>
      <c r="B1236" t="s">
        <v>3558</v>
      </c>
      <c r="C1236" s="1">
        <v>40179</v>
      </c>
      <c r="D1236" s="1">
        <v>2958465</v>
      </c>
    </row>
    <row r="1237" spans="1:4">
      <c r="A1237">
        <v>2183</v>
      </c>
      <c r="B1237" t="s">
        <v>3559</v>
      </c>
      <c r="C1237" s="1">
        <v>40179</v>
      </c>
      <c r="D1237" s="1">
        <v>2958465</v>
      </c>
    </row>
    <row r="1238" spans="1:4">
      <c r="A1238">
        <v>2184</v>
      </c>
      <c r="B1238" t="s">
        <v>3560</v>
      </c>
      <c r="C1238" s="1">
        <v>40179</v>
      </c>
      <c r="D1238" s="1">
        <v>2958465</v>
      </c>
    </row>
    <row r="1239" spans="1:4">
      <c r="A1239">
        <v>2186</v>
      </c>
      <c r="B1239" t="s">
        <v>3561</v>
      </c>
      <c r="C1239" s="1">
        <v>40179</v>
      </c>
      <c r="D1239" s="1">
        <v>2958465</v>
      </c>
    </row>
    <row r="1240" spans="1:4">
      <c r="A1240">
        <v>2188</v>
      </c>
      <c r="B1240" t="s">
        <v>3562</v>
      </c>
      <c r="C1240" s="1">
        <v>40179</v>
      </c>
      <c r="D1240" s="1">
        <v>2958465</v>
      </c>
    </row>
    <row r="1241" spans="1:4">
      <c r="A1241">
        <v>2189</v>
      </c>
      <c r="B1241" t="s">
        <v>90</v>
      </c>
      <c r="C1241" s="1">
        <v>40179</v>
      </c>
      <c r="D1241" s="1">
        <v>2958465</v>
      </c>
    </row>
    <row r="1242" spans="1:4">
      <c r="A1242">
        <v>2190</v>
      </c>
      <c r="B1242" t="s">
        <v>3563</v>
      </c>
      <c r="C1242" s="1">
        <v>40179</v>
      </c>
      <c r="D1242" s="1">
        <v>2958465</v>
      </c>
    </row>
    <row r="1243" spans="1:4">
      <c r="A1243">
        <v>2191</v>
      </c>
      <c r="B1243" t="s">
        <v>3564</v>
      </c>
      <c r="C1243" s="1">
        <v>40179</v>
      </c>
      <c r="D1243" s="1">
        <v>2958465</v>
      </c>
    </row>
    <row r="1244" spans="1:4">
      <c r="A1244">
        <v>2192</v>
      </c>
      <c r="B1244" t="s">
        <v>3565</v>
      </c>
      <c r="C1244" s="1">
        <v>40179</v>
      </c>
      <c r="D1244" s="1">
        <v>2958465</v>
      </c>
    </row>
    <row r="1245" spans="1:4">
      <c r="A1245">
        <v>2193</v>
      </c>
      <c r="B1245" t="s">
        <v>3566</v>
      </c>
      <c r="C1245" s="1">
        <v>40179</v>
      </c>
      <c r="D1245" s="1">
        <v>2958465</v>
      </c>
    </row>
    <row r="1246" spans="1:4">
      <c r="A1246">
        <v>2194</v>
      </c>
      <c r="B1246" t="s">
        <v>3567</v>
      </c>
      <c r="C1246" s="1">
        <v>40179</v>
      </c>
      <c r="D1246" s="1">
        <v>2958465</v>
      </c>
    </row>
    <row r="1247" spans="1:4">
      <c r="A1247">
        <v>2195</v>
      </c>
      <c r="B1247" t="s">
        <v>3568</v>
      </c>
      <c r="C1247" s="1">
        <v>40179</v>
      </c>
      <c r="D1247" s="1">
        <v>2958465</v>
      </c>
    </row>
    <row r="1248" spans="1:4">
      <c r="A1248">
        <v>2196</v>
      </c>
      <c r="B1248" t="s">
        <v>3569</v>
      </c>
      <c r="C1248" s="1">
        <v>40179</v>
      </c>
      <c r="D1248" s="1">
        <v>2958465</v>
      </c>
    </row>
    <row r="1249" spans="1:4">
      <c r="A1249">
        <v>2197</v>
      </c>
      <c r="B1249" t="s">
        <v>3570</v>
      </c>
      <c r="C1249" s="1">
        <v>40179</v>
      </c>
      <c r="D1249" s="1">
        <v>2958465</v>
      </c>
    </row>
    <row r="1250" spans="1:4">
      <c r="A1250">
        <v>2198</v>
      </c>
      <c r="B1250" t="s">
        <v>3571</v>
      </c>
      <c r="C1250" s="1">
        <v>40179</v>
      </c>
      <c r="D1250" s="1">
        <v>2958465</v>
      </c>
    </row>
    <row r="1251" spans="1:4">
      <c r="A1251">
        <v>2199</v>
      </c>
      <c r="B1251" t="s">
        <v>3572</v>
      </c>
      <c r="C1251" s="1">
        <v>40179</v>
      </c>
      <c r="D1251" s="1">
        <v>2958465</v>
      </c>
    </row>
    <row r="1252" spans="1:4">
      <c r="A1252">
        <v>2200</v>
      </c>
      <c r="B1252" t="s">
        <v>3573</v>
      </c>
      <c r="C1252" s="1">
        <v>40179</v>
      </c>
      <c r="D1252" s="1">
        <v>2958465</v>
      </c>
    </row>
    <row r="1253" spans="1:4">
      <c r="A1253">
        <v>2201</v>
      </c>
      <c r="B1253" t="s">
        <v>3574</v>
      </c>
      <c r="C1253" s="1">
        <v>40179</v>
      </c>
      <c r="D1253" s="1">
        <v>2958465</v>
      </c>
    </row>
    <row r="1254" spans="1:4">
      <c r="A1254">
        <v>2202</v>
      </c>
      <c r="B1254" t="s">
        <v>3575</v>
      </c>
      <c r="C1254" s="1">
        <v>40179</v>
      </c>
      <c r="D1254" s="1">
        <v>2958465</v>
      </c>
    </row>
    <row r="1255" spans="1:4">
      <c r="A1255">
        <v>2203</v>
      </c>
      <c r="B1255" t="s">
        <v>3576</v>
      </c>
      <c r="C1255" s="1">
        <v>40179</v>
      </c>
      <c r="D1255" s="1">
        <v>2958465</v>
      </c>
    </row>
    <row r="1256" spans="1:4">
      <c r="A1256">
        <v>2204</v>
      </c>
      <c r="B1256" t="s">
        <v>3577</v>
      </c>
      <c r="C1256" s="1">
        <v>40179</v>
      </c>
      <c r="D1256" s="1">
        <v>2958465</v>
      </c>
    </row>
    <row r="1257" spans="1:4">
      <c r="A1257">
        <v>2205</v>
      </c>
      <c r="B1257" t="s">
        <v>3578</v>
      </c>
      <c r="C1257" s="1">
        <v>40179</v>
      </c>
      <c r="D1257" s="1">
        <v>2958465</v>
      </c>
    </row>
    <row r="1258" spans="1:4">
      <c r="A1258">
        <v>2206</v>
      </c>
      <c r="B1258" t="s">
        <v>3579</v>
      </c>
      <c r="C1258" s="1">
        <v>40179</v>
      </c>
      <c r="D1258" s="1">
        <v>2958465</v>
      </c>
    </row>
    <row r="1259" spans="1:4">
      <c r="A1259">
        <v>2207</v>
      </c>
      <c r="B1259" t="s">
        <v>3580</v>
      </c>
      <c r="C1259" s="1">
        <v>40179</v>
      </c>
      <c r="D1259" s="1">
        <v>2958465</v>
      </c>
    </row>
    <row r="1260" spans="1:4">
      <c r="A1260">
        <v>2208</v>
      </c>
      <c r="B1260" t="s">
        <v>3581</v>
      </c>
      <c r="C1260" s="1">
        <v>40179</v>
      </c>
      <c r="D1260" s="1">
        <v>2958465</v>
      </c>
    </row>
    <row r="1261" spans="1:4">
      <c r="A1261">
        <v>2210</v>
      </c>
      <c r="B1261" t="s">
        <v>3582</v>
      </c>
      <c r="C1261" s="1">
        <v>40179</v>
      </c>
      <c r="D1261" s="1">
        <v>2958465</v>
      </c>
    </row>
    <row r="1262" spans="1:4">
      <c r="A1262">
        <v>2211</v>
      </c>
      <c r="B1262" t="s">
        <v>3583</v>
      </c>
      <c r="C1262" s="1">
        <v>40179</v>
      </c>
      <c r="D1262" s="1">
        <v>2958465</v>
      </c>
    </row>
    <row r="1263" spans="1:4">
      <c r="A1263">
        <v>2212</v>
      </c>
      <c r="B1263" t="s">
        <v>3584</v>
      </c>
      <c r="C1263" s="1">
        <v>40179</v>
      </c>
      <c r="D1263" s="1">
        <v>2958465</v>
      </c>
    </row>
    <row r="1264" spans="1:4">
      <c r="A1264">
        <v>2213</v>
      </c>
      <c r="B1264" t="s">
        <v>91</v>
      </c>
      <c r="C1264" s="1">
        <v>40179</v>
      </c>
      <c r="D1264" s="1">
        <v>2958465</v>
      </c>
    </row>
    <row r="1265" spans="1:4">
      <c r="A1265">
        <v>2214</v>
      </c>
      <c r="B1265" t="s">
        <v>3585</v>
      </c>
      <c r="C1265" s="1">
        <v>40179</v>
      </c>
      <c r="D1265" s="1">
        <v>2958465</v>
      </c>
    </row>
    <row r="1266" spans="1:4">
      <c r="A1266">
        <v>2215</v>
      </c>
      <c r="B1266" t="s">
        <v>3586</v>
      </c>
      <c r="C1266" s="1">
        <v>40179</v>
      </c>
      <c r="D1266" s="1">
        <v>2958465</v>
      </c>
    </row>
    <row r="1267" spans="1:4">
      <c r="A1267">
        <v>2216</v>
      </c>
      <c r="B1267" t="s">
        <v>3587</v>
      </c>
      <c r="C1267" s="1">
        <v>40179</v>
      </c>
      <c r="D1267" s="1">
        <v>2958465</v>
      </c>
    </row>
    <row r="1268" spans="1:4">
      <c r="A1268">
        <v>2218</v>
      </c>
      <c r="B1268" t="s">
        <v>3588</v>
      </c>
      <c r="C1268" s="1">
        <v>40179</v>
      </c>
      <c r="D1268" s="1">
        <v>2958465</v>
      </c>
    </row>
    <row r="1269" spans="1:4">
      <c r="A1269">
        <v>2219</v>
      </c>
      <c r="B1269" t="s">
        <v>3589</v>
      </c>
      <c r="C1269" s="1">
        <v>40179</v>
      </c>
      <c r="D1269" s="1">
        <v>2958465</v>
      </c>
    </row>
    <row r="1270" spans="1:4">
      <c r="A1270">
        <v>2220</v>
      </c>
      <c r="B1270" t="s">
        <v>3590</v>
      </c>
      <c r="C1270" s="1">
        <v>40179</v>
      </c>
      <c r="D1270" s="1">
        <v>2958465</v>
      </c>
    </row>
    <row r="1271" spans="1:4">
      <c r="A1271">
        <v>2221</v>
      </c>
      <c r="B1271" t="s">
        <v>3591</v>
      </c>
      <c r="C1271" s="1">
        <v>40179</v>
      </c>
      <c r="D1271" s="1">
        <v>2958465</v>
      </c>
    </row>
    <row r="1272" spans="1:4">
      <c r="A1272">
        <v>2222</v>
      </c>
      <c r="B1272" t="s">
        <v>3592</v>
      </c>
      <c r="C1272" s="1">
        <v>40179</v>
      </c>
      <c r="D1272" s="1">
        <v>2958465</v>
      </c>
    </row>
    <row r="1273" spans="1:4">
      <c r="A1273">
        <v>2223</v>
      </c>
      <c r="B1273" t="s">
        <v>3593</v>
      </c>
      <c r="C1273" s="1">
        <v>40179</v>
      </c>
      <c r="D1273" s="1">
        <v>2958465</v>
      </c>
    </row>
    <row r="1274" spans="1:4">
      <c r="A1274">
        <v>2224</v>
      </c>
      <c r="B1274" t="s">
        <v>3594</v>
      </c>
      <c r="C1274" s="1">
        <v>40179</v>
      </c>
      <c r="D1274" s="1">
        <v>2958465</v>
      </c>
    </row>
    <row r="1275" spans="1:4">
      <c r="A1275">
        <v>2225</v>
      </c>
      <c r="B1275" t="s">
        <v>3595</v>
      </c>
      <c r="C1275" s="1">
        <v>40179</v>
      </c>
      <c r="D1275" s="1">
        <v>2958465</v>
      </c>
    </row>
    <row r="1276" spans="1:4">
      <c r="A1276">
        <v>2226</v>
      </c>
      <c r="B1276" t="s">
        <v>3596</v>
      </c>
      <c r="C1276" s="1">
        <v>40179</v>
      </c>
      <c r="D1276" s="1">
        <v>2958465</v>
      </c>
    </row>
    <row r="1277" spans="1:4">
      <c r="A1277">
        <v>2228</v>
      </c>
      <c r="B1277" t="s">
        <v>3597</v>
      </c>
      <c r="C1277" s="1">
        <v>40179</v>
      </c>
      <c r="D1277" s="1">
        <v>2958465</v>
      </c>
    </row>
    <row r="1278" spans="1:4">
      <c r="A1278">
        <v>2229</v>
      </c>
      <c r="B1278" t="s">
        <v>3598</v>
      </c>
      <c r="C1278" s="1">
        <v>40179</v>
      </c>
      <c r="D1278" s="1">
        <v>2958465</v>
      </c>
    </row>
    <row r="1279" spans="1:4">
      <c r="A1279">
        <v>2230</v>
      </c>
      <c r="B1279" t="s">
        <v>3599</v>
      </c>
      <c r="C1279" s="1">
        <v>40179</v>
      </c>
      <c r="D1279" s="1">
        <v>2958465</v>
      </c>
    </row>
    <row r="1280" spans="1:4">
      <c r="A1280">
        <v>2231</v>
      </c>
      <c r="B1280" t="s">
        <v>3600</v>
      </c>
      <c r="C1280" s="1">
        <v>40179</v>
      </c>
      <c r="D1280" s="1">
        <v>2958465</v>
      </c>
    </row>
    <row r="1281" spans="1:4">
      <c r="A1281">
        <v>2232</v>
      </c>
      <c r="B1281" t="s">
        <v>3601</v>
      </c>
      <c r="C1281" s="1">
        <v>40179</v>
      </c>
      <c r="D1281" s="1">
        <v>2958465</v>
      </c>
    </row>
    <row r="1282" spans="1:4">
      <c r="A1282">
        <v>2233</v>
      </c>
      <c r="B1282" t="s">
        <v>3602</v>
      </c>
      <c r="C1282" s="1">
        <v>40179</v>
      </c>
      <c r="D1282" s="1">
        <v>2958465</v>
      </c>
    </row>
    <row r="1283" spans="1:4">
      <c r="A1283">
        <v>2234</v>
      </c>
      <c r="B1283" t="s">
        <v>3603</v>
      </c>
      <c r="C1283" s="1">
        <v>40179</v>
      </c>
      <c r="D1283" s="1">
        <v>2958465</v>
      </c>
    </row>
    <row r="1284" spans="1:4">
      <c r="A1284">
        <v>2235</v>
      </c>
      <c r="B1284" t="s">
        <v>3604</v>
      </c>
      <c r="C1284" s="1">
        <v>40179</v>
      </c>
      <c r="D1284" s="1">
        <v>2958465</v>
      </c>
    </row>
    <row r="1285" spans="1:4">
      <c r="A1285">
        <v>2236</v>
      </c>
      <c r="B1285" t="s">
        <v>3605</v>
      </c>
      <c r="C1285" s="1">
        <v>40179</v>
      </c>
      <c r="D1285" s="1">
        <v>2958465</v>
      </c>
    </row>
    <row r="1286" spans="1:4">
      <c r="A1286">
        <v>2237</v>
      </c>
      <c r="B1286" t="s">
        <v>3606</v>
      </c>
      <c r="C1286" s="1">
        <v>40179</v>
      </c>
      <c r="D1286" s="1">
        <v>2958465</v>
      </c>
    </row>
    <row r="1287" spans="1:4">
      <c r="A1287">
        <v>2238</v>
      </c>
      <c r="B1287" t="s">
        <v>3607</v>
      </c>
      <c r="C1287" s="1">
        <v>40179</v>
      </c>
      <c r="D1287" s="1">
        <v>2958465</v>
      </c>
    </row>
    <row r="1288" spans="1:4">
      <c r="A1288">
        <v>2239</v>
      </c>
      <c r="B1288" t="s">
        <v>3608</v>
      </c>
      <c r="C1288" s="1">
        <v>40179</v>
      </c>
      <c r="D1288" s="1">
        <v>2958465</v>
      </c>
    </row>
    <row r="1289" spans="1:4">
      <c r="A1289">
        <v>2256</v>
      </c>
      <c r="B1289" t="s">
        <v>3609</v>
      </c>
      <c r="C1289" s="1">
        <v>40179</v>
      </c>
      <c r="D1289" s="1">
        <v>2958465</v>
      </c>
    </row>
    <row r="1290" spans="1:4">
      <c r="A1290">
        <v>2257</v>
      </c>
      <c r="B1290" t="s">
        <v>3610</v>
      </c>
      <c r="C1290" s="1">
        <v>40179</v>
      </c>
      <c r="D1290" s="1">
        <v>2958465</v>
      </c>
    </row>
    <row r="1291" spans="1:4">
      <c r="A1291">
        <v>2258</v>
      </c>
      <c r="B1291" t="s">
        <v>3611</v>
      </c>
      <c r="C1291" s="1">
        <v>40179</v>
      </c>
      <c r="D1291" s="1">
        <v>2958465</v>
      </c>
    </row>
    <row r="1292" spans="1:4">
      <c r="A1292">
        <v>2259</v>
      </c>
      <c r="B1292" t="s">
        <v>92</v>
      </c>
      <c r="C1292" s="1">
        <v>40179</v>
      </c>
      <c r="D1292" s="1">
        <v>2958465</v>
      </c>
    </row>
    <row r="1293" spans="1:4">
      <c r="A1293">
        <v>2260</v>
      </c>
      <c r="B1293" t="s">
        <v>92</v>
      </c>
      <c r="C1293" s="1">
        <v>40179</v>
      </c>
      <c r="D1293" s="1">
        <v>2958465</v>
      </c>
    </row>
    <row r="1294" spans="1:4">
      <c r="A1294">
        <v>2261</v>
      </c>
      <c r="B1294" t="s">
        <v>3612</v>
      </c>
      <c r="C1294" s="1">
        <v>40179</v>
      </c>
      <c r="D1294" s="1">
        <v>2958465</v>
      </c>
    </row>
    <row r="1295" spans="1:4">
      <c r="A1295">
        <v>2262</v>
      </c>
      <c r="B1295" t="s">
        <v>3613</v>
      </c>
      <c r="C1295" s="1">
        <v>40179</v>
      </c>
      <c r="D1295" s="1">
        <v>2958465</v>
      </c>
    </row>
    <row r="1296" spans="1:4">
      <c r="A1296">
        <v>2264</v>
      </c>
      <c r="B1296" t="s">
        <v>3614</v>
      </c>
      <c r="C1296" s="1">
        <v>40179</v>
      </c>
      <c r="D1296" s="1">
        <v>2958465</v>
      </c>
    </row>
    <row r="1297" spans="1:4">
      <c r="A1297">
        <v>2265</v>
      </c>
      <c r="B1297" t="s">
        <v>3615</v>
      </c>
      <c r="C1297" s="1">
        <v>40179</v>
      </c>
      <c r="D1297" s="1">
        <v>2958465</v>
      </c>
    </row>
    <row r="1298" spans="1:4">
      <c r="A1298">
        <v>2266</v>
      </c>
      <c r="B1298" t="s">
        <v>3616</v>
      </c>
      <c r="C1298" s="1">
        <v>40179</v>
      </c>
      <c r="D1298" s="1">
        <v>2958465</v>
      </c>
    </row>
    <row r="1299" spans="1:4">
      <c r="A1299">
        <v>2267</v>
      </c>
      <c r="B1299" t="s">
        <v>3617</v>
      </c>
      <c r="C1299" s="1">
        <v>40179</v>
      </c>
      <c r="D1299" s="1">
        <v>2958465</v>
      </c>
    </row>
    <row r="1300" spans="1:4">
      <c r="A1300">
        <v>2269</v>
      </c>
      <c r="B1300" t="s">
        <v>3618</v>
      </c>
      <c r="C1300" s="1">
        <v>40179</v>
      </c>
      <c r="D1300" s="1">
        <v>2958465</v>
      </c>
    </row>
    <row r="1301" spans="1:4">
      <c r="A1301">
        <v>2270</v>
      </c>
      <c r="B1301" t="s">
        <v>3619</v>
      </c>
      <c r="C1301" s="1">
        <v>40179</v>
      </c>
      <c r="D1301" s="1">
        <v>2958465</v>
      </c>
    </row>
    <row r="1302" spans="1:4">
      <c r="A1302">
        <v>2272</v>
      </c>
      <c r="B1302" t="s">
        <v>3620</v>
      </c>
      <c r="C1302" s="1">
        <v>40179</v>
      </c>
      <c r="D1302" s="1">
        <v>2958465</v>
      </c>
    </row>
    <row r="1303" spans="1:4">
      <c r="A1303">
        <v>2273</v>
      </c>
      <c r="B1303" t="s">
        <v>3621</v>
      </c>
      <c r="C1303" s="1">
        <v>40179</v>
      </c>
      <c r="D1303" s="1">
        <v>2958465</v>
      </c>
    </row>
    <row r="1304" spans="1:4">
      <c r="A1304">
        <v>2274</v>
      </c>
      <c r="B1304" t="s">
        <v>3622</v>
      </c>
      <c r="C1304" s="1">
        <v>40179</v>
      </c>
      <c r="D1304" s="1">
        <v>2958465</v>
      </c>
    </row>
    <row r="1305" spans="1:4">
      <c r="A1305">
        <v>2275</v>
      </c>
      <c r="B1305" t="s">
        <v>3623</v>
      </c>
      <c r="C1305" s="1">
        <v>40179</v>
      </c>
      <c r="D1305" s="1">
        <v>2958465</v>
      </c>
    </row>
    <row r="1306" spans="1:4">
      <c r="A1306">
        <v>2276</v>
      </c>
      <c r="B1306" t="s">
        <v>3624</v>
      </c>
      <c r="C1306" s="1">
        <v>40179</v>
      </c>
      <c r="D1306" s="1">
        <v>2958465</v>
      </c>
    </row>
    <row r="1307" spans="1:4">
      <c r="A1307">
        <v>2277</v>
      </c>
      <c r="B1307" t="s">
        <v>3625</v>
      </c>
      <c r="C1307" s="1">
        <v>40179</v>
      </c>
      <c r="D1307" s="1">
        <v>2958465</v>
      </c>
    </row>
    <row r="1308" spans="1:4">
      <c r="A1308">
        <v>2278</v>
      </c>
      <c r="B1308" t="s">
        <v>3626</v>
      </c>
      <c r="C1308" s="1">
        <v>40179</v>
      </c>
      <c r="D1308" s="1">
        <v>2958465</v>
      </c>
    </row>
    <row r="1309" spans="1:4">
      <c r="A1309">
        <v>2279</v>
      </c>
      <c r="B1309" t="s">
        <v>3627</v>
      </c>
      <c r="C1309" s="1">
        <v>40179</v>
      </c>
      <c r="D1309" s="1">
        <v>2958465</v>
      </c>
    </row>
    <row r="1310" spans="1:4">
      <c r="A1310">
        <v>2280</v>
      </c>
      <c r="B1310" t="s">
        <v>3628</v>
      </c>
      <c r="C1310" s="1">
        <v>40179</v>
      </c>
      <c r="D1310" s="1">
        <v>2958465</v>
      </c>
    </row>
    <row r="1311" spans="1:4">
      <c r="A1311">
        <v>2281</v>
      </c>
      <c r="B1311" t="s">
        <v>3629</v>
      </c>
      <c r="C1311" s="1">
        <v>40179</v>
      </c>
      <c r="D1311" s="1">
        <v>2958465</v>
      </c>
    </row>
    <row r="1312" spans="1:4">
      <c r="A1312">
        <v>2282</v>
      </c>
      <c r="B1312" t="s">
        <v>3630</v>
      </c>
      <c r="C1312" s="1">
        <v>40179</v>
      </c>
      <c r="D1312" s="1">
        <v>41639</v>
      </c>
    </row>
    <row r="1313" spans="1:4">
      <c r="A1313">
        <v>2283</v>
      </c>
      <c r="B1313" t="s">
        <v>3631</v>
      </c>
      <c r="C1313" s="1">
        <v>40179</v>
      </c>
      <c r="D1313" s="1">
        <v>2958465</v>
      </c>
    </row>
    <row r="1314" spans="1:4">
      <c r="A1314">
        <v>2284</v>
      </c>
      <c r="B1314" t="s">
        <v>3632</v>
      </c>
      <c r="C1314" s="1">
        <v>40179</v>
      </c>
      <c r="D1314" s="1">
        <v>2958465</v>
      </c>
    </row>
    <row r="1315" spans="1:4">
      <c r="A1315">
        <v>2286</v>
      </c>
      <c r="B1315" t="s">
        <v>3633</v>
      </c>
      <c r="C1315" s="1">
        <v>40179</v>
      </c>
      <c r="D1315" s="1">
        <v>2958465</v>
      </c>
    </row>
    <row r="1316" spans="1:4">
      <c r="A1316">
        <v>2287</v>
      </c>
      <c r="B1316" t="s">
        <v>3634</v>
      </c>
      <c r="C1316" s="1">
        <v>40179</v>
      </c>
      <c r="D1316" s="1">
        <v>2958465</v>
      </c>
    </row>
    <row r="1317" spans="1:4">
      <c r="A1317">
        <v>2289</v>
      </c>
      <c r="B1317" t="s">
        <v>3635</v>
      </c>
      <c r="C1317" s="1">
        <v>40179</v>
      </c>
      <c r="D1317" s="1">
        <v>2958465</v>
      </c>
    </row>
    <row r="1318" spans="1:4">
      <c r="A1318">
        <v>2290</v>
      </c>
      <c r="B1318" t="s">
        <v>3636</v>
      </c>
      <c r="C1318" s="1">
        <v>40179</v>
      </c>
      <c r="D1318" s="1">
        <v>2958465</v>
      </c>
    </row>
    <row r="1319" spans="1:4">
      <c r="A1319">
        <v>2292</v>
      </c>
      <c r="B1319" t="s">
        <v>93</v>
      </c>
      <c r="C1319" s="1">
        <v>40167</v>
      </c>
      <c r="D1319" s="1">
        <v>2958465</v>
      </c>
    </row>
    <row r="1320" spans="1:4">
      <c r="A1320">
        <v>2293</v>
      </c>
      <c r="B1320" t="s">
        <v>3637</v>
      </c>
      <c r="C1320" s="1">
        <v>40179</v>
      </c>
      <c r="D1320" s="1">
        <v>2958465</v>
      </c>
    </row>
    <row r="1321" spans="1:4">
      <c r="A1321">
        <v>2294</v>
      </c>
      <c r="B1321" t="s">
        <v>3638</v>
      </c>
      <c r="C1321" s="1">
        <v>40179</v>
      </c>
      <c r="D1321" s="1">
        <v>2958465</v>
      </c>
    </row>
    <row r="1322" spans="1:4">
      <c r="A1322">
        <v>2295</v>
      </c>
      <c r="B1322" t="s">
        <v>3639</v>
      </c>
      <c r="C1322" s="1">
        <v>40179</v>
      </c>
      <c r="D1322" s="1">
        <v>2958465</v>
      </c>
    </row>
    <row r="1323" spans="1:4">
      <c r="A1323">
        <v>2296</v>
      </c>
      <c r="B1323" t="s">
        <v>3640</v>
      </c>
      <c r="C1323" s="1">
        <v>40179</v>
      </c>
      <c r="D1323" s="1">
        <v>2958465</v>
      </c>
    </row>
    <row r="1324" spans="1:4">
      <c r="A1324">
        <v>2297</v>
      </c>
      <c r="B1324" t="s">
        <v>3641</v>
      </c>
      <c r="C1324" s="1">
        <v>40179</v>
      </c>
      <c r="D1324" s="1">
        <v>2958465</v>
      </c>
    </row>
    <row r="1325" spans="1:4">
      <c r="A1325">
        <v>2298</v>
      </c>
      <c r="B1325" t="s">
        <v>3642</v>
      </c>
      <c r="C1325" s="1">
        <v>40179</v>
      </c>
      <c r="D1325" s="1">
        <v>2958465</v>
      </c>
    </row>
    <row r="1326" spans="1:4">
      <c r="A1326">
        <v>2299</v>
      </c>
      <c r="B1326" t="s">
        <v>3643</v>
      </c>
      <c r="C1326" s="1">
        <v>40179</v>
      </c>
      <c r="D1326" s="1">
        <v>2958465</v>
      </c>
    </row>
    <row r="1327" spans="1:4">
      <c r="A1327">
        <v>2300</v>
      </c>
      <c r="B1327" t="s">
        <v>3644</v>
      </c>
      <c r="C1327" s="1">
        <v>40179</v>
      </c>
      <c r="D1327" s="1">
        <v>2958465</v>
      </c>
    </row>
    <row r="1328" spans="1:4">
      <c r="A1328">
        <v>2302</v>
      </c>
      <c r="B1328" t="s">
        <v>3645</v>
      </c>
      <c r="C1328" s="1">
        <v>40179</v>
      </c>
      <c r="D1328" s="1">
        <v>2958465</v>
      </c>
    </row>
    <row r="1329" spans="1:4">
      <c r="A1329">
        <v>2303</v>
      </c>
      <c r="B1329" t="s">
        <v>3646</v>
      </c>
      <c r="C1329" s="1">
        <v>40179</v>
      </c>
      <c r="D1329" s="1">
        <v>2958465</v>
      </c>
    </row>
    <row r="1330" spans="1:4">
      <c r="A1330">
        <v>2305</v>
      </c>
      <c r="B1330" t="s">
        <v>94</v>
      </c>
      <c r="C1330" s="1">
        <v>40179</v>
      </c>
      <c r="D1330" s="1">
        <v>2958465</v>
      </c>
    </row>
    <row r="1331" spans="1:4">
      <c r="A1331">
        <v>2306</v>
      </c>
      <c r="B1331" t="s">
        <v>3647</v>
      </c>
      <c r="C1331" s="1">
        <v>40179</v>
      </c>
      <c r="D1331" s="1">
        <v>2958465</v>
      </c>
    </row>
    <row r="1332" spans="1:4">
      <c r="A1332">
        <v>2307</v>
      </c>
      <c r="B1332" t="s">
        <v>3648</v>
      </c>
      <c r="C1332" s="1">
        <v>40179</v>
      </c>
      <c r="D1332" s="1">
        <v>2958465</v>
      </c>
    </row>
    <row r="1333" spans="1:4">
      <c r="A1333">
        <v>2308</v>
      </c>
      <c r="B1333" t="s">
        <v>3649</v>
      </c>
      <c r="C1333" s="1">
        <v>40179</v>
      </c>
      <c r="D1333" s="1">
        <v>2958465</v>
      </c>
    </row>
    <row r="1334" spans="1:4">
      <c r="A1334">
        <v>2310</v>
      </c>
      <c r="B1334" t="s">
        <v>3650</v>
      </c>
      <c r="C1334" s="1">
        <v>40179</v>
      </c>
      <c r="D1334" s="1">
        <v>2958465</v>
      </c>
    </row>
    <row r="1335" spans="1:4">
      <c r="A1335">
        <v>2311</v>
      </c>
      <c r="B1335" t="s">
        <v>3651</v>
      </c>
      <c r="C1335" s="1">
        <v>40179</v>
      </c>
      <c r="D1335" s="1">
        <v>2958465</v>
      </c>
    </row>
    <row r="1336" spans="1:4">
      <c r="A1336">
        <v>2312</v>
      </c>
      <c r="B1336" t="s">
        <v>3652</v>
      </c>
      <c r="C1336" s="1">
        <v>40179</v>
      </c>
      <c r="D1336" s="1">
        <v>2958465</v>
      </c>
    </row>
    <row r="1337" spans="1:4">
      <c r="A1337">
        <v>2313</v>
      </c>
      <c r="B1337" t="s">
        <v>3653</v>
      </c>
      <c r="C1337" s="1">
        <v>40179</v>
      </c>
      <c r="D1337" s="1">
        <v>2958465</v>
      </c>
    </row>
    <row r="1338" spans="1:4">
      <c r="A1338">
        <v>2314</v>
      </c>
      <c r="B1338" t="s">
        <v>3654</v>
      </c>
      <c r="C1338" s="1">
        <v>40179</v>
      </c>
      <c r="D1338" s="1">
        <v>2958465</v>
      </c>
    </row>
    <row r="1339" spans="1:4">
      <c r="A1339">
        <v>2315</v>
      </c>
      <c r="B1339" t="s">
        <v>3655</v>
      </c>
      <c r="C1339" s="1">
        <v>40179</v>
      </c>
      <c r="D1339" s="1">
        <v>2958465</v>
      </c>
    </row>
    <row r="1340" spans="1:4">
      <c r="A1340">
        <v>2316</v>
      </c>
      <c r="B1340" t="s">
        <v>95</v>
      </c>
      <c r="C1340" s="1">
        <v>40179</v>
      </c>
      <c r="D1340" s="1">
        <v>2958465</v>
      </c>
    </row>
    <row r="1341" spans="1:4">
      <c r="A1341">
        <v>2317</v>
      </c>
      <c r="B1341" t="s">
        <v>3656</v>
      </c>
      <c r="C1341" s="1">
        <v>40179</v>
      </c>
      <c r="D1341" s="1">
        <v>2958465</v>
      </c>
    </row>
    <row r="1342" spans="1:4">
      <c r="A1342">
        <v>2318</v>
      </c>
      <c r="B1342" t="s">
        <v>3657</v>
      </c>
      <c r="C1342" s="1">
        <v>40179</v>
      </c>
      <c r="D1342" s="1">
        <v>2958465</v>
      </c>
    </row>
    <row r="1343" spans="1:4">
      <c r="A1343">
        <v>2319</v>
      </c>
      <c r="B1343" t="s">
        <v>3658</v>
      </c>
      <c r="C1343" s="1">
        <v>40179</v>
      </c>
      <c r="D1343" s="1">
        <v>2958465</v>
      </c>
    </row>
    <row r="1344" spans="1:4">
      <c r="A1344">
        <v>2320</v>
      </c>
      <c r="B1344" t="s">
        <v>3659</v>
      </c>
      <c r="C1344" s="1">
        <v>40179</v>
      </c>
      <c r="D1344" s="1">
        <v>2958465</v>
      </c>
    </row>
    <row r="1345" spans="1:4">
      <c r="A1345">
        <v>2321</v>
      </c>
      <c r="B1345" t="s">
        <v>3660</v>
      </c>
      <c r="C1345" s="1">
        <v>40179</v>
      </c>
      <c r="D1345" s="1">
        <v>2958465</v>
      </c>
    </row>
    <row r="1346" spans="1:4">
      <c r="A1346">
        <v>2323</v>
      </c>
      <c r="B1346" t="s">
        <v>3661</v>
      </c>
      <c r="C1346" s="1">
        <v>40179</v>
      </c>
      <c r="D1346" s="1">
        <v>2958465</v>
      </c>
    </row>
    <row r="1347" spans="1:4">
      <c r="A1347">
        <v>2324</v>
      </c>
      <c r="B1347" t="s">
        <v>3662</v>
      </c>
      <c r="C1347" s="1">
        <v>40179</v>
      </c>
      <c r="D1347" s="1">
        <v>2958465</v>
      </c>
    </row>
    <row r="1348" spans="1:4">
      <c r="A1348">
        <v>2325</v>
      </c>
      <c r="B1348" t="s">
        <v>3663</v>
      </c>
      <c r="C1348" s="1">
        <v>40179</v>
      </c>
      <c r="D1348" s="1">
        <v>2958465</v>
      </c>
    </row>
    <row r="1349" spans="1:4">
      <c r="A1349">
        <v>2326</v>
      </c>
      <c r="B1349" t="s">
        <v>3664</v>
      </c>
      <c r="C1349" s="1">
        <v>40179</v>
      </c>
      <c r="D1349" s="1">
        <v>2958465</v>
      </c>
    </row>
    <row r="1350" spans="1:4">
      <c r="A1350">
        <v>2328</v>
      </c>
      <c r="B1350" t="s">
        <v>3665</v>
      </c>
      <c r="C1350" s="1">
        <v>40179</v>
      </c>
      <c r="D1350" s="1">
        <v>2958465</v>
      </c>
    </row>
    <row r="1351" spans="1:4">
      <c r="A1351">
        <v>2329</v>
      </c>
      <c r="B1351" t="s">
        <v>3666</v>
      </c>
      <c r="C1351" s="1">
        <v>40179</v>
      </c>
      <c r="D1351" s="1">
        <v>2958465</v>
      </c>
    </row>
    <row r="1352" spans="1:4">
      <c r="A1352">
        <v>2330</v>
      </c>
      <c r="B1352" t="s">
        <v>3667</v>
      </c>
      <c r="C1352" s="1">
        <v>40179</v>
      </c>
      <c r="D1352" s="1">
        <v>2958465</v>
      </c>
    </row>
    <row r="1353" spans="1:4">
      <c r="A1353">
        <v>2332</v>
      </c>
      <c r="B1353" t="s">
        <v>3668</v>
      </c>
      <c r="C1353" s="1">
        <v>40179</v>
      </c>
      <c r="D1353" s="1">
        <v>2958465</v>
      </c>
    </row>
    <row r="1354" spans="1:4">
      <c r="A1354">
        <v>2333</v>
      </c>
      <c r="B1354" t="s">
        <v>3669</v>
      </c>
      <c r="C1354" s="1">
        <v>40179</v>
      </c>
      <c r="D1354" s="1">
        <v>2958465</v>
      </c>
    </row>
    <row r="1355" spans="1:4">
      <c r="A1355">
        <v>2334</v>
      </c>
      <c r="B1355" t="s">
        <v>3670</v>
      </c>
      <c r="C1355" s="1">
        <v>40179</v>
      </c>
      <c r="D1355" s="1">
        <v>2958465</v>
      </c>
    </row>
    <row r="1356" spans="1:4">
      <c r="A1356">
        <v>2335</v>
      </c>
      <c r="B1356" t="s">
        <v>3671</v>
      </c>
      <c r="C1356" s="1">
        <v>40179</v>
      </c>
      <c r="D1356" s="1">
        <v>2958465</v>
      </c>
    </row>
    <row r="1357" spans="1:4">
      <c r="A1357">
        <v>2336</v>
      </c>
      <c r="B1357" t="s">
        <v>3672</v>
      </c>
      <c r="C1357" s="1">
        <v>40179</v>
      </c>
      <c r="D1357" s="1">
        <v>2958465</v>
      </c>
    </row>
    <row r="1358" spans="1:4">
      <c r="A1358">
        <v>2337</v>
      </c>
      <c r="B1358" t="s">
        <v>3673</v>
      </c>
      <c r="C1358" s="1">
        <v>40179</v>
      </c>
      <c r="D1358" s="1">
        <v>2958465</v>
      </c>
    </row>
    <row r="1359" spans="1:4">
      <c r="A1359">
        <v>2339</v>
      </c>
      <c r="B1359" t="s">
        <v>3674</v>
      </c>
      <c r="C1359" s="1">
        <v>40179</v>
      </c>
      <c r="D1359" s="1">
        <v>2958465</v>
      </c>
    </row>
    <row r="1360" spans="1:4">
      <c r="A1360">
        <v>2340</v>
      </c>
      <c r="B1360" t="s">
        <v>3675</v>
      </c>
      <c r="C1360" s="1">
        <v>40179</v>
      </c>
      <c r="D1360" s="1">
        <v>2958465</v>
      </c>
    </row>
    <row r="1361" spans="1:4">
      <c r="A1361">
        <v>2341</v>
      </c>
      <c r="B1361" t="s">
        <v>3676</v>
      </c>
      <c r="C1361" s="1">
        <v>40179</v>
      </c>
      <c r="D1361" s="1">
        <v>2958465</v>
      </c>
    </row>
    <row r="1362" spans="1:4">
      <c r="A1362">
        <v>2342</v>
      </c>
      <c r="B1362" t="s">
        <v>3677</v>
      </c>
      <c r="C1362" s="1">
        <v>40179</v>
      </c>
      <c r="D1362" s="1">
        <v>2958465</v>
      </c>
    </row>
    <row r="1363" spans="1:4">
      <c r="A1363">
        <v>2343</v>
      </c>
      <c r="B1363" t="s">
        <v>3678</v>
      </c>
      <c r="C1363" s="1">
        <v>40179</v>
      </c>
      <c r="D1363" s="1">
        <v>2958465</v>
      </c>
    </row>
    <row r="1364" spans="1:4">
      <c r="A1364">
        <v>2345</v>
      </c>
      <c r="B1364" t="s">
        <v>3679</v>
      </c>
      <c r="C1364" s="1">
        <v>40179</v>
      </c>
      <c r="D1364" s="1">
        <v>2958465</v>
      </c>
    </row>
    <row r="1365" spans="1:4">
      <c r="A1365">
        <v>2346</v>
      </c>
      <c r="B1365" t="s">
        <v>3680</v>
      </c>
      <c r="C1365" s="1">
        <v>40179</v>
      </c>
      <c r="D1365" s="1">
        <v>2958465</v>
      </c>
    </row>
    <row r="1366" spans="1:4">
      <c r="A1366">
        <v>2347</v>
      </c>
      <c r="B1366" t="s">
        <v>3681</v>
      </c>
      <c r="C1366" s="1">
        <v>40179</v>
      </c>
      <c r="D1366" s="1">
        <v>2958465</v>
      </c>
    </row>
    <row r="1367" spans="1:4">
      <c r="A1367">
        <v>2348</v>
      </c>
      <c r="B1367" t="s">
        <v>3682</v>
      </c>
      <c r="C1367" s="1">
        <v>40179</v>
      </c>
      <c r="D1367" s="1">
        <v>2958465</v>
      </c>
    </row>
    <row r="1368" spans="1:4">
      <c r="A1368">
        <v>2349</v>
      </c>
      <c r="B1368" t="s">
        <v>3683</v>
      </c>
      <c r="C1368" s="1">
        <v>40179</v>
      </c>
      <c r="D1368" s="1">
        <v>2958465</v>
      </c>
    </row>
    <row r="1369" spans="1:4">
      <c r="A1369">
        <v>2350</v>
      </c>
      <c r="B1369" t="s">
        <v>3684</v>
      </c>
      <c r="C1369" s="1">
        <v>40179</v>
      </c>
      <c r="D1369" s="1">
        <v>2958465</v>
      </c>
    </row>
    <row r="1370" spans="1:4">
      <c r="A1370">
        <v>2351</v>
      </c>
      <c r="B1370" t="s">
        <v>3685</v>
      </c>
      <c r="C1370" s="1">
        <v>40179</v>
      </c>
      <c r="D1370" s="1">
        <v>2958465</v>
      </c>
    </row>
    <row r="1371" spans="1:4">
      <c r="A1371">
        <v>2352</v>
      </c>
      <c r="B1371" t="s">
        <v>3686</v>
      </c>
      <c r="C1371" s="1">
        <v>40179</v>
      </c>
      <c r="D1371" s="1">
        <v>2958465</v>
      </c>
    </row>
    <row r="1372" spans="1:4">
      <c r="A1372">
        <v>2353</v>
      </c>
      <c r="B1372" t="s">
        <v>3687</v>
      </c>
      <c r="C1372" s="1">
        <v>40179</v>
      </c>
      <c r="D1372" s="1">
        <v>2958465</v>
      </c>
    </row>
    <row r="1373" spans="1:4">
      <c r="A1373">
        <v>2356</v>
      </c>
      <c r="B1373" t="s">
        <v>3688</v>
      </c>
      <c r="C1373" s="1">
        <v>40179</v>
      </c>
      <c r="D1373" s="1">
        <v>2958465</v>
      </c>
    </row>
    <row r="1374" spans="1:4">
      <c r="A1374">
        <v>2357</v>
      </c>
      <c r="B1374" t="s">
        <v>3689</v>
      </c>
      <c r="C1374" s="1">
        <v>40179</v>
      </c>
      <c r="D1374" s="1">
        <v>2958465</v>
      </c>
    </row>
    <row r="1375" spans="1:4">
      <c r="A1375">
        <v>2358</v>
      </c>
      <c r="B1375" t="s">
        <v>3690</v>
      </c>
      <c r="C1375" s="1">
        <v>40179</v>
      </c>
      <c r="D1375" s="1">
        <v>2958465</v>
      </c>
    </row>
    <row r="1376" spans="1:4">
      <c r="A1376">
        <v>2360</v>
      </c>
      <c r="B1376" t="s">
        <v>3691</v>
      </c>
      <c r="C1376" s="1">
        <v>40179</v>
      </c>
      <c r="D1376" s="1">
        <v>2958465</v>
      </c>
    </row>
    <row r="1377" spans="1:4">
      <c r="A1377">
        <v>2361</v>
      </c>
      <c r="B1377" t="s">
        <v>3692</v>
      </c>
      <c r="C1377" s="1">
        <v>40179</v>
      </c>
      <c r="D1377" s="1">
        <v>2958465</v>
      </c>
    </row>
    <row r="1378" spans="1:4">
      <c r="A1378">
        <v>2362</v>
      </c>
      <c r="B1378" t="s">
        <v>3693</v>
      </c>
      <c r="C1378" s="1">
        <v>40178</v>
      </c>
      <c r="D1378" s="1">
        <v>2958465</v>
      </c>
    </row>
    <row r="1379" spans="1:4">
      <c r="A1379">
        <v>2363</v>
      </c>
      <c r="B1379" t="s">
        <v>3694</v>
      </c>
      <c r="C1379" s="1">
        <v>40179</v>
      </c>
      <c r="D1379" s="1">
        <v>2958465</v>
      </c>
    </row>
    <row r="1380" spans="1:4">
      <c r="A1380">
        <v>2364</v>
      </c>
      <c r="B1380" t="s">
        <v>3695</v>
      </c>
      <c r="C1380" s="1">
        <v>40179</v>
      </c>
      <c r="D1380" s="1">
        <v>2958465</v>
      </c>
    </row>
    <row r="1381" spans="1:4">
      <c r="A1381">
        <v>2365</v>
      </c>
      <c r="B1381" t="s">
        <v>3696</v>
      </c>
      <c r="C1381" s="1">
        <v>40179</v>
      </c>
      <c r="D1381" s="1">
        <v>2958465</v>
      </c>
    </row>
    <row r="1382" spans="1:4">
      <c r="A1382">
        <v>2366</v>
      </c>
      <c r="B1382" t="s">
        <v>96</v>
      </c>
      <c r="C1382" s="1">
        <v>40179</v>
      </c>
      <c r="D1382" s="1">
        <v>2958465</v>
      </c>
    </row>
    <row r="1383" spans="1:4">
      <c r="A1383">
        <v>2367</v>
      </c>
      <c r="B1383" t="s">
        <v>3697</v>
      </c>
      <c r="C1383" s="1">
        <v>40179</v>
      </c>
      <c r="D1383" s="1">
        <v>2958465</v>
      </c>
    </row>
    <row r="1384" spans="1:4">
      <c r="A1384">
        <v>2368</v>
      </c>
      <c r="B1384" t="s">
        <v>3698</v>
      </c>
      <c r="C1384" s="1">
        <v>40179</v>
      </c>
      <c r="D1384" s="1">
        <v>2958465</v>
      </c>
    </row>
    <row r="1385" spans="1:4">
      <c r="A1385">
        <v>2369</v>
      </c>
      <c r="B1385" t="s">
        <v>3699</v>
      </c>
      <c r="C1385" s="1">
        <v>40179</v>
      </c>
      <c r="D1385" s="1">
        <v>2958465</v>
      </c>
    </row>
    <row r="1386" spans="1:4">
      <c r="A1386">
        <v>2370</v>
      </c>
      <c r="B1386" t="s">
        <v>3700</v>
      </c>
      <c r="C1386" s="1">
        <v>40179</v>
      </c>
      <c r="D1386" s="1">
        <v>2958465</v>
      </c>
    </row>
    <row r="1387" spans="1:4">
      <c r="A1387">
        <v>2371</v>
      </c>
      <c r="B1387" t="s">
        <v>3701</v>
      </c>
      <c r="C1387" s="1">
        <v>40179</v>
      </c>
      <c r="D1387" s="1">
        <v>2958465</v>
      </c>
    </row>
    <row r="1388" spans="1:4">
      <c r="A1388">
        <v>2372</v>
      </c>
      <c r="B1388" t="s">
        <v>97</v>
      </c>
      <c r="C1388" s="1">
        <v>40179</v>
      </c>
      <c r="D1388" s="1">
        <v>2958465</v>
      </c>
    </row>
    <row r="1389" spans="1:4">
      <c r="A1389">
        <v>2373</v>
      </c>
      <c r="B1389" t="s">
        <v>3702</v>
      </c>
      <c r="C1389" s="1">
        <v>40179</v>
      </c>
      <c r="D1389" s="1">
        <v>2958465</v>
      </c>
    </row>
    <row r="1390" spans="1:4">
      <c r="A1390">
        <v>2374</v>
      </c>
      <c r="B1390" t="s">
        <v>3703</v>
      </c>
      <c r="C1390" s="1">
        <v>40179</v>
      </c>
      <c r="D1390" s="1">
        <v>2958465</v>
      </c>
    </row>
    <row r="1391" spans="1:4">
      <c r="A1391">
        <v>2375</v>
      </c>
      <c r="B1391" t="s">
        <v>3704</v>
      </c>
      <c r="C1391" s="1">
        <v>40179</v>
      </c>
      <c r="D1391" s="1">
        <v>2958465</v>
      </c>
    </row>
    <row r="1392" spans="1:4">
      <c r="A1392">
        <v>2376</v>
      </c>
      <c r="B1392" t="s">
        <v>3705</v>
      </c>
      <c r="C1392" s="1">
        <v>40179</v>
      </c>
      <c r="D1392" s="1">
        <v>2958465</v>
      </c>
    </row>
    <row r="1393" spans="1:4">
      <c r="A1393">
        <v>2377</v>
      </c>
      <c r="B1393" t="s">
        <v>3706</v>
      </c>
      <c r="C1393" s="1">
        <v>40179</v>
      </c>
      <c r="D1393" s="1">
        <v>2958465</v>
      </c>
    </row>
    <row r="1394" spans="1:4">
      <c r="A1394">
        <v>2378</v>
      </c>
      <c r="B1394" t="s">
        <v>3707</v>
      </c>
      <c r="C1394" s="1">
        <v>40179</v>
      </c>
      <c r="D1394" s="1">
        <v>2958465</v>
      </c>
    </row>
    <row r="1395" spans="1:4">
      <c r="A1395">
        <v>2379</v>
      </c>
      <c r="B1395" t="s">
        <v>3708</v>
      </c>
      <c r="C1395" s="1">
        <v>40179</v>
      </c>
      <c r="D1395" s="1">
        <v>2958465</v>
      </c>
    </row>
    <row r="1396" spans="1:4">
      <c r="A1396">
        <v>2380</v>
      </c>
      <c r="B1396" t="s">
        <v>3709</v>
      </c>
      <c r="C1396" s="1">
        <v>40179</v>
      </c>
      <c r="D1396" s="1">
        <v>2958465</v>
      </c>
    </row>
    <row r="1397" spans="1:4">
      <c r="A1397">
        <v>2381</v>
      </c>
      <c r="B1397" t="s">
        <v>3710</v>
      </c>
      <c r="C1397" s="1">
        <v>40179</v>
      </c>
      <c r="D1397" s="1">
        <v>2958465</v>
      </c>
    </row>
    <row r="1398" spans="1:4">
      <c r="A1398">
        <v>2382</v>
      </c>
      <c r="B1398" t="s">
        <v>3711</v>
      </c>
      <c r="C1398" s="1">
        <v>40179</v>
      </c>
      <c r="D1398" s="1">
        <v>2958465</v>
      </c>
    </row>
    <row r="1399" spans="1:4">
      <c r="A1399">
        <v>2383</v>
      </c>
      <c r="B1399" t="s">
        <v>98</v>
      </c>
      <c r="C1399" s="1">
        <v>40179</v>
      </c>
      <c r="D1399" s="1">
        <v>2958465</v>
      </c>
    </row>
    <row r="1400" spans="1:4">
      <c r="A1400">
        <v>2384</v>
      </c>
      <c r="B1400" t="s">
        <v>3712</v>
      </c>
      <c r="C1400" s="1">
        <v>40179</v>
      </c>
      <c r="D1400" s="1">
        <v>2958465</v>
      </c>
    </row>
    <row r="1401" spans="1:4">
      <c r="A1401">
        <v>2385</v>
      </c>
      <c r="B1401" t="s">
        <v>3713</v>
      </c>
      <c r="C1401" s="1">
        <v>40179</v>
      </c>
      <c r="D1401" s="1">
        <v>2958465</v>
      </c>
    </row>
    <row r="1402" spans="1:4">
      <c r="A1402">
        <v>2386</v>
      </c>
      <c r="B1402" t="s">
        <v>3714</v>
      </c>
      <c r="C1402" s="1">
        <v>40179</v>
      </c>
      <c r="D1402" s="1">
        <v>2958465</v>
      </c>
    </row>
    <row r="1403" spans="1:4">
      <c r="A1403">
        <v>2387</v>
      </c>
      <c r="B1403" t="s">
        <v>3715</v>
      </c>
      <c r="C1403" s="1">
        <v>40179</v>
      </c>
      <c r="D1403" s="1">
        <v>2958465</v>
      </c>
    </row>
    <row r="1404" spans="1:4">
      <c r="A1404">
        <v>2388</v>
      </c>
      <c r="B1404" t="s">
        <v>3716</v>
      </c>
      <c r="C1404" s="1">
        <v>40179</v>
      </c>
      <c r="D1404" s="1">
        <v>2958465</v>
      </c>
    </row>
    <row r="1405" spans="1:4">
      <c r="A1405">
        <v>2389</v>
      </c>
      <c r="B1405" t="s">
        <v>3717</v>
      </c>
      <c r="C1405" s="1">
        <v>40179</v>
      </c>
      <c r="D1405" s="1">
        <v>2958465</v>
      </c>
    </row>
    <row r="1406" spans="1:4">
      <c r="A1406">
        <v>2390</v>
      </c>
      <c r="B1406" t="s">
        <v>3718</v>
      </c>
      <c r="C1406" s="1">
        <v>40179</v>
      </c>
      <c r="D1406" s="1">
        <v>2958465</v>
      </c>
    </row>
    <row r="1407" spans="1:4">
      <c r="A1407">
        <v>2391</v>
      </c>
      <c r="B1407" t="s">
        <v>3719</v>
      </c>
      <c r="C1407" s="1">
        <v>40179</v>
      </c>
      <c r="D1407" s="1">
        <v>2958465</v>
      </c>
    </row>
    <row r="1408" spans="1:4">
      <c r="A1408">
        <v>2392</v>
      </c>
      <c r="B1408" t="s">
        <v>3720</v>
      </c>
      <c r="C1408" s="1">
        <v>40179</v>
      </c>
      <c r="D1408" s="1">
        <v>2958465</v>
      </c>
    </row>
    <row r="1409" spans="1:4">
      <c r="A1409">
        <v>2393</v>
      </c>
      <c r="B1409" t="s">
        <v>3721</v>
      </c>
      <c r="C1409" s="1">
        <v>40179</v>
      </c>
      <c r="D1409" s="1">
        <v>2958465</v>
      </c>
    </row>
    <row r="1410" spans="1:4">
      <c r="A1410">
        <v>2394</v>
      </c>
      <c r="B1410" t="s">
        <v>3722</v>
      </c>
      <c r="C1410" s="1">
        <v>40179</v>
      </c>
      <c r="D1410" s="1">
        <v>2958465</v>
      </c>
    </row>
    <row r="1411" spans="1:4">
      <c r="A1411">
        <v>2396</v>
      </c>
      <c r="B1411" t="s">
        <v>99</v>
      </c>
      <c r="C1411" s="1">
        <v>40179</v>
      </c>
      <c r="D1411" s="1">
        <v>2958465</v>
      </c>
    </row>
    <row r="1412" spans="1:4">
      <c r="A1412">
        <v>2397</v>
      </c>
      <c r="B1412" t="s">
        <v>3723</v>
      </c>
      <c r="C1412" s="1">
        <v>40179</v>
      </c>
      <c r="D1412" s="1">
        <v>2958465</v>
      </c>
    </row>
    <row r="1413" spans="1:4">
      <c r="A1413">
        <v>2398</v>
      </c>
      <c r="B1413" t="s">
        <v>3724</v>
      </c>
      <c r="C1413" s="1">
        <v>40179</v>
      </c>
      <c r="D1413" s="1">
        <v>2958465</v>
      </c>
    </row>
    <row r="1414" spans="1:4">
      <c r="A1414">
        <v>2399</v>
      </c>
      <c r="B1414" t="s">
        <v>3725</v>
      </c>
      <c r="C1414" s="1">
        <v>40179</v>
      </c>
      <c r="D1414" s="1">
        <v>2958465</v>
      </c>
    </row>
    <row r="1415" spans="1:4">
      <c r="A1415">
        <v>2400</v>
      </c>
      <c r="B1415" t="s">
        <v>3726</v>
      </c>
      <c r="C1415" s="1">
        <v>40179</v>
      </c>
      <c r="D1415" s="1">
        <v>2958465</v>
      </c>
    </row>
    <row r="1416" spans="1:4">
      <c r="A1416">
        <v>2401</v>
      </c>
      <c r="B1416" t="s">
        <v>3727</v>
      </c>
      <c r="C1416" s="1">
        <v>40179</v>
      </c>
      <c r="D1416" s="1">
        <v>2958465</v>
      </c>
    </row>
    <row r="1417" spans="1:4">
      <c r="A1417">
        <v>2402</v>
      </c>
      <c r="B1417" t="s">
        <v>3728</v>
      </c>
      <c r="C1417" s="1">
        <v>40179</v>
      </c>
      <c r="D1417" s="1">
        <v>2958465</v>
      </c>
    </row>
    <row r="1418" spans="1:4">
      <c r="A1418">
        <v>2406</v>
      </c>
      <c r="B1418" t="s">
        <v>3729</v>
      </c>
      <c r="C1418" s="1">
        <v>40179</v>
      </c>
      <c r="D1418" s="1">
        <v>2958465</v>
      </c>
    </row>
    <row r="1419" spans="1:4">
      <c r="A1419">
        <v>2407</v>
      </c>
      <c r="B1419" t="s">
        <v>3730</v>
      </c>
      <c r="C1419" s="1">
        <v>40179</v>
      </c>
      <c r="D1419" s="1">
        <v>2958465</v>
      </c>
    </row>
    <row r="1420" spans="1:4">
      <c r="A1420">
        <v>2409</v>
      </c>
      <c r="B1420" t="s">
        <v>3731</v>
      </c>
      <c r="C1420" s="1">
        <v>40179</v>
      </c>
      <c r="D1420" s="1">
        <v>2958465</v>
      </c>
    </row>
    <row r="1421" spans="1:4">
      <c r="A1421">
        <v>2410</v>
      </c>
      <c r="B1421" t="s">
        <v>3732</v>
      </c>
      <c r="C1421" s="1">
        <v>40179</v>
      </c>
      <c r="D1421" s="1">
        <v>2958465</v>
      </c>
    </row>
    <row r="1422" spans="1:4">
      <c r="A1422">
        <v>2411</v>
      </c>
      <c r="B1422" t="s">
        <v>3733</v>
      </c>
      <c r="C1422" s="1">
        <v>40179</v>
      </c>
      <c r="D1422" s="1">
        <v>2958465</v>
      </c>
    </row>
    <row r="1423" spans="1:4">
      <c r="A1423">
        <v>2412</v>
      </c>
      <c r="B1423" t="s">
        <v>3734</v>
      </c>
      <c r="C1423" s="1">
        <v>40179</v>
      </c>
      <c r="D1423" s="1">
        <v>2958465</v>
      </c>
    </row>
    <row r="1424" spans="1:4">
      <c r="A1424">
        <v>2413</v>
      </c>
      <c r="B1424" t="s">
        <v>3735</v>
      </c>
      <c r="C1424" s="1">
        <v>40179</v>
      </c>
      <c r="D1424" s="1">
        <v>2958465</v>
      </c>
    </row>
    <row r="1425" spans="1:4">
      <c r="A1425">
        <v>2414</v>
      </c>
      <c r="B1425" t="s">
        <v>3736</v>
      </c>
      <c r="C1425" s="1">
        <v>40179</v>
      </c>
      <c r="D1425" s="1">
        <v>2958465</v>
      </c>
    </row>
    <row r="1426" spans="1:4">
      <c r="A1426">
        <v>2415</v>
      </c>
      <c r="B1426" t="s">
        <v>3737</v>
      </c>
      <c r="C1426" s="1">
        <v>40179</v>
      </c>
      <c r="D1426" s="1">
        <v>2958465</v>
      </c>
    </row>
    <row r="1427" spans="1:4">
      <c r="A1427">
        <v>2416</v>
      </c>
      <c r="B1427" t="s">
        <v>3738</v>
      </c>
      <c r="C1427" s="1">
        <v>40179</v>
      </c>
      <c r="D1427" s="1">
        <v>2958465</v>
      </c>
    </row>
    <row r="1428" spans="1:4">
      <c r="A1428">
        <v>2417</v>
      </c>
      <c r="B1428" t="s">
        <v>3739</v>
      </c>
      <c r="C1428" s="1">
        <v>40179</v>
      </c>
      <c r="D1428" s="1">
        <v>2958465</v>
      </c>
    </row>
    <row r="1429" spans="1:4">
      <c r="A1429">
        <v>2418</v>
      </c>
      <c r="B1429" t="s">
        <v>3740</v>
      </c>
      <c r="C1429" s="1">
        <v>40179</v>
      </c>
      <c r="D1429" s="1">
        <v>2958465</v>
      </c>
    </row>
    <row r="1430" spans="1:4">
      <c r="A1430">
        <v>2419</v>
      </c>
      <c r="B1430" t="s">
        <v>3741</v>
      </c>
      <c r="C1430" s="1">
        <v>40179</v>
      </c>
      <c r="D1430" s="1">
        <v>2958465</v>
      </c>
    </row>
    <row r="1431" spans="1:4">
      <c r="A1431">
        <v>2420</v>
      </c>
      <c r="B1431" t="s">
        <v>3742</v>
      </c>
      <c r="C1431" s="1">
        <v>40179</v>
      </c>
      <c r="D1431" s="1">
        <v>2958465</v>
      </c>
    </row>
    <row r="1432" spans="1:4">
      <c r="A1432">
        <v>2421</v>
      </c>
      <c r="B1432" t="s">
        <v>3743</v>
      </c>
      <c r="C1432" s="1">
        <v>40179</v>
      </c>
      <c r="D1432" s="1">
        <v>2958465</v>
      </c>
    </row>
    <row r="1433" spans="1:4">
      <c r="A1433">
        <v>2422</v>
      </c>
      <c r="B1433" t="s">
        <v>3744</v>
      </c>
      <c r="C1433" s="1">
        <v>40179</v>
      </c>
      <c r="D1433" s="1">
        <v>2958465</v>
      </c>
    </row>
    <row r="1434" spans="1:4">
      <c r="A1434">
        <v>2423</v>
      </c>
      <c r="B1434" t="s">
        <v>3745</v>
      </c>
      <c r="C1434" s="1">
        <v>40179</v>
      </c>
      <c r="D1434" s="1">
        <v>2958465</v>
      </c>
    </row>
    <row r="1435" spans="1:4">
      <c r="A1435">
        <v>2424</v>
      </c>
      <c r="B1435" t="s">
        <v>3746</v>
      </c>
      <c r="C1435" s="1">
        <v>40179</v>
      </c>
      <c r="D1435" s="1">
        <v>2958465</v>
      </c>
    </row>
    <row r="1436" spans="1:4">
      <c r="A1436">
        <v>2425</v>
      </c>
      <c r="B1436" t="s">
        <v>3747</v>
      </c>
      <c r="C1436" s="1">
        <v>40179</v>
      </c>
      <c r="D1436" s="1">
        <v>2958465</v>
      </c>
    </row>
    <row r="1437" spans="1:4">
      <c r="A1437">
        <v>2426</v>
      </c>
      <c r="B1437" t="s">
        <v>3748</v>
      </c>
      <c r="C1437" s="1">
        <v>40179</v>
      </c>
      <c r="D1437" s="1">
        <v>2958465</v>
      </c>
    </row>
    <row r="1438" spans="1:4">
      <c r="A1438">
        <v>2428</v>
      </c>
      <c r="B1438" t="s">
        <v>3749</v>
      </c>
      <c r="C1438" s="1">
        <v>40179</v>
      </c>
      <c r="D1438" s="1">
        <v>2958465</v>
      </c>
    </row>
    <row r="1439" spans="1:4">
      <c r="A1439">
        <v>2429</v>
      </c>
      <c r="B1439" t="s">
        <v>100</v>
      </c>
      <c r="C1439" s="1">
        <v>40179</v>
      </c>
      <c r="D1439" s="1">
        <v>2958465</v>
      </c>
    </row>
    <row r="1440" spans="1:4">
      <c r="A1440">
        <v>2430</v>
      </c>
      <c r="B1440" t="s">
        <v>3750</v>
      </c>
      <c r="C1440" s="1">
        <v>40179</v>
      </c>
      <c r="D1440" s="1">
        <v>2958465</v>
      </c>
    </row>
    <row r="1441" spans="1:4">
      <c r="A1441">
        <v>2431</v>
      </c>
      <c r="B1441" t="s">
        <v>3751</v>
      </c>
      <c r="C1441" s="1">
        <v>40179</v>
      </c>
      <c r="D1441" s="1">
        <v>2958465</v>
      </c>
    </row>
    <row r="1442" spans="1:4">
      <c r="A1442">
        <v>2432</v>
      </c>
      <c r="B1442" t="s">
        <v>3752</v>
      </c>
      <c r="C1442" s="1">
        <v>40179</v>
      </c>
      <c r="D1442" s="1">
        <v>2958465</v>
      </c>
    </row>
    <row r="1443" spans="1:4">
      <c r="A1443">
        <v>2433</v>
      </c>
      <c r="B1443" t="s">
        <v>3753</v>
      </c>
      <c r="C1443" s="1">
        <v>40179</v>
      </c>
      <c r="D1443" s="1">
        <v>2958465</v>
      </c>
    </row>
    <row r="1444" spans="1:4">
      <c r="A1444">
        <v>2434</v>
      </c>
      <c r="B1444" t="s">
        <v>3754</v>
      </c>
      <c r="C1444" s="1">
        <v>40179</v>
      </c>
      <c r="D1444" s="1">
        <v>2958465</v>
      </c>
    </row>
    <row r="1445" spans="1:4">
      <c r="A1445">
        <v>2435</v>
      </c>
      <c r="B1445" t="s">
        <v>3755</v>
      </c>
      <c r="C1445" s="1">
        <v>40179</v>
      </c>
      <c r="D1445" s="1">
        <v>2958465</v>
      </c>
    </row>
    <row r="1446" spans="1:4">
      <c r="A1446">
        <v>2437</v>
      </c>
      <c r="B1446" t="s">
        <v>3756</v>
      </c>
      <c r="C1446" s="1">
        <v>40179</v>
      </c>
      <c r="D1446" s="1">
        <v>2958465</v>
      </c>
    </row>
    <row r="1447" spans="1:4">
      <c r="A1447">
        <v>2439</v>
      </c>
      <c r="B1447" t="s">
        <v>3757</v>
      </c>
      <c r="C1447" s="1">
        <v>40179</v>
      </c>
      <c r="D1447" s="1">
        <v>2958465</v>
      </c>
    </row>
    <row r="1448" spans="1:4">
      <c r="A1448">
        <v>2441</v>
      </c>
      <c r="B1448" t="s">
        <v>3758</v>
      </c>
      <c r="C1448" s="1">
        <v>40179</v>
      </c>
      <c r="D1448" s="1">
        <v>40543</v>
      </c>
    </row>
    <row r="1449" spans="1:4">
      <c r="A1449">
        <v>2442</v>
      </c>
      <c r="B1449" t="s">
        <v>3759</v>
      </c>
      <c r="C1449" s="1">
        <v>40179</v>
      </c>
      <c r="D1449" s="1">
        <v>2958465</v>
      </c>
    </row>
    <row r="1450" spans="1:4">
      <c r="A1450">
        <v>2443</v>
      </c>
      <c r="B1450" t="s">
        <v>101</v>
      </c>
      <c r="C1450" s="1">
        <v>40179</v>
      </c>
      <c r="D1450" s="1">
        <v>2958465</v>
      </c>
    </row>
    <row r="1451" spans="1:4">
      <c r="A1451">
        <v>2444</v>
      </c>
      <c r="B1451" t="s">
        <v>3760</v>
      </c>
      <c r="C1451" s="1">
        <v>40179</v>
      </c>
      <c r="D1451" s="1">
        <v>2958465</v>
      </c>
    </row>
    <row r="1452" spans="1:4">
      <c r="A1452">
        <v>2445</v>
      </c>
      <c r="B1452" t="s">
        <v>3761</v>
      </c>
      <c r="C1452" s="1">
        <v>40179</v>
      </c>
      <c r="D1452" s="1">
        <v>2958465</v>
      </c>
    </row>
    <row r="1453" spans="1:4">
      <c r="A1453">
        <v>2446</v>
      </c>
      <c r="B1453" t="s">
        <v>3762</v>
      </c>
      <c r="C1453" s="1">
        <v>40179</v>
      </c>
      <c r="D1453" s="1">
        <v>2958465</v>
      </c>
    </row>
    <row r="1454" spans="1:4">
      <c r="A1454">
        <v>2447</v>
      </c>
      <c r="B1454" t="s">
        <v>3763</v>
      </c>
      <c r="C1454" s="1">
        <v>40179</v>
      </c>
      <c r="D1454" s="1">
        <v>2958465</v>
      </c>
    </row>
    <row r="1455" spans="1:4">
      <c r="A1455">
        <v>2448</v>
      </c>
      <c r="B1455" t="s">
        <v>3764</v>
      </c>
      <c r="C1455" s="1">
        <v>40179</v>
      </c>
      <c r="D1455" s="1">
        <v>2958465</v>
      </c>
    </row>
    <row r="1456" spans="1:4">
      <c r="A1456">
        <v>2449</v>
      </c>
      <c r="B1456" t="s">
        <v>3765</v>
      </c>
      <c r="C1456" s="1">
        <v>40179</v>
      </c>
      <c r="D1456" s="1">
        <v>2958465</v>
      </c>
    </row>
    <row r="1457" spans="1:4">
      <c r="A1457">
        <v>2450</v>
      </c>
      <c r="B1457" t="s">
        <v>3766</v>
      </c>
      <c r="C1457" s="1">
        <v>40179</v>
      </c>
      <c r="D1457" s="1">
        <v>2958465</v>
      </c>
    </row>
    <row r="1458" spans="1:4">
      <c r="A1458">
        <v>2451</v>
      </c>
      <c r="B1458" t="s">
        <v>3767</v>
      </c>
      <c r="C1458" s="1">
        <v>40179</v>
      </c>
      <c r="D1458" s="1">
        <v>2958465</v>
      </c>
    </row>
    <row r="1459" spans="1:4">
      <c r="A1459">
        <v>2452</v>
      </c>
      <c r="B1459" t="s">
        <v>3768</v>
      </c>
      <c r="C1459" s="1">
        <v>40179</v>
      </c>
      <c r="D1459" s="1">
        <v>2958465</v>
      </c>
    </row>
    <row r="1460" spans="1:4">
      <c r="A1460">
        <v>2453</v>
      </c>
      <c r="B1460" t="s">
        <v>3769</v>
      </c>
      <c r="C1460" s="1">
        <v>40179</v>
      </c>
      <c r="D1460" s="1">
        <v>2958465</v>
      </c>
    </row>
    <row r="1461" spans="1:4">
      <c r="A1461">
        <v>2455</v>
      </c>
      <c r="B1461" t="s">
        <v>3770</v>
      </c>
      <c r="C1461" s="1">
        <v>40179</v>
      </c>
      <c r="D1461" s="1">
        <v>2958465</v>
      </c>
    </row>
    <row r="1462" spans="1:4">
      <c r="A1462">
        <v>2456</v>
      </c>
      <c r="B1462" t="s">
        <v>3771</v>
      </c>
      <c r="C1462" s="1">
        <v>40179</v>
      </c>
      <c r="D1462" s="1">
        <v>2958465</v>
      </c>
    </row>
    <row r="1463" spans="1:4">
      <c r="A1463">
        <v>2457</v>
      </c>
      <c r="B1463" t="s">
        <v>3772</v>
      </c>
      <c r="C1463" s="1">
        <v>40179</v>
      </c>
      <c r="D1463" s="1">
        <v>2958465</v>
      </c>
    </row>
    <row r="1464" spans="1:4">
      <c r="A1464">
        <v>2458</v>
      </c>
      <c r="B1464" t="s">
        <v>3773</v>
      </c>
      <c r="C1464" s="1">
        <v>40179</v>
      </c>
      <c r="D1464" s="1">
        <v>2958465</v>
      </c>
    </row>
    <row r="1465" spans="1:4">
      <c r="A1465">
        <v>2459</v>
      </c>
      <c r="B1465" t="s">
        <v>102</v>
      </c>
      <c r="C1465" s="1">
        <v>40179</v>
      </c>
      <c r="D1465" s="1">
        <v>2958465</v>
      </c>
    </row>
    <row r="1466" spans="1:4">
      <c r="A1466">
        <v>2460</v>
      </c>
      <c r="B1466" t="s">
        <v>3774</v>
      </c>
      <c r="C1466" s="1">
        <v>40179</v>
      </c>
      <c r="D1466" s="1">
        <v>2958465</v>
      </c>
    </row>
    <row r="1467" spans="1:4">
      <c r="A1467">
        <v>2461</v>
      </c>
      <c r="B1467" t="s">
        <v>3775</v>
      </c>
      <c r="C1467" s="1">
        <v>40179</v>
      </c>
      <c r="D1467" s="1">
        <v>2958465</v>
      </c>
    </row>
    <row r="1468" spans="1:4">
      <c r="A1468">
        <v>2462</v>
      </c>
      <c r="B1468" t="s">
        <v>103</v>
      </c>
      <c r="C1468" s="1">
        <v>40179</v>
      </c>
      <c r="D1468" s="1">
        <v>2958465</v>
      </c>
    </row>
    <row r="1469" spans="1:4">
      <c r="A1469">
        <v>2463</v>
      </c>
      <c r="B1469" t="s">
        <v>3776</v>
      </c>
      <c r="C1469" s="1">
        <v>40179</v>
      </c>
      <c r="D1469" s="1">
        <v>2958465</v>
      </c>
    </row>
    <row r="1470" spans="1:4">
      <c r="A1470">
        <v>2464</v>
      </c>
      <c r="B1470" t="s">
        <v>3777</v>
      </c>
      <c r="C1470" s="1">
        <v>40179</v>
      </c>
      <c r="D1470" s="1">
        <v>2958465</v>
      </c>
    </row>
    <row r="1471" spans="1:4">
      <c r="A1471">
        <v>2465</v>
      </c>
      <c r="B1471" t="s">
        <v>104</v>
      </c>
      <c r="C1471" s="1">
        <v>40179</v>
      </c>
      <c r="D1471" s="1">
        <v>2958465</v>
      </c>
    </row>
    <row r="1472" spans="1:4">
      <c r="A1472">
        <v>2467</v>
      </c>
      <c r="B1472" t="s">
        <v>105</v>
      </c>
      <c r="C1472" s="1">
        <v>40179</v>
      </c>
      <c r="D1472" s="1">
        <v>2958465</v>
      </c>
    </row>
    <row r="1473" spans="1:4">
      <c r="A1473">
        <v>2468</v>
      </c>
      <c r="B1473" t="s">
        <v>3778</v>
      </c>
      <c r="C1473" s="1">
        <v>40178</v>
      </c>
      <c r="D1473" s="1">
        <v>2958465</v>
      </c>
    </row>
    <row r="1474" spans="1:4">
      <c r="A1474">
        <v>2469</v>
      </c>
      <c r="B1474" t="s">
        <v>106</v>
      </c>
      <c r="C1474" s="1">
        <v>40179</v>
      </c>
      <c r="D1474" s="1">
        <v>2958465</v>
      </c>
    </row>
    <row r="1475" spans="1:4">
      <c r="A1475">
        <v>2471</v>
      </c>
      <c r="B1475" t="s">
        <v>3779</v>
      </c>
      <c r="C1475" s="1">
        <v>40179</v>
      </c>
      <c r="D1475" s="1">
        <v>2958465</v>
      </c>
    </row>
    <row r="1476" spans="1:4">
      <c r="A1476">
        <v>2473</v>
      </c>
      <c r="B1476" t="s">
        <v>3780</v>
      </c>
      <c r="C1476" s="1">
        <v>40179</v>
      </c>
      <c r="D1476" s="1">
        <v>2958465</v>
      </c>
    </row>
    <row r="1477" spans="1:4">
      <c r="A1477">
        <v>2475</v>
      </c>
      <c r="B1477" t="s">
        <v>3781</v>
      </c>
      <c r="C1477" s="1">
        <v>40179</v>
      </c>
      <c r="D1477" s="1">
        <v>2958465</v>
      </c>
    </row>
    <row r="1478" spans="1:4">
      <c r="A1478">
        <v>2476</v>
      </c>
      <c r="B1478" t="s">
        <v>3782</v>
      </c>
      <c r="C1478" s="1">
        <v>40179</v>
      </c>
      <c r="D1478" s="1">
        <v>2958465</v>
      </c>
    </row>
    <row r="1479" spans="1:4">
      <c r="A1479">
        <v>2477</v>
      </c>
      <c r="B1479" t="s">
        <v>3783</v>
      </c>
      <c r="C1479" s="1">
        <v>40179</v>
      </c>
      <c r="D1479" s="1">
        <v>2958465</v>
      </c>
    </row>
    <row r="1480" spans="1:4">
      <c r="A1480">
        <v>2478</v>
      </c>
      <c r="B1480" t="s">
        <v>3784</v>
      </c>
      <c r="C1480" s="1">
        <v>40179</v>
      </c>
      <c r="D1480" s="1">
        <v>2958465</v>
      </c>
    </row>
    <row r="1481" spans="1:4">
      <c r="A1481">
        <v>2479</v>
      </c>
      <c r="B1481" t="s">
        <v>3785</v>
      </c>
      <c r="C1481" s="1">
        <v>40179</v>
      </c>
      <c r="D1481" s="1">
        <v>2958465</v>
      </c>
    </row>
    <row r="1482" spans="1:4">
      <c r="A1482">
        <v>2480</v>
      </c>
      <c r="B1482" t="s">
        <v>3786</v>
      </c>
      <c r="C1482" s="1">
        <v>40179</v>
      </c>
      <c r="D1482" s="1">
        <v>2958465</v>
      </c>
    </row>
    <row r="1483" spans="1:4">
      <c r="A1483">
        <v>2481</v>
      </c>
      <c r="B1483" t="s">
        <v>3787</v>
      </c>
      <c r="C1483" s="1">
        <v>40179</v>
      </c>
      <c r="D1483" s="1">
        <v>2958465</v>
      </c>
    </row>
    <row r="1484" spans="1:4">
      <c r="A1484">
        <v>2482</v>
      </c>
      <c r="B1484" t="s">
        <v>3788</v>
      </c>
      <c r="C1484" s="1">
        <v>40179</v>
      </c>
      <c r="D1484" s="1">
        <v>2958465</v>
      </c>
    </row>
    <row r="1485" spans="1:4">
      <c r="A1485">
        <v>2483</v>
      </c>
      <c r="B1485" t="s">
        <v>3789</v>
      </c>
      <c r="C1485" s="1">
        <v>40179</v>
      </c>
      <c r="D1485" s="1">
        <v>2958465</v>
      </c>
    </row>
    <row r="1486" spans="1:4">
      <c r="A1486">
        <v>2484</v>
      </c>
      <c r="B1486" t="s">
        <v>3790</v>
      </c>
      <c r="C1486" s="1">
        <v>40179</v>
      </c>
      <c r="D1486" s="1">
        <v>2958465</v>
      </c>
    </row>
    <row r="1487" spans="1:4">
      <c r="A1487">
        <v>2485</v>
      </c>
      <c r="B1487" t="s">
        <v>3791</v>
      </c>
      <c r="C1487" s="1">
        <v>40179</v>
      </c>
      <c r="D1487" s="1">
        <v>2958465</v>
      </c>
    </row>
    <row r="1488" spans="1:4">
      <c r="A1488">
        <v>2487</v>
      </c>
      <c r="B1488" t="s">
        <v>3792</v>
      </c>
      <c r="C1488" s="1">
        <v>40179</v>
      </c>
      <c r="D1488" s="1">
        <v>2958465</v>
      </c>
    </row>
    <row r="1489" spans="1:4">
      <c r="A1489">
        <v>2488</v>
      </c>
      <c r="B1489" t="s">
        <v>3793</v>
      </c>
      <c r="C1489" s="1">
        <v>40179</v>
      </c>
      <c r="D1489" s="1">
        <v>2958465</v>
      </c>
    </row>
    <row r="1490" spans="1:4">
      <c r="A1490">
        <v>2489</v>
      </c>
      <c r="B1490" t="s">
        <v>3794</v>
      </c>
      <c r="C1490" s="1">
        <v>40179</v>
      </c>
      <c r="D1490" s="1">
        <v>2958465</v>
      </c>
    </row>
    <row r="1491" spans="1:4">
      <c r="A1491">
        <v>2490</v>
      </c>
      <c r="B1491" t="s">
        <v>3795</v>
      </c>
      <c r="C1491" s="1">
        <v>40179</v>
      </c>
      <c r="D1491" s="1">
        <v>2958465</v>
      </c>
    </row>
    <row r="1492" spans="1:4">
      <c r="A1492">
        <v>2491</v>
      </c>
      <c r="B1492" t="s">
        <v>3796</v>
      </c>
      <c r="C1492" s="1">
        <v>40179</v>
      </c>
      <c r="D1492" s="1">
        <v>2958465</v>
      </c>
    </row>
    <row r="1493" spans="1:4">
      <c r="A1493">
        <v>2492</v>
      </c>
      <c r="B1493" t="s">
        <v>3797</v>
      </c>
      <c r="C1493" s="1">
        <v>40179</v>
      </c>
      <c r="D1493" s="1">
        <v>2958465</v>
      </c>
    </row>
    <row r="1494" spans="1:4">
      <c r="A1494">
        <v>2493</v>
      </c>
      <c r="B1494" t="s">
        <v>3798</v>
      </c>
      <c r="C1494" s="1">
        <v>40179</v>
      </c>
      <c r="D1494" s="1">
        <v>2958465</v>
      </c>
    </row>
    <row r="1495" spans="1:4">
      <c r="A1495">
        <v>2494</v>
      </c>
      <c r="B1495" t="s">
        <v>3799</v>
      </c>
      <c r="C1495" s="1">
        <v>40179</v>
      </c>
      <c r="D1495" s="1">
        <v>2958465</v>
      </c>
    </row>
    <row r="1496" spans="1:4">
      <c r="A1496">
        <v>2495</v>
      </c>
      <c r="B1496" t="s">
        <v>3800</v>
      </c>
      <c r="C1496" s="1">
        <v>40179</v>
      </c>
      <c r="D1496" s="1">
        <v>2958465</v>
      </c>
    </row>
    <row r="1497" spans="1:4">
      <c r="A1497">
        <v>2496</v>
      </c>
      <c r="B1497" t="s">
        <v>3801</v>
      </c>
      <c r="C1497" s="1">
        <v>40179</v>
      </c>
      <c r="D1497" s="1">
        <v>2958465</v>
      </c>
    </row>
    <row r="1498" spans="1:4">
      <c r="A1498">
        <v>2497</v>
      </c>
      <c r="B1498" t="s">
        <v>3802</v>
      </c>
      <c r="C1498" s="1">
        <v>40179</v>
      </c>
      <c r="D1498" s="1">
        <v>2958465</v>
      </c>
    </row>
    <row r="1499" spans="1:4">
      <c r="A1499">
        <v>2498</v>
      </c>
      <c r="B1499" t="s">
        <v>3803</v>
      </c>
      <c r="C1499" s="1">
        <v>40179</v>
      </c>
      <c r="D1499" s="1">
        <v>2958465</v>
      </c>
    </row>
    <row r="1500" spans="1:4">
      <c r="A1500">
        <v>2499</v>
      </c>
      <c r="B1500" t="s">
        <v>3804</v>
      </c>
      <c r="C1500" s="1">
        <v>40179</v>
      </c>
      <c r="D1500" s="1">
        <v>2958465</v>
      </c>
    </row>
    <row r="1501" spans="1:4">
      <c r="A1501">
        <v>2500</v>
      </c>
      <c r="B1501" t="s">
        <v>3805</v>
      </c>
      <c r="C1501" s="1">
        <v>40179</v>
      </c>
      <c r="D1501" s="1">
        <v>2958465</v>
      </c>
    </row>
    <row r="1502" spans="1:4">
      <c r="A1502">
        <v>2503</v>
      </c>
      <c r="B1502" t="s">
        <v>3806</v>
      </c>
      <c r="C1502" s="1">
        <v>40179</v>
      </c>
      <c r="D1502" s="1">
        <v>2958465</v>
      </c>
    </row>
    <row r="1503" spans="1:4">
      <c r="A1503">
        <v>2504</v>
      </c>
      <c r="B1503" t="s">
        <v>3807</v>
      </c>
      <c r="C1503" s="1">
        <v>40179</v>
      </c>
      <c r="D1503" s="1">
        <v>2958465</v>
      </c>
    </row>
    <row r="1504" spans="1:4">
      <c r="A1504">
        <v>2505</v>
      </c>
      <c r="B1504" t="s">
        <v>3808</v>
      </c>
      <c r="C1504" s="1">
        <v>40179</v>
      </c>
      <c r="D1504" s="1">
        <v>2958465</v>
      </c>
    </row>
    <row r="1505" spans="1:4">
      <c r="A1505">
        <v>2506</v>
      </c>
      <c r="B1505" t="s">
        <v>3809</v>
      </c>
      <c r="C1505" s="1">
        <v>40179</v>
      </c>
      <c r="D1505" s="1">
        <v>2958465</v>
      </c>
    </row>
    <row r="1506" spans="1:4">
      <c r="A1506">
        <v>2507</v>
      </c>
      <c r="B1506" t="s">
        <v>3810</v>
      </c>
      <c r="C1506" s="1">
        <v>40179</v>
      </c>
      <c r="D1506" s="1">
        <v>2958465</v>
      </c>
    </row>
    <row r="1507" spans="1:4">
      <c r="A1507">
        <v>2508</v>
      </c>
      <c r="B1507" t="s">
        <v>3811</v>
      </c>
      <c r="C1507" s="1">
        <v>40179</v>
      </c>
      <c r="D1507" s="1">
        <v>2958465</v>
      </c>
    </row>
    <row r="1508" spans="1:4">
      <c r="A1508">
        <v>2509</v>
      </c>
      <c r="B1508" t="s">
        <v>3812</v>
      </c>
      <c r="C1508" s="1">
        <v>40179</v>
      </c>
      <c r="D1508" s="1">
        <v>2958465</v>
      </c>
    </row>
    <row r="1509" spans="1:4">
      <c r="A1509">
        <v>2510</v>
      </c>
      <c r="B1509" t="s">
        <v>3813</v>
      </c>
      <c r="C1509" s="1">
        <v>40179</v>
      </c>
      <c r="D1509" s="1">
        <v>2958465</v>
      </c>
    </row>
    <row r="1510" spans="1:4">
      <c r="A1510">
        <v>2511</v>
      </c>
      <c r="B1510" t="s">
        <v>3814</v>
      </c>
      <c r="C1510" s="1">
        <v>40179</v>
      </c>
      <c r="D1510" s="1">
        <v>2958465</v>
      </c>
    </row>
    <row r="1511" spans="1:4">
      <c r="A1511">
        <v>2512</v>
      </c>
      <c r="B1511" t="s">
        <v>3815</v>
      </c>
      <c r="C1511" s="1">
        <v>40179</v>
      </c>
      <c r="D1511" s="1">
        <v>2958465</v>
      </c>
    </row>
    <row r="1512" spans="1:4">
      <c r="A1512">
        <v>2513</v>
      </c>
      <c r="B1512" t="s">
        <v>3816</v>
      </c>
      <c r="C1512" s="1">
        <v>40179</v>
      </c>
      <c r="D1512" s="1">
        <v>2958465</v>
      </c>
    </row>
    <row r="1513" spans="1:4">
      <c r="A1513">
        <v>2514</v>
      </c>
      <c r="B1513" t="s">
        <v>3817</v>
      </c>
      <c r="C1513" s="1">
        <v>40179</v>
      </c>
      <c r="D1513" s="1">
        <v>2958465</v>
      </c>
    </row>
    <row r="1514" spans="1:4">
      <c r="A1514">
        <v>2515</v>
      </c>
      <c r="B1514" t="s">
        <v>3818</v>
      </c>
      <c r="C1514" s="1">
        <v>40179</v>
      </c>
      <c r="D1514" s="1">
        <v>2958465</v>
      </c>
    </row>
    <row r="1515" spans="1:4">
      <c r="A1515">
        <v>2516</v>
      </c>
      <c r="B1515" t="s">
        <v>3819</v>
      </c>
      <c r="C1515" s="1">
        <v>40179</v>
      </c>
      <c r="D1515" s="1">
        <v>2958465</v>
      </c>
    </row>
    <row r="1516" spans="1:4">
      <c r="A1516">
        <v>2517</v>
      </c>
      <c r="B1516" t="s">
        <v>3820</v>
      </c>
      <c r="C1516" s="1">
        <v>40179</v>
      </c>
      <c r="D1516" s="1">
        <v>2958465</v>
      </c>
    </row>
    <row r="1517" spans="1:4">
      <c r="A1517">
        <v>2518</v>
      </c>
      <c r="B1517" t="s">
        <v>3821</v>
      </c>
      <c r="C1517" s="1">
        <v>40179</v>
      </c>
      <c r="D1517" s="1">
        <v>2958465</v>
      </c>
    </row>
    <row r="1518" spans="1:4">
      <c r="A1518">
        <v>2519</v>
      </c>
      <c r="B1518" t="s">
        <v>3822</v>
      </c>
      <c r="C1518" s="1">
        <v>40179</v>
      </c>
      <c r="D1518" s="1">
        <v>2958465</v>
      </c>
    </row>
    <row r="1519" spans="1:4">
      <c r="A1519">
        <v>2520</v>
      </c>
      <c r="B1519" t="s">
        <v>3823</v>
      </c>
      <c r="C1519" s="1">
        <v>40179</v>
      </c>
      <c r="D1519" s="1">
        <v>2958465</v>
      </c>
    </row>
    <row r="1520" spans="1:4">
      <c r="A1520">
        <v>2521</v>
      </c>
      <c r="B1520" t="s">
        <v>3824</v>
      </c>
      <c r="C1520" s="1">
        <v>40179</v>
      </c>
      <c r="D1520" s="1">
        <v>2958465</v>
      </c>
    </row>
    <row r="1521" spans="1:4">
      <c r="A1521">
        <v>2522</v>
      </c>
      <c r="B1521" t="s">
        <v>3825</v>
      </c>
      <c r="C1521" s="1">
        <v>40179</v>
      </c>
      <c r="D1521" s="1">
        <v>2958465</v>
      </c>
    </row>
    <row r="1522" spans="1:4">
      <c r="A1522">
        <v>2525</v>
      </c>
      <c r="B1522" t="s">
        <v>3826</v>
      </c>
      <c r="C1522" s="1">
        <v>40179</v>
      </c>
      <c r="D1522" s="1">
        <v>2958465</v>
      </c>
    </row>
    <row r="1523" spans="1:4">
      <c r="A1523">
        <v>2526</v>
      </c>
      <c r="B1523" t="s">
        <v>3827</v>
      </c>
      <c r="C1523" s="1">
        <v>40179</v>
      </c>
      <c r="D1523" s="1">
        <v>2958465</v>
      </c>
    </row>
    <row r="1524" spans="1:4">
      <c r="A1524">
        <v>2528</v>
      </c>
      <c r="B1524" t="s">
        <v>3828</v>
      </c>
      <c r="C1524" s="1">
        <v>40179</v>
      </c>
      <c r="D1524" s="1">
        <v>2958465</v>
      </c>
    </row>
    <row r="1525" spans="1:4">
      <c r="A1525">
        <v>2529</v>
      </c>
      <c r="B1525" t="s">
        <v>3829</v>
      </c>
      <c r="C1525" s="1">
        <v>40179</v>
      </c>
      <c r="D1525" s="1">
        <v>2958465</v>
      </c>
    </row>
    <row r="1526" spans="1:4">
      <c r="A1526">
        <v>2530</v>
      </c>
      <c r="B1526" t="s">
        <v>3830</v>
      </c>
      <c r="C1526" s="1">
        <v>40179</v>
      </c>
      <c r="D1526" s="1">
        <v>2958465</v>
      </c>
    </row>
    <row r="1527" spans="1:4">
      <c r="A1527">
        <v>2531</v>
      </c>
      <c r="B1527" t="s">
        <v>3831</v>
      </c>
      <c r="C1527" s="1">
        <v>40179</v>
      </c>
      <c r="D1527" s="1">
        <v>2958465</v>
      </c>
    </row>
    <row r="1528" spans="1:4">
      <c r="A1528">
        <v>2532</v>
      </c>
      <c r="B1528" t="s">
        <v>3832</v>
      </c>
      <c r="C1528" s="1">
        <v>40179</v>
      </c>
      <c r="D1528" s="1">
        <v>2958465</v>
      </c>
    </row>
    <row r="1529" spans="1:4">
      <c r="A1529">
        <v>2535</v>
      </c>
      <c r="B1529" t="s">
        <v>3833</v>
      </c>
      <c r="C1529" s="1">
        <v>40179</v>
      </c>
      <c r="D1529" s="1">
        <v>2958465</v>
      </c>
    </row>
    <row r="1530" spans="1:4">
      <c r="A1530">
        <v>2536</v>
      </c>
      <c r="B1530" t="s">
        <v>3834</v>
      </c>
      <c r="C1530" s="1">
        <v>40179</v>
      </c>
      <c r="D1530" s="1">
        <v>2958465</v>
      </c>
    </row>
    <row r="1531" spans="1:4">
      <c r="A1531">
        <v>2537</v>
      </c>
      <c r="B1531" t="s">
        <v>3835</v>
      </c>
      <c r="C1531" s="1">
        <v>40179</v>
      </c>
      <c r="D1531" s="1">
        <v>2958465</v>
      </c>
    </row>
    <row r="1532" spans="1:4">
      <c r="A1532">
        <v>2541</v>
      </c>
      <c r="B1532" t="s">
        <v>3836</v>
      </c>
      <c r="C1532" s="1">
        <v>40179</v>
      </c>
      <c r="D1532" s="1">
        <v>2958465</v>
      </c>
    </row>
    <row r="1533" spans="1:4">
      <c r="A1533">
        <v>2542</v>
      </c>
      <c r="B1533" t="s">
        <v>3837</v>
      </c>
      <c r="C1533" s="1">
        <v>40179</v>
      </c>
      <c r="D1533" s="1">
        <v>2958465</v>
      </c>
    </row>
    <row r="1534" spans="1:4">
      <c r="A1534">
        <v>2543</v>
      </c>
      <c r="B1534" t="s">
        <v>3838</v>
      </c>
      <c r="C1534" s="1">
        <v>40179</v>
      </c>
      <c r="D1534" s="1">
        <v>2958465</v>
      </c>
    </row>
    <row r="1535" spans="1:4">
      <c r="A1535">
        <v>2544</v>
      </c>
      <c r="B1535" t="s">
        <v>3839</v>
      </c>
      <c r="C1535" s="1">
        <v>40179</v>
      </c>
      <c r="D1535" s="1">
        <v>2958465</v>
      </c>
    </row>
    <row r="1536" spans="1:4">
      <c r="A1536">
        <v>2546</v>
      </c>
      <c r="B1536" t="s">
        <v>3840</v>
      </c>
      <c r="C1536" s="1">
        <v>40179</v>
      </c>
      <c r="D1536" s="1">
        <v>2958465</v>
      </c>
    </row>
    <row r="1537" spans="1:4">
      <c r="A1537">
        <v>2547</v>
      </c>
      <c r="B1537" t="s">
        <v>3841</v>
      </c>
      <c r="C1537" s="1">
        <v>40179</v>
      </c>
      <c r="D1537" s="1">
        <v>2958465</v>
      </c>
    </row>
    <row r="1538" spans="1:4">
      <c r="A1538">
        <v>2548</v>
      </c>
      <c r="B1538" t="s">
        <v>3842</v>
      </c>
      <c r="C1538" s="1">
        <v>40179</v>
      </c>
      <c r="D1538" s="1">
        <v>2958465</v>
      </c>
    </row>
    <row r="1539" spans="1:4">
      <c r="A1539">
        <v>2549</v>
      </c>
      <c r="B1539" t="s">
        <v>3843</v>
      </c>
      <c r="C1539" s="1">
        <v>40179</v>
      </c>
      <c r="D1539" s="1">
        <v>2958465</v>
      </c>
    </row>
    <row r="1540" spans="1:4">
      <c r="A1540">
        <v>2550</v>
      </c>
      <c r="B1540" t="s">
        <v>3844</v>
      </c>
      <c r="C1540" s="1">
        <v>40179</v>
      </c>
      <c r="D1540" s="1">
        <v>2958465</v>
      </c>
    </row>
    <row r="1541" spans="1:4">
      <c r="A1541">
        <v>2551</v>
      </c>
      <c r="B1541" t="s">
        <v>3845</v>
      </c>
      <c r="C1541" s="1">
        <v>40179</v>
      </c>
      <c r="D1541" s="1">
        <v>2958465</v>
      </c>
    </row>
    <row r="1542" spans="1:4">
      <c r="A1542">
        <v>2552</v>
      </c>
      <c r="B1542" t="s">
        <v>3846</v>
      </c>
      <c r="C1542" s="1">
        <v>40179</v>
      </c>
      <c r="D1542" s="1">
        <v>2958465</v>
      </c>
    </row>
    <row r="1543" spans="1:4">
      <c r="A1543">
        <v>2553</v>
      </c>
      <c r="B1543" t="s">
        <v>3847</v>
      </c>
      <c r="C1543" s="1">
        <v>40179</v>
      </c>
      <c r="D1543" s="1">
        <v>2958465</v>
      </c>
    </row>
    <row r="1544" spans="1:4">
      <c r="A1544">
        <v>2554</v>
      </c>
      <c r="B1544" t="s">
        <v>3848</v>
      </c>
      <c r="C1544" s="1">
        <v>40179</v>
      </c>
      <c r="D1544" s="1">
        <v>2958465</v>
      </c>
    </row>
    <row r="1545" spans="1:4">
      <c r="A1545">
        <v>2555</v>
      </c>
      <c r="B1545" t="s">
        <v>3849</v>
      </c>
      <c r="C1545" s="1">
        <v>40179</v>
      </c>
      <c r="D1545" s="1">
        <v>2958465</v>
      </c>
    </row>
    <row r="1546" spans="1:4">
      <c r="A1546">
        <v>2556</v>
      </c>
      <c r="B1546" t="s">
        <v>3850</v>
      </c>
      <c r="C1546" s="1">
        <v>40179</v>
      </c>
      <c r="D1546" s="1">
        <v>2958465</v>
      </c>
    </row>
    <row r="1547" spans="1:4">
      <c r="A1547">
        <v>2557</v>
      </c>
      <c r="B1547" t="s">
        <v>3851</v>
      </c>
      <c r="C1547" s="1">
        <v>40179</v>
      </c>
      <c r="D1547" s="1">
        <v>2958465</v>
      </c>
    </row>
    <row r="1548" spans="1:4">
      <c r="A1548">
        <v>2558</v>
      </c>
      <c r="B1548" t="s">
        <v>3852</v>
      </c>
      <c r="C1548" s="1">
        <v>40179</v>
      </c>
      <c r="D1548" s="1">
        <v>2958465</v>
      </c>
    </row>
    <row r="1549" spans="1:4">
      <c r="A1549">
        <v>2559</v>
      </c>
      <c r="B1549" t="s">
        <v>3853</v>
      </c>
      <c r="C1549" s="1">
        <v>40179</v>
      </c>
      <c r="D1549" s="1">
        <v>2958465</v>
      </c>
    </row>
    <row r="1550" spans="1:4">
      <c r="A1550">
        <v>2560</v>
      </c>
      <c r="B1550" t="s">
        <v>3854</v>
      </c>
      <c r="C1550" s="1">
        <v>40179</v>
      </c>
      <c r="D1550" s="1">
        <v>2958465</v>
      </c>
    </row>
    <row r="1551" spans="1:4">
      <c r="A1551">
        <v>2561</v>
      </c>
      <c r="B1551" t="s">
        <v>3855</v>
      </c>
      <c r="C1551" s="1">
        <v>40179</v>
      </c>
      <c r="D1551" s="1">
        <v>2958465</v>
      </c>
    </row>
    <row r="1552" spans="1:4">
      <c r="A1552">
        <v>2562</v>
      </c>
      <c r="B1552" t="s">
        <v>3856</v>
      </c>
      <c r="C1552" s="1">
        <v>40179</v>
      </c>
      <c r="D1552" s="1">
        <v>2958465</v>
      </c>
    </row>
    <row r="1553" spans="1:4">
      <c r="A1553">
        <v>2563</v>
      </c>
      <c r="B1553" t="s">
        <v>3857</v>
      </c>
      <c r="C1553" s="1">
        <v>40179</v>
      </c>
      <c r="D1553" s="1">
        <v>2958465</v>
      </c>
    </row>
    <row r="1554" spans="1:4">
      <c r="A1554">
        <v>2564</v>
      </c>
      <c r="B1554" t="s">
        <v>3858</v>
      </c>
      <c r="C1554" s="1">
        <v>40179</v>
      </c>
      <c r="D1554" s="1">
        <v>2958465</v>
      </c>
    </row>
    <row r="1555" spans="1:4">
      <c r="A1555">
        <v>2565</v>
      </c>
      <c r="B1555" t="s">
        <v>3859</v>
      </c>
      <c r="C1555" s="1">
        <v>40179</v>
      </c>
      <c r="D1555" s="1">
        <v>2958465</v>
      </c>
    </row>
    <row r="1556" spans="1:4">
      <c r="A1556">
        <v>2566</v>
      </c>
      <c r="B1556" t="s">
        <v>3860</v>
      </c>
      <c r="C1556" s="1">
        <v>40179</v>
      </c>
      <c r="D1556" s="1">
        <v>2958465</v>
      </c>
    </row>
    <row r="1557" spans="1:4">
      <c r="A1557">
        <v>2567</v>
      </c>
      <c r="B1557" t="s">
        <v>3861</v>
      </c>
      <c r="C1557" s="1">
        <v>40179</v>
      </c>
      <c r="D1557" s="1">
        <v>2958465</v>
      </c>
    </row>
    <row r="1558" spans="1:4">
      <c r="A1558">
        <v>2568</v>
      </c>
      <c r="B1558" t="s">
        <v>3862</v>
      </c>
      <c r="C1558" s="1">
        <v>40179</v>
      </c>
      <c r="D1558" s="1">
        <v>2958465</v>
      </c>
    </row>
    <row r="1559" spans="1:4">
      <c r="A1559">
        <v>2569</v>
      </c>
      <c r="B1559" t="s">
        <v>3863</v>
      </c>
      <c r="C1559" s="1">
        <v>40179</v>
      </c>
      <c r="D1559" s="1">
        <v>2958465</v>
      </c>
    </row>
    <row r="1560" spans="1:4">
      <c r="A1560">
        <v>2571</v>
      </c>
      <c r="B1560" t="s">
        <v>3864</v>
      </c>
      <c r="C1560" s="1">
        <v>40179</v>
      </c>
      <c r="D1560" s="1">
        <v>2958465</v>
      </c>
    </row>
    <row r="1561" spans="1:4">
      <c r="A1561">
        <v>2572</v>
      </c>
      <c r="B1561" t="s">
        <v>3865</v>
      </c>
      <c r="C1561" s="1">
        <v>40179</v>
      </c>
      <c r="D1561" s="1">
        <v>2958465</v>
      </c>
    </row>
    <row r="1562" spans="1:4">
      <c r="A1562">
        <v>2573</v>
      </c>
      <c r="B1562" t="s">
        <v>3866</v>
      </c>
      <c r="C1562" s="1">
        <v>40179</v>
      </c>
      <c r="D1562" s="1">
        <v>2958465</v>
      </c>
    </row>
    <row r="1563" spans="1:4">
      <c r="A1563">
        <v>2574</v>
      </c>
      <c r="B1563" t="s">
        <v>3867</v>
      </c>
      <c r="C1563" s="1">
        <v>40179</v>
      </c>
      <c r="D1563" s="1">
        <v>2958465</v>
      </c>
    </row>
    <row r="1564" spans="1:4">
      <c r="A1564">
        <v>2575</v>
      </c>
      <c r="B1564" t="s">
        <v>3868</v>
      </c>
      <c r="C1564" s="1">
        <v>40179</v>
      </c>
      <c r="D1564" s="1">
        <v>2958465</v>
      </c>
    </row>
    <row r="1565" spans="1:4">
      <c r="A1565">
        <v>2576</v>
      </c>
      <c r="B1565" t="s">
        <v>3869</v>
      </c>
      <c r="C1565" s="1">
        <v>40179</v>
      </c>
      <c r="D1565" s="1">
        <v>2958465</v>
      </c>
    </row>
    <row r="1566" spans="1:4">
      <c r="A1566">
        <v>2577</v>
      </c>
      <c r="B1566" t="s">
        <v>3870</v>
      </c>
      <c r="C1566" s="1">
        <v>40179</v>
      </c>
      <c r="D1566" s="1">
        <v>2958465</v>
      </c>
    </row>
    <row r="1567" spans="1:4">
      <c r="A1567">
        <v>2578</v>
      </c>
      <c r="B1567" t="s">
        <v>3871</v>
      </c>
      <c r="C1567" s="1">
        <v>40179</v>
      </c>
      <c r="D1567" s="1">
        <v>2958465</v>
      </c>
    </row>
    <row r="1568" spans="1:4">
      <c r="A1568">
        <v>2579</v>
      </c>
      <c r="B1568" t="s">
        <v>3872</v>
      </c>
      <c r="C1568" s="1">
        <v>40179</v>
      </c>
      <c r="D1568" s="1">
        <v>2958465</v>
      </c>
    </row>
    <row r="1569" spans="1:4">
      <c r="A1569">
        <v>2580</v>
      </c>
      <c r="B1569" t="s">
        <v>3873</v>
      </c>
      <c r="C1569" s="1">
        <v>40179</v>
      </c>
      <c r="D1569" s="1">
        <v>2958465</v>
      </c>
    </row>
    <row r="1570" spans="1:4">
      <c r="A1570">
        <v>2581</v>
      </c>
      <c r="B1570" t="s">
        <v>3874</v>
      </c>
      <c r="C1570" s="1">
        <v>40179</v>
      </c>
      <c r="D1570" s="1">
        <v>2958465</v>
      </c>
    </row>
    <row r="1571" spans="1:4">
      <c r="A1571">
        <v>2582</v>
      </c>
      <c r="B1571" t="s">
        <v>3875</v>
      </c>
      <c r="C1571" s="1">
        <v>40179</v>
      </c>
      <c r="D1571" s="1">
        <v>2958465</v>
      </c>
    </row>
    <row r="1572" spans="1:4">
      <c r="A1572">
        <v>2583</v>
      </c>
      <c r="B1572" t="s">
        <v>3876</v>
      </c>
      <c r="C1572" s="1">
        <v>40179</v>
      </c>
      <c r="D1572" s="1">
        <v>2958465</v>
      </c>
    </row>
    <row r="1573" spans="1:4">
      <c r="A1573">
        <v>2584</v>
      </c>
      <c r="B1573" t="s">
        <v>3877</v>
      </c>
      <c r="C1573" s="1">
        <v>40179</v>
      </c>
      <c r="D1573" s="1">
        <v>2958465</v>
      </c>
    </row>
    <row r="1574" spans="1:4">
      <c r="A1574">
        <v>2585</v>
      </c>
      <c r="B1574" t="s">
        <v>3878</v>
      </c>
      <c r="C1574" s="1">
        <v>40179</v>
      </c>
      <c r="D1574" s="1">
        <v>2958465</v>
      </c>
    </row>
    <row r="1575" spans="1:4">
      <c r="A1575">
        <v>2586</v>
      </c>
      <c r="B1575" t="s">
        <v>3879</v>
      </c>
      <c r="C1575" s="1">
        <v>40179</v>
      </c>
      <c r="D1575" s="1">
        <v>2958465</v>
      </c>
    </row>
    <row r="1576" spans="1:4">
      <c r="A1576">
        <v>2587</v>
      </c>
      <c r="B1576" t="s">
        <v>3880</v>
      </c>
      <c r="C1576" s="1">
        <v>40179</v>
      </c>
      <c r="D1576" s="1">
        <v>2958465</v>
      </c>
    </row>
    <row r="1577" spans="1:4">
      <c r="A1577">
        <v>2588</v>
      </c>
      <c r="B1577" t="s">
        <v>3881</v>
      </c>
      <c r="C1577" s="1">
        <v>40179</v>
      </c>
      <c r="D1577" s="1">
        <v>2958465</v>
      </c>
    </row>
    <row r="1578" spans="1:4">
      <c r="A1578">
        <v>2589</v>
      </c>
      <c r="B1578" t="s">
        <v>3882</v>
      </c>
      <c r="C1578" s="1">
        <v>40179</v>
      </c>
      <c r="D1578" s="1">
        <v>2958465</v>
      </c>
    </row>
    <row r="1579" spans="1:4">
      <c r="A1579">
        <v>2590</v>
      </c>
      <c r="B1579" t="s">
        <v>3883</v>
      </c>
      <c r="C1579" s="1">
        <v>40179</v>
      </c>
      <c r="D1579" s="1">
        <v>2958465</v>
      </c>
    </row>
    <row r="1580" spans="1:4">
      <c r="A1580">
        <v>2591</v>
      </c>
      <c r="B1580" t="s">
        <v>3884</v>
      </c>
      <c r="C1580" s="1">
        <v>40179</v>
      </c>
      <c r="D1580" s="1">
        <v>2958465</v>
      </c>
    </row>
    <row r="1581" spans="1:4">
      <c r="A1581">
        <v>2593</v>
      </c>
      <c r="B1581" t="s">
        <v>3885</v>
      </c>
      <c r="C1581" s="1">
        <v>40179</v>
      </c>
      <c r="D1581" s="1">
        <v>2958465</v>
      </c>
    </row>
    <row r="1582" spans="1:4">
      <c r="A1582">
        <v>2594</v>
      </c>
      <c r="B1582" t="s">
        <v>3886</v>
      </c>
      <c r="C1582" s="1">
        <v>40179</v>
      </c>
      <c r="D1582" s="1">
        <v>2958465</v>
      </c>
    </row>
    <row r="1583" spans="1:4">
      <c r="A1583">
        <v>2595</v>
      </c>
      <c r="B1583" t="s">
        <v>3887</v>
      </c>
      <c r="C1583" s="1">
        <v>40179</v>
      </c>
      <c r="D1583" s="1">
        <v>2958465</v>
      </c>
    </row>
    <row r="1584" spans="1:4">
      <c r="A1584">
        <v>2596</v>
      </c>
      <c r="B1584" t="s">
        <v>3888</v>
      </c>
      <c r="C1584" s="1">
        <v>40179</v>
      </c>
      <c r="D1584" s="1">
        <v>2958465</v>
      </c>
    </row>
    <row r="1585" spans="1:4">
      <c r="A1585">
        <v>2597</v>
      </c>
      <c r="B1585" t="s">
        <v>3889</v>
      </c>
      <c r="C1585" s="1">
        <v>40179</v>
      </c>
      <c r="D1585" s="1">
        <v>2958465</v>
      </c>
    </row>
    <row r="1586" spans="1:4">
      <c r="A1586">
        <v>2598</v>
      </c>
      <c r="B1586" t="s">
        <v>3890</v>
      </c>
      <c r="C1586" s="1">
        <v>40179</v>
      </c>
      <c r="D1586" s="1">
        <v>2958465</v>
      </c>
    </row>
    <row r="1587" spans="1:4">
      <c r="A1587">
        <v>2599</v>
      </c>
      <c r="B1587" t="s">
        <v>3891</v>
      </c>
      <c r="C1587" s="1">
        <v>40179</v>
      </c>
      <c r="D1587" s="1">
        <v>2958465</v>
      </c>
    </row>
    <row r="1588" spans="1:4">
      <c r="A1588">
        <v>2600</v>
      </c>
      <c r="B1588" t="s">
        <v>3892</v>
      </c>
      <c r="C1588" s="1">
        <v>40179</v>
      </c>
      <c r="D1588" s="1">
        <v>2958465</v>
      </c>
    </row>
    <row r="1589" spans="1:4">
      <c r="A1589">
        <v>2601</v>
      </c>
      <c r="B1589" t="s">
        <v>3893</v>
      </c>
      <c r="C1589" s="1">
        <v>40179</v>
      </c>
      <c r="D1589" s="1">
        <v>2958465</v>
      </c>
    </row>
    <row r="1590" spans="1:4">
      <c r="A1590">
        <v>2602</v>
      </c>
      <c r="B1590" t="s">
        <v>3894</v>
      </c>
      <c r="C1590" s="1">
        <v>40179</v>
      </c>
      <c r="D1590" s="1">
        <v>2958465</v>
      </c>
    </row>
    <row r="1591" spans="1:4">
      <c r="A1591">
        <v>2603</v>
      </c>
      <c r="B1591" t="s">
        <v>3895</v>
      </c>
      <c r="C1591" s="1">
        <v>40179</v>
      </c>
      <c r="D1591" s="1">
        <v>2958465</v>
      </c>
    </row>
    <row r="1592" spans="1:4">
      <c r="A1592">
        <v>2604</v>
      </c>
      <c r="B1592" t="s">
        <v>3896</v>
      </c>
      <c r="C1592" s="1">
        <v>40179</v>
      </c>
      <c r="D1592" s="1">
        <v>2958465</v>
      </c>
    </row>
    <row r="1593" spans="1:4">
      <c r="A1593">
        <v>2605</v>
      </c>
      <c r="B1593" t="s">
        <v>3897</v>
      </c>
      <c r="C1593" s="1">
        <v>40179</v>
      </c>
      <c r="D1593" s="1">
        <v>2958465</v>
      </c>
    </row>
    <row r="1594" spans="1:4">
      <c r="A1594">
        <v>2609</v>
      </c>
      <c r="B1594" t="s">
        <v>3898</v>
      </c>
      <c r="C1594" s="1">
        <v>40179</v>
      </c>
      <c r="D1594" s="1">
        <v>2958465</v>
      </c>
    </row>
    <row r="1595" spans="1:4">
      <c r="A1595">
        <v>2610</v>
      </c>
      <c r="B1595" t="s">
        <v>3899</v>
      </c>
      <c r="C1595" s="1">
        <v>40179</v>
      </c>
      <c r="D1595" s="1">
        <v>2958465</v>
      </c>
    </row>
    <row r="1596" spans="1:4">
      <c r="A1596">
        <v>2611</v>
      </c>
      <c r="B1596" t="s">
        <v>3900</v>
      </c>
      <c r="C1596" s="1">
        <v>40179</v>
      </c>
      <c r="D1596" s="1">
        <v>2958465</v>
      </c>
    </row>
    <row r="1597" spans="1:4">
      <c r="A1597">
        <v>2614</v>
      </c>
      <c r="B1597" t="s">
        <v>3901</v>
      </c>
      <c r="C1597" s="1">
        <v>40179</v>
      </c>
      <c r="D1597" s="1">
        <v>2958465</v>
      </c>
    </row>
    <row r="1598" spans="1:4">
      <c r="A1598">
        <v>2615</v>
      </c>
      <c r="B1598" t="s">
        <v>3902</v>
      </c>
      <c r="C1598" s="1">
        <v>40179</v>
      </c>
      <c r="D1598" s="1">
        <v>2958465</v>
      </c>
    </row>
    <row r="1599" spans="1:4">
      <c r="A1599">
        <v>2618</v>
      </c>
      <c r="B1599" t="s">
        <v>3903</v>
      </c>
      <c r="C1599" s="1">
        <v>40179</v>
      </c>
      <c r="D1599" s="1">
        <v>2958465</v>
      </c>
    </row>
    <row r="1600" spans="1:4">
      <c r="A1600">
        <v>2619</v>
      </c>
      <c r="B1600" t="s">
        <v>3904</v>
      </c>
      <c r="C1600" s="1">
        <v>40179</v>
      </c>
      <c r="D1600" s="1">
        <v>2958465</v>
      </c>
    </row>
    <row r="1601" spans="1:4">
      <c r="A1601">
        <v>2620</v>
      </c>
      <c r="B1601" t="s">
        <v>3905</v>
      </c>
      <c r="C1601" s="1">
        <v>40179</v>
      </c>
      <c r="D1601" s="1">
        <v>2958465</v>
      </c>
    </row>
    <row r="1602" spans="1:4">
      <c r="A1602">
        <v>2621</v>
      </c>
      <c r="B1602" t="s">
        <v>3906</v>
      </c>
      <c r="C1602" s="1">
        <v>40179</v>
      </c>
      <c r="D1602" s="1">
        <v>2958465</v>
      </c>
    </row>
    <row r="1603" spans="1:4">
      <c r="A1603">
        <v>2624</v>
      </c>
      <c r="B1603" t="s">
        <v>3907</v>
      </c>
      <c r="C1603" s="1">
        <v>40179</v>
      </c>
      <c r="D1603" s="1">
        <v>2958465</v>
      </c>
    </row>
    <row r="1604" spans="1:4">
      <c r="A1604">
        <v>2625</v>
      </c>
      <c r="B1604" t="s">
        <v>3908</v>
      </c>
      <c r="C1604" s="1">
        <v>40179</v>
      </c>
      <c r="D1604" s="1">
        <v>2958465</v>
      </c>
    </row>
    <row r="1605" spans="1:4">
      <c r="A1605">
        <v>2627</v>
      </c>
      <c r="B1605" t="s">
        <v>3909</v>
      </c>
      <c r="C1605" s="1">
        <v>40179</v>
      </c>
      <c r="D1605" s="1">
        <v>2958465</v>
      </c>
    </row>
    <row r="1606" spans="1:4">
      <c r="A1606">
        <v>2629</v>
      </c>
      <c r="B1606" t="s">
        <v>3910</v>
      </c>
      <c r="C1606" s="1">
        <v>40179</v>
      </c>
      <c r="D1606" s="1">
        <v>2958465</v>
      </c>
    </row>
    <row r="1607" spans="1:4">
      <c r="A1607">
        <v>2630</v>
      </c>
      <c r="B1607" t="s">
        <v>3911</v>
      </c>
      <c r="C1607" s="1">
        <v>40179</v>
      </c>
      <c r="D1607" s="1">
        <v>2958465</v>
      </c>
    </row>
    <row r="1608" spans="1:4">
      <c r="A1608">
        <v>2631</v>
      </c>
      <c r="B1608" t="s">
        <v>3912</v>
      </c>
      <c r="C1608" s="1">
        <v>40179</v>
      </c>
      <c r="D1608" s="1">
        <v>2958465</v>
      </c>
    </row>
    <row r="1609" spans="1:4">
      <c r="A1609">
        <v>2632</v>
      </c>
      <c r="B1609" t="s">
        <v>3913</v>
      </c>
      <c r="C1609" s="1">
        <v>40179</v>
      </c>
      <c r="D1609" s="1">
        <v>2958465</v>
      </c>
    </row>
    <row r="1610" spans="1:4">
      <c r="A1610">
        <v>2633</v>
      </c>
      <c r="B1610" t="s">
        <v>3914</v>
      </c>
      <c r="C1610" s="1">
        <v>40179</v>
      </c>
      <c r="D1610" s="1">
        <v>2958465</v>
      </c>
    </row>
    <row r="1611" spans="1:4">
      <c r="A1611">
        <v>2634</v>
      </c>
      <c r="B1611" t="s">
        <v>3915</v>
      </c>
      <c r="C1611" s="1">
        <v>40179</v>
      </c>
      <c r="D1611" s="1">
        <v>2958465</v>
      </c>
    </row>
    <row r="1612" spans="1:4">
      <c r="A1612">
        <v>2635</v>
      </c>
      <c r="B1612" t="s">
        <v>3916</v>
      </c>
      <c r="C1612" s="1">
        <v>40179</v>
      </c>
      <c r="D1612" s="1">
        <v>2958465</v>
      </c>
    </row>
    <row r="1613" spans="1:4">
      <c r="A1613">
        <v>2636</v>
      </c>
      <c r="B1613" t="s">
        <v>3917</v>
      </c>
      <c r="C1613" s="1">
        <v>40179</v>
      </c>
      <c r="D1613" s="1">
        <v>2958465</v>
      </c>
    </row>
    <row r="1614" spans="1:4">
      <c r="A1614">
        <v>2637</v>
      </c>
      <c r="B1614" t="s">
        <v>3918</v>
      </c>
      <c r="C1614" s="1">
        <v>40179</v>
      </c>
      <c r="D1614" s="1">
        <v>2958465</v>
      </c>
    </row>
    <row r="1615" spans="1:4">
      <c r="A1615">
        <v>2638</v>
      </c>
      <c r="B1615" t="s">
        <v>3919</v>
      </c>
      <c r="C1615" s="1">
        <v>40179</v>
      </c>
      <c r="D1615" s="1">
        <v>2958465</v>
      </c>
    </row>
    <row r="1616" spans="1:4">
      <c r="A1616">
        <v>2639</v>
      </c>
      <c r="B1616" t="s">
        <v>3920</v>
      </c>
      <c r="C1616" s="1">
        <v>40179</v>
      </c>
      <c r="D1616" s="1">
        <v>2958465</v>
      </c>
    </row>
    <row r="1617" spans="1:4">
      <c r="A1617">
        <v>2640</v>
      </c>
      <c r="B1617" t="s">
        <v>3921</v>
      </c>
      <c r="C1617" s="1">
        <v>40179</v>
      </c>
      <c r="D1617" s="1">
        <v>2958465</v>
      </c>
    </row>
    <row r="1618" spans="1:4">
      <c r="A1618">
        <v>2645</v>
      </c>
      <c r="B1618" t="s">
        <v>3922</v>
      </c>
      <c r="C1618" s="1">
        <v>40179</v>
      </c>
      <c r="D1618" s="1">
        <v>2958465</v>
      </c>
    </row>
    <row r="1619" spans="1:4">
      <c r="A1619">
        <v>2646</v>
      </c>
      <c r="B1619" t="s">
        <v>3923</v>
      </c>
      <c r="C1619" s="1">
        <v>40179</v>
      </c>
      <c r="D1619" s="1">
        <v>2958465</v>
      </c>
    </row>
    <row r="1620" spans="1:4">
      <c r="A1620">
        <v>2647</v>
      </c>
      <c r="B1620" t="s">
        <v>3924</v>
      </c>
      <c r="C1620" s="1">
        <v>40179</v>
      </c>
      <c r="D1620" s="1">
        <v>2958465</v>
      </c>
    </row>
    <row r="1621" spans="1:4">
      <c r="A1621">
        <v>2648</v>
      </c>
      <c r="B1621" t="s">
        <v>3925</v>
      </c>
      <c r="C1621" s="1">
        <v>40179</v>
      </c>
      <c r="D1621" s="1">
        <v>2958465</v>
      </c>
    </row>
    <row r="1622" spans="1:4">
      <c r="A1622">
        <v>2651</v>
      </c>
      <c r="B1622" t="s">
        <v>3926</v>
      </c>
      <c r="C1622" s="1">
        <v>40179</v>
      </c>
      <c r="D1622" s="1">
        <v>2958465</v>
      </c>
    </row>
    <row r="1623" spans="1:4">
      <c r="A1623">
        <v>2652</v>
      </c>
      <c r="B1623" t="s">
        <v>3927</v>
      </c>
      <c r="C1623" s="1">
        <v>40179</v>
      </c>
      <c r="D1623" s="1">
        <v>2958465</v>
      </c>
    </row>
    <row r="1624" spans="1:4">
      <c r="A1624">
        <v>2653</v>
      </c>
      <c r="B1624" t="s">
        <v>3928</v>
      </c>
      <c r="C1624" s="1">
        <v>40179</v>
      </c>
      <c r="D1624" s="1">
        <v>2958465</v>
      </c>
    </row>
    <row r="1625" spans="1:4">
      <c r="A1625">
        <v>2654</v>
      </c>
      <c r="B1625" t="s">
        <v>3929</v>
      </c>
      <c r="C1625" s="1">
        <v>40179</v>
      </c>
      <c r="D1625" s="1">
        <v>2958465</v>
      </c>
    </row>
    <row r="1626" spans="1:4">
      <c r="A1626">
        <v>2655</v>
      </c>
      <c r="B1626" t="s">
        <v>3930</v>
      </c>
      <c r="C1626" s="1">
        <v>40179</v>
      </c>
      <c r="D1626" s="1">
        <v>2958465</v>
      </c>
    </row>
    <row r="1627" spans="1:4">
      <c r="A1627">
        <v>2656</v>
      </c>
      <c r="B1627" t="s">
        <v>3931</v>
      </c>
      <c r="C1627" s="1">
        <v>40179</v>
      </c>
      <c r="D1627" s="1">
        <v>2958465</v>
      </c>
    </row>
    <row r="1628" spans="1:4">
      <c r="A1628">
        <v>2657</v>
      </c>
      <c r="B1628" t="s">
        <v>3932</v>
      </c>
      <c r="C1628" s="1">
        <v>40179</v>
      </c>
      <c r="D1628" s="1">
        <v>2958465</v>
      </c>
    </row>
    <row r="1629" spans="1:4">
      <c r="A1629">
        <v>2658</v>
      </c>
      <c r="B1629" t="s">
        <v>3933</v>
      </c>
      <c r="C1629" s="1">
        <v>40179</v>
      </c>
      <c r="D1629" s="1">
        <v>2958465</v>
      </c>
    </row>
    <row r="1630" spans="1:4">
      <c r="A1630">
        <v>2661</v>
      </c>
      <c r="B1630" t="s">
        <v>3934</v>
      </c>
      <c r="C1630" s="1">
        <v>40179</v>
      </c>
      <c r="D1630" s="1">
        <v>2958465</v>
      </c>
    </row>
    <row r="1631" spans="1:4">
      <c r="A1631">
        <v>2662</v>
      </c>
      <c r="B1631" t="s">
        <v>3935</v>
      </c>
      <c r="C1631" s="1">
        <v>40179</v>
      </c>
      <c r="D1631" s="1">
        <v>2958465</v>
      </c>
    </row>
    <row r="1632" spans="1:4">
      <c r="A1632">
        <v>2663</v>
      </c>
      <c r="B1632" t="s">
        <v>3936</v>
      </c>
      <c r="C1632" s="1">
        <v>40179</v>
      </c>
      <c r="D1632" s="1">
        <v>2958465</v>
      </c>
    </row>
    <row r="1633" spans="1:4">
      <c r="A1633">
        <v>2664</v>
      </c>
      <c r="B1633" t="s">
        <v>3937</v>
      </c>
      <c r="C1633" s="1">
        <v>40179</v>
      </c>
      <c r="D1633" s="1">
        <v>2958465</v>
      </c>
    </row>
    <row r="1634" spans="1:4">
      <c r="A1634">
        <v>2665</v>
      </c>
      <c r="B1634" t="s">
        <v>3938</v>
      </c>
      <c r="C1634" s="1">
        <v>40179</v>
      </c>
      <c r="D1634" s="1">
        <v>2958465</v>
      </c>
    </row>
    <row r="1635" spans="1:4">
      <c r="A1635">
        <v>2666</v>
      </c>
      <c r="B1635" t="s">
        <v>3939</v>
      </c>
      <c r="C1635" s="1">
        <v>40179</v>
      </c>
      <c r="D1635" s="1">
        <v>2958465</v>
      </c>
    </row>
    <row r="1636" spans="1:4">
      <c r="A1636">
        <v>2667</v>
      </c>
      <c r="B1636" t="s">
        <v>3940</v>
      </c>
      <c r="C1636" s="1">
        <v>40179</v>
      </c>
      <c r="D1636" s="1">
        <v>2958465</v>
      </c>
    </row>
    <row r="1637" spans="1:4">
      <c r="A1637">
        <v>2668</v>
      </c>
      <c r="B1637" t="s">
        <v>3941</v>
      </c>
      <c r="C1637" s="1">
        <v>40179</v>
      </c>
      <c r="D1637" s="1">
        <v>2958465</v>
      </c>
    </row>
    <row r="1638" spans="1:4">
      <c r="A1638">
        <v>2669</v>
      </c>
      <c r="B1638" t="s">
        <v>3942</v>
      </c>
      <c r="C1638" s="1">
        <v>40179</v>
      </c>
      <c r="D1638" s="1">
        <v>2958465</v>
      </c>
    </row>
    <row r="1639" spans="1:4">
      <c r="A1639">
        <v>2670</v>
      </c>
      <c r="B1639" t="s">
        <v>3943</v>
      </c>
      <c r="C1639" s="1">
        <v>40179</v>
      </c>
      <c r="D1639" s="1">
        <v>2958465</v>
      </c>
    </row>
    <row r="1640" spans="1:4">
      <c r="A1640">
        <v>2671</v>
      </c>
      <c r="B1640" t="s">
        <v>3944</v>
      </c>
      <c r="C1640" s="1">
        <v>40179</v>
      </c>
      <c r="D1640" s="1">
        <v>2958465</v>
      </c>
    </row>
    <row r="1641" spans="1:4">
      <c r="A1641">
        <v>2672</v>
      </c>
      <c r="B1641" t="s">
        <v>3945</v>
      </c>
      <c r="C1641" s="1">
        <v>40179</v>
      </c>
      <c r="D1641" s="1">
        <v>2958465</v>
      </c>
    </row>
    <row r="1642" spans="1:4">
      <c r="A1642">
        <v>2673</v>
      </c>
      <c r="B1642" t="s">
        <v>3946</v>
      </c>
      <c r="C1642" s="1">
        <v>40179</v>
      </c>
      <c r="D1642" s="1">
        <v>2958465</v>
      </c>
    </row>
    <row r="1643" spans="1:4">
      <c r="A1643">
        <v>2674</v>
      </c>
      <c r="B1643" t="s">
        <v>3947</v>
      </c>
      <c r="C1643" s="1">
        <v>40179</v>
      </c>
      <c r="D1643" s="1">
        <v>2958465</v>
      </c>
    </row>
    <row r="1644" spans="1:4">
      <c r="A1644">
        <v>2675</v>
      </c>
      <c r="B1644" t="s">
        <v>3948</v>
      </c>
      <c r="C1644" s="1">
        <v>40179</v>
      </c>
      <c r="D1644" s="1">
        <v>2958465</v>
      </c>
    </row>
    <row r="1645" spans="1:4">
      <c r="A1645">
        <v>2676</v>
      </c>
      <c r="B1645" t="s">
        <v>3949</v>
      </c>
      <c r="C1645" s="1">
        <v>40179</v>
      </c>
      <c r="D1645" s="1">
        <v>2958465</v>
      </c>
    </row>
    <row r="1646" spans="1:4">
      <c r="A1646">
        <v>2677</v>
      </c>
      <c r="B1646" t="s">
        <v>3950</v>
      </c>
      <c r="C1646" s="1">
        <v>40179</v>
      </c>
      <c r="D1646" s="1">
        <v>2958465</v>
      </c>
    </row>
    <row r="1647" spans="1:4">
      <c r="A1647">
        <v>2678</v>
      </c>
      <c r="B1647" t="s">
        <v>3951</v>
      </c>
      <c r="C1647" s="1">
        <v>40179</v>
      </c>
      <c r="D1647" s="1">
        <v>2958465</v>
      </c>
    </row>
    <row r="1648" spans="1:4">
      <c r="A1648">
        <v>2679</v>
      </c>
      <c r="B1648" t="s">
        <v>3952</v>
      </c>
      <c r="C1648" s="1">
        <v>40179</v>
      </c>
      <c r="D1648" s="1">
        <v>2958465</v>
      </c>
    </row>
    <row r="1649" spans="1:4">
      <c r="A1649">
        <v>2680</v>
      </c>
      <c r="B1649" t="s">
        <v>3953</v>
      </c>
      <c r="C1649" s="1">
        <v>40179</v>
      </c>
      <c r="D1649" s="1">
        <v>2958465</v>
      </c>
    </row>
    <row r="1650" spans="1:4">
      <c r="A1650">
        <v>2681</v>
      </c>
      <c r="B1650" t="s">
        <v>3954</v>
      </c>
      <c r="C1650" s="1">
        <v>40179</v>
      </c>
      <c r="D1650" s="1">
        <v>2958465</v>
      </c>
    </row>
    <row r="1651" spans="1:4">
      <c r="A1651">
        <v>2682</v>
      </c>
      <c r="B1651" t="s">
        <v>3955</v>
      </c>
      <c r="C1651" s="1">
        <v>40179</v>
      </c>
      <c r="D1651" s="1">
        <v>2958465</v>
      </c>
    </row>
    <row r="1652" spans="1:4">
      <c r="A1652">
        <v>2683</v>
      </c>
      <c r="B1652" t="s">
        <v>3956</v>
      </c>
      <c r="C1652" s="1">
        <v>40179</v>
      </c>
      <c r="D1652" s="1">
        <v>2958465</v>
      </c>
    </row>
    <row r="1653" spans="1:4">
      <c r="A1653">
        <v>2684</v>
      </c>
      <c r="B1653" t="s">
        <v>3957</v>
      </c>
      <c r="C1653" s="1">
        <v>40179</v>
      </c>
      <c r="D1653" s="1">
        <v>2958465</v>
      </c>
    </row>
    <row r="1654" spans="1:4">
      <c r="A1654">
        <v>2685</v>
      </c>
      <c r="B1654" t="s">
        <v>3958</v>
      </c>
      <c r="C1654" s="1">
        <v>40179</v>
      </c>
      <c r="D1654" s="1">
        <v>2958465</v>
      </c>
    </row>
    <row r="1655" spans="1:4">
      <c r="A1655">
        <v>2686</v>
      </c>
      <c r="B1655" t="s">
        <v>3959</v>
      </c>
      <c r="C1655" s="1">
        <v>40179</v>
      </c>
      <c r="D1655" s="1">
        <v>2958465</v>
      </c>
    </row>
    <row r="1656" spans="1:4">
      <c r="A1656">
        <v>2688</v>
      </c>
      <c r="B1656" t="s">
        <v>3960</v>
      </c>
      <c r="C1656" s="1">
        <v>40179</v>
      </c>
      <c r="D1656" s="1">
        <v>2958465</v>
      </c>
    </row>
    <row r="1657" spans="1:4">
      <c r="A1657">
        <v>2689</v>
      </c>
      <c r="B1657" t="s">
        <v>3961</v>
      </c>
      <c r="C1657" s="1">
        <v>40179</v>
      </c>
      <c r="D1657" s="1">
        <v>2958465</v>
      </c>
    </row>
    <row r="1658" spans="1:4">
      <c r="A1658">
        <v>2690</v>
      </c>
      <c r="B1658" t="s">
        <v>3962</v>
      </c>
      <c r="C1658" s="1">
        <v>40179</v>
      </c>
      <c r="D1658" s="1">
        <v>2958465</v>
      </c>
    </row>
    <row r="1659" spans="1:4">
      <c r="A1659">
        <v>2691</v>
      </c>
      <c r="B1659" t="s">
        <v>3963</v>
      </c>
      <c r="C1659" s="1">
        <v>40179</v>
      </c>
      <c r="D1659" s="1">
        <v>2958465</v>
      </c>
    </row>
    <row r="1660" spans="1:4">
      <c r="A1660">
        <v>2692</v>
      </c>
      <c r="B1660" t="s">
        <v>3964</v>
      </c>
      <c r="C1660" s="1">
        <v>40179</v>
      </c>
      <c r="D1660" s="1">
        <v>2958465</v>
      </c>
    </row>
    <row r="1661" spans="1:4">
      <c r="A1661">
        <v>2693</v>
      </c>
      <c r="B1661" t="s">
        <v>3965</v>
      </c>
      <c r="C1661" s="1">
        <v>40179</v>
      </c>
      <c r="D1661" s="1">
        <v>2958465</v>
      </c>
    </row>
    <row r="1662" spans="1:4">
      <c r="A1662">
        <v>2694</v>
      </c>
      <c r="B1662" t="s">
        <v>3966</v>
      </c>
      <c r="C1662" s="1">
        <v>40179</v>
      </c>
      <c r="D1662" s="1">
        <v>2958465</v>
      </c>
    </row>
    <row r="1663" spans="1:4">
      <c r="A1663">
        <v>2695</v>
      </c>
      <c r="B1663" t="s">
        <v>3967</v>
      </c>
      <c r="C1663" s="1">
        <v>40179</v>
      </c>
      <c r="D1663" s="1">
        <v>2958465</v>
      </c>
    </row>
    <row r="1664" spans="1:4">
      <c r="A1664">
        <v>2696</v>
      </c>
      <c r="B1664" t="s">
        <v>3968</v>
      </c>
      <c r="C1664" s="1">
        <v>40179</v>
      </c>
      <c r="D1664" s="1">
        <v>2958465</v>
      </c>
    </row>
    <row r="1665" spans="1:4">
      <c r="A1665">
        <v>2697</v>
      </c>
      <c r="B1665" t="s">
        <v>3969</v>
      </c>
      <c r="C1665" s="1">
        <v>40179</v>
      </c>
      <c r="D1665" s="1">
        <v>2958465</v>
      </c>
    </row>
    <row r="1666" spans="1:4">
      <c r="A1666">
        <v>2698</v>
      </c>
      <c r="B1666" t="s">
        <v>3970</v>
      </c>
      <c r="C1666" s="1">
        <v>40179</v>
      </c>
      <c r="D1666" s="1">
        <v>2958465</v>
      </c>
    </row>
    <row r="1667" spans="1:4">
      <c r="A1667">
        <v>2700</v>
      </c>
      <c r="B1667" t="s">
        <v>3971</v>
      </c>
      <c r="C1667" s="1">
        <v>40179</v>
      </c>
      <c r="D1667" s="1">
        <v>2958465</v>
      </c>
    </row>
    <row r="1668" spans="1:4">
      <c r="A1668">
        <v>2701</v>
      </c>
      <c r="B1668" t="s">
        <v>3972</v>
      </c>
      <c r="C1668" s="1">
        <v>40179</v>
      </c>
      <c r="D1668" s="1">
        <v>2958465</v>
      </c>
    </row>
    <row r="1669" spans="1:4">
      <c r="A1669">
        <v>2702</v>
      </c>
      <c r="B1669" t="s">
        <v>3973</v>
      </c>
      <c r="C1669" s="1">
        <v>40179</v>
      </c>
      <c r="D1669" s="1">
        <v>2958465</v>
      </c>
    </row>
    <row r="1670" spans="1:4">
      <c r="A1670">
        <v>2708</v>
      </c>
      <c r="B1670" t="s">
        <v>3974</v>
      </c>
      <c r="C1670" s="1">
        <v>40179</v>
      </c>
      <c r="D1670" s="1">
        <v>2958465</v>
      </c>
    </row>
    <row r="1671" spans="1:4">
      <c r="A1671">
        <v>2709</v>
      </c>
      <c r="B1671" t="s">
        <v>3975</v>
      </c>
      <c r="C1671" s="1">
        <v>40179</v>
      </c>
      <c r="D1671" s="1">
        <v>2958465</v>
      </c>
    </row>
    <row r="1672" spans="1:4">
      <c r="A1672">
        <v>2710</v>
      </c>
      <c r="B1672" t="s">
        <v>3976</v>
      </c>
      <c r="C1672" s="1">
        <v>40179</v>
      </c>
      <c r="D1672" s="1">
        <v>2958465</v>
      </c>
    </row>
    <row r="1673" spans="1:4">
      <c r="A1673">
        <v>2711</v>
      </c>
      <c r="B1673" t="s">
        <v>3977</v>
      </c>
      <c r="C1673" s="1">
        <v>40179</v>
      </c>
      <c r="D1673" s="1">
        <v>2958465</v>
      </c>
    </row>
    <row r="1674" spans="1:4">
      <c r="A1674">
        <v>2712</v>
      </c>
      <c r="B1674" t="s">
        <v>3978</v>
      </c>
      <c r="C1674" s="1">
        <v>40179</v>
      </c>
      <c r="D1674" s="1">
        <v>2958465</v>
      </c>
    </row>
    <row r="1675" spans="1:4">
      <c r="A1675">
        <v>2713</v>
      </c>
      <c r="B1675" t="s">
        <v>3979</v>
      </c>
      <c r="C1675" s="1">
        <v>40179</v>
      </c>
      <c r="D1675" s="1">
        <v>2958465</v>
      </c>
    </row>
    <row r="1676" spans="1:4">
      <c r="A1676">
        <v>2715</v>
      </c>
      <c r="B1676" t="s">
        <v>3980</v>
      </c>
      <c r="C1676" s="1">
        <v>40179</v>
      </c>
      <c r="D1676" s="1">
        <v>2958465</v>
      </c>
    </row>
    <row r="1677" spans="1:4">
      <c r="A1677">
        <v>2716</v>
      </c>
      <c r="B1677" t="s">
        <v>3981</v>
      </c>
      <c r="C1677" s="1">
        <v>40179</v>
      </c>
      <c r="D1677" s="1">
        <v>2958465</v>
      </c>
    </row>
    <row r="1678" spans="1:4">
      <c r="A1678">
        <v>2717</v>
      </c>
      <c r="B1678" t="s">
        <v>3982</v>
      </c>
      <c r="C1678" s="1">
        <v>40179</v>
      </c>
      <c r="D1678" s="1">
        <v>2958465</v>
      </c>
    </row>
    <row r="1679" spans="1:4">
      <c r="A1679">
        <v>2718</v>
      </c>
      <c r="B1679" t="s">
        <v>3983</v>
      </c>
      <c r="C1679" s="1">
        <v>40179</v>
      </c>
      <c r="D1679" s="1">
        <v>2958465</v>
      </c>
    </row>
    <row r="1680" spans="1:4">
      <c r="A1680">
        <v>2719</v>
      </c>
      <c r="B1680" t="s">
        <v>3984</v>
      </c>
      <c r="C1680" s="1">
        <v>40179</v>
      </c>
      <c r="D1680" s="1">
        <v>2958465</v>
      </c>
    </row>
    <row r="1681" spans="1:4">
      <c r="A1681">
        <v>2720</v>
      </c>
      <c r="B1681" t="s">
        <v>3985</v>
      </c>
      <c r="C1681" s="1">
        <v>40179</v>
      </c>
      <c r="D1681" s="1">
        <v>2958465</v>
      </c>
    </row>
    <row r="1682" spans="1:4">
      <c r="A1682">
        <v>2721</v>
      </c>
      <c r="B1682" t="s">
        <v>3986</v>
      </c>
      <c r="C1682" s="1">
        <v>40179</v>
      </c>
      <c r="D1682" s="1">
        <v>2958465</v>
      </c>
    </row>
    <row r="1683" spans="1:4">
      <c r="A1683">
        <v>2722</v>
      </c>
      <c r="B1683" t="s">
        <v>3987</v>
      </c>
      <c r="C1683" s="1">
        <v>40179</v>
      </c>
      <c r="D1683" s="1">
        <v>2958465</v>
      </c>
    </row>
    <row r="1684" spans="1:4">
      <c r="A1684">
        <v>2723</v>
      </c>
      <c r="B1684" t="s">
        <v>3988</v>
      </c>
      <c r="C1684" s="1">
        <v>40179</v>
      </c>
      <c r="D1684" s="1">
        <v>2958465</v>
      </c>
    </row>
    <row r="1685" spans="1:4">
      <c r="A1685">
        <v>2724</v>
      </c>
      <c r="B1685" t="s">
        <v>3989</v>
      </c>
      <c r="C1685" s="1">
        <v>40179</v>
      </c>
      <c r="D1685" s="1">
        <v>2958465</v>
      </c>
    </row>
    <row r="1686" spans="1:4">
      <c r="A1686">
        <v>2725</v>
      </c>
      <c r="B1686" t="s">
        <v>3990</v>
      </c>
      <c r="C1686" s="1">
        <v>40179</v>
      </c>
      <c r="D1686" s="1">
        <v>2958465</v>
      </c>
    </row>
    <row r="1687" spans="1:4">
      <c r="A1687">
        <v>2726</v>
      </c>
      <c r="B1687" t="s">
        <v>3991</v>
      </c>
      <c r="C1687" s="1">
        <v>40179</v>
      </c>
      <c r="D1687" s="1">
        <v>2958465</v>
      </c>
    </row>
    <row r="1688" spans="1:4">
      <c r="A1688">
        <v>2727</v>
      </c>
      <c r="B1688" t="s">
        <v>3992</v>
      </c>
      <c r="C1688" s="1">
        <v>40179</v>
      </c>
      <c r="D1688" s="1">
        <v>2958465</v>
      </c>
    </row>
    <row r="1689" spans="1:4">
      <c r="A1689">
        <v>2728</v>
      </c>
      <c r="B1689" t="s">
        <v>3993</v>
      </c>
      <c r="C1689" s="1">
        <v>40179</v>
      </c>
      <c r="D1689" s="1">
        <v>2958465</v>
      </c>
    </row>
    <row r="1690" spans="1:4">
      <c r="A1690">
        <v>2729</v>
      </c>
      <c r="B1690" t="s">
        <v>3994</v>
      </c>
      <c r="C1690" s="1">
        <v>40179</v>
      </c>
      <c r="D1690" s="1">
        <v>2958465</v>
      </c>
    </row>
    <row r="1691" spans="1:4">
      <c r="A1691">
        <v>2730</v>
      </c>
      <c r="B1691" t="s">
        <v>3995</v>
      </c>
      <c r="C1691" s="1">
        <v>40179</v>
      </c>
      <c r="D1691" s="1">
        <v>2958465</v>
      </c>
    </row>
    <row r="1692" spans="1:4">
      <c r="A1692">
        <v>2732</v>
      </c>
      <c r="B1692" t="s">
        <v>3996</v>
      </c>
      <c r="C1692" s="1">
        <v>40179</v>
      </c>
      <c r="D1692" s="1">
        <v>2958465</v>
      </c>
    </row>
    <row r="1693" spans="1:4">
      <c r="A1693">
        <v>2736</v>
      </c>
      <c r="B1693" t="s">
        <v>3997</v>
      </c>
      <c r="C1693" s="1">
        <v>40179</v>
      </c>
      <c r="D1693" s="1">
        <v>2958465</v>
      </c>
    </row>
    <row r="1694" spans="1:4">
      <c r="A1694">
        <v>2737</v>
      </c>
      <c r="B1694" t="s">
        <v>3998</v>
      </c>
      <c r="C1694" s="1">
        <v>40179</v>
      </c>
      <c r="D1694" s="1">
        <v>2958465</v>
      </c>
    </row>
    <row r="1695" spans="1:4">
      <c r="A1695">
        <v>2738</v>
      </c>
      <c r="B1695" t="s">
        <v>3999</v>
      </c>
      <c r="C1695" s="1">
        <v>40179</v>
      </c>
      <c r="D1695" s="1">
        <v>2958465</v>
      </c>
    </row>
    <row r="1696" spans="1:4">
      <c r="A1696">
        <v>2739</v>
      </c>
      <c r="B1696" t="s">
        <v>4000</v>
      </c>
      <c r="C1696" s="1">
        <v>40179</v>
      </c>
      <c r="D1696" s="1">
        <v>2958465</v>
      </c>
    </row>
    <row r="1697" spans="1:4">
      <c r="A1697">
        <v>2740</v>
      </c>
      <c r="B1697" t="s">
        <v>4001</v>
      </c>
      <c r="C1697" s="1">
        <v>40179</v>
      </c>
      <c r="D1697" s="1">
        <v>2958465</v>
      </c>
    </row>
    <row r="1698" spans="1:4">
      <c r="A1698">
        <v>2741</v>
      </c>
      <c r="B1698" t="s">
        <v>4002</v>
      </c>
      <c r="C1698" s="1">
        <v>40179</v>
      </c>
      <c r="D1698" s="1">
        <v>2958465</v>
      </c>
    </row>
    <row r="1699" spans="1:4">
      <c r="A1699">
        <v>2742</v>
      </c>
      <c r="B1699" t="s">
        <v>4003</v>
      </c>
      <c r="C1699" s="1">
        <v>40179</v>
      </c>
      <c r="D1699" s="1">
        <v>2958465</v>
      </c>
    </row>
    <row r="1700" spans="1:4">
      <c r="A1700">
        <v>2743</v>
      </c>
      <c r="B1700" t="s">
        <v>4004</v>
      </c>
      <c r="C1700" s="1">
        <v>40179</v>
      </c>
      <c r="D1700" s="1">
        <v>2958465</v>
      </c>
    </row>
    <row r="1701" spans="1:4">
      <c r="A1701">
        <v>2744</v>
      </c>
      <c r="B1701" t="s">
        <v>4005</v>
      </c>
      <c r="C1701" s="1">
        <v>40179</v>
      </c>
      <c r="D1701" s="1">
        <v>2958465</v>
      </c>
    </row>
    <row r="1702" spans="1:4">
      <c r="A1702">
        <v>2745</v>
      </c>
      <c r="B1702" t="s">
        <v>4006</v>
      </c>
      <c r="C1702" s="1">
        <v>40179</v>
      </c>
      <c r="D1702" s="1">
        <v>2958465</v>
      </c>
    </row>
    <row r="1703" spans="1:4">
      <c r="A1703">
        <v>2746</v>
      </c>
      <c r="B1703" t="s">
        <v>4007</v>
      </c>
      <c r="C1703" s="1">
        <v>40179</v>
      </c>
      <c r="D1703" s="1">
        <v>2958465</v>
      </c>
    </row>
    <row r="1704" spans="1:4">
      <c r="A1704">
        <v>2747</v>
      </c>
      <c r="B1704" t="s">
        <v>4008</v>
      </c>
      <c r="C1704" s="1">
        <v>40179</v>
      </c>
      <c r="D1704" s="1">
        <v>2958465</v>
      </c>
    </row>
    <row r="1705" spans="1:4">
      <c r="A1705">
        <v>2748</v>
      </c>
      <c r="B1705" t="s">
        <v>4009</v>
      </c>
      <c r="C1705" s="1">
        <v>40179</v>
      </c>
      <c r="D1705" s="1">
        <v>2958465</v>
      </c>
    </row>
    <row r="1706" spans="1:4">
      <c r="A1706">
        <v>2749</v>
      </c>
      <c r="B1706" t="s">
        <v>4010</v>
      </c>
      <c r="C1706" s="1">
        <v>40179</v>
      </c>
      <c r="D1706" s="1">
        <v>2958465</v>
      </c>
    </row>
    <row r="1707" spans="1:4">
      <c r="A1707">
        <v>2750</v>
      </c>
      <c r="B1707" t="s">
        <v>4011</v>
      </c>
      <c r="C1707" s="1">
        <v>40179</v>
      </c>
      <c r="D1707" s="1">
        <v>2958465</v>
      </c>
    </row>
    <row r="1708" spans="1:4">
      <c r="A1708">
        <v>2751</v>
      </c>
      <c r="B1708" t="s">
        <v>4012</v>
      </c>
      <c r="C1708" s="1">
        <v>40179</v>
      </c>
      <c r="D1708" s="1">
        <v>2958465</v>
      </c>
    </row>
    <row r="1709" spans="1:4">
      <c r="A1709">
        <v>2752</v>
      </c>
      <c r="B1709" t="s">
        <v>4013</v>
      </c>
      <c r="C1709" s="1">
        <v>40179</v>
      </c>
      <c r="D1709" s="1">
        <v>2958465</v>
      </c>
    </row>
    <row r="1710" spans="1:4">
      <c r="A1710">
        <v>2753</v>
      </c>
      <c r="B1710" t="s">
        <v>4014</v>
      </c>
      <c r="C1710" s="1">
        <v>40179</v>
      </c>
      <c r="D1710" s="1">
        <v>2958465</v>
      </c>
    </row>
    <row r="1711" spans="1:4">
      <c r="A1711">
        <v>2754</v>
      </c>
      <c r="B1711" t="s">
        <v>4015</v>
      </c>
      <c r="C1711" s="1">
        <v>40179</v>
      </c>
      <c r="D1711" s="1">
        <v>2958465</v>
      </c>
    </row>
    <row r="1712" spans="1:4">
      <c r="A1712">
        <v>2755</v>
      </c>
      <c r="B1712" t="s">
        <v>4016</v>
      </c>
      <c r="C1712" s="1">
        <v>40179</v>
      </c>
      <c r="D1712" s="1">
        <v>2958465</v>
      </c>
    </row>
    <row r="1713" spans="1:4">
      <c r="A1713">
        <v>2756</v>
      </c>
      <c r="B1713" t="s">
        <v>4017</v>
      </c>
      <c r="C1713" s="1">
        <v>40179</v>
      </c>
      <c r="D1713" s="1">
        <v>2958465</v>
      </c>
    </row>
    <row r="1714" spans="1:4">
      <c r="A1714">
        <v>2757</v>
      </c>
      <c r="B1714" t="s">
        <v>4018</v>
      </c>
      <c r="C1714" s="1">
        <v>40179</v>
      </c>
      <c r="D1714" s="1">
        <v>2958465</v>
      </c>
    </row>
    <row r="1715" spans="1:4">
      <c r="A1715">
        <v>2758</v>
      </c>
      <c r="B1715" t="s">
        <v>4019</v>
      </c>
      <c r="C1715" s="1">
        <v>40179</v>
      </c>
      <c r="D1715" s="1">
        <v>2958465</v>
      </c>
    </row>
    <row r="1716" spans="1:4">
      <c r="A1716">
        <v>2759</v>
      </c>
      <c r="B1716" t="s">
        <v>4020</v>
      </c>
      <c r="C1716" s="1">
        <v>40179</v>
      </c>
      <c r="D1716" s="1">
        <v>2958465</v>
      </c>
    </row>
    <row r="1717" spans="1:4">
      <c r="A1717">
        <v>2760</v>
      </c>
      <c r="B1717" t="s">
        <v>4021</v>
      </c>
      <c r="C1717" s="1">
        <v>40179</v>
      </c>
      <c r="D1717" s="1">
        <v>2958465</v>
      </c>
    </row>
    <row r="1718" spans="1:4">
      <c r="A1718">
        <v>2762</v>
      </c>
      <c r="B1718" t="s">
        <v>4022</v>
      </c>
      <c r="C1718" s="1">
        <v>40179</v>
      </c>
      <c r="D1718" s="1">
        <v>2958465</v>
      </c>
    </row>
    <row r="1719" spans="1:4">
      <c r="A1719">
        <v>2763</v>
      </c>
      <c r="B1719" t="s">
        <v>4023</v>
      </c>
      <c r="C1719" s="1">
        <v>40179</v>
      </c>
      <c r="D1719" s="1">
        <v>2958465</v>
      </c>
    </row>
    <row r="1720" spans="1:4">
      <c r="A1720">
        <v>2764</v>
      </c>
      <c r="B1720" t="s">
        <v>4024</v>
      </c>
      <c r="C1720" s="1">
        <v>40179</v>
      </c>
      <c r="D1720" s="1">
        <v>2958465</v>
      </c>
    </row>
    <row r="1721" spans="1:4">
      <c r="A1721">
        <v>2765</v>
      </c>
      <c r="B1721" t="s">
        <v>4025</v>
      </c>
      <c r="C1721" s="1">
        <v>40179</v>
      </c>
      <c r="D1721" s="1">
        <v>2958465</v>
      </c>
    </row>
    <row r="1722" spans="1:4">
      <c r="A1722">
        <v>2766</v>
      </c>
      <c r="B1722" t="s">
        <v>4026</v>
      </c>
      <c r="C1722" s="1">
        <v>40179</v>
      </c>
      <c r="D1722" s="1">
        <v>2958465</v>
      </c>
    </row>
    <row r="1723" spans="1:4">
      <c r="A1723">
        <v>2767</v>
      </c>
      <c r="B1723" t="s">
        <v>4027</v>
      </c>
      <c r="C1723" s="1">
        <v>40179</v>
      </c>
      <c r="D1723" s="1">
        <v>2958465</v>
      </c>
    </row>
    <row r="1724" spans="1:4">
      <c r="A1724">
        <v>2768</v>
      </c>
      <c r="B1724" t="s">
        <v>4028</v>
      </c>
      <c r="C1724" s="1">
        <v>40179</v>
      </c>
      <c r="D1724" s="1">
        <v>2958465</v>
      </c>
    </row>
    <row r="1725" spans="1:4">
      <c r="A1725">
        <v>2769</v>
      </c>
      <c r="B1725" t="s">
        <v>4029</v>
      </c>
      <c r="C1725" s="1">
        <v>40179</v>
      </c>
      <c r="D1725" s="1">
        <v>2958465</v>
      </c>
    </row>
    <row r="1726" spans="1:4">
      <c r="A1726">
        <v>2770</v>
      </c>
      <c r="B1726" t="s">
        <v>4030</v>
      </c>
      <c r="C1726" s="1">
        <v>40179</v>
      </c>
      <c r="D1726" s="1">
        <v>2958465</v>
      </c>
    </row>
    <row r="1727" spans="1:4">
      <c r="A1727">
        <v>2772</v>
      </c>
      <c r="B1727" t="s">
        <v>4031</v>
      </c>
      <c r="C1727" s="1">
        <v>40179</v>
      </c>
      <c r="D1727" s="1">
        <v>2958465</v>
      </c>
    </row>
    <row r="1728" spans="1:4">
      <c r="A1728">
        <v>2773</v>
      </c>
      <c r="B1728" t="s">
        <v>4032</v>
      </c>
      <c r="C1728" s="1">
        <v>40179</v>
      </c>
      <c r="D1728" s="1">
        <v>2958465</v>
      </c>
    </row>
    <row r="1729" spans="1:4">
      <c r="A1729">
        <v>2774</v>
      </c>
      <c r="B1729" t="s">
        <v>4033</v>
      </c>
      <c r="C1729" s="1">
        <v>40179</v>
      </c>
      <c r="D1729" s="1">
        <v>2958465</v>
      </c>
    </row>
    <row r="1730" spans="1:4">
      <c r="A1730">
        <v>2775</v>
      </c>
      <c r="B1730" t="s">
        <v>4034</v>
      </c>
      <c r="C1730" s="1">
        <v>40179</v>
      </c>
      <c r="D1730" s="1">
        <v>2958465</v>
      </c>
    </row>
    <row r="1731" spans="1:4">
      <c r="A1731">
        <v>2776</v>
      </c>
      <c r="B1731" t="s">
        <v>4035</v>
      </c>
      <c r="C1731" s="1">
        <v>40179</v>
      </c>
      <c r="D1731" s="1">
        <v>2958465</v>
      </c>
    </row>
    <row r="1732" spans="1:4">
      <c r="A1732">
        <v>2777</v>
      </c>
      <c r="B1732" t="s">
        <v>4036</v>
      </c>
      <c r="C1732" s="1">
        <v>40179</v>
      </c>
      <c r="D1732" s="1">
        <v>2958465</v>
      </c>
    </row>
    <row r="1733" spans="1:4">
      <c r="A1733">
        <v>2778</v>
      </c>
      <c r="B1733" t="s">
        <v>4037</v>
      </c>
      <c r="C1733" s="1">
        <v>40179</v>
      </c>
      <c r="D1733" s="1">
        <v>2958465</v>
      </c>
    </row>
    <row r="1734" spans="1:4">
      <c r="A1734">
        <v>2779</v>
      </c>
      <c r="B1734" t="s">
        <v>4038</v>
      </c>
      <c r="C1734" s="1">
        <v>40179</v>
      </c>
      <c r="D1734" s="1">
        <v>2958465</v>
      </c>
    </row>
    <row r="1735" spans="1:4">
      <c r="A1735">
        <v>2782</v>
      </c>
      <c r="B1735" t="s">
        <v>4039</v>
      </c>
      <c r="C1735" s="1">
        <v>40179</v>
      </c>
      <c r="D1735" s="1">
        <v>2958465</v>
      </c>
    </row>
    <row r="1736" spans="1:4">
      <c r="A1736">
        <v>2783</v>
      </c>
      <c r="B1736" t="s">
        <v>4040</v>
      </c>
      <c r="C1736" s="1">
        <v>40179</v>
      </c>
      <c r="D1736" s="1">
        <v>2958465</v>
      </c>
    </row>
    <row r="1737" spans="1:4">
      <c r="A1737">
        <v>2784</v>
      </c>
      <c r="B1737" t="s">
        <v>4041</v>
      </c>
      <c r="C1737" s="1">
        <v>40179</v>
      </c>
      <c r="D1737" s="1">
        <v>2958465</v>
      </c>
    </row>
    <row r="1738" spans="1:4">
      <c r="A1738">
        <v>2785</v>
      </c>
      <c r="B1738" t="s">
        <v>4042</v>
      </c>
      <c r="C1738" s="1">
        <v>40179</v>
      </c>
      <c r="D1738" s="1">
        <v>2958465</v>
      </c>
    </row>
    <row r="1739" spans="1:4">
      <c r="A1739">
        <v>2786</v>
      </c>
      <c r="B1739" t="s">
        <v>4043</v>
      </c>
      <c r="C1739" s="1">
        <v>40179</v>
      </c>
      <c r="D1739" s="1">
        <v>2958465</v>
      </c>
    </row>
    <row r="1740" spans="1:4">
      <c r="A1740">
        <v>2787</v>
      </c>
      <c r="B1740" t="s">
        <v>4044</v>
      </c>
      <c r="C1740" s="1">
        <v>40179</v>
      </c>
      <c r="D1740" s="1">
        <v>2958465</v>
      </c>
    </row>
    <row r="1741" spans="1:4">
      <c r="A1741">
        <v>2788</v>
      </c>
      <c r="B1741" t="s">
        <v>4045</v>
      </c>
      <c r="C1741" s="1">
        <v>40179</v>
      </c>
      <c r="D1741" s="1">
        <v>2958465</v>
      </c>
    </row>
    <row r="1742" spans="1:4">
      <c r="A1742">
        <v>2789</v>
      </c>
      <c r="B1742" t="s">
        <v>4046</v>
      </c>
      <c r="C1742" s="1">
        <v>40179</v>
      </c>
      <c r="D1742" s="1">
        <v>2958465</v>
      </c>
    </row>
    <row r="1743" spans="1:4">
      <c r="A1743">
        <v>2790</v>
      </c>
      <c r="B1743" t="s">
        <v>4047</v>
      </c>
      <c r="C1743" s="1">
        <v>40179</v>
      </c>
      <c r="D1743" s="1">
        <v>2958465</v>
      </c>
    </row>
    <row r="1744" spans="1:4">
      <c r="A1744">
        <v>2791</v>
      </c>
      <c r="B1744" t="s">
        <v>4048</v>
      </c>
      <c r="C1744" s="1">
        <v>40179</v>
      </c>
      <c r="D1744" s="1">
        <v>2958465</v>
      </c>
    </row>
    <row r="1745" spans="1:4">
      <c r="A1745">
        <v>2792</v>
      </c>
      <c r="B1745" t="s">
        <v>4049</v>
      </c>
      <c r="C1745" s="1">
        <v>40179</v>
      </c>
      <c r="D1745" s="1">
        <v>2958465</v>
      </c>
    </row>
    <row r="1746" spans="1:4">
      <c r="A1746">
        <v>2793</v>
      </c>
      <c r="B1746" t="s">
        <v>4050</v>
      </c>
      <c r="C1746" s="1">
        <v>40179</v>
      </c>
      <c r="D1746" s="1">
        <v>2958465</v>
      </c>
    </row>
    <row r="1747" spans="1:4">
      <c r="A1747">
        <v>2794</v>
      </c>
      <c r="B1747" t="s">
        <v>4051</v>
      </c>
      <c r="C1747" s="1">
        <v>40179</v>
      </c>
      <c r="D1747" s="1">
        <v>2958465</v>
      </c>
    </row>
    <row r="1748" spans="1:4">
      <c r="A1748">
        <v>2795</v>
      </c>
      <c r="B1748" t="s">
        <v>4052</v>
      </c>
      <c r="C1748" s="1">
        <v>40179</v>
      </c>
      <c r="D1748" s="1">
        <v>2958465</v>
      </c>
    </row>
    <row r="1749" spans="1:4">
      <c r="A1749">
        <v>2796</v>
      </c>
      <c r="B1749" t="s">
        <v>4053</v>
      </c>
      <c r="C1749" s="1">
        <v>40179</v>
      </c>
      <c r="D1749" s="1">
        <v>2958465</v>
      </c>
    </row>
    <row r="1750" spans="1:4">
      <c r="A1750">
        <v>2797</v>
      </c>
      <c r="B1750" t="s">
        <v>4054</v>
      </c>
      <c r="C1750" s="1">
        <v>40179</v>
      </c>
      <c r="D1750" s="1">
        <v>2958465</v>
      </c>
    </row>
    <row r="1751" spans="1:4">
      <c r="A1751">
        <v>2798</v>
      </c>
      <c r="B1751" t="s">
        <v>4055</v>
      </c>
      <c r="C1751" s="1">
        <v>40179</v>
      </c>
      <c r="D1751" s="1">
        <v>2958465</v>
      </c>
    </row>
    <row r="1752" spans="1:4">
      <c r="A1752">
        <v>2799</v>
      </c>
      <c r="B1752" t="s">
        <v>4056</v>
      </c>
      <c r="C1752" s="1">
        <v>40179</v>
      </c>
      <c r="D1752" s="1">
        <v>2958465</v>
      </c>
    </row>
    <row r="1753" spans="1:4">
      <c r="A1753">
        <v>2800</v>
      </c>
      <c r="B1753" t="s">
        <v>4057</v>
      </c>
      <c r="C1753" s="1">
        <v>40179</v>
      </c>
      <c r="D1753" s="1">
        <v>2958465</v>
      </c>
    </row>
    <row r="1754" spans="1:4">
      <c r="A1754">
        <v>2801</v>
      </c>
      <c r="B1754" t="s">
        <v>4058</v>
      </c>
      <c r="C1754" s="1">
        <v>40179</v>
      </c>
      <c r="D1754" s="1">
        <v>2958465</v>
      </c>
    </row>
    <row r="1755" spans="1:4">
      <c r="A1755">
        <v>2802</v>
      </c>
      <c r="B1755" t="s">
        <v>4059</v>
      </c>
      <c r="C1755" s="1">
        <v>40179</v>
      </c>
      <c r="D1755" s="1">
        <v>2958465</v>
      </c>
    </row>
    <row r="1756" spans="1:4">
      <c r="A1756">
        <v>2803</v>
      </c>
      <c r="B1756" t="s">
        <v>4060</v>
      </c>
      <c r="C1756" s="1">
        <v>40179</v>
      </c>
      <c r="D1756" s="1">
        <v>2958465</v>
      </c>
    </row>
    <row r="1757" spans="1:4">
      <c r="A1757">
        <v>2805</v>
      </c>
      <c r="B1757" t="s">
        <v>4061</v>
      </c>
      <c r="C1757" s="1">
        <v>40179</v>
      </c>
      <c r="D1757" s="1">
        <v>2958465</v>
      </c>
    </row>
    <row r="1758" spans="1:4">
      <c r="A1758">
        <v>2807</v>
      </c>
      <c r="B1758" t="s">
        <v>4062</v>
      </c>
      <c r="C1758" s="1">
        <v>40179</v>
      </c>
      <c r="D1758" s="1">
        <v>2958465</v>
      </c>
    </row>
    <row r="1759" spans="1:4">
      <c r="A1759">
        <v>2808</v>
      </c>
      <c r="B1759" t="s">
        <v>4063</v>
      </c>
      <c r="C1759" s="1">
        <v>40179</v>
      </c>
      <c r="D1759" s="1">
        <v>2958465</v>
      </c>
    </row>
    <row r="1760" spans="1:4">
      <c r="A1760">
        <v>2809</v>
      </c>
      <c r="B1760" t="s">
        <v>4064</v>
      </c>
      <c r="C1760" s="1">
        <v>40179</v>
      </c>
      <c r="D1760" s="1">
        <v>2958465</v>
      </c>
    </row>
    <row r="1761" spans="1:4">
      <c r="A1761">
        <v>2810</v>
      </c>
      <c r="B1761" t="s">
        <v>4065</v>
      </c>
      <c r="C1761" s="1">
        <v>40179</v>
      </c>
      <c r="D1761" s="1">
        <v>2958465</v>
      </c>
    </row>
    <row r="1762" spans="1:4">
      <c r="A1762">
        <v>2811</v>
      </c>
      <c r="B1762" t="s">
        <v>4066</v>
      </c>
      <c r="C1762" s="1">
        <v>40179</v>
      </c>
      <c r="D1762" s="1">
        <v>2958465</v>
      </c>
    </row>
    <row r="1763" spans="1:4">
      <c r="A1763">
        <v>2812</v>
      </c>
      <c r="B1763" t="s">
        <v>4067</v>
      </c>
      <c r="C1763" s="1">
        <v>40179</v>
      </c>
      <c r="D1763" s="1">
        <v>2958465</v>
      </c>
    </row>
    <row r="1764" spans="1:4">
      <c r="A1764">
        <v>2813</v>
      </c>
      <c r="B1764" t="s">
        <v>4068</v>
      </c>
      <c r="C1764" s="1">
        <v>40179</v>
      </c>
      <c r="D1764" s="1">
        <v>2958465</v>
      </c>
    </row>
    <row r="1765" spans="1:4">
      <c r="A1765">
        <v>2815</v>
      </c>
      <c r="B1765" t="s">
        <v>4069</v>
      </c>
      <c r="C1765" s="1">
        <v>40179</v>
      </c>
      <c r="D1765" s="1">
        <v>2958465</v>
      </c>
    </row>
    <row r="1766" spans="1:4">
      <c r="A1766">
        <v>2816</v>
      </c>
      <c r="B1766" t="s">
        <v>4070</v>
      </c>
      <c r="C1766" s="1">
        <v>40179</v>
      </c>
      <c r="D1766" s="1">
        <v>2958465</v>
      </c>
    </row>
    <row r="1767" spans="1:4">
      <c r="A1767">
        <v>2817</v>
      </c>
      <c r="B1767" t="s">
        <v>4071</v>
      </c>
      <c r="C1767" s="1">
        <v>40179</v>
      </c>
      <c r="D1767" s="1">
        <v>2958465</v>
      </c>
    </row>
    <row r="1768" spans="1:4">
      <c r="A1768">
        <v>2818</v>
      </c>
      <c r="B1768" t="s">
        <v>4072</v>
      </c>
      <c r="C1768" s="1">
        <v>40179</v>
      </c>
      <c r="D1768" s="1">
        <v>2958465</v>
      </c>
    </row>
    <row r="1769" spans="1:4">
      <c r="A1769">
        <v>2819</v>
      </c>
      <c r="B1769" t="s">
        <v>4073</v>
      </c>
      <c r="C1769" s="1">
        <v>40179</v>
      </c>
      <c r="D1769" s="1">
        <v>2958465</v>
      </c>
    </row>
    <row r="1770" spans="1:4">
      <c r="A1770">
        <v>2820</v>
      </c>
      <c r="B1770" t="s">
        <v>4074</v>
      </c>
      <c r="C1770" s="1">
        <v>40179</v>
      </c>
      <c r="D1770" s="1">
        <v>2958465</v>
      </c>
    </row>
    <row r="1771" spans="1:4">
      <c r="A1771">
        <v>2821</v>
      </c>
      <c r="B1771" t="s">
        <v>4075</v>
      </c>
      <c r="C1771" s="1">
        <v>40179</v>
      </c>
      <c r="D1771" s="1">
        <v>2958465</v>
      </c>
    </row>
    <row r="1772" spans="1:4">
      <c r="A1772">
        <v>2822</v>
      </c>
      <c r="B1772" t="s">
        <v>4076</v>
      </c>
      <c r="C1772" s="1">
        <v>40179</v>
      </c>
      <c r="D1772" s="1">
        <v>2958465</v>
      </c>
    </row>
    <row r="1773" spans="1:4">
      <c r="A1773">
        <v>2823</v>
      </c>
      <c r="B1773" t="s">
        <v>4077</v>
      </c>
      <c r="C1773" s="1">
        <v>40179</v>
      </c>
      <c r="D1773" s="1">
        <v>2958465</v>
      </c>
    </row>
    <row r="1774" spans="1:4">
      <c r="A1774">
        <v>2824</v>
      </c>
      <c r="B1774" t="s">
        <v>4078</v>
      </c>
      <c r="C1774" s="1">
        <v>40179</v>
      </c>
      <c r="D1774" s="1">
        <v>2958465</v>
      </c>
    </row>
    <row r="1775" spans="1:4">
      <c r="A1775">
        <v>2825</v>
      </c>
      <c r="B1775" t="s">
        <v>4079</v>
      </c>
      <c r="C1775" s="1">
        <v>40179</v>
      </c>
      <c r="D1775" s="1">
        <v>2958465</v>
      </c>
    </row>
    <row r="1776" spans="1:4">
      <c r="A1776">
        <v>2826</v>
      </c>
      <c r="B1776" t="s">
        <v>4080</v>
      </c>
      <c r="C1776" s="1">
        <v>40179</v>
      </c>
      <c r="D1776" s="1">
        <v>2958465</v>
      </c>
    </row>
    <row r="1777" spans="1:4">
      <c r="A1777">
        <v>2827</v>
      </c>
      <c r="B1777" t="s">
        <v>4081</v>
      </c>
      <c r="C1777" s="1">
        <v>40179</v>
      </c>
      <c r="D1777" s="1">
        <v>2958465</v>
      </c>
    </row>
    <row r="1778" spans="1:4">
      <c r="A1778">
        <v>2828</v>
      </c>
      <c r="B1778" t="s">
        <v>4082</v>
      </c>
      <c r="C1778" s="1">
        <v>40179</v>
      </c>
      <c r="D1778" s="1">
        <v>2958465</v>
      </c>
    </row>
    <row r="1779" spans="1:4">
      <c r="A1779">
        <v>2829</v>
      </c>
      <c r="B1779" t="s">
        <v>4083</v>
      </c>
      <c r="C1779" s="1">
        <v>40179</v>
      </c>
      <c r="D1779" s="1">
        <v>2958465</v>
      </c>
    </row>
    <row r="1780" spans="1:4">
      <c r="A1780">
        <v>2830</v>
      </c>
      <c r="B1780" t="s">
        <v>4084</v>
      </c>
      <c r="C1780" s="1">
        <v>40179</v>
      </c>
      <c r="D1780" s="1">
        <v>2958465</v>
      </c>
    </row>
    <row r="1781" spans="1:4">
      <c r="A1781">
        <v>2831</v>
      </c>
      <c r="B1781" t="s">
        <v>4085</v>
      </c>
      <c r="C1781" s="1">
        <v>40179</v>
      </c>
      <c r="D1781" s="1">
        <v>2958465</v>
      </c>
    </row>
    <row r="1782" spans="1:4">
      <c r="A1782">
        <v>2835</v>
      </c>
      <c r="B1782" t="s">
        <v>4086</v>
      </c>
      <c r="C1782" s="1">
        <v>40179</v>
      </c>
      <c r="D1782" s="1">
        <v>2958465</v>
      </c>
    </row>
    <row r="1783" spans="1:4">
      <c r="A1783">
        <v>2836</v>
      </c>
      <c r="B1783" t="s">
        <v>4087</v>
      </c>
      <c r="C1783" s="1">
        <v>40179</v>
      </c>
      <c r="D1783" s="1">
        <v>2958465</v>
      </c>
    </row>
    <row r="1784" spans="1:4">
      <c r="A1784">
        <v>2838</v>
      </c>
      <c r="B1784" t="s">
        <v>4088</v>
      </c>
      <c r="C1784" s="1">
        <v>40179</v>
      </c>
      <c r="D1784" s="1">
        <v>2958465</v>
      </c>
    </row>
    <row r="1785" spans="1:4">
      <c r="A1785">
        <v>2839</v>
      </c>
      <c r="B1785" t="s">
        <v>4089</v>
      </c>
      <c r="C1785" s="1">
        <v>40179</v>
      </c>
      <c r="D1785" s="1">
        <v>2958465</v>
      </c>
    </row>
    <row r="1786" spans="1:4">
      <c r="A1786">
        <v>2842</v>
      </c>
      <c r="B1786" t="s">
        <v>4090</v>
      </c>
      <c r="C1786" s="1">
        <v>40179</v>
      </c>
      <c r="D1786" s="1">
        <v>2958465</v>
      </c>
    </row>
    <row r="1787" spans="1:4">
      <c r="A1787">
        <v>2844</v>
      </c>
      <c r="B1787" t="s">
        <v>4091</v>
      </c>
      <c r="C1787" s="1">
        <v>40179</v>
      </c>
      <c r="D1787" s="1">
        <v>2958465</v>
      </c>
    </row>
    <row r="1788" spans="1:4">
      <c r="A1788">
        <v>2845</v>
      </c>
      <c r="B1788" t="s">
        <v>4092</v>
      </c>
      <c r="C1788" s="1">
        <v>40179</v>
      </c>
      <c r="D1788" s="1">
        <v>2958465</v>
      </c>
    </row>
    <row r="1789" spans="1:4">
      <c r="A1789">
        <v>2846</v>
      </c>
      <c r="B1789" t="s">
        <v>4093</v>
      </c>
      <c r="C1789" s="1">
        <v>40179</v>
      </c>
      <c r="D1789" s="1">
        <v>2958465</v>
      </c>
    </row>
    <row r="1790" spans="1:4">
      <c r="A1790">
        <v>2849</v>
      </c>
      <c r="B1790" t="s">
        <v>4094</v>
      </c>
      <c r="C1790" s="1">
        <v>40179</v>
      </c>
      <c r="D1790" s="1">
        <v>2958465</v>
      </c>
    </row>
    <row r="1791" spans="1:4">
      <c r="A1791">
        <v>2850</v>
      </c>
      <c r="B1791" t="s">
        <v>4095</v>
      </c>
      <c r="C1791" s="1">
        <v>40179</v>
      </c>
      <c r="D1791" s="1">
        <v>2958465</v>
      </c>
    </row>
    <row r="1792" spans="1:4">
      <c r="A1792">
        <v>2851</v>
      </c>
      <c r="B1792" t="s">
        <v>4096</v>
      </c>
      <c r="C1792" s="1">
        <v>40179</v>
      </c>
      <c r="D1792" s="1">
        <v>2958465</v>
      </c>
    </row>
    <row r="1793" spans="1:4">
      <c r="A1793">
        <v>2852</v>
      </c>
      <c r="B1793" t="s">
        <v>4097</v>
      </c>
      <c r="C1793" s="1">
        <v>40179</v>
      </c>
      <c r="D1793" s="1">
        <v>2958465</v>
      </c>
    </row>
    <row r="1794" spans="1:4">
      <c r="A1794">
        <v>2853</v>
      </c>
      <c r="B1794" t="s">
        <v>4098</v>
      </c>
      <c r="C1794" s="1">
        <v>40179</v>
      </c>
      <c r="D1794" s="1">
        <v>2958465</v>
      </c>
    </row>
    <row r="1795" spans="1:4">
      <c r="A1795">
        <v>2854</v>
      </c>
      <c r="B1795" t="s">
        <v>4099</v>
      </c>
      <c r="C1795" s="1">
        <v>40179</v>
      </c>
      <c r="D1795" s="1">
        <v>2958465</v>
      </c>
    </row>
    <row r="1796" spans="1:4">
      <c r="A1796">
        <v>2855</v>
      </c>
      <c r="B1796" t="s">
        <v>4100</v>
      </c>
      <c r="C1796" s="1">
        <v>40179</v>
      </c>
      <c r="D1796" s="1">
        <v>2958465</v>
      </c>
    </row>
    <row r="1797" spans="1:4">
      <c r="A1797">
        <v>2856</v>
      </c>
      <c r="B1797" t="s">
        <v>4101</v>
      </c>
      <c r="C1797" s="1">
        <v>40179</v>
      </c>
      <c r="D1797" s="1">
        <v>2958465</v>
      </c>
    </row>
    <row r="1798" spans="1:4">
      <c r="A1798">
        <v>2857</v>
      </c>
      <c r="B1798" t="s">
        <v>4102</v>
      </c>
      <c r="C1798" s="1">
        <v>40179</v>
      </c>
      <c r="D1798" s="1">
        <v>2958465</v>
      </c>
    </row>
    <row r="1799" spans="1:4">
      <c r="A1799">
        <v>2858</v>
      </c>
      <c r="B1799" t="s">
        <v>4103</v>
      </c>
      <c r="C1799" s="1">
        <v>40179</v>
      </c>
      <c r="D1799" s="1">
        <v>2958465</v>
      </c>
    </row>
    <row r="1800" spans="1:4">
      <c r="A1800">
        <v>2859</v>
      </c>
      <c r="B1800" t="s">
        <v>4104</v>
      </c>
      <c r="C1800" s="1">
        <v>40179</v>
      </c>
      <c r="D1800" s="1">
        <v>2958465</v>
      </c>
    </row>
    <row r="1801" spans="1:4">
      <c r="A1801">
        <v>2860</v>
      </c>
      <c r="B1801" t="s">
        <v>4105</v>
      </c>
      <c r="C1801" s="1">
        <v>40179</v>
      </c>
      <c r="D1801" s="1">
        <v>2958465</v>
      </c>
    </row>
    <row r="1802" spans="1:4">
      <c r="A1802">
        <v>2862</v>
      </c>
      <c r="B1802" t="s">
        <v>4106</v>
      </c>
      <c r="C1802" s="1">
        <v>40179</v>
      </c>
      <c r="D1802" s="1">
        <v>2958465</v>
      </c>
    </row>
    <row r="1803" spans="1:4">
      <c r="A1803">
        <v>2863</v>
      </c>
      <c r="B1803" t="s">
        <v>4107</v>
      </c>
      <c r="C1803" s="1">
        <v>40179</v>
      </c>
      <c r="D1803" s="1">
        <v>2958465</v>
      </c>
    </row>
    <row r="1804" spans="1:4">
      <c r="A1804">
        <v>2864</v>
      </c>
      <c r="B1804" t="s">
        <v>4108</v>
      </c>
      <c r="C1804" s="1">
        <v>40179</v>
      </c>
      <c r="D1804" s="1">
        <v>2958465</v>
      </c>
    </row>
    <row r="1805" spans="1:4">
      <c r="A1805">
        <v>2865</v>
      </c>
      <c r="B1805" t="s">
        <v>4109</v>
      </c>
      <c r="C1805" s="1">
        <v>40179</v>
      </c>
      <c r="D1805" s="1">
        <v>2958465</v>
      </c>
    </row>
    <row r="1806" spans="1:4">
      <c r="A1806">
        <v>2866</v>
      </c>
      <c r="B1806" t="s">
        <v>4110</v>
      </c>
      <c r="C1806" s="1">
        <v>40179</v>
      </c>
      <c r="D1806" s="1">
        <v>2958465</v>
      </c>
    </row>
    <row r="1807" spans="1:4">
      <c r="A1807">
        <v>2868</v>
      </c>
      <c r="B1807" t="s">
        <v>4111</v>
      </c>
      <c r="C1807" s="1">
        <v>40179</v>
      </c>
      <c r="D1807" s="1">
        <v>2958465</v>
      </c>
    </row>
    <row r="1808" spans="1:4">
      <c r="A1808">
        <v>2869</v>
      </c>
      <c r="B1808" t="s">
        <v>4112</v>
      </c>
      <c r="C1808" s="1">
        <v>40179</v>
      </c>
      <c r="D1808" s="1">
        <v>2958465</v>
      </c>
    </row>
    <row r="1809" spans="1:4">
      <c r="A1809">
        <v>2870</v>
      </c>
      <c r="B1809" t="s">
        <v>4113</v>
      </c>
      <c r="C1809" s="1">
        <v>40179</v>
      </c>
      <c r="D1809" s="1">
        <v>2958465</v>
      </c>
    </row>
    <row r="1810" spans="1:4">
      <c r="A1810">
        <v>2871</v>
      </c>
      <c r="B1810" t="s">
        <v>4114</v>
      </c>
      <c r="C1810" s="1">
        <v>40179</v>
      </c>
      <c r="D1810" s="1">
        <v>2958465</v>
      </c>
    </row>
    <row r="1811" spans="1:4">
      <c r="A1811">
        <v>2872</v>
      </c>
      <c r="B1811" t="s">
        <v>4115</v>
      </c>
      <c r="C1811" s="1">
        <v>40179</v>
      </c>
      <c r="D1811" s="1">
        <v>2958465</v>
      </c>
    </row>
    <row r="1812" spans="1:4">
      <c r="A1812">
        <v>2873</v>
      </c>
      <c r="B1812" t="s">
        <v>4116</v>
      </c>
      <c r="C1812" s="1">
        <v>40179</v>
      </c>
      <c r="D1812" s="1">
        <v>2958465</v>
      </c>
    </row>
    <row r="1813" spans="1:4">
      <c r="A1813">
        <v>2874</v>
      </c>
      <c r="B1813" t="s">
        <v>4117</v>
      </c>
      <c r="C1813" s="1">
        <v>40179</v>
      </c>
      <c r="D1813" s="1">
        <v>2958465</v>
      </c>
    </row>
    <row r="1814" spans="1:4">
      <c r="A1814">
        <v>2875</v>
      </c>
      <c r="B1814" t="s">
        <v>4118</v>
      </c>
      <c r="C1814" s="1">
        <v>40179</v>
      </c>
      <c r="D1814" s="1">
        <v>2958465</v>
      </c>
    </row>
    <row r="1815" spans="1:4">
      <c r="A1815">
        <v>2876</v>
      </c>
      <c r="B1815" t="s">
        <v>4119</v>
      </c>
      <c r="C1815" s="1">
        <v>40179</v>
      </c>
      <c r="D1815" s="1">
        <v>2958465</v>
      </c>
    </row>
    <row r="1816" spans="1:4">
      <c r="A1816">
        <v>2877</v>
      </c>
      <c r="B1816" t="s">
        <v>4120</v>
      </c>
      <c r="C1816" s="1">
        <v>40179</v>
      </c>
      <c r="D1816" s="1">
        <v>2958465</v>
      </c>
    </row>
    <row r="1817" spans="1:4">
      <c r="A1817">
        <v>2878</v>
      </c>
      <c r="B1817" t="s">
        <v>4121</v>
      </c>
      <c r="C1817" s="1">
        <v>40179</v>
      </c>
      <c r="D1817" s="1">
        <v>2958465</v>
      </c>
    </row>
    <row r="1818" spans="1:4">
      <c r="A1818">
        <v>2879</v>
      </c>
      <c r="B1818" t="s">
        <v>4122</v>
      </c>
      <c r="C1818" s="1">
        <v>40179</v>
      </c>
      <c r="D1818" s="1">
        <v>2958465</v>
      </c>
    </row>
    <row r="1819" spans="1:4">
      <c r="A1819">
        <v>2880</v>
      </c>
      <c r="B1819" t="s">
        <v>4123</v>
      </c>
      <c r="C1819" s="1">
        <v>40179</v>
      </c>
      <c r="D1819" s="1">
        <v>2958465</v>
      </c>
    </row>
    <row r="1820" spans="1:4">
      <c r="A1820">
        <v>2881</v>
      </c>
      <c r="B1820" t="s">
        <v>4124</v>
      </c>
      <c r="C1820" s="1">
        <v>40179</v>
      </c>
      <c r="D1820" s="1">
        <v>2958465</v>
      </c>
    </row>
    <row r="1821" spans="1:4">
      <c r="A1821">
        <v>2882</v>
      </c>
      <c r="B1821" t="s">
        <v>4125</v>
      </c>
      <c r="C1821" s="1">
        <v>40179</v>
      </c>
      <c r="D1821" s="1">
        <v>2958465</v>
      </c>
    </row>
    <row r="1822" spans="1:4">
      <c r="A1822">
        <v>2883</v>
      </c>
      <c r="B1822" t="s">
        <v>4126</v>
      </c>
      <c r="C1822" s="1">
        <v>40179</v>
      </c>
      <c r="D1822" s="1">
        <v>2958465</v>
      </c>
    </row>
    <row r="1823" spans="1:4">
      <c r="A1823">
        <v>2884</v>
      </c>
      <c r="B1823" t="s">
        <v>4127</v>
      </c>
      <c r="C1823" s="1">
        <v>40179</v>
      </c>
      <c r="D1823" s="1">
        <v>2958465</v>
      </c>
    </row>
    <row r="1824" spans="1:4">
      <c r="A1824">
        <v>2885</v>
      </c>
      <c r="B1824" t="s">
        <v>4128</v>
      </c>
      <c r="C1824" s="1">
        <v>40179</v>
      </c>
      <c r="D1824" s="1">
        <v>2958465</v>
      </c>
    </row>
    <row r="1825" spans="1:4">
      <c r="A1825">
        <v>2886</v>
      </c>
      <c r="B1825" t="s">
        <v>4129</v>
      </c>
      <c r="C1825" s="1">
        <v>40179</v>
      </c>
      <c r="D1825" s="1">
        <v>2958465</v>
      </c>
    </row>
    <row r="1826" spans="1:4">
      <c r="A1826">
        <v>2887</v>
      </c>
      <c r="B1826" t="s">
        <v>4130</v>
      </c>
      <c r="C1826" s="1">
        <v>40179</v>
      </c>
      <c r="D1826" s="1">
        <v>2958465</v>
      </c>
    </row>
    <row r="1827" spans="1:4">
      <c r="A1827">
        <v>2888</v>
      </c>
      <c r="B1827" t="s">
        <v>4131</v>
      </c>
      <c r="C1827" s="1">
        <v>40179</v>
      </c>
      <c r="D1827" s="1">
        <v>2958465</v>
      </c>
    </row>
    <row r="1828" spans="1:4">
      <c r="A1828">
        <v>2889</v>
      </c>
      <c r="B1828" t="s">
        <v>4132</v>
      </c>
      <c r="C1828" s="1">
        <v>40179</v>
      </c>
      <c r="D1828" s="1">
        <v>2958465</v>
      </c>
    </row>
    <row r="1829" spans="1:4">
      <c r="A1829">
        <v>2890</v>
      </c>
      <c r="B1829" t="s">
        <v>4133</v>
      </c>
      <c r="C1829" s="1">
        <v>40179</v>
      </c>
      <c r="D1829" s="1">
        <v>2958465</v>
      </c>
    </row>
    <row r="1830" spans="1:4">
      <c r="A1830">
        <v>2891</v>
      </c>
      <c r="B1830" t="s">
        <v>4134</v>
      </c>
      <c r="C1830" s="1">
        <v>40179</v>
      </c>
      <c r="D1830" s="1">
        <v>2958465</v>
      </c>
    </row>
    <row r="1831" spans="1:4">
      <c r="A1831">
        <v>2892</v>
      </c>
      <c r="B1831" t="s">
        <v>4135</v>
      </c>
      <c r="C1831" s="1">
        <v>40179</v>
      </c>
      <c r="D1831" s="1">
        <v>2958465</v>
      </c>
    </row>
    <row r="1832" spans="1:4">
      <c r="A1832">
        <v>2893</v>
      </c>
      <c r="B1832" t="s">
        <v>4136</v>
      </c>
      <c r="C1832" s="1">
        <v>40179</v>
      </c>
      <c r="D1832" s="1">
        <v>2958465</v>
      </c>
    </row>
    <row r="1833" spans="1:4">
      <c r="A1833">
        <v>2894</v>
      </c>
      <c r="B1833" t="s">
        <v>4137</v>
      </c>
      <c r="C1833" s="1">
        <v>40179</v>
      </c>
      <c r="D1833" s="1">
        <v>2958465</v>
      </c>
    </row>
    <row r="1834" spans="1:4">
      <c r="A1834">
        <v>2895</v>
      </c>
      <c r="B1834" t="s">
        <v>4138</v>
      </c>
      <c r="C1834" s="1">
        <v>40179</v>
      </c>
      <c r="D1834" s="1">
        <v>2958465</v>
      </c>
    </row>
    <row r="1835" spans="1:4">
      <c r="A1835">
        <v>2896</v>
      </c>
      <c r="B1835" t="s">
        <v>4139</v>
      </c>
      <c r="C1835" s="1">
        <v>40179</v>
      </c>
      <c r="D1835" s="1">
        <v>2958465</v>
      </c>
    </row>
    <row r="1836" spans="1:4">
      <c r="A1836">
        <v>2897</v>
      </c>
      <c r="B1836" t="s">
        <v>4140</v>
      </c>
      <c r="C1836" s="1">
        <v>40179</v>
      </c>
      <c r="D1836" s="1">
        <v>2958465</v>
      </c>
    </row>
    <row r="1837" spans="1:4">
      <c r="A1837">
        <v>2899</v>
      </c>
      <c r="B1837" t="s">
        <v>4141</v>
      </c>
      <c r="C1837" s="1">
        <v>40179</v>
      </c>
      <c r="D1837" s="1">
        <v>2958465</v>
      </c>
    </row>
    <row r="1838" spans="1:4">
      <c r="A1838">
        <v>2900</v>
      </c>
      <c r="B1838" t="s">
        <v>4142</v>
      </c>
      <c r="C1838" s="1">
        <v>40179</v>
      </c>
      <c r="D1838" s="1">
        <v>2958465</v>
      </c>
    </row>
    <row r="1839" spans="1:4">
      <c r="A1839">
        <v>2901</v>
      </c>
      <c r="B1839" t="s">
        <v>4143</v>
      </c>
      <c r="C1839" s="1">
        <v>40179</v>
      </c>
      <c r="D1839" s="1">
        <v>2958465</v>
      </c>
    </row>
    <row r="1840" spans="1:4">
      <c r="A1840">
        <v>2902</v>
      </c>
      <c r="B1840" t="s">
        <v>4144</v>
      </c>
      <c r="C1840" s="1">
        <v>40179</v>
      </c>
      <c r="D1840" s="1">
        <v>2958465</v>
      </c>
    </row>
    <row r="1841" spans="1:4">
      <c r="A1841">
        <v>2903</v>
      </c>
      <c r="B1841" t="s">
        <v>4145</v>
      </c>
      <c r="C1841" s="1">
        <v>40179</v>
      </c>
      <c r="D1841" s="1">
        <v>2958465</v>
      </c>
    </row>
    <row r="1842" spans="1:4">
      <c r="A1842">
        <v>2908</v>
      </c>
      <c r="B1842" t="s">
        <v>4146</v>
      </c>
      <c r="C1842" s="1">
        <v>40179</v>
      </c>
      <c r="D1842" s="1">
        <v>2958465</v>
      </c>
    </row>
    <row r="1843" spans="1:4">
      <c r="A1843">
        <v>2909</v>
      </c>
      <c r="B1843" t="s">
        <v>4147</v>
      </c>
      <c r="C1843" s="1">
        <v>40179</v>
      </c>
      <c r="D1843" s="1">
        <v>2958465</v>
      </c>
    </row>
    <row r="1844" spans="1:4">
      <c r="A1844">
        <v>2910</v>
      </c>
      <c r="B1844" t="s">
        <v>4148</v>
      </c>
      <c r="C1844" s="1">
        <v>40179</v>
      </c>
      <c r="D1844" s="1">
        <v>2958465</v>
      </c>
    </row>
    <row r="1845" spans="1:4">
      <c r="A1845">
        <v>2911</v>
      </c>
      <c r="B1845" t="s">
        <v>4149</v>
      </c>
      <c r="C1845" s="1">
        <v>40179</v>
      </c>
      <c r="D1845" s="1">
        <v>2958465</v>
      </c>
    </row>
    <row r="1846" spans="1:4">
      <c r="A1846">
        <v>2912</v>
      </c>
      <c r="B1846" t="s">
        <v>4150</v>
      </c>
      <c r="C1846" s="1">
        <v>40179</v>
      </c>
      <c r="D1846" s="1">
        <v>2958465</v>
      </c>
    </row>
    <row r="1847" spans="1:4">
      <c r="A1847">
        <v>2913</v>
      </c>
      <c r="B1847" t="s">
        <v>4151</v>
      </c>
      <c r="C1847" s="1">
        <v>40179</v>
      </c>
      <c r="D1847" s="1">
        <v>2958465</v>
      </c>
    </row>
    <row r="1848" spans="1:4">
      <c r="A1848">
        <v>2914</v>
      </c>
      <c r="B1848" t="s">
        <v>4152</v>
      </c>
      <c r="C1848" s="1">
        <v>40179</v>
      </c>
      <c r="D1848" s="1">
        <v>2958465</v>
      </c>
    </row>
    <row r="1849" spans="1:4">
      <c r="A1849">
        <v>2915</v>
      </c>
      <c r="B1849" t="s">
        <v>4153</v>
      </c>
      <c r="C1849" s="1">
        <v>40179</v>
      </c>
      <c r="D1849" s="1">
        <v>2958465</v>
      </c>
    </row>
    <row r="1850" spans="1:4">
      <c r="A1850">
        <v>2916</v>
      </c>
      <c r="B1850" t="s">
        <v>4154</v>
      </c>
      <c r="C1850" s="1">
        <v>40179</v>
      </c>
      <c r="D1850" s="1">
        <v>2958465</v>
      </c>
    </row>
    <row r="1851" spans="1:4">
      <c r="A1851">
        <v>2917</v>
      </c>
      <c r="B1851" t="s">
        <v>4155</v>
      </c>
      <c r="C1851" s="1">
        <v>40179</v>
      </c>
      <c r="D1851" s="1">
        <v>2958465</v>
      </c>
    </row>
    <row r="1852" spans="1:4">
      <c r="A1852">
        <v>2918</v>
      </c>
      <c r="B1852" t="s">
        <v>4156</v>
      </c>
      <c r="C1852" s="1">
        <v>40179</v>
      </c>
      <c r="D1852" s="1">
        <v>2958465</v>
      </c>
    </row>
    <row r="1853" spans="1:4">
      <c r="A1853">
        <v>2919</v>
      </c>
      <c r="B1853" t="s">
        <v>4157</v>
      </c>
      <c r="C1853" s="1">
        <v>40179</v>
      </c>
      <c r="D1853" s="1">
        <v>2958465</v>
      </c>
    </row>
    <row r="1854" spans="1:4">
      <c r="A1854">
        <v>2920</v>
      </c>
      <c r="B1854" t="s">
        <v>4158</v>
      </c>
      <c r="C1854" s="1">
        <v>40179</v>
      </c>
      <c r="D1854" s="1">
        <v>2958465</v>
      </c>
    </row>
    <row r="1855" spans="1:4">
      <c r="A1855">
        <v>2921</v>
      </c>
      <c r="B1855" t="s">
        <v>4159</v>
      </c>
      <c r="C1855" s="1">
        <v>40179</v>
      </c>
      <c r="D1855" s="1">
        <v>2958465</v>
      </c>
    </row>
    <row r="1856" spans="1:4">
      <c r="A1856">
        <v>2922</v>
      </c>
      <c r="B1856" t="s">
        <v>4160</v>
      </c>
      <c r="C1856" s="1">
        <v>40179</v>
      </c>
      <c r="D1856" s="1">
        <v>2958465</v>
      </c>
    </row>
    <row r="1857" spans="1:4">
      <c r="A1857">
        <v>2923</v>
      </c>
      <c r="B1857" t="s">
        <v>4161</v>
      </c>
      <c r="C1857" s="1">
        <v>40179</v>
      </c>
      <c r="D1857" s="1">
        <v>2958465</v>
      </c>
    </row>
    <row r="1858" spans="1:4">
      <c r="A1858">
        <v>2924</v>
      </c>
      <c r="B1858" t="s">
        <v>4162</v>
      </c>
      <c r="C1858" s="1">
        <v>40179</v>
      </c>
      <c r="D1858" s="1">
        <v>2958465</v>
      </c>
    </row>
    <row r="1859" spans="1:4">
      <c r="A1859">
        <v>2930</v>
      </c>
      <c r="B1859" t="s">
        <v>4163</v>
      </c>
      <c r="C1859" s="1">
        <v>40179</v>
      </c>
      <c r="D1859" s="1">
        <v>2958465</v>
      </c>
    </row>
    <row r="1860" spans="1:4">
      <c r="A1860">
        <v>2931</v>
      </c>
      <c r="B1860" t="s">
        <v>4164</v>
      </c>
      <c r="C1860" s="1">
        <v>40179</v>
      </c>
      <c r="D1860" s="1">
        <v>2958465</v>
      </c>
    </row>
    <row r="1861" spans="1:4">
      <c r="A1861">
        <v>2932</v>
      </c>
      <c r="B1861" t="s">
        <v>4165</v>
      </c>
      <c r="C1861" s="1">
        <v>40179</v>
      </c>
      <c r="D1861" s="1">
        <v>2958465</v>
      </c>
    </row>
    <row r="1862" spans="1:4">
      <c r="A1862">
        <v>2933</v>
      </c>
      <c r="B1862" t="s">
        <v>4166</v>
      </c>
      <c r="C1862" s="1">
        <v>40179</v>
      </c>
      <c r="D1862" s="1">
        <v>2958465</v>
      </c>
    </row>
    <row r="1863" spans="1:4">
      <c r="A1863">
        <v>2934</v>
      </c>
      <c r="B1863" t="s">
        <v>4167</v>
      </c>
      <c r="C1863" s="1">
        <v>40179</v>
      </c>
      <c r="D1863" s="1">
        <v>2958465</v>
      </c>
    </row>
    <row r="1864" spans="1:4">
      <c r="A1864">
        <v>2935</v>
      </c>
      <c r="B1864" t="s">
        <v>4168</v>
      </c>
      <c r="C1864" s="1">
        <v>40179</v>
      </c>
      <c r="D1864" s="1">
        <v>2958465</v>
      </c>
    </row>
    <row r="1865" spans="1:4">
      <c r="A1865">
        <v>2936</v>
      </c>
      <c r="B1865" t="s">
        <v>4169</v>
      </c>
      <c r="C1865" s="1">
        <v>40179</v>
      </c>
      <c r="D1865" s="1">
        <v>2958465</v>
      </c>
    </row>
    <row r="1866" spans="1:4">
      <c r="A1866">
        <v>2937</v>
      </c>
      <c r="B1866" t="s">
        <v>4170</v>
      </c>
      <c r="C1866" s="1">
        <v>40179</v>
      </c>
      <c r="D1866" s="1">
        <v>2958465</v>
      </c>
    </row>
    <row r="1867" spans="1:4">
      <c r="A1867">
        <v>2938</v>
      </c>
      <c r="B1867" t="s">
        <v>4171</v>
      </c>
      <c r="C1867" s="1">
        <v>40179</v>
      </c>
      <c r="D1867" s="1">
        <v>2958465</v>
      </c>
    </row>
    <row r="1868" spans="1:4">
      <c r="A1868">
        <v>2939</v>
      </c>
      <c r="B1868" t="s">
        <v>4172</v>
      </c>
      <c r="C1868" s="1">
        <v>40179</v>
      </c>
      <c r="D1868" s="1">
        <v>2958465</v>
      </c>
    </row>
    <row r="1869" spans="1:4">
      <c r="A1869">
        <v>2940</v>
      </c>
      <c r="B1869" t="s">
        <v>4173</v>
      </c>
      <c r="C1869" s="1">
        <v>40179</v>
      </c>
      <c r="D1869" s="1">
        <v>2958465</v>
      </c>
    </row>
    <row r="1870" spans="1:4">
      <c r="A1870">
        <v>2941</v>
      </c>
      <c r="B1870" t="s">
        <v>4174</v>
      </c>
      <c r="C1870" s="1">
        <v>40179</v>
      </c>
      <c r="D1870" s="1">
        <v>2958465</v>
      </c>
    </row>
    <row r="1871" spans="1:4">
      <c r="A1871">
        <v>2942</v>
      </c>
      <c r="B1871" t="s">
        <v>4175</v>
      </c>
      <c r="C1871" s="1">
        <v>40179</v>
      </c>
      <c r="D1871" s="1">
        <v>2958465</v>
      </c>
    </row>
    <row r="1872" spans="1:4">
      <c r="A1872">
        <v>2946</v>
      </c>
      <c r="B1872" t="s">
        <v>4176</v>
      </c>
      <c r="C1872" s="1">
        <v>40179</v>
      </c>
      <c r="D1872" s="1">
        <v>2958465</v>
      </c>
    </row>
    <row r="1873" spans="1:4">
      <c r="A1873">
        <v>2950</v>
      </c>
      <c r="B1873" t="s">
        <v>4177</v>
      </c>
      <c r="C1873" s="1">
        <v>40179</v>
      </c>
      <c r="D1873" s="1">
        <v>2958465</v>
      </c>
    </row>
    <row r="1874" spans="1:4">
      <c r="A1874">
        <v>2951</v>
      </c>
      <c r="B1874" t="s">
        <v>4178</v>
      </c>
      <c r="C1874" s="1">
        <v>40179</v>
      </c>
      <c r="D1874" s="1">
        <v>2958465</v>
      </c>
    </row>
    <row r="1875" spans="1:4">
      <c r="A1875">
        <v>2952</v>
      </c>
      <c r="B1875" t="s">
        <v>4179</v>
      </c>
      <c r="C1875" s="1">
        <v>40179</v>
      </c>
      <c r="D1875" s="1">
        <v>2958465</v>
      </c>
    </row>
    <row r="1876" spans="1:4">
      <c r="A1876">
        <v>2953</v>
      </c>
      <c r="B1876" t="s">
        <v>4180</v>
      </c>
      <c r="C1876" s="1">
        <v>40179</v>
      </c>
      <c r="D1876" s="1">
        <v>2958465</v>
      </c>
    </row>
    <row r="1877" spans="1:4">
      <c r="A1877">
        <v>2954</v>
      </c>
      <c r="B1877" t="s">
        <v>4181</v>
      </c>
      <c r="C1877" s="1">
        <v>40179</v>
      </c>
      <c r="D1877" s="1">
        <v>2958465</v>
      </c>
    </row>
    <row r="1878" spans="1:4">
      <c r="A1878">
        <v>2955</v>
      </c>
      <c r="B1878" t="s">
        <v>4182</v>
      </c>
      <c r="C1878" s="1">
        <v>40179</v>
      </c>
      <c r="D1878" s="1">
        <v>2958465</v>
      </c>
    </row>
    <row r="1879" spans="1:4">
      <c r="A1879">
        <v>2956</v>
      </c>
      <c r="B1879" t="s">
        <v>4183</v>
      </c>
      <c r="C1879" s="1">
        <v>40179</v>
      </c>
      <c r="D1879" s="1">
        <v>2958465</v>
      </c>
    </row>
    <row r="1880" spans="1:4">
      <c r="A1880">
        <v>2957</v>
      </c>
      <c r="B1880" t="s">
        <v>4184</v>
      </c>
      <c r="C1880" s="1">
        <v>40179</v>
      </c>
      <c r="D1880" s="1">
        <v>2958465</v>
      </c>
    </row>
    <row r="1881" spans="1:4">
      <c r="A1881">
        <v>2958</v>
      </c>
      <c r="B1881" t="s">
        <v>4185</v>
      </c>
      <c r="C1881" s="1">
        <v>40179</v>
      </c>
      <c r="D1881" s="1">
        <v>2958465</v>
      </c>
    </row>
    <row r="1882" spans="1:4">
      <c r="A1882">
        <v>2959</v>
      </c>
      <c r="B1882" t="s">
        <v>4186</v>
      </c>
      <c r="C1882" s="1">
        <v>40179</v>
      </c>
      <c r="D1882" s="1">
        <v>2958465</v>
      </c>
    </row>
    <row r="1883" spans="1:4">
      <c r="A1883">
        <v>2960</v>
      </c>
      <c r="B1883" t="s">
        <v>4187</v>
      </c>
      <c r="C1883" s="1">
        <v>40179</v>
      </c>
      <c r="D1883" s="1">
        <v>2958465</v>
      </c>
    </row>
    <row r="1884" spans="1:4">
      <c r="A1884">
        <v>2961</v>
      </c>
      <c r="B1884" t="s">
        <v>4188</v>
      </c>
      <c r="C1884" s="1">
        <v>40179</v>
      </c>
      <c r="D1884" s="1">
        <v>2958465</v>
      </c>
    </row>
    <row r="1885" spans="1:4">
      <c r="A1885">
        <v>2962</v>
      </c>
      <c r="B1885" t="s">
        <v>4189</v>
      </c>
      <c r="C1885" s="1">
        <v>40179</v>
      </c>
      <c r="D1885" s="1">
        <v>2958465</v>
      </c>
    </row>
    <row r="1886" spans="1:4">
      <c r="A1886">
        <v>2963</v>
      </c>
      <c r="B1886" t="s">
        <v>4190</v>
      </c>
      <c r="C1886" s="1">
        <v>40179</v>
      </c>
      <c r="D1886" s="1">
        <v>2958465</v>
      </c>
    </row>
    <row r="1887" spans="1:4">
      <c r="A1887">
        <v>2964</v>
      </c>
      <c r="B1887" t="s">
        <v>4191</v>
      </c>
      <c r="C1887" s="1">
        <v>40179</v>
      </c>
      <c r="D1887" s="1">
        <v>2958465</v>
      </c>
    </row>
    <row r="1888" spans="1:4">
      <c r="A1888">
        <v>2965</v>
      </c>
      <c r="B1888" t="s">
        <v>4192</v>
      </c>
      <c r="C1888" s="1">
        <v>40179</v>
      </c>
      <c r="D1888" s="1">
        <v>2958465</v>
      </c>
    </row>
    <row r="1889" spans="1:4">
      <c r="A1889">
        <v>2966</v>
      </c>
      <c r="B1889" t="s">
        <v>4193</v>
      </c>
      <c r="C1889" s="1">
        <v>40179</v>
      </c>
      <c r="D1889" s="1">
        <v>2958465</v>
      </c>
    </row>
    <row r="1890" spans="1:4">
      <c r="A1890">
        <v>2968</v>
      </c>
      <c r="B1890" t="s">
        <v>4194</v>
      </c>
      <c r="C1890" s="1">
        <v>40179</v>
      </c>
      <c r="D1890" s="1">
        <v>2958465</v>
      </c>
    </row>
    <row r="1891" spans="1:4">
      <c r="A1891">
        <v>2969</v>
      </c>
      <c r="B1891" t="s">
        <v>4195</v>
      </c>
      <c r="C1891" s="1">
        <v>40179</v>
      </c>
      <c r="D1891" s="1">
        <v>2958465</v>
      </c>
    </row>
    <row r="1892" spans="1:4">
      <c r="A1892">
        <v>2971</v>
      </c>
      <c r="B1892" t="s">
        <v>4196</v>
      </c>
      <c r="C1892" s="1">
        <v>40179</v>
      </c>
      <c r="D1892" s="1">
        <v>2958465</v>
      </c>
    </row>
    <row r="1893" spans="1:4">
      <c r="A1893">
        <v>2972</v>
      </c>
      <c r="B1893" t="s">
        <v>4197</v>
      </c>
      <c r="C1893" s="1">
        <v>40179</v>
      </c>
      <c r="D1893" s="1">
        <v>2958465</v>
      </c>
    </row>
    <row r="1894" spans="1:4">
      <c r="A1894">
        <v>2973</v>
      </c>
      <c r="B1894" t="s">
        <v>4198</v>
      </c>
      <c r="C1894" s="1">
        <v>40179</v>
      </c>
      <c r="D1894" s="1">
        <v>2958465</v>
      </c>
    </row>
    <row r="1895" spans="1:4">
      <c r="A1895">
        <v>2974</v>
      </c>
      <c r="B1895" t="s">
        <v>4199</v>
      </c>
      <c r="C1895" s="1">
        <v>40179</v>
      </c>
      <c r="D1895" s="1">
        <v>2958465</v>
      </c>
    </row>
    <row r="1896" spans="1:4">
      <c r="A1896">
        <v>2975</v>
      </c>
      <c r="B1896" t="s">
        <v>4200</v>
      </c>
      <c r="C1896" s="1">
        <v>40179</v>
      </c>
      <c r="D1896" s="1">
        <v>2958465</v>
      </c>
    </row>
    <row r="1897" spans="1:4">
      <c r="A1897">
        <v>2976</v>
      </c>
      <c r="B1897" t="s">
        <v>4201</v>
      </c>
      <c r="C1897" s="1">
        <v>40179</v>
      </c>
      <c r="D1897" s="1">
        <v>2958465</v>
      </c>
    </row>
    <row r="1898" spans="1:4">
      <c r="A1898">
        <v>2977</v>
      </c>
      <c r="B1898" t="s">
        <v>4202</v>
      </c>
      <c r="C1898" s="1">
        <v>40179</v>
      </c>
      <c r="D1898" s="1">
        <v>2958465</v>
      </c>
    </row>
    <row r="1899" spans="1:4">
      <c r="A1899">
        <v>2978</v>
      </c>
      <c r="B1899" t="s">
        <v>4203</v>
      </c>
      <c r="C1899" s="1">
        <v>40179</v>
      </c>
      <c r="D1899" s="1">
        <v>2958465</v>
      </c>
    </row>
    <row r="1900" spans="1:4">
      <c r="A1900">
        <v>2979</v>
      </c>
      <c r="B1900" t="s">
        <v>4204</v>
      </c>
      <c r="C1900" s="1">
        <v>40179</v>
      </c>
      <c r="D1900" s="1">
        <v>2958465</v>
      </c>
    </row>
    <row r="1901" spans="1:4">
      <c r="A1901">
        <v>2980</v>
      </c>
      <c r="B1901" t="s">
        <v>4205</v>
      </c>
      <c r="C1901" s="1">
        <v>40179</v>
      </c>
      <c r="D1901" s="1">
        <v>2958465</v>
      </c>
    </row>
    <row r="1902" spans="1:4">
      <c r="A1902">
        <v>2981</v>
      </c>
      <c r="B1902" t="s">
        <v>4206</v>
      </c>
      <c r="C1902" s="1">
        <v>40179</v>
      </c>
      <c r="D1902" s="1">
        <v>2958465</v>
      </c>
    </row>
    <row r="1903" spans="1:4">
      <c r="A1903">
        <v>2984</v>
      </c>
      <c r="B1903" t="s">
        <v>4207</v>
      </c>
      <c r="C1903" s="1">
        <v>40179</v>
      </c>
      <c r="D1903" s="1">
        <v>2958465</v>
      </c>
    </row>
    <row r="1904" spans="1:4">
      <c r="A1904">
        <v>2985</v>
      </c>
      <c r="B1904" t="s">
        <v>4208</v>
      </c>
      <c r="C1904" s="1">
        <v>40179</v>
      </c>
      <c r="D1904" s="1">
        <v>2958465</v>
      </c>
    </row>
    <row r="1905" spans="1:4">
      <c r="A1905">
        <v>2990</v>
      </c>
      <c r="B1905" t="s">
        <v>4209</v>
      </c>
      <c r="C1905" s="1">
        <v>40179</v>
      </c>
      <c r="D1905" s="1">
        <v>2958465</v>
      </c>
    </row>
    <row r="1906" spans="1:4">
      <c r="A1906">
        <v>2991</v>
      </c>
      <c r="B1906" t="s">
        <v>4210</v>
      </c>
      <c r="C1906" s="1">
        <v>40179</v>
      </c>
      <c r="D1906" s="1">
        <v>2958465</v>
      </c>
    </row>
    <row r="1907" spans="1:4">
      <c r="A1907">
        <v>2992</v>
      </c>
      <c r="B1907" t="s">
        <v>4211</v>
      </c>
      <c r="C1907" s="1">
        <v>40179</v>
      </c>
      <c r="D1907" s="1">
        <v>2958465</v>
      </c>
    </row>
    <row r="1908" spans="1:4">
      <c r="A1908">
        <v>2993</v>
      </c>
      <c r="B1908" t="s">
        <v>4212</v>
      </c>
      <c r="C1908" s="1">
        <v>40179</v>
      </c>
      <c r="D1908" s="1">
        <v>2958465</v>
      </c>
    </row>
    <row r="1909" spans="1:4">
      <c r="A1909">
        <v>2994</v>
      </c>
      <c r="B1909" t="s">
        <v>4213</v>
      </c>
      <c r="C1909" s="1">
        <v>40179</v>
      </c>
      <c r="D1909" s="1">
        <v>2958465</v>
      </c>
    </row>
    <row r="1910" spans="1:4">
      <c r="A1910">
        <v>2995</v>
      </c>
      <c r="B1910" t="s">
        <v>4214</v>
      </c>
      <c r="C1910" s="1">
        <v>40179</v>
      </c>
      <c r="D1910" s="1">
        <v>2958465</v>
      </c>
    </row>
    <row r="1911" spans="1:4">
      <c r="A1911">
        <v>2996</v>
      </c>
      <c r="B1911" t="s">
        <v>4215</v>
      </c>
      <c r="C1911" s="1">
        <v>40179</v>
      </c>
      <c r="D1911" s="1">
        <v>2958465</v>
      </c>
    </row>
    <row r="1912" spans="1:4">
      <c r="A1912">
        <v>2997</v>
      </c>
      <c r="B1912" t="s">
        <v>4216</v>
      </c>
      <c r="C1912" s="1">
        <v>40179</v>
      </c>
      <c r="D1912" s="1">
        <v>2958465</v>
      </c>
    </row>
    <row r="1913" spans="1:4">
      <c r="A1913">
        <v>2998</v>
      </c>
      <c r="B1913" t="s">
        <v>4217</v>
      </c>
      <c r="C1913" s="1">
        <v>40179</v>
      </c>
      <c r="D1913" s="1">
        <v>2958465</v>
      </c>
    </row>
    <row r="1914" spans="1:4">
      <c r="A1914">
        <v>2999</v>
      </c>
      <c r="B1914" t="s">
        <v>4218</v>
      </c>
      <c r="C1914" s="1">
        <v>40179</v>
      </c>
      <c r="D1914" s="1">
        <v>2958465</v>
      </c>
    </row>
    <row r="1915" spans="1:4">
      <c r="A1915">
        <v>3000</v>
      </c>
      <c r="B1915" t="s">
        <v>4219</v>
      </c>
      <c r="C1915" s="1">
        <v>40179</v>
      </c>
      <c r="D1915" s="1">
        <v>2958465</v>
      </c>
    </row>
    <row r="1916" spans="1:4">
      <c r="A1916">
        <v>3001</v>
      </c>
      <c r="B1916" t="s">
        <v>4220</v>
      </c>
      <c r="C1916" s="1">
        <v>40179</v>
      </c>
      <c r="D1916" s="1">
        <v>2958465</v>
      </c>
    </row>
    <row r="1917" spans="1:4">
      <c r="A1917">
        <v>3002</v>
      </c>
      <c r="B1917" t="s">
        <v>4221</v>
      </c>
      <c r="C1917" s="1">
        <v>40179</v>
      </c>
      <c r="D1917" s="1">
        <v>2958465</v>
      </c>
    </row>
    <row r="1918" spans="1:4">
      <c r="A1918">
        <v>3003</v>
      </c>
      <c r="B1918" t="s">
        <v>4222</v>
      </c>
      <c r="C1918" s="1">
        <v>40179</v>
      </c>
      <c r="D1918" s="1">
        <v>2958465</v>
      </c>
    </row>
    <row r="1919" spans="1:4">
      <c r="A1919">
        <v>3004</v>
      </c>
      <c r="B1919" t="s">
        <v>4223</v>
      </c>
      <c r="C1919" s="1">
        <v>40179</v>
      </c>
      <c r="D1919" s="1">
        <v>2958465</v>
      </c>
    </row>
    <row r="1920" spans="1:4">
      <c r="A1920">
        <v>3005</v>
      </c>
      <c r="B1920" t="s">
        <v>4224</v>
      </c>
      <c r="C1920" s="1">
        <v>40179</v>
      </c>
      <c r="D1920" s="1">
        <v>2958465</v>
      </c>
    </row>
    <row r="1921" spans="1:4">
      <c r="A1921">
        <v>3006</v>
      </c>
      <c r="B1921" t="s">
        <v>4225</v>
      </c>
      <c r="C1921" s="1">
        <v>40179</v>
      </c>
      <c r="D1921" s="1">
        <v>2958465</v>
      </c>
    </row>
    <row r="1922" spans="1:4">
      <c r="A1922">
        <v>3007</v>
      </c>
      <c r="B1922" t="s">
        <v>4226</v>
      </c>
      <c r="C1922" s="1">
        <v>40179</v>
      </c>
      <c r="D1922" s="1">
        <v>2958465</v>
      </c>
    </row>
    <row r="1923" spans="1:4">
      <c r="A1923">
        <v>3008</v>
      </c>
      <c r="B1923" t="s">
        <v>4227</v>
      </c>
      <c r="C1923" s="1">
        <v>40179</v>
      </c>
      <c r="D1923" s="1">
        <v>2958465</v>
      </c>
    </row>
    <row r="1924" spans="1:4">
      <c r="A1924">
        <v>3009</v>
      </c>
      <c r="B1924" t="s">
        <v>4228</v>
      </c>
      <c r="C1924" s="1">
        <v>40179</v>
      </c>
      <c r="D1924" s="1">
        <v>2958465</v>
      </c>
    </row>
    <row r="1925" spans="1:4">
      <c r="A1925">
        <v>3010</v>
      </c>
      <c r="B1925" t="s">
        <v>4229</v>
      </c>
      <c r="C1925" s="1">
        <v>40179</v>
      </c>
      <c r="D1925" s="1">
        <v>2958465</v>
      </c>
    </row>
    <row r="1926" spans="1:4">
      <c r="A1926">
        <v>3011</v>
      </c>
      <c r="B1926" t="s">
        <v>4230</v>
      </c>
      <c r="C1926" s="1">
        <v>40179</v>
      </c>
      <c r="D1926" s="1">
        <v>2958465</v>
      </c>
    </row>
    <row r="1927" spans="1:4">
      <c r="A1927">
        <v>3012</v>
      </c>
      <c r="B1927" t="s">
        <v>4231</v>
      </c>
      <c r="C1927" s="1">
        <v>40179</v>
      </c>
      <c r="D1927" s="1">
        <v>2958465</v>
      </c>
    </row>
    <row r="1928" spans="1:4">
      <c r="A1928">
        <v>3013</v>
      </c>
      <c r="B1928" t="s">
        <v>4232</v>
      </c>
      <c r="C1928" s="1">
        <v>40179</v>
      </c>
      <c r="D1928" s="1">
        <v>2958465</v>
      </c>
    </row>
    <row r="1929" spans="1:4">
      <c r="A1929">
        <v>3014</v>
      </c>
      <c r="B1929" t="s">
        <v>4233</v>
      </c>
      <c r="C1929" s="1">
        <v>40179</v>
      </c>
      <c r="D1929" s="1">
        <v>2958465</v>
      </c>
    </row>
    <row r="1930" spans="1:4">
      <c r="A1930">
        <v>3015</v>
      </c>
      <c r="B1930" t="s">
        <v>4234</v>
      </c>
      <c r="C1930" s="1">
        <v>40179</v>
      </c>
      <c r="D1930" s="1">
        <v>2958465</v>
      </c>
    </row>
    <row r="1931" spans="1:4">
      <c r="A1931">
        <v>3016</v>
      </c>
      <c r="B1931" t="s">
        <v>4235</v>
      </c>
      <c r="C1931" s="1">
        <v>40179</v>
      </c>
      <c r="D1931" s="1">
        <v>2958465</v>
      </c>
    </row>
    <row r="1932" spans="1:4">
      <c r="A1932">
        <v>3017</v>
      </c>
      <c r="B1932" t="s">
        <v>4236</v>
      </c>
      <c r="C1932" s="1">
        <v>40179</v>
      </c>
      <c r="D1932" s="1">
        <v>2958465</v>
      </c>
    </row>
    <row r="1933" spans="1:4">
      <c r="A1933">
        <v>3019</v>
      </c>
      <c r="B1933" t="s">
        <v>4237</v>
      </c>
      <c r="C1933" s="1">
        <v>40179</v>
      </c>
      <c r="D1933" s="1">
        <v>2958465</v>
      </c>
    </row>
    <row r="1934" spans="1:4">
      <c r="A1934">
        <v>3020</v>
      </c>
      <c r="B1934" t="s">
        <v>4238</v>
      </c>
      <c r="C1934" s="1">
        <v>40179</v>
      </c>
      <c r="D1934" s="1">
        <v>2958465</v>
      </c>
    </row>
    <row r="1935" spans="1:4">
      <c r="A1935">
        <v>3021</v>
      </c>
      <c r="B1935" t="s">
        <v>4239</v>
      </c>
      <c r="C1935" s="1">
        <v>40179</v>
      </c>
      <c r="D1935" s="1">
        <v>2958465</v>
      </c>
    </row>
    <row r="1936" spans="1:4">
      <c r="A1936">
        <v>3023</v>
      </c>
      <c r="B1936" t="s">
        <v>4240</v>
      </c>
      <c r="C1936" s="1">
        <v>40179</v>
      </c>
      <c r="D1936" s="1">
        <v>2958465</v>
      </c>
    </row>
    <row r="1937" spans="1:4">
      <c r="A1937">
        <v>3026</v>
      </c>
      <c r="B1937" t="s">
        <v>4241</v>
      </c>
      <c r="C1937" s="1">
        <v>40179</v>
      </c>
      <c r="D1937" s="1">
        <v>2958465</v>
      </c>
    </row>
    <row r="1938" spans="1:4">
      <c r="A1938">
        <v>3027</v>
      </c>
      <c r="B1938" t="s">
        <v>4242</v>
      </c>
      <c r="C1938" s="1">
        <v>40179</v>
      </c>
      <c r="D1938" s="1">
        <v>2958465</v>
      </c>
    </row>
    <row r="1939" spans="1:4">
      <c r="A1939">
        <v>3028</v>
      </c>
      <c r="B1939" t="s">
        <v>4243</v>
      </c>
      <c r="C1939" s="1">
        <v>40179</v>
      </c>
      <c r="D1939" s="1">
        <v>2958465</v>
      </c>
    </row>
    <row r="1940" spans="1:4">
      <c r="A1940">
        <v>3029</v>
      </c>
      <c r="B1940" t="s">
        <v>4244</v>
      </c>
      <c r="C1940" s="1">
        <v>40179</v>
      </c>
      <c r="D1940" s="1">
        <v>2958465</v>
      </c>
    </row>
    <row r="1941" spans="1:4">
      <c r="A1941">
        <v>3030</v>
      </c>
      <c r="B1941" t="s">
        <v>4245</v>
      </c>
      <c r="C1941" s="1">
        <v>40179</v>
      </c>
      <c r="D1941" s="1">
        <v>2958465</v>
      </c>
    </row>
    <row r="1942" spans="1:4">
      <c r="A1942">
        <v>3031</v>
      </c>
      <c r="B1942" t="s">
        <v>4246</v>
      </c>
      <c r="C1942" s="1">
        <v>40179</v>
      </c>
      <c r="D1942" s="1">
        <v>2958465</v>
      </c>
    </row>
    <row r="1943" spans="1:4">
      <c r="A1943">
        <v>3032</v>
      </c>
      <c r="B1943" t="s">
        <v>4247</v>
      </c>
      <c r="C1943" s="1">
        <v>40179</v>
      </c>
      <c r="D1943" s="1">
        <v>2958465</v>
      </c>
    </row>
    <row r="1944" spans="1:4">
      <c r="A1944">
        <v>3033</v>
      </c>
      <c r="B1944" t="s">
        <v>4248</v>
      </c>
      <c r="C1944" s="1">
        <v>40179</v>
      </c>
      <c r="D1944" s="1">
        <v>2958465</v>
      </c>
    </row>
    <row r="1945" spans="1:4">
      <c r="A1945">
        <v>3034</v>
      </c>
      <c r="B1945" t="s">
        <v>4249</v>
      </c>
      <c r="C1945" s="1">
        <v>40179</v>
      </c>
      <c r="D1945" s="1">
        <v>2958465</v>
      </c>
    </row>
    <row r="1946" spans="1:4">
      <c r="A1946">
        <v>3035</v>
      </c>
      <c r="B1946" t="s">
        <v>4250</v>
      </c>
      <c r="C1946" s="1">
        <v>40179</v>
      </c>
      <c r="D1946" s="1">
        <v>2958465</v>
      </c>
    </row>
    <row r="1947" spans="1:4">
      <c r="A1947">
        <v>3036</v>
      </c>
      <c r="B1947" t="s">
        <v>4251</v>
      </c>
      <c r="C1947" s="1">
        <v>40179</v>
      </c>
      <c r="D1947" s="1">
        <v>2958465</v>
      </c>
    </row>
    <row r="1948" spans="1:4">
      <c r="A1948">
        <v>3037</v>
      </c>
      <c r="B1948" t="s">
        <v>4252</v>
      </c>
      <c r="C1948" s="1">
        <v>40179</v>
      </c>
      <c r="D1948" s="1">
        <v>2958465</v>
      </c>
    </row>
    <row r="1949" spans="1:4">
      <c r="A1949">
        <v>3038</v>
      </c>
      <c r="B1949" t="s">
        <v>4253</v>
      </c>
      <c r="C1949" s="1">
        <v>40179</v>
      </c>
      <c r="D1949" s="1">
        <v>2958465</v>
      </c>
    </row>
    <row r="1950" spans="1:4">
      <c r="A1950">
        <v>3039</v>
      </c>
      <c r="B1950" t="s">
        <v>4254</v>
      </c>
      <c r="C1950" s="1">
        <v>40179</v>
      </c>
      <c r="D1950" s="1">
        <v>2958465</v>
      </c>
    </row>
    <row r="1951" spans="1:4">
      <c r="A1951">
        <v>3040</v>
      </c>
      <c r="B1951" t="s">
        <v>4255</v>
      </c>
      <c r="C1951" s="1">
        <v>40179</v>
      </c>
      <c r="D1951" s="1">
        <v>2958465</v>
      </c>
    </row>
    <row r="1952" spans="1:4">
      <c r="A1952">
        <v>3041</v>
      </c>
      <c r="B1952" t="s">
        <v>4256</v>
      </c>
      <c r="C1952" s="1">
        <v>40179</v>
      </c>
      <c r="D1952" s="1">
        <v>2958465</v>
      </c>
    </row>
    <row r="1953" spans="1:4">
      <c r="A1953">
        <v>3042</v>
      </c>
      <c r="B1953" t="s">
        <v>4257</v>
      </c>
      <c r="C1953" s="1">
        <v>40179</v>
      </c>
      <c r="D1953" s="1">
        <v>2958465</v>
      </c>
    </row>
    <row r="1954" spans="1:4">
      <c r="A1954">
        <v>3043</v>
      </c>
      <c r="B1954" t="s">
        <v>4258</v>
      </c>
      <c r="C1954" s="1">
        <v>40179</v>
      </c>
      <c r="D1954" s="1">
        <v>2958465</v>
      </c>
    </row>
    <row r="1955" spans="1:4">
      <c r="A1955">
        <v>3044</v>
      </c>
      <c r="B1955" t="s">
        <v>4259</v>
      </c>
      <c r="C1955" s="1">
        <v>40179</v>
      </c>
      <c r="D1955" s="1">
        <v>2958465</v>
      </c>
    </row>
    <row r="1956" spans="1:4">
      <c r="A1956">
        <v>3045</v>
      </c>
      <c r="B1956" t="s">
        <v>4260</v>
      </c>
      <c r="C1956" s="1">
        <v>40179</v>
      </c>
      <c r="D1956" s="1">
        <v>2958465</v>
      </c>
    </row>
    <row r="1957" spans="1:4">
      <c r="A1957">
        <v>3046</v>
      </c>
      <c r="B1957" t="s">
        <v>4261</v>
      </c>
      <c r="C1957" s="1">
        <v>40179</v>
      </c>
      <c r="D1957" s="1">
        <v>2958465</v>
      </c>
    </row>
    <row r="1958" spans="1:4">
      <c r="A1958">
        <v>3047</v>
      </c>
      <c r="B1958" t="s">
        <v>4262</v>
      </c>
      <c r="C1958" s="1">
        <v>40179</v>
      </c>
      <c r="D1958" s="1">
        <v>2958465</v>
      </c>
    </row>
    <row r="1959" spans="1:4">
      <c r="A1959">
        <v>3048</v>
      </c>
      <c r="B1959" t="s">
        <v>4263</v>
      </c>
      <c r="C1959" s="1">
        <v>40179</v>
      </c>
      <c r="D1959" s="1">
        <v>2958465</v>
      </c>
    </row>
    <row r="1960" spans="1:4">
      <c r="A1960">
        <v>3054</v>
      </c>
      <c r="B1960" t="s">
        <v>4264</v>
      </c>
      <c r="C1960" s="1">
        <v>40179</v>
      </c>
      <c r="D1960" s="1">
        <v>2958465</v>
      </c>
    </row>
    <row r="1961" spans="1:4">
      <c r="A1961">
        <v>3055</v>
      </c>
      <c r="B1961" t="s">
        <v>4265</v>
      </c>
      <c r="C1961" s="1">
        <v>40179</v>
      </c>
      <c r="D1961" s="1">
        <v>2958465</v>
      </c>
    </row>
    <row r="1962" spans="1:4">
      <c r="A1962">
        <v>3056</v>
      </c>
      <c r="B1962" t="s">
        <v>4266</v>
      </c>
      <c r="C1962" s="1">
        <v>40179</v>
      </c>
      <c r="D1962" s="1">
        <v>2958465</v>
      </c>
    </row>
    <row r="1963" spans="1:4">
      <c r="A1963">
        <v>3057</v>
      </c>
      <c r="B1963" t="s">
        <v>4267</v>
      </c>
      <c r="C1963" s="1">
        <v>40179</v>
      </c>
      <c r="D1963" s="1">
        <v>2958465</v>
      </c>
    </row>
    <row r="1964" spans="1:4">
      <c r="A1964">
        <v>3058</v>
      </c>
      <c r="B1964" t="s">
        <v>4268</v>
      </c>
      <c r="C1964" s="1">
        <v>40179</v>
      </c>
      <c r="D1964" s="1">
        <v>2958465</v>
      </c>
    </row>
    <row r="1965" spans="1:4">
      <c r="A1965">
        <v>3059</v>
      </c>
      <c r="B1965" t="s">
        <v>4269</v>
      </c>
      <c r="C1965" s="1">
        <v>40179</v>
      </c>
      <c r="D1965" s="1">
        <v>2958465</v>
      </c>
    </row>
    <row r="1966" spans="1:4">
      <c r="A1966">
        <v>3060</v>
      </c>
      <c r="B1966" t="s">
        <v>4270</v>
      </c>
      <c r="C1966" s="1">
        <v>40179</v>
      </c>
      <c r="D1966" s="1">
        <v>2958465</v>
      </c>
    </row>
    <row r="1967" spans="1:4">
      <c r="A1967">
        <v>3061</v>
      </c>
      <c r="B1967" t="s">
        <v>4271</v>
      </c>
      <c r="C1967" s="1">
        <v>40179</v>
      </c>
      <c r="D1967" s="1">
        <v>2958465</v>
      </c>
    </row>
    <row r="1968" spans="1:4">
      <c r="A1968">
        <v>3062</v>
      </c>
      <c r="B1968" t="s">
        <v>4272</v>
      </c>
      <c r="C1968" s="1">
        <v>40179</v>
      </c>
      <c r="D1968" s="1">
        <v>2958465</v>
      </c>
    </row>
    <row r="1969" spans="1:4">
      <c r="A1969">
        <v>3063</v>
      </c>
      <c r="B1969" t="s">
        <v>4273</v>
      </c>
      <c r="C1969" s="1">
        <v>40179</v>
      </c>
      <c r="D1969" s="1">
        <v>2958465</v>
      </c>
    </row>
    <row r="1970" spans="1:4">
      <c r="A1970">
        <v>3064</v>
      </c>
      <c r="B1970" t="s">
        <v>4274</v>
      </c>
      <c r="C1970" s="1">
        <v>40179</v>
      </c>
      <c r="D1970" s="1">
        <v>2958465</v>
      </c>
    </row>
    <row r="1971" spans="1:4">
      <c r="A1971">
        <v>3066</v>
      </c>
      <c r="B1971" t="s">
        <v>92</v>
      </c>
      <c r="C1971" s="1">
        <v>40179</v>
      </c>
      <c r="D1971" s="1">
        <v>2958465</v>
      </c>
    </row>
    <row r="1972" spans="1:4">
      <c r="A1972">
        <v>3067</v>
      </c>
      <c r="B1972" t="s">
        <v>92</v>
      </c>
      <c r="C1972" s="1">
        <v>40179</v>
      </c>
      <c r="D1972" s="1">
        <v>2958465</v>
      </c>
    </row>
    <row r="1973" spans="1:4">
      <c r="A1973">
        <v>3069</v>
      </c>
      <c r="B1973" t="s">
        <v>4275</v>
      </c>
      <c r="C1973" s="1">
        <v>40179</v>
      </c>
      <c r="D1973" s="1">
        <v>2958465</v>
      </c>
    </row>
    <row r="1974" spans="1:4">
      <c r="A1974">
        <v>3070</v>
      </c>
      <c r="B1974" t="s">
        <v>4276</v>
      </c>
      <c r="C1974" s="1">
        <v>40179</v>
      </c>
      <c r="D1974" s="1">
        <v>2958465</v>
      </c>
    </row>
    <row r="1975" spans="1:4">
      <c r="A1975">
        <v>3071</v>
      </c>
      <c r="B1975" t="s">
        <v>4277</v>
      </c>
      <c r="C1975" s="1">
        <v>40179</v>
      </c>
      <c r="D1975" s="1">
        <v>2958465</v>
      </c>
    </row>
    <row r="1976" spans="1:4">
      <c r="A1976">
        <v>3072</v>
      </c>
      <c r="B1976" t="s">
        <v>4278</v>
      </c>
      <c r="C1976" s="1">
        <v>40179</v>
      </c>
      <c r="D1976" s="1">
        <v>2958465</v>
      </c>
    </row>
    <row r="1977" spans="1:4">
      <c r="A1977">
        <v>3073</v>
      </c>
      <c r="B1977" t="s">
        <v>4279</v>
      </c>
      <c r="C1977" s="1">
        <v>40179</v>
      </c>
      <c r="D1977" s="1">
        <v>2958465</v>
      </c>
    </row>
    <row r="1978" spans="1:4">
      <c r="A1978">
        <v>3074</v>
      </c>
      <c r="B1978" t="s">
        <v>4280</v>
      </c>
      <c r="C1978" s="1">
        <v>40179</v>
      </c>
      <c r="D1978" s="1">
        <v>2958465</v>
      </c>
    </row>
    <row r="1979" spans="1:4">
      <c r="A1979">
        <v>3075</v>
      </c>
      <c r="B1979" t="s">
        <v>4281</v>
      </c>
      <c r="C1979" s="1">
        <v>40179</v>
      </c>
      <c r="D1979" s="1">
        <v>2958465</v>
      </c>
    </row>
    <row r="1980" spans="1:4">
      <c r="A1980">
        <v>3076</v>
      </c>
      <c r="B1980" t="s">
        <v>4282</v>
      </c>
      <c r="C1980" s="1">
        <v>40179</v>
      </c>
      <c r="D1980" s="1">
        <v>2958465</v>
      </c>
    </row>
    <row r="1981" spans="1:4">
      <c r="A1981">
        <v>3077</v>
      </c>
      <c r="B1981" t="s">
        <v>4283</v>
      </c>
      <c r="C1981" s="1">
        <v>40179</v>
      </c>
      <c r="D1981" s="1">
        <v>2958465</v>
      </c>
    </row>
    <row r="1982" spans="1:4">
      <c r="A1982">
        <v>3078</v>
      </c>
      <c r="B1982" t="s">
        <v>4284</v>
      </c>
      <c r="C1982" s="1">
        <v>40179</v>
      </c>
      <c r="D1982" s="1">
        <v>2958465</v>
      </c>
    </row>
    <row r="1983" spans="1:4">
      <c r="A1983">
        <v>3079</v>
      </c>
      <c r="B1983" t="s">
        <v>4285</v>
      </c>
      <c r="C1983" s="1">
        <v>40179</v>
      </c>
      <c r="D1983" s="1">
        <v>2958465</v>
      </c>
    </row>
    <row r="1984" spans="1:4">
      <c r="A1984">
        <v>3080</v>
      </c>
      <c r="B1984" t="s">
        <v>4286</v>
      </c>
      <c r="C1984" s="1">
        <v>40179</v>
      </c>
      <c r="D1984" s="1">
        <v>2958465</v>
      </c>
    </row>
    <row r="1985" spans="1:4">
      <c r="A1985">
        <v>3081</v>
      </c>
      <c r="B1985" t="s">
        <v>4287</v>
      </c>
      <c r="C1985" s="1">
        <v>40179</v>
      </c>
      <c r="D1985" s="1">
        <v>2958465</v>
      </c>
    </row>
    <row r="1986" spans="1:4">
      <c r="A1986">
        <v>3082</v>
      </c>
      <c r="B1986" t="s">
        <v>4288</v>
      </c>
      <c r="C1986" s="1">
        <v>40179</v>
      </c>
      <c r="D1986" s="1">
        <v>2958465</v>
      </c>
    </row>
    <row r="1987" spans="1:4">
      <c r="A1987">
        <v>3083</v>
      </c>
      <c r="B1987" t="s">
        <v>4289</v>
      </c>
      <c r="C1987" s="1">
        <v>40179</v>
      </c>
      <c r="D1987" s="1">
        <v>2958465</v>
      </c>
    </row>
    <row r="1988" spans="1:4">
      <c r="A1988">
        <v>3084</v>
      </c>
      <c r="B1988" t="s">
        <v>4290</v>
      </c>
      <c r="C1988" s="1">
        <v>40179</v>
      </c>
      <c r="D1988" s="1">
        <v>2958465</v>
      </c>
    </row>
    <row r="1989" spans="1:4">
      <c r="A1989">
        <v>3085</v>
      </c>
      <c r="B1989" t="s">
        <v>4291</v>
      </c>
      <c r="C1989" s="1">
        <v>40179</v>
      </c>
      <c r="D1989" s="1">
        <v>2958465</v>
      </c>
    </row>
    <row r="1990" spans="1:4">
      <c r="A1990">
        <v>3086</v>
      </c>
      <c r="B1990" t="s">
        <v>4292</v>
      </c>
      <c r="C1990" s="1">
        <v>40179</v>
      </c>
      <c r="D1990" s="1">
        <v>2958465</v>
      </c>
    </row>
    <row r="1991" spans="1:4">
      <c r="A1991">
        <v>3087</v>
      </c>
      <c r="B1991" t="s">
        <v>4293</v>
      </c>
      <c r="C1991" s="1">
        <v>40179</v>
      </c>
      <c r="D1991" s="1">
        <v>2958465</v>
      </c>
    </row>
    <row r="1992" spans="1:4">
      <c r="A1992">
        <v>3088</v>
      </c>
      <c r="B1992" t="s">
        <v>4294</v>
      </c>
      <c r="C1992" s="1">
        <v>40179</v>
      </c>
      <c r="D1992" s="1">
        <v>2958465</v>
      </c>
    </row>
    <row r="1993" spans="1:4">
      <c r="A1993">
        <v>3089</v>
      </c>
      <c r="B1993" t="s">
        <v>4295</v>
      </c>
      <c r="C1993" s="1">
        <v>40179</v>
      </c>
      <c r="D1993" s="1">
        <v>2958465</v>
      </c>
    </row>
    <row r="1994" spans="1:4">
      <c r="A1994">
        <v>3090</v>
      </c>
      <c r="B1994" t="s">
        <v>4296</v>
      </c>
      <c r="C1994" s="1">
        <v>40179</v>
      </c>
      <c r="D1994" s="1">
        <v>2958465</v>
      </c>
    </row>
    <row r="1995" spans="1:4">
      <c r="A1995">
        <v>3091</v>
      </c>
      <c r="B1995" t="s">
        <v>4297</v>
      </c>
      <c r="C1995" s="1">
        <v>40179</v>
      </c>
      <c r="D1995" s="1">
        <v>2958465</v>
      </c>
    </row>
    <row r="1996" spans="1:4">
      <c r="A1996">
        <v>3092</v>
      </c>
      <c r="B1996" t="s">
        <v>4298</v>
      </c>
      <c r="C1996" s="1">
        <v>40179</v>
      </c>
      <c r="D1996" s="1">
        <v>2958465</v>
      </c>
    </row>
    <row r="1997" spans="1:4">
      <c r="A1997">
        <v>3095</v>
      </c>
      <c r="B1997" t="s">
        <v>4299</v>
      </c>
      <c r="C1997" s="1">
        <v>40179</v>
      </c>
      <c r="D1997" s="1">
        <v>2958465</v>
      </c>
    </row>
    <row r="1998" spans="1:4">
      <c r="A1998">
        <v>3096</v>
      </c>
      <c r="B1998" t="s">
        <v>4300</v>
      </c>
      <c r="C1998" s="1">
        <v>40179</v>
      </c>
      <c r="D1998" s="1">
        <v>2958465</v>
      </c>
    </row>
    <row r="1999" spans="1:4">
      <c r="A1999">
        <v>3097</v>
      </c>
      <c r="B1999" t="s">
        <v>4301</v>
      </c>
      <c r="C1999" s="1">
        <v>40179</v>
      </c>
      <c r="D1999" s="1">
        <v>2958465</v>
      </c>
    </row>
    <row r="2000" spans="1:4">
      <c r="A2000">
        <v>3099</v>
      </c>
      <c r="B2000" t="s">
        <v>4302</v>
      </c>
      <c r="C2000" s="1">
        <v>40179</v>
      </c>
      <c r="D2000" s="1">
        <v>2958465</v>
      </c>
    </row>
    <row r="2001" spans="1:4">
      <c r="A2001">
        <v>3100</v>
      </c>
      <c r="B2001" t="s">
        <v>4303</v>
      </c>
      <c r="C2001" s="1">
        <v>40179</v>
      </c>
      <c r="D2001" s="1">
        <v>2958465</v>
      </c>
    </row>
    <row r="2002" spans="1:4">
      <c r="A2002">
        <v>3101</v>
      </c>
      <c r="B2002" t="s">
        <v>4304</v>
      </c>
      <c r="C2002" s="1">
        <v>40179</v>
      </c>
      <c r="D2002" s="1">
        <v>2958465</v>
      </c>
    </row>
    <row r="2003" spans="1:4">
      <c r="A2003">
        <v>3102</v>
      </c>
      <c r="B2003" t="s">
        <v>4305</v>
      </c>
      <c r="C2003" s="1">
        <v>40179</v>
      </c>
      <c r="D2003" s="1">
        <v>2958465</v>
      </c>
    </row>
    <row r="2004" spans="1:4">
      <c r="A2004">
        <v>3103</v>
      </c>
      <c r="B2004" t="s">
        <v>4306</v>
      </c>
      <c r="C2004" s="1">
        <v>40179</v>
      </c>
      <c r="D2004" s="1">
        <v>2958465</v>
      </c>
    </row>
    <row r="2005" spans="1:4">
      <c r="A2005">
        <v>3104</v>
      </c>
      <c r="B2005" t="s">
        <v>4307</v>
      </c>
      <c r="C2005" s="1">
        <v>40179</v>
      </c>
      <c r="D2005" s="1">
        <v>2958465</v>
      </c>
    </row>
    <row r="2006" spans="1:4">
      <c r="A2006">
        <v>3105</v>
      </c>
      <c r="B2006" t="s">
        <v>4308</v>
      </c>
      <c r="C2006" s="1">
        <v>40179</v>
      </c>
      <c r="D2006" s="1">
        <v>2958465</v>
      </c>
    </row>
    <row r="2007" spans="1:4">
      <c r="A2007">
        <v>3106</v>
      </c>
      <c r="B2007" t="s">
        <v>4309</v>
      </c>
      <c r="C2007" s="1">
        <v>40179</v>
      </c>
      <c r="D2007" s="1">
        <v>2958465</v>
      </c>
    </row>
    <row r="2008" spans="1:4">
      <c r="A2008">
        <v>3107</v>
      </c>
      <c r="B2008" t="s">
        <v>4310</v>
      </c>
      <c r="C2008" s="1">
        <v>40179</v>
      </c>
      <c r="D2008" s="1">
        <v>2958465</v>
      </c>
    </row>
    <row r="2009" spans="1:4">
      <c r="A2009">
        <v>3108</v>
      </c>
      <c r="B2009" t="s">
        <v>4311</v>
      </c>
      <c r="C2009" s="1">
        <v>40179</v>
      </c>
      <c r="D2009" s="1">
        <v>2958465</v>
      </c>
    </row>
    <row r="2010" spans="1:4">
      <c r="A2010">
        <v>3109</v>
      </c>
      <c r="B2010" t="s">
        <v>4312</v>
      </c>
      <c r="C2010" s="1">
        <v>40179</v>
      </c>
      <c r="D2010" s="1">
        <v>2958465</v>
      </c>
    </row>
    <row r="2011" spans="1:4">
      <c r="A2011">
        <v>3110</v>
      </c>
      <c r="B2011" t="s">
        <v>4313</v>
      </c>
      <c r="C2011" s="1">
        <v>40179</v>
      </c>
      <c r="D2011" s="1">
        <v>2958465</v>
      </c>
    </row>
    <row r="2012" spans="1:4">
      <c r="A2012">
        <v>3111</v>
      </c>
      <c r="B2012" t="s">
        <v>4314</v>
      </c>
      <c r="C2012" s="1">
        <v>40179</v>
      </c>
      <c r="D2012" s="1">
        <v>2958465</v>
      </c>
    </row>
    <row r="2013" spans="1:4">
      <c r="A2013">
        <v>3112</v>
      </c>
      <c r="B2013" t="s">
        <v>4315</v>
      </c>
      <c r="C2013" s="1">
        <v>40179</v>
      </c>
      <c r="D2013" s="1">
        <v>2958465</v>
      </c>
    </row>
    <row r="2014" spans="1:4">
      <c r="A2014">
        <v>3113</v>
      </c>
      <c r="B2014" t="s">
        <v>4316</v>
      </c>
      <c r="C2014" s="1">
        <v>40179</v>
      </c>
      <c r="D2014" s="1">
        <v>2958465</v>
      </c>
    </row>
    <row r="2015" spans="1:4">
      <c r="A2015">
        <v>3114</v>
      </c>
      <c r="B2015" t="s">
        <v>4317</v>
      </c>
      <c r="C2015" s="1">
        <v>40179</v>
      </c>
      <c r="D2015" s="1">
        <v>2958465</v>
      </c>
    </row>
    <row r="2016" spans="1:4">
      <c r="A2016">
        <v>3115</v>
      </c>
      <c r="B2016" t="s">
        <v>4318</v>
      </c>
      <c r="C2016" s="1">
        <v>40179</v>
      </c>
      <c r="D2016" s="1">
        <v>2958465</v>
      </c>
    </row>
    <row r="2017" spans="1:4">
      <c r="A2017">
        <v>3116</v>
      </c>
      <c r="B2017" t="s">
        <v>4319</v>
      </c>
      <c r="C2017" s="1">
        <v>40179</v>
      </c>
      <c r="D2017" s="1">
        <v>2958465</v>
      </c>
    </row>
    <row r="2018" spans="1:4">
      <c r="A2018">
        <v>3117</v>
      </c>
      <c r="B2018" t="s">
        <v>4320</v>
      </c>
      <c r="C2018" s="1">
        <v>40179</v>
      </c>
      <c r="D2018" s="1">
        <v>2958465</v>
      </c>
    </row>
    <row r="2019" spans="1:4">
      <c r="A2019">
        <v>3118</v>
      </c>
      <c r="B2019" t="s">
        <v>4321</v>
      </c>
      <c r="C2019" s="1">
        <v>40179</v>
      </c>
      <c r="D2019" s="1">
        <v>2958465</v>
      </c>
    </row>
    <row r="2020" spans="1:4">
      <c r="A2020">
        <v>3119</v>
      </c>
      <c r="B2020" t="s">
        <v>4322</v>
      </c>
      <c r="C2020" s="1">
        <v>40179</v>
      </c>
      <c r="D2020" s="1">
        <v>2958465</v>
      </c>
    </row>
    <row r="2021" spans="1:4">
      <c r="A2021">
        <v>3120</v>
      </c>
      <c r="B2021" t="s">
        <v>4323</v>
      </c>
      <c r="C2021" s="1">
        <v>40179</v>
      </c>
      <c r="D2021" s="1">
        <v>2958465</v>
      </c>
    </row>
    <row r="2022" spans="1:4">
      <c r="A2022">
        <v>3121</v>
      </c>
      <c r="B2022" t="s">
        <v>4324</v>
      </c>
      <c r="C2022" s="1">
        <v>40179</v>
      </c>
      <c r="D2022" s="1">
        <v>2958465</v>
      </c>
    </row>
    <row r="2023" spans="1:4">
      <c r="A2023">
        <v>3122</v>
      </c>
      <c r="B2023" t="s">
        <v>4325</v>
      </c>
      <c r="C2023" s="1">
        <v>40179</v>
      </c>
      <c r="D2023" s="1">
        <v>2958465</v>
      </c>
    </row>
    <row r="2024" spans="1:4">
      <c r="A2024">
        <v>3123</v>
      </c>
      <c r="B2024" t="s">
        <v>4326</v>
      </c>
      <c r="C2024" s="1">
        <v>40179</v>
      </c>
      <c r="D2024" s="1">
        <v>2958465</v>
      </c>
    </row>
    <row r="2025" spans="1:4">
      <c r="A2025">
        <v>3124</v>
      </c>
      <c r="B2025" t="s">
        <v>4327</v>
      </c>
      <c r="C2025" s="1">
        <v>40179</v>
      </c>
      <c r="D2025" s="1">
        <v>2958465</v>
      </c>
    </row>
    <row r="2026" spans="1:4">
      <c r="A2026">
        <v>3125</v>
      </c>
      <c r="B2026" t="s">
        <v>4328</v>
      </c>
      <c r="C2026" s="1">
        <v>40179</v>
      </c>
      <c r="D2026" s="1">
        <v>2958465</v>
      </c>
    </row>
    <row r="2027" spans="1:4">
      <c r="A2027">
        <v>3126</v>
      </c>
      <c r="B2027" t="s">
        <v>4329</v>
      </c>
      <c r="C2027" s="1">
        <v>40179</v>
      </c>
      <c r="D2027" s="1">
        <v>2958465</v>
      </c>
    </row>
    <row r="2028" spans="1:4">
      <c r="A2028">
        <v>3127</v>
      </c>
      <c r="B2028" t="s">
        <v>4330</v>
      </c>
      <c r="C2028" s="1">
        <v>40179</v>
      </c>
      <c r="D2028" s="1">
        <v>2958465</v>
      </c>
    </row>
    <row r="2029" spans="1:4">
      <c r="A2029">
        <v>3128</v>
      </c>
      <c r="B2029" t="s">
        <v>4331</v>
      </c>
      <c r="C2029" s="1">
        <v>40179</v>
      </c>
      <c r="D2029" s="1">
        <v>2958465</v>
      </c>
    </row>
    <row r="2030" spans="1:4">
      <c r="A2030">
        <v>3129</v>
      </c>
      <c r="B2030" t="s">
        <v>4332</v>
      </c>
      <c r="C2030" s="1">
        <v>40179</v>
      </c>
      <c r="D2030" s="1">
        <v>2958465</v>
      </c>
    </row>
    <row r="2031" spans="1:4">
      <c r="A2031">
        <v>3130</v>
      </c>
      <c r="B2031" t="s">
        <v>4333</v>
      </c>
      <c r="C2031" s="1">
        <v>40179</v>
      </c>
      <c r="D2031" s="1">
        <v>2958465</v>
      </c>
    </row>
    <row r="2032" spans="1:4">
      <c r="A2032">
        <v>3131</v>
      </c>
      <c r="B2032" t="s">
        <v>4334</v>
      </c>
      <c r="C2032" s="1">
        <v>40179</v>
      </c>
      <c r="D2032" s="1">
        <v>2958465</v>
      </c>
    </row>
    <row r="2033" spans="1:4">
      <c r="A2033">
        <v>3132</v>
      </c>
      <c r="B2033" t="s">
        <v>4335</v>
      </c>
      <c r="C2033" s="1">
        <v>40179</v>
      </c>
      <c r="D2033" s="1">
        <v>2958465</v>
      </c>
    </row>
    <row r="2034" spans="1:4">
      <c r="A2034">
        <v>3133</v>
      </c>
      <c r="B2034" t="s">
        <v>4336</v>
      </c>
      <c r="C2034" s="1">
        <v>40179</v>
      </c>
      <c r="D2034" s="1">
        <v>2958465</v>
      </c>
    </row>
    <row r="2035" spans="1:4">
      <c r="A2035">
        <v>3134</v>
      </c>
      <c r="B2035" t="s">
        <v>4337</v>
      </c>
      <c r="C2035" s="1">
        <v>40179</v>
      </c>
      <c r="D2035" s="1">
        <v>2958465</v>
      </c>
    </row>
    <row r="2036" spans="1:4">
      <c r="A2036">
        <v>3135</v>
      </c>
      <c r="B2036" t="s">
        <v>4338</v>
      </c>
      <c r="C2036" s="1">
        <v>40179</v>
      </c>
      <c r="D2036" s="1">
        <v>2958465</v>
      </c>
    </row>
    <row r="2037" spans="1:4">
      <c r="A2037">
        <v>3136</v>
      </c>
      <c r="B2037" t="s">
        <v>4339</v>
      </c>
      <c r="C2037" s="1">
        <v>40179</v>
      </c>
      <c r="D2037" s="1">
        <v>2958465</v>
      </c>
    </row>
    <row r="2038" spans="1:4">
      <c r="A2038">
        <v>3137</v>
      </c>
      <c r="B2038" t="s">
        <v>4340</v>
      </c>
      <c r="C2038" s="1">
        <v>40179</v>
      </c>
      <c r="D2038" s="1">
        <v>2958465</v>
      </c>
    </row>
    <row r="2039" spans="1:4">
      <c r="A2039">
        <v>3138</v>
      </c>
      <c r="B2039" t="s">
        <v>4341</v>
      </c>
      <c r="C2039" s="1">
        <v>40179</v>
      </c>
      <c r="D2039" s="1">
        <v>2958465</v>
      </c>
    </row>
    <row r="2040" spans="1:4">
      <c r="A2040">
        <v>3139</v>
      </c>
      <c r="B2040" t="s">
        <v>4342</v>
      </c>
      <c r="C2040" s="1">
        <v>40179</v>
      </c>
      <c r="D2040" s="1">
        <v>2958465</v>
      </c>
    </row>
    <row r="2041" spans="1:4">
      <c r="A2041">
        <v>3140</v>
      </c>
      <c r="B2041" t="s">
        <v>4343</v>
      </c>
      <c r="C2041" s="1">
        <v>40179</v>
      </c>
      <c r="D2041" s="1">
        <v>2958465</v>
      </c>
    </row>
    <row r="2042" spans="1:4">
      <c r="A2042">
        <v>3141</v>
      </c>
      <c r="B2042" t="s">
        <v>4344</v>
      </c>
      <c r="C2042" s="1">
        <v>40179</v>
      </c>
      <c r="D2042" s="1">
        <v>2958465</v>
      </c>
    </row>
    <row r="2043" spans="1:4">
      <c r="A2043">
        <v>3142</v>
      </c>
      <c r="B2043" t="s">
        <v>4345</v>
      </c>
      <c r="C2043" s="1">
        <v>40179</v>
      </c>
      <c r="D2043" s="1">
        <v>2958465</v>
      </c>
    </row>
    <row r="2044" spans="1:4">
      <c r="A2044">
        <v>3143</v>
      </c>
      <c r="B2044" t="s">
        <v>4346</v>
      </c>
      <c r="C2044" s="1">
        <v>40179</v>
      </c>
      <c r="D2044" s="1">
        <v>2958465</v>
      </c>
    </row>
    <row r="2045" spans="1:4">
      <c r="A2045">
        <v>3144</v>
      </c>
      <c r="B2045" t="s">
        <v>4347</v>
      </c>
      <c r="C2045" s="1">
        <v>40179</v>
      </c>
      <c r="D2045" s="1">
        <v>2958465</v>
      </c>
    </row>
    <row r="2046" spans="1:4">
      <c r="A2046">
        <v>3145</v>
      </c>
      <c r="B2046" t="s">
        <v>4348</v>
      </c>
      <c r="C2046" s="1">
        <v>40179</v>
      </c>
      <c r="D2046" s="1">
        <v>2958465</v>
      </c>
    </row>
    <row r="2047" spans="1:4">
      <c r="A2047">
        <v>3146</v>
      </c>
      <c r="B2047" t="s">
        <v>4349</v>
      </c>
      <c r="C2047" s="1">
        <v>40179</v>
      </c>
      <c r="D2047" s="1">
        <v>2958465</v>
      </c>
    </row>
    <row r="2048" spans="1:4">
      <c r="A2048">
        <v>3148</v>
      </c>
      <c r="B2048" t="s">
        <v>4350</v>
      </c>
      <c r="C2048" s="1">
        <v>40179</v>
      </c>
      <c r="D2048" s="1">
        <v>2958465</v>
      </c>
    </row>
    <row r="2049" spans="1:4">
      <c r="A2049">
        <v>3149</v>
      </c>
      <c r="B2049" t="s">
        <v>4351</v>
      </c>
      <c r="C2049" s="1">
        <v>40179</v>
      </c>
      <c r="D2049" s="1">
        <v>2958465</v>
      </c>
    </row>
    <row r="2050" spans="1:4">
      <c r="A2050">
        <v>3150</v>
      </c>
      <c r="B2050" t="s">
        <v>4352</v>
      </c>
      <c r="C2050" s="1">
        <v>40179</v>
      </c>
      <c r="D2050" s="1">
        <v>2958465</v>
      </c>
    </row>
    <row r="2051" spans="1:4">
      <c r="A2051">
        <v>3151</v>
      </c>
      <c r="B2051" t="s">
        <v>4353</v>
      </c>
      <c r="C2051" s="1">
        <v>40179</v>
      </c>
      <c r="D2051" s="1">
        <v>2958465</v>
      </c>
    </row>
    <row r="2052" spans="1:4">
      <c r="A2052">
        <v>3153</v>
      </c>
      <c r="B2052" t="s">
        <v>4354</v>
      </c>
      <c r="C2052" s="1">
        <v>40179</v>
      </c>
      <c r="D2052" s="1">
        <v>2958465</v>
      </c>
    </row>
    <row r="2053" spans="1:4">
      <c r="A2053">
        <v>3155</v>
      </c>
      <c r="B2053" t="s">
        <v>4355</v>
      </c>
      <c r="C2053" s="1">
        <v>40179</v>
      </c>
      <c r="D2053" s="1">
        <v>2958465</v>
      </c>
    </row>
    <row r="2054" spans="1:4">
      <c r="A2054">
        <v>3157</v>
      </c>
      <c r="B2054" t="s">
        <v>4356</v>
      </c>
      <c r="C2054" s="1">
        <v>40179</v>
      </c>
      <c r="D2054" s="1">
        <v>2958465</v>
      </c>
    </row>
    <row r="2055" spans="1:4">
      <c r="A2055">
        <v>3158</v>
      </c>
      <c r="B2055" t="s">
        <v>4357</v>
      </c>
      <c r="C2055" s="1">
        <v>40179</v>
      </c>
      <c r="D2055" s="1">
        <v>2958465</v>
      </c>
    </row>
    <row r="2056" spans="1:4">
      <c r="A2056">
        <v>3159</v>
      </c>
      <c r="B2056" t="s">
        <v>4358</v>
      </c>
      <c r="C2056" s="1">
        <v>40179</v>
      </c>
      <c r="D2056" s="1">
        <v>2958465</v>
      </c>
    </row>
    <row r="2057" spans="1:4">
      <c r="A2057">
        <v>3160</v>
      </c>
      <c r="B2057" t="s">
        <v>4359</v>
      </c>
      <c r="C2057" s="1">
        <v>40179</v>
      </c>
      <c r="D2057" s="1">
        <v>2958465</v>
      </c>
    </row>
    <row r="2058" spans="1:4">
      <c r="A2058">
        <v>3161</v>
      </c>
      <c r="B2058" t="s">
        <v>4360</v>
      </c>
      <c r="C2058" s="1">
        <v>40179</v>
      </c>
      <c r="D2058" s="1">
        <v>2958465</v>
      </c>
    </row>
    <row r="2059" spans="1:4">
      <c r="A2059">
        <v>3162</v>
      </c>
      <c r="B2059" t="s">
        <v>4361</v>
      </c>
      <c r="C2059" s="1">
        <v>40179</v>
      </c>
      <c r="D2059" s="1">
        <v>2958465</v>
      </c>
    </row>
    <row r="2060" spans="1:4">
      <c r="A2060">
        <v>3163</v>
      </c>
      <c r="B2060" t="s">
        <v>4362</v>
      </c>
      <c r="C2060" s="1">
        <v>40179</v>
      </c>
      <c r="D2060" s="1">
        <v>2958465</v>
      </c>
    </row>
    <row r="2061" spans="1:4">
      <c r="A2061">
        <v>3164</v>
      </c>
      <c r="B2061" t="s">
        <v>4363</v>
      </c>
      <c r="C2061" s="1">
        <v>40179</v>
      </c>
      <c r="D2061" s="1">
        <v>2958465</v>
      </c>
    </row>
    <row r="2062" spans="1:4">
      <c r="A2062">
        <v>3165</v>
      </c>
      <c r="B2062" t="s">
        <v>4364</v>
      </c>
      <c r="C2062" s="1">
        <v>40179</v>
      </c>
      <c r="D2062" s="1">
        <v>2958465</v>
      </c>
    </row>
    <row r="2063" spans="1:4">
      <c r="A2063">
        <v>3166</v>
      </c>
      <c r="B2063" t="s">
        <v>4365</v>
      </c>
      <c r="C2063" s="1">
        <v>40179</v>
      </c>
      <c r="D2063" s="1">
        <v>2958465</v>
      </c>
    </row>
    <row r="2064" spans="1:4">
      <c r="A2064">
        <v>3167</v>
      </c>
      <c r="B2064" t="s">
        <v>4366</v>
      </c>
      <c r="C2064" s="1">
        <v>40179</v>
      </c>
      <c r="D2064" s="1">
        <v>2958465</v>
      </c>
    </row>
    <row r="2065" spans="1:4">
      <c r="A2065">
        <v>3168</v>
      </c>
      <c r="B2065" t="s">
        <v>4367</v>
      </c>
      <c r="C2065" s="1">
        <v>40179</v>
      </c>
      <c r="D2065" s="1">
        <v>2958465</v>
      </c>
    </row>
    <row r="2066" spans="1:4">
      <c r="A2066">
        <v>3169</v>
      </c>
      <c r="B2066" t="s">
        <v>107</v>
      </c>
      <c r="C2066" s="1">
        <v>40179</v>
      </c>
      <c r="D2066" s="1">
        <v>2958465</v>
      </c>
    </row>
    <row r="2067" spans="1:4">
      <c r="A2067">
        <v>3170</v>
      </c>
      <c r="B2067" t="s">
        <v>4368</v>
      </c>
      <c r="C2067" s="1">
        <v>40179</v>
      </c>
      <c r="D2067" s="1">
        <v>2958465</v>
      </c>
    </row>
    <row r="2068" spans="1:4">
      <c r="A2068">
        <v>3171</v>
      </c>
      <c r="B2068" t="s">
        <v>4369</v>
      </c>
      <c r="C2068" s="1">
        <v>40179</v>
      </c>
      <c r="D2068" s="1">
        <v>2958465</v>
      </c>
    </row>
    <row r="2069" spans="1:4">
      <c r="A2069">
        <v>3172</v>
      </c>
      <c r="B2069" t="s">
        <v>4370</v>
      </c>
      <c r="C2069" s="1">
        <v>40179</v>
      </c>
      <c r="D2069" s="1">
        <v>2958465</v>
      </c>
    </row>
    <row r="2070" spans="1:4">
      <c r="A2070">
        <v>3173</v>
      </c>
      <c r="B2070" t="s">
        <v>4371</v>
      </c>
      <c r="C2070" s="1">
        <v>40179</v>
      </c>
      <c r="D2070" s="1">
        <v>2958465</v>
      </c>
    </row>
    <row r="2071" spans="1:4">
      <c r="A2071">
        <v>3174</v>
      </c>
      <c r="B2071" t="s">
        <v>4372</v>
      </c>
      <c r="C2071" s="1">
        <v>40179</v>
      </c>
      <c r="D2071" s="1">
        <v>2958465</v>
      </c>
    </row>
    <row r="2072" spans="1:4">
      <c r="A2072">
        <v>3175</v>
      </c>
      <c r="B2072" t="s">
        <v>4373</v>
      </c>
      <c r="C2072" s="1">
        <v>40174</v>
      </c>
      <c r="D2072" s="1">
        <v>2958465</v>
      </c>
    </row>
    <row r="2073" spans="1:4">
      <c r="A2073">
        <v>3176</v>
      </c>
      <c r="B2073" t="s">
        <v>4374</v>
      </c>
      <c r="C2073" s="1">
        <v>40179</v>
      </c>
      <c r="D2073" s="1">
        <v>2958465</v>
      </c>
    </row>
    <row r="2074" spans="1:4">
      <c r="A2074">
        <v>3177</v>
      </c>
      <c r="B2074" t="s">
        <v>4375</v>
      </c>
      <c r="C2074" s="1">
        <v>40179</v>
      </c>
      <c r="D2074" s="1">
        <v>2958465</v>
      </c>
    </row>
    <row r="2075" spans="1:4">
      <c r="A2075">
        <v>3178</v>
      </c>
      <c r="B2075" t="s">
        <v>4376</v>
      </c>
      <c r="C2075" s="1">
        <v>40179</v>
      </c>
      <c r="D2075" s="1">
        <v>2958465</v>
      </c>
    </row>
    <row r="2076" spans="1:4">
      <c r="A2076">
        <v>3179</v>
      </c>
      <c r="B2076" t="s">
        <v>4377</v>
      </c>
      <c r="C2076" s="1">
        <v>40179</v>
      </c>
      <c r="D2076" s="1">
        <v>2958465</v>
      </c>
    </row>
    <row r="2077" spans="1:4">
      <c r="A2077">
        <v>3181</v>
      </c>
      <c r="B2077" t="s">
        <v>4378</v>
      </c>
      <c r="C2077" s="1">
        <v>40179</v>
      </c>
      <c r="D2077" s="1">
        <v>2958465</v>
      </c>
    </row>
    <row r="2078" spans="1:4">
      <c r="A2078">
        <v>3182</v>
      </c>
      <c r="B2078" t="s">
        <v>4379</v>
      </c>
      <c r="C2078" s="1">
        <v>40179</v>
      </c>
      <c r="D2078" s="1">
        <v>2958465</v>
      </c>
    </row>
    <row r="2079" spans="1:4">
      <c r="A2079">
        <v>3183</v>
      </c>
      <c r="B2079" t="s">
        <v>4380</v>
      </c>
      <c r="C2079" s="1">
        <v>40179</v>
      </c>
      <c r="D2079" s="1">
        <v>2958465</v>
      </c>
    </row>
    <row r="2080" spans="1:4">
      <c r="A2080">
        <v>3184</v>
      </c>
      <c r="B2080" t="s">
        <v>4381</v>
      </c>
      <c r="C2080" s="1">
        <v>40177</v>
      </c>
      <c r="D2080" s="1">
        <v>2958465</v>
      </c>
    </row>
    <row r="2081" spans="1:4">
      <c r="A2081">
        <v>3185</v>
      </c>
      <c r="B2081" t="s">
        <v>4382</v>
      </c>
      <c r="C2081" s="1">
        <v>40179</v>
      </c>
      <c r="D2081" s="1">
        <v>2958465</v>
      </c>
    </row>
    <row r="2082" spans="1:4">
      <c r="A2082">
        <v>3186</v>
      </c>
      <c r="B2082" t="s">
        <v>4383</v>
      </c>
      <c r="C2082" s="1">
        <v>40179</v>
      </c>
      <c r="D2082" s="1">
        <v>2958465</v>
      </c>
    </row>
    <row r="2083" spans="1:4">
      <c r="A2083">
        <v>3187</v>
      </c>
      <c r="B2083" t="s">
        <v>4384</v>
      </c>
      <c r="C2083" s="1">
        <v>40179</v>
      </c>
      <c r="D2083" s="1">
        <v>2958465</v>
      </c>
    </row>
    <row r="2084" spans="1:4">
      <c r="A2084">
        <v>3189</v>
      </c>
      <c r="B2084" t="s">
        <v>4385</v>
      </c>
      <c r="C2084" s="1">
        <v>40179</v>
      </c>
      <c r="D2084" s="1">
        <v>2958465</v>
      </c>
    </row>
    <row r="2085" spans="1:4">
      <c r="A2085">
        <v>3190</v>
      </c>
      <c r="B2085" t="s">
        <v>4386</v>
      </c>
      <c r="C2085" s="1">
        <v>40179</v>
      </c>
      <c r="D2085" s="1">
        <v>2958465</v>
      </c>
    </row>
    <row r="2086" spans="1:4">
      <c r="A2086">
        <v>3191</v>
      </c>
      <c r="B2086" t="s">
        <v>4387</v>
      </c>
      <c r="C2086" s="1">
        <v>40179</v>
      </c>
      <c r="D2086" s="1">
        <v>42735</v>
      </c>
    </row>
    <row r="2087" spans="1:4">
      <c r="A2087">
        <v>3193</v>
      </c>
      <c r="B2087" t="s">
        <v>4388</v>
      </c>
      <c r="C2087" s="1">
        <v>40179</v>
      </c>
      <c r="D2087" s="1">
        <v>2958465</v>
      </c>
    </row>
    <row r="2088" spans="1:4">
      <c r="A2088">
        <v>3194</v>
      </c>
      <c r="B2088" t="s">
        <v>4389</v>
      </c>
      <c r="C2088" s="1">
        <v>40179</v>
      </c>
      <c r="D2088" s="1">
        <v>2958465</v>
      </c>
    </row>
    <row r="2089" spans="1:4">
      <c r="A2089">
        <v>3195</v>
      </c>
      <c r="B2089" t="s">
        <v>4390</v>
      </c>
      <c r="C2089" s="1">
        <v>40179</v>
      </c>
      <c r="D2089" s="1">
        <v>2958465</v>
      </c>
    </row>
    <row r="2090" spans="1:4">
      <c r="A2090">
        <v>3196</v>
      </c>
      <c r="B2090" t="s">
        <v>4391</v>
      </c>
      <c r="C2090" s="1">
        <v>40179</v>
      </c>
      <c r="D2090" s="1">
        <v>2958465</v>
      </c>
    </row>
    <row r="2091" spans="1:4">
      <c r="A2091">
        <v>3197</v>
      </c>
      <c r="B2091" t="s">
        <v>4392</v>
      </c>
      <c r="C2091" s="1">
        <v>40177</v>
      </c>
      <c r="D2091" s="1">
        <v>2958465</v>
      </c>
    </row>
    <row r="2092" spans="1:4">
      <c r="A2092">
        <v>3198</v>
      </c>
      <c r="B2092" t="s">
        <v>4393</v>
      </c>
      <c r="C2092" s="1">
        <v>40179</v>
      </c>
      <c r="D2092" s="1">
        <v>2958465</v>
      </c>
    </row>
    <row r="2093" spans="1:4">
      <c r="A2093">
        <v>3199</v>
      </c>
      <c r="B2093" t="s">
        <v>4394</v>
      </c>
      <c r="C2093" s="1">
        <v>40179</v>
      </c>
      <c r="D2093" s="1">
        <v>2958465</v>
      </c>
    </row>
    <row r="2094" spans="1:4">
      <c r="A2094">
        <v>3200</v>
      </c>
      <c r="B2094" t="s">
        <v>4395</v>
      </c>
      <c r="C2094" s="1">
        <v>40179</v>
      </c>
      <c r="D2094" s="1">
        <v>2958465</v>
      </c>
    </row>
    <row r="2095" spans="1:4">
      <c r="A2095">
        <v>3201</v>
      </c>
      <c r="B2095" t="s">
        <v>4396</v>
      </c>
      <c r="C2095" s="1">
        <v>40179</v>
      </c>
      <c r="D2095" s="1">
        <v>2958465</v>
      </c>
    </row>
    <row r="2096" spans="1:4">
      <c r="A2096">
        <v>3202</v>
      </c>
      <c r="B2096" t="s">
        <v>4397</v>
      </c>
      <c r="C2096" s="1">
        <v>40179</v>
      </c>
      <c r="D2096" s="1">
        <v>2958465</v>
      </c>
    </row>
    <row r="2097" spans="1:4">
      <c r="A2097">
        <v>3203</v>
      </c>
      <c r="B2097" t="s">
        <v>4398</v>
      </c>
      <c r="C2097" s="1">
        <v>40179</v>
      </c>
      <c r="D2097" s="1">
        <v>2958465</v>
      </c>
    </row>
    <row r="2098" spans="1:4">
      <c r="A2098">
        <v>3204</v>
      </c>
      <c r="B2098" t="s">
        <v>4399</v>
      </c>
      <c r="C2098" s="1">
        <v>40179</v>
      </c>
      <c r="D2098" s="1">
        <v>2958465</v>
      </c>
    </row>
    <row r="2099" spans="1:4">
      <c r="A2099">
        <v>3205</v>
      </c>
      <c r="B2099" t="s">
        <v>4400</v>
      </c>
      <c r="C2099" s="1">
        <v>40179</v>
      </c>
      <c r="D2099" s="1">
        <v>2958465</v>
      </c>
    </row>
    <row r="2100" spans="1:4">
      <c r="A2100">
        <v>3208</v>
      </c>
      <c r="B2100" t="s">
        <v>4401</v>
      </c>
      <c r="C2100" s="1">
        <v>40179</v>
      </c>
      <c r="D2100" s="1">
        <v>2958465</v>
      </c>
    </row>
    <row r="2101" spans="1:4">
      <c r="A2101">
        <v>3209</v>
      </c>
      <c r="B2101" t="s">
        <v>4402</v>
      </c>
      <c r="C2101" s="1">
        <v>40179</v>
      </c>
      <c r="D2101" s="1">
        <v>2958465</v>
      </c>
    </row>
    <row r="2102" spans="1:4">
      <c r="A2102">
        <v>3210</v>
      </c>
      <c r="B2102" t="s">
        <v>4403</v>
      </c>
      <c r="C2102" s="1">
        <v>40179</v>
      </c>
      <c r="D2102" s="1">
        <v>2958465</v>
      </c>
    </row>
    <row r="2103" spans="1:4">
      <c r="A2103">
        <v>3211</v>
      </c>
      <c r="B2103" t="s">
        <v>4404</v>
      </c>
      <c r="C2103" s="1">
        <v>40179</v>
      </c>
      <c r="D2103" s="1">
        <v>2958465</v>
      </c>
    </row>
    <row r="2104" spans="1:4">
      <c r="A2104">
        <v>3212</v>
      </c>
      <c r="B2104" t="s">
        <v>4405</v>
      </c>
      <c r="C2104" s="1">
        <v>40179</v>
      </c>
      <c r="D2104" s="1">
        <v>2958465</v>
      </c>
    </row>
    <row r="2105" spans="1:4">
      <c r="A2105">
        <v>3213</v>
      </c>
      <c r="B2105" t="s">
        <v>4406</v>
      </c>
      <c r="C2105" s="1">
        <v>40179</v>
      </c>
      <c r="D2105" s="1">
        <v>2958465</v>
      </c>
    </row>
    <row r="2106" spans="1:4">
      <c r="A2106">
        <v>3214</v>
      </c>
      <c r="B2106" t="s">
        <v>4407</v>
      </c>
      <c r="C2106" s="1">
        <v>40179</v>
      </c>
      <c r="D2106" s="1">
        <v>2958465</v>
      </c>
    </row>
    <row r="2107" spans="1:4">
      <c r="A2107">
        <v>3215</v>
      </c>
      <c r="B2107" t="s">
        <v>4408</v>
      </c>
      <c r="C2107" s="1">
        <v>40179</v>
      </c>
      <c r="D2107" s="1">
        <v>2958465</v>
      </c>
    </row>
    <row r="2108" spans="1:4">
      <c r="A2108">
        <v>3216</v>
      </c>
      <c r="B2108" t="s">
        <v>4409</v>
      </c>
      <c r="C2108" s="1">
        <v>40179</v>
      </c>
      <c r="D2108" s="1">
        <v>2958465</v>
      </c>
    </row>
    <row r="2109" spans="1:4">
      <c r="A2109">
        <v>3217</v>
      </c>
      <c r="B2109" t="s">
        <v>4410</v>
      </c>
      <c r="C2109" s="1">
        <v>40179</v>
      </c>
      <c r="D2109" s="1">
        <v>2958465</v>
      </c>
    </row>
    <row r="2110" spans="1:4">
      <c r="A2110">
        <v>3218</v>
      </c>
      <c r="B2110" t="s">
        <v>4411</v>
      </c>
      <c r="C2110" s="1">
        <v>40179</v>
      </c>
      <c r="D2110" s="1">
        <v>2958465</v>
      </c>
    </row>
    <row r="2111" spans="1:4">
      <c r="A2111">
        <v>3219</v>
      </c>
      <c r="B2111" t="s">
        <v>4412</v>
      </c>
      <c r="C2111" s="1">
        <v>40179</v>
      </c>
      <c r="D2111" s="1">
        <v>2958465</v>
      </c>
    </row>
    <row r="2112" spans="1:4">
      <c r="A2112">
        <v>3220</v>
      </c>
      <c r="B2112" t="s">
        <v>4413</v>
      </c>
      <c r="C2112" s="1">
        <v>40179</v>
      </c>
      <c r="D2112" s="1">
        <v>2958465</v>
      </c>
    </row>
    <row r="2113" spans="1:4">
      <c r="A2113">
        <v>3221</v>
      </c>
      <c r="B2113" t="s">
        <v>4414</v>
      </c>
      <c r="C2113" s="1">
        <v>40179</v>
      </c>
      <c r="D2113" s="1">
        <v>2958465</v>
      </c>
    </row>
    <row r="2114" spans="1:4">
      <c r="A2114">
        <v>3222</v>
      </c>
      <c r="B2114" t="s">
        <v>4415</v>
      </c>
      <c r="C2114" s="1">
        <v>40179</v>
      </c>
      <c r="D2114" s="1">
        <v>2958465</v>
      </c>
    </row>
    <row r="2115" spans="1:4">
      <c r="A2115">
        <v>3223</v>
      </c>
      <c r="B2115" t="s">
        <v>4416</v>
      </c>
      <c r="C2115" s="1">
        <v>40179</v>
      </c>
      <c r="D2115" s="1">
        <v>2958465</v>
      </c>
    </row>
    <row r="2116" spans="1:4">
      <c r="A2116">
        <v>3224</v>
      </c>
      <c r="B2116" t="s">
        <v>4417</v>
      </c>
      <c r="C2116" s="1">
        <v>40179</v>
      </c>
      <c r="D2116" s="1">
        <v>2958465</v>
      </c>
    </row>
    <row r="2117" spans="1:4">
      <c r="A2117">
        <v>3225</v>
      </c>
      <c r="B2117" t="s">
        <v>4418</v>
      </c>
      <c r="C2117" s="1">
        <v>40179</v>
      </c>
      <c r="D2117" s="1">
        <v>2958465</v>
      </c>
    </row>
    <row r="2118" spans="1:4">
      <c r="A2118">
        <v>3226</v>
      </c>
      <c r="B2118" t="s">
        <v>4419</v>
      </c>
      <c r="C2118" s="1">
        <v>40179</v>
      </c>
      <c r="D2118" s="1">
        <v>2958465</v>
      </c>
    </row>
    <row r="2119" spans="1:4">
      <c r="A2119">
        <v>3227</v>
      </c>
      <c r="B2119" t="s">
        <v>4420</v>
      </c>
      <c r="C2119" s="1">
        <v>40179</v>
      </c>
      <c r="D2119" s="1">
        <v>2958465</v>
      </c>
    </row>
    <row r="2120" spans="1:4">
      <c r="A2120">
        <v>3228</v>
      </c>
      <c r="B2120" t="s">
        <v>4421</v>
      </c>
      <c r="C2120" s="1">
        <v>40179</v>
      </c>
      <c r="D2120" s="1">
        <v>2958465</v>
      </c>
    </row>
    <row r="2121" spans="1:4">
      <c r="A2121">
        <v>3229</v>
      </c>
      <c r="B2121" t="s">
        <v>4422</v>
      </c>
      <c r="C2121" s="1">
        <v>40179</v>
      </c>
      <c r="D2121" s="1">
        <v>2958465</v>
      </c>
    </row>
    <row r="2122" spans="1:4">
      <c r="A2122">
        <v>3230</v>
      </c>
      <c r="B2122" t="s">
        <v>4423</v>
      </c>
      <c r="C2122" s="1">
        <v>40179</v>
      </c>
      <c r="D2122" s="1">
        <v>2958465</v>
      </c>
    </row>
    <row r="2123" spans="1:4">
      <c r="A2123">
        <v>3231</v>
      </c>
      <c r="B2123" t="s">
        <v>4424</v>
      </c>
      <c r="C2123" s="1">
        <v>40179</v>
      </c>
      <c r="D2123" s="1">
        <v>2958465</v>
      </c>
    </row>
    <row r="2124" spans="1:4">
      <c r="A2124">
        <v>3232</v>
      </c>
      <c r="B2124" t="s">
        <v>4425</v>
      </c>
      <c r="C2124" s="1">
        <v>40179</v>
      </c>
      <c r="D2124" s="1">
        <v>2958465</v>
      </c>
    </row>
    <row r="2125" spans="1:4">
      <c r="A2125">
        <v>3233</v>
      </c>
      <c r="B2125" t="s">
        <v>4426</v>
      </c>
      <c r="C2125" s="1">
        <v>40179</v>
      </c>
      <c r="D2125" s="1">
        <v>2958465</v>
      </c>
    </row>
    <row r="2126" spans="1:4">
      <c r="A2126">
        <v>3234</v>
      </c>
      <c r="B2126" t="s">
        <v>4427</v>
      </c>
      <c r="C2126" s="1">
        <v>40179</v>
      </c>
      <c r="D2126" s="1">
        <v>2958465</v>
      </c>
    </row>
    <row r="2127" spans="1:4">
      <c r="A2127">
        <v>3235</v>
      </c>
      <c r="B2127" t="s">
        <v>4428</v>
      </c>
      <c r="C2127" s="1">
        <v>42005</v>
      </c>
      <c r="D2127" s="1">
        <v>2958465</v>
      </c>
    </row>
    <row r="2128" spans="1:4">
      <c r="A2128">
        <v>3236</v>
      </c>
      <c r="B2128" t="s">
        <v>4429</v>
      </c>
      <c r="C2128" s="1">
        <v>41640</v>
      </c>
      <c r="D2128" s="1">
        <v>2958465</v>
      </c>
    </row>
    <row r="2129" spans="1:4">
      <c r="A2129">
        <v>3237</v>
      </c>
      <c r="B2129" t="s">
        <v>4430</v>
      </c>
      <c r="C2129" s="1">
        <v>40179</v>
      </c>
      <c r="D2129" s="1">
        <v>2958465</v>
      </c>
    </row>
    <row r="2130" spans="1:4">
      <c r="A2130">
        <v>3238</v>
      </c>
      <c r="B2130" t="s">
        <v>4431</v>
      </c>
      <c r="C2130" s="1">
        <v>40179</v>
      </c>
      <c r="D2130" s="1">
        <v>2958465</v>
      </c>
    </row>
    <row r="2131" spans="1:4">
      <c r="A2131">
        <v>3239</v>
      </c>
      <c r="B2131" t="s">
        <v>4432</v>
      </c>
      <c r="C2131" s="1">
        <v>43101</v>
      </c>
      <c r="D2131" s="1">
        <v>2958465</v>
      </c>
    </row>
    <row r="2132" spans="1:4">
      <c r="A2132">
        <v>3240</v>
      </c>
      <c r="B2132" t="s">
        <v>4433</v>
      </c>
      <c r="C2132" s="1">
        <v>40179</v>
      </c>
      <c r="D2132" s="1">
        <v>2958465</v>
      </c>
    </row>
    <row r="2133" spans="1:4">
      <c r="A2133">
        <v>3241</v>
      </c>
      <c r="B2133" t="s">
        <v>4434</v>
      </c>
      <c r="C2133" s="1">
        <v>40179</v>
      </c>
      <c r="D2133" s="1">
        <v>2958465</v>
      </c>
    </row>
    <row r="2134" spans="1:4">
      <c r="A2134">
        <v>3242</v>
      </c>
      <c r="B2134" t="s">
        <v>4435</v>
      </c>
      <c r="C2134" s="1">
        <v>40179</v>
      </c>
      <c r="D2134" s="1">
        <v>2958465</v>
      </c>
    </row>
    <row r="2135" spans="1:4">
      <c r="A2135">
        <v>3243</v>
      </c>
      <c r="B2135" t="s">
        <v>4436</v>
      </c>
      <c r="C2135" s="1">
        <v>40179</v>
      </c>
      <c r="D2135" s="1">
        <v>2958465</v>
      </c>
    </row>
    <row r="2136" spans="1:4">
      <c r="A2136">
        <v>3244</v>
      </c>
      <c r="B2136" t="s">
        <v>4437</v>
      </c>
      <c r="C2136" s="1">
        <v>40179</v>
      </c>
      <c r="D2136" s="1">
        <v>2958465</v>
      </c>
    </row>
    <row r="2137" spans="1:4">
      <c r="A2137">
        <v>3245</v>
      </c>
      <c r="B2137" t="s">
        <v>4438</v>
      </c>
      <c r="C2137" s="1">
        <v>40179</v>
      </c>
      <c r="D2137" s="1">
        <v>2958465</v>
      </c>
    </row>
    <row r="2138" spans="1:4">
      <c r="A2138">
        <v>3246</v>
      </c>
      <c r="B2138" t="s">
        <v>4439</v>
      </c>
      <c r="C2138" s="1">
        <v>40179</v>
      </c>
      <c r="D2138" s="1">
        <v>2958465</v>
      </c>
    </row>
    <row r="2139" spans="1:4">
      <c r="A2139">
        <v>9995</v>
      </c>
      <c r="B2139" t="s">
        <v>108</v>
      </c>
      <c r="C2139" s="1">
        <v>39814</v>
      </c>
      <c r="D2139" s="1">
        <v>40178</v>
      </c>
    </row>
    <row r="2140" spans="1:4">
      <c r="A2140">
        <v>9999</v>
      </c>
      <c r="B2140" t="s">
        <v>109</v>
      </c>
      <c r="C2140" s="1">
        <v>39814</v>
      </c>
      <c r="D2140" s="1">
        <v>2958465</v>
      </c>
    </row>
    <row r="2141" spans="1:4">
      <c r="A2141">
        <v>10000</v>
      </c>
      <c r="B2141" t="s">
        <v>110</v>
      </c>
      <c r="C2141" s="1">
        <v>40146</v>
      </c>
      <c r="D2141" s="1">
        <v>2958432</v>
      </c>
    </row>
    <row r="2142" spans="1:4">
      <c r="A2142">
        <v>10001</v>
      </c>
      <c r="B2142" t="s">
        <v>4440</v>
      </c>
      <c r="C2142" s="1">
        <v>40078</v>
      </c>
      <c r="D2142" s="1">
        <v>2958364</v>
      </c>
    </row>
    <row r="2143" spans="1:4">
      <c r="A2143">
        <v>10002</v>
      </c>
      <c r="B2143" t="s">
        <v>4441</v>
      </c>
      <c r="C2143" s="1">
        <v>40179</v>
      </c>
      <c r="D2143" s="1">
        <v>2958465</v>
      </c>
    </row>
    <row r="2144" spans="1:4">
      <c r="A2144">
        <v>10003</v>
      </c>
      <c r="B2144" t="s">
        <v>111</v>
      </c>
      <c r="C2144" s="1">
        <v>40179</v>
      </c>
      <c r="D2144" s="1">
        <v>2958465</v>
      </c>
    </row>
    <row r="2145" spans="1:4">
      <c r="A2145">
        <v>10004</v>
      </c>
      <c r="B2145" t="s">
        <v>4442</v>
      </c>
      <c r="C2145" s="1">
        <v>40179</v>
      </c>
      <c r="D2145" s="1">
        <v>2958465</v>
      </c>
    </row>
    <row r="2146" spans="1:4">
      <c r="A2146">
        <v>10005</v>
      </c>
      <c r="B2146" t="s">
        <v>4443</v>
      </c>
      <c r="C2146" s="1">
        <v>40179</v>
      </c>
      <c r="D2146" s="1">
        <v>2958465</v>
      </c>
    </row>
    <row r="2147" spans="1:4">
      <c r="A2147">
        <v>10006</v>
      </c>
      <c r="B2147" t="s">
        <v>4444</v>
      </c>
      <c r="C2147" s="1">
        <v>40179</v>
      </c>
      <c r="D2147" s="1">
        <v>2958465</v>
      </c>
    </row>
    <row r="2148" spans="1:4">
      <c r="A2148">
        <v>10007</v>
      </c>
      <c r="B2148" t="s">
        <v>4445</v>
      </c>
      <c r="C2148" s="1">
        <v>40179</v>
      </c>
      <c r="D2148" s="1">
        <v>2958465</v>
      </c>
    </row>
    <row r="2149" spans="1:4">
      <c r="A2149">
        <v>10008</v>
      </c>
      <c r="B2149" t="s">
        <v>4446</v>
      </c>
      <c r="C2149" s="1">
        <v>40179</v>
      </c>
      <c r="D2149" s="1">
        <v>2958465</v>
      </c>
    </row>
    <row r="2150" spans="1:4">
      <c r="A2150">
        <v>10009</v>
      </c>
      <c r="B2150" t="s">
        <v>112</v>
      </c>
      <c r="C2150" s="1">
        <v>40179</v>
      </c>
      <c r="D2150" s="1">
        <v>2958465</v>
      </c>
    </row>
    <row r="2151" spans="1:4">
      <c r="A2151">
        <v>10010</v>
      </c>
      <c r="B2151" t="s">
        <v>4447</v>
      </c>
      <c r="C2151" s="1">
        <v>40179</v>
      </c>
      <c r="D2151" s="1">
        <v>2958465</v>
      </c>
    </row>
    <row r="2152" spans="1:4">
      <c r="A2152">
        <v>10011</v>
      </c>
      <c r="B2152" t="s">
        <v>4448</v>
      </c>
      <c r="C2152" s="1">
        <v>40179</v>
      </c>
      <c r="D2152" s="1">
        <v>2958465</v>
      </c>
    </row>
    <row r="2153" spans="1:4">
      <c r="A2153">
        <v>10085</v>
      </c>
      <c r="B2153" t="s">
        <v>4449</v>
      </c>
      <c r="C2153" s="1">
        <v>40165</v>
      </c>
      <c r="D2153" s="1">
        <v>2958451</v>
      </c>
    </row>
    <row r="2154" spans="1:4">
      <c r="A2154">
        <v>10086</v>
      </c>
      <c r="B2154" t="s">
        <v>4450</v>
      </c>
      <c r="C2154" s="1">
        <v>40169</v>
      </c>
      <c r="D2154" s="1">
        <v>2958455</v>
      </c>
    </row>
    <row r="2155" spans="1:4">
      <c r="A2155">
        <v>10087</v>
      </c>
      <c r="B2155" t="s">
        <v>4451</v>
      </c>
      <c r="C2155" s="1">
        <v>40178</v>
      </c>
      <c r="D2155" s="1">
        <v>2958464</v>
      </c>
    </row>
    <row r="2156" spans="1:4">
      <c r="A2156">
        <v>10100</v>
      </c>
      <c r="B2156" t="s">
        <v>4452</v>
      </c>
      <c r="C2156" s="1">
        <v>40179</v>
      </c>
      <c r="D2156" s="1">
        <v>2958465</v>
      </c>
    </row>
    <row r="2157" spans="1:4">
      <c r="A2157">
        <v>10107</v>
      </c>
      <c r="B2157" t="s">
        <v>4453</v>
      </c>
      <c r="C2157" s="1">
        <v>40179</v>
      </c>
      <c r="D2157" s="1">
        <v>2958465</v>
      </c>
    </row>
    <row r="2158" spans="1:4">
      <c r="A2158">
        <v>10108</v>
      </c>
      <c r="B2158" t="s">
        <v>4454</v>
      </c>
      <c r="C2158" s="1">
        <v>40179</v>
      </c>
      <c r="D2158" s="1">
        <v>2958465</v>
      </c>
    </row>
    <row r="2159" spans="1:4">
      <c r="A2159">
        <v>10109</v>
      </c>
      <c r="B2159" t="s">
        <v>4455</v>
      </c>
      <c r="C2159" s="1">
        <v>40179</v>
      </c>
      <c r="D2159" s="1">
        <v>2958465</v>
      </c>
    </row>
    <row r="2160" spans="1:4">
      <c r="A2160">
        <v>10110</v>
      </c>
      <c r="B2160" t="s">
        <v>4456</v>
      </c>
      <c r="C2160" s="1">
        <v>40179</v>
      </c>
      <c r="D2160" s="1">
        <v>2958465</v>
      </c>
    </row>
    <row r="2161" spans="1:4">
      <c r="A2161">
        <v>10111</v>
      </c>
      <c r="B2161" t="s">
        <v>4457</v>
      </c>
      <c r="C2161" s="1">
        <v>40179</v>
      </c>
      <c r="D2161" s="1">
        <v>2958465</v>
      </c>
    </row>
    <row r="2162" spans="1:4">
      <c r="A2162">
        <v>10112</v>
      </c>
      <c r="B2162" t="s">
        <v>4458</v>
      </c>
      <c r="C2162" s="1">
        <v>40179</v>
      </c>
      <c r="D2162" s="1">
        <v>2958465</v>
      </c>
    </row>
    <row r="2163" spans="1:4">
      <c r="A2163">
        <v>10113</v>
      </c>
      <c r="B2163" t="s">
        <v>4459</v>
      </c>
      <c r="C2163" s="1">
        <v>40179</v>
      </c>
      <c r="D2163" s="1">
        <v>2958465</v>
      </c>
    </row>
    <row r="2164" spans="1:4">
      <c r="A2164">
        <v>10114</v>
      </c>
      <c r="B2164" t="s">
        <v>4460</v>
      </c>
      <c r="C2164" s="1">
        <v>40179</v>
      </c>
      <c r="D2164" s="1">
        <v>2958465</v>
      </c>
    </row>
    <row r="2165" spans="1:4">
      <c r="A2165">
        <v>10115</v>
      </c>
      <c r="B2165" t="s">
        <v>4461</v>
      </c>
      <c r="C2165" s="1">
        <v>40179</v>
      </c>
      <c r="D2165" s="1">
        <v>2958465</v>
      </c>
    </row>
    <row r="2166" spans="1:4">
      <c r="A2166">
        <v>10116</v>
      </c>
      <c r="B2166" t="s">
        <v>4462</v>
      </c>
      <c r="C2166" s="1">
        <v>40179</v>
      </c>
      <c r="D2166" s="1">
        <v>2958465</v>
      </c>
    </row>
    <row r="2167" spans="1:4">
      <c r="A2167">
        <v>10117</v>
      </c>
      <c r="B2167" t="s">
        <v>4463</v>
      </c>
      <c r="C2167" s="1">
        <v>40179</v>
      </c>
      <c r="D2167" s="1">
        <v>2958465</v>
      </c>
    </row>
    <row r="2168" spans="1:4">
      <c r="A2168">
        <v>10118</v>
      </c>
      <c r="B2168" t="s">
        <v>4464</v>
      </c>
      <c r="C2168" s="1">
        <v>40179</v>
      </c>
      <c r="D2168" s="1">
        <v>2958465</v>
      </c>
    </row>
    <row r="2169" spans="1:4">
      <c r="A2169">
        <v>10119</v>
      </c>
      <c r="B2169" t="s">
        <v>4465</v>
      </c>
      <c r="C2169" s="1">
        <v>40179</v>
      </c>
      <c r="D2169" s="1">
        <v>2958465</v>
      </c>
    </row>
    <row r="2170" spans="1:4">
      <c r="A2170">
        <v>10120</v>
      </c>
      <c r="B2170" t="s">
        <v>4466</v>
      </c>
      <c r="C2170" s="1">
        <v>40179</v>
      </c>
      <c r="D2170" s="1">
        <v>2958465</v>
      </c>
    </row>
    <row r="2171" spans="1:4">
      <c r="A2171">
        <v>10121</v>
      </c>
      <c r="B2171" t="s">
        <v>4467</v>
      </c>
      <c r="C2171" s="1">
        <v>40179</v>
      </c>
      <c r="D2171" s="1">
        <v>2958465</v>
      </c>
    </row>
    <row r="2172" spans="1:4">
      <c r="A2172">
        <v>10122</v>
      </c>
      <c r="B2172" t="s">
        <v>4468</v>
      </c>
      <c r="C2172" s="1">
        <v>40179</v>
      </c>
      <c r="D2172" s="1">
        <v>2958465</v>
      </c>
    </row>
    <row r="2173" spans="1:4">
      <c r="A2173">
        <v>10123</v>
      </c>
      <c r="B2173" t="s">
        <v>4469</v>
      </c>
      <c r="C2173" s="1">
        <v>40179</v>
      </c>
      <c r="D2173" s="1">
        <v>2958465</v>
      </c>
    </row>
    <row r="2174" spans="1:4">
      <c r="A2174">
        <v>10124</v>
      </c>
      <c r="B2174" t="s">
        <v>4470</v>
      </c>
      <c r="C2174" s="1">
        <v>40179</v>
      </c>
      <c r="D2174" s="1">
        <v>2958465</v>
      </c>
    </row>
    <row r="2175" spans="1:4">
      <c r="A2175">
        <v>10125</v>
      </c>
      <c r="B2175" t="s">
        <v>4471</v>
      </c>
      <c r="C2175" s="1">
        <v>40179</v>
      </c>
      <c r="D2175" s="1">
        <v>2958465</v>
      </c>
    </row>
    <row r="2176" spans="1:4">
      <c r="A2176">
        <v>10126</v>
      </c>
      <c r="B2176" t="s">
        <v>4472</v>
      </c>
      <c r="C2176" s="1">
        <v>40179</v>
      </c>
      <c r="D2176" s="1">
        <v>2958465</v>
      </c>
    </row>
    <row r="2177" spans="1:4">
      <c r="A2177">
        <v>10127</v>
      </c>
      <c r="B2177" t="s">
        <v>4473</v>
      </c>
      <c r="C2177" s="1">
        <v>40179</v>
      </c>
      <c r="D2177" s="1">
        <v>2958465</v>
      </c>
    </row>
    <row r="2178" spans="1:4">
      <c r="A2178">
        <v>10128</v>
      </c>
      <c r="B2178" t="s">
        <v>4474</v>
      </c>
      <c r="C2178" s="1">
        <v>40179</v>
      </c>
      <c r="D2178" s="1">
        <v>2958465</v>
      </c>
    </row>
    <row r="2179" spans="1:4">
      <c r="A2179">
        <v>10129</v>
      </c>
      <c r="B2179" t="s">
        <v>4475</v>
      </c>
      <c r="C2179" s="1">
        <v>40179</v>
      </c>
      <c r="D2179" s="1">
        <v>2958465</v>
      </c>
    </row>
    <row r="2180" spans="1:4">
      <c r="A2180">
        <v>10130</v>
      </c>
      <c r="B2180" t="s">
        <v>4476</v>
      </c>
      <c r="C2180" s="1">
        <v>40179</v>
      </c>
      <c r="D2180" s="1">
        <v>2958465</v>
      </c>
    </row>
    <row r="2181" spans="1:4">
      <c r="A2181">
        <v>10131</v>
      </c>
      <c r="B2181" t="s">
        <v>4477</v>
      </c>
      <c r="C2181" s="1">
        <v>40179</v>
      </c>
      <c r="D2181" s="1">
        <v>2958465</v>
      </c>
    </row>
    <row r="2182" spans="1:4">
      <c r="A2182">
        <v>10132</v>
      </c>
      <c r="B2182" t="s">
        <v>4478</v>
      </c>
      <c r="C2182" s="1">
        <v>40179</v>
      </c>
      <c r="D2182" s="1">
        <v>2958465</v>
      </c>
    </row>
    <row r="2183" spans="1:4">
      <c r="A2183">
        <v>10133</v>
      </c>
      <c r="B2183" t="s">
        <v>4479</v>
      </c>
      <c r="C2183" s="1">
        <v>40179</v>
      </c>
      <c r="D2183" s="1">
        <v>2958465</v>
      </c>
    </row>
    <row r="2184" spans="1:4">
      <c r="A2184">
        <v>10134</v>
      </c>
      <c r="B2184" t="s">
        <v>4480</v>
      </c>
      <c r="C2184" s="1">
        <v>40179</v>
      </c>
      <c r="D2184" s="1">
        <v>2958465</v>
      </c>
    </row>
    <row r="2185" spans="1:4">
      <c r="A2185">
        <v>10135</v>
      </c>
      <c r="B2185" t="s">
        <v>4481</v>
      </c>
      <c r="C2185" s="1">
        <v>40179</v>
      </c>
      <c r="D2185" s="1">
        <v>2958465</v>
      </c>
    </row>
    <row r="2186" spans="1:4">
      <c r="A2186">
        <v>10136</v>
      </c>
      <c r="B2186" t="s">
        <v>4482</v>
      </c>
      <c r="C2186" s="1">
        <v>40179</v>
      </c>
      <c r="D2186" s="1">
        <v>2958465</v>
      </c>
    </row>
    <row r="2187" spans="1:4">
      <c r="A2187">
        <v>10137</v>
      </c>
      <c r="B2187" t="s">
        <v>4483</v>
      </c>
      <c r="C2187" s="1">
        <v>40179</v>
      </c>
      <c r="D2187" s="1">
        <v>2958465</v>
      </c>
    </row>
    <row r="2188" spans="1:4">
      <c r="A2188">
        <v>10138</v>
      </c>
      <c r="B2188" t="s">
        <v>4484</v>
      </c>
      <c r="C2188" s="1">
        <v>40179</v>
      </c>
      <c r="D2188" s="1">
        <v>2958465</v>
      </c>
    </row>
    <row r="2189" spans="1:4">
      <c r="A2189">
        <v>10139</v>
      </c>
      <c r="B2189" t="s">
        <v>4485</v>
      </c>
      <c r="C2189" s="1">
        <v>40179</v>
      </c>
      <c r="D2189" s="1">
        <v>2958465</v>
      </c>
    </row>
    <row r="2190" spans="1:4">
      <c r="A2190">
        <v>10140</v>
      </c>
      <c r="B2190" t="s">
        <v>4486</v>
      </c>
      <c r="C2190" s="1">
        <v>40179</v>
      </c>
      <c r="D2190" s="1">
        <v>2958465</v>
      </c>
    </row>
    <row r="2191" spans="1:4">
      <c r="A2191">
        <v>10141</v>
      </c>
      <c r="B2191" t="s">
        <v>4487</v>
      </c>
      <c r="C2191" s="1">
        <v>40179</v>
      </c>
      <c r="D2191" s="1">
        <v>2958465</v>
      </c>
    </row>
    <row r="2192" spans="1:4">
      <c r="A2192">
        <v>10142</v>
      </c>
      <c r="B2192" t="s">
        <v>4488</v>
      </c>
      <c r="C2192" s="1">
        <v>40179</v>
      </c>
      <c r="D2192" s="1">
        <v>2958465</v>
      </c>
    </row>
    <row r="2193" spans="1:4">
      <c r="A2193">
        <v>10143</v>
      </c>
      <c r="B2193" t="s">
        <v>113</v>
      </c>
      <c r="C2193" s="1">
        <v>40179</v>
      </c>
      <c r="D2193" s="1">
        <v>2958465</v>
      </c>
    </row>
    <row r="2194" spans="1:4">
      <c r="A2194">
        <v>10144</v>
      </c>
      <c r="B2194" t="s">
        <v>4489</v>
      </c>
      <c r="C2194" s="1">
        <v>40179</v>
      </c>
      <c r="D2194" s="1">
        <v>2958465</v>
      </c>
    </row>
    <row r="2195" spans="1:4">
      <c r="A2195">
        <v>10145</v>
      </c>
      <c r="B2195" t="s">
        <v>4490</v>
      </c>
      <c r="C2195" s="1">
        <v>40179</v>
      </c>
      <c r="D2195" s="1">
        <v>2958465</v>
      </c>
    </row>
    <row r="2196" spans="1:4">
      <c r="A2196">
        <v>10146</v>
      </c>
      <c r="B2196" t="s">
        <v>4491</v>
      </c>
      <c r="C2196" s="1">
        <v>40179</v>
      </c>
      <c r="D2196" s="1">
        <v>2958465</v>
      </c>
    </row>
    <row r="2197" spans="1:4">
      <c r="A2197">
        <v>10150</v>
      </c>
      <c r="B2197" t="s">
        <v>114</v>
      </c>
      <c r="C2197" s="1">
        <v>40179</v>
      </c>
      <c r="D2197" s="1">
        <v>2958465</v>
      </c>
    </row>
    <row r="2198" spans="1:4">
      <c r="A2198">
        <v>10151</v>
      </c>
      <c r="B2198" t="s">
        <v>115</v>
      </c>
      <c r="C2198" s="1">
        <v>40179</v>
      </c>
      <c r="D2198" s="1">
        <v>2958465</v>
      </c>
    </row>
    <row r="2199" spans="1:4">
      <c r="A2199">
        <v>10152</v>
      </c>
      <c r="B2199" t="s">
        <v>4492</v>
      </c>
      <c r="C2199" s="1">
        <v>40179</v>
      </c>
      <c r="D2199" s="1">
        <v>2958465</v>
      </c>
    </row>
    <row r="2200" spans="1:4">
      <c r="A2200">
        <v>10153</v>
      </c>
      <c r="B2200" t="s">
        <v>116</v>
      </c>
      <c r="C2200" s="1">
        <v>40179</v>
      </c>
      <c r="D2200" s="1">
        <v>2958465</v>
      </c>
    </row>
    <row r="2201" spans="1:4">
      <c r="A2201">
        <v>10154</v>
      </c>
      <c r="B2201" t="s">
        <v>4493</v>
      </c>
      <c r="C2201" s="1">
        <v>40179</v>
      </c>
      <c r="D2201" s="1">
        <v>2958465</v>
      </c>
    </row>
    <row r="2202" spans="1:4">
      <c r="A2202">
        <v>10155</v>
      </c>
      <c r="B2202" t="s">
        <v>117</v>
      </c>
      <c r="C2202" s="1">
        <v>40179</v>
      </c>
      <c r="D2202" s="1">
        <v>2958465</v>
      </c>
    </row>
    <row r="2203" spans="1:4">
      <c r="A2203">
        <v>10156</v>
      </c>
      <c r="B2203" t="s">
        <v>118</v>
      </c>
      <c r="C2203" s="1">
        <v>40179</v>
      </c>
      <c r="D2203" s="1">
        <v>2958465</v>
      </c>
    </row>
    <row r="2204" spans="1:4">
      <c r="A2204">
        <v>10157</v>
      </c>
      <c r="B2204" t="s">
        <v>4494</v>
      </c>
      <c r="C2204" s="1">
        <v>40179</v>
      </c>
      <c r="D2204" s="1">
        <v>2958465</v>
      </c>
    </row>
    <row r="2205" spans="1:4">
      <c r="A2205">
        <v>10169</v>
      </c>
      <c r="B2205" t="s">
        <v>4495</v>
      </c>
      <c r="C2205" s="1">
        <v>40169</v>
      </c>
      <c r="D2205" s="1">
        <v>2958455</v>
      </c>
    </row>
    <row r="2206" spans="1:4">
      <c r="A2206">
        <v>10170</v>
      </c>
      <c r="B2206" t="s">
        <v>4496</v>
      </c>
      <c r="C2206" s="1">
        <v>40179</v>
      </c>
      <c r="D2206" s="1">
        <v>2958465</v>
      </c>
    </row>
    <row r="2207" spans="1:4">
      <c r="A2207">
        <v>10171</v>
      </c>
      <c r="B2207" t="s">
        <v>4497</v>
      </c>
      <c r="C2207" s="1">
        <v>40179</v>
      </c>
      <c r="D2207" s="1">
        <v>2958465</v>
      </c>
    </row>
    <row r="2208" spans="1:4">
      <c r="A2208">
        <v>10172</v>
      </c>
      <c r="B2208" t="s">
        <v>119</v>
      </c>
      <c r="C2208" s="1">
        <v>40179</v>
      </c>
      <c r="D2208" s="1">
        <v>2958465</v>
      </c>
    </row>
    <row r="2209" spans="1:4">
      <c r="A2209">
        <v>10173</v>
      </c>
      <c r="B2209" t="s">
        <v>4498</v>
      </c>
      <c r="C2209" s="1">
        <v>40179</v>
      </c>
      <c r="D2209" s="1">
        <v>2958465</v>
      </c>
    </row>
    <row r="2210" spans="1:4">
      <c r="A2210">
        <v>10174</v>
      </c>
      <c r="B2210" t="s">
        <v>120</v>
      </c>
      <c r="C2210" s="1">
        <v>40179</v>
      </c>
      <c r="D2210" s="1">
        <v>2958465</v>
      </c>
    </row>
    <row r="2211" spans="1:4">
      <c r="A2211">
        <v>10175</v>
      </c>
      <c r="B2211" t="s">
        <v>4499</v>
      </c>
      <c r="C2211" s="1">
        <v>40179</v>
      </c>
      <c r="D2211" s="1">
        <v>2958465</v>
      </c>
    </row>
    <row r="2212" spans="1:4">
      <c r="A2212">
        <v>10176</v>
      </c>
      <c r="B2212" t="s">
        <v>4500</v>
      </c>
      <c r="C2212" s="1">
        <v>40179</v>
      </c>
      <c r="D2212" s="1">
        <v>2958465</v>
      </c>
    </row>
    <row r="2213" spans="1:4">
      <c r="A2213">
        <v>10177</v>
      </c>
      <c r="B2213" t="s">
        <v>4501</v>
      </c>
      <c r="C2213" s="1">
        <v>40179</v>
      </c>
      <c r="D2213" s="1">
        <v>2958465</v>
      </c>
    </row>
    <row r="2214" spans="1:4">
      <c r="A2214">
        <v>10178</v>
      </c>
      <c r="B2214" t="s">
        <v>4502</v>
      </c>
      <c r="C2214" s="1">
        <v>40179</v>
      </c>
      <c r="D2214" s="1">
        <v>2958465</v>
      </c>
    </row>
    <row r="2215" spans="1:4">
      <c r="A2215">
        <v>10179</v>
      </c>
      <c r="B2215" t="s">
        <v>121</v>
      </c>
      <c r="C2215" s="1">
        <v>40179</v>
      </c>
      <c r="D2215" s="1">
        <v>2958465</v>
      </c>
    </row>
    <row r="2216" spans="1:4">
      <c r="A2216">
        <v>10180</v>
      </c>
      <c r="B2216" t="s">
        <v>4503</v>
      </c>
      <c r="C2216" s="1">
        <v>40179</v>
      </c>
      <c r="D2216" s="1">
        <v>2958465</v>
      </c>
    </row>
    <row r="2217" spans="1:4">
      <c r="A2217">
        <v>10181</v>
      </c>
      <c r="B2217" t="s">
        <v>4504</v>
      </c>
      <c r="C2217" s="1">
        <v>40179</v>
      </c>
      <c r="D2217" s="1">
        <v>2958465</v>
      </c>
    </row>
    <row r="2218" spans="1:4">
      <c r="A2218">
        <v>10182</v>
      </c>
      <c r="B2218" t="s">
        <v>4505</v>
      </c>
      <c r="C2218" s="1">
        <v>40179</v>
      </c>
      <c r="D2218" s="1">
        <v>2958465</v>
      </c>
    </row>
    <row r="2219" spans="1:4">
      <c r="A2219">
        <v>10183</v>
      </c>
      <c r="B2219" t="s">
        <v>122</v>
      </c>
      <c r="C2219" s="1">
        <v>40179</v>
      </c>
      <c r="D2219" s="1">
        <v>2958465</v>
      </c>
    </row>
    <row r="2220" spans="1:4">
      <c r="A2220">
        <v>10184</v>
      </c>
      <c r="B2220" t="s">
        <v>123</v>
      </c>
      <c r="C2220" s="1">
        <v>40179</v>
      </c>
      <c r="D2220" s="1">
        <v>2958465</v>
      </c>
    </row>
    <row r="2221" spans="1:4">
      <c r="A2221">
        <v>10185</v>
      </c>
      <c r="B2221" t="s">
        <v>124</v>
      </c>
      <c r="C2221" s="1">
        <v>40179</v>
      </c>
      <c r="D2221" s="1">
        <v>2958465</v>
      </c>
    </row>
    <row r="2222" spans="1:4">
      <c r="A2222">
        <v>10186</v>
      </c>
      <c r="B2222" t="s">
        <v>4506</v>
      </c>
      <c r="C2222" s="1">
        <v>40179</v>
      </c>
      <c r="D2222" s="1">
        <v>2958465</v>
      </c>
    </row>
    <row r="2223" spans="1:4">
      <c r="A2223">
        <v>10187</v>
      </c>
      <c r="B2223" t="s">
        <v>125</v>
      </c>
      <c r="C2223" s="1">
        <v>40179</v>
      </c>
      <c r="D2223" s="1">
        <v>2958465</v>
      </c>
    </row>
    <row r="2224" spans="1:4">
      <c r="A2224">
        <v>10188</v>
      </c>
      <c r="B2224" t="s">
        <v>126</v>
      </c>
      <c r="C2224" s="1">
        <v>40179</v>
      </c>
      <c r="D2224" s="1">
        <v>2958465</v>
      </c>
    </row>
    <row r="2225" spans="1:4">
      <c r="A2225">
        <v>10189</v>
      </c>
      <c r="B2225" t="s">
        <v>4507</v>
      </c>
      <c r="C2225" s="1">
        <v>40179</v>
      </c>
      <c r="D2225" s="1">
        <v>2958465</v>
      </c>
    </row>
    <row r="2226" spans="1:4">
      <c r="A2226">
        <v>10190</v>
      </c>
      <c r="B2226" t="s">
        <v>127</v>
      </c>
      <c r="C2226" s="1">
        <v>40179</v>
      </c>
      <c r="D2226" s="1">
        <v>2958465</v>
      </c>
    </row>
    <row r="2227" spans="1:4">
      <c r="A2227">
        <v>10191</v>
      </c>
      <c r="B2227" t="s">
        <v>4508</v>
      </c>
      <c r="C2227" s="1">
        <v>40179</v>
      </c>
      <c r="D2227" s="1">
        <v>2958465</v>
      </c>
    </row>
    <row r="2228" spans="1:4">
      <c r="A2228">
        <v>10192</v>
      </c>
      <c r="B2228" t="s">
        <v>128</v>
      </c>
      <c r="C2228" s="1">
        <v>40176</v>
      </c>
      <c r="D2228" s="1">
        <v>2958462</v>
      </c>
    </row>
    <row r="2229" spans="1:4">
      <c r="A2229">
        <v>10193</v>
      </c>
      <c r="B2229" t="s">
        <v>4509</v>
      </c>
      <c r="C2229" s="1">
        <v>40175</v>
      </c>
      <c r="D2229" s="1">
        <v>2958461</v>
      </c>
    </row>
    <row r="2230" spans="1:4">
      <c r="A2230">
        <v>10194</v>
      </c>
      <c r="B2230" t="s">
        <v>129</v>
      </c>
      <c r="C2230" s="1">
        <v>40178</v>
      </c>
      <c r="D2230" s="1">
        <v>2958464</v>
      </c>
    </row>
    <row r="2231" spans="1:4">
      <c r="A2231">
        <v>10195</v>
      </c>
      <c r="B2231" t="s">
        <v>130</v>
      </c>
      <c r="C2231" s="1">
        <v>40168</v>
      </c>
      <c r="D2231" s="1">
        <v>2958454</v>
      </c>
    </row>
    <row r="2232" spans="1:4">
      <c r="A2232">
        <v>10196</v>
      </c>
      <c r="B2232" t="s">
        <v>131</v>
      </c>
      <c r="C2232" s="1">
        <v>40171</v>
      </c>
      <c r="D2232" s="1">
        <v>2958457</v>
      </c>
    </row>
    <row r="2233" spans="1:4">
      <c r="A2233">
        <v>10197</v>
      </c>
      <c r="B2233" t="s">
        <v>132</v>
      </c>
      <c r="C2233" s="1">
        <v>40177</v>
      </c>
      <c r="D2233" s="1">
        <v>2958463</v>
      </c>
    </row>
    <row r="2234" spans="1:4">
      <c r="A2234">
        <v>10198</v>
      </c>
      <c r="B2234" t="s">
        <v>4510</v>
      </c>
      <c r="C2234" s="1">
        <v>40177</v>
      </c>
      <c r="D2234" s="1">
        <v>2958463</v>
      </c>
    </row>
    <row r="2235" spans="1:4">
      <c r="A2235">
        <v>10199</v>
      </c>
      <c r="B2235" t="s">
        <v>4511</v>
      </c>
      <c r="C2235" s="1">
        <v>40179</v>
      </c>
      <c r="D2235" s="1">
        <v>2958465</v>
      </c>
    </row>
    <row r="2236" spans="1:4">
      <c r="A2236">
        <v>10200</v>
      </c>
      <c r="B2236" t="s">
        <v>4512</v>
      </c>
      <c r="C2236" s="1">
        <v>40179</v>
      </c>
      <c r="D2236" s="1">
        <v>2958465</v>
      </c>
    </row>
    <row r="2237" spans="1:4">
      <c r="A2237">
        <v>10305</v>
      </c>
      <c r="B2237" t="s">
        <v>4513</v>
      </c>
      <c r="C2237" s="1">
        <v>40544</v>
      </c>
      <c r="D2237" s="1">
        <v>2958465</v>
      </c>
    </row>
    <row r="2238" spans="1:4">
      <c r="A2238">
        <v>10308</v>
      </c>
      <c r="B2238" t="s">
        <v>4514</v>
      </c>
      <c r="C2238" s="1">
        <v>40544</v>
      </c>
      <c r="D2238" s="1">
        <v>2958465</v>
      </c>
    </row>
    <row r="2239" spans="1:4">
      <c r="A2239">
        <v>10309</v>
      </c>
      <c r="B2239" t="s">
        <v>4515</v>
      </c>
      <c r="C2239" s="1">
        <v>40544</v>
      </c>
      <c r="D2239" s="1">
        <v>2958465</v>
      </c>
    </row>
    <row r="2240" spans="1:4">
      <c r="A2240">
        <v>10310</v>
      </c>
      <c r="B2240" t="s">
        <v>4516</v>
      </c>
      <c r="C2240" s="1">
        <v>40544</v>
      </c>
      <c r="D2240" s="1">
        <v>2958465</v>
      </c>
    </row>
    <row r="2241" spans="1:4">
      <c r="A2241">
        <v>10311</v>
      </c>
      <c r="B2241" t="s">
        <v>4517</v>
      </c>
      <c r="C2241" s="1">
        <v>40544</v>
      </c>
      <c r="D2241" s="1">
        <v>2958465</v>
      </c>
    </row>
    <row r="2242" spans="1:4">
      <c r="A2242">
        <v>10312</v>
      </c>
      <c r="B2242" t="s">
        <v>4518</v>
      </c>
      <c r="C2242" s="1">
        <v>40544</v>
      </c>
      <c r="D2242" s="1">
        <v>2958465</v>
      </c>
    </row>
    <row r="2243" spans="1:4">
      <c r="A2243">
        <v>10313</v>
      </c>
      <c r="B2243" t="s">
        <v>4519</v>
      </c>
      <c r="C2243" s="1">
        <v>40544</v>
      </c>
      <c r="D2243" s="1">
        <v>2958465</v>
      </c>
    </row>
    <row r="2244" spans="1:4">
      <c r="A2244">
        <v>10314</v>
      </c>
      <c r="B2244" t="s">
        <v>4520</v>
      </c>
      <c r="C2244" s="1">
        <v>40544</v>
      </c>
      <c r="D2244" s="1">
        <v>2958465</v>
      </c>
    </row>
    <row r="2245" spans="1:4">
      <c r="A2245">
        <v>10315</v>
      </c>
      <c r="B2245" t="s">
        <v>4521</v>
      </c>
      <c r="C2245" s="1">
        <v>40544</v>
      </c>
      <c r="D2245" s="1">
        <v>2958465</v>
      </c>
    </row>
    <row r="2246" spans="1:4">
      <c r="A2246">
        <v>10316</v>
      </c>
      <c r="B2246" t="s">
        <v>4522</v>
      </c>
      <c r="C2246" s="1">
        <v>40544</v>
      </c>
      <c r="D2246" s="1">
        <v>2958465</v>
      </c>
    </row>
    <row r="2247" spans="1:4">
      <c r="A2247">
        <v>10319</v>
      </c>
      <c r="B2247" t="s">
        <v>4523</v>
      </c>
      <c r="C2247" s="1">
        <v>40544</v>
      </c>
      <c r="D2247" s="1">
        <v>2958465</v>
      </c>
    </row>
    <row r="2248" spans="1:4">
      <c r="A2248">
        <v>10320</v>
      </c>
      <c r="B2248" t="s">
        <v>4524</v>
      </c>
      <c r="C2248" s="1">
        <v>40544</v>
      </c>
      <c r="D2248" s="1">
        <v>2958465</v>
      </c>
    </row>
    <row r="2249" spans="1:4">
      <c r="A2249">
        <v>10321</v>
      </c>
      <c r="B2249" t="s">
        <v>4525</v>
      </c>
      <c r="C2249" s="1">
        <v>40544</v>
      </c>
      <c r="D2249" s="1">
        <v>2958465</v>
      </c>
    </row>
    <row r="2250" spans="1:4">
      <c r="A2250">
        <v>10322</v>
      </c>
      <c r="B2250" t="s">
        <v>4526</v>
      </c>
      <c r="C2250" s="1">
        <v>40544</v>
      </c>
      <c r="D2250" s="1">
        <v>2958465</v>
      </c>
    </row>
    <row r="2251" spans="1:4">
      <c r="A2251">
        <v>10323</v>
      </c>
      <c r="B2251" t="s">
        <v>4527</v>
      </c>
      <c r="C2251" s="1">
        <v>40544</v>
      </c>
      <c r="D2251" s="1">
        <v>2958465</v>
      </c>
    </row>
    <row r="2252" spans="1:4">
      <c r="A2252">
        <v>10325</v>
      </c>
      <c r="B2252" t="s">
        <v>4528</v>
      </c>
      <c r="C2252" s="1">
        <v>40544</v>
      </c>
      <c r="D2252" s="1">
        <v>2958465</v>
      </c>
    </row>
    <row r="2253" spans="1:4">
      <c r="A2253">
        <v>10326</v>
      </c>
      <c r="B2253" t="s">
        <v>4529</v>
      </c>
      <c r="C2253" s="1">
        <v>40544</v>
      </c>
      <c r="D2253" s="1">
        <v>2958465</v>
      </c>
    </row>
    <row r="2254" spans="1:4">
      <c r="A2254">
        <v>10365</v>
      </c>
      <c r="B2254" t="s">
        <v>4530</v>
      </c>
      <c r="C2254" s="1">
        <v>40544</v>
      </c>
      <c r="D2254" s="1">
        <v>2958465</v>
      </c>
    </row>
    <row r="2255" spans="1:4">
      <c r="A2255">
        <v>10900</v>
      </c>
      <c r="B2255" t="s">
        <v>4531</v>
      </c>
      <c r="C2255" s="1">
        <v>40178</v>
      </c>
      <c r="D2255" s="1">
        <v>2958464</v>
      </c>
    </row>
    <row r="2256" spans="1:4">
      <c r="A2256">
        <v>10901</v>
      </c>
      <c r="B2256" t="s">
        <v>4532</v>
      </c>
      <c r="C2256" s="1">
        <v>40178</v>
      </c>
      <c r="D2256" s="1">
        <v>2958464</v>
      </c>
    </row>
    <row r="2257" spans="1:4">
      <c r="A2257">
        <v>10902</v>
      </c>
      <c r="B2257" t="s">
        <v>4533</v>
      </c>
      <c r="C2257" s="1">
        <v>40179</v>
      </c>
      <c r="D2257" s="1">
        <v>2958465</v>
      </c>
    </row>
    <row r="2258" spans="1:4">
      <c r="A2258">
        <v>10903</v>
      </c>
      <c r="B2258" t="s">
        <v>4534</v>
      </c>
      <c r="C2258" s="1">
        <v>40179</v>
      </c>
      <c r="D2258" s="1">
        <v>2958465</v>
      </c>
    </row>
    <row r="2259" spans="1:4">
      <c r="A2259">
        <v>10904</v>
      </c>
      <c r="B2259" t="s">
        <v>4535</v>
      </c>
      <c r="C2259" s="1">
        <v>40179</v>
      </c>
      <c r="D2259" s="1">
        <v>2958465</v>
      </c>
    </row>
    <row r="2260" spans="1:4">
      <c r="A2260">
        <v>10906</v>
      </c>
      <c r="B2260" t="s">
        <v>4536</v>
      </c>
      <c r="C2260" s="1">
        <v>40179</v>
      </c>
      <c r="D2260" s="1">
        <v>2958465</v>
      </c>
    </row>
    <row r="2261" spans="1:4">
      <c r="A2261">
        <v>10907</v>
      </c>
      <c r="B2261" t="s">
        <v>4537</v>
      </c>
      <c r="C2261" s="1">
        <v>40179</v>
      </c>
      <c r="D2261" s="1">
        <v>2958465</v>
      </c>
    </row>
    <row r="2262" spans="1:4">
      <c r="A2262">
        <v>10908</v>
      </c>
      <c r="B2262" t="s">
        <v>4538</v>
      </c>
      <c r="C2262" s="1">
        <v>40179</v>
      </c>
      <c r="D2262" s="1">
        <v>2958465</v>
      </c>
    </row>
    <row r="2263" spans="1:4">
      <c r="A2263">
        <v>10909</v>
      </c>
      <c r="B2263" t="s">
        <v>4539</v>
      </c>
      <c r="C2263" s="1">
        <v>40179</v>
      </c>
      <c r="D2263" s="1">
        <v>2958465</v>
      </c>
    </row>
    <row r="2264" spans="1:4">
      <c r="A2264">
        <v>10910</v>
      </c>
      <c r="B2264" t="s">
        <v>4540</v>
      </c>
      <c r="C2264" s="1">
        <v>40179</v>
      </c>
      <c r="D2264" s="1">
        <v>2958465</v>
      </c>
    </row>
    <row r="2265" spans="1:4">
      <c r="A2265">
        <v>10911</v>
      </c>
      <c r="B2265" t="s">
        <v>4541</v>
      </c>
      <c r="C2265" s="1">
        <v>40179</v>
      </c>
      <c r="D2265" s="1">
        <v>2958465</v>
      </c>
    </row>
    <row r="2266" spans="1:4">
      <c r="A2266">
        <v>10912</v>
      </c>
      <c r="B2266" t="s">
        <v>4542</v>
      </c>
      <c r="C2266" s="1">
        <v>40179</v>
      </c>
      <c r="D226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r:id="rId1"/>
  <headerFooter>
    <oddHeader>&amp;C&amp;A</oddHeader>
    <oddFooter>&amp;CPage &amp;P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5458"/>
  <sheetViews>
    <sheetView topLeftCell="A2" workbookViewId="0">
      <selection sqref="A1:D5458"/>
    </sheetView>
  </sheetViews>
  <sheetFormatPr defaultColWidth="9" defaultRowHeight="12.75"/>
  <cols>
    <col min="1" max="1" width="12.85546875" bestFit="1" customWidth="1"/>
    <col min="2" max="2" width="35.140625" bestFit="1" customWidth="1"/>
    <col min="3" max="4" width="15.140625" bestFit="1" customWidth="1"/>
  </cols>
  <sheetData>
    <row r="1" spans="1:4" s="54" customFormat="1" ht="15.75">
      <c r="A1" s="88" t="s">
        <v>36915</v>
      </c>
      <c r="B1" s="88" t="s">
        <v>41699</v>
      </c>
      <c r="C1" s="89" t="s">
        <v>0</v>
      </c>
      <c r="D1" s="89" t="s">
        <v>1</v>
      </c>
    </row>
    <row r="2" spans="1:4" ht="15">
      <c r="A2" s="73">
        <v>1</v>
      </c>
      <c r="B2" s="73" t="s">
        <v>2235</v>
      </c>
      <c r="C2" s="90">
        <v>32874</v>
      </c>
      <c r="D2" s="90">
        <v>2958465</v>
      </c>
    </row>
    <row r="3" spans="1:4" ht="15">
      <c r="A3" s="73">
        <v>4</v>
      </c>
      <c r="B3" s="73" t="s">
        <v>36916</v>
      </c>
      <c r="C3" s="90">
        <v>32874</v>
      </c>
      <c r="D3" s="90">
        <v>2958465</v>
      </c>
    </row>
    <row r="4" spans="1:4" ht="15">
      <c r="A4" s="73">
        <v>5</v>
      </c>
      <c r="B4" s="73" t="s">
        <v>36917</v>
      </c>
      <c r="C4" s="90">
        <v>32874</v>
      </c>
      <c r="D4" s="90">
        <v>2958465</v>
      </c>
    </row>
    <row r="5" spans="1:4" ht="15">
      <c r="A5" s="73">
        <v>6</v>
      </c>
      <c r="B5" s="73" t="s">
        <v>36918</v>
      </c>
      <c r="C5" s="90">
        <v>32874</v>
      </c>
      <c r="D5" s="90">
        <v>2958465</v>
      </c>
    </row>
    <row r="6" spans="1:4" ht="15">
      <c r="A6" s="73">
        <v>8</v>
      </c>
      <c r="B6" s="73" t="s">
        <v>36919</v>
      </c>
      <c r="C6" s="90">
        <v>32874</v>
      </c>
      <c r="D6" s="90">
        <v>2958465</v>
      </c>
    </row>
    <row r="7" spans="1:4" ht="15">
      <c r="A7" s="73">
        <v>9</v>
      </c>
      <c r="B7" s="73" t="s">
        <v>36920</v>
      </c>
      <c r="C7" s="90">
        <v>32874</v>
      </c>
      <c r="D7" s="90">
        <v>2958465</v>
      </c>
    </row>
    <row r="8" spans="1:4" ht="15">
      <c r="A8" s="73">
        <v>10</v>
      </c>
      <c r="B8" s="73" t="s">
        <v>2247</v>
      </c>
      <c r="C8" s="90">
        <v>32874</v>
      </c>
      <c r="D8" s="90">
        <v>2958465</v>
      </c>
    </row>
    <row r="9" spans="1:4" ht="15">
      <c r="A9" s="73">
        <v>11</v>
      </c>
      <c r="B9" s="73" t="s">
        <v>36921</v>
      </c>
      <c r="C9" s="90">
        <v>32874</v>
      </c>
      <c r="D9" s="90">
        <v>2958465</v>
      </c>
    </row>
    <row r="10" spans="1:4" ht="15">
      <c r="A10" s="73">
        <v>13</v>
      </c>
      <c r="B10" s="73" t="s">
        <v>36922</v>
      </c>
      <c r="C10" s="90">
        <v>32874</v>
      </c>
      <c r="D10" s="90">
        <v>2958465</v>
      </c>
    </row>
    <row r="11" spans="1:4" ht="15">
      <c r="A11" s="73">
        <v>14</v>
      </c>
      <c r="B11" s="73" t="s">
        <v>133</v>
      </c>
      <c r="C11" s="90">
        <v>32874</v>
      </c>
      <c r="D11" s="90">
        <v>2958465</v>
      </c>
    </row>
    <row r="12" spans="1:4" ht="15">
      <c r="A12" s="73">
        <v>15</v>
      </c>
      <c r="B12" s="73" t="s">
        <v>2214</v>
      </c>
      <c r="C12" s="90">
        <v>32874</v>
      </c>
      <c r="D12" s="90">
        <v>2958465</v>
      </c>
    </row>
    <row r="13" spans="1:4" ht="15">
      <c r="A13" s="73">
        <v>20</v>
      </c>
      <c r="B13" s="73" t="s">
        <v>574</v>
      </c>
      <c r="C13" s="90">
        <v>32874</v>
      </c>
      <c r="D13" s="90">
        <v>2958465</v>
      </c>
    </row>
    <row r="14" spans="1:4" ht="15">
      <c r="A14" s="73">
        <v>21</v>
      </c>
      <c r="B14" s="73" t="s">
        <v>133</v>
      </c>
      <c r="C14" s="90">
        <v>32874</v>
      </c>
      <c r="D14" s="90">
        <v>2958465</v>
      </c>
    </row>
    <row r="15" spans="1:4" ht="15">
      <c r="A15" s="73">
        <v>24</v>
      </c>
      <c r="B15" s="73" t="s">
        <v>385</v>
      </c>
      <c r="C15" s="90">
        <v>32874</v>
      </c>
      <c r="D15" s="90">
        <v>2958465</v>
      </c>
    </row>
    <row r="16" spans="1:4" ht="15">
      <c r="A16" s="73">
        <v>25</v>
      </c>
      <c r="B16" s="73" t="s">
        <v>1934</v>
      </c>
      <c r="C16" s="90">
        <v>32874</v>
      </c>
      <c r="D16" s="90">
        <v>2958465</v>
      </c>
    </row>
    <row r="17" spans="1:4" ht="15">
      <c r="A17" s="73">
        <v>26</v>
      </c>
      <c r="B17" s="73" t="s">
        <v>36923</v>
      </c>
      <c r="C17" s="90">
        <v>32874</v>
      </c>
      <c r="D17" s="90">
        <v>2958465</v>
      </c>
    </row>
    <row r="18" spans="1:4" ht="15">
      <c r="A18" s="73">
        <v>27</v>
      </c>
      <c r="B18" s="73" t="s">
        <v>36924</v>
      </c>
      <c r="C18" s="90">
        <v>32874</v>
      </c>
      <c r="D18" s="90">
        <v>2958465</v>
      </c>
    </row>
    <row r="19" spans="1:4" ht="15">
      <c r="A19" s="73">
        <v>28</v>
      </c>
      <c r="B19" s="73" t="s">
        <v>2193</v>
      </c>
      <c r="C19" s="90">
        <v>32874</v>
      </c>
      <c r="D19" s="90">
        <v>2958465</v>
      </c>
    </row>
    <row r="20" spans="1:4" ht="15">
      <c r="A20" s="73">
        <v>29</v>
      </c>
      <c r="B20" s="73" t="s">
        <v>36925</v>
      </c>
      <c r="C20" s="90">
        <v>32874</v>
      </c>
      <c r="D20" s="90">
        <v>2958465</v>
      </c>
    </row>
    <row r="21" spans="1:4" ht="15">
      <c r="A21" s="73">
        <v>30</v>
      </c>
      <c r="B21" s="73" t="s">
        <v>36926</v>
      </c>
      <c r="C21" s="90">
        <v>32874</v>
      </c>
      <c r="D21" s="90">
        <v>2958465</v>
      </c>
    </row>
    <row r="22" spans="1:4" ht="15">
      <c r="A22" s="73">
        <v>31</v>
      </c>
      <c r="B22" s="73" t="s">
        <v>36927</v>
      </c>
      <c r="C22" s="90">
        <v>32874</v>
      </c>
      <c r="D22" s="90">
        <v>2958465</v>
      </c>
    </row>
    <row r="23" spans="1:4" ht="15">
      <c r="A23" s="73">
        <v>32</v>
      </c>
      <c r="B23" s="73" t="s">
        <v>980</v>
      </c>
      <c r="C23" s="90">
        <v>32874</v>
      </c>
      <c r="D23" s="90">
        <v>2958465</v>
      </c>
    </row>
    <row r="24" spans="1:4" ht="15">
      <c r="A24" s="73">
        <v>33</v>
      </c>
      <c r="B24" s="73" t="s">
        <v>1186</v>
      </c>
      <c r="C24" s="90">
        <v>32874</v>
      </c>
      <c r="D24" s="90">
        <v>2958465</v>
      </c>
    </row>
    <row r="25" spans="1:4" ht="15">
      <c r="A25" s="73">
        <v>34</v>
      </c>
      <c r="B25" s="73" t="s">
        <v>133</v>
      </c>
      <c r="C25" s="90">
        <v>32874</v>
      </c>
      <c r="D25" s="90">
        <v>2958465</v>
      </c>
    </row>
    <row r="26" spans="1:4" ht="15">
      <c r="A26" s="73">
        <v>35</v>
      </c>
      <c r="B26" s="73" t="s">
        <v>2248</v>
      </c>
      <c r="C26" s="90">
        <v>32874</v>
      </c>
      <c r="D26" s="90">
        <v>2958465</v>
      </c>
    </row>
    <row r="27" spans="1:4" ht="15">
      <c r="A27" s="73">
        <v>36</v>
      </c>
      <c r="B27" s="73" t="s">
        <v>36928</v>
      </c>
      <c r="C27" s="90">
        <v>32874</v>
      </c>
      <c r="D27" s="90">
        <v>2958465</v>
      </c>
    </row>
    <row r="28" spans="1:4" ht="15">
      <c r="A28" s="73">
        <v>37</v>
      </c>
      <c r="B28" s="73" t="s">
        <v>1066</v>
      </c>
      <c r="C28" s="90">
        <v>32874</v>
      </c>
      <c r="D28" s="90">
        <v>2958465</v>
      </c>
    </row>
    <row r="29" spans="1:4" ht="15">
      <c r="A29" s="73">
        <v>39</v>
      </c>
      <c r="B29" s="73" t="s">
        <v>133</v>
      </c>
      <c r="C29" s="90">
        <v>32874</v>
      </c>
      <c r="D29" s="90">
        <v>2958465</v>
      </c>
    </row>
    <row r="30" spans="1:4" ht="15">
      <c r="A30" s="73">
        <v>40</v>
      </c>
      <c r="B30" s="73" t="s">
        <v>36929</v>
      </c>
      <c r="C30" s="90">
        <v>32874</v>
      </c>
      <c r="D30" s="90">
        <v>2958465</v>
      </c>
    </row>
    <row r="31" spans="1:4" ht="15">
      <c r="A31" s="73">
        <v>43</v>
      </c>
      <c r="B31" s="73" t="s">
        <v>36930</v>
      </c>
      <c r="C31" s="90">
        <v>32874</v>
      </c>
      <c r="D31" s="90">
        <v>2958465</v>
      </c>
    </row>
    <row r="32" spans="1:4" ht="15">
      <c r="A32" s="73">
        <v>44</v>
      </c>
      <c r="B32" s="73" t="s">
        <v>36931</v>
      </c>
      <c r="C32" s="90">
        <v>32874</v>
      </c>
      <c r="D32" s="90">
        <v>2958465</v>
      </c>
    </row>
    <row r="33" spans="1:4" ht="15">
      <c r="A33" s="73">
        <v>45</v>
      </c>
      <c r="B33" s="73" t="s">
        <v>36932</v>
      </c>
      <c r="C33" s="90">
        <v>32874</v>
      </c>
      <c r="D33" s="90">
        <v>2958465</v>
      </c>
    </row>
    <row r="34" spans="1:4" ht="15">
      <c r="A34" s="73">
        <v>46</v>
      </c>
      <c r="B34" s="73" t="s">
        <v>36933</v>
      </c>
      <c r="C34" s="90">
        <v>32874</v>
      </c>
      <c r="D34" s="90">
        <v>2958465</v>
      </c>
    </row>
    <row r="35" spans="1:4" ht="15">
      <c r="A35" s="73">
        <v>47</v>
      </c>
      <c r="B35" s="73" t="s">
        <v>36934</v>
      </c>
      <c r="C35" s="90">
        <v>32874</v>
      </c>
      <c r="D35" s="90">
        <v>2958465</v>
      </c>
    </row>
    <row r="36" spans="1:4" ht="15">
      <c r="A36" s="73">
        <v>48</v>
      </c>
      <c r="B36" s="73" t="s">
        <v>36935</v>
      </c>
      <c r="C36" s="90">
        <v>32874</v>
      </c>
      <c r="D36" s="90">
        <v>2958465</v>
      </c>
    </row>
    <row r="37" spans="1:4" ht="15">
      <c r="A37" s="73">
        <v>49</v>
      </c>
      <c r="B37" s="73" t="s">
        <v>36936</v>
      </c>
      <c r="C37" s="90">
        <v>32874</v>
      </c>
      <c r="D37" s="90">
        <v>2958465</v>
      </c>
    </row>
    <row r="38" spans="1:4" ht="15">
      <c r="A38" s="73">
        <v>50</v>
      </c>
      <c r="B38" s="73" t="s">
        <v>36937</v>
      </c>
      <c r="C38" s="90">
        <v>32874</v>
      </c>
      <c r="D38" s="90">
        <v>2958465</v>
      </c>
    </row>
    <row r="39" spans="1:4" ht="15">
      <c r="A39" s="73">
        <v>51</v>
      </c>
      <c r="B39" s="73" t="s">
        <v>36938</v>
      </c>
      <c r="C39" s="90">
        <v>32874</v>
      </c>
      <c r="D39" s="90">
        <v>2958465</v>
      </c>
    </row>
    <row r="40" spans="1:4" ht="15">
      <c r="A40" s="73">
        <v>52</v>
      </c>
      <c r="B40" s="73" t="s">
        <v>36939</v>
      </c>
      <c r="C40" s="90">
        <v>32874</v>
      </c>
      <c r="D40" s="90">
        <v>2958465</v>
      </c>
    </row>
    <row r="41" spans="1:4" ht="15">
      <c r="A41" s="73">
        <v>53</v>
      </c>
      <c r="B41" s="73" t="s">
        <v>36940</v>
      </c>
      <c r="C41" s="90">
        <v>32874</v>
      </c>
      <c r="D41" s="90">
        <v>2958465</v>
      </c>
    </row>
    <row r="42" spans="1:4" ht="15">
      <c r="A42" s="73">
        <v>54</v>
      </c>
      <c r="B42" s="73" t="s">
        <v>2094</v>
      </c>
      <c r="C42" s="90">
        <v>32874</v>
      </c>
      <c r="D42" s="90">
        <v>2958465</v>
      </c>
    </row>
    <row r="43" spans="1:4" ht="15">
      <c r="A43" s="73">
        <v>55</v>
      </c>
      <c r="B43" s="73" t="s">
        <v>36941</v>
      </c>
      <c r="C43" s="90">
        <v>32874</v>
      </c>
      <c r="D43" s="90">
        <v>2958465</v>
      </c>
    </row>
    <row r="44" spans="1:4" ht="15">
      <c r="A44" s="73">
        <v>56</v>
      </c>
      <c r="B44" s="73" t="s">
        <v>36942</v>
      </c>
      <c r="C44" s="90">
        <v>32874</v>
      </c>
      <c r="D44" s="90">
        <v>2958465</v>
      </c>
    </row>
    <row r="45" spans="1:4" ht="15">
      <c r="A45" s="73">
        <v>57</v>
      </c>
      <c r="B45" s="73" t="s">
        <v>36943</v>
      </c>
      <c r="C45" s="90">
        <v>32874</v>
      </c>
      <c r="D45" s="90">
        <v>2958465</v>
      </c>
    </row>
    <row r="46" spans="1:4" ht="15">
      <c r="A46" s="73">
        <v>58</v>
      </c>
      <c r="B46" s="73" t="s">
        <v>2022</v>
      </c>
      <c r="C46" s="90">
        <v>32874</v>
      </c>
      <c r="D46" s="90">
        <v>2958465</v>
      </c>
    </row>
    <row r="47" spans="1:4" ht="15">
      <c r="A47" s="73">
        <v>59</v>
      </c>
      <c r="B47" s="73" t="s">
        <v>1120</v>
      </c>
      <c r="C47" s="90">
        <v>32874</v>
      </c>
      <c r="D47" s="90">
        <v>2958465</v>
      </c>
    </row>
    <row r="48" spans="1:4" ht="15">
      <c r="A48" s="73">
        <v>60</v>
      </c>
      <c r="B48" s="73" t="s">
        <v>133</v>
      </c>
      <c r="C48" s="90">
        <v>32874</v>
      </c>
      <c r="D48" s="90">
        <v>2958465</v>
      </c>
    </row>
    <row r="49" spans="1:4" ht="15">
      <c r="A49" s="73">
        <v>61</v>
      </c>
      <c r="B49" s="73" t="s">
        <v>1075</v>
      </c>
      <c r="C49" s="90">
        <v>32874</v>
      </c>
      <c r="D49" s="90">
        <v>2958465</v>
      </c>
    </row>
    <row r="50" spans="1:4" ht="15">
      <c r="A50" s="73">
        <v>62</v>
      </c>
      <c r="B50" s="73" t="s">
        <v>1210</v>
      </c>
      <c r="C50" s="90">
        <v>32874</v>
      </c>
      <c r="D50" s="90">
        <v>2958465</v>
      </c>
    </row>
    <row r="51" spans="1:4" ht="15">
      <c r="A51" s="73">
        <v>63</v>
      </c>
      <c r="B51" s="73" t="s">
        <v>36944</v>
      </c>
      <c r="C51" s="90">
        <v>32874</v>
      </c>
      <c r="D51" s="90">
        <v>2958465</v>
      </c>
    </row>
    <row r="52" spans="1:4" ht="15">
      <c r="A52" s="73">
        <v>64</v>
      </c>
      <c r="B52" s="73" t="s">
        <v>1944</v>
      </c>
      <c r="C52" s="90">
        <v>32874</v>
      </c>
      <c r="D52" s="90">
        <v>2958465</v>
      </c>
    </row>
    <row r="53" spans="1:4" ht="15">
      <c r="A53" s="73">
        <v>65</v>
      </c>
      <c r="B53" s="73">
        <v>300</v>
      </c>
      <c r="C53" s="90">
        <v>32874</v>
      </c>
      <c r="D53" s="90">
        <v>2958465</v>
      </c>
    </row>
    <row r="54" spans="1:4" ht="15">
      <c r="A54" s="73">
        <v>66</v>
      </c>
      <c r="B54" s="73" t="s">
        <v>133</v>
      </c>
      <c r="C54" s="90">
        <v>32874</v>
      </c>
      <c r="D54" s="90">
        <v>2958465</v>
      </c>
    </row>
    <row r="55" spans="1:4" ht="15">
      <c r="A55" s="73">
        <v>69</v>
      </c>
      <c r="B55" s="73" t="s">
        <v>133</v>
      </c>
      <c r="C55" s="90">
        <v>32874</v>
      </c>
      <c r="D55" s="90">
        <v>2958465</v>
      </c>
    </row>
    <row r="56" spans="1:4" ht="15">
      <c r="A56" s="73">
        <v>70</v>
      </c>
      <c r="B56" s="73" t="s">
        <v>36945</v>
      </c>
      <c r="C56" s="90">
        <v>32874</v>
      </c>
      <c r="D56" s="90">
        <v>2958465</v>
      </c>
    </row>
    <row r="57" spans="1:4" ht="15">
      <c r="A57" s="73">
        <v>71</v>
      </c>
      <c r="B57" s="73" t="s">
        <v>36946</v>
      </c>
      <c r="C57" s="90">
        <v>32874</v>
      </c>
      <c r="D57" s="90">
        <v>2958465</v>
      </c>
    </row>
    <row r="58" spans="1:4" ht="15">
      <c r="A58" s="73">
        <v>73</v>
      </c>
      <c r="B58" s="73" t="s">
        <v>36947</v>
      </c>
      <c r="C58" s="90">
        <v>32874</v>
      </c>
      <c r="D58" s="90">
        <v>2958465</v>
      </c>
    </row>
    <row r="59" spans="1:4" ht="15">
      <c r="A59" s="73">
        <v>74</v>
      </c>
      <c r="B59" s="73" t="s">
        <v>36948</v>
      </c>
      <c r="C59" s="90">
        <v>32874</v>
      </c>
      <c r="D59" s="90">
        <v>2958465</v>
      </c>
    </row>
    <row r="60" spans="1:4" ht="15">
      <c r="A60" s="73">
        <v>75</v>
      </c>
      <c r="B60" s="73" t="s">
        <v>2249</v>
      </c>
      <c r="C60" s="90">
        <v>32874</v>
      </c>
      <c r="D60" s="90">
        <v>2958465</v>
      </c>
    </row>
    <row r="61" spans="1:4" ht="15">
      <c r="A61" s="73">
        <v>76</v>
      </c>
      <c r="B61" s="73" t="s">
        <v>36949</v>
      </c>
      <c r="C61" s="90">
        <v>32874</v>
      </c>
      <c r="D61" s="90">
        <v>2958465</v>
      </c>
    </row>
    <row r="62" spans="1:4" ht="15">
      <c r="A62" s="73">
        <v>77</v>
      </c>
      <c r="B62" s="73" t="s">
        <v>36950</v>
      </c>
      <c r="C62" s="90">
        <v>32874</v>
      </c>
      <c r="D62" s="90">
        <v>2958465</v>
      </c>
    </row>
    <row r="63" spans="1:4" ht="15">
      <c r="A63" s="73">
        <v>78</v>
      </c>
      <c r="B63" s="73" t="s">
        <v>778</v>
      </c>
      <c r="C63" s="90">
        <v>32874</v>
      </c>
      <c r="D63" s="90">
        <v>2958465</v>
      </c>
    </row>
    <row r="64" spans="1:4" ht="15">
      <c r="A64" s="73">
        <v>79</v>
      </c>
      <c r="B64" s="73" t="s">
        <v>36951</v>
      </c>
      <c r="C64" s="90">
        <v>32874</v>
      </c>
      <c r="D64" s="90">
        <v>2958465</v>
      </c>
    </row>
    <row r="65" spans="1:4" ht="15">
      <c r="A65" s="73">
        <v>80</v>
      </c>
      <c r="B65" s="73" t="s">
        <v>36952</v>
      </c>
      <c r="C65" s="90">
        <v>32874</v>
      </c>
      <c r="D65" s="90">
        <v>2958465</v>
      </c>
    </row>
    <row r="66" spans="1:4" ht="15">
      <c r="A66" s="73">
        <v>82</v>
      </c>
      <c r="B66" s="73" t="s">
        <v>133</v>
      </c>
      <c r="C66" s="90">
        <v>32874</v>
      </c>
      <c r="D66" s="90">
        <v>2958465</v>
      </c>
    </row>
    <row r="67" spans="1:4" ht="15">
      <c r="A67" s="73">
        <v>83</v>
      </c>
      <c r="B67" s="73" t="s">
        <v>2141</v>
      </c>
      <c r="C67" s="90">
        <v>32874</v>
      </c>
      <c r="D67" s="90">
        <v>2958465</v>
      </c>
    </row>
    <row r="68" spans="1:4" ht="15">
      <c r="A68" s="73">
        <v>84</v>
      </c>
      <c r="B68" s="73" t="s">
        <v>133</v>
      </c>
      <c r="C68" s="90">
        <v>32874</v>
      </c>
      <c r="D68" s="90">
        <v>2958465</v>
      </c>
    </row>
    <row r="69" spans="1:4" ht="15">
      <c r="A69" s="73">
        <v>86</v>
      </c>
      <c r="B69" s="73" t="s">
        <v>36953</v>
      </c>
      <c r="C69" s="90">
        <v>32874</v>
      </c>
      <c r="D69" s="90">
        <v>2958465</v>
      </c>
    </row>
    <row r="70" spans="1:4" ht="15">
      <c r="A70" s="73">
        <v>88</v>
      </c>
      <c r="B70" s="73" t="s">
        <v>36954</v>
      </c>
      <c r="C70" s="90">
        <v>32874</v>
      </c>
      <c r="D70" s="90">
        <v>2958465</v>
      </c>
    </row>
    <row r="71" spans="1:4" ht="15">
      <c r="A71" s="73">
        <v>89</v>
      </c>
      <c r="B71" s="73" t="s">
        <v>2250</v>
      </c>
      <c r="C71" s="90">
        <v>32874</v>
      </c>
      <c r="D71" s="90">
        <v>2958465</v>
      </c>
    </row>
    <row r="72" spans="1:4" ht="15">
      <c r="A72" s="73">
        <v>90</v>
      </c>
      <c r="B72" s="73" t="s">
        <v>36955</v>
      </c>
      <c r="C72" s="90">
        <v>32874</v>
      </c>
      <c r="D72" s="90">
        <v>2958465</v>
      </c>
    </row>
    <row r="73" spans="1:4" ht="15">
      <c r="A73" s="73">
        <v>91</v>
      </c>
      <c r="B73" s="73" t="s">
        <v>1156</v>
      </c>
      <c r="C73" s="90">
        <v>32874</v>
      </c>
      <c r="D73" s="90">
        <v>2958465</v>
      </c>
    </row>
    <row r="74" spans="1:4" ht="15">
      <c r="A74" s="73">
        <v>92</v>
      </c>
      <c r="B74" s="73" t="s">
        <v>36956</v>
      </c>
      <c r="C74" s="90">
        <v>32874</v>
      </c>
      <c r="D74" s="90">
        <v>2958465</v>
      </c>
    </row>
    <row r="75" spans="1:4" ht="15">
      <c r="A75" s="73">
        <v>93</v>
      </c>
      <c r="B75" s="73" t="s">
        <v>36957</v>
      </c>
      <c r="C75" s="90">
        <v>32874</v>
      </c>
      <c r="D75" s="90">
        <v>2958465</v>
      </c>
    </row>
    <row r="76" spans="1:4" ht="15">
      <c r="A76" s="73">
        <v>94</v>
      </c>
      <c r="B76" s="73" t="s">
        <v>36958</v>
      </c>
      <c r="C76" s="90">
        <v>32874</v>
      </c>
      <c r="D76" s="90">
        <v>2958465</v>
      </c>
    </row>
    <row r="77" spans="1:4" ht="15">
      <c r="A77" s="73">
        <v>95</v>
      </c>
      <c r="B77" s="73" t="s">
        <v>1841</v>
      </c>
      <c r="C77" s="90">
        <v>32874</v>
      </c>
      <c r="D77" s="90">
        <v>2958465</v>
      </c>
    </row>
    <row r="78" spans="1:4" ht="15">
      <c r="A78" s="73">
        <v>96</v>
      </c>
      <c r="B78" s="73" t="s">
        <v>36959</v>
      </c>
      <c r="C78" s="90">
        <v>32874</v>
      </c>
      <c r="D78" s="90">
        <v>2958465</v>
      </c>
    </row>
    <row r="79" spans="1:4" ht="15">
      <c r="A79" s="73">
        <v>97</v>
      </c>
      <c r="B79" s="73" t="s">
        <v>36960</v>
      </c>
      <c r="C79" s="90">
        <v>32874</v>
      </c>
      <c r="D79" s="90">
        <v>2958465</v>
      </c>
    </row>
    <row r="80" spans="1:4" ht="15">
      <c r="A80" s="73">
        <v>98</v>
      </c>
      <c r="B80" s="73" t="s">
        <v>36961</v>
      </c>
      <c r="C80" s="90">
        <v>32874</v>
      </c>
      <c r="D80" s="90">
        <v>2958465</v>
      </c>
    </row>
    <row r="81" spans="1:4" ht="15">
      <c r="A81" s="73">
        <v>99</v>
      </c>
      <c r="B81" s="73" t="s">
        <v>2251</v>
      </c>
      <c r="C81" s="90">
        <v>32874</v>
      </c>
      <c r="D81" s="90">
        <v>2958465</v>
      </c>
    </row>
    <row r="82" spans="1:4" ht="15">
      <c r="A82" s="73">
        <v>100</v>
      </c>
      <c r="B82" s="73" t="s">
        <v>36962</v>
      </c>
      <c r="C82" s="90">
        <v>32874</v>
      </c>
      <c r="D82" s="90">
        <v>2958465</v>
      </c>
    </row>
    <row r="83" spans="1:4" ht="15">
      <c r="A83" s="73">
        <v>101</v>
      </c>
      <c r="B83" s="73" t="s">
        <v>133</v>
      </c>
      <c r="C83" s="90">
        <v>32874</v>
      </c>
      <c r="D83" s="90">
        <v>2958465</v>
      </c>
    </row>
    <row r="84" spans="1:4" ht="15">
      <c r="A84" s="73">
        <v>103</v>
      </c>
      <c r="B84" s="73" t="s">
        <v>2252</v>
      </c>
      <c r="C84" s="90">
        <v>32874</v>
      </c>
      <c r="D84" s="90">
        <v>2958465</v>
      </c>
    </row>
    <row r="85" spans="1:4" ht="15">
      <c r="A85" s="73">
        <v>104</v>
      </c>
      <c r="B85" s="73" t="s">
        <v>36963</v>
      </c>
      <c r="C85" s="90">
        <v>32874</v>
      </c>
      <c r="D85" s="90">
        <v>2958465</v>
      </c>
    </row>
    <row r="86" spans="1:4" ht="15">
      <c r="A86" s="73">
        <v>105</v>
      </c>
      <c r="B86" s="73" t="s">
        <v>133</v>
      </c>
      <c r="C86" s="90">
        <v>32874</v>
      </c>
      <c r="D86" s="90">
        <v>2958465</v>
      </c>
    </row>
    <row r="87" spans="1:4" ht="15">
      <c r="A87" s="73">
        <v>107</v>
      </c>
      <c r="B87" s="73" t="s">
        <v>133</v>
      </c>
      <c r="C87" s="90">
        <v>32874</v>
      </c>
      <c r="D87" s="90">
        <v>2958465</v>
      </c>
    </row>
    <row r="88" spans="1:4" ht="15">
      <c r="A88" s="73">
        <v>109</v>
      </c>
      <c r="B88" s="73" t="s">
        <v>2253</v>
      </c>
      <c r="C88" s="90">
        <v>32874</v>
      </c>
      <c r="D88" s="90">
        <v>2958465</v>
      </c>
    </row>
    <row r="89" spans="1:4" ht="15">
      <c r="A89" s="73">
        <v>110</v>
      </c>
      <c r="B89" s="73" t="s">
        <v>133</v>
      </c>
      <c r="C89" s="90">
        <v>32874</v>
      </c>
      <c r="D89" s="90">
        <v>2958465</v>
      </c>
    </row>
    <row r="90" spans="1:4" ht="15">
      <c r="A90" s="73">
        <v>111</v>
      </c>
      <c r="B90" s="73" t="s">
        <v>133</v>
      </c>
      <c r="C90" s="90">
        <v>32874</v>
      </c>
      <c r="D90" s="90">
        <v>2958465</v>
      </c>
    </row>
    <row r="91" spans="1:4" ht="15">
      <c r="A91" s="73">
        <v>114</v>
      </c>
      <c r="B91" s="73" t="s">
        <v>133</v>
      </c>
      <c r="C91" s="90">
        <v>32874</v>
      </c>
      <c r="D91" s="90">
        <v>2958465</v>
      </c>
    </row>
    <row r="92" spans="1:4" ht="15">
      <c r="A92" s="73">
        <v>115</v>
      </c>
      <c r="B92" s="73" t="s">
        <v>36964</v>
      </c>
      <c r="C92" s="90">
        <v>32874</v>
      </c>
      <c r="D92" s="90">
        <v>2958465</v>
      </c>
    </row>
    <row r="93" spans="1:4" ht="15">
      <c r="A93" s="73">
        <v>117</v>
      </c>
      <c r="B93" s="73" t="s">
        <v>36965</v>
      </c>
      <c r="C93" s="90">
        <v>32874</v>
      </c>
      <c r="D93" s="90">
        <v>2958465</v>
      </c>
    </row>
    <row r="94" spans="1:4" ht="15">
      <c r="A94" s="73">
        <v>118</v>
      </c>
      <c r="B94" s="73" t="s">
        <v>133</v>
      </c>
      <c r="C94" s="90">
        <v>32874</v>
      </c>
      <c r="D94" s="90">
        <v>2958465</v>
      </c>
    </row>
    <row r="95" spans="1:4" ht="15">
      <c r="A95" s="73">
        <v>119</v>
      </c>
      <c r="B95" s="73" t="s">
        <v>36966</v>
      </c>
      <c r="C95" s="90">
        <v>32874</v>
      </c>
      <c r="D95" s="90">
        <v>2958465</v>
      </c>
    </row>
    <row r="96" spans="1:4" ht="15">
      <c r="A96" s="73">
        <v>120</v>
      </c>
      <c r="B96" s="73" t="s">
        <v>36967</v>
      </c>
      <c r="C96" s="90">
        <v>32874</v>
      </c>
      <c r="D96" s="90">
        <v>2958465</v>
      </c>
    </row>
    <row r="97" spans="1:4" ht="15">
      <c r="A97" s="73">
        <v>122</v>
      </c>
      <c r="B97" s="73" t="s">
        <v>36968</v>
      </c>
      <c r="C97" s="90">
        <v>32874</v>
      </c>
      <c r="D97" s="90">
        <v>2958465</v>
      </c>
    </row>
    <row r="98" spans="1:4" ht="15">
      <c r="A98" s="73">
        <v>123</v>
      </c>
      <c r="B98" s="73" t="s">
        <v>36969</v>
      </c>
      <c r="C98" s="90">
        <v>32874</v>
      </c>
      <c r="D98" s="90">
        <v>2958465</v>
      </c>
    </row>
    <row r="99" spans="1:4" ht="15">
      <c r="A99" s="73">
        <v>124</v>
      </c>
      <c r="B99" s="73" t="s">
        <v>2107</v>
      </c>
      <c r="C99" s="90">
        <v>32874</v>
      </c>
      <c r="D99" s="90">
        <v>2958465</v>
      </c>
    </row>
    <row r="100" spans="1:4" ht="15">
      <c r="A100" s="73">
        <v>125</v>
      </c>
      <c r="B100" s="73" t="s">
        <v>36970</v>
      </c>
      <c r="C100" s="90">
        <v>32874</v>
      </c>
      <c r="D100" s="90">
        <v>2958465</v>
      </c>
    </row>
    <row r="101" spans="1:4" ht="15">
      <c r="A101" s="73">
        <v>126</v>
      </c>
      <c r="B101" s="73" t="s">
        <v>133</v>
      </c>
      <c r="C101" s="90">
        <v>32874</v>
      </c>
      <c r="D101" s="90">
        <v>2958465</v>
      </c>
    </row>
    <row r="102" spans="1:4" ht="15">
      <c r="A102" s="73">
        <v>128</v>
      </c>
      <c r="B102" s="73" t="s">
        <v>36971</v>
      </c>
      <c r="C102" s="90">
        <v>32874</v>
      </c>
      <c r="D102" s="90">
        <v>2958465</v>
      </c>
    </row>
    <row r="103" spans="1:4" ht="15">
      <c r="A103" s="73">
        <v>129</v>
      </c>
      <c r="B103" s="73" t="s">
        <v>36972</v>
      </c>
      <c r="C103" s="90">
        <v>32874</v>
      </c>
      <c r="D103" s="90">
        <v>2958465</v>
      </c>
    </row>
    <row r="104" spans="1:4" ht="15">
      <c r="A104" s="73">
        <v>130</v>
      </c>
      <c r="B104" s="73" t="s">
        <v>36973</v>
      </c>
      <c r="C104" s="90">
        <v>32874</v>
      </c>
      <c r="D104" s="90">
        <v>2958465</v>
      </c>
    </row>
    <row r="105" spans="1:4" ht="15">
      <c r="A105" s="73">
        <v>131</v>
      </c>
      <c r="B105" s="73" t="s">
        <v>36974</v>
      </c>
      <c r="C105" s="90">
        <v>32874</v>
      </c>
      <c r="D105" s="90">
        <v>2958465</v>
      </c>
    </row>
    <row r="106" spans="1:4" ht="15">
      <c r="A106" s="73">
        <v>132</v>
      </c>
      <c r="B106" s="73" t="s">
        <v>2026</v>
      </c>
      <c r="C106" s="90">
        <v>32874</v>
      </c>
      <c r="D106" s="90">
        <v>2958465</v>
      </c>
    </row>
    <row r="107" spans="1:4" ht="15">
      <c r="A107" s="73">
        <v>133</v>
      </c>
      <c r="B107" s="73">
        <v>98</v>
      </c>
      <c r="C107" s="90">
        <v>32874</v>
      </c>
      <c r="D107" s="90">
        <v>2958465</v>
      </c>
    </row>
    <row r="108" spans="1:4" ht="15">
      <c r="A108" s="73">
        <v>134</v>
      </c>
      <c r="B108" s="73" t="s">
        <v>36975</v>
      </c>
      <c r="C108" s="90">
        <v>32874</v>
      </c>
      <c r="D108" s="90">
        <v>2958465</v>
      </c>
    </row>
    <row r="109" spans="1:4" ht="15">
      <c r="A109" s="73">
        <v>135</v>
      </c>
      <c r="B109" s="73" t="s">
        <v>133</v>
      </c>
      <c r="C109" s="90">
        <v>32874</v>
      </c>
      <c r="D109" s="90">
        <v>2958465</v>
      </c>
    </row>
    <row r="110" spans="1:4" ht="15">
      <c r="A110" s="73">
        <v>136</v>
      </c>
      <c r="B110" s="73" t="s">
        <v>36976</v>
      </c>
      <c r="C110" s="90">
        <v>32874</v>
      </c>
      <c r="D110" s="90">
        <v>2958465</v>
      </c>
    </row>
    <row r="111" spans="1:4" ht="15">
      <c r="A111" s="73">
        <v>142</v>
      </c>
      <c r="B111" s="73" t="s">
        <v>36977</v>
      </c>
      <c r="C111" s="90">
        <v>32874</v>
      </c>
      <c r="D111" s="90">
        <v>2958465</v>
      </c>
    </row>
    <row r="112" spans="1:4" ht="15">
      <c r="A112" s="73">
        <v>143</v>
      </c>
      <c r="B112" s="73" t="s">
        <v>36978</v>
      </c>
      <c r="C112" s="90">
        <v>32874</v>
      </c>
      <c r="D112" s="90">
        <v>2958465</v>
      </c>
    </row>
    <row r="113" spans="1:4" ht="15">
      <c r="A113" s="73">
        <v>144</v>
      </c>
      <c r="B113" s="73" t="s">
        <v>2254</v>
      </c>
      <c r="C113" s="90">
        <v>32874</v>
      </c>
      <c r="D113" s="90">
        <v>2958465</v>
      </c>
    </row>
    <row r="114" spans="1:4" ht="15">
      <c r="A114" s="73">
        <v>145</v>
      </c>
      <c r="B114" s="73" t="s">
        <v>2164</v>
      </c>
      <c r="C114" s="90">
        <v>32874</v>
      </c>
      <c r="D114" s="90">
        <v>2958465</v>
      </c>
    </row>
    <row r="115" spans="1:4" ht="15">
      <c r="A115" s="73">
        <v>146</v>
      </c>
      <c r="B115" s="73" t="s">
        <v>36979</v>
      </c>
      <c r="C115" s="90">
        <v>32874</v>
      </c>
      <c r="D115" s="90">
        <v>2958465</v>
      </c>
    </row>
    <row r="116" spans="1:4" ht="15">
      <c r="A116" s="73">
        <v>147</v>
      </c>
      <c r="B116" s="73" t="s">
        <v>36980</v>
      </c>
      <c r="C116" s="90">
        <v>32874</v>
      </c>
      <c r="D116" s="90">
        <v>2958465</v>
      </c>
    </row>
    <row r="117" spans="1:4" ht="15">
      <c r="A117" s="73">
        <v>148</v>
      </c>
      <c r="B117" s="73" t="s">
        <v>36981</v>
      </c>
      <c r="C117" s="90">
        <v>32874</v>
      </c>
      <c r="D117" s="90">
        <v>2958465</v>
      </c>
    </row>
    <row r="118" spans="1:4" ht="15">
      <c r="A118" s="73">
        <v>149</v>
      </c>
      <c r="B118" s="73" t="s">
        <v>133</v>
      </c>
      <c r="C118" s="90">
        <v>32874</v>
      </c>
      <c r="D118" s="90">
        <v>2958465</v>
      </c>
    </row>
    <row r="119" spans="1:4" ht="15">
      <c r="A119" s="73">
        <v>150</v>
      </c>
      <c r="B119" s="73" t="s">
        <v>2255</v>
      </c>
      <c r="C119" s="90">
        <v>32874</v>
      </c>
      <c r="D119" s="90">
        <v>2958465</v>
      </c>
    </row>
    <row r="120" spans="1:4" ht="15">
      <c r="A120" s="73">
        <v>151</v>
      </c>
      <c r="B120" s="73" t="s">
        <v>36982</v>
      </c>
      <c r="C120" s="90">
        <v>32874</v>
      </c>
      <c r="D120" s="90">
        <v>2958465</v>
      </c>
    </row>
    <row r="121" spans="1:4" ht="15">
      <c r="A121" s="73">
        <v>152</v>
      </c>
      <c r="B121" s="73" t="s">
        <v>36983</v>
      </c>
      <c r="C121" s="90">
        <v>32874</v>
      </c>
      <c r="D121" s="90">
        <v>2958465</v>
      </c>
    </row>
    <row r="122" spans="1:4" ht="15">
      <c r="A122" s="73">
        <v>153</v>
      </c>
      <c r="B122" s="73" t="s">
        <v>36984</v>
      </c>
      <c r="C122" s="90">
        <v>32874</v>
      </c>
      <c r="D122" s="90">
        <v>2958465</v>
      </c>
    </row>
    <row r="123" spans="1:4" ht="15">
      <c r="A123" s="73">
        <v>154</v>
      </c>
      <c r="B123" s="73" t="s">
        <v>36985</v>
      </c>
      <c r="C123" s="90">
        <v>32874</v>
      </c>
      <c r="D123" s="90">
        <v>2958465</v>
      </c>
    </row>
    <row r="124" spans="1:4" ht="15">
      <c r="A124" s="73">
        <v>155</v>
      </c>
      <c r="B124" s="73" t="s">
        <v>36986</v>
      </c>
      <c r="C124" s="90">
        <v>32874</v>
      </c>
      <c r="D124" s="90">
        <v>2958465</v>
      </c>
    </row>
    <row r="125" spans="1:4" ht="15">
      <c r="A125" s="73">
        <v>156</v>
      </c>
      <c r="B125" s="73" t="s">
        <v>36987</v>
      </c>
      <c r="C125" s="90">
        <v>32874</v>
      </c>
      <c r="D125" s="90">
        <v>2958465</v>
      </c>
    </row>
    <row r="126" spans="1:4" ht="15">
      <c r="A126" s="73">
        <v>157</v>
      </c>
      <c r="B126" s="73" t="s">
        <v>36988</v>
      </c>
      <c r="C126" s="90">
        <v>32874</v>
      </c>
      <c r="D126" s="90">
        <v>2958465</v>
      </c>
    </row>
    <row r="127" spans="1:4" ht="15">
      <c r="A127" s="73">
        <v>158</v>
      </c>
      <c r="B127" s="73" t="s">
        <v>916</v>
      </c>
      <c r="C127" s="90">
        <v>32874</v>
      </c>
      <c r="D127" s="90">
        <v>2958465</v>
      </c>
    </row>
    <row r="128" spans="1:4" ht="15">
      <c r="A128" s="73">
        <v>159</v>
      </c>
      <c r="B128" s="73" t="s">
        <v>133</v>
      </c>
      <c r="C128" s="90">
        <v>32874</v>
      </c>
      <c r="D128" s="90">
        <v>2958465</v>
      </c>
    </row>
    <row r="129" spans="1:4" ht="15">
      <c r="A129" s="73">
        <v>160</v>
      </c>
      <c r="B129" s="73" t="s">
        <v>133</v>
      </c>
      <c r="C129" s="90">
        <v>32874</v>
      </c>
      <c r="D129" s="90">
        <v>2958465</v>
      </c>
    </row>
    <row r="130" spans="1:4" ht="15">
      <c r="A130" s="73">
        <v>163</v>
      </c>
      <c r="B130" s="73" t="s">
        <v>36989</v>
      </c>
      <c r="C130" s="90">
        <v>32874</v>
      </c>
      <c r="D130" s="90">
        <v>2958465</v>
      </c>
    </row>
    <row r="131" spans="1:4" ht="15">
      <c r="A131" s="73">
        <v>166</v>
      </c>
      <c r="B131" s="73" t="s">
        <v>2134</v>
      </c>
      <c r="C131" s="90">
        <v>32874</v>
      </c>
      <c r="D131" s="90">
        <v>2958465</v>
      </c>
    </row>
    <row r="132" spans="1:4" ht="15">
      <c r="A132" s="73">
        <v>168</v>
      </c>
      <c r="B132" s="73" t="s">
        <v>133</v>
      </c>
      <c r="C132" s="90">
        <v>32874</v>
      </c>
      <c r="D132" s="90">
        <v>2958465</v>
      </c>
    </row>
    <row r="133" spans="1:4" ht="15">
      <c r="A133" s="73">
        <v>171</v>
      </c>
      <c r="B133" s="73" t="s">
        <v>36990</v>
      </c>
      <c r="C133" s="90">
        <v>32874</v>
      </c>
      <c r="D133" s="90">
        <v>2958465</v>
      </c>
    </row>
    <row r="134" spans="1:4" ht="15">
      <c r="A134" s="73">
        <v>172</v>
      </c>
      <c r="B134" s="73" t="s">
        <v>36991</v>
      </c>
      <c r="C134" s="90">
        <v>32874</v>
      </c>
      <c r="D134" s="90">
        <v>2958465</v>
      </c>
    </row>
    <row r="135" spans="1:4" ht="15">
      <c r="A135" s="73">
        <v>173</v>
      </c>
      <c r="B135" s="73" t="s">
        <v>36992</v>
      </c>
      <c r="C135" s="90">
        <v>32874</v>
      </c>
      <c r="D135" s="90">
        <v>2958465</v>
      </c>
    </row>
    <row r="136" spans="1:4" ht="15">
      <c r="A136" s="73">
        <v>174</v>
      </c>
      <c r="B136" s="73" t="s">
        <v>36993</v>
      </c>
      <c r="C136" s="90">
        <v>32874</v>
      </c>
      <c r="D136" s="90">
        <v>2958465</v>
      </c>
    </row>
    <row r="137" spans="1:4" ht="15">
      <c r="A137" s="73">
        <v>175</v>
      </c>
      <c r="B137" s="73" t="s">
        <v>36994</v>
      </c>
      <c r="C137" s="90">
        <v>32874</v>
      </c>
      <c r="D137" s="90">
        <v>2958465</v>
      </c>
    </row>
    <row r="138" spans="1:4" ht="15">
      <c r="A138" s="73">
        <v>176</v>
      </c>
      <c r="B138" s="73" t="s">
        <v>36995</v>
      </c>
      <c r="C138" s="90">
        <v>32874</v>
      </c>
      <c r="D138" s="90">
        <v>2958465</v>
      </c>
    </row>
    <row r="139" spans="1:4" ht="15">
      <c r="A139" s="73">
        <v>177</v>
      </c>
      <c r="B139" s="73" t="s">
        <v>36996</v>
      </c>
      <c r="C139" s="90">
        <v>32874</v>
      </c>
      <c r="D139" s="90">
        <v>2958465</v>
      </c>
    </row>
    <row r="140" spans="1:4" ht="15">
      <c r="A140" s="73">
        <v>178</v>
      </c>
      <c r="B140" s="73" t="s">
        <v>133</v>
      </c>
      <c r="C140" s="90">
        <v>32874</v>
      </c>
      <c r="D140" s="90">
        <v>2958465</v>
      </c>
    </row>
    <row r="141" spans="1:4" ht="15">
      <c r="A141" s="73">
        <v>179</v>
      </c>
      <c r="B141" s="73" t="s">
        <v>133</v>
      </c>
      <c r="C141" s="90">
        <v>32874</v>
      </c>
      <c r="D141" s="90">
        <v>2958465</v>
      </c>
    </row>
    <row r="142" spans="1:4" ht="15">
      <c r="A142" s="73">
        <v>181</v>
      </c>
      <c r="B142" s="73" t="s">
        <v>36997</v>
      </c>
      <c r="C142" s="90">
        <v>32874</v>
      </c>
      <c r="D142" s="90">
        <v>2958465</v>
      </c>
    </row>
    <row r="143" spans="1:4" ht="15">
      <c r="A143" s="73">
        <v>182</v>
      </c>
      <c r="B143" s="73" t="s">
        <v>36998</v>
      </c>
      <c r="C143" s="90">
        <v>32874</v>
      </c>
      <c r="D143" s="90">
        <v>2958465</v>
      </c>
    </row>
    <row r="144" spans="1:4" ht="15">
      <c r="A144" s="73">
        <v>183</v>
      </c>
      <c r="B144" s="73" t="s">
        <v>36999</v>
      </c>
      <c r="C144" s="90">
        <v>32874</v>
      </c>
      <c r="D144" s="90">
        <v>2958465</v>
      </c>
    </row>
    <row r="145" spans="1:4" ht="15">
      <c r="A145" s="73">
        <v>184</v>
      </c>
      <c r="B145" s="73" t="s">
        <v>133</v>
      </c>
      <c r="C145" s="90">
        <v>32874</v>
      </c>
      <c r="D145" s="90">
        <v>2958465</v>
      </c>
    </row>
    <row r="146" spans="1:4" ht="15">
      <c r="A146" s="73">
        <v>185</v>
      </c>
      <c r="B146" s="73" t="s">
        <v>133</v>
      </c>
      <c r="C146" s="90">
        <v>32874</v>
      </c>
      <c r="D146" s="90">
        <v>2958465</v>
      </c>
    </row>
    <row r="147" spans="1:4" ht="15">
      <c r="A147" s="73">
        <v>192</v>
      </c>
      <c r="B147" s="73" t="s">
        <v>37000</v>
      </c>
      <c r="C147" s="90">
        <v>32874</v>
      </c>
      <c r="D147" s="90">
        <v>2958465</v>
      </c>
    </row>
    <row r="148" spans="1:4" ht="15">
      <c r="A148" s="73">
        <v>193</v>
      </c>
      <c r="B148" s="73" t="s">
        <v>37001</v>
      </c>
      <c r="C148" s="90">
        <v>32874</v>
      </c>
      <c r="D148" s="90">
        <v>2958465</v>
      </c>
    </row>
    <row r="149" spans="1:4" ht="15">
      <c r="A149" s="73">
        <v>194</v>
      </c>
      <c r="B149" s="73" t="s">
        <v>37002</v>
      </c>
      <c r="C149" s="90">
        <v>32874</v>
      </c>
      <c r="D149" s="90">
        <v>2958465</v>
      </c>
    </row>
    <row r="150" spans="1:4" ht="15">
      <c r="A150" s="73">
        <v>195</v>
      </c>
      <c r="B150" s="73" t="s">
        <v>2256</v>
      </c>
      <c r="C150" s="90">
        <v>32874</v>
      </c>
      <c r="D150" s="90">
        <v>2958465</v>
      </c>
    </row>
    <row r="151" spans="1:4" ht="15">
      <c r="A151" s="73">
        <v>196</v>
      </c>
      <c r="B151" s="73" t="s">
        <v>37003</v>
      </c>
      <c r="C151" s="90">
        <v>32874</v>
      </c>
      <c r="D151" s="90">
        <v>2958465</v>
      </c>
    </row>
    <row r="152" spans="1:4" ht="15">
      <c r="A152" s="73">
        <v>197</v>
      </c>
      <c r="B152" s="73" t="s">
        <v>37004</v>
      </c>
      <c r="C152" s="90">
        <v>32874</v>
      </c>
      <c r="D152" s="90">
        <v>2958465</v>
      </c>
    </row>
    <row r="153" spans="1:4" ht="15">
      <c r="A153" s="73">
        <v>198</v>
      </c>
      <c r="B153" s="73" t="s">
        <v>2257</v>
      </c>
      <c r="C153" s="90">
        <v>32874</v>
      </c>
      <c r="D153" s="90">
        <v>2958465</v>
      </c>
    </row>
    <row r="154" spans="1:4" ht="15">
      <c r="A154" s="73">
        <v>199</v>
      </c>
      <c r="B154" s="73" t="s">
        <v>37005</v>
      </c>
      <c r="C154" s="90">
        <v>32874</v>
      </c>
      <c r="D154" s="90">
        <v>2958465</v>
      </c>
    </row>
    <row r="155" spans="1:4" ht="15">
      <c r="A155" s="73">
        <v>200</v>
      </c>
      <c r="B155" s="73" t="s">
        <v>37006</v>
      </c>
      <c r="C155" s="90">
        <v>32874</v>
      </c>
      <c r="D155" s="90">
        <v>2958465</v>
      </c>
    </row>
    <row r="156" spans="1:4" ht="15">
      <c r="A156" s="73">
        <v>201</v>
      </c>
      <c r="B156" s="73" t="s">
        <v>1980</v>
      </c>
      <c r="C156" s="90">
        <v>32874</v>
      </c>
      <c r="D156" s="90">
        <v>2958465</v>
      </c>
    </row>
    <row r="157" spans="1:4" ht="15">
      <c r="A157" s="73">
        <v>202</v>
      </c>
      <c r="B157" s="73" t="s">
        <v>37007</v>
      </c>
      <c r="C157" s="90">
        <v>32874</v>
      </c>
      <c r="D157" s="90">
        <v>2958465</v>
      </c>
    </row>
    <row r="158" spans="1:4" ht="15">
      <c r="A158" s="73">
        <v>203</v>
      </c>
      <c r="B158" s="73" t="s">
        <v>528</v>
      </c>
      <c r="C158" s="90">
        <v>32874</v>
      </c>
      <c r="D158" s="90">
        <v>2958465</v>
      </c>
    </row>
    <row r="159" spans="1:4" ht="15">
      <c r="A159" s="73">
        <v>204</v>
      </c>
      <c r="B159" s="73" t="s">
        <v>37008</v>
      </c>
      <c r="C159" s="90">
        <v>32874</v>
      </c>
      <c r="D159" s="90">
        <v>2958465</v>
      </c>
    </row>
    <row r="160" spans="1:4" ht="15">
      <c r="A160" s="73">
        <v>205</v>
      </c>
      <c r="B160" s="73" t="s">
        <v>2256</v>
      </c>
      <c r="C160" s="90">
        <v>32874</v>
      </c>
      <c r="D160" s="90">
        <v>2958465</v>
      </c>
    </row>
    <row r="161" spans="1:4" ht="15">
      <c r="A161" s="73">
        <v>206</v>
      </c>
      <c r="B161" s="73" t="s">
        <v>2257</v>
      </c>
      <c r="C161" s="90">
        <v>32874</v>
      </c>
      <c r="D161" s="90">
        <v>2958465</v>
      </c>
    </row>
    <row r="162" spans="1:4" ht="15">
      <c r="A162" s="73">
        <v>208</v>
      </c>
      <c r="B162" s="73" t="s">
        <v>37009</v>
      </c>
      <c r="C162" s="90">
        <v>32874</v>
      </c>
      <c r="D162" s="90">
        <v>2958465</v>
      </c>
    </row>
    <row r="163" spans="1:4" ht="15">
      <c r="A163" s="73">
        <v>210</v>
      </c>
      <c r="B163" s="73" t="s">
        <v>37010</v>
      </c>
      <c r="C163" s="90">
        <v>32874</v>
      </c>
      <c r="D163" s="90">
        <v>2958465</v>
      </c>
    </row>
    <row r="164" spans="1:4" ht="15">
      <c r="A164" s="73">
        <v>212</v>
      </c>
      <c r="B164" s="73" t="s">
        <v>37011</v>
      </c>
      <c r="C164" s="90">
        <v>32874</v>
      </c>
      <c r="D164" s="90">
        <v>2958465</v>
      </c>
    </row>
    <row r="165" spans="1:4" ht="15">
      <c r="A165" s="73">
        <v>213</v>
      </c>
      <c r="B165" s="73" t="s">
        <v>37012</v>
      </c>
      <c r="C165" s="90">
        <v>32874</v>
      </c>
      <c r="D165" s="90">
        <v>2958465</v>
      </c>
    </row>
    <row r="166" spans="1:4" ht="15">
      <c r="A166" s="73">
        <v>214</v>
      </c>
      <c r="B166" s="73" t="s">
        <v>37013</v>
      </c>
      <c r="C166" s="90">
        <v>32874</v>
      </c>
      <c r="D166" s="90">
        <v>2958465</v>
      </c>
    </row>
    <row r="167" spans="1:4" ht="15">
      <c r="A167" s="73">
        <v>215</v>
      </c>
      <c r="B167" s="73" t="s">
        <v>37014</v>
      </c>
      <c r="C167" s="90">
        <v>32874</v>
      </c>
      <c r="D167" s="90">
        <v>2958465</v>
      </c>
    </row>
    <row r="168" spans="1:4" ht="15">
      <c r="A168" s="73">
        <v>216</v>
      </c>
      <c r="B168" s="73" t="s">
        <v>37015</v>
      </c>
      <c r="C168" s="90">
        <v>32874</v>
      </c>
      <c r="D168" s="90">
        <v>2958465</v>
      </c>
    </row>
    <row r="169" spans="1:4" ht="15">
      <c r="A169" s="73">
        <v>217</v>
      </c>
      <c r="B169" s="73" t="s">
        <v>37016</v>
      </c>
      <c r="C169" s="90">
        <v>32874</v>
      </c>
      <c r="D169" s="90">
        <v>2958465</v>
      </c>
    </row>
    <row r="170" spans="1:4" ht="15">
      <c r="A170" s="73">
        <v>218</v>
      </c>
      <c r="B170" s="73" t="s">
        <v>37017</v>
      </c>
      <c r="C170" s="90">
        <v>32874</v>
      </c>
      <c r="D170" s="90">
        <v>2958465</v>
      </c>
    </row>
    <row r="171" spans="1:4" ht="15">
      <c r="A171" s="73">
        <v>220</v>
      </c>
      <c r="B171" s="73" t="s">
        <v>37018</v>
      </c>
      <c r="C171" s="90">
        <v>32874</v>
      </c>
      <c r="D171" s="90">
        <v>2958465</v>
      </c>
    </row>
    <row r="172" spans="1:4" ht="15">
      <c r="A172" s="73">
        <v>221</v>
      </c>
      <c r="B172" s="73" t="s">
        <v>2003</v>
      </c>
      <c r="C172" s="90">
        <v>32874</v>
      </c>
      <c r="D172" s="90">
        <v>2958465</v>
      </c>
    </row>
    <row r="173" spans="1:4" ht="15">
      <c r="A173" s="73">
        <v>222</v>
      </c>
      <c r="B173" s="73" t="s">
        <v>37019</v>
      </c>
      <c r="C173" s="90">
        <v>32874</v>
      </c>
      <c r="D173" s="90">
        <v>2958465</v>
      </c>
    </row>
    <row r="174" spans="1:4" ht="15">
      <c r="A174" s="73">
        <v>223</v>
      </c>
      <c r="B174" s="73" t="s">
        <v>2061</v>
      </c>
      <c r="C174" s="90">
        <v>32874</v>
      </c>
      <c r="D174" s="90">
        <v>2958465</v>
      </c>
    </row>
    <row r="175" spans="1:4" ht="15">
      <c r="A175" s="73">
        <v>224</v>
      </c>
      <c r="B175" s="73" t="s">
        <v>37020</v>
      </c>
      <c r="C175" s="90">
        <v>32874</v>
      </c>
      <c r="D175" s="90">
        <v>2958465</v>
      </c>
    </row>
    <row r="176" spans="1:4" ht="15">
      <c r="A176" s="73">
        <v>225</v>
      </c>
      <c r="B176" s="73" t="s">
        <v>2037</v>
      </c>
      <c r="C176" s="90">
        <v>32874</v>
      </c>
      <c r="D176" s="90">
        <v>2958465</v>
      </c>
    </row>
    <row r="177" spans="1:4" ht="15">
      <c r="A177" s="73">
        <v>226</v>
      </c>
      <c r="B177" s="73" t="s">
        <v>2017</v>
      </c>
      <c r="C177" s="90">
        <v>32874</v>
      </c>
      <c r="D177" s="90">
        <v>2958465</v>
      </c>
    </row>
    <row r="178" spans="1:4" ht="15">
      <c r="A178" s="73">
        <v>227</v>
      </c>
      <c r="B178" s="73" t="s">
        <v>37021</v>
      </c>
      <c r="C178" s="90">
        <v>32874</v>
      </c>
      <c r="D178" s="90">
        <v>2958465</v>
      </c>
    </row>
    <row r="179" spans="1:4" ht="15">
      <c r="A179" s="73">
        <v>228</v>
      </c>
      <c r="B179" s="73" t="s">
        <v>1204</v>
      </c>
      <c r="C179" s="90">
        <v>32874</v>
      </c>
      <c r="D179" s="90">
        <v>2958465</v>
      </c>
    </row>
    <row r="180" spans="1:4" ht="15">
      <c r="A180" s="73">
        <v>229</v>
      </c>
      <c r="B180" s="73" t="s">
        <v>1937</v>
      </c>
      <c r="C180" s="90">
        <v>32874</v>
      </c>
      <c r="D180" s="90">
        <v>2958465</v>
      </c>
    </row>
    <row r="181" spans="1:4" ht="15">
      <c r="A181" s="73">
        <v>230</v>
      </c>
      <c r="B181" s="73" t="s">
        <v>37022</v>
      </c>
      <c r="C181" s="90">
        <v>32874</v>
      </c>
      <c r="D181" s="90">
        <v>2958465</v>
      </c>
    </row>
    <row r="182" spans="1:4" ht="15">
      <c r="A182" s="73">
        <v>231</v>
      </c>
      <c r="B182" s="73" t="s">
        <v>1919</v>
      </c>
      <c r="C182" s="90">
        <v>32874</v>
      </c>
      <c r="D182" s="90">
        <v>2958465</v>
      </c>
    </row>
    <row r="183" spans="1:4" ht="15">
      <c r="A183" s="73">
        <v>232</v>
      </c>
      <c r="B183" s="73" t="s">
        <v>37023</v>
      </c>
      <c r="C183" s="90">
        <v>32874</v>
      </c>
      <c r="D183" s="90">
        <v>2958465</v>
      </c>
    </row>
    <row r="184" spans="1:4" ht="15">
      <c r="A184" s="73">
        <v>233</v>
      </c>
      <c r="B184" s="73" t="s">
        <v>2258</v>
      </c>
      <c r="C184" s="90">
        <v>32874</v>
      </c>
      <c r="D184" s="90">
        <v>2958465</v>
      </c>
    </row>
    <row r="185" spans="1:4" ht="15">
      <c r="A185" s="73">
        <v>234</v>
      </c>
      <c r="B185" s="73" t="s">
        <v>37024</v>
      </c>
      <c r="C185" s="90">
        <v>32874</v>
      </c>
      <c r="D185" s="90">
        <v>2958465</v>
      </c>
    </row>
    <row r="186" spans="1:4" ht="15">
      <c r="A186" s="73">
        <v>235</v>
      </c>
      <c r="B186" s="73" t="s">
        <v>37025</v>
      </c>
      <c r="C186" s="90">
        <v>32874</v>
      </c>
      <c r="D186" s="90">
        <v>2958465</v>
      </c>
    </row>
    <row r="187" spans="1:4" ht="15">
      <c r="A187" s="73">
        <v>236</v>
      </c>
      <c r="B187" s="73" t="s">
        <v>1915</v>
      </c>
      <c r="C187" s="90">
        <v>32874</v>
      </c>
      <c r="D187" s="90">
        <v>2958465</v>
      </c>
    </row>
    <row r="188" spans="1:4" ht="15">
      <c r="A188" s="73">
        <v>237</v>
      </c>
      <c r="B188" s="73" t="s">
        <v>37026</v>
      </c>
      <c r="C188" s="90">
        <v>32874</v>
      </c>
      <c r="D188" s="90">
        <v>2958465</v>
      </c>
    </row>
    <row r="189" spans="1:4" ht="15">
      <c r="A189" s="73">
        <v>238</v>
      </c>
      <c r="B189" s="73" t="s">
        <v>1199</v>
      </c>
      <c r="C189" s="90">
        <v>32874</v>
      </c>
      <c r="D189" s="90">
        <v>2958465</v>
      </c>
    </row>
    <row r="190" spans="1:4" ht="15">
      <c r="A190" s="73">
        <v>239</v>
      </c>
      <c r="B190" s="73" t="s">
        <v>2248</v>
      </c>
      <c r="C190" s="90">
        <v>32874</v>
      </c>
      <c r="D190" s="90">
        <v>2958465</v>
      </c>
    </row>
    <row r="191" spans="1:4" ht="15">
      <c r="A191" s="73">
        <v>240</v>
      </c>
      <c r="B191" s="73" t="s">
        <v>37027</v>
      </c>
      <c r="C191" s="90">
        <v>32874</v>
      </c>
      <c r="D191" s="90">
        <v>2958465</v>
      </c>
    </row>
    <row r="192" spans="1:4" ht="15">
      <c r="A192" s="73">
        <v>241</v>
      </c>
      <c r="B192" s="73" t="s">
        <v>2259</v>
      </c>
      <c r="C192" s="90">
        <v>32874</v>
      </c>
      <c r="D192" s="90">
        <v>2958465</v>
      </c>
    </row>
    <row r="193" spans="1:4" ht="15">
      <c r="A193" s="73">
        <v>242</v>
      </c>
      <c r="B193" s="73" t="s">
        <v>1914</v>
      </c>
      <c r="C193" s="90">
        <v>32874</v>
      </c>
      <c r="D193" s="90">
        <v>2958465</v>
      </c>
    </row>
    <row r="194" spans="1:4" ht="15">
      <c r="A194" s="73">
        <v>243</v>
      </c>
      <c r="B194" s="73" t="s">
        <v>37028</v>
      </c>
      <c r="C194" s="90">
        <v>32874</v>
      </c>
      <c r="D194" s="90">
        <v>2958465</v>
      </c>
    </row>
    <row r="195" spans="1:4" ht="15">
      <c r="A195" s="73">
        <v>244</v>
      </c>
      <c r="B195" s="73" t="s">
        <v>2116</v>
      </c>
      <c r="C195" s="90">
        <v>32874</v>
      </c>
      <c r="D195" s="90">
        <v>2958465</v>
      </c>
    </row>
    <row r="196" spans="1:4" ht="15">
      <c r="A196" s="73">
        <v>246</v>
      </c>
      <c r="B196" s="73">
        <v>5000</v>
      </c>
      <c r="C196" s="90">
        <v>32874</v>
      </c>
      <c r="D196" s="90">
        <v>2958465</v>
      </c>
    </row>
    <row r="197" spans="1:4" ht="15">
      <c r="A197" s="73">
        <v>247</v>
      </c>
      <c r="B197" s="73" t="s">
        <v>2260</v>
      </c>
      <c r="C197" s="90">
        <v>32874</v>
      </c>
      <c r="D197" s="90">
        <v>2958465</v>
      </c>
    </row>
    <row r="198" spans="1:4" ht="15">
      <c r="A198" s="73">
        <v>249</v>
      </c>
      <c r="B198" s="73" t="s">
        <v>2261</v>
      </c>
      <c r="C198" s="90">
        <v>32874</v>
      </c>
      <c r="D198" s="90">
        <v>2958465</v>
      </c>
    </row>
    <row r="199" spans="1:4" ht="15">
      <c r="A199" s="73">
        <v>251</v>
      </c>
      <c r="B199" s="73" t="s">
        <v>1059</v>
      </c>
      <c r="C199" s="90">
        <v>32874</v>
      </c>
      <c r="D199" s="90">
        <v>2958465</v>
      </c>
    </row>
    <row r="200" spans="1:4" ht="15">
      <c r="A200" s="73">
        <v>252</v>
      </c>
      <c r="B200" s="73" t="s">
        <v>37029</v>
      </c>
      <c r="C200" s="90">
        <v>32874</v>
      </c>
      <c r="D200" s="90">
        <v>2958465</v>
      </c>
    </row>
    <row r="201" spans="1:4" ht="15">
      <c r="A201" s="73">
        <v>253</v>
      </c>
      <c r="B201" s="73" t="s">
        <v>37030</v>
      </c>
      <c r="C201" s="90">
        <v>32874</v>
      </c>
      <c r="D201" s="90">
        <v>2958465</v>
      </c>
    </row>
    <row r="202" spans="1:4" ht="15">
      <c r="A202" s="73">
        <v>255</v>
      </c>
      <c r="B202" s="73" t="s">
        <v>2063</v>
      </c>
      <c r="C202" s="90">
        <v>32874</v>
      </c>
      <c r="D202" s="90">
        <v>2958465</v>
      </c>
    </row>
    <row r="203" spans="1:4" ht="15">
      <c r="A203" s="73">
        <v>256</v>
      </c>
      <c r="B203" s="73" t="s">
        <v>37031</v>
      </c>
      <c r="C203" s="90">
        <v>32874</v>
      </c>
      <c r="D203" s="90">
        <v>2958465</v>
      </c>
    </row>
    <row r="204" spans="1:4" ht="15">
      <c r="A204" s="73">
        <v>257</v>
      </c>
      <c r="B204" s="73" t="s">
        <v>2262</v>
      </c>
      <c r="C204" s="90">
        <v>32874</v>
      </c>
      <c r="D204" s="90">
        <v>2958465</v>
      </c>
    </row>
    <row r="205" spans="1:4" ht="15">
      <c r="A205" s="73">
        <v>260</v>
      </c>
      <c r="B205" s="73" t="s">
        <v>37032</v>
      </c>
      <c r="C205" s="90">
        <v>32874</v>
      </c>
      <c r="D205" s="90">
        <v>2958465</v>
      </c>
    </row>
    <row r="206" spans="1:4" ht="15">
      <c r="A206" s="73">
        <v>261</v>
      </c>
      <c r="B206" s="73" t="s">
        <v>37033</v>
      </c>
      <c r="C206" s="90">
        <v>32874</v>
      </c>
      <c r="D206" s="90">
        <v>2958465</v>
      </c>
    </row>
    <row r="207" spans="1:4" ht="15">
      <c r="A207" s="73">
        <v>262</v>
      </c>
      <c r="B207" s="73" t="s">
        <v>37034</v>
      </c>
      <c r="C207" s="90">
        <v>32874</v>
      </c>
      <c r="D207" s="90">
        <v>2958465</v>
      </c>
    </row>
    <row r="208" spans="1:4" ht="15">
      <c r="A208" s="73">
        <v>263</v>
      </c>
      <c r="B208" s="73" t="s">
        <v>37035</v>
      </c>
      <c r="C208" s="90">
        <v>32874</v>
      </c>
      <c r="D208" s="90">
        <v>2958465</v>
      </c>
    </row>
    <row r="209" spans="1:4" ht="15">
      <c r="A209" s="73">
        <v>264</v>
      </c>
      <c r="B209" s="73" t="s">
        <v>37036</v>
      </c>
      <c r="C209" s="90">
        <v>32874</v>
      </c>
      <c r="D209" s="90">
        <v>2958465</v>
      </c>
    </row>
    <row r="210" spans="1:4" ht="15">
      <c r="A210" s="73">
        <v>265</v>
      </c>
      <c r="B210" s="73" t="s">
        <v>1942</v>
      </c>
      <c r="C210" s="90">
        <v>32874</v>
      </c>
      <c r="D210" s="90">
        <v>2958465</v>
      </c>
    </row>
    <row r="211" spans="1:4" ht="15">
      <c r="A211" s="73">
        <v>269</v>
      </c>
      <c r="B211" s="73" t="s">
        <v>37037</v>
      </c>
      <c r="C211" s="90">
        <v>32874</v>
      </c>
      <c r="D211" s="90">
        <v>2958465</v>
      </c>
    </row>
    <row r="212" spans="1:4" ht="15">
      <c r="A212" s="73">
        <v>272</v>
      </c>
      <c r="B212" s="73" t="s">
        <v>133</v>
      </c>
      <c r="C212" s="90">
        <v>32874</v>
      </c>
      <c r="D212" s="90">
        <v>2958465</v>
      </c>
    </row>
    <row r="213" spans="1:4" ht="15">
      <c r="A213" s="73">
        <v>273</v>
      </c>
      <c r="B213" s="73" t="s">
        <v>37038</v>
      </c>
      <c r="C213" s="90">
        <v>32874</v>
      </c>
      <c r="D213" s="90">
        <v>2958465</v>
      </c>
    </row>
    <row r="214" spans="1:4" ht="15">
      <c r="A214" s="73">
        <v>275</v>
      </c>
      <c r="B214" s="73" t="s">
        <v>2070</v>
      </c>
      <c r="C214" s="90">
        <v>32874</v>
      </c>
      <c r="D214" s="90">
        <v>2958465</v>
      </c>
    </row>
    <row r="215" spans="1:4" ht="15">
      <c r="A215" s="73">
        <v>276</v>
      </c>
      <c r="B215" s="73">
        <v>210</v>
      </c>
      <c r="C215" s="90">
        <v>32874</v>
      </c>
      <c r="D215" s="90">
        <v>2958465</v>
      </c>
    </row>
    <row r="216" spans="1:4" ht="15">
      <c r="A216" s="73">
        <v>277</v>
      </c>
      <c r="B216" s="73">
        <v>310</v>
      </c>
      <c r="C216" s="90">
        <v>32874</v>
      </c>
      <c r="D216" s="90">
        <v>2958465</v>
      </c>
    </row>
    <row r="217" spans="1:4" ht="15">
      <c r="A217" s="73">
        <v>278</v>
      </c>
      <c r="B217" s="73">
        <v>510</v>
      </c>
      <c r="C217" s="90">
        <v>32874</v>
      </c>
      <c r="D217" s="90">
        <v>2958465</v>
      </c>
    </row>
    <row r="218" spans="1:4" ht="15">
      <c r="A218" s="73">
        <v>279</v>
      </c>
      <c r="B218" s="73" t="s">
        <v>2263</v>
      </c>
      <c r="C218" s="90">
        <v>32874</v>
      </c>
      <c r="D218" s="90">
        <v>2958465</v>
      </c>
    </row>
    <row r="219" spans="1:4" ht="15">
      <c r="A219" s="73">
        <v>280</v>
      </c>
      <c r="B219" s="73" t="s">
        <v>37039</v>
      </c>
      <c r="C219" s="90">
        <v>32874</v>
      </c>
      <c r="D219" s="90">
        <v>2958465</v>
      </c>
    </row>
    <row r="220" spans="1:4" ht="15">
      <c r="A220" s="73">
        <v>281</v>
      </c>
      <c r="B220" s="73">
        <v>810</v>
      </c>
      <c r="C220" s="90">
        <v>32874</v>
      </c>
      <c r="D220" s="90">
        <v>2958465</v>
      </c>
    </row>
    <row r="221" spans="1:4" ht="15">
      <c r="A221" s="73">
        <v>282</v>
      </c>
      <c r="B221" s="73" t="s">
        <v>37040</v>
      </c>
      <c r="C221" s="90">
        <v>32874</v>
      </c>
      <c r="D221" s="90">
        <v>2958465</v>
      </c>
    </row>
    <row r="222" spans="1:4" ht="15">
      <c r="A222" s="73">
        <v>283</v>
      </c>
      <c r="B222" s="73">
        <v>124</v>
      </c>
      <c r="C222" s="90">
        <v>32874</v>
      </c>
      <c r="D222" s="90">
        <v>2958465</v>
      </c>
    </row>
    <row r="223" spans="1:4" ht="15">
      <c r="A223" s="73">
        <v>284</v>
      </c>
      <c r="B223" s="73">
        <v>128</v>
      </c>
      <c r="C223" s="90">
        <v>32874</v>
      </c>
      <c r="D223" s="90">
        <v>2958465</v>
      </c>
    </row>
    <row r="224" spans="1:4" ht="15">
      <c r="A224" s="73">
        <v>285</v>
      </c>
      <c r="B224" s="73">
        <v>131</v>
      </c>
      <c r="C224" s="90">
        <v>32874</v>
      </c>
      <c r="D224" s="90">
        <v>2958465</v>
      </c>
    </row>
    <row r="225" spans="1:4" ht="15">
      <c r="A225" s="73">
        <v>286</v>
      </c>
      <c r="B225" s="73" t="s">
        <v>37041</v>
      </c>
      <c r="C225" s="90">
        <v>32874</v>
      </c>
      <c r="D225" s="90">
        <v>2958465</v>
      </c>
    </row>
    <row r="226" spans="1:4" ht="15">
      <c r="A226" s="73">
        <v>287</v>
      </c>
      <c r="B226" s="73" t="s">
        <v>37042</v>
      </c>
      <c r="C226" s="90">
        <v>32874</v>
      </c>
      <c r="D226" s="90">
        <v>2958465</v>
      </c>
    </row>
    <row r="227" spans="1:4" ht="15">
      <c r="A227" s="73">
        <v>289</v>
      </c>
      <c r="B227" s="73" t="s">
        <v>37043</v>
      </c>
      <c r="C227" s="90">
        <v>32874</v>
      </c>
      <c r="D227" s="90">
        <v>2958465</v>
      </c>
    </row>
    <row r="228" spans="1:4" ht="15">
      <c r="A228" s="73">
        <v>290</v>
      </c>
      <c r="B228" s="73" t="s">
        <v>37044</v>
      </c>
      <c r="C228" s="90">
        <v>32874</v>
      </c>
      <c r="D228" s="90">
        <v>2958465</v>
      </c>
    </row>
    <row r="229" spans="1:4" ht="15">
      <c r="A229" s="73">
        <v>292</v>
      </c>
      <c r="B229" s="73" t="s">
        <v>2264</v>
      </c>
      <c r="C229" s="90">
        <v>32874</v>
      </c>
      <c r="D229" s="90">
        <v>2958465</v>
      </c>
    </row>
    <row r="230" spans="1:4" ht="15">
      <c r="A230" s="73">
        <v>293</v>
      </c>
      <c r="B230" s="73" t="s">
        <v>2113</v>
      </c>
      <c r="C230" s="90">
        <v>32874</v>
      </c>
      <c r="D230" s="90">
        <v>2958465</v>
      </c>
    </row>
    <row r="231" spans="1:4" ht="15">
      <c r="A231" s="73">
        <v>294</v>
      </c>
      <c r="B231" s="73" t="s">
        <v>2008</v>
      </c>
      <c r="C231" s="90">
        <v>32874</v>
      </c>
      <c r="D231" s="90">
        <v>2958465</v>
      </c>
    </row>
    <row r="232" spans="1:4" ht="15">
      <c r="A232" s="73">
        <v>295</v>
      </c>
      <c r="B232" s="73" t="s">
        <v>37045</v>
      </c>
      <c r="C232" s="90">
        <v>32874</v>
      </c>
      <c r="D232" s="90">
        <v>2958465</v>
      </c>
    </row>
    <row r="233" spans="1:4" ht="15">
      <c r="A233" s="73">
        <v>297</v>
      </c>
      <c r="B233" s="73" t="s">
        <v>2089</v>
      </c>
      <c r="C233" s="90">
        <v>32874</v>
      </c>
      <c r="D233" s="90">
        <v>2958465</v>
      </c>
    </row>
    <row r="234" spans="1:4" ht="15">
      <c r="A234" s="73">
        <v>299</v>
      </c>
      <c r="B234" s="73" t="s">
        <v>37046</v>
      </c>
      <c r="C234" s="90">
        <v>32874</v>
      </c>
      <c r="D234" s="90">
        <v>2958465</v>
      </c>
    </row>
    <row r="235" spans="1:4" ht="15">
      <c r="A235" s="73">
        <v>300</v>
      </c>
      <c r="B235" s="73" t="s">
        <v>37047</v>
      </c>
      <c r="C235" s="90">
        <v>32874</v>
      </c>
      <c r="D235" s="90">
        <v>2958465</v>
      </c>
    </row>
    <row r="236" spans="1:4" ht="15">
      <c r="A236" s="73">
        <v>301</v>
      </c>
      <c r="B236" s="73" t="s">
        <v>37048</v>
      </c>
      <c r="C236" s="90">
        <v>32874</v>
      </c>
      <c r="D236" s="90">
        <v>2958465</v>
      </c>
    </row>
    <row r="237" spans="1:4" ht="15">
      <c r="A237" s="73">
        <v>303</v>
      </c>
      <c r="B237" s="73" t="s">
        <v>37049</v>
      </c>
      <c r="C237" s="90">
        <v>32874</v>
      </c>
      <c r="D237" s="90">
        <v>2958465</v>
      </c>
    </row>
    <row r="238" spans="1:4" ht="15">
      <c r="A238" s="73">
        <v>304</v>
      </c>
      <c r="B238" s="73" t="s">
        <v>133</v>
      </c>
      <c r="C238" s="90">
        <v>32874</v>
      </c>
      <c r="D238" s="90">
        <v>2958465</v>
      </c>
    </row>
    <row r="239" spans="1:4" ht="15">
      <c r="A239" s="73">
        <v>305</v>
      </c>
      <c r="B239" s="73" t="s">
        <v>2265</v>
      </c>
      <c r="C239" s="90">
        <v>32874</v>
      </c>
      <c r="D239" s="90">
        <v>2958465</v>
      </c>
    </row>
    <row r="240" spans="1:4" ht="15">
      <c r="A240" s="73">
        <v>306</v>
      </c>
      <c r="B240" s="73" t="s">
        <v>37050</v>
      </c>
      <c r="C240" s="90">
        <v>32874</v>
      </c>
      <c r="D240" s="90">
        <v>2958465</v>
      </c>
    </row>
    <row r="241" spans="1:4" ht="15">
      <c r="A241" s="73">
        <v>307</v>
      </c>
      <c r="B241" s="73" t="s">
        <v>37051</v>
      </c>
      <c r="C241" s="90">
        <v>32874</v>
      </c>
      <c r="D241" s="90">
        <v>2958465</v>
      </c>
    </row>
    <row r="242" spans="1:4" ht="15">
      <c r="A242" s="73">
        <v>308</v>
      </c>
      <c r="B242" s="73" t="s">
        <v>37052</v>
      </c>
      <c r="C242" s="90">
        <v>32874</v>
      </c>
      <c r="D242" s="90">
        <v>2958465</v>
      </c>
    </row>
    <row r="243" spans="1:4" ht="15">
      <c r="A243" s="73">
        <v>309</v>
      </c>
      <c r="B243" s="73">
        <v>4000</v>
      </c>
      <c r="C243" s="90">
        <v>32874</v>
      </c>
      <c r="D243" s="90">
        <v>2958465</v>
      </c>
    </row>
    <row r="244" spans="1:4" ht="15">
      <c r="A244" s="73">
        <v>310</v>
      </c>
      <c r="B244" s="73" t="s">
        <v>37053</v>
      </c>
      <c r="C244" s="90">
        <v>32874</v>
      </c>
      <c r="D244" s="90">
        <v>2958465</v>
      </c>
    </row>
    <row r="245" spans="1:4" ht="15">
      <c r="A245" s="73">
        <v>311</v>
      </c>
      <c r="B245" s="73" t="s">
        <v>37054</v>
      </c>
      <c r="C245" s="90">
        <v>32874</v>
      </c>
      <c r="D245" s="90">
        <v>2958465</v>
      </c>
    </row>
    <row r="246" spans="1:4" ht="15">
      <c r="A246" s="73">
        <v>312</v>
      </c>
      <c r="B246" s="73" t="s">
        <v>37055</v>
      </c>
      <c r="C246" s="90">
        <v>32874</v>
      </c>
      <c r="D246" s="90">
        <v>2958465</v>
      </c>
    </row>
    <row r="247" spans="1:4" ht="15">
      <c r="A247" s="73">
        <v>313</v>
      </c>
      <c r="B247" s="73" t="s">
        <v>37056</v>
      </c>
      <c r="C247" s="90">
        <v>32874</v>
      </c>
      <c r="D247" s="90">
        <v>2958465</v>
      </c>
    </row>
    <row r="248" spans="1:4" ht="15">
      <c r="A248" s="73">
        <v>314</v>
      </c>
      <c r="B248" s="73">
        <v>924</v>
      </c>
      <c r="C248" s="90">
        <v>32874</v>
      </c>
      <c r="D248" s="90">
        <v>2958465</v>
      </c>
    </row>
    <row r="249" spans="1:4" ht="15">
      <c r="A249" s="73">
        <v>315</v>
      </c>
      <c r="B249" s="73">
        <v>928</v>
      </c>
      <c r="C249" s="90">
        <v>32874</v>
      </c>
      <c r="D249" s="90">
        <v>2958465</v>
      </c>
    </row>
    <row r="250" spans="1:4" ht="15">
      <c r="A250" s="73">
        <v>316</v>
      </c>
      <c r="B250" s="73" t="s">
        <v>37057</v>
      </c>
      <c r="C250" s="90">
        <v>32874</v>
      </c>
      <c r="D250" s="90">
        <v>2958465</v>
      </c>
    </row>
    <row r="251" spans="1:4" ht="15">
      <c r="A251" s="73">
        <v>317</v>
      </c>
      <c r="B251" s="73" t="s">
        <v>133</v>
      </c>
      <c r="C251" s="90">
        <v>32874</v>
      </c>
      <c r="D251" s="90">
        <v>2958465</v>
      </c>
    </row>
    <row r="252" spans="1:4" ht="15">
      <c r="A252" s="73">
        <v>318</v>
      </c>
      <c r="B252" s="73" t="s">
        <v>37058</v>
      </c>
      <c r="C252" s="90">
        <v>32874</v>
      </c>
      <c r="D252" s="90">
        <v>2958465</v>
      </c>
    </row>
    <row r="253" spans="1:4" ht="15">
      <c r="A253" s="73">
        <v>319</v>
      </c>
      <c r="B253" s="73" t="s">
        <v>2266</v>
      </c>
      <c r="C253" s="90">
        <v>32874</v>
      </c>
      <c r="D253" s="90">
        <v>2958465</v>
      </c>
    </row>
    <row r="254" spans="1:4" ht="15">
      <c r="A254" s="73">
        <v>320</v>
      </c>
      <c r="B254" s="73" t="s">
        <v>37059</v>
      </c>
      <c r="C254" s="90">
        <v>32874</v>
      </c>
      <c r="D254" s="90">
        <v>2958465</v>
      </c>
    </row>
    <row r="255" spans="1:4" ht="15">
      <c r="A255" s="73">
        <v>321</v>
      </c>
      <c r="B255" s="73" t="s">
        <v>37060</v>
      </c>
      <c r="C255" s="90">
        <v>32874</v>
      </c>
      <c r="D255" s="90">
        <v>2958465</v>
      </c>
    </row>
    <row r="256" spans="1:4" ht="15">
      <c r="A256" s="73">
        <v>322</v>
      </c>
      <c r="B256" s="73" t="s">
        <v>37061</v>
      </c>
      <c r="C256" s="90">
        <v>32874</v>
      </c>
      <c r="D256" s="90">
        <v>2958465</v>
      </c>
    </row>
    <row r="257" spans="1:4" ht="15">
      <c r="A257" s="73">
        <v>325</v>
      </c>
      <c r="B257" s="73" t="s">
        <v>37062</v>
      </c>
      <c r="C257" s="90">
        <v>32874</v>
      </c>
      <c r="D257" s="90">
        <v>2958465</v>
      </c>
    </row>
    <row r="258" spans="1:4" ht="15">
      <c r="A258" s="73">
        <v>326</v>
      </c>
      <c r="B258" s="73" t="s">
        <v>37063</v>
      </c>
      <c r="C258" s="90">
        <v>32874</v>
      </c>
      <c r="D258" s="90">
        <v>2958465</v>
      </c>
    </row>
    <row r="259" spans="1:4" ht="15">
      <c r="A259" s="73">
        <v>327</v>
      </c>
      <c r="B259" s="73" t="s">
        <v>1929</v>
      </c>
      <c r="C259" s="90">
        <v>32874</v>
      </c>
      <c r="D259" s="90">
        <v>2958465</v>
      </c>
    </row>
    <row r="260" spans="1:4" ht="15">
      <c r="A260" s="73">
        <v>330</v>
      </c>
      <c r="B260" s="73" t="s">
        <v>2267</v>
      </c>
      <c r="C260" s="90">
        <v>32874</v>
      </c>
      <c r="D260" s="90">
        <v>2958465</v>
      </c>
    </row>
    <row r="261" spans="1:4" ht="15">
      <c r="A261" s="73">
        <v>331</v>
      </c>
      <c r="B261" s="73" t="s">
        <v>2116</v>
      </c>
      <c r="C261" s="90">
        <v>32874</v>
      </c>
      <c r="D261" s="90">
        <v>2958465</v>
      </c>
    </row>
    <row r="262" spans="1:4" ht="15">
      <c r="A262" s="73">
        <v>332</v>
      </c>
      <c r="B262" s="73" t="s">
        <v>37064</v>
      </c>
      <c r="C262" s="90">
        <v>32874</v>
      </c>
      <c r="D262" s="90">
        <v>2958465</v>
      </c>
    </row>
    <row r="263" spans="1:4" ht="15">
      <c r="A263" s="73">
        <v>335</v>
      </c>
      <c r="B263" s="73" t="s">
        <v>37065</v>
      </c>
      <c r="C263" s="90">
        <v>32874</v>
      </c>
      <c r="D263" s="90">
        <v>2958465</v>
      </c>
    </row>
    <row r="264" spans="1:4" ht="15">
      <c r="A264" s="73">
        <v>336</v>
      </c>
      <c r="B264" s="73" t="s">
        <v>37066</v>
      </c>
      <c r="C264" s="90">
        <v>32874</v>
      </c>
      <c r="D264" s="90">
        <v>2958465</v>
      </c>
    </row>
    <row r="265" spans="1:4" ht="15">
      <c r="A265" s="73">
        <v>337</v>
      </c>
      <c r="B265" s="73" t="s">
        <v>37067</v>
      </c>
      <c r="C265" s="90">
        <v>32874</v>
      </c>
      <c r="D265" s="90">
        <v>2958465</v>
      </c>
    </row>
    <row r="266" spans="1:4" ht="15">
      <c r="A266" s="73">
        <v>338</v>
      </c>
      <c r="B266" s="73">
        <v>6000</v>
      </c>
      <c r="C266" s="90">
        <v>32874</v>
      </c>
      <c r="D266" s="90">
        <v>2958465</v>
      </c>
    </row>
    <row r="267" spans="1:4" ht="15">
      <c r="A267" s="73">
        <v>339</v>
      </c>
      <c r="B267" s="73" t="s">
        <v>37068</v>
      </c>
      <c r="C267" s="90">
        <v>32874</v>
      </c>
      <c r="D267" s="90">
        <v>2958465</v>
      </c>
    </row>
    <row r="268" spans="1:4" ht="15">
      <c r="A268" s="73">
        <v>340</v>
      </c>
      <c r="B268" s="73" t="s">
        <v>37069</v>
      </c>
      <c r="C268" s="90">
        <v>32874</v>
      </c>
      <c r="D268" s="90">
        <v>2958465</v>
      </c>
    </row>
    <row r="269" spans="1:4" ht="15">
      <c r="A269" s="73">
        <v>341</v>
      </c>
      <c r="B269" s="73" t="s">
        <v>1956</v>
      </c>
      <c r="C269" s="90">
        <v>32874</v>
      </c>
      <c r="D269" s="90">
        <v>2958465</v>
      </c>
    </row>
    <row r="270" spans="1:4" ht="15">
      <c r="A270" s="73">
        <v>342</v>
      </c>
      <c r="B270" s="73" t="s">
        <v>133</v>
      </c>
      <c r="C270" s="90">
        <v>32874</v>
      </c>
      <c r="D270" s="90">
        <v>2958465</v>
      </c>
    </row>
    <row r="271" spans="1:4" ht="15">
      <c r="A271" s="73">
        <v>343</v>
      </c>
      <c r="B271" s="73" t="s">
        <v>336</v>
      </c>
      <c r="C271" s="90">
        <v>32874</v>
      </c>
      <c r="D271" s="90">
        <v>2958465</v>
      </c>
    </row>
    <row r="272" spans="1:4" ht="15">
      <c r="A272" s="73">
        <v>344</v>
      </c>
      <c r="B272" s="73" t="s">
        <v>2268</v>
      </c>
      <c r="C272" s="90">
        <v>32874</v>
      </c>
      <c r="D272" s="90">
        <v>2958465</v>
      </c>
    </row>
    <row r="273" spans="1:4" ht="15">
      <c r="A273" s="73">
        <v>346</v>
      </c>
      <c r="B273" s="73" t="s">
        <v>37070</v>
      </c>
      <c r="C273" s="90">
        <v>32874</v>
      </c>
      <c r="D273" s="90">
        <v>2958465</v>
      </c>
    </row>
    <row r="274" spans="1:4" ht="15">
      <c r="A274" s="73">
        <v>348</v>
      </c>
      <c r="B274" s="73" t="s">
        <v>2269</v>
      </c>
      <c r="C274" s="90">
        <v>32874</v>
      </c>
      <c r="D274" s="90">
        <v>2958465</v>
      </c>
    </row>
    <row r="275" spans="1:4" ht="15">
      <c r="A275" s="73">
        <v>349</v>
      </c>
      <c r="B275" s="73" t="s">
        <v>2270</v>
      </c>
      <c r="C275" s="90">
        <v>32874</v>
      </c>
      <c r="D275" s="90">
        <v>2958465</v>
      </c>
    </row>
    <row r="276" spans="1:4" ht="15">
      <c r="A276" s="73">
        <v>350</v>
      </c>
      <c r="B276" s="73" t="s">
        <v>2271</v>
      </c>
      <c r="C276" s="90">
        <v>32874</v>
      </c>
      <c r="D276" s="90">
        <v>2958465</v>
      </c>
    </row>
    <row r="277" spans="1:4" ht="15">
      <c r="A277" s="73">
        <v>352</v>
      </c>
      <c r="B277" s="73" t="s">
        <v>2272</v>
      </c>
      <c r="C277" s="90">
        <v>32874</v>
      </c>
      <c r="D277" s="90">
        <v>2958465</v>
      </c>
    </row>
    <row r="278" spans="1:4" ht="15">
      <c r="A278" s="73">
        <v>353</v>
      </c>
      <c r="B278" s="73" t="s">
        <v>2273</v>
      </c>
      <c r="C278" s="90">
        <v>32874</v>
      </c>
      <c r="D278" s="90">
        <v>2958465</v>
      </c>
    </row>
    <row r="279" spans="1:4" ht="15">
      <c r="A279" s="73">
        <v>355</v>
      </c>
      <c r="B279" s="73">
        <v>400</v>
      </c>
      <c r="C279" s="90">
        <v>32874</v>
      </c>
      <c r="D279" s="90">
        <v>2958465</v>
      </c>
    </row>
    <row r="280" spans="1:4" ht="15">
      <c r="A280" s="73">
        <v>356</v>
      </c>
      <c r="B280" s="73">
        <v>600</v>
      </c>
      <c r="C280" s="90">
        <v>32874</v>
      </c>
      <c r="D280" s="90">
        <v>2958465</v>
      </c>
    </row>
    <row r="281" spans="1:4" ht="15">
      <c r="A281" s="73">
        <v>357</v>
      </c>
      <c r="B281" s="73" t="s">
        <v>1016</v>
      </c>
      <c r="C281" s="90">
        <v>32874</v>
      </c>
      <c r="D281" s="90">
        <v>2958465</v>
      </c>
    </row>
    <row r="282" spans="1:4" ht="15">
      <c r="A282" s="73">
        <v>358</v>
      </c>
      <c r="B282" s="73" t="s">
        <v>37071</v>
      </c>
      <c r="C282" s="90">
        <v>32874</v>
      </c>
      <c r="D282" s="90">
        <v>2958465</v>
      </c>
    </row>
    <row r="283" spans="1:4" ht="15">
      <c r="A283" s="73">
        <v>359</v>
      </c>
      <c r="B283" s="73" t="s">
        <v>2274</v>
      </c>
      <c r="C283" s="90">
        <v>32874</v>
      </c>
      <c r="D283" s="90">
        <v>2958465</v>
      </c>
    </row>
    <row r="284" spans="1:4" ht="15">
      <c r="A284" s="73">
        <v>360</v>
      </c>
      <c r="B284" s="73" t="s">
        <v>37072</v>
      </c>
      <c r="C284" s="90">
        <v>32874</v>
      </c>
      <c r="D284" s="90">
        <v>2958465</v>
      </c>
    </row>
    <row r="285" spans="1:4" ht="15">
      <c r="A285" s="73">
        <v>361</v>
      </c>
      <c r="B285" s="73" t="s">
        <v>37073</v>
      </c>
      <c r="C285" s="90">
        <v>32874</v>
      </c>
      <c r="D285" s="90">
        <v>2958465</v>
      </c>
    </row>
    <row r="286" spans="1:4" ht="15">
      <c r="A286" s="73">
        <v>362</v>
      </c>
      <c r="B286" s="73" t="s">
        <v>2249</v>
      </c>
      <c r="C286" s="90">
        <v>32874</v>
      </c>
      <c r="D286" s="90">
        <v>2958465</v>
      </c>
    </row>
    <row r="287" spans="1:4" ht="15">
      <c r="A287" s="73">
        <v>363</v>
      </c>
      <c r="B287" s="73" t="s">
        <v>2275</v>
      </c>
      <c r="C287" s="90">
        <v>32874</v>
      </c>
      <c r="D287" s="90">
        <v>2958465</v>
      </c>
    </row>
    <row r="288" spans="1:4" ht="15">
      <c r="A288" s="73">
        <v>364</v>
      </c>
      <c r="B288" s="73" t="s">
        <v>37074</v>
      </c>
      <c r="C288" s="90">
        <v>32874</v>
      </c>
      <c r="D288" s="90">
        <v>2958465</v>
      </c>
    </row>
    <row r="289" spans="1:4" ht="15">
      <c r="A289" s="73">
        <v>365</v>
      </c>
      <c r="B289" s="73" t="s">
        <v>37075</v>
      </c>
      <c r="C289" s="90">
        <v>32874</v>
      </c>
      <c r="D289" s="90">
        <v>2958465</v>
      </c>
    </row>
    <row r="290" spans="1:4" ht="15">
      <c r="A290" s="73">
        <v>366</v>
      </c>
      <c r="B290" s="73" t="s">
        <v>37076</v>
      </c>
      <c r="C290" s="90">
        <v>32874</v>
      </c>
      <c r="D290" s="90">
        <v>2958465</v>
      </c>
    </row>
    <row r="291" spans="1:4" ht="15">
      <c r="A291" s="73">
        <v>367</v>
      </c>
      <c r="B291" s="73" t="s">
        <v>37077</v>
      </c>
      <c r="C291" s="90">
        <v>32874</v>
      </c>
      <c r="D291" s="90">
        <v>2958465</v>
      </c>
    </row>
    <row r="292" spans="1:4" ht="15">
      <c r="A292" s="73">
        <v>368</v>
      </c>
      <c r="B292" s="73" t="s">
        <v>37078</v>
      </c>
      <c r="C292" s="90">
        <v>32874</v>
      </c>
      <c r="D292" s="90">
        <v>2958465</v>
      </c>
    </row>
    <row r="293" spans="1:4" ht="15">
      <c r="A293" s="73">
        <v>370</v>
      </c>
      <c r="B293" s="73" t="s">
        <v>1935</v>
      </c>
      <c r="C293" s="90">
        <v>32874</v>
      </c>
      <c r="D293" s="90">
        <v>2958465</v>
      </c>
    </row>
    <row r="294" spans="1:4" ht="15">
      <c r="A294" s="73">
        <v>372</v>
      </c>
      <c r="B294" s="73" t="s">
        <v>37079</v>
      </c>
      <c r="C294" s="90">
        <v>32874</v>
      </c>
      <c r="D294" s="90">
        <v>2958465</v>
      </c>
    </row>
    <row r="295" spans="1:4" ht="15">
      <c r="A295" s="73">
        <v>373</v>
      </c>
      <c r="B295" s="73" t="s">
        <v>37080</v>
      </c>
      <c r="C295" s="90">
        <v>32874</v>
      </c>
      <c r="D295" s="90">
        <v>2958465</v>
      </c>
    </row>
    <row r="296" spans="1:4" ht="15">
      <c r="A296" s="73">
        <v>374</v>
      </c>
      <c r="B296" s="73" t="s">
        <v>1942</v>
      </c>
      <c r="C296" s="90">
        <v>32874</v>
      </c>
      <c r="D296" s="90">
        <v>2958465</v>
      </c>
    </row>
    <row r="297" spans="1:4" ht="15">
      <c r="A297" s="73">
        <v>375</v>
      </c>
      <c r="B297" s="73" t="s">
        <v>550</v>
      </c>
      <c r="C297" s="90">
        <v>32874</v>
      </c>
      <c r="D297" s="90">
        <v>2958465</v>
      </c>
    </row>
    <row r="298" spans="1:4" ht="15">
      <c r="A298" s="73">
        <v>376</v>
      </c>
      <c r="B298" s="73" t="s">
        <v>37081</v>
      </c>
      <c r="C298" s="90">
        <v>32874</v>
      </c>
      <c r="D298" s="90">
        <v>2958465</v>
      </c>
    </row>
    <row r="299" spans="1:4" ht="15">
      <c r="A299" s="73">
        <v>377</v>
      </c>
      <c r="B299" s="73" t="s">
        <v>133</v>
      </c>
      <c r="C299" s="90">
        <v>32874</v>
      </c>
      <c r="D299" s="90">
        <v>2958465</v>
      </c>
    </row>
    <row r="300" spans="1:4" ht="15">
      <c r="A300" s="73">
        <v>378</v>
      </c>
      <c r="B300" s="73" t="s">
        <v>37082</v>
      </c>
      <c r="C300" s="90">
        <v>32874</v>
      </c>
      <c r="D300" s="90">
        <v>2958465</v>
      </c>
    </row>
    <row r="301" spans="1:4" ht="15">
      <c r="A301" s="73">
        <v>379</v>
      </c>
      <c r="B301" s="73" t="s">
        <v>37083</v>
      </c>
      <c r="C301" s="90">
        <v>32874</v>
      </c>
      <c r="D301" s="90">
        <v>2958465</v>
      </c>
    </row>
    <row r="302" spans="1:4" ht="15">
      <c r="A302" s="73">
        <v>380</v>
      </c>
      <c r="B302" s="73" t="s">
        <v>37084</v>
      </c>
      <c r="C302" s="90">
        <v>32874</v>
      </c>
      <c r="D302" s="90">
        <v>2958465</v>
      </c>
    </row>
    <row r="303" spans="1:4" ht="15">
      <c r="A303" s="73">
        <v>381</v>
      </c>
      <c r="B303" s="73" t="s">
        <v>37085</v>
      </c>
      <c r="C303" s="90">
        <v>32874</v>
      </c>
      <c r="D303" s="90">
        <v>2958465</v>
      </c>
    </row>
    <row r="304" spans="1:4" ht="15">
      <c r="A304" s="73">
        <v>382</v>
      </c>
      <c r="B304" s="73" t="s">
        <v>2276</v>
      </c>
      <c r="C304" s="90">
        <v>32874</v>
      </c>
      <c r="D304" s="90">
        <v>2958465</v>
      </c>
    </row>
    <row r="305" spans="1:4" ht="15">
      <c r="A305" s="73">
        <v>383</v>
      </c>
      <c r="B305" s="73" t="s">
        <v>37086</v>
      </c>
      <c r="C305" s="90">
        <v>32874</v>
      </c>
      <c r="D305" s="90">
        <v>2958465</v>
      </c>
    </row>
    <row r="306" spans="1:4" ht="15">
      <c r="A306" s="73">
        <v>385</v>
      </c>
      <c r="B306" s="73" t="s">
        <v>37087</v>
      </c>
      <c r="C306" s="90">
        <v>32874</v>
      </c>
      <c r="D306" s="90">
        <v>2958465</v>
      </c>
    </row>
    <row r="307" spans="1:4" ht="15">
      <c r="A307" s="73">
        <v>386</v>
      </c>
      <c r="B307" s="73" t="s">
        <v>37088</v>
      </c>
      <c r="C307" s="90">
        <v>32874</v>
      </c>
      <c r="D307" s="90">
        <v>2958465</v>
      </c>
    </row>
    <row r="308" spans="1:4" ht="15">
      <c r="A308" s="73">
        <v>387</v>
      </c>
      <c r="B308" s="73" t="s">
        <v>485</v>
      </c>
      <c r="C308" s="90">
        <v>32874</v>
      </c>
      <c r="D308" s="90">
        <v>2958465</v>
      </c>
    </row>
    <row r="309" spans="1:4" ht="15">
      <c r="A309" s="73">
        <v>388</v>
      </c>
      <c r="B309" s="73" t="s">
        <v>37089</v>
      </c>
      <c r="C309" s="90">
        <v>32874</v>
      </c>
      <c r="D309" s="90">
        <v>2958465</v>
      </c>
    </row>
    <row r="310" spans="1:4" ht="15">
      <c r="A310" s="73">
        <v>389</v>
      </c>
      <c r="B310" s="73" t="s">
        <v>37090</v>
      </c>
      <c r="C310" s="90">
        <v>32874</v>
      </c>
      <c r="D310" s="90">
        <v>2958465</v>
      </c>
    </row>
    <row r="311" spans="1:4" ht="15">
      <c r="A311" s="73">
        <v>390</v>
      </c>
      <c r="B311" s="73" t="s">
        <v>37091</v>
      </c>
      <c r="C311" s="90">
        <v>32874</v>
      </c>
      <c r="D311" s="90">
        <v>2958465</v>
      </c>
    </row>
    <row r="312" spans="1:4" ht="15">
      <c r="A312" s="73">
        <v>391</v>
      </c>
      <c r="B312" s="73" t="s">
        <v>37092</v>
      </c>
      <c r="C312" s="90">
        <v>32874</v>
      </c>
      <c r="D312" s="90">
        <v>2958465</v>
      </c>
    </row>
    <row r="313" spans="1:4" ht="15">
      <c r="A313" s="73">
        <v>392</v>
      </c>
      <c r="B313" s="73" t="s">
        <v>37093</v>
      </c>
      <c r="C313" s="90">
        <v>32874</v>
      </c>
      <c r="D313" s="90">
        <v>2958465</v>
      </c>
    </row>
    <row r="314" spans="1:4" ht="15">
      <c r="A314" s="73">
        <v>393</v>
      </c>
      <c r="B314" s="73" t="s">
        <v>133</v>
      </c>
      <c r="C314" s="90">
        <v>32874</v>
      </c>
      <c r="D314" s="90">
        <v>2958465</v>
      </c>
    </row>
    <row r="315" spans="1:4" ht="15">
      <c r="A315" s="73">
        <v>394</v>
      </c>
      <c r="B315" s="73" t="s">
        <v>2275</v>
      </c>
      <c r="C315" s="90">
        <v>32874</v>
      </c>
      <c r="D315" s="90">
        <v>2958465</v>
      </c>
    </row>
    <row r="316" spans="1:4" ht="15">
      <c r="A316" s="73">
        <v>395</v>
      </c>
      <c r="B316" s="73" t="s">
        <v>37094</v>
      </c>
      <c r="C316" s="90">
        <v>32874</v>
      </c>
      <c r="D316" s="90">
        <v>2958465</v>
      </c>
    </row>
    <row r="317" spans="1:4" ht="15">
      <c r="A317" s="73">
        <v>396</v>
      </c>
      <c r="B317" s="73" t="s">
        <v>37095</v>
      </c>
      <c r="C317" s="90">
        <v>32874</v>
      </c>
      <c r="D317" s="90">
        <v>2958465</v>
      </c>
    </row>
    <row r="318" spans="1:4" ht="15">
      <c r="A318" s="73">
        <v>399</v>
      </c>
      <c r="B318" s="73" t="s">
        <v>37096</v>
      </c>
      <c r="C318" s="90">
        <v>32874</v>
      </c>
      <c r="D318" s="90">
        <v>2958465</v>
      </c>
    </row>
    <row r="319" spans="1:4" ht="15">
      <c r="A319" s="73">
        <v>400</v>
      </c>
      <c r="B319" s="73" t="s">
        <v>37097</v>
      </c>
      <c r="C319" s="90">
        <v>32874</v>
      </c>
      <c r="D319" s="90">
        <v>2958465</v>
      </c>
    </row>
    <row r="320" spans="1:4" ht="15">
      <c r="A320" s="73">
        <v>402</v>
      </c>
      <c r="B320" s="73" t="s">
        <v>37098</v>
      </c>
      <c r="C320" s="90">
        <v>32874</v>
      </c>
      <c r="D320" s="90">
        <v>2958465</v>
      </c>
    </row>
    <row r="321" spans="1:4" ht="15">
      <c r="A321" s="73">
        <v>403</v>
      </c>
      <c r="B321" s="73" t="s">
        <v>37099</v>
      </c>
      <c r="C321" s="90">
        <v>32874</v>
      </c>
      <c r="D321" s="90">
        <v>2958465</v>
      </c>
    </row>
    <row r="322" spans="1:4" ht="15">
      <c r="A322" s="73">
        <v>404</v>
      </c>
      <c r="B322" s="73" t="s">
        <v>37100</v>
      </c>
      <c r="C322" s="90">
        <v>32874</v>
      </c>
      <c r="D322" s="90">
        <v>2958465</v>
      </c>
    </row>
    <row r="323" spans="1:4" ht="15">
      <c r="A323" s="73">
        <v>405</v>
      </c>
      <c r="B323" s="73" t="s">
        <v>133</v>
      </c>
      <c r="C323" s="90">
        <v>32874</v>
      </c>
      <c r="D323" s="90">
        <v>2958465</v>
      </c>
    </row>
    <row r="324" spans="1:4" ht="15">
      <c r="A324" s="73">
        <v>406</v>
      </c>
      <c r="B324" s="73" t="s">
        <v>2277</v>
      </c>
      <c r="C324" s="90">
        <v>32874</v>
      </c>
      <c r="D324" s="90">
        <v>2958465</v>
      </c>
    </row>
    <row r="325" spans="1:4" ht="15">
      <c r="A325" s="73">
        <v>407</v>
      </c>
      <c r="B325" s="73" t="s">
        <v>37101</v>
      </c>
      <c r="C325" s="90">
        <v>32874</v>
      </c>
      <c r="D325" s="90">
        <v>2958465</v>
      </c>
    </row>
    <row r="326" spans="1:4" ht="15">
      <c r="A326" s="73">
        <v>408</v>
      </c>
      <c r="B326" s="73" t="s">
        <v>37102</v>
      </c>
      <c r="C326" s="90">
        <v>32874</v>
      </c>
      <c r="D326" s="90">
        <v>2958465</v>
      </c>
    </row>
    <row r="327" spans="1:4" ht="15">
      <c r="A327" s="73">
        <v>409</v>
      </c>
      <c r="B327" s="73" t="s">
        <v>2278</v>
      </c>
      <c r="C327" s="90">
        <v>32874</v>
      </c>
      <c r="D327" s="90">
        <v>2958465</v>
      </c>
    </row>
    <row r="328" spans="1:4" ht="15">
      <c r="A328" s="73">
        <v>410</v>
      </c>
      <c r="B328" s="73" t="s">
        <v>37103</v>
      </c>
      <c r="C328" s="90">
        <v>32874</v>
      </c>
      <c r="D328" s="90">
        <v>2958465</v>
      </c>
    </row>
    <row r="329" spans="1:4" ht="15">
      <c r="A329" s="73">
        <v>411</v>
      </c>
      <c r="B329" s="73" t="s">
        <v>37104</v>
      </c>
      <c r="C329" s="90">
        <v>32874</v>
      </c>
      <c r="D329" s="90">
        <v>2958465</v>
      </c>
    </row>
    <row r="330" spans="1:4" ht="15">
      <c r="A330" s="73">
        <v>412</v>
      </c>
      <c r="B330" s="73" t="s">
        <v>37105</v>
      </c>
      <c r="C330" s="90">
        <v>32874</v>
      </c>
      <c r="D330" s="90">
        <v>2958465</v>
      </c>
    </row>
    <row r="331" spans="1:4" ht="15">
      <c r="A331" s="73">
        <v>413</v>
      </c>
      <c r="B331" s="73" t="s">
        <v>37106</v>
      </c>
      <c r="C331" s="90">
        <v>32874</v>
      </c>
      <c r="D331" s="90">
        <v>2958465</v>
      </c>
    </row>
    <row r="332" spans="1:4" ht="15">
      <c r="A332" s="73">
        <v>414</v>
      </c>
      <c r="B332" s="73" t="s">
        <v>37107</v>
      </c>
      <c r="C332" s="90">
        <v>32874</v>
      </c>
      <c r="D332" s="90">
        <v>2958465</v>
      </c>
    </row>
    <row r="333" spans="1:4" ht="15">
      <c r="A333" s="73">
        <v>415</v>
      </c>
      <c r="B333" s="73" t="s">
        <v>2279</v>
      </c>
      <c r="C333" s="90">
        <v>32874</v>
      </c>
      <c r="D333" s="90">
        <v>2958465</v>
      </c>
    </row>
    <row r="334" spans="1:4" ht="15">
      <c r="A334" s="73">
        <v>417</v>
      </c>
      <c r="B334" s="73" t="s">
        <v>2214</v>
      </c>
      <c r="C334" s="90">
        <v>32874</v>
      </c>
      <c r="D334" s="90">
        <v>2958465</v>
      </c>
    </row>
    <row r="335" spans="1:4" ht="15">
      <c r="A335" s="73">
        <v>420</v>
      </c>
      <c r="B335" s="73" t="s">
        <v>37108</v>
      </c>
      <c r="C335" s="90">
        <v>32874</v>
      </c>
      <c r="D335" s="90">
        <v>2958465</v>
      </c>
    </row>
    <row r="336" spans="1:4" ht="15">
      <c r="A336" s="73">
        <v>421</v>
      </c>
      <c r="B336" s="73" t="s">
        <v>37109</v>
      </c>
      <c r="C336" s="90">
        <v>32874</v>
      </c>
      <c r="D336" s="90">
        <v>2958465</v>
      </c>
    </row>
    <row r="337" spans="1:4" ht="15">
      <c r="A337" s="73">
        <v>422</v>
      </c>
      <c r="B337" s="73" t="s">
        <v>2116</v>
      </c>
      <c r="C337" s="90">
        <v>32874</v>
      </c>
      <c r="D337" s="90">
        <v>2958465</v>
      </c>
    </row>
    <row r="338" spans="1:4" ht="15">
      <c r="A338" s="73">
        <v>423</v>
      </c>
      <c r="B338" s="73" t="s">
        <v>226</v>
      </c>
      <c r="C338" s="90">
        <v>32874</v>
      </c>
      <c r="D338" s="90">
        <v>2958465</v>
      </c>
    </row>
    <row r="339" spans="1:4" ht="15">
      <c r="A339" s="73">
        <v>424</v>
      </c>
      <c r="B339" s="73" t="s">
        <v>37110</v>
      </c>
      <c r="C339" s="90">
        <v>32874</v>
      </c>
      <c r="D339" s="90">
        <v>2958465</v>
      </c>
    </row>
    <row r="340" spans="1:4" ht="15">
      <c r="A340" s="73">
        <v>425</v>
      </c>
      <c r="B340" s="73" t="s">
        <v>2106</v>
      </c>
      <c r="C340" s="90">
        <v>32874</v>
      </c>
      <c r="D340" s="90">
        <v>2958465</v>
      </c>
    </row>
    <row r="341" spans="1:4" ht="15">
      <c r="A341" s="73">
        <v>426</v>
      </c>
      <c r="B341" s="73" t="s">
        <v>37111</v>
      </c>
      <c r="C341" s="90">
        <v>32874</v>
      </c>
      <c r="D341" s="90">
        <v>2958465</v>
      </c>
    </row>
    <row r="342" spans="1:4" ht="15">
      <c r="A342" s="73">
        <v>427</v>
      </c>
      <c r="B342" s="73" t="s">
        <v>2280</v>
      </c>
      <c r="C342" s="90">
        <v>32874</v>
      </c>
      <c r="D342" s="90">
        <v>2958465</v>
      </c>
    </row>
    <row r="343" spans="1:4" ht="15">
      <c r="A343" s="73">
        <v>428</v>
      </c>
      <c r="B343" s="73" t="s">
        <v>133</v>
      </c>
      <c r="C343" s="90">
        <v>32874</v>
      </c>
      <c r="D343" s="90">
        <v>2958465</v>
      </c>
    </row>
    <row r="344" spans="1:4" ht="15">
      <c r="A344" s="73">
        <v>429</v>
      </c>
      <c r="B344" s="73" t="s">
        <v>133</v>
      </c>
      <c r="C344" s="90">
        <v>32874</v>
      </c>
      <c r="D344" s="90">
        <v>2958465</v>
      </c>
    </row>
    <row r="345" spans="1:4" ht="15">
      <c r="A345" s="73">
        <v>430</v>
      </c>
      <c r="B345" s="73" t="s">
        <v>37112</v>
      </c>
      <c r="C345" s="90">
        <v>32874</v>
      </c>
      <c r="D345" s="90">
        <v>2958465</v>
      </c>
    </row>
    <row r="346" spans="1:4" ht="15">
      <c r="A346" s="73">
        <v>431</v>
      </c>
      <c r="B346" s="73" t="s">
        <v>37113</v>
      </c>
      <c r="C346" s="90">
        <v>32874</v>
      </c>
      <c r="D346" s="90">
        <v>2958465</v>
      </c>
    </row>
    <row r="347" spans="1:4" ht="15">
      <c r="A347" s="73">
        <v>432</v>
      </c>
      <c r="B347" s="73" t="s">
        <v>1095</v>
      </c>
      <c r="C347" s="90">
        <v>32874</v>
      </c>
      <c r="D347" s="90">
        <v>2958465</v>
      </c>
    </row>
    <row r="348" spans="1:4" ht="15">
      <c r="A348" s="73">
        <v>433</v>
      </c>
      <c r="B348" s="73" t="s">
        <v>2281</v>
      </c>
      <c r="C348" s="90">
        <v>32874</v>
      </c>
      <c r="D348" s="90">
        <v>2958465</v>
      </c>
    </row>
    <row r="349" spans="1:4" ht="15">
      <c r="A349" s="73">
        <v>434</v>
      </c>
      <c r="B349" s="73" t="s">
        <v>37114</v>
      </c>
      <c r="C349" s="90">
        <v>32874</v>
      </c>
      <c r="D349" s="90">
        <v>2958465</v>
      </c>
    </row>
    <row r="350" spans="1:4" ht="15">
      <c r="A350" s="73">
        <v>435</v>
      </c>
      <c r="B350" s="73" t="s">
        <v>37115</v>
      </c>
      <c r="C350" s="90">
        <v>32874</v>
      </c>
      <c r="D350" s="90">
        <v>2958465</v>
      </c>
    </row>
    <row r="351" spans="1:4" ht="15">
      <c r="A351" s="73">
        <v>436</v>
      </c>
      <c r="B351" s="73" t="s">
        <v>37116</v>
      </c>
      <c r="C351" s="90">
        <v>32874</v>
      </c>
      <c r="D351" s="90">
        <v>2958465</v>
      </c>
    </row>
    <row r="352" spans="1:4" ht="15">
      <c r="A352" s="73">
        <v>437</v>
      </c>
      <c r="B352" s="73" t="s">
        <v>2098</v>
      </c>
      <c r="C352" s="90">
        <v>32874</v>
      </c>
      <c r="D352" s="90">
        <v>2958465</v>
      </c>
    </row>
    <row r="353" spans="1:4" ht="15">
      <c r="A353" s="73">
        <v>438</v>
      </c>
      <c r="B353" s="73" t="s">
        <v>37117</v>
      </c>
      <c r="C353" s="90">
        <v>32874</v>
      </c>
      <c r="D353" s="90">
        <v>2958465</v>
      </c>
    </row>
    <row r="354" spans="1:4" ht="15">
      <c r="A354" s="73">
        <v>439</v>
      </c>
      <c r="B354" s="73" t="s">
        <v>37118</v>
      </c>
      <c r="C354" s="90">
        <v>32874</v>
      </c>
      <c r="D354" s="90">
        <v>2958465</v>
      </c>
    </row>
    <row r="355" spans="1:4" ht="15">
      <c r="A355" s="73">
        <v>440</v>
      </c>
      <c r="B355" s="73" t="s">
        <v>2271</v>
      </c>
      <c r="C355" s="90">
        <v>32874</v>
      </c>
      <c r="D355" s="90">
        <v>2958465</v>
      </c>
    </row>
    <row r="356" spans="1:4" ht="15">
      <c r="A356" s="73">
        <v>441</v>
      </c>
      <c r="B356" s="73" t="s">
        <v>37119</v>
      </c>
      <c r="C356" s="90">
        <v>32874</v>
      </c>
      <c r="D356" s="90">
        <v>2958465</v>
      </c>
    </row>
    <row r="357" spans="1:4" ht="15">
      <c r="A357" s="73">
        <v>442</v>
      </c>
      <c r="B357" s="73" t="s">
        <v>37120</v>
      </c>
      <c r="C357" s="90">
        <v>32874</v>
      </c>
      <c r="D357" s="90">
        <v>2958465</v>
      </c>
    </row>
    <row r="358" spans="1:4" ht="15">
      <c r="A358" s="73">
        <v>443</v>
      </c>
      <c r="B358" s="73" t="s">
        <v>443</v>
      </c>
      <c r="C358" s="90">
        <v>32874</v>
      </c>
      <c r="D358" s="90">
        <v>2958465</v>
      </c>
    </row>
    <row r="359" spans="1:4" ht="15">
      <c r="A359" s="73">
        <v>444</v>
      </c>
      <c r="B359" s="73" t="s">
        <v>37121</v>
      </c>
      <c r="C359" s="90">
        <v>32874</v>
      </c>
      <c r="D359" s="90">
        <v>2958465</v>
      </c>
    </row>
    <row r="360" spans="1:4" ht="15">
      <c r="A360" s="73">
        <v>445</v>
      </c>
      <c r="B360" s="73" t="s">
        <v>37122</v>
      </c>
      <c r="C360" s="90">
        <v>32874</v>
      </c>
      <c r="D360" s="90">
        <v>2958465</v>
      </c>
    </row>
    <row r="361" spans="1:4" ht="15">
      <c r="A361" s="73">
        <v>446</v>
      </c>
      <c r="B361" s="73" t="s">
        <v>366</v>
      </c>
      <c r="C361" s="90">
        <v>32874</v>
      </c>
      <c r="D361" s="90">
        <v>2958465</v>
      </c>
    </row>
    <row r="362" spans="1:4" ht="15">
      <c r="A362" s="73">
        <v>447</v>
      </c>
      <c r="B362" s="73" t="s">
        <v>37123</v>
      </c>
      <c r="C362" s="90">
        <v>32874</v>
      </c>
      <c r="D362" s="90">
        <v>2958465</v>
      </c>
    </row>
    <row r="363" spans="1:4" ht="15">
      <c r="A363" s="73">
        <v>448</v>
      </c>
      <c r="B363" s="73" t="s">
        <v>2053</v>
      </c>
      <c r="C363" s="90">
        <v>32874</v>
      </c>
      <c r="D363" s="90">
        <v>2958465</v>
      </c>
    </row>
    <row r="364" spans="1:4" ht="15">
      <c r="A364" s="73">
        <v>449</v>
      </c>
      <c r="B364" s="73" t="s">
        <v>2282</v>
      </c>
      <c r="C364" s="90">
        <v>32874</v>
      </c>
      <c r="D364" s="90">
        <v>2958465</v>
      </c>
    </row>
    <row r="365" spans="1:4" ht="15">
      <c r="A365" s="73">
        <v>450</v>
      </c>
      <c r="B365" s="73" t="s">
        <v>37124</v>
      </c>
      <c r="C365" s="90">
        <v>32874</v>
      </c>
      <c r="D365" s="90">
        <v>2958465</v>
      </c>
    </row>
    <row r="366" spans="1:4" ht="15">
      <c r="A366" s="73">
        <v>451</v>
      </c>
      <c r="B366" s="73" t="s">
        <v>37125</v>
      </c>
      <c r="C366" s="90">
        <v>32874</v>
      </c>
      <c r="D366" s="90">
        <v>2958465</v>
      </c>
    </row>
    <row r="367" spans="1:4" ht="15">
      <c r="A367" s="73">
        <v>452</v>
      </c>
      <c r="B367" s="73" t="s">
        <v>37126</v>
      </c>
      <c r="C367" s="90">
        <v>32874</v>
      </c>
      <c r="D367" s="90">
        <v>2958465</v>
      </c>
    </row>
    <row r="368" spans="1:4" ht="15">
      <c r="A368" s="73">
        <v>453</v>
      </c>
      <c r="B368" s="73" t="s">
        <v>133</v>
      </c>
      <c r="C368" s="90">
        <v>32874</v>
      </c>
      <c r="D368" s="90">
        <v>2958465</v>
      </c>
    </row>
    <row r="369" spans="1:4" ht="15">
      <c r="A369" s="73">
        <v>454</v>
      </c>
      <c r="B369" s="73" t="s">
        <v>37127</v>
      </c>
      <c r="C369" s="90">
        <v>32874</v>
      </c>
      <c r="D369" s="90">
        <v>2958465</v>
      </c>
    </row>
    <row r="370" spans="1:4" ht="15">
      <c r="A370" s="73">
        <v>455</v>
      </c>
      <c r="B370" s="73" t="s">
        <v>37128</v>
      </c>
      <c r="C370" s="90">
        <v>32874</v>
      </c>
      <c r="D370" s="90">
        <v>2958465</v>
      </c>
    </row>
    <row r="371" spans="1:4" ht="15">
      <c r="A371" s="73">
        <v>456</v>
      </c>
      <c r="B371" s="73" t="s">
        <v>37129</v>
      </c>
      <c r="C371" s="90">
        <v>32874</v>
      </c>
      <c r="D371" s="90">
        <v>2958465</v>
      </c>
    </row>
    <row r="372" spans="1:4" ht="15">
      <c r="A372" s="73">
        <v>458</v>
      </c>
      <c r="B372" s="73" t="s">
        <v>37130</v>
      </c>
      <c r="C372" s="90">
        <v>32874</v>
      </c>
      <c r="D372" s="90">
        <v>2958465</v>
      </c>
    </row>
    <row r="373" spans="1:4" ht="15">
      <c r="A373" s="73">
        <v>459</v>
      </c>
      <c r="B373" s="73" t="s">
        <v>37131</v>
      </c>
      <c r="C373" s="90">
        <v>32874</v>
      </c>
      <c r="D373" s="90">
        <v>2958465</v>
      </c>
    </row>
    <row r="374" spans="1:4" ht="15">
      <c r="A374" s="73">
        <v>460</v>
      </c>
      <c r="B374" s="73" t="s">
        <v>1950</v>
      </c>
      <c r="C374" s="90">
        <v>32874</v>
      </c>
      <c r="D374" s="90">
        <v>2958465</v>
      </c>
    </row>
    <row r="375" spans="1:4" ht="15">
      <c r="A375" s="73">
        <v>461</v>
      </c>
      <c r="B375" s="73" t="s">
        <v>37132</v>
      </c>
      <c r="C375" s="90">
        <v>32874</v>
      </c>
      <c r="D375" s="90">
        <v>2958465</v>
      </c>
    </row>
    <row r="376" spans="1:4" ht="15">
      <c r="A376" s="73">
        <v>462</v>
      </c>
      <c r="B376" s="73" t="s">
        <v>37133</v>
      </c>
      <c r="C376" s="90">
        <v>32874</v>
      </c>
      <c r="D376" s="90">
        <v>2958465</v>
      </c>
    </row>
    <row r="377" spans="1:4" ht="15">
      <c r="A377" s="73">
        <v>463</v>
      </c>
      <c r="B377" s="73" t="s">
        <v>2283</v>
      </c>
      <c r="C377" s="90">
        <v>32874</v>
      </c>
      <c r="D377" s="90">
        <v>2958465</v>
      </c>
    </row>
    <row r="378" spans="1:4" ht="15">
      <c r="A378" s="73">
        <v>464</v>
      </c>
      <c r="B378" s="73" t="s">
        <v>462</v>
      </c>
      <c r="C378" s="90">
        <v>32874</v>
      </c>
      <c r="D378" s="90">
        <v>2958465</v>
      </c>
    </row>
    <row r="379" spans="1:4" ht="15">
      <c r="A379" s="73">
        <v>465</v>
      </c>
      <c r="B379" s="73" t="s">
        <v>37134</v>
      </c>
      <c r="C379" s="90">
        <v>32874</v>
      </c>
      <c r="D379" s="90">
        <v>2958465</v>
      </c>
    </row>
    <row r="380" spans="1:4" ht="15">
      <c r="A380" s="73">
        <v>466</v>
      </c>
      <c r="B380" s="73" t="s">
        <v>133</v>
      </c>
      <c r="C380" s="90">
        <v>32874</v>
      </c>
      <c r="D380" s="90">
        <v>2958465</v>
      </c>
    </row>
    <row r="381" spans="1:4" ht="15">
      <c r="A381" s="73">
        <v>467</v>
      </c>
      <c r="B381" s="73" t="s">
        <v>1975</v>
      </c>
      <c r="C381" s="90">
        <v>32874</v>
      </c>
      <c r="D381" s="90">
        <v>2958465</v>
      </c>
    </row>
    <row r="382" spans="1:4" ht="15">
      <c r="A382" s="73">
        <v>468</v>
      </c>
      <c r="B382" s="73" t="s">
        <v>37135</v>
      </c>
      <c r="C382" s="90">
        <v>32874</v>
      </c>
      <c r="D382" s="90">
        <v>2958465</v>
      </c>
    </row>
    <row r="383" spans="1:4" ht="15">
      <c r="A383" s="73">
        <v>469</v>
      </c>
      <c r="B383" s="73" t="s">
        <v>37136</v>
      </c>
      <c r="C383" s="90">
        <v>32874</v>
      </c>
      <c r="D383" s="90">
        <v>2958465</v>
      </c>
    </row>
    <row r="384" spans="1:4" ht="15">
      <c r="A384" s="73">
        <v>470</v>
      </c>
      <c r="B384" s="73" t="s">
        <v>37137</v>
      </c>
      <c r="C384" s="90">
        <v>32874</v>
      </c>
      <c r="D384" s="90">
        <v>2958465</v>
      </c>
    </row>
    <row r="385" spans="1:4" ht="15">
      <c r="A385" s="73">
        <v>471</v>
      </c>
      <c r="B385" s="73" t="s">
        <v>37138</v>
      </c>
      <c r="C385" s="90">
        <v>32874</v>
      </c>
      <c r="D385" s="90">
        <v>2958465</v>
      </c>
    </row>
    <row r="386" spans="1:4" ht="15">
      <c r="A386" s="73">
        <v>472</v>
      </c>
      <c r="B386" s="73" t="s">
        <v>37139</v>
      </c>
      <c r="C386" s="90">
        <v>32874</v>
      </c>
      <c r="D386" s="90">
        <v>2958465</v>
      </c>
    </row>
    <row r="387" spans="1:4" ht="15">
      <c r="A387" s="73">
        <v>473</v>
      </c>
      <c r="B387" s="73" t="s">
        <v>37140</v>
      </c>
      <c r="C387" s="90">
        <v>32874</v>
      </c>
      <c r="D387" s="90">
        <v>2958465</v>
      </c>
    </row>
    <row r="388" spans="1:4" ht="15">
      <c r="A388" s="73">
        <v>474</v>
      </c>
      <c r="B388" s="73" t="s">
        <v>37141</v>
      </c>
      <c r="C388" s="90">
        <v>32874</v>
      </c>
      <c r="D388" s="90">
        <v>2958465</v>
      </c>
    </row>
    <row r="389" spans="1:4" ht="15">
      <c r="A389" s="73">
        <v>475</v>
      </c>
      <c r="B389" s="73" t="s">
        <v>2284</v>
      </c>
      <c r="C389" s="90">
        <v>32874</v>
      </c>
      <c r="D389" s="90">
        <v>2958465</v>
      </c>
    </row>
    <row r="390" spans="1:4" ht="15">
      <c r="A390" s="73">
        <v>476</v>
      </c>
      <c r="B390" s="73" t="s">
        <v>37142</v>
      </c>
      <c r="C390" s="90">
        <v>32874</v>
      </c>
      <c r="D390" s="90">
        <v>2958465</v>
      </c>
    </row>
    <row r="391" spans="1:4" ht="15">
      <c r="A391" s="73">
        <v>478</v>
      </c>
      <c r="B391" s="73" t="s">
        <v>2279</v>
      </c>
      <c r="C391" s="90">
        <v>32874</v>
      </c>
      <c r="D391" s="90">
        <v>2958465</v>
      </c>
    </row>
    <row r="392" spans="1:4" ht="15">
      <c r="A392" s="73">
        <v>479</v>
      </c>
      <c r="B392" s="73" t="s">
        <v>2224</v>
      </c>
      <c r="C392" s="90">
        <v>32874</v>
      </c>
      <c r="D392" s="90">
        <v>2958465</v>
      </c>
    </row>
    <row r="393" spans="1:4" ht="15">
      <c r="A393" s="73">
        <v>480</v>
      </c>
      <c r="B393" s="73" t="s">
        <v>37143</v>
      </c>
      <c r="C393" s="90">
        <v>32874</v>
      </c>
      <c r="D393" s="90">
        <v>2958465</v>
      </c>
    </row>
    <row r="394" spans="1:4" ht="15">
      <c r="A394" s="73">
        <v>481</v>
      </c>
      <c r="B394" s="73" t="s">
        <v>37144</v>
      </c>
      <c r="C394" s="90">
        <v>32874</v>
      </c>
      <c r="D394" s="90">
        <v>2958465</v>
      </c>
    </row>
    <row r="395" spans="1:4" ht="15">
      <c r="A395" s="73">
        <v>482</v>
      </c>
      <c r="B395" s="73">
        <v>300</v>
      </c>
      <c r="C395" s="90">
        <v>32874</v>
      </c>
      <c r="D395" s="90">
        <v>2958465</v>
      </c>
    </row>
    <row r="396" spans="1:4" ht="15">
      <c r="A396" s="73">
        <v>483</v>
      </c>
      <c r="B396" s="73">
        <v>400</v>
      </c>
      <c r="C396" s="90">
        <v>32874</v>
      </c>
      <c r="D396" s="90">
        <v>2958465</v>
      </c>
    </row>
    <row r="397" spans="1:4" ht="15">
      <c r="A397" s="73">
        <v>484</v>
      </c>
      <c r="B397" s="73" t="s">
        <v>37145</v>
      </c>
      <c r="C397" s="90">
        <v>32874</v>
      </c>
      <c r="D397" s="90">
        <v>2958465</v>
      </c>
    </row>
    <row r="398" spans="1:4" ht="15">
      <c r="A398" s="73">
        <v>485</v>
      </c>
      <c r="B398" s="73" t="s">
        <v>37146</v>
      </c>
      <c r="C398" s="90">
        <v>32874</v>
      </c>
      <c r="D398" s="90">
        <v>2958465</v>
      </c>
    </row>
    <row r="399" spans="1:4" ht="15">
      <c r="A399" s="73">
        <v>486</v>
      </c>
      <c r="B399" s="73" t="s">
        <v>37147</v>
      </c>
      <c r="C399" s="90">
        <v>32874</v>
      </c>
      <c r="D399" s="90">
        <v>2958465</v>
      </c>
    </row>
    <row r="400" spans="1:4" ht="15">
      <c r="A400" s="73">
        <v>487</v>
      </c>
      <c r="B400" s="73" t="s">
        <v>37148</v>
      </c>
      <c r="C400" s="90">
        <v>32874</v>
      </c>
      <c r="D400" s="90">
        <v>2958465</v>
      </c>
    </row>
    <row r="401" spans="1:4" ht="15">
      <c r="A401" s="73">
        <v>488</v>
      </c>
      <c r="B401" s="73" t="s">
        <v>37149</v>
      </c>
      <c r="C401" s="90">
        <v>32874</v>
      </c>
      <c r="D401" s="90">
        <v>2958465</v>
      </c>
    </row>
    <row r="402" spans="1:4" ht="15">
      <c r="A402" s="73">
        <v>489</v>
      </c>
      <c r="B402" s="73" t="s">
        <v>37150</v>
      </c>
      <c r="C402" s="90">
        <v>32874</v>
      </c>
      <c r="D402" s="90">
        <v>2958465</v>
      </c>
    </row>
    <row r="403" spans="1:4" ht="15">
      <c r="A403" s="73">
        <v>490</v>
      </c>
      <c r="B403" s="73" t="s">
        <v>37151</v>
      </c>
      <c r="C403" s="90">
        <v>32874</v>
      </c>
      <c r="D403" s="90">
        <v>2958465</v>
      </c>
    </row>
    <row r="404" spans="1:4" ht="15">
      <c r="A404" s="73">
        <v>491</v>
      </c>
      <c r="B404" s="73" t="s">
        <v>37152</v>
      </c>
      <c r="C404" s="90">
        <v>32874</v>
      </c>
      <c r="D404" s="90">
        <v>2958465</v>
      </c>
    </row>
    <row r="405" spans="1:4" ht="15">
      <c r="A405" s="73">
        <v>492</v>
      </c>
      <c r="B405" s="73">
        <v>968</v>
      </c>
      <c r="C405" s="90">
        <v>32874</v>
      </c>
      <c r="D405" s="90">
        <v>2958465</v>
      </c>
    </row>
    <row r="406" spans="1:4" ht="15">
      <c r="A406" s="73">
        <v>493</v>
      </c>
      <c r="B406" s="73" t="s">
        <v>37153</v>
      </c>
      <c r="C406" s="90">
        <v>32874</v>
      </c>
      <c r="D406" s="90">
        <v>2958465</v>
      </c>
    </row>
    <row r="407" spans="1:4" ht="15">
      <c r="A407" s="73">
        <v>494</v>
      </c>
      <c r="B407" s="73" t="s">
        <v>37154</v>
      </c>
      <c r="C407" s="90">
        <v>32874</v>
      </c>
      <c r="D407" s="90">
        <v>2958465</v>
      </c>
    </row>
    <row r="408" spans="1:4" ht="15">
      <c r="A408" s="73">
        <v>495</v>
      </c>
      <c r="B408" s="73" t="s">
        <v>37155</v>
      </c>
      <c r="C408" s="90">
        <v>32874</v>
      </c>
      <c r="D408" s="90">
        <v>2958465</v>
      </c>
    </row>
    <row r="409" spans="1:4" ht="15">
      <c r="A409" s="73">
        <v>496</v>
      </c>
      <c r="B409" s="73">
        <v>960</v>
      </c>
      <c r="C409" s="90">
        <v>32874</v>
      </c>
      <c r="D409" s="90">
        <v>2958465</v>
      </c>
    </row>
    <row r="410" spans="1:4" ht="15">
      <c r="A410" s="73">
        <v>497</v>
      </c>
      <c r="B410" s="73" t="s">
        <v>2285</v>
      </c>
      <c r="C410" s="90">
        <v>32874</v>
      </c>
      <c r="D410" s="90">
        <v>2958465</v>
      </c>
    </row>
    <row r="411" spans="1:4" ht="15">
      <c r="A411" s="73">
        <v>498</v>
      </c>
      <c r="B411" s="73" t="s">
        <v>37156</v>
      </c>
      <c r="C411" s="90">
        <v>32874</v>
      </c>
      <c r="D411" s="90">
        <v>2958465</v>
      </c>
    </row>
    <row r="412" spans="1:4" ht="15">
      <c r="A412" s="73">
        <v>499</v>
      </c>
      <c r="B412" s="73" t="s">
        <v>37157</v>
      </c>
      <c r="C412" s="90">
        <v>32874</v>
      </c>
      <c r="D412" s="90">
        <v>2958465</v>
      </c>
    </row>
    <row r="413" spans="1:4" ht="15">
      <c r="A413" s="73">
        <v>500</v>
      </c>
      <c r="B413" s="73" t="s">
        <v>1953</v>
      </c>
      <c r="C413" s="90">
        <v>32874</v>
      </c>
      <c r="D413" s="90">
        <v>2958465</v>
      </c>
    </row>
    <row r="414" spans="1:4" ht="15">
      <c r="A414" s="73">
        <v>501</v>
      </c>
      <c r="B414" s="73" t="s">
        <v>2047</v>
      </c>
      <c r="C414" s="90">
        <v>32874</v>
      </c>
      <c r="D414" s="90">
        <v>2958465</v>
      </c>
    </row>
    <row r="415" spans="1:4" ht="15">
      <c r="A415" s="73">
        <v>502</v>
      </c>
      <c r="B415" s="73" t="s">
        <v>801</v>
      </c>
      <c r="C415" s="90">
        <v>32874</v>
      </c>
      <c r="D415" s="90">
        <v>2958465</v>
      </c>
    </row>
    <row r="416" spans="1:4" ht="15">
      <c r="A416" s="73">
        <v>503</v>
      </c>
      <c r="B416" s="73" t="s">
        <v>37158</v>
      </c>
      <c r="C416" s="90">
        <v>32874</v>
      </c>
      <c r="D416" s="90">
        <v>2958465</v>
      </c>
    </row>
    <row r="417" spans="1:4" ht="15">
      <c r="A417" s="73">
        <v>504</v>
      </c>
      <c r="B417" s="73" t="s">
        <v>292</v>
      </c>
      <c r="C417" s="90">
        <v>32874</v>
      </c>
      <c r="D417" s="90">
        <v>2958465</v>
      </c>
    </row>
    <row r="418" spans="1:4" ht="15">
      <c r="A418" s="73">
        <v>505</v>
      </c>
      <c r="B418" s="73" t="s">
        <v>37159</v>
      </c>
      <c r="C418" s="90">
        <v>32874</v>
      </c>
      <c r="D418" s="90">
        <v>2958465</v>
      </c>
    </row>
    <row r="419" spans="1:4" ht="15">
      <c r="A419" s="73">
        <v>506</v>
      </c>
      <c r="B419" s="73" t="s">
        <v>37160</v>
      </c>
      <c r="C419" s="90">
        <v>32874</v>
      </c>
      <c r="D419" s="90">
        <v>2958465</v>
      </c>
    </row>
    <row r="420" spans="1:4" ht="15">
      <c r="A420" s="73">
        <v>507</v>
      </c>
      <c r="B420" s="73">
        <v>626</v>
      </c>
      <c r="C420" s="90">
        <v>32874</v>
      </c>
      <c r="D420" s="90">
        <v>2958465</v>
      </c>
    </row>
    <row r="421" spans="1:4" ht="15">
      <c r="A421" s="73">
        <v>508</v>
      </c>
      <c r="B421" s="73">
        <v>929</v>
      </c>
      <c r="C421" s="90">
        <v>32874</v>
      </c>
      <c r="D421" s="90">
        <v>2958465</v>
      </c>
    </row>
    <row r="422" spans="1:4" ht="15">
      <c r="A422" s="73">
        <v>509</v>
      </c>
      <c r="B422" s="73" t="s">
        <v>37161</v>
      </c>
      <c r="C422" s="90">
        <v>32874</v>
      </c>
      <c r="D422" s="90">
        <v>2958465</v>
      </c>
    </row>
    <row r="423" spans="1:4" ht="15">
      <c r="A423" s="73">
        <v>510</v>
      </c>
      <c r="B423" s="73" t="s">
        <v>37162</v>
      </c>
      <c r="C423" s="90">
        <v>32874</v>
      </c>
      <c r="D423" s="90">
        <v>2958465</v>
      </c>
    </row>
    <row r="424" spans="1:4" ht="15">
      <c r="A424" s="73">
        <v>511</v>
      </c>
      <c r="B424" s="73" t="s">
        <v>37163</v>
      </c>
      <c r="C424" s="90">
        <v>32874</v>
      </c>
      <c r="D424" s="90">
        <v>2958465</v>
      </c>
    </row>
    <row r="425" spans="1:4" ht="15">
      <c r="A425" s="73">
        <v>512</v>
      </c>
      <c r="B425" s="73" t="s">
        <v>2208</v>
      </c>
      <c r="C425" s="90">
        <v>32874</v>
      </c>
      <c r="D425" s="90">
        <v>2958465</v>
      </c>
    </row>
    <row r="426" spans="1:4" ht="15">
      <c r="A426" s="73">
        <v>513</v>
      </c>
      <c r="B426" s="73" t="s">
        <v>37164</v>
      </c>
      <c r="C426" s="90">
        <v>32874</v>
      </c>
      <c r="D426" s="90">
        <v>2958465</v>
      </c>
    </row>
    <row r="427" spans="1:4" ht="15">
      <c r="A427" s="73">
        <v>514</v>
      </c>
      <c r="B427" s="73" t="s">
        <v>37165</v>
      </c>
      <c r="C427" s="90">
        <v>32874</v>
      </c>
      <c r="D427" s="90">
        <v>2958465</v>
      </c>
    </row>
    <row r="428" spans="1:4" ht="15">
      <c r="A428" s="73">
        <v>515</v>
      </c>
      <c r="B428" s="73" t="s">
        <v>133</v>
      </c>
      <c r="C428" s="90">
        <v>32874</v>
      </c>
      <c r="D428" s="90">
        <v>2958465</v>
      </c>
    </row>
    <row r="429" spans="1:4" ht="15">
      <c r="A429" s="73">
        <v>516</v>
      </c>
      <c r="B429" s="73" t="s">
        <v>37166</v>
      </c>
      <c r="C429" s="90">
        <v>32874</v>
      </c>
      <c r="D429" s="90">
        <v>2958465</v>
      </c>
    </row>
    <row r="430" spans="1:4" ht="15">
      <c r="A430" s="73">
        <v>517</v>
      </c>
      <c r="B430" s="73" t="s">
        <v>2286</v>
      </c>
      <c r="C430" s="90">
        <v>32874</v>
      </c>
      <c r="D430" s="90">
        <v>2958465</v>
      </c>
    </row>
    <row r="431" spans="1:4" ht="15">
      <c r="A431" s="73">
        <v>518</v>
      </c>
      <c r="B431" s="73" t="s">
        <v>37167</v>
      </c>
      <c r="C431" s="90">
        <v>32874</v>
      </c>
      <c r="D431" s="90">
        <v>2958465</v>
      </c>
    </row>
    <row r="432" spans="1:4" ht="15">
      <c r="A432" s="73">
        <v>519</v>
      </c>
      <c r="B432" s="73" t="s">
        <v>37168</v>
      </c>
      <c r="C432" s="90">
        <v>32874</v>
      </c>
      <c r="D432" s="90">
        <v>2958465</v>
      </c>
    </row>
    <row r="433" spans="1:4" ht="15">
      <c r="A433" s="73">
        <v>520</v>
      </c>
      <c r="B433" s="73">
        <v>240</v>
      </c>
      <c r="C433" s="90">
        <v>32874</v>
      </c>
      <c r="D433" s="90">
        <v>2958465</v>
      </c>
    </row>
    <row r="434" spans="1:4" ht="15">
      <c r="A434" s="73">
        <v>521</v>
      </c>
      <c r="B434" s="73" t="s">
        <v>37169</v>
      </c>
      <c r="C434" s="90">
        <v>32874</v>
      </c>
      <c r="D434" s="90">
        <v>2958465</v>
      </c>
    </row>
    <row r="435" spans="1:4" ht="15">
      <c r="A435" s="73">
        <v>522</v>
      </c>
      <c r="B435" s="73">
        <v>318</v>
      </c>
      <c r="C435" s="90">
        <v>32874</v>
      </c>
      <c r="D435" s="90">
        <v>2958465</v>
      </c>
    </row>
    <row r="436" spans="1:4" ht="15">
      <c r="A436" s="73">
        <v>523</v>
      </c>
      <c r="B436" s="73">
        <v>325</v>
      </c>
      <c r="C436" s="90">
        <v>32874</v>
      </c>
      <c r="D436" s="90">
        <v>2958465</v>
      </c>
    </row>
    <row r="437" spans="1:4" ht="15">
      <c r="A437" s="73">
        <v>524</v>
      </c>
      <c r="B437" s="73">
        <v>530</v>
      </c>
      <c r="C437" s="90">
        <v>32874</v>
      </c>
      <c r="D437" s="90">
        <v>2958465</v>
      </c>
    </row>
    <row r="438" spans="1:4" ht="15">
      <c r="A438" s="73">
        <v>525</v>
      </c>
      <c r="B438" s="73">
        <v>540</v>
      </c>
      <c r="C438" s="90">
        <v>32874</v>
      </c>
      <c r="D438" s="90">
        <v>2958465</v>
      </c>
    </row>
    <row r="439" spans="1:4" ht="15">
      <c r="A439" s="73">
        <v>526</v>
      </c>
      <c r="B439" s="73">
        <v>740</v>
      </c>
      <c r="C439" s="90">
        <v>32874</v>
      </c>
      <c r="D439" s="90">
        <v>2958465</v>
      </c>
    </row>
    <row r="440" spans="1:4" ht="15">
      <c r="A440" s="73">
        <v>527</v>
      </c>
      <c r="B440" s="73">
        <v>840</v>
      </c>
      <c r="C440" s="90">
        <v>32874</v>
      </c>
      <c r="D440" s="90">
        <v>2958465</v>
      </c>
    </row>
    <row r="441" spans="1:4" ht="15">
      <c r="A441" s="73">
        <v>529</v>
      </c>
      <c r="B441" s="73" t="s">
        <v>37170</v>
      </c>
      <c r="C441" s="90">
        <v>32874</v>
      </c>
      <c r="D441" s="90">
        <v>2958465</v>
      </c>
    </row>
    <row r="442" spans="1:4" ht="15">
      <c r="A442" s="73">
        <v>531</v>
      </c>
      <c r="B442" s="73" t="s">
        <v>1988</v>
      </c>
      <c r="C442" s="90">
        <v>32874</v>
      </c>
      <c r="D442" s="90">
        <v>2958465</v>
      </c>
    </row>
    <row r="443" spans="1:4" ht="15">
      <c r="A443" s="73">
        <v>533</v>
      </c>
      <c r="B443" s="73" t="s">
        <v>2287</v>
      </c>
      <c r="C443" s="90">
        <v>32874</v>
      </c>
      <c r="D443" s="90">
        <v>2958465</v>
      </c>
    </row>
    <row r="444" spans="1:4" ht="15">
      <c r="A444" s="73">
        <v>535</v>
      </c>
      <c r="B444" s="73" t="s">
        <v>2244</v>
      </c>
      <c r="C444" s="90">
        <v>32874</v>
      </c>
      <c r="D444" s="90">
        <v>2958465</v>
      </c>
    </row>
    <row r="445" spans="1:4" ht="15">
      <c r="A445" s="73">
        <v>536</v>
      </c>
      <c r="B445" s="73" t="s">
        <v>37171</v>
      </c>
      <c r="C445" s="90">
        <v>32874</v>
      </c>
      <c r="D445" s="90">
        <v>2958465</v>
      </c>
    </row>
    <row r="446" spans="1:4" ht="15">
      <c r="A446" s="73">
        <v>539</v>
      </c>
      <c r="B446" s="73">
        <v>323</v>
      </c>
      <c r="C446" s="90">
        <v>32874</v>
      </c>
      <c r="D446" s="90">
        <v>2958465</v>
      </c>
    </row>
    <row r="447" spans="1:4" ht="15">
      <c r="A447" s="73">
        <v>540</v>
      </c>
      <c r="B447" s="73" t="s">
        <v>2287</v>
      </c>
      <c r="C447" s="90">
        <v>32874</v>
      </c>
      <c r="D447" s="90">
        <v>2958465</v>
      </c>
    </row>
    <row r="448" spans="1:4" ht="15">
      <c r="A448" s="73">
        <v>541</v>
      </c>
      <c r="B448" s="73" t="s">
        <v>1945</v>
      </c>
      <c r="C448" s="90">
        <v>32874</v>
      </c>
      <c r="D448" s="90">
        <v>2958465</v>
      </c>
    </row>
    <row r="449" spans="1:4" ht="15">
      <c r="A449" s="73">
        <v>543</v>
      </c>
      <c r="B449" s="73">
        <v>740</v>
      </c>
      <c r="C449" s="90">
        <v>32874</v>
      </c>
      <c r="D449" s="90">
        <v>2958465</v>
      </c>
    </row>
    <row r="450" spans="1:4" ht="15">
      <c r="A450" s="73">
        <v>544</v>
      </c>
      <c r="B450" s="73">
        <v>760</v>
      </c>
      <c r="C450" s="90">
        <v>32874</v>
      </c>
      <c r="D450" s="90">
        <v>2958465</v>
      </c>
    </row>
    <row r="451" spans="1:4" ht="15">
      <c r="A451" s="73">
        <v>545</v>
      </c>
      <c r="B451" s="73">
        <v>780</v>
      </c>
      <c r="C451" s="90">
        <v>32874</v>
      </c>
      <c r="D451" s="90">
        <v>2958465</v>
      </c>
    </row>
    <row r="452" spans="1:4" ht="15">
      <c r="A452" s="73">
        <v>546</v>
      </c>
      <c r="B452" s="73">
        <v>940</v>
      </c>
      <c r="C452" s="90">
        <v>32874</v>
      </c>
      <c r="D452" s="90">
        <v>2958465</v>
      </c>
    </row>
    <row r="453" spans="1:4" ht="15">
      <c r="A453" s="73">
        <v>547</v>
      </c>
      <c r="B453" s="73" t="s">
        <v>37172</v>
      </c>
      <c r="C453" s="90">
        <v>32874</v>
      </c>
      <c r="D453" s="90">
        <v>2958465</v>
      </c>
    </row>
    <row r="454" spans="1:4" ht="15">
      <c r="A454" s="73">
        <v>548</v>
      </c>
      <c r="B454" s="73" t="s">
        <v>37173</v>
      </c>
      <c r="C454" s="90">
        <v>32874</v>
      </c>
      <c r="D454" s="90">
        <v>2958465</v>
      </c>
    </row>
    <row r="455" spans="1:4" ht="15">
      <c r="A455" s="73">
        <v>549</v>
      </c>
      <c r="B455" s="73" t="s">
        <v>37174</v>
      </c>
      <c r="C455" s="90">
        <v>32874</v>
      </c>
      <c r="D455" s="90">
        <v>2958465</v>
      </c>
    </row>
    <row r="456" spans="1:4" ht="15">
      <c r="A456" s="73">
        <v>550</v>
      </c>
      <c r="B456" s="73" t="s">
        <v>2288</v>
      </c>
      <c r="C456" s="90">
        <v>32874</v>
      </c>
      <c r="D456" s="90">
        <v>2958465</v>
      </c>
    </row>
    <row r="457" spans="1:4" ht="15">
      <c r="A457" s="73">
        <v>551</v>
      </c>
      <c r="B457" s="73" t="s">
        <v>37175</v>
      </c>
      <c r="C457" s="90">
        <v>32874</v>
      </c>
      <c r="D457" s="90">
        <v>2958465</v>
      </c>
    </row>
    <row r="458" spans="1:4" ht="15">
      <c r="A458" s="73">
        <v>552</v>
      </c>
      <c r="B458" s="73" t="s">
        <v>37176</v>
      </c>
      <c r="C458" s="90">
        <v>32874</v>
      </c>
      <c r="D458" s="90">
        <v>2958465</v>
      </c>
    </row>
    <row r="459" spans="1:4" ht="15">
      <c r="A459" s="73">
        <v>553</v>
      </c>
      <c r="B459" s="73" t="s">
        <v>37177</v>
      </c>
      <c r="C459" s="90">
        <v>32874</v>
      </c>
      <c r="D459" s="90">
        <v>2958465</v>
      </c>
    </row>
    <row r="460" spans="1:4" ht="15">
      <c r="A460" s="73">
        <v>554</v>
      </c>
      <c r="B460" s="73" t="s">
        <v>2067</v>
      </c>
      <c r="C460" s="90">
        <v>32874</v>
      </c>
      <c r="D460" s="90">
        <v>2958465</v>
      </c>
    </row>
    <row r="461" spans="1:4" ht="15">
      <c r="A461" s="73">
        <v>555</v>
      </c>
      <c r="B461" s="73" t="s">
        <v>37178</v>
      </c>
      <c r="C461" s="90">
        <v>32874</v>
      </c>
      <c r="D461" s="90">
        <v>2958465</v>
      </c>
    </row>
    <row r="462" spans="1:4" ht="15">
      <c r="A462" s="73">
        <v>556</v>
      </c>
      <c r="B462" s="73" t="s">
        <v>37179</v>
      </c>
      <c r="C462" s="90">
        <v>32874</v>
      </c>
      <c r="D462" s="90">
        <v>2958465</v>
      </c>
    </row>
    <row r="463" spans="1:4" ht="15">
      <c r="A463" s="73">
        <v>557</v>
      </c>
      <c r="B463" s="73" t="s">
        <v>2056</v>
      </c>
      <c r="C463" s="90">
        <v>32874</v>
      </c>
      <c r="D463" s="90">
        <v>2958465</v>
      </c>
    </row>
    <row r="464" spans="1:4" ht="15">
      <c r="A464" s="73">
        <v>558</v>
      </c>
      <c r="B464" s="73" t="s">
        <v>2093</v>
      </c>
      <c r="C464" s="90">
        <v>32874</v>
      </c>
      <c r="D464" s="90">
        <v>2958465</v>
      </c>
    </row>
    <row r="465" spans="1:4" ht="15">
      <c r="A465" s="73">
        <v>559</v>
      </c>
      <c r="B465" s="73" t="s">
        <v>37180</v>
      </c>
      <c r="C465" s="90">
        <v>32874</v>
      </c>
      <c r="D465" s="90">
        <v>2958465</v>
      </c>
    </row>
    <row r="466" spans="1:4" ht="15">
      <c r="A466" s="73">
        <v>560</v>
      </c>
      <c r="B466" s="73" t="s">
        <v>943</v>
      </c>
      <c r="C466" s="90">
        <v>32874</v>
      </c>
      <c r="D466" s="90">
        <v>2958465</v>
      </c>
    </row>
    <row r="467" spans="1:4" ht="15">
      <c r="A467" s="73">
        <v>561</v>
      </c>
      <c r="B467" s="73" t="s">
        <v>37181</v>
      </c>
      <c r="C467" s="90">
        <v>32874</v>
      </c>
      <c r="D467" s="90">
        <v>2958465</v>
      </c>
    </row>
    <row r="468" spans="1:4" ht="15">
      <c r="A468" s="73">
        <v>562</v>
      </c>
      <c r="B468" s="73" t="s">
        <v>37182</v>
      </c>
      <c r="C468" s="90">
        <v>32874</v>
      </c>
      <c r="D468" s="90">
        <v>2958465</v>
      </c>
    </row>
    <row r="469" spans="1:4" ht="15">
      <c r="A469" s="73">
        <v>563</v>
      </c>
      <c r="B469" s="73" t="s">
        <v>1133</v>
      </c>
      <c r="C469" s="90">
        <v>32874</v>
      </c>
      <c r="D469" s="90">
        <v>2958465</v>
      </c>
    </row>
    <row r="470" spans="1:4" ht="15">
      <c r="A470" s="73">
        <v>564</v>
      </c>
      <c r="B470" s="73" t="s">
        <v>2209</v>
      </c>
      <c r="C470" s="90">
        <v>32874</v>
      </c>
      <c r="D470" s="90">
        <v>2958465</v>
      </c>
    </row>
    <row r="471" spans="1:4" ht="15">
      <c r="A471" s="73">
        <v>565</v>
      </c>
      <c r="B471" s="73" t="s">
        <v>37183</v>
      </c>
      <c r="C471" s="90">
        <v>32874</v>
      </c>
      <c r="D471" s="90">
        <v>2958465</v>
      </c>
    </row>
    <row r="472" spans="1:4" ht="15">
      <c r="A472" s="73">
        <v>566</v>
      </c>
      <c r="B472" s="73" t="s">
        <v>2289</v>
      </c>
      <c r="C472" s="90">
        <v>32874</v>
      </c>
      <c r="D472" s="90">
        <v>2958465</v>
      </c>
    </row>
    <row r="473" spans="1:4" ht="15">
      <c r="A473" s="73">
        <v>567</v>
      </c>
      <c r="B473" s="73" t="s">
        <v>2048</v>
      </c>
      <c r="C473" s="90">
        <v>32874</v>
      </c>
      <c r="D473" s="90">
        <v>2958465</v>
      </c>
    </row>
    <row r="474" spans="1:4" ht="15">
      <c r="A474" s="73">
        <v>568</v>
      </c>
      <c r="B474" s="73" t="s">
        <v>37184</v>
      </c>
      <c r="C474" s="90">
        <v>32874</v>
      </c>
      <c r="D474" s="90">
        <v>2958465</v>
      </c>
    </row>
    <row r="475" spans="1:4" ht="15">
      <c r="A475" s="73">
        <v>570</v>
      </c>
      <c r="B475" s="73" t="s">
        <v>37185</v>
      </c>
      <c r="C475" s="90">
        <v>32874</v>
      </c>
      <c r="D475" s="90">
        <v>2958465</v>
      </c>
    </row>
    <row r="476" spans="1:4" ht="15">
      <c r="A476" s="73">
        <v>571</v>
      </c>
      <c r="B476" s="73" t="s">
        <v>37186</v>
      </c>
      <c r="C476" s="90">
        <v>32874</v>
      </c>
      <c r="D476" s="90">
        <v>2958465</v>
      </c>
    </row>
    <row r="477" spans="1:4" ht="15">
      <c r="A477" s="73">
        <v>572</v>
      </c>
      <c r="B477" s="73" t="s">
        <v>2190</v>
      </c>
      <c r="C477" s="90">
        <v>32874</v>
      </c>
      <c r="D477" s="90">
        <v>2958465</v>
      </c>
    </row>
    <row r="478" spans="1:4" ht="15">
      <c r="A478" s="73">
        <v>573</v>
      </c>
      <c r="B478" s="73" t="s">
        <v>37187</v>
      </c>
      <c r="C478" s="90">
        <v>32874</v>
      </c>
      <c r="D478" s="90">
        <v>2958465</v>
      </c>
    </row>
    <row r="479" spans="1:4" ht="15">
      <c r="A479" s="73">
        <v>574</v>
      </c>
      <c r="B479" s="73" t="s">
        <v>37188</v>
      </c>
      <c r="C479" s="90">
        <v>32874</v>
      </c>
      <c r="D479" s="90">
        <v>2958465</v>
      </c>
    </row>
    <row r="480" spans="1:4" ht="15">
      <c r="A480" s="73">
        <v>575</v>
      </c>
      <c r="B480" s="73" t="s">
        <v>37189</v>
      </c>
      <c r="C480" s="90">
        <v>32874</v>
      </c>
      <c r="D480" s="90">
        <v>2958465</v>
      </c>
    </row>
    <row r="481" spans="1:4" ht="15">
      <c r="A481" s="73">
        <v>576</v>
      </c>
      <c r="B481" s="73" t="s">
        <v>37190</v>
      </c>
      <c r="C481" s="90">
        <v>32874</v>
      </c>
      <c r="D481" s="90">
        <v>2958465</v>
      </c>
    </row>
    <row r="482" spans="1:4" ht="15">
      <c r="A482" s="73">
        <v>577</v>
      </c>
      <c r="B482" s="73" t="s">
        <v>37191</v>
      </c>
      <c r="C482" s="90">
        <v>32874</v>
      </c>
      <c r="D482" s="90">
        <v>2958465</v>
      </c>
    </row>
    <row r="483" spans="1:4" ht="15">
      <c r="A483" s="73">
        <v>578</v>
      </c>
      <c r="B483" s="73" t="s">
        <v>574</v>
      </c>
      <c r="C483" s="90">
        <v>32874</v>
      </c>
      <c r="D483" s="90">
        <v>2958465</v>
      </c>
    </row>
    <row r="484" spans="1:4" ht="15">
      <c r="A484" s="73">
        <v>579</v>
      </c>
      <c r="B484" s="73" t="s">
        <v>37192</v>
      </c>
      <c r="C484" s="90">
        <v>32874</v>
      </c>
      <c r="D484" s="90">
        <v>2958465</v>
      </c>
    </row>
    <row r="485" spans="1:4" ht="15">
      <c r="A485" s="73">
        <v>580</v>
      </c>
      <c r="B485" s="73" t="s">
        <v>37193</v>
      </c>
      <c r="C485" s="90">
        <v>32874</v>
      </c>
      <c r="D485" s="90">
        <v>2958465</v>
      </c>
    </row>
    <row r="486" spans="1:4" ht="15">
      <c r="A486" s="73">
        <v>581</v>
      </c>
      <c r="B486" s="73" t="s">
        <v>37194</v>
      </c>
      <c r="C486" s="90">
        <v>32874</v>
      </c>
      <c r="D486" s="90">
        <v>2958465</v>
      </c>
    </row>
    <row r="487" spans="1:4" ht="15">
      <c r="A487" s="73">
        <v>582</v>
      </c>
      <c r="B487" s="73" t="s">
        <v>2187</v>
      </c>
      <c r="C487" s="90">
        <v>32874</v>
      </c>
      <c r="D487" s="90">
        <v>2958465</v>
      </c>
    </row>
    <row r="488" spans="1:4" ht="15">
      <c r="A488" s="73">
        <v>583</v>
      </c>
      <c r="B488" s="73" t="s">
        <v>2010</v>
      </c>
      <c r="C488" s="90">
        <v>32874</v>
      </c>
      <c r="D488" s="90">
        <v>2958465</v>
      </c>
    </row>
    <row r="489" spans="1:4" ht="15">
      <c r="A489" s="73">
        <v>584</v>
      </c>
      <c r="B489" s="73" t="s">
        <v>37195</v>
      </c>
      <c r="C489" s="90">
        <v>32874</v>
      </c>
      <c r="D489" s="90">
        <v>2958465</v>
      </c>
    </row>
    <row r="490" spans="1:4" ht="15">
      <c r="A490" s="73">
        <v>585</v>
      </c>
      <c r="B490" s="73" t="s">
        <v>474</v>
      </c>
      <c r="C490" s="90">
        <v>32874</v>
      </c>
      <c r="D490" s="90">
        <v>2958465</v>
      </c>
    </row>
    <row r="491" spans="1:4" ht="15">
      <c r="A491" s="73">
        <v>586</v>
      </c>
      <c r="B491" s="73" t="s">
        <v>467</v>
      </c>
      <c r="C491" s="90">
        <v>32874</v>
      </c>
      <c r="D491" s="90">
        <v>2958465</v>
      </c>
    </row>
    <row r="492" spans="1:4" ht="15">
      <c r="A492" s="73">
        <v>587</v>
      </c>
      <c r="B492" s="73" t="s">
        <v>37196</v>
      </c>
      <c r="C492" s="90">
        <v>32874</v>
      </c>
      <c r="D492" s="90">
        <v>2958465</v>
      </c>
    </row>
    <row r="493" spans="1:4" ht="15">
      <c r="A493" s="73">
        <v>588</v>
      </c>
      <c r="B493" s="73">
        <v>328</v>
      </c>
      <c r="C493" s="90">
        <v>32874</v>
      </c>
      <c r="D493" s="90">
        <v>2958465</v>
      </c>
    </row>
    <row r="494" spans="1:4" ht="15">
      <c r="A494" s="73">
        <v>589</v>
      </c>
      <c r="B494" s="73">
        <v>528</v>
      </c>
      <c r="C494" s="90">
        <v>32874</v>
      </c>
      <c r="D494" s="90">
        <v>2958465</v>
      </c>
    </row>
    <row r="495" spans="1:4" ht="15">
      <c r="A495" s="73">
        <v>590</v>
      </c>
      <c r="B495" s="73" t="s">
        <v>37197</v>
      </c>
      <c r="C495" s="90">
        <v>32874</v>
      </c>
      <c r="D495" s="90">
        <v>2958465</v>
      </c>
    </row>
    <row r="496" spans="1:4" ht="15">
      <c r="A496" s="73">
        <v>591</v>
      </c>
      <c r="B496" s="73" t="s">
        <v>37198</v>
      </c>
      <c r="C496" s="90">
        <v>32874</v>
      </c>
      <c r="D496" s="90">
        <v>2958465</v>
      </c>
    </row>
    <row r="497" spans="1:4" ht="15">
      <c r="A497" s="73">
        <v>592</v>
      </c>
      <c r="B497" s="73" t="s">
        <v>1979</v>
      </c>
      <c r="C497" s="90">
        <v>32874</v>
      </c>
      <c r="D497" s="90">
        <v>2958465</v>
      </c>
    </row>
    <row r="498" spans="1:4" ht="15">
      <c r="A498" s="73">
        <v>593</v>
      </c>
      <c r="B498" s="73" t="s">
        <v>37199</v>
      </c>
      <c r="C498" s="90">
        <v>32874</v>
      </c>
      <c r="D498" s="90">
        <v>2958465</v>
      </c>
    </row>
    <row r="499" spans="1:4" ht="15">
      <c r="A499" s="73">
        <v>595</v>
      </c>
      <c r="B499" s="73" t="s">
        <v>37200</v>
      </c>
      <c r="C499" s="90">
        <v>32874</v>
      </c>
      <c r="D499" s="90">
        <v>2958465</v>
      </c>
    </row>
    <row r="500" spans="1:4" ht="15">
      <c r="A500" s="73">
        <v>596</v>
      </c>
      <c r="B500" s="73" t="s">
        <v>37201</v>
      </c>
      <c r="C500" s="90">
        <v>32874</v>
      </c>
      <c r="D500" s="90">
        <v>2958465</v>
      </c>
    </row>
    <row r="501" spans="1:4" ht="15">
      <c r="A501" s="73">
        <v>597</v>
      </c>
      <c r="B501" s="73" t="s">
        <v>37202</v>
      </c>
      <c r="C501" s="90">
        <v>32874</v>
      </c>
      <c r="D501" s="90">
        <v>2958465</v>
      </c>
    </row>
    <row r="502" spans="1:4" ht="15">
      <c r="A502" s="73">
        <v>598</v>
      </c>
      <c r="B502" s="73" t="s">
        <v>2290</v>
      </c>
      <c r="C502" s="90">
        <v>32874</v>
      </c>
      <c r="D502" s="90">
        <v>2958465</v>
      </c>
    </row>
    <row r="503" spans="1:4" ht="15">
      <c r="A503" s="73">
        <v>599</v>
      </c>
      <c r="B503" s="73" t="s">
        <v>37203</v>
      </c>
      <c r="C503" s="90">
        <v>32874</v>
      </c>
      <c r="D503" s="90">
        <v>2958465</v>
      </c>
    </row>
    <row r="504" spans="1:4" ht="15">
      <c r="A504" s="73">
        <v>600</v>
      </c>
      <c r="B504" s="73" t="s">
        <v>37204</v>
      </c>
      <c r="C504" s="90">
        <v>32874</v>
      </c>
      <c r="D504" s="90">
        <v>2958465</v>
      </c>
    </row>
    <row r="505" spans="1:4" ht="15">
      <c r="A505" s="73">
        <v>601</v>
      </c>
      <c r="B505" s="73" t="s">
        <v>37205</v>
      </c>
      <c r="C505" s="90">
        <v>32874</v>
      </c>
      <c r="D505" s="90">
        <v>2958465</v>
      </c>
    </row>
    <row r="506" spans="1:4" ht="15">
      <c r="A506" s="73">
        <v>602</v>
      </c>
      <c r="B506" s="73" t="s">
        <v>2291</v>
      </c>
      <c r="C506" s="90">
        <v>32874</v>
      </c>
      <c r="D506" s="90">
        <v>2958465</v>
      </c>
    </row>
    <row r="507" spans="1:4" ht="15">
      <c r="A507" s="73">
        <v>603</v>
      </c>
      <c r="B507" s="73" t="s">
        <v>2292</v>
      </c>
      <c r="C507" s="90">
        <v>32874</v>
      </c>
      <c r="D507" s="90">
        <v>2958465</v>
      </c>
    </row>
    <row r="508" spans="1:4" ht="15">
      <c r="A508" s="73">
        <v>604</v>
      </c>
      <c r="B508" s="73" t="s">
        <v>2261</v>
      </c>
      <c r="C508" s="90">
        <v>32874</v>
      </c>
      <c r="D508" s="90">
        <v>2958465</v>
      </c>
    </row>
    <row r="509" spans="1:4" ht="15">
      <c r="A509" s="73">
        <v>605</v>
      </c>
      <c r="B509" s="73" t="s">
        <v>37206</v>
      </c>
      <c r="C509" s="90">
        <v>32874</v>
      </c>
      <c r="D509" s="90">
        <v>2958465</v>
      </c>
    </row>
    <row r="510" spans="1:4" ht="15">
      <c r="A510" s="73">
        <v>608</v>
      </c>
      <c r="B510" s="73" t="s">
        <v>37207</v>
      </c>
      <c r="C510" s="90">
        <v>32874</v>
      </c>
      <c r="D510" s="90">
        <v>2958465</v>
      </c>
    </row>
    <row r="511" spans="1:4" ht="15">
      <c r="A511" s="73">
        <v>609</v>
      </c>
      <c r="B511" s="73" t="s">
        <v>1928</v>
      </c>
      <c r="C511" s="90">
        <v>32874</v>
      </c>
      <c r="D511" s="90">
        <v>2958465</v>
      </c>
    </row>
    <row r="512" spans="1:4" ht="15">
      <c r="A512" s="73">
        <v>611</v>
      </c>
      <c r="B512" s="73" t="s">
        <v>133</v>
      </c>
      <c r="C512" s="90">
        <v>32874</v>
      </c>
      <c r="D512" s="90">
        <v>2958465</v>
      </c>
    </row>
    <row r="513" spans="1:4" ht="15">
      <c r="A513" s="73">
        <v>612</v>
      </c>
      <c r="B513" s="73" t="s">
        <v>37208</v>
      </c>
      <c r="C513" s="90">
        <v>32874</v>
      </c>
      <c r="D513" s="90">
        <v>2958465</v>
      </c>
    </row>
    <row r="514" spans="1:4" ht="15">
      <c r="A514" s="73">
        <v>613</v>
      </c>
      <c r="B514" s="73" t="s">
        <v>1990</v>
      </c>
      <c r="C514" s="90">
        <v>32874</v>
      </c>
      <c r="D514" s="90">
        <v>2958465</v>
      </c>
    </row>
    <row r="515" spans="1:4" ht="15">
      <c r="A515" s="73">
        <v>614</v>
      </c>
      <c r="B515" s="73" t="s">
        <v>133</v>
      </c>
      <c r="C515" s="90">
        <v>32874</v>
      </c>
      <c r="D515" s="90">
        <v>2958465</v>
      </c>
    </row>
    <row r="516" spans="1:4" ht="15">
      <c r="A516" s="73">
        <v>615</v>
      </c>
      <c r="B516" s="73" t="s">
        <v>37209</v>
      </c>
      <c r="C516" s="90">
        <v>32874</v>
      </c>
      <c r="D516" s="90">
        <v>2958465</v>
      </c>
    </row>
    <row r="517" spans="1:4" ht="15">
      <c r="A517" s="73">
        <v>616</v>
      </c>
      <c r="B517" s="73" t="s">
        <v>37210</v>
      </c>
      <c r="C517" s="90">
        <v>32874</v>
      </c>
      <c r="D517" s="90">
        <v>2958465</v>
      </c>
    </row>
    <row r="518" spans="1:4" ht="15">
      <c r="A518" s="73">
        <v>618</v>
      </c>
      <c r="B518" s="73" t="s">
        <v>37211</v>
      </c>
      <c r="C518" s="90">
        <v>32874</v>
      </c>
      <c r="D518" s="90">
        <v>2958465</v>
      </c>
    </row>
    <row r="519" spans="1:4" ht="15">
      <c r="A519" s="73">
        <v>620</v>
      </c>
      <c r="B519" s="73" t="s">
        <v>574</v>
      </c>
      <c r="C519" s="90">
        <v>32874</v>
      </c>
      <c r="D519" s="90">
        <v>2958465</v>
      </c>
    </row>
    <row r="520" spans="1:4" ht="15">
      <c r="A520" s="73">
        <v>621</v>
      </c>
      <c r="B520" s="73" t="s">
        <v>2293</v>
      </c>
      <c r="C520" s="90">
        <v>32874</v>
      </c>
      <c r="D520" s="90">
        <v>2958465</v>
      </c>
    </row>
    <row r="521" spans="1:4" ht="15">
      <c r="A521" s="73">
        <v>622</v>
      </c>
      <c r="B521" s="73" t="s">
        <v>2129</v>
      </c>
      <c r="C521" s="90">
        <v>32874</v>
      </c>
      <c r="D521" s="90">
        <v>2958465</v>
      </c>
    </row>
    <row r="522" spans="1:4" ht="15">
      <c r="A522" s="73">
        <v>623</v>
      </c>
      <c r="B522" s="73">
        <v>900</v>
      </c>
      <c r="C522" s="90">
        <v>32874</v>
      </c>
      <c r="D522" s="90">
        <v>2958465</v>
      </c>
    </row>
    <row r="523" spans="1:4" ht="15">
      <c r="A523" s="73">
        <v>624</v>
      </c>
      <c r="B523" s="73">
        <v>9000</v>
      </c>
      <c r="C523" s="90">
        <v>32874</v>
      </c>
      <c r="D523" s="90">
        <v>2958465</v>
      </c>
    </row>
    <row r="524" spans="1:4" ht="15">
      <c r="A524" s="73">
        <v>625</v>
      </c>
      <c r="B524" s="73" t="s">
        <v>37212</v>
      </c>
      <c r="C524" s="90">
        <v>32874</v>
      </c>
      <c r="D524" s="90">
        <v>2958465</v>
      </c>
    </row>
    <row r="525" spans="1:4" ht="15">
      <c r="A525" s="73">
        <v>626</v>
      </c>
      <c r="B525" s="73" t="s">
        <v>133</v>
      </c>
      <c r="C525" s="90">
        <v>32874</v>
      </c>
      <c r="D525" s="90">
        <v>2958465</v>
      </c>
    </row>
    <row r="526" spans="1:4" ht="15">
      <c r="A526" s="73">
        <v>628</v>
      </c>
      <c r="B526" s="73" t="s">
        <v>574</v>
      </c>
      <c r="C526" s="90">
        <v>35431</v>
      </c>
      <c r="D526" s="90">
        <v>2958465</v>
      </c>
    </row>
    <row r="527" spans="1:4" ht="15">
      <c r="A527" s="73">
        <v>629</v>
      </c>
      <c r="B527" s="73" t="s">
        <v>37213</v>
      </c>
      <c r="C527" s="90">
        <v>32874</v>
      </c>
      <c r="D527" s="90">
        <v>2958465</v>
      </c>
    </row>
    <row r="528" spans="1:4" ht="15">
      <c r="A528" s="73">
        <v>631</v>
      </c>
      <c r="B528" s="73" t="s">
        <v>2276</v>
      </c>
      <c r="C528" s="90">
        <v>32874</v>
      </c>
      <c r="D528" s="90">
        <v>2958465</v>
      </c>
    </row>
    <row r="529" spans="1:4" ht="15">
      <c r="A529" s="73">
        <v>632</v>
      </c>
      <c r="B529" s="73" t="s">
        <v>37214</v>
      </c>
      <c r="C529" s="90">
        <v>32874</v>
      </c>
      <c r="D529" s="90">
        <v>2958465</v>
      </c>
    </row>
    <row r="530" spans="1:4" ht="15">
      <c r="A530" s="73">
        <v>633</v>
      </c>
      <c r="B530" s="73" t="s">
        <v>37215</v>
      </c>
      <c r="C530" s="90">
        <v>32874</v>
      </c>
      <c r="D530" s="90">
        <v>2958465</v>
      </c>
    </row>
    <row r="531" spans="1:4" ht="15">
      <c r="A531" s="73">
        <v>634</v>
      </c>
      <c r="B531" s="73" t="s">
        <v>2057</v>
      </c>
      <c r="C531" s="90">
        <v>32874</v>
      </c>
      <c r="D531" s="90">
        <v>2958465</v>
      </c>
    </row>
    <row r="532" spans="1:4" ht="15">
      <c r="A532" s="73">
        <v>635</v>
      </c>
      <c r="B532" s="73" t="s">
        <v>1153</v>
      </c>
      <c r="C532" s="90">
        <v>32874</v>
      </c>
      <c r="D532" s="90">
        <v>2958465</v>
      </c>
    </row>
    <row r="533" spans="1:4" ht="15">
      <c r="A533" s="73">
        <v>636</v>
      </c>
      <c r="B533" s="73" t="s">
        <v>37216</v>
      </c>
      <c r="C533" s="90">
        <v>32874</v>
      </c>
      <c r="D533" s="90">
        <v>2958465</v>
      </c>
    </row>
    <row r="534" spans="1:4" ht="15">
      <c r="A534" s="73">
        <v>637</v>
      </c>
      <c r="B534" s="73" t="s">
        <v>37217</v>
      </c>
      <c r="C534" s="90">
        <v>32874</v>
      </c>
      <c r="D534" s="90">
        <v>2958465</v>
      </c>
    </row>
    <row r="535" spans="1:4" ht="15">
      <c r="A535" s="73">
        <v>638</v>
      </c>
      <c r="B535" s="73" t="s">
        <v>2126</v>
      </c>
      <c r="C535" s="90">
        <v>32874</v>
      </c>
      <c r="D535" s="90">
        <v>2958465</v>
      </c>
    </row>
    <row r="536" spans="1:4" ht="15">
      <c r="A536" s="73">
        <v>639</v>
      </c>
      <c r="B536" s="73" t="s">
        <v>37218</v>
      </c>
      <c r="C536" s="90">
        <v>32874</v>
      </c>
      <c r="D536" s="90">
        <v>2958465</v>
      </c>
    </row>
    <row r="537" spans="1:4" ht="15">
      <c r="A537" s="73">
        <v>640</v>
      </c>
      <c r="B537" s="73" t="s">
        <v>37219</v>
      </c>
      <c r="C537" s="90">
        <v>32874</v>
      </c>
      <c r="D537" s="90">
        <v>2958465</v>
      </c>
    </row>
    <row r="538" spans="1:4" ht="15">
      <c r="A538" s="73">
        <v>641</v>
      </c>
      <c r="B538" s="73" t="s">
        <v>2278</v>
      </c>
      <c r="C538" s="90">
        <v>32874</v>
      </c>
      <c r="D538" s="90">
        <v>2958465</v>
      </c>
    </row>
    <row r="539" spans="1:4" ht="15">
      <c r="A539" s="73">
        <v>642</v>
      </c>
      <c r="B539" s="73" t="s">
        <v>37220</v>
      </c>
      <c r="C539" s="90">
        <v>32874</v>
      </c>
      <c r="D539" s="90">
        <v>2958465</v>
      </c>
    </row>
    <row r="540" spans="1:4" ht="15">
      <c r="A540" s="73">
        <v>643</v>
      </c>
      <c r="B540" s="73" t="s">
        <v>2294</v>
      </c>
      <c r="C540" s="90">
        <v>32874</v>
      </c>
      <c r="D540" s="90">
        <v>2958465</v>
      </c>
    </row>
    <row r="541" spans="1:4" ht="15">
      <c r="A541" s="73">
        <v>644</v>
      </c>
      <c r="B541" s="73" t="s">
        <v>37221</v>
      </c>
      <c r="C541" s="90">
        <v>32874</v>
      </c>
      <c r="D541" s="90">
        <v>2958465</v>
      </c>
    </row>
    <row r="542" spans="1:4" ht="15">
      <c r="A542" s="73">
        <v>645</v>
      </c>
      <c r="B542" s="73" t="s">
        <v>37222</v>
      </c>
      <c r="C542" s="90">
        <v>32874</v>
      </c>
      <c r="D542" s="90">
        <v>2958465</v>
      </c>
    </row>
    <row r="543" spans="1:4" ht="15">
      <c r="A543" s="73">
        <v>646</v>
      </c>
      <c r="B543" s="73" t="s">
        <v>37223</v>
      </c>
      <c r="C543" s="90">
        <v>32874</v>
      </c>
      <c r="D543" s="90">
        <v>2958465</v>
      </c>
    </row>
    <row r="544" spans="1:4" ht="15">
      <c r="A544" s="73">
        <v>647</v>
      </c>
      <c r="B544" s="73" t="s">
        <v>37224</v>
      </c>
      <c r="C544" s="90">
        <v>32874</v>
      </c>
      <c r="D544" s="90">
        <v>2958465</v>
      </c>
    </row>
    <row r="545" spans="1:4" ht="15">
      <c r="A545" s="73">
        <v>648</v>
      </c>
      <c r="B545" s="73" t="s">
        <v>37225</v>
      </c>
      <c r="C545" s="90">
        <v>32874</v>
      </c>
      <c r="D545" s="90">
        <v>2958465</v>
      </c>
    </row>
    <row r="546" spans="1:4" ht="15">
      <c r="A546" s="73">
        <v>651</v>
      </c>
      <c r="B546" s="73" t="s">
        <v>37226</v>
      </c>
      <c r="C546" s="90">
        <v>32874</v>
      </c>
      <c r="D546" s="90">
        <v>2958465</v>
      </c>
    </row>
    <row r="547" spans="1:4" ht="15">
      <c r="A547" s="73">
        <v>652</v>
      </c>
      <c r="B547" s="73" t="s">
        <v>37227</v>
      </c>
      <c r="C547" s="90">
        <v>32874</v>
      </c>
      <c r="D547" s="90">
        <v>2958465</v>
      </c>
    </row>
    <row r="548" spans="1:4" ht="15">
      <c r="A548" s="73">
        <v>653</v>
      </c>
      <c r="B548" s="73" t="s">
        <v>37228</v>
      </c>
      <c r="C548" s="90">
        <v>32874</v>
      </c>
      <c r="D548" s="90">
        <v>2958465</v>
      </c>
    </row>
    <row r="549" spans="1:4" ht="15">
      <c r="A549" s="73">
        <v>654</v>
      </c>
      <c r="B549" s="73" t="s">
        <v>37229</v>
      </c>
      <c r="C549" s="90">
        <v>32874</v>
      </c>
      <c r="D549" s="90">
        <v>2958465</v>
      </c>
    </row>
    <row r="550" spans="1:4" ht="15">
      <c r="A550" s="73">
        <v>655</v>
      </c>
      <c r="B550" s="73" t="s">
        <v>37230</v>
      </c>
      <c r="C550" s="90">
        <v>32874</v>
      </c>
      <c r="D550" s="90">
        <v>2958465</v>
      </c>
    </row>
    <row r="551" spans="1:4" ht="15">
      <c r="A551" s="73">
        <v>656</v>
      </c>
      <c r="B551" s="73" t="s">
        <v>37231</v>
      </c>
      <c r="C551" s="90">
        <v>32874</v>
      </c>
      <c r="D551" s="90">
        <v>2958465</v>
      </c>
    </row>
    <row r="552" spans="1:4" ht="15">
      <c r="A552" s="73">
        <v>657</v>
      </c>
      <c r="B552" s="73" t="s">
        <v>37232</v>
      </c>
      <c r="C552" s="90">
        <v>32874</v>
      </c>
      <c r="D552" s="90">
        <v>2958465</v>
      </c>
    </row>
    <row r="553" spans="1:4" ht="15">
      <c r="A553" s="73">
        <v>658</v>
      </c>
      <c r="B553" s="73" t="s">
        <v>37233</v>
      </c>
      <c r="C553" s="90">
        <v>32874</v>
      </c>
      <c r="D553" s="90">
        <v>2958465</v>
      </c>
    </row>
    <row r="554" spans="1:4" ht="15">
      <c r="A554" s="73">
        <v>659</v>
      </c>
      <c r="B554" s="73" t="s">
        <v>37234</v>
      </c>
      <c r="C554" s="90">
        <v>32874</v>
      </c>
      <c r="D554" s="90">
        <v>2958465</v>
      </c>
    </row>
    <row r="555" spans="1:4" ht="15">
      <c r="A555" s="73">
        <v>660</v>
      </c>
      <c r="B555" s="73" t="s">
        <v>37235</v>
      </c>
      <c r="C555" s="90">
        <v>32874</v>
      </c>
      <c r="D555" s="90">
        <v>2958465</v>
      </c>
    </row>
    <row r="556" spans="1:4" ht="15">
      <c r="A556" s="73">
        <v>661</v>
      </c>
      <c r="B556" s="73" t="s">
        <v>37236</v>
      </c>
      <c r="C556" s="90">
        <v>32874</v>
      </c>
      <c r="D556" s="90">
        <v>2958465</v>
      </c>
    </row>
    <row r="557" spans="1:4" ht="15">
      <c r="A557" s="73">
        <v>662</v>
      </c>
      <c r="B557" s="73" t="s">
        <v>37237</v>
      </c>
      <c r="C557" s="90">
        <v>32874</v>
      </c>
      <c r="D557" s="90">
        <v>2958465</v>
      </c>
    </row>
    <row r="558" spans="1:4" ht="15">
      <c r="A558" s="73">
        <v>663</v>
      </c>
      <c r="B558" s="73" t="s">
        <v>37238</v>
      </c>
      <c r="C558" s="90">
        <v>32874</v>
      </c>
      <c r="D558" s="90">
        <v>2958465</v>
      </c>
    </row>
    <row r="559" spans="1:4" ht="15">
      <c r="A559" s="73">
        <v>664</v>
      </c>
      <c r="B559" s="73" t="s">
        <v>37239</v>
      </c>
      <c r="C559" s="90">
        <v>32874</v>
      </c>
      <c r="D559" s="90">
        <v>2958465</v>
      </c>
    </row>
    <row r="560" spans="1:4" ht="15">
      <c r="A560" s="73">
        <v>665</v>
      </c>
      <c r="B560" s="73" t="s">
        <v>37240</v>
      </c>
      <c r="C560" s="90">
        <v>32874</v>
      </c>
      <c r="D560" s="90">
        <v>2958465</v>
      </c>
    </row>
    <row r="561" spans="1:4" ht="15">
      <c r="A561" s="73">
        <v>666</v>
      </c>
      <c r="B561" s="73" t="s">
        <v>2262</v>
      </c>
      <c r="C561" s="90">
        <v>32874</v>
      </c>
      <c r="D561" s="90">
        <v>2958465</v>
      </c>
    </row>
    <row r="562" spans="1:4" ht="15">
      <c r="A562" s="73">
        <v>667</v>
      </c>
      <c r="B562" s="73" t="s">
        <v>37241</v>
      </c>
      <c r="C562" s="90">
        <v>32874</v>
      </c>
      <c r="D562" s="90">
        <v>2958465</v>
      </c>
    </row>
    <row r="563" spans="1:4" ht="15">
      <c r="A563" s="73">
        <v>669</v>
      </c>
      <c r="B563" s="73" t="s">
        <v>1923</v>
      </c>
      <c r="C563" s="90">
        <v>32874</v>
      </c>
      <c r="D563" s="90">
        <v>2958465</v>
      </c>
    </row>
    <row r="564" spans="1:4" ht="15">
      <c r="A564" s="73">
        <v>670</v>
      </c>
      <c r="B564" s="73" t="s">
        <v>2295</v>
      </c>
      <c r="C564" s="90">
        <v>32874</v>
      </c>
      <c r="D564" s="90">
        <v>2958465</v>
      </c>
    </row>
    <row r="565" spans="1:4" ht="15">
      <c r="A565" s="73">
        <v>671</v>
      </c>
      <c r="B565" s="73" t="s">
        <v>1882</v>
      </c>
      <c r="C565" s="90">
        <v>32874</v>
      </c>
      <c r="D565" s="90">
        <v>2958465</v>
      </c>
    </row>
    <row r="566" spans="1:4" ht="15">
      <c r="A566" s="73">
        <v>672</v>
      </c>
      <c r="B566" s="73" t="s">
        <v>2187</v>
      </c>
      <c r="C566" s="90">
        <v>32874</v>
      </c>
      <c r="D566" s="90">
        <v>2958465</v>
      </c>
    </row>
    <row r="567" spans="1:4" ht="15">
      <c r="A567" s="73">
        <v>673</v>
      </c>
      <c r="B567" s="73" t="s">
        <v>37242</v>
      </c>
      <c r="C567" s="90">
        <v>32874</v>
      </c>
      <c r="D567" s="90">
        <v>2958465</v>
      </c>
    </row>
    <row r="568" spans="1:4" ht="15">
      <c r="A568" s="73">
        <v>674</v>
      </c>
      <c r="B568" s="73" t="s">
        <v>2270</v>
      </c>
      <c r="C568" s="90">
        <v>32874</v>
      </c>
      <c r="D568" s="90">
        <v>2958465</v>
      </c>
    </row>
    <row r="569" spans="1:4" ht="15">
      <c r="A569" s="73">
        <v>675</v>
      </c>
      <c r="B569" s="73" t="s">
        <v>37243</v>
      </c>
      <c r="C569" s="90">
        <v>32874</v>
      </c>
      <c r="D569" s="90">
        <v>2958465</v>
      </c>
    </row>
    <row r="570" spans="1:4" ht="15">
      <c r="A570" s="73">
        <v>676</v>
      </c>
      <c r="B570" s="73" t="s">
        <v>902</v>
      </c>
      <c r="C570" s="90">
        <v>32874</v>
      </c>
      <c r="D570" s="90">
        <v>2958465</v>
      </c>
    </row>
    <row r="571" spans="1:4" ht="15">
      <c r="A571" s="73">
        <v>677</v>
      </c>
      <c r="B571" s="73" t="s">
        <v>37244</v>
      </c>
      <c r="C571" s="90">
        <v>32874</v>
      </c>
      <c r="D571" s="90">
        <v>2958465</v>
      </c>
    </row>
    <row r="572" spans="1:4" ht="15">
      <c r="A572" s="73">
        <v>678</v>
      </c>
      <c r="B572" s="73" t="s">
        <v>37245</v>
      </c>
      <c r="C572" s="90">
        <v>32874</v>
      </c>
      <c r="D572" s="90">
        <v>2958465</v>
      </c>
    </row>
    <row r="573" spans="1:4" ht="15">
      <c r="A573" s="73">
        <v>679</v>
      </c>
      <c r="B573" s="73" t="s">
        <v>133</v>
      </c>
      <c r="C573" s="90">
        <v>32874</v>
      </c>
      <c r="D573" s="90">
        <v>2958465</v>
      </c>
    </row>
    <row r="574" spans="1:4" ht="15">
      <c r="A574" s="73">
        <v>680</v>
      </c>
      <c r="B574" s="73" t="s">
        <v>37246</v>
      </c>
      <c r="C574" s="90">
        <v>32874</v>
      </c>
      <c r="D574" s="90">
        <v>2958465</v>
      </c>
    </row>
    <row r="575" spans="1:4" ht="15">
      <c r="A575" s="73">
        <v>681</v>
      </c>
      <c r="B575" s="73" t="s">
        <v>2222</v>
      </c>
      <c r="C575" s="90">
        <v>32874</v>
      </c>
      <c r="D575" s="90">
        <v>2958465</v>
      </c>
    </row>
    <row r="576" spans="1:4" ht="15">
      <c r="A576" s="73">
        <v>683</v>
      </c>
      <c r="B576" s="95">
        <v>45172</v>
      </c>
      <c r="C576" s="90">
        <v>32874</v>
      </c>
      <c r="D576" s="90">
        <v>2958465</v>
      </c>
    </row>
    <row r="577" spans="1:4" ht="15">
      <c r="A577" s="73">
        <v>684</v>
      </c>
      <c r="B577" s="95">
        <v>45174</v>
      </c>
      <c r="C577" s="90">
        <v>32874</v>
      </c>
      <c r="D577" s="90">
        <v>2958465</v>
      </c>
    </row>
    <row r="578" spans="1:4" ht="15">
      <c r="A578" s="73">
        <v>685</v>
      </c>
      <c r="B578" s="73" t="s">
        <v>37247</v>
      </c>
      <c r="C578" s="90">
        <v>32874</v>
      </c>
      <c r="D578" s="90">
        <v>2958465</v>
      </c>
    </row>
    <row r="579" spans="1:4" ht="15">
      <c r="A579" s="73">
        <v>686</v>
      </c>
      <c r="B579" s="73" t="s">
        <v>37248</v>
      </c>
      <c r="C579" s="90">
        <v>32874</v>
      </c>
      <c r="D579" s="90">
        <v>2958465</v>
      </c>
    </row>
    <row r="580" spans="1:4" ht="15">
      <c r="A580" s="73">
        <v>687</v>
      </c>
      <c r="B580" s="73" t="s">
        <v>37249</v>
      </c>
      <c r="C580" s="90">
        <v>32874</v>
      </c>
      <c r="D580" s="90">
        <v>2958465</v>
      </c>
    </row>
    <row r="581" spans="1:4" ht="15">
      <c r="A581" s="73">
        <v>688</v>
      </c>
      <c r="B581" s="73" t="s">
        <v>37250</v>
      </c>
      <c r="C581" s="90">
        <v>32874</v>
      </c>
      <c r="D581" s="90">
        <v>2958465</v>
      </c>
    </row>
    <row r="582" spans="1:4" ht="15">
      <c r="A582" s="73">
        <v>689</v>
      </c>
      <c r="B582" s="73" t="s">
        <v>37251</v>
      </c>
      <c r="C582" s="90">
        <v>32874</v>
      </c>
      <c r="D582" s="90">
        <v>2958465</v>
      </c>
    </row>
    <row r="583" spans="1:4" ht="15">
      <c r="A583" s="73">
        <v>690</v>
      </c>
      <c r="B583" s="73" t="s">
        <v>2285</v>
      </c>
      <c r="C583" s="90">
        <v>32874</v>
      </c>
      <c r="D583" s="90">
        <v>2958465</v>
      </c>
    </row>
    <row r="584" spans="1:4" ht="15">
      <c r="A584" s="73">
        <v>691</v>
      </c>
      <c r="B584" s="73" t="s">
        <v>37252</v>
      </c>
      <c r="C584" s="90">
        <v>32874</v>
      </c>
      <c r="D584" s="90">
        <v>2958465</v>
      </c>
    </row>
    <row r="585" spans="1:4" ht="15">
      <c r="A585" s="73">
        <v>692</v>
      </c>
      <c r="B585" s="73" t="s">
        <v>37253</v>
      </c>
      <c r="C585" s="90">
        <v>32874</v>
      </c>
      <c r="D585" s="90">
        <v>2958465</v>
      </c>
    </row>
    <row r="586" spans="1:4" ht="15">
      <c r="A586" s="73">
        <v>693</v>
      </c>
      <c r="B586" s="73" t="s">
        <v>37254</v>
      </c>
      <c r="C586" s="90">
        <v>32874</v>
      </c>
      <c r="D586" s="90">
        <v>2958465</v>
      </c>
    </row>
    <row r="587" spans="1:4" ht="15">
      <c r="A587" s="73">
        <v>694</v>
      </c>
      <c r="B587" s="73" t="s">
        <v>37255</v>
      </c>
      <c r="C587" s="90">
        <v>32874</v>
      </c>
      <c r="D587" s="90">
        <v>2958465</v>
      </c>
    </row>
    <row r="588" spans="1:4" ht="15">
      <c r="A588" s="73">
        <v>695</v>
      </c>
      <c r="B588" s="73" t="s">
        <v>37256</v>
      </c>
      <c r="C588" s="90">
        <v>32874</v>
      </c>
      <c r="D588" s="90">
        <v>2958465</v>
      </c>
    </row>
    <row r="589" spans="1:4" ht="15">
      <c r="A589" s="73">
        <v>696</v>
      </c>
      <c r="B589" s="73" t="s">
        <v>1931</v>
      </c>
      <c r="C589" s="90">
        <v>32874</v>
      </c>
      <c r="D589" s="90">
        <v>2958465</v>
      </c>
    </row>
    <row r="590" spans="1:4" ht="15">
      <c r="A590" s="73">
        <v>697</v>
      </c>
      <c r="B590" s="73" t="s">
        <v>37257</v>
      </c>
      <c r="C590" s="90">
        <v>32874</v>
      </c>
      <c r="D590" s="90">
        <v>2958465</v>
      </c>
    </row>
    <row r="591" spans="1:4" ht="15">
      <c r="A591" s="73">
        <v>698</v>
      </c>
      <c r="B591" s="73" t="s">
        <v>37258</v>
      </c>
      <c r="C591" s="90">
        <v>32874</v>
      </c>
      <c r="D591" s="90">
        <v>2958465</v>
      </c>
    </row>
    <row r="592" spans="1:4" ht="15">
      <c r="A592" s="73">
        <v>699</v>
      </c>
      <c r="B592" s="73" t="s">
        <v>2295</v>
      </c>
      <c r="C592" s="90">
        <v>32874</v>
      </c>
      <c r="D592" s="90">
        <v>2958465</v>
      </c>
    </row>
    <row r="593" spans="1:4" ht="15">
      <c r="A593" s="73">
        <v>700</v>
      </c>
      <c r="B593" s="73" t="s">
        <v>37259</v>
      </c>
      <c r="C593" s="90">
        <v>32874</v>
      </c>
      <c r="D593" s="90">
        <v>2958465</v>
      </c>
    </row>
    <row r="594" spans="1:4" ht="15">
      <c r="A594" s="73">
        <v>701</v>
      </c>
      <c r="B594" s="73" t="s">
        <v>1154</v>
      </c>
      <c r="C594" s="90">
        <v>32874</v>
      </c>
      <c r="D594" s="90">
        <v>2958465</v>
      </c>
    </row>
    <row r="595" spans="1:4" ht="15">
      <c r="A595" s="73">
        <v>702</v>
      </c>
      <c r="B595" s="73" t="s">
        <v>37260</v>
      </c>
      <c r="C595" s="90">
        <v>32874</v>
      </c>
      <c r="D595" s="90">
        <v>2958465</v>
      </c>
    </row>
    <row r="596" spans="1:4" ht="15">
      <c r="A596" s="73">
        <v>705</v>
      </c>
      <c r="B596" s="73" t="s">
        <v>37261</v>
      </c>
      <c r="C596" s="90">
        <v>32874</v>
      </c>
      <c r="D596" s="90">
        <v>2958465</v>
      </c>
    </row>
    <row r="597" spans="1:4" ht="15">
      <c r="A597" s="73">
        <v>706</v>
      </c>
      <c r="B597" s="73" t="s">
        <v>37262</v>
      </c>
      <c r="C597" s="90">
        <v>32874</v>
      </c>
      <c r="D597" s="90">
        <v>2958465</v>
      </c>
    </row>
    <row r="598" spans="1:4" ht="15">
      <c r="A598" s="73">
        <v>707</v>
      </c>
      <c r="B598" s="73" t="s">
        <v>37263</v>
      </c>
      <c r="C598" s="90">
        <v>32874</v>
      </c>
      <c r="D598" s="90">
        <v>2958465</v>
      </c>
    </row>
    <row r="599" spans="1:4" ht="15">
      <c r="A599" s="73">
        <v>708</v>
      </c>
      <c r="B599" s="73" t="s">
        <v>37264</v>
      </c>
      <c r="C599" s="90">
        <v>32874</v>
      </c>
      <c r="D599" s="90">
        <v>2958465</v>
      </c>
    </row>
    <row r="600" spans="1:4" ht="15">
      <c r="A600" s="73">
        <v>709</v>
      </c>
      <c r="B600" s="73" t="s">
        <v>37265</v>
      </c>
      <c r="C600" s="90">
        <v>32874</v>
      </c>
      <c r="D600" s="90">
        <v>2958465</v>
      </c>
    </row>
    <row r="601" spans="1:4" ht="15">
      <c r="A601" s="73">
        <v>710</v>
      </c>
      <c r="B601" s="73" t="s">
        <v>133</v>
      </c>
      <c r="C601" s="90">
        <v>32874</v>
      </c>
      <c r="D601" s="90">
        <v>2958465</v>
      </c>
    </row>
    <row r="602" spans="1:4" ht="15">
      <c r="A602" s="73">
        <v>711</v>
      </c>
      <c r="B602" s="73" t="s">
        <v>37266</v>
      </c>
      <c r="C602" s="90">
        <v>32874</v>
      </c>
      <c r="D602" s="90">
        <v>2958465</v>
      </c>
    </row>
    <row r="603" spans="1:4" ht="15">
      <c r="A603" s="73">
        <v>712</v>
      </c>
      <c r="B603" s="73" t="s">
        <v>37267</v>
      </c>
      <c r="C603" s="90">
        <v>32874</v>
      </c>
      <c r="D603" s="90">
        <v>2958465</v>
      </c>
    </row>
    <row r="604" spans="1:4" ht="15">
      <c r="A604" s="73">
        <v>713</v>
      </c>
      <c r="B604" s="73" t="s">
        <v>1024</v>
      </c>
      <c r="C604" s="90">
        <v>32874</v>
      </c>
      <c r="D604" s="90">
        <v>2958465</v>
      </c>
    </row>
    <row r="605" spans="1:4" ht="15">
      <c r="A605" s="73">
        <v>714</v>
      </c>
      <c r="B605" s="73" t="s">
        <v>37268</v>
      </c>
      <c r="C605" s="90">
        <v>32874</v>
      </c>
      <c r="D605" s="90">
        <v>2958465</v>
      </c>
    </row>
    <row r="606" spans="1:4" ht="15">
      <c r="A606" s="73">
        <v>715</v>
      </c>
      <c r="B606" s="73" t="s">
        <v>2296</v>
      </c>
      <c r="C606" s="90">
        <v>32874</v>
      </c>
      <c r="D606" s="90">
        <v>2958465</v>
      </c>
    </row>
    <row r="607" spans="1:4" ht="15">
      <c r="A607" s="73">
        <v>716</v>
      </c>
      <c r="B607" s="73" t="s">
        <v>37269</v>
      </c>
      <c r="C607" s="90">
        <v>32874</v>
      </c>
      <c r="D607" s="90">
        <v>2958465</v>
      </c>
    </row>
    <row r="608" spans="1:4" ht="15">
      <c r="A608" s="73">
        <v>717</v>
      </c>
      <c r="B608" s="73" t="s">
        <v>2122</v>
      </c>
      <c r="C608" s="90">
        <v>32874</v>
      </c>
      <c r="D608" s="90">
        <v>2958465</v>
      </c>
    </row>
    <row r="609" spans="1:4" ht="15">
      <c r="A609" s="73">
        <v>718</v>
      </c>
      <c r="B609" s="73" t="s">
        <v>37270</v>
      </c>
      <c r="C609" s="90">
        <v>32874</v>
      </c>
      <c r="D609" s="90">
        <v>2958465</v>
      </c>
    </row>
    <row r="610" spans="1:4" ht="15">
      <c r="A610" s="73">
        <v>719</v>
      </c>
      <c r="B610" s="73" t="s">
        <v>2297</v>
      </c>
      <c r="C610" s="90">
        <v>32874</v>
      </c>
      <c r="D610" s="90">
        <v>2958465</v>
      </c>
    </row>
    <row r="611" spans="1:4" ht="15">
      <c r="A611" s="73">
        <v>720</v>
      </c>
      <c r="B611" s="73" t="s">
        <v>2120</v>
      </c>
      <c r="C611" s="90">
        <v>32874</v>
      </c>
      <c r="D611" s="90">
        <v>2958465</v>
      </c>
    </row>
    <row r="612" spans="1:4" ht="15">
      <c r="A612" s="73">
        <v>721</v>
      </c>
      <c r="B612" s="73" t="s">
        <v>37271</v>
      </c>
      <c r="C612" s="90">
        <v>32874</v>
      </c>
      <c r="D612" s="90">
        <v>2958465</v>
      </c>
    </row>
    <row r="613" spans="1:4" ht="15">
      <c r="A613" s="73">
        <v>722</v>
      </c>
      <c r="B613" s="73" t="s">
        <v>37272</v>
      </c>
      <c r="C613" s="90">
        <v>36892</v>
      </c>
      <c r="D613" s="90">
        <v>2958465</v>
      </c>
    </row>
    <row r="614" spans="1:4" ht="15">
      <c r="A614" s="73">
        <v>723</v>
      </c>
      <c r="B614" s="73" t="s">
        <v>37273</v>
      </c>
      <c r="C614" s="90">
        <v>32874</v>
      </c>
      <c r="D614" s="90">
        <v>2958465</v>
      </c>
    </row>
    <row r="615" spans="1:4" ht="15">
      <c r="A615" s="73">
        <v>724</v>
      </c>
      <c r="B615" s="73" t="s">
        <v>37274</v>
      </c>
      <c r="C615" s="90">
        <v>32874</v>
      </c>
      <c r="D615" s="90">
        <v>2958465</v>
      </c>
    </row>
    <row r="616" spans="1:4" ht="15">
      <c r="A616" s="73">
        <v>725</v>
      </c>
      <c r="B616" s="73" t="s">
        <v>37275</v>
      </c>
      <c r="C616" s="90">
        <v>32874</v>
      </c>
      <c r="D616" s="90">
        <v>2958465</v>
      </c>
    </row>
    <row r="617" spans="1:4" ht="15">
      <c r="A617" s="73">
        <v>726</v>
      </c>
      <c r="B617" s="73" t="s">
        <v>37276</v>
      </c>
      <c r="C617" s="90">
        <v>32874</v>
      </c>
      <c r="D617" s="90">
        <v>2958465</v>
      </c>
    </row>
    <row r="618" spans="1:4" ht="15">
      <c r="A618" s="73">
        <v>727</v>
      </c>
      <c r="B618" s="73" t="s">
        <v>37277</v>
      </c>
      <c r="C618" s="90">
        <v>32874</v>
      </c>
      <c r="D618" s="90">
        <v>2958465</v>
      </c>
    </row>
    <row r="619" spans="1:4" ht="15">
      <c r="A619" s="73">
        <v>728</v>
      </c>
      <c r="B619" s="73" t="s">
        <v>37278</v>
      </c>
      <c r="C619" s="90">
        <v>32874</v>
      </c>
      <c r="D619" s="90">
        <v>2958465</v>
      </c>
    </row>
    <row r="620" spans="1:4" ht="15">
      <c r="A620" s="73">
        <v>729</v>
      </c>
      <c r="B620" s="73" t="s">
        <v>37279</v>
      </c>
      <c r="C620" s="90">
        <v>32874</v>
      </c>
      <c r="D620" s="90">
        <v>2958465</v>
      </c>
    </row>
    <row r="621" spans="1:4" ht="15">
      <c r="A621" s="73">
        <v>730</v>
      </c>
      <c r="B621" s="73" t="s">
        <v>37280</v>
      </c>
      <c r="C621" s="90">
        <v>32874</v>
      </c>
      <c r="D621" s="90">
        <v>2958465</v>
      </c>
    </row>
    <row r="622" spans="1:4" ht="15">
      <c r="A622" s="73">
        <v>731</v>
      </c>
      <c r="B622" s="73" t="s">
        <v>844</v>
      </c>
      <c r="C622" s="90">
        <v>32874</v>
      </c>
      <c r="D622" s="90">
        <v>2958465</v>
      </c>
    </row>
    <row r="623" spans="1:4" ht="15">
      <c r="A623" s="73">
        <v>732</v>
      </c>
      <c r="B623" s="73" t="s">
        <v>37281</v>
      </c>
      <c r="C623" s="90">
        <v>32874</v>
      </c>
      <c r="D623" s="90">
        <v>2958465</v>
      </c>
    </row>
    <row r="624" spans="1:4" ht="15">
      <c r="A624" s="73">
        <v>734</v>
      </c>
      <c r="B624" s="73" t="s">
        <v>2293</v>
      </c>
      <c r="C624" s="90">
        <v>32874</v>
      </c>
      <c r="D624" s="90">
        <v>2958465</v>
      </c>
    </row>
    <row r="625" spans="1:4" ht="15">
      <c r="A625" s="73">
        <v>735</v>
      </c>
      <c r="B625" s="73" t="s">
        <v>1945</v>
      </c>
      <c r="C625" s="90">
        <v>32874</v>
      </c>
      <c r="D625" s="90">
        <v>2958465</v>
      </c>
    </row>
    <row r="626" spans="1:4" ht="15">
      <c r="A626" s="73">
        <v>736</v>
      </c>
      <c r="B626" s="73" t="s">
        <v>37282</v>
      </c>
      <c r="C626" s="90">
        <v>32874</v>
      </c>
      <c r="D626" s="90">
        <v>2958465</v>
      </c>
    </row>
    <row r="627" spans="1:4" ht="15">
      <c r="A627" s="73">
        <v>737</v>
      </c>
      <c r="B627" s="73" t="s">
        <v>2203</v>
      </c>
      <c r="C627" s="90">
        <v>32874</v>
      </c>
      <c r="D627" s="90">
        <v>2958465</v>
      </c>
    </row>
    <row r="628" spans="1:4" ht="15">
      <c r="A628" s="73">
        <v>738</v>
      </c>
      <c r="B628" s="73" t="s">
        <v>2112</v>
      </c>
      <c r="C628" s="90">
        <v>32874</v>
      </c>
      <c r="D628" s="90">
        <v>2958465</v>
      </c>
    </row>
    <row r="629" spans="1:4" ht="15">
      <c r="A629" s="73">
        <v>739</v>
      </c>
      <c r="B629" s="73" t="s">
        <v>37283</v>
      </c>
      <c r="C629" s="90">
        <v>32874</v>
      </c>
      <c r="D629" s="90">
        <v>2958465</v>
      </c>
    </row>
    <row r="630" spans="1:4" ht="15">
      <c r="A630" s="73">
        <v>740</v>
      </c>
      <c r="B630" s="73" t="s">
        <v>37284</v>
      </c>
      <c r="C630" s="90">
        <v>32874</v>
      </c>
      <c r="D630" s="90">
        <v>2958465</v>
      </c>
    </row>
    <row r="631" spans="1:4" ht="15">
      <c r="A631" s="73">
        <v>741</v>
      </c>
      <c r="B631" s="73" t="s">
        <v>37285</v>
      </c>
      <c r="C631" s="90">
        <v>32874</v>
      </c>
      <c r="D631" s="90">
        <v>2958465</v>
      </c>
    </row>
    <row r="632" spans="1:4" ht="15">
      <c r="A632" s="73">
        <v>742</v>
      </c>
      <c r="B632" s="73" t="s">
        <v>37286</v>
      </c>
      <c r="C632" s="90">
        <v>32874</v>
      </c>
      <c r="D632" s="90">
        <v>2958465</v>
      </c>
    </row>
    <row r="633" spans="1:4" ht="15">
      <c r="A633" s="73">
        <v>743</v>
      </c>
      <c r="B633" s="73" t="s">
        <v>1885</v>
      </c>
      <c r="C633" s="90">
        <v>32874</v>
      </c>
      <c r="D633" s="90">
        <v>2958465</v>
      </c>
    </row>
    <row r="634" spans="1:4" ht="15">
      <c r="A634" s="73">
        <v>744</v>
      </c>
      <c r="B634" s="73" t="s">
        <v>1942</v>
      </c>
      <c r="C634" s="90">
        <v>32874</v>
      </c>
      <c r="D634" s="90">
        <v>2958465</v>
      </c>
    </row>
    <row r="635" spans="1:4" ht="15">
      <c r="A635" s="73">
        <v>745</v>
      </c>
      <c r="B635" s="73" t="s">
        <v>37287</v>
      </c>
      <c r="C635" s="90">
        <v>32874</v>
      </c>
      <c r="D635" s="90">
        <v>2958465</v>
      </c>
    </row>
    <row r="636" spans="1:4" ht="15">
      <c r="A636" s="73">
        <v>746</v>
      </c>
      <c r="B636" s="73" t="s">
        <v>2269</v>
      </c>
      <c r="C636" s="90">
        <v>32874</v>
      </c>
      <c r="D636" s="90">
        <v>2958465</v>
      </c>
    </row>
    <row r="637" spans="1:4" ht="15">
      <c r="A637" s="73">
        <v>747</v>
      </c>
      <c r="B637" s="73" t="s">
        <v>37288</v>
      </c>
      <c r="C637" s="90">
        <v>32874</v>
      </c>
      <c r="D637" s="90">
        <v>2958465</v>
      </c>
    </row>
    <row r="638" spans="1:4" ht="15">
      <c r="A638" s="73">
        <v>748</v>
      </c>
      <c r="B638" s="73" t="s">
        <v>37289</v>
      </c>
      <c r="C638" s="90">
        <v>32874</v>
      </c>
      <c r="D638" s="90">
        <v>2958465</v>
      </c>
    </row>
    <row r="639" spans="1:4" ht="15">
      <c r="A639" s="73">
        <v>749</v>
      </c>
      <c r="B639" s="73" t="s">
        <v>37290</v>
      </c>
      <c r="C639" s="90">
        <v>32874</v>
      </c>
      <c r="D639" s="90">
        <v>2958465</v>
      </c>
    </row>
    <row r="640" spans="1:4" ht="15">
      <c r="A640" s="73">
        <v>754</v>
      </c>
      <c r="B640" s="73" t="s">
        <v>37291</v>
      </c>
      <c r="C640" s="90">
        <v>32874</v>
      </c>
      <c r="D640" s="90">
        <v>2958465</v>
      </c>
    </row>
    <row r="641" spans="1:4" ht="15">
      <c r="A641" s="73">
        <v>755</v>
      </c>
      <c r="B641" s="73" t="s">
        <v>37292</v>
      </c>
      <c r="C641" s="90">
        <v>32874</v>
      </c>
      <c r="D641" s="90">
        <v>2958465</v>
      </c>
    </row>
    <row r="642" spans="1:4" ht="15">
      <c r="A642" s="73">
        <v>756</v>
      </c>
      <c r="B642" s="73" t="s">
        <v>37293</v>
      </c>
      <c r="C642" s="90">
        <v>32874</v>
      </c>
      <c r="D642" s="90">
        <v>2958465</v>
      </c>
    </row>
    <row r="643" spans="1:4" ht="15">
      <c r="A643" s="73">
        <v>757</v>
      </c>
      <c r="B643" s="73" t="s">
        <v>37294</v>
      </c>
      <c r="C643" s="90">
        <v>32874</v>
      </c>
      <c r="D643" s="90">
        <v>2958465</v>
      </c>
    </row>
    <row r="644" spans="1:4" ht="15">
      <c r="A644" s="73">
        <v>758</v>
      </c>
      <c r="B644" s="73" t="s">
        <v>2194</v>
      </c>
      <c r="C644" s="90">
        <v>32874</v>
      </c>
      <c r="D644" s="90">
        <v>2958465</v>
      </c>
    </row>
    <row r="645" spans="1:4" ht="15">
      <c r="A645" s="73">
        <v>759</v>
      </c>
      <c r="B645" s="73" t="s">
        <v>37295</v>
      </c>
      <c r="C645" s="90">
        <v>32874</v>
      </c>
      <c r="D645" s="90">
        <v>2958465</v>
      </c>
    </row>
    <row r="646" spans="1:4" ht="15">
      <c r="A646" s="73">
        <v>760</v>
      </c>
      <c r="B646" s="73" t="s">
        <v>37296</v>
      </c>
      <c r="C646" s="90">
        <v>32874</v>
      </c>
      <c r="D646" s="90">
        <v>2958465</v>
      </c>
    </row>
    <row r="647" spans="1:4" ht="15">
      <c r="A647" s="73">
        <v>761</v>
      </c>
      <c r="B647" s="73" t="s">
        <v>37297</v>
      </c>
      <c r="C647" s="90">
        <v>32874</v>
      </c>
      <c r="D647" s="90">
        <v>2958465</v>
      </c>
    </row>
    <row r="648" spans="1:4" ht="15">
      <c r="A648" s="73">
        <v>762</v>
      </c>
      <c r="B648" s="73" t="s">
        <v>2175</v>
      </c>
      <c r="C648" s="90">
        <v>32874</v>
      </c>
      <c r="D648" s="90">
        <v>2958465</v>
      </c>
    </row>
    <row r="649" spans="1:4" ht="15">
      <c r="A649" s="73">
        <v>763</v>
      </c>
      <c r="B649" s="73" t="s">
        <v>133</v>
      </c>
      <c r="C649" s="90">
        <v>38718</v>
      </c>
      <c r="D649" s="90">
        <v>2958465</v>
      </c>
    </row>
    <row r="650" spans="1:4" ht="15">
      <c r="A650" s="73">
        <v>764</v>
      </c>
      <c r="B650" s="73" t="s">
        <v>37298</v>
      </c>
      <c r="C650" s="90">
        <v>32874</v>
      </c>
      <c r="D650" s="90">
        <v>2958465</v>
      </c>
    </row>
    <row r="651" spans="1:4" ht="15">
      <c r="A651" s="73">
        <v>765</v>
      </c>
      <c r="B651" s="73" t="s">
        <v>553</v>
      </c>
      <c r="C651" s="90">
        <v>32874</v>
      </c>
      <c r="D651" s="90">
        <v>2958465</v>
      </c>
    </row>
    <row r="652" spans="1:4" ht="15">
      <c r="A652" s="73">
        <v>766</v>
      </c>
      <c r="B652" s="73" t="s">
        <v>37299</v>
      </c>
      <c r="C652" s="90">
        <v>32874</v>
      </c>
      <c r="D652" s="90">
        <v>2958465</v>
      </c>
    </row>
    <row r="653" spans="1:4" ht="15">
      <c r="A653" s="73">
        <v>767</v>
      </c>
      <c r="B653" s="73" t="s">
        <v>37300</v>
      </c>
      <c r="C653" s="90">
        <v>32874</v>
      </c>
      <c r="D653" s="90">
        <v>2958465</v>
      </c>
    </row>
    <row r="654" spans="1:4" ht="15">
      <c r="A654" s="73">
        <v>768</v>
      </c>
      <c r="B654" s="73" t="s">
        <v>37301</v>
      </c>
      <c r="C654" s="90">
        <v>32874</v>
      </c>
      <c r="D654" s="90">
        <v>2958465</v>
      </c>
    </row>
    <row r="655" spans="1:4" ht="15">
      <c r="A655" s="73">
        <v>769</v>
      </c>
      <c r="B655" s="73" t="s">
        <v>2298</v>
      </c>
      <c r="C655" s="90">
        <v>32874</v>
      </c>
      <c r="D655" s="90">
        <v>2958465</v>
      </c>
    </row>
    <row r="656" spans="1:4" ht="15">
      <c r="A656" s="73">
        <v>771</v>
      </c>
      <c r="B656" s="73" t="s">
        <v>37302</v>
      </c>
      <c r="C656" s="90">
        <v>32874</v>
      </c>
      <c r="D656" s="90">
        <v>2958465</v>
      </c>
    </row>
    <row r="657" spans="1:4" ht="15">
      <c r="A657" s="73">
        <v>772</v>
      </c>
      <c r="B657" s="73" t="s">
        <v>37303</v>
      </c>
      <c r="C657" s="90">
        <v>32874</v>
      </c>
      <c r="D657" s="90">
        <v>2958465</v>
      </c>
    </row>
    <row r="658" spans="1:4" ht="15">
      <c r="A658" s="73">
        <v>773</v>
      </c>
      <c r="B658" s="73" t="s">
        <v>37304</v>
      </c>
      <c r="C658" s="90">
        <v>32874</v>
      </c>
      <c r="D658" s="90">
        <v>2958465</v>
      </c>
    </row>
    <row r="659" spans="1:4" ht="15">
      <c r="A659" s="73">
        <v>774</v>
      </c>
      <c r="B659" s="73" t="s">
        <v>37305</v>
      </c>
      <c r="C659" s="90">
        <v>32874</v>
      </c>
      <c r="D659" s="90">
        <v>2958465</v>
      </c>
    </row>
    <row r="660" spans="1:4" ht="15">
      <c r="A660" s="73">
        <v>775</v>
      </c>
      <c r="B660" s="73" t="s">
        <v>2299</v>
      </c>
      <c r="C660" s="90">
        <v>32874</v>
      </c>
      <c r="D660" s="90">
        <v>2958465</v>
      </c>
    </row>
    <row r="661" spans="1:4" ht="15">
      <c r="A661" s="73">
        <v>776</v>
      </c>
      <c r="B661" s="73" t="s">
        <v>37306</v>
      </c>
      <c r="C661" s="90">
        <v>32874</v>
      </c>
      <c r="D661" s="90">
        <v>2958465</v>
      </c>
    </row>
    <row r="662" spans="1:4" ht="15">
      <c r="A662" s="73">
        <v>777</v>
      </c>
      <c r="B662" s="73" t="s">
        <v>37307</v>
      </c>
      <c r="C662" s="90">
        <v>32874</v>
      </c>
      <c r="D662" s="90">
        <v>2958465</v>
      </c>
    </row>
    <row r="663" spans="1:4" ht="15">
      <c r="A663" s="73">
        <v>778</v>
      </c>
      <c r="B663" s="73" t="s">
        <v>37308</v>
      </c>
      <c r="C663" s="90">
        <v>32874</v>
      </c>
      <c r="D663" s="90">
        <v>2958465</v>
      </c>
    </row>
    <row r="664" spans="1:4" ht="15">
      <c r="A664" s="73">
        <v>779</v>
      </c>
      <c r="B664" s="73" t="s">
        <v>37309</v>
      </c>
      <c r="C664" s="90">
        <v>32874</v>
      </c>
      <c r="D664" s="90">
        <v>2958465</v>
      </c>
    </row>
    <row r="665" spans="1:4" ht="15">
      <c r="A665" s="73">
        <v>780</v>
      </c>
      <c r="B665" s="73" t="s">
        <v>1924</v>
      </c>
      <c r="C665" s="90">
        <v>32874</v>
      </c>
      <c r="D665" s="90">
        <v>2958465</v>
      </c>
    </row>
    <row r="666" spans="1:4" ht="15">
      <c r="A666" s="73">
        <v>781</v>
      </c>
      <c r="B666" s="73" t="s">
        <v>37310</v>
      </c>
      <c r="C666" s="90">
        <v>32874</v>
      </c>
      <c r="D666" s="90">
        <v>2958465</v>
      </c>
    </row>
    <row r="667" spans="1:4" ht="15">
      <c r="A667" s="73">
        <v>783</v>
      </c>
      <c r="B667" s="73" t="s">
        <v>37311</v>
      </c>
      <c r="C667" s="90">
        <v>32874</v>
      </c>
      <c r="D667" s="90">
        <v>2958465</v>
      </c>
    </row>
    <row r="668" spans="1:4" ht="15">
      <c r="A668" s="73">
        <v>784</v>
      </c>
      <c r="B668" s="73" t="s">
        <v>37312</v>
      </c>
      <c r="C668" s="90">
        <v>32874</v>
      </c>
      <c r="D668" s="90">
        <v>2958465</v>
      </c>
    </row>
    <row r="669" spans="1:4" ht="15">
      <c r="A669" s="73">
        <v>785</v>
      </c>
      <c r="B669" s="73" t="s">
        <v>37313</v>
      </c>
      <c r="C669" s="90">
        <v>32874</v>
      </c>
      <c r="D669" s="90">
        <v>2958465</v>
      </c>
    </row>
    <row r="670" spans="1:4" ht="15">
      <c r="A670" s="73">
        <v>786</v>
      </c>
      <c r="B670" s="73" t="s">
        <v>37314</v>
      </c>
      <c r="C670" s="90">
        <v>32874</v>
      </c>
      <c r="D670" s="90">
        <v>2958465</v>
      </c>
    </row>
    <row r="671" spans="1:4" ht="15">
      <c r="A671" s="73">
        <v>787</v>
      </c>
      <c r="B671" s="73" t="s">
        <v>37315</v>
      </c>
      <c r="C671" s="90">
        <v>32874</v>
      </c>
      <c r="D671" s="90">
        <v>2958465</v>
      </c>
    </row>
    <row r="672" spans="1:4" ht="15">
      <c r="A672" s="73">
        <v>788</v>
      </c>
      <c r="B672" s="73" t="s">
        <v>37316</v>
      </c>
      <c r="C672" s="90">
        <v>32874</v>
      </c>
      <c r="D672" s="90">
        <v>2958465</v>
      </c>
    </row>
    <row r="673" spans="1:4" ht="15">
      <c r="A673" s="73">
        <v>789</v>
      </c>
      <c r="B673" s="73" t="s">
        <v>37317</v>
      </c>
      <c r="C673" s="90">
        <v>32874</v>
      </c>
      <c r="D673" s="90">
        <v>2958465</v>
      </c>
    </row>
    <row r="674" spans="1:4" ht="15">
      <c r="A674" s="73">
        <v>790</v>
      </c>
      <c r="B674" s="73" t="s">
        <v>37318</v>
      </c>
      <c r="C674" s="90">
        <v>32874</v>
      </c>
      <c r="D674" s="90">
        <v>2958465</v>
      </c>
    </row>
    <row r="675" spans="1:4" ht="15">
      <c r="A675" s="73">
        <v>791</v>
      </c>
      <c r="B675" s="73" t="s">
        <v>37319</v>
      </c>
      <c r="C675" s="90">
        <v>32874</v>
      </c>
      <c r="D675" s="90">
        <v>2958465</v>
      </c>
    </row>
    <row r="676" spans="1:4" ht="15">
      <c r="A676" s="73">
        <v>792</v>
      </c>
      <c r="B676" s="73" t="s">
        <v>37320</v>
      </c>
      <c r="C676" s="90">
        <v>32874</v>
      </c>
      <c r="D676" s="90">
        <v>2958465</v>
      </c>
    </row>
    <row r="677" spans="1:4" ht="15">
      <c r="A677" s="73">
        <v>793</v>
      </c>
      <c r="B677" s="73" t="s">
        <v>37321</v>
      </c>
      <c r="C677" s="90">
        <v>32874</v>
      </c>
      <c r="D677" s="90">
        <v>2958465</v>
      </c>
    </row>
    <row r="678" spans="1:4" ht="15">
      <c r="A678" s="73">
        <v>794</v>
      </c>
      <c r="B678" s="73" t="s">
        <v>37322</v>
      </c>
      <c r="C678" s="90">
        <v>32874</v>
      </c>
      <c r="D678" s="90">
        <v>2958465</v>
      </c>
    </row>
    <row r="679" spans="1:4" ht="15">
      <c r="A679" s="73">
        <v>795</v>
      </c>
      <c r="B679" s="73" t="s">
        <v>37323</v>
      </c>
      <c r="C679" s="90">
        <v>32874</v>
      </c>
      <c r="D679" s="90">
        <v>2958465</v>
      </c>
    </row>
    <row r="680" spans="1:4" ht="15">
      <c r="A680" s="73">
        <v>796</v>
      </c>
      <c r="B680" s="73" t="s">
        <v>37324</v>
      </c>
      <c r="C680" s="90">
        <v>32874</v>
      </c>
      <c r="D680" s="90">
        <v>2958465</v>
      </c>
    </row>
    <row r="681" spans="1:4" ht="15">
      <c r="A681" s="73">
        <v>797</v>
      </c>
      <c r="B681" s="73" t="s">
        <v>37325</v>
      </c>
      <c r="C681" s="90">
        <v>32874</v>
      </c>
      <c r="D681" s="90">
        <v>2958465</v>
      </c>
    </row>
    <row r="682" spans="1:4" ht="15">
      <c r="A682" s="73">
        <v>798</v>
      </c>
      <c r="B682" s="73" t="s">
        <v>37326</v>
      </c>
      <c r="C682" s="90">
        <v>32874</v>
      </c>
      <c r="D682" s="90">
        <v>2958465</v>
      </c>
    </row>
    <row r="683" spans="1:4" ht="15">
      <c r="A683" s="73">
        <v>799</v>
      </c>
      <c r="B683" s="73" t="s">
        <v>37327</v>
      </c>
      <c r="C683" s="90">
        <v>32874</v>
      </c>
      <c r="D683" s="90">
        <v>2958465</v>
      </c>
    </row>
    <row r="684" spans="1:4" ht="15">
      <c r="A684" s="73">
        <v>800</v>
      </c>
      <c r="B684" s="73" t="s">
        <v>37328</v>
      </c>
      <c r="C684" s="90">
        <v>32874</v>
      </c>
      <c r="D684" s="90">
        <v>2958465</v>
      </c>
    </row>
    <row r="685" spans="1:4" ht="15">
      <c r="A685" s="73">
        <v>801</v>
      </c>
      <c r="B685" s="73" t="s">
        <v>37329</v>
      </c>
      <c r="C685" s="90">
        <v>32874</v>
      </c>
      <c r="D685" s="90">
        <v>2958465</v>
      </c>
    </row>
    <row r="686" spans="1:4" ht="15">
      <c r="A686" s="73">
        <v>802</v>
      </c>
      <c r="B686" s="95">
        <v>45171</v>
      </c>
      <c r="C686" s="90">
        <v>32874</v>
      </c>
      <c r="D686" s="90">
        <v>2958465</v>
      </c>
    </row>
    <row r="687" spans="1:4" ht="15">
      <c r="A687" s="73">
        <v>803</v>
      </c>
      <c r="B687" s="73">
        <v>93</v>
      </c>
      <c r="C687" s="90">
        <v>32874</v>
      </c>
      <c r="D687" s="90">
        <v>2958465</v>
      </c>
    </row>
    <row r="688" spans="1:4" ht="15">
      <c r="A688" s="73">
        <v>804</v>
      </c>
      <c r="B688" s="73">
        <v>95</v>
      </c>
      <c r="C688" s="90">
        <v>32874</v>
      </c>
      <c r="D688" s="90">
        <v>2958465</v>
      </c>
    </row>
    <row r="689" spans="1:4" ht="15">
      <c r="A689" s="73">
        <v>805</v>
      </c>
      <c r="B689" s="73">
        <v>181</v>
      </c>
      <c r="C689" s="90">
        <v>32874</v>
      </c>
      <c r="D689" s="90">
        <v>2958465</v>
      </c>
    </row>
    <row r="690" spans="1:4" ht="15">
      <c r="A690" s="73">
        <v>806</v>
      </c>
      <c r="B690" s="73">
        <v>405</v>
      </c>
      <c r="C690" s="90">
        <v>32874</v>
      </c>
      <c r="D690" s="90">
        <v>2958465</v>
      </c>
    </row>
    <row r="691" spans="1:4" ht="15">
      <c r="A691" s="73">
        <v>807</v>
      </c>
      <c r="B691" s="73">
        <v>504</v>
      </c>
      <c r="C691" s="90">
        <v>32874</v>
      </c>
      <c r="D691" s="90">
        <v>2958465</v>
      </c>
    </row>
    <row r="692" spans="1:4" ht="15">
      <c r="A692" s="73">
        <v>808</v>
      </c>
      <c r="B692" s="73">
        <v>505</v>
      </c>
      <c r="C692" s="90">
        <v>32874</v>
      </c>
      <c r="D692" s="90">
        <v>2958465</v>
      </c>
    </row>
    <row r="693" spans="1:4" ht="15">
      <c r="A693" s="73">
        <v>809</v>
      </c>
      <c r="B693" s="73">
        <v>604</v>
      </c>
      <c r="C693" s="90">
        <v>32874</v>
      </c>
      <c r="D693" s="90">
        <v>2958465</v>
      </c>
    </row>
    <row r="694" spans="1:4" ht="15">
      <c r="A694" s="73">
        <v>810</v>
      </c>
      <c r="B694" s="73">
        <v>911</v>
      </c>
      <c r="C694" s="90">
        <v>32874</v>
      </c>
      <c r="D694" s="90">
        <v>2958465</v>
      </c>
    </row>
    <row r="695" spans="1:4" ht="15">
      <c r="A695" s="73">
        <v>811</v>
      </c>
      <c r="B695" s="73">
        <v>944</v>
      </c>
      <c r="C695" s="90">
        <v>32874</v>
      </c>
      <c r="D695" s="90">
        <v>2958465</v>
      </c>
    </row>
    <row r="696" spans="1:4" ht="15">
      <c r="A696" s="73">
        <v>812</v>
      </c>
      <c r="B696" s="73" t="s">
        <v>2300</v>
      </c>
      <c r="C696" s="90">
        <v>32874</v>
      </c>
      <c r="D696" s="90">
        <v>2958465</v>
      </c>
    </row>
    <row r="697" spans="1:4" ht="15">
      <c r="A697" s="73">
        <v>813</v>
      </c>
      <c r="B697" s="73" t="s">
        <v>574</v>
      </c>
      <c r="C697" s="90">
        <v>32874</v>
      </c>
      <c r="D697" s="90">
        <v>2958465</v>
      </c>
    </row>
    <row r="698" spans="1:4" ht="15">
      <c r="A698" s="73">
        <v>814</v>
      </c>
      <c r="B698" s="73" t="s">
        <v>37330</v>
      </c>
      <c r="C698" s="90">
        <v>32874</v>
      </c>
      <c r="D698" s="90">
        <v>2958465</v>
      </c>
    </row>
    <row r="699" spans="1:4" ht="15">
      <c r="A699" s="73">
        <v>815</v>
      </c>
      <c r="B699" s="73" t="s">
        <v>2291</v>
      </c>
      <c r="C699" s="90">
        <v>32874</v>
      </c>
      <c r="D699" s="90">
        <v>2958465</v>
      </c>
    </row>
    <row r="700" spans="1:4" ht="15">
      <c r="A700" s="73">
        <v>816</v>
      </c>
      <c r="B700" s="73" t="s">
        <v>2257</v>
      </c>
      <c r="C700" s="90">
        <v>32874</v>
      </c>
      <c r="D700" s="90">
        <v>2958465</v>
      </c>
    </row>
    <row r="701" spans="1:4" ht="15">
      <c r="A701" s="73">
        <v>817</v>
      </c>
      <c r="B701" s="73" t="s">
        <v>2289</v>
      </c>
      <c r="C701" s="90">
        <v>32874</v>
      </c>
      <c r="D701" s="90">
        <v>2958465</v>
      </c>
    </row>
    <row r="702" spans="1:4" ht="15">
      <c r="A702" s="73">
        <v>818</v>
      </c>
      <c r="B702" s="73" t="s">
        <v>37331</v>
      </c>
      <c r="C702" s="90">
        <v>32874</v>
      </c>
      <c r="D702" s="90">
        <v>2958465</v>
      </c>
    </row>
    <row r="703" spans="1:4" ht="15">
      <c r="A703" s="73">
        <v>819</v>
      </c>
      <c r="B703" s="73" t="s">
        <v>2301</v>
      </c>
      <c r="C703" s="90">
        <v>32874</v>
      </c>
      <c r="D703" s="90">
        <v>2958465</v>
      </c>
    </row>
    <row r="704" spans="1:4" ht="15">
      <c r="A704" s="73">
        <v>820</v>
      </c>
      <c r="B704" s="73" t="s">
        <v>37332</v>
      </c>
      <c r="C704" s="90">
        <v>32874</v>
      </c>
      <c r="D704" s="90">
        <v>2958465</v>
      </c>
    </row>
    <row r="705" spans="1:4" ht="15">
      <c r="A705" s="73">
        <v>821</v>
      </c>
      <c r="B705" s="73" t="s">
        <v>37333</v>
      </c>
      <c r="C705" s="90">
        <v>32874</v>
      </c>
      <c r="D705" s="90">
        <v>2958465</v>
      </c>
    </row>
    <row r="706" spans="1:4" ht="15">
      <c r="A706" s="73">
        <v>822</v>
      </c>
      <c r="B706" s="73" t="s">
        <v>37334</v>
      </c>
      <c r="C706" s="90">
        <v>32874</v>
      </c>
      <c r="D706" s="90">
        <v>2958465</v>
      </c>
    </row>
    <row r="707" spans="1:4" ht="15">
      <c r="A707" s="73">
        <v>826</v>
      </c>
      <c r="B707" s="73" t="s">
        <v>37335</v>
      </c>
      <c r="C707" s="90">
        <v>32874</v>
      </c>
      <c r="D707" s="90">
        <v>2958465</v>
      </c>
    </row>
    <row r="708" spans="1:4" ht="15">
      <c r="A708" s="73">
        <v>828</v>
      </c>
      <c r="B708" s="73" t="s">
        <v>37336</v>
      </c>
      <c r="C708" s="90">
        <v>32874</v>
      </c>
      <c r="D708" s="90">
        <v>2958465</v>
      </c>
    </row>
    <row r="709" spans="1:4" ht="15">
      <c r="A709" s="73">
        <v>830</v>
      </c>
      <c r="B709" s="73">
        <v>164</v>
      </c>
      <c r="C709" s="90">
        <v>32874</v>
      </c>
      <c r="D709" s="90">
        <v>2958465</v>
      </c>
    </row>
    <row r="710" spans="1:4" ht="15">
      <c r="A710" s="73">
        <v>831</v>
      </c>
      <c r="B710" s="73">
        <v>190</v>
      </c>
      <c r="C710" s="90">
        <v>32874</v>
      </c>
      <c r="D710" s="90">
        <v>2958465</v>
      </c>
    </row>
    <row r="711" spans="1:4" ht="15">
      <c r="A711" s="73">
        <v>832</v>
      </c>
      <c r="B711" s="73" t="s">
        <v>37337</v>
      </c>
      <c r="C711" s="90">
        <v>32874</v>
      </c>
      <c r="D711" s="90">
        <v>2958465</v>
      </c>
    </row>
    <row r="712" spans="1:4" ht="15">
      <c r="A712" s="73">
        <v>833</v>
      </c>
      <c r="B712" s="73" t="s">
        <v>37338</v>
      </c>
      <c r="C712" s="90">
        <v>32874</v>
      </c>
      <c r="D712" s="90">
        <v>2958465</v>
      </c>
    </row>
    <row r="713" spans="1:4" ht="15">
      <c r="A713" s="73">
        <v>834</v>
      </c>
      <c r="B713" s="73" t="s">
        <v>37339</v>
      </c>
      <c r="C713" s="90">
        <v>32874</v>
      </c>
      <c r="D713" s="90">
        <v>2958465</v>
      </c>
    </row>
    <row r="714" spans="1:4" ht="15">
      <c r="A714" s="73">
        <v>835</v>
      </c>
      <c r="B714" s="73" t="s">
        <v>2263</v>
      </c>
      <c r="C714" s="90">
        <v>32874</v>
      </c>
      <c r="D714" s="90">
        <v>2958465</v>
      </c>
    </row>
    <row r="715" spans="1:4" ht="15">
      <c r="A715" s="73">
        <v>836</v>
      </c>
      <c r="B715" s="73">
        <v>240</v>
      </c>
      <c r="C715" s="90">
        <v>32874</v>
      </c>
      <c r="D715" s="90">
        <v>2958465</v>
      </c>
    </row>
    <row r="716" spans="1:4" ht="15">
      <c r="A716" s="73">
        <v>837</v>
      </c>
      <c r="B716" s="73">
        <v>260</v>
      </c>
      <c r="C716" s="90">
        <v>32874</v>
      </c>
      <c r="D716" s="90">
        <v>2958465</v>
      </c>
    </row>
    <row r="717" spans="1:4" ht="15">
      <c r="A717" s="73">
        <v>838</v>
      </c>
      <c r="B717" s="73">
        <v>280</v>
      </c>
      <c r="C717" s="90">
        <v>32874</v>
      </c>
      <c r="D717" s="90">
        <v>2958465</v>
      </c>
    </row>
    <row r="718" spans="1:4" ht="15">
      <c r="A718" s="73">
        <v>839</v>
      </c>
      <c r="B718" s="73" t="s">
        <v>37340</v>
      </c>
      <c r="C718" s="90">
        <v>32874</v>
      </c>
      <c r="D718" s="90">
        <v>2958465</v>
      </c>
    </row>
    <row r="719" spans="1:4" ht="15">
      <c r="A719" s="73">
        <v>840</v>
      </c>
      <c r="B719" s="73" t="s">
        <v>2272</v>
      </c>
      <c r="C719" s="90">
        <v>32874</v>
      </c>
      <c r="D719" s="90">
        <v>2958465</v>
      </c>
    </row>
    <row r="720" spans="1:4" ht="15">
      <c r="A720" s="73">
        <v>841</v>
      </c>
      <c r="B720" s="73">
        <v>308</v>
      </c>
      <c r="C720" s="90">
        <v>32874</v>
      </c>
      <c r="D720" s="90">
        <v>2958465</v>
      </c>
    </row>
    <row r="721" spans="1:4" ht="15">
      <c r="A721" s="73">
        <v>842</v>
      </c>
      <c r="B721" s="73" t="s">
        <v>37341</v>
      </c>
      <c r="C721" s="90">
        <v>32874</v>
      </c>
      <c r="D721" s="90">
        <v>2958465</v>
      </c>
    </row>
    <row r="722" spans="1:4" ht="15">
      <c r="A722" s="73">
        <v>843</v>
      </c>
      <c r="B722" s="73">
        <v>323</v>
      </c>
      <c r="C722" s="90">
        <v>32874</v>
      </c>
      <c r="D722" s="90">
        <v>2958465</v>
      </c>
    </row>
    <row r="723" spans="1:4" ht="15">
      <c r="A723" s="73">
        <v>844</v>
      </c>
      <c r="B723" s="73">
        <v>328</v>
      </c>
      <c r="C723" s="90">
        <v>32874</v>
      </c>
      <c r="D723" s="90">
        <v>2958465</v>
      </c>
    </row>
    <row r="724" spans="1:4" ht="15">
      <c r="A724" s="73">
        <v>845</v>
      </c>
      <c r="B724" s="73">
        <v>330</v>
      </c>
      <c r="C724" s="90">
        <v>32874</v>
      </c>
      <c r="D724" s="90">
        <v>2958465</v>
      </c>
    </row>
    <row r="725" spans="1:4" ht="15">
      <c r="A725" s="73">
        <v>846</v>
      </c>
      <c r="B725" s="73">
        <v>335</v>
      </c>
      <c r="C725" s="90">
        <v>32874</v>
      </c>
      <c r="D725" s="90">
        <v>2958465</v>
      </c>
    </row>
    <row r="726" spans="1:4" ht="15">
      <c r="A726" s="73">
        <v>847</v>
      </c>
      <c r="B726" s="73">
        <v>348</v>
      </c>
      <c r="C726" s="90">
        <v>32874</v>
      </c>
      <c r="D726" s="90">
        <v>2958465</v>
      </c>
    </row>
    <row r="727" spans="1:4" ht="15">
      <c r="A727" s="73">
        <v>848</v>
      </c>
      <c r="B727" s="73">
        <v>350</v>
      </c>
      <c r="C727" s="90">
        <v>32874</v>
      </c>
      <c r="D727" s="90">
        <v>2958465</v>
      </c>
    </row>
    <row r="728" spans="1:4" ht="15">
      <c r="A728" s="73">
        <v>849</v>
      </c>
      <c r="B728" s="73">
        <v>360</v>
      </c>
      <c r="C728" s="90">
        <v>32874</v>
      </c>
      <c r="D728" s="90">
        <v>2958465</v>
      </c>
    </row>
    <row r="729" spans="1:4" ht="15">
      <c r="A729" s="73">
        <v>850</v>
      </c>
      <c r="B729" s="73" t="s">
        <v>37342</v>
      </c>
      <c r="C729" s="90">
        <v>32874</v>
      </c>
      <c r="D729" s="90">
        <v>2958465</v>
      </c>
    </row>
    <row r="730" spans="1:4" ht="15">
      <c r="A730" s="73">
        <v>851</v>
      </c>
      <c r="B730" s="73" t="s">
        <v>37343</v>
      </c>
      <c r="C730" s="90">
        <v>32874</v>
      </c>
      <c r="D730" s="90">
        <v>2958465</v>
      </c>
    </row>
    <row r="731" spans="1:4" ht="15">
      <c r="A731" s="73">
        <v>852</v>
      </c>
      <c r="B731" s="73">
        <v>400</v>
      </c>
      <c r="C731" s="90">
        <v>32874</v>
      </c>
      <c r="D731" s="90">
        <v>2958465</v>
      </c>
    </row>
    <row r="732" spans="1:4" ht="15">
      <c r="A732" s="73">
        <v>853</v>
      </c>
      <c r="B732" s="73">
        <v>420</v>
      </c>
      <c r="C732" s="90">
        <v>32874</v>
      </c>
      <c r="D732" s="90">
        <v>2958465</v>
      </c>
    </row>
    <row r="733" spans="1:4" ht="15">
      <c r="A733" s="73">
        <v>854</v>
      </c>
      <c r="B733" s="73">
        <v>425</v>
      </c>
      <c r="C733" s="90">
        <v>32874</v>
      </c>
      <c r="D733" s="90">
        <v>2958465</v>
      </c>
    </row>
    <row r="734" spans="1:4" ht="15">
      <c r="A734" s="73">
        <v>855</v>
      </c>
      <c r="B734" s="73">
        <v>430</v>
      </c>
      <c r="C734" s="90">
        <v>32874</v>
      </c>
      <c r="D734" s="90">
        <v>2958465</v>
      </c>
    </row>
    <row r="735" spans="1:4" ht="15">
      <c r="A735" s="73">
        <v>856</v>
      </c>
      <c r="B735" s="73">
        <v>430</v>
      </c>
      <c r="C735" s="90">
        <v>32874</v>
      </c>
      <c r="D735" s="90">
        <v>2958465</v>
      </c>
    </row>
    <row r="736" spans="1:4" ht="15">
      <c r="A736" s="73">
        <v>857</v>
      </c>
      <c r="B736" s="73">
        <v>456</v>
      </c>
      <c r="C736" s="90">
        <v>32874</v>
      </c>
      <c r="D736" s="90">
        <v>2958465</v>
      </c>
    </row>
    <row r="737" spans="1:4" ht="15">
      <c r="A737" s="73">
        <v>858</v>
      </c>
      <c r="B737" s="73">
        <v>500</v>
      </c>
      <c r="C737" s="90">
        <v>32874</v>
      </c>
      <c r="D737" s="90">
        <v>2958465</v>
      </c>
    </row>
    <row r="738" spans="1:4" ht="15">
      <c r="A738" s="73">
        <v>860</v>
      </c>
      <c r="B738" s="73">
        <v>524</v>
      </c>
      <c r="C738" s="90">
        <v>32874</v>
      </c>
      <c r="D738" s="90">
        <v>2958465</v>
      </c>
    </row>
    <row r="739" spans="1:4" ht="15">
      <c r="A739" s="73">
        <v>861</v>
      </c>
      <c r="B739" s="73">
        <v>533</v>
      </c>
      <c r="C739" s="90">
        <v>32874</v>
      </c>
      <c r="D739" s="90">
        <v>2958465</v>
      </c>
    </row>
    <row r="740" spans="1:4" ht="15">
      <c r="A740" s="73">
        <v>862</v>
      </c>
      <c r="B740" s="73">
        <v>535</v>
      </c>
      <c r="C740" s="90">
        <v>32874</v>
      </c>
      <c r="D740" s="90">
        <v>2958465</v>
      </c>
    </row>
    <row r="741" spans="1:4" ht="15">
      <c r="A741" s="73">
        <v>863</v>
      </c>
      <c r="B741" s="73">
        <v>545</v>
      </c>
      <c r="C741" s="90">
        <v>32874</v>
      </c>
      <c r="D741" s="90">
        <v>2958465</v>
      </c>
    </row>
    <row r="742" spans="1:4" ht="15">
      <c r="A742" s="73">
        <v>864</v>
      </c>
      <c r="B742" s="73">
        <v>550</v>
      </c>
      <c r="C742" s="90">
        <v>32874</v>
      </c>
      <c r="D742" s="90">
        <v>2958465</v>
      </c>
    </row>
    <row r="743" spans="1:4" ht="15">
      <c r="A743" s="73">
        <v>865</v>
      </c>
      <c r="B743" s="73" t="s">
        <v>2302</v>
      </c>
      <c r="C743" s="90">
        <v>32874</v>
      </c>
      <c r="D743" s="90">
        <v>2958465</v>
      </c>
    </row>
    <row r="744" spans="1:4" ht="15">
      <c r="A744" s="73">
        <v>866</v>
      </c>
      <c r="B744" s="73">
        <v>560</v>
      </c>
      <c r="C744" s="90">
        <v>32874</v>
      </c>
      <c r="D744" s="90">
        <v>2958465</v>
      </c>
    </row>
    <row r="745" spans="1:4" ht="15">
      <c r="A745" s="73">
        <v>867</v>
      </c>
      <c r="B745" s="73" t="s">
        <v>2234</v>
      </c>
      <c r="C745" s="90">
        <v>32874</v>
      </c>
      <c r="D745" s="90">
        <v>2958465</v>
      </c>
    </row>
    <row r="746" spans="1:4" ht="15">
      <c r="A746" s="73">
        <v>868</v>
      </c>
      <c r="B746" s="73">
        <v>575</v>
      </c>
      <c r="C746" s="90">
        <v>32874</v>
      </c>
      <c r="D746" s="90">
        <v>2958465</v>
      </c>
    </row>
    <row r="747" spans="1:4" ht="15">
      <c r="A747" s="73">
        <v>869</v>
      </c>
      <c r="B747" s="73" t="s">
        <v>37344</v>
      </c>
      <c r="C747" s="90">
        <v>32874</v>
      </c>
      <c r="D747" s="90">
        <v>2958465</v>
      </c>
    </row>
    <row r="748" spans="1:4" ht="15">
      <c r="A748" s="73">
        <v>870</v>
      </c>
      <c r="B748" s="73">
        <v>6</v>
      </c>
      <c r="C748" s="90">
        <v>32874</v>
      </c>
      <c r="D748" s="90">
        <v>2958465</v>
      </c>
    </row>
    <row r="749" spans="1:4" ht="15">
      <c r="A749" s="73">
        <v>871</v>
      </c>
      <c r="B749" s="73" t="s">
        <v>37345</v>
      </c>
      <c r="C749" s="90">
        <v>32874</v>
      </c>
      <c r="D749" s="90">
        <v>2958465</v>
      </c>
    </row>
    <row r="750" spans="1:4" ht="15">
      <c r="A750" s="73">
        <v>872</v>
      </c>
      <c r="B750" s="73">
        <v>600</v>
      </c>
      <c r="C750" s="90">
        <v>32874</v>
      </c>
      <c r="D750" s="90">
        <v>2958465</v>
      </c>
    </row>
    <row r="751" spans="1:4" ht="15">
      <c r="A751" s="73">
        <v>874</v>
      </c>
      <c r="B751" s="73" t="s">
        <v>37346</v>
      </c>
      <c r="C751" s="90">
        <v>32874</v>
      </c>
      <c r="D751" s="90">
        <v>2958465</v>
      </c>
    </row>
    <row r="752" spans="1:4" ht="15">
      <c r="A752" s="73">
        <v>875</v>
      </c>
      <c r="B752" s="73" t="s">
        <v>37347</v>
      </c>
      <c r="C752" s="90">
        <v>32874</v>
      </c>
      <c r="D752" s="90">
        <v>2958465</v>
      </c>
    </row>
    <row r="753" spans="1:4" ht="15">
      <c r="A753" s="73">
        <v>876</v>
      </c>
      <c r="B753" s="73" t="s">
        <v>37348</v>
      </c>
      <c r="C753" s="90">
        <v>32874</v>
      </c>
      <c r="D753" s="90">
        <v>2958465</v>
      </c>
    </row>
    <row r="754" spans="1:4" ht="15">
      <c r="A754" s="73">
        <v>877</v>
      </c>
      <c r="B754" s="73">
        <v>720</v>
      </c>
      <c r="C754" s="90">
        <v>32874</v>
      </c>
      <c r="D754" s="90">
        <v>2958465</v>
      </c>
    </row>
    <row r="755" spans="1:4" ht="15">
      <c r="A755" s="73">
        <v>878</v>
      </c>
      <c r="B755" s="73" t="s">
        <v>37349</v>
      </c>
      <c r="C755" s="90">
        <v>32874</v>
      </c>
      <c r="D755" s="90">
        <v>2958465</v>
      </c>
    </row>
    <row r="756" spans="1:4" ht="15">
      <c r="A756" s="73">
        <v>879</v>
      </c>
      <c r="B756" s="73">
        <v>735</v>
      </c>
      <c r="C756" s="90">
        <v>32874</v>
      </c>
      <c r="D756" s="90">
        <v>2958465</v>
      </c>
    </row>
    <row r="757" spans="1:4" ht="15">
      <c r="A757" s="73">
        <v>880</v>
      </c>
      <c r="B757" s="73">
        <v>745</v>
      </c>
      <c r="C757" s="90">
        <v>32874</v>
      </c>
      <c r="D757" s="90">
        <v>2958465</v>
      </c>
    </row>
    <row r="758" spans="1:4" ht="15">
      <c r="A758" s="73">
        <v>881</v>
      </c>
      <c r="B758" s="73">
        <v>750</v>
      </c>
      <c r="C758" s="90">
        <v>32874</v>
      </c>
      <c r="D758" s="90">
        <v>2958465</v>
      </c>
    </row>
    <row r="759" spans="1:4" ht="15">
      <c r="A759" s="73">
        <v>882</v>
      </c>
      <c r="B759" s="73">
        <v>760</v>
      </c>
      <c r="C759" s="90">
        <v>32874</v>
      </c>
      <c r="D759" s="90">
        <v>2958465</v>
      </c>
    </row>
    <row r="760" spans="1:4" ht="15">
      <c r="A760" s="73">
        <v>883</v>
      </c>
      <c r="B760" s="73" t="s">
        <v>37350</v>
      </c>
      <c r="C760" s="90">
        <v>32874</v>
      </c>
      <c r="D760" s="90">
        <v>2958465</v>
      </c>
    </row>
    <row r="761" spans="1:4" ht="15">
      <c r="A761" s="73">
        <v>884</v>
      </c>
      <c r="B761" s="73">
        <v>850</v>
      </c>
      <c r="C761" s="90">
        <v>32874</v>
      </c>
      <c r="D761" s="90">
        <v>2958465</v>
      </c>
    </row>
    <row r="762" spans="1:4" ht="15">
      <c r="A762" s="73">
        <v>885</v>
      </c>
      <c r="B762" s="73">
        <v>88</v>
      </c>
      <c r="C762" s="90">
        <v>32874</v>
      </c>
      <c r="D762" s="90">
        <v>2958465</v>
      </c>
    </row>
    <row r="763" spans="1:4" ht="15">
      <c r="A763" s="73">
        <v>886</v>
      </c>
      <c r="B763" s="73" t="s">
        <v>37351</v>
      </c>
      <c r="C763" s="90">
        <v>32874</v>
      </c>
      <c r="D763" s="90">
        <v>2958465</v>
      </c>
    </row>
    <row r="764" spans="1:4" ht="15">
      <c r="A764" s="73">
        <v>888</v>
      </c>
      <c r="B764" s="73" t="s">
        <v>37352</v>
      </c>
      <c r="C764" s="90">
        <v>32874</v>
      </c>
      <c r="D764" s="90">
        <v>2958465</v>
      </c>
    </row>
    <row r="765" spans="1:4" ht="15">
      <c r="A765" s="73">
        <v>889</v>
      </c>
      <c r="B765" s="73" t="s">
        <v>37353</v>
      </c>
      <c r="C765" s="90">
        <v>32874</v>
      </c>
      <c r="D765" s="90">
        <v>2958465</v>
      </c>
    </row>
    <row r="766" spans="1:4" ht="15">
      <c r="A766" s="73">
        <v>892</v>
      </c>
      <c r="B766" s="73" t="s">
        <v>544</v>
      </c>
      <c r="C766" s="90">
        <v>32874</v>
      </c>
      <c r="D766" s="90">
        <v>2958465</v>
      </c>
    </row>
    <row r="767" spans="1:4" ht="15">
      <c r="A767" s="73">
        <v>893</v>
      </c>
      <c r="B767" s="73" t="s">
        <v>414</v>
      </c>
      <c r="C767" s="90">
        <v>32874</v>
      </c>
      <c r="D767" s="90">
        <v>2958465</v>
      </c>
    </row>
    <row r="768" spans="1:4" ht="15">
      <c r="A768" s="73">
        <v>894</v>
      </c>
      <c r="B768" s="73" t="s">
        <v>483</v>
      </c>
      <c r="C768" s="90">
        <v>32874</v>
      </c>
      <c r="D768" s="90">
        <v>2958465</v>
      </c>
    </row>
    <row r="769" spans="1:4" ht="15">
      <c r="A769" s="73">
        <v>895</v>
      </c>
      <c r="B769" s="73" t="s">
        <v>321</v>
      </c>
      <c r="C769" s="90">
        <v>32874</v>
      </c>
      <c r="D769" s="90">
        <v>2958465</v>
      </c>
    </row>
    <row r="770" spans="1:4" ht="15">
      <c r="A770" s="73">
        <v>898</v>
      </c>
      <c r="B770" s="73" t="s">
        <v>37354</v>
      </c>
      <c r="C770" s="90">
        <v>32874</v>
      </c>
      <c r="D770" s="90">
        <v>2958465</v>
      </c>
    </row>
    <row r="771" spans="1:4" ht="15">
      <c r="A771" s="73">
        <v>902</v>
      </c>
      <c r="B771" s="73" t="s">
        <v>37355</v>
      </c>
      <c r="C771" s="90">
        <v>32874</v>
      </c>
      <c r="D771" s="90">
        <v>2958465</v>
      </c>
    </row>
    <row r="772" spans="1:4" ht="15">
      <c r="A772" s="73">
        <v>904</v>
      </c>
      <c r="B772" s="73" t="s">
        <v>37356</v>
      </c>
      <c r="C772" s="90">
        <v>32874</v>
      </c>
      <c r="D772" s="90">
        <v>2958465</v>
      </c>
    </row>
    <row r="773" spans="1:4" ht="15">
      <c r="A773" s="73">
        <v>908</v>
      </c>
      <c r="B773" s="73" t="s">
        <v>2303</v>
      </c>
      <c r="C773" s="90">
        <v>32874</v>
      </c>
      <c r="D773" s="90">
        <v>2958465</v>
      </c>
    </row>
    <row r="774" spans="1:4" ht="15">
      <c r="A774" s="73">
        <v>909</v>
      </c>
      <c r="B774" s="73" t="s">
        <v>37357</v>
      </c>
      <c r="C774" s="90">
        <v>32874</v>
      </c>
      <c r="D774" s="90">
        <v>2958465</v>
      </c>
    </row>
    <row r="775" spans="1:4" ht="15">
      <c r="A775" s="73">
        <v>910</v>
      </c>
      <c r="B775" s="73" t="s">
        <v>37358</v>
      </c>
      <c r="C775" s="90">
        <v>32874</v>
      </c>
      <c r="D775" s="90">
        <v>2958465</v>
      </c>
    </row>
    <row r="776" spans="1:4" ht="15">
      <c r="A776" s="73">
        <v>911</v>
      </c>
      <c r="B776" s="73" t="s">
        <v>37359</v>
      </c>
      <c r="C776" s="90">
        <v>32874</v>
      </c>
      <c r="D776" s="90">
        <v>2958465</v>
      </c>
    </row>
    <row r="777" spans="1:4" ht="15">
      <c r="A777" s="73">
        <v>912</v>
      </c>
      <c r="B777" s="73" t="s">
        <v>260</v>
      </c>
      <c r="C777" s="90">
        <v>32874</v>
      </c>
      <c r="D777" s="90">
        <v>2958465</v>
      </c>
    </row>
    <row r="778" spans="1:4" ht="15">
      <c r="A778" s="73">
        <v>914</v>
      </c>
      <c r="B778" s="73" t="s">
        <v>37360</v>
      </c>
      <c r="C778" s="90">
        <v>32874</v>
      </c>
      <c r="D778" s="90">
        <v>2958465</v>
      </c>
    </row>
    <row r="779" spans="1:4" ht="15">
      <c r="A779" s="73">
        <v>915</v>
      </c>
      <c r="B779" s="73" t="s">
        <v>1980</v>
      </c>
      <c r="C779" s="90">
        <v>32874</v>
      </c>
      <c r="D779" s="90">
        <v>2958465</v>
      </c>
    </row>
    <row r="780" spans="1:4" ht="15">
      <c r="A780" s="73">
        <v>916</v>
      </c>
      <c r="B780" s="73" t="s">
        <v>37361</v>
      </c>
      <c r="C780" s="90">
        <v>32874</v>
      </c>
      <c r="D780" s="90">
        <v>2958465</v>
      </c>
    </row>
    <row r="781" spans="1:4" ht="15">
      <c r="A781" s="73">
        <v>918</v>
      </c>
      <c r="B781" s="73" t="s">
        <v>37362</v>
      </c>
      <c r="C781" s="90">
        <v>32874</v>
      </c>
      <c r="D781" s="90">
        <v>2958465</v>
      </c>
    </row>
    <row r="782" spans="1:4" ht="15">
      <c r="A782" s="73">
        <v>919</v>
      </c>
      <c r="B782" s="73" t="s">
        <v>37363</v>
      </c>
      <c r="C782" s="90">
        <v>32874</v>
      </c>
      <c r="D782" s="90">
        <v>2958465</v>
      </c>
    </row>
    <row r="783" spans="1:4" ht="15">
      <c r="A783" s="73">
        <v>920</v>
      </c>
      <c r="B783" s="73" t="s">
        <v>37364</v>
      </c>
      <c r="C783" s="90">
        <v>32874</v>
      </c>
      <c r="D783" s="90">
        <v>2958465</v>
      </c>
    </row>
    <row r="784" spans="1:4" ht="15">
      <c r="A784" s="73">
        <v>921</v>
      </c>
      <c r="B784" s="73" t="s">
        <v>2298</v>
      </c>
      <c r="C784" s="90">
        <v>32874</v>
      </c>
      <c r="D784" s="90">
        <v>2958465</v>
      </c>
    </row>
    <row r="785" spans="1:4" ht="15">
      <c r="A785" s="73">
        <v>922</v>
      </c>
      <c r="B785" s="73" t="s">
        <v>37365</v>
      </c>
      <c r="C785" s="90">
        <v>32874</v>
      </c>
      <c r="D785" s="90">
        <v>2958465</v>
      </c>
    </row>
    <row r="786" spans="1:4" ht="15">
      <c r="A786" s="73">
        <v>923</v>
      </c>
      <c r="B786" s="73" t="s">
        <v>37366</v>
      </c>
      <c r="C786" s="90">
        <v>32874</v>
      </c>
      <c r="D786" s="90">
        <v>2958465</v>
      </c>
    </row>
    <row r="787" spans="1:4" ht="15">
      <c r="A787" s="73">
        <v>924</v>
      </c>
      <c r="B787" s="73" t="s">
        <v>37367</v>
      </c>
      <c r="C787" s="90">
        <v>32874</v>
      </c>
      <c r="D787" s="90">
        <v>2958465</v>
      </c>
    </row>
    <row r="788" spans="1:4" ht="15">
      <c r="A788" s="73">
        <v>925</v>
      </c>
      <c r="B788" s="73" t="s">
        <v>346</v>
      </c>
      <c r="C788" s="90">
        <v>32874</v>
      </c>
      <c r="D788" s="90">
        <v>2958465</v>
      </c>
    </row>
    <row r="789" spans="1:4" ht="15">
      <c r="A789" s="73">
        <v>927</v>
      </c>
      <c r="B789" s="73" t="s">
        <v>37368</v>
      </c>
      <c r="C789" s="90">
        <v>32874</v>
      </c>
      <c r="D789" s="90">
        <v>2958465</v>
      </c>
    </row>
    <row r="790" spans="1:4" ht="15">
      <c r="A790" s="73">
        <v>928</v>
      </c>
      <c r="B790" s="73" t="s">
        <v>37369</v>
      </c>
      <c r="C790" s="90">
        <v>32874</v>
      </c>
      <c r="D790" s="90">
        <v>2958465</v>
      </c>
    </row>
    <row r="791" spans="1:4" ht="15">
      <c r="A791" s="73">
        <v>929</v>
      </c>
      <c r="B791" s="73" t="s">
        <v>37370</v>
      </c>
      <c r="C791" s="90">
        <v>32874</v>
      </c>
      <c r="D791" s="90">
        <v>2958465</v>
      </c>
    </row>
    <row r="792" spans="1:4" ht="15">
      <c r="A792" s="73">
        <v>931</v>
      </c>
      <c r="B792" s="73" t="s">
        <v>37371</v>
      </c>
      <c r="C792" s="90">
        <v>32874</v>
      </c>
      <c r="D792" s="90">
        <v>2958465</v>
      </c>
    </row>
    <row r="793" spans="1:4" ht="15">
      <c r="A793" s="73">
        <v>932</v>
      </c>
      <c r="B793" s="73" t="s">
        <v>37372</v>
      </c>
      <c r="C793" s="90">
        <v>32874</v>
      </c>
      <c r="D793" s="90">
        <v>2958465</v>
      </c>
    </row>
    <row r="794" spans="1:4" ht="15">
      <c r="A794" s="73">
        <v>933</v>
      </c>
      <c r="B794" s="73" t="s">
        <v>37373</v>
      </c>
      <c r="C794" s="90">
        <v>32874</v>
      </c>
      <c r="D794" s="90">
        <v>2958465</v>
      </c>
    </row>
    <row r="795" spans="1:4" ht="15">
      <c r="A795" s="73">
        <v>934</v>
      </c>
      <c r="B795" s="73" t="s">
        <v>37374</v>
      </c>
      <c r="C795" s="90">
        <v>32874</v>
      </c>
      <c r="D795" s="90">
        <v>2958465</v>
      </c>
    </row>
    <row r="796" spans="1:4" ht="15">
      <c r="A796" s="73">
        <v>935</v>
      </c>
      <c r="B796" s="73" t="s">
        <v>2304</v>
      </c>
      <c r="C796" s="90">
        <v>32874</v>
      </c>
      <c r="D796" s="90">
        <v>2958465</v>
      </c>
    </row>
    <row r="797" spans="1:4" ht="15">
      <c r="A797" s="73">
        <v>936</v>
      </c>
      <c r="B797" s="73" t="s">
        <v>574</v>
      </c>
      <c r="C797" s="90">
        <v>32874</v>
      </c>
      <c r="D797" s="90">
        <v>2958465</v>
      </c>
    </row>
    <row r="798" spans="1:4" ht="15">
      <c r="A798" s="73">
        <v>937</v>
      </c>
      <c r="B798" s="73" t="s">
        <v>2305</v>
      </c>
      <c r="C798" s="90">
        <v>32874</v>
      </c>
      <c r="D798" s="90">
        <v>2958465</v>
      </c>
    </row>
    <row r="799" spans="1:4" ht="15">
      <c r="A799" s="73">
        <v>938</v>
      </c>
      <c r="B799" s="73" t="s">
        <v>574</v>
      </c>
      <c r="C799" s="90">
        <v>32874</v>
      </c>
      <c r="D799" s="90">
        <v>2958465</v>
      </c>
    </row>
    <row r="800" spans="1:4" ht="15">
      <c r="A800" s="73">
        <v>939</v>
      </c>
      <c r="B800" s="73" t="s">
        <v>2300</v>
      </c>
      <c r="C800" s="90">
        <v>32874</v>
      </c>
      <c r="D800" s="90">
        <v>2958465</v>
      </c>
    </row>
    <row r="801" spans="1:4" ht="15">
      <c r="A801" s="73">
        <v>940</v>
      </c>
      <c r="B801" s="73" t="s">
        <v>574</v>
      </c>
      <c r="C801" s="90">
        <v>32874</v>
      </c>
      <c r="D801" s="90">
        <v>2958465</v>
      </c>
    </row>
    <row r="802" spans="1:4" ht="15">
      <c r="A802" s="73">
        <v>941</v>
      </c>
      <c r="B802" s="73" t="s">
        <v>574</v>
      </c>
      <c r="C802" s="90">
        <v>32874</v>
      </c>
      <c r="D802" s="90">
        <v>2958465</v>
      </c>
    </row>
    <row r="803" spans="1:4" ht="15">
      <c r="A803" s="73">
        <v>942</v>
      </c>
      <c r="B803" s="73" t="s">
        <v>2306</v>
      </c>
      <c r="C803" s="90">
        <v>32874</v>
      </c>
      <c r="D803" s="90">
        <v>2958465</v>
      </c>
    </row>
    <row r="804" spans="1:4" ht="15">
      <c r="A804" s="73">
        <v>943</v>
      </c>
      <c r="B804" s="73" t="s">
        <v>574</v>
      </c>
      <c r="C804" s="90">
        <v>32874</v>
      </c>
      <c r="D804" s="90">
        <v>2958465</v>
      </c>
    </row>
    <row r="805" spans="1:4" ht="15">
      <c r="A805" s="73">
        <v>944</v>
      </c>
      <c r="B805" s="73" t="s">
        <v>574</v>
      </c>
      <c r="C805" s="90">
        <v>32874</v>
      </c>
      <c r="D805" s="90">
        <v>2958465</v>
      </c>
    </row>
    <row r="806" spans="1:4" ht="15">
      <c r="A806" s="73">
        <v>945</v>
      </c>
      <c r="B806" s="73" t="s">
        <v>2300</v>
      </c>
      <c r="C806" s="90">
        <v>32874</v>
      </c>
      <c r="D806" s="90">
        <v>2958465</v>
      </c>
    </row>
    <row r="807" spans="1:4" ht="15">
      <c r="A807" s="73">
        <v>946</v>
      </c>
      <c r="B807" s="73" t="s">
        <v>37375</v>
      </c>
      <c r="C807" s="90">
        <v>32874</v>
      </c>
      <c r="D807" s="90">
        <v>2958465</v>
      </c>
    </row>
    <row r="808" spans="1:4" ht="15">
      <c r="A808" s="73">
        <v>947</v>
      </c>
      <c r="B808" s="73" t="s">
        <v>2307</v>
      </c>
      <c r="C808" s="90">
        <v>32874</v>
      </c>
      <c r="D808" s="90">
        <v>2958465</v>
      </c>
    </row>
    <row r="809" spans="1:4" ht="15">
      <c r="A809" s="73">
        <v>948</v>
      </c>
      <c r="B809" s="73" t="s">
        <v>37376</v>
      </c>
      <c r="C809" s="90">
        <v>32874</v>
      </c>
      <c r="D809" s="90">
        <v>2958465</v>
      </c>
    </row>
    <row r="810" spans="1:4" ht="15">
      <c r="A810" s="73">
        <v>949</v>
      </c>
      <c r="B810" s="73" t="s">
        <v>2308</v>
      </c>
      <c r="C810" s="90">
        <v>32874</v>
      </c>
      <c r="D810" s="90">
        <v>2958465</v>
      </c>
    </row>
    <row r="811" spans="1:4" ht="15">
      <c r="A811" s="73">
        <v>950</v>
      </c>
      <c r="B811" s="73" t="s">
        <v>2309</v>
      </c>
      <c r="C811" s="90">
        <v>32874</v>
      </c>
      <c r="D811" s="90">
        <v>2958465</v>
      </c>
    </row>
    <row r="812" spans="1:4" ht="15">
      <c r="A812" s="73">
        <v>951</v>
      </c>
      <c r="B812" s="73" t="s">
        <v>37377</v>
      </c>
      <c r="C812" s="90">
        <v>32874</v>
      </c>
      <c r="D812" s="90">
        <v>2958465</v>
      </c>
    </row>
    <row r="813" spans="1:4" ht="15">
      <c r="A813" s="73">
        <v>952</v>
      </c>
      <c r="B813" s="73" t="s">
        <v>37378</v>
      </c>
      <c r="C813" s="90">
        <v>32874</v>
      </c>
      <c r="D813" s="90">
        <v>2958465</v>
      </c>
    </row>
    <row r="814" spans="1:4" ht="15">
      <c r="A814" s="73">
        <v>955</v>
      </c>
      <c r="B814" s="73" t="s">
        <v>37379</v>
      </c>
      <c r="C814" s="90">
        <v>32874</v>
      </c>
      <c r="D814" s="90">
        <v>2958465</v>
      </c>
    </row>
    <row r="815" spans="1:4" ht="15">
      <c r="A815" s="73">
        <v>956</v>
      </c>
      <c r="B815" s="73" t="s">
        <v>37380</v>
      </c>
      <c r="C815" s="90">
        <v>32874</v>
      </c>
      <c r="D815" s="90">
        <v>2958465</v>
      </c>
    </row>
    <row r="816" spans="1:4" ht="15">
      <c r="A816" s="73">
        <v>957</v>
      </c>
      <c r="B816" s="73" t="s">
        <v>37381</v>
      </c>
      <c r="C816" s="90">
        <v>32874</v>
      </c>
      <c r="D816" s="90">
        <v>2958465</v>
      </c>
    </row>
    <row r="817" spans="1:4" ht="15">
      <c r="A817" s="73">
        <v>958</v>
      </c>
      <c r="B817" s="73" t="s">
        <v>969</v>
      </c>
      <c r="C817" s="90">
        <v>32874</v>
      </c>
      <c r="D817" s="90">
        <v>2958465</v>
      </c>
    </row>
    <row r="818" spans="1:4" ht="15">
      <c r="A818" s="73">
        <v>959</v>
      </c>
      <c r="B818" s="73" t="s">
        <v>2288</v>
      </c>
      <c r="C818" s="90">
        <v>32874</v>
      </c>
      <c r="D818" s="90">
        <v>2958465</v>
      </c>
    </row>
    <row r="819" spans="1:4" ht="15">
      <c r="A819" s="73">
        <v>960</v>
      </c>
      <c r="B819" s="73" t="s">
        <v>37382</v>
      </c>
      <c r="C819" s="90">
        <v>32874</v>
      </c>
      <c r="D819" s="90">
        <v>2958465</v>
      </c>
    </row>
    <row r="820" spans="1:4" ht="15">
      <c r="A820" s="73">
        <v>961</v>
      </c>
      <c r="B820" s="73" t="s">
        <v>37383</v>
      </c>
      <c r="C820" s="90">
        <v>32874</v>
      </c>
      <c r="D820" s="90">
        <v>2958465</v>
      </c>
    </row>
    <row r="821" spans="1:4" ht="15">
      <c r="A821" s="73">
        <v>962</v>
      </c>
      <c r="B821" s="73" t="s">
        <v>37384</v>
      </c>
      <c r="C821" s="90">
        <v>32874</v>
      </c>
      <c r="D821" s="90">
        <v>2958465</v>
      </c>
    </row>
    <row r="822" spans="1:4" ht="15">
      <c r="A822" s="73">
        <v>963</v>
      </c>
      <c r="B822" s="73" t="s">
        <v>37385</v>
      </c>
      <c r="C822" s="90">
        <v>32874</v>
      </c>
      <c r="D822" s="90">
        <v>2958465</v>
      </c>
    </row>
    <row r="823" spans="1:4" ht="15">
      <c r="A823" s="73">
        <v>964</v>
      </c>
      <c r="B823" s="73" t="s">
        <v>2059</v>
      </c>
      <c r="C823" s="90">
        <v>32874</v>
      </c>
      <c r="D823" s="90">
        <v>2958465</v>
      </c>
    </row>
    <row r="824" spans="1:4" ht="15">
      <c r="A824" s="73">
        <v>965</v>
      </c>
      <c r="B824" s="73" t="s">
        <v>37386</v>
      </c>
      <c r="C824" s="90">
        <v>32874</v>
      </c>
      <c r="D824" s="90">
        <v>2958465</v>
      </c>
    </row>
    <row r="825" spans="1:4" ht="15">
      <c r="A825" s="73">
        <v>966</v>
      </c>
      <c r="B825" s="73" t="s">
        <v>2006</v>
      </c>
      <c r="C825" s="90">
        <v>32874</v>
      </c>
      <c r="D825" s="90">
        <v>2958465</v>
      </c>
    </row>
    <row r="826" spans="1:4" ht="15">
      <c r="A826" s="73">
        <v>967</v>
      </c>
      <c r="B826" s="73" t="s">
        <v>37387</v>
      </c>
      <c r="C826" s="90">
        <v>32874</v>
      </c>
      <c r="D826" s="90">
        <v>2958465</v>
      </c>
    </row>
    <row r="827" spans="1:4" ht="15">
      <c r="A827" s="73">
        <v>968</v>
      </c>
      <c r="B827" s="73" t="s">
        <v>2310</v>
      </c>
      <c r="C827" s="90">
        <v>32874</v>
      </c>
      <c r="D827" s="90">
        <v>2958465</v>
      </c>
    </row>
    <row r="828" spans="1:4" ht="15">
      <c r="A828" s="73">
        <v>970</v>
      </c>
      <c r="B828" s="73" t="s">
        <v>1143</v>
      </c>
      <c r="C828" s="90">
        <v>32874</v>
      </c>
      <c r="D828" s="90">
        <v>2958465</v>
      </c>
    </row>
    <row r="829" spans="1:4" ht="15">
      <c r="A829" s="73">
        <v>972</v>
      </c>
      <c r="B829" s="73" t="s">
        <v>37388</v>
      </c>
      <c r="C829" s="90">
        <v>32874</v>
      </c>
      <c r="D829" s="90">
        <v>2958465</v>
      </c>
    </row>
    <row r="830" spans="1:4" ht="15">
      <c r="A830" s="73">
        <v>973</v>
      </c>
      <c r="B830" s="73" t="s">
        <v>37389</v>
      </c>
      <c r="C830" s="90">
        <v>32874</v>
      </c>
      <c r="D830" s="90">
        <v>2958465</v>
      </c>
    </row>
    <row r="831" spans="1:4" ht="15">
      <c r="A831" s="73">
        <v>974</v>
      </c>
      <c r="B831" s="73" t="s">
        <v>37390</v>
      </c>
      <c r="C831" s="90">
        <v>32874</v>
      </c>
      <c r="D831" s="90">
        <v>2958465</v>
      </c>
    </row>
    <row r="832" spans="1:4" ht="15">
      <c r="A832" s="73">
        <v>975</v>
      </c>
      <c r="B832" s="73" t="s">
        <v>37391</v>
      </c>
      <c r="C832" s="90">
        <v>32874</v>
      </c>
      <c r="D832" s="90">
        <v>2958465</v>
      </c>
    </row>
    <row r="833" spans="1:4" ht="15">
      <c r="A833" s="73">
        <v>976</v>
      </c>
      <c r="B833" s="73" t="s">
        <v>2311</v>
      </c>
      <c r="C833" s="90">
        <v>32874</v>
      </c>
      <c r="D833" s="90">
        <v>2958465</v>
      </c>
    </row>
    <row r="834" spans="1:4" ht="15">
      <c r="A834" s="73">
        <v>977</v>
      </c>
      <c r="B834" s="73" t="s">
        <v>37392</v>
      </c>
      <c r="C834" s="90">
        <v>32874</v>
      </c>
      <c r="D834" s="90">
        <v>2958465</v>
      </c>
    </row>
    <row r="835" spans="1:4" ht="15">
      <c r="A835" s="73">
        <v>978</v>
      </c>
      <c r="B835" s="73" t="s">
        <v>37393</v>
      </c>
      <c r="C835" s="90">
        <v>32874</v>
      </c>
      <c r="D835" s="90">
        <v>2958465</v>
      </c>
    </row>
    <row r="836" spans="1:4" ht="15">
      <c r="A836" s="73">
        <v>979</v>
      </c>
      <c r="B836" s="73" t="s">
        <v>1809</v>
      </c>
      <c r="C836" s="90">
        <v>32874</v>
      </c>
      <c r="D836" s="90">
        <v>2958465</v>
      </c>
    </row>
    <row r="837" spans="1:4" ht="15">
      <c r="A837" s="73">
        <v>980</v>
      </c>
      <c r="B837" s="73" t="s">
        <v>974</v>
      </c>
      <c r="C837" s="90">
        <v>32874</v>
      </c>
      <c r="D837" s="90">
        <v>2958465</v>
      </c>
    </row>
    <row r="838" spans="1:4" ht="15">
      <c r="A838" s="73">
        <v>981</v>
      </c>
      <c r="B838" s="73" t="s">
        <v>974</v>
      </c>
      <c r="C838" s="90">
        <v>32874</v>
      </c>
      <c r="D838" s="90">
        <v>2958465</v>
      </c>
    </row>
    <row r="839" spans="1:4" ht="15">
      <c r="A839" s="73">
        <v>982</v>
      </c>
      <c r="B839" s="73" t="s">
        <v>2312</v>
      </c>
      <c r="C839" s="90">
        <v>32874</v>
      </c>
      <c r="D839" s="90">
        <v>2958465</v>
      </c>
    </row>
    <row r="840" spans="1:4" ht="15">
      <c r="A840" s="73">
        <v>983</v>
      </c>
      <c r="B840" s="73" t="s">
        <v>1999</v>
      </c>
      <c r="C840" s="90">
        <v>32874</v>
      </c>
      <c r="D840" s="90">
        <v>2958465</v>
      </c>
    </row>
    <row r="841" spans="1:4" ht="15">
      <c r="A841" s="73">
        <v>984</v>
      </c>
      <c r="B841" s="73" t="s">
        <v>1215</v>
      </c>
      <c r="C841" s="90">
        <v>32874</v>
      </c>
      <c r="D841" s="90">
        <v>2958465</v>
      </c>
    </row>
    <row r="842" spans="1:4" ht="15">
      <c r="A842" s="73">
        <v>985</v>
      </c>
      <c r="B842" s="73" t="s">
        <v>2313</v>
      </c>
      <c r="C842" s="90">
        <v>32874</v>
      </c>
      <c r="D842" s="90">
        <v>2958465</v>
      </c>
    </row>
    <row r="843" spans="1:4" ht="15">
      <c r="A843" s="73">
        <v>986</v>
      </c>
      <c r="B843" s="73" t="s">
        <v>2275</v>
      </c>
      <c r="C843" s="90">
        <v>32874</v>
      </c>
      <c r="D843" s="90">
        <v>2958465</v>
      </c>
    </row>
    <row r="844" spans="1:4" ht="15">
      <c r="A844" s="73">
        <v>987</v>
      </c>
      <c r="B844" s="73" t="s">
        <v>1923</v>
      </c>
      <c r="C844" s="90">
        <v>32874</v>
      </c>
      <c r="D844" s="90">
        <v>2958465</v>
      </c>
    </row>
    <row r="845" spans="1:4" ht="15">
      <c r="A845" s="73">
        <v>988</v>
      </c>
      <c r="B845" s="73" t="s">
        <v>2314</v>
      </c>
      <c r="C845" s="90">
        <v>32874</v>
      </c>
      <c r="D845" s="90">
        <v>2958465</v>
      </c>
    </row>
    <row r="846" spans="1:4" ht="15">
      <c r="A846" s="73">
        <v>990</v>
      </c>
      <c r="B846" s="73" t="s">
        <v>2315</v>
      </c>
      <c r="C846" s="90">
        <v>32874</v>
      </c>
      <c r="D846" s="90">
        <v>2958465</v>
      </c>
    </row>
    <row r="847" spans="1:4" ht="15">
      <c r="A847" s="73">
        <v>991</v>
      </c>
      <c r="B847" s="73" t="s">
        <v>2315</v>
      </c>
      <c r="C847" s="90">
        <v>32874</v>
      </c>
      <c r="D847" s="90">
        <v>2958465</v>
      </c>
    </row>
    <row r="848" spans="1:4" ht="15">
      <c r="A848" s="73">
        <v>992</v>
      </c>
      <c r="B848" s="73" t="s">
        <v>37394</v>
      </c>
      <c r="C848" s="90">
        <v>32874</v>
      </c>
      <c r="D848" s="90">
        <v>2958465</v>
      </c>
    </row>
    <row r="849" spans="1:4" ht="15">
      <c r="A849" s="73">
        <v>993</v>
      </c>
      <c r="B849" s="73" t="s">
        <v>37395</v>
      </c>
      <c r="C849" s="90">
        <v>32874</v>
      </c>
      <c r="D849" s="90">
        <v>2958465</v>
      </c>
    </row>
    <row r="850" spans="1:4" ht="15">
      <c r="A850" s="73">
        <v>994</v>
      </c>
      <c r="B850" s="73" t="s">
        <v>2316</v>
      </c>
      <c r="C850" s="90">
        <v>32874</v>
      </c>
      <c r="D850" s="90">
        <v>2958465</v>
      </c>
    </row>
    <row r="851" spans="1:4" ht="15">
      <c r="A851" s="73">
        <v>995</v>
      </c>
      <c r="B851" s="73" t="s">
        <v>37396</v>
      </c>
      <c r="C851" s="90">
        <v>32874</v>
      </c>
      <c r="D851" s="90">
        <v>2958465</v>
      </c>
    </row>
    <row r="852" spans="1:4" ht="15">
      <c r="A852" s="73">
        <v>996</v>
      </c>
      <c r="B852" s="73" t="s">
        <v>2256</v>
      </c>
      <c r="C852" s="90">
        <v>32874</v>
      </c>
      <c r="D852" s="90">
        <v>2958465</v>
      </c>
    </row>
    <row r="853" spans="1:4" ht="15">
      <c r="A853" s="73">
        <v>997</v>
      </c>
      <c r="B853" s="73" t="s">
        <v>37397</v>
      </c>
      <c r="C853" s="90">
        <v>32874</v>
      </c>
      <c r="D853" s="90">
        <v>2958465</v>
      </c>
    </row>
    <row r="854" spans="1:4" ht="15">
      <c r="A854" s="73">
        <v>998</v>
      </c>
      <c r="B854" s="73" t="s">
        <v>37398</v>
      </c>
      <c r="C854" s="90">
        <v>32874</v>
      </c>
      <c r="D854" s="90">
        <v>2958465</v>
      </c>
    </row>
    <row r="855" spans="1:4" ht="15">
      <c r="A855" s="73">
        <v>999</v>
      </c>
      <c r="B855" s="73" t="s">
        <v>2250</v>
      </c>
      <c r="C855" s="90">
        <v>32874</v>
      </c>
      <c r="D855" s="90">
        <v>2958465</v>
      </c>
    </row>
    <row r="856" spans="1:4" ht="15">
      <c r="A856" s="73">
        <v>1000</v>
      </c>
      <c r="B856" s="73" t="s">
        <v>37399</v>
      </c>
      <c r="C856" s="90">
        <v>32874</v>
      </c>
      <c r="D856" s="90">
        <v>2958465</v>
      </c>
    </row>
    <row r="857" spans="1:4" ht="15">
      <c r="A857" s="73">
        <v>1001</v>
      </c>
      <c r="B857" s="73" t="s">
        <v>37400</v>
      </c>
      <c r="C857" s="90">
        <v>32874</v>
      </c>
      <c r="D857" s="90">
        <v>2958465</v>
      </c>
    </row>
    <row r="858" spans="1:4" ht="15">
      <c r="A858" s="73">
        <v>1002</v>
      </c>
      <c r="B858" s="73" t="s">
        <v>37401</v>
      </c>
      <c r="C858" s="90">
        <v>32874</v>
      </c>
      <c r="D858" s="90">
        <v>2958465</v>
      </c>
    </row>
    <row r="859" spans="1:4" ht="15">
      <c r="A859" s="73">
        <v>1003</v>
      </c>
      <c r="B859" s="73" t="s">
        <v>37402</v>
      </c>
      <c r="C859" s="90">
        <v>32874</v>
      </c>
      <c r="D859" s="90">
        <v>2958465</v>
      </c>
    </row>
    <row r="860" spans="1:4" ht="15">
      <c r="A860" s="73">
        <v>1004</v>
      </c>
      <c r="B860" s="73" t="s">
        <v>37403</v>
      </c>
      <c r="C860" s="90">
        <v>32874</v>
      </c>
      <c r="D860" s="90">
        <v>2958465</v>
      </c>
    </row>
    <row r="861" spans="1:4" ht="15">
      <c r="A861" s="73">
        <v>1005</v>
      </c>
      <c r="B861" s="73" t="s">
        <v>37404</v>
      </c>
      <c r="C861" s="90">
        <v>32874</v>
      </c>
      <c r="D861" s="90">
        <v>2958465</v>
      </c>
    </row>
    <row r="862" spans="1:4" ht="15">
      <c r="A862" s="73">
        <v>1006</v>
      </c>
      <c r="B862" s="73" t="s">
        <v>37405</v>
      </c>
      <c r="C862" s="90">
        <v>32874</v>
      </c>
      <c r="D862" s="90">
        <v>2958465</v>
      </c>
    </row>
    <row r="863" spans="1:4" ht="15">
      <c r="A863" s="73">
        <v>1007</v>
      </c>
      <c r="B863" s="73" t="s">
        <v>37406</v>
      </c>
      <c r="C863" s="90">
        <v>32874</v>
      </c>
      <c r="D863" s="90">
        <v>2958465</v>
      </c>
    </row>
    <row r="864" spans="1:4" ht="15">
      <c r="A864" s="73">
        <v>1008</v>
      </c>
      <c r="B864" s="73" t="s">
        <v>37407</v>
      </c>
      <c r="C864" s="90">
        <v>32874</v>
      </c>
      <c r="D864" s="90">
        <v>2958465</v>
      </c>
    </row>
    <row r="865" spans="1:4" ht="15">
      <c r="A865" s="73">
        <v>1009</v>
      </c>
      <c r="B865" s="73" t="s">
        <v>37408</v>
      </c>
      <c r="C865" s="90">
        <v>32874</v>
      </c>
      <c r="D865" s="90">
        <v>2958465</v>
      </c>
    </row>
    <row r="866" spans="1:4" ht="15">
      <c r="A866" s="73">
        <v>1010</v>
      </c>
      <c r="B866" s="73" t="s">
        <v>37409</v>
      </c>
      <c r="C866" s="90">
        <v>32874</v>
      </c>
      <c r="D866" s="90">
        <v>2958465</v>
      </c>
    </row>
    <row r="867" spans="1:4" ht="15">
      <c r="A867" s="73">
        <v>1011</v>
      </c>
      <c r="B867" s="73" t="s">
        <v>37410</v>
      </c>
      <c r="C867" s="90">
        <v>32874</v>
      </c>
      <c r="D867" s="90">
        <v>2958465</v>
      </c>
    </row>
    <row r="868" spans="1:4" ht="15">
      <c r="A868" s="73">
        <v>1012</v>
      </c>
      <c r="B868" s="73" t="s">
        <v>2317</v>
      </c>
      <c r="C868" s="90">
        <v>32874</v>
      </c>
      <c r="D868" s="90">
        <v>2958465</v>
      </c>
    </row>
    <row r="869" spans="1:4" ht="15">
      <c r="A869" s="73">
        <v>1013</v>
      </c>
      <c r="B869" s="73" t="s">
        <v>2317</v>
      </c>
      <c r="C869" s="90">
        <v>32874</v>
      </c>
      <c r="D869" s="90">
        <v>2958465</v>
      </c>
    </row>
    <row r="870" spans="1:4" ht="15">
      <c r="A870" s="73">
        <v>1016</v>
      </c>
      <c r="B870" s="73" t="s">
        <v>37411</v>
      </c>
      <c r="C870" s="90">
        <v>32874</v>
      </c>
      <c r="D870" s="90">
        <v>2958465</v>
      </c>
    </row>
    <row r="871" spans="1:4" ht="15">
      <c r="A871" s="73">
        <v>1017</v>
      </c>
      <c r="B871" s="73" t="s">
        <v>37412</v>
      </c>
      <c r="C871" s="90">
        <v>32874</v>
      </c>
      <c r="D871" s="90">
        <v>2958465</v>
      </c>
    </row>
    <row r="872" spans="1:4" ht="15">
      <c r="A872" s="73">
        <v>1018</v>
      </c>
      <c r="B872" s="73" t="s">
        <v>2065</v>
      </c>
      <c r="C872" s="90">
        <v>32874</v>
      </c>
      <c r="D872" s="90">
        <v>2958465</v>
      </c>
    </row>
    <row r="873" spans="1:4" ht="15">
      <c r="A873" s="73">
        <v>1019</v>
      </c>
      <c r="B873" s="73" t="s">
        <v>2318</v>
      </c>
      <c r="C873" s="90">
        <v>32874</v>
      </c>
      <c r="D873" s="90">
        <v>2958465</v>
      </c>
    </row>
    <row r="874" spans="1:4" ht="15">
      <c r="A874" s="73">
        <v>1020</v>
      </c>
      <c r="B874" s="73" t="s">
        <v>37413</v>
      </c>
      <c r="C874" s="90">
        <v>32874</v>
      </c>
      <c r="D874" s="90">
        <v>2958465</v>
      </c>
    </row>
    <row r="875" spans="1:4" ht="15">
      <c r="A875" s="73">
        <v>1021</v>
      </c>
      <c r="B875" s="73" t="s">
        <v>37414</v>
      </c>
      <c r="C875" s="90">
        <v>32874</v>
      </c>
      <c r="D875" s="90">
        <v>2958465</v>
      </c>
    </row>
    <row r="876" spans="1:4" ht="15">
      <c r="A876" s="73">
        <v>1022</v>
      </c>
      <c r="B876" s="73" t="s">
        <v>1959</v>
      </c>
      <c r="C876" s="90">
        <v>32874</v>
      </c>
      <c r="D876" s="90">
        <v>2958465</v>
      </c>
    </row>
    <row r="877" spans="1:4" ht="15">
      <c r="A877" s="73">
        <v>1030</v>
      </c>
      <c r="B877" s="73" t="s">
        <v>37415</v>
      </c>
      <c r="C877" s="90">
        <v>32874</v>
      </c>
      <c r="D877" s="90">
        <v>2958465</v>
      </c>
    </row>
    <row r="878" spans="1:4" ht="15">
      <c r="A878" s="73">
        <v>1031</v>
      </c>
      <c r="B878" s="73" t="s">
        <v>37416</v>
      </c>
      <c r="C878" s="90">
        <v>32874</v>
      </c>
      <c r="D878" s="90">
        <v>2958465</v>
      </c>
    </row>
    <row r="879" spans="1:4" ht="15">
      <c r="A879" s="73">
        <v>1032</v>
      </c>
      <c r="B879" s="73" t="s">
        <v>2277</v>
      </c>
      <c r="C879" s="90">
        <v>32874</v>
      </c>
      <c r="D879" s="90">
        <v>2958465</v>
      </c>
    </row>
    <row r="880" spans="1:4" ht="15">
      <c r="A880" s="73">
        <v>1034</v>
      </c>
      <c r="B880" s="73" t="s">
        <v>37417</v>
      </c>
      <c r="C880" s="90">
        <v>32874</v>
      </c>
      <c r="D880" s="90">
        <v>2958465</v>
      </c>
    </row>
    <row r="881" spans="1:4" ht="15">
      <c r="A881" s="73">
        <v>1035</v>
      </c>
      <c r="B881" s="73" t="s">
        <v>1155</v>
      </c>
      <c r="C881" s="90">
        <v>32874</v>
      </c>
      <c r="D881" s="90">
        <v>2958465</v>
      </c>
    </row>
    <row r="882" spans="1:4" ht="15">
      <c r="A882" s="73">
        <v>1036</v>
      </c>
      <c r="B882" s="73" t="s">
        <v>37418</v>
      </c>
      <c r="C882" s="90">
        <v>32874</v>
      </c>
      <c r="D882" s="90">
        <v>2958465</v>
      </c>
    </row>
    <row r="883" spans="1:4" ht="15">
      <c r="A883" s="73">
        <v>1037</v>
      </c>
      <c r="B883" s="73" t="s">
        <v>37419</v>
      </c>
      <c r="C883" s="90">
        <v>32874</v>
      </c>
      <c r="D883" s="90">
        <v>2958465</v>
      </c>
    </row>
    <row r="884" spans="1:4" ht="15">
      <c r="A884" s="73">
        <v>1038</v>
      </c>
      <c r="B884" s="73" t="s">
        <v>37420</v>
      </c>
      <c r="C884" s="90">
        <v>32874</v>
      </c>
      <c r="D884" s="90">
        <v>2958465</v>
      </c>
    </row>
    <row r="885" spans="1:4" ht="15">
      <c r="A885" s="73">
        <v>1039</v>
      </c>
      <c r="B885" s="73" t="s">
        <v>37421</v>
      </c>
      <c r="C885" s="90">
        <v>32874</v>
      </c>
      <c r="D885" s="90">
        <v>2958465</v>
      </c>
    </row>
    <row r="886" spans="1:4" ht="15">
      <c r="A886" s="73">
        <v>1040</v>
      </c>
      <c r="B886" s="73" t="s">
        <v>37422</v>
      </c>
      <c r="C886" s="90">
        <v>32874</v>
      </c>
      <c r="D886" s="90">
        <v>2958465</v>
      </c>
    </row>
    <row r="887" spans="1:4" ht="15">
      <c r="A887" s="73">
        <v>1041</v>
      </c>
      <c r="B887" s="73" t="s">
        <v>37423</v>
      </c>
      <c r="C887" s="90">
        <v>32874</v>
      </c>
      <c r="D887" s="90">
        <v>2958465</v>
      </c>
    </row>
    <row r="888" spans="1:4" ht="15">
      <c r="A888" s="73">
        <v>1042</v>
      </c>
      <c r="B888" s="73" t="s">
        <v>1932</v>
      </c>
      <c r="C888" s="90">
        <v>32874</v>
      </c>
      <c r="D888" s="90">
        <v>2958465</v>
      </c>
    </row>
    <row r="889" spans="1:4" ht="15">
      <c r="A889" s="73">
        <v>1043</v>
      </c>
      <c r="B889" s="73" t="s">
        <v>37424</v>
      </c>
      <c r="C889" s="90">
        <v>32874</v>
      </c>
      <c r="D889" s="90">
        <v>2958465</v>
      </c>
    </row>
    <row r="890" spans="1:4" ht="15">
      <c r="A890" s="73">
        <v>1044</v>
      </c>
      <c r="B890" s="73" t="s">
        <v>37425</v>
      </c>
      <c r="C890" s="90">
        <v>32874</v>
      </c>
      <c r="D890" s="90">
        <v>2958465</v>
      </c>
    </row>
    <row r="891" spans="1:4" ht="15">
      <c r="A891" s="73">
        <v>1045</v>
      </c>
      <c r="B891" s="73" t="s">
        <v>37426</v>
      </c>
      <c r="C891" s="90">
        <v>32874</v>
      </c>
      <c r="D891" s="90">
        <v>2958465</v>
      </c>
    </row>
    <row r="892" spans="1:4" ht="15">
      <c r="A892" s="73">
        <v>1046</v>
      </c>
      <c r="B892" s="73" t="s">
        <v>37427</v>
      </c>
      <c r="C892" s="90">
        <v>32874</v>
      </c>
      <c r="D892" s="90">
        <v>2958465</v>
      </c>
    </row>
    <row r="893" spans="1:4" ht="15">
      <c r="A893" s="73">
        <v>1047</v>
      </c>
      <c r="B893" s="73" t="s">
        <v>37428</v>
      </c>
      <c r="C893" s="90">
        <v>32874</v>
      </c>
      <c r="D893" s="90">
        <v>2958465</v>
      </c>
    </row>
    <row r="894" spans="1:4" ht="15">
      <c r="A894" s="73">
        <v>1048</v>
      </c>
      <c r="B894" s="73" t="s">
        <v>37429</v>
      </c>
      <c r="C894" s="90">
        <v>32874</v>
      </c>
      <c r="D894" s="90">
        <v>2958465</v>
      </c>
    </row>
    <row r="895" spans="1:4" ht="15">
      <c r="A895" s="73">
        <v>1049</v>
      </c>
      <c r="B895" s="73" t="s">
        <v>37430</v>
      </c>
      <c r="C895" s="90">
        <v>32874</v>
      </c>
      <c r="D895" s="90">
        <v>2958465</v>
      </c>
    </row>
    <row r="896" spans="1:4" ht="15">
      <c r="A896" s="73">
        <v>1050</v>
      </c>
      <c r="B896" s="73" t="s">
        <v>37431</v>
      </c>
      <c r="C896" s="90">
        <v>32874</v>
      </c>
      <c r="D896" s="90">
        <v>2958465</v>
      </c>
    </row>
    <row r="897" spans="1:4" ht="15">
      <c r="A897" s="73">
        <v>1051</v>
      </c>
      <c r="B897" s="73" t="s">
        <v>37432</v>
      </c>
      <c r="C897" s="90">
        <v>32874</v>
      </c>
      <c r="D897" s="90">
        <v>2958465</v>
      </c>
    </row>
    <row r="898" spans="1:4" ht="15">
      <c r="A898" s="73">
        <v>1052</v>
      </c>
      <c r="B898" s="73" t="s">
        <v>37433</v>
      </c>
      <c r="C898" s="90">
        <v>32874</v>
      </c>
      <c r="D898" s="90">
        <v>2958465</v>
      </c>
    </row>
    <row r="899" spans="1:4" ht="15">
      <c r="A899" s="73">
        <v>1053</v>
      </c>
      <c r="B899" s="73" t="s">
        <v>37434</v>
      </c>
      <c r="C899" s="90">
        <v>32874</v>
      </c>
      <c r="D899" s="90">
        <v>2958465</v>
      </c>
    </row>
    <row r="900" spans="1:4" ht="15">
      <c r="A900" s="73">
        <v>1057</v>
      </c>
      <c r="B900" s="73" t="s">
        <v>37435</v>
      </c>
      <c r="C900" s="90">
        <v>32874</v>
      </c>
      <c r="D900" s="90">
        <v>2958465</v>
      </c>
    </row>
    <row r="901" spans="1:4" ht="15">
      <c r="A901" s="73">
        <v>1058</v>
      </c>
      <c r="B901" s="73" t="s">
        <v>37436</v>
      </c>
      <c r="C901" s="90">
        <v>32874</v>
      </c>
      <c r="D901" s="90">
        <v>2958465</v>
      </c>
    </row>
    <row r="902" spans="1:4" ht="15">
      <c r="A902" s="73">
        <v>1059</v>
      </c>
      <c r="B902" s="73" t="s">
        <v>37437</v>
      </c>
      <c r="C902" s="90">
        <v>32874</v>
      </c>
      <c r="D902" s="90">
        <v>2958465</v>
      </c>
    </row>
    <row r="903" spans="1:4" ht="15">
      <c r="A903" s="73">
        <v>1060</v>
      </c>
      <c r="B903" s="73" t="s">
        <v>2062</v>
      </c>
      <c r="C903" s="90">
        <v>32874</v>
      </c>
      <c r="D903" s="90">
        <v>2958465</v>
      </c>
    </row>
    <row r="904" spans="1:4" ht="15">
      <c r="A904" s="73">
        <v>1061</v>
      </c>
      <c r="B904" s="73" t="s">
        <v>37438</v>
      </c>
      <c r="C904" s="90">
        <v>32874</v>
      </c>
      <c r="D904" s="90">
        <v>2958465</v>
      </c>
    </row>
    <row r="905" spans="1:4" ht="15">
      <c r="A905" s="73">
        <v>1062</v>
      </c>
      <c r="B905" s="73" t="s">
        <v>37439</v>
      </c>
      <c r="C905" s="90">
        <v>32874</v>
      </c>
      <c r="D905" s="90">
        <v>2958465</v>
      </c>
    </row>
    <row r="906" spans="1:4" ht="15">
      <c r="A906" s="73">
        <v>1063</v>
      </c>
      <c r="B906" s="73" t="s">
        <v>37440</v>
      </c>
      <c r="C906" s="90">
        <v>32874</v>
      </c>
      <c r="D906" s="90">
        <v>2958465</v>
      </c>
    </row>
    <row r="907" spans="1:4" ht="15">
      <c r="A907" s="73">
        <v>1064</v>
      </c>
      <c r="B907" s="73" t="s">
        <v>37441</v>
      </c>
      <c r="C907" s="90">
        <v>32874</v>
      </c>
      <c r="D907" s="90">
        <v>2958465</v>
      </c>
    </row>
    <row r="908" spans="1:4" ht="15">
      <c r="A908" s="73">
        <v>1066</v>
      </c>
      <c r="B908" s="73" t="s">
        <v>37442</v>
      </c>
      <c r="C908" s="90">
        <v>32874</v>
      </c>
      <c r="D908" s="90">
        <v>2958465</v>
      </c>
    </row>
    <row r="909" spans="1:4" ht="15">
      <c r="A909" s="73">
        <v>1067</v>
      </c>
      <c r="B909" s="73" t="s">
        <v>37443</v>
      </c>
      <c r="C909" s="90">
        <v>32874</v>
      </c>
      <c r="D909" s="90">
        <v>2958465</v>
      </c>
    </row>
    <row r="910" spans="1:4" ht="15">
      <c r="A910" s="73">
        <v>1068</v>
      </c>
      <c r="B910" s="73" t="s">
        <v>37444</v>
      </c>
      <c r="C910" s="90">
        <v>32874</v>
      </c>
      <c r="D910" s="90">
        <v>2958465</v>
      </c>
    </row>
    <row r="911" spans="1:4" ht="15">
      <c r="A911" s="73">
        <v>1069</v>
      </c>
      <c r="B911" s="73" t="s">
        <v>2302</v>
      </c>
      <c r="C911" s="90">
        <v>32874</v>
      </c>
      <c r="D911" s="90">
        <v>2958465</v>
      </c>
    </row>
    <row r="912" spans="1:4" ht="15">
      <c r="A912" s="73">
        <v>1070</v>
      </c>
      <c r="B912" s="73" t="s">
        <v>37445</v>
      </c>
      <c r="C912" s="90">
        <v>32874</v>
      </c>
      <c r="D912" s="90">
        <v>2958465</v>
      </c>
    </row>
    <row r="913" spans="1:4" ht="15">
      <c r="A913" s="73">
        <v>1071</v>
      </c>
      <c r="B913" s="73" t="s">
        <v>37446</v>
      </c>
      <c r="C913" s="90">
        <v>32874</v>
      </c>
      <c r="D913" s="90">
        <v>2958465</v>
      </c>
    </row>
    <row r="914" spans="1:4" ht="15">
      <c r="A914" s="73">
        <v>1072</v>
      </c>
      <c r="B914" s="73" t="s">
        <v>37447</v>
      </c>
      <c r="C914" s="90">
        <v>32874</v>
      </c>
      <c r="D914" s="90">
        <v>2958465</v>
      </c>
    </row>
    <row r="915" spans="1:4" ht="15">
      <c r="A915" s="73">
        <v>1073</v>
      </c>
      <c r="B915" s="73" t="s">
        <v>37448</v>
      </c>
      <c r="C915" s="90">
        <v>32874</v>
      </c>
      <c r="D915" s="90">
        <v>2958465</v>
      </c>
    </row>
    <row r="916" spans="1:4" ht="15">
      <c r="A916" s="73">
        <v>1074</v>
      </c>
      <c r="B916" s="73" t="s">
        <v>37449</v>
      </c>
      <c r="C916" s="90">
        <v>32874</v>
      </c>
      <c r="D916" s="90">
        <v>2958465</v>
      </c>
    </row>
    <row r="917" spans="1:4" ht="15">
      <c r="A917" s="73">
        <v>1075</v>
      </c>
      <c r="B917" s="73" t="s">
        <v>37450</v>
      </c>
      <c r="C917" s="90">
        <v>32874</v>
      </c>
      <c r="D917" s="90">
        <v>2958465</v>
      </c>
    </row>
    <row r="918" spans="1:4" ht="15">
      <c r="A918" s="73">
        <v>1076</v>
      </c>
      <c r="B918" s="73" t="s">
        <v>2319</v>
      </c>
      <c r="C918" s="90">
        <v>32874</v>
      </c>
      <c r="D918" s="90">
        <v>2958465</v>
      </c>
    </row>
    <row r="919" spans="1:4" ht="15">
      <c r="A919" s="73">
        <v>1077</v>
      </c>
      <c r="B919" s="73" t="s">
        <v>2319</v>
      </c>
      <c r="C919" s="90">
        <v>32874</v>
      </c>
      <c r="D919" s="90">
        <v>2958465</v>
      </c>
    </row>
    <row r="920" spans="1:4" ht="15">
      <c r="A920" s="73">
        <v>1078</v>
      </c>
      <c r="B920" s="73" t="s">
        <v>37451</v>
      </c>
      <c r="C920" s="90">
        <v>32874</v>
      </c>
      <c r="D920" s="90">
        <v>2958465</v>
      </c>
    </row>
    <row r="921" spans="1:4" ht="15">
      <c r="A921" s="73">
        <v>1079</v>
      </c>
      <c r="B921" s="73" t="s">
        <v>1180</v>
      </c>
      <c r="C921" s="90">
        <v>32874</v>
      </c>
      <c r="D921" s="90">
        <v>2958465</v>
      </c>
    </row>
    <row r="922" spans="1:4" ht="15">
      <c r="A922" s="73">
        <v>1080</v>
      </c>
      <c r="B922" s="73" t="s">
        <v>2319</v>
      </c>
      <c r="C922" s="90">
        <v>32874</v>
      </c>
      <c r="D922" s="90">
        <v>2958465</v>
      </c>
    </row>
    <row r="923" spans="1:4" ht="15">
      <c r="A923" s="73">
        <v>1081</v>
      </c>
      <c r="B923" s="73" t="s">
        <v>2319</v>
      </c>
      <c r="C923" s="90">
        <v>32874</v>
      </c>
      <c r="D923" s="90">
        <v>2958465</v>
      </c>
    </row>
    <row r="924" spans="1:4" ht="15">
      <c r="A924" s="73">
        <v>1082</v>
      </c>
      <c r="B924" s="73" t="s">
        <v>2070</v>
      </c>
      <c r="C924" s="90">
        <v>32874</v>
      </c>
      <c r="D924" s="90">
        <v>2958465</v>
      </c>
    </row>
    <row r="925" spans="1:4" ht="15">
      <c r="A925" s="73">
        <v>1083</v>
      </c>
      <c r="B925" s="73" t="s">
        <v>37452</v>
      </c>
      <c r="C925" s="90">
        <v>32874</v>
      </c>
      <c r="D925" s="90">
        <v>2958465</v>
      </c>
    </row>
    <row r="926" spans="1:4" ht="15">
      <c r="A926" s="73">
        <v>1084</v>
      </c>
      <c r="B926" s="73" t="s">
        <v>37453</v>
      </c>
      <c r="C926" s="90">
        <v>32874</v>
      </c>
      <c r="D926" s="90">
        <v>2958465</v>
      </c>
    </row>
    <row r="927" spans="1:4" ht="15">
      <c r="A927" s="73">
        <v>1085</v>
      </c>
      <c r="B927" s="73" t="s">
        <v>37454</v>
      </c>
      <c r="C927" s="90">
        <v>32874</v>
      </c>
      <c r="D927" s="90">
        <v>2958465</v>
      </c>
    </row>
    <row r="928" spans="1:4" ht="15">
      <c r="A928" s="73">
        <v>1086</v>
      </c>
      <c r="B928" s="73" t="s">
        <v>37455</v>
      </c>
      <c r="C928" s="90">
        <v>32874</v>
      </c>
      <c r="D928" s="90">
        <v>2958465</v>
      </c>
    </row>
    <row r="929" spans="1:4" ht="15">
      <c r="A929" s="73">
        <v>1087</v>
      </c>
      <c r="B929" s="73" t="s">
        <v>37456</v>
      </c>
      <c r="C929" s="90">
        <v>32874</v>
      </c>
      <c r="D929" s="90">
        <v>2958465</v>
      </c>
    </row>
    <row r="930" spans="1:4" ht="15">
      <c r="A930" s="73">
        <v>1088</v>
      </c>
      <c r="B930" s="73" t="s">
        <v>37457</v>
      </c>
      <c r="C930" s="90">
        <v>32874</v>
      </c>
      <c r="D930" s="90">
        <v>2958465</v>
      </c>
    </row>
    <row r="931" spans="1:4" ht="15">
      <c r="A931" s="73">
        <v>1089</v>
      </c>
      <c r="B931" s="73" t="s">
        <v>2320</v>
      </c>
      <c r="C931" s="90">
        <v>32874</v>
      </c>
      <c r="D931" s="90">
        <v>2958465</v>
      </c>
    </row>
    <row r="932" spans="1:4" ht="15">
      <c r="A932" s="73">
        <v>1090</v>
      </c>
      <c r="B932" s="73" t="s">
        <v>37458</v>
      </c>
      <c r="C932" s="90">
        <v>32874</v>
      </c>
      <c r="D932" s="90">
        <v>2958465</v>
      </c>
    </row>
    <row r="933" spans="1:4" ht="15">
      <c r="A933" s="73">
        <v>1091</v>
      </c>
      <c r="B933" s="73" t="s">
        <v>37459</v>
      </c>
      <c r="C933" s="90">
        <v>32874</v>
      </c>
      <c r="D933" s="90">
        <v>2958465</v>
      </c>
    </row>
    <row r="934" spans="1:4" ht="15">
      <c r="A934" s="73">
        <v>1092</v>
      </c>
      <c r="B934" s="73" t="s">
        <v>37460</v>
      </c>
      <c r="C934" s="90">
        <v>32874</v>
      </c>
      <c r="D934" s="90">
        <v>2958465</v>
      </c>
    </row>
    <row r="935" spans="1:4" ht="15">
      <c r="A935" s="73">
        <v>1093</v>
      </c>
      <c r="B935" s="73" t="s">
        <v>37461</v>
      </c>
      <c r="C935" s="90">
        <v>32874</v>
      </c>
      <c r="D935" s="90">
        <v>2958465</v>
      </c>
    </row>
    <row r="936" spans="1:4" ht="15">
      <c r="A936" s="73">
        <v>1094</v>
      </c>
      <c r="B936" s="73" t="s">
        <v>37462</v>
      </c>
      <c r="C936" s="90">
        <v>32874</v>
      </c>
      <c r="D936" s="90">
        <v>2958465</v>
      </c>
    </row>
    <row r="937" spans="1:4" ht="15">
      <c r="A937" s="73">
        <v>1095</v>
      </c>
      <c r="B937" s="73" t="s">
        <v>37463</v>
      </c>
      <c r="C937" s="90">
        <v>32874</v>
      </c>
      <c r="D937" s="90">
        <v>2958465</v>
      </c>
    </row>
    <row r="938" spans="1:4" ht="15">
      <c r="A938" s="73">
        <v>1096</v>
      </c>
      <c r="B938" s="73" t="s">
        <v>37464</v>
      </c>
      <c r="C938" s="90">
        <v>32874</v>
      </c>
      <c r="D938" s="90">
        <v>2958465</v>
      </c>
    </row>
    <row r="939" spans="1:4" ht="15">
      <c r="A939" s="73">
        <v>1097</v>
      </c>
      <c r="B939" s="73" t="s">
        <v>37465</v>
      </c>
      <c r="C939" s="90">
        <v>32874</v>
      </c>
      <c r="D939" s="90">
        <v>2958465</v>
      </c>
    </row>
    <row r="940" spans="1:4" ht="15">
      <c r="A940" s="73">
        <v>1098</v>
      </c>
      <c r="B940" s="73" t="s">
        <v>37466</v>
      </c>
      <c r="C940" s="90">
        <v>32874</v>
      </c>
      <c r="D940" s="90">
        <v>2958465</v>
      </c>
    </row>
    <row r="941" spans="1:4" ht="15">
      <c r="A941" s="73">
        <v>1099</v>
      </c>
      <c r="B941" s="73" t="s">
        <v>37467</v>
      </c>
      <c r="C941" s="90">
        <v>32874</v>
      </c>
      <c r="D941" s="90">
        <v>2958465</v>
      </c>
    </row>
    <row r="942" spans="1:4" ht="15">
      <c r="A942" s="73">
        <v>1100</v>
      </c>
      <c r="B942" s="73" t="s">
        <v>37468</v>
      </c>
      <c r="C942" s="90">
        <v>32874</v>
      </c>
      <c r="D942" s="90">
        <v>2958465</v>
      </c>
    </row>
    <row r="943" spans="1:4" ht="15">
      <c r="A943" s="73">
        <v>1101</v>
      </c>
      <c r="B943" s="73" t="s">
        <v>37469</v>
      </c>
      <c r="C943" s="90">
        <v>32874</v>
      </c>
      <c r="D943" s="90">
        <v>2958465</v>
      </c>
    </row>
    <row r="944" spans="1:4" ht="15">
      <c r="A944" s="73">
        <v>1102</v>
      </c>
      <c r="B944" s="73" t="s">
        <v>37470</v>
      </c>
      <c r="C944" s="90">
        <v>32874</v>
      </c>
      <c r="D944" s="90">
        <v>2958465</v>
      </c>
    </row>
    <row r="945" spans="1:4" ht="15">
      <c r="A945" s="73">
        <v>1103</v>
      </c>
      <c r="B945" s="73" t="s">
        <v>37471</v>
      </c>
      <c r="C945" s="90">
        <v>32874</v>
      </c>
      <c r="D945" s="90">
        <v>2958465</v>
      </c>
    </row>
    <row r="946" spans="1:4" ht="15">
      <c r="A946" s="73">
        <v>1104</v>
      </c>
      <c r="B946" s="73" t="s">
        <v>37472</v>
      </c>
      <c r="C946" s="90">
        <v>32874</v>
      </c>
      <c r="D946" s="90">
        <v>2958465</v>
      </c>
    </row>
    <row r="947" spans="1:4" ht="15">
      <c r="A947" s="73">
        <v>1105</v>
      </c>
      <c r="B947" s="73" t="s">
        <v>37473</v>
      </c>
      <c r="C947" s="90">
        <v>32874</v>
      </c>
      <c r="D947" s="90">
        <v>2958465</v>
      </c>
    </row>
    <row r="948" spans="1:4" ht="15">
      <c r="A948" s="73">
        <v>1106</v>
      </c>
      <c r="B948" s="73" t="s">
        <v>1976</v>
      </c>
      <c r="C948" s="90">
        <v>32874</v>
      </c>
      <c r="D948" s="90">
        <v>2958465</v>
      </c>
    </row>
    <row r="949" spans="1:4" ht="15">
      <c r="A949" s="73">
        <v>1107</v>
      </c>
      <c r="B949" s="73" t="s">
        <v>692</v>
      </c>
      <c r="C949" s="90">
        <v>32874</v>
      </c>
      <c r="D949" s="90">
        <v>2958465</v>
      </c>
    </row>
    <row r="950" spans="1:4" ht="15">
      <c r="A950" s="73">
        <v>1108</v>
      </c>
      <c r="B950" s="73" t="s">
        <v>2321</v>
      </c>
      <c r="C950" s="90">
        <v>32874</v>
      </c>
      <c r="D950" s="90">
        <v>2958465</v>
      </c>
    </row>
    <row r="951" spans="1:4" ht="15">
      <c r="A951" s="73">
        <v>1109</v>
      </c>
      <c r="B951" s="73" t="s">
        <v>37474</v>
      </c>
      <c r="C951" s="90">
        <v>32874</v>
      </c>
      <c r="D951" s="90">
        <v>2958465</v>
      </c>
    </row>
    <row r="952" spans="1:4" ht="15">
      <c r="A952" s="73">
        <v>1110</v>
      </c>
      <c r="B952" s="73" t="s">
        <v>2321</v>
      </c>
      <c r="C952" s="90">
        <v>32874</v>
      </c>
      <c r="D952" s="90">
        <v>2958465</v>
      </c>
    </row>
    <row r="953" spans="1:4" ht="15">
      <c r="A953" s="73">
        <v>1111</v>
      </c>
      <c r="B953" s="73" t="s">
        <v>37475</v>
      </c>
      <c r="C953" s="90">
        <v>32874</v>
      </c>
      <c r="D953" s="90">
        <v>2958465</v>
      </c>
    </row>
    <row r="954" spans="1:4" ht="15">
      <c r="A954" s="73">
        <v>1112</v>
      </c>
      <c r="B954" s="73" t="s">
        <v>2322</v>
      </c>
      <c r="C954" s="90">
        <v>32874</v>
      </c>
      <c r="D954" s="90">
        <v>2958465</v>
      </c>
    </row>
    <row r="955" spans="1:4" ht="15">
      <c r="A955" s="73">
        <v>1113</v>
      </c>
      <c r="B955" s="73" t="s">
        <v>37476</v>
      </c>
      <c r="C955" s="90">
        <v>32874</v>
      </c>
      <c r="D955" s="90">
        <v>2958465</v>
      </c>
    </row>
    <row r="956" spans="1:4" ht="15">
      <c r="A956" s="73">
        <v>1114</v>
      </c>
      <c r="B956" s="73" t="s">
        <v>37477</v>
      </c>
      <c r="C956" s="90">
        <v>32874</v>
      </c>
      <c r="D956" s="90">
        <v>2958465</v>
      </c>
    </row>
    <row r="957" spans="1:4" ht="15">
      <c r="A957" s="73">
        <v>1115</v>
      </c>
      <c r="B957" s="73" t="s">
        <v>37478</v>
      </c>
      <c r="C957" s="90">
        <v>32874</v>
      </c>
      <c r="D957" s="90">
        <v>2958465</v>
      </c>
    </row>
    <row r="958" spans="1:4" ht="15">
      <c r="A958" s="73">
        <v>1116</v>
      </c>
      <c r="B958" s="73" t="s">
        <v>37479</v>
      </c>
      <c r="C958" s="90">
        <v>32874</v>
      </c>
      <c r="D958" s="90">
        <v>2958465</v>
      </c>
    </row>
    <row r="959" spans="1:4" ht="15">
      <c r="A959" s="73">
        <v>1117</v>
      </c>
      <c r="B959" s="73" t="s">
        <v>37480</v>
      </c>
      <c r="C959" s="90">
        <v>32874</v>
      </c>
      <c r="D959" s="90">
        <v>2958465</v>
      </c>
    </row>
    <row r="960" spans="1:4" ht="15">
      <c r="A960" s="73">
        <v>1118</v>
      </c>
      <c r="B960" s="73" t="s">
        <v>37481</v>
      </c>
      <c r="C960" s="90">
        <v>32874</v>
      </c>
      <c r="D960" s="90">
        <v>2958465</v>
      </c>
    </row>
    <row r="961" spans="1:4" ht="15">
      <c r="A961" s="73">
        <v>1119</v>
      </c>
      <c r="B961" s="73" t="s">
        <v>2323</v>
      </c>
      <c r="C961" s="90">
        <v>32874</v>
      </c>
      <c r="D961" s="90">
        <v>2958465</v>
      </c>
    </row>
    <row r="962" spans="1:4" ht="15">
      <c r="A962" s="73">
        <v>1120</v>
      </c>
      <c r="B962" s="73" t="s">
        <v>2323</v>
      </c>
      <c r="C962" s="90">
        <v>32874</v>
      </c>
      <c r="D962" s="90">
        <v>2958465</v>
      </c>
    </row>
    <row r="963" spans="1:4" ht="15">
      <c r="A963" s="73">
        <v>1121</v>
      </c>
      <c r="B963" s="73" t="s">
        <v>2324</v>
      </c>
      <c r="C963" s="90">
        <v>32874</v>
      </c>
      <c r="D963" s="90">
        <v>2958465</v>
      </c>
    </row>
    <row r="964" spans="1:4" ht="15">
      <c r="A964" s="73">
        <v>1122</v>
      </c>
      <c r="B964" s="73" t="s">
        <v>2324</v>
      </c>
      <c r="C964" s="90">
        <v>32874</v>
      </c>
      <c r="D964" s="90">
        <v>2958465</v>
      </c>
    </row>
    <row r="965" spans="1:4" ht="15">
      <c r="A965" s="73">
        <v>1123</v>
      </c>
      <c r="B965" s="73" t="s">
        <v>37482</v>
      </c>
      <c r="C965" s="90">
        <v>32874</v>
      </c>
      <c r="D965" s="90">
        <v>2958465</v>
      </c>
    </row>
    <row r="966" spans="1:4" ht="15">
      <c r="A966" s="73">
        <v>1124</v>
      </c>
      <c r="B966" s="73" t="s">
        <v>2325</v>
      </c>
      <c r="C966" s="90">
        <v>32874</v>
      </c>
      <c r="D966" s="90">
        <v>2958465</v>
      </c>
    </row>
    <row r="967" spans="1:4" ht="15">
      <c r="A967" s="73">
        <v>1127</v>
      </c>
      <c r="B967" s="73" t="s">
        <v>37483</v>
      </c>
      <c r="C967" s="90">
        <v>32874</v>
      </c>
      <c r="D967" s="90">
        <v>2958465</v>
      </c>
    </row>
    <row r="968" spans="1:4" ht="15">
      <c r="A968" s="73">
        <v>1128</v>
      </c>
      <c r="B968" s="73" t="s">
        <v>37484</v>
      </c>
      <c r="C968" s="90">
        <v>32874</v>
      </c>
      <c r="D968" s="90">
        <v>2958465</v>
      </c>
    </row>
    <row r="969" spans="1:4" ht="15">
      <c r="A969" s="73">
        <v>1129</v>
      </c>
      <c r="B969" s="73" t="s">
        <v>37485</v>
      </c>
      <c r="C969" s="90">
        <v>32874</v>
      </c>
      <c r="D969" s="90">
        <v>2958465</v>
      </c>
    </row>
    <row r="970" spans="1:4" ht="15">
      <c r="A970" s="73">
        <v>1130</v>
      </c>
      <c r="B970" s="73" t="s">
        <v>37486</v>
      </c>
      <c r="C970" s="90">
        <v>32874</v>
      </c>
      <c r="D970" s="90">
        <v>2958465</v>
      </c>
    </row>
    <row r="971" spans="1:4" ht="15">
      <c r="A971" s="73">
        <v>1131</v>
      </c>
      <c r="B971" s="73" t="s">
        <v>37487</v>
      </c>
      <c r="C971" s="90">
        <v>32874</v>
      </c>
      <c r="D971" s="90">
        <v>2958465</v>
      </c>
    </row>
    <row r="972" spans="1:4" ht="15">
      <c r="A972" s="73">
        <v>1132</v>
      </c>
      <c r="B972" s="73" t="s">
        <v>37488</v>
      </c>
      <c r="C972" s="90">
        <v>32874</v>
      </c>
      <c r="D972" s="90">
        <v>2958465</v>
      </c>
    </row>
    <row r="973" spans="1:4" ht="15">
      <c r="A973" s="73">
        <v>1133</v>
      </c>
      <c r="B973" s="73" t="s">
        <v>2326</v>
      </c>
      <c r="C973" s="90">
        <v>32874</v>
      </c>
      <c r="D973" s="90">
        <v>2958465</v>
      </c>
    </row>
    <row r="974" spans="1:4" ht="15">
      <c r="A974" s="73">
        <v>1134</v>
      </c>
      <c r="B974" s="73" t="s">
        <v>2326</v>
      </c>
      <c r="C974" s="90">
        <v>32874</v>
      </c>
      <c r="D974" s="90">
        <v>2958465</v>
      </c>
    </row>
    <row r="975" spans="1:4" ht="15">
      <c r="A975" s="73">
        <v>1135</v>
      </c>
      <c r="B975" s="73" t="s">
        <v>37489</v>
      </c>
      <c r="C975" s="90">
        <v>32874</v>
      </c>
      <c r="D975" s="90">
        <v>2958465</v>
      </c>
    </row>
    <row r="976" spans="1:4" ht="15">
      <c r="A976" s="73">
        <v>1136</v>
      </c>
      <c r="B976" s="73" t="s">
        <v>37490</v>
      </c>
      <c r="C976" s="90">
        <v>32874</v>
      </c>
      <c r="D976" s="90">
        <v>2958465</v>
      </c>
    </row>
    <row r="977" spans="1:4" ht="15">
      <c r="A977" s="73">
        <v>1137</v>
      </c>
      <c r="B977" s="73" t="s">
        <v>2326</v>
      </c>
      <c r="C977" s="90">
        <v>32874</v>
      </c>
      <c r="D977" s="90">
        <v>2958465</v>
      </c>
    </row>
    <row r="978" spans="1:4" ht="15">
      <c r="A978" s="73">
        <v>1138</v>
      </c>
      <c r="B978" s="73" t="s">
        <v>37491</v>
      </c>
      <c r="C978" s="90">
        <v>32874</v>
      </c>
      <c r="D978" s="90">
        <v>2958465</v>
      </c>
    </row>
    <row r="979" spans="1:4" ht="15">
      <c r="A979" s="73">
        <v>1140</v>
      </c>
      <c r="B979" s="73" t="s">
        <v>37492</v>
      </c>
      <c r="C979" s="90">
        <v>32874</v>
      </c>
      <c r="D979" s="90">
        <v>2958465</v>
      </c>
    </row>
    <row r="980" spans="1:4" ht="15">
      <c r="A980" s="73">
        <v>1141</v>
      </c>
      <c r="B980" s="73" t="s">
        <v>37493</v>
      </c>
      <c r="C980" s="90">
        <v>32874</v>
      </c>
      <c r="D980" s="90">
        <v>2958465</v>
      </c>
    </row>
    <row r="981" spans="1:4" ht="15">
      <c r="A981" s="73">
        <v>1142</v>
      </c>
      <c r="B981" s="73" t="s">
        <v>37494</v>
      </c>
      <c r="C981" s="90">
        <v>32874</v>
      </c>
      <c r="D981" s="90">
        <v>2958465</v>
      </c>
    </row>
    <row r="982" spans="1:4" ht="15">
      <c r="A982" s="73">
        <v>1143</v>
      </c>
      <c r="B982" s="73" t="s">
        <v>37495</v>
      </c>
      <c r="C982" s="90">
        <v>32874</v>
      </c>
      <c r="D982" s="90">
        <v>2958465</v>
      </c>
    </row>
    <row r="983" spans="1:4" ht="15">
      <c r="A983" s="73">
        <v>1144</v>
      </c>
      <c r="B983" s="73" t="s">
        <v>37496</v>
      </c>
      <c r="C983" s="90">
        <v>32874</v>
      </c>
      <c r="D983" s="90">
        <v>2958465</v>
      </c>
    </row>
    <row r="984" spans="1:4" ht="15">
      <c r="A984" s="73">
        <v>1145</v>
      </c>
      <c r="B984" s="73" t="s">
        <v>37497</v>
      </c>
      <c r="C984" s="90">
        <v>32874</v>
      </c>
      <c r="D984" s="90">
        <v>2958465</v>
      </c>
    </row>
    <row r="985" spans="1:4" ht="15">
      <c r="A985" s="73">
        <v>1148</v>
      </c>
      <c r="B985" s="73" t="s">
        <v>37498</v>
      </c>
      <c r="C985" s="90">
        <v>32874</v>
      </c>
      <c r="D985" s="90">
        <v>2958465</v>
      </c>
    </row>
    <row r="986" spans="1:4" ht="15">
      <c r="A986" s="73">
        <v>1149</v>
      </c>
      <c r="B986" s="73" t="s">
        <v>37499</v>
      </c>
      <c r="C986" s="90">
        <v>32874</v>
      </c>
      <c r="D986" s="90">
        <v>2958465</v>
      </c>
    </row>
    <row r="987" spans="1:4" ht="15">
      <c r="A987" s="73">
        <v>1150</v>
      </c>
      <c r="B987" s="73" t="s">
        <v>37500</v>
      </c>
      <c r="C987" s="90">
        <v>32874</v>
      </c>
      <c r="D987" s="90">
        <v>2958465</v>
      </c>
    </row>
    <row r="988" spans="1:4" ht="15">
      <c r="A988" s="73">
        <v>1151</v>
      </c>
      <c r="B988" s="73" t="s">
        <v>37501</v>
      </c>
      <c r="C988" s="90">
        <v>32874</v>
      </c>
      <c r="D988" s="90">
        <v>2958465</v>
      </c>
    </row>
    <row r="989" spans="1:4" ht="15">
      <c r="A989" s="73">
        <v>1152</v>
      </c>
      <c r="B989" s="73" t="s">
        <v>37502</v>
      </c>
      <c r="C989" s="90">
        <v>32874</v>
      </c>
      <c r="D989" s="90">
        <v>2958465</v>
      </c>
    </row>
    <row r="990" spans="1:4" ht="15">
      <c r="A990" s="73">
        <v>1153</v>
      </c>
      <c r="B990" s="73" t="s">
        <v>37503</v>
      </c>
      <c r="C990" s="90">
        <v>32874</v>
      </c>
      <c r="D990" s="90">
        <v>2958465</v>
      </c>
    </row>
    <row r="991" spans="1:4" ht="15">
      <c r="A991" s="73">
        <v>1154</v>
      </c>
      <c r="B991" s="73" t="s">
        <v>37504</v>
      </c>
      <c r="C991" s="90">
        <v>32874</v>
      </c>
      <c r="D991" s="90">
        <v>2958465</v>
      </c>
    </row>
    <row r="992" spans="1:4" ht="15">
      <c r="A992" s="73">
        <v>1155</v>
      </c>
      <c r="B992" s="73" t="s">
        <v>801</v>
      </c>
      <c r="C992" s="90">
        <v>32874</v>
      </c>
      <c r="D992" s="90">
        <v>2958465</v>
      </c>
    </row>
    <row r="993" spans="1:4" ht="15">
      <c r="A993" s="73">
        <v>1156</v>
      </c>
      <c r="B993" s="73" t="s">
        <v>37505</v>
      </c>
      <c r="C993" s="90">
        <v>32874</v>
      </c>
      <c r="D993" s="90">
        <v>2958465</v>
      </c>
    </row>
    <row r="994" spans="1:4" ht="15">
      <c r="A994" s="73">
        <v>1157</v>
      </c>
      <c r="B994" s="73" t="s">
        <v>37506</v>
      </c>
      <c r="C994" s="90">
        <v>32874</v>
      </c>
      <c r="D994" s="90">
        <v>2958465</v>
      </c>
    </row>
    <row r="995" spans="1:4" ht="15">
      <c r="A995" s="73">
        <v>1159</v>
      </c>
      <c r="B995" s="73" t="s">
        <v>37507</v>
      </c>
      <c r="C995" s="90">
        <v>32874</v>
      </c>
      <c r="D995" s="90">
        <v>2958465</v>
      </c>
    </row>
    <row r="996" spans="1:4" ht="15">
      <c r="A996" s="73">
        <v>1161</v>
      </c>
      <c r="B996" s="73" t="s">
        <v>37508</v>
      </c>
      <c r="C996" s="90">
        <v>32874</v>
      </c>
      <c r="D996" s="90">
        <v>2958465</v>
      </c>
    </row>
    <row r="997" spans="1:4" ht="15">
      <c r="A997" s="73">
        <v>1162</v>
      </c>
      <c r="B997" s="73" t="s">
        <v>37509</v>
      </c>
      <c r="C997" s="90">
        <v>32874</v>
      </c>
      <c r="D997" s="90">
        <v>2958465</v>
      </c>
    </row>
    <row r="998" spans="1:4" ht="15">
      <c r="A998" s="73">
        <v>1163</v>
      </c>
      <c r="B998" s="73" t="s">
        <v>133</v>
      </c>
      <c r="C998" s="90">
        <v>32874</v>
      </c>
      <c r="D998" s="90">
        <v>2958465</v>
      </c>
    </row>
    <row r="999" spans="1:4" ht="15">
      <c r="A999" s="73">
        <v>1165</v>
      </c>
      <c r="B999" s="73" t="s">
        <v>37510</v>
      </c>
      <c r="C999" s="90">
        <v>32874</v>
      </c>
      <c r="D999" s="90">
        <v>2958465</v>
      </c>
    </row>
    <row r="1000" spans="1:4" ht="15">
      <c r="A1000" s="73">
        <v>1166</v>
      </c>
      <c r="B1000" s="73" t="s">
        <v>37511</v>
      </c>
      <c r="C1000" s="90">
        <v>32874</v>
      </c>
      <c r="D1000" s="90">
        <v>2958465</v>
      </c>
    </row>
    <row r="1001" spans="1:4" ht="15">
      <c r="A1001" s="73">
        <v>1167</v>
      </c>
      <c r="B1001" s="73" t="s">
        <v>37512</v>
      </c>
      <c r="C1001" s="90">
        <v>32874</v>
      </c>
      <c r="D1001" s="90">
        <v>2958465</v>
      </c>
    </row>
    <row r="1002" spans="1:4" ht="15">
      <c r="A1002" s="73">
        <v>1168</v>
      </c>
      <c r="B1002" s="73" t="s">
        <v>37513</v>
      </c>
      <c r="C1002" s="90">
        <v>32874</v>
      </c>
      <c r="D1002" s="90">
        <v>2958465</v>
      </c>
    </row>
    <row r="1003" spans="1:4" ht="15">
      <c r="A1003" s="73">
        <v>1171</v>
      </c>
      <c r="B1003" s="73" t="s">
        <v>37514</v>
      </c>
      <c r="C1003" s="90">
        <v>32874</v>
      </c>
      <c r="D1003" s="90">
        <v>2958465</v>
      </c>
    </row>
    <row r="1004" spans="1:4" ht="15">
      <c r="A1004" s="73">
        <v>1172</v>
      </c>
      <c r="B1004" s="73" t="s">
        <v>37515</v>
      </c>
      <c r="C1004" s="90">
        <v>32874</v>
      </c>
      <c r="D1004" s="90">
        <v>2958465</v>
      </c>
    </row>
    <row r="1005" spans="1:4" ht="15">
      <c r="A1005" s="73">
        <v>1173</v>
      </c>
      <c r="B1005" s="73" t="s">
        <v>37516</v>
      </c>
      <c r="C1005" s="90">
        <v>32874</v>
      </c>
      <c r="D1005" s="90">
        <v>2958465</v>
      </c>
    </row>
    <row r="1006" spans="1:4" ht="15">
      <c r="A1006" s="73">
        <v>1174</v>
      </c>
      <c r="B1006" s="73" t="s">
        <v>37517</v>
      </c>
      <c r="C1006" s="90">
        <v>32874</v>
      </c>
      <c r="D1006" s="90">
        <v>2958465</v>
      </c>
    </row>
    <row r="1007" spans="1:4" ht="15">
      <c r="A1007" s="73">
        <v>1175</v>
      </c>
      <c r="B1007" s="73" t="s">
        <v>37518</v>
      </c>
      <c r="C1007" s="90">
        <v>32874</v>
      </c>
      <c r="D1007" s="90">
        <v>2958465</v>
      </c>
    </row>
    <row r="1008" spans="1:4" ht="15">
      <c r="A1008" s="73">
        <v>1176</v>
      </c>
      <c r="B1008" s="73" t="s">
        <v>2271</v>
      </c>
      <c r="C1008" s="90">
        <v>32874</v>
      </c>
      <c r="D1008" s="90">
        <v>2958465</v>
      </c>
    </row>
    <row r="1009" spans="1:4" ht="15">
      <c r="A1009" s="73">
        <v>1177</v>
      </c>
      <c r="B1009" s="73" t="s">
        <v>37519</v>
      </c>
      <c r="C1009" s="90">
        <v>32874</v>
      </c>
      <c r="D1009" s="90">
        <v>2958465</v>
      </c>
    </row>
    <row r="1010" spans="1:4" ht="15">
      <c r="A1010" s="73">
        <v>1179</v>
      </c>
      <c r="B1010" s="73" t="s">
        <v>1888</v>
      </c>
      <c r="C1010" s="90">
        <v>32874</v>
      </c>
      <c r="D1010" s="90">
        <v>2958465</v>
      </c>
    </row>
    <row r="1011" spans="1:4" ht="15">
      <c r="A1011" s="73">
        <v>1181</v>
      </c>
      <c r="B1011" s="73" t="s">
        <v>1208</v>
      </c>
      <c r="C1011" s="90">
        <v>32874</v>
      </c>
      <c r="D1011" s="90">
        <v>2958465</v>
      </c>
    </row>
    <row r="1012" spans="1:4" ht="15">
      <c r="A1012" s="73">
        <v>1182</v>
      </c>
      <c r="B1012" s="73" t="s">
        <v>37520</v>
      </c>
      <c r="C1012" s="90">
        <v>32874</v>
      </c>
      <c r="D1012" s="90">
        <v>2958465</v>
      </c>
    </row>
    <row r="1013" spans="1:4" ht="15">
      <c r="A1013" s="73">
        <v>1183</v>
      </c>
      <c r="B1013" s="73" t="s">
        <v>37521</v>
      </c>
      <c r="C1013" s="90">
        <v>32874</v>
      </c>
      <c r="D1013" s="90">
        <v>2958465</v>
      </c>
    </row>
    <row r="1014" spans="1:4" ht="15">
      <c r="A1014" s="73">
        <v>1184</v>
      </c>
      <c r="B1014" s="73" t="s">
        <v>2195</v>
      </c>
      <c r="C1014" s="90">
        <v>32874</v>
      </c>
      <c r="D1014" s="90">
        <v>2958465</v>
      </c>
    </row>
    <row r="1015" spans="1:4" ht="15">
      <c r="A1015" s="73">
        <v>1185</v>
      </c>
      <c r="B1015" s="73" t="s">
        <v>37522</v>
      </c>
      <c r="C1015" s="90">
        <v>32874</v>
      </c>
      <c r="D1015" s="90">
        <v>2958465</v>
      </c>
    </row>
    <row r="1016" spans="1:4" ht="15">
      <c r="A1016" s="73">
        <v>1186</v>
      </c>
      <c r="B1016" s="73" t="s">
        <v>37523</v>
      </c>
      <c r="C1016" s="90">
        <v>32874</v>
      </c>
      <c r="D1016" s="90">
        <v>2958465</v>
      </c>
    </row>
    <row r="1017" spans="1:4" ht="15">
      <c r="A1017" s="73">
        <v>1187</v>
      </c>
      <c r="B1017" s="73" t="s">
        <v>37524</v>
      </c>
      <c r="C1017" s="90">
        <v>32874</v>
      </c>
      <c r="D1017" s="90">
        <v>2958465</v>
      </c>
    </row>
    <row r="1018" spans="1:4" ht="15">
      <c r="A1018" s="73">
        <v>1188</v>
      </c>
      <c r="B1018" s="73" t="s">
        <v>37525</v>
      </c>
      <c r="C1018" s="90">
        <v>32874</v>
      </c>
      <c r="D1018" s="90">
        <v>2958465</v>
      </c>
    </row>
    <row r="1019" spans="1:4" ht="15">
      <c r="A1019" s="73">
        <v>1189</v>
      </c>
      <c r="B1019" s="73" t="s">
        <v>37526</v>
      </c>
      <c r="C1019" s="90">
        <v>32874</v>
      </c>
      <c r="D1019" s="90">
        <v>2958465</v>
      </c>
    </row>
    <row r="1020" spans="1:4" ht="15">
      <c r="A1020" s="73">
        <v>1190</v>
      </c>
      <c r="B1020" s="73" t="s">
        <v>37527</v>
      </c>
      <c r="C1020" s="90">
        <v>32874</v>
      </c>
      <c r="D1020" s="90">
        <v>2958465</v>
      </c>
    </row>
    <row r="1021" spans="1:4" ht="15">
      <c r="A1021" s="73">
        <v>1191</v>
      </c>
      <c r="B1021" s="73" t="s">
        <v>37528</v>
      </c>
      <c r="C1021" s="90">
        <v>32874</v>
      </c>
      <c r="D1021" s="90">
        <v>2958465</v>
      </c>
    </row>
    <row r="1022" spans="1:4" ht="15">
      <c r="A1022" s="73">
        <v>1192</v>
      </c>
      <c r="B1022" s="73" t="s">
        <v>2295</v>
      </c>
      <c r="C1022" s="90">
        <v>32874</v>
      </c>
      <c r="D1022" s="90">
        <v>2958465</v>
      </c>
    </row>
    <row r="1023" spans="1:4" ht="15">
      <c r="A1023" s="73">
        <v>1193</v>
      </c>
      <c r="B1023" s="73" t="s">
        <v>37529</v>
      </c>
      <c r="C1023" s="90">
        <v>32874</v>
      </c>
      <c r="D1023" s="90">
        <v>2958465</v>
      </c>
    </row>
    <row r="1024" spans="1:4" ht="15">
      <c r="A1024" s="73">
        <v>1195</v>
      </c>
      <c r="B1024" s="73" t="s">
        <v>37530</v>
      </c>
      <c r="C1024" s="90">
        <v>32874</v>
      </c>
      <c r="D1024" s="90">
        <v>2958465</v>
      </c>
    </row>
    <row r="1025" spans="1:4" ht="15">
      <c r="A1025" s="73">
        <v>1196</v>
      </c>
      <c r="B1025" s="73" t="s">
        <v>37531</v>
      </c>
      <c r="C1025" s="90">
        <v>32874</v>
      </c>
      <c r="D1025" s="90">
        <v>2958465</v>
      </c>
    </row>
    <row r="1026" spans="1:4" ht="15">
      <c r="A1026" s="73">
        <v>1197</v>
      </c>
      <c r="B1026" s="73" t="s">
        <v>577</v>
      </c>
      <c r="C1026" s="90">
        <v>32874</v>
      </c>
      <c r="D1026" s="90">
        <v>2958465</v>
      </c>
    </row>
    <row r="1027" spans="1:4" ht="15">
      <c r="A1027" s="73">
        <v>1198</v>
      </c>
      <c r="B1027" s="73" t="s">
        <v>37532</v>
      </c>
      <c r="C1027" s="90">
        <v>32874</v>
      </c>
      <c r="D1027" s="90">
        <v>2958465</v>
      </c>
    </row>
    <row r="1028" spans="1:4" ht="15">
      <c r="A1028" s="73">
        <v>1199</v>
      </c>
      <c r="B1028" s="73" t="s">
        <v>37533</v>
      </c>
      <c r="C1028" s="90">
        <v>32874</v>
      </c>
      <c r="D1028" s="90">
        <v>2958465</v>
      </c>
    </row>
    <row r="1029" spans="1:4" ht="15">
      <c r="A1029" s="73">
        <v>1200</v>
      </c>
      <c r="B1029" s="73" t="s">
        <v>37534</v>
      </c>
      <c r="C1029" s="90">
        <v>32874</v>
      </c>
      <c r="D1029" s="90">
        <v>2958465</v>
      </c>
    </row>
    <row r="1030" spans="1:4" ht="15">
      <c r="A1030" s="73">
        <v>1201</v>
      </c>
      <c r="B1030" s="73" t="s">
        <v>37535</v>
      </c>
      <c r="C1030" s="90">
        <v>32874</v>
      </c>
      <c r="D1030" s="90">
        <v>2958465</v>
      </c>
    </row>
    <row r="1031" spans="1:4" ht="15">
      <c r="A1031" s="73">
        <v>1202</v>
      </c>
      <c r="B1031" s="73" t="s">
        <v>37536</v>
      </c>
      <c r="C1031" s="90">
        <v>32874</v>
      </c>
      <c r="D1031" s="90">
        <v>2958465</v>
      </c>
    </row>
    <row r="1032" spans="1:4" ht="15">
      <c r="A1032" s="73">
        <v>1203</v>
      </c>
      <c r="B1032" s="73" t="s">
        <v>37537</v>
      </c>
      <c r="C1032" s="90">
        <v>32874</v>
      </c>
      <c r="D1032" s="90">
        <v>2958465</v>
      </c>
    </row>
    <row r="1033" spans="1:4" ht="15">
      <c r="A1033" s="73">
        <v>1204</v>
      </c>
      <c r="B1033" s="73" t="s">
        <v>37538</v>
      </c>
      <c r="C1033" s="90">
        <v>32874</v>
      </c>
      <c r="D1033" s="90">
        <v>2958465</v>
      </c>
    </row>
    <row r="1034" spans="1:4" ht="15">
      <c r="A1034" s="73">
        <v>1205</v>
      </c>
      <c r="B1034" s="73" t="s">
        <v>37539</v>
      </c>
      <c r="C1034" s="90">
        <v>32874</v>
      </c>
      <c r="D1034" s="90">
        <v>2958465</v>
      </c>
    </row>
    <row r="1035" spans="1:4" ht="15">
      <c r="A1035" s="73">
        <v>1206</v>
      </c>
      <c r="B1035" s="73" t="s">
        <v>37540</v>
      </c>
      <c r="C1035" s="90">
        <v>32874</v>
      </c>
      <c r="D1035" s="90">
        <v>2958465</v>
      </c>
    </row>
    <row r="1036" spans="1:4" ht="15">
      <c r="A1036" s="73">
        <v>1207</v>
      </c>
      <c r="B1036" s="73" t="s">
        <v>37541</v>
      </c>
      <c r="C1036" s="90">
        <v>32874</v>
      </c>
      <c r="D1036" s="90">
        <v>2958465</v>
      </c>
    </row>
    <row r="1037" spans="1:4" ht="15">
      <c r="A1037" s="73">
        <v>1208</v>
      </c>
      <c r="B1037" s="73" t="s">
        <v>37542</v>
      </c>
      <c r="C1037" s="90">
        <v>32874</v>
      </c>
      <c r="D1037" s="90">
        <v>2958465</v>
      </c>
    </row>
    <row r="1038" spans="1:4" ht="15">
      <c r="A1038" s="73">
        <v>1209</v>
      </c>
      <c r="B1038" s="73" t="s">
        <v>2089</v>
      </c>
      <c r="C1038" s="90">
        <v>32874</v>
      </c>
      <c r="D1038" s="90">
        <v>2958465</v>
      </c>
    </row>
    <row r="1039" spans="1:4" ht="15">
      <c r="A1039" s="73">
        <v>1210</v>
      </c>
      <c r="B1039" s="73" t="s">
        <v>37543</v>
      </c>
      <c r="C1039" s="90">
        <v>32874</v>
      </c>
      <c r="D1039" s="90">
        <v>2958465</v>
      </c>
    </row>
    <row r="1040" spans="1:4" ht="15">
      <c r="A1040" s="73">
        <v>1211</v>
      </c>
      <c r="B1040" s="73">
        <v>5</v>
      </c>
      <c r="C1040" s="90">
        <v>32874</v>
      </c>
      <c r="D1040" s="90">
        <v>2958465</v>
      </c>
    </row>
    <row r="1041" spans="1:4" ht="15">
      <c r="A1041" s="73">
        <v>1212</v>
      </c>
      <c r="B1041" s="73" t="s">
        <v>37544</v>
      </c>
      <c r="C1041" s="90">
        <v>32874</v>
      </c>
      <c r="D1041" s="90">
        <v>2958465</v>
      </c>
    </row>
    <row r="1042" spans="1:4" ht="15">
      <c r="A1042" s="73">
        <v>1213</v>
      </c>
      <c r="B1042" s="73" t="s">
        <v>226</v>
      </c>
      <c r="C1042" s="90">
        <v>32874</v>
      </c>
      <c r="D1042" s="90">
        <v>2958465</v>
      </c>
    </row>
    <row r="1043" spans="1:4" ht="15">
      <c r="A1043" s="73">
        <v>1214</v>
      </c>
      <c r="B1043" s="73" t="s">
        <v>201</v>
      </c>
      <c r="C1043" s="90">
        <v>32874</v>
      </c>
      <c r="D1043" s="90">
        <v>2958465</v>
      </c>
    </row>
    <row r="1044" spans="1:4" ht="15">
      <c r="A1044" s="73">
        <v>1215</v>
      </c>
      <c r="B1044" s="73" t="s">
        <v>2327</v>
      </c>
      <c r="C1044" s="90">
        <v>32874</v>
      </c>
      <c r="D1044" s="90">
        <v>2958465</v>
      </c>
    </row>
    <row r="1045" spans="1:4" ht="15">
      <c r="A1045" s="73">
        <v>1216</v>
      </c>
      <c r="B1045" s="73" t="s">
        <v>2327</v>
      </c>
      <c r="C1045" s="90">
        <v>32874</v>
      </c>
      <c r="D1045" s="90">
        <v>2958465</v>
      </c>
    </row>
    <row r="1046" spans="1:4" ht="15">
      <c r="A1046" s="73">
        <v>1217</v>
      </c>
      <c r="B1046" s="73" t="s">
        <v>37545</v>
      </c>
      <c r="C1046" s="90">
        <v>32874</v>
      </c>
      <c r="D1046" s="90">
        <v>2958465</v>
      </c>
    </row>
    <row r="1047" spans="1:4" ht="15">
      <c r="A1047" s="73">
        <v>1218</v>
      </c>
      <c r="B1047" s="73" t="s">
        <v>1095</v>
      </c>
      <c r="C1047" s="90">
        <v>32874</v>
      </c>
      <c r="D1047" s="90">
        <v>2958465</v>
      </c>
    </row>
    <row r="1048" spans="1:4" ht="15">
      <c r="A1048" s="73">
        <v>1223</v>
      </c>
      <c r="B1048" s="73" t="s">
        <v>37546</v>
      </c>
      <c r="C1048" s="90">
        <v>32874</v>
      </c>
      <c r="D1048" s="90">
        <v>2958465</v>
      </c>
    </row>
    <row r="1049" spans="1:4" ht="15">
      <c r="A1049" s="73">
        <v>1225</v>
      </c>
      <c r="B1049" s="73" t="s">
        <v>37547</v>
      </c>
      <c r="C1049" s="90">
        <v>32874</v>
      </c>
      <c r="D1049" s="90">
        <v>2958465</v>
      </c>
    </row>
    <row r="1050" spans="1:4" ht="15">
      <c r="A1050" s="73">
        <v>1226</v>
      </c>
      <c r="B1050" s="73" t="s">
        <v>2237</v>
      </c>
      <c r="C1050" s="90">
        <v>32874</v>
      </c>
      <c r="D1050" s="90">
        <v>2958465</v>
      </c>
    </row>
    <row r="1051" spans="1:4" ht="15">
      <c r="A1051" s="73">
        <v>1227</v>
      </c>
      <c r="B1051" s="73" t="s">
        <v>37548</v>
      </c>
      <c r="C1051" s="90">
        <v>32874</v>
      </c>
      <c r="D1051" s="90">
        <v>2958465</v>
      </c>
    </row>
    <row r="1052" spans="1:4" ht="15">
      <c r="A1052" s="73">
        <v>1228</v>
      </c>
      <c r="B1052" s="73" t="s">
        <v>37549</v>
      </c>
      <c r="C1052" s="90">
        <v>32874</v>
      </c>
      <c r="D1052" s="90">
        <v>2958465</v>
      </c>
    </row>
    <row r="1053" spans="1:4" ht="15">
      <c r="A1053" s="73">
        <v>1231</v>
      </c>
      <c r="B1053" s="73" t="s">
        <v>2328</v>
      </c>
      <c r="C1053" s="90">
        <v>32874</v>
      </c>
      <c r="D1053" s="90">
        <v>2958465</v>
      </c>
    </row>
    <row r="1054" spans="1:4" ht="15">
      <c r="A1054" s="73">
        <v>1233</v>
      </c>
      <c r="B1054" s="73" t="s">
        <v>2328</v>
      </c>
      <c r="C1054" s="90">
        <v>32874</v>
      </c>
      <c r="D1054" s="90">
        <v>2958465</v>
      </c>
    </row>
    <row r="1055" spans="1:4" ht="15">
      <c r="A1055" s="73">
        <v>1246</v>
      </c>
      <c r="B1055" s="73" t="s">
        <v>2328</v>
      </c>
      <c r="C1055" s="90">
        <v>32874</v>
      </c>
      <c r="D1055" s="90">
        <v>2958465</v>
      </c>
    </row>
    <row r="1056" spans="1:4" ht="15">
      <c r="A1056" s="73">
        <v>1247</v>
      </c>
      <c r="B1056" s="73" t="s">
        <v>2328</v>
      </c>
      <c r="C1056" s="90">
        <v>32874</v>
      </c>
      <c r="D1056" s="90">
        <v>2958465</v>
      </c>
    </row>
    <row r="1057" spans="1:4" ht="15">
      <c r="A1057" s="73">
        <v>1248</v>
      </c>
      <c r="B1057" s="73" t="s">
        <v>2281</v>
      </c>
      <c r="C1057" s="90">
        <v>32874</v>
      </c>
      <c r="D1057" s="90">
        <v>2958465</v>
      </c>
    </row>
    <row r="1058" spans="1:4" ht="15">
      <c r="A1058" s="73">
        <v>1249</v>
      </c>
      <c r="B1058" s="73" t="s">
        <v>37550</v>
      </c>
      <c r="C1058" s="90">
        <v>32874</v>
      </c>
      <c r="D1058" s="90">
        <v>2958465</v>
      </c>
    </row>
    <row r="1059" spans="1:4" ht="15">
      <c r="A1059" s="73">
        <v>1250</v>
      </c>
      <c r="B1059" s="73" t="s">
        <v>37551</v>
      </c>
      <c r="C1059" s="90">
        <v>32874</v>
      </c>
      <c r="D1059" s="90">
        <v>2958465</v>
      </c>
    </row>
    <row r="1060" spans="1:4" ht="15">
      <c r="A1060" s="73">
        <v>1251</v>
      </c>
      <c r="B1060" s="73" t="s">
        <v>37552</v>
      </c>
      <c r="C1060" s="90">
        <v>32874</v>
      </c>
      <c r="D1060" s="90">
        <v>2958465</v>
      </c>
    </row>
    <row r="1061" spans="1:4" ht="15">
      <c r="A1061" s="73">
        <v>1252</v>
      </c>
      <c r="B1061" s="73" t="s">
        <v>37553</v>
      </c>
      <c r="C1061" s="90">
        <v>32874</v>
      </c>
      <c r="D1061" s="90">
        <v>2958465</v>
      </c>
    </row>
    <row r="1062" spans="1:4" ht="15">
      <c r="A1062" s="73">
        <v>1254</v>
      </c>
      <c r="B1062" s="73" t="s">
        <v>37554</v>
      </c>
      <c r="C1062" s="90">
        <v>32874</v>
      </c>
      <c r="D1062" s="90">
        <v>2958465</v>
      </c>
    </row>
    <row r="1063" spans="1:4" ht="15">
      <c r="A1063" s="73">
        <v>1255</v>
      </c>
      <c r="B1063" s="73" t="s">
        <v>2287</v>
      </c>
      <c r="C1063" s="90">
        <v>32874</v>
      </c>
      <c r="D1063" s="90">
        <v>2958465</v>
      </c>
    </row>
    <row r="1064" spans="1:4" ht="15">
      <c r="A1064" s="73">
        <v>1257</v>
      </c>
      <c r="B1064" s="73" t="s">
        <v>37555</v>
      </c>
      <c r="C1064" s="90">
        <v>32874</v>
      </c>
      <c r="D1064" s="90">
        <v>2958465</v>
      </c>
    </row>
    <row r="1065" spans="1:4" ht="15">
      <c r="A1065" s="73">
        <v>1258</v>
      </c>
      <c r="B1065" s="73" t="s">
        <v>37556</v>
      </c>
      <c r="C1065" s="90">
        <v>32874</v>
      </c>
      <c r="D1065" s="90">
        <v>2958465</v>
      </c>
    </row>
    <row r="1066" spans="1:4" ht="15">
      <c r="A1066" s="73">
        <v>1259</v>
      </c>
      <c r="B1066" s="73" t="s">
        <v>133</v>
      </c>
      <c r="C1066" s="90">
        <v>32874</v>
      </c>
      <c r="D1066" s="90">
        <v>2958465</v>
      </c>
    </row>
    <row r="1067" spans="1:4" ht="15">
      <c r="A1067" s="73">
        <v>1260</v>
      </c>
      <c r="B1067" s="73" t="s">
        <v>37557</v>
      </c>
      <c r="C1067" s="90">
        <v>32874</v>
      </c>
      <c r="D1067" s="90">
        <v>2958465</v>
      </c>
    </row>
    <row r="1068" spans="1:4" ht="15">
      <c r="A1068" s="73">
        <v>1263</v>
      </c>
      <c r="B1068" s="73" t="s">
        <v>37558</v>
      </c>
      <c r="C1068" s="90">
        <v>32874</v>
      </c>
      <c r="D1068" s="90">
        <v>2958465</v>
      </c>
    </row>
    <row r="1069" spans="1:4" ht="15">
      <c r="A1069" s="73">
        <v>1264</v>
      </c>
      <c r="B1069" s="73" t="s">
        <v>37559</v>
      </c>
      <c r="C1069" s="90">
        <v>32874</v>
      </c>
      <c r="D1069" s="90">
        <v>2958465</v>
      </c>
    </row>
    <row r="1070" spans="1:4" ht="15">
      <c r="A1070" s="73">
        <v>1265</v>
      </c>
      <c r="B1070" s="73" t="s">
        <v>2296</v>
      </c>
      <c r="C1070" s="90">
        <v>32874</v>
      </c>
      <c r="D1070" s="90">
        <v>2958465</v>
      </c>
    </row>
    <row r="1071" spans="1:4" ht="15">
      <c r="A1071" s="73">
        <v>1266</v>
      </c>
      <c r="B1071" s="73" t="s">
        <v>37560</v>
      </c>
      <c r="C1071" s="90">
        <v>32874</v>
      </c>
      <c r="D1071" s="90">
        <v>2958465</v>
      </c>
    </row>
    <row r="1072" spans="1:4" ht="15">
      <c r="A1072" s="73">
        <v>1267</v>
      </c>
      <c r="B1072" s="73" t="s">
        <v>137</v>
      </c>
      <c r="C1072" s="90">
        <v>32874</v>
      </c>
      <c r="D1072" s="90">
        <v>2958465</v>
      </c>
    </row>
    <row r="1073" spans="1:4" ht="15">
      <c r="A1073" s="73">
        <v>1268</v>
      </c>
      <c r="B1073" s="73" t="s">
        <v>37561</v>
      </c>
      <c r="C1073" s="90">
        <v>32874</v>
      </c>
      <c r="D1073" s="90">
        <v>2958465</v>
      </c>
    </row>
    <row r="1074" spans="1:4" ht="15">
      <c r="A1074" s="73">
        <v>1269</v>
      </c>
      <c r="B1074" s="73" t="s">
        <v>37562</v>
      </c>
      <c r="C1074" s="90">
        <v>32874</v>
      </c>
      <c r="D1074" s="90">
        <v>2958465</v>
      </c>
    </row>
    <row r="1075" spans="1:4" ht="15">
      <c r="A1075" s="73">
        <v>1270</v>
      </c>
      <c r="B1075" s="73" t="s">
        <v>37563</v>
      </c>
      <c r="C1075" s="90">
        <v>32874</v>
      </c>
      <c r="D1075" s="90">
        <v>2958465</v>
      </c>
    </row>
    <row r="1076" spans="1:4" ht="15">
      <c r="A1076" s="73">
        <v>1271</v>
      </c>
      <c r="B1076" s="73" t="s">
        <v>2031</v>
      </c>
      <c r="C1076" s="90">
        <v>32874</v>
      </c>
      <c r="D1076" s="90">
        <v>2958465</v>
      </c>
    </row>
    <row r="1077" spans="1:4" ht="15">
      <c r="A1077" s="73">
        <v>1272</v>
      </c>
      <c r="B1077" s="73" t="s">
        <v>37564</v>
      </c>
      <c r="C1077" s="90">
        <v>32874</v>
      </c>
      <c r="D1077" s="90">
        <v>2958465</v>
      </c>
    </row>
    <row r="1078" spans="1:4" ht="15">
      <c r="A1078" s="73">
        <v>1273</v>
      </c>
      <c r="B1078" s="73" t="s">
        <v>2030</v>
      </c>
      <c r="C1078" s="90">
        <v>32874</v>
      </c>
      <c r="D1078" s="90">
        <v>2958465</v>
      </c>
    </row>
    <row r="1079" spans="1:4" ht="15">
      <c r="A1079" s="73">
        <v>1274</v>
      </c>
      <c r="B1079" s="73" t="s">
        <v>37565</v>
      </c>
      <c r="C1079" s="90">
        <v>32874</v>
      </c>
      <c r="D1079" s="90">
        <v>2958465</v>
      </c>
    </row>
    <row r="1080" spans="1:4" ht="15">
      <c r="A1080" s="73">
        <v>1275</v>
      </c>
      <c r="B1080" s="73" t="s">
        <v>37566</v>
      </c>
      <c r="C1080" s="90">
        <v>32874</v>
      </c>
      <c r="D1080" s="90">
        <v>2958465</v>
      </c>
    </row>
    <row r="1081" spans="1:4" ht="15">
      <c r="A1081" s="73">
        <v>1276</v>
      </c>
      <c r="B1081" s="73" t="s">
        <v>37567</v>
      </c>
      <c r="C1081" s="90">
        <v>32874</v>
      </c>
      <c r="D1081" s="90">
        <v>2958465</v>
      </c>
    </row>
    <row r="1082" spans="1:4" ht="15">
      <c r="A1082" s="73">
        <v>1277</v>
      </c>
      <c r="B1082" s="73" t="s">
        <v>37568</v>
      </c>
      <c r="C1082" s="90">
        <v>32874</v>
      </c>
      <c r="D1082" s="90">
        <v>2958465</v>
      </c>
    </row>
    <row r="1083" spans="1:4" ht="15">
      <c r="A1083" s="73">
        <v>1278</v>
      </c>
      <c r="B1083" s="73" t="s">
        <v>1958</v>
      </c>
      <c r="C1083" s="90">
        <v>32874</v>
      </c>
      <c r="D1083" s="90">
        <v>2958465</v>
      </c>
    </row>
    <row r="1084" spans="1:4" ht="15">
      <c r="A1084" s="73">
        <v>1279</v>
      </c>
      <c r="B1084" s="73" t="s">
        <v>37569</v>
      </c>
      <c r="C1084" s="90">
        <v>32874</v>
      </c>
      <c r="D1084" s="90">
        <v>2958465</v>
      </c>
    </row>
    <row r="1085" spans="1:4" ht="15">
      <c r="A1085" s="73">
        <v>1280</v>
      </c>
      <c r="B1085" s="73" t="s">
        <v>37570</v>
      </c>
      <c r="C1085" s="90">
        <v>32874</v>
      </c>
      <c r="D1085" s="90">
        <v>2958465</v>
      </c>
    </row>
    <row r="1086" spans="1:4" ht="15">
      <c r="A1086" s="73">
        <v>1281</v>
      </c>
      <c r="B1086" s="73" t="s">
        <v>2273</v>
      </c>
      <c r="C1086" s="90">
        <v>32874</v>
      </c>
      <c r="D1086" s="90">
        <v>2958465</v>
      </c>
    </row>
    <row r="1087" spans="1:4" ht="15">
      <c r="A1087" s="73">
        <v>1282</v>
      </c>
      <c r="B1087" s="73" t="s">
        <v>37571</v>
      </c>
      <c r="C1087" s="90">
        <v>32874</v>
      </c>
      <c r="D1087" s="90">
        <v>2958465</v>
      </c>
    </row>
    <row r="1088" spans="1:4" ht="15">
      <c r="A1088" s="73">
        <v>1283</v>
      </c>
      <c r="B1088" s="73" t="s">
        <v>2161</v>
      </c>
      <c r="C1088" s="90">
        <v>32874</v>
      </c>
      <c r="D1088" s="90">
        <v>2958465</v>
      </c>
    </row>
    <row r="1089" spans="1:4" ht="15">
      <c r="A1089" s="73">
        <v>1284</v>
      </c>
      <c r="B1089" s="73" t="s">
        <v>37572</v>
      </c>
      <c r="C1089" s="90">
        <v>32874</v>
      </c>
      <c r="D1089" s="90">
        <v>2958465</v>
      </c>
    </row>
    <row r="1090" spans="1:4" ht="15">
      <c r="A1090" s="73">
        <v>1285</v>
      </c>
      <c r="B1090" s="73" t="s">
        <v>37573</v>
      </c>
      <c r="C1090" s="90">
        <v>32874</v>
      </c>
      <c r="D1090" s="90">
        <v>2958465</v>
      </c>
    </row>
    <row r="1091" spans="1:4" ht="15">
      <c r="A1091" s="73">
        <v>1286</v>
      </c>
      <c r="B1091" s="73" t="s">
        <v>37574</v>
      </c>
      <c r="C1091" s="90">
        <v>32874</v>
      </c>
      <c r="D1091" s="90">
        <v>2958465</v>
      </c>
    </row>
    <row r="1092" spans="1:4" ht="15">
      <c r="A1092" s="73">
        <v>1287</v>
      </c>
      <c r="B1092" s="73" t="s">
        <v>37575</v>
      </c>
      <c r="C1092" s="90">
        <v>32874</v>
      </c>
      <c r="D1092" s="90">
        <v>2958465</v>
      </c>
    </row>
    <row r="1093" spans="1:4" ht="15">
      <c r="A1093" s="73">
        <v>1288</v>
      </c>
      <c r="B1093" s="73" t="s">
        <v>2301</v>
      </c>
      <c r="C1093" s="90">
        <v>32874</v>
      </c>
      <c r="D1093" s="90">
        <v>2958465</v>
      </c>
    </row>
    <row r="1094" spans="1:4" ht="15">
      <c r="A1094" s="73">
        <v>1289</v>
      </c>
      <c r="B1094" s="73" t="s">
        <v>37576</v>
      </c>
      <c r="C1094" s="90">
        <v>32874</v>
      </c>
      <c r="D1094" s="90">
        <v>2958465</v>
      </c>
    </row>
    <row r="1095" spans="1:4" ht="15">
      <c r="A1095" s="73">
        <v>1290</v>
      </c>
      <c r="B1095" s="73" t="s">
        <v>679</v>
      </c>
      <c r="C1095" s="90">
        <v>32874</v>
      </c>
      <c r="D1095" s="90">
        <v>2958465</v>
      </c>
    </row>
    <row r="1096" spans="1:4" ht="15">
      <c r="A1096" s="73">
        <v>1291</v>
      </c>
      <c r="B1096" s="73" t="s">
        <v>2290</v>
      </c>
      <c r="C1096" s="90">
        <v>32874</v>
      </c>
      <c r="D1096" s="90">
        <v>2958465</v>
      </c>
    </row>
    <row r="1097" spans="1:4" ht="15">
      <c r="A1097" s="73">
        <v>1292</v>
      </c>
      <c r="B1097" s="73" t="s">
        <v>37577</v>
      </c>
      <c r="C1097" s="90">
        <v>32874</v>
      </c>
      <c r="D1097" s="90">
        <v>2958465</v>
      </c>
    </row>
    <row r="1098" spans="1:4" ht="15">
      <c r="A1098" s="73">
        <v>1293</v>
      </c>
      <c r="B1098" s="73" t="s">
        <v>37578</v>
      </c>
      <c r="C1098" s="90">
        <v>32874</v>
      </c>
      <c r="D1098" s="90">
        <v>2958465</v>
      </c>
    </row>
    <row r="1099" spans="1:4" ht="15">
      <c r="A1099" s="73">
        <v>1294</v>
      </c>
      <c r="B1099" s="73" t="s">
        <v>37579</v>
      </c>
      <c r="C1099" s="90">
        <v>32874</v>
      </c>
      <c r="D1099" s="90">
        <v>2958465</v>
      </c>
    </row>
    <row r="1100" spans="1:4" ht="15">
      <c r="A1100" s="73">
        <v>1296</v>
      </c>
      <c r="B1100" s="73" t="s">
        <v>37580</v>
      </c>
      <c r="C1100" s="90">
        <v>32874</v>
      </c>
      <c r="D1100" s="90">
        <v>2958465</v>
      </c>
    </row>
    <row r="1101" spans="1:4" ht="15">
      <c r="A1101" s="73">
        <v>1297</v>
      </c>
      <c r="B1101" s="73" t="s">
        <v>37581</v>
      </c>
      <c r="C1101" s="90">
        <v>32874</v>
      </c>
      <c r="D1101" s="90">
        <v>2958465</v>
      </c>
    </row>
    <row r="1102" spans="1:4" ht="15">
      <c r="A1102" s="73">
        <v>1298</v>
      </c>
      <c r="B1102" s="73" t="s">
        <v>37582</v>
      </c>
      <c r="C1102" s="90">
        <v>32874</v>
      </c>
      <c r="D1102" s="90">
        <v>2958465</v>
      </c>
    </row>
    <row r="1103" spans="1:4" ht="15">
      <c r="A1103" s="73">
        <v>1299</v>
      </c>
      <c r="B1103" s="73" t="s">
        <v>37583</v>
      </c>
      <c r="C1103" s="90">
        <v>32874</v>
      </c>
      <c r="D1103" s="90">
        <v>2958465</v>
      </c>
    </row>
    <row r="1104" spans="1:4" ht="15">
      <c r="A1104" s="73">
        <v>1300</v>
      </c>
      <c r="B1104" s="73" t="s">
        <v>1891</v>
      </c>
      <c r="C1104" s="90">
        <v>32874</v>
      </c>
      <c r="D1104" s="90">
        <v>2958465</v>
      </c>
    </row>
    <row r="1105" spans="1:4" ht="15">
      <c r="A1105" s="73">
        <v>1301</v>
      </c>
      <c r="B1105" s="73" t="s">
        <v>37584</v>
      </c>
      <c r="C1105" s="90">
        <v>32874</v>
      </c>
      <c r="D1105" s="90">
        <v>2958465</v>
      </c>
    </row>
    <row r="1106" spans="1:4" ht="15">
      <c r="A1106" s="73">
        <v>1302</v>
      </c>
      <c r="B1106" s="73" t="s">
        <v>37585</v>
      </c>
      <c r="C1106" s="90">
        <v>32874</v>
      </c>
      <c r="D1106" s="90">
        <v>2958465</v>
      </c>
    </row>
    <row r="1107" spans="1:4" ht="15">
      <c r="A1107" s="73">
        <v>1303</v>
      </c>
      <c r="B1107" s="73" t="s">
        <v>37586</v>
      </c>
      <c r="C1107" s="90">
        <v>32874</v>
      </c>
      <c r="D1107" s="90">
        <v>2958465</v>
      </c>
    </row>
    <row r="1108" spans="1:4" ht="15">
      <c r="A1108" s="73">
        <v>1304</v>
      </c>
      <c r="B1108" s="73" t="s">
        <v>37587</v>
      </c>
      <c r="C1108" s="90">
        <v>32874</v>
      </c>
      <c r="D1108" s="90">
        <v>2958465</v>
      </c>
    </row>
    <row r="1109" spans="1:4" ht="15">
      <c r="A1109" s="73">
        <v>1305</v>
      </c>
      <c r="B1109" s="73" t="s">
        <v>37588</v>
      </c>
      <c r="C1109" s="90">
        <v>32874</v>
      </c>
      <c r="D1109" s="90">
        <v>2958465</v>
      </c>
    </row>
    <row r="1110" spans="1:4" ht="15">
      <c r="A1110" s="73">
        <v>1306</v>
      </c>
      <c r="B1110" s="73" t="s">
        <v>37589</v>
      </c>
      <c r="C1110" s="90">
        <v>32874</v>
      </c>
      <c r="D1110" s="90">
        <v>2958465</v>
      </c>
    </row>
    <row r="1111" spans="1:4" ht="15">
      <c r="A1111" s="73">
        <v>1307</v>
      </c>
      <c r="B1111" s="73" t="s">
        <v>37590</v>
      </c>
      <c r="C1111" s="90">
        <v>32874</v>
      </c>
      <c r="D1111" s="90">
        <v>2958465</v>
      </c>
    </row>
    <row r="1112" spans="1:4" ht="15">
      <c r="A1112" s="73">
        <v>1308</v>
      </c>
      <c r="B1112" s="73" t="s">
        <v>2329</v>
      </c>
      <c r="C1112" s="90">
        <v>32874</v>
      </c>
      <c r="D1112" s="90">
        <v>2958465</v>
      </c>
    </row>
    <row r="1113" spans="1:4" ht="15">
      <c r="A1113" s="73">
        <v>1310</v>
      </c>
      <c r="B1113" s="73" t="s">
        <v>2330</v>
      </c>
      <c r="C1113" s="90">
        <v>32874</v>
      </c>
      <c r="D1113" s="90">
        <v>2958465</v>
      </c>
    </row>
    <row r="1114" spans="1:4" ht="15">
      <c r="A1114" s="73">
        <v>1311</v>
      </c>
      <c r="B1114" s="73" t="s">
        <v>37591</v>
      </c>
      <c r="C1114" s="90">
        <v>32874</v>
      </c>
      <c r="D1114" s="90">
        <v>2958465</v>
      </c>
    </row>
    <row r="1115" spans="1:4" ht="15">
      <c r="A1115" s="73">
        <v>1312</v>
      </c>
      <c r="B1115" s="73" t="s">
        <v>37592</v>
      </c>
      <c r="C1115" s="90">
        <v>32874</v>
      </c>
      <c r="D1115" s="90">
        <v>2958465</v>
      </c>
    </row>
    <row r="1116" spans="1:4" ht="15">
      <c r="A1116" s="73">
        <v>1313</v>
      </c>
      <c r="B1116" s="73" t="s">
        <v>2028</v>
      </c>
      <c r="C1116" s="90">
        <v>32874</v>
      </c>
      <c r="D1116" s="90">
        <v>2958465</v>
      </c>
    </row>
    <row r="1117" spans="1:4" ht="15">
      <c r="A1117" s="73">
        <v>1314</v>
      </c>
      <c r="B1117" s="73" t="s">
        <v>37593</v>
      </c>
      <c r="C1117" s="90">
        <v>32874</v>
      </c>
      <c r="D1117" s="90">
        <v>2958465</v>
      </c>
    </row>
    <row r="1118" spans="1:4" ht="15">
      <c r="A1118" s="73">
        <v>1315</v>
      </c>
      <c r="B1118" s="73" t="s">
        <v>37594</v>
      </c>
      <c r="C1118" s="90">
        <v>32874</v>
      </c>
      <c r="D1118" s="90">
        <v>2958465</v>
      </c>
    </row>
    <row r="1119" spans="1:4" ht="15">
      <c r="A1119" s="73">
        <v>1316</v>
      </c>
      <c r="B1119" s="73" t="s">
        <v>37595</v>
      </c>
      <c r="C1119" s="90">
        <v>32874</v>
      </c>
      <c r="D1119" s="90">
        <v>2958465</v>
      </c>
    </row>
    <row r="1120" spans="1:4" ht="15">
      <c r="A1120" s="73">
        <v>1317</v>
      </c>
      <c r="B1120" s="73" t="s">
        <v>37596</v>
      </c>
      <c r="C1120" s="90">
        <v>32874</v>
      </c>
      <c r="D1120" s="90">
        <v>2958465</v>
      </c>
    </row>
    <row r="1121" spans="1:4" ht="15">
      <c r="A1121" s="73">
        <v>1318</v>
      </c>
      <c r="B1121" s="73" t="s">
        <v>37597</v>
      </c>
      <c r="C1121" s="90">
        <v>32874</v>
      </c>
      <c r="D1121" s="90">
        <v>2958465</v>
      </c>
    </row>
    <row r="1122" spans="1:4" ht="15">
      <c r="A1122" s="73">
        <v>1319</v>
      </c>
      <c r="B1122" s="73" t="s">
        <v>37598</v>
      </c>
      <c r="C1122" s="90">
        <v>32874</v>
      </c>
      <c r="D1122" s="90">
        <v>2958465</v>
      </c>
    </row>
    <row r="1123" spans="1:4" ht="15">
      <c r="A1123" s="73">
        <v>1320</v>
      </c>
      <c r="B1123" s="73" t="s">
        <v>37599</v>
      </c>
      <c r="C1123" s="90">
        <v>32874</v>
      </c>
      <c r="D1123" s="90">
        <v>2958465</v>
      </c>
    </row>
    <row r="1124" spans="1:4" ht="15">
      <c r="A1124" s="73">
        <v>1321</v>
      </c>
      <c r="B1124" s="73" t="s">
        <v>2331</v>
      </c>
      <c r="C1124" s="90">
        <v>32874</v>
      </c>
      <c r="D1124" s="90">
        <v>2958465</v>
      </c>
    </row>
    <row r="1125" spans="1:4" ht="15">
      <c r="A1125" s="73">
        <v>1322</v>
      </c>
      <c r="B1125" s="73" t="s">
        <v>37600</v>
      </c>
      <c r="C1125" s="90">
        <v>32874</v>
      </c>
      <c r="D1125" s="90">
        <v>2958465</v>
      </c>
    </row>
    <row r="1126" spans="1:4" ht="15">
      <c r="A1126" s="73">
        <v>1323</v>
      </c>
      <c r="B1126" s="73" t="s">
        <v>37601</v>
      </c>
      <c r="C1126" s="90">
        <v>32874</v>
      </c>
      <c r="D1126" s="90">
        <v>2958465</v>
      </c>
    </row>
    <row r="1127" spans="1:4" ht="15">
      <c r="A1127" s="73">
        <v>1324</v>
      </c>
      <c r="B1127" s="73" t="s">
        <v>808</v>
      </c>
      <c r="C1127" s="90">
        <v>32874</v>
      </c>
      <c r="D1127" s="90">
        <v>2958465</v>
      </c>
    </row>
    <row r="1128" spans="1:4" ht="15">
      <c r="A1128" s="73">
        <v>1325</v>
      </c>
      <c r="B1128" s="73" t="s">
        <v>37602</v>
      </c>
      <c r="C1128" s="90">
        <v>32874</v>
      </c>
      <c r="D1128" s="90">
        <v>2958465</v>
      </c>
    </row>
    <row r="1129" spans="1:4" ht="15">
      <c r="A1129" s="73">
        <v>1326</v>
      </c>
      <c r="B1129" s="73" t="s">
        <v>37603</v>
      </c>
      <c r="C1129" s="90">
        <v>32874</v>
      </c>
      <c r="D1129" s="90">
        <v>2958465</v>
      </c>
    </row>
    <row r="1130" spans="1:4" ht="15">
      <c r="A1130" s="73">
        <v>1327</v>
      </c>
      <c r="B1130" s="73" t="s">
        <v>37604</v>
      </c>
      <c r="C1130" s="90">
        <v>32874</v>
      </c>
      <c r="D1130" s="90">
        <v>2958465</v>
      </c>
    </row>
    <row r="1131" spans="1:4" ht="15">
      <c r="A1131" s="73">
        <v>1328</v>
      </c>
      <c r="B1131" s="73" t="s">
        <v>133</v>
      </c>
      <c r="C1131" s="90">
        <v>32874</v>
      </c>
      <c r="D1131" s="90">
        <v>2958465</v>
      </c>
    </row>
    <row r="1132" spans="1:4" ht="15">
      <c r="A1132" s="73">
        <v>1332</v>
      </c>
      <c r="B1132" s="73" t="s">
        <v>2259</v>
      </c>
      <c r="C1132" s="90">
        <v>32874</v>
      </c>
      <c r="D1132" s="90">
        <v>2958465</v>
      </c>
    </row>
    <row r="1133" spans="1:4" ht="15">
      <c r="A1133" s="73">
        <v>1333</v>
      </c>
      <c r="B1133" s="73" t="s">
        <v>2192</v>
      </c>
      <c r="C1133" s="90">
        <v>32874</v>
      </c>
      <c r="D1133" s="90">
        <v>2958465</v>
      </c>
    </row>
    <row r="1134" spans="1:4" ht="15">
      <c r="A1134" s="73">
        <v>1335</v>
      </c>
      <c r="B1134" s="73" t="s">
        <v>37605</v>
      </c>
      <c r="C1134" s="90">
        <v>32874</v>
      </c>
      <c r="D1134" s="90">
        <v>2958465</v>
      </c>
    </row>
    <row r="1135" spans="1:4" ht="15">
      <c r="A1135" s="73">
        <v>1336</v>
      </c>
      <c r="B1135" s="73" t="s">
        <v>763</v>
      </c>
      <c r="C1135" s="90">
        <v>32874</v>
      </c>
      <c r="D1135" s="90">
        <v>2958465</v>
      </c>
    </row>
    <row r="1136" spans="1:4" ht="15">
      <c r="A1136" s="73">
        <v>1337</v>
      </c>
      <c r="B1136" s="73" t="s">
        <v>37606</v>
      </c>
      <c r="C1136" s="90">
        <v>32874</v>
      </c>
      <c r="D1136" s="90">
        <v>2958465</v>
      </c>
    </row>
    <row r="1137" spans="1:4" ht="15">
      <c r="A1137" s="73">
        <v>1340</v>
      </c>
      <c r="B1137" s="73" t="s">
        <v>1956</v>
      </c>
      <c r="C1137" s="90">
        <v>32874</v>
      </c>
      <c r="D1137" s="90">
        <v>2958465</v>
      </c>
    </row>
    <row r="1138" spans="1:4" ht="15">
      <c r="A1138" s="73">
        <v>1342</v>
      </c>
      <c r="B1138" s="73" t="s">
        <v>1850</v>
      </c>
      <c r="C1138" s="90">
        <v>32874</v>
      </c>
      <c r="D1138" s="90">
        <v>2958465</v>
      </c>
    </row>
    <row r="1139" spans="1:4" ht="15">
      <c r="A1139" s="73">
        <v>1343</v>
      </c>
      <c r="B1139" s="73" t="s">
        <v>37607</v>
      </c>
      <c r="C1139" s="90">
        <v>32874</v>
      </c>
      <c r="D1139" s="90">
        <v>2958465</v>
      </c>
    </row>
    <row r="1140" spans="1:4" ht="15">
      <c r="A1140" s="73">
        <v>1345</v>
      </c>
      <c r="B1140" s="73" t="s">
        <v>37608</v>
      </c>
      <c r="C1140" s="90">
        <v>32874</v>
      </c>
      <c r="D1140" s="90">
        <v>2958465</v>
      </c>
    </row>
    <row r="1141" spans="1:4" ht="15">
      <c r="A1141" s="73">
        <v>1346</v>
      </c>
      <c r="B1141" s="73" t="s">
        <v>37609</v>
      </c>
      <c r="C1141" s="90">
        <v>32874</v>
      </c>
      <c r="D1141" s="90">
        <v>2958465</v>
      </c>
    </row>
    <row r="1142" spans="1:4" ht="15">
      <c r="A1142" s="73">
        <v>1350</v>
      </c>
      <c r="B1142" s="73" t="s">
        <v>37610</v>
      </c>
      <c r="C1142" s="90">
        <v>32874</v>
      </c>
      <c r="D1142" s="90">
        <v>2958465</v>
      </c>
    </row>
    <row r="1143" spans="1:4" ht="15">
      <c r="A1143" s="73">
        <v>1352</v>
      </c>
      <c r="B1143" s="73" t="s">
        <v>2189</v>
      </c>
      <c r="C1143" s="90">
        <v>32874</v>
      </c>
      <c r="D1143" s="90">
        <v>2958465</v>
      </c>
    </row>
    <row r="1144" spans="1:4" ht="15">
      <c r="A1144" s="73">
        <v>1353</v>
      </c>
      <c r="B1144" s="73" t="s">
        <v>37611</v>
      </c>
      <c r="C1144" s="90">
        <v>32874</v>
      </c>
      <c r="D1144" s="90">
        <v>2958465</v>
      </c>
    </row>
    <row r="1145" spans="1:4" ht="15">
      <c r="A1145" s="73">
        <v>1355</v>
      </c>
      <c r="B1145" s="73" t="s">
        <v>37612</v>
      </c>
      <c r="C1145" s="90">
        <v>32874</v>
      </c>
      <c r="D1145" s="90">
        <v>2958465</v>
      </c>
    </row>
    <row r="1146" spans="1:4" ht="15">
      <c r="A1146" s="73">
        <v>1356</v>
      </c>
      <c r="B1146" s="73" t="s">
        <v>1110</v>
      </c>
      <c r="C1146" s="90">
        <v>32874</v>
      </c>
      <c r="D1146" s="90">
        <v>2958465</v>
      </c>
    </row>
    <row r="1147" spans="1:4" ht="15">
      <c r="A1147" s="73">
        <v>1357</v>
      </c>
      <c r="B1147" s="73" t="s">
        <v>37613</v>
      </c>
      <c r="C1147" s="90">
        <v>32874</v>
      </c>
      <c r="D1147" s="90">
        <v>2958465</v>
      </c>
    </row>
    <row r="1148" spans="1:4" ht="15">
      <c r="A1148" s="73">
        <v>1358</v>
      </c>
      <c r="B1148" s="73" t="s">
        <v>37614</v>
      </c>
      <c r="C1148" s="90">
        <v>32874</v>
      </c>
      <c r="D1148" s="90">
        <v>2958465</v>
      </c>
    </row>
    <row r="1149" spans="1:4" ht="15">
      <c r="A1149" s="73">
        <v>1360</v>
      </c>
      <c r="B1149" s="73" t="s">
        <v>1963</v>
      </c>
      <c r="C1149" s="90">
        <v>32874</v>
      </c>
      <c r="D1149" s="90">
        <v>2958465</v>
      </c>
    </row>
    <row r="1150" spans="1:4" ht="15">
      <c r="A1150" s="73">
        <v>1361</v>
      </c>
      <c r="B1150" s="73" t="s">
        <v>37615</v>
      </c>
      <c r="C1150" s="90">
        <v>32874</v>
      </c>
      <c r="D1150" s="90">
        <v>2958465</v>
      </c>
    </row>
    <row r="1151" spans="1:4" ht="15">
      <c r="A1151" s="73">
        <v>1362</v>
      </c>
      <c r="B1151" s="73" t="s">
        <v>37616</v>
      </c>
      <c r="C1151" s="90">
        <v>32874</v>
      </c>
      <c r="D1151" s="90">
        <v>2958465</v>
      </c>
    </row>
    <row r="1152" spans="1:4" ht="15">
      <c r="A1152" s="73">
        <v>1363</v>
      </c>
      <c r="B1152" s="73" t="s">
        <v>37617</v>
      </c>
      <c r="C1152" s="90">
        <v>32874</v>
      </c>
      <c r="D1152" s="90">
        <v>2958465</v>
      </c>
    </row>
    <row r="1153" spans="1:4" ht="15">
      <c r="A1153" s="73">
        <v>1364</v>
      </c>
      <c r="B1153" s="73" t="s">
        <v>37618</v>
      </c>
      <c r="C1153" s="90">
        <v>32874</v>
      </c>
      <c r="D1153" s="90">
        <v>2958465</v>
      </c>
    </row>
    <row r="1154" spans="1:4" ht="15">
      <c r="A1154" s="73">
        <v>1365</v>
      </c>
      <c r="B1154" s="73" t="s">
        <v>2266</v>
      </c>
      <c r="C1154" s="90">
        <v>32874</v>
      </c>
      <c r="D1154" s="90">
        <v>2958465</v>
      </c>
    </row>
    <row r="1155" spans="1:4" ht="15">
      <c r="A1155" s="73">
        <v>1367</v>
      </c>
      <c r="B1155" s="73" t="s">
        <v>2332</v>
      </c>
      <c r="C1155" s="90">
        <v>32874</v>
      </c>
      <c r="D1155" s="90">
        <v>2958465</v>
      </c>
    </row>
    <row r="1156" spans="1:4" ht="15">
      <c r="A1156" s="73">
        <v>1369</v>
      </c>
      <c r="B1156" s="73" t="s">
        <v>37619</v>
      </c>
      <c r="C1156" s="90">
        <v>32874</v>
      </c>
      <c r="D1156" s="90">
        <v>2958465</v>
      </c>
    </row>
    <row r="1157" spans="1:4" ht="15">
      <c r="A1157" s="73">
        <v>1371</v>
      </c>
      <c r="B1157" s="73" t="s">
        <v>2240</v>
      </c>
      <c r="C1157" s="90">
        <v>32874</v>
      </c>
      <c r="D1157" s="90">
        <v>2958465</v>
      </c>
    </row>
    <row r="1158" spans="1:4" ht="15">
      <c r="A1158" s="73">
        <v>1372</v>
      </c>
      <c r="B1158" s="73" t="s">
        <v>37620</v>
      </c>
      <c r="C1158" s="90">
        <v>32874</v>
      </c>
      <c r="D1158" s="90">
        <v>2958465</v>
      </c>
    </row>
    <row r="1159" spans="1:4" ht="15">
      <c r="A1159" s="73">
        <v>1373</v>
      </c>
      <c r="B1159" s="73" t="s">
        <v>37621</v>
      </c>
      <c r="C1159" s="90">
        <v>32874</v>
      </c>
      <c r="D1159" s="90">
        <v>2958465</v>
      </c>
    </row>
    <row r="1160" spans="1:4" ht="15">
      <c r="A1160" s="73">
        <v>1374</v>
      </c>
      <c r="B1160" s="73" t="s">
        <v>1909</v>
      </c>
      <c r="C1160" s="90">
        <v>32874</v>
      </c>
      <c r="D1160" s="90">
        <v>2958465</v>
      </c>
    </row>
    <row r="1161" spans="1:4" ht="15">
      <c r="A1161" s="73">
        <v>1375</v>
      </c>
      <c r="B1161" s="73" t="s">
        <v>1909</v>
      </c>
      <c r="C1161" s="90">
        <v>32874</v>
      </c>
      <c r="D1161" s="90">
        <v>2958465</v>
      </c>
    </row>
    <row r="1162" spans="1:4" ht="15">
      <c r="A1162" s="73">
        <v>1376</v>
      </c>
      <c r="B1162" s="73" t="s">
        <v>2267</v>
      </c>
      <c r="C1162" s="90">
        <v>32874</v>
      </c>
      <c r="D1162" s="90">
        <v>2958465</v>
      </c>
    </row>
    <row r="1163" spans="1:4" ht="15">
      <c r="A1163" s="73">
        <v>1377</v>
      </c>
      <c r="B1163" s="73" t="s">
        <v>37622</v>
      </c>
      <c r="C1163" s="90">
        <v>32874</v>
      </c>
      <c r="D1163" s="90">
        <v>2958465</v>
      </c>
    </row>
    <row r="1164" spans="1:4" ht="15">
      <c r="A1164" s="73">
        <v>1378</v>
      </c>
      <c r="B1164" s="73" t="s">
        <v>2333</v>
      </c>
      <c r="C1164" s="90">
        <v>32874</v>
      </c>
      <c r="D1164" s="90">
        <v>2958465</v>
      </c>
    </row>
    <row r="1165" spans="1:4" ht="15">
      <c r="A1165" s="73">
        <v>1379</v>
      </c>
      <c r="B1165" s="73" t="s">
        <v>2334</v>
      </c>
      <c r="C1165" s="90">
        <v>32874</v>
      </c>
      <c r="D1165" s="90">
        <v>2958465</v>
      </c>
    </row>
    <row r="1166" spans="1:4" ht="15">
      <c r="A1166" s="73">
        <v>1380</v>
      </c>
      <c r="B1166" s="73" t="s">
        <v>37623</v>
      </c>
      <c r="C1166" s="90">
        <v>32874</v>
      </c>
      <c r="D1166" s="90">
        <v>2958465</v>
      </c>
    </row>
    <row r="1167" spans="1:4" ht="15">
      <c r="A1167" s="73">
        <v>1381</v>
      </c>
      <c r="B1167" s="73" t="s">
        <v>37624</v>
      </c>
      <c r="C1167" s="90">
        <v>32874</v>
      </c>
      <c r="D1167" s="90">
        <v>2958465</v>
      </c>
    </row>
    <row r="1168" spans="1:4" ht="15">
      <c r="A1168" s="73">
        <v>1382</v>
      </c>
      <c r="B1168" s="73" t="s">
        <v>37625</v>
      </c>
      <c r="C1168" s="90">
        <v>32874</v>
      </c>
      <c r="D1168" s="90">
        <v>2958465</v>
      </c>
    </row>
    <row r="1169" spans="1:4" ht="15">
      <c r="A1169" s="73">
        <v>1383</v>
      </c>
      <c r="B1169" s="73" t="s">
        <v>2078</v>
      </c>
      <c r="C1169" s="90">
        <v>32874</v>
      </c>
      <c r="D1169" s="90">
        <v>2958465</v>
      </c>
    </row>
    <row r="1170" spans="1:4" ht="15">
      <c r="A1170" s="73">
        <v>1384</v>
      </c>
      <c r="B1170" s="73" t="s">
        <v>37626</v>
      </c>
      <c r="C1170" s="90">
        <v>32874</v>
      </c>
      <c r="D1170" s="90">
        <v>2958465</v>
      </c>
    </row>
    <row r="1171" spans="1:4" ht="15">
      <c r="A1171" s="73">
        <v>1386</v>
      </c>
      <c r="B1171" s="73" t="s">
        <v>2335</v>
      </c>
      <c r="C1171" s="90">
        <v>32874</v>
      </c>
      <c r="D1171" s="90">
        <v>2958465</v>
      </c>
    </row>
    <row r="1172" spans="1:4" ht="15">
      <c r="A1172" s="73">
        <v>1387</v>
      </c>
      <c r="B1172" s="73" t="s">
        <v>2336</v>
      </c>
      <c r="C1172" s="90">
        <v>32874</v>
      </c>
      <c r="D1172" s="90">
        <v>2958465</v>
      </c>
    </row>
    <row r="1173" spans="1:4" ht="15">
      <c r="A1173" s="73">
        <v>1388</v>
      </c>
      <c r="B1173" s="73" t="s">
        <v>37627</v>
      </c>
      <c r="C1173" s="90">
        <v>32874</v>
      </c>
      <c r="D1173" s="90">
        <v>2958465</v>
      </c>
    </row>
    <row r="1174" spans="1:4" ht="15">
      <c r="A1174" s="73">
        <v>1389</v>
      </c>
      <c r="B1174" s="73" t="s">
        <v>37628</v>
      </c>
      <c r="C1174" s="90">
        <v>32874</v>
      </c>
      <c r="D1174" s="90">
        <v>2958465</v>
      </c>
    </row>
    <row r="1175" spans="1:4" ht="15">
      <c r="A1175" s="73">
        <v>1390</v>
      </c>
      <c r="B1175" s="73" t="s">
        <v>1938</v>
      </c>
      <c r="C1175" s="90">
        <v>32874</v>
      </c>
      <c r="D1175" s="90">
        <v>2958465</v>
      </c>
    </row>
    <row r="1176" spans="1:4" ht="15">
      <c r="A1176" s="73">
        <v>1391</v>
      </c>
      <c r="B1176" s="73" t="s">
        <v>37629</v>
      </c>
      <c r="C1176" s="90">
        <v>32874</v>
      </c>
      <c r="D1176" s="90">
        <v>2958465</v>
      </c>
    </row>
    <row r="1177" spans="1:4" ht="15">
      <c r="A1177" s="73">
        <v>1392</v>
      </c>
      <c r="B1177" s="73" t="s">
        <v>37630</v>
      </c>
      <c r="C1177" s="90">
        <v>32874</v>
      </c>
      <c r="D1177" s="90">
        <v>2958465</v>
      </c>
    </row>
    <row r="1178" spans="1:4" ht="15">
      <c r="A1178" s="73">
        <v>1393</v>
      </c>
      <c r="B1178" s="73" t="s">
        <v>37631</v>
      </c>
      <c r="C1178" s="90">
        <v>32874</v>
      </c>
      <c r="D1178" s="90">
        <v>2958465</v>
      </c>
    </row>
    <row r="1179" spans="1:4" ht="15">
      <c r="A1179" s="73">
        <v>1394</v>
      </c>
      <c r="B1179" s="73" t="s">
        <v>37632</v>
      </c>
      <c r="C1179" s="90">
        <v>32874</v>
      </c>
      <c r="D1179" s="90">
        <v>2958465</v>
      </c>
    </row>
    <row r="1180" spans="1:4" ht="15">
      <c r="A1180" s="73">
        <v>1395</v>
      </c>
      <c r="B1180" s="73" t="s">
        <v>37633</v>
      </c>
      <c r="C1180" s="90">
        <v>32874</v>
      </c>
      <c r="D1180" s="90">
        <v>2958465</v>
      </c>
    </row>
    <row r="1181" spans="1:4" ht="15">
      <c r="A1181" s="73">
        <v>1396</v>
      </c>
      <c r="B1181" s="73" t="s">
        <v>37634</v>
      </c>
      <c r="C1181" s="90">
        <v>32874</v>
      </c>
      <c r="D1181" s="90">
        <v>2958465</v>
      </c>
    </row>
    <row r="1182" spans="1:4" ht="15">
      <c r="A1182" s="73">
        <v>1397</v>
      </c>
      <c r="B1182" s="73" t="s">
        <v>1911</v>
      </c>
      <c r="C1182" s="90">
        <v>32874</v>
      </c>
      <c r="D1182" s="90">
        <v>2958465</v>
      </c>
    </row>
    <row r="1183" spans="1:4" ht="15">
      <c r="A1183" s="73">
        <v>1398</v>
      </c>
      <c r="B1183" s="73" t="s">
        <v>37635</v>
      </c>
      <c r="C1183" s="90">
        <v>32874</v>
      </c>
      <c r="D1183" s="90">
        <v>2958465</v>
      </c>
    </row>
    <row r="1184" spans="1:4" ht="15">
      <c r="A1184" s="73">
        <v>1399</v>
      </c>
      <c r="B1184" s="73" t="s">
        <v>37636</v>
      </c>
      <c r="C1184" s="90">
        <v>32874</v>
      </c>
      <c r="D1184" s="90">
        <v>2958465</v>
      </c>
    </row>
    <row r="1185" spans="1:4" ht="15">
      <c r="A1185" s="73">
        <v>1400</v>
      </c>
      <c r="B1185" s="73" t="s">
        <v>37637</v>
      </c>
      <c r="C1185" s="90">
        <v>32874</v>
      </c>
      <c r="D1185" s="90">
        <v>2958465</v>
      </c>
    </row>
    <row r="1186" spans="1:4" ht="15">
      <c r="A1186" s="73">
        <v>1401</v>
      </c>
      <c r="B1186" s="73" t="s">
        <v>37638</v>
      </c>
      <c r="C1186" s="90">
        <v>32874</v>
      </c>
      <c r="D1186" s="90">
        <v>2958465</v>
      </c>
    </row>
    <row r="1187" spans="1:4" ht="15">
      <c r="A1187" s="73">
        <v>1402</v>
      </c>
      <c r="B1187" s="73" t="s">
        <v>37639</v>
      </c>
      <c r="C1187" s="90">
        <v>32874</v>
      </c>
      <c r="D1187" s="90">
        <v>2958465</v>
      </c>
    </row>
    <row r="1188" spans="1:4" ht="15">
      <c r="A1188" s="73">
        <v>1403</v>
      </c>
      <c r="B1188" s="73" t="s">
        <v>2280</v>
      </c>
      <c r="C1188" s="90">
        <v>32874</v>
      </c>
      <c r="D1188" s="90">
        <v>2958465</v>
      </c>
    </row>
    <row r="1189" spans="1:4" ht="15">
      <c r="A1189" s="73">
        <v>1404</v>
      </c>
      <c r="B1189" s="73" t="s">
        <v>2300</v>
      </c>
      <c r="C1189" s="90">
        <v>32874</v>
      </c>
      <c r="D1189" s="90">
        <v>2958465</v>
      </c>
    </row>
    <row r="1190" spans="1:4" ht="15">
      <c r="A1190" s="73">
        <v>1405</v>
      </c>
      <c r="B1190" s="73" t="s">
        <v>2300</v>
      </c>
      <c r="C1190" s="90">
        <v>32874</v>
      </c>
      <c r="D1190" s="90">
        <v>2958465</v>
      </c>
    </row>
    <row r="1191" spans="1:4" ht="15">
      <c r="A1191" s="73">
        <v>1406</v>
      </c>
      <c r="B1191" s="73" t="s">
        <v>2300</v>
      </c>
      <c r="C1191" s="90">
        <v>32874</v>
      </c>
      <c r="D1191" s="90">
        <v>2958465</v>
      </c>
    </row>
    <row r="1192" spans="1:4" ht="15">
      <c r="A1192" s="73">
        <v>1407</v>
      </c>
      <c r="B1192" s="73" t="s">
        <v>37640</v>
      </c>
      <c r="C1192" s="90">
        <v>32874</v>
      </c>
      <c r="D1192" s="90">
        <v>2958465</v>
      </c>
    </row>
    <row r="1193" spans="1:4" ht="15">
      <c r="A1193" s="73">
        <v>1408</v>
      </c>
      <c r="B1193" s="73" t="s">
        <v>2300</v>
      </c>
      <c r="C1193" s="90">
        <v>32874</v>
      </c>
      <c r="D1193" s="90">
        <v>2958465</v>
      </c>
    </row>
    <row r="1194" spans="1:4" ht="15">
      <c r="A1194" s="73">
        <v>1409</v>
      </c>
      <c r="B1194" s="73" t="s">
        <v>2300</v>
      </c>
      <c r="C1194" s="90">
        <v>32874</v>
      </c>
      <c r="D1194" s="90">
        <v>2958465</v>
      </c>
    </row>
    <row r="1195" spans="1:4" ht="15">
      <c r="A1195" s="73">
        <v>1410</v>
      </c>
      <c r="B1195" s="73" t="s">
        <v>2300</v>
      </c>
      <c r="C1195" s="90">
        <v>32874</v>
      </c>
      <c r="D1195" s="90">
        <v>2958465</v>
      </c>
    </row>
    <row r="1196" spans="1:4" ht="15">
      <c r="A1196" s="73">
        <v>1411</v>
      </c>
      <c r="B1196" s="73" t="s">
        <v>2300</v>
      </c>
      <c r="C1196" s="90">
        <v>32874</v>
      </c>
      <c r="D1196" s="90">
        <v>2958465</v>
      </c>
    </row>
    <row r="1197" spans="1:4" ht="15">
      <c r="A1197" s="73">
        <v>1412</v>
      </c>
      <c r="B1197" s="73" t="s">
        <v>37641</v>
      </c>
      <c r="C1197" s="90">
        <v>32874</v>
      </c>
      <c r="D1197" s="90">
        <v>2958465</v>
      </c>
    </row>
    <row r="1198" spans="1:4" ht="15">
      <c r="A1198" s="73">
        <v>1414</v>
      </c>
      <c r="B1198" s="73" t="s">
        <v>37642</v>
      </c>
      <c r="C1198" s="90">
        <v>32874</v>
      </c>
      <c r="D1198" s="90">
        <v>2958465</v>
      </c>
    </row>
    <row r="1199" spans="1:4" ht="15">
      <c r="A1199" s="73">
        <v>1415</v>
      </c>
      <c r="B1199" s="73" t="s">
        <v>37643</v>
      </c>
      <c r="C1199" s="90">
        <v>32874</v>
      </c>
      <c r="D1199" s="90">
        <v>2958465</v>
      </c>
    </row>
    <row r="1200" spans="1:4" ht="15">
      <c r="A1200" s="73">
        <v>1416</v>
      </c>
      <c r="B1200" s="73" t="s">
        <v>37644</v>
      </c>
      <c r="C1200" s="90">
        <v>32874</v>
      </c>
      <c r="D1200" s="90">
        <v>2958465</v>
      </c>
    </row>
    <row r="1201" spans="1:4" ht="15">
      <c r="A1201" s="73">
        <v>1430</v>
      </c>
      <c r="B1201" s="73" t="s">
        <v>37645</v>
      </c>
      <c r="C1201" s="90">
        <v>32874</v>
      </c>
      <c r="D1201" s="90">
        <v>2958465</v>
      </c>
    </row>
    <row r="1202" spans="1:4" ht="15">
      <c r="A1202" s="73">
        <v>1431</v>
      </c>
      <c r="B1202" s="73" t="s">
        <v>37646</v>
      </c>
      <c r="C1202" s="90">
        <v>32874</v>
      </c>
      <c r="D1202" s="90">
        <v>2958465</v>
      </c>
    </row>
    <row r="1203" spans="1:4" ht="15">
      <c r="A1203" s="73">
        <v>1432</v>
      </c>
      <c r="B1203" s="73" t="s">
        <v>37647</v>
      </c>
      <c r="C1203" s="90">
        <v>32874</v>
      </c>
      <c r="D1203" s="90">
        <v>2958465</v>
      </c>
    </row>
    <row r="1204" spans="1:4" ht="15">
      <c r="A1204" s="73">
        <v>1433</v>
      </c>
      <c r="B1204" s="73" t="s">
        <v>2337</v>
      </c>
      <c r="C1204" s="90">
        <v>32874</v>
      </c>
      <c r="D1204" s="90">
        <v>2958465</v>
      </c>
    </row>
    <row r="1205" spans="1:4" ht="15">
      <c r="A1205" s="73">
        <v>1434</v>
      </c>
      <c r="B1205" s="73" t="s">
        <v>37648</v>
      </c>
      <c r="C1205" s="90">
        <v>32874</v>
      </c>
      <c r="D1205" s="90">
        <v>2958465</v>
      </c>
    </row>
    <row r="1206" spans="1:4" ht="15">
      <c r="A1206" s="73">
        <v>1436</v>
      </c>
      <c r="B1206" s="73" t="s">
        <v>37649</v>
      </c>
      <c r="C1206" s="90">
        <v>32874</v>
      </c>
      <c r="D1206" s="90">
        <v>2958465</v>
      </c>
    </row>
    <row r="1207" spans="1:4" ht="15">
      <c r="A1207" s="73">
        <v>1437</v>
      </c>
      <c r="B1207" s="73" t="s">
        <v>37650</v>
      </c>
      <c r="C1207" s="90">
        <v>32874</v>
      </c>
      <c r="D1207" s="90">
        <v>2958465</v>
      </c>
    </row>
    <row r="1208" spans="1:4" ht="15">
      <c r="A1208" s="73">
        <v>1438</v>
      </c>
      <c r="B1208" s="73" t="s">
        <v>37651</v>
      </c>
      <c r="C1208" s="90">
        <v>32874</v>
      </c>
      <c r="D1208" s="90">
        <v>2958465</v>
      </c>
    </row>
    <row r="1209" spans="1:4" ht="15">
      <c r="A1209" s="73">
        <v>1439</v>
      </c>
      <c r="B1209" s="73" t="s">
        <v>37652</v>
      </c>
      <c r="C1209" s="90">
        <v>32874</v>
      </c>
      <c r="D1209" s="90">
        <v>2958465</v>
      </c>
    </row>
    <row r="1210" spans="1:4" ht="15">
      <c r="A1210" s="73">
        <v>1440</v>
      </c>
      <c r="B1210" s="73" t="s">
        <v>37653</v>
      </c>
      <c r="C1210" s="90">
        <v>32874</v>
      </c>
      <c r="D1210" s="90">
        <v>2958465</v>
      </c>
    </row>
    <row r="1211" spans="1:4" ht="15">
      <c r="A1211" s="73">
        <v>1441</v>
      </c>
      <c r="B1211" s="73" t="s">
        <v>37654</v>
      </c>
      <c r="C1211" s="90">
        <v>32874</v>
      </c>
      <c r="D1211" s="90">
        <v>2958465</v>
      </c>
    </row>
    <row r="1212" spans="1:4" ht="15">
      <c r="A1212" s="73">
        <v>1442</v>
      </c>
      <c r="B1212" s="73" t="s">
        <v>37655</v>
      </c>
      <c r="C1212" s="90">
        <v>32874</v>
      </c>
      <c r="D1212" s="90">
        <v>2958465</v>
      </c>
    </row>
    <row r="1213" spans="1:4" ht="15">
      <c r="A1213" s="73">
        <v>1443</v>
      </c>
      <c r="B1213" s="73" t="s">
        <v>37656</v>
      </c>
      <c r="C1213" s="90">
        <v>32874</v>
      </c>
      <c r="D1213" s="90">
        <v>2958465</v>
      </c>
    </row>
    <row r="1214" spans="1:4" ht="15">
      <c r="A1214" s="73">
        <v>1444</v>
      </c>
      <c r="B1214" s="73" t="s">
        <v>1118</v>
      </c>
      <c r="C1214" s="90">
        <v>32874</v>
      </c>
      <c r="D1214" s="90">
        <v>2958465</v>
      </c>
    </row>
    <row r="1215" spans="1:4" ht="15">
      <c r="A1215" s="73">
        <v>1445</v>
      </c>
      <c r="B1215" s="73" t="s">
        <v>1118</v>
      </c>
      <c r="C1215" s="90">
        <v>32874</v>
      </c>
      <c r="D1215" s="90">
        <v>2958465</v>
      </c>
    </row>
    <row r="1216" spans="1:4" ht="15">
      <c r="A1216" s="73">
        <v>1446</v>
      </c>
      <c r="B1216" s="73" t="s">
        <v>37657</v>
      </c>
      <c r="C1216" s="90">
        <v>32874</v>
      </c>
      <c r="D1216" s="90">
        <v>2958465</v>
      </c>
    </row>
    <row r="1217" spans="1:4" ht="15">
      <c r="A1217" s="73">
        <v>1447</v>
      </c>
      <c r="B1217" s="73" t="s">
        <v>37658</v>
      </c>
      <c r="C1217" s="90">
        <v>32874</v>
      </c>
      <c r="D1217" s="90">
        <v>2958465</v>
      </c>
    </row>
    <row r="1218" spans="1:4" ht="15">
      <c r="A1218" s="73">
        <v>1448</v>
      </c>
      <c r="B1218" s="73" t="s">
        <v>37659</v>
      </c>
      <c r="C1218" s="90">
        <v>32874</v>
      </c>
      <c r="D1218" s="90">
        <v>2958465</v>
      </c>
    </row>
    <row r="1219" spans="1:4" ht="15">
      <c r="A1219" s="73">
        <v>1449</v>
      </c>
      <c r="B1219" s="73" t="s">
        <v>37660</v>
      </c>
      <c r="C1219" s="90">
        <v>32874</v>
      </c>
      <c r="D1219" s="90">
        <v>2958465</v>
      </c>
    </row>
    <row r="1220" spans="1:4" ht="15">
      <c r="A1220" s="73">
        <v>1450</v>
      </c>
      <c r="B1220" s="73" t="s">
        <v>2223</v>
      </c>
      <c r="C1220" s="90">
        <v>32874</v>
      </c>
      <c r="D1220" s="90">
        <v>2958465</v>
      </c>
    </row>
    <row r="1221" spans="1:4" ht="15">
      <c r="A1221" s="73">
        <v>1451</v>
      </c>
      <c r="B1221" s="73" t="s">
        <v>37661</v>
      </c>
      <c r="C1221" s="90">
        <v>32874</v>
      </c>
      <c r="D1221" s="90">
        <v>2958465</v>
      </c>
    </row>
    <row r="1222" spans="1:4" ht="15">
      <c r="A1222" s="73">
        <v>1452</v>
      </c>
      <c r="B1222" s="73" t="s">
        <v>37662</v>
      </c>
      <c r="C1222" s="90">
        <v>32874</v>
      </c>
      <c r="D1222" s="90">
        <v>2958465</v>
      </c>
    </row>
    <row r="1223" spans="1:4" ht="15">
      <c r="A1223" s="73">
        <v>1453</v>
      </c>
      <c r="B1223" s="73" t="s">
        <v>37663</v>
      </c>
      <c r="C1223" s="90">
        <v>32874</v>
      </c>
      <c r="D1223" s="90">
        <v>2958465</v>
      </c>
    </row>
    <row r="1224" spans="1:4" ht="15">
      <c r="A1224" s="73">
        <v>1454</v>
      </c>
      <c r="B1224" s="73" t="s">
        <v>37664</v>
      </c>
      <c r="C1224" s="90">
        <v>32874</v>
      </c>
      <c r="D1224" s="90">
        <v>2958465</v>
      </c>
    </row>
    <row r="1225" spans="1:4" ht="15">
      <c r="A1225" s="73">
        <v>1455</v>
      </c>
      <c r="B1225" s="73" t="s">
        <v>1916</v>
      </c>
      <c r="C1225" s="90">
        <v>32874</v>
      </c>
      <c r="D1225" s="90">
        <v>2958465</v>
      </c>
    </row>
    <row r="1226" spans="1:4" ht="15">
      <c r="A1226" s="73">
        <v>1459</v>
      </c>
      <c r="B1226" s="73" t="s">
        <v>885</v>
      </c>
      <c r="C1226" s="90">
        <v>32874</v>
      </c>
      <c r="D1226" s="90">
        <v>2958465</v>
      </c>
    </row>
    <row r="1227" spans="1:4" ht="15">
      <c r="A1227" s="73">
        <v>1461</v>
      </c>
      <c r="B1227" s="73" t="s">
        <v>2247</v>
      </c>
      <c r="C1227" s="90">
        <v>32874</v>
      </c>
      <c r="D1227" s="90">
        <v>2958465</v>
      </c>
    </row>
    <row r="1228" spans="1:4" ht="15">
      <c r="A1228" s="73">
        <v>1462</v>
      </c>
      <c r="B1228" s="73" t="s">
        <v>37665</v>
      </c>
      <c r="C1228" s="90">
        <v>32874</v>
      </c>
      <c r="D1228" s="90">
        <v>2958465</v>
      </c>
    </row>
    <row r="1229" spans="1:4" ht="15">
      <c r="A1229" s="73">
        <v>1463</v>
      </c>
      <c r="B1229" s="73" t="s">
        <v>2338</v>
      </c>
      <c r="C1229" s="90">
        <v>32874</v>
      </c>
      <c r="D1229" s="90">
        <v>2958465</v>
      </c>
    </row>
    <row r="1230" spans="1:4" ht="15">
      <c r="A1230" s="73">
        <v>1464</v>
      </c>
      <c r="B1230" s="73" t="s">
        <v>2338</v>
      </c>
      <c r="C1230" s="90">
        <v>32874</v>
      </c>
      <c r="D1230" s="90">
        <v>2958465</v>
      </c>
    </row>
    <row r="1231" spans="1:4" ht="15">
      <c r="A1231" s="73">
        <v>1465</v>
      </c>
      <c r="B1231" s="73" t="s">
        <v>37666</v>
      </c>
      <c r="C1231" s="90">
        <v>32874</v>
      </c>
      <c r="D1231" s="90">
        <v>2958465</v>
      </c>
    </row>
    <row r="1232" spans="1:4" ht="15">
      <c r="A1232" s="73">
        <v>1466</v>
      </c>
      <c r="B1232" s="73" t="s">
        <v>37667</v>
      </c>
      <c r="C1232" s="90">
        <v>32874</v>
      </c>
      <c r="D1232" s="90">
        <v>2958465</v>
      </c>
    </row>
    <row r="1233" spans="1:4" ht="15">
      <c r="A1233" s="73">
        <v>1467</v>
      </c>
      <c r="B1233" s="73" t="s">
        <v>37668</v>
      </c>
      <c r="C1233" s="90">
        <v>32874</v>
      </c>
      <c r="D1233" s="90">
        <v>2958465</v>
      </c>
    </row>
    <row r="1234" spans="1:4" ht="15">
      <c r="A1234" s="73">
        <v>1468</v>
      </c>
      <c r="B1234" s="73" t="s">
        <v>37669</v>
      </c>
      <c r="C1234" s="90">
        <v>32874</v>
      </c>
      <c r="D1234" s="90">
        <v>2958465</v>
      </c>
    </row>
    <row r="1235" spans="1:4" ht="15">
      <c r="A1235" s="73">
        <v>1469</v>
      </c>
      <c r="B1235" s="73" t="s">
        <v>37670</v>
      </c>
      <c r="C1235" s="90">
        <v>32874</v>
      </c>
      <c r="D1235" s="90">
        <v>2958465</v>
      </c>
    </row>
    <row r="1236" spans="1:4" ht="15">
      <c r="A1236" s="73">
        <v>1470</v>
      </c>
      <c r="B1236" s="73" t="s">
        <v>37671</v>
      </c>
      <c r="C1236" s="90">
        <v>32874</v>
      </c>
      <c r="D1236" s="90">
        <v>2958465</v>
      </c>
    </row>
    <row r="1237" spans="1:4" ht="15">
      <c r="A1237" s="73">
        <v>1471</v>
      </c>
      <c r="B1237" s="73" t="s">
        <v>37672</v>
      </c>
      <c r="C1237" s="90">
        <v>32874</v>
      </c>
      <c r="D1237" s="90">
        <v>2958465</v>
      </c>
    </row>
    <row r="1238" spans="1:4" ht="15">
      <c r="A1238" s="73">
        <v>1472</v>
      </c>
      <c r="B1238" s="73" t="s">
        <v>37673</v>
      </c>
      <c r="C1238" s="90">
        <v>32874</v>
      </c>
      <c r="D1238" s="90">
        <v>2958465</v>
      </c>
    </row>
    <row r="1239" spans="1:4" ht="15">
      <c r="A1239" s="73">
        <v>1474</v>
      </c>
      <c r="B1239" s="73" t="s">
        <v>37674</v>
      </c>
      <c r="C1239" s="90">
        <v>32874</v>
      </c>
      <c r="D1239" s="90">
        <v>2958465</v>
      </c>
    </row>
    <row r="1240" spans="1:4" ht="15">
      <c r="A1240" s="73">
        <v>1475</v>
      </c>
      <c r="B1240" s="73" t="s">
        <v>37675</v>
      </c>
      <c r="C1240" s="90">
        <v>32874</v>
      </c>
      <c r="D1240" s="90">
        <v>2958465</v>
      </c>
    </row>
    <row r="1241" spans="1:4" ht="15">
      <c r="A1241" s="73">
        <v>1476</v>
      </c>
      <c r="B1241" s="73" t="s">
        <v>37676</v>
      </c>
      <c r="C1241" s="90">
        <v>32874</v>
      </c>
      <c r="D1241" s="90">
        <v>2958465</v>
      </c>
    </row>
    <row r="1242" spans="1:4" ht="15">
      <c r="A1242" s="73">
        <v>1477</v>
      </c>
      <c r="B1242" s="73" t="s">
        <v>37677</v>
      </c>
      <c r="C1242" s="90">
        <v>32874</v>
      </c>
      <c r="D1242" s="90">
        <v>2958465</v>
      </c>
    </row>
    <row r="1243" spans="1:4" ht="15">
      <c r="A1243" s="73">
        <v>1479</v>
      </c>
      <c r="B1243" s="73" t="s">
        <v>1199</v>
      </c>
      <c r="C1243" s="90">
        <v>32874</v>
      </c>
      <c r="D1243" s="90">
        <v>2958465</v>
      </c>
    </row>
    <row r="1244" spans="1:4" ht="15">
      <c r="A1244" s="73">
        <v>1502</v>
      </c>
      <c r="B1244" s="73" t="s">
        <v>133</v>
      </c>
      <c r="C1244" s="90">
        <v>32874</v>
      </c>
      <c r="D1244" s="90">
        <v>2958465</v>
      </c>
    </row>
    <row r="1245" spans="1:4" ht="15">
      <c r="A1245" s="73">
        <v>1503</v>
      </c>
      <c r="B1245" s="73" t="s">
        <v>133</v>
      </c>
      <c r="C1245" s="90">
        <v>32874</v>
      </c>
      <c r="D1245" s="90">
        <v>2958465</v>
      </c>
    </row>
    <row r="1246" spans="1:4" ht="15">
      <c r="A1246" s="73">
        <v>1504</v>
      </c>
      <c r="B1246" s="73" t="s">
        <v>133</v>
      </c>
      <c r="C1246" s="90">
        <v>32874</v>
      </c>
      <c r="D1246" s="90">
        <v>2958465</v>
      </c>
    </row>
    <row r="1247" spans="1:4" ht="15">
      <c r="A1247" s="73">
        <v>1505</v>
      </c>
      <c r="B1247" s="73" t="s">
        <v>133</v>
      </c>
      <c r="C1247" s="90">
        <v>32874</v>
      </c>
      <c r="D1247" s="90">
        <v>2958465</v>
      </c>
    </row>
    <row r="1248" spans="1:4" ht="15">
      <c r="A1248" s="73">
        <v>1507</v>
      </c>
      <c r="B1248" s="73" t="s">
        <v>133</v>
      </c>
      <c r="C1248" s="90">
        <v>32874</v>
      </c>
      <c r="D1248" s="90">
        <v>2958465</v>
      </c>
    </row>
    <row r="1249" spans="1:4" ht="15">
      <c r="A1249" s="73">
        <v>1510</v>
      </c>
      <c r="B1249" s="73" t="s">
        <v>133</v>
      </c>
      <c r="C1249" s="90">
        <v>32874</v>
      </c>
      <c r="D1249" s="90">
        <v>2958465</v>
      </c>
    </row>
    <row r="1250" spans="1:4" ht="15">
      <c r="A1250" s="73">
        <v>1512</v>
      </c>
      <c r="B1250" s="73" t="s">
        <v>133</v>
      </c>
      <c r="C1250" s="90">
        <v>32874</v>
      </c>
      <c r="D1250" s="90">
        <v>2958465</v>
      </c>
    </row>
    <row r="1251" spans="1:4" ht="15">
      <c r="A1251" s="73">
        <v>1515</v>
      </c>
      <c r="B1251" s="73" t="s">
        <v>133</v>
      </c>
      <c r="C1251" s="90">
        <v>32874</v>
      </c>
      <c r="D1251" s="90">
        <v>2958465</v>
      </c>
    </row>
    <row r="1252" spans="1:4" ht="15">
      <c r="A1252" s="73">
        <v>1517</v>
      </c>
      <c r="B1252" s="73" t="s">
        <v>133</v>
      </c>
      <c r="C1252" s="90">
        <v>32874</v>
      </c>
      <c r="D1252" s="90">
        <v>2958465</v>
      </c>
    </row>
    <row r="1253" spans="1:4" ht="15">
      <c r="A1253" s="73">
        <v>1519</v>
      </c>
      <c r="B1253" s="73" t="s">
        <v>133</v>
      </c>
      <c r="C1253" s="90">
        <v>32874</v>
      </c>
      <c r="D1253" s="90">
        <v>2958465</v>
      </c>
    </row>
    <row r="1254" spans="1:4" ht="15">
      <c r="A1254" s="73">
        <v>1521</v>
      </c>
      <c r="B1254" s="73" t="s">
        <v>133</v>
      </c>
      <c r="C1254" s="90">
        <v>32874</v>
      </c>
      <c r="D1254" s="90">
        <v>2958465</v>
      </c>
    </row>
    <row r="1255" spans="1:4" ht="15">
      <c r="A1255" s="73">
        <v>1522</v>
      </c>
      <c r="B1255" s="73" t="s">
        <v>133</v>
      </c>
      <c r="C1255" s="90">
        <v>32874</v>
      </c>
      <c r="D1255" s="90">
        <v>2958465</v>
      </c>
    </row>
    <row r="1256" spans="1:4" ht="15">
      <c r="A1256" s="73">
        <v>1523</v>
      </c>
      <c r="B1256" s="73" t="s">
        <v>133</v>
      </c>
      <c r="C1256" s="90">
        <v>32874</v>
      </c>
      <c r="D1256" s="90">
        <v>2958465</v>
      </c>
    </row>
    <row r="1257" spans="1:4" ht="15">
      <c r="A1257" s="73">
        <v>1524</v>
      </c>
      <c r="B1257" s="73" t="s">
        <v>133</v>
      </c>
      <c r="C1257" s="90">
        <v>32874</v>
      </c>
      <c r="D1257" s="90">
        <v>2958465</v>
      </c>
    </row>
    <row r="1258" spans="1:4" ht="15">
      <c r="A1258" s="73">
        <v>1525</v>
      </c>
      <c r="B1258" s="73" t="s">
        <v>133</v>
      </c>
      <c r="C1258" s="90">
        <v>32874</v>
      </c>
      <c r="D1258" s="90">
        <v>2958465</v>
      </c>
    </row>
    <row r="1259" spans="1:4" ht="15">
      <c r="A1259" s="73">
        <v>1527</v>
      </c>
      <c r="B1259" s="73" t="s">
        <v>133</v>
      </c>
      <c r="C1259" s="90">
        <v>32874</v>
      </c>
      <c r="D1259" s="90">
        <v>2958465</v>
      </c>
    </row>
    <row r="1260" spans="1:4" ht="15">
      <c r="A1260" s="73">
        <v>1528</v>
      </c>
      <c r="B1260" s="73" t="s">
        <v>133</v>
      </c>
      <c r="C1260" s="90">
        <v>32874</v>
      </c>
      <c r="D1260" s="90">
        <v>2958465</v>
      </c>
    </row>
    <row r="1261" spans="1:4" ht="15">
      <c r="A1261" s="73">
        <v>1530</v>
      </c>
      <c r="B1261" s="73" t="s">
        <v>133</v>
      </c>
      <c r="C1261" s="90">
        <v>32874</v>
      </c>
      <c r="D1261" s="90">
        <v>2958465</v>
      </c>
    </row>
    <row r="1262" spans="1:4" ht="15">
      <c r="A1262" s="73">
        <v>1531</v>
      </c>
      <c r="B1262" s="73" t="s">
        <v>133</v>
      </c>
      <c r="C1262" s="90">
        <v>32874</v>
      </c>
      <c r="D1262" s="90">
        <v>2958465</v>
      </c>
    </row>
    <row r="1263" spans="1:4" ht="15">
      <c r="A1263" s="73">
        <v>1532</v>
      </c>
      <c r="B1263" s="73" t="s">
        <v>133</v>
      </c>
      <c r="C1263" s="90">
        <v>32874</v>
      </c>
      <c r="D1263" s="90">
        <v>2958465</v>
      </c>
    </row>
    <row r="1264" spans="1:4" ht="15">
      <c r="A1264" s="73">
        <v>1533</v>
      </c>
      <c r="B1264" s="73" t="s">
        <v>133</v>
      </c>
      <c r="C1264" s="90">
        <v>32874</v>
      </c>
      <c r="D1264" s="90">
        <v>2958465</v>
      </c>
    </row>
    <row r="1265" spans="1:4" ht="15">
      <c r="A1265" s="73">
        <v>1534</v>
      </c>
      <c r="B1265" s="73" t="s">
        <v>133</v>
      </c>
      <c r="C1265" s="90">
        <v>32874</v>
      </c>
      <c r="D1265" s="90">
        <v>2958465</v>
      </c>
    </row>
    <row r="1266" spans="1:4" ht="15">
      <c r="A1266" s="73">
        <v>1535</v>
      </c>
      <c r="B1266" s="73" t="s">
        <v>133</v>
      </c>
      <c r="C1266" s="90">
        <v>32874</v>
      </c>
      <c r="D1266" s="90">
        <v>2958465</v>
      </c>
    </row>
    <row r="1267" spans="1:4" ht="15">
      <c r="A1267" s="73">
        <v>1536</v>
      </c>
      <c r="B1267" s="73" t="s">
        <v>133</v>
      </c>
      <c r="C1267" s="90">
        <v>32874</v>
      </c>
      <c r="D1267" s="90">
        <v>2958465</v>
      </c>
    </row>
    <row r="1268" spans="1:4" ht="15">
      <c r="A1268" s="73">
        <v>1537</v>
      </c>
      <c r="B1268" s="73" t="s">
        <v>133</v>
      </c>
      <c r="C1268" s="90">
        <v>32874</v>
      </c>
      <c r="D1268" s="90">
        <v>2958465</v>
      </c>
    </row>
    <row r="1269" spans="1:4" ht="15">
      <c r="A1269" s="73">
        <v>1538</v>
      </c>
      <c r="B1269" s="73" t="s">
        <v>133</v>
      </c>
      <c r="C1269" s="90">
        <v>32874</v>
      </c>
      <c r="D1269" s="90">
        <v>2958465</v>
      </c>
    </row>
    <row r="1270" spans="1:4" ht="15">
      <c r="A1270" s="73">
        <v>1539</v>
      </c>
      <c r="B1270" s="73" t="s">
        <v>133</v>
      </c>
      <c r="C1270" s="90">
        <v>32874</v>
      </c>
      <c r="D1270" s="90">
        <v>2958465</v>
      </c>
    </row>
    <row r="1271" spans="1:4" ht="15">
      <c r="A1271" s="73">
        <v>1542</v>
      </c>
      <c r="B1271" s="73" t="s">
        <v>133</v>
      </c>
      <c r="C1271" s="90">
        <v>32874</v>
      </c>
      <c r="D1271" s="90">
        <v>2958465</v>
      </c>
    </row>
    <row r="1272" spans="1:4" ht="15">
      <c r="A1272" s="73">
        <v>1543</v>
      </c>
      <c r="B1272" s="73" t="s">
        <v>133</v>
      </c>
      <c r="C1272" s="90">
        <v>32874</v>
      </c>
      <c r="D1272" s="90">
        <v>2958465</v>
      </c>
    </row>
    <row r="1273" spans="1:4" ht="15">
      <c r="A1273" s="73">
        <v>1545</v>
      </c>
      <c r="B1273" s="73" t="s">
        <v>133</v>
      </c>
      <c r="C1273" s="90">
        <v>32874</v>
      </c>
      <c r="D1273" s="90">
        <v>2958465</v>
      </c>
    </row>
    <row r="1274" spans="1:4" ht="15">
      <c r="A1274" s="73">
        <v>1546</v>
      </c>
      <c r="B1274" s="73" t="s">
        <v>133</v>
      </c>
      <c r="C1274" s="90">
        <v>32874</v>
      </c>
      <c r="D1274" s="90">
        <v>2958465</v>
      </c>
    </row>
    <row r="1275" spans="1:4" ht="15">
      <c r="A1275" s="73">
        <v>1548</v>
      </c>
      <c r="B1275" s="73" t="s">
        <v>133</v>
      </c>
      <c r="C1275" s="90">
        <v>32874</v>
      </c>
      <c r="D1275" s="90">
        <v>2958465</v>
      </c>
    </row>
    <row r="1276" spans="1:4" ht="15">
      <c r="A1276" s="73">
        <v>1549</v>
      </c>
      <c r="B1276" s="73" t="s">
        <v>134</v>
      </c>
      <c r="C1276" s="90">
        <v>32874</v>
      </c>
      <c r="D1276" s="90">
        <v>2958465</v>
      </c>
    </row>
    <row r="1277" spans="1:4" ht="15">
      <c r="A1277" s="73">
        <v>1551</v>
      </c>
      <c r="B1277" s="73" t="s">
        <v>133</v>
      </c>
      <c r="C1277" s="90">
        <v>32874</v>
      </c>
      <c r="D1277" s="90">
        <v>2958465</v>
      </c>
    </row>
    <row r="1278" spans="1:4" ht="15">
      <c r="A1278" s="73">
        <v>1553</v>
      </c>
      <c r="B1278" s="73" t="s">
        <v>133</v>
      </c>
      <c r="C1278" s="90">
        <v>32874</v>
      </c>
      <c r="D1278" s="90">
        <v>2958465</v>
      </c>
    </row>
    <row r="1279" spans="1:4" ht="15">
      <c r="A1279" s="73">
        <v>1555</v>
      </c>
      <c r="B1279" s="73" t="s">
        <v>133</v>
      </c>
      <c r="C1279" s="90">
        <v>32874</v>
      </c>
      <c r="D1279" s="90">
        <v>2958465</v>
      </c>
    </row>
    <row r="1280" spans="1:4" ht="15">
      <c r="A1280" s="73">
        <v>1557</v>
      </c>
      <c r="B1280" s="73" t="s">
        <v>133</v>
      </c>
      <c r="C1280" s="90">
        <v>32874</v>
      </c>
      <c r="D1280" s="90">
        <v>2958465</v>
      </c>
    </row>
    <row r="1281" spans="1:4" ht="15">
      <c r="A1281" s="73">
        <v>1558</v>
      </c>
      <c r="B1281" s="73" t="s">
        <v>133</v>
      </c>
      <c r="C1281" s="90">
        <v>32874</v>
      </c>
      <c r="D1281" s="90">
        <v>2958465</v>
      </c>
    </row>
    <row r="1282" spans="1:4" ht="15">
      <c r="A1282" s="73">
        <v>1559</v>
      </c>
      <c r="B1282" s="73" t="s">
        <v>133</v>
      </c>
      <c r="C1282" s="90">
        <v>32874</v>
      </c>
      <c r="D1282" s="90">
        <v>2958465</v>
      </c>
    </row>
    <row r="1283" spans="1:4" ht="15">
      <c r="A1283" s="73">
        <v>1561</v>
      </c>
      <c r="B1283" s="73" t="s">
        <v>133</v>
      </c>
      <c r="C1283" s="90">
        <v>32874</v>
      </c>
      <c r="D1283" s="90">
        <v>2958465</v>
      </c>
    </row>
    <row r="1284" spans="1:4" ht="15">
      <c r="A1284" s="73">
        <v>1562</v>
      </c>
      <c r="B1284" s="73" t="s">
        <v>133</v>
      </c>
      <c r="C1284" s="90">
        <v>32874</v>
      </c>
      <c r="D1284" s="90">
        <v>2958465</v>
      </c>
    </row>
    <row r="1285" spans="1:4" ht="15">
      <c r="A1285" s="73">
        <v>1563</v>
      </c>
      <c r="B1285" s="73" t="s">
        <v>133</v>
      </c>
      <c r="C1285" s="90">
        <v>32874</v>
      </c>
      <c r="D1285" s="90">
        <v>2958465</v>
      </c>
    </row>
    <row r="1286" spans="1:4" ht="15">
      <c r="A1286" s="73">
        <v>1564</v>
      </c>
      <c r="B1286" s="73" t="s">
        <v>133</v>
      </c>
      <c r="C1286" s="90">
        <v>32874</v>
      </c>
      <c r="D1286" s="90">
        <v>2958465</v>
      </c>
    </row>
    <row r="1287" spans="1:4" ht="15">
      <c r="A1287" s="73">
        <v>1565</v>
      </c>
      <c r="B1287" s="73" t="s">
        <v>133</v>
      </c>
      <c r="C1287" s="90">
        <v>32874</v>
      </c>
      <c r="D1287" s="90">
        <v>2958465</v>
      </c>
    </row>
    <row r="1288" spans="1:4" ht="15">
      <c r="A1288" s="73">
        <v>1569</v>
      </c>
      <c r="B1288" s="73" t="s">
        <v>133</v>
      </c>
      <c r="C1288" s="90">
        <v>32874</v>
      </c>
      <c r="D1288" s="90">
        <v>2958465</v>
      </c>
    </row>
    <row r="1289" spans="1:4" ht="15">
      <c r="A1289" s="73">
        <v>1589</v>
      </c>
      <c r="B1289" s="73" t="s">
        <v>133</v>
      </c>
      <c r="C1289" s="90">
        <v>32874</v>
      </c>
      <c r="D1289" s="90">
        <v>2958465</v>
      </c>
    </row>
    <row r="1290" spans="1:4" ht="15">
      <c r="A1290" s="73">
        <v>1594</v>
      </c>
      <c r="B1290" s="73" t="s">
        <v>133</v>
      </c>
      <c r="C1290" s="90">
        <v>32874</v>
      </c>
      <c r="D1290" s="90">
        <v>2958465</v>
      </c>
    </row>
    <row r="1291" spans="1:4" ht="15">
      <c r="A1291" s="73">
        <v>1598</v>
      </c>
      <c r="B1291" s="73" t="s">
        <v>133</v>
      </c>
      <c r="C1291" s="90">
        <v>32874</v>
      </c>
      <c r="D1291" s="90">
        <v>2958465</v>
      </c>
    </row>
    <row r="1292" spans="1:4" ht="15">
      <c r="A1292" s="73">
        <v>1600</v>
      </c>
      <c r="B1292" s="73" t="s">
        <v>134</v>
      </c>
      <c r="C1292" s="90">
        <v>32874</v>
      </c>
      <c r="D1292" s="90">
        <v>2958465</v>
      </c>
    </row>
    <row r="1293" spans="1:4" ht="15">
      <c r="A1293" s="73">
        <v>1603</v>
      </c>
      <c r="B1293" s="73" t="s">
        <v>133</v>
      </c>
      <c r="C1293" s="90">
        <v>32874</v>
      </c>
      <c r="D1293" s="90">
        <v>2958465</v>
      </c>
    </row>
    <row r="1294" spans="1:4" ht="15">
      <c r="A1294" s="73">
        <v>1610</v>
      </c>
      <c r="B1294" s="73" t="s">
        <v>133</v>
      </c>
      <c r="C1294" s="90">
        <v>32874</v>
      </c>
      <c r="D1294" s="90">
        <v>2958465</v>
      </c>
    </row>
    <row r="1295" spans="1:4" ht="15">
      <c r="A1295" s="73">
        <v>1611</v>
      </c>
      <c r="B1295" s="73" t="s">
        <v>133</v>
      </c>
      <c r="C1295" s="90">
        <v>32874</v>
      </c>
      <c r="D1295" s="90">
        <v>2958465</v>
      </c>
    </row>
    <row r="1296" spans="1:4" ht="15">
      <c r="A1296" s="73">
        <v>1614</v>
      </c>
      <c r="B1296" s="73" t="s">
        <v>133</v>
      </c>
      <c r="C1296" s="90">
        <v>32874</v>
      </c>
      <c r="D1296" s="90">
        <v>2958465</v>
      </c>
    </row>
    <row r="1297" spans="1:4" ht="15">
      <c r="A1297" s="73">
        <v>1616</v>
      </c>
      <c r="B1297" s="73" t="s">
        <v>134</v>
      </c>
      <c r="C1297" s="90">
        <v>32874</v>
      </c>
      <c r="D1297" s="90">
        <v>2958465</v>
      </c>
    </row>
    <row r="1298" spans="1:4" ht="15">
      <c r="A1298" s="73">
        <v>1620</v>
      </c>
      <c r="B1298" s="73" t="s">
        <v>134</v>
      </c>
      <c r="C1298" s="90">
        <v>32874</v>
      </c>
      <c r="D1298" s="90">
        <v>2958465</v>
      </c>
    </row>
    <row r="1299" spans="1:4" ht="15">
      <c r="A1299" s="73">
        <v>1621</v>
      </c>
      <c r="B1299" s="73" t="s">
        <v>134</v>
      </c>
      <c r="C1299" s="90">
        <v>32874</v>
      </c>
      <c r="D1299" s="90">
        <v>2958465</v>
      </c>
    </row>
    <row r="1300" spans="1:4" ht="15">
      <c r="A1300" s="73">
        <v>1623</v>
      </c>
      <c r="B1300" s="73" t="s">
        <v>133</v>
      </c>
      <c r="C1300" s="90">
        <v>32874</v>
      </c>
      <c r="D1300" s="90">
        <v>2958465</v>
      </c>
    </row>
    <row r="1301" spans="1:4" ht="15">
      <c r="A1301" s="73">
        <v>1625</v>
      </c>
      <c r="B1301" s="73" t="s">
        <v>133</v>
      </c>
      <c r="C1301" s="90">
        <v>32874</v>
      </c>
      <c r="D1301" s="90">
        <v>2958465</v>
      </c>
    </row>
    <row r="1302" spans="1:4" ht="15">
      <c r="A1302" s="73">
        <v>1643</v>
      </c>
      <c r="B1302" s="73" t="s">
        <v>133</v>
      </c>
      <c r="C1302" s="90">
        <v>32874</v>
      </c>
      <c r="D1302" s="90">
        <v>2958465</v>
      </c>
    </row>
    <row r="1303" spans="1:4" ht="15">
      <c r="A1303" s="73">
        <v>1645</v>
      </c>
      <c r="B1303" s="73" t="s">
        <v>134</v>
      </c>
      <c r="C1303" s="90">
        <v>32874</v>
      </c>
      <c r="D1303" s="90">
        <v>2958465</v>
      </c>
    </row>
    <row r="1304" spans="1:4" ht="15">
      <c r="A1304" s="73">
        <v>1646</v>
      </c>
      <c r="B1304" s="73" t="s">
        <v>134</v>
      </c>
      <c r="C1304" s="90">
        <v>32874</v>
      </c>
      <c r="D1304" s="90">
        <v>2958465</v>
      </c>
    </row>
    <row r="1305" spans="1:4" ht="15">
      <c r="A1305" s="73">
        <v>1647</v>
      </c>
      <c r="B1305" s="73" t="s">
        <v>134</v>
      </c>
      <c r="C1305" s="90">
        <v>32874</v>
      </c>
      <c r="D1305" s="90">
        <v>2958465</v>
      </c>
    </row>
    <row r="1306" spans="1:4" ht="15">
      <c r="A1306" s="73">
        <v>1648</v>
      </c>
      <c r="B1306" s="73" t="s">
        <v>134</v>
      </c>
      <c r="C1306" s="90">
        <v>32874</v>
      </c>
      <c r="D1306" s="90">
        <v>2958465</v>
      </c>
    </row>
    <row r="1307" spans="1:4" ht="15">
      <c r="A1307" s="73">
        <v>1649</v>
      </c>
      <c r="B1307" s="73" t="s">
        <v>134</v>
      </c>
      <c r="C1307" s="90">
        <v>32874</v>
      </c>
      <c r="D1307" s="90">
        <v>2958465</v>
      </c>
    </row>
    <row r="1308" spans="1:4" ht="15">
      <c r="A1308" s="73">
        <v>1650</v>
      </c>
      <c r="B1308" s="73" t="s">
        <v>133</v>
      </c>
      <c r="C1308" s="90">
        <v>32874</v>
      </c>
      <c r="D1308" s="90">
        <v>2958465</v>
      </c>
    </row>
    <row r="1309" spans="1:4" ht="15">
      <c r="A1309" s="73">
        <v>1651</v>
      </c>
      <c r="B1309" s="73" t="s">
        <v>134</v>
      </c>
      <c r="C1309" s="90">
        <v>32874</v>
      </c>
      <c r="D1309" s="90">
        <v>2958465</v>
      </c>
    </row>
    <row r="1310" spans="1:4" ht="15">
      <c r="A1310" s="73">
        <v>1652</v>
      </c>
      <c r="B1310" s="73" t="s">
        <v>134</v>
      </c>
      <c r="C1310" s="90">
        <v>32874</v>
      </c>
      <c r="D1310" s="90">
        <v>2958465</v>
      </c>
    </row>
    <row r="1311" spans="1:4" ht="15">
      <c r="A1311" s="73">
        <v>1653</v>
      </c>
      <c r="B1311" s="73" t="s">
        <v>134</v>
      </c>
      <c r="C1311" s="90">
        <v>32874</v>
      </c>
      <c r="D1311" s="90">
        <v>2958465</v>
      </c>
    </row>
    <row r="1312" spans="1:4" ht="15">
      <c r="A1312" s="73">
        <v>1654</v>
      </c>
      <c r="B1312" s="73" t="s">
        <v>134</v>
      </c>
      <c r="C1312" s="90">
        <v>32874</v>
      </c>
      <c r="D1312" s="90">
        <v>2958465</v>
      </c>
    </row>
    <row r="1313" spans="1:4" ht="15">
      <c r="A1313" s="73">
        <v>1655</v>
      </c>
      <c r="B1313" s="73" t="s">
        <v>134</v>
      </c>
      <c r="C1313" s="90">
        <v>32874</v>
      </c>
      <c r="D1313" s="90">
        <v>2958465</v>
      </c>
    </row>
    <row r="1314" spans="1:4" ht="15">
      <c r="A1314" s="73">
        <v>1656</v>
      </c>
      <c r="B1314" s="73" t="s">
        <v>134</v>
      </c>
      <c r="C1314" s="90">
        <v>32874</v>
      </c>
      <c r="D1314" s="90">
        <v>2958465</v>
      </c>
    </row>
    <row r="1315" spans="1:4" ht="15">
      <c r="A1315" s="73">
        <v>1657</v>
      </c>
      <c r="B1315" s="73" t="s">
        <v>134</v>
      </c>
      <c r="C1315" s="90">
        <v>32874</v>
      </c>
      <c r="D1315" s="90">
        <v>2958465</v>
      </c>
    </row>
    <row r="1316" spans="1:4" ht="15">
      <c r="A1316" s="73">
        <v>1658</v>
      </c>
      <c r="B1316" s="73" t="s">
        <v>134</v>
      </c>
      <c r="C1316" s="90">
        <v>32874</v>
      </c>
      <c r="D1316" s="90">
        <v>2958465</v>
      </c>
    </row>
    <row r="1317" spans="1:4" ht="15">
      <c r="A1317" s="73">
        <v>1659</v>
      </c>
      <c r="B1317" s="73" t="s">
        <v>134</v>
      </c>
      <c r="C1317" s="90">
        <v>32874</v>
      </c>
      <c r="D1317" s="90">
        <v>2958465</v>
      </c>
    </row>
    <row r="1318" spans="1:4" ht="15">
      <c r="A1318" s="73">
        <v>1660</v>
      </c>
      <c r="B1318" s="73" t="s">
        <v>134</v>
      </c>
      <c r="C1318" s="90">
        <v>32874</v>
      </c>
      <c r="D1318" s="90">
        <v>2958465</v>
      </c>
    </row>
    <row r="1319" spans="1:4" ht="15">
      <c r="A1319" s="73">
        <v>1661</v>
      </c>
      <c r="B1319" s="73" t="s">
        <v>134</v>
      </c>
      <c r="C1319" s="90">
        <v>32874</v>
      </c>
      <c r="D1319" s="90">
        <v>2958465</v>
      </c>
    </row>
    <row r="1320" spans="1:4" ht="15">
      <c r="A1320" s="73">
        <v>1662</v>
      </c>
      <c r="B1320" s="73" t="s">
        <v>133</v>
      </c>
      <c r="C1320" s="90">
        <v>32874</v>
      </c>
      <c r="D1320" s="90">
        <v>2958465</v>
      </c>
    </row>
    <row r="1321" spans="1:4" ht="15">
      <c r="A1321" s="73">
        <v>1663</v>
      </c>
      <c r="B1321" s="73" t="s">
        <v>134</v>
      </c>
      <c r="C1321" s="90">
        <v>32874</v>
      </c>
      <c r="D1321" s="90">
        <v>2958465</v>
      </c>
    </row>
    <row r="1322" spans="1:4" ht="15">
      <c r="A1322" s="73">
        <v>1664</v>
      </c>
      <c r="B1322" s="73" t="s">
        <v>133</v>
      </c>
      <c r="C1322" s="90">
        <v>32874</v>
      </c>
      <c r="D1322" s="90">
        <v>2958465</v>
      </c>
    </row>
    <row r="1323" spans="1:4" ht="15">
      <c r="A1323" s="73">
        <v>1665</v>
      </c>
      <c r="B1323" s="73" t="s">
        <v>133</v>
      </c>
      <c r="C1323" s="90">
        <v>32874</v>
      </c>
      <c r="D1323" s="90">
        <v>2958465</v>
      </c>
    </row>
    <row r="1324" spans="1:4" ht="15">
      <c r="A1324" s="73">
        <v>1666</v>
      </c>
      <c r="B1324" s="73" t="s">
        <v>134</v>
      </c>
      <c r="C1324" s="90">
        <v>32874</v>
      </c>
      <c r="D1324" s="90">
        <v>2958465</v>
      </c>
    </row>
    <row r="1325" spans="1:4" ht="15">
      <c r="A1325" s="73">
        <v>1667</v>
      </c>
      <c r="B1325" s="73" t="s">
        <v>134</v>
      </c>
      <c r="C1325" s="90">
        <v>32874</v>
      </c>
      <c r="D1325" s="90">
        <v>2958465</v>
      </c>
    </row>
    <row r="1326" spans="1:4" ht="15">
      <c r="A1326" s="73">
        <v>1668</v>
      </c>
      <c r="B1326" s="73" t="s">
        <v>134</v>
      </c>
      <c r="C1326" s="90">
        <v>32874</v>
      </c>
      <c r="D1326" s="90">
        <v>2958465</v>
      </c>
    </row>
    <row r="1327" spans="1:4" ht="15">
      <c r="A1327" s="73">
        <v>1669</v>
      </c>
      <c r="B1327" s="73" t="s">
        <v>134</v>
      </c>
      <c r="C1327" s="90">
        <v>32874</v>
      </c>
      <c r="D1327" s="90">
        <v>2958465</v>
      </c>
    </row>
    <row r="1328" spans="1:4" ht="15">
      <c r="A1328" s="73">
        <v>1670</v>
      </c>
      <c r="B1328" s="73" t="s">
        <v>134</v>
      </c>
      <c r="C1328" s="90">
        <v>32874</v>
      </c>
      <c r="D1328" s="90">
        <v>2958465</v>
      </c>
    </row>
    <row r="1329" spans="1:4" ht="15">
      <c r="A1329" s="73">
        <v>1671</v>
      </c>
      <c r="B1329" s="73" t="s">
        <v>134</v>
      </c>
      <c r="C1329" s="90">
        <v>32874</v>
      </c>
      <c r="D1329" s="90">
        <v>2958465</v>
      </c>
    </row>
    <row r="1330" spans="1:4" ht="15">
      <c r="A1330" s="73">
        <v>1672</v>
      </c>
      <c r="B1330" s="73" t="s">
        <v>134</v>
      </c>
      <c r="C1330" s="90">
        <v>32874</v>
      </c>
      <c r="D1330" s="90">
        <v>2958465</v>
      </c>
    </row>
    <row r="1331" spans="1:4" ht="15">
      <c r="A1331" s="73">
        <v>1673</v>
      </c>
      <c r="B1331" s="73" t="s">
        <v>134</v>
      </c>
      <c r="C1331" s="90">
        <v>32874</v>
      </c>
      <c r="D1331" s="90">
        <v>2958465</v>
      </c>
    </row>
    <row r="1332" spans="1:4" ht="15">
      <c r="A1332" s="73">
        <v>1674</v>
      </c>
      <c r="B1332" s="73" t="s">
        <v>134</v>
      </c>
      <c r="C1332" s="90">
        <v>32874</v>
      </c>
      <c r="D1332" s="90">
        <v>2958465</v>
      </c>
    </row>
    <row r="1333" spans="1:4" ht="15">
      <c r="A1333" s="73">
        <v>1675</v>
      </c>
      <c r="B1333" s="73" t="s">
        <v>134</v>
      </c>
      <c r="C1333" s="90">
        <v>32874</v>
      </c>
      <c r="D1333" s="90">
        <v>2958465</v>
      </c>
    </row>
    <row r="1334" spans="1:4" ht="15">
      <c r="A1334" s="73">
        <v>1676</v>
      </c>
      <c r="B1334" s="73" t="s">
        <v>133</v>
      </c>
      <c r="C1334" s="90">
        <v>32874</v>
      </c>
      <c r="D1334" s="90">
        <v>2958465</v>
      </c>
    </row>
    <row r="1335" spans="1:4" ht="15">
      <c r="A1335" s="73">
        <v>1677</v>
      </c>
      <c r="B1335" s="73" t="s">
        <v>133</v>
      </c>
      <c r="C1335" s="90">
        <v>32874</v>
      </c>
      <c r="D1335" s="90">
        <v>2958465</v>
      </c>
    </row>
    <row r="1336" spans="1:4" ht="15">
      <c r="A1336" s="73">
        <v>1678</v>
      </c>
      <c r="B1336" s="73" t="s">
        <v>134</v>
      </c>
      <c r="C1336" s="90">
        <v>32874</v>
      </c>
      <c r="D1336" s="90">
        <v>2958465</v>
      </c>
    </row>
    <row r="1337" spans="1:4" ht="15">
      <c r="A1337" s="73">
        <v>1679</v>
      </c>
      <c r="B1337" s="73" t="s">
        <v>134</v>
      </c>
      <c r="C1337" s="90">
        <v>32874</v>
      </c>
      <c r="D1337" s="90">
        <v>2958465</v>
      </c>
    </row>
    <row r="1338" spans="1:4" ht="15">
      <c r="A1338" s="73">
        <v>1680</v>
      </c>
      <c r="B1338" s="73" t="s">
        <v>133</v>
      </c>
      <c r="C1338" s="90">
        <v>32874</v>
      </c>
      <c r="D1338" s="90">
        <v>2958465</v>
      </c>
    </row>
    <row r="1339" spans="1:4" ht="15">
      <c r="A1339" s="73">
        <v>1681</v>
      </c>
      <c r="B1339" s="73" t="s">
        <v>134</v>
      </c>
      <c r="C1339" s="90">
        <v>32874</v>
      </c>
      <c r="D1339" s="90">
        <v>2958465</v>
      </c>
    </row>
    <row r="1340" spans="1:4" ht="15">
      <c r="A1340" s="73">
        <v>1682</v>
      </c>
      <c r="B1340" s="73" t="s">
        <v>134</v>
      </c>
      <c r="C1340" s="90">
        <v>32874</v>
      </c>
      <c r="D1340" s="90">
        <v>2958465</v>
      </c>
    </row>
    <row r="1341" spans="1:4" ht="15">
      <c r="A1341" s="73">
        <v>1683</v>
      </c>
      <c r="B1341" s="73" t="s">
        <v>134</v>
      </c>
      <c r="C1341" s="90">
        <v>32874</v>
      </c>
      <c r="D1341" s="90">
        <v>2958465</v>
      </c>
    </row>
    <row r="1342" spans="1:4" ht="15">
      <c r="A1342" s="73">
        <v>1684</v>
      </c>
      <c r="B1342" s="73" t="s">
        <v>134</v>
      </c>
      <c r="C1342" s="90">
        <v>32874</v>
      </c>
      <c r="D1342" s="90">
        <v>2958465</v>
      </c>
    </row>
    <row r="1343" spans="1:4" ht="15">
      <c r="A1343" s="73">
        <v>1685</v>
      </c>
      <c r="B1343" s="73" t="s">
        <v>134</v>
      </c>
      <c r="C1343" s="90">
        <v>32874</v>
      </c>
      <c r="D1343" s="90">
        <v>2958465</v>
      </c>
    </row>
    <row r="1344" spans="1:4" ht="15">
      <c r="A1344" s="73">
        <v>1686</v>
      </c>
      <c r="B1344" s="73" t="s">
        <v>134</v>
      </c>
      <c r="C1344" s="90">
        <v>32874</v>
      </c>
      <c r="D1344" s="90">
        <v>2958465</v>
      </c>
    </row>
    <row r="1345" spans="1:4" ht="15">
      <c r="A1345" s="73">
        <v>1687</v>
      </c>
      <c r="B1345" s="73" t="s">
        <v>134</v>
      </c>
      <c r="C1345" s="90">
        <v>32874</v>
      </c>
      <c r="D1345" s="90">
        <v>2958465</v>
      </c>
    </row>
    <row r="1346" spans="1:4" ht="15">
      <c r="A1346" s="73">
        <v>1688</v>
      </c>
      <c r="B1346" s="73" t="s">
        <v>134</v>
      </c>
      <c r="C1346" s="90">
        <v>32874</v>
      </c>
      <c r="D1346" s="90">
        <v>2958465</v>
      </c>
    </row>
    <row r="1347" spans="1:4" ht="15">
      <c r="A1347" s="73">
        <v>1689</v>
      </c>
      <c r="B1347" s="73" t="s">
        <v>133</v>
      </c>
      <c r="C1347" s="90">
        <v>32874</v>
      </c>
      <c r="D1347" s="90">
        <v>2958465</v>
      </c>
    </row>
    <row r="1348" spans="1:4" ht="15">
      <c r="A1348" s="73">
        <v>1690</v>
      </c>
      <c r="B1348" s="73" t="s">
        <v>134</v>
      </c>
      <c r="C1348" s="90">
        <v>32874</v>
      </c>
      <c r="D1348" s="90">
        <v>2958465</v>
      </c>
    </row>
    <row r="1349" spans="1:4" ht="15">
      <c r="A1349" s="73">
        <v>1691</v>
      </c>
      <c r="B1349" s="73" t="s">
        <v>133</v>
      </c>
      <c r="C1349" s="90">
        <v>32874</v>
      </c>
      <c r="D1349" s="90">
        <v>2958465</v>
      </c>
    </row>
    <row r="1350" spans="1:4" ht="15">
      <c r="A1350" s="73">
        <v>1692</v>
      </c>
      <c r="B1350" s="73" t="s">
        <v>133</v>
      </c>
      <c r="C1350" s="90">
        <v>32874</v>
      </c>
      <c r="D1350" s="90">
        <v>2958465</v>
      </c>
    </row>
    <row r="1351" spans="1:4" ht="15">
      <c r="A1351" s="73">
        <v>1693</v>
      </c>
      <c r="B1351" s="73" t="s">
        <v>134</v>
      </c>
      <c r="C1351" s="90">
        <v>32874</v>
      </c>
      <c r="D1351" s="90">
        <v>2958465</v>
      </c>
    </row>
    <row r="1352" spans="1:4" ht="15">
      <c r="A1352" s="73">
        <v>1694</v>
      </c>
      <c r="B1352" s="73" t="s">
        <v>134</v>
      </c>
      <c r="C1352" s="90">
        <v>32874</v>
      </c>
      <c r="D1352" s="90">
        <v>2958465</v>
      </c>
    </row>
    <row r="1353" spans="1:4" ht="15">
      <c r="A1353" s="73">
        <v>1695</v>
      </c>
      <c r="B1353" s="73" t="s">
        <v>134</v>
      </c>
      <c r="C1353" s="90">
        <v>32874</v>
      </c>
      <c r="D1353" s="90">
        <v>2958465</v>
      </c>
    </row>
    <row r="1354" spans="1:4" ht="15">
      <c r="A1354" s="73">
        <v>1696</v>
      </c>
      <c r="B1354" s="73" t="s">
        <v>134</v>
      </c>
      <c r="C1354" s="90">
        <v>32874</v>
      </c>
      <c r="D1354" s="90">
        <v>2958465</v>
      </c>
    </row>
    <row r="1355" spans="1:4" ht="15">
      <c r="A1355" s="73">
        <v>1697</v>
      </c>
      <c r="B1355" s="73" t="s">
        <v>134</v>
      </c>
      <c r="C1355" s="90">
        <v>32874</v>
      </c>
      <c r="D1355" s="90">
        <v>2958465</v>
      </c>
    </row>
    <row r="1356" spans="1:4" ht="15">
      <c r="A1356" s="73">
        <v>1698</v>
      </c>
      <c r="B1356" s="73" t="s">
        <v>134</v>
      </c>
      <c r="C1356" s="90">
        <v>32874</v>
      </c>
      <c r="D1356" s="90">
        <v>2958465</v>
      </c>
    </row>
    <row r="1357" spans="1:4" ht="15">
      <c r="A1357" s="73">
        <v>1699</v>
      </c>
      <c r="B1357" s="73" t="s">
        <v>134</v>
      </c>
      <c r="C1357" s="90">
        <v>32874</v>
      </c>
      <c r="D1357" s="90">
        <v>2958465</v>
      </c>
    </row>
    <row r="1358" spans="1:4" ht="15">
      <c r="A1358" s="73">
        <v>1700</v>
      </c>
      <c r="B1358" s="73" t="s">
        <v>134</v>
      </c>
      <c r="C1358" s="90">
        <v>32874</v>
      </c>
      <c r="D1358" s="90">
        <v>2958465</v>
      </c>
    </row>
    <row r="1359" spans="1:4" ht="15">
      <c r="A1359" s="73">
        <v>1701</v>
      </c>
      <c r="B1359" s="73" t="s">
        <v>134</v>
      </c>
      <c r="C1359" s="90">
        <v>32874</v>
      </c>
      <c r="D1359" s="90">
        <v>2958465</v>
      </c>
    </row>
    <row r="1360" spans="1:4" ht="15">
      <c r="A1360" s="73">
        <v>1702</v>
      </c>
      <c r="B1360" s="73" t="s">
        <v>134</v>
      </c>
      <c r="C1360" s="90">
        <v>32874</v>
      </c>
      <c r="D1360" s="90">
        <v>2958465</v>
      </c>
    </row>
    <row r="1361" spans="1:4" ht="15">
      <c r="A1361" s="73">
        <v>1703</v>
      </c>
      <c r="B1361" s="73" t="s">
        <v>133</v>
      </c>
      <c r="C1361" s="90">
        <v>32874</v>
      </c>
      <c r="D1361" s="90">
        <v>2958465</v>
      </c>
    </row>
    <row r="1362" spans="1:4" ht="15">
      <c r="A1362" s="73">
        <v>1704</v>
      </c>
      <c r="B1362" s="73" t="s">
        <v>134</v>
      </c>
      <c r="C1362" s="90">
        <v>32874</v>
      </c>
      <c r="D1362" s="90">
        <v>2958465</v>
      </c>
    </row>
    <row r="1363" spans="1:4" ht="15">
      <c r="A1363" s="73">
        <v>1705</v>
      </c>
      <c r="B1363" s="73" t="s">
        <v>134</v>
      </c>
      <c r="C1363" s="90">
        <v>32874</v>
      </c>
      <c r="D1363" s="90">
        <v>2958465</v>
      </c>
    </row>
    <row r="1364" spans="1:4" ht="15">
      <c r="A1364" s="73">
        <v>1706</v>
      </c>
      <c r="B1364" s="73" t="s">
        <v>134</v>
      </c>
      <c r="C1364" s="90">
        <v>32874</v>
      </c>
      <c r="D1364" s="90">
        <v>2958465</v>
      </c>
    </row>
    <row r="1365" spans="1:4" ht="15">
      <c r="A1365" s="73">
        <v>1707</v>
      </c>
      <c r="B1365" s="73" t="s">
        <v>134</v>
      </c>
      <c r="C1365" s="90">
        <v>32874</v>
      </c>
      <c r="D1365" s="90">
        <v>2958465</v>
      </c>
    </row>
    <row r="1366" spans="1:4" ht="15">
      <c r="A1366" s="73">
        <v>1708</v>
      </c>
      <c r="B1366" s="73" t="s">
        <v>134</v>
      </c>
      <c r="C1366" s="90">
        <v>32874</v>
      </c>
      <c r="D1366" s="90">
        <v>2958465</v>
      </c>
    </row>
    <row r="1367" spans="1:4" ht="15">
      <c r="A1367" s="73">
        <v>1709</v>
      </c>
      <c r="B1367" s="73" t="s">
        <v>134</v>
      </c>
      <c r="C1367" s="90">
        <v>32874</v>
      </c>
      <c r="D1367" s="90">
        <v>2958465</v>
      </c>
    </row>
    <row r="1368" spans="1:4" ht="15">
      <c r="A1368" s="73">
        <v>1710</v>
      </c>
      <c r="B1368" s="73" t="s">
        <v>134</v>
      </c>
      <c r="C1368" s="90">
        <v>32874</v>
      </c>
      <c r="D1368" s="90">
        <v>2958465</v>
      </c>
    </row>
    <row r="1369" spans="1:4" ht="15">
      <c r="A1369" s="73">
        <v>1711</v>
      </c>
      <c r="B1369" s="73" t="s">
        <v>134</v>
      </c>
      <c r="C1369" s="90">
        <v>32874</v>
      </c>
      <c r="D1369" s="90">
        <v>2958465</v>
      </c>
    </row>
    <row r="1370" spans="1:4" ht="15">
      <c r="A1370" s="73">
        <v>1712</v>
      </c>
      <c r="B1370" s="73" t="s">
        <v>133</v>
      </c>
      <c r="C1370" s="90">
        <v>32874</v>
      </c>
      <c r="D1370" s="90">
        <v>2958465</v>
      </c>
    </row>
    <row r="1371" spans="1:4" ht="15">
      <c r="A1371" s="73">
        <v>1713</v>
      </c>
      <c r="B1371" s="73" t="s">
        <v>133</v>
      </c>
      <c r="C1371" s="90">
        <v>32874</v>
      </c>
      <c r="D1371" s="90">
        <v>2958465</v>
      </c>
    </row>
    <row r="1372" spans="1:4" ht="15">
      <c r="A1372" s="73">
        <v>1714</v>
      </c>
      <c r="B1372" s="73" t="s">
        <v>134</v>
      </c>
      <c r="C1372" s="90">
        <v>32874</v>
      </c>
      <c r="D1372" s="90">
        <v>2958465</v>
      </c>
    </row>
    <row r="1373" spans="1:4" ht="15">
      <c r="A1373" s="73">
        <v>1715</v>
      </c>
      <c r="B1373" s="73" t="s">
        <v>134</v>
      </c>
      <c r="C1373" s="90">
        <v>32874</v>
      </c>
      <c r="D1373" s="90">
        <v>2958465</v>
      </c>
    </row>
    <row r="1374" spans="1:4" ht="15">
      <c r="A1374" s="73">
        <v>1716</v>
      </c>
      <c r="B1374" s="73" t="s">
        <v>134</v>
      </c>
      <c r="C1374" s="90">
        <v>32874</v>
      </c>
      <c r="D1374" s="90">
        <v>2958465</v>
      </c>
    </row>
    <row r="1375" spans="1:4" ht="15">
      <c r="A1375" s="73">
        <v>1717</v>
      </c>
      <c r="B1375" s="73" t="s">
        <v>134</v>
      </c>
      <c r="C1375" s="90">
        <v>32874</v>
      </c>
      <c r="D1375" s="90">
        <v>2958465</v>
      </c>
    </row>
    <row r="1376" spans="1:4" ht="15">
      <c r="A1376" s="73">
        <v>1718</v>
      </c>
      <c r="B1376" s="73" t="s">
        <v>134</v>
      </c>
      <c r="C1376" s="90">
        <v>32874</v>
      </c>
      <c r="D1376" s="90">
        <v>2958465</v>
      </c>
    </row>
    <row r="1377" spans="1:4" ht="15">
      <c r="A1377" s="73">
        <v>1719</v>
      </c>
      <c r="B1377" s="73" t="s">
        <v>133</v>
      </c>
      <c r="C1377" s="90">
        <v>32874</v>
      </c>
      <c r="D1377" s="90">
        <v>2958465</v>
      </c>
    </row>
    <row r="1378" spans="1:4" ht="15">
      <c r="A1378" s="73">
        <v>1720</v>
      </c>
      <c r="B1378" s="73" t="s">
        <v>134</v>
      </c>
      <c r="C1378" s="90">
        <v>32874</v>
      </c>
      <c r="D1378" s="90">
        <v>2958465</v>
      </c>
    </row>
    <row r="1379" spans="1:4" ht="15">
      <c r="A1379" s="73">
        <v>1721</v>
      </c>
      <c r="B1379" s="73" t="s">
        <v>134</v>
      </c>
      <c r="C1379" s="90">
        <v>32874</v>
      </c>
      <c r="D1379" s="90">
        <v>2958465</v>
      </c>
    </row>
    <row r="1380" spans="1:4" ht="15">
      <c r="A1380" s="73">
        <v>1722</v>
      </c>
      <c r="B1380" s="73" t="s">
        <v>134</v>
      </c>
      <c r="C1380" s="90">
        <v>32874</v>
      </c>
      <c r="D1380" s="90">
        <v>2958465</v>
      </c>
    </row>
    <row r="1381" spans="1:4" ht="15">
      <c r="A1381" s="73">
        <v>1723</v>
      </c>
      <c r="B1381" s="73" t="s">
        <v>134</v>
      </c>
      <c r="C1381" s="90">
        <v>32874</v>
      </c>
      <c r="D1381" s="90">
        <v>2958465</v>
      </c>
    </row>
    <row r="1382" spans="1:4" ht="15">
      <c r="A1382" s="73">
        <v>1724</v>
      </c>
      <c r="B1382" s="73" t="s">
        <v>134</v>
      </c>
      <c r="C1382" s="90">
        <v>32874</v>
      </c>
      <c r="D1382" s="90">
        <v>2958465</v>
      </c>
    </row>
    <row r="1383" spans="1:4" ht="15">
      <c r="A1383" s="73">
        <v>1725</v>
      </c>
      <c r="B1383" s="73" t="s">
        <v>134</v>
      </c>
      <c r="C1383" s="90">
        <v>32874</v>
      </c>
      <c r="D1383" s="90">
        <v>2958465</v>
      </c>
    </row>
    <row r="1384" spans="1:4" ht="15">
      <c r="A1384" s="73">
        <v>1726</v>
      </c>
      <c r="B1384" s="73" t="s">
        <v>134</v>
      </c>
      <c r="C1384" s="90">
        <v>32874</v>
      </c>
      <c r="D1384" s="90">
        <v>2958465</v>
      </c>
    </row>
    <row r="1385" spans="1:4" ht="15">
      <c r="A1385" s="73">
        <v>1727</v>
      </c>
      <c r="B1385" s="73" t="s">
        <v>134</v>
      </c>
      <c r="C1385" s="90">
        <v>32874</v>
      </c>
      <c r="D1385" s="90">
        <v>2958465</v>
      </c>
    </row>
    <row r="1386" spans="1:4" ht="15">
      <c r="A1386" s="73">
        <v>1728</v>
      </c>
      <c r="B1386" s="73" t="s">
        <v>134</v>
      </c>
      <c r="C1386" s="90">
        <v>32874</v>
      </c>
      <c r="D1386" s="90">
        <v>2958465</v>
      </c>
    </row>
    <row r="1387" spans="1:4" ht="15">
      <c r="A1387" s="73">
        <v>1729</v>
      </c>
      <c r="B1387" s="73" t="s">
        <v>134</v>
      </c>
      <c r="C1387" s="90">
        <v>32874</v>
      </c>
      <c r="D1387" s="90">
        <v>2958465</v>
      </c>
    </row>
    <row r="1388" spans="1:4" ht="15">
      <c r="A1388" s="73">
        <v>1730</v>
      </c>
      <c r="B1388" s="73" t="s">
        <v>134</v>
      </c>
      <c r="C1388" s="90">
        <v>32874</v>
      </c>
      <c r="D1388" s="90">
        <v>2958465</v>
      </c>
    </row>
    <row r="1389" spans="1:4" ht="15">
      <c r="A1389" s="73">
        <v>1731</v>
      </c>
      <c r="B1389" s="73" t="s">
        <v>134</v>
      </c>
      <c r="C1389" s="90">
        <v>32874</v>
      </c>
      <c r="D1389" s="90">
        <v>2958465</v>
      </c>
    </row>
    <row r="1390" spans="1:4" ht="15">
      <c r="A1390" s="73">
        <v>1732</v>
      </c>
      <c r="B1390" s="73" t="s">
        <v>134</v>
      </c>
      <c r="C1390" s="90">
        <v>32874</v>
      </c>
      <c r="D1390" s="90">
        <v>2958465</v>
      </c>
    </row>
    <row r="1391" spans="1:4" ht="15">
      <c r="A1391" s="73">
        <v>1733</v>
      </c>
      <c r="B1391" s="73" t="s">
        <v>134</v>
      </c>
      <c r="C1391" s="90">
        <v>32874</v>
      </c>
      <c r="D1391" s="90">
        <v>2958465</v>
      </c>
    </row>
    <row r="1392" spans="1:4" ht="15">
      <c r="A1392" s="73">
        <v>1734</v>
      </c>
      <c r="B1392" s="73" t="s">
        <v>134</v>
      </c>
      <c r="C1392" s="90">
        <v>32874</v>
      </c>
      <c r="D1392" s="90">
        <v>2958465</v>
      </c>
    </row>
    <row r="1393" spans="1:4" ht="15">
      <c r="A1393" s="73">
        <v>1735</v>
      </c>
      <c r="B1393" s="73" t="s">
        <v>134</v>
      </c>
      <c r="C1393" s="90">
        <v>32874</v>
      </c>
      <c r="D1393" s="90">
        <v>2958465</v>
      </c>
    </row>
    <row r="1394" spans="1:4" ht="15">
      <c r="A1394" s="73">
        <v>1736</v>
      </c>
      <c r="B1394" s="73" t="s">
        <v>134</v>
      </c>
      <c r="C1394" s="90">
        <v>32874</v>
      </c>
      <c r="D1394" s="90">
        <v>2958465</v>
      </c>
    </row>
    <row r="1395" spans="1:4" ht="15">
      <c r="A1395" s="73">
        <v>1737</v>
      </c>
      <c r="B1395" s="73" t="s">
        <v>134</v>
      </c>
      <c r="C1395" s="90">
        <v>32874</v>
      </c>
      <c r="D1395" s="90">
        <v>2958465</v>
      </c>
    </row>
    <row r="1396" spans="1:4" ht="15">
      <c r="A1396" s="73">
        <v>1738</v>
      </c>
      <c r="B1396" s="73" t="s">
        <v>134</v>
      </c>
      <c r="C1396" s="90">
        <v>32874</v>
      </c>
      <c r="D1396" s="90">
        <v>2958465</v>
      </c>
    </row>
    <row r="1397" spans="1:4" ht="15">
      <c r="A1397" s="73">
        <v>1739</v>
      </c>
      <c r="B1397" s="73" t="s">
        <v>134</v>
      </c>
      <c r="C1397" s="90">
        <v>32874</v>
      </c>
      <c r="D1397" s="90">
        <v>2958465</v>
      </c>
    </row>
    <row r="1398" spans="1:4" ht="15">
      <c r="A1398" s="73">
        <v>1741</v>
      </c>
      <c r="B1398" s="73" t="s">
        <v>134</v>
      </c>
      <c r="C1398" s="90">
        <v>32874</v>
      </c>
      <c r="D1398" s="90">
        <v>2958465</v>
      </c>
    </row>
    <row r="1399" spans="1:4" ht="15">
      <c r="A1399" s="73">
        <v>1742</v>
      </c>
      <c r="B1399" s="73" t="s">
        <v>134</v>
      </c>
      <c r="C1399" s="90">
        <v>32874</v>
      </c>
      <c r="D1399" s="90">
        <v>2958465</v>
      </c>
    </row>
    <row r="1400" spans="1:4" ht="15">
      <c r="A1400" s="73">
        <v>1743</v>
      </c>
      <c r="B1400" s="73" t="s">
        <v>134</v>
      </c>
      <c r="C1400" s="90">
        <v>32874</v>
      </c>
      <c r="D1400" s="90">
        <v>2958465</v>
      </c>
    </row>
    <row r="1401" spans="1:4" ht="15">
      <c r="A1401" s="73">
        <v>1744</v>
      </c>
      <c r="B1401" s="73" t="s">
        <v>134</v>
      </c>
      <c r="C1401" s="90">
        <v>32874</v>
      </c>
      <c r="D1401" s="90">
        <v>2958465</v>
      </c>
    </row>
    <row r="1402" spans="1:4" ht="15">
      <c r="A1402" s="73">
        <v>1745</v>
      </c>
      <c r="B1402" s="73" t="s">
        <v>134</v>
      </c>
      <c r="C1402" s="90">
        <v>32874</v>
      </c>
      <c r="D1402" s="90">
        <v>2958465</v>
      </c>
    </row>
    <row r="1403" spans="1:4" ht="15">
      <c r="A1403" s="73">
        <v>1746</v>
      </c>
      <c r="B1403" s="73" t="s">
        <v>134</v>
      </c>
      <c r="C1403" s="90">
        <v>32874</v>
      </c>
      <c r="D1403" s="90">
        <v>2958465</v>
      </c>
    </row>
    <row r="1404" spans="1:4" ht="15">
      <c r="A1404" s="73">
        <v>1747</v>
      </c>
      <c r="B1404" s="73" t="s">
        <v>134</v>
      </c>
      <c r="C1404" s="90">
        <v>32874</v>
      </c>
      <c r="D1404" s="90">
        <v>2958465</v>
      </c>
    </row>
    <row r="1405" spans="1:4" ht="15">
      <c r="A1405" s="73">
        <v>1748</v>
      </c>
      <c r="B1405" s="73" t="s">
        <v>133</v>
      </c>
      <c r="C1405" s="90">
        <v>32874</v>
      </c>
      <c r="D1405" s="90">
        <v>2958465</v>
      </c>
    </row>
    <row r="1406" spans="1:4" ht="15">
      <c r="A1406" s="73">
        <v>1749</v>
      </c>
      <c r="B1406" s="73" t="s">
        <v>134</v>
      </c>
      <c r="C1406" s="90">
        <v>32874</v>
      </c>
      <c r="D1406" s="90">
        <v>2958465</v>
      </c>
    </row>
    <row r="1407" spans="1:4" ht="15">
      <c r="A1407" s="73">
        <v>1750</v>
      </c>
      <c r="B1407" s="73" t="s">
        <v>133</v>
      </c>
      <c r="C1407" s="90">
        <v>32874</v>
      </c>
      <c r="D1407" s="90">
        <v>2958465</v>
      </c>
    </row>
    <row r="1408" spans="1:4" ht="15">
      <c r="A1408" s="73">
        <v>1751</v>
      </c>
      <c r="B1408" s="73" t="s">
        <v>134</v>
      </c>
      <c r="C1408" s="90">
        <v>32874</v>
      </c>
      <c r="D1408" s="90">
        <v>2958465</v>
      </c>
    </row>
    <row r="1409" spans="1:4" ht="15">
      <c r="A1409" s="73">
        <v>1752</v>
      </c>
      <c r="B1409" s="73" t="s">
        <v>134</v>
      </c>
      <c r="C1409" s="90">
        <v>32874</v>
      </c>
      <c r="D1409" s="90">
        <v>2958465</v>
      </c>
    </row>
    <row r="1410" spans="1:4" ht="15">
      <c r="A1410" s="73">
        <v>1753</v>
      </c>
      <c r="B1410" s="73" t="s">
        <v>134</v>
      </c>
      <c r="C1410" s="90">
        <v>32874</v>
      </c>
      <c r="D1410" s="90">
        <v>2958465</v>
      </c>
    </row>
    <row r="1411" spans="1:4" ht="15">
      <c r="A1411" s="73">
        <v>1754</v>
      </c>
      <c r="B1411" s="73" t="s">
        <v>134</v>
      </c>
      <c r="C1411" s="90">
        <v>32874</v>
      </c>
      <c r="D1411" s="90">
        <v>2958465</v>
      </c>
    </row>
    <row r="1412" spans="1:4" ht="15">
      <c r="A1412" s="73">
        <v>1755</v>
      </c>
      <c r="B1412" s="73" t="s">
        <v>133</v>
      </c>
      <c r="C1412" s="90">
        <v>32874</v>
      </c>
      <c r="D1412" s="90">
        <v>2958465</v>
      </c>
    </row>
    <row r="1413" spans="1:4" ht="15">
      <c r="A1413" s="73">
        <v>1756</v>
      </c>
      <c r="B1413" s="73" t="s">
        <v>134</v>
      </c>
      <c r="C1413" s="90">
        <v>32874</v>
      </c>
      <c r="D1413" s="90">
        <v>2958465</v>
      </c>
    </row>
    <row r="1414" spans="1:4" ht="15">
      <c r="A1414" s="73">
        <v>1757</v>
      </c>
      <c r="B1414" s="73" t="s">
        <v>134</v>
      </c>
      <c r="C1414" s="90">
        <v>32874</v>
      </c>
      <c r="D1414" s="90">
        <v>2958465</v>
      </c>
    </row>
    <row r="1415" spans="1:4" ht="15">
      <c r="A1415" s="73">
        <v>1758</v>
      </c>
      <c r="B1415" s="73" t="s">
        <v>134</v>
      </c>
      <c r="C1415" s="90">
        <v>32874</v>
      </c>
      <c r="D1415" s="90">
        <v>2958465</v>
      </c>
    </row>
    <row r="1416" spans="1:4" ht="15">
      <c r="A1416" s="73">
        <v>1759</v>
      </c>
      <c r="B1416" s="73" t="s">
        <v>134</v>
      </c>
      <c r="C1416" s="90">
        <v>32874</v>
      </c>
      <c r="D1416" s="90">
        <v>2958465</v>
      </c>
    </row>
    <row r="1417" spans="1:4" ht="15">
      <c r="A1417" s="73">
        <v>1760</v>
      </c>
      <c r="B1417" s="73" t="s">
        <v>134</v>
      </c>
      <c r="C1417" s="90">
        <v>32874</v>
      </c>
      <c r="D1417" s="90">
        <v>2958465</v>
      </c>
    </row>
    <row r="1418" spans="1:4" ht="15">
      <c r="A1418" s="73">
        <v>1761</v>
      </c>
      <c r="B1418" s="73" t="s">
        <v>133</v>
      </c>
      <c r="C1418" s="90">
        <v>32874</v>
      </c>
      <c r="D1418" s="90">
        <v>2958465</v>
      </c>
    </row>
    <row r="1419" spans="1:4" ht="15">
      <c r="A1419" s="73">
        <v>1762</v>
      </c>
      <c r="B1419" s="73" t="s">
        <v>134</v>
      </c>
      <c r="C1419" s="90">
        <v>32874</v>
      </c>
      <c r="D1419" s="90">
        <v>2958465</v>
      </c>
    </row>
    <row r="1420" spans="1:4" ht="15">
      <c r="A1420" s="73">
        <v>1763</v>
      </c>
      <c r="B1420" s="73" t="s">
        <v>134</v>
      </c>
      <c r="C1420" s="90">
        <v>32874</v>
      </c>
      <c r="D1420" s="90">
        <v>2958465</v>
      </c>
    </row>
    <row r="1421" spans="1:4" ht="15">
      <c r="A1421" s="73">
        <v>1764</v>
      </c>
      <c r="B1421" s="73" t="s">
        <v>134</v>
      </c>
      <c r="C1421" s="90">
        <v>32874</v>
      </c>
      <c r="D1421" s="90">
        <v>2958465</v>
      </c>
    </row>
    <row r="1422" spans="1:4" ht="15">
      <c r="A1422" s="73">
        <v>1765</v>
      </c>
      <c r="B1422" s="73" t="s">
        <v>134</v>
      </c>
      <c r="C1422" s="90">
        <v>32874</v>
      </c>
      <c r="D1422" s="90">
        <v>2958465</v>
      </c>
    </row>
    <row r="1423" spans="1:4" ht="15">
      <c r="A1423" s="73">
        <v>1766</v>
      </c>
      <c r="B1423" s="73" t="s">
        <v>133</v>
      </c>
      <c r="C1423" s="90">
        <v>32874</v>
      </c>
      <c r="D1423" s="90">
        <v>2958465</v>
      </c>
    </row>
    <row r="1424" spans="1:4" ht="15">
      <c r="A1424" s="73">
        <v>1767</v>
      </c>
      <c r="B1424" s="73" t="s">
        <v>134</v>
      </c>
      <c r="C1424" s="90">
        <v>32874</v>
      </c>
      <c r="D1424" s="90">
        <v>2958465</v>
      </c>
    </row>
    <row r="1425" spans="1:4" ht="15">
      <c r="A1425" s="73">
        <v>1768</v>
      </c>
      <c r="B1425" s="73" t="s">
        <v>134</v>
      </c>
      <c r="C1425" s="90">
        <v>32874</v>
      </c>
      <c r="D1425" s="90">
        <v>2958465</v>
      </c>
    </row>
    <row r="1426" spans="1:4" ht="15">
      <c r="A1426" s="73">
        <v>1769</v>
      </c>
      <c r="B1426" s="73" t="s">
        <v>134</v>
      </c>
      <c r="C1426" s="90">
        <v>32874</v>
      </c>
      <c r="D1426" s="90">
        <v>2958465</v>
      </c>
    </row>
    <row r="1427" spans="1:4" ht="15">
      <c r="A1427" s="73">
        <v>1770</v>
      </c>
      <c r="B1427" s="73" t="s">
        <v>134</v>
      </c>
      <c r="C1427" s="90">
        <v>32874</v>
      </c>
      <c r="D1427" s="90">
        <v>2958465</v>
      </c>
    </row>
    <row r="1428" spans="1:4" ht="15">
      <c r="A1428" s="73">
        <v>1771</v>
      </c>
      <c r="B1428" s="73" t="s">
        <v>134</v>
      </c>
      <c r="C1428" s="90">
        <v>32874</v>
      </c>
      <c r="D1428" s="90">
        <v>2958465</v>
      </c>
    </row>
    <row r="1429" spans="1:4" ht="15">
      <c r="A1429" s="73">
        <v>1772</v>
      </c>
      <c r="B1429" s="73" t="s">
        <v>134</v>
      </c>
      <c r="C1429" s="90">
        <v>32874</v>
      </c>
      <c r="D1429" s="90">
        <v>2958465</v>
      </c>
    </row>
    <row r="1430" spans="1:4" ht="15">
      <c r="A1430" s="73">
        <v>1773</v>
      </c>
      <c r="B1430" s="73" t="s">
        <v>134</v>
      </c>
      <c r="C1430" s="90">
        <v>32874</v>
      </c>
      <c r="D1430" s="90">
        <v>2958465</v>
      </c>
    </row>
    <row r="1431" spans="1:4" ht="15">
      <c r="A1431" s="73">
        <v>1774</v>
      </c>
      <c r="B1431" s="73" t="s">
        <v>133</v>
      </c>
      <c r="C1431" s="90">
        <v>32874</v>
      </c>
      <c r="D1431" s="90">
        <v>2958465</v>
      </c>
    </row>
    <row r="1432" spans="1:4" ht="15">
      <c r="A1432" s="73">
        <v>1775</v>
      </c>
      <c r="B1432" s="73" t="s">
        <v>134</v>
      </c>
      <c r="C1432" s="90">
        <v>32874</v>
      </c>
      <c r="D1432" s="90">
        <v>2958465</v>
      </c>
    </row>
    <row r="1433" spans="1:4" ht="15">
      <c r="A1433" s="73">
        <v>1776</v>
      </c>
      <c r="B1433" s="73" t="s">
        <v>134</v>
      </c>
      <c r="C1433" s="90">
        <v>32874</v>
      </c>
      <c r="D1433" s="90">
        <v>2958465</v>
      </c>
    </row>
    <row r="1434" spans="1:4" ht="15">
      <c r="A1434" s="73">
        <v>1777</v>
      </c>
      <c r="B1434" s="73" t="s">
        <v>134</v>
      </c>
      <c r="C1434" s="90">
        <v>32874</v>
      </c>
      <c r="D1434" s="90">
        <v>2958465</v>
      </c>
    </row>
    <row r="1435" spans="1:4" ht="15">
      <c r="A1435" s="73">
        <v>1778</v>
      </c>
      <c r="B1435" s="73" t="s">
        <v>134</v>
      </c>
      <c r="C1435" s="90">
        <v>32874</v>
      </c>
      <c r="D1435" s="90">
        <v>2958465</v>
      </c>
    </row>
    <row r="1436" spans="1:4" ht="15">
      <c r="A1436" s="73">
        <v>1779</v>
      </c>
      <c r="B1436" s="73" t="s">
        <v>133</v>
      </c>
      <c r="C1436" s="90">
        <v>32874</v>
      </c>
      <c r="D1436" s="90">
        <v>2958465</v>
      </c>
    </row>
    <row r="1437" spans="1:4" ht="15">
      <c r="A1437" s="73">
        <v>1780</v>
      </c>
      <c r="B1437" s="73" t="s">
        <v>134</v>
      </c>
      <c r="C1437" s="90">
        <v>32874</v>
      </c>
      <c r="D1437" s="90">
        <v>2958465</v>
      </c>
    </row>
    <row r="1438" spans="1:4" ht="15">
      <c r="A1438" s="73">
        <v>1781</v>
      </c>
      <c r="B1438" s="73" t="s">
        <v>134</v>
      </c>
      <c r="C1438" s="90">
        <v>32874</v>
      </c>
      <c r="D1438" s="90">
        <v>2958465</v>
      </c>
    </row>
    <row r="1439" spans="1:4" ht="15">
      <c r="A1439" s="73">
        <v>1782</v>
      </c>
      <c r="B1439" s="73" t="s">
        <v>134</v>
      </c>
      <c r="C1439" s="90">
        <v>32874</v>
      </c>
      <c r="D1439" s="90">
        <v>2958465</v>
      </c>
    </row>
    <row r="1440" spans="1:4" ht="15">
      <c r="A1440" s="73">
        <v>1783</v>
      </c>
      <c r="B1440" s="73" t="s">
        <v>134</v>
      </c>
      <c r="C1440" s="90">
        <v>32874</v>
      </c>
      <c r="D1440" s="90">
        <v>2958465</v>
      </c>
    </row>
    <row r="1441" spans="1:4" ht="15">
      <c r="A1441" s="73">
        <v>1784</v>
      </c>
      <c r="B1441" s="73" t="s">
        <v>133</v>
      </c>
      <c r="C1441" s="90">
        <v>32874</v>
      </c>
      <c r="D1441" s="90">
        <v>2958465</v>
      </c>
    </row>
    <row r="1442" spans="1:4" ht="15">
      <c r="A1442" s="73">
        <v>1785</v>
      </c>
      <c r="B1442" s="73" t="s">
        <v>133</v>
      </c>
      <c r="C1442" s="90">
        <v>32874</v>
      </c>
      <c r="D1442" s="90">
        <v>2958465</v>
      </c>
    </row>
    <row r="1443" spans="1:4" ht="15">
      <c r="A1443" s="73">
        <v>1786</v>
      </c>
      <c r="B1443" s="73" t="s">
        <v>133</v>
      </c>
      <c r="C1443" s="90">
        <v>32874</v>
      </c>
      <c r="D1443" s="90">
        <v>2958465</v>
      </c>
    </row>
    <row r="1444" spans="1:4" ht="15">
      <c r="A1444" s="73">
        <v>1787</v>
      </c>
      <c r="B1444" s="73" t="s">
        <v>134</v>
      </c>
      <c r="C1444" s="90">
        <v>32874</v>
      </c>
      <c r="D1444" s="90">
        <v>2958465</v>
      </c>
    </row>
    <row r="1445" spans="1:4" ht="15">
      <c r="A1445" s="73">
        <v>1788</v>
      </c>
      <c r="B1445" s="73" t="s">
        <v>134</v>
      </c>
      <c r="C1445" s="90">
        <v>32874</v>
      </c>
      <c r="D1445" s="90">
        <v>2958465</v>
      </c>
    </row>
    <row r="1446" spans="1:4" ht="15">
      <c r="A1446" s="73">
        <v>1789</v>
      </c>
      <c r="B1446" s="73" t="s">
        <v>134</v>
      </c>
      <c r="C1446" s="90">
        <v>32874</v>
      </c>
      <c r="D1446" s="90">
        <v>2958465</v>
      </c>
    </row>
    <row r="1447" spans="1:4" ht="15">
      <c r="A1447" s="73">
        <v>1790</v>
      </c>
      <c r="B1447" s="73" t="s">
        <v>134</v>
      </c>
      <c r="C1447" s="90">
        <v>32874</v>
      </c>
      <c r="D1447" s="90">
        <v>2958465</v>
      </c>
    </row>
    <row r="1448" spans="1:4" ht="15">
      <c r="A1448" s="73">
        <v>1791</v>
      </c>
      <c r="B1448" s="73" t="s">
        <v>133</v>
      </c>
      <c r="C1448" s="90">
        <v>32874</v>
      </c>
      <c r="D1448" s="90">
        <v>2958465</v>
      </c>
    </row>
    <row r="1449" spans="1:4" ht="15">
      <c r="A1449" s="73">
        <v>1792</v>
      </c>
      <c r="B1449" s="73" t="s">
        <v>134</v>
      </c>
      <c r="C1449" s="90">
        <v>32874</v>
      </c>
      <c r="D1449" s="90">
        <v>2958465</v>
      </c>
    </row>
    <row r="1450" spans="1:4" ht="15">
      <c r="A1450" s="73">
        <v>1793</v>
      </c>
      <c r="B1450" s="73" t="s">
        <v>134</v>
      </c>
      <c r="C1450" s="90">
        <v>32874</v>
      </c>
      <c r="D1450" s="90">
        <v>2958465</v>
      </c>
    </row>
    <row r="1451" spans="1:4" ht="15">
      <c r="A1451" s="73">
        <v>1794</v>
      </c>
      <c r="B1451" s="73" t="s">
        <v>133</v>
      </c>
      <c r="C1451" s="90">
        <v>32874</v>
      </c>
      <c r="D1451" s="90">
        <v>2958465</v>
      </c>
    </row>
    <row r="1452" spans="1:4" ht="15">
      <c r="A1452" s="73">
        <v>1795</v>
      </c>
      <c r="B1452" s="73" t="s">
        <v>134</v>
      </c>
      <c r="C1452" s="90">
        <v>32874</v>
      </c>
      <c r="D1452" s="90">
        <v>2958465</v>
      </c>
    </row>
    <row r="1453" spans="1:4" ht="15">
      <c r="A1453" s="73">
        <v>1796</v>
      </c>
      <c r="B1453" s="73" t="s">
        <v>134</v>
      </c>
      <c r="C1453" s="90">
        <v>32874</v>
      </c>
      <c r="D1453" s="90">
        <v>2958465</v>
      </c>
    </row>
    <row r="1454" spans="1:4" ht="15">
      <c r="A1454" s="73">
        <v>1797</v>
      </c>
      <c r="B1454" s="73" t="s">
        <v>134</v>
      </c>
      <c r="C1454" s="90">
        <v>32874</v>
      </c>
      <c r="D1454" s="90">
        <v>2958465</v>
      </c>
    </row>
    <row r="1455" spans="1:4" ht="15">
      <c r="A1455" s="73">
        <v>1798</v>
      </c>
      <c r="B1455" s="73" t="s">
        <v>134</v>
      </c>
      <c r="C1455" s="90">
        <v>32874</v>
      </c>
      <c r="D1455" s="90">
        <v>2958465</v>
      </c>
    </row>
    <row r="1456" spans="1:4" ht="15">
      <c r="A1456" s="73">
        <v>1799</v>
      </c>
      <c r="B1456" s="73" t="s">
        <v>134</v>
      </c>
      <c r="C1456" s="90">
        <v>32874</v>
      </c>
      <c r="D1456" s="90">
        <v>2958465</v>
      </c>
    </row>
    <row r="1457" spans="1:4" ht="15">
      <c r="A1457" s="73">
        <v>1800</v>
      </c>
      <c r="B1457" s="73" t="s">
        <v>134</v>
      </c>
      <c r="C1457" s="90">
        <v>32874</v>
      </c>
      <c r="D1457" s="90">
        <v>2958465</v>
      </c>
    </row>
    <row r="1458" spans="1:4" ht="15">
      <c r="A1458" s="73">
        <v>1801</v>
      </c>
      <c r="B1458" s="73" t="s">
        <v>134</v>
      </c>
      <c r="C1458" s="90">
        <v>32874</v>
      </c>
      <c r="D1458" s="90">
        <v>2958465</v>
      </c>
    </row>
    <row r="1459" spans="1:4" ht="15">
      <c r="A1459" s="73">
        <v>1802</v>
      </c>
      <c r="B1459" s="73" t="s">
        <v>134</v>
      </c>
      <c r="C1459" s="90">
        <v>32874</v>
      </c>
      <c r="D1459" s="90">
        <v>2958465</v>
      </c>
    </row>
    <row r="1460" spans="1:4" ht="15">
      <c r="A1460" s="73">
        <v>1803</v>
      </c>
      <c r="B1460" s="73" t="s">
        <v>134</v>
      </c>
      <c r="C1460" s="90">
        <v>32874</v>
      </c>
      <c r="D1460" s="90">
        <v>2958465</v>
      </c>
    </row>
    <row r="1461" spans="1:4" ht="15">
      <c r="A1461" s="73">
        <v>1804</v>
      </c>
      <c r="B1461" s="73" t="s">
        <v>134</v>
      </c>
      <c r="C1461" s="90">
        <v>32874</v>
      </c>
      <c r="D1461" s="90">
        <v>2958465</v>
      </c>
    </row>
    <row r="1462" spans="1:4" ht="15">
      <c r="A1462" s="73">
        <v>1805</v>
      </c>
      <c r="B1462" s="73" t="s">
        <v>133</v>
      </c>
      <c r="C1462" s="90">
        <v>32874</v>
      </c>
      <c r="D1462" s="90">
        <v>2958465</v>
      </c>
    </row>
    <row r="1463" spans="1:4" ht="15">
      <c r="A1463" s="73">
        <v>1806</v>
      </c>
      <c r="B1463" s="73" t="s">
        <v>134</v>
      </c>
      <c r="C1463" s="90">
        <v>32874</v>
      </c>
      <c r="D1463" s="90">
        <v>2958465</v>
      </c>
    </row>
    <row r="1464" spans="1:4" ht="15">
      <c r="A1464" s="73">
        <v>1807</v>
      </c>
      <c r="B1464" s="73" t="s">
        <v>133</v>
      </c>
      <c r="C1464" s="90">
        <v>32874</v>
      </c>
      <c r="D1464" s="90">
        <v>2958465</v>
      </c>
    </row>
    <row r="1465" spans="1:4" ht="15">
      <c r="A1465" s="73">
        <v>1808</v>
      </c>
      <c r="B1465" s="73" t="s">
        <v>133</v>
      </c>
      <c r="C1465" s="90">
        <v>32874</v>
      </c>
      <c r="D1465" s="90">
        <v>2958465</v>
      </c>
    </row>
    <row r="1466" spans="1:4" ht="15">
      <c r="A1466" s="73">
        <v>1809</v>
      </c>
      <c r="B1466" s="73" t="s">
        <v>134</v>
      </c>
      <c r="C1466" s="90">
        <v>32874</v>
      </c>
      <c r="D1466" s="90">
        <v>2958465</v>
      </c>
    </row>
    <row r="1467" spans="1:4" ht="15">
      <c r="A1467" s="73">
        <v>1810</v>
      </c>
      <c r="B1467" s="73" t="s">
        <v>134</v>
      </c>
      <c r="C1467" s="90">
        <v>32874</v>
      </c>
      <c r="D1467" s="90">
        <v>2958465</v>
      </c>
    </row>
    <row r="1468" spans="1:4" ht="15">
      <c r="A1468" s="73">
        <v>1811</v>
      </c>
      <c r="B1468" s="73" t="s">
        <v>134</v>
      </c>
      <c r="C1468" s="90">
        <v>32874</v>
      </c>
      <c r="D1468" s="90">
        <v>2958465</v>
      </c>
    </row>
    <row r="1469" spans="1:4" ht="15">
      <c r="A1469" s="73">
        <v>1812</v>
      </c>
      <c r="B1469" s="73" t="s">
        <v>134</v>
      </c>
      <c r="C1469" s="90">
        <v>32874</v>
      </c>
      <c r="D1469" s="90">
        <v>2958465</v>
      </c>
    </row>
    <row r="1470" spans="1:4" ht="15">
      <c r="A1470" s="73">
        <v>1813</v>
      </c>
      <c r="B1470" s="73" t="s">
        <v>134</v>
      </c>
      <c r="C1470" s="90">
        <v>32874</v>
      </c>
      <c r="D1470" s="90">
        <v>2958465</v>
      </c>
    </row>
    <row r="1471" spans="1:4" ht="15">
      <c r="A1471" s="73">
        <v>1814</v>
      </c>
      <c r="B1471" s="73" t="s">
        <v>134</v>
      </c>
      <c r="C1471" s="90">
        <v>32874</v>
      </c>
      <c r="D1471" s="90">
        <v>2958465</v>
      </c>
    </row>
    <row r="1472" spans="1:4" ht="15">
      <c r="A1472" s="73">
        <v>1815</v>
      </c>
      <c r="B1472" s="73" t="s">
        <v>134</v>
      </c>
      <c r="C1472" s="90">
        <v>32874</v>
      </c>
      <c r="D1472" s="90">
        <v>2958465</v>
      </c>
    </row>
    <row r="1473" spans="1:4" ht="15">
      <c r="A1473" s="73">
        <v>1816</v>
      </c>
      <c r="B1473" s="73" t="s">
        <v>134</v>
      </c>
      <c r="C1473" s="90">
        <v>32874</v>
      </c>
      <c r="D1473" s="90">
        <v>2958465</v>
      </c>
    </row>
    <row r="1474" spans="1:4" ht="15">
      <c r="A1474" s="73">
        <v>1817</v>
      </c>
      <c r="B1474" s="73" t="s">
        <v>134</v>
      </c>
      <c r="C1474" s="90">
        <v>32874</v>
      </c>
      <c r="D1474" s="90">
        <v>2958465</v>
      </c>
    </row>
    <row r="1475" spans="1:4" ht="15">
      <c r="A1475" s="73">
        <v>1818</v>
      </c>
      <c r="B1475" s="73" t="s">
        <v>134</v>
      </c>
      <c r="C1475" s="90">
        <v>32874</v>
      </c>
      <c r="D1475" s="90">
        <v>2958465</v>
      </c>
    </row>
    <row r="1476" spans="1:4" ht="15">
      <c r="A1476" s="73">
        <v>1819</v>
      </c>
      <c r="B1476" s="73" t="s">
        <v>134</v>
      </c>
      <c r="C1476" s="90">
        <v>32874</v>
      </c>
      <c r="D1476" s="90">
        <v>2958465</v>
      </c>
    </row>
    <row r="1477" spans="1:4" ht="15">
      <c r="A1477" s="73">
        <v>1820</v>
      </c>
      <c r="B1477" s="73" t="s">
        <v>134</v>
      </c>
      <c r="C1477" s="90">
        <v>32874</v>
      </c>
      <c r="D1477" s="90">
        <v>2958465</v>
      </c>
    </row>
    <row r="1478" spans="1:4" ht="15">
      <c r="A1478" s="73">
        <v>1821</v>
      </c>
      <c r="B1478" s="73" t="s">
        <v>134</v>
      </c>
      <c r="C1478" s="90">
        <v>32874</v>
      </c>
      <c r="D1478" s="90">
        <v>2958465</v>
      </c>
    </row>
    <row r="1479" spans="1:4" ht="15">
      <c r="A1479" s="73">
        <v>1822</v>
      </c>
      <c r="B1479" s="73" t="s">
        <v>134</v>
      </c>
      <c r="C1479" s="90">
        <v>32874</v>
      </c>
      <c r="D1479" s="90">
        <v>2958465</v>
      </c>
    </row>
    <row r="1480" spans="1:4" ht="15">
      <c r="A1480" s="73">
        <v>1823</v>
      </c>
      <c r="B1480" s="73" t="s">
        <v>134</v>
      </c>
      <c r="C1480" s="90">
        <v>32874</v>
      </c>
      <c r="D1480" s="90">
        <v>2958465</v>
      </c>
    </row>
    <row r="1481" spans="1:4" ht="15">
      <c r="A1481" s="73">
        <v>1824</v>
      </c>
      <c r="B1481" s="73" t="s">
        <v>134</v>
      </c>
      <c r="C1481" s="90">
        <v>32874</v>
      </c>
      <c r="D1481" s="90">
        <v>2958465</v>
      </c>
    </row>
    <row r="1482" spans="1:4" ht="15">
      <c r="A1482" s="73">
        <v>1825</v>
      </c>
      <c r="B1482" s="73" t="s">
        <v>133</v>
      </c>
      <c r="C1482" s="90">
        <v>32874</v>
      </c>
      <c r="D1482" s="90">
        <v>2958465</v>
      </c>
    </row>
    <row r="1483" spans="1:4" ht="15">
      <c r="A1483" s="73">
        <v>1826</v>
      </c>
      <c r="B1483" s="73" t="s">
        <v>134</v>
      </c>
      <c r="C1483" s="90">
        <v>32874</v>
      </c>
      <c r="D1483" s="90">
        <v>2958465</v>
      </c>
    </row>
    <row r="1484" spans="1:4" ht="15">
      <c r="A1484" s="73">
        <v>1827</v>
      </c>
      <c r="B1484" s="73" t="s">
        <v>134</v>
      </c>
      <c r="C1484" s="90">
        <v>32874</v>
      </c>
      <c r="D1484" s="90">
        <v>2958465</v>
      </c>
    </row>
    <row r="1485" spans="1:4" ht="15">
      <c r="A1485" s="73">
        <v>1828</v>
      </c>
      <c r="B1485" s="73" t="s">
        <v>134</v>
      </c>
      <c r="C1485" s="90">
        <v>32874</v>
      </c>
      <c r="D1485" s="90">
        <v>2958465</v>
      </c>
    </row>
    <row r="1486" spans="1:4" ht="15">
      <c r="A1486" s="73">
        <v>1829</v>
      </c>
      <c r="B1486" s="73" t="s">
        <v>134</v>
      </c>
      <c r="C1486" s="90">
        <v>32874</v>
      </c>
      <c r="D1486" s="90">
        <v>2958465</v>
      </c>
    </row>
    <row r="1487" spans="1:4" ht="15">
      <c r="A1487" s="73">
        <v>1830</v>
      </c>
      <c r="B1487" s="73" t="s">
        <v>134</v>
      </c>
      <c r="C1487" s="90">
        <v>32874</v>
      </c>
      <c r="D1487" s="90">
        <v>2958465</v>
      </c>
    </row>
    <row r="1488" spans="1:4" ht="15">
      <c r="A1488" s="73">
        <v>1831</v>
      </c>
      <c r="B1488" s="73" t="s">
        <v>134</v>
      </c>
      <c r="C1488" s="90">
        <v>32874</v>
      </c>
      <c r="D1488" s="90">
        <v>2958465</v>
      </c>
    </row>
    <row r="1489" spans="1:4" ht="15">
      <c r="A1489" s="73">
        <v>1832</v>
      </c>
      <c r="B1489" s="73" t="s">
        <v>134</v>
      </c>
      <c r="C1489" s="90">
        <v>32874</v>
      </c>
      <c r="D1489" s="90">
        <v>2958465</v>
      </c>
    </row>
    <row r="1490" spans="1:4" ht="15">
      <c r="A1490" s="73">
        <v>1833</v>
      </c>
      <c r="B1490" s="73" t="s">
        <v>134</v>
      </c>
      <c r="C1490" s="90">
        <v>32874</v>
      </c>
      <c r="D1490" s="90">
        <v>2958465</v>
      </c>
    </row>
    <row r="1491" spans="1:4" ht="15">
      <c r="A1491" s="73">
        <v>1834</v>
      </c>
      <c r="B1491" s="73" t="s">
        <v>134</v>
      </c>
      <c r="C1491" s="90">
        <v>32874</v>
      </c>
      <c r="D1491" s="90">
        <v>2958465</v>
      </c>
    </row>
    <row r="1492" spans="1:4" ht="15">
      <c r="A1492" s="73">
        <v>1835</v>
      </c>
      <c r="B1492" s="73" t="s">
        <v>133</v>
      </c>
      <c r="C1492" s="90">
        <v>32874</v>
      </c>
      <c r="D1492" s="90">
        <v>2958465</v>
      </c>
    </row>
    <row r="1493" spans="1:4" ht="15">
      <c r="A1493" s="73">
        <v>1836</v>
      </c>
      <c r="B1493" s="73" t="s">
        <v>134</v>
      </c>
      <c r="C1493" s="90">
        <v>32874</v>
      </c>
      <c r="D1493" s="90">
        <v>2958465</v>
      </c>
    </row>
    <row r="1494" spans="1:4" ht="15">
      <c r="A1494" s="73">
        <v>1837</v>
      </c>
      <c r="B1494" s="73" t="s">
        <v>134</v>
      </c>
      <c r="C1494" s="90">
        <v>32874</v>
      </c>
      <c r="D1494" s="90">
        <v>2958465</v>
      </c>
    </row>
    <row r="1495" spans="1:4" ht="15">
      <c r="A1495" s="73">
        <v>1838</v>
      </c>
      <c r="B1495" s="73" t="s">
        <v>134</v>
      </c>
      <c r="C1495" s="90">
        <v>32874</v>
      </c>
      <c r="D1495" s="90">
        <v>2958465</v>
      </c>
    </row>
    <row r="1496" spans="1:4" ht="15">
      <c r="A1496" s="73">
        <v>1839</v>
      </c>
      <c r="B1496" s="73" t="s">
        <v>133</v>
      </c>
      <c r="C1496" s="90">
        <v>32874</v>
      </c>
      <c r="D1496" s="90">
        <v>2958465</v>
      </c>
    </row>
    <row r="1497" spans="1:4" ht="15">
      <c r="A1497" s="73">
        <v>1840</v>
      </c>
      <c r="B1497" s="73" t="s">
        <v>133</v>
      </c>
      <c r="C1497" s="90">
        <v>32874</v>
      </c>
      <c r="D1497" s="90">
        <v>2958465</v>
      </c>
    </row>
    <row r="1498" spans="1:4" ht="15">
      <c r="A1498" s="73">
        <v>1841</v>
      </c>
      <c r="B1498" s="73" t="s">
        <v>133</v>
      </c>
      <c r="C1498" s="90">
        <v>32874</v>
      </c>
      <c r="D1498" s="90">
        <v>2958465</v>
      </c>
    </row>
    <row r="1499" spans="1:4" ht="15">
      <c r="A1499" s="73">
        <v>1842</v>
      </c>
      <c r="B1499" s="73" t="s">
        <v>134</v>
      </c>
      <c r="C1499" s="90">
        <v>32874</v>
      </c>
      <c r="D1499" s="90">
        <v>2958465</v>
      </c>
    </row>
    <row r="1500" spans="1:4" ht="15">
      <c r="A1500" s="73">
        <v>1843</v>
      </c>
      <c r="B1500" s="73" t="s">
        <v>134</v>
      </c>
      <c r="C1500" s="90">
        <v>32874</v>
      </c>
      <c r="D1500" s="90">
        <v>2958465</v>
      </c>
    </row>
    <row r="1501" spans="1:4" ht="15">
      <c r="A1501" s="73">
        <v>1844</v>
      </c>
      <c r="B1501" s="73" t="s">
        <v>134</v>
      </c>
      <c r="C1501" s="90">
        <v>32874</v>
      </c>
      <c r="D1501" s="90">
        <v>2958465</v>
      </c>
    </row>
    <row r="1502" spans="1:4" ht="15">
      <c r="A1502" s="73">
        <v>1845</v>
      </c>
      <c r="B1502" s="73" t="s">
        <v>133</v>
      </c>
      <c r="C1502" s="90">
        <v>32874</v>
      </c>
      <c r="D1502" s="90">
        <v>2958465</v>
      </c>
    </row>
    <row r="1503" spans="1:4" ht="15">
      <c r="A1503" s="73">
        <v>1846</v>
      </c>
      <c r="B1503" s="73" t="s">
        <v>134</v>
      </c>
      <c r="C1503" s="90">
        <v>32874</v>
      </c>
      <c r="D1503" s="90">
        <v>2958465</v>
      </c>
    </row>
    <row r="1504" spans="1:4" ht="15">
      <c r="A1504" s="73">
        <v>1847</v>
      </c>
      <c r="B1504" s="73" t="s">
        <v>134</v>
      </c>
      <c r="C1504" s="90">
        <v>32874</v>
      </c>
      <c r="D1504" s="90">
        <v>2958465</v>
      </c>
    </row>
    <row r="1505" spans="1:4" ht="15">
      <c r="A1505" s="73">
        <v>1848</v>
      </c>
      <c r="B1505" s="73" t="s">
        <v>133</v>
      </c>
      <c r="C1505" s="90">
        <v>32874</v>
      </c>
      <c r="D1505" s="90">
        <v>2958465</v>
      </c>
    </row>
    <row r="1506" spans="1:4" ht="15">
      <c r="A1506" s="73">
        <v>1849</v>
      </c>
      <c r="B1506" s="73" t="s">
        <v>134</v>
      </c>
      <c r="C1506" s="90">
        <v>32874</v>
      </c>
      <c r="D1506" s="90">
        <v>2958465</v>
      </c>
    </row>
    <row r="1507" spans="1:4" ht="15">
      <c r="A1507" s="73">
        <v>1850</v>
      </c>
      <c r="B1507" s="73" t="s">
        <v>134</v>
      </c>
      <c r="C1507" s="90">
        <v>32874</v>
      </c>
      <c r="D1507" s="90">
        <v>2958465</v>
      </c>
    </row>
    <row r="1508" spans="1:4" ht="15">
      <c r="A1508" s="73">
        <v>1851</v>
      </c>
      <c r="B1508" s="73" t="s">
        <v>134</v>
      </c>
      <c r="C1508" s="90">
        <v>32874</v>
      </c>
      <c r="D1508" s="90">
        <v>2958465</v>
      </c>
    </row>
    <row r="1509" spans="1:4" ht="15">
      <c r="A1509" s="73">
        <v>1852</v>
      </c>
      <c r="B1509" s="73" t="s">
        <v>134</v>
      </c>
      <c r="C1509" s="90">
        <v>32874</v>
      </c>
      <c r="D1509" s="90">
        <v>2958465</v>
      </c>
    </row>
    <row r="1510" spans="1:4" ht="15">
      <c r="A1510" s="73">
        <v>1853</v>
      </c>
      <c r="B1510" s="73" t="s">
        <v>134</v>
      </c>
      <c r="C1510" s="90">
        <v>32874</v>
      </c>
      <c r="D1510" s="90">
        <v>2958465</v>
      </c>
    </row>
    <row r="1511" spans="1:4" ht="15">
      <c r="A1511" s="73">
        <v>1854</v>
      </c>
      <c r="B1511" s="73" t="s">
        <v>134</v>
      </c>
      <c r="C1511" s="90">
        <v>32874</v>
      </c>
      <c r="D1511" s="90">
        <v>2958465</v>
      </c>
    </row>
    <row r="1512" spans="1:4" ht="15">
      <c r="A1512" s="73">
        <v>1855</v>
      </c>
      <c r="B1512" s="73" t="s">
        <v>134</v>
      </c>
      <c r="C1512" s="90">
        <v>32874</v>
      </c>
      <c r="D1512" s="90">
        <v>2958465</v>
      </c>
    </row>
    <row r="1513" spans="1:4" ht="15">
      <c r="A1513" s="73">
        <v>1856</v>
      </c>
      <c r="B1513" s="73" t="s">
        <v>134</v>
      </c>
      <c r="C1513" s="90">
        <v>32874</v>
      </c>
      <c r="D1513" s="90">
        <v>2958465</v>
      </c>
    </row>
    <row r="1514" spans="1:4" ht="15">
      <c r="A1514" s="73">
        <v>1857</v>
      </c>
      <c r="B1514" s="73" t="s">
        <v>134</v>
      </c>
      <c r="C1514" s="90">
        <v>32874</v>
      </c>
      <c r="D1514" s="90">
        <v>2958465</v>
      </c>
    </row>
    <row r="1515" spans="1:4" ht="15">
      <c r="A1515" s="73">
        <v>1858</v>
      </c>
      <c r="B1515" s="73" t="s">
        <v>134</v>
      </c>
      <c r="C1515" s="90">
        <v>32874</v>
      </c>
      <c r="D1515" s="90">
        <v>2958465</v>
      </c>
    </row>
    <row r="1516" spans="1:4" ht="15">
      <c r="A1516" s="73">
        <v>1859</v>
      </c>
      <c r="B1516" s="73" t="s">
        <v>134</v>
      </c>
      <c r="C1516" s="90">
        <v>32874</v>
      </c>
      <c r="D1516" s="90">
        <v>2958465</v>
      </c>
    </row>
    <row r="1517" spans="1:4" ht="15">
      <c r="A1517" s="73">
        <v>1860</v>
      </c>
      <c r="B1517" s="73" t="s">
        <v>134</v>
      </c>
      <c r="C1517" s="90">
        <v>32874</v>
      </c>
      <c r="D1517" s="90">
        <v>2958465</v>
      </c>
    </row>
    <row r="1518" spans="1:4" ht="15">
      <c r="A1518" s="73">
        <v>1861</v>
      </c>
      <c r="B1518" s="73" t="s">
        <v>134</v>
      </c>
      <c r="C1518" s="90">
        <v>32874</v>
      </c>
      <c r="D1518" s="90">
        <v>2958465</v>
      </c>
    </row>
    <row r="1519" spans="1:4" ht="15">
      <c r="A1519" s="73">
        <v>1862</v>
      </c>
      <c r="B1519" s="73" t="s">
        <v>134</v>
      </c>
      <c r="C1519" s="90">
        <v>32874</v>
      </c>
      <c r="D1519" s="90">
        <v>2958465</v>
      </c>
    </row>
    <row r="1520" spans="1:4" ht="15">
      <c r="A1520" s="73">
        <v>1863</v>
      </c>
      <c r="B1520" s="73" t="s">
        <v>134</v>
      </c>
      <c r="C1520" s="90">
        <v>32874</v>
      </c>
      <c r="D1520" s="90">
        <v>2958465</v>
      </c>
    </row>
    <row r="1521" spans="1:4" ht="15">
      <c r="A1521" s="73">
        <v>1864</v>
      </c>
      <c r="B1521" s="73" t="s">
        <v>134</v>
      </c>
      <c r="C1521" s="90">
        <v>32874</v>
      </c>
      <c r="D1521" s="90">
        <v>2958465</v>
      </c>
    </row>
    <row r="1522" spans="1:4" ht="15">
      <c r="A1522" s="73">
        <v>1865</v>
      </c>
      <c r="B1522" s="73" t="s">
        <v>134</v>
      </c>
      <c r="C1522" s="90">
        <v>32874</v>
      </c>
      <c r="D1522" s="90">
        <v>2958465</v>
      </c>
    </row>
    <row r="1523" spans="1:4" ht="15">
      <c r="A1523" s="73">
        <v>1866</v>
      </c>
      <c r="B1523" s="73" t="s">
        <v>133</v>
      </c>
      <c r="C1523" s="90">
        <v>32874</v>
      </c>
      <c r="D1523" s="90">
        <v>2958465</v>
      </c>
    </row>
    <row r="1524" spans="1:4" ht="15">
      <c r="A1524" s="73">
        <v>1867</v>
      </c>
      <c r="B1524" s="73" t="s">
        <v>134</v>
      </c>
      <c r="C1524" s="90">
        <v>32874</v>
      </c>
      <c r="D1524" s="90">
        <v>2958465</v>
      </c>
    </row>
    <row r="1525" spans="1:4" ht="15">
      <c r="A1525" s="73">
        <v>1868</v>
      </c>
      <c r="B1525" s="73" t="s">
        <v>134</v>
      </c>
      <c r="C1525" s="90">
        <v>32874</v>
      </c>
      <c r="D1525" s="90">
        <v>2958465</v>
      </c>
    </row>
    <row r="1526" spans="1:4" ht="15">
      <c r="A1526" s="73">
        <v>1869</v>
      </c>
      <c r="B1526" s="73" t="s">
        <v>134</v>
      </c>
      <c r="C1526" s="90">
        <v>32874</v>
      </c>
      <c r="D1526" s="90">
        <v>2958465</v>
      </c>
    </row>
    <row r="1527" spans="1:4" ht="15">
      <c r="A1527" s="73">
        <v>1870</v>
      </c>
      <c r="B1527" s="73" t="s">
        <v>134</v>
      </c>
      <c r="C1527" s="90">
        <v>32874</v>
      </c>
      <c r="D1527" s="90">
        <v>2958465</v>
      </c>
    </row>
    <row r="1528" spans="1:4" ht="15">
      <c r="A1528" s="73">
        <v>1871</v>
      </c>
      <c r="B1528" s="73" t="s">
        <v>134</v>
      </c>
      <c r="C1528" s="90">
        <v>32874</v>
      </c>
      <c r="D1528" s="90">
        <v>2958465</v>
      </c>
    </row>
    <row r="1529" spans="1:4" ht="15">
      <c r="A1529" s="73">
        <v>1872</v>
      </c>
      <c r="B1529" s="73" t="s">
        <v>134</v>
      </c>
      <c r="C1529" s="90">
        <v>32874</v>
      </c>
      <c r="D1529" s="90">
        <v>2958465</v>
      </c>
    </row>
    <row r="1530" spans="1:4" ht="15">
      <c r="A1530" s="73">
        <v>1873</v>
      </c>
      <c r="B1530" s="73" t="s">
        <v>134</v>
      </c>
      <c r="C1530" s="90">
        <v>32874</v>
      </c>
      <c r="D1530" s="90">
        <v>2958465</v>
      </c>
    </row>
    <row r="1531" spans="1:4" ht="15">
      <c r="A1531" s="73">
        <v>1874</v>
      </c>
      <c r="B1531" s="73" t="s">
        <v>134</v>
      </c>
      <c r="C1531" s="90">
        <v>32874</v>
      </c>
      <c r="D1531" s="90">
        <v>2958465</v>
      </c>
    </row>
    <row r="1532" spans="1:4" ht="15">
      <c r="A1532" s="73">
        <v>1875</v>
      </c>
      <c r="B1532" s="73" t="s">
        <v>134</v>
      </c>
      <c r="C1532" s="90">
        <v>32874</v>
      </c>
      <c r="D1532" s="90">
        <v>2958465</v>
      </c>
    </row>
    <row r="1533" spans="1:4" ht="15">
      <c r="A1533" s="73">
        <v>1876</v>
      </c>
      <c r="B1533" s="73" t="s">
        <v>133</v>
      </c>
      <c r="C1533" s="90">
        <v>32874</v>
      </c>
      <c r="D1533" s="90">
        <v>2958465</v>
      </c>
    </row>
    <row r="1534" spans="1:4" ht="15">
      <c r="A1534" s="73">
        <v>1877</v>
      </c>
      <c r="B1534" s="73" t="s">
        <v>134</v>
      </c>
      <c r="C1534" s="90">
        <v>32874</v>
      </c>
      <c r="D1534" s="90">
        <v>2958465</v>
      </c>
    </row>
    <row r="1535" spans="1:4" ht="15">
      <c r="A1535" s="73">
        <v>1878</v>
      </c>
      <c r="B1535" s="73" t="s">
        <v>133</v>
      </c>
      <c r="C1535" s="90">
        <v>32874</v>
      </c>
      <c r="D1535" s="90">
        <v>2958465</v>
      </c>
    </row>
    <row r="1536" spans="1:4" ht="15">
      <c r="A1536" s="73">
        <v>1879</v>
      </c>
      <c r="B1536" s="73" t="s">
        <v>134</v>
      </c>
      <c r="C1536" s="90">
        <v>32874</v>
      </c>
      <c r="D1536" s="90">
        <v>2958465</v>
      </c>
    </row>
    <row r="1537" spans="1:4" ht="15">
      <c r="A1537" s="73">
        <v>1880</v>
      </c>
      <c r="B1537" s="73" t="s">
        <v>134</v>
      </c>
      <c r="C1537" s="90">
        <v>32874</v>
      </c>
      <c r="D1537" s="90">
        <v>2958465</v>
      </c>
    </row>
    <row r="1538" spans="1:4" ht="15">
      <c r="A1538" s="73">
        <v>1881</v>
      </c>
      <c r="B1538" s="73" t="s">
        <v>134</v>
      </c>
      <c r="C1538" s="90">
        <v>32874</v>
      </c>
      <c r="D1538" s="90">
        <v>2958465</v>
      </c>
    </row>
    <row r="1539" spans="1:4" ht="15">
      <c r="A1539" s="73">
        <v>1882</v>
      </c>
      <c r="B1539" s="73" t="s">
        <v>134</v>
      </c>
      <c r="C1539" s="90">
        <v>32874</v>
      </c>
      <c r="D1539" s="90">
        <v>2958465</v>
      </c>
    </row>
    <row r="1540" spans="1:4" ht="15">
      <c r="A1540" s="73">
        <v>1883</v>
      </c>
      <c r="B1540" s="73" t="s">
        <v>133</v>
      </c>
      <c r="C1540" s="90">
        <v>32874</v>
      </c>
      <c r="D1540" s="90">
        <v>2958465</v>
      </c>
    </row>
    <row r="1541" spans="1:4" ht="15">
      <c r="A1541" s="73">
        <v>1884</v>
      </c>
      <c r="B1541" s="73" t="s">
        <v>134</v>
      </c>
      <c r="C1541" s="90">
        <v>32874</v>
      </c>
      <c r="D1541" s="90">
        <v>2958465</v>
      </c>
    </row>
    <row r="1542" spans="1:4" ht="15">
      <c r="A1542" s="73">
        <v>1885</v>
      </c>
      <c r="B1542" s="73" t="s">
        <v>134</v>
      </c>
      <c r="C1542" s="90">
        <v>32874</v>
      </c>
      <c r="D1542" s="90">
        <v>2958465</v>
      </c>
    </row>
    <row r="1543" spans="1:4" ht="15">
      <c r="A1543" s="73">
        <v>1886</v>
      </c>
      <c r="B1543" s="73" t="s">
        <v>134</v>
      </c>
      <c r="C1543" s="90">
        <v>32874</v>
      </c>
      <c r="D1543" s="90">
        <v>2958465</v>
      </c>
    </row>
    <row r="1544" spans="1:4" ht="15">
      <c r="A1544" s="73">
        <v>1887</v>
      </c>
      <c r="B1544" s="73" t="s">
        <v>134</v>
      </c>
      <c r="C1544" s="90">
        <v>32874</v>
      </c>
      <c r="D1544" s="90">
        <v>2958465</v>
      </c>
    </row>
    <row r="1545" spans="1:4" ht="15">
      <c r="A1545" s="73">
        <v>1889</v>
      </c>
      <c r="B1545" s="73" t="s">
        <v>134</v>
      </c>
      <c r="C1545" s="90">
        <v>32874</v>
      </c>
      <c r="D1545" s="90">
        <v>2958465</v>
      </c>
    </row>
    <row r="1546" spans="1:4" ht="15">
      <c r="A1546" s="73">
        <v>1890</v>
      </c>
      <c r="B1546" s="73" t="s">
        <v>134</v>
      </c>
      <c r="C1546" s="90">
        <v>32874</v>
      </c>
      <c r="D1546" s="90">
        <v>2958465</v>
      </c>
    </row>
    <row r="1547" spans="1:4" ht="15">
      <c r="A1547" s="73">
        <v>1891</v>
      </c>
      <c r="B1547" s="73" t="s">
        <v>133</v>
      </c>
      <c r="C1547" s="90">
        <v>32874</v>
      </c>
      <c r="D1547" s="90">
        <v>2958465</v>
      </c>
    </row>
    <row r="1548" spans="1:4" ht="15">
      <c r="A1548" s="73">
        <v>1892</v>
      </c>
      <c r="B1548" s="73" t="s">
        <v>134</v>
      </c>
      <c r="C1548" s="90">
        <v>32874</v>
      </c>
      <c r="D1548" s="90">
        <v>2958465</v>
      </c>
    </row>
    <row r="1549" spans="1:4" ht="15">
      <c r="A1549" s="73">
        <v>1893</v>
      </c>
      <c r="B1549" s="73" t="s">
        <v>134</v>
      </c>
      <c r="C1549" s="90">
        <v>32874</v>
      </c>
      <c r="D1549" s="90">
        <v>2958465</v>
      </c>
    </row>
    <row r="1550" spans="1:4" ht="15">
      <c r="A1550" s="73">
        <v>1894</v>
      </c>
      <c r="B1550" s="73" t="s">
        <v>134</v>
      </c>
      <c r="C1550" s="90">
        <v>32874</v>
      </c>
      <c r="D1550" s="90">
        <v>2958465</v>
      </c>
    </row>
    <row r="1551" spans="1:4" ht="15">
      <c r="A1551" s="73">
        <v>1895</v>
      </c>
      <c r="B1551" s="73" t="s">
        <v>134</v>
      </c>
      <c r="C1551" s="90">
        <v>32874</v>
      </c>
      <c r="D1551" s="90">
        <v>2958465</v>
      </c>
    </row>
    <row r="1552" spans="1:4" ht="15">
      <c r="A1552" s="73">
        <v>1896</v>
      </c>
      <c r="B1552" s="73" t="s">
        <v>134</v>
      </c>
      <c r="C1552" s="90">
        <v>32874</v>
      </c>
      <c r="D1552" s="90">
        <v>2958465</v>
      </c>
    </row>
    <row r="1553" spans="1:4" ht="15">
      <c r="A1553" s="73">
        <v>1897</v>
      </c>
      <c r="B1553" s="73" t="s">
        <v>134</v>
      </c>
      <c r="C1553" s="90">
        <v>32874</v>
      </c>
      <c r="D1553" s="90">
        <v>2958465</v>
      </c>
    </row>
    <row r="1554" spans="1:4" ht="15">
      <c r="A1554" s="73">
        <v>1898</v>
      </c>
      <c r="B1554" s="73" t="s">
        <v>134</v>
      </c>
      <c r="C1554" s="90">
        <v>32874</v>
      </c>
      <c r="D1554" s="90">
        <v>2958465</v>
      </c>
    </row>
    <row r="1555" spans="1:4" ht="15">
      <c r="A1555" s="73">
        <v>1899</v>
      </c>
      <c r="B1555" s="73" t="s">
        <v>134</v>
      </c>
      <c r="C1555" s="90">
        <v>32874</v>
      </c>
      <c r="D1555" s="90">
        <v>2958465</v>
      </c>
    </row>
    <row r="1556" spans="1:4" ht="15">
      <c r="A1556" s="73">
        <v>1900</v>
      </c>
      <c r="B1556" s="73" t="s">
        <v>133</v>
      </c>
      <c r="C1556" s="90">
        <v>32874</v>
      </c>
      <c r="D1556" s="90">
        <v>2958465</v>
      </c>
    </row>
    <row r="1557" spans="1:4" ht="15">
      <c r="A1557" s="73">
        <v>1901</v>
      </c>
      <c r="B1557" s="73" t="s">
        <v>134</v>
      </c>
      <c r="C1557" s="90">
        <v>32874</v>
      </c>
      <c r="D1557" s="90">
        <v>2958465</v>
      </c>
    </row>
    <row r="1558" spans="1:4" ht="15">
      <c r="A1558" s="73">
        <v>1902</v>
      </c>
      <c r="B1558" s="73" t="s">
        <v>134</v>
      </c>
      <c r="C1558" s="90">
        <v>32874</v>
      </c>
      <c r="D1558" s="90">
        <v>2958465</v>
      </c>
    </row>
    <row r="1559" spans="1:4" ht="15">
      <c r="A1559" s="73">
        <v>1903</v>
      </c>
      <c r="B1559" s="73" t="s">
        <v>134</v>
      </c>
      <c r="C1559" s="90">
        <v>32874</v>
      </c>
      <c r="D1559" s="90">
        <v>2958465</v>
      </c>
    </row>
    <row r="1560" spans="1:4" ht="15">
      <c r="A1560" s="73">
        <v>1904</v>
      </c>
      <c r="B1560" s="73" t="s">
        <v>134</v>
      </c>
      <c r="C1560" s="90">
        <v>32874</v>
      </c>
      <c r="D1560" s="90">
        <v>2958465</v>
      </c>
    </row>
    <row r="1561" spans="1:4" ht="15">
      <c r="A1561" s="73">
        <v>1905</v>
      </c>
      <c r="B1561" s="73" t="s">
        <v>134</v>
      </c>
      <c r="C1561" s="90">
        <v>32874</v>
      </c>
      <c r="D1561" s="90">
        <v>2958465</v>
      </c>
    </row>
    <row r="1562" spans="1:4" ht="15">
      <c r="A1562" s="73">
        <v>1906</v>
      </c>
      <c r="B1562" s="73" t="s">
        <v>134</v>
      </c>
      <c r="C1562" s="90">
        <v>32874</v>
      </c>
      <c r="D1562" s="90">
        <v>2958465</v>
      </c>
    </row>
    <row r="1563" spans="1:4" ht="15">
      <c r="A1563" s="73">
        <v>1907</v>
      </c>
      <c r="B1563" s="73" t="s">
        <v>133</v>
      </c>
      <c r="C1563" s="90">
        <v>32874</v>
      </c>
      <c r="D1563" s="90">
        <v>2958465</v>
      </c>
    </row>
    <row r="1564" spans="1:4" ht="15">
      <c r="A1564" s="73">
        <v>1908</v>
      </c>
      <c r="B1564" s="73" t="s">
        <v>134</v>
      </c>
      <c r="C1564" s="90">
        <v>32874</v>
      </c>
      <c r="D1564" s="90">
        <v>2958465</v>
      </c>
    </row>
    <row r="1565" spans="1:4" ht="15">
      <c r="A1565" s="73">
        <v>1909</v>
      </c>
      <c r="B1565" s="73" t="s">
        <v>134</v>
      </c>
      <c r="C1565" s="90">
        <v>32874</v>
      </c>
      <c r="D1565" s="90">
        <v>2958465</v>
      </c>
    </row>
    <row r="1566" spans="1:4" ht="15">
      <c r="A1566" s="73">
        <v>1910</v>
      </c>
      <c r="B1566" s="73" t="s">
        <v>134</v>
      </c>
      <c r="C1566" s="90">
        <v>32874</v>
      </c>
      <c r="D1566" s="90">
        <v>2958465</v>
      </c>
    </row>
    <row r="1567" spans="1:4" ht="15">
      <c r="A1567" s="73">
        <v>1911</v>
      </c>
      <c r="B1567" s="73" t="s">
        <v>134</v>
      </c>
      <c r="C1567" s="90">
        <v>32874</v>
      </c>
      <c r="D1567" s="90">
        <v>2958465</v>
      </c>
    </row>
    <row r="1568" spans="1:4" ht="15">
      <c r="A1568" s="73">
        <v>1912</v>
      </c>
      <c r="B1568" s="73" t="s">
        <v>134</v>
      </c>
      <c r="C1568" s="90">
        <v>32874</v>
      </c>
      <c r="D1568" s="90">
        <v>2958465</v>
      </c>
    </row>
    <row r="1569" spans="1:4" ht="15">
      <c r="A1569" s="73">
        <v>1913</v>
      </c>
      <c r="B1569" s="73" t="s">
        <v>134</v>
      </c>
      <c r="C1569" s="90">
        <v>32874</v>
      </c>
      <c r="D1569" s="90">
        <v>2958465</v>
      </c>
    </row>
    <row r="1570" spans="1:4" ht="15">
      <c r="A1570" s="73">
        <v>1914</v>
      </c>
      <c r="B1570" s="73" t="s">
        <v>134</v>
      </c>
      <c r="C1570" s="90">
        <v>32874</v>
      </c>
      <c r="D1570" s="90">
        <v>2958465</v>
      </c>
    </row>
    <row r="1571" spans="1:4" ht="15">
      <c r="A1571" s="73">
        <v>1915</v>
      </c>
      <c r="B1571" s="73" t="s">
        <v>134</v>
      </c>
      <c r="C1571" s="90">
        <v>32874</v>
      </c>
      <c r="D1571" s="90">
        <v>2958465</v>
      </c>
    </row>
    <row r="1572" spans="1:4" ht="15">
      <c r="A1572" s="73">
        <v>1916</v>
      </c>
      <c r="B1572" s="73" t="s">
        <v>134</v>
      </c>
      <c r="C1572" s="90">
        <v>32874</v>
      </c>
      <c r="D1572" s="90">
        <v>2958465</v>
      </c>
    </row>
    <row r="1573" spans="1:4" ht="15">
      <c r="A1573" s="73">
        <v>1917</v>
      </c>
      <c r="B1573" s="73" t="s">
        <v>134</v>
      </c>
      <c r="C1573" s="90">
        <v>32874</v>
      </c>
      <c r="D1573" s="90">
        <v>2958465</v>
      </c>
    </row>
    <row r="1574" spans="1:4" ht="15">
      <c r="A1574" s="73">
        <v>1918</v>
      </c>
      <c r="B1574" s="73" t="s">
        <v>134</v>
      </c>
      <c r="C1574" s="90">
        <v>32874</v>
      </c>
      <c r="D1574" s="90">
        <v>2958465</v>
      </c>
    </row>
    <row r="1575" spans="1:4" ht="15">
      <c r="A1575" s="73">
        <v>1919</v>
      </c>
      <c r="B1575" s="73" t="s">
        <v>134</v>
      </c>
      <c r="C1575" s="90">
        <v>32874</v>
      </c>
      <c r="D1575" s="90">
        <v>2958465</v>
      </c>
    </row>
    <row r="1576" spans="1:4" ht="15">
      <c r="A1576" s="73">
        <v>1920</v>
      </c>
      <c r="B1576" s="73" t="s">
        <v>134</v>
      </c>
      <c r="C1576" s="90">
        <v>32874</v>
      </c>
      <c r="D1576" s="90">
        <v>2958465</v>
      </c>
    </row>
    <row r="1577" spans="1:4" ht="15">
      <c r="A1577" s="73">
        <v>1921</v>
      </c>
      <c r="B1577" s="73" t="s">
        <v>134</v>
      </c>
      <c r="C1577" s="90">
        <v>32874</v>
      </c>
      <c r="D1577" s="90">
        <v>2958465</v>
      </c>
    </row>
    <row r="1578" spans="1:4" ht="15">
      <c r="A1578" s="73">
        <v>1922</v>
      </c>
      <c r="B1578" s="73" t="s">
        <v>133</v>
      </c>
      <c r="C1578" s="90">
        <v>32874</v>
      </c>
      <c r="D1578" s="90">
        <v>2958465</v>
      </c>
    </row>
    <row r="1579" spans="1:4" ht="15">
      <c r="A1579" s="73">
        <v>1923</v>
      </c>
      <c r="B1579" s="73" t="s">
        <v>133</v>
      </c>
      <c r="C1579" s="90">
        <v>32874</v>
      </c>
      <c r="D1579" s="90">
        <v>2958465</v>
      </c>
    </row>
    <row r="1580" spans="1:4" ht="15">
      <c r="A1580" s="73">
        <v>1924</v>
      </c>
      <c r="B1580" s="73" t="s">
        <v>134</v>
      </c>
      <c r="C1580" s="90">
        <v>32874</v>
      </c>
      <c r="D1580" s="90">
        <v>2958465</v>
      </c>
    </row>
    <row r="1581" spans="1:4" ht="15">
      <c r="A1581" s="73">
        <v>1925</v>
      </c>
      <c r="B1581" s="73" t="s">
        <v>134</v>
      </c>
      <c r="C1581" s="90">
        <v>32874</v>
      </c>
      <c r="D1581" s="90">
        <v>2958465</v>
      </c>
    </row>
    <row r="1582" spans="1:4" ht="15">
      <c r="A1582" s="73">
        <v>1926</v>
      </c>
      <c r="B1582" s="73" t="s">
        <v>134</v>
      </c>
      <c r="C1582" s="90">
        <v>32874</v>
      </c>
      <c r="D1582" s="90">
        <v>2958465</v>
      </c>
    </row>
    <row r="1583" spans="1:4" ht="15">
      <c r="A1583" s="73">
        <v>1927</v>
      </c>
      <c r="B1583" s="73" t="s">
        <v>134</v>
      </c>
      <c r="C1583" s="90">
        <v>32874</v>
      </c>
      <c r="D1583" s="90">
        <v>2958465</v>
      </c>
    </row>
    <row r="1584" spans="1:4" ht="15">
      <c r="A1584" s="73">
        <v>1928</v>
      </c>
      <c r="B1584" s="73" t="s">
        <v>134</v>
      </c>
      <c r="C1584" s="90">
        <v>32874</v>
      </c>
      <c r="D1584" s="90">
        <v>2958465</v>
      </c>
    </row>
    <row r="1585" spans="1:4" ht="15">
      <c r="A1585" s="73">
        <v>1929</v>
      </c>
      <c r="B1585" s="73" t="s">
        <v>134</v>
      </c>
      <c r="C1585" s="90">
        <v>32874</v>
      </c>
      <c r="D1585" s="90">
        <v>2958465</v>
      </c>
    </row>
    <row r="1586" spans="1:4" ht="15">
      <c r="A1586" s="73">
        <v>1930</v>
      </c>
      <c r="B1586" s="73" t="s">
        <v>133</v>
      </c>
      <c r="C1586" s="90">
        <v>32874</v>
      </c>
      <c r="D1586" s="90">
        <v>2958465</v>
      </c>
    </row>
    <row r="1587" spans="1:4" ht="15">
      <c r="A1587" s="73">
        <v>1931</v>
      </c>
      <c r="B1587" s="73" t="s">
        <v>133</v>
      </c>
      <c r="C1587" s="90">
        <v>32874</v>
      </c>
      <c r="D1587" s="90">
        <v>2958465</v>
      </c>
    </row>
    <row r="1588" spans="1:4" ht="15">
      <c r="A1588" s="73">
        <v>1932</v>
      </c>
      <c r="B1588" s="73" t="s">
        <v>134</v>
      </c>
      <c r="C1588" s="90">
        <v>32874</v>
      </c>
      <c r="D1588" s="90">
        <v>2958465</v>
      </c>
    </row>
    <row r="1589" spans="1:4" ht="15">
      <c r="A1589" s="73">
        <v>1933</v>
      </c>
      <c r="B1589" s="73" t="s">
        <v>133</v>
      </c>
      <c r="C1589" s="90">
        <v>32874</v>
      </c>
      <c r="D1589" s="90">
        <v>2958465</v>
      </c>
    </row>
    <row r="1590" spans="1:4" ht="15">
      <c r="A1590" s="73">
        <v>1934</v>
      </c>
      <c r="B1590" s="73" t="s">
        <v>134</v>
      </c>
      <c r="C1590" s="90">
        <v>32874</v>
      </c>
      <c r="D1590" s="90">
        <v>2958465</v>
      </c>
    </row>
    <row r="1591" spans="1:4" ht="15">
      <c r="A1591" s="73">
        <v>1935</v>
      </c>
      <c r="B1591" s="73" t="s">
        <v>134</v>
      </c>
      <c r="C1591" s="90">
        <v>32874</v>
      </c>
      <c r="D1591" s="90">
        <v>2958465</v>
      </c>
    </row>
    <row r="1592" spans="1:4" ht="15">
      <c r="A1592" s="73">
        <v>1936</v>
      </c>
      <c r="B1592" s="73" t="s">
        <v>134</v>
      </c>
      <c r="C1592" s="90">
        <v>32874</v>
      </c>
      <c r="D1592" s="90">
        <v>2958465</v>
      </c>
    </row>
    <row r="1593" spans="1:4" ht="15">
      <c r="A1593" s="73">
        <v>1937</v>
      </c>
      <c r="B1593" s="73" t="s">
        <v>134</v>
      </c>
      <c r="C1593" s="90">
        <v>32874</v>
      </c>
      <c r="D1593" s="90">
        <v>2958465</v>
      </c>
    </row>
    <row r="1594" spans="1:4" ht="15">
      <c r="A1594" s="73">
        <v>1938</v>
      </c>
      <c r="B1594" s="73" t="s">
        <v>134</v>
      </c>
      <c r="C1594" s="90">
        <v>32874</v>
      </c>
      <c r="D1594" s="90">
        <v>2958465</v>
      </c>
    </row>
    <row r="1595" spans="1:4" ht="15">
      <c r="A1595" s="73">
        <v>1939</v>
      </c>
      <c r="B1595" s="73" t="s">
        <v>134</v>
      </c>
      <c r="C1595" s="90">
        <v>32874</v>
      </c>
      <c r="D1595" s="90">
        <v>2958465</v>
      </c>
    </row>
    <row r="1596" spans="1:4" ht="15">
      <c r="A1596" s="73">
        <v>1940</v>
      </c>
      <c r="B1596" s="73" t="s">
        <v>133</v>
      </c>
      <c r="C1596" s="90">
        <v>32874</v>
      </c>
      <c r="D1596" s="90">
        <v>2958465</v>
      </c>
    </row>
    <row r="1597" spans="1:4" ht="15">
      <c r="A1597" s="73">
        <v>1941</v>
      </c>
      <c r="B1597" s="73" t="s">
        <v>134</v>
      </c>
      <c r="C1597" s="90">
        <v>32874</v>
      </c>
      <c r="D1597" s="90">
        <v>2958465</v>
      </c>
    </row>
    <row r="1598" spans="1:4" ht="15">
      <c r="A1598" s="73">
        <v>1942</v>
      </c>
      <c r="B1598" s="73" t="s">
        <v>133</v>
      </c>
      <c r="C1598" s="90">
        <v>32874</v>
      </c>
      <c r="D1598" s="90">
        <v>2958465</v>
      </c>
    </row>
    <row r="1599" spans="1:4" ht="15">
      <c r="A1599" s="73">
        <v>1943</v>
      </c>
      <c r="B1599" s="73" t="s">
        <v>133</v>
      </c>
      <c r="C1599" s="90">
        <v>32874</v>
      </c>
      <c r="D1599" s="90">
        <v>2958465</v>
      </c>
    </row>
    <row r="1600" spans="1:4" ht="15">
      <c r="A1600" s="73">
        <v>1944</v>
      </c>
      <c r="B1600" s="73" t="s">
        <v>134</v>
      </c>
      <c r="C1600" s="90">
        <v>32874</v>
      </c>
      <c r="D1600" s="90">
        <v>2958465</v>
      </c>
    </row>
    <row r="1601" spans="1:4" ht="15">
      <c r="A1601" s="73">
        <v>1945</v>
      </c>
      <c r="B1601" s="73" t="s">
        <v>134</v>
      </c>
      <c r="C1601" s="90">
        <v>32874</v>
      </c>
      <c r="D1601" s="90">
        <v>2958465</v>
      </c>
    </row>
    <row r="1602" spans="1:4" ht="15">
      <c r="A1602" s="73">
        <v>1946</v>
      </c>
      <c r="B1602" s="73" t="s">
        <v>134</v>
      </c>
      <c r="C1602" s="90">
        <v>32874</v>
      </c>
      <c r="D1602" s="90">
        <v>2958465</v>
      </c>
    </row>
    <row r="1603" spans="1:4" ht="15">
      <c r="A1603" s="73">
        <v>1947</v>
      </c>
      <c r="B1603" s="73" t="s">
        <v>134</v>
      </c>
      <c r="C1603" s="90">
        <v>32874</v>
      </c>
      <c r="D1603" s="90">
        <v>2958465</v>
      </c>
    </row>
    <row r="1604" spans="1:4" ht="15">
      <c r="A1604" s="73">
        <v>1948</v>
      </c>
      <c r="B1604" s="73" t="s">
        <v>134</v>
      </c>
      <c r="C1604" s="90">
        <v>32874</v>
      </c>
      <c r="D1604" s="90">
        <v>2958465</v>
      </c>
    </row>
    <row r="1605" spans="1:4" ht="15">
      <c r="A1605" s="73">
        <v>1949</v>
      </c>
      <c r="B1605" s="73" t="s">
        <v>133</v>
      </c>
      <c r="C1605" s="90">
        <v>32874</v>
      </c>
      <c r="D1605" s="90">
        <v>2958465</v>
      </c>
    </row>
    <row r="1606" spans="1:4" ht="15">
      <c r="A1606" s="73">
        <v>1950</v>
      </c>
      <c r="B1606" s="73" t="s">
        <v>134</v>
      </c>
      <c r="C1606" s="90">
        <v>32874</v>
      </c>
      <c r="D1606" s="90">
        <v>2958465</v>
      </c>
    </row>
    <row r="1607" spans="1:4" ht="15">
      <c r="A1607" s="73">
        <v>1951</v>
      </c>
      <c r="B1607" s="73" t="s">
        <v>134</v>
      </c>
      <c r="C1607" s="90">
        <v>32874</v>
      </c>
      <c r="D1607" s="90">
        <v>2958465</v>
      </c>
    </row>
    <row r="1608" spans="1:4" ht="15">
      <c r="A1608" s="73">
        <v>1952</v>
      </c>
      <c r="B1608" s="73" t="s">
        <v>134</v>
      </c>
      <c r="C1608" s="90">
        <v>32874</v>
      </c>
      <c r="D1608" s="90">
        <v>2958465</v>
      </c>
    </row>
    <row r="1609" spans="1:4" ht="15">
      <c r="A1609" s="73">
        <v>1953</v>
      </c>
      <c r="B1609" s="73" t="s">
        <v>134</v>
      </c>
      <c r="C1609" s="90">
        <v>32874</v>
      </c>
      <c r="D1609" s="90">
        <v>2958465</v>
      </c>
    </row>
    <row r="1610" spans="1:4" ht="15">
      <c r="A1610" s="73">
        <v>1954</v>
      </c>
      <c r="B1610" s="73" t="s">
        <v>134</v>
      </c>
      <c r="C1610" s="90">
        <v>32874</v>
      </c>
      <c r="D1610" s="90">
        <v>2958465</v>
      </c>
    </row>
    <row r="1611" spans="1:4" ht="15">
      <c r="A1611" s="73">
        <v>1955</v>
      </c>
      <c r="B1611" s="73" t="s">
        <v>133</v>
      </c>
      <c r="C1611" s="90">
        <v>32874</v>
      </c>
      <c r="D1611" s="90">
        <v>2958465</v>
      </c>
    </row>
    <row r="1612" spans="1:4" ht="15">
      <c r="A1612" s="73">
        <v>1956</v>
      </c>
      <c r="B1612" s="73" t="s">
        <v>134</v>
      </c>
      <c r="C1612" s="90">
        <v>32874</v>
      </c>
      <c r="D1612" s="90">
        <v>2958465</v>
      </c>
    </row>
    <row r="1613" spans="1:4" ht="15">
      <c r="A1613" s="73">
        <v>1957</v>
      </c>
      <c r="B1613" s="73" t="s">
        <v>134</v>
      </c>
      <c r="C1613" s="90">
        <v>32874</v>
      </c>
      <c r="D1613" s="90">
        <v>2958465</v>
      </c>
    </row>
    <row r="1614" spans="1:4" ht="15">
      <c r="A1614" s="73">
        <v>1958</v>
      </c>
      <c r="B1614" s="73" t="s">
        <v>134</v>
      </c>
      <c r="C1614" s="90">
        <v>32874</v>
      </c>
      <c r="D1614" s="90">
        <v>2958465</v>
      </c>
    </row>
    <row r="1615" spans="1:4" ht="15">
      <c r="A1615" s="73">
        <v>1959</v>
      </c>
      <c r="B1615" s="73" t="s">
        <v>134</v>
      </c>
      <c r="C1615" s="90">
        <v>32874</v>
      </c>
      <c r="D1615" s="90">
        <v>2958465</v>
      </c>
    </row>
    <row r="1616" spans="1:4" ht="15">
      <c r="A1616" s="73">
        <v>1960</v>
      </c>
      <c r="B1616" s="73" t="s">
        <v>133</v>
      </c>
      <c r="C1616" s="90">
        <v>32874</v>
      </c>
      <c r="D1616" s="90">
        <v>2958465</v>
      </c>
    </row>
    <row r="1617" spans="1:4" ht="15">
      <c r="A1617" s="73">
        <v>1962</v>
      </c>
      <c r="B1617" s="73" t="s">
        <v>134</v>
      </c>
      <c r="C1617" s="90">
        <v>32874</v>
      </c>
      <c r="D1617" s="90">
        <v>2958465</v>
      </c>
    </row>
    <row r="1618" spans="1:4" ht="15">
      <c r="A1618" s="73">
        <v>1963</v>
      </c>
      <c r="B1618" s="73" t="s">
        <v>134</v>
      </c>
      <c r="C1618" s="90">
        <v>32874</v>
      </c>
      <c r="D1618" s="90">
        <v>2958465</v>
      </c>
    </row>
    <row r="1619" spans="1:4" ht="15">
      <c r="A1619" s="73">
        <v>1964</v>
      </c>
      <c r="B1619" s="73" t="s">
        <v>134</v>
      </c>
      <c r="C1619" s="90">
        <v>32874</v>
      </c>
      <c r="D1619" s="90">
        <v>2958465</v>
      </c>
    </row>
    <row r="1620" spans="1:4" ht="15">
      <c r="A1620" s="73">
        <v>1965</v>
      </c>
      <c r="B1620" s="73" t="s">
        <v>134</v>
      </c>
      <c r="C1620" s="90">
        <v>32874</v>
      </c>
      <c r="D1620" s="90">
        <v>2958465</v>
      </c>
    </row>
    <row r="1621" spans="1:4" ht="15">
      <c r="A1621" s="73">
        <v>1966</v>
      </c>
      <c r="B1621" s="73" t="s">
        <v>134</v>
      </c>
      <c r="C1621" s="90">
        <v>32874</v>
      </c>
      <c r="D1621" s="90">
        <v>2958465</v>
      </c>
    </row>
    <row r="1622" spans="1:4" ht="15">
      <c r="A1622" s="73">
        <v>1967</v>
      </c>
      <c r="B1622" s="73" t="s">
        <v>134</v>
      </c>
      <c r="C1622" s="90">
        <v>32874</v>
      </c>
      <c r="D1622" s="90">
        <v>2958465</v>
      </c>
    </row>
    <row r="1623" spans="1:4" ht="15">
      <c r="A1623" s="73">
        <v>1968</v>
      </c>
      <c r="B1623" s="73" t="s">
        <v>134</v>
      </c>
      <c r="C1623" s="90">
        <v>32874</v>
      </c>
      <c r="D1623" s="90">
        <v>2958465</v>
      </c>
    </row>
    <row r="1624" spans="1:4" ht="15">
      <c r="A1624" s="73">
        <v>1969</v>
      </c>
      <c r="B1624" s="73" t="s">
        <v>134</v>
      </c>
      <c r="C1624" s="90">
        <v>32874</v>
      </c>
      <c r="D1624" s="90">
        <v>2958465</v>
      </c>
    </row>
    <row r="1625" spans="1:4" ht="15">
      <c r="A1625" s="73">
        <v>1970</v>
      </c>
      <c r="B1625" s="73" t="s">
        <v>134</v>
      </c>
      <c r="C1625" s="90">
        <v>32874</v>
      </c>
      <c r="D1625" s="90">
        <v>2958465</v>
      </c>
    </row>
    <row r="1626" spans="1:4" ht="15">
      <c r="A1626" s="73">
        <v>1971</v>
      </c>
      <c r="B1626" s="73" t="s">
        <v>134</v>
      </c>
      <c r="C1626" s="90">
        <v>32874</v>
      </c>
      <c r="D1626" s="90">
        <v>2958465</v>
      </c>
    </row>
    <row r="1627" spans="1:4" ht="15">
      <c r="A1627" s="73">
        <v>1972</v>
      </c>
      <c r="B1627" s="73" t="s">
        <v>134</v>
      </c>
      <c r="C1627" s="90">
        <v>32874</v>
      </c>
      <c r="D1627" s="90">
        <v>2958465</v>
      </c>
    </row>
    <row r="1628" spans="1:4" ht="15">
      <c r="A1628" s="73">
        <v>1973</v>
      </c>
      <c r="B1628" s="73" t="s">
        <v>134</v>
      </c>
      <c r="C1628" s="90">
        <v>32874</v>
      </c>
      <c r="D1628" s="90">
        <v>2958465</v>
      </c>
    </row>
    <row r="1629" spans="1:4" ht="15">
      <c r="A1629" s="73">
        <v>1974</v>
      </c>
      <c r="B1629" s="73" t="s">
        <v>134</v>
      </c>
      <c r="C1629" s="90">
        <v>32874</v>
      </c>
      <c r="D1629" s="90">
        <v>2958465</v>
      </c>
    </row>
    <row r="1630" spans="1:4" ht="15">
      <c r="A1630" s="73">
        <v>1975</v>
      </c>
      <c r="B1630" s="73" t="s">
        <v>134</v>
      </c>
      <c r="C1630" s="90">
        <v>32874</v>
      </c>
      <c r="D1630" s="90">
        <v>2958465</v>
      </c>
    </row>
    <row r="1631" spans="1:4" ht="15">
      <c r="A1631" s="73">
        <v>1976</v>
      </c>
      <c r="B1631" s="73" t="s">
        <v>134</v>
      </c>
      <c r="C1631" s="90">
        <v>32874</v>
      </c>
      <c r="D1631" s="90">
        <v>2958465</v>
      </c>
    </row>
    <row r="1632" spans="1:4" ht="15">
      <c r="A1632" s="73">
        <v>1977</v>
      </c>
      <c r="B1632" s="73" t="s">
        <v>133</v>
      </c>
      <c r="C1632" s="90">
        <v>32874</v>
      </c>
      <c r="D1632" s="90">
        <v>2958465</v>
      </c>
    </row>
    <row r="1633" spans="1:4" ht="15">
      <c r="A1633" s="73">
        <v>1978</v>
      </c>
      <c r="B1633" s="73" t="s">
        <v>134</v>
      </c>
      <c r="C1633" s="90">
        <v>32874</v>
      </c>
      <c r="D1633" s="90">
        <v>2958465</v>
      </c>
    </row>
    <row r="1634" spans="1:4" ht="15">
      <c r="A1634" s="73">
        <v>1979</v>
      </c>
      <c r="B1634" s="73" t="s">
        <v>134</v>
      </c>
      <c r="C1634" s="90">
        <v>32874</v>
      </c>
      <c r="D1634" s="90">
        <v>2958465</v>
      </c>
    </row>
    <row r="1635" spans="1:4" ht="15">
      <c r="A1635" s="73">
        <v>1980</v>
      </c>
      <c r="B1635" s="73" t="s">
        <v>133</v>
      </c>
      <c r="C1635" s="90">
        <v>32874</v>
      </c>
      <c r="D1635" s="90">
        <v>2958465</v>
      </c>
    </row>
    <row r="1636" spans="1:4" ht="15">
      <c r="A1636" s="73">
        <v>1981</v>
      </c>
      <c r="B1636" s="73" t="s">
        <v>134</v>
      </c>
      <c r="C1636" s="90">
        <v>32874</v>
      </c>
      <c r="D1636" s="90">
        <v>2958465</v>
      </c>
    </row>
    <row r="1637" spans="1:4" ht="15">
      <c r="A1637" s="73">
        <v>1982</v>
      </c>
      <c r="B1637" s="73" t="s">
        <v>134</v>
      </c>
      <c r="C1637" s="90">
        <v>32874</v>
      </c>
      <c r="D1637" s="90">
        <v>2958465</v>
      </c>
    </row>
    <row r="1638" spans="1:4" ht="15">
      <c r="A1638" s="73">
        <v>1983</v>
      </c>
      <c r="B1638" s="73" t="s">
        <v>134</v>
      </c>
      <c r="C1638" s="90">
        <v>32874</v>
      </c>
      <c r="D1638" s="90">
        <v>2958465</v>
      </c>
    </row>
    <row r="1639" spans="1:4" ht="15">
      <c r="A1639" s="73">
        <v>1984</v>
      </c>
      <c r="B1639" s="73" t="s">
        <v>134</v>
      </c>
      <c r="C1639" s="90">
        <v>32874</v>
      </c>
      <c r="D1639" s="90">
        <v>2958465</v>
      </c>
    </row>
    <row r="1640" spans="1:4" ht="15">
      <c r="A1640" s="73">
        <v>1985</v>
      </c>
      <c r="B1640" s="73" t="s">
        <v>134</v>
      </c>
      <c r="C1640" s="90">
        <v>32874</v>
      </c>
      <c r="D1640" s="90">
        <v>2958465</v>
      </c>
    </row>
    <row r="1641" spans="1:4" ht="15">
      <c r="A1641" s="73">
        <v>1986</v>
      </c>
      <c r="B1641" s="73" t="s">
        <v>134</v>
      </c>
      <c r="C1641" s="90">
        <v>32874</v>
      </c>
      <c r="D1641" s="90">
        <v>2958465</v>
      </c>
    </row>
    <row r="1642" spans="1:4" ht="15">
      <c r="A1642" s="73">
        <v>1987</v>
      </c>
      <c r="B1642" s="73" t="s">
        <v>134</v>
      </c>
      <c r="C1642" s="90">
        <v>32874</v>
      </c>
      <c r="D1642" s="90">
        <v>2958465</v>
      </c>
    </row>
    <row r="1643" spans="1:4" ht="15">
      <c r="A1643" s="73">
        <v>1988</v>
      </c>
      <c r="B1643" s="73" t="s">
        <v>133</v>
      </c>
      <c r="C1643" s="90">
        <v>32874</v>
      </c>
      <c r="D1643" s="90">
        <v>2958465</v>
      </c>
    </row>
    <row r="1644" spans="1:4" ht="15">
      <c r="A1644" s="73">
        <v>1989</v>
      </c>
      <c r="B1644" s="73" t="s">
        <v>134</v>
      </c>
      <c r="C1644" s="90">
        <v>32874</v>
      </c>
      <c r="D1644" s="90">
        <v>2958465</v>
      </c>
    </row>
    <row r="1645" spans="1:4" ht="15">
      <c r="A1645" s="73">
        <v>1990</v>
      </c>
      <c r="B1645" s="73" t="s">
        <v>133</v>
      </c>
      <c r="C1645" s="90">
        <v>32874</v>
      </c>
      <c r="D1645" s="90">
        <v>2958465</v>
      </c>
    </row>
    <row r="1646" spans="1:4" ht="15">
      <c r="A1646" s="73">
        <v>1991</v>
      </c>
      <c r="B1646" s="73" t="s">
        <v>134</v>
      </c>
      <c r="C1646" s="90">
        <v>32874</v>
      </c>
      <c r="D1646" s="90">
        <v>2958465</v>
      </c>
    </row>
    <row r="1647" spans="1:4" ht="15">
      <c r="A1647" s="73">
        <v>1992</v>
      </c>
      <c r="B1647" s="73" t="s">
        <v>134</v>
      </c>
      <c r="C1647" s="90">
        <v>32874</v>
      </c>
      <c r="D1647" s="90">
        <v>2958465</v>
      </c>
    </row>
    <row r="1648" spans="1:4" ht="15">
      <c r="A1648" s="73">
        <v>1993</v>
      </c>
      <c r="B1648" s="73" t="s">
        <v>134</v>
      </c>
      <c r="C1648" s="90">
        <v>32874</v>
      </c>
      <c r="D1648" s="90">
        <v>2958465</v>
      </c>
    </row>
    <row r="1649" spans="1:4" ht="15">
      <c r="A1649" s="73">
        <v>1994</v>
      </c>
      <c r="B1649" s="73" t="s">
        <v>133</v>
      </c>
      <c r="C1649" s="90">
        <v>32874</v>
      </c>
      <c r="D1649" s="90">
        <v>2958465</v>
      </c>
    </row>
    <row r="1650" spans="1:4" ht="15">
      <c r="A1650" s="73">
        <v>1995</v>
      </c>
      <c r="B1650" s="73" t="s">
        <v>134</v>
      </c>
      <c r="C1650" s="90">
        <v>32874</v>
      </c>
      <c r="D1650" s="90">
        <v>2958465</v>
      </c>
    </row>
    <row r="1651" spans="1:4" ht="15">
      <c r="A1651" s="73">
        <v>1996</v>
      </c>
      <c r="B1651" s="73" t="s">
        <v>134</v>
      </c>
      <c r="C1651" s="90">
        <v>32874</v>
      </c>
      <c r="D1651" s="90">
        <v>2958465</v>
      </c>
    </row>
    <row r="1652" spans="1:4" ht="15">
      <c r="A1652" s="73">
        <v>1997</v>
      </c>
      <c r="B1652" s="73" t="s">
        <v>134</v>
      </c>
      <c r="C1652" s="90">
        <v>32874</v>
      </c>
      <c r="D1652" s="90">
        <v>2958465</v>
      </c>
    </row>
    <row r="1653" spans="1:4" ht="15">
      <c r="A1653" s="73">
        <v>1998</v>
      </c>
      <c r="B1653" s="73" t="s">
        <v>134</v>
      </c>
      <c r="C1653" s="90">
        <v>32874</v>
      </c>
      <c r="D1653" s="90">
        <v>2958465</v>
      </c>
    </row>
    <row r="1654" spans="1:4" ht="15">
      <c r="A1654" s="73">
        <v>2000</v>
      </c>
      <c r="B1654" s="73" t="s">
        <v>134</v>
      </c>
      <c r="C1654" s="90">
        <v>32874</v>
      </c>
      <c r="D1654" s="90">
        <v>2958465</v>
      </c>
    </row>
    <row r="1655" spans="1:4" ht="15">
      <c r="A1655" s="73">
        <v>2001</v>
      </c>
      <c r="B1655" s="73" t="s">
        <v>133</v>
      </c>
      <c r="C1655" s="90">
        <v>32874</v>
      </c>
      <c r="D1655" s="90">
        <v>2958465</v>
      </c>
    </row>
    <row r="1656" spans="1:4" ht="15">
      <c r="A1656" s="73">
        <v>2002</v>
      </c>
      <c r="B1656" s="73" t="s">
        <v>134</v>
      </c>
      <c r="C1656" s="90">
        <v>32874</v>
      </c>
      <c r="D1656" s="90">
        <v>2958465</v>
      </c>
    </row>
    <row r="1657" spans="1:4" ht="15">
      <c r="A1657" s="73">
        <v>2003</v>
      </c>
      <c r="B1657" s="73" t="s">
        <v>134</v>
      </c>
      <c r="C1657" s="90">
        <v>32874</v>
      </c>
      <c r="D1657" s="90">
        <v>2958465</v>
      </c>
    </row>
    <row r="1658" spans="1:4" ht="15">
      <c r="A1658" s="73">
        <v>2004</v>
      </c>
      <c r="B1658" s="73" t="s">
        <v>134</v>
      </c>
      <c r="C1658" s="90">
        <v>32874</v>
      </c>
      <c r="D1658" s="90">
        <v>2958465</v>
      </c>
    </row>
    <row r="1659" spans="1:4" ht="15">
      <c r="A1659" s="73">
        <v>2005</v>
      </c>
      <c r="B1659" s="73" t="s">
        <v>134</v>
      </c>
      <c r="C1659" s="90">
        <v>32874</v>
      </c>
      <c r="D1659" s="90">
        <v>2958465</v>
      </c>
    </row>
    <row r="1660" spans="1:4" ht="15">
      <c r="A1660" s="73">
        <v>2006</v>
      </c>
      <c r="B1660" s="73" t="s">
        <v>133</v>
      </c>
      <c r="C1660" s="90">
        <v>32874</v>
      </c>
      <c r="D1660" s="90">
        <v>2958465</v>
      </c>
    </row>
    <row r="1661" spans="1:4" ht="15">
      <c r="A1661" s="73">
        <v>2007</v>
      </c>
      <c r="B1661" s="73" t="s">
        <v>134</v>
      </c>
      <c r="C1661" s="90">
        <v>32874</v>
      </c>
      <c r="D1661" s="90">
        <v>2958465</v>
      </c>
    </row>
    <row r="1662" spans="1:4" ht="15">
      <c r="A1662" s="73">
        <v>2008</v>
      </c>
      <c r="B1662" s="73" t="s">
        <v>133</v>
      </c>
      <c r="C1662" s="90">
        <v>32874</v>
      </c>
      <c r="D1662" s="90">
        <v>2958465</v>
      </c>
    </row>
    <row r="1663" spans="1:4" ht="15">
      <c r="A1663" s="73">
        <v>2009</v>
      </c>
      <c r="B1663" s="73" t="s">
        <v>134</v>
      </c>
      <c r="C1663" s="90">
        <v>32874</v>
      </c>
      <c r="D1663" s="90">
        <v>2958465</v>
      </c>
    </row>
    <row r="1664" spans="1:4" ht="15">
      <c r="A1664" s="73">
        <v>2011</v>
      </c>
      <c r="B1664" s="73" t="s">
        <v>134</v>
      </c>
      <c r="C1664" s="90">
        <v>32874</v>
      </c>
      <c r="D1664" s="90">
        <v>2958465</v>
      </c>
    </row>
    <row r="1665" spans="1:4" ht="15">
      <c r="A1665" s="73">
        <v>2012</v>
      </c>
      <c r="B1665" s="73" t="s">
        <v>134</v>
      </c>
      <c r="C1665" s="90">
        <v>32874</v>
      </c>
      <c r="D1665" s="90">
        <v>2958465</v>
      </c>
    </row>
    <row r="1666" spans="1:4" ht="15">
      <c r="A1666" s="73">
        <v>2013</v>
      </c>
      <c r="B1666" s="73" t="s">
        <v>134</v>
      </c>
      <c r="C1666" s="90">
        <v>32874</v>
      </c>
      <c r="D1666" s="90">
        <v>2958465</v>
      </c>
    </row>
    <row r="1667" spans="1:4" ht="15">
      <c r="A1667" s="73">
        <v>2014</v>
      </c>
      <c r="B1667" s="73" t="s">
        <v>134</v>
      </c>
      <c r="C1667" s="90">
        <v>32874</v>
      </c>
      <c r="D1667" s="90">
        <v>2958465</v>
      </c>
    </row>
    <row r="1668" spans="1:4" ht="15">
      <c r="A1668" s="73">
        <v>2015</v>
      </c>
      <c r="B1668" s="73" t="s">
        <v>134</v>
      </c>
      <c r="C1668" s="90">
        <v>32874</v>
      </c>
      <c r="D1668" s="90">
        <v>2958465</v>
      </c>
    </row>
    <row r="1669" spans="1:4" ht="15">
      <c r="A1669" s="73">
        <v>2016</v>
      </c>
      <c r="B1669" s="73" t="s">
        <v>134</v>
      </c>
      <c r="C1669" s="90">
        <v>32874</v>
      </c>
      <c r="D1669" s="90">
        <v>2958465</v>
      </c>
    </row>
    <row r="1670" spans="1:4" ht="15">
      <c r="A1670" s="73">
        <v>2017</v>
      </c>
      <c r="B1670" s="73" t="s">
        <v>133</v>
      </c>
      <c r="C1670" s="90">
        <v>32874</v>
      </c>
      <c r="D1670" s="90">
        <v>2958465</v>
      </c>
    </row>
    <row r="1671" spans="1:4" ht="15">
      <c r="A1671" s="73">
        <v>2018</v>
      </c>
      <c r="B1671" s="73" t="s">
        <v>134</v>
      </c>
      <c r="C1671" s="90">
        <v>32874</v>
      </c>
      <c r="D1671" s="90">
        <v>2958465</v>
      </c>
    </row>
    <row r="1672" spans="1:4" ht="15">
      <c r="A1672" s="73">
        <v>2019</v>
      </c>
      <c r="B1672" s="73" t="s">
        <v>134</v>
      </c>
      <c r="C1672" s="90">
        <v>32874</v>
      </c>
      <c r="D1672" s="90">
        <v>2958465</v>
      </c>
    </row>
    <row r="1673" spans="1:4" ht="15">
      <c r="A1673" s="73">
        <v>2020</v>
      </c>
      <c r="B1673" s="73" t="s">
        <v>134</v>
      </c>
      <c r="C1673" s="90">
        <v>32874</v>
      </c>
      <c r="D1673" s="90">
        <v>2958465</v>
      </c>
    </row>
    <row r="1674" spans="1:4" ht="15">
      <c r="A1674" s="73">
        <v>2021</v>
      </c>
      <c r="B1674" s="73" t="s">
        <v>134</v>
      </c>
      <c r="C1674" s="90">
        <v>32874</v>
      </c>
      <c r="D1674" s="90">
        <v>2958465</v>
      </c>
    </row>
    <row r="1675" spans="1:4" ht="15">
      <c r="A1675" s="73">
        <v>2022</v>
      </c>
      <c r="B1675" s="73" t="s">
        <v>134</v>
      </c>
      <c r="C1675" s="90">
        <v>32874</v>
      </c>
      <c r="D1675" s="90">
        <v>2958465</v>
      </c>
    </row>
    <row r="1676" spans="1:4" ht="15">
      <c r="A1676" s="73">
        <v>2023</v>
      </c>
      <c r="B1676" s="73" t="s">
        <v>134</v>
      </c>
      <c r="C1676" s="90">
        <v>32874</v>
      </c>
      <c r="D1676" s="90">
        <v>2958465</v>
      </c>
    </row>
    <row r="1677" spans="1:4" ht="15">
      <c r="A1677" s="73">
        <v>2024</v>
      </c>
      <c r="B1677" s="73" t="s">
        <v>134</v>
      </c>
      <c r="C1677" s="90">
        <v>32874</v>
      </c>
      <c r="D1677" s="90">
        <v>2958465</v>
      </c>
    </row>
    <row r="1678" spans="1:4" ht="15">
      <c r="A1678" s="73">
        <v>2025</v>
      </c>
      <c r="B1678" s="73" t="s">
        <v>134</v>
      </c>
      <c r="C1678" s="90">
        <v>32874</v>
      </c>
      <c r="D1678" s="90">
        <v>2958465</v>
      </c>
    </row>
    <row r="1679" spans="1:4" ht="15">
      <c r="A1679" s="73">
        <v>2026</v>
      </c>
      <c r="B1679" s="73" t="s">
        <v>133</v>
      </c>
      <c r="C1679" s="90">
        <v>32874</v>
      </c>
      <c r="D1679" s="90">
        <v>2958465</v>
      </c>
    </row>
    <row r="1680" spans="1:4" ht="15">
      <c r="A1680" s="73">
        <v>2027</v>
      </c>
      <c r="B1680" s="73" t="s">
        <v>134</v>
      </c>
      <c r="C1680" s="90">
        <v>32874</v>
      </c>
      <c r="D1680" s="90">
        <v>2958465</v>
      </c>
    </row>
    <row r="1681" spans="1:4" ht="15">
      <c r="A1681" s="73">
        <v>2028</v>
      </c>
      <c r="B1681" s="73" t="s">
        <v>133</v>
      </c>
      <c r="C1681" s="90">
        <v>32874</v>
      </c>
      <c r="D1681" s="90">
        <v>2958465</v>
      </c>
    </row>
    <row r="1682" spans="1:4" ht="15">
      <c r="A1682" s="73">
        <v>2029</v>
      </c>
      <c r="B1682" s="73" t="s">
        <v>134</v>
      </c>
      <c r="C1682" s="90">
        <v>32874</v>
      </c>
      <c r="D1682" s="90">
        <v>2958465</v>
      </c>
    </row>
    <row r="1683" spans="1:4" ht="15">
      <c r="A1683" s="73">
        <v>2030</v>
      </c>
      <c r="B1683" s="73" t="s">
        <v>134</v>
      </c>
      <c r="C1683" s="90">
        <v>32874</v>
      </c>
      <c r="D1683" s="90">
        <v>2958465</v>
      </c>
    </row>
    <row r="1684" spans="1:4" ht="15">
      <c r="A1684" s="73">
        <v>2031</v>
      </c>
      <c r="B1684" s="73" t="s">
        <v>134</v>
      </c>
      <c r="C1684" s="90">
        <v>32874</v>
      </c>
      <c r="D1684" s="90">
        <v>2958465</v>
      </c>
    </row>
    <row r="1685" spans="1:4" ht="15">
      <c r="A1685" s="73">
        <v>2032</v>
      </c>
      <c r="B1685" s="73" t="s">
        <v>133</v>
      </c>
      <c r="C1685" s="90">
        <v>32874</v>
      </c>
      <c r="D1685" s="90">
        <v>2958465</v>
      </c>
    </row>
    <row r="1686" spans="1:4" ht="15">
      <c r="A1686" s="73">
        <v>2033</v>
      </c>
      <c r="B1686" s="73" t="s">
        <v>133</v>
      </c>
      <c r="C1686" s="90">
        <v>32874</v>
      </c>
      <c r="D1686" s="90">
        <v>2958465</v>
      </c>
    </row>
    <row r="1687" spans="1:4" ht="15">
      <c r="A1687" s="73">
        <v>2034</v>
      </c>
      <c r="B1687" s="73" t="s">
        <v>134</v>
      </c>
      <c r="C1687" s="90">
        <v>32874</v>
      </c>
      <c r="D1687" s="90">
        <v>2958465</v>
      </c>
    </row>
    <row r="1688" spans="1:4" ht="15">
      <c r="A1688" s="73">
        <v>2035</v>
      </c>
      <c r="B1688" s="73" t="s">
        <v>134</v>
      </c>
      <c r="C1688" s="90">
        <v>32874</v>
      </c>
      <c r="D1688" s="90">
        <v>2958465</v>
      </c>
    </row>
    <row r="1689" spans="1:4" ht="15">
      <c r="A1689" s="73">
        <v>2036</v>
      </c>
      <c r="B1689" s="73" t="s">
        <v>134</v>
      </c>
      <c r="C1689" s="90">
        <v>32874</v>
      </c>
      <c r="D1689" s="90">
        <v>2958465</v>
      </c>
    </row>
    <row r="1690" spans="1:4" ht="15">
      <c r="A1690" s="73">
        <v>2037</v>
      </c>
      <c r="B1690" s="73" t="s">
        <v>134</v>
      </c>
      <c r="C1690" s="90">
        <v>32874</v>
      </c>
      <c r="D1690" s="90">
        <v>2958465</v>
      </c>
    </row>
    <row r="1691" spans="1:4" ht="15">
      <c r="A1691" s="73">
        <v>2038</v>
      </c>
      <c r="B1691" s="73" t="s">
        <v>134</v>
      </c>
      <c r="C1691" s="90">
        <v>32874</v>
      </c>
      <c r="D1691" s="90">
        <v>2958465</v>
      </c>
    </row>
    <row r="1692" spans="1:4" ht="15">
      <c r="A1692" s="73">
        <v>2039</v>
      </c>
      <c r="B1692" s="73" t="s">
        <v>134</v>
      </c>
      <c r="C1692" s="90">
        <v>32874</v>
      </c>
      <c r="D1692" s="90">
        <v>2958465</v>
      </c>
    </row>
    <row r="1693" spans="1:4" ht="15">
      <c r="A1693" s="73">
        <v>2040</v>
      </c>
      <c r="B1693" s="73" t="s">
        <v>133</v>
      </c>
      <c r="C1693" s="90">
        <v>32874</v>
      </c>
      <c r="D1693" s="90">
        <v>2958465</v>
      </c>
    </row>
    <row r="1694" spans="1:4" ht="15">
      <c r="A1694" s="73">
        <v>2041</v>
      </c>
      <c r="B1694" s="73" t="s">
        <v>134</v>
      </c>
      <c r="C1694" s="90">
        <v>32874</v>
      </c>
      <c r="D1694" s="90">
        <v>2958465</v>
      </c>
    </row>
    <row r="1695" spans="1:4" ht="15">
      <c r="A1695" s="73">
        <v>2042</v>
      </c>
      <c r="B1695" s="73" t="s">
        <v>134</v>
      </c>
      <c r="C1695" s="90">
        <v>32874</v>
      </c>
      <c r="D1695" s="90">
        <v>2958465</v>
      </c>
    </row>
    <row r="1696" spans="1:4" ht="15">
      <c r="A1696" s="73">
        <v>2043</v>
      </c>
      <c r="B1696" s="73" t="s">
        <v>134</v>
      </c>
      <c r="C1696" s="90">
        <v>32874</v>
      </c>
      <c r="D1696" s="90">
        <v>2958465</v>
      </c>
    </row>
    <row r="1697" spans="1:4" ht="15">
      <c r="A1697" s="73">
        <v>2044</v>
      </c>
      <c r="B1697" s="73" t="s">
        <v>134</v>
      </c>
      <c r="C1697" s="90">
        <v>32874</v>
      </c>
      <c r="D1697" s="90">
        <v>2958465</v>
      </c>
    </row>
    <row r="1698" spans="1:4" ht="15">
      <c r="A1698" s="73">
        <v>2045</v>
      </c>
      <c r="B1698" s="73" t="s">
        <v>134</v>
      </c>
      <c r="C1698" s="90">
        <v>32874</v>
      </c>
      <c r="D1698" s="90">
        <v>2958465</v>
      </c>
    </row>
    <row r="1699" spans="1:4" ht="15">
      <c r="A1699" s="73">
        <v>2046</v>
      </c>
      <c r="B1699" s="73" t="s">
        <v>134</v>
      </c>
      <c r="C1699" s="90">
        <v>32874</v>
      </c>
      <c r="D1699" s="90">
        <v>2958465</v>
      </c>
    </row>
    <row r="1700" spans="1:4" ht="15">
      <c r="A1700" s="73">
        <v>2047</v>
      </c>
      <c r="B1700" s="73" t="s">
        <v>134</v>
      </c>
      <c r="C1700" s="90">
        <v>32874</v>
      </c>
      <c r="D1700" s="90">
        <v>2958465</v>
      </c>
    </row>
    <row r="1701" spans="1:4" ht="15">
      <c r="A1701" s="73">
        <v>2048</v>
      </c>
      <c r="B1701" s="73" t="s">
        <v>134</v>
      </c>
      <c r="C1701" s="90">
        <v>32874</v>
      </c>
      <c r="D1701" s="90">
        <v>2958465</v>
      </c>
    </row>
    <row r="1702" spans="1:4" ht="15">
      <c r="A1702" s="73">
        <v>2049</v>
      </c>
      <c r="B1702" s="73" t="s">
        <v>134</v>
      </c>
      <c r="C1702" s="90">
        <v>32874</v>
      </c>
      <c r="D1702" s="90">
        <v>2958465</v>
      </c>
    </row>
    <row r="1703" spans="1:4" ht="15">
      <c r="A1703" s="73">
        <v>2050</v>
      </c>
      <c r="B1703" s="73" t="s">
        <v>134</v>
      </c>
      <c r="C1703" s="90">
        <v>32874</v>
      </c>
      <c r="D1703" s="90">
        <v>2958465</v>
      </c>
    </row>
    <row r="1704" spans="1:4" ht="15">
      <c r="A1704" s="73">
        <v>2051</v>
      </c>
      <c r="B1704" s="73" t="s">
        <v>134</v>
      </c>
      <c r="C1704" s="90">
        <v>32874</v>
      </c>
      <c r="D1704" s="90">
        <v>2958465</v>
      </c>
    </row>
    <row r="1705" spans="1:4" ht="15">
      <c r="A1705" s="73">
        <v>2052</v>
      </c>
      <c r="B1705" s="73" t="s">
        <v>134</v>
      </c>
      <c r="C1705" s="90">
        <v>32874</v>
      </c>
      <c r="D1705" s="90">
        <v>2958465</v>
      </c>
    </row>
    <row r="1706" spans="1:4" ht="15">
      <c r="A1706" s="73">
        <v>2053</v>
      </c>
      <c r="B1706" s="73" t="s">
        <v>134</v>
      </c>
      <c r="C1706" s="90">
        <v>32874</v>
      </c>
      <c r="D1706" s="90">
        <v>2958465</v>
      </c>
    </row>
    <row r="1707" spans="1:4" ht="15">
      <c r="A1707" s="73">
        <v>2054</v>
      </c>
      <c r="B1707" s="73" t="s">
        <v>134</v>
      </c>
      <c r="C1707" s="90">
        <v>32874</v>
      </c>
      <c r="D1707" s="90">
        <v>2958465</v>
      </c>
    </row>
    <row r="1708" spans="1:4" ht="15">
      <c r="A1708" s="73">
        <v>2055</v>
      </c>
      <c r="B1708" s="73" t="s">
        <v>134</v>
      </c>
      <c r="C1708" s="90">
        <v>32874</v>
      </c>
      <c r="D1708" s="90">
        <v>2958465</v>
      </c>
    </row>
    <row r="1709" spans="1:4" ht="15">
      <c r="A1709" s="73">
        <v>2056</v>
      </c>
      <c r="B1709" s="73" t="s">
        <v>134</v>
      </c>
      <c r="C1709" s="90">
        <v>32874</v>
      </c>
      <c r="D1709" s="90">
        <v>2958465</v>
      </c>
    </row>
    <row r="1710" spans="1:4" ht="15">
      <c r="A1710" s="73">
        <v>2057</v>
      </c>
      <c r="B1710" s="73" t="s">
        <v>134</v>
      </c>
      <c r="C1710" s="90">
        <v>32874</v>
      </c>
      <c r="D1710" s="90">
        <v>2958465</v>
      </c>
    </row>
    <row r="1711" spans="1:4" ht="15">
      <c r="A1711" s="73">
        <v>2058</v>
      </c>
      <c r="B1711" s="73" t="s">
        <v>134</v>
      </c>
      <c r="C1711" s="90">
        <v>32874</v>
      </c>
      <c r="D1711" s="90">
        <v>2958465</v>
      </c>
    </row>
    <row r="1712" spans="1:4" ht="15">
      <c r="A1712" s="73">
        <v>2059</v>
      </c>
      <c r="B1712" s="73" t="s">
        <v>134</v>
      </c>
      <c r="C1712" s="90">
        <v>32874</v>
      </c>
      <c r="D1712" s="90">
        <v>2958465</v>
      </c>
    </row>
    <row r="1713" spans="1:4" ht="15">
      <c r="A1713" s="73">
        <v>2060</v>
      </c>
      <c r="B1713" s="73" t="s">
        <v>134</v>
      </c>
      <c r="C1713" s="90">
        <v>32874</v>
      </c>
      <c r="D1713" s="90">
        <v>2958465</v>
      </c>
    </row>
    <row r="1714" spans="1:4" ht="15">
      <c r="A1714" s="73">
        <v>2061</v>
      </c>
      <c r="B1714" s="73" t="s">
        <v>134</v>
      </c>
      <c r="C1714" s="90">
        <v>32874</v>
      </c>
      <c r="D1714" s="90">
        <v>2958465</v>
      </c>
    </row>
    <row r="1715" spans="1:4" ht="15">
      <c r="A1715" s="73">
        <v>2062</v>
      </c>
      <c r="B1715" s="73" t="s">
        <v>134</v>
      </c>
      <c r="C1715" s="90">
        <v>32874</v>
      </c>
      <c r="D1715" s="90">
        <v>2958465</v>
      </c>
    </row>
    <row r="1716" spans="1:4" ht="15">
      <c r="A1716" s="73">
        <v>2063</v>
      </c>
      <c r="B1716" s="73" t="s">
        <v>134</v>
      </c>
      <c r="C1716" s="90">
        <v>32874</v>
      </c>
      <c r="D1716" s="90">
        <v>2958465</v>
      </c>
    </row>
    <row r="1717" spans="1:4" ht="15">
      <c r="A1717" s="73">
        <v>2064</v>
      </c>
      <c r="B1717" s="73" t="s">
        <v>134</v>
      </c>
      <c r="C1717" s="90">
        <v>32874</v>
      </c>
      <c r="D1717" s="90">
        <v>2958465</v>
      </c>
    </row>
    <row r="1718" spans="1:4" ht="15">
      <c r="A1718" s="73">
        <v>2065</v>
      </c>
      <c r="B1718" s="73" t="s">
        <v>134</v>
      </c>
      <c r="C1718" s="90">
        <v>32874</v>
      </c>
      <c r="D1718" s="90">
        <v>2958465</v>
      </c>
    </row>
    <row r="1719" spans="1:4" ht="15">
      <c r="A1719" s="73">
        <v>2066</v>
      </c>
      <c r="B1719" s="73" t="s">
        <v>134</v>
      </c>
      <c r="C1719" s="90">
        <v>32874</v>
      </c>
      <c r="D1719" s="90">
        <v>2958465</v>
      </c>
    </row>
    <row r="1720" spans="1:4" ht="15">
      <c r="A1720" s="73">
        <v>2067</v>
      </c>
      <c r="B1720" s="73" t="s">
        <v>134</v>
      </c>
      <c r="C1720" s="90">
        <v>32874</v>
      </c>
      <c r="D1720" s="90">
        <v>2958465</v>
      </c>
    </row>
    <row r="1721" spans="1:4" ht="15">
      <c r="A1721" s="73">
        <v>2068</v>
      </c>
      <c r="B1721" s="73" t="s">
        <v>134</v>
      </c>
      <c r="C1721" s="90">
        <v>32874</v>
      </c>
      <c r="D1721" s="90">
        <v>2958465</v>
      </c>
    </row>
    <row r="1722" spans="1:4" ht="15">
      <c r="A1722" s="73">
        <v>2069</v>
      </c>
      <c r="B1722" s="73" t="s">
        <v>133</v>
      </c>
      <c r="C1722" s="90">
        <v>32874</v>
      </c>
      <c r="D1722" s="90">
        <v>2958465</v>
      </c>
    </row>
    <row r="1723" spans="1:4" ht="15">
      <c r="A1723" s="73">
        <v>2070</v>
      </c>
      <c r="B1723" s="73" t="s">
        <v>134</v>
      </c>
      <c r="C1723" s="90">
        <v>32874</v>
      </c>
      <c r="D1723" s="90">
        <v>2958465</v>
      </c>
    </row>
    <row r="1724" spans="1:4" ht="15">
      <c r="A1724" s="73">
        <v>2071</v>
      </c>
      <c r="B1724" s="73" t="s">
        <v>134</v>
      </c>
      <c r="C1724" s="90">
        <v>32874</v>
      </c>
      <c r="D1724" s="90">
        <v>2958465</v>
      </c>
    </row>
    <row r="1725" spans="1:4" ht="15">
      <c r="A1725" s="73">
        <v>2072</v>
      </c>
      <c r="B1725" s="73" t="s">
        <v>134</v>
      </c>
      <c r="C1725" s="90">
        <v>32874</v>
      </c>
      <c r="D1725" s="90">
        <v>2958465</v>
      </c>
    </row>
    <row r="1726" spans="1:4" ht="15">
      <c r="A1726" s="73">
        <v>2073</v>
      </c>
      <c r="B1726" s="73" t="s">
        <v>134</v>
      </c>
      <c r="C1726" s="90">
        <v>32874</v>
      </c>
      <c r="D1726" s="90">
        <v>2958465</v>
      </c>
    </row>
    <row r="1727" spans="1:4" ht="15">
      <c r="A1727" s="73">
        <v>2074</v>
      </c>
      <c r="B1727" s="73" t="s">
        <v>134</v>
      </c>
      <c r="C1727" s="90">
        <v>32874</v>
      </c>
      <c r="D1727" s="90">
        <v>2958465</v>
      </c>
    </row>
    <row r="1728" spans="1:4" ht="15">
      <c r="A1728" s="73">
        <v>2075</v>
      </c>
      <c r="B1728" s="73" t="s">
        <v>134</v>
      </c>
      <c r="C1728" s="90">
        <v>32874</v>
      </c>
      <c r="D1728" s="90">
        <v>2958465</v>
      </c>
    </row>
    <row r="1729" spans="1:4" ht="15">
      <c r="A1729" s="73">
        <v>2076</v>
      </c>
      <c r="B1729" s="73" t="s">
        <v>133</v>
      </c>
      <c r="C1729" s="90">
        <v>32874</v>
      </c>
      <c r="D1729" s="90">
        <v>2958465</v>
      </c>
    </row>
    <row r="1730" spans="1:4" ht="15">
      <c r="A1730" s="73">
        <v>2077</v>
      </c>
      <c r="B1730" s="73" t="s">
        <v>134</v>
      </c>
      <c r="C1730" s="90">
        <v>32874</v>
      </c>
      <c r="D1730" s="90">
        <v>2958465</v>
      </c>
    </row>
    <row r="1731" spans="1:4" ht="15">
      <c r="A1731" s="73">
        <v>2078</v>
      </c>
      <c r="B1731" s="73" t="s">
        <v>134</v>
      </c>
      <c r="C1731" s="90">
        <v>32874</v>
      </c>
      <c r="D1731" s="90">
        <v>2958465</v>
      </c>
    </row>
    <row r="1732" spans="1:4" ht="15">
      <c r="A1732" s="73">
        <v>2079</v>
      </c>
      <c r="B1732" s="73" t="s">
        <v>134</v>
      </c>
      <c r="C1732" s="90">
        <v>32874</v>
      </c>
      <c r="D1732" s="90">
        <v>2958465</v>
      </c>
    </row>
    <row r="1733" spans="1:4" ht="15">
      <c r="A1733" s="73">
        <v>2080</v>
      </c>
      <c r="B1733" s="73" t="s">
        <v>133</v>
      </c>
      <c r="C1733" s="90">
        <v>32874</v>
      </c>
      <c r="D1733" s="90">
        <v>2958465</v>
      </c>
    </row>
    <row r="1734" spans="1:4" ht="15">
      <c r="A1734" s="73">
        <v>2081</v>
      </c>
      <c r="B1734" s="73" t="s">
        <v>134</v>
      </c>
      <c r="C1734" s="90">
        <v>32874</v>
      </c>
      <c r="D1734" s="90">
        <v>2958465</v>
      </c>
    </row>
    <row r="1735" spans="1:4" ht="15">
      <c r="A1735" s="73">
        <v>2082</v>
      </c>
      <c r="B1735" s="73" t="s">
        <v>134</v>
      </c>
      <c r="C1735" s="90">
        <v>32874</v>
      </c>
      <c r="D1735" s="90">
        <v>2958465</v>
      </c>
    </row>
    <row r="1736" spans="1:4" ht="15">
      <c r="A1736" s="73">
        <v>2083</v>
      </c>
      <c r="B1736" s="73" t="s">
        <v>134</v>
      </c>
      <c r="C1736" s="90">
        <v>32874</v>
      </c>
      <c r="D1736" s="90">
        <v>2958465</v>
      </c>
    </row>
    <row r="1737" spans="1:4" ht="15">
      <c r="A1737" s="73">
        <v>2084</v>
      </c>
      <c r="B1737" s="73" t="s">
        <v>133</v>
      </c>
      <c r="C1737" s="90">
        <v>32874</v>
      </c>
      <c r="D1737" s="90">
        <v>2958465</v>
      </c>
    </row>
    <row r="1738" spans="1:4" ht="15">
      <c r="A1738" s="73">
        <v>2085</v>
      </c>
      <c r="B1738" s="73" t="s">
        <v>134</v>
      </c>
      <c r="C1738" s="90">
        <v>32874</v>
      </c>
      <c r="D1738" s="90">
        <v>2958465</v>
      </c>
    </row>
    <row r="1739" spans="1:4" ht="15">
      <c r="A1739" s="73">
        <v>2086</v>
      </c>
      <c r="B1739" s="73" t="s">
        <v>134</v>
      </c>
      <c r="C1739" s="90">
        <v>32874</v>
      </c>
      <c r="D1739" s="90">
        <v>2958465</v>
      </c>
    </row>
    <row r="1740" spans="1:4" ht="15">
      <c r="A1740" s="73">
        <v>2087</v>
      </c>
      <c r="B1740" s="73" t="s">
        <v>134</v>
      </c>
      <c r="C1740" s="90">
        <v>32874</v>
      </c>
      <c r="D1740" s="90">
        <v>2958465</v>
      </c>
    </row>
    <row r="1741" spans="1:4" ht="15">
      <c r="A1741" s="73">
        <v>2088</v>
      </c>
      <c r="B1741" s="73" t="s">
        <v>134</v>
      </c>
      <c r="C1741" s="90">
        <v>32874</v>
      </c>
      <c r="D1741" s="90">
        <v>2958465</v>
      </c>
    </row>
    <row r="1742" spans="1:4" ht="15">
      <c r="A1742" s="73">
        <v>2089</v>
      </c>
      <c r="B1742" s="73" t="s">
        <v>134</v>
      </c>
      <c r="C1742" s="90">
        <v>32874</v>
      </c>
      <c r="D1742" s="90">
        <v>2958465</v>
      </c>
    </row>
    <row r="1743" spans="1:4" ht="15">
      <c r="A1743" s="73">
        <v>2090</v>
      </c>
      <c r="B1743" s="73" t="s">
        <v>133</v>
      </c>
      <c r="C1743" s="90">
        <v>32874</v>
      </c>
      <c r="D1743" s="90">
        <v>2958465</v>
      </c>
    </row>
    <row r="1744" spans="1:4" ht="15">
      <c r="A1744" s="73">
        <v>2091</v>
      </c>
      <c r="B1744" s="73" t="s">
        <v>134</v>
      </c>
      <c r="C1744" s="90">
        <v>32874</v>
      </c>
      <c r="D1744" s="90">
        <v>2958465</v>
      </c>
    </row>
    <row r="1745" spans="1:4" ht="15">
      <c r="A1745" s="73">
        <v>2092</v>
      </c>
      <c r="B1745" s="73" t="s">
        <v>134</v>
      </c>
      <c r="C1745" s="90">
        <v>32874</v>
      </c>
      <c r="D1745" s="90">
        <v>2958465</v>
      </c>
    </row>
    <row r="1746" spans="1:4" ht="15">
      <c r="A1746" s="73">
        <v>2093</v>
      </c>
      <c r="B1746" s="73" t="s">
        <v>134</v>
      </c>
      <c r="C1746" s="90">
        <v>32874</v>
      </c>
      <c r="D1746" s="90">
        <v>2958465</v>
      </c>
    </row>
    <row r="1747" spans="1:4" ht="15">
      <c r="A1747" s="73">
        <v>2094</v>
      </c>
      <c r="B1747" s="73" t="s">
        <v>134</v>
      </c>
      <c r="C1747" s="90">
        <v>32874</v>
      </c>
      <c r="D1747" s="90">
        <v>2958465</v>
      </c>
    </row>
    <row r="1748" spans="1:4" ht="15">
      <c r="A1748" s="73">
        <v>2095</v>
      </c>
      <c r="B1748" s="73" t="s">
        <v>134</v>
      </c>
      <c r="C1748" s="90">
        <v>32874</v>
      </c>
      <c r="D1748" s="90">
        <v>2958465</v>
      </c>
    </row>
    <row r="1749" spans="1:4" ht="15">
      <c r="A1749" s="73">
        <v>2096</v>
      </c>
      <c r="B1749" s="73" t="s">
        <v>134</v>
      </c>
      <c r="C1749" s="90">
        <v>32874</v>
      </c>
      <c r="D1749" s="90">
        <v>2958465</v>
      </c>
    </row>
    <row r="1750" spans="1:4" ht="15">
      <c r="A1750" s="73">
        <v>2097</v>
      </c>
      <c r="B1750" s="73" t="s">
        <v>134</v>
      </c>
      <c r="C1750" s="90">
        <v>32874</v>
      </c>
      <c r="D1750" s="90">
        <v>2958465</v>
      </c>
    </row>
    <row r="1751" spans="1:4" ht="15">
      <c r="A1751" s="73">
        <v>2098</v>
      </c>
      <c r="B1751" s="73" t="s">
        <v>134</v>
      </c>
      <c r="C1751" s="90">
        <v>32874</v>
      </c>
      <c r="D1751" s="90">
        <v>2958465</v>
      </c>
    </row>
    <row r="1752" spans="1:4" ht="15">
      <c r="A1752" s="73">
        <v>2099</v>
      </c>
      <c r="B1752" s="73" t="s">
        <v>134</v>
      </c>
      <c r="C1752" s="90">
        <v>32874</v>
      </c>
      <c r="D1752" s="90">
        <v>2958465</v>
      </c>
    </row>
    <row r="1753" spans="1:4" ht="15">
      <c r="A1753" s="73">
        <v>2100</v>
      </c>
      <c r="B1753" s="73" t="s">
        <v>134</v>
      </c>
      <c r="C1753" s="90">
        <v>32874</v>
      </c>
      <c r="D1753" s="90">
        <v>2958465</v>
      </c>
    </row>
    <row r="1754" spans="1:4" ht="15">
      <c r="A1754" s="73">
        <v>2101</v>
      </c>
      <c r="B1754" s="73" t="s">
        <v>134</v>
      </c>
      <c r="C1754" s="90">
        <v>32874</v>
      </c>
      <c r="D1754" s="90">
        <v>2958465</v>
      </c>
    </row>
    <row r="1755" spans="1:4" ht="15">
      <c r="A1755" s="73">
        <v>2102</v>
      </c>
      <c r="B1755" s="73" t="s">
        <v>133</v>
      </c>
      <c r="C1755" s="90">
        <v>32874</v>
      </c>
      <c r="D1755" s="90">
        <v>2958465</v>
      </c>
    </row>
    <row r="1756" spans="1:4" ht="15">
      <c r="A1756" s="73">
        <v>2103</v>
      </c>
      <c r="B1756" s="73" t="s">
        <v>133</v>
      </c>
      <c r="C1756" s="90">
        <v>32874</v>
      </c>
      <c r="D1756" s="90">
        <v>2958465</v>
      </c>
    </row>
    <row r="1757" spans="1:4" ht="15">
      <c r="A1757" s="73">
        <v>2104</v>
      </c>
      <c r="B1757" s="73" t="s">
        <v>134</v>
      </c>
      <c r="C1757" s="90">
        <v>32874</v>
      </c>
      <c r="D1757" s="90">
        <v>2958465</v>
      </c>
    </row>
    <row r="1758" spans="1:4" ht="15">
      <c r="A1758" s="73">
        <v>2105</v>
      </c>
      <c r="B1758" s="73" t="s">
        <v>134</v>
      </c>
      <c r="C1758" s="90">
        <v>32874</v>
      </c>
      <c r="D1758" s="90">
        <v>2958465</v>
      </c>
    </row>
    <row r="1759" spans="1:4" ht="15">
      <c r="A1759" s="73">
        <v>2106</v>
      </c>
      <c r="B1759" s="73" t="s">
        <v>134</v>
      </c>
      <c r="C1759" s="90">
        <v>32874</v>
      </c>
      <c r="D1759" s="90">
        <v>2958465</v>
      </c>
    </row>
    <row r="1760" spans="1:4" ht="15">
      <c r="A1760" s="73">
        <v>2107</v>
      </c>
      <c r="B1760" s="73" t="s">
        <v>134</v>
      </c>
      <c r="C1760" s="90">
        <v>32874</v>
      </c>
      <c r="D1760" s="90">
        <v>2958465</v>
      </c>
    </row>
    <row r="1761" spans="1:4" ht="15">
      <c r="A1761" s="73">
        <v>2108</v>
      </c>
      <c r="B1761" s="73" t="s">
        <v>134</v>
      </c>
      <c r="C1761" s="90">
        <v>32874</v>
      </c>
      <c r="D1761" s="90">
        <v>2958465</v>
      </c>
    </row>
    <row r="1762" spans="1:4" ht="15">
      <c r="A1762" s="73">
        <v>2109</v>
      </c>
      <c r="B1762" s="73" t="s">
        <v>133</v>
      </c>
      <c r="C1762" s="90">
        <v>32874</v>
      </c>
      <c r="D1762" s="90">
        <v>2958465</v>
      </c>
    </row>
    <row r="1763" spans="1:4" ht="15">
      <c r="A1763" s="73">
        <v>2110</v>
      </c>
      <c r="B1763" s="73" t="s">
        <v>134</v>
      </c>
      <c r="C1763" s="90">
        <v>32874</v>
      </c>
      <c r="D1763" s="90">
        <v>2958465</v>
      </c>
    </row>
    <row r="1764" spans="1:4" ht="15">
      <c r="A1764" s="73">
        <v>2111</v>
      </c>
      <c r="B1764" s="73" t="s">
        <v>134</v>
      </c>
      <c r="C1764" s="90">
        <v>32874</v>
      </c>
      <c r="D1764" s="90">
        <v>2958465</v>
      </c>
    </row>
    <row r="1765" spans="1:4" ht="15">
      <c r="A1765" s="73">
        <v>2112</v>
      </c>
      <c r="B1765" s="73" t="s">
        <v>134</v>
      </c>
      <c r="C1765" s="90">
        <v>32874</v>
      </c>
      <c r="D1765" s="90">
        <v>2958465</v>
      </c>
    </row>
    <row r="1766" spans="1:4" ht="15">
      <c r="A1766" s="73">
        <v>2113</v>
      </c>
      <c r="B1766" s="73" t="s">
        <v>134</v>
      </c>
      <c r="C1766" s="90">
        <v>32874</v>
      </c>
      <c r="D1766" s="90">
        <v>2958465</v>
      </c>
    </row>
    <row r="1767" spans="1:4" ht="15">
      <c r="A1767" s="73">
        <v>2114</v>
      </c>
      <c r="B1767" s="73" t="s">
        <v>134</v>
      </c>
      <c r="C1767" s="90">
        <v>32874</v>
      </c>
      <c r="D1767" s="90">
        <v>2958465</v>
      </c>
    </row>
    <row r="1768" spans="1:4" ht="15">
      <c r="A1768" s="73">
        <v>2115</v>
      </c>
      <c r="B1768" s="73" t="s">
        <v>134</v>
      </c>
      <c r="C1768" s="90">
        <v>32874</v>
      </c>
      <c r="D1768" s="90">
        <v>2958465</v>
      </c>
    </row>
    <row r="1769" spans="1:4" ht="15">
      <c r="A1769" s="73">
        <v>2116</v>
      </c>
      <c r="B1769" s="73" t="s">
        <v>134</v>
      </c>
      <c r="C1769" s="90">
        <v>32874</v>
      </c>
      <c r="D1769" s="90">
        <v>2958465</v>
      </c>
    </row>
    <row r="1770" spans="1:4" ht="15">
      <c r="A1770" s="73">
        <v>2117</v>
      </c>
      <c r="B1770" s="73" t="s">
        <v>133</v>
      </c>
      <c r="C1770" s="90">
        <v>32874</v>
      </c>
      <c r="D1770" s="90">
        <v>2958465</v>
      </c>
    </row>
    <row r="1771" spans="1:4" ht="15">
      <c r="A1771" s="73">
        <v>2118</v>
      </c>
      <c r="B1771" s="73" t="s">
        <v>134</v>
      </c>
      <c r="C1771" s="90">
        <v>32874</v>
      </c>
      <c r="D1771" s="90">
        <v>2958465</v>
      </c>
    </row>
    <row r="1772" spans="1:4" ht="15">
      <c r="A1772" s="73">
        <v>2119</v>
      </c>
      <c r="B1772" s="73" t="s">
        <v>134</v>
      </c>
      <c r="C1772" s="90">
        <v>32874</v>
      </c>
      <c r="D1772" s="90">
        <v>2958465</v>
      </c>
    </row>
    <row r="1773" spans="1:4" ht="15">
      <c r="A1773" s="73">
        <v>2120</v>
      </c>
      <c r="B1773" s="73" t="s">
        <v>134</v>
      </c>
      <c r="C1773" s="90">
        <v>32874</v>
      </c>
      <c r="D1773" s="90">
        <v>2958465</v>
      </c>
    </row>
    <row r="1774" spans="1:4" ht="15">
      <c r="A1774" s="73">
        <v>2121</v>
      </c>
      <c r="B1774" s="73" t="s">
        <v>133</v>
      </c>
      <c r="C1774" s="90">
        <v>32874</v>
      </c>
      <c r="D1774" s="90">
        <v>2958465</v>
      </c>
    </row>
    <row r="1775" spans="1:4" ht="15">
      <c r="A1775" s="73">
        <v>2122</v>
      </c>
      <c r="B1775" s="73" t="s">
        <v>133</v>
      </c>
      <c r="C1775" s="90">
        <v>32874</v>
      </c>
      <c r="D1775" s="90">
        <v>2958465</v>
      </c>
    </row>
    <row r="1776" spans="1:4" ht="15">
      <c r="A1776" s="73">
        <v>2123</v>
      </c>
      <c r="B1776" s="73" t="s">
        <v>133</v>
      </c>
      <c r="C1776" s="90">
        <v>32874</v>
      </c>
      <c r="D1776" s="90">
        <v>2958465</v>
      </c>
    </row>
    <row r="1777" spans="1:4" ht="15">
      <c r="A1777" s="73">
        <v>2124</v>
      </c>
      <c r="B1777" s="73" t="s">
        <v>133</v>
      </c>
      <c r="C1777" s="90">
        <v>32874</v>
      </c>
      <c r="D1777" s="90">
        <v>2958465</v>
      </c>
    </row>
    <row r="1778" spans="1:4" ht="15">
      <c r="A1778" s="73">
        <v>2125</v>
      </c>
      <c r="B1778" s="73" t="s">
        <v>2339</v>
      </c>
      <c r="C1778" s="90">
        <v>38718</v>
      </c>
      <c r="D1778" s="90">
        <v>2958465</v>
      </c>
    </row>
    <row r="1779" spans="1:4" ht="15">
      <c r="A1779" s="73">
        <v>2126</v>
      </c>
      <c r="B1779" s="73" t="s">
        <v>37678</v>
      </c>
      <c r="C1779" s="90">
        <v>38718</v>
      </c>
      <c r="D1779" s="90">
        <v>2958465</v>
      </c>
    </row>
    <row r="1780" spans="1:4" ht="15">
      <c r="A1780" s="73">
        <v>2127</v>
      </c>
      <c r="B1780" s="73" t="s">
        <v>37679</v>
      </c>
      <c r="C1780" s="90">
        <v>38718</v>
      </c>
      <c r="D1780" s="90">
        <v>2958465</v>
      </c>
    </row>
    <row r="1781" spans="1:4" ht="15">
      <c r="A1781" s="73">
        <v>2128</v>
      </c>
      <c r="B1781" s="73" t="s">
        <v>37680</v>
      </c>
      <c r="C1781" s="90">
        <v>38718</v>
      </c>
      <c r="D1781" s="90">
        <v>2958465</v>
      </c>
    </row>
    <row r="1782" spans="1:4" ht="15">
      <c r="A1782" s="73">
        <v>2130</v>
      </c>
      <c r="B1782" s="73" t="s">
        <v>196</v>
      </c>
      <c r="C1782" s="90">
        <v>38718</v>
      </c>
      <c r="D1782" s="90">
        <v>2958465</v>
      </c>
    </row>
    <row r="1783" spans="1:4" ht="15">
      <c r="A1783" s="73">
        <v>2131</v>
      </c>
      <c r="B1783" s="73" t="s">
        <v>584</v>
      </c>
      <c r="C1783" s="90">
        <v>38718</v>
      </c>
      <c r="D1783" s="90">
        <v>2958465</v>
      </c>
    </row>
    <row r="1784" spans="1:4" ht="15">
      <c r="A1784" s="73">
        <v>2137</v>
      </c>
      <c r="B1784" s="73" t="s">
        <v>1143</v>
      </c>
      <c r="C1784" s="90">
        <v>38718</v>
      </c>
      <c r="D1784" s="90">
        <v>2958465</v>
      </c>
    </row>
    <row r="1785" spans="1:4" ht="15">
      <c r="A1785" s="73">
        <v>2141</v>
      </c>
      <c r="B1785" s="73" t="s">
        <v>37681</v>
      </c>
      <c r="C1785" s="90">
        <v>38718</v>
      </c>
      <c r="D1785" s="90">
        <v>2958465</v>
      </c>
    </row>
    <row r="1786" spans="1:4" ht="15">
      <c r="A1786" s="73">
        <v>2144</v>
      </c>
      <c r="B1786" s="73">
        <v>80</v>
      </c>
      <c r="C1786" s="90">
        <v>38718</v>
      </c>
      <c r="D1786" s="90">
        <v>2958465</v>
      </c>
    </row>
    <row r="1787" spans="1:4" ht="15">
      <c r="A1787" s="73">
        <v>2145</v>
      </c>
      <c r="B1787" s="73">
        <v>90</v>
      </c>
      <c r="C1787" s="90">
        <v>38718</v>
      </c>
      <c r="D1787" s="90">
        <v>2958465</v>
      </c>
    </row>
    <row r="1788" spans="1:4" ht="15">
      <c r="A1788" s="73">
        <v>2146</v>
      </c>
      <c r="B1788" s="73">
        <v>100</v>
      </c>
      <c r="C1788" s="90">
        <v>38718</v>
      </c>
      <c r="D1788" s="90">
        <v>2958465</v>
      </c>
    </row>
    <row r="1789" spans="1:4" ht="15">
      <c r="A1789" s="73">
        <v>2147</v>
      </c>
      <c r="B1789" s="73">
        <v>200</v>
      </c>
      <c r="C1789" s="90">
        <v>38718</v>
      </c>
      <c r="D1789" s="90">
        <v>2958465</v>
      </c>
    </row>
    <row r="1790" spans="1:4" ht="15">
      <c r="A1790" s="73">
        <v>2148</v>
      </c>
      <c r="B1790" s="73" t="s">
        <v>674</v>
      </c>
      <c r="C1790" s="90">
        <v>38718</v>
      </c>
      <c r="D1790" s="90">
        <v>2958465</v>
      </c>
    </row>
    <row r="1791" spans="1:4" ht="15">
      <c r="A1791" s="73">
        <v>2149</v>
      </c>
      <c r="B1791" s="73" t="s">
        <v>670</v>
      </c>
      <c r="C1791" s="90">
        <v>38718</v>
      </c>
      <c r="D1791" s="90">
        <v>2958465</v>
      </c>
    </row>
    <row r="1792" spans="1:4" ht="15">
      <c r="A1792" s="73">
        <v>2150</v>
      </c>
      <c r="B1792" s="73" t="s">
        <v>744</v>
      </c>
      <c r="C1792" s="90">
        <v>38718</v>
      </c>
      <c r="D1792" s="90">
        <v>2958465</v>
      </c>
    </row>
    <row r="1793" spans="1:4" ht="15">
      <c r="A1793" s="73">
        <v>2151</v>
      </c>
      <c r="B1793" s="73" t="s">
        <v>37682</v>
      </c>
      <c r="C1793" s="90">
        <v>38718</v>
      </c>
      <c r="D1793" s="90">
        <v>2958465</v>
      </c>
    </row>
    <row r="1794" spans="1:4" ht="15">
      <c r="A1794" s="73">
        <v>2152</v>
      </c>
      <c r="B1794" s="73" t="s">
        <v>37683</v>
      </c>
      <c r="C1794" s="90">
        <v>38718</v>
      </c>
      <c r="D1794" s="90">
        <v>2958465</v>
      </c>
    </row>
    <row r="1795" spans="1:4" ht="15">
      <c r="A1795" s="73">
        <v>2153</v>
      </c>
      <c r="B1795" s="73" t="s">
        <v>37684</v>
      </c>
      <c r="C1795" s="90">
        <v>38718</v>
      </c>
      <c r="D1795" s="90">
        <v>2958465</v>
      </c>
    </row>
    <row r="1796" spans="1:4" ht="15">
      <c r="A1796" s="73">
        <v>2154</v>
      </c>
      <c r="B1796" s="73" t="s">
        <v>37685</v>
      </c>
      <c r="C1796" s="90">
        <v>38718</v>
      </c>
      <c r="D1796" s="90">
        <v>2958465</v>
      </c>
    </row>
    <row r="1797" spans="1:4" ht="15">
      <c r="A1797" s="73">
        <v>2155</v>
      </c>
      <c r="B1797" s="73" t="s">
        <v>37686</v>
      </c>
      <c r="C1797" s="90">
        <v>38718</v>
      </c>
      <c r="D1797" s="90">
        <v>2958465</v>
      </c>
    </row>
    <row r="1798" spans="1:4" ht="15">
      <c r="A1798" s="73">
        <v>2156</v>
      </c>
      <c r="B1798" s="73" t="s">
        <v>37687</v>
      </c>
      <c r="C1798" s="90">
        <v>38718</v>
      </c>
      <c r="D1798" s="90">
        <v>2958465</v>
      </c>
    </row>
    <row r="1799" spans="1:4" ht="15">
      <c r="A1799" s="73">
        <v>2157</v>
      </c>
      <c r="B1799" s="73" t="s">
        <v>37688</v>
      </c>
      <c r="C1799" s="90">
        <v>38718</v>
      </c>
      <c r="D1799" s="90">
        <v>2958465</v>
      </c>
    </row>
    <row r="1800" spans="1:4" ht="15">
      <c r="A1800" s="73">
        <v>2158</v>
      </c>
      <c r="B1800" s="73" t="s">
        <v>37689</v>
      </c>
      <c r="C1800" s="90">
        <v>38718</v>
      </c>
      <c r="D1800" s="90">
        <v>2958465</v>
      </c>
    </row>
    <row r="1801" spans="1:4" ht="15">
      <c r="A1801" s="73">
        <v>2159</v>
      </c>
      <c r="B1801" s="73" t="s">
        <v>2071</v>
      </c>
      <c r="C1801" s="90">
        <v>38718</v>
      </c>
      <c r="D1801" s="90">
        <v>2958465</v>
      </c>
    </row>
    <row r="1802" spans="1:4" ht="15">
      <c r="A1802" s="73">
        <v>2160</v>
      </c>
      <c r="B1802" s="73" t="s">
        <v>133</v>
      </c>
      <c r="C1802" s="90">
        <v>38718</v>
      </c>
      <c r="D1802" s="90">
        <v>2958465</v>
      </c>
    </row>
    <row r="1803" spans="1:4" ht="15">
      <c r="A1803" s="73">
        <v>2161</v>
      </c>
      <c r="B1803" s="73" t="s">
        <v>133</v>
      </c>
      <c r="C1803" s="90">
        <v>38718</v>
      </c>
      <c r="D1803" s="90">
        <v>2958465</v>
      </c>
    </row>
    <row r="1804" spans="1:4" ht="15">
      <c r="A1804" s="73">
        <v>2163</v>
      </c>
      <c r="B1804" s="73">
        <v>128</v>
      </c>
      <c r="C1804" s="90">
        <v>38718</v>
      </c>
      <c r="D1804" s="90">
        <v>2958465</v>
      </c>
    </row>
    <row r="1805" spans="1:4" ht="15">
      <c r="A1805" s="73">
        <v>2164</v>
      </c>
      <c r="B1805" s="73">
        <v>135</v>
      </c>
      <c r="C1805" s="90">
        <v>38718</v>
      </c>
      <c r="D1805" s="90">
        <v>2958465</v>
      </c>
    </row>
    <row r="1806" spans="1:4" ht="15">
      <c r="A1806" s="73">
        <v>2165</v>
      </c>
      <c r="B1806" s="73">
        <v>320</v>
      </c>
      <c r="C1806" s="90">
        <v>38718</v>
      </c>
      <c r="D1806" s="90">
        <v>2958465</v>
      </c>
    </row>
    <row r="1807" spans="1:4" ht="15">
      <c r="A1807" s="73">
        <v>2166</v>
      </c>
      <c r="B1807" s="73">
        <v>525</v>
      </c>
      <c r="C1807" s="90">
        <v>38718</v>
      </c>
      <c r="D1807" s="90">
        <v>2958465</v>
      </c>
    </row>
    <row r="1808" spans="1:4" ht="15">
      <c r="A1808" s="73">
        <v>2167</v>
      </c>
      <c r="B1808" s="73">
        <v>633</v>
      </c>
      <c r="C1808" s="90">
        <v>38718</v>
      </c>
      <c r="D1808" s="90">
        <v>2958465</v>
      </c>
    </row>
    <row r="1809" spans="1:4" ht="15">
      <c r="A1809" s="73">
        <v>2168</v>
      </c>
      <c r="B1809" s="73">
        <v>635</v>
      </c>
      <c r="C1809" s="90">
        <v>38718</v>
      </c>
      <c r="D1809" s="90">
        <v>2958465</v>
      </c>
    </row>
    <row r="1810" spans="1:4" ht="15">
      <c r="A1810" s="73">
        <v>2169</v>
      </c>
      <c r="B1810" s="73">
        <v>640</v>
      </c>
      <c r="C1810" s="90">
        <v>38718</v>
      </c>
      <c r="D1810" s="90">
        <v>2958465</v>
      </c>
    </row>
    <row r="1811" spans="1:4" ht="15">
      <c r="A1811" s="73">
        <v>2170</v>
      </c>
      <c r="B1811" s="73">
        <v>645</v>
      </c>
      <c r="C1811" s="90">
        <v>38718</v>
      </c>
      <c r="D1811" s="90">
        <v>2958465</v>
      </c>
    </row>
    <row r="1812" spans="1:4" ht="15">
      <c r="A1812" s="73">
        <v>2171</v>
      </c>
      <c r="B1812" s="73">
        <v>650</v>
      </c>
      <c r="C1812" s="90">
        <v>38718</v>
      </c>
      <c r="D1812" s="90">
        <v>2958465</v>
      </c>
    </row>
    <row r="1813" spans="1:4" ht="15">
      <c r="A1813" s="73">
        <v>2172</v>
      </c>
      <c r="B1813" s="73">
        <v>733</v>
      </c>
      <c r="C1813" s="90">
        <v>38718</v>
      </c>
      <c r="D1813" s="90">
        <v>2958465</v>
      </c>
    </row>
    <row r="1814" spans="1:4" ht="15">
      <c r="A1814" s="73">
        <v>2173</v>
      </c>
      <c r="B1814" s="73" t="s">
        <v>2202</v>
      </c>
      <c r="C1814" s="90">
        <v>38718</v>
      </c>
      <c r="D1814" s="90">
        <v>2958465</v>
      </c>
    </row>
    <row r="1815" spans="1:4" ht="15">
      <c r="A1815" s="73">
        <v>2174</v>
      </c>
      <c r="B1815" s="73" t="s">
        <v>37690</v>
      </c>
      <c r="C1815" s="90">
        <v>38718</v>
      </c>
      <c r="D1815" s="90">
        <v>2958465</v>
      </c>
    </row>
    <row r="1816" spans="1:4" ht="15">
      <c r="A1816" s="73">
        <v>2175</v>
      </c>
      <c r="B1816" s="73" t="s">
        <v>37691</v>
      </c>
      <c r="C1816" s="90">
        <v>38718</v>
      </c>
      <c r="D1816" s="90">
        <v>2958465</v>
      </c>
    </row>
    <row r="1817" spans="1:4" ht="15">
      <c r="A1817" s="73">
        <v>2177</v>
      </c>
      <c r="B1817" s="73" t="s">
        <v>1889</v>
      </c>
      <c r="C1817" s="90">
        <v>38718</v>
      </c>
      <c r="D1817" s="90">
        <v>2958465</v>
      </c>
    </row>
    <row r="1818" spans="1:4" ht="15">
      <c r="A1818" s="73">
        <v>2178</v>
      </c>
      <c r="B1818" s="73" t="s">
        <v>383</v>
      </c>
      <c r="C1818" s="90">
        <v>38718</v>
      </c>
      <c r="D1818" s="90">
        <v>2958465</v>
      </c>
    </row>
    <row r="1819" spans="1:4" ht="15">
      <c r="A1819" s="73">
        <v>2179</v>
      </c>
      <c r="B1819" s="73" t="s">
        <v>501</v>
      </c>
      <c r="C1819" s="90">
        <v>38718</v>
      </c>
      <c r="D1819" s="90">
        <v>2958465</v>
      </c>
    </row>
    <row r="1820" spans="1:4" ht="15">
      <c r="A1820" s="73">
        <v>2180</v>
      </c>
      <c r="B1820" s="73" t="s">
        <v>478</v>
      </c>
      <c r="C1820" s="90">
        <v>38718</v>
      </c>
      <c r="D1820" s="90">
        <v>2958465</v>
      </c>
    </row>
    <row r="1821" spans="1:4" ht="15">
      <c r="A1821" s="73">
        <v>2181</v>
      </c>
      <c r="B1821" s="73" t="s">
        <v>37692</v>
      </c>
      <c r="C1821" s="90">
        <v>38718</v>
      </c>
      <c r="D1821" s="90">
        <v>2958465</v>
      </c>
    </row>
    <row r="1822" spans="1:4" ht="15">
      <c r="A1822" s="73">
        <v>2182</v>
      </c>
      <c r="B1822" s="73" t="s">
        <v>134</v>
      </c>
      <c r="C1822" s="90">
        <v>38718</v>
      </c>
      <c r="D1822" s="90">
        <v>2958465</v>
      </c>
    </row>
    <row r="1823" spans="1:4" ht="15">
      <c r="A1823" s="73">
        <v>2183</v>
      </c>
      <c r="B1823" s="73" t="s">
        <v>134</v>
      </c>
      <c r="C1823" s="90">
        <v>38718</v>
      </c>
      <c r="D1823" s="90">
        <v>2958465</v>
      </c>
    </row>
    <row r="1824" spans="1:4" ht="15">
      <c r="A1824" s="73">
        <v>2184</v>
      </c>
      <c r="B1824" s="73" t="s">
        <v>2268</v>
      </c>
      <c r="C1824" s="90">
        <v>38718</v>
      </c>
      <c r="D1824" s="90">
        <v>2958465</v>
      </c>
    </row>
    <row r="1825" spans="1:4" ht="15">
      <c r="A1825" s="73">
        <v>2186</v>
      </c>
      <c r="B1825" s="73" t="s">
        <v>2205</v>
      </c>
      <c r="C1825" s="90">
        <v>38718</v>
      </c>
      <c r="D1825" s="90">
        <v>2958465</v>
      </c>
    </row>
    <row r="1826" spans="1:4" ht="15">
      <c r="A1826" s="73">
        <v>2187</v>
      </c>
      <c r="B1826" s="73" t="s">
        <v>37693</v>
      </c>
      <c r="C1826" s="90">
        <v>38718</v>
      </c>
      <c r="D1826" s="90">
        <v>2958465</v>
      </c>
    </row>
    <row r="1827" spans="1:4" ht="15">
      <c r="A1827" s="73">
        <v>2188</v>
      </c>
      <c r="B1827" s="73" t="s">
        <v>133</v>
      </c>
      <c r="C1827" s="90">
        <v>38718</v>
      </c>
      <c r="D1827" s="90">
        <v>2958465</v>
      </c>
    </row>
    <row r="1828" spans="1:4" ht="15">
      <c r="A1828" s="73">
        <v>2189</v>
      </c>
      <c r="B1828" s="73">
        <v>60</v>
      </c>
      <c r="C1828" s="90">
        <v>38718</v>
      </c>
      <c r="D1828" s="90">
        <v>2958465</v>
      </c>
    </row>
    <row r="1829" spans="1:4" ht="15">
      <c r="A1829" s="73">
        <v>2190</v>
      </c>
      <c r="B1829" s="73" t="s">
        <v>644</v>
      </c>
      <c r="C1829" s="90">
        <v>38718</v>
      </c>
      <c r="D1829" s="90">
        <v>2958465</v>
      </c>
    </row>
    <row r="1830" spans="1:4" ht="15">
      <c r="A1830" s="73">
        <v>2191</v>
      </c>
      <c r="B1830" s="73" t="s">
        <v>2052</v>
      </c>
      <c r="C1830" s="90">
        <v>38718</v>
      </c>
      <c r="D1830" s="90">
        <v>2958465</v>
      </c>
    </row>
    <row r="1831" spans="1:4" ht="15">
      <c r="A1831" s="73">
        <v>2192</v>
      </c>
      <c r="B1831" s="73" t="s">
        <v>37694</v>
      </c>
      <c r="C1831" s="90">
        <v>38718</v>
      </c>
      <c r="D1831" s="90">
        <v>2958465</v>
      </c>
    </row>
    <row r="1832" spans="1:4" ht="15">
      <c r="A1832" s="73">
        <v>2196</v>
      </c>
      <c r="B1832" s="73" t="s">
        <v>37695</v>
      </c>
      <c r="C1832" s="90">
        <v>38718</v>
      </c>
      <c r="D1832" s="90">
        <v>2958465</v>
      </c>
    </row>
    <row r="1833" spans="1:4" ht="15">
      <c r="A1833" s="73">
        <v>2197</v>
      </c>
      <c r="B1833" s="73" t="s">
        <v>37696</v>
      </c>
      <c r="C1833" s="90">
        <v>38718</v>
      </c>
      <c r="D1833" s="90">
        <v>2958465</v>
      </c>
    </row>
    <row r="1834" spans="1:4" ht="15">
      <c r="A1834" s="73">
        <v>2198</v>
      </c>
      <c r="B1834" s="73" t="s">
        <v>37697</v>
      </c>
      <c r="C1834" s="90">
        <v>38718</v>
      </c>
      <c r="D1834" s="90">
        <v>2958465</v>
      </c>
    </row>
    <row r="1835" spans="1:4" ht="15">
      <c r="A1835" s="73">
        <v>2199</v>
      </c>
      <c r="B1835" s="73" t="s">
        <v>133</v>
      </c>
      <c r="C1835" s="90">
        <v>38718</v>
      </c>
      <c r="D1835" s="90">
        <v>2958465</v>
      </c>
    </row>
    <row r="1836" spans="1:4" ht="15">
      <c r="A1836" s="73">
        <v>2200</v>
      </c>
      <c r="B1836" s="73" t="s">
        <v>37698</v>
      </c>
      <c r="C1836" s="90">
        <v>38718</v>
      </c>
      <c r="D1836" s="90">
        <v>2958465</v>
      </c>
    </row>
    <row r="1837" spans="1:4" ht="15">
      <c r="A1837" s="73">
        <v>2201</v>
      </c>
      <c r="B1837" s="73" t="s">
        <v>37699</v>
      </c>
      <c r="C1837" s="90">
        <v>38718</v>
      </c>
      <c r="D1837" s="90">
        <v>2958465</v>
      </c>
    </row>
    <row r="1838" spans="1:4" ht="15">
      <c r="A1838" s="73">
        <v>2202</v>
      </c>
      <c r="B1838" s="73" t="s">
        <v>2340</v>
      </c>
      <c r="C1838" s="90">
        <v>38718</v>
      </c>
      <c r="D1838" s="90">
        <v>2958465</v>
      </c>
    </row>
    <row r="1839" spans="1:4" ht="15">
      <c r="A1839" s="73">
        <v>2203</v>
      </c>
      <c r="B1839" s="73" t="s">
        <v>37700</v>
      </c>
      <c r="C1839" s="90">
        <v>38718</v>
      </c>
      <c r="D1839" s="90">
        <v>2958465</v>
      </c>
    </row>
    <row r="1840" spans="1:4" ht="15">
      <c r="A1840" s="73">
        <v>2204</v>
      </c>
      <c r="B1840" s="73" t="s">
        <v>37701</v>
      </c>
      <c r="C1840" s="90">
        <v>38718</v>
      </c>
      <c r="D1840" s="90">
        <v>2958465</v>
      </c>
    </row>
    <row r="1841" spans="1:4" ht="15">
      <c r="A1841" s="73">
        <v>2205</v>
      </c>
      <c r="B1841" s="73" t="s">
        <v>2341</v>
      </c>
      <c r="C1841" s="90">
        <v>38718</v>
      </c>
      <c r="D1841" s="90">
        <v>2958465</v>
      </c>
    </row>
    <row r="1842" spans="1:4" ht="15">
      <c r="A1842" s="73">
        <v>2206</v>
      </c>
      <c r="B1842" s="73" t="s">
        <v>37702</v>
      </c>
      <c r="C1842" s="90">
        <v>38718</v>
      </c>
      <c r="D1842" s="90">
        <v>2958465</v>
      </c>
    </row>
    <row r="1843" spans="1:4" ht="15">
      <c r="A1843" s="73">
        <v>2207</v>
      </c>
      <c r="B1843" s="73" t="s">
        <v>2308</v>
      </c>
      <c r="C1843" s="90">
        <v>38718</v>
      </c>
      <c r="D1843" s="90">
        <v>2958465</v>
      </c>
    </row>
    <row r="1844" spans="1:4" ht="15">
      <c r="A1844" s="73">
        <v>2208</v>
      </c>
      <c r="B1844" s="73" t="s">
        <v>37703</v>
      </c>
      <c r="C1844" s="90">
        <v>38718</v>
      </c>
      <c r="D1844" s="90">
        <v>2958465</v>
      </c>
    </row>
    <row r="1845" spans="1:4" ht="15">
      <c r="A1845" s="73">
        <v>2209</v>
      </c>
      <c r="B1845" s="73" t="s">
        <v>37704</v>
      </c>
      <c r="C1845" s="90">
        <v>38718</v>
      </c>
      <c r="D1845" s="90">
        <v>2958465</v>
      </c>
    </row>
    <row r="1846" spans="1:4" ht="15">
      <c r="A1846" s="73">
        <v>2210</v>
      </c>
      <c r="B1846" s="73" t="s">
        <v>37705</v>
      </c>
      <c r="C1846" s="90">
        <v>38718</v>
      </c>
      <c r="D1846" s="90">
        <v>2958465</v>
      </c>
    </row>
    <row r="1847" spans="1:4" ht="15">
      <c r="A1847" s="73">
        <v>2211</v>
      </c>
      <c r="B1847" s="73" t="s">
        <v>37706</v>
      </c>
      <c r="C1847" s="90">
        <v>38718</v>
      </c>
      <c r="D1847" s="90">
        <v>2958465</v>
      </c>
    </row>
    <row r="1848" spans="1:4" ht="15">
      <c r="A1848" s="73">
        <v>2212</v>
      </c>
      <c r="B1848" s="73" t="s">
        <v>37707</v>
      </c>
      <c r="C1848" s="90">
        <v>38718</v>
      </c>
      <c r="D1848" s="90">
        <v>2958465</v>
      </c>
    </row>
    <row r="1849" spans="1:4" ht="15">
      <c r="A1849" s="73">
        <v>2213</v>
      </c>
      <c r="B1849" s="73" t="s">
        <v>37708</v>
      </c>
      <c r="C1849" s="90">
        <v>38718</v>
      </c>
      <c r="D1849" s="90">
        <v>2958465</v>
      </c>
    </row>
    <row r="1850" spans="1:4" ht="15">
      <c r="A1850" s="73">
        <v>2214</v>
      </c>
      <c r="B1850" s="73" t="s">
        <v>2342</v>
      </c>
      <c r="C1850" s="90">
        <v>38718</v>
      </c>
      <c r="D1850" s="90">
        <v>2958465</v>
      </c>
    </row>
    <row r="1851" spans="1:4" ht="15">
      <c r="A1851" s="73">
        <v>2215</v>
      </c>
      <c r="B1851" s="73" t="s">
        <v>2343</v>
      </c>
      <c r="C1851" s="90">
        <v>38718</v>
      </c>
      <c r="D1851" s="90">
        <v>2958465</v>
      </c>
    </row>
    <row r="1852" spans="1:4" ht="15">
      <c r="A1852" s="73">
        <v>2216</v>
      </c>
      <c r="B1852" s="73" t="s">
        <v>37709</v>
      </c>
      <c r="C1852" s="90">
        <v>38718</v>
      </c>
      <c r="D1852" s="90">
        <v>2958465</v>
      </c>
    </row>
    <row r="1853" spans="1:4" ht="15">
      <c r="A1853" s="73">
        <v>2217</v>
      </c>
      <c r="B1853" s="73" t="s">
        <v>2344</v>
      </c>
      <c r="C1853" s="90">
        <v>38718</v>
      </c>
      <c r="D1853" s="90">
        <v>2958465</v>
      </c>
    </row>
    <row r="1854" spans="1:4" ht="15">
      <c r="A1854" s="73">
        <v>2218</v>
      </c>
      <c r="B1854" s="73" t="s">
        <v>2345</v>
      </c>
      <c r="C1854" s="90">
        <v>38718</v>
      </c>
      <c r="D1854" s="90">
        <v>2958465</v>
      </c>
    </row>
    <row r="1855" spans="1:4" ht="15">
      <c r="A1855" s="73">
        <v>2219</v>
      </c>
      <c r="B1855" s="73" t="s">
        <v>37710</v>
      </c>
      <c r="C1855" s="90">
        <v>38718</v>
      </c>
      <c r="D1855" s="90">
        <v>2958465</v>
      </c>
    </row>
    <row r="1856" spans="1:4" ht="15">
      <c r="A1856" s="73">
        <v>2220</v>
      </c>
      <c r="B1856" s="73" t="s">
        <v>2346</v>
      </c>
      <c r="C1856" s="90">
        <v>38718</v>
      </c>
      <c r="D1856" s="90">
        <v>2958465</v>
      </c>
    </row>
    <row r="1857" spans="1:4" ht="15">
      <c r="A1857" s="73">
        <v>2221</v>
      </c>
      <c r="B1857" s="73" t="s">
        <v>37711</v>
      </c>
      <c r="C1857" s="90">
        <v>38718</v>
      </c>
      <c r="D1857" s="90">
        <v>2958465</v>
      </c>
    </row>
    <row r="1858" spans="1:4" ht="15">
      <c r="A1858" s="73">
        <v>2223</v>
      </c>
      <c r="B1858" s="73" t="s">
        <v>37712</v>
      </c>
      <c r="C1858" s="90">
        <v>38718</v>
      </c>
      <c r="D1858" s="90">
        <v>2958465</v>
      </c>
    </row>
    <row r="1859" spans="1:4" ht="15">
      <c r="A1859" s="73">
        <v>2224</v>
      </c>
      <c r="B1859" s="73" t="s">
        <v>37713</v>
      </c>
      <c r="C1859" s="90">
        <v>38718</v>
      </c>
      <c r="D1859" s="90">
        <v>2958465</v>
      </c>
    </row>
    <row r="1860" spans="1:4" ht="15">
      <c r="A1860" s="73">
        <v>2225</v>
      </c>
      <c r="B1860" s="73" t="s">
        <v>2347</v>
      </c>
      <c r="C1860" s="90">
        <v>38718</v>
      </c>
      <c r="D1860" s="90">
        <v>2958465</v>
      </c>
    </row>
    <row r="1861" spans="1:4" ht="15">
      <c r="A1861" s="73">
        <v>2226</v>
      </c>
      <c r="B1861" s="73" t="s">
        <v>37714</v>
      </c>
      <c r="C1861" s="90">
        <v>38718</v>
      </c>
      <c r="D1861" s="90">
        <v>2958465</v>
      </c>
    </row>
    <row r="1862" spans="1:4" ht="15">
      <c r="A1862" s="73">
        <v>2227</v>
      </c>
      <c r="B1862" s="73" t="s">
        <v>37715</v>
      </c>
      <c r="C1862" s="90">
        <v>38718</v>
      </c>
      <c r="D1862" s="90">
        <v>2958465</v>
      </c>
    </row>
    <row r="1863" spans="1:4" ht="15">
      <c r="A1863" s="73">
        <v>2228</v>
      </c>
      <c r="B1863" s="73" t="s">
        <v>2348</v>
      </c>
      <c r="C1863" s="90">
        <v>38718</v>
      </c>
      <c r="D1863" s="90">
        <v>2958465</v>
      </c>
    </row>
    <row r="1864" spans="1:4" ht="15">
      <c r="A1864" s="73">
        <v>2229</v>
      </c>
      <c r="B1864" s="73" t="s">
        <v>37716</v>
      </c>
      <c r="C1864" s="90">
        <v>38718</v>
      </c>
      <c r="D1864" s="90">
        <v>2958465</v>
      </c>
    </row>
    <row r="1865" spans="1:4" ht="15">
      <c r="A1865" s="73">
        <v>2230</v>
      </c>
      <c r="B1865" s="73" t="s">
        <v>37717</v>
      </c>
      <c r="C1865" s="90">
        <v>38718</v>
      </c>
      <c r="D1865" s="90">
        <v>2958465</v>
      </c>
    </row>
    <row r="1866" spans="1:4" ht="15">
      <c r="A1866" s="73">
        <v>2231</v>
      </c>
      <c r="B1866" s="73" t="s">
        <v>37718</v>
      </c>
      <c r="C1866" s="90">
        <v>38718</v>
      </c>
      <c r="D1866" s="90">
        <v>2958465</v>
      </c>
    </row>
    <row r="1867" spans="1:4" ht="15">
      <c r="A1867" s="73">
        <v>2232</v>
      </c>
      <c r="B1867" s="73" t="s">
        <v>2274</v>
      </c>
      <c r="C1867" s="90">
        <v>38718</v>
      </c>
      <c r="D1867" s="90">
        <v>2958465</v>
      </c>
    </row>
    <row r="1868" spans="1:4" ht="15">
      <c r="A1868" s="73">
        <v>2233</v>
      </c>
      <c r="B1868" s="73" t="s">
        <v>37719</v>
      </c>
      <c r="C1868" s="90">
        <v>38718</v>
      </c>
      <c r="D1868" s="90">
        <v>2958465</v>
      </c>
    </row>
    <row r="1869" spans="1:4" ht="15">
      <c r="A1869" s="73">
        <v>2234</v>
      </c>
      <c r="B1869" s="73" t="s">
        <v>37720</v>
      </c>
      <c r="C1869" s="90">
        <v>38718</v>
      </c>
      <c r="D1869" s="90">
        <v>2958465</v>
      </c>
    </row>
    <row r="1870" spans="1:4" ht="15">
      <c r="A1870" s="73">
        <v>2235</v>
      </c>
      <c r="B1870" s="73" t="s">
        <v>37721</v>
      </c>
      <c r="C1870" s="90">
        <v>38718</v>
      </c>
      <c r="D1870" s="90">
        <v>2958465</v>
      </c>
    </row>
    <row r="1871" spans="1:4" ht="15">
      <c r="A1871" s="73">
        <v>2236</v>
      </c>
      <c r="B1871" s="73" t="s">
        <v>37722</v>
      </c>
      <c r="C1871" s="90">
        <v>38718</v>
      </c>
      <c r="D1871" s="90">
        <v>2958465</v>
      </c>
    </row>
    <row r="1872" spans="1:4" ht="15">
      <c r="A1872" s="73">
        <v>2237</v>
      </c>
      <c r="B1872" s="73" t="s">
        <v>37723</v>
      </c>
      <c r="C1872" s="90">
        <v>38718</v>
      </c>
      <c r="D1872" s="90">
        <v>2958465</v>
      </c>
    </row>
    <row r="1873" spans="1:4" ht="15">
      <c r="A1873" s="73">
        <v>2238</v>
      </c>
      <c r="B1873" s="73" t="s">
        <v>37724</v>
      </c>
      <c r="C1873" s="90">
        <v>38718</v>
      </c>
      <c r="D1873" s="90">
        <v>2958465</v>
      </c>
    </row>
    <row r="1874" spans="1:4" ht="15">
      <c r="A1874" s="73">
        <v>2239</v>
      </c>
      <c r="B1874" s="73" t="s">
        <v>37725</v>
      </c>
      <c r="C1874" s="90">
        <v>38718</v>
      </c>
      <c r="D1874" s="90">
        <v>2958465</v>
      </c>
    </row>
    <row r="1875" spans="1:4" ht="15">
      <c r="A1875" s="73">
        <v>2240</v>
      </c>
      <c r="B1875" s="73" t="s">
        <v>37726</v>
      </c>
      <c r="C1875" s="90">
        <v>38718</v>
      </c>
      <c r="D1875" s="90">
        <v>2958465</v>
      </c>
    </row>
    <row r="1876" spans="1:4" ht="15">
      <c r="A1876" s="73">
        <v>2241</v>
      </c>
      <c r="B1876" s="73" t="s">
        <v>37727</v>
      </c>
      <c r="C1876" s="90">
        <v>38718</v>
      </c>
      <c r="D1876" s="90">
        <v>2958465</v>
      </c>
    </row>
    <row r="1877" spans="1:4" ht="15">
      <c r="A1877" s="73">
        <v>2242</v>
      </c>
      <c r="B1877" s="73" t="s">
        <v>37728</v>
      </c>
      <c r="C1877" s="90">
        <v>38718</v>
      </c>
      <c r="D1877" s="90">
        <v>2958465</v>
      </c>
    </row>
    <row r="1878" spans="1:4" ht="15">
      <c r="A1878" s="73">
        <v>2243</v>
      </c>
      <c r="B1878" s="73" t="s">
        <v>2039</v>
      </c>
      <c r="C1878" s="90">
        <v>38718</v>
      </c>
      <c r="D1878" s="90">
        <v>2958465</v>
      </c>
    </row>
    <row r="1879" spans="1:4" ht="15">
      <c r="A1879" s="73">
        <v>2244</v>
      </c>
      <c r="B1879" s="73" t="s">
        <v>37729</v>
      </c>
      <c r="C1879" s="90">
        <v>38718</v>
      </c>
      <c r="D1879" s="90">
        <v>2958465</v>
      </c>
    </row>
    <row r="1880" spans="1:4" ht="15">
      <c r="A1880" s="73">
        <v>2245</v>
      </c>
      <c r="B1880" s="73" t="s">
        <v>2171</v>
      </c>
      <c r="C1880" s="90">
        <v>38718</v>
      </c>
      <c r="D1880" s="90">
        <v>2958465</v>
      </c>
    </row>
    <row r="1881" spans="1:4" ht="15">
      <c r="A1881" s="73">
        <v>2246</v>
      </c>
      <c r="B1881" s="73" t="s">
        <v>37730</v>
      </c>
      <c r="C1881" s="90">
        <v>38718</v>
      </c>
      <c r="D1881" s="90">
        <v>2958465</v>
      </c>
    </row>
    <row r="1882" spans="1:4" ht="15">
      <c r="A1882" s="73">
        <v>2247</v>
      </c>
      <c r="B1882" s="73" t="s">
        <v>37731</v>
      </c>
      <c r="C1882" s="90">
        <v>38718</v>
      </c>
      <c r="D1882" s="90">
        <v>2958465</v>
      </c>
    </row>
    <row r="1883" spans="1:4" ht="15">
      <c r="A1883" s="73">
        <v>2248</v>
      </c>
      <c r="B1883" s="73" t="s">
        <v>37732</v>
      </c>
      <c r="C1883" s="90">
        <v>38718</v>
      </c>
      <c r="D1883" s="90">
        <v>2958465</v>
      </c>
    </row>
    <row r="1884" spans="1:4" ht="15">
      <c r="A1884" s="73">
        <v>2249</v>
      </c>
      <c r="B1884" s="73" t="s">
        <v>37733</v>
      </c>
      <c r="C1884" s="90">
        <v>38718</v>
      </c>
      <c r="D1884" s="90">
        <v>2958465</v>
      </c>
    </row>
    <row r="1885" spans="1:4" ht="15">
      <c r="A1885" s="73">
        <v>2250</v>
      </c>
      <c r="B1885" s="73" t="s">
        <v>37734</v>
      </c>
      <c r="C1885" s="90">
        <v>38718</v>
      </c>
      <c r="D1885" s="90">
        <v>2958465</v>
      </c>
    </row>
    <row r="1886" spans="1:4" ht="15">
      <c r="A1886" s="73">
        <v>2251</v>
      </c>
      <c r="B1886" s="73" t="s">
        <v>37735</v>
      </c>
      <c r="C1886" s="90">
        <v>38718</v>
      </c>
      <c r="D1886" s="90">
        <v>2958465</v>
      </c>
    </row>
    <row r="1887" spans="1:4" ht="15">
      <c r="A1887" s="73">
        <v>2252</v>
      </c>
      <c r="B1887" s="73" t="s">
        <v>37736</v>
      </c>
      <c r="C1887" s="90">
        <v>38718</v>
      </c>
      <c r="D1887" s="90">
        <v>2958465</v>
      </c>
    </row>
    <row r="1888" spans="1:4" ht="15">
      <c r="A1888" s="73">
        <v>2253</v>
      </c>
      <c r="B1888" s="73" t="s">
        <v>37737</v>
      </c>
      <c r="C1888" s="90">
        <v>38718</v>
      </c>
      <c r="D1888" s="90">
        <v>2958465</v>
      </c>
    </row>
    <row r="1889" spans="1:4" ht="15">
      <c r="A1889" s="73">
        <v>2254</v>
      </c>
      <c r="B1889" s="73" t="s">
        <v>37738</v>
      </c>
      <c r="C1889" s="90">
        <v>38718</v>
      </c>
      <c r="D1889" s="90">
        <v>2958465</v>
      </c>
    </row>
    <row r="1890" spans="1:4" ht="15">
      <c r="A1890" s="73">
        <v>2255</v>
      </c>
      <c r="B1890" s="73" t="s">
        <v>37739</v>
      </c>
      <c r="C1890" s="90">
        <v>38718</v>
      </c>
      <c r="D1890" s="90">
        <v>2958465</v>
      </c>
    </row>
    <row r="1891" spans="1:4" ht="15">
      <c r="A1891" s="73">
        <v>2256</v>
      </c>
      <c r="B1891" s="73" t="s">
        <v>37740</v>
      </c>
      <c r="C1891" s="90">
        <v>38718</v>
      </c>
      <c r="D1891" s="90">
        <v>2958465</v>
      </c>
    </row>
    <row r="1892" spans="1:4" ht="15">
      <c r="A1892" s="73">
        <v>2257</v>
      </c>
      <c r="B1892" s="73" t="s">
        <v>37741</v>
      </c>
      <c r="C1892" s="90">
        <v>38718</v>
      </c>
      <c r="D1892" s="90">
        <v>2958465</v>
      </c>
    </row>
    <row r="1893" spans="1:4" ht="15">
      <c r="A1893" s="73">
        <v>2258</v>
      </c>
      <c r="B1893" s="73">
        <v>200</v>
      </c>
      <c r="C1893" s="90">
        <v>38718</v>
      </c>
      <c r="D1893" s="90">
        <v>2958465</v>
      </c>
    </row>
    <row r="1894" spans="1:4" ht="15">
      <c r="A1894" s="73">
        <v>2259</v>
      </c>
      <c r="B1894" s="73" t="s">
        <v>37742</v>
      </c>
      <c r="C1894" s="90">
        <v>38718</v>
      </c>
      <c r="D1894" s="90">
        <v>2958465</v>
      </c>
    </row>
    <row r="1895" spans="1:4" ht="15">
      <c r="A1895" s="73">
        <v>2260</v>
      </c>
      <c r="B1895" s="73" t="s">
        <v>2221</v>
      </c>
      <c r="C1895" s="90">
        <v>38718</v>
      </c>
      <c r="D1895" s="90">
        <v>2958465</v>
      </c>
    </row>
    <row r="1896" spans="1:4" ht="15">
      <c r="A1896" s="73">
        <v>2261</v>
      </c>
      <c r="B1896" s="73" t="s">
        <v>1884</v>
      </c>
      <c r="C1896" s="90">
        <v>38718</v>
      </c>
      <c r="D1896" s="90">
        <v>2958465</v>
      </c>
    </row>
    <row r="1897" spans="1:4" ht="15">
      <c r="A1897" s="73">
        <v>2264</v>
      </c>
      <c r="B1897" s="73" t="s">
        <v>37743</v>
      </c>
      <c r="C1897" s="90">
        <v>38718</v>
      </c>
      <c r="D1897" s="90">
        <v>2958465</v>
      </c>
    </row>
    <row r="1898" spans="1:4" ht="15">
      <c r="A1898" s="73">
        <v>2265</v>
      </c>
      <c r="B1898" s="73" t="s">
        <v>134</v>
      </c>
      <c r="C1898" s="90">
        <v>38718</v>
      </c>
      <c r="D1898" s="90">
        <v>2958465</v>
      </c>
    </row>
    <row r="1899" spans="1:4" ht="15">
      <c r="A1899" s="73">
        <v>2266</v>
      </c>
      <c r="B1899" s="73">
        <v>2000</v>
      </c>
      <c r="C1899" s="90">
        <v>38718</v>
      </c>
      <c r="D1899" s="90">
        <v>2958465</v>
      </c>
    </row>
    <row r="1900" spans="1:4" ht="15">
      <c r="A1900" s="73">
        <v>2267</v>
      </c>
      <c r="B1900" s="73" t="s">
        <v>37744</v>
      </c>
      <c r="C1900" s="90">
        <v>38718</v>
      </c>
      <c r="D1900" s="90">
        <v>2958465</v>
      </c>
    </row>
    <row r="1901" spans="1:4" ht="15">
      <c r="A1901" s="73">
        <v>2269</v>
      </c>
      <c r="B1901" s="73" t="s">
        <v>37745</v>
      </c>
      <c r="C1901" s="90">
        <v>38718</v>
      </c>
      <c r="D1901" s="90">
        <v>2958465</v>
      </c>
    </row>
    <row r="1902" spans="1:4" ht="15">
      <c r="A1902" s="73">
        <v>2270</v>
      </c>
      <c r="B1902" s="73" t="s">
        <v>37746</v>
      </c>
      <c r="C1902" s="90">
        <v>38718</v>
      </c>
      <c r="D1902" s="90">
        <v>2958465</v>
      </c>
    </row>
    <row r="1903" spans="1:4" ht="15">
      <c r="A1903" s="73">
        <v>2271</v>
      </c>
      <c r="B1903" s="73" t="s">
        <v>37747</v>
      </c>
      <c r="C1903" s="90">
        <v>38718</v>
      </c>
      <c r="D1903" s="90">
        <v>2958465</v>
      </c>
    </row>
    <row r="1904" spans="1:4" ht="15">
      <c r="A1904" s="73">
        <v>2272</v>
      </c>
      <c r="B1904" s="73" t="s">
        <v>37748</v>
      </c>
      <c r="C1904" s="90">
        <v>38718</v>
      </c>
      <c r="D1904" s="90">
        <v>2958465</v>
      </c>
    </row>
    <row r="1905" spans="1:4" ht="15">
      <c r="A1905" s="73">
        <v>2273</v>
      </c>
      <c r="B1905" s="73" t="s">
        <v>37749</v>
      </c>
      <c r="C1905" s="90">
        <v>38718</v>
      </c>
      <c r="D1905" s="90">
        <v>2958465</v>
      </c>
    </row>
    <row r="1906" spans="1:4" ht="15">
      <c r="A1906" s="73">
        <v>2275</v>
      </c>
      <c r="B1906" s="73" t="s">
        <v>37750</v>
      </c>
      <c r="C1906" s="90">
        <v>38718</v>
      </c>
      <c r="D1906" s="90">
        <v>2958465</v>
      </c>
    </row>
    <row r="1907" spans="1:4" ht="15">
      <c r="A1907" s="73">
        <v>2276</v>
      </c>
      <c r="B1907" s="73" t="s">
        <v>37751</v>
      </c>
      <c r="C1907" s="90">
        <v>38718</v>
      </c>
      <c r="D1907" s="90">
        <v>2958465</v>
      </c>
    </row>
    <row r="1908" spans="1:4" ht="15">
      <c r="A1908" s="73">
        <v>2277</v>
      </c>
      <c r="B1908" s="73" t="s">
        <v>37752</v>
      </c>
      <c r="C1908" s="90">
        <v>38718</v>
      </c>
      <c r="D1908" s="90">
        <v>2958465</v>
      </c>
    </row>
    <row r="1909" spans="1:4" ht="15">
      <c r="A1909" s="73">
        <v>2278</v>
      </c>
      <c r="B1909" s="73" t="s">
        <v>37753</v>
      </c>
      <c r="C1909" s="90">
        <v>38718</v>
      </c>
      <c r="D1909" s="90">
        <v>2958465</v>
      </c>
    </row>
    <row r="1910" spans="1:4" ht="15">
      <c r="A1910" s="73">
        <v>2279</v>
      </c>
      <c r="B1910" s="73" t="s">
        <v>37754</v>
      </c>
      <c r="C1910" s="90">
        <v>38718</v>
      </c>
      <c r="D1910" s="90">
        <v>2958465</v>
      </c>
    </row>
    <row r="1911" spans="1:4" ht="15">
      <c r="A1911" s="73">
        <v>2280</v>
      </c>
      <c r="B1911" s="73" t="s">
        <v>37755</v>
      </c>
      <c r="C1911" s="90">
        <v>38718</v>
      </c>
      <c r="D1911" s="90">
        <v>2958465</v>
      </c>
    </row>
    <row r="1912" spans="1:4" ht="15">
      <c r="A1912" s="73">
        <v>2281</v>
      </c>
      <c r="B1912" s="73" t="s">
        <v>37756</v>
      </c>
      <c r="C1912" s="90">
        <v>38718</v>
      </c>
      <c r="D1912" s="90">
        <v>2958465</v>
      </c>
    </row>
    <row r="1913" spans="1:4" ht="15">
      <c r="A1913" s="73">
        <v>2283</v>
      </c>
      <c r="B1913" s="73" t="s">
        <v>37757</v>
      </c>
      <c r="C1913" s="90">
        <v>38718</v>
      </c>
      <c r="D1913" s="90">
        <v>2958465</v>
      </c>
    </row>
    <row r="1914" spans="1:4" ht="15">
      <c r="A1914" s="73">
        <v>2285</v>
      </c>
      <c r="B1914" s="73" t="s">
        <v>37758</v>
      </c>
      <c r="C1914" s="90">
        <v>38718</v>
      </c>
      <c r="D1914" s="90">
        <v>2958465</v>
      </c>
    </row>
    <row r="1915" spans="1:4" ht="15">
      <c r="A1915" s="73">
        <v>2286</v>
      </c>
      <c r="B1915" s="73" t="s">
        <v>2162</v>
      </c>
      <c r="C1915" s="90">
        <v>38718</v>
      </c>
      <c r="D1915" s="90">
        <v>2958465</v>
      </c>
    </row>
    <row r="1916" spans="1:4" ht="15">
      <c r="A1916" s="73">
        <v>2287</v>
      </c>
      <c r="B1916" s="73" t="s">
        <v>37759</v>
      </c>
      <c r="C1916" s="90">
        <v>38718</v>
      </c>
      <c r="D1916" s="90">
        <v>2958465</v>
      </c>
    </row>
    <row r="1917" spans="1:4" ht="15">
      <c r="A1917" s="73">
        <v>2288</v>
      </c>
      <c r="B1917" s="73" t="s">
        <v>37760</v>
      </c>
      <c r="C1917" s="90">
        <v>38718</v>
      </c>
      <c r="D1917" s="90">
        <v>2958465</v>
      </c>
    </row>
    <row r="1918" spans="1:4" ht="15">
      <c r="A1918" s="73">
        <v>2289</v>
      </c>
      <c r="B1918" s="73" t="s">
        <v>37761</v>
      </c>
      <c r="C1918" s="90">
        <v>38718</v>
      </c>
      <c r="D1918" s="90">
        <v>2958465</v>
      </c>
    </row>
    <row r="1919" spans="1:4" ht="15">
      <c r="A1919" s="73">
        <v>2290</v>
      </c>
      <c r="B1919" s="73" t="s">
        <v>37762</v>
      </c>
      <c r="C1919" s="90">
        <v>38718</v>
      </c>
      <c r="D1919" s="90">
        <v>2958465</v>
      </c>
    </row>
    <row r="1920" spans="1:4" ht="15">
      <c r="A1920" s="73">
        <v>2291</v>
      </c>
      <c r="B1920" s="73" t="s">
        <v>37763</v>
      </c>
      <c r="C1920" s="90">
        <v>38718</v>
      </c>
      <c r="D1920" s="90">
        <v>2958465</v>
      </c>
    </row>
    <row r="1921" spans="1:4" ht="15">
      <c r="A1921" s="73">
        <v>2293</v>
      </c>
      <c r="B1921" s="73" t="s">
        <v>2070</v>
      </c>
      <c r="C1921" s="90">
        <v>38718</v>
      </c>
      <c r="D1921" s="90">
        <v>2958465</v>
      </c>
    </row>
    <row r="1922" spans="1:4" ht="15">
      <c r="A1922" s="73">
        <v>2294</v>
      </c>
      <c r="B1922" s="73">
        <v>458</v>
      </c>
      <c r="C1922" s="90">
        <v>38718</v>
      </c>
      <c r="D1922" s="90">
        <v>2958465</v>
      </c>
    </row>
    <row r="1923" spans="1:4" ht="15">
      <c r="A1923" s="73">
        <v>2295</v>
      </c>
      <c r="B1923" s="73">
        <v>599</v>
      </c>
      <c r="C1923" s="90">
        <v>38718</v>
      </c>
      <c r="D1923" s="90">
        <v>2958465</v>
      </c>
    </row>
    <row r="1924" spans="1:4" ht="15">
      <c r="A1924" s="73">
        <v>2296</v>
      </c>
      <c r="B1924" s="73">
        <v>612</v>
      </c>
      <c r="C1924" s="90">
        <v>38718</v>
      </c>
      <c r="D1924" s="90">
        <v>2958465</v>
      </c>
    </row>
    <row r="1925" spans="1:4" ht="15">
      <c r="A1925" s="73">
        <v>2301</v>
      </c>
      <c r="B1925" s="73" t="s">
        <v>37764</v>
      </c>
      <c r="C1925" s="90">
        <v>38718</v>
      </c>
      <c r="D1925" s="90">
        <v>2958465</v>
      </c>
    </row>
    <row r="1926" spans="1:4" ht="15">
      <c r="A1926" s="73">
        <v>2302</v>
      </c>
      <c r="B1926" s="73" t="s">
        <v>1952</v>
      </c>
      <c r="C1926" s="90">
        <v>38718</v>
      </c>
      <c r="D1926" s="90">
        <v>2958465</v>
      </c>
    </row>
    <row r="1927" spans="1:4" ht="15">
      <c r="A1927" s="73">
        <v>2304</v>
      </c>
      <c r="B1927" s="73" t="s">
        <v>37765</v>
      </c>
      <c r="C1927" s="90">
        <v>38718</v>
      </c>
      <c r="D1927" s="90">
        <v>2958465</v>
      </c>
    </row>
    <row r="1928" spans="1:4" ht="15">
      <c r="A1928" s="73">
        <v>2305</v>
      </c>
      <c r="B1928" s="73" t="s">
        <v>2025</v>
      </c>
      <c r="C1928" s="90">
        <v>38718</v>
      </c>
      <c r="D1928" s="90">
        <v>2958465</v>
      </c>
    </row>
    <row r="1929" spans="1:4" ht="15">
      <c r="A1929" s="73">
        <v>2307</v>
      </c>
      <c r="B1929" s="73" t="s">
        <v>37766</v>
      </c>
      <c r="C1929" s="90">
        <v>38718</v>
      </c>
      <c r="D1929" s="90">
        <v>2958465</v>
      </c>
    </row>
    <row r="1930" spans="1:4" ht="15">
      <c r="A1930" s="73">
        <v>2308</v>
      </c>
      <c r="B1930" s="73" t="s">
        <v>37767</v>
      </c>
      <c r="C1930" s="90">
        <v>38718</v>
      </c>
      <c r="D1930" s="90">
        <v>2958465</v>
      </c>
    </row>
    <row r="1931" spans="1:4" ht="15">
      <c r="A1931" s="73">
        <v>2309</v>
      </c>
      <c r="B1931" s="73" t="s">
        <v>37768</v>
      </c>
      <c r="C1931" s="90">
        <v>38718</v>
      </c>
      <c r="D1931" s="90">
        <v>2958465</v>
      </c>
    </row>
    <row r="1932" spans="1:4" ht="15">
      <c r="A1932" s="73">
        <v>2310</v>
      </c>
      <c r="B1932" s="73" t="s">
        <v>37769</v>
      </c>
      <c r="C1932" s="90">
        <v>38718</v>
      </c>
      <c r="D1932" s="90">
        <v>2958465</v>
      </c>
    </row>
    <row r="1933" spans="1:4" ht="15">
      <c r="A1933" s="73">
        <v>2311</v>
      </c>
      <c r="B1933" s="73" t="s">
        <v>37770</v>
      </c>
      <c r="C1933" s="90">
        <v>38718</v>
      </c>
      <c r="D1933" s="90">
        <v>2958465</v>
      </c>
    </row>
    <row r="1934" spans="1:4" ht="15">
      <c r="A1934" s="73">
        <v>2312</v>
      </c>
      <c r="B1934" s="73" t="s">
        <v>37771</v>
      </c>
      <c r="C1934" s="90">
        <v>38718</v>
      </c>
      <c r="D1934" s="90">
        <v>2958465</v>
      </c>
    </row>
    <row r="1935" spans="1:4" ht="15">
      <c r="A1935" s="73">
        <v>2313</v>
      </c>
      <c r="B1935" s="73" t="s">
        <v>37772</v>
      </c>
      <c r="C1935" s="90">
        <v>38718</v>
      </c>
      <c r="D1935" s="90">
        <v>2958465</v>
      </c>
    </row>
    <row r="1936" spans="1:4" ht="15">
      <c r="A1936" s="73">
        <v>2314</v>
      </c>
      <c r="B1936" s="73" t="s">
        <v>37773</v>
      </c>
      <c r="C1936" s="90">
        <v>38718</v>
      </c>
      <c r="D1936" s="90">
        <v>2958465</v>
      </c>
    </row>
    <row r="1937" spans="1:4" ht="15">
      <c r="A1937" s="73">
        <v>2316</v>
      </c>
      <c r="B1937" s="73" t="s">
        <v>37774</v>
      </c>
      <c r="C1937" s="90">
        <v>38718</v>
      </c>
      <c r="D1937" s="90">
        <v>2958465</v>
      </c>
    </row>
    <row r="1938" spans="1:4" ht="15">
      <c r="A1938" s="73">
        <v>2317</v>
      </c>
      <c r="B1938" s="73" t="s">
        <v>133</v>
      </c>
      <c r="C1938" s="90">
        <v>38718</v>
      </c>
      <c r="D1938" s="90">
        <v>2958465</v>
      </c>
    </row>
    <row r="1939" spans="1:4" ht="15">
      <c r="A1939" s="73">
        <v>2318</v>
      </c>
      <c r="B1939" s="73" t="s">
        <v>134</v>
      </c>
      <c r="C1939" s="90">
        <v>38718</v>
      </c>
      <c r="D1939" s="90">
        <v>2958465</v>
      </c>
    </row>
    <row r="1940" spans="1:4" ht="15">
      <c r="A1940" s="73">
        <v>2319</v>
      </c>
      <c r="B1940" s="73" t="s">
        <v>37775</v>
      </c>
      <c r="C1940" s="90">
        <v>38718</v>
      </c>
      <c r="D1940" s="90">
        <v>2958465</v>
      </c>
    </row>
    <row r="1941" spans="1:4" ht="15">
      <c r="A1941" s="73">
        <v>2320</v>
      </c>
      <c r="B1941" s="73" t="s">
        <v>37776</v>
      </c>
      <c r="C1941" s="90">
        <v>38718</v>
      </c>
      <c r="D1941" s="90">
        <v>2958465</v>
      </c>
    </row>
    <row r="1942" spans="1:4" ht="15">
      <c r="A1942" s="73">
        <v>2321</v>
      </c>
      <c r="B1942" s="73" t="s">
        <v>37777</v>
      </c>
      <c r="C1942" s="90">
        <v>38718</v>
      </c>
      <c r="D1942" s="90">
        <v>2958465</v>
      </c>
    </row>
    <row r="1943" spans="1:4" ht="15">
      <c r="A1943" s="73">
        <v>2322</v>
      </c>
      <c r="B1943" s="73" t="s">
        <v>37778</v>
      </c>
      <c r="C1943" s="90">
        <v>38718</v>
      </c>
      <c r="D1943" s="90">
        <v>2958465</v>
      </c>
    </row>
    <row r="1944" spans="1:4" ht="15">
      <c r="A1944" s="73">
        <v>2323</v>
      </c>
      <c r="B1944" s="73" t="s">
        <v>37779</v>
      </c>
      <c r="C1944" s="90">
        <v>38718</v>
      </c>
      <c r="D1944" s="90">
        <v>2958465</v>
      </c>
    </row>
    <row r="1945" spans="1:4" ht="15">
      <c r="A1945" s="73">
        <v>2324</v>
      </c>
      <c r="B1945" s="73" t="s">
        <v>37780</v>
      </c>
      <c r="C1945" s="90">
        <v>38718</v>
      </c>
      <c r="D1945" s="90">
        <v>2958465</v>
      </c>
    </row>
    <row r="1946" spans="1:4" ht="15">
      <c r="A1946" s="73">
        <v>2325</v>
      </c>
      <c r="B1946" s="73" t="s">
        <v>37781</v>
      </c>
      <c r="C1946" s="90">
        <v>38718</v>
      </c>
      <c r="D1946" s="90">
        <v>2958465</v>
      </c>
    </row>
    <row r="1947" spans="1:4" ht="15">
      <c r="A1947" s="73">
        <v>2326</v>
      </c>
      <c r="B1947" s="73" t="s">
        <v>37782</v>
      </c>
      <c r="C1947" s="90">
        <v>38718</v>
      </c>
      <c r="D1947" s="90">
        <v>2958465</v>
      </c>
    </row>
    <row r="1948" spans="1:4" ht="15">
      <c r="A1948" s="73">
        <v>2327</v>
      </c>
      <c r="B1948" s="73" t="s">
        <v>37783</v>
      </c>
      <c r="C1948" s="90">
        <v>38718</v>
      </c>
      <c r="D1948" s="90">
        <v>2958465</v>
      </c>
    </row>
    <row r="1949" spans="1:4" ht="15">
      <c r="A1949" s="73">
        <v>2328</v>
      </c>
      <c r="B1949" s="73" t="s">
        <v>37784</v>
      </c>
      <c r="C1949" s="90">
        <v>38718</v>
      </c>
      <c r="D1949" s="90">
        <v>2958465</v>
      </c>
    </row>
    <row r="1950" spans="1:4" ht="15">
      <c r="A1950" s="73">
        <v>2329</v>
      </c>
      <c r="B1950" s="73" t="s">
        <v>37785</v>
      </c>
      <c r="C1950" s="90">
        <v>38718</v>
      </c>
      <c r="D1950" s="90">
        <v>2958465</v>
      </c>
    </row>
    <row r="1951" spans="1:4" ht="15">
      <c r="A1951" s="73">
        <v>2332</v>
      </c>
      <c r="B1951" s="73">
        <v>825</v>
      </c>
      <c r="C1951" s="90">
        <v>38718</v>
      </c>
      <c r="D1951" s="90">
        <v>2958465</v>
      </c>
    </row>
    <row r="1952" spans="1:4" ht="15">
      <c r="A1952" s="73">
        <v>2333</v>
      </c>
      <c r="B1952" s="73" t="s">
        <v>37786</v>
      </c>
      <c r="C1952" s="90">
        <v>38718</v>
      </c>
      <c r="D1952" s="90">
        <v>2958465</v>
      </c>
    </row>
    <row r="1953" spans="1:4" ht="15">
      <c r="A1953" s="73">
        <v>2334</v>
      </c>
      <c r="B1953" s="73" t="s">
        <v>2201</v>
      </c>
      <c r="C1953" s="90">
        <v>38718</v>
      </c>
      <c r="D1953" s="90">
        <v>2958465</v>
      </c>
    </row>
    <row r="1954" spans="1:4" ht="15">
      <c r="A1954" s="73">
        <v>2335</v>
      </c>
      <c r="B1954" s="73" t="s">
        <v>828</v>
      </c>
      <c r="C1954" s="90">
        <v>38718</v>
      </c>
      <c r="D1954" s="90">
        <v>2958465</v>
      </c>
    </row>
    <row r="1955" spans="1:4" ht="15">
      <c r="A1955" s="73">
        <v>2336</v>
      </c>
      <c r="B1955" s="73" t="s">
        <v>2339</v>
      </c>
      <c r="C1955" s="90">
        <v>38718</v>
      </c>
      <c r="D1955" s="90">
        <v>2958465</v>
      </c>
    </row>
    <row r="1956" spans="1:4" ht="15">
      <c r="A1956" s="73">
        <v>2337</v>
      </c>
      <c r="B1956" s="73" t="s">
        <v>2198</v>
      </c>
      <c r="C1956" s="90">
        <v>38718</v>
      </c>
      <c r="D1956" s="90">
        <v>2958465</v>
      </c>
    </row>
    <row r="1957" spans="1:4" ht="15">
      <c r="A1957" s="73">
        <v>2338</v>
      </c>
      <c r="B1957" s="73" t="s">
        <v>37787</v>
      </c>
      <c r="C1957" s="90">
        <v>38718</v>
      </c>
      <c r="D1957" s="90">
        <v>2958465</v>
      </c>
    </row>
    <row r="1958" spans="1:4" ht="15">
      <c r="A1958" s="73">
        <v>2339</v>
      </c>
      <c r="B1958" s="73" t="s">
        <v>133</v>
      </c>
      <c r="C1958" s="90">
        <v>38718</v>
      </c>
      <c r="D1958" s="90">
        <v>2958465</v>
      </c>
    </row>
    <row r="1959" spans="1:4" ht="15">
      <c r="A1959" s="73">
        <v>2340</v>
      </c>
      <c r="B1959" s="73" t="s">
        <v>2340</v>
      </c>
      <c r="C1959" s="90">
        <v>38718</v>
      </c>
      <c r="D1959" s="90">
        <v>2958465</v>
      </c>
    </row>
    <row r="1960" spans="1:4" ht="15">
      <c r="A1960" s="73">
        <v>2341</v>
      </c>
      <c r="B1960" s="73" t="s">
        <v>2341</v>
      </c>
      <c r="C1960" s="90">
        <v>38718</v>
      </c>
      <c r="D1960" s="90">
        <v>2958465</v>
      </c>
    </row>
    <row r="1961" spans="1:4" ht="15">
      <c r="A1961" s="73">
        <v>2342</v>
      </c>
      <c r="B1961" s="73" t="s">
        <v>37788</v>
      </c>
      <c r="C1961" s="90">
        <v>38718</v>
      </c>
      <c r="D1961" s="90">
        <v>2958465</v>
      </c>
    </row>
    <row r="1962" spans="1:4" ht="15">
      <c r="A1962" s="73">
        <v>2343</v>
      </c>
      <c r="B1962" s="73" t="s">
        <v>2283</v>
      </c>
      <c r="C1962" s="90">
        <v>38718</v>
      </c>
      <c r="D1962" s="90">
        <v>2958465</v>
      </c>
    </row>
    <row r="1963" spans="1:4" ht="15">
      <c r="A1963" s="73">
        <v>2344</v>
      </c>
      <c r="B1963" s="73" t="s">
        <v>2236</v>
      </c>
      <c r="C1963" s="90">
        <v>38718</v>
      </c>
      <c r="D1963" s="90">
        <v>2958465</v>
      </c>
    </row>
    <row r="1964" spans="1:4" ht="15">
      <c r="A1964" s="73">
        <v>2345</v>
      </c>
      <c r="B1964" s="73" t="s">
        <v>2342</v>
      </c>
      <c r="C1964" s="90">
        <v>38718</v>
      </c>
      <c r="D1964" s="90">
        <v>2958465</v>
      </c>
    </row>
    <row r="1965" spans="1:4" ht="15">
      <c r="A1965" s="73">
        <v>2346</v>
      </c>
      <c r="B1965" s="73" t="s">
        <v>37789</v>
      </c>
      <c r="C1965" s="90">
        <v>38718</v>
      </c>
      <c r="D1965" s="90">
        <v>2958465</v>
      </c>
    </row>
    <row r="1966" spans="1:4" ht="15">
      <c r="A1966" s="73">
        <v>2347</v>
      </c>
      <c r="B1966" s="73" t="s">
        <v>2343</v>
      </c>
      <c r="C1966" s="90">
        <v>38718</v>
      </c>
      <c r="D1966" s="90">
        <v>2958465</v>
      </c>
    </row>
    <row r="1967" spans="1:4" ht="15">
      <c r="A1967" s="73">
        <v>2348</v>
      </c>
      <c r="B1967" s="73" t="s">
        <v>2344</v>
      </c>
      <c r="C1967" s="90">
        <v>38718</v>
      </c>
      <c r="D1967" s="90">
        <v>2958465</v>
      </c>
    </row>
    <row r="1968" spans="1:4" ht="15">
      <c r="A1968" s="73">
        <v>2349</v>
      </c>
      <c r="B1968" s="73" t="s">
        <v>2345</v>
      </c>
      <c r="C1968" s="90">
        <v>38718</v>
      </c>
      <c r="D1968" s="90">
        <v>2958465</v>
      </c>
    </row>
    <row r="1969" spans="1:4" ht="15">
      <c r="A1969" s="73">
        <v>2350</v>
      </c>
      <c r="B1969" s="73" t="s">
        <v>2346</v>
      </c>
      <c r="C1969" s="90">
        <v>38718</v>
      </c>
      <c r="D1969" s="90">
        <v>2958465</v>
      </c>
    </row>
    <row r="1970" spans="1:4" ht="15">
      <c r="A1970" s="73">
        <v>2351</v>
      </c>
      <c r="B1970" s="73" t="s">
        <v>37790</v>
      </c>
      <c r="C1970" s="90">
        <v>38718</v>
      </c>
      <c r="D1970" s="90">
        <v>2958465</v>
      </c>
    </row>
    <row r="1971" spans="1:4" ht="15">
      <c r="A1971" s="73">
        <v>2352</v>
      </c>
      <c r="B1971" s="73" t="s">
        <v>2347</v>
      </c>
      <c r="C1971" s="90">
        <v>38718</v>
      </c>
      <c r="D1971" s="90">
        <v>2958465</v>
      </c>
    </row>
    <row r="1972" spans="1:4" ht="15">
      <c r="A1972" s="73">
        <v>2353</v>
      </c>
      <c r="B1972" s="73" t="s">
        <v>2348</v>
      </c>
      <c r="C1972" s="90">
        <v>38718</v>
      </c>
      <c r="D1972" s="90">
        <v>2958465</v>
      </c>
    </row>
    <row r="1973" spans="1:4" ht="15">
      <c r="A1973" s="73">
        <v>2355</v>
      </c>
      <c r="B1973" s="73" t="s">
        <v>37791</v>
      </c>
      <c r="C1973" s="90">
        <v>38718</v>
      </c>
      <c r="D1973" s="90">
        <v>2958465</v>
      </c>
    </row>
    <row r="1974" spans="1:4" ht="15">
      <c r="A1974" s="73">
        <v>2356</v>
      </c>
      <c r="B1974" s="73" t="s">
        <v>37792</v>
      </c>
      <c r="C1974" s="90">
        <v>38718</v>
      </c>
      <c r="D1974" s="90">
        <v>2958465</v>
      </c>
    </row>
    <row r="1975" spans="1:4" ht="15">
      <c r="A1975" s="73">
        <v>2357</v>
      </c>
      <c r="B1975" s="73" t="s">
        <v>37793</v>
      </c>
      <c r="C1975" s="90">
        <v>38718</v>
      </c>
      <c r="D1975" s="90">
        <v>2958465</v>
      </c>
    </row>
    <row r="1976" spans="1:4" ht="15">
      <c r="A1976" s="73">
        <v>2358</v>
      </c>
      <c r="B1976" s="73" t="s">
        <v>37794</v>
      </c>
      <c r="C1976" s="90">
        <v>38718</v>
      </c>
      <c r="D1976" s="90">
        <v>2958465</v>
      </c>
    </row>
    <row r="1977" spans="1:4" ht="15">
      <c r="A1977" s="73">
        <v>2359</v>
      </c>
      <c r="B1977" s="73" t="s">
        <v>37795</v>
      </c>
      <c r="C1977" s="90">
        <v>38718</v>
      </c>
      <c r="D1977" s="90">
        <v>2958465</v>
      </c>
    </row>
    <row r="1978" spans="1:4" ht="15">
      <c r="A1978" s="73">
        <v>2360</v>
      </c>
      <c r="B1978" s="73" t="s">
        <v>37796</v>
      </c>
      <c r="C1978" s="90">
        <v>38718</v>
      </c>
      <c r="D1978" s="90">
        <v>2958465</v>
      </c>
    </row>
    <row r="1979" spans="1:4" ht="15">
      <c r="A1979" s="73">
        <v>2361</v>
      </c>
      <c r="B1979" s="73" t="s">
        <v>37797</v>
      </c>
      <c r="C1979" s="90">
        <v>38718</v>
      </c>
      <c r="D1979" s="90">
        <v>2958465</v>
      </c>
    </row>
    <row r="1980" spans="1:4" ht="15">
      <c r="A1980" s="73">
        <v>2362</v>
      </c>
      <c r="B1980" s="73" t="s">
        <v>37798</v>
      </c>
      <c r="C1980" s="90">
        <v>38718</v>
      </c>
      <c r="D1980" s="90">
        <v>2958465</v>
      </c>
    </row>
    <row r="1981" spans="1:4" ht="15">
      <c r="A1981" s="73">
        <v>2364</v>
      </c>
      <c r="B1981" s="73" t="s">
        <v>37799</v>
      </c>
      <c r="C1981" s="90">
        <v>38718</v>
      </c>
      <c r="D1981" s="90">
        <v>2958465</v>
      </c>
    </row>
    <row r="1982" spans="1:4" ht="15">
      <c r="A1982" s="73">
        <v>2365</v>
      </c>
      <c r="B1982" s="73" t="s">
        <v>37800</v>
      </c>
      <c r="C1982" s="90">
        <v>38718</v>
      </c>
      <c r="D1982" s="90">
        <v>2958465</v>
      </c>
    </row>
    <row r="1983" spans="1:4" ht="15">
      <c r="A1983" s="73">
        <v>2366</v>
      </c>
      <c r="B1983" s="73" t="s">
        <v>37801</v>
      </c>
      <c r="C1983" s="90">
        <v>38718</v>
      </c>
      <c r="D1983" s="90">
        <v>2958465</v>
      </c>
    </row>
    <row r="1984" spans="1:4" ht="15">
      <c r="A1984" s="73">
        <v>2367</v>
      </c>
      <c r="B1984" s="73" t="s">
        <v>134</v>
      </c>
      <c r="C1984" s="90">
        <v>38718</v>
      </c>
      <c r="D1984" s="90">
        <v>2958465</v>
      </c>
    </row>
    <row r="1985" spans="1:4" ht="15">
      <c r="A1985" s="73">
        <v>2368</v>
      </c>
      <c r="B1985" s="73" t="s">
        <v>37802</v>
      </c>
      <c r="C1985" s="90">
        <v>38718</v>
      </c>
      <c r="D1985" s="90">
        <v>2958465</v>
      </c>
    </row>
    <row r="1986" spans="1:4" ht="15">
      <c r="A1986" s="73">
        <v>2369</v>
      </c>
      <c r="B1986" s="73" t="s">
        <v>37803</v>
      </c>
      <c r="C1986" s="90">
        <v>38718</v>
      </c>
      <c r="D1986" s="90">
        <v>2958465</v>
      </c>
    </row>
    <row r="1987" spans="1:4" ht="15">
      <c r="A1987" s="73">
        <v>2370</v>
      </c>
      <c r="B1987" s="73" t="s">
        <v>37804</v>
      </c>
      <c r="C1987" s="90">
        <v>38718</v>
      </c>
      <c r="D1987" s="90">
        <v>2958465</v>
      </c>
    </row>
    <row r="1988" spans="1:4" ht="15">
      <c r="A1988" s="73">
        <v>2372</v>
      </c>
      <c r="B1988" s="73" t="s">
        <v>2349</v>
      </c>
      <c r="C1988" s="90">
        <v>38718</v>
      </c>
      <c r="D1988" s="90">
        <v>2958465</v>
      </c>
    </row>
    <row r="1989" spans="1:4" ht="15">
      <c r="A1989" s="73">
        <v>2373</v>
      </c>
      <c r="B1989" s="73" t="s">
        <v>37805</v>
      </c>
      <c r="C1989" s="90">
        <v>38718</v>
      </c>
      <c r="D1989" s="90">
        <v>2958465</v>
      </c>
    </row>
    <row r="1990" spans="1:4" ht="15">
      <c r="A1990" s="73">
        <v>2374</v>
      </c>
      <c r="B1990" s="73" t="s">
        <v>37806</v>
      </c>
      <c r="C1990" s="90">
        <v>38718</v>
      </c>
      <c r="D1990" s="90">
        <v>2958465</v>
      </c>
    </row>
    <row r="1991" spans="1:4" ht="15">
      <c r="A1991" s="73">
        <v>2376</v>
      </c>
      <c r="B1991" s="73" t="s">
        <v>37807</v>
      </c>
      <c r="C1991" s="90">
        <v>38718</v>
      </c>
      <c r="D1991" s="90">
        <v>2958465</v>
      </c>
    </row>
    <row r="1992" spans="1:4" ht="15">
      <c r="A1992" s="73">
        <v>2379</v>
      </c>
      <c r="B1992" s="73" t="s">
        <v>37808</v>
      </c>
      <c r="C1992" s="90">
        <v>38718</v>
      </c>
      <c r="D1992" s="90">
        <v>2958465</v>
      </c>
    </row>
    <row r="1993" spans="1:4" ht="15">
      <c r="A1993" s="73">
        <v>2380</v>
      </c>
      <c r="B1993" s="73" t="s">
        <v>2105</v>
      </c>
      <c r="C1993" s="90">
        <v>38718</v>
      </c>
      <c r="D1993" s="90">
        <v>2958465</v>
      </c>
    </row>
    <row r="1994" spans="1:4" ht="15">
      <c r="A1994" s="73">
        <v>2381</v>
      </c>
      <c r="B1994" s="73" t="s">
        <v>37809</v>
      </c>
      <c r="C1994" s="90">
        <v>38718</v>
      </c>
      <c r="D1994" s="90">
        <v>2958465</v>
      </c>
    </row>
    <row r="1995" spans="1:4" ht="15">
      <c r="A1995" s="73">
        <v>2382</v>
      </c>
      <c r="B1995" s="73" t="s">
        <v>37810</v>
      </c>
      <c r="C1995" s="90">
        <v>38718</v>
      </c>
      <c r="D1995" s="90">
        <v>2958465</v>
      </c>
    </row>
    <row r="1996" spans="1:4" ht="15">
      <c r="A1996" s="73">
        <v>2385</v>
      </c>
      <c r="B1996" s="73" t="s">
        <v>37811</v>
      </c>
      <c r="C1996" s="90">
        <v>38718</v>
      </c>
      <c r="D1996" s="90">
        <v>2958465</v>
      </c>
    </row>
    <row r="1997" spans="1:4" ht="15">
      <c r="A1997" s="73">
        <v>2386</v>
      </c>
      <c r="B1997" s="73" t="s">
        <v>37812</v>
      </c>
      <c r="C1997" s="90">
        <v>38718</v>
      </c>
      <c r="D1997" s="90">
        <v>2958465</v>
      </c>
    </row>
    <row r="1998" spans="1:4" ht="15">
      <c r="A1998" s="73">
        <v>2387</v>
      </c>
      <c r="B1998" s="73" t="s">
        <v>37813</v>
      </c>
      <c r="C1998" s="90">
        <v>38718</v>
      </c>
      <c r="D1998" s="90">
        <v>2958465</v>
      </c>
    </row>
    <row r="1999" spans="1:4" ht="15">
      <c r="A1999" s="73">
        <v>2388</v>
      </c>
      <c r="B1999" s="73" t="s">
        <v>37814</v>
      </c>
      <c r="C1999" s="90">
        <v>38718</v>
      </c>
      <c r="D1999" s="90">
        <v>2958465</v>
      </c>
    </row>
    <row r="2000" spans="1:4" ht="15">
      <c r="A2000" s="73">
        <v>2389</v>
      </c>
      <c r="B2000" s="73" t="s">
        <v>37815</v>
      </c>
      <c r="C2000" s="90">
        <v>38718</v>
      </c>
      <c r="D2000" s="90">
        <v>2958465</v>
      </c>
    </row>
    <row r="2001" spans="1:4" ht="15">
      <c r="A2001" s="73">
        <v>2390</v>
      </c>
      <c r="B2001" s="73" t="s">
        <v>37816</v>
      </c>
      <c r="C2001" s="90">
        <v>38718</v>
      </c>
      <c r="D2001" s="90">
        <v>2958465</v>
      </c>
    </row>
    <row r="2002" spans="1:4" ht="15">
      <c r="A2002" s="73">
        <v>2391</v>
      </c>
      <c r="B2002" s="73" t="s">
        <v>523</v>
      </c>
      <c r="C2002" s="90">
        <v>38718</v>
      </c>
      <c r="D2002" s="90">
        <v>2958465</v>
      </c>
    </row>
    <row r="2003" spans="1:4" ht="15">
      <c r="A2003" s="73">
        <v>2392</v>
      </c>
      <c r="B2003" s="73" t="s">
        <v>438</v>
      </c>
      <c r="C2003" s="90">
        <v>38718</v>
      </c>
      <c r="D2003" s="90">
        <v>2958465</v>
      </c>
    </row>
    <row r="2004" spans="1:4" ht="15">
      <c r="A2004" s="73">
        <v>2393</v>
      </c>
      <c r="B2004" s="73" t="s">
        <v>37817</v>
      </c>
      <c r="C2004" s="90">
        <v>38718</v>
      </c>
      <c r="D2004" s="90">
        <v>2958465</v>
      </c>
    </row>
    <row r="2005" spans="1:4" ht="15">
      <c r="A2005" s="73">
        <v>2394</v>
      </c>
      <c r="B2005" s="73" t="s">
        <v>37818</v>
      </c>
      <c r="C2005" s="90">
        <v>38718</v>
      </c>
      <c r="D2005" s="90">
        <v>2958465</v>
      </c>
    </row>
    <row r="2006" spans="1:4" ht="15">
      <c r="A2006" s="73">
        <v>2396</v>
      </c>
      <c r="B2006" s="73" t="s">
        <v>37819</v>
      </c>
      <c r="C2006" s="90">
        <v>38718</v>
      </c>
      <c r="D2006" s="90">
        <v>2958465</v>
      </c>
    </row>
    <row r="2007" spans="1:4" ht="15">
      <c r="A2007" s="73">
        <v>2397</v>
      </c>
      <c r="B2007" s="73" t="s">
        <v>37820</v>
      </c>
      <c r="C2007" s="90">
        <v>38718</v>
      </c>
      <c r="D2007" s="90">
        <v>2958465</v>
      </c>
    </row>
    <row r="2008" spans="1:4" ht="15">
      <c r="A2008" s="73">
        <v>2398</v>
      </c>
      <c r="B2008" s="73" t="s">
        <v>37821</v>
      </c>
      <c r="C2008" s="90">
        <v>38718</v>
      </c>
      <c r="D2008" s="90">
        <v>2958465</v>
      </c>
    </row>
    <row r="2009" spans="1:4" ht="15">
      <c r="A2009" s="73">
        <v>2399</v>
      </c>
      <c r="B2009" s="73" t="s">
        <v>2314</v>
      </c>
      <c r="C2009" s="90">
        <v>38718</v>
      </c>
      <c r="D2009" s="90">
        <v>2958465</v>
      </c>
    </row>
    <row r="2010" spans="1:4" ht="15">
      <c r="A2010" s="73">
        <v>2400</v>
      </c>
      <c r="B2010" s="73" t="s">
        <v>37822</v>
      </c>
      <c r="C2010" s="90">
        <v>38718</v>
      </c>
      <c r="D2010" s="90">
        <v>2958465</v>
      </c>
    </row>
    <row r="2011" spans="1:4" ht="15">
      <c r="A2011" s="73">
        <v>2401</v>
      </c>
      <c r="B2011" s="73" t="s">
        <v>37823</v>
      </c>
      <c r="C2011" s="90">
        <v>38718</v>
      </c>
      <c r="D2011" s="90">
        <v>2958465</v>
      </c>
    </row>
    <row r="2012" spans="1:4" ht="15">
      <c r="A2012" s="73">
        <v>2402</v>
      </c>
      <c r="B2012" s="73" t="s">
        <v>37824</v>
      </c>
      <c r="C2012" s="90">
        <v>38718</v>
      </c>
      <c r="D2012" s="90">
        <v>2958465</v>
      </c>
    </row>
    <row r="2013" spans="1:4" ht="15">
      <c r="A2013" s="73">
        <v>2403</v>
      </c>
      <c r="B2013" s="73" t="s">
        <v>2226</v>
      </c>
      <c r="C2013" s="90">
        <v>38718</v>
      </c>
      <c r="D2013" s="90">
        <v>2958465</v>
      </c>
    </row>
    <row r="2014" spans="1:4" ht="15">
      <c r="A2014" s="73">
        <v>2404</v>
      </c>
      <c r="B2014" s="73" t="s">
        <v>2350</v>
      </c>
      <c r="C2014" s="90">
        <v>38718</v>
      </c>
      <c r="D2014" s="90">
        <v>2958465</v>
      </c>
    </row>
    <row r="2015" spans="1:4" ht="15">
      <c r="A2015" s="73">
        <v>2405</v>
      </c>
      <c r="B2015" s="73" t="s">
        <v>2062</v>
      </c>
      <c r="C2015" s="90">
        <v>38718</v>
      </c>
      <c r="D2015" s="90">
        <v>2958465</v>
      </c>
    </row>
    <row r="2016" spans="1:4" ht="15">
      <c r="A2016" s="73">
        <v>2406</v>
      </c>
      <c r="B2016" s="73" t="s">
        <v>37825</v>
      </c>
      <c r="C2016" s="90">
        <v>38718</v>
      </c>
      <c r="D2016" s="90">
        <v>2958465</v>
      </c>
    </row>
    <row r="2017" spans="1:4" ht="15">
      <c r="A2017" s="73">
        <v>2407</v>
      </c>
      <c r="B2017" s="73" t="s">
        <v>37826</v>
      </c>
      <c r="C2017" s="90">
        <v>38718</v>
      </c>
      <c r="D2017" s="90">
        <v>2958465</v>
      </c>
    </row>
    <row r="2018" spans="1:4" ht="15">
      <c r="A2018" s="73">
        <v>2408</v>
      </c>
      <c r="B2018" s="73" t="s">
        <v>37827</v>
      </c>
      <c r="C2018" s="90">
        <v>38718</v>
      </c>
      <c r="D2018" s="90">
        <v>2958465</v>
      </c>
    </row>
    <row r="2019" spans="1:4" ht="15">
      <c r="A2019" s="73">
        <v>2409</v>
      </c>
      <c r="B2019" s="73" t="s">
        <v>37828</v>
      </c>
      <c r="C2019" s="90">
        <v>38718</v>
      </c>
      <c r="D2019" s="90">
        <v>2958465</v>
      </c>
    </row>
    <row r="2020" spans="1:4" ht="15">
      <c r="A2020" s="73">
        <v>2410</v>
      </c>
      <c r="B2020" s="73" t="s">
        <v>37829</v>
      </c>
      <c r="C2020" s="90">
        <v>38718</v>
      </c>
      <c r="D2020" s="90">
        <v>2958465</v>
      </c>
    </row>
    <row r="2021" spans="1:4" ht="15">
      <c r="A2021" s="73">
        <v>2411</v>
      </c>
      <c r="B2021" s="73" t="s">
        <v>37830</v>
      </c>
      <c r="C2021" s="90">
        <v>38718</v>
      </c>
      <c r="D2021" s="90">
        <v>2958465</v>
      </c>
    </row>
    <row r="2022" spans="1:4" ht="15">
      <c r="A2022" s="73">
        <v>2412</v>
      </c>
      <c r="B2022" s="73" t="s">
        <v>37831</v>
      </c>
      <c r="C2022" s="90">
        <v>38718</v>
      </c>
      <c r="D2022" s="90">
        <v>2958465</v>
      </c>
    </row>
    <row r="2023" spans="1:4" ht="15">
      <c r="A2023" s="73">
        <v>2413</v>
      </c>
      <c r="B2023" s="73" t="s">
        <v>37832</v>
      </c>
      <c r="C2023" s="90">
        <v>38718</v>
      </c>
      <c r="D2023" s="90">
        <v>2958465</v>
      </c>
    </row>
    <row r="2024" spans="1:4" ht="15">
      <c r="A2024" s="73">
        <v>2414</v>
      </c>
      <c r="B2024" s="73" t="s">
        <v>37833</v>
      </c>
      <c r="C2024" s="90">
        <v>38718</v>
      </c>
      <c r="D2024" s="90">
        <v>2958465</v>
      </c>
    </row>
    <row r="2025" spans="1:4" ht="15">
      <c r="A2025" s="73">
        <v>2415</v>
      </c>
      <c r="B2025" s="73" t="s">
        <v>37834</v>
      </c>
      <c r="C2025" s="90">
        <v>38718</v>
      </c>
      <c r="D2025" s="90">
        <v>2958465</v>
      </c>
    </row>
    <row r="2026" spans="1:4" ht="15">
      <c r="A2026" s="73">
        <v>2416</v>
      </c>
      <c r="B2026" s="73" t="s">
        <v>37835</v>
      </c>
      <c r="C2026" s="90">
        <v>38718</v>
      </c>
      <c r="D2026" s="90">
        <v>2958465</v>
      </c>
    </row>
    <row r="2027" spans="1:4" ht="15">
      <c r="A2027" s="73">
        <v>2417</v>
      </c>
      <c r="B2027" s="73" t="s">
        <v>37836</v>
      </c>
      <c r="C2027" s="90">
        <v>38718</v>
      </c>
      <c r="D2027" s="90">
        <v>2958465</v>
      </c>
    </row>
    <row r="2028" spans="1:4" ht="15">
      <c r="A2028" s="73">
        <v>2419</v>
      </c>
      <c r="B2028" s="73" t="s">
        <v>37837</v>
      </c>
      <c r="C2028" s="90">
        <v>38718</v>
      </c>
      <c r="D2028" s="90">
        <v>2958465</v>
      </c>
    </row>
    <row r="2029" spans="1:4" ht="15">
      <c r="A2029" s="73">
        <v>2421</v>
      </c>
      <c r="B2029" s="73" t="s">
        <v>37838</v>
      </c>
      <c r="C2029" s="90">
        <v>38718</v>
      </c>
      <c r="D2029" s="90">
        <v>2958465</v>
      </c>
    </row>
    <row r="2030" spans="1:4" ht="15">
      <c r="A2030" s="73">
        <v>2422</v>
      </c>
      <c r="B2030" s="73" t="s">
        <v>37839</v>
      </c>
      <c r="C2030" s="90">
        <v>38718</v>
      </c>
      <c r="D2030" s="90">
        <v>2958465</v>
      </c>
    </row>
    <row r="2031" spans="1:4" ht="15">
      <c r="A2031" s="73">
        <v>2423</v>
      </c>
      <c r="B2031" s="73" t="s">
        <v>37840</v>
      </c>
      <c r="C2031" s="90">
        <v>38718</v>
      </c>
      <c r="D2031" s="90">
        <v>2958465</v>
      </c>
    </row>
    <row r="2032" spans="1:4" ht="15">
      <c r="A2032" s="73">
        <v>2424</v>
      </c>
      <c r="B2032" s="73" t="s">
        <v>37841</v>
      </c>
      <c r="C2032" s="90">
        <v>38718</v>
      </c>
      <c r="D2032" s="90">
        <v>2958465</v>
      </c>
    </row>
    <row r="2033" spans="1:4" ht="15">
      <c r="A2033" s="73">
        <v>2425</v>
      </c>
      <c r="B2033" s="73" t="s">
        <v>37842</v>
      </c>
      <c r="C2033" s="90">
        <v>38718</v>
      </c>
      <c r="D2033" s="90">
        <v>2958465</v>
      </c>
    </row>
    <row r="2034" spans="1:4" ht="15">
      <c r="A2034" s="73">
        <v>2426</v>
      </c>
      <c r="B2034" s="73" t="s">
        <v>37843</v>
      </c>
      <c r="C2034" s="90">
        <v>38718</v>
      </c>
      <c r="D2034" s="90">
        <v>2958465</v>
      </c>
    </row>
    <row r="2035" spans="1:4" ht="15">
      <c r="A2035" s="73">
        <v>2427</v>
      </c>
      <c r="B2035" s="73" t="s">
        <v>37844</v>
      </c>
      <c r="C2035" s="90">
        <v>38718</v>
      </c>
      <c r="D2035" s="90">
        <v>2958465</v>
      </c>
    </row>
    <row r="2036" spans="1:4" ht="15">
      <c r="A2036" s="73">
        <v>2428</v>
      </c>
      <c r="B2036" s="73" t="s">
        <v>133</v>
      </c>
      <c r="C2036" s="90">
        <v>38718</v>
      </c>
      <c r="D2036" s="90">
        <v>2958465</v>
      </c>
    </row>
    <row r="2037" spans="1:4" ht="15">
      <c r="A2037" s="73">
        <v>2429</v>
      </c>
      <c r="B2037" s="73" t="s">
        <v>2243</v>
      </c>
      <c r="C2037" s="90">
        <v>38718</v>
      </c>
      <c r="D2037" s="90">
        <v>2958465</v>
      </c>
    </row>
    <row r="2038" spans="1:4" ht="15">
      <c r="A2038" s="73">
        <v>2430</v>
      </c>
      <c r="B2038" s="73" t="s">
        <v>37845</v>
      </c>
      <c r="C2038" s="90">
        <v>38718</v>
      </c>
      <c r="D2038" s="90">
        <v>2958465</v>
      </c>
    </row>
    <row r="2039" spans="1:4" ht="15">
      <c r="A2039" s="73">
        <v>2433</v>
      </c>
      <c r="B2039" s="73" t="s">
        <v>37846</v>
      </c>
      <c r="C2039" s="90">
        <v>38718</v>
      </c>
      <c r="D2039" s="90">
        <v>2958465</v>
      </c>
    </row>
    <row r="2040" spans="1:4" ht="15">
      <c r="A2040" s="73">
        <v>2434</v>
      </c>
      <c r="B2040" s="73" t="s">
        <v>37847</v>
      </c>
      <c r="C2040" s="90">
        <v>38718</v>
      </c>
      <c r="D2040" s="90">
        <v>2958465</v>
      </c>
    </row>
    <row r="2041" spans="1:4" ht="15">
      <c r="A2041" s="73">
        <v>2435</v>
      </c>
      <c r="B2041" s="73" t="s">
        <v>37848</v>
      </c>
      <c r="C2041" s="90">
        <v>38718</v>
      </c>
      <c r="D2041" s="90">
        <v>2958465</v>
      </c>
    </row>
    <row r="2042" spans="1:4" ht="15">
      <c r="A2042" s="73">
        <v>2436</v>
      </c>
      <c r="B2042" s="73" t="s">
        <v>37849</v>
      </c>
      <c r="C2042" s="90">
        <v>38718</v>
      </c>
      <c r="D2042" s="90">
        <v>2958465</v>
      </c>
    </row>
    <row r="2043" spans="1:4" ht="15">
      <c r="A2043" s="73">
        <v>2437</v>
      </c>
      <c r="B2043" s="73" t="s">
        <v>2198</v>
      </c>
      <c r="C2043" s="90">
        <v>38718</v>
      </c>
      <c r="D2043" s="90">
        <v>2958465</v>
      </c>
    </row>
    <row r="2044" spans="1:4" ht="15">
      <c r="A2044" s="73">
        <v>2438</v>
      </c>
      <c r="B2044" s="73" t="s">
        <v>2133</v>
      </c>
      <c r="C2044" s="90">
        <v>38718</v>
      </c>
      <c r="D2044" s="90">
        <v>2958465</v>
      </c>
    </row>
    <row r="2045" spans="1:4" ht="15">
      <c r="A2045" s="73">
        <v>2439</v>
      </c>
      <c r="B2045" s="73" t="s">
        <v>37850</v>
      </c>
      <c r="C2045" s="90">
        <v>38718</v>
      </c>
      <c r="D2045" s="90">
        <v>2958465</v>
      </c>
    </row>
    <row r="2046" spans="1:4" ht="15">
      <c r="A2046" s="73">
        <v>2440</v>
      </c>
      <c r="B2046" s="73" t="s">
        <v>2220</v>
      </c>
      <c r="C2046" s="90">
        <v>38718</v>
      </c>
      <c r="D2046" s="90">
        <v>2958465</v>
      </c>
    </row>
    <row r="2047" spans="1:4" ht="15">
      <c r="A2047" s="73">
        <v>2441</v>
      </c>
      <c r="B2047" s="73" t="s">
        <v>37851</v>
      </c>
      <c r="C2047" s="90">
        <v>38718</v>
      </c>
      <c r="D2047" s="90">
        <v>2958465</v>
      </c>
    </row>
    <row r="2048" spans="1:4" ht="15">
      <c r="A2048" s="73">
        <v>2442</v>
      </c>
      <c r="B2048" s="73" t="s">
        <v>37852</v>
      </c>
      <c r="C2048" s="90">
        <v>38718</v>
      </c>
      <c r="D2048" s="90">
        <v>2958465</v>
      </c>
    </row>
    <row r="2049" spans="1:4" ht="15">
      <c r="A2049" s="73">
        <v>2444</v>
      </c>
      <c r="B2049" s="73" t="s">
        <v>2295</v>
      </c>
      <c r="C2049" s="90">
        <v>38718</v>
      </c>
      <c r="D2049" s="90">
        <v>2958465</v>
      </c>
    </row>
    <row r="2050" spans="1:4" ht="15">
      <c r="A2050" s="73">
        <v>2445</v>
      </c>
      <c r="B2050" s="73" t="s">
        <v>2351</v>
      </c>
      <c r="C2050" s="90">
        <v>38718</v>
      </c>
      <c r="D2050" s="90">
        <v>2958465</v>
      </c>
    </row>
    <row r="2051" spans="1:4" ht="15">
      <c r="A2051" s="73">
        <v>2446</v>
      </c>
      <c r="B2051" s="73" t="s">
        <v>2331</v>
      </c>
      <c r="C2051" s="90">
        <v>38718</v>
      </c>
      <c r="D2051" s="90">
        <v>2958465</v>
      </c>
    </row>
    <row r="2052" spans="1:4" ht="15">
      <c r="A2052" s="73">
        <v>2447</v>
      </c>
      <c r="B2052" s="73" t="s">
        <v>2192</v>
      </c>
      <c r="C2052" s="90">
        <v>38718</v>
      </c>
      <c r="D2052" s="90">
        <v>2958465</v>
      </c>
    </row>
    <row r="2053" spans="1:4" ht="15">
      <c r="A2053" s="73">
        <v>2448</v>
      </c>
      <c r="B2053" s="73" t="s">
        <v>37853</v>
      </c>
      <c r="C2053" s="90">
        <v>38718</v>
      </c>
      <c r="D2053" s="90">
        <v>2958465</v>
      </c>
    </row>
    <row r="2054" spans="1:4" ht="15">
      <c r="A2054" s="73">
        <v>2449</v>
      </c>
      <c r="B2054" s="73" t="s">
        <v>37854</v>
      </c>
      <c r="C2054" s="90">
        <v>38718</v>
      </c>
      <c r="D2054" s="90">
        <v>2958465</v>
      </c>
    </row>
    <row r="2055" spans="1:4" ht="15">
      <c r="A2055" s="73">
        <v>2450</v>
      </c>
      <c r="B2055" s="73" t="s">
        <v>37855</v>
      </c>
      <c r="C2055" s="90">
        <v>38718</v>
      </c>
      <c r="D2055" s="90">
        <v>2958465</v>
      </c>
    </row>
    <row r="2056" spans="1:4" ht="15">
      <c r="A2056" s="73">
        <v>2451</v>
      </c>
      <c r="B2056" s="73" t="s">
        <v>37856</v>
      </c>
      <c r="C2056" s="90">
        <v>38718</v>
      </c>
      <c r="D2056" s="90">
        <v>2958465</v>
      </c>
    </row>
    <row r="2057" spans="1:4" ht="15">
      <c r="A2057" s="73">
        <v>2452</v>
      </c>
      <c r="B2057" s="73" t="s">
        <v>37857</v>
      </c>
      <c r="C2057" s="90">
        <v>38718</v>
      </c>
      <c r="D2057" s="90">
        <v>2958465</v>
      </c>
    </row>
    <row r="2058" spans="1:4" ht="15">
      <c r="A2058" s="73">
        <v>2453</v>
      </c>
      <c r="B2058" s="73" t="s">
        <v>37858</v>
      </c>
      <c r="C2058" s="90">
        <v>38718</v>
      </c>
      <c r="D2058" s="90">
        <v>2958465</v>
      </c>
    </row>
    <row r="2059" spans="1:4" ht="15">
      <c r="A2059" s="73">
        <v>2454</v>
      </c>
      <c r="B2059" s="73" t="s">
        <v>37859</v>
      </c>
      <c r="C2059" s="90">
        <v>38718</v>
      </c>
      <c r="D2059" s="90">
        <v>2958465</v>
      </c>
    </row>
    <row r="2060" spans="1:4" ht="15">
      <c r="A2060" s="73">
        <v>2455</v>
      </c>
      <c r="B2060" s="73" t="s">
        <v>134</v>
      </c>
      <c r="C2060" s="90">
        <v>38718</v>
      </c>
      <c r="D2060" s="90">
        <v>2958465</v>
      </c>
    </row>
    <row r="2061" spans="1:4" ht="15">
      <c r="A2061" s="73">
        <v>2457</v>
      </c>
      <c r="B2061" s="73" t="s">
        <v>37860</v>
      </c>
      <c r="C2061" s="90">
        <v>38718</v>
      </c>
      <c r="D2061" s="90">
        <v>2958465</v>
      </c>
    </row>
    <row r="2062" spans="1:4" ht="15">
      <c r="A2062" s="73">
        <v>2461</v>
      </c>
      <c r="B2062" s="73" t="s">
        <v>37861</v>
      </c>
      <c r="C2062" s="90">
        <v>38718</v>
      </c>
      <c r="D2062" s="90">
        <v>2958465</v>
      </c>
    </row>
    <row r="2063" spans="1:4" ht="15">
      <c r="A2063" s="73">
        <v>2462</v>
      </c>
      <c r="B2063" s="73" t="s">
        <v>37862</v>
      </c>
      <c r="C2063" s="90">
        <v>38718</v>
      </c>
      <c r="D2063" s="90">
        <v>2958465</v>
      </c>
    </row>
    <row r="2064" spans="1:4" ht="15">
      <c r="A2064" s="73">
        <v>2463</v>
      </c>
      <c r="B2064" s="73" t="s">
        <v>37863</v>
      </c>
      <c r="C2064" s="90">
        <v>38718</v>
      </c>
      <c r="D2064" s="90">
        <v>2958465</v>
      </c>
    </row>
    <row r="2065" spans="1:4" ht="15">
      <c r="A2065" s="73">
        <v>2464</v>
      </c>
      <c r="B2065" s="73" t="s">
        <v>37864</v>
      </c>
      <c r="C2065" s="90">
        <v>38718</v>
      </c>
      <c r="D2065" s="90">
        <v>2958465</v>
      </c>
    </row>
    <row r="2066" spans="1:4" ht="15">
      <c r="A2066" s="73">
        <v>2465</v>
      </c>
      <c r="B2066" s="73" t="s">
        <v>37865</v>
      </c>
      <c r="C2066" s="90">
        <v>38718</v>
      </c>
      <c r="D2066" s="90">
        <v>2958465</v>
      </c>
    </row>
    <row r="2067" spans="1:4" ht="15">
      <c r="A2067" s="73">
        <v>2466</v>
      </c>
      <c r="B2067" s="73" t="s">
        <v>37866</v>
      </c>
      <c r="C2067" s="90">
        <v>38718</v>
      </c>
      <c r="D2067" s="90">
        <v>2958465</v>
      </c>
    </row>
    <row r="2068" spans="1:4" ht="15">
      <c r="A2068" s="73">
        <v>2467</v>
      </c>
      <c r="B2068" s="73" t="s">
        <v>37867</v>
      </c>
      <c r="C2068" s="90">
        <v>38718</v>
      </c>
      <c r="D2068" s="90">
        <v>2958465</v>
      </c>
    </row>
    <row r="2069" spans="1:4" ht="15">
      <c r="A2069" s="73">
        <v>2468</v>
      </c>
      <c r="B2069" s="73" t="s">
        <v>37868</v>
      </c>
      <c r="C2069" s="90">
        <v>38718</v>
      </c>
      <c r="D2069" s="90">
        <v>2958465</v>
      </c>
    </row>
    <row r="2070" spans="1:4" ht="15">
      <c r="A2070" s="73">
        <v>2469</v>
      </c>
      <c r="B2070" s="73" t="s">
        <v>37869</v>
      </c>
      <c r="C2070" s="90">
        <v>38718</v>
      </c>
      <c r="D2070" s="90">
        <v>2958465</v>
      </c>
    </row>
    <row r="2071" spans="1:4" ht="15">
      <c r="A2071" s="73">
        <v>2470</v>
      </c>
      <c r="B2071" s="73" t="s">
        <v>37870</v>
      </c>
      <c r="C2071" s="90">
        <v>38718</v>
      </c>
      <c r="D2071" s="90">
        <v>2958465</v>
      </c>
    </row>
    <row r="2072" spans="1:4" ht="15">
      <c r="A2072" s="73">
        <v>2471</v>
      </c>
      <c r="B2072" s="73" t="s">
        <v>37871</v>
      </c>
      <c r="C2072" s="90">
        <v>38718</v>
      </c>
      <c r="D2072" s="90">
        <v>2958465</v>
      </c>
    </row>
    <row r="2073" spans="1:4" ht="15">
      <c r="A2073" s="73">
        <v>2472</v>
      </c>
      <c r="B2073" s="73" t="s">
        <v>37872</v>
      </c>
      <c r="C2073" s="90">
        <v>38718</v>
      </c>
      <c r="D2073" s="90">
        <v>2958465</v>
      </c>
    </row>
    <row r="2074" spans="1:4" ht="15">
      <c r="A2074" s="73">
        <v>2473</v>
      </c>
      <c r="B2074" s="73" t="s">
        <v>37873</v>
      </c>
      <c r="C2074" s="90">
        <v>38718</v>
      </c>
      <c r="D2074" s="90">
        <v>2958465</v>
      </c>
    </row>
    <row r="2075" spans="1:4" ht="15">
      <c r="A2075" s="73">
        <v>2474</v>
      </c>
      <c r="B2075" s="73" t="s">
        <v>37874</v>
      </c>
      <c r="C2075" s="90">
        <v>38718</v>
      </c>
      <c r="D2075" s="90">
        <v>2958465</v>
      </c>
    </row>
    <row r="2076" spans="1:4" ht="15">
      <c r="A2076" s="73">
        <v>2475</v>
      </c>
      <c r="B2076" s="73" t="s">
        <v>37875</v>
      </c>
      <c r="C2076" s="90">
        <v>38718</v>
      </c>
      <c r="D2076" s="90">
        <v>2958465</v>
      </c>
    </row>
    <row r="2077" spans="1:4" ht="15">
      <c r="A2077" s="73">
        <v>2476</v>
      </c>
      <c r="B2077" s="73" t="s">
        <v>37876</v>
      </c>
      <c r="C2077" s="90">
        <v>38718</v>
      </c>
      <c r="D2077" s="90">
        <v>2958465</v>
      </c>
    </row>
    <row r="2078" spans="1:4" ht="15">
      <c r="A2078" s="73">
        <v>2477</v>
      </c>
      <c r="B2078" s="73" t="s">
        <v>37877</v>
      </c>
      <c r="C2078" s="90">
        <v>38718</v>
      </c>
      <c r="D2078" s="90">
        <v>2958465</v>
      </c>
    </row>
    <row r="2079" spans="1:4" ht="15">
      <c r="A2079" s="73">
        <v>2478</v>
      </c>
      <c r="B2079" s="73" t="s">
        <v>37878</v>
      </c>
      <c r="C2079" s="90">
        <v>38718</v>
      </c>
      <c r="D2079" s="90">
        <v>2958465</v>
      </c>
    </row>
    <row r="2080" spans="1:4" ht="15">
      <c r="A2080" s="73">
        <v>2479</v>
      </c>
      <c r="B2080" s="73" t="s">
        <v>37879</v>
      </c>
      <c r="C2080" s="90">
        <v>38718</v>
      </c>
      <c r="D2080" s="90">
        <v>2958465</v>
      </c>
    </row>
    <row r="2081" spans="1:4" ht="15">
      <c r="A2081" s="73">
        <v>2480</v>
      </c>
      <c r="B2081" s="73" t="s">
        <v>37880</v>
      </c>
      <c r="C2081" s="90">
        <v>38718</v>
      </c>
      <c r="D2081" s="90">
        <v>2958465</v>
      </c>
    </row>
    <row r="2082" spans="1:4" ht="15">
      <c r="A2082" s="73">
        <v>2481</v>
      </c>
      <c r="B2082" s="73" t="s">
        <v>37881</v>
      </c>
      <c r="C2082" s="90">
        <v>38718</v>
      </c>
      <c r="D2082" s="90">
        <v>2958465</v>
      </c>
    </row>
    <row r="2083" spans="1:4" ht="15">
      <c r="A2083" s="73">
        <v>2482</v>
      </c>
      <c r="B2083" s="73" t="s">
        <v>37882</v>
      </c>
      <c r="C2083" s="90">
        <v>38718</v>
      </c>
      <c r="D2083" s="90">
        <v>2958465</v>
      </c>
    </row>
    <row r="2084" spans="1:4" ht="15">
      <c r="A2084" s="73">
        <v>2483</v>
      </c>
      <c r="B2084" s="73" t="s">
        <v>37883</v>
      </c>
      <c r="C2084" s="90">
        <v>38718</v>
      </c>
      <c r="D2084" s="90">
        <v>2958465</v>
      </c>
    </row>
    <row r="2085" spans="1:4" ht="15">
      <c r="A2085" s="73">
        <v>2484</v>
      </c>
      <c r="B2085" s="73" t="s">
        <v>133</v>
      </c>
      <c r="C2085" s="90">
        <v>38718</v>
      </c>
      <c r="D2085" s="90">
        <v>2958465</v>
      </c>
    </row>
    <row r="2086" spans="1:4" ht="15">
      <c r="A2086" s="73">
        <v>2486</v>
      </c>
      <c r="B2086" s="73" t="s">
        <v>37884</v>
      </c>
      <c r="C2086" s="90">
        <v>38718</v>
      </c>
      <c r="D2086" s="90">
        <v>2958465</v>
      </c>
    </row>
    <row r="2087" spans="1:4" ht="15">
      <c r="A2087" s="73">
        <v>2487</v>
      </c>
      <c r="B2087" s="73" t="s">
        <v>37885</v>
      </c>
      <c r="C2087" s="90">
        <v>38718</v>
      </c>
      <c r="D2087" s="90">
        <v>2958465</v>
      </c>
    </row>
    <row r="2088" spans="1:4" ht="15">
      <c r="A2088" s="73">
        <v>2488</v>
      </c>
      <c r="B2088" s="73" t="s">
        <v>37886</v>
      </c>
      <c r="C2088" s="90">
        <v>38718</v>
      </c>
      <c r="D2088" s="90">
        <v>2958465</v>
      </c>
    </row>
    <row r="2089" spans="1:4" ht="15">
      <c r="A2089" s="73">
        <v>2489</v>
      </c>
      <c r="B2089" s="73" t="s">
        <v>37887</v>
      </c>
      <c r="C2089" s="90">
        <v>38718</v>
      </c>
      <c r="D2089" s="90">
        <v>2958465</v>
      </c>
    </row>
    <row r="2090" spans="1:4" ht="15">
      <c r="A2090" s="73">
        <v>2490</v>
      </c>
      <c r="B2090" s="73" t="s">
        <v>37888</v>
      </c>
      <c r="C2090" s="90">
        <v>38718</v>
      </c>
      <c r="D2090" s="90">
        <v>2958465</v>
      </c>
    </row>
    <row r="2091" spans="1:4" ht="15">
      <c r="A2091" s="73">
        <v>2491</v>
      </c>
      <c r="B2091" s="73" t="s">
        <v>37889</v>
      </c>
      <c r="C2091" s="90">
        <v>38718</v>
      </c>
      <c r="D2091" s="90">
        <v>2958465</v>
      </c>
    </row>
    <row r="2092" spans="1:4" ht="15">
      <c r="A2092" s="73">
        <v>2492</v>
      </c>
      <c r="B2092" s="73" t="s">
        <v>37890</v>
      </c>
      <c r="C2092" s="90">
        <v>38718</v>
      </c>
      <c r="D2092" s="90">
        <v>2958465</v>
      </c>
    </row>
    <row r="2093" spans="1:4" ht="15">
      <c r="A2093" s="73">
        <v>2493</v>
      </c>
      <c r="B2093" s="73" t="s">
        <v>37891</v>
      </c>
      <c r="C2093" s="90">
        <v>38718</v>
      </c>
      <c r="D2093" s="90">
        <v>2958465</v>
      </c>
    </row>
    <row r="2094" spans="1:4" ht="15">
      <c r="A2094" s="73">
        <v>2494</v>
      </c>
      <c r="B2094" s="73" t="s">
        <v>37892</v>
      </c>
      <c r="C2094" s="90">
        <v>38718</v>
      </c>
      <c r="D2094" s="90">
        <v>2958465</v>
      </c>
    </row>
    <row r="2095" spans="1:4" ht="15">
      <c r="A2095" s="73">
        <v>2495</v>
      </c>
      <c r="B2095" s="73" t="s">
        <v>37893</v>
      </c>
      <c r="C2095" s="90">
        <v>38718</v>
      </c>
      <c r="D2095" s="90">
        <v>2958465</v>
      </c>
    </row>
    <row r="2096" spans="1:4" ht="15">
      <c r="A2096" s="73">
        <v>2496</v>
      </c>
      <c r="B2096" s="73" t="s">
        <v>37894</v>
      </c>
      <c r="C2096" s="90">
        <v>38718</v>
      </c>
      <c r="D2096" s="90">
        <v>2958465</v>
      </c>
    </row>
    <row r="2097" spans="1:4" ht="15">
      <c r="A2097" s="73">
        <v>2497</v>
      </c>
      <c r="B2097" s="73" t="s">
        <v>37895</v>
      </c>
      <c r="C2097" s="90">
        <v>38718</v>
      </c>
      <c r="D2097" s="90">
        <v>2958465</v>
      </c>
    </row>
    <row r="2098" spans="1:4" ht="15">
      <c r="A2098" s="73">
        <v>2498</v>
      </c>
      <c r="B2098" s="73" t="s">
        <v>37896</v>
      </c>
      <c r="C2098" s="90">
        <v>38718</v>
      </c>
      <c r="D2098" s="90">
        <v>2958465</v>
      </c>
    </row>
    <row r="2099" spans="1:4" ht="15">
      <c r="A2099" s="73">
        <v>2499</v>
      </c>
      <c r="B2099" s="73" t="s">
        <v>2350</v>
      </c>
      <c r="C2099" s="90">
        <v>38718</v>
      </c>
      <c r="D2099" s="90">
        <v>2958465</v>
      </c>
    </row>
    <row r="2100" spans="1:4" ht="15">
      <c r="A2100" s="73">
        <v>2500</v>
      </c>
      <c r="B2100" s="73" t="s">
        <v>133</v>
      </c>
      <c r="C2100" s="90">
        <v>38718</v>
      </c>
      <c r="D2100" s="90">
        <v>2958465</v>
      </c>
    </row>
    <row r="2101" spans="1:4" ht="15">
      <c r="A2101" s="73">
        <v>2501</v>
      </c>
      <c r="B2101" s="73">
        <v>720</v>
      </c>
      <c r="C2101" s="90">
        <v>38718</v>
      </c>
      <c r="D2101" s="90">
        <v>2958465</v>
      </c>
    </row>
    <row r="2102" spans="1:4" ht="15">
      <c r="A2102" s="73">
        <v>2502</v>
      </c>
      <c r="B2102" s="73" t="s">
        <v>37897</v>
      </c>
      <c r="C2102" s="90">
        <v>38718</v>
      </c>
      <c r="D2102" s="90">
        <v>2958465</v>
      </c>
    </row>
    <row r="2103" spans="1:4" ht="15">
      <c r="A2103" s="73">
        <v>2503</v>
      </c>
      <c r="B2103" s="73" t="s">
        <v>37898</v>
      </c>
      <c r="C2103" s="90">
        <v>38718</v>
      </c>
      <c r="D2103" s="90">
        <v>2958465</v>
      </c>
    </row>
    <row r="2104" spans="1:4" ht="15">
      <c r="A2104" s="73">
        <v>2504</v>
      </c>
      <c r="B2104" s="73" t="s">
        <v>37899</v>
      </c>
      <c r="C2104" s="90">
        <v>38718</v>
      </c>
      <c r="D2104" s="90">
        <v>2958465</v>
      </c>
    </row>
    <row r="2105" spans="1:4" ht="15">
      <c r="A2105" s="73">
        <v>2505</v>
      </c>
      <c r="B2105" s="73" t="s">
        <v>37900</v>
      </c>
      <c r="C2105" s="90">
        <v>38718</v>
      </c>
      <c r="D2105" s="90">
        <v>2958465</v>
      </c>
    </row>
    <row r="2106" spans="1:4" ht="15">
      <c r="A2106" s="73">
        <v>2506</v>
      </c>
      <c r="B2106" s="73" t="s">
        <v>37901</v>
      </c>
      <c r="C2106" s="90">
        <v>38718</v>
      </c>
      <c r="D2106" s="90">
        <v>2958465</v>
      </c>
    </row>
    <row r="2107" spans="1:4" ht="15">
      <c r="A2107" s="73">
        <v>2507</v>
      </c>
      <c r="B2107" s="73" t="s">
        <v>2215</v>
      </c>
      <c r="C2107" s="90">
        <v>38718</v>
      </c>
      <c r="D2107" s="90">
        <v>2958465</v>
      </c>
    </row>
    <row r="2108" spans="1:4" ht="15">
      <c r="A2108" s="73">
        <v>2508</v>
      </c>
      <c r="B2108" s="73" t="s">
        <v>2352</v>
      </c>
      <c r="C2108" s="90">
        <v>38718</v>
      </c>
      <c r="D2108" s="90">
        <v>2958465</v>
      </c>
    </row>
    <row r="2109" spans="1:4" ht="15">
      <c r="A2109" s="73">
        <v>2509</v>
      </c>
      <c r="B2109" s="73" t="s">
        <v>37902</v>
      </c>
      <c r="C2109" s="90">
        <v>38718</v>
      </c>
      <c r="D2109" s="90">
        <v>2958465</v>
      </c>
    </row>
    <row r="2110" spans="1:4" ht="15">
      <c r="A2110" s="73">
        <v>2510</v>
      </c>
      <c r="B2110" s="73" t="s">
        <v>134</v>
      </c>
      <c r="C2110" s="90">
        <v>38718</v>
      </c>
      <c r="D2110" s="90">
        <v>2958465</v>
      </c>
    </row>
    <row r="2111" spans="1:4" ht="15">
      <c r="A2111" s="73">
        <v>2512</v>
      </c>
      <c r="B2111" s="73" t="s">
        <v>37903</v>
      </c>
      <c r="C2111" s="90">
        <v>38718</v>
      </c>
      <c r="D2111" s="90">
        <v>2958465</v>
      </c>
    </row>
    <row r="2112" spans="1:4" ht="15">
      <c r="A2112" s="73">
        <v>2513</v>
      </c>
      <c r="B2112" s="73" t="s">
        <v>37904</v>
      </c>
      <c r="C2112" s="90">
        <v>38718</v>
      </c>
      <c r="D2112" s="90">
        <v>2958465</v>
      </c>
    </row>
    <row r="2113" spans="1:4" ht="15">
      <c r="A2113" s="73">
        <v>2515</v>
      </c>
      <c r="B2113" s="73" t="s">
        <v>37905</v>
      </c>
      <c r="C2113" s="90">
        <v>38718</v>
      </c>
      <c r="D2113" s="90">
        <v>2958465</v>
      </c>
    </row>
    <row r="2114" spans="1:4" ht="15">
      <c r="A2114" s="73">
        <v>2517</v>
      </c>
      <c r="B2114" s="73" t="s">
        <v>37906</v>
      </c>
      <c r="C2114" s="90">
        <v>38718</v>
      </c>
      <c r="D2114" s="90">
        <v>2958465</v>
      </c>
    </row>
    <row r="2115" spans="1:4" ht="15">
      <c r="A2115" s="73">
        <v>2518</v>
      </c>
      <c r="B2115" s="73" t="s">
        <v>37907</v>
      </c>
      <c r="C2115" s="90">
        <v>38718</v>
      </c>
      <c r="D2115" s="90">
        <v>2958465</v>
      </c>
    </row>
    <row r="2116" spans="1:4" ht="15">
      <c r="A2116" s="73">
        <v>2519</v>
      </c>
      <c r="B2116" s="73" t="s">
        <v>37908</v>
      </c>
      <c r="C2116" s="90">
        <v>38718</v>
      </c>
      <c r="D2116" s="90">
        <v>2958465</v>
      </c>
    </row>
    <row r="2117" spans="1:4" ht="15">
      <c r="A2117" s="73">
        <v>2520</v>
      </c>
      <c r="B2117" s="73" t="s">
        <v>37909</v>
      </c>
      <c r="C2117" s="90">
        <v>38718</v>
      </c>
      <c r="D2117" s="90">
        <v>2958465</v>
      </c>
    </row>
    <row r="2118" spans="1:4" ht="15">
      <c r="A2118" s="73">
        <v>2521</v>
      </c>
      <c r="B2118" s="73" t="s">
        <v>2227</v>
      </c>
      <c r="C2118" s="90">
        <v>38718</v>
      </c>
      <c r="D2118" s="90">
        <v>2958465</v>
      </c>
    </row>
    <row r="2119" spans="1:4" ht="15">
      <c r="A2119" s="73">
        <v>2522</v>
      </c>
      <c r="B2119" s="73" t="s">
        <v>133</v>
      </c>
      <c r="C2119" s="90">
        <v>38718</v>
      </c>
      <c r="D2119" s="90">
        <v>2958465</v>
      </c>
    </row>
    <row r="2120" spans="1:4" ht="15">
      <c r="A2120" s="73">
        <v>2523</v>
      </c>
      <c r="B2120" s="73" t="s">
        <v>37910</v>
      </c>
      <c r="C2120" s="90">
        <v>38718</v>
      </c>
      <c r="D2120" s="90">
        <v>2958465</v>
      </c>
    </row>
    <row r="2121" spans="1:4" ht="15">
      <c r="A2121" s="73">
        <v>2527</v>
      </c>
      <c r="B2121" s="73" t="s">
        <v>37911</v>
      </c>
      <c r="C2121" s="90">
        <v>38718</v>
      </c>
      <c r="D2121" s="90">
        <v>2958465</v>
      </c>
    </row>
    <row r="2122" spans="1:4" ht="15">
      <c r="A2122" s="73">
        <v>2529</v>
      </c>
      <c r="B2122" s="73" t="s">
        <v>37912</v>
      </c>
      <c r="C2122" s="90">
        <v>38718</v>
      </c>
      <c r="D2122" s="90">
        <v>2958465</v>
      </c>
    </row>
    <row r="2123" spans="1:4" ht="15">
      <c r="A2123" s="73">
        <v>2535</v>
      </c>
      <c r="B2123" s="73" t="s">
        <v>37913</v>
      </c>
      <c r="C2123" s="90">
        <v>38718</v>
      </c>
      <c r="D2123" s="90">
        <v>2958465</v>
      </c>
    </row>
    <row r="2124" spans="1:4" ht="15">
      <c r="A2124" s="73">
        <v>2536</v>
      </c>
      <c r="B2124" s="73" t="s">
        <v>37914</v>
      </c>
      <c r="C2124" s="90">
        <v>38718</v>
      </c>
      <c r="D2124" s="90">
        <v>2958465</v>
      </c>
    </row>
    <row r="2125" spans="1:4" ht="15">
      <c r="A2125" s="73">
        <v>2537</v>
      </c>
      <c r="B2125" s="73" t="s">
        <v>37915</v>
      </c>
      <c r="C2125" s="90">
        <v>38718</v>
      </c>
      <c r="D2125" s="90">
        <v>2958465</v>
      </c>
    </row>
    <row r="2126" spans="1:4" ht="15">
      <c r="A2126" s="73">
        <v>2538</v>
      </c>
      <c r="B2126" s="73" t="s">
        <v>37916</v>
      </c>
      <c r="C2126" s="90">
        <v>38718</v>
      </c>
      <c r="D2126" s="90">
        <v>2958465</v>
      </c>
    </row>
    <row r="2127" spans="1:4" ht="15">
      <c r="A2127" s="73">
        <v>2539</v>
      </c>
      <c r="B2127" s="73" t="s">
        <v>37917</v>
      </c>
      <c r="C2127" s="90">
        <v>38718</v>
      </c>
      <c r="D2127" s="90">
        <v>2958465</v>
      </c>
    </row>
    <row r="2128" spans="1:4" ht="15">
      <c r="A2128" s="73">
        <v>2540</v>
      </c>
      <c r="B2128" s="73" t="s">
        <v>37918</v>
      </c>
      <c r="C2128" s="90">
        <v>38718</v>
      </c>
      <c r="D2128" s="90">
        <v>2958465</v>
      </c>
    </row>
    <row r="2129" spans="1:4" ht="15">
      <c r="A2129" s="73">
        <v>2541</v>
      </c>
      <c r="B2129" s="73" t="s">
        <v>37919</v>
      </c>
      <c r="C2129" s="90">
        <v>38718</v>
      </c>
      <c r="D2129" s="90">
        <v>2958465</v>
      </c>
    </row>
    <row r="2130" spans="1:4" ht="15">
      <c r="A2130" s="73">
        <v>2542</v>
      </c>
      <c r="B2130" s="73" t="s">
        <v>37920</v>
      </c>
      <c r="C2130" s="90">
        <v>38718</v>
      </c>
      <c r="D2130" s="90">
        <v>2958465</v>
      </c>
    </row>
    <row r="2131" spans="1:4" ht="15">
      <c r="A2131" s="73">
        <v>2544</v>
      </c>
      <c r="B2131" s="73" t="s">
        <v>37921</v>
      </c>
      <c r="C2131" s="90">
        <v>38718</v>
      </c>
      <c r="D2131" s="90">
        <v>2958465</v>
      </c>
    </row>
    <row r="2132" spans="1:4" ht="15">
      <c r="A2132" s="73">
        <v>2547</v>
      </c>
      <c r="B2132" s="73" t="s">
        <v>134</v>
      </c>
      <c r="C2132" s="90">
        <v>38718</v>
      </c>
      <c r="D2132" s="90">
        <v>2958465</v>
      </c>
    </row>
    <row r="2133" spans="1:4" ht="15">
      <c r="A2133" s="73">
        <v>2548</v>
      </c>
      <c r="B2133" s="73">
        <v>825</v>
      </c>
      <c r="C2133" s="90">
        <v>38718</v>
      </c>
      <c r="D2133" s="90">
        <v>2958465</v>
      </c>
    </row>
    <row r="2134" spans="1:4" ht="15">
      <c r="A2134" s="73">
        <v>2549</v>
      </c>
      <c r="B2134" s="73">
        <v>827</v>
      </c>
      <c r="C2134" s="90">
        <v>38718</v>
      </c>
      <c r="D2134" s="90">
        <v>2958465</v>
      </c>
    </row>
    <row r="2135" spans="1:4" ht="15">
      <c r="A2135" s="73">
        <v>2550</v>
      </c>
      <c r="B2135" s="73" t="s">
        <v>37922</v>
      </c>
      <c r="C2135" s="90">
        <v>38718</v>
      </c>
      <c r="D2135" s="90">
        <v>2958465</v>
      </c>
    </row>
    <row r="2136" spans="1:4" ht="15">
      <c r="A2136" s="73">
        <v>2551</v>
      </c>
      <c r="B2136" s="73" t="s">
        <v>37923</v>
      </c>
      <c r="C2136" s="90">
        <v>38718</v>
      </c>
      <c r="D2136" s="90">
        <v>2958465</v>
      </c>
    </row>
    <row r="2137" spans="1:4" ht="15">
      <c r="A2137" s="73">
        <v>2553</v>
      </c>
      <c r="B2137" s="73" t="s">
        <v>37924</v>
      </c>
      <c r="C2137" s="90">
        <v>38718</v>
      </c>
      <c r="D2137" s="90">
        <v>2958465</v>
      </c>
    </row>
    <row r="2138" spans="1:4" ht="15">
      <c r="A2138" s="73">
        <v>2554</v>
      </c>
      <c r="B2138" s="73" t="s">
        <v>37925</v>
      </c>
      <c r="C2138" s="90">
        <v>38718</v>
      </c>
      <c r="D2138" s="90">
        <v>2958465</v>
      </c>
    </row>
    <row r="2139" spans="1:4" ht="15">
      <c r="A2139" s="73">
        <v>2555</v>
      </c>
      <c r="B2139" s="73" t="s">
        <v>37926</v>
      </c>
      <c r="C2139" s="90">
        <v>38718</v>
      </c>
      <c r="D2139" s="90">
        <v>2958465</v>
      </c>
    </row>
    <row r="2140" spans="1:4" ht="15">
      <c r="A2140" s="73">
        <v>2556</v>
      </c>
      <c r="B2140" s="73" t="s">
        <v>2218</v>
      </c>
      <c r="C2140" s="90">
        <v>38718</v>
      </c>
      <c r="D2140" s="90">
        <v>2958465</v>
      </c>
    </row>
    <row r="2141" spans="1:4" ht="15">
      <c r="A2141" s="73">
        <v>2557</v>
      </c>
      <c r="B2141" s="73" t="s">
        <v>37927</v>
      </c>
      <c r="C2141" s="90">
        <v>38718</v>
      </c>
      <c r="D2141" s="90">
        <v>2958465</v>
      </c>
    </row>
    <row r="2142" spans="1:4" ht="15">
      <c r="A2142" s="73">
        <v>2559</v>
      </c>
      <c r="B2142" s="73" t="s">
        <v>37928</v>
      </c>
      <c r="C2142" s="90">
        <v>38718</v>
      </c>
      <c r="D2142" s="90">
        <v>2958465</v>
      </c>
    </row>
    <row r="2143" spans="1:4" ht="15">
      <c r="A2143" s="73">
        <v>2560</v>
      </c>
      <c r="B2143" s="73" t="s">
        <v>37929</v>
      </c>
      <c r="C2143" s="90">
        <v>38718</v>
      </c>
      <c r="D2143" s="90">
        <v>2958465</v>
      </c>
    </row>
    <row r="2144" spans="1:4" ht="15">
      <c r="A2144" s="73">
        <v>2561</v>
      </c>
      <c r="B2144" s="73" t="s">
        <v>134</v>
      </c>
      <c r="C2144" s="90">
        <v>38718</v>
      </c>
      <c r="D2144" s="90">
        <v>2958465</v>
      </c>
    </row>
    <row r="2145" spans="1:4" ht="15">
      <c r="A2145" s="73">
        <v>2562</v>
      </c>
      <c r="B2145" s="73" t="s">
        <v>37930</v>
      </c>
      <c r="C2145" s="90">
        <v>38718</v>
      </c>
      <c r="D2145" s="90">
        <v>2958465</v>
      </c>
    </row>
    <row r="2146" spans="1:4" ht="15">
      <c r="A2146" s="73">
        <v>2563</v>
      </c>
      <c r="B2146" s="73" t="s">
        <v>37931</v>
      </c>
      <c r="C2146" s="90">
        <v>38718</v>
      </c>
      <c r="D2146" s="90">
        <v>2958465</v>
      </c>
    </row>
    <row r="2147" spans="1:4" ht="15">
      <c r="A2147" s="73">
        <v>2565</v>
      </c>
      <c r="B2147" s="73" t="s">
        <v>37932</v>
      </c>
      <c r="C2147" s="90">
        <v>38718</v>
      </c>
      <c r="D2147" s="90">
        <v>2958465</v>
      </c>
    </row>
    <row r="2148" spans="1:4" ht="15">
      <c r="A2148" s="73">
        <v>2566</v>
      </c>
      <c r="B2148" s="73" t="s">
        <v>37933</v>
      </c>
      <c r="C2148" s="90">
        <v>38718</v>
      </c>
      <c r="D2148" s="90">
        <v>2958465</v>
      </c>
    </row>
    <row r="2149" spans="1:4" ht="15">
      <c r="A2149" s="73">
        <v>2569</v>
      </c>
      <c r="B2149" s="73" t="s">
        <v>2226</v>
      </c>
      <c r="C2149" s="90">
        <v>38718</v>
      </c>
      <c r="D2149" s="90">
        <v>2958465</v>
      </c>
    </row>
    <row r="2150" spans="1:4" ht="15">
      <c r="A2150" s="73">
        <v>2570</v>
      </c>
      <c r="B2150" s="73" t="s">
        <v>37934</v>
      </c>
      <c r="C2150" s="90">
        <v>38718</v>
      </c>
      <c r="D2150" s="90">
        <v>2958465</v>
      </c>
    </row>
    <row r="2151" spans="1:4" ht="15">
      <c r="A2151" s="73">
        <v>2571</v>
      </c>
      <c r="B2151" s="73" t="s">
        <v>37935</v>
      </c>
      <c r="C2151" s="90">
        <v>38718</v>
      </c>
      <c r="D2151" s="90">
        <v>2958465</v>
      </c>
    </row>
    <row r="2152" spans="1:4" ht="15">
      <c r="A2152" s="73">
        <v>2572</v>
      </c>
      <c r="B2152" s="73" t="s">
        <v>37936</v>
      </c>
      <c r="C2152" s="90">
        <v>38718</v>
      </c>
      <c r="D2152" s="90">
        <v>2958465</v>
      </c>
    </row>
    <row r="2153" spans="1:4" ht="15">
      <c r="A2153" s="73">
        <v>2573</v>
      </c>
      <c r="B2153" s="73" t="s">
        <v>37937</v>
      </c>
      <c r="C2153" s="90">
        <v>38718</v>
      </c>
      <c r="D2153" s="90">
        <v>2958465</v>
      </c>
    </row>
    <row r="2154" spans="1:4" ht="15">
      <c r="A2154" s="73">
        <v>2574</v>
      </c>
      <c r="B2154" s="73" t="s">
        <v>37938</v>
      </c>
      <c r="C2154" s="90">
        <v>38718</v>
      </c>
      <c r="D2154" s="90">
        <v>2958465</v>
      </c>
    </row>
    <row r="2155" spans="1:4" ht="15">
      <c r="A2155" s="73">
        <v>2575</v>
      </c>
      <c r="B2155" s="73" t="s">
        <v>37939</v>
      </c>
      <c r="C2155" s="90">
        <v>38718</v>
      </c>
      <c r="D2155" s="90">
        <v>2958465</v>
      </c>
    </row>
    <row r="2156" spans="1:4" ht="15">
      <c r="A2156" s="73">
        <v>2576</v>
      </c>
      <c r="B2156" s="73" t="s">
        <v>37940</v>
      </c>
      <c r="C2156" s="90">
        <v>38718</v>
      </c>
      <c r="D2156" s="90">
        <v>2958465</v>
      </c>
    </row>
    <row r="2157" spans="1:4" ht="15">
      <c r="A2157" s="73">
        <v>2577</v>
      </c>
      <c r="B2157" s="73" t="s">
        <v>37941</v>
      </c>
      <c r="C2157" s="90">
        <v>38718</v>
      </c>
      <c r="D2157" s="90">
        <v>2958465</v>
      </c>
    </row>
    <row r="2158" spans="1:4" ht="15">
      <c r="A2158" s="73">
        <v>2578</v>
      </c>
      <c r="B2158" s="73" t="s">
        <v>37942</v>
      </c>
      <c r="C2158" s="90">
        <v>38718</v>
      </c>
      <c r="D2158" s="90">
        <v>2958465</v>
      </c>
    </row>
    <row r="2159" spans="1:4" ht="15">
      <c r="A2159" s="73">
        <v>2579</v>
      </c>
      <c r="B2159" s="73" t="s">
        <v>37943</v>
      </c>
      <c r="C2159" s="90">
        <v>38718</v>
      </c>
      <c r="D2159" s="90">
        <v>2958465</v>
      </c>
    </row>
    <row r="2160" spans="1:4" ht="15">
      <c r="A2160" s="73">
        <v>2582</v>
      </c>
      <c r="B2160" s="73" t="s">
        <v>2246</v>
      </c>
      <c r="C2160" s="90">
        <v>38718</v>
      </c>
      <c r="D2160" s="90">
        <v>2958465</v>
      </c>
    </row>
    <row r="2161" spans="1:4" ht="15">
      <c r="A2161" s="73">
        <v>2584</v>
      </c>
      <c r="B2161" s="73" t="s">
        <v>37944</v>
      </c>
      <c r="C2161" s="90">
        <v>38718</v>
      </c>
      <c r="D2161" s="90">
        <v>2958465</v>
      </c>
    </row>
    <row r="2162" spans="1:4" ht="15">
      <c r="A2162" s="73">
        <v>2585</v>
      </c>
      <c r="B2162" s="73" t="s">
        <v>37945</v>
      </c>
      <c r="C2162" s="90">
        <v>38718</v>
      </c>
      <c r="D2162" s="90">
        <v>2958465</v>
      </c>
    </row>
    <row r="2163" spans="1:4" ht="15">
      <c r="A2163" s="73">
        <v>2586</v>
      </c>
      <c r="B2163" s="73" t="s">
        <v>37946</v>
      </c>
      <c r="C2163" s="90">
        <v>38718</v>
      </c>
      <c r="D2163" s="90">
        <v>2958465</v>
      </c>
    </row>
    <row r="2164" spans="1:4" ht="15">
      <c r="A2164" s="73">
        <v>2587</v>
      </c>
      <c r="B2164" s="73" t="s">
        <v>37947</v>
      </c>
      <c r="C2164" s="90">
        <v>38718</v>
      </c>
      <c r="D2164" s="90">
        <v>2958465</v>
      </c>
    </row>
    <row r="2165" spans="1:4" ht="15">
      <c r="A2165" s="73">
        <v>2588</v>
      </c>
      <c r="B2165" s="73">
        <v>242</v>
      </c>
      <c r="C2165" s="90">
        <v>38718</v>
      </c>
      <c r="D2165" s="90">
        <v>2958465</v>
      </c>
    </row>
    <row r="2166" spans="1:4" ht="15">
      <c r="A2166" s="73">
        <v>2589</v>
      </c>
      <c r="B2166" s="73">
        <v>244</v>
      </c>
      <c r="C2166" s="90">
        <v>38718</v>
      </c>
      <c r="D2166" s="90">
        <v>2958465</v>
      </c>
    </row>
    <row r="2167" spans="1:4" ht="15">
      <c r="A2167" s="73">
        <v>2590</v>
      </c>
      <c r="B2167" s="73">
        <v>245</v>
      </c>
      <c r="C2167" s="90">
        <v>38718</v>
      </c>
      <c r="D2167" s="90">
        <v>2958465</v>
      </c>
    </row>
    <row r="2168" spans="1:4" ht="15">
      <c r="A2168" s="73">
        <v>2591</v>
      </c>
      <c r="B2168" s="73">
        <v>262</v>
      </c>
      <c r="C2168" s="90">
        <v>38718</v>
      </c>
      <c r="D2168" s="90">
        <v>2958465</v>
      </c>
    </row>
    <row r="2169" spans="1:4" ht="15">
      <c r="A2169" s="73">
        <v>2592</v>
      </c>
      <c r="B2169" s="73">
        <v>264</v>
      </c>
      <c r="C2169" s="90">
        <v>38718</v>
      </c>
      <c r="D2169" s="90">
        <v>2958465</v>
      </c>
    </row>
    <row r="2170" spans="1:4" ht="15">
      <c r="A2170" s="73">
        <v>2593</v>
      </c>
      <c r="B2170" s="73">
        <v>265</v>
      </c>
      <c r="C2170" s="90">
        <v>38718</v>
      </c>
      <c r="D2170" s="90">
        <v>2958465</v>
      </c>
    </row>
    <row r="2171" spans="1:4" ht="15">
      <c r="A2171" s="73">
        <v>2594</v>
      </c>
      <c r="B2171" s="73">
        <v>745</v>
      </c>
      <c r="C2171" s="90">
        <v>38718</v>
      </c>
      <c r="D2171" s="90">
        <v>2958465</v>
      </c>
    </row>
    <row r="2172" spans="1:4" ht="15">
      <c r="A2172" s="73">
        <v>2595</v>
      </c>
      <c r="B2172" s="73">
        <v>765</v>
      </c>
      <c r="C2172" s="90">
        <v>38718</v>
      </c>
      <c r="D2172" s="90">
        <v>2958465</v>
      </c>
    </row>
    <row r="2173" spans="1:4" ht="15">
      <c r="A2173" s="73">
        <v>2596</v>
      </c>
      <c r="B2173" s="73">
        <v>850</v>
      </c>
      <c r="C2173" s="90">
        <v>38718</v>
      </c>
      <c r="D2173" s="90">
        <v>2958465</v>
      </c>
    </row>
    <row r="2174" spans="1:4" ht="15">
      <c r="A2174" s="73">
        <v>2597</v>
      </c>
      <c r="B2174" s="73" t="s">
        <v>134</v>
      </c>
      <c r="C2174" s="90">
        <v>38718</v>
      </c>
      <c r="D2174" s="90">
        <v>2958465</v>
      </c>
    </row>
    <row r="2175" spans="1:4" ht="15">
      <c r="A2175" s="73">
        <v>2598</v>
      </c>
      <c r="B2175" s="73" t="s">
        <v>37948</v>
      </c>
      <c r="C2175" s="90">
        <v>38718</v>
      </c>
      <c r="D2175" s="90">
        <v>2958465</v>
      </c>
    </row>
    <row r="2176" spans="1:4" ht="15">
      <c r="A2176" s="73">
        <v>2599</v>
      </c>
      <c r="B2176" s="73" t="s">
        <v>37949</v>
      </c>
      <c r="C2176" s="90">
        <v>38718</v>
      </c>
      <c r="D2176" s="90">
        <v>2958465</v>
      </c>
    </row>
    <row r="2177" spans="1:4" ht="15">
      <c r="A2177" s="73">
        <v>2600</v>
      </c>
      <c r="B2177" s="73" t="s">
        <v>37950</v>
      </c>
      <c r="C2177" s="90">
        <v>38718</v>
      </c>
      <c r="D2177" s="90">
        <v>2958465</v>
      </c>
    </row>
    <row r="2178" spans="1:4" ht="15">
      <c r="A2178" s="73">
        <v>2601</v>
      </c>
      <c r="B2178" s="73" t="s">
        <v>37951</v>
      </c>
      <c r="C2178" s="90">
        <v>38718</v>
      </c>
      <c r="D2178" s="90">
        <v>2958465</v>
      </c>
    </row>
    <row r="2179" spans="1:4" ht="15">
      <c r="A2179" s="73">
        <v>2602</v>
      </c>
      <c r="B2179" s="73" t="s">
        <v>37952</v>
      </c>
      <c r="C2179" s="90">
        <v>38718</v>
      </c>
      <c r="D2179" s="90">
        <v>2958465</v>
      </c>
    </row>
    <row r="2180" spans="1:4" ht="15">
      <c r="A2180" s="73">
        <v>2603</v>
      </c>
      <c r="B2180" s="73" t="s">
        <v>37953</v>
      </c>
      <c r="C2180" s="90">
        <v>32874</v>
      </c>
      <c r="D2180" s="90">
        <v>2958465</v>
      </c>
    </row>
    <row r="2181" spans="1:4" ht="15">
      <c r="A2181" s="73">
        <v>2604</v>
      </c>
      <c r="B2181" s="73" t="s">
        <v>37954</v>
      </c>
      <c r="C2181" s="90">
        <v>32874</v>
      </c>
      <c r="D2181" s="90">
        <v>2958465</v>
      </c>
    </row>
    <row r="2182" spans="1:4" ht="15">
      <c r="A2182" s="73">
        <v>2605</v>
      </c>
      <c r="B2182" s="73" t="s">
        <v>37955</v>
      </c>
      <c r="C2182" s="90">
        <v>32874</v>
      </c>
      <c r="D2182" s="90">
        <v>2958465</v>
      </c>
    </row>
    <row r="2183" spans="1:4" ht="15">
      <c r="A2183" s="73">
        <v>2606</v>
      </c>
      <c r="B2183" s="73" t="s">
        <v>37956</v>
      </c>
      <c r="C2183" s="90">
        <v>32874</v>
      </c>
      <c r="D2183" s="90">
        <v>2958465</v>
      </c>
    </row>
    <row r="2184" spans="1:4" ht="15">
      <c r="A2184" s="73">
        <v>2607</v>
      </c>
      <c r="B2184" s="73" t="s">
        <v>37957</v>
      </c>
      <c r="C2184" s="90">
        <v>32874</v>
      </c>
      <c r="D2184" s="90">
        <v>2958465</v>
      </c>
    </row>
    <row r="2185" spans="1:4" ht="15">
      <c r="A2185" s="73">
        <v>2608</v>
      </c>
      <c r="B2185" s="73" t="s">
        <v>37958</v>
      </c>
      <c r="C2185" s="90">
        <v>32874</v>
      </c>
      <c r="D2185" s="90">
        <v>2958465</v>
      </c>
    </row>
    <row r="2186" spans="1:4" ht="15">
      <c r="A2186" s="73">
        <v>2609</v>
      </c>
      <c r="B2186" s="73" t="s">
        <v>37959</v>
      </c>
      <c r="C2186" s="90">
        <v>32874</v>
      </c>
      <c r="D2186" s="90">
        <v>2958465</v>
      </c>
    </row>
    <row r="2187" spans="1:4" ht="15">
      <c r="A2187" s="73">
        <v>2610</v>
      </c>
      <c r="B2187" s="73" t="s">
        <v>37960</v>
      </c>
      <c r="C2187" s="90">
        <v>32874</v>
      </c>
      <c r="D2187" s="90">
        <v>2958465</v>
      </c>
    </row>
    <row r="2188" spans="1:4" ht="15">
      <c r="A2188" s="73">
        <v>2611</v>
      </c>
      <c r="B2188" s="73" t="s">
        <v>2237</v>
      </c>
      <c r="C2188" s="90">
        <v>32874</v>
      </c>
      <c r="D2188" s="90">
        <v>2958465</v>
      </c>
    </row>
    <row r="2189" spans="1:4" ht="15">
      <c r="A2189" s="73">
        <v>2612</v>
      </c>
      <c r="B2189" s="73" t="s">
        <v>37961</v>
      </c>
      <c r="C2189" s="90">
        <v>32874</v>
      </c>
      <c r="D2189" s="90">
        <v>2958465</v>
      </c>
    </row>
    <row r="2190" spans="1:4" ht="15">
      <c r="A2190" s="73">
        <v>2613</v>
      </c>
      <c r="B2190" s="73" t="s">
        <v>37962</v>
      </c>
      <c r="C2190" s="90">
        <v>32874</v>
      </c>
      <c r="D2190" s="90">
        <v>2958465</v>
      </c>
    </row>
    <row r="2191" spans="1:4" ht="15">
      <c r="A2191" s="73">
        <v>2614</v>
      </c>
      <c r="B2191" s="73" t="s">
        <v>134</v>
      </c>
      <c r="C2191" s="90">
        <v>32874</v>
      </c>
      <c r="D2191" s="90">
        <v>2958465</v>
      </c>
    </row>
    <row r="2192" spans="1:4" ht="15">
      <c r="A2192" s="73">
        <v>2615</v>
      </c>
      <c r="B2192" s="73" t="s">
        <v>134</v>
      </c>
      <c r="C2192" s="90">
        <v>32874</v>
      </c>
      <c r="D2192" s="90">
        <v>2958465</v>
      </c>
    </row>
    <row r="2193" spans="1:4" ht="15">
      <c r="A2193" s="73">
        <v>2616</v>
      </c>
      <c r="B2193" s="73" t="s">
        <v>2349</v>
      </c>
      <c r="C2193" s="90">
        <v>32874</v>
      </c>
      <c r="D2193" s="90">
        <v>2958465</v>
      </c>
    </row>
    <row r="2194" spans="1:4" ht="15">
      <c r="A2194" s="73">
        <v>2617</v>
      </c>
      <c r="B2194" s="73" t="s">
        <v>37963</v>
      </c>
      <c r="C2194" s="90">
        <v>32874</v>
      </c>
      <c r="D2194" s="90">
        <v>2958465</v>
      </c>
    </row>
    <row r="2195" spans="1:4" ht="15">
      <c r="A2195" s="73">
        <v>2618</v>
      </c>
      <c r="B2195" s="73" t="s">
        <v>1050</v>
      </c>
      <c r="C2195" s="90">
        <v>32874</v>
      </c>
      <c r="D2195" s="90">
        <v>2958465</v>
      </c>
    </row>
    <row r="2196" spans="1:4" ht="15">
      <c r="A2196" s="73">
        <v>2619</v>
      </c>
      <c r="B2196" s="73" t="s">
        <v>2311</v>
      </c>
      <c r="C2196" s="90">
        <v>32874</v>
      </c>
      <c r="D2196" s="90">
        <v>2958465</v>
      </c>
    </row>
    <row r="2197" spans="1:4" ht="15">
      <c r="A2197" s="73">
        <v>2620</v>
      </c>
      <c r="B2197" s="73" t="s">
        <v>37964</v>
      </c>
      <c r="C2197" s="90">
        <v>32874</v>
      </c>
      <c r="D2197" s="90">
        <v>2958465</v>
      </c>
    </row>
    <row r="2198" spans="1:4" ht="15">
      <c r="A2198" s="73">
        <v>2621</v>
      </c>
      <c r="B2198" s="73" t="s">
        <v>2353</v>
      </c>
      <c r="C2198" s="90">
        <v>32874</v>
      </c>
      <c r="D2198" s="90">
        <v>2958465</v>
      </c>
    </row>
    <row r="2199" spans="1:4" ht="15">
      <c r="A2199" s="73">
        <v>2622</v>
      </c>
      <c r="B2199" s="73" t="s">
        <v>2282</v>
      </c>
      <c r="C2199" s="90">
        <v>32874</v>
      </c>
      <c r="D2199" s="90">
        <v>2958465</v>
      </c>
    </row>
    <row r="2200" spans="1:4" ht="15">
      <c r="A2200" s="73">
        <v>2623</v>
      </c>
      <c r="B2200" s="73" t="s">
        <v>37965</v>
      </c>
      <c r="C2200" s="90">
        <v>32874</v>
      </c>
      <c r="D2200" s="90">
        <v>2958465</v>
      </c>
    </row>
    <row r="2201" spans="1:4" ht="15">
      <c r="A2201" s="73">
        <v>2624</v>
      </c>
      <c r="B2201" s="73" t="s">
        <v>2354</v>
      </c>
      <c r="C2201" s="90">
        <v>32874</v>
      </c>
      <c r="D2201" s="90">
        <v>2958465</v>
      </c>
    </row>
    <row r="2202" spans="1:4" ht="15">
      <c r="A2202" s="73">
        <v>2625</v>
      </c>
      <c r="B2202" s="73" t="s">
        <v>1016</v>
      </c>
      <c r="C2202" s="90">
        <v>32874</v>
      </c>
      <c r="D2202" s="90">
        <v>2958465</v>
      </c>
    </row>
    <row r="2203" spans="1:4" ht="15">
      <c r="A2203" s="73">
        <v>2626</v>
      </c>
      <c r="B2203" s="73" t="s">
        <v>2329</v>
      </c>
      <c r="C2203" s="90">
        <v>32874</v>
      </c>
      <c r="D2203" s="90">
        <v>2958465</v>
      </c>
    </row>
    <row r="2204" spans="1:4" ht="15">
      <c r="A2204" s="73">
        <v>2627</v>
      </c>
      <c r="B2204" s="73" t="s">
        <v>37966</v>
      </c>
      <c r="C2204" s="90">
        <v>32874</v>
      </c>
      <c r="D2204" s="90">
        <v>2958465</v>
      </c>
    </row>
    <row r="2205" spans="1:4" ht="15">
      <c r="A2205" s="73">
        <v>2628</v>
      </c>
      <c r="B2205" s="73" t="s">
        <v>37967</v>
      </c>
      <c r="C2205" s="90">
        <v>32874</v>
      </c>
      <c r="D2205" s="90">
        <v>2958465</v>
      </c>
    </row>
    <row r="2206" spans="1:4" ht="15">
      <c r="A2206" s="73">
        <v>2629</v>
      </c>
      <c r="B2206" s="73" t="s">
        <v>37968</v>
      </c>
      <c r="C2206" s="90">
        <v>32874</v>
      </c>
      <c r="D2206" s="90">
        <v>2958465</v>
      </c>
    </row>
    <row r="2207" spans="1:4" ht="15">
      <c r="A2207" s="73">
        <v>2630</v>
      </c>
      <c r="B2207" s="73" t="s">
        <v>37969</v>
      </c>
      <c r="C2207" s="90">
        <v>32874</v>
      </c>
      <c r="D2207" s="90">
        <v>2958465</v>
      </c>
    </row>
    <row r="2208" spans="1:4" ht="15">
      <c r="A2208" s="73">
        <v>2631</v>
      </c>
      <c r="B2208" s="73" t="s">
        <v>2100</v>
      </c>
      <c r="C2208" s="90">
        <v>32874</v>
      </c>
      <c r="D2208" s="90">
        <v>2958465</v>
      </c>
    </row>
    <row r="2209" spans="1:4" ht="15">
      <c r="A2209" s="73">
        <v>2632</v>
      </c>
      <c r="B2209" s="73" t="s">
        <v>37970</v>
      </c>
      <c r="C2209" s="90">
        <v>32874</v>
      </c>
      <c r="D2209" s="90">
        <v>2958465</v>
      </c>
    </row>
    <row r="2210" spans="1:4" ht="15">
      <c r="A2210" s="73">
        <v>2633</v>
      </c>
      <c r="B2210" s="73" t="s">
        <v>37971</v>
      </c>
      <c r="C2210" s="90">
        <v>32874</v>
      </c>
      <c r="D2210" s="90">
        <v>2958465</v>
      </c>
    </row>
    <row r="2211" spans="1:4" ht="15">
      <c r="A2211" s="73">
        <v>2634</v>
      </c>
      <c r="B2211" s="73" t="s">
        <v>37972</v>
      </c>
      <c r="C2211" s="90">
        <v>32874</v>
      </c>
      <c r="D2211" s="90">
        <v>2958465</v>
      </c>
    </row>
    <row r="2212" spans="1:4" ht="15">
      <c r="A2212" s="73">
        <v>2635</v>
      </c>
      <c r="B2212" s="73" t="s">
        <v>37973</v>
      </c>
      <c r="C2212" s="90">
        <v>32874</v>
      </c>
      <c r="D2212" s="90">
        <v>2958465</v>
      </c>
    </row>
    <row r="2213" spans="1:4" ht="15">
      <c r="A2213" s="73">
        <v>2636</v>
      </c>
      <c r="B2213" s="73" t="s">
        <v>37974</v>
      </c>
      <c r="C2213" s="90">
        <v>32874</v>
      </c>
      <c r="D2213" s="90">
        <v>2958465</v>
      </c>
    </row>
    <row r="2214" spans="1:4" ht="15">
      <c r="A2214" s="73">
        <v>2637</v>
      </c>
      <c r="B2214" s="73" t="s">
        <v>37975</v>
      </c>
      <c r="C2214" s="90">
        <v>32874</v>
      </c>
      <c r="D2214" s="90">
        <v>2958465</v>
      </c>
    </row>
    <row r="2215" spans="1:4" ht="15">
      <c r="A2215" s="73">
        <v>2638</v>
      </c>
      <c r="B2215" s="73" t="s">
        <v>2258</v>
      </c>
      <c r="C2215" s="90">
        <v>32874</v>
      </c>
      <c r="D2215" s="90">
        <v>2958465</v>
      </c>
    </row>
    <row r="2216" spans="1:4" ht="15">
      <c r="A2216" s="73">
        <v>2639</v>
      </c>
      <c r="B2216" s="73" t="s">
        <v>37976</v>
      </c>
      <c r="C2216" s="90">
        <v>32874</v>
      </c>
      <c r="D2216" s="90">
        <v>2958465</v>
      </c>
    </row>
    <row r="2217" spans="1:4" ht="15">
      <c r="A2217" s="73">
        <v>2640</v>
      </c>
      <c r="B2217" s="73" t="s">
        <v>37977</v>
      </c>
      <c r="C2217" s="90">
        <v>32874</v>
      </c>
      <c r="D2217" s="90">
        <v>2958465</v>
      </c>
    </row>
    <row r="2218" spans="1:4" ht="15">
      <c r="A2218" s="73">
        <v>2641</v>
      </c>
      <c r="B2218" s="73" t="s">
        <v>37978</v>
      </c>
      <c r="C2218" s="90">
        <v>32874</v>
      </c>
      <c r="D2218" s="90">
        <v>2958465</v>
      </c>
    </row>
    <row r="2219" spans="1:4" ht="15">
      <c r="A2219" s="73">
        <v>2642</v>
      </c>
      <c r="B2219" s="73" t="s">
        <v>37979</v>
      </c>
      <c r="C2219" s="90">
        <v>32874</v>
      </c>
      <c r="D2219" s="90">
        <v>2958465</v>
      </c>
    </row>
    <row r="2220" spans="1:4" ht="15">
      <c r="A2220" s="73">
        <v>2643</v>
      </c>
      <c r="B2220" s="73" t="s">
        <v>37980</v>
      </c>
      <c r="C2220" s="90">
        <v>32874</v>
      </c>
      <c r="D2220" s="90">
        <v>2958465</v>
      </c>
    </row>
    <row r="2221" spans="1:4" ht="15">
      <c r="A2221" s="73">
        <v>2644</v>
      </c>
      <c r="B2221" s="73" t="s">
        <v>37981</v>
      </c>
      <c r="C2221" s="90">
        <v>32874</v>
      </c>
      <c r="D2221" s="90">
        <v>2958465</v>
      </c>
    </row>
    <row r="2222" spans="1:4" ht="15">
      <c r="A2222" s="73">
        <v>2645</v>
      </c>
      <c r="B2222" s="73" t="s">
        <v>37982</v>
      </c>
      <c r="C2222" s="90">
        <v>32874</v>
      </c>
      <c r="D2222" s="90">
        <v>2958465</v>
      </c>
    </row>
    <row r="2223" spans="1:4" ht="15">
      <c r="A2223" s="73">
        <v>2646</v>
      </c>
      <c r="B2223" s="73" t="s">
        <v>37983</v>
      </c>
      <c r="C2223" s="90">
        <v>32874</v>
      </c>
      <c r="D2223" s="90">
        <v>2958465</v>
      </c>
    </row>
    <row r="2224" spans="1:4" ht="15">
      <c r="A2224" s="73">
        <v>2647</v>
      </c>
      <c r="B2224" s="73" t="s">
        <v>37984</v>
      </c>
      <c r="C2224" s="90">
        <v>32874</v>
      </c>
      <c r="D2224" s="90">
        <v>2958465</v>
      </c>
    </row>
    <row r="2225" spans="1:4" ht="15">
      <c r="A2225" s="73">
        <v>2648</v>
      </c>
      <c r="B2225" s="73" t="s">
        <v>37985</v>
      </c>
      <c r="C2225" s="90">
        <v>32874</v>
      </c>
      <c r="D2225" s="90">
        <v>2958465</v>
      </c>
    </row>
    <row r="2226" spans="1:4" ht="15">
      <c r="A2226" s="73">
        <v>2649</v>
      </c>
      <c r="B2226" s="73" t="s">
        <v>37986</v>
      </c>
      <c r="C2226" s="90">
        <v>32874</v>
      </c>
      <c r="D2226" s="90">
        <v>2958465</v>
      </c>
    </row>
    <row r="2227" spans="1:4" ht="15">
      <c r="A2227" s="73">
        <v>2650</v>
      </c>
      <c r="B2227" s="73" t="s">
        <v>37987</v>
      </c>
      <c r="C2227" s="90">
        <v>32874</v>
      </c>
      <c r="D2227" s="90">
        <v>2958465</v>
      </c>
    </row>
    <row r="2228" spans="1:4" ht="15">
      <c r="A2228" s="73">
        <v>2651</v>
      </c>
      <c r="B2228" s="73" t="s">
        <v>37988</v>
      </c>
      <c r="C2228" s="90">
        <v>32874</v>
      </c>
      <c r="D2228" s="90">
        <v>2958465</v>
      </c>
    </row>
    <row r="2229" spans="1:4" ht="15">
      <c r="A2229" s="73">
        <v>2652</v>
      </c>
      <c r="B2229" s="73" t="s">
        <v>37989</v>
      </c>
      <c r="C2229" s="90">
        <v>32874</v>
      </c>
      <c r="D2229" s="90">
        <v>2958465</v>
      </c>
    </row>
    <row r="2230" spans="1:4" ht="15">
      <c r="A2230" s="73">
        <v>2653</v>
      </c>
      <c r="B2230" s="73" t="s">
        <v>37990</v>
      </c>
      <c r="C2230" s="90">
        <v>32874</v>
      </c>
      <c r="D2230" s="90">
        <v>2958465</v>
      </c>
    </row>
    <row r="2231" spans="1:4" ht="15">
      <c r="A2231" s="73">
        <v>2654</v>
      </c>
      <c r="B2231" s="73" t="s">
        <v>133</v>
      </c>
      <c r="C2231" s="90">
        <v>32874</v>
      </c>
      <c r="D2231" s="90">
        <v>2958465</v>
      </c>
    </row>
    <row r="2232" spans="1:4" ht="15">
      <c r="A2232" s="73">
        <v>2655</v>
      </c>
      <c r="B2232" s="73" t="s">
        <v>37991</v>
      </c>
      <c r="C2232" s="90">
        <v>32874</v>
      </c>
      <c r="D2232" s="90">
        <v>2958465</v>
      </c>
    </row>
    <row r="2233" spans="1:4" ht="15">
      <c r="A2233" s="73">
        <v>2656</v>
      </c>
      <c r="B2233" s="73">
        <v>50</v>
      </c>
      <c r="C2233" s="90">
        <v>32874</v>
      </c>
      <c r="D2233" s="90">
        <v>2958465</v>
      </c>
    </row>
    <row r="2234" spans="1:4" ht="15">
      <c r="A2234" s="73">
        <v>2657</v>
      </c>
      <c r="B2234" s="73">
        <v>90</v>
      </c>
      <c r="C2234" s="90">
        <v>32874</v>
      </c>
      <c r="D2234" s="90">
        <v>2958465</v>
      </c>
    </row>
    <row r="2235" spans="1:4" ht="15">
      <c r="A2235" s="73">
        <v>2658</v>
      </c>
      <c r="B2235" s="73">
        <v>110</v>
      </c>
      <c r="C2235" s="90">
        <v>32874</v>
      </c>
      <c r="D2235" s="90">
        <v>2958465</v>
      </c>
    </row>
    <row r="2236" spans="1:4" ht="15">
      <c r="A2236" s="73">
        <v>2659</v>
      </c>
      <c r="B2236" s="73">
        <v>125</v>
      </c>
      <c r="C2236" s="90">
        <v>32874</v>
      </c>
      <c r="D2236" s="90">
        <v>2958465</v>
      </c>
    </row>
    <row r="2237" spans="1:4" ht="15">
      <c r="A2237" s="73">
        <v>2660</v>
      </c>
      <c r="B2237" s="73">
        <v>200</v>
      </c>
      <c r="C2237" s="90">
        <v>32874</v>
      </c>
      <c r="D2237" s="90">
        <v>2958465</v>
      </c>
    </row>
    <row r="2238" spans="1:4" ht="15">
      <c r="A2238" s="73">
        <v>2661</v>
      </c>
      <c r="B2238" s="73">
        <v>250</v>
      </c>
      <c r="C2238" s="90">
        <v>32874</v>
      </c>
      <c r="D2238" s="90">
        <v>2958465</v>
      </c>
    </row>
    <row r="2239" spans="1:4" ht="15">
      <c r="A2239" s="73">
        <v>2662</v>
      </c>
      <c r="B2239" s="73">
        <v>260</v>
      </c>
      <c r="C2239" s="90">
        <v>32874</v>
      </c>
      <c r="D2239" s="90">
        <v>2958465</v>
      </c>
    </row>
    <row r="2240" spans="1:4" ht="15">
      <c r="A2240" s="73">
        <v>2663</v>
      </c>
      <c r="B2240" s="73">
        <v>350</v>
      </c>
      <c r="C2240" s="90">
        <v>32874</v>
      </c>
      <c r="D2240" s="90">
        <v>2958465</v>
      </c>
    </row>
    <row r="2241" spans="1:4" ht="15">
      <c r="A2241" s="73">
        <v>2664</v>
      </c>
      <c r="B2241" s="73">
        <v>406</v>
      </c>
      <c r="C2241" s="90">
        <v>32874</v>
      </c>
      <c r="D2241" s="90">
        <v>2958465</v>
      </c>
    </row>
    <row r="2242" spans="1:4" ht="15">
      <c r="A2242" s="73">
        <v>2665</v>
      </c>
      <c r="B2242" s="73">
        <v>450</v>
      </c>
      <c r="C2242" s="90">
        <v>32874</v>
      </c>
      <c r="D2242" s="90">
        <v>2958465</v>
      </c>
    </row>
    <row r="2243" spans="1:4" ht="15">
      <c r="A2243" s="73">
        <v>2666</v>
      </c>
      <c r="B2243" s="73">
        <v>490</v>
      </c>
      <c r="C2243" s="90">
        <v>32874</v>
      </c>
      <c r="D2243" s="90">
        <v>2958465</v>
      </c>
    </row>
    <row r="2244" spans="1:4" ht="15">
      <c r="A2244" s="73">
        <v>2667</v>
      </c>
      <c r="B2244" s="73">
        <v>503</v>
      </c>
      <c r="C2244" s="90">
        <v>32874</v>
      </c>
      <c r="D2244" s="90">
        <v>2958465</v>
      </c>
    </row>
    <row r="2245" spans="1:4" ht="15">
      <c r="A2245" s="73">
        <v>2668</v>
      </c>
      <c r="B2245" s="73">
        <v>600</v>
      </c>
      <c r="C2245" s="90">
        <v>32874</v>
      </c>
      <c r="D2245" s="90">
        <v>2958465</v>
      </c>
    </row>
    <row r="2246" spans="1:4" ht="15">
      <c r="A2246" s="73">
        <v>2669</v>
      </c>
      <c r="B2246" s="73">
        <v>605</v>
      </c>
      <c r="C2246" s="90">
        <v>32874</v>
      </c>
      <c r="D2246" s="90">
        <v>2958465</v>
      </c>
    </row>
    <row r="2247" spans="1:4" ht="15">
      <c r="A2247" s="73">
        <v>2670</v>
      </c>
      <c r="B2247" s="73" t="s">
        <v>37992</v>
      </c>
      <c r="C2247" s="90">
        <v>32874</v>
      </c>
      <c r="D2247" s="90">
        <v>2958465</v>
      </c>
    </row>
    <row r="2248" spans="1:4" ht="15">
      <c r="A2248" s="73">
        <v>2671</v>
      </c>
      <c r="B2248" s="73" t="s">
        <v>37993</v>
      </c>
      <c r="C2248" s="90">
        <v>32874</v>
      </c>
      <c r="D2248" s="90">
        <v>2958465</v>
      </c>
    </row>
    <row r="2249" spans="1:4" ht="15">
      <c r="A2249" s="73">
        <v>2672</v>
      </c>
      <c r="B2249" s="73" t="s">
        <v>37994</v>
      </c>
      <c r="C2249" s="90">
        <v>32874</v>
      </c>
      <c r="D2249" s="90">
        <v>2958465</v>
      </c>
    </row>
    <row r="2250" spans="1:4" ht="15">
      <c r="A2250" s="73">
        <v>2673</v>
      </c>
      <c r="B2250" s="73" t="s">
        <v>2332</v>
      </c>
      <c r="C2250" s="90">
        <v>32874</v>
      </c>
      <c r="D2250" s="90">
        <v>2958465</v>
      </c>
    </row>
    <row r="2251" spans="1:4" ht="15">
      <c r="A2251" s="73">
        <v>2674</v>
      </c>
      <c r="B2251" s="73" t="s">
        <v>37995</v>
      </c>
      <c r="C2251" s="90">
        <v>32874</v>
      </c>
      <c r="D2251" s="90">
        <v>2958465</v>
      </c>
    </row>
    <row r="2252" spans="1:4" ht="15">
      <c r="A2252" s="73">
        <v>2675</v>
      </c>
      <c r="B2252" s="73" t="s">
        <v>37996</v>
      </c>
      <c r="C2252" s="90">
        <v>32874</v>
      </c>
      <c r="D2252" s="90">
        <v>2958465</v>
      </c>
    </row>
    <row r="2253" spans="1:4" ht="15">
      <c r="A2253" s="73">
        <v>2676</v>
      </c>
      <c r="B2253" s="73" t="s">
        <v>2212</v>
      </c>
      <c r="C2253" s="90">
        <v>32874</v>
      </c>
      <c r="D2253" s="90">
        <v>2958465</v>
      </c>
    </row>
    <row r="2254" spans="1:4" ht="15">
      <c r="A2254" s="73">
        <v>2677</v>
      </c>
      <c r="B2254" s="73" t="s">
        <v>2355</v>
      </c>
      <c r="C2254" s="90">
        <v>32874</v>
      </c>
      <c r="D2254" s="90">
        <v>2958465</v>
      </c>
    </row>
    <row r="2255" spans="1:4" ht="15">
      <c r="A2255" s="73">
        <v>2678</v>
      </c>
      <c r="B2255" s="73" t="s">
        <v>1962</v>
      </c>
      <c r="C2255" s="90">
        <v>32874</v>
      </c>
      <c r="D2255" s="90">
        <v>2958465</v>
      </c>
    </row>
    <row r="2256" spans="1:4" ht="15">
      <c r="A2256" s="73">
        <v>2679</v>
      </c>
      <c r="B2256" s="73" t="s">
        <v>37997</v>
      </c>
      <c r="C2256" s="90">
        <v>32874</v>
      </c>
      <c r="D2256" s="90">
        <v>2958465</v>
      </c>
    </row>
    <row r="2257" spans="1:4" ht="15">
      <c r="A2257" s="73">
        <v>2680</v>
      </c>
      <c r="B2257" s="73" t="s">
        <v>37998</v>
      </c>
      <c r="C2257" s="90">
        <v>32874</v>
      </c>
      <c r="D2257" s="90">
        <v>2958465</v>
      </c>
    </row>
    <row r="2258" spans="1:4" ht="15">
      <c r="A2258" s="73">
        <v>2681</v>
      </c>
      <c r="B2258" s="73" t="s">
        <v>37999</v>
      </c>
      <c r="C2258" s="90">
        <v>32874</v>
      </c>
      <c r="D2258" s="90">
        <v>2958465</v>
      </c>
    </row>
    <row r="2259" spans="1:4" ht="15">
      <c r="A2259" s="73">
        <v>2682</v>
      </c>
      <c r="B2259" s="73" t="s">
        <v>2216</v>
      </c>
      <c r="C2259" s="90">
        <v>32874</v>
      </c>
      <c r="D2259" s="90">
        <v>2958465</v>
      </c>
    </row>
    <row r="2260" spans="1:4" ht="15">
      <c r="A2260" s="73">
        <v>2683</v>
      </c>
      <c r="B2260" s="73" t="s">
        <v>902</v>
      </c>
      <c r="C2260" s="90">
        <v>32874</v>
      </c>
      <c r="D2260" s="90">
        <v>2958465</v>
      </c>
    </row>
    <row r="2261" spans="1:4" ht="15">
      <c r="A2261" s="73">
        <v>2684</v>
      </c>
      <c r="B2261" s="73" t="s">
        <v>2356</v>
      </c>
      <c r="C2261" s="90">
        <v>32874</v>
      </c>
      <c r="D2261" s="90">
        <v>2958465</v>
      </c>
    </row>
    <row r="2262" spans="1:4" ht="15">
      <c r="A2262" s="73">
        <v>2685</v>
      </c>
      <c r="B2262" s="73" t="s">
        <v>38000</v>
      </c>
      <c r="C2262" s="90">
        <v>32874</v>
      </c>
      <c r="D2262" s="90">
        <v>2958465</v>
      </c>
    </row>
    <row r="2263" spans="1:4" ht="15">
      <c r="A2263" s="73">
        <v>2686</v>
      </c>
      <c r="B2263" s="73" t="s">
        <v>38001</v>
      </c>
      <c r="C2263" s="90">
        <v>32874</v>
      </c>
      <c r="D2263" s="90">
        <v>2958465</v>
      </c>
    </row>
    <row r="2264" spans="1:4" ht="15">
      <c r="A2264" s="73">
        <v>2687</v>
      </c>
      <c r="B2264" s="73" t="s">
        <v>38002</v>
      </c>
      <c r="C2264" s="90">
        <v>32874</v>
      </c>
      <c r="D2264" s="90">
        <v>2958465</v>
      </c>
    </row>
    <row r="2265" spans="1:4" ht="15">
      <c r="A2265" s="73">
        <v>2688</v>
      </c>
      <c r="B2265" s="73" t="s">
        <v>134</v>
      </c>
      <c r="C2265" s="90">
        <v>32874</v>
      </c>
      <c r="D2265" s="90">
        <v>2958465</v>
      </c>
    </row>
    <row r="2266" spans="1:4" ht="15">
      <c r="A2266" s="73">
        <v>2689</v>
      </c>
      <c r="B2266" s="73" t="s">
        <v>38003</v>
      </c>
      <c r="C2266" s="90">
        <v>32874</v>
      </c>
      <c r="D2266" s="90">
        <v>2958465</v>
      </c>
    </row>
    <row r="2267" spans="1:4" ht="15">
      <c r="A2267" s="73">
        <v>2690</v>
      </c>
      <c r="B2267" s="73" t="s">
        <v>38004</v>
      </c>
      <c r="C2267" s="90">
        <v>32874</v>
      </c>
      <c r="D2267" s="90">
        <v>2958465</v>
      </c>
    </row>
    <row r="2268" spans="1:4" ht="15">
      <c r="A2268" s="73">
        <v>2691</v>
      </c>
      <c r="B2268" s="73" t="s">
        <v>38005</v>
      </c>
      <c r="C2268" s="90">
        <v>32874</v>
      </c>
      <c r="D2268" s="90">
        <v>2958465</v>
      </c>
    </row>
    <row r="2269" spans="1:4" ht="15">
      <c r="A2269" s="73">
        <v>2692</v>
      </c>
      <c r="B2269" s="73" t="s">
        <v>38006</v>
      </c>
      <c r="C2269" s="90">
        <v>32874</v>
      </c>
      <c r="D2269" s="90">
        <v>2958465</v>
      </c>
    </row>
    <row r="2270" spans="1:4" ht="15">
      <c r="A2270" s="73">
        <v>2693</v>
      </c>
      <c r="B2270" s="73" t="s">
        <v>38007</v>
      </c>
      <c r="C2270" s="90">
        <v>32874</v>
      </c>
      <c r="D2270" s="90">
        <v>2958465</v>
      </c>
    </row>
    <row r="2271" spans="1:4" ht="15">
      <c r="A2271" s="73">
        <v>2694</v>
      </c>
      <c r="B2271" s="73">
        <v>155</v>
      </c>
      <c r="C2271" s="90">
        <v>32874</v>
      </c>
      <c r="D2271" s="90">
        <v>2958465</v>
      </c>
    </row>
    <row r="2272" spans="1:4" ht="15">
      <c r="A2272" s="73">
        <v>2695</v>
      </c>
      <c r="B2272" s="73" t="s">
        <v>134</v>
      </c>
      <c r="C2272" s="90">
        <v>32874</v>
      </c>
      <c r="D2272" s="90">
        <v>2958465</v>
      </c>
    </row>
    <row r="2273" spans="1:4" ht="15">
      <c r="A2273" s="73">
        <v>2696</v>
      </c>
      <c r="B2273" s="73" t="s">
        <v>2320</v>
      </c>
      <c r="C2273" s="90">
        <v>32874</v>
      </c>
      <c r="D2273" s="90">
        <v>2958465</v>
      </c>
    </row>
    <row r="2274" spans="1:4" ht="15">
      <c r="A2274" s="73">
        <v>2697</v>
      </c>
      <c r="B2274" s="73" t="s">
        <v>38008</v>
      </c>
      <c r="C2274" s="90">
        <v>32874</v>
      </c>
      <c r="D2274" s="90">
        <v>2958465</v>
      </c>
    </row>
    <row r="2275" spans="1:4" ht="15">
      <c r="A2275" s="73">
        <v>2698</v>
      </c>
      <c r="B2275" s="73" t="s">
        <v>38009</v>
      </c>
      <c r="C2275" s="90">
        <v>32874</v>
      </c>
      <c r="D2275" s="90">
        <v>2958465</v>
      </c>
    </row>
    <row r="2276" spans="1:4" ht="15">
      <c r="A2276" s="73">
        <v>2699</v>
      </c>
      <c r="B2276" s="73" t="s">
        <v>38010</v>
      </c>
      <c r="C2276" s="90">
        <v>32874</v>
      </c>
      <c r="D2276" s="90">
        <v>2958465</v>
      </c>
    </row>
    <row r="2277" spans="1:4" ht="15">
      <c r="A2277" s="73">
        <v>2700</v>
      </c>
      <c r="B2277" s="73" t="s">
        <v>38011</v>
      </c>
      <c r="C2277" s="90">
        <v>32874</v>
      </c>
      <c r="D2277" s="90">
        <v>2958465</v>
      </c>
    </row>
    <row r="2278" spans="1:4" ht="15">
      <c r="A2278" s="73">
        <v>2701</v>
      </c>
      <c r="B2278" s="73" t="s">
        <v>2145</v>
      </c>
      <c r="C2278" s="90">
        <v>32874</v>
      </c>
      <c r="D2278" s="90">
        <v>2958465</v>
      </c>
    </row>
    <row r="2279" spans="1:4" ht="15">
      <c r="A2279" s="73">
        <v>2702</v>
      </c>
      <c r="B2279" s="73" t="s">
        <v>38012</v>
      </c>
      <c r="C2279" s="90">
        <v>32874</v>
      </c>
      <c r="D2279" s="90">
        <v>2958465</v>
      </c>
    </row>
    <row r="2280" spans="1:4" ht="15">
      <c r="A2280" s="73">
        <v>2703</v>
      </c>
      <c r="B2280" s="73" t="s">
        <v>38013</v>
      </c>
      <c r="C2280" s="90">
        <v>32874</v>
      </c>
      <c r="D2280" s="90">
        <v>2958465</v>
      </c>
    </row>
    <row r="2281" spans="1:4" ht="15">
      <c r="A2281" s="73">
        <v>2704</v>
      </c>
      <c r="B2281" s="73" t="s">
        <v>2254</v>
      </c>
      <c r="C2281" s="90">
        <v>32874</v>
      </c>
      <c r="D2281" s="90">
        <v>2958465</v>
      </c>
    </row>
    <row r="2282" spans="1:4" ht="15">
      <c r="A2282" s="73">
        <v>2705</v>
      </c>
      <c r="B2282" s="73" t="s">
        <v>38014</v>
      </c>
      <c r="C2282" s="90">
        <v>32874</v>
      </c>
      <c r="D2282" s="90">
        <v>2958465</v>
      </c>
    </row>
    <row r="2283" spans="1:4" ht="15">
      <c r="A2283" s="73">
        <v>2706</v>
      </c>
      <c r="B2283" s="73" t="s">
        <v>38015</v>
      </c>
      <c r="C2283" s="90">
        <v>32874</v>
      </c>
      <c r="D2283" s="90">
        <v>2958465</v>
      </c>
    </row>
    <row r="2284" spans="1:4" ht="15">
      <c r="A2284" s="73">
        <v>2707</v>
      </c>
      <c r="B2284" s="73" t="s">
        <v>38016</v>
      </c>
      <c r="C2284" s="90">
        <v>32874</v>
      </c>
      <c r="D2284" s="90">
        <v>2958465</v>
      </c>
    </row>
    <row r="2285" spans="1:4" ht="15">
      <c r="A2285" s="73">
        <v>2708</v>
      </c>
      <c r="B2285" s="73" t="s">
        <v>38017</v>
      </c>
      <c r="C2285" s="90">
        <v>32874</v>
      </c>
      <c r="D2285" s="90">
        <v>2958465</v>
      </c>
    </row>
    <row r="2286" spans="1:4" ht="15">
      <c r="A2286" s="73">
        <v>2709</v>
      </c>
      <c r="B2286" s="73" t="s">
        <v>38018</v>
      </c>
      <c r="C2286" s="90">
        <v>32874</v>
      </c>
      <c r="D2286" s="90">
        <v>2958465</v>
      </c>
    </row>
    <row r="2287" spans="1:4" ht="15">
      <c r="A2287" s="73">
        <v>2710</v>
      </c>
      <c r="B2287" s="73" t="s">
        <v>38019</v>
      </c>
      <c r="C2287" s="90">
        <v>32874</v>
      </c>
      <c r="D2287" s="90">
        <v>2958465</v>
      </c>
    </row>
    <row r="2288" spans="1:4" ht="15">
      <c r="A2288" s="73">
        <v>2711</v>
      </c>
      <c r="B2288" s="73" t="s">
        <v>38020</v>
      </c>
      <c r="C2288" s="90">
        <v>32874</v>
      </c>
      <c r="D2288" s="90">
        <v>2958465</v>
      </c>
    </row>
    <row r="2289" spans="1:4" ht="15">
      <c r="A2289" s="73">
        <v>2712</v>
      </c>
      <c r="B2289" s="73" t="s">
        <v>38021</v>
      </c>
      <c r="C2289" s="90">
        <v>32874</v>
      </c>
      <c r="D2289" s="90">
        <v>2958465</v>
      </c>
    </row>
    <row r="2290" spans="1:4" ht="15">
      <c r="A2290" s="73">
        <v>2713</v>
      </c>
      <c r="B2290" s="73" t="s">
        <v>38022</v>
      </c>
      <c r="C2290" s="90">
        <v>32874</v>
      </c>
      <c r="D2290" s="90">
        <v>2958465</v>
      </c>
    </row>
    <row r="2291" spans="1:4" ht="15">
      <c r="A2291" s="73">
        <v>2714</v>
      </c>
      <c r="B2291" s="73" t="s">
        <v>38023</v>
      </c>
      <c r="C2291" s="90">
        <v>32874</v>
      </c>
      <c r="D2291" s="90">
        <v>2958465</v>
      </c>
    </row>
    <row r="2292" spans="1:4" ht="15">
      <c r="A2292" s="73">
        <v>2715</v>
      </c>
      <c r="B2292" s="73" t="s">
        <v>38024</v>
      </c>
      <c r="C2292" s="90">
        <v>32874</v>
      </c>
      <c r="D2292" s="90">
        <v>2958465</v>
      </c>
    </row>
    <row r="2293" spans="1:4" ht="15">
      <c r="A2293" s="73">
        <v>2716</v>
      </c>
      <c r="B2293" s="73" t="s">
        <v>38025</v>
      </c>
      <c r="C2293" s="90">
        <v>32874</v>
      </c>
      <c r="D2293" s="90">
        <v>2958465</v>
      </c>
    </row>
    <row r="2294" spans="1:4" ht="15">
      <c r="A2294" s="73">
        <v>2717</v>
      </c>
      <c r="B2294" s="73" t="s">
        <v>38026</v>
      </c>
      <c r="C2294" s="90">
        <v>32874</v>
      </c>
      <c r="D2294" s="90">
        <v>2958465</v>
      </c>
    </row>
    <row r="2295" spans="1:4" ht="15">
      <c r="A2295" s="73">
        <v>2718</v>
      </c>
      <c r="B2295" s="73" t="s">
        <v>38027</v>
      </c>
      <c r="C2295" s="90">
        <v>32874</v>
      </c>
      <c r="D2295" s="90">
        <v>2958465</v>
      </c>
    </row>
    <row r="2296" spans="1:4" ht="15">
      <c r="A2296" s="73">
        <v>2719</v>
      </c>
      <c r="B2296" s="73" t="s">
        <v>38028</v>
      </c>
      <c r="C2296" s="90">
        <v>32874</v>
      </c>
      <c r="D2296" s="90">
        <v>2958465</v>
      </c>
    </row>
    <row r="2297" spans="1:4" ht="15">
      <c r="A2297" s="73">
        <v>2720</v>
      </c>
      <c r="B2297" s="73" t="s">
        <v>38029</v>
      </c>
      <c r="C2297" s="90">
        <v>32874</v>
      </c>
      <c r="D2297" s="90">
        <v>2958465</v>
      </c>
    </row>
    <row r="2298" spans="1:4" ht="15">
      <c r="A2298" s="73">
        <v>2721</v>
      </c>
      <c r="B2298" s="73" t="s">
        <v>38030</v>
      </c>
      <c r="C2298" s="90">
        <v>32874</v>
      </c>
      <c r="D2298" s="90">
        <v>2958465</v>
      </c>
    </row>
    <row r="2299" spans="1:4" ht="15">
      <c r="A2299" s="73">
        <v>2722</v>
      </c>
      <c r="B2299" s="73" t="s">
        <v>38031</v>
      </c>
      <c r="C2299" s="90">
        <v>32874</v>
      </c>
      <c r="D2299" s="90">
        <v>2958465</v>
      </c>
    </row>
    <row r="2300" spans="1:4" ht="15">
      <c r="A2300" s="73">
        <v>2723</v>
      </c>
      <c r="B2300" s="73" t="s">
        <v>38032</v>
      </c>
      <c r="C2300" s="90">
        <v>32874</v>
      </c>
      <c r="D2300" s="90">
        <v>2958465</v>
      </c>
    </row>
    <row r="2301" spans="1:4" ht="15">
      <c r="A2301" s="73">
        <v>2724</v>
      </c>
      <c r="B2301" s="73" t="s">
        <v>38033</v>
      </c>
      <c r="C2301" s="90">
        <v>32874</v>
      </c>
      <c r="D2301" s="90">
        <v>2958465</v>
      </c>
    </row>
    <row r="2302" spans="1:4" ht="15">
      <c r="A2302" s="73">
        <v>2725</v>
      </c>
      <c r="B2302" s="73" t="s">
        <v>38034</v>
      </c>
      <c r="C2302" s="90">
        <v>32874</v>
      </c>
      <c r="D2302" s="90">
        <v>2958465</v>
      </c>
    </row>
    <row r="2303" spans="1:4" ht="15">
      <c r="A2303" s="73">
        <v>2726</v>
      </c>
      <c r="B2303" s="73" t="s">
        <v>38035</v>
      </c>
      <c r="C2303" s="90">
        <v>32874</v>
      </c>
      <c r="D2303" s="90">
        <v>2958465</v>
      </c>
    </row>
    <row r="2304" spans="1:4" ht="15">
      <c r="A2304" s="73">
        <v>2727</v>
      </c>
      <c r="B2304" s="73" t="s">
        <v>38036</v>
      </c>
      <c r="C2304" s="90">
        <v>32874</v>
      </c>
      <c r="D2304" s="90">
        <v>2958465</v>
      </c>
    </row>
    <row r="2305" spans="1:4" ht="15">
      <c r="A2305" s="73">
        <v>2728</v>
      </c>
      <c r="B2305" s="73" t="s">
        <v>38037</v>
      </c>
      <c r="C2305" s="90">
        <v>32874</v>
      </c>
      <c r="D2305" s="90">
        <v>2958465</v>
      </c>
    </row>
    <row r="2306" spans="1:4" ht="15">
      <c r="A2306" s="73">
        <v>2729</v>
      </c>
      <c r="B2306" s="73" t="s">
        <v>2357</v>
      </c>
      <c r="C2306" s="90">
        <v>32874</v>
      </c>
      <c r="D2306" s="90">
        <v>2958465</v>
      </c>
    </row>
    <row r="2307" spans="1:4" ht="15">
      <c r="A2307" s="73">
        <v>2730</v>
      </c>
      <c r="B2307" s="73" t="s">
        <v>134</v>
      </c>
      <c r="C2307" s="90">
        <v>32874</v>
      </c>
      <c r="D2307" s="90">
        <v>2958465</v>
      </c>
    </row>
    <row r="2308" spans="1:4" ht="15">
      <c r="A2308" s="73">
        <v>2731</v>
      </c>
      <c r="B2308" s="73" t="s">
        <v>134</v>
      </c>
      <c r="C2308" s="90">
        <v>32874</v>
      </c>
      <c r="D2308" s="90">
        <v>2958465</v>
      </c>
    </row>
    <row r="2309" spans="1:4" ht="15">
      <c r="A2309" s="73">
        <v>2732</v>
      </c>
      <c r="B2309" s="73">
        <v>228</v>
      </c>
      <c r="C2309" s="90">
        <v>32874</v>
      </c>
      <c r="D2309" s="90">
        <v>2958465</v>
      </c>
    </row>
    <row r="2310" spans="1:4" ht="15">
      <c r="A2310" s="73">
        <v>2733</v>
      </c>
      <c r="B2310" s="73">
        <v>428</v>
      </c>
      <c r="C2310" s="90">
        <v>32874</v>
      </c>
      <c r="D2310" s="90">
        <v>2958465</v>
      </c>
    </row>
    <row r="2311" spans="1:4" ht="15">
      <c r="A2311" s="73">
        <v>2734</v>
      </c>
      <c r="B2311" s="73">
        <v>435</v>
      </c>
      <c r="C2311" s="90">
        <v>32874</v>
      </c>
      <c r="D2311" s="90">
        <v>2958465</v>
      </c>
    </row>
    <row r="2312" spans="1:4" ht="15">
      <c r="A2312" s="73">
        <v>2735</v>
      </c>
      <c r="B2312" s="73" t="s">
        <v>38038</v>
      </c>
      <c r="C2312" s="90">
        <v>32874</v>
      </c>
      <c r="D2312" s="90">
        <v>2958465</v>
      </c>
    </row>
    <row r="2313" spans="1:4" ht="15">
      <c r="A2313" s="73">
        <v>2736</v>
      </c>
      <c r="B2313" s="73" t="s">
        <v>38039</v>
      </c>
      <c r="C2313" s="90">
        <v>32874</v>
      </c>
      <c r="D2313" s="90">
        <v>2958465</v>
      </c>
    </row>
    <row r="2314" spans="1:4" ht="15">
      <c r="A2314" s="73">
        <v>2737</v>
      </c>
      <c r="B2314" s="73" t="s">
        <v>38040</v>
      </c>
      <c r="C2314" s="90">
        <v>32874</v>
      </c>
      <c r="D2314" s="90">
        <v>2958465</v>
      </c>
    </row>
    <row r="2315" spans="1:4" ht="15">
      <c r="A2315" s="73">
        <v>2738</v>
      </c>
      <c r="B2315" s="73" t="s">
        <v>38041</v>
      </c>
      <c r="C2315" s="90">
        <v>32874</v>
      </c>
      <c r="D2315" s="90">
        <v>2958465</v>
      </c>
    </row>
    <row r="2316" spans="1:4" ht="15">
      <c r="A2316" s="73">
        <v>2739</v>
      </c>
      <c r="B2316" s="73" t="s">
        <v>38042</v>
      </c>
      <c r="C2316" s="90">
        <v>32874</v>
      </c>
      <c r="D2316" s="90">
        <v>2958465</v>
      </c>
    </row>
    <row r="2317" spans="1:4" ht="15">
      <c r="A2317" s="73">
        <v>2740</v>
      </c>
      <c r="B2317" s="73" t="s">
        <v>2358</v>
      </c>
      <c r="C2317" s="90">
        <v>32874</v>
      </c>
      <c r="D2317" s="90">
        <v>2958465</v>
      </c>
    </row>
    <row r="2318" spans="1:4" ht="15">
      <c r="A2318" s="73">
        <v>2741</v>
      </c>
      <c r="B2318" s="73" t="s">
        <v>2359</v>
      </c>
      <c r="C2318" s="90">
        <v>32874</v>
      </c>
      <c r="D2318" s="90">
        <v>2958465</v>
      </c>
    </row>
    <row r="2319" spans="1:4" ht="15">
      <c r="A2319" s="73">
        <v>2742</v>
      </c>
      <c r="B2319" s="73" t="s">
        <v>2360</v>
      </c>
      <c r="C2319" s="90">
        <v>32874</v>
      </c>
      <c r="D2319" s="90">
        <v>2958465</v>
      </c>
    </row>
    <row r="2320" spans="1:4" ht="15">
      <c r="A2320" s="73">
        <v>2743</v>
      </c>
      <c r="B2320" s="73" t="s">
        <v>38043</v>
      </c>
      <c r="C2320" s="90">
        <v>32874</v>
      </c>
      <c r="D2320" s="90">
        <v>2958465</v>
      </c>
    </row>
    <row r="2321" spans="1:4" ht="15">
      <c r="A2321" s="73">
        <v>2744</v>
      </c>
      <c r="B2321" s="73" t="s">
        <v>38044</v>
      </c>
      <c r="C2321" s="90">
        <v>32874</v>
      </c>
      <c r="D2321" s="90">
        <v>2958465</v>
      </c>
    </row>
    <row r="2322" spans="1:4" ht="15">
      <c r="A2322" s="73">
        <v>2745</v>
      </c>
      <c r="B2322" s="73" t="s">
        <v>38045</v>
      </c>
      <c r="C2322" s="90">
        <v>32874</v>
      </c>
      <c r="D2322" s="90">
        <v>2958465</v>
      </c>
    </row>
    <row r="2323" spans="1:4" ht="15">
      <c r="A2323" s="73">
        <v>2746</v>
      </c>
      <c r="B2323" s="73" t="s">
        <v>38046</v>
      </c>
      <c r="C2323" s="90">
        <v>32874</v>
      </c>
      <c r="D2323" s="90">
        <v>2958465</v>
      </c>
    </row>
    <row r="2324" spans="1:4" ht="15">
      <c r="A2324" s="73">
        <v>2747</v>
      </c>
      <c r="B2324" s="73" t="s">
        <v>38047</v>
      </c>
      <c r="C2324" s="90">
        <v>32874</v>
      </c>
      <c r="D2324" s="90">
        <v>2958465</v>
      </c>
    </row>
    <row r="2325" spans="1:4" ht="15">
      <c r="A2325" s="73">
        <v>2748</v>
      </c>
      <c r="B2325" s="73" t="s">
        <v>38048</v>
      </c>
      <c r="C2325" s="90">
        <v>32874</v>
      </c>
      <c r="D2325" s="90">
        <v>2958465</v>
      </c>
    </row>
    <row r="2326" spans="1:4" ht="15">
      <c r="A2326" s="73">
        <v>2749</v>
      </c>
      <c r="B2326" s="73" t="s">
        <v>38049</v>
      </c>
      <c r="C2326" s="90">
        <v>32874</v>
      </c>
      <c r="D2326" s="90">
        <v>2958465</v>
      </c>
    </row>
    <row r="2327" spans="1:4" ht="15">
      <c r="A2327" s="73">
        <v>2750</v>
      </c>
      <c r="B2327" s="73" t="s">
        <v>38050</v>
      </c>
      <c r="C2327" s="90">
        <v>32874</v>
      </c>
      <c r="D2327" s="90">
        <v>2958465</v>
      </c>
    </row>
    <row r="2328" spans="1:4" ht="15">
      <c r="A2328" s="73">
        <v>2751</v>
      </c>
      <c r="B2328" s="73" t="s">
        <v>38051</v>
      </c>
      <c r="C2328" s="90">
        <v>32874</v>
      </c>
      <c r="D2328" s="90">
        <v>2958465</v>
      </c>
    </row>
    <row r="2329" spans="1:4" ht="15">
      <c r="A2329" s="73">
        <v>2752</v>
      </c>
      <c r="B2329" s="73" t="s">
        <v>38052</v>
      </c>
      <c r="C2329" s="90">
        <v>32874</v>
      </c>
      <c r="D2329" s="90">
        <v>2958465</v>
      </c>
    </row>
    <row r="2330" spans="1:4" ht="15">
      <c r="A2330" s="73">
        <v>2753</v>
      </c>
      <c r="B2330" s="73" t="s">
        <v>38053</v>
      </c>
      <c r="C2330" s="90">
        <v>32874</v>
      </c>
      <c r="D2330" s="90">
        <v>2958465</v>
      </c>
    </row>
    <row r="2331" spans="1:4" ht="15">
      <c r="A2331" s="73">
        <v>2754</v>
      </c>
      <c r="B2331" s="73" t="s">
        <v>38054</v>
      </c>
      <c r="C2331" s="90">
        <v>32874</v>
      </c>
      <c r="D2331" s="90">
        <v>2958465</v>
      </c>
    </row>
    <row r="2332" spans="1:4" ht="15">
      <c r="A2332" s="73">
        <v>2755</v>
      </c>
      <c r="B2332" s="73" t="s">
        <v>38055</v>
      </c>
      <c r="C2332" s="90">
        <v>32874</v>
      </c>
      <c r="D2332" s="90">
        <v>2958465</v>
      </c>
    </row>
    <row r="2333" spans="1:4" ht="15">
      <c r="A2333" s="73">
        <v>2756</v>
      </c>
      <c r="B2333" s="73" t="s">
        <v>38056</v>
      </c>
      <c r="C2333" s="90">
        <v>32874</v>
      </c>
      <c r="D2333" s="90">
        <v>2958465</v>
      </c>
    </row>
    <row r="2334" spans="1:4" ht="15">
      <c r="A2334" s="73">
        <v>2757</v>
      </c>
      <c r="B2334" s="73" t="s">
        <v>489</v>
      </c>
      <c r="C2334" s="90">
        <v>32874</v>
      </c>
      <c r="D2334" s="90">
        <v>2958465</v>
      </c>
    </row>
    <row r="2335" spans="1:4" ht="15">
      <c r="A2335" s="73">
        <v>2758</v>
      </c>
      <c r="B2335" s="73" t="s">
        <v>38057</v>
      </c>
      <c r="C2335" s="90">
        <v>32874</v>
      </c>
      <c r="D2335" s="90">
        <v>2958465</v>
      </c>
    </row>
    <row r="2336" spans="1:4" ht="15">
      <c r="A2336" s="73">
        <v>2759</v>
      </c>
      <c r="B2336" s="73" t="s">
        <v>38058</v>
      </c>
      <c r="C2336" s="90">
        <v>32874</v>
      </c>
      <c r="D2336" s="90">
        <v>2958465</v>
      </c>
    </row>
    <row r="2337" spans="1:4" ht="15">
      <c r="A2337" s="73">
        <v>2760</v>
      </c>
      <c r="B2337" s="73" t="s">
        <v>38059</v>
      </c>
      <c r="C2337" s="90">
        <v>32874</v>
      </c>
      <c r="D2337" s="90">
        <v>2958465</v>
      </c>
    </row>
    <row r="2338" spans="1:4" ht="15">
      <c r="A2338" s="73">
        <v>2761</v>
      </c>
      <c r="B2338" s="73" t="s">
        <v>38060</v>
      </c>
      <c r="C2338" s="90">
        <v>32874</v>
      </c>
      <c r="D2338" s="90">
        <v>2958465</v>
      </c>
    </row>
    <row r="2339" spans="1:4" ht="15">
      <c r="A2339" s="73">
        <v>2762</v>
      </c>
      <c r="B2339" s="73" t="s">
        <v>38061</v>
      </c>
      <c r="C2339" s="90">
        <v>32874</v>
      </c>
      <c r="D2339" s="90">
        <v>2958465</v>
      </c>
    </row>
    <row r="2340" spans="1:4" ht="15">
      <c r="A2340" s="73">
        <v>2763</v>
      </c>
      <c r="B2340" s="73" t="s">
        <v>38062</v>
      </c>
      <c r="C2340" s="90">
        <v>32874</v>
      </c>
      <c r="D2340" s="90">
        <v>2958465</v>
      </c>
    </row>
    <row r="2341" spans="1:4" ht="15">
      <c r="A2341" s="73">
        <v>2764</v>
      </c>
      <c r="B2341" s="73" t="s">
        <v>38063</v>
      </c>
      <c r="C2341" s="90">
        <v>32874</v>
      </c>
      <c r="D2341" s="90">
        <v>2958465</v>
      </c>
    </row>
    <row r="2342" spans="1:4" ht="15">
      <c r="A2342" s="73">
        <v>2765</v>
      </c>
      <c r="B2342" s="73" t="s">
        <v>38064</v>
      </c>
      <c r="C2342" s="90">
        <v>32874</v>
      </c>
      <c r="D2342" s="90">
        <v>2958465</v>
      </c>
    </row>
    <row r="2343" spans="1:4" ht="15">
      <c r="A2343" s="73">
        <v>2766</v>
      </c>
      <c r="B2343" s="73" t="s">
        <v>38065</v>
      </c>
      <c r="C2343" s="90">
        <v>32874</v>
      </c>
      <c r="D2343" s="90">
        <v>2958465</v>
      </c>
    </row>
    <row r="2344" spans="1:4" ht="15">
      <c r="A2344" s="73">
        <v>2767</v>
      </c>
      <c r="B2344" s="73" t="s">
        <v>38066</v>
      </c>
      <c r="C2344" s="90">
        <v>32874</v>
      </c>
      <c r="D2344" s="90">
        <v>2958465</v>
      </c>
    </row>
    <row r="2345" spans="1:4" ht="15">
      <c r="A2345" s="73">
        <v>2768</v>
      </c>
      <c r="B2345" s="73" t="s">
        <v>38067</v>
      </c>
      <c r="C2345" s="90">
        <v>32874</v>
      </c>
      <c r="D2345" s="90">
        <v>2958465</v>
      </c>
    </row>
    <row r="2346" spans="1:4" ht="15">
      <c r="A2346" s="73">
        <v>2769</v>
      </c>
      <c r="B2346" s="73" t="s">
        <v>2196</v>
      </c>
      <c r="C2346" s="90">
        <v>32874</v>
      </c>
      <c r="D2346" s="90">
        <v>2958465</v>
      </c>
    </row>
    <row r="2347" spans="1:4" ht="15">
      <c r="A2347" s="73">
        <v>2770</v>
      </c>
      <c r="B2347" s="73">
        <v>1125</v>
      </c>
      <c r="C2347" s="90">
        <v>32874</v>
      </c>
      <c r="D2347" s="90">
        <v>2958465</v>
      </c>
    </row>
    <row r="2348" spans="1:4" ht="15">
      <c r="A2348" s="73">
        <v>2771</v>
      </c>
      <c r="B2348" s="73" t="s">
        <v>38068</v>
      </c>
      <c r="C2348" s="90">
        <v>32874</v>
      </c>
      <c r="D2348" s="90">
        <v>2958465</v>
      </c>
    </row>
    <row r="2349" spans="1:4" ht="15">
      <c r="A2349" s="73">
        <v>2772</v>
      </c>
      <c r="B2349" s="73" t="s">
        <v>38069</v>
      </c>
      <c r="C2349" s="90">
        <v>32874</v>
      </c>
      <c r="D2349" s="90">
        <v>2958465</v>
      </c>
    </row>
    <row r="2350" spans="1:4" ht="15">
      <c r="A2350" s="73">
        <v>2773</v>
      </c>
      <c r="B2350" s="73" t="s">
        <v>38070</v>
      </c>
      <c r="C2350" s="90">
        <v>32874</v>
      </c>
      <c r="D2350" s="90">
        <v>2958465</v>
      </c>
    </row>
    <row r="2351" spans="1:4" ht="15">
      <c r="A2351" s="73">
        <v>2774</v>
      </c>
      <c r="B2351" s="73" t="s">
        <v>2361</v>
      </c>
      <c r="C2351" s="90">
        <v>32874</v>
      </c>
      <c r="D2351" s="90">
        <v>2958465</v>
      </c>
    </row>
    <row r="2352" spans="1:4" ht="15">
      <c r="A2352" s="73">
        <v>2775</v>
      </c>
      <c r="B2352" s="73" t="s">
        <v>38071</v>
      </c>
      <c r="C2352" s="90">
        <v>32874</v>
      </c>
      <c r="D2352" s="90">
        <v>2958465</v>
      </c>
    </row>
    <row r="2353" spans="1:4" ht="15">
      <c r="A2353" s="73">
        <v>2776</v>
      </c>
      <c r="B2353" s="73" t="s">
        <v>38072</v>
      </c>
      <c r="C2353" s="90">
        <v>32874</v>
      </c>
      <c r="D2353" s="90">
        <v>2958465</v>
      </c>
    </row>
    <row r="2354" spans="1:4" ht="15">
      <c r="A2354" s="73">
        <v>2777</v>
      </c>
      <c r="B2354" s="73" t="s">
        <v>38073</v>
      </c>
      <c r="C2354" s="90">
        <v>32874</v>
      </c>
      <c r="D2354" s="90">
        <v>2958465</v>
      </c>
    </row>
    <row r="2355" spans="1:4" ht="15">
      <c r="A2355" s="73">
        <v>2778</v>
      </c>
      <c r="B2355" s="73" t="s">
        <v>38074</v>
      </c>
      <c r="C2355" s="90">
        <v>32874</v>
      </c>
      <c r="D2355" s="90">
        <v>2958465</v>
      </c>
    </row>
    <row r="2356" spans="1:4" ht="15">
      <c r="A2356" s="73">
        <v>2779</v>
      </c>
      <c r="B2356" s="73" t="s">
        <v>38075</v>
      </c>
      <c r="C2356" s="90">
        <v>32874</v>
      </c>
      <c r="D2356" s="90">
        <v>2958465</v>
      </c>
    </row>
    <row r="2357" spans="1:4" ht="15">
      <c r="A2357" s="73">
        <v>2780</v>
      </c>
      <c r="B2357" s="73" t="s">
        <v>38076</v>
      </c>
      <c r="C2357" s="90">
        <v>32874</v>
      </c>
      <c r="D2357" s="90">
        <v>2958465</v>
      </c>
    </row>
    <row r="2358" spans="1:4" ht="15">
      <c r="A2358" s="73">
        <v>2781</v>
      </c>
      <c r="B2358" s="73" t="s">
        <v>38077</v>
      </c>
      <c r="C2358" s="90">
        <v>32874</v>
      </c>
      <c r="D2358" s="90">
        <v>2958465</v>
      </c>
    </row>
    <row r="2359" spans="1:4" ht="15">
      <c r="A2359" s="73">
        <v>2782</v>
      </c>
      <c r="B2359" s="73">
        <v>195</v>
      </c>
      <c r="C2359" s="90">
        <v>32874</v>
      </c>
      <c r="D2359" s="90">
        <v>2958465</v>
      </c>
    </row>
    <row r="2360" spans="1:4" ht="15">
      <c r="A2360" s="73">
        <v>2783</v>
      </c>
      <c r="B2360" s="73" t="s">
        <v>38078</v>
      </c>
      <c r="C2360" s="90">
        <v>32874</v>
      </c>
      <c r="D2360" s="90">
        <v>2958465</v>
      </c>
    </row>
    <row r="2361" spans="1:4" ht="15">
      <c r="A2361" s="73">
        <v>2784</v>
      </c>
      <c r="B2361" s="73" t="s">
        <v>2239</v>
      </c>
      <c r="C2361" s="90">
        <v>32874</v>
      </c>
      <c r="D2361" s="90">
        <v>2958465</v>
      </c>
    </row>
    <row r="2362" spans="1:4" ht="15">
      <c r="A2362" s="73">
        <v>2785</v>
      </c>
      <c r="B2362" s="73" t="s">
        <v>38079</v>
      </c>
      <c r="C2362" s="90">
        <v>32874</v>
      </c>
      <c r="D2362" s="90">
        <v>2958465</v>
      </c>
    </row>
    <row r="2363" spans="1:4" ht="15">
      <c r="A2363" s="73">
        <v>2786</v>
      </c>
      <c r="B2363" s="73" t="s">
        <v>38080</v>
      </c>
      <c r="C2363" s="90">
        <v>32874</v>
      </c>
      <c r="D2363" s="90">
        <v>2958465</v>
      </c>
    </row>
    <row r="2364" spans="1:4" ht="15">
      <c r="A2364" s="73">
        <v>2787</v>
      </c>
      <c r="B2364" s="73" t="s">
        <v>38081</v>
      </c>
      <c r="C2364" s="90">
        <v>32874</v>
      </c>
      <c r="D2364" s="90">
        <v>2958465</v>
      </c>
    </row>
    <row r="2365" spans="1:4" ht="15">
      <c r="A2365" s="73">
        <v>2788</v>
      </c>
      <c r="B2365" s="73" t="s">
        <v>2312</v>
      </c>
      <c r="C2365" s="90">
        <v>32874</v>
      </c>
      <c r="D2365" s="90">
        <v>2958465</v>
      </c>
    </row>
    <row r="2366" spans="1:4" ht="15">
      <c r="A2366" s="73">
        <v>2789</v>
      </c>
      <c r="B2366" s="73" t="s">
        <v>38082</v>
      </c>
      <c r="C2366" s="90">
        <v>32874</v>
      </c>
      <c r="D2366" s="90">
        <v>2958465</v>
      </c>
    </row>
    <row r="2367" spans="1:4" ht="15">
      <c r="A2367" s="73">
        <v>2790</v>
      </c>
      <c r="B2367" s="73" t="s">
        <v>2216</v>
      </c>
      <c r="C2367" s="90">
        <v>32874</v>
      </c>
      <c r="D2367" s="90">
        <v>2958465</v>
      </c>
    </row>
    <row r="2368" spans="1:4" ht="15">
      <c r="A2368" s="73">
        <v>2791</v>
      </c>
      <c r="B2368" s="73" t="s">
        <v>1841</v>
      </c>
      <c r="C2368" s="90">
        <v>32874</v>
      </c>
      <c r="D2368" s="90">
        <v>2958465</v>
      </c>
    </row>
    <row r="2369" spans="1:4" ht="15">
      <c r="A2369" s="73">
        <v>2792</v>
      </c>
      <c r="B2369" s="73" t="s">
        <v>38083</v>
      </c>
      <c r="C2369" s="90">
        <v>32874</v>
      </c>
      <c r="D2369" s="90">
        <v>2958465</v>
      </c>
    </row>
    <row r="2370" spans="1:4" ht="15">
      <c r="A2370" s="73">
        <v>2793</v>
      </c>
      <c r="B2370" s="73" t="s">
        <v>2299</v>
      </c>
      <c r="C2370" s="90">
        <v>32874</v>
      </c>
      <c r="D2370" s="90">
        <v>2958465</v>
      </c>
    </row>
    <row r="2371" spans="1:4" ht="15">
      <c r="A2371" s="73">
        <v>2794</v>
      </c>
      <c r="B2371" s="73" t="s">
        <v>38084</v>
      </c>
      <c r="C2371" s="90">
        <v>32874</v>
      </c>
      <c r="D2371" s="90">
        <v>2958465</v>
      </c>
    </row>
    <row r="2372" spans="1:4" ht="15">
      <c r="A2372" s="73">
        <v>2795</v>
      </c>
      <c r="B2372" s="73" t="s">
        <v>2125</v>
      </c>
      <c r="C2372" s="90">
        <v>32874</v>
      </c>
      <c r="D2372" s="90">
        <v>2958465</v>
      </c>
    </row>
    <row r="2373" spans="1:4" ht="15">
      <c r="A2373" s="73">
        <v>2796</v>
      </c>
      <c r="B2373" s="73" t="s">
        <v>38085</v>
      </c>
      <c r="C2373" s="90">
        <v>32874</v>
      </c>
      <c r="D2373" s="90">
        <v>2958465</v>
      </c>
    </row>
    <row r="2374" spans="1:4" ht="15">
      <c r="A2374" s="73">
        <v>2797</v>
      </c>
      <c r="B2374" s="73" t="s">
        <v>38086</v>
      </c>
      <c r="C2374" s="90">
        <v>32874</v>
      </c>
      <c r="D2374" s="90">
        <v>2958465</v>
      </c>
    </row>
    <row r="2375" spans="1:4" ht="15">
      <c r="A2375" s="73">
        <v>2798</v>
      </c>
      <c r="B2375" s="73" t="s">
        <v>38087</v>
      </c>
      <c r="C2375" s="90">
        <v>32874</v>
      </c>
      <c r="D2375" s="90">
        <v>2958465</v>
      </c>
    </row>
    <row r="2376" spans="1:4" ht="15">
      <c r="A2376" s="73">
        <v>2799</v>
      </c>
      <c r="B2376" s="73" t="s">
        <v>38088</v>
      </c>
      <c r="C2376" s="90">
        <v>32874</v>
      </c>
      <c r="D2376" s="90">
        <v>2958465</v>
      </c>
    </row>
    <row r="2377" spans="1:4" ht="15">
      <c r="A2377" s="73">
        <v>2800</v>
      </c>
      <c r="B2377" s="73" t="s">
        <v>38089</v>
      </c>
      <c r="C2377" s="90">
        <v>32874</v>
      </c>
      <c r="D2377" s="90">
        <v>2958465</v>
      </c>
    </row>
    <row r="2378" spans="1:4" ht="15">
      <c r="A2378" s="73">
        <v>2801</v>
      </c>
      <c r="B2378" s="73" t="s">
        <v>38090</v>
      </c>
      <c r="C2378" s="90">
        <v>32874</v>
      </c>
      <c r="D2378" s="90">
        <v>2958465</v>
      </c>
    </row>
    <row r="2379" spans="1:4" ht="15">
      <c r="A2379" s="73">
        <v>2802</v>
      </c>
      <c r="B2379" s="73" t="s">
        <v>38091</v>
      </c>
      <c r="C2379" s="90">
        <v>32874</v>
      </c>
      <c r="D2379" s="90">
        <v>2958465</v>
      </c>
    </row>
    <row r="2380" spans="1:4" ht="15">
      <c r="A2380" s="73">
        <v>2803</v>
      </c>
      <c r="B2380" s="73">
        <v>7000</v>
      </c>
      <c r="C2380" s="90">
        <v>32874</v>
      </c>
      <c r="D2380" s="90">
        <v>2958465</v>
      </c>
    </row>
    <row r="2381" spans="1:4" ht="15">
      <c r="A2381" s="73">
        <v>2804</v>
      </c>
      <c r="B2381" s="73" t="s">
        <v>2362</v>
      </c>
      <c r="C2381" s="90">
        <v>32874</v>
      </c>
      <c r="D2381" s="90">
        <v>2958465</v>
      </c>
    </row>
    <row r="2382" spans="1:4" ht="15">
      <c r="A2382" s="73">
        <v>2805</v>
      </c>
      <c r="B2382" s="73" t="s">
        <v>2363</v>
      </c>
      <c r="C2382" s="90">
        <v>32874</v>
      </c>
      <c r="D2382" s="90">
        <v>2958465</v>
      </c>
    </row>
    <row r="2383" spans="1:4" ht="15">
      <c r="A2383" s="73">
        <v>2806</v>
      </c>
      <c r="B2383" s="73" t="s">
        <v>2364</v>
      </c>
      <c r="C2383" s="90">
        <v>32874</v>
      </c>
      <c r="D2383" s="90">
        <v>2958465</v>
      </c>
    </row>
    <row r="2384" spans="1:4" ht="15">
      <c r="A2384" s="73">
        <v>2807</v>
      </c>
      <c r="B2384" s="73" t="s">
        <v>2365</v>
      </c>
      <c r="C2384" s="90">
        <v>32874</v>
      </c>
      <c r="D2384" s="90">
        <v>2958465</v>
      </c>
    </row>
    <row r="2385" spans="1:4" ht="15">
      <c r="A2385" s="73">
        <v>2808</v>
      </c>
      <c r="B2385" s="73" t="s">
        <v>2366</v>
      </c>
      <c r="C2385" s="90">
        <v>32874</v>
      </c>
      <c r="D2385" s="90">
        <v>2958465</v>
      </c>
    </row>
    <row r="2386" spans="1:4" ht="15">
      <c r="A2386" s="73">
        <v>2809</v>
      </c>
      <c r="B2386" s="73" t="s">
        <v>38092</v>
      </c>
      <c r="C2386" s="90">
        <v>32874</v>
      </c>
      <c r="D2386" s="90">
        <v>2958465</v>
      </c>
    </row>
    <row r="2387" spans="1:4" ht="15">
      <c r="A2387" s="73">
        <v>2810</v>
      </c>
      <c r="B2387" s="73" t="s">
        <v>2367</v>
      </c>
      <c r="C2387" s="90">
        <v>32874</v>
      </c>
      <c r="D2387" s="90">
        <v>2958465</v>
      </c>
    </row>
    <row r="2388" spans="1:4" ht="15">
      <c r="A2388" s="73">
        <v>2811</v>
      </c>
      <c r="B2388" s="73" t="s">
        <v>2368</v>
      </c>
      <c r="C2388" s="90">
        <v>32874</v>
      </c>
      <c r="D2388" s="90">
        <v>2958465</v>
      </c>
    </row>
    <row r="2389" spans="1:4" ht="15">
      <c r="A2389" s="73">
        <v>2812</v>
      </c>
      <c r="B2389" s="73" t="s">
        <v>2369</v>
      </c>
      <c r="C2389" s="90">
        <v>32874</v>
      </c>
      <c r="D2389" s="90">
        <v>2958465</v>
      </c>
    </row>
    <row r="2390" spans="1:4" ht="15">
      <c r="A2390" s="73">
        <v>2813</v>
      </c>
      <c r="B2390" s="73" t="s">
        <v>38093</v>
      </c>
      <c r="C2390" s="90">
        <v>32874</v>
      </c>
      <c r="D2390" s="90">
        <v>2958465</v>
      </c>
    </row>
    <row r="2391" spans="1:4" ht="15">
      <c r="A2391" s="73">
        <v>2814</v>
      </c>
      <c r="B2391" s="73" t="s">
        <v>38094</v>
      </c>
      <c r="C2391" s="90">
        <v>32874</v>
      </c>
      <c r="D2391" s="90">
        <v>2958465</v>
      </c>
    </row>
    <row r="2392" spans="1:4" ht="15">
      <c r="A2392" s="73">
        <v>2815</v>
      </c>
      <c r="B2392" s="73" t="s">
        <v>2370</v>
      </c>
      <c r="C2392" s="90">
        <v>32874</v>
      </c>
      <c r="D2392" s="90">
        <v>2958465</v>
      </c>
    </row>
    <row r="2393" spans="1:4" ht="15">
      <c r="A2393" s="73">
        <v>2816</v>
      </c>
      <c r="B2393" s="73" t="s">
        <v>38095</v>
      </c>
      <c r="C2393" s="90">
        <v>32874</v>
      </c>
      <c r="D2393" s="90">
        <v>2958465</v>
      </c>
    </row>
    <row r="2394" spans="1:4" ht="15">
      <c r="A2394" s="73">
        <v>2817</v>
      </c>
      <c r="B2394" s="73" t="s">
        <v>38096</v>
      </c>
      <c r="C2394" s="90">
        <v>32874</v>
      </c>
      <c r="D2394" s="90">
        <v>2958465</v>
      </c>
    </row>
    <row r="2395" spans="1:4" ht="15">
      <c r="A2395" s="73">
        <v>2818</v>
      </c>
      <c r="B2395" s="73" t="s">
        <v>38097</v>
      </c>
      <c r="C2395" s="90">
        <v>32874</v>
      </c>
      <c r="D2395" s="90">
        <v>2958465</v>
      </c>
    </row>
    <row r="2396" spans="1:4" ht="15">
      <c r="A2396" s="73">
        <v>2819</v>
      </c>
      <c r="B2396" s="73" t="s">
        <v>38098</v>
      </c>
      <c r="C2396" s="90">
        <v>32874</v>
      </c>
      <c r="D2396" s="90">
        <v>2958465</v>
      </c>
    </row>
    <row r="2397" spans="1:4" ht="15">
      <c r="A2397" s="73">
        <v>2820</v>
      </c>
      <c r="B2397" s="73" t="s">
        <v>38099</v>
      </c>
      <c r="C2397" s="90">
        <v>32874</v>
      </c>
      <c r="D2397" s="90">
        <v>2958465</v>
      </c>
    </row>
    <row r="2398" spans="1:4" ht="15">
      <c r="A2398" s="73">
        <v>2821</v>
      </c>
      <c r="B2398" s="73" t="s">
        <v>38100</v>
      </c>
      <c r="C2398" s="90">
        <v>32874</v>
      </c>
      <c r="D2398" s="90">
        <v>2958465</v>
      </c>
    </row>
    <row r="2399" spans="1:4" ht="15">
      <c r="A2399" s="73">
        <v>2824</v>
      </c>
      <c r="B2399" s="73" t="s">
        <v>38101</v>
      </c>
      <c r="C2399" s="90">
        <v>32874</v>
      </c>
      <c r="D2399" s="90">
        <v>2958465</v>
      </c>
    </row>
    <row r="2400" spans="1:4" ht="15">
      <c r="A2400" s="73">
        <v>2825</v>
      </c>
      <c r="B2400" s="73" t="s">
        <v>2283</v>
      </c>
      <c r="C2400" s="90">
        <v>32874</v>
      </c>
      <c r="D2400" s="90">
        <v>2958465</v>
      </c>
    </row>
    <row r="2401" spans="1:4" ht="15">
      <c r="A2401" s="73">
        <v>2826</v>
      </c>
      <c r="B2401" s="73" t="s">
        <v>38102</v>
      </c>
      <c r="C2401" s="90">
        <v>32874</v>
      </c>
      <c r="D2401" s="90">
        <v>2958465</v>
      </c>
    </row>
    <row r="2402" spans="1:4" ht="15">
      <c r="A2402" s="73">
        <v>2827</v>
      </c>
      <c r="B2402" s="73" t="s">
        <v>2371</v>
      </c>
      <c r="C2402" s="90">
        <v>32874</v>
      </c>
      <c r="D2402" s="90">
        <v>2958465</v>
      </c>
    </row>
    <row r="2403" spans="1:4" ht="15">
      <c r="A2403" s="73">
        <v>2828</v>
      </c>
      <c r="B2403" s="73" t="s">
        <v>2372</v>
      </c>
      <c r="C2403" s="90">
        <v>32874</v>
      </c>
      <c r="D2403" s="90">
        <v>2958465</v>
      </c>
    </row>
    <row r="2404" spans="1:4" ht="15">
      <c r="A2404" s="73">
        <v>2829</v>
      </c>
      <c r="B2404" s="73" t="s">
        <v>2373</v>
      </c>
      <c r="C2404" s="90">
        <v>32874</v>
      </c>
      <c r="D2404" s="90">
        <v>2958465</v>
      </c>
    </row>
    <row r="2405" spans="1:4" ht="15">
      <c r="A2405" s="73">
        <v>2830</v>
      </c>
      <c r="B2405" s="73" t="s">
        <v>38103</v>
      </c>
      <c r="C2405" s="90">
        <v>32874</v>
      </c>
      <c r="D2405" s="90">
        <v>2958465</v>
      </c>
    </row>
    <row r="2406" spans="1:4" ht="15">
      <c r="A2406" s="73">
        <v>2831</v>
      </c>
      <c r="B2406" s="73" t="s">
        <v>2374</v>
      </c>
      <c r="C2406" s="90">
        <v>32874</v>
      </c>
      <c r="D2406" s="90">
        <v>2958465</v>
      </c>
    </row>
    <row r="2407" spans="1:4" ht="15">
      <c r="A2407" s="73">
        <v>2832</v>
      </c>
      <c r="B2407" s="73" t="s">
        <v>2375</v>
      </c>
      <c r="C2407" s="90">
        <v>32874</v>
      </c>
      <c r="D2407" s="90">
        <v>2958465</v>
      </c>
    </row>
    <row r="2408" spans="1:4" ht="15">
      <c r="A2408" s="73">
        <v>2833</v>
      </c>
      <c r="B2408" s="73" t="s">
        <v>38104</v>
      </c>
      <c r="C2408" s="90">
        <v>32874</v>
      </c>
      <c r="D2408" s="90">
        <v>2958465</v>
      </c>
    </row>
    <row r="2409" spans="1:4" ht="15">
      <c r="A2409" s="73">
        <v>2834</v>
      </c>
      <c r="B2409" s="73" t="s">
        <v>38105</v>
      </c>
      <c r="C2409" s="90">
        <v>32874</v>
      </c>
      <c r="D2409" s="90">
        <v>2958465</v>
      </c>
    </row>
    <row r="2410" spans="1:4" ht="15">
      <c r="A2410" s="73">
        <v>2835</v>
      </c>
      <c r="B2410" s="73" t="s">
        <v>2376</v>
      </c>
      <c r="C2410" s="90">
        <v>32874</v>
      </c>
      <c r="D2410" s="90">
        <v>2958465</v>
      </c>
    </row>
    <row r="2411" spans="1:4" ht="15">
      <c r="A2411" s="73">
        <v>2836</v>
      </c>
      <c r="B2411" s="73" t="s">
        <v>2377</v>
      </c>
      <c r="C2411" s="90">
        <v>32874</v>
      </c>
      <c r="D2411" s="90">
        <v>2958465</v>
      </c>
    </row>
    <row r="2412" spans="1:4" ht="15">
      <c r="A2412" s="73">
        <v>2837</v>
      </c>
      <c r="B2412" s="73" t="s">
        <v>2378</v>
      </c>
      <c r="C2412" s="90">
        <v>32874</v>
      </c>
      <c r="D2412" s="90">
        <v>2958465</v>
      </c>
    </row>
    <row r="2413" spans="1:4" ht="15">
      <c r="A2413" s="73">
        <v>2838</v>
      </c>
      <c r="B2413" s="73" t="s">
        <v>38106</v>
      </c>
      <c r="C2413" s="90">
        <v>32874</v>
      </c>
      <c r="D2413" s="90">
        <v>2958465</v>
      </c>
    </row>
    <row r="2414" spans="1:4" ht="15">
      <c r="A2414" s="73">
        <v>2839</v>
      </c>
      <c r="B2414" s="73" t="s">
        <v>38107</v>
      </c>
      <c r="C2414" s="90">
        <v>32874</v>
      </c>
      <c r="D2414" s="90">
        <v>2958465</v>
      </c>
    </row>
    <row r="2415" spans="1:4" ht="15">
      <c r="A2415" s="73">
        <v>2840</v>
      </c>
      <c r="B2415" s="73" t="s">
        <v>38108</v>
      </c>
      <c r="C2415" s="90">
        <v>32874</v>
      </c>
      <c r="D2415" s="90">
        <v>2958465</v>
      </c>
    </row>
    <row r="2416" spans="1:4" ht="15">
      <c r="A2416" s="73">
        <v>2841</v>
      </c>
      <c r="B2416" s="73" t="s">
        <v>38109</v>
      </c>
      <c r="C2416" s="90">
        <v>32874</v>
      </c>
      <c r="D2416" s="90">
        <v>2958465</v>
      </c>
    </row>
    <row r="2417" spans="1:4" ht="15">
      <c r="A2417" s="73">
        <v>2842</v>
      </c>
      <c r="B2417" s="73" t="s">
        <v>38110</v>
      </c>
      <c r="C2417" s="90">
        <v>32874</v>
      </c>
      <c r="D2417" s="90">
        <v>2958465</v>
      </c>
    </row>
    <row r="2418" spans="1:4" ht="15">
      <c r="A2418" s="73">
        <v>2843</v>
      </c>
      <c r="B2418" s="73" t="s">
        <v>38111</v>
      </c>
      <c r="C2418" s="90">
        <v>32874</v>
      </c>
      <c r="D2418" s="90">
        <v>2958465</v>
      </c>
    </row>
    <row r="2419" spans="1:4" ht="15">
      <c r="A2419" s="73">
        <v>2844</v>
      </c>
      <c r="B2419" s="73" t="s">
        <v>38112</v>
      </c>
      <c r="C2419" s="90">
        <v>32874</v>
      </c>
      <c r="D2419" s="90">
        <v>2958465</v>
      </c>
    </row>
    <row r="2420" spans="1:4" ht="15">
      <c r="A2420" s="73">
        <v>2845</v>
      </c>
      <c r="B2420" s="73" t="s">
        <v>38113</v>
      </c>
      <c r="C2420" s="90">
        <v>32874</v>
      </c>
      <c r="D2420" s="90">
        <v>2958465</v>
      </c>
    </row>
    <row r="2421" spans="1:4" ht="15">
      <c r="A2421" s="73">
        <v>2846</v>
      </c>
      <c r="B2421" s="73" t="s">
        <v>38114</v>
      </c>
      <c r="C2421" s="90">
        <v>32874</v>
      </c>
      <c r="D2421" s="90">
        <v>2958465</v>
      </c>
    </row>
    <row r="2422" spans="1:4" ht="15">
      <c r="A2422" s="73">
        <v>2847</v>
      </c>
      <c r="B2422" s="73" t="s">
        <v>38115</v>
      </c>
      <c r="C2422" s="90">
        <v>32874</v>
      </c>
      <c r="D2422" s="90">
        <v>2958465</v>
      </c>
    </row>
    <row r="2423" spans="1:4" ht="15">
      <c r="A2423" s="73">
        <v>2848</v>
      </c>
      <c r="B2423" s="73" t="s">
        <v>2379</v>
      </c>
      <c r="C2423" s="90">
        <v>32874</v>
      </c>
      <c r="D2423" s="90">
        <v>2958465</v>
      </c>
    </row>
    <row r="2424" spans="1:4" ht="15">
      <c r="A2424" s="73">
        <v>2849</v>
      </c>
      <c r="B2424" s="73" t="s">
        <v>1118</v>
      </c>
      <c r="C2424" s="90">
        <v>32874</v>
      </c>
      <c r="D2424" s="90">
        <v>2958465</v>
      </c>
    </row>
    <row r="2425" spans="1:4" ht="15">
      <c r="A2425" s="73">
        <v>2850</v>
      </c>
      <c r="B2425" s="73" t="s">
        <v>134</v>
      </c>
      <c r="C2425" s="90">
        <v>32874</v>
      </c>
      <c r="D2425" s="90">
        <v>2958465</v>
      </c>
    </row>
    <row r="2426" spans="1:4" ht="15">
      <c r="A2426" s="73">
        <v>2851</v>
      </c>
      <c r="B2426" s="73" t="s">
        <v>134</v>
      </c>
      <c r="C2426" s="90">
        <v>32874</v>
      </c>
      <c r="D2426" s="90">
        <v>2958465</v>
      </c>
    </row>
    <row r="2427" spans="1:4" ht="15">
      <c r="A2427" s="73">
        <v>2852</v>
      </c>
      <c r="B2427" s="73" t="s">
        <v>134</v>
      </c>
      <c r="C2427" s="90">
        <v>32874</v>
      </c>
      <c r="D2427" s="90">
        <v>2958465</v>
      </c>
    </row>
    <row r="2428" spans="1:4" ht="15">
      <c r="A2428" s="73">
        <v>2853</v>
      </c>
      <c r="B2428" s="73" t="s">
        <v>2021</v>
      </c>
      <c r="C2428" s="90">
        <v>32874</v>
      </c>
      <c r="D2428" s="90">
        <v>2958465</v>
      </c>
    </row>
    <row r="2429" spans="1:4" ht="15">
      <c r="A2429" s="73">
        <v>2854</v>
      </c>
      <c r="B2429" s="73" t="s">
        <v>2303</v>
      </c>
      <c r="C2429" s="90">
        <v>32874</v>
      </c>
      <c r="D2429" s="90">
        <v>2958465</v>
      </c>
    </row>
    <row r="2430" spans="1:4" ht="15">
      <c r="A2430" s="73">
        <v>2855</v>
      </c>
      <c r="B2430" s="73" t="s">
        <v>38116</v>
      </c>
      <c r="C2430" s="90">
        <v>32874</v>
      </c>
      <c r="D2430" s="90">
        <v>2958465</v>
      </c>
    </row>
    <row r="2431" spans="1:4" ht="15">
      <c r="A2431" s="73">
        <v>2856</v>
      </c>
      <c r="B2431" s="73" t="s">
        <v>2294</v>
      </c>
      <c r="C2431" s="90">
        <v>32874</v>
      </c>
      <c r="D2431" s="90">
        <v>2958465</v>
      </c>
    </row>
    <row r="2432" spans="1:4" ht="15">
      <c r="A2432" s="73">
        <v>2857</v>
      </c>
      <c r="B2432" s="73" t="s">
        <v>38117</v>
      </c>
      <c r="C2432" s="90">
        <v>32874</v>
      </c>
      <c r="D2432" s="90">
        <v>2958465</v>
      </c>
    </row>
    <row r="2433" spans="1:4" ht="15">
      <c r="A2433" s="73">
        <v>2858</v>
      </c>
      <c r="B2433" s="73" t="s">
        <v>38118</v>
      </c>
      <c r="C2433" s="90">
        <v>32874</v>
      </c>
      <c r="D2433" s="90">
        <v>2958465</v>
      </c>
    </row>
    <row r="2434" spans="1:4" ht="15">
      <c r="A2434" s="73">
        <v>2859</v>
      </c>
      <c r="B2434" s="73" t="s">
        <v>38119</v>
      </c>
      <c r="C2434" s="90">
        <v>32874</v>
      </c>
      <c r="D2434" s="90">
        <v>2958465</v>
      </c>
    </row>
    <row r="2435" spans="1:4" ht="15">
      <c r="A2435" s="73">
        <v>2860</v>
      </c>
      <c r="B2435" s="73" t="s">
        <v>2046</v>
      </c>
      <c r="C2435" s="90">
        <v>32874</v>
      </c>
      <c r="D2435" s="90">
        <v>2958465</v>
      </c>
    </row>
    <row r="2436" spans="1:4" ht="15">
      <c r="A2436" s="73">
        <v>2861</v>
      </c>
      <c r="B2436" s="73" t="s">
        <v>2297</v>
      </c>
      <c r="C2436" s="90">
        <v>32874</v>
      </c>
      <c r="D2436" s="90">
        <v>2958465</v>
      </c>
    </row>
    <row r="2437" spans="1:4" ht="15">
      <c r="A2437" s="73">
        <v>2862</v>
      </c>
      <c r="B2437" s="73" t="s">
        <v>38120</v>
      </c>
      <c r="C2437" s="90">
        <v>32874</v>
      </c>
      <c r="D2437" s="90">
        <v>2958465</v>
      </c>
    </row>
    <row r="2438" spans="1:4" ht="15">
      <c r="A2438" s="73">
        <v>2863</v>
      </c>
      <c r="B2438" s="73" t="s">
        <v>38121</v>
      </c>
      <c r="C2438" s="90">
        <v>32874</v>
      </c>
      <c r="D2438" s="90">
        <v>2958465</v>
      </c>
    </row>
    <row r="2439" spans="1:4" ht="15">
      <c r="A2439" s="73">
        <v>2864</v>
      </c>
      <c r="B2439" s="73" t="s">
        <v>38122</v>
      </c>
      <c r="C2439" s="90">
        <v>32874</v>
      </c>
      <c r="D2439" s="90">
        <v>2958465</v>
      </c>
    </row>
    <row r="2440" spans="1:4" ht="15">
      <c r="A2440" s="73">
        <v>2865</v>
      </c>
      <c r="B2440" s="73" t="s">
        <v>38123</v>
      </c>
      <c r="C2440" s="90">
        <v>32874</v>
      </c>
      <c r="D2440" s="90">
        <v>2958465</v>
      </c>
    </row>
    <row r="2441" spans="1:4" ht="15">
      <c r="A2441" s="73">
        <v>2866</v>
      </c>
      <c r="B2441" s="73" t="s">
        <v>38124</v>
      </c>
      <c r="C2441" s="90">
        <v>32874</v>
      </c>
      <c r="D2441" s="90">
        <v>2958465</v>
      </c>
    </row>
    <row r="2442" spans="1:4" ht="15">
      <c r="A2442" s="73">
        <v>2867</v>
      </c>
      <c r="B2442" s="73" t="s">
        <v>2310</v>
      </c>
      <c r="C2442" s="90">
        <v>32874</v>
      </c>
      <c r="D2442" s="90">
        <v>2958465</v>
      </c>
    </row>
    <row r="2443" spans="1:4" ht="15">
      <c r="A2443" s="73">
        <v>2868</v>
      </c>
      <c r="B2443" s="73" t="s">
        <v>763</v>
      </c>
      <c r="C2443" s="90">
        <v>32874</v>
      </c>
      <c r="D2443" s="90">
        <v>2958465</v>
      </c>
    </row>
    <row r="2444" spans="1:4" ht="15">
      <c r="A2444" s="73">
        <v>2869</v>
      </c>
      <c r="B2444" s="73" t="s">
        <v>38125</v>
      </c>
      <c r="C2444" s="90">
        <v>32874</v>
      </c>
      <c r="D2444" s="90">
        <v>2958465</v>
      </c>
    </row>
    <row r="2445" spans="1:4" ht="15">
      <c r="A2445" s="73">
        <v>2870</v>
      </c>
      <c r="B2445" s="73" t="s">
        <v>38126</v>
      </c>
      <c r="C2445" s="90">
        <v>32874</v>
      </c>
      <c r="D2445" s="90">
        <v>2958465</v>
      </c>
    </row>
    <row r="2446" spans="1:4" ht="15">
      <c r="A2446" s="73">
        <v>2871</v>
      </c>
      <c r="B2446" s="73" t="s">
        <v>38127</v>
      </c>
      <c r="C2446" s="90">
        <v>32874</v>
      </c>
      <c r="D2446" s="90">
        <v>2958465</v>
      </c>
    </row>
    <row r="2447" spans="1:4" ht="15">
      <c r="A2447" s="73">
        <v>2872</v>
      </c>
      <c r="B2447" s="73">
        <v>258</v>
      </c>
      <c r="C2447" s="90">
        <v>32874</v>
      </c>
      <c r="D2447" s="90">
        <v>2958465</v>
      </c>
    </row>
    <row r="2448" spans="1:4" ht="15">
      <c r="A2448" s="73">
        <v>2873</v>
      </c>
      <c r="B2448" s="73" t="s">
        <v>38128</v>
      </c>
      <c r="C2448" s="90">
        <v>32874</v>
      </c>
      <c r="D2448" s="90">
        <v>2958465</v>
      </c>
    </row>
    <row r="2449" spans="1:4" ht="15">
      <c r="A2449" s="73">
        <v>2874</v>
      </c>
      <c r="B2449" s="73" t="s">
        <v>38129</v>
      </c>
      <c r="C2449" s="90">
        <v>32874</v>
      </c>
      <c r="D2449" s="90">
        <v>2958465</v>
      </c>
    </row>
    <row r="2450" spans="1:4" ht="15">
      <c r="A2450" s="73">
        <v>2875</v>
      </c>
      <c r="B2450" s="73" t="s">
        <v>38130</v>
      </c>
      <c r="C2450" s="90">
        <v>32874</v>
      </c>
      <c r="D2450" s="90">
        <v>2958465</v>
      </c>
    </row>
    <row r="2451" spans="1:4" ht="15">
      <c r="A2451" s="73">
        <v>2876</v>
      </c>
      <c r="B2451" s="73">
        <v>620</v>
      </c>
      <c r="C2451" s="90">
        <v>32874</v>
      </c>
      <c r="D2451" s="90">
        <v>2958465</v>
      </c>
    </row>
    <row r="2452" spans="1:4" ht="15">
      <c r="A2452" s="73">
        <v>2877</v>
      </c>
      <c r="B2452" s="73">
        <v>650</v>
      </c>
      <c r="C2452" s="90">
        <v>32874</v>
      </c>
      <c r="D2452" s="90">
        <v>2958465</v>
      </c>
    </row>
    <row r="2453" spans="1:4" ht="15">
      <c r="A2453" s="73">
        <v>2878</v>
      </c>
      <c r="B2453" s="73">
        <v>748</v>
      </c>
      <c r="C2453" s="90">
        <v>32874</v>
      </c>
      <c r="D2453" s="90">
        <v>2958465</v>
      </c>
    </row>
    <row r="2454" spans="1:4" ht="15">
      <c r="A2454" s="73">
        <v>2879</v>
      </c>
      <c r="B2454" s="73">
        <v>749</v>
      </c>
      <c r="C2454" s="90">
        <v>32874</v>
      </c>
      <c r="D2454" s="90">
        <v>2958465</v>
      </c>
    </row>
    <row r="2455" spans="1:4" ht="15">
      <c r="A2455" s="73">
        <v>2880</v>
      </c>
      <c r="B2455" s="73">
        <v>750</v>
      </c>
      <c r="C2455" s="90">
        <v>32874</v>
      </c>
      <c r="D2455" s="90">
        <v>2958465</v>
      </c>
    </row>
    <row r="2456" spans="1:4" ht="15">
      <c r="A2456" s="73">
        <v>2881</v>
      </c>
      <c r="B2456" s="73">
        <v>848</v>
      </c>
      <c r="C2456" s="90">
        <v>32874</v>
      </c>
      <c r="D2456" s="90">
        <v>2958465</v>
      </c>
    </row>
    <row r="2457" spans="1:4" ht="15">
      <c r="A2457" s="73">
        <v>2882</v>
      </c>
      <c r="B2457" s="73">
        <v>851</v>
      </c>
      <c r="C2457" s="90">
        <v>32874</v>
      </c>
      <c r="D2457" s="90">
        <v>2958465</v>
      </c>
    </row>
    <row r="2458" spans="1:4" ht="15">
      <c r="A2458" s="73">
        <v>2883</v>
      </c>
      <c r="B2458" s="73">
        <v>888</v>
      </c>
      <c r="C2458" s="90">
        <v>32874</v>
      </c>
      <c r="D2458" s="90">
        <v>2958465</v>
      </c>
    </row>
    <row r="2459" spans="1:4" ht="15">
      <c r="A2459" s="73">
        <v>2884</v>
      </c>
      <c r="B2459" s="73">
        <v>900</v>
      </c>
      <c r="C2459" s="90">
        <v>32874</v>
      </c>
      <c r="D2459" s="90">
        <v>2958465</v>
      </c>
    </row>
    <row r="2460" spans="1:4" ht="15">
      <c r="A2460" s="73">
        <v>2885</v>
      </c>
      <c r="B2460" s="73">
        <v>906</v>
      </c>
      <c r="C2460" s="90">
        <v>32874</v>
      </c>
      <c r="D2460" s="90">
        <v>2958465</v>
      </c>
    </row>
    <row r="2461" spans="1:4" ht="15">
      <c r="A2461" s="73">
        <v>2886</v>
      </c>
      <c r="B2461" s="73">
        <v>907</v>
      </c>
      <c r="C2461" s="90">
        <v>32874</v>
      </c>
      <c r="D2461" s="90">
        <v>2958465</v>
      </c>
    </row>
    <row r="2462" spans="1:4" ht="15">
      <c r="A2462" s="73">
        <v>2887</v>
      </c>
      <c r="B2462" s="73">
        <v>916</v>
      </c>
      <c r="C2462" s="90">
        <v>32874</v>
      </c>
      <c r="D2462" s="90">
        <v>2958465</v>
      </c>
    </row>
    <row r="2463" spans="1:4" ht="15">
      <c r="A2463" s="73">
        <v>2888</v>
      </c>
      <c r="B2463" s="73">
        <v>996</v>
      </c>
      <c r="C2463" s="90">
        <v>32874</v>
      </c>
      <c r="D2463" s="90">
        <v>2958465</v>
      </c>
    </row>
    <row r="2464" spans="1:4" ht="15">
      <c r="A2464" s="73">
        <v>2889</v>
      </c>
      <c r="B2464" s="73">
        <v>999</v>
      </c>
      <c r="C2464" s="90">
        <v>32874</v>
      </c>
      <c r="D2464" s="90">
        <v>2958465</v>
      </c>
    </row>
    <row r="2465" spans="1:4" ht="15">
      <c r="A2465" s="73">
        <v>2890</v>
      </c>
      <c r="B2465" s="73">
        <v>1098</v>
      </c>
      <c r="C2465" s="90">
        <v>32874</v>
      </c>
      <c r="D2465" s="90">
        <v>2958465</v>
      </c>
    </row>
    <row r="2466" spans="1:4" ht="15">
      <c r="A2466" s="73">
        <v>2891</v>
      </c>
      <c r="B2466" s="73">
        <v>1198</v>
      </c>
      <c r="C2466" s="90">
        <v>32874</v>
      </c>
      <c r="D2466" s="90">
        <v>2958465</v>
      </c>
    </row>
    <row r="2467" spans="1:4" ht="15">
      <c r="A2467" s="73">
        <v>2892</v>
      </c>
      <c r="B2467" s="73" t="s">
        <v>38131</v>
      </c>
      <c r="C2467" s="90">
        <v>32874</v>
      </c>
      <c r="D2467" s="90">
        <v>2958465</v>
      </c>
    </row>
    <row r="2468" spans="1:4" ht="15">
      <c r="A2468" s="73">
        <v>2893</v>
      </c>
      <c r="B2468" s="73" t="s">
        <v>38132</v>
      </c>
      <c r="C2468" s="90">
        <v>32874</v>
      </c>
      <c r="D2468" s="90">
        <v>2958465</v>
      </c>
    </row>
    <row r="2469" spans="1:4" ht="15">
      <c r="A2469" s="73">
        <v>2894</v>
      </c>
      <c r="B2469" s="73" t="s">
        <v>38133</v>
      </c>
      <c r="C2469" s="90">
        <v>32874</v>
      </c>
      <c r="D2469" s="90">
        <v>2958465</v>
      </c>
    </row>
    <row r="2470" spans="1:4" ht="15">
      <c r="A2470" s="73">
        <v>2895</v>
      </c>
      <c r="B2470" s="73" t="s">
        <v>38134</v>
      </c>
      <c r="C2470" s="90">
        <v>32874</v>
      </c>
      <c r="D2470" s="90">
        <v>2958465</v>
      </c>
    </row>
    <row r="2471" spans="1:4" ht="15">
      <c r="A2471" s="73">
        <v>2896</v>
      </c>
      <c r="B2471" s="73" t="s">
        <v>38135</v>
      </c>
      <c r="C2471" s="90">
        <v>32874</v>
      </c>
      <c r="D2471" s="90">
        <v>2958465</v>
      </c>
    </row>
    <row r="2472" spans="1:4" ht="15">
      <c r="A2472" s="73">
        <v>2897</v>
      </c>
      <c r="B2472" s="73" t="s">
        <v>38136</v>
      </c>
      <c r="C2472" s="90">
        <v>32874</v>
      </c>
      <c r="D2472" s="90">
        <v>2958465</v>
      </c>
    </row>
    <row r="2473" spans="1:4" ht="15">
      <c r="A2473" s="73">
        <v>2898</v>
      </c>
      <c r="B2473" s="73" t="s">
        <v>38137</v>
      </c>
      <c r="C2473" s="90">
        <v>32874</v>
      </c>
      <c r="D2473" s="90">
        <v>2958465</v>
      </c>
    </row>
    <row r="2474" spans="1:4" ht="15">
      <c r="A2474" s="73">
        <v>2899</v>
      </c>
      <c r="B2474" s="73" t="s">
        <v>38138</v>
      </c>
      <c r="C2474" s="90">
        <v>32874</v>
      </c>
      <c r="D2474" s="90">
        <v>2958465</v>
      </c>
    </row>
    <row r="2475" spans="1:4" ht="15">
      <c r="A2475" s="73">
        <v>2900</v>
      </c>
      <c r="B2475" s="73" t="s">
        <v>38139</v>
      </c>
      <c r="C2475" s="90">
        <v>32874</v>
      </c>
      <c r="D2475" s="90">
        <v>2958465</v>
      </c>
    </row>
    <row r="2476" spans="1:4" ht="15">
      <c r="A2476" s="73">
        <v>2901</v>
      </c>
      <c r="B2476" s="73" t="s">
        <v>38140</v>
      </c>
      <c r="C2476" s="90">
        <v>32874</v>
      </c>
      <c r="D2476" s="90">
        <v>2958465</v>
      </c>
    </row>
    <row r="2477" spans="1:4" ht="15">
      <c r="A2477" s="73">
        <v>2902</v>
      </c>
      <c r="B2477" s="73" t="s">
        <v>38141</v>
      </c>
      <c r="C2477" s="90">
        <v>32874</v>
      </c>
      <c r="D2477" s="90">
        <v>2958465</v>
      </c>
    </row>
    <row r="2478" spans="1:4" ht="15">
      <c r="A2478" s="73">
        <v>2903</v>
      </c>
      <c r="B2478" s="73" t="s">
        <v>38142</v>
      </c>
      <c r="C2478" s="90">
        <v>32874</v>
      </c>
      <c r="D2478" s="90">
        <v>2958465</v>
      </c>
    </row>
    <row r="2479" spans="1:4" ht="15">
      <c r="A2479" s="73">
        <v>2904</v>
      </c>
      <c r="B2479" s="73" t="s">
        <v>38143</v>
      </c>
      <c r="C2479" s="90">
        <v>32874</v>
      </c>
      <c r="D2479" s="90">
        <v>2958465</v>
      </c>
    </row>
    <row r="2480" spans="1:4" ht="15">
      <c r="A2480" s="73">
        <v>2905</v>
      </c>
      <c r="B2480" s="73" t="s">
        <v>38144</v>
      </c>
      <c r="C2480" s="90">
        <v>32874</v>
      </c>
      <c r="D2480" s="90">
        <v>2958465</v>
      </c>
    </row>
    <row r="2481" spans="1:4" ht="15">
      <c r="A2481" s="73">
        <v>2906</v>
      </c>
      <c r="B2481" s="73" t="s">
        <v>38145</v>
      </c>
      <c r="C2481" s="90">
        <v>32874</v>
      </c>
      <c r="D2481" s="90">
        <v>2958465</v>
      </c>
    </row>
    <row r="2482" spans="1:4" ht="15">
      <c r="A2482" s="73">
        <v>2907</v>
      </c>
      <c r="B2482" s="73" t="s">
        <v>38146</v>
      </c>
      <c r="C2482" s="90">
        <v>32874</v>
      </c>
      <c r="D2482" s="90">
        <v>2958465</v>
      </c>
    </row>
    <row r="2483" spans="1:4" ht="15">
      <c r="A2483" s="73">
        <v>2908</v>
      </c>
      <c r="B2483" s="73" t="s">
        <v>2241</v>
      </c>
      <c r="C2483" s="90">
        <v>32874</v>
      </c>
      <c r="D2483" s="90">
        <v>2958465</v>
      </c>
    </row>
    <row r="2484" spans="1:4" ht="15">
      <c r="A2484" s="73">
        <v>2909</v>
      </c>
      <c r="B2484" s="73" t="s">
        <v>2018</v>
      </c>
      <c r="C2484" s="90">
        <v>32874</v>
      </c>
      <c r="D2484" s="90">
        <v>2958465</v>
      </c>
    </row>
    <row r="2485" spans="1:4" ht="15">
      <c r="A2485" s="73">
        <v>2910</v>
      </c>
      <c r="B2485" s="73" t="s">
        <v>2264</v>
      </c>
      <c r="C2485" s="90">
        <v>32874</v>
      </c>
      <c r="D2485" s="90">
        <v>2958465</v>
      </c>
    </row>
    <row r="2486" spans="1:4" ht="15">
      <c r="A2486" s="73">
        <v>2911</v>
      </c>
      <c r="B2486" s="73" t="s">
        <v>38147</v>
      </c>
      <c r="C2486" s="90">
        <v>32874</v>
      </c>
      <c r="D2486" s="90">
        <v>2958465</v>
      </c>
    </row>
    <row r="2487" spans="1:4" ht="15">
      <c r="A2487" s="73">
        <v>2912</v>
      </c>
      <c r="B2487" s="73" t="s">
        <v>38148</v>
      </c>
      <c r="C2487" s="90">
        <v>32874</v>
      </c>
      <c r="D2487" s="90">
        <v>2958465</v>
      </c>
    </row>
    <row r="2488" spans="1:4" ht="15">
      <c r="A2488" s="73">
        <v>2913</v>
      </c>
      <c r="B2488" s="73" t="s">
        <v>38149</v>
      </c>
      <c r="C2488" s="90">
        <v>32874</v>
      </c>
      <c r="D2488" s="90">
        <v>2958465</v>
      </c>
    </row>
    <row r="2489" spans="1:4" ht="15">
      <c r="A2489" s="73">
        <v>2914</v>
      </c>
      <c r="B2489" s="73" t="s">
        <v>38150</v>
      </c>
      <c r="C2489" s="90">
        <v>32874</v>
      </c>
      <c r="D2489" s="90">
        <v>2958465</v>
      </c>
    </row>
    <row r="2490" spans="1:4" ht="15">
      <c r="A2490" s="73">
        <v>2915</v>
      </c>
      <c r="B2490" s="73" t="s">
        <v>2311</v>
      </c>
      <c r="C2490" s="90">
        <v>32874</v>
      </c>
      <c r="D2490" s="90">
        <v>2958465</v>
      </c>
    </row>
    <row r="2491" spans="1:4" ht="15">
      <c r="A2491" s="73">
        <v>2916</v>
      </c>
      <c r="B2491" s="73" t="s">
        <v>2332</v>
      </c>
      <c r="C2491" s="90">
        <v>32874</v>
      </c>
      <c r="D2491" s="90">
        <v>2958465</v>
      </c>
    </row>
    <row r="2492" spans="1:4" ht="15">
      <c r="A2492" s="73">
        <v>2917</v>
      </c>
      <c r="B2492" s="73" t="s">
        <v>38151</v>
      </c>
      <c r="C2492" s="90">
        <v>32874</v>
      </c>
      <c r="D2492" s="90">
        <v>2958465</v>
      </c>
    </row>
    <row r="2493" spans="1:4" ht="15">
      <c r="A2493" s="73">
        <v>2918</v>
      </c>
      <c r="B2493" s="73" t="s">
        <v>38152</v>
      </c>
      <c r="C2493" s="90">
        <v>32874</v>
      </c>
      <c r="D2493" s="90">
        <v>2958465</v>
      </c>
    </row>
    <row r="2494" spans="1:4" ht="15">
      <c r="A2494" s="73">
        <v>2919</v>
      </c>
      <c r="B2494" s="73" t="s">
        <v>38153</v>
      </c>
      <c r="C2494" s="90">
        <v>32874</v>
      </c>
      <c r="D2494" s="90">
        <v>2958465</v>
      </c>
    </row>
    <row r="2495" spans="1:4" ht="15">
      <c r="A2495" s="73">
        <v>2920</v>
      </c>
      <c r="B2495" s="73" t="s">
        <v>38154</v>
      </c>
      <c r="C2495" s="90">
        <v>32874</v>
      </c>
      <c r="D2495" s="90">
        <v>2958465</v>
      </c>
    </row>
    <row r="2496" spans="1:4" ht="15">
      <c r="A2496" s="73">
        <v>2921</v>
      </c>
      <c r="B2496" s="73" t="s">
        <v>38155</v>
      </c>
      <c r="C2496" s="90">
        <v>32874</v>
      </c>
      <c r="D2496" s="90">
        <v>2958465</v>
      </c>
    </row>
    <row r="2497" spans="1:4" ht="15">
      <c r="A2497" s="73">
        <v>2922</v>
      </c>
      <c r="B2497" s="73" t="s">
        <v>38156</v>
      </c>
      <c r="C2497" s="90">
        <v>32874</v>
      </c>
      <c r="D2497" s="90">
        <v>2958465</v>
      </c>
    </row>
    <row r="2498" spans="1:4" ht="15">
      <c r="A2498" s="73">
        <v>2923</v>
      </c>
      <c r="B2498" s="73" t="s">
        <v>38157</v>
      </c>
      <c r="C2498" s="90">
        <v>32874</v>
      </c>
      <c r="D2498" s="90">
        <v>2958465</v>
      </c>
    </row>
    <row r="2499" spans="1:4" ht="15">
      <c r="A2499" s="73">
        <v>2924</v>
      </c>
      <c r="B2499" s="73" t="s">
        <v>2361</v>
      </c>
      <c r="C2499" s="90">
        <v>32874</v>
      </c>
      <c r="D2499" s="90">
        <v>2958465</v>
      </c>
    </row>
    <row r="2500" spans="1:4" ht="15">
      <c r="A2500" s="73">
        <v>2925</v>
      </c>
      <c r="B2500" s="73" t="s">
        <v>38158</v>
      </c>
      <c r="C2500" s="90">
        <v>32874</v>
      </c>
      <c r="D2500" s="90">
        <v>2958465</v>
      </c>
    </row>
    <row r="2501" spans="1:4" ht="15">
      <c r="A2501" s="73">
        <v>2926</v>
      </c>
      <c r="B2501" s="73" t="s">
        <v>38159</v>
      </c>
      <c r="C2501" s="90">
        <v>32874</v>
      </c>
      <c r="D2501" s="90">
        <v>2958465</v>
      </c>
    </row>
    <row r="2502" spans="1:4" ht="15">
      <c r="A2502" s="73">
        <v>2927</v>
      </c>
      <c r="B2502" s="73" t="s">
        <v>38160</v>
      </c>
      <c r="C2502" s="90">
        <v>32874</v>
      </c>
      <c r="D2502" s="90">
        <v>2958465</v>
      </c>
    </row>
    <row r="2503" spans="1:4" ht="15">
      <c r="A2503" s="73">
        <v>2928</v>
      </c>
      <c r="B2503" s="73" t="s">
        <v>38161</v>
      </c>
      <c r="C2503" s="90">
        <v>32874</v>
      </c>
      <c r="D2503" s="90">
        <v>2958465</v>
      </c>
    </row>
    <row r="2504" spans="1:4" ht="15">
      <c r="A2504" s="73">
        <v>2929</v>
      </c>
      <c r="B2504" s="73" t="s">
        <v>38162</v>
      </c>
      <c r="C2504" s="90">
        <v>32874</v>
      </c>
      <c r="D2504" s="90">
        <v>2958465</v>
      </c>
    </row>
    <row r="2505" spans="1:4" ht="15">
      <c r="A2505" s="73">
        <v>2930</v>
      </c>
      <c r="B2505" s="73" t="s">
        <v>1987</v>
      </c>
      <c r="C2505" s="90">
        <v>32874</v>
      </c>
      <c r="D2505" s="90">
        <v>2958465</v>
      </c>
    </row>
    <row r="2506" spans="1:4" ht="15">
      <c r="A2506" s="73">
        <v>2931</v>
      </c>
      <c r="B2506" s="73" t="s">
        <v>38163</v>
      </c>
      <c r="C2506" s="90">
        <v>32874</v>
      </c>
      <c r="D2506" s="90">
        <v>2958465</v>
      </c>
    </row>
    <row r="2507" spans="1:4" ht="15">
      <c r="A2507" s="73">
        <v>2932</v>
      </c>
      <c r="B2507" s="73" t="s">
        <v>38164</v>
      </c>
      <c r="C2507" s="90">
        <v>32874</v>
      </c>
      <c r="D2507" s="90">
        <v>2958465</v>
      </c>
    </row>
    <row r="2508" spans="1:4" ht="15">
      <c r="A2508" s="73">
        <v>2933</v>
      </c>
      <c r="B2508" s="73" t="s">
        <v>38165</v>
      </c>
      <c r="C2508" s="90">
        <v>32874</v>
      </c>
      <c r="D2508" s="90">
        <v>2958465</v>
      </c>
    </row>
    <row r="2509" spans="1:4" ht="15">
      <c r="A2509" s="73">
        <v>2934</v>
      </c>
      <c r="B2509" s="73" t="s">
        <v>38166</v>
      </c>
      <c r="C2509" s="90">
        <v>32874</v>
      </c>
      <c r="D2509" s="90">
        <v>2958465</v>
      </c>
    </row>
    <row r="2510" spans="1:4" ht="15">
      <c r="A2510" s="73">
        <v>2935</v>
      </c>
      <c r="B2510" s="73" t="s">
        <v>133</v>
      </c>
      <c r="C2510" s="90">
        <v>32874</v>
      </c>
      <c r="D2510" s="90">
        <v>2958465</v>
      </c>
    </row>
    <row r="2511" spans="1:4" ht="15">
      <c r="A2511" s="73">
        <v>2936</v>
      </c>
      <c r="B2511" s="73" t="s">
        <v>38167</v>
      </c>
      <c r="C2511" s="90">
        <v>32874</v>
      </c>
      <c r="D2511" s="90">
        <v>2958465</v>
      </c>
    </row>
    <row r="2512" spans="1:4" ht="15">
      <c r="A2512" s="73">
        <v>2937</v>
      </c>
      <c r="B2512" s="73" t="s">
        <v>38168</v>
      </c>
      <c r="C2512" s="90">
        <v>32874</v>
      </c>
      <c r="D2512" s="90">
        <v>2958465</v>
      </c>
    </row>
    <row r="2513" spans="1:4" ht="15">
      <c r="A2513" s="73">
        <v>2938</v>
      </c>
      <c r="B2513" s="73" t="s">
        <v>38169</v>
      </c>
      <c r="C2513" s="90">
        <v>32874</v>
      </c>
      <c r="D2513" s="90">
        <v>2958465</v>
      </c>
    </row>
    <row r="2514" spans="1:4" ht="15">
      <c r="A2514" s="73">
        <v>2939</v>
      </c>
      <c r="B2514" s="73" t="s">
        <v>38170</v>
      </c>
      <c r="C2514" s="90">
        <v>32874</v>
      </c>
      <c r="D2514" s="90">
        <v>2958465</v>
      </c>
    </row>
    <row r="2515" spans="1:4" ht="15">
      <c r="A2515" s="73">
        <v>2940</v>
      </c>
      <c r="B2515" s="73" t="s">
        <v>38171</v>
      </c>
      <c r="C2515" s="90">
        <v>32874</v>
      </c>
      <c r="D2515" s="90">
        <v>2958465</v>
      </c>
    </row>
    <row r="2516" spans="1:4" ht="15">
      <c r="A2516" s="73">
        <v>2941</v>
      </c>
      <c r="B2516" s="73" t="s">
        <v>38172</v>
      </c>
      <c r="C2516" s="90">
        <v>32874</v>
      </c>
      <c r="D2516" s="90">
        <v>2958465</v>
      </c>
    </row>
    <row r="2517" spans="1:4" ht="15">
      <c r="A2517" s="73">
        <v>2942</v>
      </c>
      <c r="B2517" s="73" t="s">
        <v>38173</v>
      </c>
      <c r="C2517" s="90">
        <v>32874</v>
      </c>
      <c r="D2517" s="90">
        <v>2958465</v>
      </c>
    </row>
    <row r="2518" spans="1:4" ht="15">
      <c r="A2518" s="73">
        <v>2943</v>
      </c>
      <c r="B2518" s="73" t="s">
        <v>38174</v>
      </c>
      <c r="C2518" s="90">
        <v>32874</v>
      </c>
      <c r="D2518" s="90">
        <v>2958465</v>
      </c>
    </row>
    <row r="2519" spans="1:4" ht="15">
      <c r="A2519" s="73">
        <v>2944</v>
      </c>
      <c r="B2519" s="73" t="s">
        <v>38175</v>
      </c>
      <c r="C2519" s="90">
        <v>32874</v>
      </c>
      <c r="D2519" s="90">
        <v>2958465</v>
      </c>
    </row>
    <row r="2520" spans="1:4" ht="15">
      <c r="A2520" s="73">
        <v>2945</v>
      </c>
      <c r="B2520" s="73" t="s">
        <v>38176</v>
      </c>
      <c r="C2520" s="90">
        <v>32874</v>
      </c>
      <c r="D2520" s="90">
        <v>2958465</v>
      </c>
    </row>
    <row r="2521" spans="1:4" ht="15">
      <c r="A2521" s="73">
        <v>2946</v>
      </c>
      <c r="B2521" s="73" t="s">
        <v>38177</v>
      </c>
      <c r="C2521" s="90">
        <v>32874</v>
      </c>
      <c r="D2521" s="90">
        <v>2958465</v>
      </c>
    </row>
    <row r="2522" spans="1:4" ht="15">
      <c r="A2522" s="73">
        <v>2947</v>
      </c>
      <c r="B2522" s="73" t="s">
        <v>38178</v>
      </c>
      <c r="C2522" s="90">
        <v>32874</v>
      </c>
      <c r="D2522" s="90">
        <v>2958465</v>
      </c>
    </row>
    <row r="2523" spans="1:4" ht="15">
      <c r="A2523" s="73">
        <v>2948</v>
      </c>
      <c r="B2523" s="73" t="s">
        <v>2224</v>
      </c>
      <c r="C2523" s="90">
        <v>32874</v>
      </c>
      <c r="D2523" s="90">
        <v>2958465</v>
      </c>
    </row>
    <row r="2524" spans="1:4" ht="15">
      <c r="A2524" s="73">
        <v>2949</v>
      </c>
      <c r="B2524" s="73" t="s">
        <v>38179</v>
      </c>
      <c r="C2524" s="90">
        <v>32874</v>
      </c>
      <c r="D2524" s="90">
        <v>2958465</v>
      </c>
    </row>
    <row r="2525" spans="1:4" ht="15">
      <c r="A2525" s="73">
        <v>2950</v>
      </c>
      <c r="B2525" s="73">
        <v>417</v>
      </c>
      <c r="C2525" s="90">
        <v>32874</v>
      </c>
      <c r="D2525" s="90">
        <v>2958465</v>
      </c>
    </row>
    <row r="2526" spans="1:4" ht="15">
      <c r="A2526" s="73">
        <v>2951</v>
      </c>
      <c r="B2526" s="73" t="s">
        <v>38180</v>
      </c>
      <c r="C2526" s="90">
        <v>32874</v>
      </c>
      <c r="D2526" s="90">
        <v>2958465</v>
      </c>
    </row>
    <row r="2527" spans="1:4" ht="15">
      <c r="A2527" s="73">
        <v>2952</v>
      </c>
      <c r="B2527" s="73" t="s">
        <v>38181</v>
      </c>
      <c r="C2527" s="90">
        <v>32874</v>
      </c>
      <c r="D2527" s="90">
        <v>2958465</v>
      </c>
    </row>
    <row r="2528" spans="1:4" ht="15">
      <c r="A2528" s="73">
        <v>2953</v>
      </c>
      <c r="B2528" s="73" t="s">
        <v>38182</v>
      </c>
      <c r="C2528" s="90">
        <v>32874</v>
      </c>
      <c r="D2528" s="90">
        <v>2958465</v>
      </c>
    </row>
    <row r="2529" spans="1:4" ht="15">
      <c r="A2529" s="73">
        <v>2954</v>
      </c>
      <c r="B2529" s="73" t="s">
        <v>38183</v>
      </c>
      <c r="C2529" s="90">
        <v>32874</v>
      </c>
      <c r="D2529" s="90">
        <v>2958465</v>
      </c>
    </row>
    <row r="2530" spans="1:4" ht="15">
      <c r="A2530" s="73">
        <v>2955</v>
      </c>
      <c r="B2530" s="73" t="s">
        <v>38184</v>
      </c>
      <c r="C2530" s="90">
        <v>32874</v>
      </c>
      <c r="D2530" s="90">
        <v>2958465</v>
      </c>
    </row>
    <row r="2531" spans="1:4" ht="15">
      <c r="A2531" s="73">
        <v>2956</v>
      </c>
      <c r="B2531" s="73">
        <v>500</v>
      </c>
      <c r="C2531" s="90">
        <v>32874</v>
      </c>
      <c r="D2531" s="90">
        <v>2958465</v>
      </c>
    </row>
    <row r="2532" spans="1:4" ht="15">
      <c r="A2532" s="73">
        <v>2961</v>
      </c>
      <c r="B2532" s="73" t="s">
        <v>38185</v>
      </c>
      <c r="C2532" s="90">
        <v>32874</v>
      </c>
      <c r="D2532" s="90">
        <v>2958465</v>
      </c>
    </row>
    <row r="2533" spans="1:4" ht="15">
      <c r="A2533" s="73">
        <v>2966</v>
      </c>
      <c r="B2533" s="73" t="s">
        <v>38186</v>
      </c>
      <c r="C2533" s="90">
        <v>32874</v>
      </c>
      <c r="D2533" s="90">
        <v>2958465</v>
      </c>
    </row>
    <row r="2534" spans="1:4" ht="15">
      <c r="A2534" s="73">
        <v>2967</v>
      </c>
      <c r="B2534" s="73" t="s">
        <v>2256</v>
      </c>
      <c r="C2534" s="90">
        <v>32874</v>
      </c>
      <c r="D2534" s="90">
        <v>2958465</v>
      </c>
    </row>
    <row r="2535" spans="1:4" ht="15">
      <c r="A2535" s="73">
        <v>2968</v>
      </c>
      <c r="B2535" s="73" t="s">
        <v>38187</v>
      </c>
      <c r="C2535" s="90">
        <v>32874</v>
      </c>
      <c r="D2535" s="90">
        <v>2958465</v>
      </c>
    </row>
    <row r="2536" spans="1:4" ht="15">
      <c r="A2536" s="73">
        <v>2969</v>
      </c>
      <c r="B2536" s="73" t="s">
        <v>38188</v>
      </c>
      <c r="C2536" s="90">
        <v>32874</v>
      </c>
      <c r="D2536" s="90">
        <v>2958465</v>
      </c>
    </row>
    <row r="2537" spans="1:4" ht="15">
      <c r="A2537" s="73">
        <v>2970</v>
      </c>
      <c r="B2537" s="73" t="s">
        <v>38189</v>
      </c>
      <c r="C2537" s="90">
        <v>32874</v>
      </c>
      <c r="D2537" s="90">
        <v>2958465</v>
      </c>
    </row>
    <row r="2538" spans="1:4" ht="15">
      <c r="A2538" s="73">
        <v>2971</v>
      </c>
      <c r="B2538" s="73" t="s">
        <v>38190</v>
      </c>
      <c r="C2538" s="90">
        <v>32874</v>
      </c>
      <c r="D2538" s="90">
        <v>2958465</v>
      </c>
    </row>
    <row r="2539" spans="1:4" ht="15">
      <c r="A2539" s="73">
        <v>2972</v>
      </c>
      <c r="B2539" s="73" t="s">
        <v>38191</v>
      </c>
      <c r="C2539" s="90">
        <v>32874</v>
      </c>
      <c r="D2539" s="90">
        <v>2958465</v>
      </c>
    </row>
    <row r="2540" spans="1:4" ht="15">
      <c r="A2540" s="73">
        <v>2973</v>
      </c>
      <c r="B2540" s="73" t="s">
        <v>2380</v>
      </c>
      <c r="C2540" s="90">
        <v>32874</v>
      </c>
      <c r="D2540" s="90">
        <v>2958465</v>
      </c>
    </row>
    <row r="2541" spans="1:4" ht="15">
      <c r="A2541" s="73">
        <v>2974</v>
      </c>
      <c r="B2541" s="73" t="s">
        <v>38192</v>
      </c>
      <c r="C2541" s="90">
        <v>32874</v>
      </c>
      <c r="D2541" s="90">
        <v>2958465</v>
      </c>
    </row>
    <row r="2542" spans="1:4" ht="15">
      <c r="A2542" s="73">
        <v>2975</v>
      </c>
      <c r="B2542" s="73" t="s">
        <v>2358</v>
      </c>
      <c r="C2542" s="90">
        <v>32874</v>
      </c>
      <c r="D2542" s="90">
        <v>2958465</v>
      </c>
    </row>
    <row r="2543" spans="1:4" ht="15">
      <c r="A2543" s="73">
        <v>2976</v>
      </c>
      <c r="B2543" s="73" t="s">
        <v>2359</v>
      </c>
      <c r="C2543" s="90">
        <v>32874</v>
      </c>
      <c r="D2543" s="90">
        <v>2958465</v>
      </c>
    </row>
    <row r="2544" spans="1:4" ht="15">
      <c r="A2544" s="73">
        <v>2977</v>
      </c>
      <c r="B2544" s="73" t="s">
        <v>38193</v>
      </c>
      <c r="C2544" s="90">
        <v>32874</v>
      </c>
      <c r="D2544" s="90">
        <v>2958465</v>
      </c>
    </row>
    <row r="2545" spans="1:4" ht="15">
      <c r="A2545" s="73">
        <v>2978</v>
      </c>
      <c r="B2545" s="73" t="s">
        <v>38194</v>
      </c>
      <c r="C2545" s="90">
        <v>32874</v>
      </c>
      <c r="D2545" s="90">
        <v>2958465</v>
      </c>
    </row>
    <row r="2546" spans="1:4" ht="15">
      <c r="A2546" s="73">
        <v>2979</v>
      </c>
      <c r="B2546" s="73" t="s">
        <v>2360</v>
      </c>
      <c r="C2546" s="90">
        <v>32874</v>
      </c>
      <c r="D2546" s="90">
        <v>2958465</v>
      </c>
    </row>
    <row r="2547" spans="1:4" ht="15">
      <c r="A2547" s="73">
        <v>2980</v>
      </c>
      <c r="B2547" s="73" t="s">
        <v>38195</v>
      </c>
      <c r="C2547" s="90">
        <v>32874</v>
      </c>
      <c r="D2547" s="90">
        <v>2958465</v>
      </c>
    </row>
    <row r="2548" spans="1:4" ht="15">
      <c r="A2548" s="73">
        <v>2981</v>
      </c>
      <c r="B2548" s="73" t="s">
        <v>38196</v>
      </c>
      <c r="C2548" s="90">
        <v>32874</v>
      </c>
      <c r="D2548" s="90">
        <v>2958465</v>
      </c>
    </row>
    <row r="2549" spans="1:4" ht="15">
      <c r="A2549" s="73">
        <v>2982</v>
      </c>
      <c r="B2549" s="73" t="s">
        <v>38197</v>
      </c>
      <c r="C2549" s="90">
        <v>32874</v>
      </c>
      <c r="D2549" s="90">
        <v>2958465</v>
      </c>
    </row>
    <row r="2550" spans="1:4" ht="15">
      <c r="A2550" s="73">
        <v>2983</v>
      </c>
      <c r="B2550" s="73" t="s">
        <v>38198</v>
      </c>
      <c r="C2550" s="90">
        <v>32874</v>
      </c>
      <c r="D2550" s="90">
        <v>2958465</v>
      </c>
    </row>
    <row r="2551" spans="1:4" ht="15">
      <c r="A2551" s="73">
        <v>2984</v>
      </c>
      <c r="B2551" s="73" t="s">
        <v>38199</v>
      </c>
      <c r="C2551" s="90">
        <v>32874</v>
      </c>
      <c r="D2551" s="90">
        <v>2958465</v>
      </c>
    </row>
    <row r="2552" spans="1:4" ht="15">
      <c r="A2552" s="73">
        <v>2985</v>
      </c>
      <c r="B2552" s="73" t="s">
        <v>38200</v>
      </c>
      <c r="C2552" s="90">
        <v>32874</v>
      </c>
      <c r="D2552" s="90">
        <v>2958465</v>
      </c>
    </row>
    <row r="2553" spans="1:4" ht="15">
      <c r="A2553" s="73">
        <v>2986</v>
      </c>
      <c r="B2553" s="73" t="s">
        <v>38201</v>
      </c>
      <c r="C2553" s="90">
        <v>32874</v>
      </c>
      <c r="D2553" s="90">
        <v>2958465</v>
      </c>
    </row>
    <row r="2554" spans="1:4" ht="15">
      <c r="A2554" s="73">
        <v>2987</v>
      </c>
      <c r="B2554" s="73" t="s">
        <v>38202</v>
      </c>
      <c r="C2554" s="90">
        <v>32874</v>
      </c>
      <c r="D2554" s="90">
        <v>2958465</v>
      </c>
    </row>
    <row r="2555" spans="1:4" ht="15">
      <c r="A2555" s="73">
        <v>2988</v>
      </c>
      <c r="B2555" s="73" t="s">
        <v>38203</v>
      </c>
      <c r="C2555" s="90">
        <v>32874</v>
      </c>
      <c r="D2555" s="90">
        <v>2958465</v>
      </c>
    </row>
    <row r="2556" spans="1:4" ht="15">
      <c r="A2556" s="73">
        <v>2989</v>
      </c>
      <c r="B2556" s="73" t="s">
        <v>38204</v>
      </c>
      <c r="C2556" s="90">
        <v>32874</v>
      </c>
      <c r="D2556" s="90">
        <v>2958465</v>
      </c>
    </row>
    <row r="2557" spans="1:4" ht="15">
      <c r="A2557" s="73">
        <v>2990</v>
      </c>
      <c r="B2557" s="73" t="s">
        <v>38205</v>
      </c>
      <c r="C2557" s="90">
        <v>32874</v>
      </c>
      <c r="D2557" s="90">
        <v>2958465</v>
      </c>
    </row>
    <row r="2558" spans="1:4" ht="15">
      <c r="A2558" s="73">
        <v>2991</v>
      </c>
      <c r="B2558" s="73" t="s">
        <v>38206</v>
      </c>
      <c r="C2558" s="90">
        <v>32874</v>
      </c>
      <c r="D2558" s="90">
        <v>2958465</v>
      </c>
    </row>
    <row r="2559" spans="1:4" ht="15">
      <c r="A2559" s="73">
        <v>2992</v>
      </c>
      <c r="B2559" s="73" t="s">
        <v>142</v>
      </c>
      <c r="C2559" s="90">
        <v>32874</v>
      </c>
      <c r="D2559" s="90">
        <v>2958465</v>
      </c>
    </row>
    <row r="2560" spans="1:4" ht="15">
      <c r="A2560" s="73">
        <v>2993</v>
      </c>
      <c r="B2560" s="73" t="s">
        <v>38207</v>
      </c>
      <c r="C2560" s="90">
        <v>32874</v>
      </c>
      <c r="D2560" s="90">
        <v>2958465</v>
      </c>
    </row>
    <row r="2561" spans="1:4" ht="15">
      <c r="A2561" s="73">
        <v>2994</v>
      </c>
      <c r="B2561" s="73" t="s">
        <v>38208</v>
      </c>
      <c r="C2561" s="90">
        <v>32874</v>
      </c>
      <c r="D2561" s="90">
        <v>2958465</v>
      </c>
    </row>
    <row r="2562" spans="1:4" ht="15">
      <c r="A2562" s="73">
        <v>2995</v>
      </c>
      <c r="B2562" s="73" t="s">
        <v>38209</v>
      </c>
      <c r="C2562" s="90">
        <v>32874</v>
      </c>
      <c r="D2562" s="90">
        <v>2958465</v>
      </c>
    </row>
    <row r="2563" spans="1:4" ht="15">
      <c r="A2563" s="73">
        <v>2996</v>
      </c>
      <c r="B2563" s="73" t="s">
        <v>38210</v>
      </c>
      <c r="C2563" s="90">
        <v>32874</v>
      </c>
      <c r="D2563" s="90">
        <v>2958465</v>
      </c>
    </row>
    <row r="2564" spans="1:4" ht="15">
      <c r="A2564" s="73">
        <v>2997</v>
      </c>
      <c r="B2564" s="73" t="s">
        <v>38211</v>
      </c>
      <c r="C2564" s="90">
        <v>32874</v>
      </c>
      <c r="D2564" s="90">
        <v>2958465</v>
      </c>
    </row>
    <row r="2565" spans="1:4" ht="15">
      <c r="A2565" s="73">
        <v>2998</v>
      </c>
      <c r="B2565" s="73" t="s">
        <v>2310</v>
      </c>
      <c r="C2565" s="90">
        <v>32874</v>
      </c>
      <c r="D2565" s="90">
        <v>2958465</v>
      </c>
    </row>
    <row r="2566" spans="1:4" ht="15">
      <c r="A2566" s="73">
        <v>2999</v>
      </c>
      <c r="B2566" s="73" t="s">
        <v>2115</v>
      </c>
      <c r="C2566" s="90">
        <v>32874</v>
      </c>
      <c r="D2566" s="90">
        <v>2958465</v>
      </c>
    </row>
    <row r="2567" spans="1:4" ht="15">
      <c r="A2567" s="73">
        <v>3000</v>
      </c>
      <c r="B2567" s="73" t="s">
        <v>1977</v>
      </c>
      <c r="C2567" s="90">
        <v>32874</v>
      </c>
      <c r="D2567" s="90">
        <v>2958465</v>
      </c>
    </row>
    <row r="2568" spans="1:4" ht="15">
      <c r="A2568" s="73">
        <v>3001</v>
      </c>
      <c r="B2568" s="73" t="s">
        <v>2314</v>
      </c>
      <c r="C2568" s="90">
        <v>32874</v>
      </c>
      <c r="D2568" s="90">
        <v>2958465</v>
      </c>
    </row>
    <row r="2569" spans="1:4" ht="15">
      <c r="A2569" s="73">
        <v>3002</v>
      </c>
      <c r="B2569" s="73" t="s">
        <v>38212</v>
      </c>
      <c r="C2569" s="90">
        <v>32874</v>
      </c>
      <c r="D2569" s="90">
        <v>2958465</v>
      </c>
    </row>
    <row r="2570" spans="1:4" ht="15">
      <c r="A2570" s="73">
        <v>3003</v>
      </c>
      <c r="B2570" s="73" t="s">
        <v>443</v>
      </c>
      <c r="C2570" s="90">
        <v>32874</v>
      </c>
      <c r="D2570" s="90">
        <v>2958465</v>
      </c>
    </row>
    <row r="2571" spans="1:4" ht="15">
      <c r="A2571" s="73">
        <v>3004</v>
      </c>
      <c r="B2571" s="73" t="s">
        <v>453</v>
      </c>
      <c r="C2571" s="90">
        <v>32874</v>
      </c>
      <c r="D2571" s="90">
        <v>2958465</v>
      </c>
    </row>
    <row r="2572" spans="1:4" ht="15">
      <c r="A2572" s="73">
        <v>3005</v>
      </c>
      <c r="B2572" s="73" t="s">
        <v>38213</v>
      </c>
      <c r="C2572" s="90">
        <v>32874</v>
      </c>
      <c r="D2572" s="90">
        <v>2958465</v>
      </c>
    </row>
    <row r="2573" spans="1:4" ht="15">
      <c r="A2573" s="73">
        <v>3006</v>
      </c>
      <c r="B2573" s="73" t="s">
        <v>38214</v>
      </c>
      <c r="C2573" s="90">
        <v>32874</v>
      </c>
      <c r="D2573" s="90">
        <v>2958465</v>
      </c>
    </row>
    <row r="2574" spans="1:4" ht="15">
      <c r="A2574" s="73">
        <v>3007</v>
      </c>
      <c r="B2574" s="73" t="s">
        <v>2381</v>
      </c>
      <c r="C2574" s="90">
        <v>32874</v>
      </c>
      <c r="D2574" s="90">
        <v>2958465</v>
      </c>
    </row>
    <row r="2575" spans="1:4" ht="15">
      <c r="A2575" s="73">
        <v>3008</v>
      </c>
      <c r="B2575" s="73">
        <v>358</v>
      </c>
      <c r="C2575" s="90">
        <v>32874</v>
      </c>
      <c r="D2575" s="90">
        <v>2958465</v>
      </c>
    </row>
    <row r="2576" spans="1:4" ht="15">
      <c r="A2576" s="73">
        <v>3009</v>
      </c>
      <c r="B2576" s="73" t="s">
        <v>2240</v>
      </c>
      <c r="C2576" s="90">
        <v>32874</v>
      </c>
      <c r="D2576" s="90">
        <v>2958465</v>
      </c>
    </row>
    <row r="2577" spans="1:4" ht="15">
      <c r="A2577" s="73">
        <v>3010</v>
      </c>
      <c r="B2577" s="73" t="s">
        <v>1973</v>
      </c>
      <c r="C2577" s="90">
        <v>32874</v>
      </c>
      <c r="D2577" s="90">
        <v>2958465</v>
      </c>
    </row>
    <row r="2578" spans="1:4" ht="15">
      <c r="A2578" s="73">
        <v>3011</v>
      </c>
      <c r="B2578" s="73" t="s">
        <v>38215</v>
      </c>
      <c r="C2578" s="90">
        <v>32874</v>
      </c>
      <c r="D2578" s="90">
        <v>2958465</v>
      </c>
    </row>
    <row r="2579" spans="1:4" ht="15">
      <c r="A2579" s="73">
        <v>3012</v>
      </c>
      <c r="B2579" s="73" t="s">
        <v>2211</v>
      </c>
      <c r="C2579" s="90">
        <v>32874</v>
      </c>
      <c r="D2579" s="90">
        <v>2958465</v>
      </c>
    </row>
    <row r="2580" spans="1:4" ht="15">
      <c r="A2580" s="73">
        <v>3013</v>
      </c>
      <c r="B2580" s="73" t="s">
        <v>2232</v>
      </c>
      <c r="C2580" s="90">
        <v>32874</v>
      </c>
      <c r="D2580" s="90">
        <v>2958465</v>
      </c>
    </row>
    <row r="2581" spans="1:4" ht="15">
      <c r="A2581" s="73">
        <v>3014</v>
      </c>
      <c r="B2581" s="73" t="s">
        <v>526</v>
      </c>
      <c r="C2581" s="90">
        <v>32874</v>
      </c>
      <c r="D2581" s="90">
        <v>2958465</v>
      </c>
    </row>
    <row r="2582" spans="1:4" ht="15">
      <c r="A2582" s="73">
        <v>3015</v>
      </c>
      <c r="B2582" s="73" t="s">
        <v>784</v>
      </c>
      <c r="C2582" s="90">
        <v>32874</v>
      </c>
      <c r="D2582" s="90">
        <v>2958465</v>
      </c>
    </row>
    <row r="2583" spans="1:4" ht="15">
      <c r="A2583" s="73">
        <v>3016</v>
      </c>
      <c r="B2583" s="73" t="s">
        <v>692</v>
      </c>
      <c r="C2583" s="90">
        <v>32874</v>
      </c>
      <c r="D2583" s="90">
        <v>2958465</v>
      </c>
    </row>
    <row r="2584" spans="1:4" ht="15">
      <c r="A2584" s="73">
        <v>3019</v>
      </c>
      <c r="B2584" s="73" t="s">
        <v>38216</v>
      </c>
      <c r="C2584" s="90">
        <v>32874</v>
      </c>
      <c r="D2584" s="90">
        <v>2958465</v>
      </c>
    </row>
    <row r="2585" spans="1:4" ht="15">
      <c r="A2585" s="73">
        <v>3020</v>
      </c>
      <c r="B2585" s="73" t="s">
        <v>38217</v>
      </c>
      <c r="C2585" s="90">
        <v>32874</v>
      </c>
      <c r="D2585" s="90">
        <v>2958465</v>
      </c>
    </row>
    <row r="2586" spans="1:4" ht="15">
      <c r="A2586" s="73">
        <v>3021</v>
      </c>
      <c r="B2586" s="73" t="s">
        <v>38218</v>
      </c>
      <c r="C2586" s="90">
        <v>32874</v>
      </c>
      <c r="D2586" s="90">
        <v>2958465</v>
      </c>
    </row>
    <row r="2587" spans="1:4" ht="15">
      <c r="A2587" s="73">
        <v>3022</v>
      </c>
      <c r="B2587" s="73" t="s">
        <v>38219</v>
      </c>
      <c r="C2587" s="90">
        <v>32874</v>
      </c>
      <c r="D2587" s="90">
        <v>2958465</v>
      </c>
    </row>
    <row r="2588" spans="1:4" ht="15">
      <c r="A2588" s="73">
        <v>3023</v>
      </c>
      <c r="B2588" s="73" t="s">
        <v>38220</v>
      </c>
      <c r="C2588" s="90">
        <v>32874</v>
      </c>
      <c r="D2588" s="90">
        <v>2958465</v>
      </c>
    </row>
    <row r="2589" spans="1:4" ht="15">
      <c r="A2589" s="73">
        <v>3024</v>
      </c>
      <c r="B2589" s="73" t="s">
        <v>133</v>
      </c>
      <c r="C2589" s="90">
        <v>32874</v>
      </c>
      <c r="D2589" s="90">
        <v>2958465</v>
      </c>
    </row>
    <row r="2590" spans="1:4" ht="15">
      <c r="A2590" s="73">
        <v>3025</v>
      </c>
      <c r="B2590" s="73" t="s">
        <v>38221</v>
      </c>
      <c r="C2590" s="90">
        <v>32874</v>
      </c>
      <c r="D2590" s="90">
        <v>2958465</v>
      </c>
    </row>
    <row r="2591" spans="1:4" ht="15">
      <c r="A2591" s="73">
        <v>3026</v>
      </c>
      <c r="B2591" s="73" t="s">
        <v>2307</v>
      </c>
      <c r="C2591" s="90">
        <v>32874</v>
      </c>
      <c r="D2591" s="90">
        <v>2958465</v>
      </c>
    </row>
    <row r="2592" spans="1:4" ht="15">
      <c r="A2592" s="73">
        <v>3027</v>
      </c>
      <c r="B2592" s="73" t="s">
        <v>38222</v>
      </c>
      <c r="C2592" s="90">
        <v>32874</v>
      </c>
      <c r="D2592" s="90">
        <v>2958465</v>
      </c>
    </row>
    <row r="2593" spans="1:4" ht="15">
      <c r="A2593" s="73">
        <v>3028</v>
      </c>
      <c r="B2593" s="73" t="s">
        <v>763</v>
      </c>
      <c r="C2593" s="90">
        <v>32874</v>
      </c>
      <c r="D2593" s="90">
        <v>2958465</v>
      </c>
    </row>
    <row r="2594" spans="1:4" ht="15">
      <c r="A2594" s="73">
        <v>3029</v>
      </c>
      <c r="B2594" s="73" t="s">
        <v>2382</v>
      </c>
      <c r="C2594" s="90">
        <v>32874</v>
      </c>
      <c r="D2594" s="90">
        <v>2958465</v>
      </c>
    </row>
    <row r="2595" spans="1:4" ht="15">
      <c r="A2595" s="73">
        <v>3030</v>
      </c>
      <c r="B2595" s="73" t="s">
        <v>38223</v>
      </c>
      <c r="C2595" s="90">
        <v>32874</v>
      </c>
      <c r="D2595" s="90">
        <v>2958465</v>
      </c>
    </row>
    <row r="2596" spans="1:4" ht="15">
      <c r="A2596" s="73">
        <v>3031</v>
      </c>
      <c r="B2596" s="73" t="s">
        <v>2300</v>
      </c>
      <c r="C2596" s="90">
        <v>32874</v>
      </c>
      <c r="D2596" s="90">
        <v>2958465</v>
      </c>
    </row>
    <row r="2597" spans="1:4" ht="15">
      <c r="A2597" s="73">
        <v>3032</v>
      </c>
      <c r="B2597" s="73" t="s">
        <v>38224</v>
      </c>
      <c r="C2597" s="90">
        <v>32874</v>
      </c>
      <c r="D2597" s="90">
        <v>2958465</v>
      </c>
    </row>
    <row r="2598" spans="1:4" ht="15">
      <c r="A2598" s="73">
        <v>3033</v>
      </c>
      <c r="B2598" s="73" t="s">
        <v>38225</v>
      </c>
      <c r="C2598" s="90">
        <v>32874</v>
      </c>
      <c r="D2598" s="90">
        <v>2958465</v>
      </c>
    </row>
    <row r="2599" spans="1:4" ht="15">
      <c r="A2599" s="73">
        <v>3034</v>
      </c>
      <c r="B2599" s="73" t="s">
        <v>38226</v>
      </c>
      <c r="C2599" s="90">
        <v>32874</v>
      </c>
      <c r="D2599" s="90">
        <v>2958465</v>
      </c>
    </row>
    <row r="2600" spans="1:4" ht="15">
      <c r="A2600" s="73">
        <v>3035</v>
      </c>
      <c r="B2600" s="73" t="s">
        <v>38227</v>
      </c>
      <c r="C2600" s="90">
        <v>32874</v>
      </c>
      <c r="D2600" s="90">
        <v>2958465</v>
      </c>
    </row>
    <row r="2601" spans="1:4" ht="15">
      <c r="A2601" s="73">
        <v>3036</v>
      </c>
      <c r="B2601" s="73">
        <v>4000</v>
      </c>
      <c r="C2601" s="90">
        <v>32874</v>
      </c>
      <c r="D2601" s="90">
        <v>2958465</v>
      </c>
    </row>
    <row r="2602" spans="1:4" ht="15">
      <c r="A2602" s="73">
        <v>3037</v>
      </c>
      <c r="B2602" s="73">
        <v>5000</v>
      </c>
      <c r="C2602" s="90">
        <v>32874</v>
      </c>
      <c r="D2602" s="90">
        <v>2958465</v>
      </c>
    </row>
    <row r="2603" spans="1:4" ht="15">
      <c r="A2603" s="73">
        <v>3038</v>
      </c>
      <c r="B2603" s="73">
        <v>5500</v>
      </c>
      <c r="C2603" s="90">
        <v>32874</v>
      </c>
      <c r="D2603" s="90">
        <v>2958465</v>
      </c>
    </row>
    <row r="2604" spans="1:4" ht="15">
      <c r="A2604" s="73">
        <v>3039</v>
      </c>
      <c r="B2604" s="73">
        <v>6000</v>
      </c>
      <c r="C2604" s="90">
        <v>32874</v>
      </c>
      <c r="D2604" s="90">
        <v>2958465</v>
      </c>
    </row>
    <row r="2605" spans="1:4" ht="15">
      <c r="A2605" s="73">
        <v>3040</v>
      </c>
      <c r="B2605" s="73">
        <v>7000</v>
      </c>
      <c r="C2605" s="90">
        <v>32874</v>
      </c>
      <c r="D2605" s="90">
        <v>2958465</v>
      </c>
    </row>
    <row r="2606" spans="1:4" ht="15">
      <c r="A2606" s="73">
        <v>3041</v>
      </c>
      <c r="B2606" s="73" t="s">
        <v>2362</v>
      </c>
      <c r="C2606" s="90">
        <v>32874</v>
      </c>
      <c r="D2606" s="90">
        <v>2958465</v>
      </c>
    </row>
    <row r="2607" spans="1:4" ht="15">
      <c r="A2607" s="73">
        <v>3042</v>
      </c>
      <c r="B2607" s="73" t="s">
        <v>2304</v>
      </c>
      <c r="C2607" s="90">
        <v>32874</v>
      </c>
      <c r="D2607" s="90">
        <v>2958465</v>
      </c>
    </row>
    <row r="2608" spans="1:4" ht="15">
      <c r="A2608" s="73">
        <v>3043</v>
      </c>
      <c r="B2608" s="73" t="s">
        <v>2363</v>
      </c>
      <c r="C2608" s="90">
        <v>32874</v>
      </c>
      <c r="D2608" s="90">
        <v>2958465</v>
      </c>
    </row>
    <row r="2609" spans="1:4" ht="15">
      <c r="A2609" s="73">
        <v>3044</v>
      </c>
      <c r="B2609" s="73" t="s">
        <v>2364</v>
      </c>
      <c r="C2609" s="90">
        <v>32874</v>
      </c>
      <c r="D2609" s="90">
        <v>2958465</v>
      </c>
    </row>
    <row r="2610" spans="1:4" ht="15">
      <c r="A2610" s="73">
        <v>3045</v>
      </c>
      <c r="B2610" s="73" t="s">
        <v>2365</v>
      </c>
      <c r="C2610" s="90">
        <v>32874</v>
      </c>
      <c r="D2610" s="90">
        <v>2958465</v>
      </c>
    </row>
    <row r="2611" spans="1:4" ht="15">
      <c r="A2611" s="73">
        <v>3046</v>
      </c>
      <c r="B2611" s="73" t="s">
        <v>2366</v>
      </c>
      <c r="C2611" s="90">
        <v>32874</v>
      </c>
      <c r="D2611" s="90">
        <v>2958465</v>
      </c>
    </row>
    <row r="2612" spans="1:4" ht="15">
      <c r="A2612" s="73">
        <v>3047</v>
      </c>
      <c r="B2612" s="73" t="s">
        <v>38228</v>
      </c>
      <c r="C2612" s="90">
        <v>32874</v>
      </c>
      <c r="D2612" s="90">
        <v>2958465</v>
      </c>
    </row>
    <row r="2613" spans="1:4" ht="15">
      <c r="A2613" s="73">
        <v>3048</v>
      </c>
      <c r="B2613" s="73" t="s">
        <v>2367</v>
      </c>
      <c r="C2613" s="90">
        <v>32874</v>
      </c>
      <c r="D2613" s="90">
        <v>2958465</v>
      </c>
    </row>
    <row r="2614" spans="1:4" ht="15">
      <c r="A2614" s="73">
        <v>3049</v>
      </c>
      <c r="B2614" s="73" t="s">
        <v>38229</v>
      </c>
      <c r="C2614" s="90">
        <v>32874</v>
      </c>
      <c r="D2614" s="90">
        <v>2958465</v>
      </c>
    </row>
    <row r="2615" spans="1:4" ht="15">
      <c r="A2615" s="73">
        <v>3050</v>
      </c>
      <c r="B2615" s="73" t="s">
        <v>2368</v>
      </c>
      <c r="C2615" s="90">
        <v>32874</v>
      </c>
      <c r="D2615" s="90">
        <v>2958465</v>
      </c>
    </row>
    <row r="2616" spans="1:4" ht="15">
      <c r="A2616" s="73">
        <v>3051</v>
      </c>
      <c r="B2616" s="73" t="s">
        <v>2369</v>
      </c>
      <c r="C2616" s="90">
        <v>32874</v>
      </c>
      <c r="D2616" s="90">
        <v>2958465</v>
      </c>
    </row>
    <row r="2617" spans="1:4" ht="15">
      <c r="A2617" s="73">
        <v>3052</v>
      </c>
      <c r="B2617" s="73" t="s">
        <v>2370</v>
      </c>
      <c r="C2617" s="90">
        <v>32874</v>
      </c>
      <c r="D2617" s="90">
        <v>2958465</v>
      </c>
    </row>
    <row r="2618" spans="1:4" ht="15">
      <c r="A2618" s="73">
        <v>3053</v>
      </c>
      <c r="B2618" s="73" t="s">
        <v>38230</v>
      </c>
      <c r="C2618" s="90">
        <v>32874</v>
      </c>
      <c r="D2618" s="90">
        <v>2958465</v>
      </c>
    </row>
    <row r="2619" spans="1:4" ht="15">
      <c r="A2619" s="73">
        <v>3054</v>
      </c>
      <c r="B2619" s="73" t="s">
        <v>38231</v>
      </c>
      <c r="C2619" s="90">
        <v>32874</v>
      </c>
      <c r="D2619" s="90">
        <v>2958465</v>
      </c>
    </row>
    <row r="2620" spans="1:4" ht="15">
      <c r="A2620" s="73">
        <v>3055</v>
      </c>
      <c r="B2620" s="73" t="s">
        <v>2383</v>
      </c>
      <c r="C2620" s="90">
        <v>32874</v>
      </c>
      <c r="D2620" s="90">
        <v>2958465</v>
      </c>
    </row>
    <row r="2621" spans="1:4" ht="15">
      <c r="A2621" s="73">
        <v>3056</v>
      </c>
      <c r="B2621" s="73" t="s">
        <v>2322</v>
      </c>
      <c r="C2621" s="90">
        <v>32874</v>
      </c>
      <c r="D2621" s="90">
        <v>2958465</v>
      </c>
    </row>
    <row r="2622" spans="1:4" ht="15">
      <c r="A2622" s="73">
        <v>3057</v>
      </c>
      <c r="B2622" s="73" t="s">
        <v>2371</v>
      </c>
      <c r="C2622" s="90">
        <v>32874</v>
      </c>
      <c r="D2622" s="90">
        <v>2958465</v>
      </c>
    </row>
    <row r="2623" spans="1:4" ht="15">
      <c r="A2623" s="73">
        <v>3058</v>
      </c>
      <c r="B2623" s="73" t="s">
        <v>2372</v>
      </c>
      <c r="C2623" s="90">
        <v>32874</v>
      </c>
      <c r="D2623" s="90">
        <v>2958465</v>
      </c>
    </row>
    <row r="2624" spans="1:4" ht="15">
      <c r="A2624" s="73">
        <v>3059</v>
      </c>
      <c r="B2624" s="73" t="s">
        <v>38232</v>
      </c>
      <c r="C2624" s="90">
        <v>32874</v>
      </c>
      <c r="D2624" s="90">
        <v>2958465</v>
      </c>
    </row>
    <row r="2625" spans="1:4" ht="15">
      <c r="A2625" s="73">
        <v>3060</v>
      </c>
      <c r="B2625" s="73" t="s">
        <v>38233</v>
      </c>
      <c r="C2625" s="90">
        <v>32874</v>
      </c>
      <c r="D2625" s="90">
        <v>2958465</v>
      </c>
    </row>
    <row r="2626" spans="1:4" ht="15">
      <c r="A2626" s="73">
        <v>3061</v>
      </c>
      <c r="B2626" s="73" t="s">
        <v>2373</v>
      </c>
      <c r="C2626" s="90">
        <v>32874</v>
      </c>
      <c r="D2626" s="90">
        <v>2958465</v>
      </c>
    </row>
    <row r="2627" spans="1:4" ht="15">
      <c r="A2627" s="73">
        <v>3062</v>
      </c>
      <c r="B2627" s="73" t="s">
        <v>38234</v>
      </c>
      <c r="C2627" s="90">
        <v>32874</v>
      </c>
      <c r="D2627" s="90">
        <v>2958465</v>
      </c>
    </row>
    <row r="2628" spans="1:4" ht="15">
      <c r="A2628" s="73">
        <v>3063</v>
      </c>
      <c r="B2628" s="73" t="s">
        <v>38235</v>
      </c>
      <c r="C2628" s="90">
        <v>32874</v>
      </c>
      <c r="D2628" s="90">
        <v>2958465</v>
      </c>
    </row>
    <row r="2629" spans="1:4" ht="15">
      <c r="A2629" s="73">
        <v>3064</v>
      </c>
      <c r="B2629" s="73" t="s">
        <v>38236</v>
      </c>
      <c r="C2629" s="90">
        <v>32874</v>
      </c>
      <c r="D2629" s="90">
        <v>2958465</v>
      </c>
    </row>
    <row r="2630" spans="1:4" ht="15">
      <c r="A2630" s="73">
        <v>3065</v>
      </c>
      <c r="B2630" s="73" t="s">
        <v>2374</v>
      </c>
      <c r="C2630" s="90">
        <v>32874</v>
      </c>
      <c r="D2630" s="90">
        <v>2958465</v>
      </c>
    </row>
    <row r="2631" spans="1:4" ht="15">
      <c r="A2631" s="73">
        <v>3066</v>
      </c>
      <c r="B2631" s="73" t="s">
        <v>2375</v>
      </c>
      <c r="C2631" s="90">
        <v>32874</v>
      </c>
      <c r="D2631" s="90">
        <v>2958465</v>
      </c>
    </row>
    <row r="2632" spans="1:4" ht="15">
      <c r="A2632" s="73">
        <v>3067</v>
      </c>
      <c r="B2632" s="73" t="s">
        <v>38237</v>
      </c>
      <c r="C2632" s="90">
        <v>32874</v>
      </c>
      <c r="D2632" s="90">
        <v>2958465</v>
      </c>
    </row>
    <row r="2633" spans="1:4" ht="15">
      <c r="A2633" s="73">
        <v>3068</v>
      </c>
      <c r="B2633" s="73" t="s">
        <v>38238</v>
      </c>
      <c r="C2633" s="90">
        <v>32874</v>
      </c>
      <c r="D2633" s="90">
        <v>2958465</v>
      </c>
    </row>
    <row r="2634" spans="1:4" ht="15">
      <c r="A2634" s="73">
        <v>3069</v>
      </c>
      <c r="B2634" s="73" t="s">
        <v>38239</v>
      </c>
      <c r="C2634" s="90">
        <v>32874</v>
      </c>
      <c r="D2634" s="90">
        <v>2958465</v>
      </c>
    </row>
    <row r="2635" spans="1:4" ht="15">
      <c r="A2635" s="73">
        <v>3070</v>
      </c>
      <c r="B2635" s="73" t="s">
        <v>38240</v>
      </c>
      <c r="C2635" s="90">
        <v>32874</v>
      </c>
      <c r="D2635" s="90">
        <v>2958465</v>
      </c>
    </row>
    <row r="2636" spans="1:4" ht="15">
      <c r="A2636" s="73">
        <v>3071</v>
      </c>
      <c r="B2636" s="73" t="s">
        <v>2376</v>
      </c>
      <c r="C2636" s="90">
        <v>32874</v>
      </c>
      <c r="D2636" s="90">
        <v>2958465</v>
      </c>
    </row>
    <row r="2637" spans="1:4" ht="15">
      <c r="A2637" s="73">
        <v>3072</v>
      </c>
      <c r="B2637" s="73" t="s">
        <v>2377</v>
      </c>
      <c r="C2637" s="90">
        <v>32874</v>
      </c>
      <c r="D2637" s="90">
        <v>2958465</v>
      </c>
    </row>
    <row r="2638" spans="1:4" ht="15">
      <c r="A2638" s="73">
        <v>3073</v>
      </c>
      <c r="B2638" s="73" t="s">
        <v>38241</v>
      </c>
      <c r="C2638" s="90">
        <v>32874</v>
      </c>
      <c r="D2638" s="90">
        <v>2958465</v>
      </c>
    </row>
    <row r="2639" spans="1:4" ht="15">
      <c r="A2639" s="73">
        <v>3077</v>
      </c>
      <c r="B2639" s="73" t="s">
        <v>38242</v>
      </c>
      <c r="C2639" s="90">
        <v>32874</v>
      </c>
      <c r="D2639" s="90">
        <v>2958465</v>
      </c>
    </row>
    <row r="2640" spans="1:4" ht="15">
      <c r="A2640" s="73">
        <v>3078</v>
      </c>
      <c r="B2640" s="73" t="s">
        <v>2378</v>
      </c>
      <c r="C2640" s="90">
        <v>32874</v>
      </c>
      <c r="D2640" s="90">
        <v>2958465</v>
      </c>
    </row>
    <row r="2641" spans="1:4" ht="15">
      <c r="A2641" s="73">
        <v>3079</v>
      </c>
      <c r="B2641" s="73" t="s">
        <v>38243</v>
      </c>
      <c r="C2641" s="90">
        <v>32874</v>
      </c>
      <c r="D2641" s="90">
        <v>2958465</v>
      </c>
    </row>
    <row r="2642" spans="1:4" ht="15">
      <c r="A2642" s="73">
        <v>3080</v>
      </c>
      <c r="B2642" s="73" t="s">
        <v>1987</v>
      </c>
      <c r="C2642" s="90">
        <v>32874</v>
      </c>
      <c r="D2642" s="90">
        <v>2958465</v>
      </c>
    </row>
    <row r="2643" spans="1:4" ht="15">
      <c r="A2643" s="73">
        <v>3089</v>
      </c>
      <c r="B2643" s="73" t="s">
        <v>2379</v>
      </c>
      <c r="C2643" s="90">
        <v>32874</v>
      </c>
      <c r="D2643" s="90">
        <v>2958465</v>
      </c>
    </row>
    <row r="2644" spans="1:4" ht="15">
      <c r="A2644" s="73">
        <v>3090</v>
      </c>
      <c r="B2644" s="73" t="s">
        <v>38244</v>
      </c>
      <c r="C2644" s="90">
        <v>32874</v>
      </c>
      <c r="D2644" s="90">
        <v>2958465</v>
      </c>
    </row>
    <row r="2645" spans="1:4" ht="15">
      <c r="A2645" s="73">
        <v>3091</v>
      </c>
      <c r="B2645" s="73" t="s">
        <v>38245</v>
      </c>
      <c r="C2645" s="90">
        <v>32874</v>
      </c>
      <c r="D2645" s="90">
        <v>2958465</v>
      </c>
    </row>
    <row r="2646" spans="1:4" ht="15">
      <c r="A2646" s="73">
        <v>3092</v>
      </c>
      <c r="B2646" s="73" t="s">
        <v>38246</v>
      </c>
      <c r="C2646" s="90">
        <v>32874</v>
      </c>
      <c r="D2646" s="90">
        <v>2958465</v>
      </c>
    </row>
    <row r="2647" spans="1:4" ht="15">
      <c r="A2647" s="73">
        <v>3093</v>
      </c>
      <c r="B2647" s="73" t="s">
        <v>38247</v>
      </c>
      <c r="C2647" s="90">
        <v>32874</v>
      </c>
      <c r="D2647" s="90">
        <v>2958465</v>
      </c>
    </row>
    <row r="2648" spans="1:4" ht="15">
      <c r="A2648" s="73">
        <v>3094</v>
      </c>
      <c r="B2648" s="73" t="s">
        <v>38248</v>
      </c>
      <c r="C2648" s="90">
        <v>32874</v>
      </c>
      <c r="D2648" s="90">
        <v>2958465</v>
      </c>
    </row>
    <row r="2649" spans="1:4" ht="15">
      <c r="A2649" s="73">
        <v>3095</v>
      </c>
      <c r="B2649" s="73" t="s">
        <v>38249</v>
      </c>
      <c r="C2649" s="90">
        <v>32874</v>
      </c>
      <c r="D2649" s="90">
        <v>2958465</v>
      </c>
    </row>
    <row r="2650" spans="1:4" ht="15">
      <c r="A2650" s="73">
        <v>3096</v>
      </c>
      <c r="B2650" s="73" t="s">
        <v>38250</v>
      </c>
      <c r="C2650" s="90">
        <v>32874</v>
      </c>
      <c r="D2650" s="90">
        <v>2958465</v>
      </c>
    </row>
    <row r="2651" spans="1:4" ht="15">
      <c r="A2651" s="73">
        <v>3097</v>
      </c>
      <c r="B2651" s="73" t="s">
        <v>38251</v>
      </c>
      <c r="C2651" s="90">
        <v>32874</v>
      </c>
      <c r="D2651" s="90">
        <v>2958465</v>
      </c>
    </row>
    <row r="2652" spans="1:4" ht="15">
      <c r="A2652" s="73">
        <v>3098</v>
      </c>
      <c r="B2652" s="73" t="s">
        <v>38252</v>
      </c>
      <c r="C2652" s="90">
        <v>32874</v>
      </c>
      <c r="D2652" s="90">
        <v>2958465</v>
      </c>
    </row>
    <row r="2653" spans="1:4" ht="15">
      <c r="A2653" s="73">
        <v>3099</v>
      </c>
      <c r="B2653" s="73" t="s">
        <v>38253</v>
      </c>
      <c r="C2653" s="90">
        <v>32874</v>
      </c>
      <c r="D2653" s="90">
        <v>2958465</v>
      </c>
    </row>
    <row r="2654" spans="1:4" ht="15">
      <c r="A2654" s="73">
        <v>3100</v>
      </c>
      <c r="B2654" s="73" t="s">
        <v>38254</v>
      </c>
      <c r="C2654" s="90">
        <v>32874</v>
      </c>
      <c r="D2654" s="90">
        <v>2958465</v>
      </c>
    </row>
    <row r="2655" spans="1:4" ht="15">
      <c r="A2655" s="73">
        <v>3101</v>
      </c>
      <c r="B2655" s="73" t="s">
        <v>38255</v>
      </c>
      <c r="C2655" s="90">
        <v>32874</v>
      </c>
      <c r="D2655" s="90">
        <v>2958465</v>
      </c>
    </row>
    <row r="2656" spans="1:4" ht="15">
      <c r="A2656" s="73">
        <v>3102</v>
      </c>
      <c r="B2656" s="73" t="s">
        <v>38256</v>
      </c>
      <c r="C2656" s="90">
        <v>32874</v>
      </c>
      <c r="D2656" s="90">
        <v>2958465</v>
      </c>
    </row>
    <row r="2657" spans="1:4" ht="15">
      <c r="A2657" s="73">
        <v>3103</v>
      </c>
      <c r="B2657" s="73" t="s">
        <v>38257</v>
      </c>
      <c r="C2657" s="90">
        <v>32874</v>
      </c>
      <c r="D2657" s="90">
        <v>2958465</v>
      </c>
    </row>
    <row r="2658" spans="1:4" ht="15">
      <c r="A2658" s="73">
        <v>3104</v>
      </c>
      <c r="B2658" s="73" t="s">
        <v>38258</v>
      </c>
      <c r="C2658" s="90">
        <v>32874</v>
      </c>
      <c r="D2658" s="90">
        <v>2958465</v>
      </c>
    </row>
    <row r="2659" spans="1:4" ht="15">
      <c r="A2659" s="73">
        <v>3105</v>
      </c>
      <c r="B2659" s="73" t="s">
        <v>38259</v>
      </c>
      <c r="C2659" s="90">
        <v>32874</v>
      </c>
      <c r="D2659" s="90">
        <v>2958465</v>
      </c>
    </row>
    <row r="2660" spans="1:4" ht="15">
      <c r="A2660" s="73">
        <v>3106</v>
      </c>
      <c r="B2660" s="73" t="s">
        <v>38260</v>
      </c>
      <c r="C2660" s="90">
        <v>32874</v>
      </c>
      <c r="D2660" s="90">
        <v>2958465</v>
      </c>
    </row>
    <row r="2661" spans="1:4" ht="15">
      <c r="A2661" s="73">
        <v>3107</v>
      </c>
      <c r="B2661" s="73" t="s">
        <v>38261</v>
      </c>
      <c r="C2661" s="90">
        <v>32874</v>
      </c>
      <c r="D2661" s="90">
        <v>2958465</v>
      </c>
    </row>
    <row r="2662" spans="1:4" ht="15">
      <c r="A2662" s="73">
        <v>3108</v>
      </c>
      <c r="B2662" s="73" t="s">
        <v>38262</v>
      </c>
      <c r="C2662" s="90">
        <v>32874</v>
      </c>
      <c r="D2662" s="90">
        <v>2958465</v>
      </c>
    </row>
    <row r="2663" spans="1:4" ht="15">
      <c r="A2663" s="73">
        <v>3109</v>
      </c>
      <c r="B2663" s="73" t="s">
        <v>38263</v>
      </c>
      <c r="C2663" s="90">
        <v>32874</v>
      </c>
      <c r="D2663" s="90">
        <v>2958465</v>
      </c>
    </row>
    <row r="2664" spans="1:4" ht="15">
      <c r="A2664" s="73">
        <v>3110</v>
      </c>
      <c r="B2664" s="73" t="s">
        <v>38264</v>
      </c>
      <c r="C2664" s="90">
        <v>32874</v>
      </c>
      <c r="D2664" s="90">
        <v>2958465</v>
      </c>
    </row>
    <row r="2665" spans="1:4" ht="15">
      <c r="A2665" s="73">
        <v>3111</v>
      </c>
      <c r="B2665" s="73" t="s">
        <v>38265</v>
      </c>
      <c r="C2665" s="90">
        <v>32874</v>
      </c>
      <c r="D2665" s="90">
        <v>2958465</v>
      </c>
    </row>
    <row r="2666" spans="1:4" ht="15">
      <c r="A2666" s="73">
        <v>3112</v>
      </c>
      <c r="B2666" s="73" t="s">
        <v>38266</v>
      </c>
      <c r="C2666" s="90">
        <v>32874</v>
      </c>
      <c r="D2666" s="90">
        <v>2958465</v>
      </c>
    </row>
    <row r="2667" spans="1:4" ht="15">
      <c r="A2667" s="73">
        <v>3113</v>
      </c>
      <c r="B2667" s="73" t="s">
        <v>38267</v>
      </c>
      <c r="C2667" s="90">
        <v>32874</v>
      </c>
      <c r="D2667" s="90">
        <v>2958465</v>
      </c>
    </row>
    <row r="2668" spans="1:4" ht="15">
      <c r="A2668" s="73">
        <v>3114</v>
      </c>
      <c r="B2668" s="73" t="s">
        <v>38268</v>
      </c>
      <c r="C2668" s="90">
        <v>32874</v>
      </c>
      <c r="D2668" s="90">
        <v>2958465</v>
      </c>
    </row>
    <row r="2669" spans="1:4" ht="15">
      <c r="A2669" s="73">
        <v>3115</v>
      </c>
      <c r="B2669" s="73" t="s">
        <v>38269</v>
      </c>
      <c r="C2669" s="90">
        <v>32874</v>
      </c>
      <c r="D2669" s="90">
        <v>2958465</v>
      </c>
    </row>
    <row r="2670" spans="1:4" ht="15">
      <c r="A2670" s="73">
        <v>3116</v>
      </c>
      <c r="B2670" s="73" t="s">
        <v>38270</v>
      </c>
      <c r="C2670" s="90">
        <v>32874</v>
      </c>
      <c r="D2670" s="90">
        <v>2958465</v>
      </c>
    </row>
    <row r="2671" spans="1:4" ht="15">
      <c r="A2671" s="73">
        <v>3117</v>
      </c>
      <c r="B2671" s="73" t="s">
        <v>38271</v>
      </c>
      <c r="C2671" s="90">
        <v>32874</v>
      </c>
      <c r="D2671" s="90">
        <v>2958465</v>
      </c>
    </row>
    <row r="2672" spans="1:4" ht="15">
      <c r="A2672" s="73">
        <v>3118</v>
      </c>
      <c r="B2672" s="73" t="s">
        <v>38272</v>
      </c>
      <c r="C2672" s="90">
        <v>32874</v>
      </c>
      <c r="D2672" s="90">
        <v>2958465</v>
      </c>
    </row>
    <row r="2673" spans="1:4" ht="15">
      <c r="A2673" s="73">
        <v>3119</v>
      </c>
      <c r="B2673" s="73" t="s">
        <v>38273</v>
      </c>
      <c r="C2673" s="90">
        <v>32874</v>
      </c>
      <c r="D2673" s="90">
        <v>2958465</v>
      </c>
    </row>
    <row r="2674" spans="1:4" ht="15">
      <c r="A2674" s="73">
        <v>3120</v>
      </c>
      <c r="B2674" s="73" t="s">
        <v>38274</v>
      </c>
      <c r="C2674" s="90">
        <v>32874</v>
      </c>
      <c r="D2674" s="90">
        <v>2958465</v>
      </c>
    </row>
    <row r="2675" spans="1:4" ht="15">
      <c r="A2675" s="73">
        <v>3121</v>
      </c>
      <c r="B2675" s="73" t="s">
        <v>38275</v>
      </c>
      <c r="C2675" s="90">
        <v>32874</v>
      </c>
      <c r="D2675" s="90">
        <v>2958465</v>
      </c>
    </row>
    <row r="2676" spans="1:4" ht="15">
      <c r="A2676" s="73">
        <v>3122</v>
      </c>
      <c r="B2676" s="73" t="s">
        <v>38276</v>
      </c>
      <c r="C2676" s="90">
        <v>32874</v>
      </c>
      <c r="D2676" s="90">
        <v>2958465</v>
      </c>
    </row>
    <row r="2677" spans="1:4" ht="15">
      <c r="A2677" s="73">
        <v>3123</v>
      </c>
      <c r="B2677" s="73" t="s">
        <v>38277</v>
      </c>
      <c r="C2677" s="90">
        <v>32874</v>
      </c>
      <c r="D2677" s="90">
        <v>2958465</v>
      </c>
    </row>
    <row r="2678" spans="1:4" ht="15">
      <c r="A2678" s="73">
        <v>3124</v>
      </c>
      <c r="B2678" s="73" t="s">
        <v>38278</v>
      </c>
      <c r="C2678" s="90">
        <v>32874</v>
      </c>
      <c r="D2678" s="90">
        <v>2958465</v>
      </c>
    </row>
    <row r="2679" spans="1:4" ht="15">
      <c r="A2679" s="73">
        <v>3125</v>
      </c>
      <c r="B2679" s="73" t="s">
        <v>38279</v>
      </c>
      <c r="C2679" s="90">
        <v>32874</v>
      </c>
      <c r="D2679" s="90">
        <v>2958465</v>
      </c>
    </row>
    <row r="2680" spans="1:4" ht="15">
      <c r="A2680" s="73">
        <v>3126</v>
      </c>
      <c r="B2680" s="73" t="s">
        <v>38280</v>
      </c>
      <c r="C2680" s="90">
        <v>32874</v>
      </c>
      <c r="D2680" s="90">
        <v>2958465</v>
      </c>
    </row>
    <row r="2681" spans="1:4" ht="15">
      <c r="A2681" s="73">
        <v>3127</v>
      </c>
      <c r="B2681" s="73" t="s">
        <v>38281</v>
      </c>
      <c r="C2681" s="90">
        <v>32874</v>
      </c>
      <c r="D2681" s="90">
        <v>2958465</v>
      </c>
    </row>
    <row r="2682" spans="1:4" ht="15">
      <c r="A2682" s="73">
        <v>3128</v>
      </c>
      <c r="B2682" s="73" t="s">
        <v>38282</v>
      </c>
      <c r="C2682" s="90">
        <v>32874</v>
      </c>
      <c r="D2682" s="90">
        <v>2958465</v>
      </c>
    </row>
    <row r="2683" spans="1:4" ht="15">
      <c r="A2683" s="73">
        <v>3129</v>
      </c>
      <c r="B2683" s="73" t="s">
        <v>38283</v>
      </c>
      <c r="C2683" s="90">
        <v>32874</v>
      </c>
      <c r="D2683" s="90">
        <v>2958465</v>
      </c>
    </row>
    <row r="2684" spans="1:4" ht="15">
      <c r="A2684" s="73">
        <v>3130</v>
      </c>
      <c r="B2684" s="73" t="s">
        <v>38284</v>
      </c>
      <c r="C2684" s="90">
        <v>32874</v>
      </c>
      <c r="D2684" s="90">
        <v>2958465</v>
      </c>
    </row>
    <row r="2685" spans="1:4" ht="15">
      <c r="A2685" s="73">
        <v>3131</v>
      </c>
      <c r="B2685" s="73" t="s">
        <v>38285</v>
      </c>
      <c r="C2685" s="90">
        <v>32874</v>
      </c>
      <c r="D2685" s="90">
        <v>2958465</v>
      </c>
    </row>
    <row r="2686" spans="1:4" ht="15">
      <c r="A2686" s="73">
        <v>3132</v>
      </c>
      <c r="B2686" s="73" t="s">
        <v>38286</v>
      </c>
      <c r="C2686" s="90">
        <v>32874</v>
      </c>
      <c r="D2686" s="90">
        <v>2958465</v>
      </c>
    </row>
    <row r="2687" spans="1:4" ht="15">
      <c r="A2687" s="73">
        <v>3133</v>
      </c>
      <c r="B2687" s="73" t="s">
        <v>38287</v>
      </c>
      <c r="C2687" s="90">
        <v>32874</v>
      </c>
      <c r="D2687" s="90">
        <v>2958465</v>
      </c>
    </row>
    <row r="2688" spans="1:4" ht="15">
      <c r="A2688" s="73">
        <v>3134</v>
      </c>
      <c r="B2688" s="73" t="s">
        <v>38288</v>
      </c>
      <c r="C2688" s="90">
        <v>32874</v>
      </c>
      <c r="D2688" s="90">
        <v>2958465</v>
      </c>
    </row>
    <row r="2689" spans="1:4" ht="15">
      <c r="A2689" s="73">
        <v>3135</v>
      </c>
      <c r="B2689" s="73" t="s">
        <v>38289</v>
      </c>
      <c r="C2689" s="90">
        <v>32874</v>
      </c>
      <c r="D2689" s="90">
        <v>2958465</v>
      </c>
    </row>
    <row r="2690" spans="1:4" ht="15">
      <c r="A2690" s="73">
        <v>3136</v>
      </c>
      <c r="B2690" s="73" t="s">
        <v>38290</v>
      </c>
      <c r="C2690" s="90">
        <v>32874</v>
      </c>
      <c r="D2690" s="90">
        <v>2958465</v>
      </c>
    </row>
    <row r="2691" spans="1:4" ht="15">
      <c r="A2691" s="73">
        <v>3137</v>
      </c>
      <c r="B2691" s="73" t="s">
        <v>38291</v>
      </c>
      <c r="C2691" s="90">
        <v>32874</v>
      </c>
      <c r="D2691" s="90">
        <v>2958465</v>
      </c>
    </row>
    <row r="2692" spans="1:4" ht="15">
      <c r="A2692" s="73">
        <v>3138</v>
      </c>
      <c r="B2692" s="73" t="s">
        <v>38292</v>
      </c>
      <c r="C2692" s="90">
        <v>32874</v>
      </c>
      <c r="D2692" s="90">
        <v>2958465</v>
      </c>
    </row>
    <row r="2693" spans="1:4" ht="15">
      <c r="A2693" s="73">
        <v>3139</v>
      </c>
      <c r="B2693" s="73" t="s">
        <v>38293</v>
      </c>
      <c r="C2693" s="90">
        <v>32874</v>
      </c>
      <c r="D2693" s="90">
        <v>2958465</v>
      </c>
    </row>
    <row r="2694" spans="1:4" ht="15">
      <c r="A2694" s="73">
        <v>3140</v>
      </c>
      <c r="B2694" s="73" t="s">
        <v>38294</v>
      </c>
      <c r="C2694" s="90">
        <v>32874</v>
      </c>
      <c r="D2694" s="90">
        <v>2958465</v>
      </c>
    </row>
    <row r="2695" spans="1:4" ht="15">
      <c r="A2695" s="73">
        <v>3141</v>
      </c>
      <c r="B2695" s="73" t="s">
        <v>38295</v>
      </c>
      <c r="C2695" s="90">
        <v>32874</v>
      </c>
      <c r="D2695" s="90">
        <v>2958465</v>
      </c>
    </row>
    <row r="2696" spans="1:4" ht="15">
      <c r="A2696" s="73">
        <v>3142</v>
      </c>
      <c r="B2696" s="73" t="s">
        <v>38296</v>
      </c>
      <c r="C2696" s="90">
        <v>32874</v>
      </c>
      <c r="D2696" s="90">
        <v>2958465</v>
      </c>
    </row>
    <row r="2697" spans="1:4" ht="15">
      <c r="A2697" s="73">
        <v>3143</v>
      </c>
      <c r="B2697" s="73" t="s">
        <v>38297</v>
      </c>
      <c r="C2697" s="90">
        <v>32874</v>
      </c>
      <c r="D2697" s="90">
        <v>2958465</v>
      </c>
    </row>
    <row r="2698" spans="1:4" ht="15">
      <c r="A2698" s="73">
        <v>3144</v>
      </c>
      <c r="B2698" s="73" t="s">
        <v>38298</v>
      </c>
      <c r="C2698" s="90">
        <v>32874</v>
      </c>
      <c r="D2698" s="90">
        <v>2958465</v>
      </c>
    </row>
    <row r="2699" spans="1:4" ht="15">
      <c r="A2699" s="73">
        <v>3145</v>
      </c>
      <c r="B2699" s="73" t="s">
        <v>38299</v>
      </c>
      <c r="C2699" s="90">
        <v>32874</v>
      </c>
      <c r="D2699" s="90">
        <v>2958465</v>
      </c>
    </row>
    <row r="2700" spans="1:4" ht="15">
      <c r="A2700" s="73">
        <v>3146</v>
      </c>
      <c r="B2700" s="73" t="s">
        <v>38300</v>
      </c>
      <c r="C2700" s="90">
        <v>32874</v>
      </c>
      <c r="D2700" s="90">
        <v>2958465</v>
      </c>
    </row>
    <row r="2701" spans="1:4" ht="15">
      <c r="A2701" s="73">
        <v>3147</v>
      </c>
      <c r="B2701" s="73" t="s">
        <v>38301</v>
      </c>
      <c r="C2701" s="90">
        <v>32874</v>
      </c>
      <c r="D2701" s="90">
        <v>2958465</v>
      </c>
    </row>
    <row r="2702" spans="1:4" ht="15">
      <c r="A2702" s="73">
        <v>3148</v>
      </c>
      <c r="B2702" s="73" t="s">
        <v>38302</v>
      </c>
      <c r="C2702" s="90">
        <v>32874</v>
      </c>
      <c r="D2702" s="90">
        <v>2958465</v>
      </c>
    </row>
    <row r="2703" spans="1:4" ht="15">
      <c r="A2703" s="73">
        <v>3149</v>
      </c>
      <c r="B2703" s="73" t="s">
        <v>38303</v>
      </c>
      <c r="C2703" s="90">
        <v>32874</v>
      </c>
      <c r="D2703" s="90">
        <v>2958465</v>
      </c>
    </row>
    <row r="2704" spans="1:4" ht="15">
      <c r="A2704" s="73">
        <v>3150</v>
      </c>
      <c r="B2704" s="73" t="s">
        <v>38304</v>
      </c>
      <c r="C2704" s="90">
        <v>32874</v>
      </c>
      <c r="D2704" s="90">
        <v>2958465</v>
      </c>
    </row>
    <row r="2705" spans="1:4" ht="15">
      <c r="A2705" s="73">
        <v>3151</v>
      </c>
      <c r="B2705" s="73" t="s">
        <v>38305</v>
      </c>
      <c r="C2705" s="90">
        <v>32874</v>
      </c>
      <c r="D2705" s="90">
        <v>2958465</v>
      </c>
    </row>
    <row r="2706" spans="1:4" ht="15">
      <c r="A2706" s="73">
        <v>3152</v>
      </c>
      <c r="B2706" s="73" t="s">
        <v>38306</v>
      </c>
      <c r="C2706" s="90">
        <v>32874</v>
      </c>
      <c r="D2706" s="90">
        <v>2958465</v>
      </c>
    </row>
    <row r="2707" spans="1:4" ht="15">
      <c r="A2707" s="73">
        <v>3153</v>
      </c>
      <c r="B2707" s="73" t="s">
        <v>38307</v>
      </c>
      <c r="C2707" s="90">
        <v>32874</v>
      </c>
      <c r="D2707" s="90">
        <v>2958465</v>
      </c>
    </row>
    <row r="2708" spans="1:4" ht="15">
      <c r="A2708" s="73">
        <v>3154</v>
      </c>
      <c r="B2708" s="73" t="s">
        <v>38308</v>
      </c>
      <c r="C2708" s="90">
        <v>32874</v>
      </c>
      <c r="D2708" s="90">
        <v>2958465</v>
      </c>
    </row>
    <row r="2709" spans="1:4" ht="15">
      <c r="A2709" s="73">
        <v>3155</v>
      </c>
      <c r="B2709" s="73" t="s">
        <v>38309</v>
      </c>
      <c r="C2709" s="90">
        <v>32874</v>
      </c>
      <c r="D2709" s="90">
        <v>2958465</v>
      </c>
    </row>
    <row r="2710" spans="1:4" ht="15">
      <c r="A2710" s="73">
        <v>3156</v>
      </c>
      <c r="B2710" s="73" t="s">
        <v>38310</v>
      </c>
      <c r="C2710" s="90">
        <v>32874</v>
      </c>
      <c r="D2710" s="90">
        <v>2958465</v>
      </c>
    </row>
    <row r="2711" spans="1:4" ht="15">
      <c r="A2711" s="73">
        <v>3157</v>
      </c>
      <c r="B2711" s="73" t="s">
        <v>38311</v>
      </c>
      <c r="C2711" s="90">
        <v>32874</v>
      </c>
      <c r="D2711" s="90">
        <v>2958465</v>
      </c>
    </row>
    <row r="2712" spans="1:4" ht="15">
      <c r="A2712" s="73">
        <v>3158</v>
      </c>
      <c r="B2712" s="73" t="s">
        <v>38312</v>
      </c>
      <c r="C2712" s="90">
        <v>32874</v>
      </c>
      <c r="D2712" s="90">
        <v>2958465</v>
      </c>
    </row>
    <row r="2713" spans="1:4" ht="15">
      <c r="A2713" s="73">
        <v>3159</v>
      </c>
      <c r="B2713" s="73" t="s">
        <v>38313</v>
      </c>
      <c r="C2713" s="90">
        <v>32874</v>
      </c>
      <c r="D2713" s="90">
        <v>2958465</v>
      </c>
    </row>
    <row r="2714" spans="1:4" ht="15">
      <c r="A2714" s="73">
        <v>3160</v>
      </c>
      <c r="B2714" s="73" t="s">
        <v>38314</v>
      </c>
      <c r="C2714" s="90">
        <v>32874</v>
      </c>
      <c r="D2714" s="90">
        <v>2958465</v>
      </c>
    </row>
    <row r="2715" spans="1:4" ht="15">
      <c r="A2715" s="73">
        <v>3161</v>
      </c>
      <c r="B2715" s="73" t="s">
        <v>38315</v>
      </c>
      <c r="C2715" s="90">
        <v>32874</v>
      </c>
      <c r="D2715" s="90">
        <v>2958465</v>
      </c>
    </row>
    <row r="2716" spans="1:4" ht="15">
      <c r="A2716" s="73">
        <v>3162</v>
      </c>
      <c r="B2716" s="73" t="s">
        <v>38316</v>
      </c>
      <c r="C2716" s="90">
        <v>32874</v>
      </c>
      <c r="D2716" s="90">
        <v>2958465</v>
      </c>
    </row>
    <row r="2717" spans="1:4" ht="15">
      <c r="A2717" s="73">
        <v>3163</v>
      </c>
      <c r="B2717" s="73" t="s">
        <v>38317</v>
      </c>
      <c r="C2717" s="90">
        <v>32874</v>
      </c>
      <c r="D2717" s="90">
        <v>2958465</v>
      </c>
    </row>
    <row r="2718" spans="1:4" ht="15">
      <c r="A2718" s="73">
        <v>3164</v>
      </c>
      <c r="B2718" s="73" t="s">
        <v>38318</v>
      </c>
      <c r="C2718" s="90">
        <v>32874</v>
      </c>
      <c r="D2718" s="90">
        <v>2958465</v>
      </c>
    </row>
    <row r="2719" spans="1:4" ht="15">
      <c r="A2719" s="73">
        <v>3165</v>
      </c>
      <c r="B2719" s="73" t="s">
        <v>38319</v>
      </c>
      <c r="C2719" s="90">
        <v>32874</v>
      </c>
      <c r="D2719" s="90">
        <v>2958465</v>
      </c>
    </row>
    <row r="2720" spans="1:4" ht="15">
      <c r="A2720" s="73">
        <v>3166</v>
      </c>
      <c r="B2720" s="73" t="s">
        <v>38320</v>
      </c>
      <c r="C2720" s="90">
        <v>32874</v>
      </c>
      <c r="D2720" s="90">
        <v>2958465</v>
      </c>
    </row>
    <row r="2721" spans="1:4" ht="15">
      <c r="A2721" s="73">
        <v>3167</v>
      </c>
      <c r="B2721" s="73" t="s">
        <v>38321</v>
      </c>
      <c r="C2721" s="90">
        <v>32874</v>
      </c>
      <c r="D2721" s="90">
        <v>2958465</v>
      </c>
    </row>
    <row r="2722" spans="1:4" ht="15">
      <c r="A2722" s="73">
        <v>3168</v>
      </c>
      <c r="B2722" s="73" t="s">
        <v>38322</v>
      </c>
      <c r="C2722" s="90">
        <v>32874</v>
      </c>
      <c r="D2722" s="90">
        <v>2958465</v>
      </c>
    </row>
    <row r="2723" spans="1:4" ht="15">
      <c r="A2723" s="73">
        <v>3169</v>
      </c>
      <c r="B2723" s="73" t="s">
        <v>38323</v>
      </c>
      <c r="C2723" s="90">
        <v>32874</v>
      </c>
      <c r="D2723" s="90">
        <v>2958465</v>
      </c>
    </row>
    <row r="2724" spans="1:4" ht="15">
      <c r="A2724" s="73">
        <v>3170</v>
      </c>
      <c r="B2724" s="73" t="s">
        <v>38324</v>
      </c>
      <c r="C2724" s="90">
        <v>32874</v>
      </c>
      <c r="D2724" s="90">
        <v>2958465</v>
      </c>
    </row>
    <row r="2725" spans="1:4" ht="15">
      <c r="A2725" s="73">
        <v>3171</v>
      </c>
      <c r="B2725" s="73" t="s">
        <v>38325</v>
      </c>
      <c r="C2725" s="90">
        <v>32874</v>
      </c>
      <c r="D2725" s="90">
        <v>2958465</v>
      </c>
    </row>
    <row r="2726" spans="1:4" ht="15">
      <c r="A2726" s="73">
        <v>3172</v>
      </c>
      <c r="B2726" s="73" t="s">
        <v>38326</v>
      </c>
      <c r="C2726" s="90">
        <v>32874</v>
      </c>
      <c r="D2726" s="90">
        <v>2958465</v>
      </c>
    </row>
    <row r="2727" spans="1:4" ht="15">
      <c r="A2727" s="73">
        <v>3173</v>
      </c>
      <c r="B2727" s="73" t="s">
        <v>38327</v>
      </c>
      <c r="C2727" s="90">
        <v>32874</v>
      </c>
      <c r="D2727" s="90">
        <v>2958465</v>
      </c>
    </row>
    <row r="2728" spans="1:4" ht="15">
      <c r="A2728" s="73">
        <v>3174</v>
      </c>
      <c r="B2728" s="73" t="s">
        <v>38328</v>
      </c>
      <c r="C2728" s="90">
        <v>32874</v>
      </c>
      <c r="D2728" s="90">
        <v>2958465</v>
      </c>
    </row>
    <row r="2729" spans="1:4" ht="15">
      <c r="A2729" s="73">
        <v>3175</v>
      </c>
      <c r="B2729" s="73" t="s">
        <v>38329</v>
      </c>
      <c r="C2729" s="90">
        <v>32874</v>
      </c>
      <c r="D2729" s="90">
        <v>2958465</v>
      </c>
    </row>
    <row r="2730" spans="1:4" ht="15">
      <c r="A2730" s="73">
        <v>3176</v>
      </c>
      <c r="B2730" s="73" t="s">
        <v>38330</v>
      </c>
      <c r="C2730" s="90">
        <v>32874</v>
      </c>
      <c r="D2730" s="90">
        <v>2958465</v>
      </c>
    </row>
    <row r="2731" spans="1:4" ht="15">
      <c r="A2731" s="73">
        <v>3177</v>
      </c>
      <c r="B2731" s="73" t="s">
        <v>38331</v>
      </c>
      <c r="C2731" s="90">
        <v>32874</v>
      </c>
      <c r="D2731" s="90">
        <v>2958465</v>
      </c>
    </row>
    <row r="2732" spans="1:4" ht="15">
      <c r="A2732" s="73">
        <v>3178</v>
      </c>
      <c r="B2732" s="73" t="s">
        <v>38332</v>
      </c>
      <c r="C2732" s="90">
        <v>32874</v>
      </c>
      <c r="D2732" s="90">
        <v>2958465</v>
      </c>
    </row>
    <row r="2733" spans="1:4" ht="15">
      <c r="A2733" s="73">
        <v>3179</v>
      </c>
      <c r="B2733" s="73" t="s">
        <v>38333</v>
      </c>
      <c r="C2733" s="90">
        <v>32874</v>
      </c>
      <c r="D2733" s="90">
        <v>2958465</v>
      </c>
    </row>
    <row r="2734" spans="1:4" ht="15">
      <c r="A2734" s="73">
        <v>3180</v>
      </c>
      <c r="B2734" s="73" t="s">
        <v>38334</v>
      </c>
      <c r="C2734" s="90">
        <v>32874</v>
      </c>
      <c r="D2734" s="90">
        <v>2958465</v>
      </c>
    </row>
    <row r="2735" spans="1:4" ht="15">
      <c r="A2735" s="73">
        <v>3181</v>
      </c>
      <c r="B2735" s="73" t="s">
        <v>38335</v>
      </c>
      <c r="C2735" s="90">
        <v>32874</v>
      </c>
      <c r="D2735" s="90">
        <v>2958465</v>
      </c>
    </row>
    <row r="2736" spans="1:4" ht="15">
      <c r="A2736" s="73">
        <v>3182</v>
      </c>
      <c r="B2736" s="73" t="s">
        <v>38336</v>
      </c>
      <c r="C2736" s="90">
        <v>32874</v>
      </c>
      <c r="D2736" s="90">
        <v>2958465</v>
      </c>
    </row>
    <row r="2737" spans="1:4" ht="15">
      <c r="A2737" s="73">
        <v>3183</v>
      </c>
      <c r="B2737" s="73" t="s">
        <v>38337</v>
      </c>
      <c r="C2737" s="90">
        <v>32874</v>
      </c>
      <c r="D2737" s="90">
        <v>2958465</v>
      </c>
    </row>
    <row r="2738" spans="1:4" ht="15">
      <c r="A2738" s="73">
        <v>3184</v>
      </c>
      <c r="B2738" s="73" t="s">
        <v>38338</v>
      </c>
      <c r="C2738" s="90">
        <v>32874</v>
      </c>
      <c r="D2738" s="90">
        <v>2958465</v>
      </c>
    </row>
    <row r="2739" spans="1:4" ht="15">
      <c r="A2739" s="73">
        <v>3185</v>
      </c>
      <c r="B2739" s="73" t="s">
        <v>38339</v>
      </c>
      <c r="C2739" s="90">
        <v>32874</v>
      </c>
      <c r="D2739" s="90">
        <v>2958465</v>
      </c>
    </row>
    <row r="2740" spans="1:4" ht="15">
      <c r="A2740" s="73">
        <v>3186</v>
      </c>
      <c r="B2740" s="73" t="s">
        <v>38340</v>
      </c>
      <c r="C2740" s="90">
        <v>32874</v>
      </c>
      <c r="D2740" s="90">
        <v>2958465</v>
      </c>
    </row>
    <row r="2741" spans="1:4" ht="15">
      <c r="A2741" s="73">
        <v>3187</v>
      </c>
      <c r="B2741" s="73" t="s">
        <v>38341</v>
      </c>
      <c r="C2741" s="90">
        <v>32874</v>
      </c>
      <c r="D2741" s="90">
        <v>2958465</v>
      </c>
    </row>
    <row r="2742" spans="1:4" ht="15">
      <c r="A2742" s="73">
        <v>3188</v>
      </c>
      <c r="B2742" s="73" t="s">
        <v>38342</v>
      </c>
      <c r="C2742" s="90">
        <v>32874</v>
      </c>
      <c r="D2742" s="90">
        <v>2958465</v>
      </c>
    </row>
    <row r="2743" spans="1:4" ht="15">
      <c r="A2743" s="73">
        <v>3189</v>
      </c>
      <c r="B2743" s="73" t="s">
        <v>38343</v>
      </c>
      <c r="C2743" s="90">
        <v>32874</v>
      </c>
      <c r="D2743" s="90">
        <v>2958465</v>
      </c>
    </row>
    <row r="2744" spans="1:4" ht="15">
      <c r="A2744" s="73">
        <v>3190</v>
      </c>
      <c r="B2744" s="73" t="s">
        <v>38344</v>
      </c>
      <c r="C2744" s="90">
        <v>32874</v>
      </c>
      <c r="D2744" s="90">
        <v>2958465</v>
      </c>
    </row>
    <row r="2745" spans="1:4" ht="15">
      <c r="A2745" s="73">
        <v>3191</v>
      </c>
      <c r="B2745" s="73" t="s">
        <v>38345</v>
      </c>
      <c r="C2745" s="90">
        <v>32874</v>
      </c>
      <c r="D2745" s="90">
        <v>2958465</v>
      </c>
    </row>
    <row r="2746" spans="1:4" ht="15">
      <c r="A2746" s="73">
        <v>3192</v>
      </c>
      <c r="B2746" s="73" t="s">
        <v>38346</v>
      </c>
      <c r="C2746" s="90">
        <v>32874</v>
      </c>
      <c r="D2746" s="90">
        <v>2958465</v>
      </c>
    </row>
    <row r="2747" spans="1:4" ht="15">
      <c r="A2747" s="73">
        <v>3193</v>
      </c>
      <c r="B2747" s="73" t="s">
        <v>38347</v>
      </c>
      <c r="C2747" s="90">
        <v>32874</v>
      </c>
      <c r="D2747" s="90">
        <v>2958465</v>
      </c>
    </row>
    <row r="2748" spans="1:4" ht="15">
      <c r="A2748" s="73">
        <v>3194</v>
      </c>
      <c r="B2748" s="73" t="s">
        <v>38348</v>
      </c>
      <c r="C2748" s="90">
        <v>32874</v>
      </c>
      <c r="D2748" s="90">
        <v>2958465</v>
      </c>
    </row>
    <row r="2749" spans="1:4" ht="15">
      <c r="A2749" s="73">
        <v>3195</v>
      </c>
      <c r="B2749" s="73" t="s">
        <v>38349</v>
      </c>
      <c r="C2749" s="90">
        <v>32874</v>
      </c>
      <c r="D2749" s="90">
        <v>2958465</v>
      </c>
    </row>
    <row r="2750" spans="1:4" ht="15">
      <c r="A2750" s="73">
        <v>3196</v>
      </c>
      <c r="B2750" s="73" t="s">
        <v>38350</v>
      </c>
      <c r="C2750" s="90">
        <v>32874</v>
      </c>
      <c r="D2750" s="90">
        <v>2958465</v>
      </c>
    </row>
    <row r="2751" spans="1:4" ht="15">
      <c r="A2751" s="73">
        <v>3197</v>
      </c>
      <c r="B2751" s="73" t="s">
        <v>38351</v>
      </c>
      <c r="C2751" s="90">
        <v>32874</v>
      </c>
      <c r="D2751" s="90">
        <v>2958465</v>
      </c>
    </row>
    <row r="2752" spans="1:4" ht="15">
      <c r="A2752" s="73">
        <v>3198</v>
      </c>
      <c r="B2752" s="73" t="s">
        <v>38352</v>
      </c>
      <c r="C2752" s="90">
        <v>32874</v>
      </c>
      <c r="D2752" s="90">
        <v>2958465</v>
      </c>
    </row>
    <row r="2753" spans="1:4" ht="15">
      <c r="A2753" s="73">
        <v>3199</v>
      </c>
      <c r="B2753" s="73" t="s">
        <v>38353</v>
      </c>
      <c r="C2753" s="90">
        <v>32874</v>
      </c>
      <c r="D2753" s="90">
        <v>2958465</v>
      </c>
    </row>
    <row r="2754" spans="1:4" ht="15">
      <c r="A2754" s="73">
        <v>3200</v>
      </c>
      <c r="B2754" s="73" t="s">
        <v>38354</v>
      </c>
      <c r="C2754" s="90">
        <v>32874</v>
      </c>
      <c r="D2754" s="90">
        <v>2958465</v>
      </c>
    </row>
    <row r="2755" spans="1:4" ht="15">
      <c r="A2755" s="73">
        <v>3201</v>
      </c>
      <c r="B2755" s="73" t="s">
        <v>38355</v>
      </c>
      <c r="C2755" s="90">
        <v>32874</v>
      </c>
      <c r="D2755" s="90">
        <v>2958465</v>
      </c>
    </row>
    <row r="2756" spans="1:4" ht="15">
      <c r="A2756" s="73">
        <v>3202</v>
      </c>
      <c r="B2756" s="73" t="s">
        <v>38356</v>
      </c>
      <c r="C2756" s="90">
        <v>32874</v>
      </c>
      <c r="D2756" s="90">
        <v>2958465</v>
      </c>
    </row>
    <row r="2757" spans="1:4" ht="15">
      <c r="A2757" s="73">
        <v>3203</v>
      </c>
      <c r="B2757" s="73" t="s">
        <v>38357</v>
      </c>
      <c r="C2757" s="90">
        <v>32874</v>
      </c>
      <c r="D2757" s="90">
        <v>2958465</v>
      </c>
    </row>
    <row r="2758" spans="1:4" ht="15">
      <c r="A2758" s="73">
        <v>3204</v>
      </c>
      <c r="B2758" s="73" t="s">
        <v>38358</v>
      </c>
      <c r="C2758" s="90">
        <v>32874</v>
      </c>
      <c r="D2758" s="90">
        <v>2958465</v>
      </c>
    </row>
    <row r="2759" spans="1:4" ht="15">
      <c r="A2759" s="73">
        <v>3205</v>
      </c>
      <c r="B2759" s="73" t="s">
        <v>38359</v>
      </c>
      <c r="C2759" s="90">
        <v>32874</v>
      </c>
      <c r="D2759" s="90">
        <v>2958465</v>
      </c>
    </row>
    <row r="2760" spans="1:4" ht="15">
      <c r="A2760" s="73">
        <v>3206</v>
      </c>
      <c r="B2760" s="73" t="s">
        <v>38360</v>
      </c>
      <c r="C2760" s="90">
        <v>32874</v>
      </c>
      <c r="D2760" s="90">
        <v>2958465</v>
      </c>
    </row>
    <row r="2761" spans="1:4" ht="15">
      <c r="A2761" s="73">
        <v>3207</v>
      </c>
      <c r="B2761" s="73" t="s">
        <v>38361</v>
      </c>
      <c r="C2761" s="90">
        <v>32874</v>
      </c>
      <c r="D2761" s="90">
        <v>2958465</v>
      </c>
    </row>
    <row r="2762" spans="1:4" ht="15">
      <c r="A2762" s="73">
        <v>3208</v>
      </c>
      <c r="B2762" s="73" t="s">
        <v>38362</v>
      </c>
      <c r="C2762" s="90">
        <v>32874</v>
      </c>
      <c r="D2762" s="90">
        <v>2958465</v>
      </c>
    </row>
    <row r="2763" spans="1:4" ht="15">
      <c r="A2763" s="73">
        <v>3209</v>
      </c>
      <c r="B2763" s="73" t="s">
        <v>38363</v>
      </c>
      <c r="C2763" s="90">
        <v>32874</v>
      </c>
      <c r="D2763" s="90">
        <v>2958465</v>
      </c>
    </row>
    <row r="2764" spans="1:4" ht="15">
      <c r="A2764" s="73">
        <v>3210</v>
      </c>
      <c r="B2764" s="73" t="s">
        <v>38364</v>
      </c>
      <c r="C2764" s="90">
        <v>32874</v>
      </c>
      <c r="D2764" s="90">
        <v>2958465</v>
      </c>
    </row>
    <row r="2765" spans="1:4" ht="15">
      <c r="A2765" s="73">
        <v>3211</v>
      </c>
      <c r="B2765" s="73" t="s">
        <v>38365</v>
      </c>
      <c r="C2765" s="90">
        <v>32874</v>
      </c>
      <c r="D2765" s="90">
        <v>2958465</v>
      </c>
    </row>
    <row r="2766" spans="1:4" ht="15">
      <c r="A2766" s="73">
        <v>3212</v>
      </c>
      <c r="B2766" s="73" t="s">
        <v>38366</v>
      </c>
      <c r="C2766" s="90">
        <v>32874</v>
      </c>
      <c r="D2766" s="90">
        <v>2958465</v>
      </c>
    </row>
    <row r="2767" spans="1:4" ht="15">
      <c r="A2767" s="73">
        <v>3213</v>
      </c>
      <c r="B2767" s="73" t="s">
        <v>38367</v>
      </c>
      <c r="C2767" s="90">
        <v>32874</v>
      </c>
      <c r="D2767" s="90">
        <v>2958465</v>
      </c>
    </row>
    <row r="2768" spans="1:4" ht="15">
      <c r="A2768" s="73">
        <v>3214</v>
      </c>
      <c r="B2768" s="73" t="s">
        <v>38368</v>
      </c>
      <c r="C2768" s="90">
        <v>32874</v>
      </c>
      <c r="D2768" s="90">
        <v>2958465</v>
      </c>
    </row>
    <row r="2769" spans="1:4" ht="15">
      <c r="A2769" s="73">
        <v>3215</v>
      </c>
      <c r="B2769" s="73" t="s">
        <v>38369</v>
      </c>
      <c r="C2769" s="90">
        <v>32874</v>
      </c>
      <c r="D2769" s="90">
        <v>2958465</v>
      </c>
    </row>
    <row r="2770" spans="1:4" ht="15">
      <c r="A2770" s="73">
        <v>3216</v>
      </c>
      <c r="B2770" s="73" t="s">
        <v>38370</v>
      </c>
      <c r="C2770" s="90">
        <v>32874</v>
      </c>
      <c r="D2770" s="90">
        <v>2958465</v>
      </c>
    </row>
    <row r="2771" spans="1:4" ht="15">
      <c r="A2771" s="73">
        <v>3217</v>
      </c>
      <c r="B2771" s="73" t="s">
        <v>38371</v>
      </c>
      <c r="C2771" s="90">
        <v>32874</v>
      </c>
      <c r="D2771" s="90">
        <v>2958465</v>
      </c>
    </row>
    <row r="2772" spans="1:4" ht="15">
      <c r="A2772" s="73">
        <v>3218</v>
      </c>
      <c r="B2772" s="73" t="s">
        <v>38372</v>
      </c>
      <c r="C2772" s="90">
        <v>32874</v>
      </c>
      <c r="D2772" s="90">
        <v>2958465</v>
      </c>
    </row>
    <row r="2773" spans="1:4" ht="15">
      <c r="A2773" s="73">
        <v>3219</v>
      </c>
      <c r="B2773" s="73" t="s">
        <v>2384</v>
      </c>
      <c r="C2773" s="90">
        <v>32874</v>
      </c>
      <c r="D2773" s="90">
        <v>2958465</v>
      </c>
    </row>
    <row r="2774" spans="1:4" ht="15">
      <c r="A2774" s="73">
        <v>3220</v>
      </c>
      <c r="B2774" s="73" t="s">
        <v>38373</v>
      </c>
      <c r="C2774" s="90">
        <v>32874</v>
      </c>
      <c r="D2774" s="90">
        <v>2958465</v>
      </c>
    </row>
    <row r="2775" spans="1:4" ht="15">
      <c r="A2775" s="73">
        <v>3221</v>
      </c>
      <c r="B2775" s="73" t="s">
        <v>38374</v>
      </c>
      <c r="C2775" s="90">
        <v>32874</v>
      </c>
      <c r="D2775" s="90">
        <v>2958465</v>
      </c>
    </row>
    <row r="2776" spans="1:4" ht="15">
      <c r="A2776" s="73">
        <v>3222</v>
      </c>
      <c r="B2776" s="73" t="s">
        <v>38375</v>
      </c>
      <c r="C2776" s="90">
        <v>32874</v>
      </c>
      <c r="D2776" s="90">
        <v>2958465</v>
      </c>
    </row>
    <row r="2777" spans="1:4" ht="15">
      <c r="A2777" s="73">
        <v>3223</v>
      </c>
      <c r="B2777" s="73" t="s">
        <v>38376</v>
      </c>
      <c r="C2777" s="90">
        <v>32874</v>
      </c>
      <c r="D2777" s="90">
        <v>2958465</v>
      </c>
    </row>
    <row r="2778" spans="1:4" ht="15">
      <c r="A2778" s="73">
        <v>3224</v>
      </c>
      <c r="B2778" s="73" t="s">
        <v>38377</v>
      </c>
      <c r="C2778" s="90">
        <v>32874</v>
      </c>
      <c r="D2778" s="90">
        <v>2958465</v>
      </c>
    </row>
    <row r="2779" spans="1:4" ht="15">
      <c r="A2779" s="73">
        <v>3225</v>
      </c>
      <c r="B2779" s="73" t="s">
        <v>38378</v>
      </c>
      <c r="C2779" s="90">
        <v>32874</v>
      </c>
      <c r="D2779" s="90">
        <v>2958465</v>
      </c>
    </row>
    <row r="2780" spans="1:4" ht="15">
      <c r="A2780" s="73">
        <v>3226</v>
      </c>
      <c r="B2780" s="73" t="s">
        <v>38379</v>
      </c>
      <c r="C2780" s="90">
        <v>32874</v>
      </c>
      <c r="D2780" s="90">
        <v>2958465</v>
      </c>
    </row>
    <row r="2781" spans="1:4" ht="15">
      <c r="A2781" s="73">
        <v>3227</v>
      </c>
      <c r="B2781" s="73" t="s">
        <v>38380</v>
      </c>
      <c r="C2781" s="90">
        <v>32874</v>
      </c>
      <c r="D2781" s="90">
        <v>2958465</v>
      </c>
    </row>
    <row r="2782" spans="1:4" ht="15">
      <c r="A2782" s="73">
        <v>3228</v>
      </c>
      <c r="B2782" s="73" t="s">
        <v>38381</v>
      </c>
      <c r="C2782" s="90">
        <v>32874</v>
      </c>
      <c r="D2782" s="90">
        <v>2958465</v>
      </c>
    </row>
    <row r="2783" spans="1:4" ht="15">
      <c r="A2783" s="73">
        <v>3229</v>
      </c>
      <c r="B2783" s="73" t="s">
        <v>38382</v>
      </c>
      <c r="C2783" s="90">
        <v>32874</v>
      </c>
      <c r="D2783" s="90">
        <v>2958465</v>
      </c>
    </row>
    <row r="2784" spans="1:4" ht="15">
      <c r="A2784" s="73">
        <v>3230</v>
      </c>
      <c r="B2784" s="73" t="s">
        <v>38383</v>
      </c>
      <c r="C2784" s="90">
        <v>32874</v>
      </c>
      <c r="D2784" s="90">
        <v>2958465</v>
      </c>
    </row>
    <row r="2785" spans="1:4" ht="15">
      <c r="A2785" s="73">
        <v>3231</v>
      </c>
      <c r="B2785" s="73" t="s">
        <v>38384</v>
      </c>
      <c r="C2785" s="90">
        <v>32874</v>
      </c>
      <c r="D2785" s="90">
        <v>2958465</v>
      </c>
    </row>
    <row r="2786" spans="1:4" ht="15">
      <c r="A2786" s="73">
        <v>3232</v>
      </c>
      <c r="B2786" s="73" t="s">
        <v>38385</v>
      </c>
      <c r="C2786" s="90">
        <v>32874</v>
      </c>
      <c r="D2786" s="90">
        <v>2958465</v>
      </c>
    </row>
    <row r="2787" spans="1:4" ht="15">
      <c r="A2787" s="73">
        <v>3233</v>
      </c>
      <c r="B2787" s="73" t="s">
        <v>38386</v>
      </c>
      <c r="C2787" s="90">
        <v>32874</v>
      </c>
      <c r="D2787" s="90">
        <v>2958465</v>
      </c>
    </row>
    <row r="2788" spans="1:4" ht="15">
      <c r="A2788" s="73">
        <v>3234</v>
      </c>
      <c r="B2788" s="73" t="s">
        <v>38387</v>
      </c>
      <c r="C2788" s="90">
        <v>32874</v>
      </c>
      <c r="D2788" s="90">
        <v>2958465</v>
      </c>
    </row>
    <row r="2789" spans="1:4" ht="15">
      <c r="A2789" s="73">
        <v>3235</v>
      </c>
      <c r="B2789" s="73" t="s">
        <v>38388</v>
      </c>
      <c r="C2789" s="90">
        <v>32874</v>
      </c>
      <c r="D2789" s="90">
        <v>2958465</v>
      </c>
    </row>
    <row r="2790" spans="1:4" ht="15">
      <c r="A2790" s="73">
        <v>3236</v>
      </c>
      <c r="B2790" s="73" t="s">
        <v>38389</v>
      </c>
      <c r="C2790" s="90">
        <v>32874</v>
      </c>
      <c r="D2790" s="90">
        <v>2958465</v>
      </c>
    </row>
    <row r="2791" spans="1:4" ht="15">
      <c r="A2791" s="73">
        <v>3237</v>
      </c>
      <c r="B2791" s="73" t="s">
        <v>38390</v>
      </c>
      <c r="C2791" s="90">
        <v>32874</v>
      </c>
      <c r="D2791" s="90">
        <v>2958465</v>
      </c>
    </row>
    <row r="2792" spans="1:4" ht="15">
      <c r="A2792" s="73">
        <v>3238</v>
      </c>
      <c r="B2792" s="73" t="s">
        <v>38391</v>
      </c>
      <c r="C2792" s="90">
        <v>32874</v>
      </c>
      <c r="D2792" s="90">
        <v>2958465</v>
      </c>
    </row>
    <row r="2793" spans="1:4" ht="15">
      <c r="A2793" s="73">
        <v>3239</v>
      </c>
      <c r="B2793" s="73" t="s">
        <v>38392</v>
      </c>
      <c r="C2793" s="90">
        <v>32874</v>
      </c>
      <c r="D2793" s="90">
        <v>2958465</v>
      </c>
    </row>
    <row r="2794" spans="1:4" ht="15">
      <c r="A2794" s="73">
        <v>3240</v>
      </c>
      <c r="B2794" s="73" t="s">
        <v>38393</v>
      </c>
      <c r="C2794" s="90">
        <v>32874</v>
      </c>
      <c r="D2794" s="90">
        <v>2958465</v>
      </c>
    </row>
    <row r="2795" spans="1:4" ht="15">
      <c r="A2795" s="73">
        <v>3241</v>
      </c>
      <c r="B2795" s="73" t="s">
        <v>38394</v>
      </c>
      <c r="C2795" s="90">
        <v>32874</v>
      </c>
      <c r="D2795" s="90">
        <v>2958465</v>
      </c>
    </row>
    <row r="2796" spans="1:4" ht="15">
      <c r="A2796" s="73">
        <v>3242</v>
      </c>
      <c r="B2796" s="73" t="s">
        <v>38395</v>
      </c>
      <c r="C2796" s="90">
        <v>32874</v>
      </c>
      <c r="D2796" s="90">
        <v>2958465</v>
      </c>
    </row>
    <row r="2797" spans="1:4" ht="15">
      <c r="A2797" s="73">
        <v>3243</v>
      </c>
      <c r="B2797" s="73" t="s">
        <v>38396</v>
      </c>
      <c r="C2797" s="90">
        <v>32874</v>
      </c>
      <c r="D2797" s="90">
        <v>2958465</v>
      </c>
    </row>
    <row r="2798" spans="1:4" ht="15">
      <c r="A2798" s="73">
        <v>3244</v>
      </c>
      <c r="B2798" s="73" t="s">
        <v>38397</v>
      </c>
      <c r="C2798" s="90">
        <v>32874</v>
      </c>
      <c r="D2798" s="90">
        <v>2958465</v>
      </c>
    </row>
    <row r="2799" spans="1:4" ht="15">
      <c r="A2799" s="73">
        <v>3245</v>
      </c>
      <c r="B2799" s="73" t="s">
        <v>38398</v>
      </c>
      <c r="C2799" s="90">
        <v>32874</v>
      </c>
      <c r="D2799" s="90">
        <v>2958465</v>
      </c>
    </row>
    <row r="2800" spans="1:4" ht="15">
      <c r="A2800" s="73">
        <v>3246</v>
      </c>
      <c r="B2800" s="73" t="s">
        <v>38399</v>
      </c>
      <c r="C2800" s="90">
        <v>32874</v>
      </c>
      <c r="D2800" s="90">
        <v>2958465</v>
      </c>
    </row>
    <row r="2801" spans="1:4" ht="15">
      <c r="A2801" s="73">
        <v>3247</v>
      </c>
      <c r="B2801" s="73" t="s">
        <v>38400</v>
      </c>
      <c r="C2801" s="90">
        <v>32874</v>
      </c>
      <c r="D2801" s="90">
        <v>2958465</v>
      </c>
    </row>
    <row r="2802" spans="1:4" ht="15">
      <c r="A2802" s="73">
        <v>3248</v>
      </c>
      <c r="B2802" s="73" t="s">
        <v>38401</v>
      </c>
      <c r="C2802" s="90">
        <v>32874</v>
      </c>
      <c r="D2802" s="90">
        <v>2958465</v>
      </c>
    </row>
    <row r="2803" spans="1:4" ht="15">
      <c r="A2803" s="73">
        <v>3249</v>
      </c>
      <c r="B2803" s="73" t="s">
        <v>38402</v>
      </c>
      <c r="C2803" s="90">
        <v>32874</v>
      </c>
      <c r="D2803" s="90">
        <v>2958465</v>
      </c>
    </row>
    <row r="2804" spans="1:4" ht="15">
      <c r="A2804" s="73">
        <v>3250</v>
      </c>
      <c r="B2804" s="73" t="s">
        <v>38403</v>
      </c>
      <c r="C2804" s="90">
        <v>32874</v>
      </c>
      <c r="D2804" s="90">
        <v>2958465</v>
      </c>
    </row>
    <row r="2805" spans="1:4" ht="15">
      <c r="A2805" s="73">
        <v>3251</v>
      </c>
      <c r="B2805" s="73" t="s">
        <v>38404</v>
      </c>
      <c r="C2805" s="90">
        <v>32874</v>
      </c>
      <c r="D2805" s="90">
        <v>2958465</v>
      </c>
    </row>
    <row r="2806" spans="1:4" ht="15">
      <c r="A2806" s="73">
        <v>3252</v>
      </c>
      <c r="B2806" s="73" t="s">
        <v>38405</v>
      </c>
      <c r="C2806" s="90">
        <v>32874</v>
      </c>
      <c r="D2806" s="90">
        <v>2958465</v>
      </c>
    </row>
    <row r="2807" spans="1:4" ht="15">
      <c r="A2807" s="73">
        <v>3253</v>
      </c>
      <c r="B2807" s="73" t="s">
        <v>38406</v>
      </c>
      <c r="C2807" s="90">
        <v>32874</v>
      </c>
      <c r="D2807" s="90">
        <v>2958465</v>
      </c>
    </row>
    <row r="2808" spans="1:4" ht="15">
      <c r="A2808" s="73">
        <v>3254</v>
      </c>
      <c r="B2808" s="73" t="s">
        <v>38407</v>
      </c>
      <c r="C2808" s="90">
        <v>32874</v>
      </c>
      <c r="D2808" s="90">
        <v>2958465</v>
      </c>
    </row>
    <row r="2809" spans="1:4" ht="15">
      <c r="A2809" s="73">
        <v>3255</v>
      </c>
      <c r="B2809" s="73" t="s">
        <v>38408</v>
      </c>
      <c r="C2809" s="90">
        <v>32874</v>
      </c>
      <c r="D2809" s="90">
        <v>2958465</v>
      </c>
    </row>
    <row r="2810" spans="1:4" ht="15">
      <c r="A2810" s="73">
        <v>3256</v>
      </c>
      <c r="B2810" s="73" t="s">
        <v>38409</v>
      </c>
      <c r="C2810" s="90">
        <v>32874</v>
      </c>
      <c r="D2810" s="90">
        <v>2958465</v>
      </c>
    </row>
    <row r="2811" spans="1:4" ht="15">
      <c r="A2811" s="73">
        <v>3257</v>
      </c>
      <c r="B2811" s="73" t="s">
        <v>38410</v>
      </c>
      <c r="C2811" s="90">
        <v>32874</v>
      </c>
      <c r="D2811" s="90">
        <v>2958465</v>
      </c>
    </row>
    <row r="2812" spans="1:4" ht="15">
      <c r="A2812" s="73">
        <v>3258</v>
      </c>
      <c r="B2812" s="73" t="s">
        <v>38411</v>
      </c>
      <c r="C2812" s="90">
        <v>32874</v>
      </c>
      <c r="D2812" s="90">
        <v>2958465</v>
      </c>
    </row>
    <row r="2813" spans="1:4" ht="15">
      <c r="A2813" s="73">
        <v>3259</v>
      </c>
      <c r="B2813" s="73" t="s">
        <v>38412</v>
      </c>
      <c r="C2813" s="90">
        <v>32874</v>
      </c>
      <c r="D2813" s="90">
        <v>2958465</v>
      </c>
    </row>
    <row r="2814" spans="1:4" ht="15">
      <c r="A2814" s="73">
        <v>3260</v>
      </c>
      <c r="B2814" s="73" t="s">
        <v>38413</v>
      </c>
      <c r="C2814" s="90">
        <v>32874</v>
      </c>
      <c r="D2814" s="90">
        <v>2958465</v>
      </c>
    </row>
    <row r="2815" spans="1:4" ht="15">
      <c r="A2815" s="73">
        <v>3261</v>
      </c>
      <c r="B2815" s="73" t="s">
        <v>38414</v>
      </c>
      <c r="C2815" s="90">
        <v>32874</v>
      </c>
      <c r="D2815" s="90">
        <v>2958465</v>
      </c>
    </row>
    <row r="2816" spans="1:4" ht="15">
      <c r="A2816" s="73">
        <v>3262</v>
      </c>
      <c r="B2816" s="73" t="s">
        <v>2385</v>
      </c>
      <c r="C2816" s="90">
        <v>32874</v>
      </c>
      <c r="D2816" s="90">
        <v>2958465</v>
      </c>
    </row>
    <row r="2817" spans="1:4" ht="15">
      <c r="A2817" s="73">
        <v>3263</v>
      </c>
      <c r="B2817" s="73" t="s">
        <v>38415</v>
      </c>
      <c r="C2817" s="90">
        <v>32874</v>
      </c>
      <c r="D2817" s="90">
        <v>2958465</v>
      </c>
    </row>
    <row r="2818" spans="1:4" ht="15">
      <c r="A2818" s="73">
        <v>3264</v>
      </c>
      <c r="B2818" s="73" t="s">
        <v>311</v>
      </c>
      <c r="C2818" s="90">
        <v>32874</v>
      </c>
      <c r="D2818" s="90">
        <v>2958465</v>
      </c>
    </row>
    <row r="2819" spans="1:4" ht="15">
      <c r="A2819" s="73">
        <v>3265</v>
      </c>
      <c r="B2819" s="73" t="s">
        <v>2386</v>
      </c>
      <c r="C2819" s="90">
        <v>32874</v>
      </c>
      <c r="D2819" s="90">
        <v>2958465</v>
      </c>
    </row>
    <row r="2820" spans="1:4" ht="15">
      <c r="A2820" s="73">
        <v>3266</v>
      </c>
      <c r="B2820" s="73" t="s">
        <v>574</v>
      </c>
      <c r="C2820" s="90">
        <v>32874</v>
      </c>
      <c r="D2820" s="90">
        <v>2958465</v>
      </c>
    </row>
    <row r="2821" spans="1:4" ht="15">
      <c r="A2821" s="73">
        <v>3267</v>
      </c>
      <c r="B2821" s="73" t="s">
        <v>38416</v>
      </c>
      <c r="C2821" s="90">
        <v>32874</v>
      </c>
      <c r="D2821" s="90">
        <v>2958465</v>
      </c>
    </row>
    <row r="2822" spans="1:4" ht="15">
      <c r="A2822" s="73">
        <v>3268</v>
      </c>
      <c r="B2822" s="73" t="s">
        <v>38417</v>
      </c>
      <c r="C2822" s="90">
        <v>32874</v>
      </c>
      <c r="D2822" s="90">
        <v>2958465</v>
      </c>
    </row>
    <row r="2823" spans="1:4" ht="15">
      <c r="A2823" s="73">
        <v>3269</v>
      </c>
      <c r="B2823" s="73" t="s">
        <v>2319</v>
      </c>
      <c r="C2823" s="90">
        <v>32874</v>
      </c>
      <c r="D2823" s="90">
        <v>2958465</v>
      </c>
    </row>
    <row r="2824" spans="1:4" ht="15">
      <c r="A2824" s="73">
        <v>3270</v>
      </c>
      <c r="B2824" s="73" t="s">
        <v>2387</v>
      </c>
      <c r="C2824" s="90">
        <v>32874</v>
      </c>
      <c r="D2824" s="90">
        <v>2958465</v>
      </c>
    </row>
    <row r="2825" spans="1:4" ht="15">
      <c r="A2825" s="73">
        <v>3271</v>
      </c>
      <c r="B2825" s="73" t="s">
        <v>862</v>
      </c>
      <c r="C2825" s="90">
        <v>32874</v>
      </c>
      <c r="D2825" s="90">
        <v>2958465</v>
      </c>
    </row>
    <row r="2826" spans="1:4" ht="15">
      <c r="A2826" s="73">
        <v>3272</v>
      </c>
      <c r="B2826" s="73" t="s">
        <v>2227</v>
      </c>
      <c r="C2826" s="90">
        <v>32874</v>
      </c>
      <c r="D2826" s="90">
        <v>2958465</v>
      </c>
    </row>
    <row r="2827" spans="1:4" ht="15">
      <c r="A2827" s="73">
        <v>3273</v>
      </c>
      <c r="B2827" s="73" t="s">
        <v>38418</v>
      </c>
      <c r="C2827" s="90">
        <v>32874</v>
      </c>
      <c r="D2827" s="90">
        <v>2958465</v>
      </c>
    </row>
    <row r="2828" spans="1:4" ht="15">
      <c r="A2828" s="73">
        <v>3274</v>
      </c>
      <c r="B2828" s="73" t="s">
        <v>38419</v>
      </c>
      <c r="C2828" s="90">
        <v>32874</v>
      </c>
      <c r="D2828" s="90">
        <v>2958465</v>
      </c>
    </row>
    <row r="2829" spans="1:4" ht="15">
      <c r="A2829" s="73">
        <v>3275</v>
      </c>
      <c r="B2829" s="73" t="s">
        <v>38420</v>
      </c>
      <c r="C2829" s="90">
        <v>32874</v>
      </c>
      <c r="D2829" s="90">
        <v>2958465</v>
      </c>
    </row>
    <row r="2830" spans="1:4" ht="15">
      <c r="A2830" s="73">
        <v>3276</v>
      </c>
      <c r="B2830" s="73" t="s">
        <v>38421</v>
      </c>
      <c r="C2830" s="90">
        <v>32874</v>
      </c>
      <c r="D2830" s="90">
        <v>2958465</v>
      </c>
    </row>
    <row r="2831" spans="1:4" ht="15">
      <c r="A2831" s="73">
        <v>3277</v>
      </c>
      <c r="B2831" s="73" t="s">
        <v>38422</v>
      </c>
      <c r="C2831" s="90">
        <v>32874</v>
      </c>
      <c r="D2831" s="90">
        <v>2958465</v>
      </c>
    </row>
    <row r="2832" spans="1:4" ht="15">
      <c r="A2832" s="73">
        <v>3278</v>
      </c>
      <c r="B2832" s="73" t="s">
        <v>38423</v>
      </c>
      <c r="C2832" s="90">
        <v>32874</v>
      </c>
      <c r="D2832" s="90">
        <v>2958465</v>
      </c>
    </row>
    <row r="2833" spans="1:4" ht="15">
      <c r="A2833" s="73">
        <v>3279</v>
      </c>
      <c r="B2833" s="73" t="s">
        <v>38424</v>
      </c>
      <c r="C2833" s="90">
        <v>32874</v>
      </c>
      <c r="D2833" s="90">
        <v>2958465</v>
      </c>
    </row>
    <row r="2834" spans="1:4" ht="15">
      <c r="A2834" s="73">
        <v>3280</v>
      </c>
      <c r="B2834" s="73" t="s">
        <v>38425</v>
      </c>
      <c r="C2834" s="90">
        <v>32874</v>
      </c>
      <c r="D2834" s="90">
        <v>2958465</v>
      </c>
    </row>
    <row r="2835" spans="1:4" ht="15">
      <c r="A2835" s="73">
        <v>3281</v>
      </c>
      <c r="B2835" s="73" t="s">
        <v>526</v>
      </c>
      <c r="C2835" s="90">
        <v>32874</v>
      </c>
      <c r="D2835" s="90">
        <v>2958465</v>
      </c>
    </row>
    <row r="2836" spans="1:4" ht="15">
      <c r="A2836" s="73">
        <v>3282</v>
      </c>
      <c r="B2836" s="73" t="s">
        <v>2388</v>
      </c>
      <c r="C2836" s="90">
        <v>32874</v>
      </c>
      <c r="D2836" s="90">
        <v>2958465</v>
      </c>
    </row>
    <row r="2837" spans="1:4" ht="15">
      <c r="A2837" s="73">
        <v>3283</v>
      </c>
      <c r="B2837" s="73" t="s">
        <v>2025</v>
      </c>
      <c r="C2837" s="90">
        <v>32874</v>
      </c>
      <c r="D2837" s="90">
        <v>2958465</v>
      </c>
    </row>
    <row r="2838" spans="1:4" ht="15">
      <c r="A2838" s="73">
        <v>3284</v>
      </c>
      <c r="B2838" s="73" t="s">
        <v>1989</v>
      </c>
      <c r="C2838" s="90">
        <v>32874</v>
      </c>
      <c r="D2838" s="90">
        <v>2958465</v>
      </c>
    </row>
    <row r="2839" spans="1:4" ht="15">
      <c r="A2839" s="73">
        <v>3285</v>
      </c>
      <c r="B2839" s="73" t="s">
        <v>38426</v>
      </c>
      <c r="C2839" s="90">
        <v>32874</v>
      </c>
      <c r="D2839" s="90">
        <v>2958465</v>
      </c>
    </row>
    <row r="2840" spans="1:4" ht="15">
      <c r="A2840" s="73">
        <v>3286</v>
      </c>
      <c r="B2840" s="73" t="s">
        <v>38427</v>
      </c>
      <c r="C2840" s="90">
        <v>32874</v>
      </c>
      <c r="D2840" s="90">
        <v>2958465</v>
      </c>
    </row>
    <row r="2841" spans="1:4" ht="15">
      <c r="A2841" s="73">
        <v>3287</v>
      </c>
      <c r="B2841" s="73" t="s">
        <v>38428</v>
      </c>
      <c r="C2841" s="90">
        <v>32874</v>
      </c>
      <c r="D2841" s="90">
        <v>2958465</v>
      </c>
    </row>
    <row r="2842" spans="1:4" ht="15">
      <c r="A2842" s="73">
        <v>3288</v>
      </c>
      <c r="B2842" s="73" t="s">
        <v>38429</v>
      </c>
      <c r="C2842" s="90">
        <v>32874</v>
      </c>
      <c r="D2842" s="90">
        <v>2958465</v>
      </c>
    </row>
    <row r="2843" spans="1:4" ht="15">
      <c r="A2843" s="73">
        <v>3289</v>
      </c>
      <c r="B2843" s="73" t="s">
        <v>38430</v>
      </c>
      <c r="C2843" s="90">
        <v>32874</v>
      </c>
      <c r="D2843" s="90">
        <v>2958465</v>
      </c>
    </row>
    <row r="2844" spans="1:4" ht="15">
      <c r="A2844" s="73">
        <v>3290</v>
      </c>
      <c r="B2844" s="73" t="s">
        <v>38431</v>
      </c>
      <c r="C2844" s="90">
        <v>32874</v>
      </c>
      <c r="D2844" s="90">
        <v>2958465</v>
      </c>
    </row>
    <row r="2845" spans="1:4" ht="15">
      <c r="A2845" s="73">
        <v>3291</v>
      </c>
      <c r="B2845" s="73" t="s">
        <v>38432</v>
      </c>
      <c r="C2845" s="90">
        <v>32874</v>
      </c>
      <c r="D2845" s="90">
        <v>2958465</v>
      </c>
    </row>
    <row r="2846" spans="1:4" ht="15">
      <c r="A2846" s="73">
        <v>3292</v>
      </c>
      <c r="B2846" s="73" t="s">
        <v>38433</v>
      </c>
      <c r="C2846" s="90">
        <v>32874</v>
      </c>
      <c r="D2846" s="90">
        <v>2958465</v>
      </c>
    </row>
    <row r="2847" spans="1:4" ht="15">
      <c r="A2847" s="73">
        <v>3293</v>
      </c>
      <c r="B2847" s="73" t="s">
        <v>38434</v>
      </c>
      <c r="C2847" s="90">
        <v>32874</v>
      </c>
      <c r="D2847" s="90">
        <v>2958465</v>
      </c>
    </row>
    <row r="2848" spans="1:4" ht="15">
      <c r="A2848" s="73">
        <v>3294</v>
      </c>
      <c r="B2848" s="73" t="s">
        <v>38435</v>
      </c>
      <c r="C2848" s="90">
        <v>32874</v>
      </c>
      <c r="D2848" s="90">
        <v>2958465</v>
      </c>
    </row>
    <row r="2849" spans="1:4" ht="15">
      <c r="A2849" s="73">
        <v>3295</v>
      </c>
      <c r="B2849" s="73" t="s">
        <v>38436</v>
      </c>
      <c r="C2849" s="90">
        <v>32874</v>
      </c>
      <c r="D2849" s="90">
        <v>2958465</v>
      </c>
    </row>
    <row r="2850" spans="1:4" ht="15">
      <c r="A2850" s="73">
        <v>3296</v>
      </c>
      <c r="B2850" s="73" t="s">
        <v>38437</v>
      </c>
      <c r="C2850" s="90">
        <v>32874</v>
      </c>
      <c r="D2850" s="90">
        <v>2958465</v>
      </c>
    </row>
    <row r="2851" spans="1:4" ht="15">
      <c r="A2851" s="73">
        <v>3297</v>
      </c>
      <c r="B2851" s="73" t="s">
        <v>38438</v>
      </c>
      <c r="C2851" s="90">
        <v>32874</v>
      </c>
      <c r="D2851" s="90">
        <v>2958465</v>
      </c>
    </row>
    <row r="2852" spans="1:4" ht="15">
      <c r="A2852" s="73">
        <v>3298</v>
      </c>
      <c r="B2852" s="73" t="s">
        <v>38439</v>
      </c>
      <c r="C2852" s="90">
        <v>32874</v>
      </c>
      <c r="D2852" s="90">
        <v>2958465</v>
      </c>
    </row>
    <row r="2853" spans="1:4" ht="15">
      <c r="A2853" s="73">
        <v>3299</v>
      </c>
      <c r="B2853" s="73" t="s">
        <v>38440</v>
      </c>
      <c r="C2853" s="90">
        <v>32874</v>
      </c>
      <c r="D2853" s="90">
        <v>2958465</v>
      </c>
    </row>
    <row r="2854" spans="1:4" ht="15">
      <c r="A2854" s="73">
        <v>3300</v>
      </c>
      <c r="B2854" s="73" t="s">
        <v>38441</v>
      </c>
      <c r="C2854" s="90">
        <v>32874</v>
      </c>
      <c r="D2854" s="90">
        <v>2958465</v>
      </c>
    </row>
    <row r="2855" spans="1:4" ht="15">
      <c r="A2855" s="73">
        <v>3301</v>
      </c>
      <c r="B2855" s="73" t="s">
        <v>38442</v>
      </c>
      <c r="C2855" s="90">
        <v>32874</v>
      </c>
      <c r="D2855" s="90">
        <v>2958465</v>
      </c>
    </row>
    <row r="2856" spans="1:4" ht="15">
      <c r="A2856" s="73">
        <v>3302</v>
      </c>
      <c r="B2856" s="73" t="s">
        <v>2309</v>
      </c>
      <c r="C2856" s="90">
        <v>32874</v>
      </c>
      <c r="D2856" s="90">
        <v>2958465</v>
      </c>
    </row>
    <row r="2857" spans="1:4" ht="15">
      <c r="A2857" s="73">
        <v>3303</v>
      </c>
      <c r="B2857" s="73" t="s">
        <v>38443</v>
      </c>
      <c r="C2857" s="90">
        <v>32874</v>
      </c>
      <c r="D2857" s="90">
        <v>2958465</v>
      </c>
    </row>
    <row r="2858" spans="1:4" ht="15">
      <c r="A2858" s="73">
        <v>3304</v>
      </c>
      <c r="B2858" s="73" t="s">
        <v>38444</v>
      </c>
      <c r="C2858" s="90">
        <v>32874</v>
      </c>
      <c r="D2858" s="90">
        <v>2958465</v>
      </c>
    </row>
    <row r="2859" spans="1:4" ht="15">
      <c r="A2859" s="73">
        <v>3305</v>
      </c>
      <c r="B2859" s="73" t="s">
        <v>38445</v>
      </c>
      <c r="C2859" s="90">
        <v>32874</v>
      </c>
      <c r="D2859" s="90">
        <v>2958465</v>
      </c>
    </row>
    <row r="2860" spans="1:4" ht="15">
      <c r="A2860" s="73">
        <v>3306</v>
      </c>
      <c r="B2860" s="73" t="s">
        <v>38446</v>
      </c>
      <c r="C2860" s="90">
        <v>32874</v>
      </c>
      <c r="D2860" s="90">
        <v>2958465</v>
      </c>
    </row>
    <row r="2861" spans="1:4" ht="15">
      <c r="A2861" s="73">
        <v>3307</v>
      </c>
      <c r="B2861" s="73" t="s">
        <v>38447</v>
      </c>
      <c r="C2861" s="90">
        <v>32874</v>
      </c>
      <c r="D2861" s="90">
        <v>2958465</v>
      </c>
    </row>
    <row r="2862" spans="1:4" ht="15">
      <c r="A2862" s="73">
        <v>3308</v>
      </c>
      <c r="B2862" s="73" t="s">
        <v>38448</v>
      </c>
      <c r="C2862" s="90">
        <v>32874</v>
      </c>
      <c r="D2862" s="90">
        <v>2958465</v>
      </c>
    </row>
    <row r="2863" spans="1:4" ht="15">
      <c r="A2863" s="73">
        <v>3309</v>
      </c>
      <c r="B2863" s="73" t="s">
        <v>38449</v>
      </c>
      <c r="C2863" s="90">
        <v>32874</v>
      </c>
      <c r="D2863" s="90">
        <v>2958465</v>
      </c>
    </row>
    <row r="2864" spans="1:4" ht="15">
      <c r="A2864" s="73">
        <v>3310</v>
      </c>
      <c r="B2864" s="73" t="s">
        <v>38450</v>
      </c>
      <c r="C2864" s="90">
        <v>32874</v>
      </c>
      <c r="D2864" s="90">
        <v>2958465</v>
      </c>
    </row>
    <row r="2865" spans="1:4" ht="15">
      <c r="A2865" s="73">
        <v>3311</v>
      </c>
      <c r="B2865" s="73" t="s">
        <v>38451</v>
      </c>
      <c r="C2865" s="90">
        <v>32874</v>
      </c>
      <c r="D2865" s="90">
        <v>2958465</v>
      </c>
    </row>
    <row r="2866" spans="1:4" ht="15">
      <c r="A2866" s="73">
        <v>3312</v>
      </c>
      <c r="B2866" s="73" t="s">
        <v>38452</v>
      </c>
      <c r="C2866" s="90">
        <v>32874</v>
      </c>
      <c r="D2866" s="90">
        <v>2958465</v>
      </c>
    </row>
    <row r="2867" spans="1:4" ht="15">
      <c r="A2867" s="73">
        <v>3313</v>
      </c>
      <c r="B2867" s="73" t="s">
        <v>38453</v>
      </c>
      <c r="C2867" s="90">
        <v>32874</v>
      </c>
      <c r="D2867" s="90">
        <v>2958465</v>
      </c>
    </row>
    <row r="2868" spans="1:4" ht="15">
      <c r="A2868" s="73">
        <v>3314</v>
      </c>
      <c r="B2868" s="73" t="s">
        <v>38454</v>
      </c>
      <c r="C2868" s="90">
        <v>32874</v>
      </c>
      <c r="D2868" s="90">
        <v>2958465</v>
      </c>
    </row>
    <row r="2869" spans="1:4" ht="15">
      <c r="A2869" s="73">
        <v>3315</v>
      </c>
      <c r="B2869" s="73" t="s">
        <v>38455</v>
      </c>
      <c r="C2869" s="90">
        <v>32874</v>
      </c>
      <c r="D2869" s="90">
        <v>2958465</v>
      </c>
    </row>
    <row r="2870" spans="1:4" ht="15">
      <c r="A2870" s="73">
        <v>3316</v>
      </c>
      <c r="B2870" s="73" t="s">
        <v>38456</v>
      </c>
      <c r="C2870" s="90">
        <v>32874</v>
      </c>
      <c r="D2870" s="90">
        <v>2958465</v>
      </c>
    </row>
    <row r="2871" spans="1:4" ht="15">
      <c r="A2871" s="73">
        <v>3317</v>
      </c>
      <c r="B2871" s="73" t="s">
        <v>38457</v>
      </c>
      <c r="C2871" s="90">
        <v>32874</v>
      </c>
      <c r="D2871" s="90">
        <v>2958465</v>
      </c>
    </row>
    <row r="2872" spans="1:4" ht="15">
      <c r="A2872" s="73">
        <v>3318</v>
      </c>
      <c r="B2872" s="73" t="s">
        <v>38458</v>
      </c>
      <c r="C2872" s="90">
        <v>32874</v>
      </c>
      <c r="D2872" s="90">
        <v>2958465</v>
      </c>
    </row>
    <row r="2873" spans="1:4" ht="15">
      <c r="A2873" s="73">
        <v>3319</v>
      </c>
      <c r="B2873" s="73" t="s">
        <v>38459</v>
      </c>
      <c r="C2873" s="90">
        <v>32874</v>
      </c>
      <c r="D2873" s="90">
        <v>2958465</v>
      </c>
    </row>
    <row r="2874" spans="1:4" ht="15">
      <c r="A2874" s="73">
        <v>3320</v>
      </c>
      <c r="B2874" s="73" t="s">
        <v>38460</v>
      </c>
      <c r="C2874" s="90">
        <v>32874</v>
      </c>
      <c r="D2874" s="90">
        <v>2958465</v>
      </c>
    </row>
    <row r="2875" spans="1:4" ht="15">
      <c r="A2875" s="73">
        <v>3321</v>
      </c>
      <c r="B2875" s="73" t="s">
        <v>38461</v>
      </c>
      <c r="C2875" s="90">
        <v>32874</v>
      </c>
      <c r="D2875" s="90">
        <v>2958465</v>
      </c>
    </row>
    <row r="2876" spans="1:4" ht="15">
      <c r="A2876" s="73">
        <v>3322</v>
      </c>
      <c r="B2876" s="73" t="s">
        <v>38462</v>
      </c>
      <c r="C2876" s="90">
        <v>32874</v>
      </c>
      <c r="D2876" s="90">
        <v>2958465</v>
      </c>
    </row>
    <row r="2877" spans="1:4" ht="15">
      <c r="A2877" s="73">
        <v>3323</v>
      </c>
      <c r="B2877" s="73" t="s">
        <v>38463</v>
      </c>
      <c r="C2877" s="90">
        <v>32874</v>
      </c>
      <c r="D2877" s="90">
        <v>2958465</v>
      </c>
    </row>
    <row r="2878" spans="1:4" ht="15">
      <c r="A2878" s="73">
        <v>3324</v>
      </c>
      <c r="B2878" s="73" t="s">
        <v>38464</v>
      </c>
      <c r="C2878" s="90">
        <v>32874</v>
      </c>
      <c r="D2878" s="90">
        <v>2958465</v>
      </c>
    </row>
    <row r="2879" spans="1:4" ht="15">
      <c r="A2879" s="73">
        <v>3325</v>
      </c>
      <c r="B2879" s="73" t="s">
        <v>38465</v>
      </c>
      <c r="C2879" s="90">
        <v>32874</v>
      </c>
      <c r="D2879" s="90">
        <v>2958465</v>
      </c>
    </row>
    <row r="2880" spans="1:4" ht="15">
      <c r="A2880" s="73">
        <v>3326</v>
      </c>
      <c r="B2880" s="73" t="s">
        <v>38466</v>
      </c>
      <c r="C2880" s="90">
        <v>32874</v>
      </c>
      <c r="D2880" s="90">
        <v>2958465</v>
      </c>
    </row>
    <row r="2881" spans="1:4" ht="15">
      <c r="A2881" s="73">
        <v>3327</v>
      </c>
      <c r="B2881" s="73" t="s">
        <v>38467</v>
      </c>
      <c r="C2881" s="90">
        <v>32874</v>
      </c>
      <c r="D2881" s="90">
        <v>2958465</v>
      </c>
    </row>
    <row r="2882" spans="1:4" ht="15">
      <c r="A2882" s="73">
        <v>3328</v>
      </c>
      <c r="B2882" s="73" t="s">
        <v>38468</v>
      </c>
      <c r="C2882" s="90">
        <v>32874</v>
      </c>
      <c r="D2882" s="90">
        <v>2958465</v>
      </c>
    </row>
    <row r="2883" spans="1:4" ht="15">
      <c r="A2883" s="73">
        <v>3329</v>
      </c>
      <c r="B2883" s="73" t="s">
        <v>38469</v>
      </c>
      <c r="C2883" s="90">
        <v>32874</v>
      </c>
      <c r="D2883" s="90">
        <v>2958465</v>
      </c>
    </row>
    <row r="2884" spans="1:4" ht="15">
      <c r="A2884" s="73">
        <v>3330</v>
      </c>
      <c r="B2884" s="73" t="s">
        <v>38470</v>
      </c>
      <c r="C2884" s="90">
        <v>32874</v>
      </c>
      <c r="D2884" s="90">
        <v>2958465</v>
      </c>
    </row>
    <row r="2885" spans="1:4" ht="15">
      <c r="A2885" s="73">
        <v>3331</v>
      </c>
      <c r="B2885" s="73" t="s">
        <v>38471</v>
      </c>
      <c r="C2885" s="90">
        <v>32874</v>
      </c>
      <c r="D2885" s="90">
        <v>2958465</v>
      </c>
    </row>
    <row r="2886" spans="1:4" ht="15">
      <c r="A2886" s="73">
        <v>3332</v>
      </c>
      <c r="B2886" s="73" t="s">
        <v>38472</v>
      </c>
      <c r="C2886" s="90">
        <v>32874</v>
      </c>
      <c r="D2886" s="90">
        <v>2958465</v>
      </c>
    </row>
    <row r="2887" spans="1:4" ht="15">
      <c r="A2887" s="73">
        <v>3333</v>
      </c>
      <c r="B2887" s="73" t="s">
        <v>38473</v>
      </c>
      <c r="C2887" s="90">
        <v>32874</v>
      </c>
      <c r="D2887" s="90">
        <v>2958465</v>
      </c>
    </row>
    <row r="2888" spans="1:4" ht="15">
      <c r="A2888" s="73">
        <v>3334</v>
      </c>
      <c r="B2888" s="73" t="s">
        <v>38474</v>
      </c>
      <c r="C2888" s="90">
        <v>32874</v>
      </c>
      <c r="D2888" s="90">
        <v>2958465</v>
      </c>
    </row>
    <row r="2889" spans="1:4" ht="15">
      <c r="A2889" s="73">
        <v>3335</v>
      </c>
      <c r="B2889" s="73" t="s">
        <v>38475</v>
      </c>
      <c r="C2889" s="90">
        <v>32874</v>
      </c>
      <c r="D2889" s="90">
        <v>2958465</v>
      </c>
    </row>
    <row r="2890" spans="1:4" ht="15">
      <c r="A2890" s="73">
        <v>3336</v>
      </c>
      <c r="B2890" s="73" t="s">
        <v>38476</v>
      </c>
      <c r="C2890" s="90">
        <v>32874</v>
      </c>
      <c r="D2890" s="90">
        <v>2958465</v>
      </c>
    </row>
    <row r="2891" spans="1:4" ht="15">
      <c r="A2891" s="73">
        <v>3337</v>
      </c>
      <c r="B2891" s="73" t="s">
        <v>38477</v>
      </c>
      <c r="C2891" s="90">
        <v>32874</v>
      </c>
      <c r="D2891" s="90">
        <v>2958465</v>
      </c>
    </row>
    <row r="2892" spans="1:4" ht="15">
      <c r="A2892" s="73">
        <v>3338</v>
      </c>
      <c r="B2892" s="73" t="s">
        <v>38478</v>
      </c>
      <c r="C2892" s="90">
        <v>32874</v>
      </c>
      <c r="D2892" s="90">
        <v>2958465</v>
      </c>
    </row>
    <row r="2893" spans="1:4" ht="15">
      <c r="A2893" s="73">
        <v>3339</v>
      </c>
      <c r="B2893" s="73" t="s">
        <v>38479</v>
      </c>
      <c r="C2893" s="90">
        <v>32874</v>
      </c>
      <c r="D2893" s="90">
        <v>2958465</v>
      </c>
    </row>
    <row r="2894" spans="1:4" ht="15">
      <c r="A2894" s="73">
        <v>3340</v>
      </c>
      <c r="B2894" s="73" t="s">
        <v>38480</v>
      </c>
      <c r="C2894" s="90">
        <v>32874</v>
      </c>
      <c r="D2894" s="90">
        <v>2958465</v>
      </c>
    </row>
    <row r="2895" spans="1:4" ht="15">
      <c r="A2895" s="73">
        <v>3341</v>
      </c>
      <c r="B2895" s="73" t="s">
        <v>38481</v>
      </c>
      <c r="C2895" s="90">
        <v>32874</v>
      </c>
      <c r="D2895" s="90">
        <v>2958465</v>
      </c>
    </row>
    <row r="2896" spans="1:4" ht="15">
      <c r="A2896" s="73">
        <v>3342</v>
      </c>
      <c r="B2896" s="73" t="s">
        <v>38482</v>
      </c>
      <c r="C2896" s="90">
        <v>32874</v>
      </c>
      <c r="D2896" s="90">
        <v>2958465</v>
      </c>
    </row>
    <row r="2897" spans="1:4" ht="15">
      <c r="A2897" s="73">
        <v>3343</v>
      </c>
      <c r="B2897" s="73" t="s">
        <v>38483</v>
      </c>
      <c r="C2897" s="90">
        <v>32874</v>
      </c>
      <c r="D2897" s="90">
        <v>2958465</v>
      </c>
    </row>
    <row r="2898" spans="1:4" ht="15">
      <c r="A2898" s="73">
        <v>3344</v>
      </c>
      <c r="B2898" s="73" t="s">
        <v>2199</v>
      </c>
      <c r="C2898" s="90">
        <v>32874</v>
      </c>
      <c r="D2898" s="90">
        <v>2958465</v>
      </c>
    </row>
    <row r="2899" spans="1:4" ht="15">
      <c r="A2899" s="73">
        <v>3345</v>
      </c>
      <c r="B2899" s="73" t="s">
        <v>38484</v>
      </c>
      <c r="C2899" s="90">
        <v>32874</v>
      </c>
      <c r="D2899" s="90">
        <v>2958465</v>
      </c>
    </row>
    <row r="2900" spans="1:4" ht="15">
      <c r="A2900" s="73">
        <v>3346</v>
      </c>
      <c r="B2900" s="73" t="s">
        <v>38485</v>
      </c>
      <c r="C2900" s="90">
        <v>32874</v>
      </c>
      <c r="D2900" s="90">
        <v>2958465</v>
      </c>
    </row>
    <row r="2901" spans="1:4" ht="15">
      <c r="A2901" s="73">
        <v>3347</v>
      </c>
      <c r="B2901" s="73" t="s">
        <v>38486</v>
      </c>
      <c r="C2901" s="90">
        <v>32874</v>
      </c>
      <c r="D2901" s="90">
        <v>2958465</v>
      </c>
    </row>
    <row r="2902" spans="1:4" ht="15">
      <c r="A2902" s="73">
        <v>3348</v>
      </c>
      <c r="B2902" s="73" t="s">
        <v>38487</v>
      </c>
      <c r="C2902" s="90">
        <v>32874</v>
      </c>
      <c r="D2902" s="90">
        <v>2958465</v>
      </c>
    </row>
    <row r="2903" spans="1:4" ht="15">
      <c r="A2903" s="73">
        <v>3349</v>
      </c>
      <c r="B2903" s="73" t="s">
        <v>38488</v>
      </c>
      <c r="C2903" s="90">
        <v>32874</v>
      </c>
      <c r="D2903" s="90">
        <v>2958465</v>
      </c>
    </row>
    <row r="2904" spans="1:4" ht="15">
      <c r="A2904" s="73">
        <v>3350</v>
      </c>
      <c r="B2904" s="73" t="s">
        <v>38489</v>
      </c>
      <c r="C2904" s="90">
        <v>32874</v>
      </c>
      <c r="D2904" s="90">
        <v>2958465</v>
      </c>
    </row>
    <row r="2905" spans="1:4" ht="15">
      <c r="A2905" s="73">
        <v>3351</v>
      </c>
      <c r="B2905" s="73" t="s">
        <v>38490</v>
      </c>
      <c r="C2905" s="90">
        <v>32874</v>
      </c>
      <c r="D2905" s="90">
        <v>2958465</v>
      </c>
    </row>
    <row r="2906" spans="1:4" ht="15">
      <c r="A2906" s="73">
        <v>3352</v>
      </c>
      <c r="B2906" s="73" t="s">
        <v>38491</v>
      </c>
      <c r="C2906" s="90">
        <v>32874</v>
      </c>
      <c r="D2906" s="90">
        <v>2958465</v>
      </c>
    </row>
    <row r="2907" spans="1:4" ht="15">
      <c r="A2907" s="73">
        <v>3353</v>
      </c>
      <c r="B2907" s="73" t="s">
        <v>38492</v>
      </c>
      <c r="C2907" s="90">
        <v>32874</v>
      </c>
      <c r="D2907" s="90">
        <v>2958465</v>
      </c>
    </row>
    <row r="2908" spans="1:4" ht="15">
      <c r="A2908" s="73">
        <v>3354</v>
      </c>
      <c r="B2908" s="73" t="s">
        <v>38493</v>
      </c>
      <c r="C2908" s="90">
        <v>32874</v>
      </c>
      <c r="D2908" s="90">
        <v>2958465</v>
      </c>
    </row>
    <row r="2909" spans="1:4" ht="15">
      <c r="A2909" s="73">
        <v>3355</v>
      </c>
      <c r="B2909" s="73" t="s">
        <v>38494</v>
      </c>
      <c r="C2909" s="90">
        <v>32874</v>
      </c>
      <c r="D2909" s="90">
        <v>2958465</v>
      </c>
    </row>
    <row r="2910" spans="1:4" ht="15">
      <c r="A2910" s="73">
        <v>3356</v>
      </c>
      <c r="B2910" s="73" t="s">
        <v>38495</v>
      </c>
      <c r="C2910" s="90">
        <v>32874</v>
      </c>
      <c r="D2910" s="90">
        <v>2958465</v>
      </c>
    </row>
    <row r="2911" spans="1:4" ht="15">
      <c r="A2911" s="73">
        <v>3357</v>
      </c>
      <c r="B2911" s="73" t="s">
        <v>38496</v>
      </c>
      <c r="C2911" s="90">
        <v>32874</v>
      </c>
      <c r="D2911" s="90">
        <v>2958465</v>
      </c>
    </row>
    <row r="2912" spans="1:4" ht="15">
      <c r="A2912" s="73">
        <v>3358</v>
      </c>
      <c r="B2912" s="73" t="s">
        <v>38497</v>
      </c>
      <c r="C2912" s="90">
        <v>32874</v>
      </c>
      <c r="D2912" s="90">
        <v>2958465</v>
      </c>
    </row>
    <row r="2913" spans="1:4" ht="15">
      <c r="A2913" s="73">
        <v>3359</v>
      </c>
      <c r="B2913" s="73" t="s">
        <v>38498</v>
      </c>
      <c r="C2913" s="90">
        <v>32874</v>
      </c>
      <c r="D2913" s="90">
        <v>2958465</v>
      </c>
    </row>
    <row r="2914" spans="1:4" ht="15">
      <c r="A2914" s="73">
        <v>3360</v>
      </c>
      <c r="B2914" s="73" t="s">
        <v>38499</v>
      </c>
      <c r="C2914" s="90">
        <v>32874</v>
      </c>
      <c r="D2914" s="90">
        <v>2958465</v>
      </c>
    </row>
    <row r="2915" spans="1:4" ht="15">
      <c r="A2915" s="73">
        <v>3361</v>
      </c>
      <c r="B2915" s="73" t="s">
        <v>38500</v>
      </c>
      <c r="C2915" s="90">
        <v>32874</v>
      </c>
      <c r="D2915" s="90">
        <v>2958465</v>
      </c>
    </row>
    <row r="2916" spans="1:4" ht="15">
      <c r="A2916" s="73">
        <v>3362</v>
      </c>
      <c r="B2916" s="73" t="s">
        <v>38501</v>
      </c>
      <c r="C2916" s="90">
        <v>32874</v>
      </c>
      <c r="D2916" s="90">
        <v>2958465</v>
      </c>
    </row>
    <row r="2917" spans="1:4" ht="15">
      <c r="A2917" s="73">
        <v>3363</v>
      </c>
      <c r="B2917" s="73" t="s">
        <v>38502</v>
      </c>
      <c r="C2917" s="90">
        <v>32874</v>
      </c>
      <c r="D2917" s="90">
        <v>2958465</v>
      </c>
    </row>
    <row r="2918" spans="1:4" ht="15">
      <c r="A2918" s="73">
        <v>3364</v>
      </c>
      <c r="B2918" s="73" t="s">
        <v>38503</v>
      </c>
      <c r="C2918" s="90">
        <v>32874</v>
      </c>
      <c r="D2918" s="90">
        <v>2958465</v>
      </c>
    </row>
    <row r="2919" spans="1:4" ht="15">
      <c r="A2919" s="73">
        <v>3365</v>
      </c>
      <c r="B2919" s="73" t="s">
        <v>38504</v>
      </c>
      <c r="C2919" s="90">
        <v>32874</v>
      </c>
      <c r="D2919" s="90">
        <v>2958465</v>
      </c>
    </row>
    <row r="2920" spans="1:4" ht="15">
      <c r="A2920" s="73">
        <v>3366</v>
      </c>
      <c r="B2920" s="73" t="s">
        <v>38505</v>
      </c>
      <c r="C2920" s="90">
        <v>32874</v>
      </c>
      <c r="D2920" s="90">
        <v>2958465</v>
      </c>
    </row>
    <row r="2921" spans="1:4" ht="15">
      <c r="A2921" s="73">
        <v>3367</v>
      </c>
      <c r="B2921" s="73" t="s">
        <v>38506</v>
      </c>
      <c r="C2921" s="90">
        <v>32874</v>
      </c>
      <c r="D2921" s="90">
        <v>2958465</v>
      </c>
    </row>
    <row r="2922" spans="1:4" ht="15">
      <c r="A2922" s="73">
        <v>3368</v>
      </c>
      <c r="B2922" s="73" t="s">
        <v>38507</v>
      </c>
      <c r="C2922" s="90">
        <v>32874</v>
      </c>
      <c r="D2922" s="90">
        <v>2958465</v>
      </c>
    </row>
    <row r="2923" spans="1:4" ht="15">
      <c r="A2923" s="73">
        <v>3369</v>
      </c>
      <c r="B2923" s="73" t="s">
        <v>38508</v>
      </c>
      <c r="C2923" s="90">
        <v>32874</v>
      </c>
      <c r="D2923" s="90">
        <v>2958465</v>
      </c>
    </row>
    <row r="2924" spans="1:4" ht="15">
      <c r="A2924" s="73">
        <v>3370</v>
      </c>
      <c r="B2924" s="73" t="s">
        <v>38509</v>
      </c>
      <c r="C2924" s="90">
        <v>32874</v>
      </c>
      <c r="D2924" s="90">
        <v>2958465</v>
      </c>
    </row>
    <row r="2925" spans="1:4" ht="15">
      <c r="A2925" s="73">
        <v>3371</v>
      </c>
      <c r="B2925" s="73" t="s">
        <v>38510</v>
      </c>
      <c r="C2925" s="90">
        <v>32874</v>
      </c>
      <c r="D2925" s="90">
        <v>2958465</v>
      </c>
    </row>
    <row r="2926" spans="1:4" ht="15">
      <c r="A2926" s="73">
        <v>3372</v>
      </c>
      <c r="B2926" s="73" t="s">
        <v>38511</v>
      </c>
      <c r="C2926" s="90">
        <v>32874</v>
      </c>
      <c r="D2926" s="90">
        <v>2958465</v>
      </c>
    </row>
    <row r="2927" spans="1:4" ht="15">
      <c r="A2927" s="73">
        <v>3373</v>
      </c>
      <c r="B2927" s="73" t="s">
        <v>38512</v>
      </c>
      <c r="C2927" s="90">
        <v>32874</v>
      </c>
      <c r="D2927" s="90">
        <v>2958465</v>
      </c>
    </row>
    <row r="2928" spans="1:4" ht="15">
      <c r="A2928" s="73">
        <v>3374</v>
      </c>
      <c r="B2928" s="73" t="s">
        <v>38513</v>
      </c>
      <c r="C2928" s="90">
        <v>32874</v>
      </c>
      <c r="D2928" s="90">
        <v>2958465</v>
      </c>
    </row>
    <row r="2929" spans="1:4" ht="15">
      <c r="A2929" s="73">
        <v>3375</v>
      </c>
      <c r="B2929" s="73" t="s">
        <v>38514</v>
      </c>
      <c r="C2929" s="90">
        <v>32874</v>
      </c>
      <c r="D2929" s="90">
        <v>2958465</v>
      </c>
    </row>
    <row r="2930" spans="1:4" ht="15">
      <c r="A2930" s="73">
        <v>3376</v>
      </c>
      <c r="B2930" s="73" t="s">
        <v>38515</v>
      </c>
      <c r="C2930" s="90">
        <v>32874</v>
      </c>
      <c r="D2930" s="90">
        <v>2958465</v>
      </c>
    </row>
    <row r="2931" spans="1:4" ht="15">
      <c r="A2931" s="73">
        <v>3377</v>
      </c>
      <c r="B2931" s="73" t="s">
        <v>38516</v>
      </c>
      <c r="C2931" s="90">
        <v>32874</v>
      </c>
      <c r="D2931" s="90">
        <v>2958465</v>
      </c>
    </row>
    <row r="2932" spans="1:4" ht="15">
      <c r="A2932" s="73">
        <v>3378</v>
      </c>
      <c r="B2932" s="73" t="s">
        <v>38517</v>
      </c>
      <c r="C2932" s="90">
        <v>32874</v>
      </c>
      <c r="D2932" s="90">
        <v>2958465</v>
      </c>
    </row>
    <row r="2933" spans="1:4" ht="15">
      <c r="A2933" s="73">
        <v>3379</v>
      </c>
      <c r="B2933" s="73" t="s">
        <v>38518</v>
      </c>
      <c r="C2933" s="90">
        <v>32874</v>
      </c>
      <c r="D2933" s="90">
        <v>2958465</v>
      </c>
    </row>
    <row r="2934" spans="1:4" ht="15">
      <c r="A2934" s="73">
        <v>3380</v>
      </c>
      <c r="B2934" s="73" t="s">
        <v>38519</v>
      </c>
      <c r="C2934" s="90">
        <v>32874</v>
      </c>
      <c r="D2934" s="90">
        <v>2958465</v>
      </c>
    </row>
    <row r="2935" spans="1:4" ht="15">
      <c r="A2935" s="73">
        <v>3381</v>
      </c>
      <c r="B2935" s="73" t="s">
        <v>38520</v>
      </c>
      <c r="C2935" s="90">
        <v>32874</v>
      </c>
      <c r="D2935" s="90">
        <v>2958465</v>
      </c>
    </row>
    <row r="2936" spans="1:4" ht="15">
      <c r="A2936" s="73">
        <v>3382</v>
      </c>
      <c r="B2936" s="73" t="s">
        <v>38521</v>
      </c>
      <c r="C2936" s="90">
        <v>32874</v>
      </c>
      <c r="D2936" s="90">
        <v>2958465</v>
      </c>
    </row>
    <row r="2937" spans="1:4" ht="15">
      <c r="A2937" s="73">
        <v>3383</v>
      </c>
      <c r="B2937" s="73" t="s">
        <v>38522</v>
      </c>
      <c r="C2937" s="90">
        <v>32874</v>
      </c>
      <c r="D2937" s="90">
        <v>2958465</v>
      </c>
    </row>
    <row r="2938" spans="1:4" ht="15">
      <c r="A2938" s="73">
        <v>3384</v>
      </c>
      <c r="B2938" s="73" t="s">
        <v>38523</v>
      </c>
      <c r="C2938" s="90">
        <v>32874</v>
      </c>
      <c r="D2938" s="90">
        <v>2958465</v>
      </c>
    </row>
    <row r="2939" spans="1:4" ht="15">
      <c r="A2939" s="73">
        <v>3385</v>
      </c>
      <c r="B2939" s="73" t="s">
        <v>38524</v>
      </c>
      <c r="C2939" s="90">
        <v>32874</v>
      </c>
      <c r="D2939" s="90">
        <v>2958465</v>
      </c>
    </row>
    <row r="2940" spans="1:4" ht="15">
      <c r="A2940" s="73">
        <v>3386</v>
      </c>
      <c r="B2940" s="73" t="s">
        <v>38525</v>
      </c>
      <c r="C2940" s="90">
        <v>32874</v>
      </c>
      <c r="D2940" s="90">
        <v>2958465</v>
      </c>
    </row>
    <row r="2941" spans="1:4" ht="15">
      <c r="A2941" s="73">
        <v>3387</v>
      </c>
      <c r="B2941" s="73" t="s">
        <v>38526</v>
      </c>
      <c r="C2941" s="90">
        <v>32874</v>
      </c>
      <c r="D2941" s="90">
        <v>2958465</v>
      </c>
    </row>
    <row r="2942" spans="1:4" ht="15">
      <c r="A2942" s="73">
        <v>3388</v>
      </c>
      <c r="B2942" s="73" t="s">
        <v>38527</v>
      </c>
      <c r="C2942" s="90">
        <v>32874</v>
      </c>
      <c r="D2942" s="90">
        <v>2958465</v>
      </c>
    </row>
    <row r="2943" spans="1:4" ht="15">
      <c r="A2943" s="73">
        <v>3389</v>
      </c>
      <c r="B2943" s="73" t="s">
        <v>38528</v>
      </c>
      <c r="C2943" s="90">
        <v>32874</v>
      </c>
      <c r="D2943" s="90">
        <v>2958465</v>
      </c>
    </row>
    <row r="2944" spans="1:4" ht="15">
      <c r="A2944" s="73">
        <v>3390</v>
      </c>
      <c r="B2944" s="73" t="s">
        <v>38529</v>
      </c>
      <c r="C2944" s="90">
        <v>32874</v>
      </c>
      <c r="D2944" s="90">
        <v>2958465</v>
      </c>
    </row>
    <row r="2945" spans="1:4" ht="15">
      <c r="A2945" s="73">
        <v>3391</v>
      </c>
      <c r="B2945" s="73" t="s">
        <v>38530</v>
      </c>
      <c r="C2945" s="90">
        <v>32874</v>
      </c>
      <c r="D2945" s="90">
        <v>2958465</v>
      </c>
    </row>
    <row r="2946" spans="1:4" ht="15">
      <c r="A2946" s="73">
        <v>3392</v>
      </c>
      <c r="B2946" s="73" t="s">
        <v>38531</v>
      </c>
      <c r="C2946" s="90">
        <v>32874</v>
      </c>
      <c r="D2946" s="90">
        <v>2958465</v>
      </c>
    </row>
    <row r="2947" spans="1:4" ht="15">
      <c r="A2947" s="73">
        <v>3393</v>
      </c>
      <c r="B2947" s="73" t="s">
        <v>38532</v>
      </c>
      <c r="C2947" s="90">
        <v>32874</v>
      </c>
      <c r="D2947" s="90">
        <v>2958465</v>
      </c>
    </row>
    <row r="2948" spans="1:4" ht="15">
      <c r="A2948" s="73">
        <v>3394</v>
      </c>
      <c r="B2948" s="73" t="s">
        <v>38533</v>
      </c>
      <c r="C2948" s="90">
        <v>32874</v>
      </c>
      <c r="D2948" s="90">
        <v>2958465</v>
      </c>
    </row>
    <row r="2949" spans="1:4" ht="15">
      <c r="A2949" s="73">
        <v>3395</v>
      </c>
      <c r="B2949" s="73" t="s">
        <v>38534</v>
      </c>
      <c r="C2949" s="90">
        <v>32874</v>
      </c>
      <c r="D2949" s="90">
        <v>2958465</v>
      </c>
    </row>
    <row r="2950" spans="1:4" ht="15">
      <c r="A2950" s="73">
        <v>3396</v>
      </c>
      <c r="B2950" s="73" t="s">
        <v>38535</v>
      </c>
      <c r="C2950" s="90">
        <v>32874</v>
      </c>
      <c r="D2950" s="90">
        <v>2958465</v>
      </c>
    </row>
    <row r="2951" spans="1:4" ht="15">
      <c r="A2951" s="73">
        <v>3397</v>
      </c>
      <c r="B2951" s="73" t="s">
        <v>38536</v>
      </c>
      <c r="C2951" s="90">
        <v>32874</v>
      </c>
      <c r="D2951" s="90">
        <v>2958465</v>
      </c>
    </row>
    <row r="2952" spans="1:4" ht="15">
      <c r="A2952" s="73">
        <v>3398</v>
      </c>
      <c r="B2952" s="73" t="s">
        <v>38537</v>
      </c>
      <c r="C2952" s="90">
        <v>32874</v>
      </c>
      <c r="D2952" s="90">
        <v>2958465</v>
      </c>
    </row>
    <row r="2953" spans="1:4" ht="15">
      <c r="A2953" s="73">
        <v>3399</v>
      </c>
      <c r="B2953" s="73" t="s">
        <v>38538</v>
      </c>
      <c r="C2953" s="90">
        <v>32874</v>
      </c>
      <c r="D2953" s="90">
        <v>2958465</v>
      </c>
    </row>
    <row r="2954" spans="1:4" ht="15">
      <c r="A2954" s="73">
        <v>3400</v>
      </c>
      <c r="B2954" s="73" t="s">
        <v>38539</v>
      </c>
      <c r="C2954" s="90">
        <v>32874</v>
      </c>
      <c r="D2954" s="90">
        <v>2958465</v>
      </c>
    </row>
    <row r="2955" spans="1:4" ht="15">
      <c r="A2955" s="73">
        <v>3401</v>
      </c>
      <c r="B2955" s="73" t="s">
        <v>38540</v>
      </c>
      <c r="C2955" s="90">
        <v>32874</v>
      </c>
      <c r="D2955" s="90">
        <v>2958465</v>
      </c>
    </row>
    <row r="2956" spans="1:4" ht="15">
      <c r="A2956" s="73">
        <v>3402</v>
      </c>
      <c r="B2956" s="73" t="s">
        <v>38541</v>
      </c>
      <c r="C2956" s="90">
        <v>32874</v>
      </c>
      <c r="D2956" s="90">
        <v>2958465</v>
      </c>
    </row>
    <row r="2957" spans="1:4" ht="15">
      <c r="A2957" s="73">
        <v>3403</v>
      </c>
      <c r="B2957" s="73" t="s">
        <v>38542</v>
      </c>
      <c r="C2957" s="90">
        <v>32874</v>
      </c>
      <c r="D2957" s="90">
        <v>2958465</v>
      </c>
    </row>
    <row r="2958" spans="1:4" ht="15">
      <c r="A2958" s="73">
        <v>3404</v>
      </c>
      <c r="B2958" s="73" t="s">
        <v>38543</v>
      </c>
      <c r="C2958" s="90">
        <v>32874</v>
      </c>
      <c r="D2958" s="90">
        <v>2958465</v>
      </c>
    </row>
    <row r="2959" spans="1:4" ht="15">
      <c r="A2959" s="73">
        <v>3405</v>
      </c>
      <c r="B2959" s="73" t="s">
        <v>38544</v>
      </c>
      <c r="C2959" s="90">
        <v>32874</v>
      </c>
      <c r="D2959" s="90">
        <v>2958465</v>
      </c>
    </row>
    <row r="2960" spans="1:4" ht="15">
      <c r="A2960" s="73">
        <v>3406</v>
      </c>
      <c r="B2960" s="73" t="s">
        <v>38545</v>
      </c>
      <c r="C2960" s="90">
        <v>32874</v>
      </c>
      <c r="D2960" s="90">
        <v>2958465</v>
      </c>
    </row>
    <row r="2961" spans="1:4" ht="15">
      <c r="A2961" s="73">
        <v>3407</v>
      </c>
      <c r="B2961" s="73" t="s">
        <v>38546</v>
      </c>
      <c r="C2961" s="90">
        <v>32874</v>
      </c>
      <c r="D2961" s="90">
        <v>2958465</v>
      </c>
    </row>
    <row r="2962" spans="1:4" ht="15">
      <c r="A2962" s="73">
        <v>3408</v>
      </c>
      <c r="B2962" s="73" t="s">
        <v>38547</v>
      </c>
      <c r="C2962" s="90">
        <v>32874</v>
      </c>
      <c r="D2962" s="90">
        <v>2958465</v>
      </c>
    </row>
    <row r="2963" spans="1:4" ht="15">
      <c r="A2963" s="73">
        <v>3409</v>
      </c>
      <c r="B2963" s="73" t="s">
        <v>38548</v>
      </c>
      <c r="C2963" s="90">
        <v>32874</v>
      </c>
      <c r="D2963" s="90">
        <v>2958465</v>
      </c>
    </row>
    <row r="2964" spans="1:4" ht="15">
      <c r="A2964" s="73">
        <v>3410</v>
      </c>
      <c r="B2964" s="73" t="s">
        <v>38549</v>
      </c>
      <c r="C2964" s="90">
        <v>32874</v>
      </c>
      <c r="D2964" s="90">
        <v>2958465</v>
      </c>
    </row>
    <row r="2965" spans="1:4" ht="15">
      <c r="A2965" s="73">
        <v>3411</v>
      </c>
      <c r="B2965" s="73" t="s">
        <v>38550</v>
      </c>
      <c r="C2965" s="90">
        <v>32874</v>
      </c>
      <c r="D2965" s="90">
        <v>2958465</v>
      </c>
    </row>
    <row r="2966" spans="1:4" ht="15">
      <c r="A2966" s="73">
        <v>3412</v>
      </c>
      <c r="B2966" s="73" t="s">
        <v>38551</v>
      </c>
      <c r="C2966" s="90">
        <v>32874</v>
      </c>
      <c r="D2966" s="90">
        <v>2958465</v>
      </c>
    </row>
    <row r="2967" spans="1:4" ht="15">
      <c r="A2967" s="73">
        <v>3413</v>
      </c>
      <c r="B2967" s="73" t="s">
        <v>38552</v>
      </c>
      <c r="C2967" s="90">
        <v>32874</v>
      </c>
      <c r="D2967" s="90">
        <v>2958465</v>
      </c>
    </row>
    <row r="2968" spans="1:4" ht="15">
      <c r="A2968" s="73">
        <v>3414</v>
      </c>
      <c r="B2968" s="73" t="s">
        <v>38553</v>
      </c>
      <c r="C2968" s="90">
        <v>32874</v>
      </c>
      <c r="D2968" s="90">
        <v>2958465</v>
      </c>
    </row>
    <row r="2969" spans="1:4" ht="15">
      <c r="A2969" s="73">
        <v>3415</v>
      </c>
      <c r="B2969" s="73" t="s">
        <v>38554</v>
      </c>
      <c r="C2969" s="90">
        <v>32874</v>
      </c>
      <c r="D2969" s="90">
        <v>2958465</v>
      </c>
    </row>
    <row r="2970" spans="1:4" ht="15">
      <c r="A2970" s="73">
        <v>3416</v>
      </c>
      <c r="B2970" s="73" t="s">
        <v>38555</v>
      </c>
      <c r="C2970" s="90">
        <v>32874</v>
      </c>
      <c r="D2970" s="90">
        <v>2958465</v>
      </c>
    </row>
    <row r="2971" spans="1:4" ht="15">
      <c r="A2971" s="73">
        <v>3417</v>
      </c>
      <c r="B2971" s="73" t="s">
        <v>38556</v>
      </c>
      <c r="C2971" s="90">
        <v>32874</v>
      </c>
      <c r="D2971" s="90">
        <v>2958465</v>
      </c>
    </row>
    <row r="2972" spans="1:4" ht="15">
      <c r="A2972" s="73">
        <v>3418</v>
      </c>
      <c r="B2972" s="73" t="s">
        <v>38557</v>
      </c>
      <c r="C2972" s="90">
        <v>32874</v>
      </c>
      <c r="D2972" s="90">
        <v>2958465</v>
      </c>
    </row>
    <row r="2973" spans="1:4" ht="15">
      <c r="A2973" s="73">
        <v>3419</v>
      </c>
      <c r="B2973" s="73" t="s">
        <v>38558</v>
      </c>
      <c r="C2973" s="90">
        <v>32874</v>
      </c>
      <c r="D2973" s="90">
        <v>2958465</v>
      </c>
    </row>
    <row r="2974" spans="1:4" ht="15">
      <c r="A2974" s="73">
        <v>3420</v>
      </c>
      <c r="B2974" s="73" t="s">
        <v>38559</v>
      </c>
      <c r="C2974" s="90">
        <v>32874</v>
      </c>
      <c r="D2974" s="90">
        <v>2958465</v>
      </c>
    </row>
    <row r="2975" spans="1:4" ht="15">
      <c r="A2975" s="73">
        <v>3421</v>
      </c>
      <c r="B2975" s="73" t="s">
        <v>38560</v>
      </c>
      <c r="C2975" s="90">
        <v>32874</v>
      </c>
      <c r="D2975" s="90">
        <v>2958465</v>
      </c>
    </row>
    <row r="2976" spans="1:4" ht="15">
      <c r="A2976" s="73">
        <v>3422</v>
      </c>
      <c r="B2976" s="73" t="s">
        <v>38561</v>
      </c>
      <c r="C2976" s="90">
        <v>32874</v>
      </c>
      <c r="D2976" s="90">
        <v>2958465</v>
      </c>
    </row>
    <row r="2977" spans="1:4" ht="15">
      <c r="A2977" s="73">
        <v>3423</v>
      </c>
      <c r="B2977" s="73" t="s">
        <v>38562</v>
      </c>
      <c r="C2977" s="90">
        <v>32874</v>
      </c>
      <c r="D2977" s="90">
        <v>2958465</v>
      </c>
    </row>
    <row r="2978" spans="1:4" ht="15">
      <c r="A2978" s="73">
        <v>3424</v>
      </c>
      <c r="B2978" s="73" t="s">
        <v>38563</v>
      </c>
      <c r="C2978" s="90">
        <v>32874</v>
      </c>
      <c r="D2978" s="90">
        <v>2958465</v>
      </c>
    </row>
    <row r="2979" spans="1:4" ht="15">
      <c r="A2979" s="73">
        <v>3425</v>
      </c>
      <c r="B2979" s="73" t="s">
        <v>38564</v>
      </c>
      <c r="C2979" s="90">
        <v>32874</v>
      </c>
      <c r="D2979" s="90">
        <v>2958465</v>
      </c>
    </row>
    <row r="2980" spans="1:4" ht="15">
      <c r="A2980" s="73">
        <v>3426</v>
      </c>
      <c r="B2980" s="73" t="s">
        <v>38565</v>
      </c>
      <c r="C2980" s="90">
        <v>32874</v>
      </c>
      <c r="D2980" s="90">
        <v>2958465</v>
      </c>
    </row>
    <row r="2981" spans="1:4" ht="15">
      <c r="A2981" s="73">
        <v>3427</v>
      </c>
      <c r="B2981" s="73" t="s">
        <v>38566</v>
      </c>
      <c r="C2981" s="90">
        <v>32874</v>
      </c>
      <c r="D2981" s="90">
        <v>2958465</v>
      </c>
    </row>
    <row r="2982" spans="1:4" ht="15">
      <c r="A2982" s="73">
        <v>3428</v>
      </c>
      <c r="B2982" s="73" t="s">
        <v>38567</v>
      </c>
      <c r="C2982" s="90">
        <v>32874</v>
      </c>
      <c r="D2982" s="90">
        <v>2958465</v>
      </c>
    </row>
    <row r="2983" spans="1:4" ht="15">
      <c r="A2983" s="73">
        <v>3429</v>
      </c>
      <c r="B2983" s="73" t="s">
        <v>38568</v>
      </c>
      <c r="C2983" s="90">
        <v>32874</v>
      </c>
      <c r="D2983" s="90">
        <v>2958465</v>
      </c>
    </row>
    <row r="2984" spans="1:4" ht="15">
      <c r="A2984" s="73">
        <v>3430</v>
      </c>
      <c r="B2984" s="73" t="s">
        <v>38569</v>
      </c>
      <c r="C2984" s="90">
        <v>32874</v>
      </c>
      <c r="D2984" s="90">
        <v>2958465</v>
      </c>
    </row>
    <row r="2985" spans="1:4" ht="15">
      <c r="A2985" s="73">
        <v>3431</v>
      </c>
      <c r="B2985" s="73" t="s">
        <v>38570</v>
      </c>
      <c r="C2985" s="90">
        <v>32874</v>
      </c>
      <c r="D2985" s="90">
        <v>2958465</v>
      </c>
    </row>
    <row r="2986" spans="1:4" ht="15">
      <c r="A2986" s="73">
        <v>3432</v>
      </c>
      <c r="B2986" s="73" t="s">
        <v>38571</v>
      </c>
      <c r="C2986" s="90">
        <v>32874</v>
      </c>
      <c r="D2986" s="90">
        <v>2958465</v>
      </c>
    </row>
    <row r="2987" spans="1:4" ht="15">
      <c r="A2987" s="73">
        <v>3433</v>
      </c>
      <c r="B2987" s="73" t="s">
        <v>38572</v>
      </c>
      <c r="C2987" s="90">
        <v>32874</v>
      </c>
      <c r="D2987" s="90">
        <v>2958465</v>
      </c>
    </row>
    <row r="2988" spans="1:4" ht="15">
      <c r="A2988" s="73">
        <v>3434</v>
      </c>
      <c r="B2988" s="73" t="s">
        <v>38573</v>
      </c>
      <c r="C2988" s="90">
        <v>32874</v>
      </c>
      <c r="D2988" s="90">
        <v>2958465</v>
      </c>
    </row>
    <row r="2989" spans="1:4" ht="15">
      <c r="A2989" s="73">
        <v>3435</v>
      </c>
      <c r="B2989" s="73" t="s">
        <v>38574</v>
      </c>
      <c r="C2989" s="90">
        <v>32874</v>
      </c>
      <c r="D2989" s="90">
        <v>2958465</v>
      </c>
    </row>
    <row r="2990" spans="1:4" ht="15">
      <c r="A2990" s="73">
        <v>3436</v>
      </c>
      <c r="B2990" s="73" t="s">
        <v>38575</v>
      </c>
      <c r="C2990" s="90">
        <v>32874</v>
      </c>
      <c r="D2990" s="90">
        <v>2958465</v>
      </c>
    </row>
    <row r="2991" spans="1:4" ht="15">
      <c r="A2991" s="73">
        <v>3437</v>
      </c>
      <c r="B2991" s="73" t="s">
        <v>38576</v>
      </c>
      <c r="C2991" s="90">
        <v>32874</v>
      </c>
      <c r="D2991" s="90">
        <v>2958465</v>
      </c>
    </row>
    <row r="2992" spans="1:4" ht="15">
      <c r="A2992" s="73">
        <v>3438</v>
      </c>
      <c r="B2992" s="73" t="s">
        <v>38577</v>
      </c>
      <c r="C2992" s="90">
        <v>32874</v>
      </c>
      <c r="D2992" s="90">
        <v>2958465</v>
      </c>
    </row>
    <row r="2993" spans="1:4" ht="15">
      <c r="A2993" s="73">
        <v>3439</v>
      </c>
      <c r="B2993" s="73" t="s">
        <v>38578</v>
      </c>
      <c r="C2993" s="90">
        <v>32874</v>
      </c>
      <c r="D2993" s="90">
        <v>2958465</v>
      </c>
    </row>
    <row r="2994" spans="1:4" ht="15">
      <c r="A2994" s="73">
        <v>3440</v>
      </c>
      <c r="B2994" s="73" t="s">
        <v>38579</v>
      </c>
      <c r="C2994" s="90">
        <v>32874</v>
      </c>
      <c r="D2994" s="90">
        <v>2958465</v>
      </c>
    </row>
    <row r="2995" spans="1:4" ht="15">
      <c r="A2995" s="73">
        <v>3441</v>
      </c>
      <c r="B2995" s="73" t="s">
        <v>38580</v>
      </c>
      <c r="C2995" s="90">
        <v>32874</v>
      </c>
      <c r="D2995" s="90">
        <v>2958465</v>
      </c>
    </row>
    <row r="2996" spans="1:4" ht="15">
      <c r="A2996" s="73">
        <v>3442</v>
      </c>
      <c r="B2996" s="73" t="s">
        <v>38581</v>
      </c>
      <c r="C2996" s="90">
        <v>32874</v>
      </c>
      <c r="D2996" s="90">
        <v>2958465</v>
      </c>
    </row>
    <row r="2997" spans="1:4" ht="15">
      <c r="A2997" s="73">
        <v>3443</v>
      </c>
      <c r="B2997" s="73" t="s">
        <v>38582</v>
      </c>
      <c r="C2997" s="90">
        <v>32874</v>
      </c>
      <c r="D2997" s="90">
        <v>2958465</v>
      </c>
    </row>
    <row r="2998" spans="1:4" ht="15">
      <c r="A2998" s="73">
        <v>3444</v>
      </c>
      <c r="B2998" s="73" t="s">
        <v>38583</v>
      </c>
      <c r="C2998" s="90">
        <v>32874</v>
      </c>
      <c r="D2998" s="90">
        <v>2958465</v>
      </c>
    </row>
    <row r="2999" spans="1:4" ht="15">
      <c r="A2999" s="73">
        <v>3445</v>
      </c>
      <c r="B2999" s="73" t="s">
        <v>38584</v>
      </c>
      <c r="C2999" s="90">
        <v>32874</v>
      </c>
      <c r="D2999" s="90">
        <v>2958465</v>
      </c>
    </row>
    <row r="3000" spans="1:4" ht="15">
      <c r="A3000" s="73">
        <v>3446</v>
      </c>
      <c r="B3000" s="73" t="s">
        <v>38585</v>
      </c>
      <c r="C3000" s="90">
        <v>32874</v>
      </c>
      <c r="D3000" s="90">
        <v>2958465</v>
      </c>
    </row>
    <row r="3001" spans="1:4" ht="15">
      <c r="A3001" s="73">
        <v>3447</v>
      </c>
      <c r="B3001" s="73" t="s">
        <v>38586</v>
      </c>
      <c r="C3001" s="90">
        <v>32874</v>
      </c>
      <c r="D3001" s="90">
        <v>2958465</v>
      </c>
    </row>
    <row r="3002" spans="1:4" ht="15">
      <c r="A3002" s="73">
        <v>3448</v>
      </c>
      <c r="B3002" s="73" t="s">
        <v>38587</v>
      </c>
      <c r="C3002" s="90">
        <v>32874</v>
      </c>
      <c r="D3002" s="90">
        <v>2958465</v>
      </c>
    </row>
    <row r="3003" spans="1:4" ht="15">
      <c r="A3003" s="73">
        <v>3449</v>
      </c>
      <c r="B3003" s="73" t="s">
        <v>38588</v>
      </c>
      <c r="C3003" s="90">
        <v>32874</v>
      </c>
      <c r="D3003" s="90">
        <v>2958465</v>
      </c>
    </row>
    <row r="3004" spans="1:4" ht="15">
      <c r="A3004" s="73">
        <v>3450</v>
      </c>
      <c r="B3004" s="73" t="s">
        <v>38589</v>
      </c>
      <c r="C3004" s="90">
        <v>32874</v>
      </c>
      <c r="D3004" s="90">
        <v>2958465</v>
      </c>
    </row>
    <row r="3005" spans="1:4" ht="15">
      <c r="A3005" s="73">
        <v>3451</v>
      </c>
      <c r="B3005" s="73" t="s">
        <v>2389</v>
      </c>
      <c r="C3005" s="90">
        <v>32874</v>
      </c>
      <c r="D3005" s="90">
        <v>2958465</v>
      </c>
    </row>
    <row r="3006" spans="1:4" ht="15">
      <c r="A3006" s="73">
        <v>3452</v>
      </c>
      <c r="B3006" s="73" t="s">
        <v>38590</v>
      </c>
      <c r="C3006" s="90">
        <v>32874</v>
      </c>
      <c r="D3006" s="90">
        <v>2958465</v>
      </c>
    </row>
    <row r="3007" spans="1:4" ht="15">
      <c r="A3007" s="73">
        <v>3453</v>
      </c>
      <c r="B3007" s="73" t="s">
        <v>38591</v>
      </c>
      <c r="C3007" s="90">
        <v>32874</v>
      </c>
      <c r="D3007" s="90">
        <v>2958465</v>
      </c>
    </row>
    <row r="3008" spans="1:4" ht="15">
      <c r="A3008" s="73">
        <v>3454</v>
      </c>
      <c r="B3008" s="73" t="s">
        <v>38592</v>
      </c>
      <c r="C3008" s="90">
        <v>32874</v>
      </c>
      <c r="D3008" s="90">
        <v>2958465</v>
      </c>
    </row>
    <row r="3009" spans="1:4" ht="15">
      <c r="A3009" s="73">
        <v>3455</v>
      </c>
      <c r="B3009" s="73" t="s">
        <v>38593</v>
      </c>
      <c r="C3009" s="90">
        <v>32874</v>
      </c>
      <c r="D3009" s="90">
        <v>2958465</v>
      </c>
    </row>
    <row r="3010" spans="1:4" ht="15">
      <c r="A3010" s="73">
        <v>3456</v>
      </c>
      <c r="B3010" s="73" t="s">
        <v>38594</v>
      </c>
      <c r="C3010" s="90">
        <v>32874</v>
      </c>
      <c r="D3010" s="90">
        <v>2958465</v>
      </c>
    </row>
    <row r="3011" spans="1:4" ht="15">
      <c r="A3011" s="73">
        <v>3457</v>
      </c>
      <c r="B3011" s="73" t="s">
        <v>38595</v>
      </c>
      <c r="C3011" s="90">
        <v>32874</v>
      </c>
      <c r="D3011" s="90">
        <v>2958465</v>
      </c>
    </row>
    <row r="3012" spans="1:4" ht="15">
      <c r="A3012" s="73">
        <v>3458</v>
      </c>
      <c r="B3012" s="73" t="s">
        <v>38596</v>
      </c>
      <c r="C3012" s="90">
        <v>32874</v>
      </c>
      <c r="D3012" s="90">
        <v>2958465</v>
      </c>
    </row>
    <row r="3013" spans="1:4" ht="15">
      <c r="A3013" s="73">
        <v>3459</v>
      </c>
      <c r="B3013" s="73" t="s">
        <v>38597</v>
      </c>
      <c r="C3013" s="90">
        <v>32874</v>
      </c>
      <c r="D3013" s="90">
        <v>2958465</v>
      </c>
    </row>
    <row r="3014" spans="1:4" ht="15">
      <c r="A3014" s="73">
        <v>3460</v>
      </c>
      <c r="B3014" s="73" t="s">
        <v>38598</v>
      </c>
      <c r="C3014" s="90">
        <v>32874</v>
      </c>
      <c r="D3014" s="90">
        <v>2958465</v>
      </c>
    </row>
    <row r="3015" spans="1:4" ht="15">
      <c r="A3015" s="73">
        <v>3461</v>
      </c>
      <c r="B3015" s="73" t="s">
        <v>38599</v>
      </c>
      <c r="C3015" s="90">
        <v>32874</v>
      </c>
      <c r="D3015" s="90">
        <v>2958465</v>
      </c>
    </row>
    <row r="3016" spans="1:4" ht="15">
      <c r="A3016" s="73">
        <v>3462</v>
      </c>
      <c r="B3016" s="73" t="s">
        <v>38600</v>
      </c>
      <c r="C3016" s="90">
        <v>32874</v>
      </c>
      <c r="D3016" s="90">
        <v>2958465</v>
      </c>
    </row>
    <row r="3017" spans="1:4" ht="15">
      <c r="A3017" s="73">
        <v>3463</v>
      </c>
      <c r="B3017" s="73" t="s">
        <v>38601</v>
      </c>
      <c r="C3017" s="90">
        <v>32874</v>
      </c>
      <c r="D3017" s="90">
        <v>2958465</v>
      </c>
    </row>
    <row r="3018" spans="1:4" ht="15">
      <c r="A3018" s="73">
        <v>3464</v>
      </c>
      <c r="B3018" s="73" t="s">
        <v>38602</v>
      </c>
      <c r="C3018" s="90">
        <v>32874</v>
      </c>
      <c r="D3018" s="90">
        <v>2958465</v>
      </c>
    </row>
    <row r="3019" spans="1:4" ht="15">
      <c r="A3019" s="73">
        <v>3465</v>
      </c>
      <c r="B3019" s="73" t="s">
        <v>38603</v>
      </c>
      <c r="C3019" s="90">
        <v>32874</v>
      </c>
      <c r="D3019" s="90">
        <v>2958465</v>
      </c>
    </row>
    <row r="3020" spans="1:4" ht="15">
      <c r="A3020" s="73">
        <v>3466</v>
      </c>
      <c r="B3020" s="73" t="s">
        <v>38604</v>
      </c>
      <c r="C3020" s="90">
        <v>32874</v>
      </c>
      <c r="D3020" s="90">
        <v>2958465</v>
      </c>
    </row>
    <row r="3021" spans="1:4" ht="15">
      <c r="A3021" s="73">
        <v>3467</v>
      </c>
      <c r="B3021" s="73" t="s">
        <v>38605</v>
      </c>
      <c r="C3021" s="90">
        <v>32874</v>
      </c>
      <c r="D3021" s="90">
        <v>2958465</v>
      </c>
    </row>
    <row r="3022" spans="1:4" ht="15">
      <c r="A3022" s="73">
        <v>3468</v>
      </c>
      <c r="B3022" s="73" t="s">
        <v>38606</v>
      </c>
      <c r="C3022" s="90">
        <v>32874</v>
      </c>
      <c r="D3022" s="90">
        <v>2958465</v>
      </c>
    </row>
    <row r="3023" spans="1:4" ht="15">
      <c r="A3023" s="73">
        <v>3469</v>
      </c>
      <c r="B3023" s="73" t="s">
        <v>38607</v>
      </c>
      <c r="C3023" s="90">
        <v>32874</v>
      </c>
      <c r="D3023" s="90">
        <v>2958465</v>
      </c>
    </row>
    <row r="3024" spans="1:4" ht="15">
      <c r="A3024" s="73">
        <v>3470</v>
      </c>
      <c r="B3024" s="73" t="s">
        <v>38608</v>
      </c>
      <c r="C3024" s="90">
        <v>32874</v>
      </c>
      <c r="D3024" s="90">
        <v>2958465</v>
      </c>
    </row>
    <row r="3025" spans="1:4" ht="15">
      <c r="A3025" s="73">
        <v>3471</v>
      </c>
      <c r="B3025" s="73" t="s">
        <v>38609</v>
      </c>
      <c r="C3025" s="90">
        <v>32874</v>
      </c>
      <c r="D3025" s="90">
        <v>2958465</v>
      </c>
    </row>
    <row r="3026" spans="1:4" ht="15">
      <c r="A3026" s="73">
        <v>3472</v>
      </c>
      <c r="B3026" s="73" t="s">
        <v>38610</v>
      </c>
      <c r="C3026" s="90">
        <v>32874</v>
      </c>
      <c r="D3026" s="90">
        <v>2958465</v>
      </c>
    </row>
    <row r="3027" spans="1:4" ht="15">
      <c r="A3027" s="73">
        <v>3473</v>
      </c>
      <c r="B3027" s="73" t="s">
        <v>38611</v>
      </c>
      <c r="C3027" s="90">
        <v>32874</v>
      </c>
      <c r="D3027" s="90">
        <v>2958465</v>
      </c>
    </row>
    <row r="3028" spans="1:4" ht="15">
      <c r="A3028" s="73">
        <v>3474</v>
      </c>
      <c r="B3028" s="73" t="s">
        <v>38612</v>
      </c>
      <c r="C3028" s="90">
        <v>32874</v>
      </c>
      <c r="D3028" s="90">
        <v>2958465</v>
      </c>
    </row>
    <row r="3029" spans="1:4" ht="15">
      <c r="A3029" s="73">
        <v>3475</v>
      </c>
      <c r="B3029" s="73" t="s">
        <v>38613</v>
      </c>
      <c r="C3029" s="90">
        <v>32874</v>
      </c>
      <c r="D3029" s="90">
        <v>2958465</v>
      </c>
    </row>
    <row r="3030" spans="1:4" ht="15">
      <c r="A3030" s="73">
        <v>3476</v>
      </c>
      <c r="B3030" s="73" t="s">
        <v>38614</v>
      </c>
      <c r="C3030" s="90">
        <v>32874</v>
      </c>
      <c r="D3030" s="90">
        <v>2958465</v>
      </c>
    </row>
    <row r="3031" spans="1:4" ht="15">
      <c r="A3031" s="73">
        <v>3477</v>
      </c>
      <c r="B3031" s="73" t="s">
        <v>38615</v>
      </c>
      <c r="C3031" s="90">
        <v>32874</v>
      </c>
      <c r="D3031" s="90">
        <v>2958465</v>
      </c>
    </row>
    <row r="3032" spans="1:4" ht="15">
      <c r="A3032" s="73">
        <v>3478</v>
      </c>
      <c r="B3032" s="73" t="s">
        <v>2385</v>
      </c>
      <c r="C3032" s="90">
        <v>32874</v>
      </c>
      <c r="D3032" s="90">
        <v>2958465</v>
      </c>
    </row>
    <row r="3033" spans="1:4" ht="15">
      <c r="A3033" s="73">
        <v>3479</v>
      </c>
      <c r="B3033" s="73" t="s">
        <v>38616</v>
      </c>
      <c r="C3033" s="90">
        <v>32874</v>
      </c>
      <c r="D3033" s="90">
        <v>2958465</v>
      </c>
    </row>
    <row r="3034" spans="1:4" ht="15">
      <c r="A3034" s="73">
        <v>3480</v>
      </c>
      <c r="B3034" s="73" t="s">
        <v>38617</v>
      </c>
      <c r="C3034" s="90">
        <v>32874</v>
      </c>
      <c r="D3034" s="90">
        <v>2958465</v>
      </c>
    </row>
    <row r="3035" spans="1:4" ht="15">
      <c r="A3035" s="73">
        <v>3481</v>
      </c>
      <c r="B3035" s="73" t="s">
        <v>38618</v>
      </c>
      <c r="C3035" s="90">
        <v>32874</v>
      </c>
      <c r="D3035" s="90">
        <v>2958465</v>
      </c>
    </row>
    <row r="3036" spans="1:4" ht="15">
      <c r="A3036" s="73">
        <v>3482</v>
      </c>
      <c r="B3036" s="73" t="s">
        <v>38619</v>
      </c>
      <c r="C3036" s="90">
        <v>32874</v>
      </c>
      <c r="D3036" s="90">
        <v>2958465</v>
      </c>
    </row>
    <row r="3037" spans="1:4" ht="15">
      <c r="A3037" s="73">
        <v>3483</v>
      </c>
      <c r="B3037" s="73" t="s">
        <v>38620</v>
      </c>
      <c r="C3037" s="90">
        <v>32874</v>
      </c>
      <c r="D3037" s="90">
        <v>2958465</v>
      </c>
    </row>
    <row r="3038" spans="1:4" ht="15">
      <c r="A3038" s="73">
        <v>3484</v>
      </c>
      <c r="B3038" s="73" t="s">
        <v>38621</v>
      </c>
      <c r="C3038" s="90">
        <v>32874</v>
      </c>
      <c r="D3038" s="90">
        <v>2958465</v>
      </c>
    </row>
    <row r="3039" spans="1:4" ht="15">
      <c r="A3039" s="73">
        <v>3485</v>
      </c>
      <c r="B3039" s="73" t="s">
        <v>38622</v>
      </c>
      <c r="C3039" s="90">
        <v>32874</v>
      </c>
      <c r="D3039" s="90">
        <v>2958465</v>
      </c>
    </row>
    <row r="3040" spans="1:4" ht="15">
      <c r="A3040" s="73">
        <v>3486</v>
      </c>
      <c r="B3040" s="73" t="s">
        <v>38623</v>
      </c>
      <c r="C3040" s="90">
        <v>32874</v>
      </c>
      <c r="D3040" s="90">
        <v>2958465</v>
      </c>
    </row>
    <row r="3041" spans="1:4" ht="15">
      <c r="A3041" s="73">
        <v>3487</v>
      </c>
      <c r="B3041" s="73" t="s">
        <v>38624</v>
      </c>
      <c r="C3041" s="90">
        <v>32874</v>
      </c>
      <c r="D3041" s="90">
        <v>2958465</v>
      </c>
    </row>
    <row r="3042" spans="1:4" ht="15">
      <c r="A3042" s="73">
        <v>3488</v>
      </c>
      <c r="B3042" s="73" t="s">
        <v>38625</v>
      </c>
      <c r="C3042" s="90">
        <v>32874</v>
      </c>
      <c r="D3042" s="90">
        <v>2958465</v>
      </c>
    </row>
    <row r="3043" spans="1:4" ht="15">
      <c r="A3043" s="73">
        <v>3489</v>
      </c>
      <c r="B3043" s="73" t="s">
        <v>38626</v>
      </c>
      <c r="C3043" s="90">
        <v>32874</v>
      </c>
      <c r="D3043" s="90">
        <v>2958465</v>
      </c>
    </row>
    <row r="3044" spans="1:4" ht="15">
      <c r="A3044" s="73">
        <v>3490</v>
      </c>
      <c r="B3044" s="73" t="s">
        <v>38627</v>
      </c>
      <c r="C3044" s="90">
        <v>32874</v>
      </c>
      <c r="D3044" s="90">
        <v>2958465</v>
      </c>
    </row>
    <row r="3045" spans="1:4" ht="15">
      <c r="A3045" s="73">
        <v>3491</v>
      </c>
      <c r="B3045" s="73" t="s">
        <v>38628</v>
      </c>
      <c r="C3045" s="90">
        <v>32874</v>
      </c>
      <c r="D3045" s="90">
        <v>2958465</v>
      </c>
    </row>
    <row r="3046" spans="1:4" ht="15">
      <c r="A3046" s="73">
        <v>3492</v>
      </c>
      <c r="B3046" s="73" t="s">
        <v>38629</v>
      </c>
      <c r="C3046" s="90">
        <v>32874</v>
      </c>
      <c r="D3046" s="90">
        <v>2958465</v>
      </c>
    </row>
    <row r="3047" spans="1:4" ht="15">
      <c r="A3047" s="73">
        <v>3493</v>
      </c>
      <c r="B3047" s="73" t="s">
        <v>38630</v>
      </c>
      <c r="C3047" s="90">
        <v>32874</v>
      </c>
      <c r="D3047" s="90">
        <v>2958465</v>
      </c>
    </row>
    <row r="3048" spans="1:4" ht="15">
      <c r="A3048" s="73">
        <v>3494</v>
      </c>
      <c r="B3048" s="73">
        <v>350</v>
      </c>
      <c r="C3048" s="90">
        <v>32874</v>
      </c>
      <c r="D3048" s="90">
        <v>2958465</v>
      </c>
    </row>
    <row r="3049" spans="1:4" ht="15">
      <c r="A3049" s="73">
        <v>3495</v>
      </c>
      <c r="B3049" s="73">
        <v>499</v>
      </c>
      <c r="C3049" s="90">
        <v>32874</v>
      </c>
      <c r="D3049" s="90">
        <v>2958465</v>
      </c>
    </row>
    <row r="3050" spans="1:4" ht="15">
      <c r="A3050" s="73">
        <v>3496</v>
      </c>
      <c r="B3050" s="73">
        <v>501</v>
      </c>
      <c r="C3050" s="90">
        <v>32874</v>
      </c>
      <c r="D3050" s="90">
        <v>2958465</v>
      </c>
    </row>
    <row r="3051" spans="1:4" ht="15">
      <c r="A3051" s="73">
        <v>3497</v>
      </c>
      <c r="B3051" s="73">
        <v>600</v>
      </c>
      <c r="C3051" s="90">
        <v>32874</v>
      </c>
      <c r="D3051" s="90">
        <v>2958465</v>
      </c>
    </row>
    <row r="3052" spans="1:4" ht="15">
      <c r="A3052" s="73">
        <v>3498</v>
      </c>
      <c r="B3052" s="73" t="s">
        <v>38631</v>
      </c>
      <c r="C3052" s="90">
        <v>32874</v>
      </c>
      <c r="D3052" s="90">
        <v>2958465</v>
      </c>
    </row>
    <row r="3053" spans="1:4" ht="15">
      <c r="A3053" s="73">
        <v>3499</v>
      </c>
      <c r="B3053" s="73" t="s">
        <v>2390</v>
      </c>
      <c r="C3053" s="90">
        <v>32874</v>
      </c>
      <c r="D3053" s="90">
        <v>2958465</v>
      </c>
    </row>
    <row r="3054" spans="1:4" ht="15">
      <c r="A3054" s="73">
        <v>3500</v>
      </c>
      <c r="B3054" s="73" t="s">
        <v>38632</v>
      </c>
      <c r="C3054" s="90">
        <v>32874</v>
      </c>
      <c r="D3054" s="90">
        <v>2958465</v>
      </c>
    </row>
    <row r="3055" spans="1:4" ht="15">
      <c r="A3055" s="73">
        <v>3501</v>
      </c>
      <c r="B3055" s="73" t="s">
        <v>38633</v>
      </c>
      <c r="C3055" s="90">
        <v>32874</v>
      </c>
      <c r="D3055" s="90">
        <v>2958465</v>
      </c>
    </row>
    <row r="3056" spans="1:4" ht="15">
      <c r="A3056" s="73">
        <v>3502</v>
      </c>
      <c r="B3056" s="73" t="s">
        <v>2391</v>
      </c>
      <c r="C3056" s="90">
        <v>32874</v>
      </c>
      <c r="D3056" s="90">
        <v>2958465</v>
      </c>
    </row>
    <row r="3057" spans="1:4" ht="15">
      <c r="A3057" s="73">
        <v>3503</v>
      </c>
      <c r="B3057" s="73" t="s">
        <v>2392</v>
      </c>
      <c r="C3057" s="90">
        <v>32874</v>
      </c>
      <c r="D3057" s="90">
        <v>2958465</v>
      </c>
    </row>
    <row r="3058" spans="1:4" ht="15">
      <c r="A3058" s="73">
        <v>3504</v>
      </c>
      <c r="B3058" s="73" t="s">
        <v>38634</v>
      </c>
      <c r="C3058" s="90">
        <v>32874</v>
      </c>
      <c r="D3058" s="90">
        <v>2958465</v>
      </c>
    </row>
    <row r="3059" spans="1:4" ht="15">
      <c r="A3059" s="73">
        <v>3505</v>
      </c>
      <c r="B3059" s="73" t="s">
        <v>38635</v>
      </c>
      <c r="C3059" s="90">
        <v>32874</v>
      </c>
      <c r="D3059" s="90">
        <v>2958465</v>
      </c>
    </row>
    <row r="3060" spans="1:4" ht="15">
      <c r="A3060" s="73">
        <v>3506</v>
      </c>
      <c r="B3060" s="73" t="s">
        <v>2393</v>
      </c>
      <c r="C3060" s="90">
        <v>32874</v>
      </c>
      <c r="D3060" s="90">
        <v>2958465</v>
      </c>
    </row>
    <row r="3061" spans="1:4" ht="15">
      <c r="A3061" s="73">
        <v>3507</v>
      </c>
      <c r="B3061" s="73" t="s">
        <v>38636</v>
      </c>
      <c r="C3061" s="90">
        <v>32874</v>
      </c>
      <c r="D3061" s="90">
        <v>2958465</v>
      </c>
    </row>
    <row r="3062" spans="1:4" ht="15">
      <c r="A3062" s="73">
        <v>3508</v>
      </c>
      <c r="B3062" s="73" t="s">
        <v>38637</v>
      </c>
      <c r="C3062" s="90">
        <v>32874</v>
      </c>
      <c r="D3062" s="90">
        <v>2958465</v>
      </c>
    </row>
    <row r="3063" spans="1:4" ht="15">
      <c r="A3063" s="73">
        <v>3509</v>
      </c>
      <c r="B3063" s="73" t="s">
        <v>2394</v>
      </c>
      <c r="C3063" s="90">
        <v>32874</v>
      </c>
      <c r="D3063" s="90">
        <v>2958465</v>
      </c>
    </row>
    <row r="3064" spans="1:4" ht="15">
      <c r="A3064" s="73">
        <v>3510</v>
      </c>
      <c r="B3064" s="73" t="s">
        <v>38638</v>
      </c>
      <c r="C3064" s="90">
        <v>32874</v>
      </c>
      <c r="D3064" s="90">
        <v>2958465</v>
      </c>
    </row>
    <row r="3065" spans="1:4" ht="15">
      <c r="A3065" s="73">
        <v>3511</v>
      </c>
      <c r="B3065" s="73" t="s">
        <v>38639</v>
      </c>
      <c r="C3065" s="90">
        <v>32874</v>
      </c>
      <c r="D3065" s="90">
        <v>2958465</v>
      </c>
    </row>
    <row r="3066" spans="1:4" ht="15">
      <c r="A3066" s="73">
        <v>3512</v>
      </c>
      <c r="B3066" s="73" t="s">
        <v>38640</v>
      </c>
      <c r="C3066" s="90">
        <v>32874</v>
      </c>
      <c r="D3066" s="90">
        <v>2958465</v>
      </c>
    </row>
    <row r="3067" spans="1:4" ht="15">
      <c r="A3067" s="73">
        <v>3513</v>
      </c>
      <c r="B3067" s="73" t="s">
        <v>38641</v>
      </c>
      <c r="C3067" s="90">
        <v>32874</v>
      </c>
      <c r="D3067" s="90">
        <v>2958465</v>
      </c>
    </row>
    <row r="3068" spans="1:4" ht="15">
      <c r="A3068" s="73">
        <v>3514</v>
      </c>
      <c r="B3068" s="73" t="s">
        <v>38642</v>
      </c>
      <c r="C3068" s="90">
        <v>32874</v>
      </c>
      <c r="D3068" s="90">
        <v>2958465</v>
      </c>
    </row>
    <row r="3069" spans="1:4" ht="15">
      <c r="A3069" s="73">
        <v>3515</v>
      </c>
      <c r="B3069" s="73" t="s">
        <v>38643</v>
      </c>
      <c r="C3069" s="90">
        <v>32874</v>
      </c>
      <c r="D3069" s="90">
        <v>2958465</v>
      </c>
    </row>
    <row r="3070" spans="1:4" ht="15">
      <c r="A3070" s="73">
        <v>3516</v>
      </c>
      <c r="B3070" s="73" t="s">
        <v>38644</v>
      </c>
      <c r="C3070" s="90">
        <v>32874</v>
      </c>
      <c r="D3070" s="90">
        <v>2958465</v>
      </c>
    </row>
    <row r="3071" spans="1:4" ht="15">
      <c r="A3071" s="73">
        <v>3517</v>
      </c>
      <c r="B3071" s="73" t="s">
        <v>38645</v>
      </c>
      <c r="C3071" s="90">
        <v>32874</v>
      </c>
      <c r="D3071" s="90">
        <v>2958465</v>
      </c>
    </row>
    <row r="3072" spans="1:4" ht="15">
      <c r="A3072" s="73">
        <v>3518</v>
      </c>
      <c r="B3072" s="73" t="s">
        <v>38646</v>
      </c>
      <c r="C3072" s="90">
        <v>32874</v>
      </c>
      <c r="D3072" s="90">
        <v>2958465</v>
      </c>
    </row>
    <row r="3073" spans="1:4" ht="15">
      <c r="A3073" s="73">
        <v>3519</v>
      </c>
      <c r="B3073" s="73" t="s">
        <v>38647</v>
      </c>
      <c r="C3073" s="90">
        <v>32874</v>
      </c>
      <c r="D3073" s="90">
        <v>2958465</v>
      </c>
    </row>
    <row r="3074" spans="1:4" ht="15">
      <c r="A3074" s="73">
        <v>3520</v>
      </c>
      <c r="B3074" s="73" t="s">
        <v>2395</v>
      </c>
      <c r="C3074" s="90">
        <v>32874</v>
      </c>
      <c r="D3074" s="90">
        <v>2958465</v>
      </c>
    </row>
    <row r="3075" spans="1:4" ht="15">
      <c r="A3075" s="73">
        <v>3521</v>
      </c>
      <c r="B3075" s="73" t="s">
        <v>2396</v>
      </c>
      <c r="C3075" s="90">
        <v>32874</v>
      </c>
      <c r="D3075" s="90">
        <v>2958465</v>
      </c>
    </row>
    <row r="3076" spans="1:4" ht="15">
      <c r="A3076" s="73">
        <v>3522</v>
      </c>
      <c r="B3076" s="73">
        <v>125</v>
      </c>
      <c r="C3076" s="90">
        <v>32874</v>
      </c>
      <c r="D3076" s="90">
        <v>2958465</v>
      </c>
    </row>
    <row r="3077" spans="1:4" ht="15">
      <c r="A3077" s="73">
        <v>3523</v>
      </c>
      <c r="B3077" s="73">
        <v>250</v>
      </c>
      <c r="C3077" s="90">
        <v>32874</v>
      </c>
      <c r="D3077" s="90">
        <v>2958465</v>
      </c>
    </row>
    <row r="3078" spans="1:4" ht="15">
      <c r="A3078" s="73">
        <v>3524</v>
      </c>
      <c r="B3078" s="73">
        <v>260</v>
      </c>
      <c r="C3078" s="90">
        <v>32874</v>
      </c>
      <c r="D3078" s="90">
        <v>2958465</v>
      </c>
    </row>
    <row r="3079" spans="1:4" ht="15">
      <c r="A3079" s="73">
        <v>3525</v>
      </c>
      <c r="B3079" s="73">
        <v>350</v>
      </c>
      <c r="C3079" s="90">
        <v>32874</v>
      </c>
      <c r="D3079" s="90">
        <v>2958465</v>
      </c>
    </row>
    <row r="3080" spans="1:4" ht="15">
      <c r="A3080" s="73">
        <v>3526</v>
      </c>
      <c r="B3080" s="73">
        <v>360</v>
      </c>
      <c r="C3080" s="90">
        <v>32874</v>
      </c>
      <c r="D3080" s="90">
        <v>2958465</v>
      </c>
    </row>
    <row r="3081" spans="1:4" ht="15">
      <c r="A3081" s="73">
        <v>3527</v>
      </c>
      <c r="B3081" s="73">
        <v>510</v>
      </c>
      <c r="C3081" s="90">
        <v>32874</v>
      </c>
      <c r="D3081" s="90">
        <v>2958465</v>
      </c>
    </row>
    <row r="3082" spans="1:4" ht="15">
      <c r="A3082" s="73">
        <v>3528</v>
      </c>
      <c r="B3082" s="73">
        <v>610</v>
      </c>
      <c r="C3082" s="90">
        <v>32874</v>
      </c>
      <c r="D3082" s="90">
        <v>2958465</v>
      </c>
    </row>
    <row r="3083" spans="1:4" ht="15">
      <c r="A3083" s="73">
        <v>3529</v>
      </c>
      <c r="B3083" s="73" t="s">
        <v>2166</v>
      </c>
      <c r="C3083" s="90">
        <v>32874</v>
      </c>
      <c r="D3083" s="90">
        <v>2958465</v>
      </c>
    </row>
    <row r="3084" spans="1:4" ht="15">
      <c r="A3084" s="73">
        <v>3530</v>
      </c>
      <c r="B3084" s="73" t="s">
        <v>38648</v>
      </c>
      <c r="C3084" s="90">
        <v>32874</v>
      </c>
      <c r="D3084" s="90">
        <v>2958465</v>
      </c>
    </row>
    <row r="3085" spans="1:4" ht="15">
      <c r="A3085" s="73">
        <v>3531</v>
      </c>
      <c r="B3085" s="73" t="s">
        <v>2390</v>
      </c>
      <c r="C3085" s="90">
        <v>32874</v>
      </c>
      <c r="D3085" s="90">
        <v>2958465</v>
      </c>
    </row>
    <row r="3086" spans="1:4" ht="15">
      <c r="A3086" s="73">
        <v>3532</v>
      </c>
      <c r="B3086" s="73" t="s">
        <v>2391</v>
      </c>
      <c r="C3086" s="90">
        <v>32874</v>
      </c>
      <c r="D3086" s="90">
        <v>2958465</v>
      </c>
    </row>
    <row r="3087" spans="1:4" ht="15">
      <c r="A3087" s="73">
        <v>3533</v>
      </c>
      <c r="B3087" s="73" t="s">
        <v>2392</v>
      </c>
      <c r="C3087" s="90">
        <v>32874</v>
      </c>
      <c r="D3087" s="90">
        <v>2958465</v>
      </c>
    </row>
    <row r="3088" spans="1:4" ht="15">
      <c r="A3088" s="73">
        <v>3534</v>
      </c>
      <c r="B3088" s="73" t="s">
        <v>2394</v>
      </c>
      <c r="C3088" s="90">
        <v>32874</v>
      </c>
      <c r="D3088" s="90">
        <v>2958465</v>
      </c>
    </row>
    <row r="3089" spans="1:4" ht="15">
      <c r="A3089" s="73">
        <v>3535</v>
      </c>
      <c r="B3089" s="73" t="s">
        <v>38649</v>
      </c>
      <c r="C3089" s="90">
        <v>32874</v>
      </c>
      <c r="D3089" s="90">
        <v>2958465</v>
      </c>
    </row>
    <row r="3090" spans="1:4" ht="15">
      <c r="A3090" s="73">
        <v>3536</v>
      </c>
      <c r="B3090" s="73" t="s">
        <v>38650</v>
      </c>
      <c r="C3090" s="90">
        <v>32874</v>
      </c>
      <c r="D3090" s="90">
        <v>2958465</v>
      </c>
    </row>
    <row r="3091" spans="1:4" ht="15">
      <c r="A3091" s="73">
        <v>3537</v>
      </c>
      <c r="B3091" s="73" t="s">
        <v>632</v>
      </c>
      <c r="C3091" s="90">
        <v>32874</v>
      </c>
      <c r="D3091" s="90">
        <v>2958465</v>
      </c>
    </row>
    <row r="3092" spans="1:4" ht="15">
      <c r="A3092" s="73">
        <v>3538</v>
      </c>
      <c r="B3092" s="73" t="s">
        <v>38651</v>
      </c>
      <c r="C3092" s="90">
        <v>32874</v>
      </c>
      <c r="D3092" s="90">
        <v>2958465</v>
      </c>
    </row>
    <row r="3093" spans="1:4" ht="15">
      <c r="A3093" s="73">
        <v>3539</v>
      </c>
      <c r="B3093" s="73" t="s">
        <v>38652</v>
      </c>
      <c r="C3093" s="90">
        <v>32874</v>
      </c>
      <c r="D3093" s="90">
        <v>2958465</v>
      </c>
    </row>
    <row r="3094" spans="1:4" ht="15">
      <c r="A3094" s="73">
        <v>3540</v>
      </c>
      <c r="B3094" s="73" t="s">
        <v>38653</v>
      </c>
      <c r="C3094" s="90">
        <v>32874</v>
      </c>
      <c r="D3094" s="90">
        <v>2958465</v>
      </c>
    </row>
    <row r="3095" spans="1:4" ht="15">
      <c r="A3095" s="73">
        <v>3541</v>
      </c>
      <c r="B3095" s="73" t="s">
        <v>38654</v>
      </c>
      <c r="C3095" s="90">
        <v>32874</v>
      </c>
      <c r="D3095" s="90">
        <v>2958465</v>
      </c>
    </row>
    <row r="3096" spans="1:4" ht="15">
      <c r="A3096" s="73">
        <v>3542</v>
      </c>
      <c r="B3096" s="73" t="s">
        <v>2169</v>
      </c>
      <c r="C3096" s="90">
        <v>32874</v>
      </c>
      <c r="D3096" s="90">
        <v>2958465</v>
      </c>
    </row>
    <row r="3097" spans="1:4" ht="15">
      <c r="A3097" s="73">
        <v>3543</v>
      </c>
      <c r="B3097" s="73" t="s">
        <v>2395</v>
      </c>
      <c r="C3097" s="90">
        <v>32874</v>
      </c>
      <c r="D3097" s="90">
        <v>2958465</v>
      </c>
    </row>
    <row r="3098" spans="1:4" ht="15">
      <c r="A3098" s="73">
        <v>3544</v>
      </c>
      <c r="B3098" s="73" t="s">
        <v>2396</v>
      </c>
      <c r="C3098" s="90">
        <v>32874</v>
      </c>
      <c r="D3098" s="90">
        <v>2958465</v>
      </c>
    </row>
    <row r="3099" spans="1:4" ht="15">
      <c r="A3099" s="73">
        <v>3545</v>
      </c>
      <c r="B3099" s="73" t="s">
        <v>38655</v>
      </c>
      <c r="C3099" s="90">
        <v>32874</v>
      </c>
      <c r="D3099" s="90">
        <v>2958465</v>
      </c>
    </row>
    <row r="3100" spans="1:4" ht="15">
      <c r="A3100" s="73">
        <v>3546</v>
      </c>
      <c r="B3100" s="73" t="s">
        <v>38656</v>
      </c>
      <c r="C3100" s="90">
        <v>32874</v>
      </c>
      <c r="D3100" s="90">
        <v>2958465</v>
      </c>
    </row>
    <row r="3101" spans="1:4" ht="15">
      <c r="A3101" s="73">
        <v>3547</v>
      </c>
      <c r="B3101" s="73" t="s">
        <v>38657</v>
      </c>
      <c r="C3101" s="90">
        <v>32874</v>
      </c>
      <c r="D3101" s="90">
        <v>2958465</v>
      </c>
    </row>
    <row r="3102" spans="1:4" ht="15">
      <c r="A3102" s="73">
        <v>3548</v>
      </c>
      <c r="B3102" s="73" t="s">
        <v>38658</v>
      </c>
      <c r="C3102" s="90">
        <v>32874</v>
      </c>
      <c r="D3102" s="90">
        <v>2958465</v>
      </c>
    </row>
    <row r="3103" spans="1:4" ht="15">
      <c r="A3103" s="73">
        <v>3549</v>
      </c>
      <c r="B3103" s="73" t="s">
        <v>38659</v>
      </c>
      <c r="C3103" s="90">
        <v>32874</v>
      </c>
      <c r="D3103" s="90">
        <v>2958465</v>
      </c>
    </row>
    <row r="3104" spans="1:4" ht="15">
      <c r="A3104" s="73">
        <v>3550</v>
      </c>
      <c r="B3104" s="73" t="s">
        <v>38660</v>
      </c>
      <c r="C3104" s="90">
        <v>32874</v>
      </c>
      <c r="D3104" s="90">
        <v>2958465</v>
      </c>
    </row>
    <row r="3105" spans="1:4" ht="15">
      <c r="A3105" s="73">
        <v>3551</v>
      </c>
      <c r="B3105" s="73" t="s">
        <v>38661</v>
      </c>
      <c r="C3105" s="90">
        <v>32874</v>
      </c>
      <c r="D3105" s="90">
        <v>2958465</v>
      </c>
    </row>
    <row r="3106" spans="1:4" ht="15">
      <c r="A3106" s="73">
        <v>3552</v>
      </c>
      <c r="B3106" s="73" t="s">
        <v>38662</v>
      </c>
      <c r="C3106" s="90">
        <v>32874</v>
      </c>
      <c r="D3106" s="90">
        <v>2958465</v>
      </c>
    </row>
    <row r="3107" spans="1:4" ht="15">
      <c r="A3107" s="73">
        <v>3553</v>
      </c>
      <c r="B3107" s="73" t="s">
        <v>38663</v>
      </c>
      <c r="C3107" s="90">
        <v>32874</v>
      </c>
      <c r="D3107" s="90">
        <v>2958465</v>
      </c>
    </row>
    <row r="3108" spans="1:4" ht="15">
      <c r="A3108" s="73">
        <v>3554</v>
      </c>
      <c r="B3108" s="73" t="s">
        <v>38664</v>
      </c>
      <c r="C3108" s="90">
        <v>32874</v>
      </c>
      <c r="D3108" s="90">
        <v>2958465</v>
      </c>
    </row>
    <row r="3109" spans="1:4" ht="15">
      <c r="A3109" s="73">
        <v>3555</v>
      </c>
      <c r="B3109" s="73" t="s">
        <v>38665</v>
      </c>
      <c r="C3109" s="90">
        <v>32874</v>
      </c>
      <c r="D3109" s="90">
        <v>2958465</v>
      </c>
    </row>
    <row r="3110" spans="1:4" ht="15">
      <c r="A3110" s="73">
        <v>3556</v>
      </c>
      <c r="B3110" s="73" t="s">
        <v>38666</v>
      </c>
      <c r="C3110" s="90">
        <v>32874</v>
      </c>
      <c r="D3110" s="90">
        <v>2958465</v>
      </c>
    </row>
    <row r="3111" spans="1:4" ht="15">
      <c r="A3111" s="73">
        <v>3557</v>
      </c>
      <c r="B3111" s="73">
        <v>150</v>
      </c>
      <c r="C3111" s="90">
        <v>32874</v>
      </c>
      <c r="D3111" s="90">
        <v>2958465</v>
      </c>
    </row>
    <row r="3112" spans="1:4" ht="15">
      <c r="A3112" s="73">
        <v>3558</v>
      </c>
      <c r="B3112" s="73">
        <v>230</v>
      </c>
      <c r="C3112" s="90">
        <v>32874</v>
      </c>
      <c r="D3112" s="90">
        <v>2958465</v>
      </c>
    </row>
    <row r="3113" spans="1:4" ht="15">
      <c r="A3113" s="73">
        <v>3559</v>
      </c>
      <c r="B3113" s="73">
        <v>260</v>
      </c>
      <c r="C3113" s="90">
        <v>32874</v>
      </c>
      <c r="D3113" s="90">
        <v>2958465</v>
      </c>
    </row>
    <row r="3114" spans="1:4" ht="15">
      <c r="A3114" s="73">
        <v>3560</v>
      </c>
      <c r="B3114" s="73" t="s">
        <v>38667</v>
      </c>
      <c r="C3114" s="90">
        <v>32874</v>
      </c>
      <c r="D3114" s="90">
        <v>2958465</v>
      </c>
    </row>
    <row r="3115" spans="1:4" ht="15">
      <c r="A3115" s="73">
        <v>3561</v>
      </c>
      <c r="B3115" s="73" t="s">
        <v>38668</v>
      </c>
      <c r="C3115" s="90">
        <v>32874</v>
      </c>
      <c r="D3115" s="90">
        <v>2958465</v>
      </c>
    </row>
    <row r="3116" spans="1:4" ht="15">
      <c r="A3116" s="73">
        <v>3562</v>
      </c>
      <c r="B3116" s="73" t="s">
        <v>38669</v>
      </c>
      <c r="C3116" s="90">
        <v>32874</v>
      </c>
      <c r="D3116" s="90">
        <v>2958465</v>
      </c>
    </row>
    <row r="3117" spans="1:4" ht="15">
      <c r="A3117" s="73">
        <v>3563</v>
      </c>
      <c r="B3117" s="73" t="s">
        <v>38670</v>
      </c>
      <c r="C3117" s="90">
        <v>32874</v>
      </c>
      <c r="D3117" s="90">
        <v>2958465</v>
      </c>
    </row>
    <row r="3118" spans="1:4" ht="15">
      <c r="A3118" s="73">
        <v>3564</v>
      </c>
      <c r="B3118" s="73" t="s">
        <v>38671</v>
      </c>
      <c r="C3118" s="90">
        <v>32874</v>
      </c>
      <c r="D3118" s="90">
        <v>2958465</v>
      </c>
    </row>
    <row r="3119" spans="1:4" ht="15">
      <c r="A3119" s="73">
        <v>3565</v>
      </c>
      <c r="B3119" s="73" t="s">
        <v>38672</v>
      </c>
      <c r="C3119" s="90">
        <v>32874</v>
      </c>
      <c r="D3119" s="90">
        <v>2958465</v>
      </c>
    </row>
    <row r="3120" spans="1:4" ht="15">
      <c r="A3120" s="73">
        <v>3568</v>
      </c>
      <c r="B3120" s="73">
        <v>1000</v>
      </c>
      <c r="C3120" s="90">
        <v>32874</v>
      </c>
      <c r="D3120" s="90">
        <v>2958465</v>
      </c>
    </row>
    <row r="3121" spans="1:4" ht="15">
      <c r="A3121" s="73">
        <v>3569</v>
      </c>
      <c r="B3121" s="73">
        <v>3000</v>
      </c>
      <c r="C3121" s="90">
        <v>32874</v>
      </c>
      <c r="D3121" s="90">
        <v>2958465</v>
      </c>
    </row>
    <row r="3122" spans="1:4" ht="15">
      <c r="A3122" s="73">
        <v>3570</v>
      </c>
      <c r="B3122" s="73" t="s">
        <v>162</v>
      </c>
      <c r="C3122" s="90">
        <v>32874</v>
      </c>
      <c r="D3122" s="90">
        <v>2958465</v>
      </c>
    </row>
    <row r="3123" spans="1:4" ht="15">
      <c r="A3123" s="73">
        <v>3571</v>
      </c>
      <c r="B3123" s="73" t="s">
        <v>2176</v>
      </c>
      <c r="C3123" s="90">
        <v>32874</v>
      </c>
      <c r="D3123" s="90">
        <v>2958465</v>
      </c>
    </row>
    <row r="3124" spans="1:4" ht="15">
      <c r="A3124" s="73">
        <v>3572</v>
      </c>
      <c r="B3124" s="73" t="s">
        <v>38673</v>
      </c>
      <c r="C3124" s="90">
        <v>32874</v>
      </c>
      <c r="D3124" s="90">
        <v>2958465</v>
      </c>
    </row>
    <row r="3125" spans="1:4" ht="15">
      <c r="A3125" s="73">
        <v>3573</v>
      </c>
      <c r="B3125" s="73" t="s">
        <v>2253</v>
      </c>
      <c r="C3125" s="90">
        <v>32874</v>
      </c>
      <c r="D3125" s="90">
        <v>2958465</v>
      </c>
    </row>
    <row r="3126" spans="1:4" ht="15">
      <c r="A3126" s="73">
        <v>3574</v>
      </c>
      <c r="B3126" s="73" t="s">
        <v>38674</v>
      </c>
      <c r="C3126" s="90">
        <v>32874</v>
      </c>
      <c r="D3126" s="90">
        <v>2958465</v>
      </c>
    </row>
    <row r="3127" spans="1:4" ht="15">
      <c r="A3127" s="73">
        <v>3575</v>
      </c>
      <c r="B3127" s="73" t="s">
        <v>2387</v>
      </c>
      <c r="C3127" s="90">
        <v>32874</v>
      </c>
      <c r="D3127" s="90">
        <v>2958465</v>
      </c>
    </row>
    <row r="3128" spans="1:4" ht="15">
      <c r="A3128" s="73">
        <v>3576</v>
      </c>
      <c r="B3128" s="73" t="s">
        <v>38675</v>
      </c>
      <c r="C3128" s="90">
        <v>32874</v>
      </c>
      <c r="D3128" s="90">
        <v>2958465</v>
      </c>
    </row>
    <row r="3129" spans="1:4" ht="15">
      <c r="A3129" s="73">
        <v>3577</v>
      </c>
      <c r="B3129" s="73" t="s">
        <v>38676</v>
      </c>
      <c r="C3129" s="90">
        <v>32874</v>
      </c>
      <c r="D3129" s="90">
        <v>2958465</v>
      </c>
    </row>
    <row r="3130" spans="1:4" ht="15">
      <c r="A3130" s="73">
        <v>3578</v>
      </c>
      <c r="B3130" s="73" t="s">
        <v>38677</v>
      </c>
      <c r="C3130" s="90">
        <v>32874</v>
      </c>
      <c r="D3130" s="90">
        <v>2958465</v>
      </c>
    </row>
    <row r="3131" spans="1:4" ht="15">
      <c r="A3131" s="73">
        <v>3579</v>
      </c>
      <c r="B3131" s="73" t="s">
        <v>38678</v>
      </c>
      <c r="C3131" s="90">
        <v>32874</v>
      </c>
      <c r="D3131" s="90">
        <v>2958465</v>
      </c>
    </row>
    <row r="3132" spans="1:4" ht="15">
      <c r="A3132" s="73">
        <v>3580</v>
      </c>
      <c r="B3132" s="73" t="s">
        <v>38679</v>
      </c>
      <c r="C3132" s="90">
        <v>32874</v>
      </c>
      <c r="D3132" s="90">
        <v>2958465</v>
      </c>
    </row>
    <row r="3133" spans="1:4" ht="15">
      <c r="A3133" s="73">
        <v>3581</v>
      </c>
      <c r="B3133" s="73">
        <v>700</v>
      </c>
      <c r="C3133" s="90">
        <v>32874</v>
      </c>
      <c r="D3133" s="90">
        <v>2958465</v>
      </c>
    </row>
    <row r="3134" spans="1:4" ht="15">
      <c r="A3134" s="73">
        <v>3582</v>
      </c>
      <c r="B3134" s="73">
        <v>900</v>
      </c>
      <c r="C3134" s="90">
        <v>32874</v>
      </c>
      <c r="D3134" s="90">
        <v>2958465</v>
      </c>
    </row>
    <row r="3135" spans="1:4" ht="15">
      <c r="A3135" s="73">
        <v>3583</v>
      </c>
      <c r="B3135" s="73">
        <v>1000</v>
      </c>
      <c r="C3135" s="90">
        <v>32874</v>
      </c>
      <c r="D3135" s="90">
        <v>2958465</v>
      </c>
    </row>
    <row r="3136" spans="1:4" ht="15">
      <c r="A3136" s="73">
        <v>3584</v>
      </c>
      <c r="B3136" s="73">
        <v>2000</v>
      </c>
      <c r="C3136" s="90">
        <v>32874</v>
      </c>
      <c r="D3136" s="90">
        <v>2958465</v>
      </c>
    </row>
    <row r="3137" spans="1:4" ht="15">
      <c r="A3137" s="73">
        <v>3585</v>
      </c>
      <c r="B3137" s="73">
        <v>3000</v>
      </c>
      <c r="C3137" s="90">
        <v>32874</v>
      </c>
      <c r="D3137" s="90">
        <v>2958465</v>
      </c>
    </row>
    <row r="3138" spans="1:4" ht="15">
      <c r="A3138" s="73">
        <v>3586</v>
      </c>
      <c r="B3138" s="73">
        <v>4000</v>
      </c>
      <c r="C3138" s="90">
        <v>32874</v>
      </c>
      <c r="D3138" s="90">
        <v>2958465</v>
      </c>
    </row>
    <row r="3139" spans="1:4" ht="15">
      <c r="A3139" s="73">
        <v>3587</v>
      </c>
      <c r="B3139" s="73">
        <v>5500</v>
      </c>
      <c r="C3139" s="90">
        <v>32874</v>
      </c>
      <c r="D3139" s="90">
        <v>2958465</v>
      </c>
    </row>
    <row r="3140" spans="1:4" ht="15">
      <c r="A3140" s="73">
        <v>3588</v>
      </c>
      <c r="B3140" s="73">
        <v>5600</v>
      </c>
      <c r="C3140" s="90">
        <v>32874</v>
      </c>
      <c r="D3140" s="90">
        <v>2958465</v>
      </c>
    </row>
    <row r="3141" spans="1:4" ht="15">
      <c r="A3141" s="73">
        <v>3589</v>
      </c>
      <c r="B3141" s="73">
        <v>5900</v>
      </c>
      <c r="C3141" s="90">
        <v>32874</v>
      </c>
      <c r="D3141" s="90">
        <v>2958465</v>
      </c>
    </row>
    <row r="3142" spans="1:4" ht="15">
      <c r="A3142" s="73">
        <v>3590</v>
      </c>
      <c r="B3142" s="73">
        <v>7000</v>
      </c>
      <c r="C3142" s="90">
        <v>32874</v>
      </c>
      <c r="D3142" s="90">
        <v>2958465</v>
      </c>
    </row>
    <row r="3143" spans="1:4" ht="15">
      <c r="A3143" s="73">
        <v>3591</v>
      </c>
      <c r="B3143" s="73">
        <v>8000</v>
      </c>
      <c r="C3143" s="90">
        <v>32874</v>
      </c>
      <c r="D3143" s="90">
        <v>2958465</v>
      </c>
    </row>
    <row r="3144" spans="1:4" ht="15">
      <c r="A3144" s="73">
        <v>3592</v>
      </c>
      <c r="B3144" s="73">
        <v>8300</v>
      </c>
      <c r="C3144" s="90">
        <v>32874</v>
      </c>
      <c r="D3144" s="90">
        <v>2958465</v>
      </c>
    </row>
    <row r="3145" spans="1:4" ht="15">
      <c r="A3145" s="73">
        <v>3593</v>
      </c>
      <c r="B3145" s="73">
        <v>9000</v>
      </c>
      <c r="C3145" s="90">
        <v>32874</v>
      </c>
      <c r="D3145" s="90">
        <v>2958465</v>
      </c>
    </row>
    <row r="3146" spans="1:4" ht="15">
      <c r="A3146" s="73">
        <v>3594</v>
      </c>
      <c r="B3146" s="73">
        <v>9100</v>
      </c>
      <c r="C3146" s="90">
        <v>32874</v>
      </c>
      <c r="D3146" s="90">
        <v>2958465</v>
      </c>
    </row>
    <row r="3147" spans="1:4" ht="15">
      <c r="A3147" s="73">
        <v>3595</v>
      </c>
      <c r="B3147" s="73">
        <v>9200</v>
      </c>
      <c r="C3147" s="90">
        <v>32874</v>
      </c>
      <c r="D3147" s="90">
        <v>2958465</v>
      </c>
    </row>
    <row r="3148" spans="1:4" ht="15">
      <c r="A3148" s="73">
        <v>3596</v>
      </c>
      <c r="B3148" s="73">
        <v>9300</v>
      </c>
      <c r="C3148" s="90">
        <v>32874</v>
      </c>
      <c r="D3148" s="90">
        <v>2958465</v>
      </c>
    </row>
    <row r="3149" spans="1:4" ht="15">
      <c r="A3149" s="73">
        <v>3597</v>
      </c>
      <c r="B3149" s="73">
        <v>9370</v>
      </c>
      <c r="C3149" s="90">
        <v>32874</v>
      </c>
      <c r="D3149" s="90">
        <v>2958465</v>
      </c>
    </row>
    <row r="3150" spans="1:4" ht="15">
      <c r="A3150" s="73">
        <v>3598</v>
      </c>
      <c r="B3150" s="73">
        <v>9400</v>
      </c>
      <c r="C3150" s="90">
        <v>32874</v>
      </c>
      <c r="D3150" s="90">
        <v>2958465</v>
      </c>
    </row>
    <row r="3151" spans="1:4" ht="15">
      <c r="A3151" s="73">
        <v>3599</v>
      </c>
      <c r="B3151" s="73">
        <v>9600</v>
      </c>
      <c r="C3151" s="90">
        <v>32874</v>
      </c>
      <c r="D3151" s="90">
        <v>2958465</v>
      </c>
    </row>
    <row r="3152" spans="1:4" ht="15">
      <c r="A3152" s="73">
        <v>3600</v>
      </c>
      <c r="B3152" s="73">
        <v>9670</v>
      </c>
      <c r="C3152" s="90">
        <v>32874</v>
      </c>
      <c r="D3152" s="90">
        <v>2958465</v>
      </c>
    </row>
    <row r="3153" spans="1:4" ht="15">
      <c r="A3153" s="73">
        <v>3601</v>
      </c>
      <c r="B3153" s="73">
        <v>9900</v>
      </c>
      <c r="C3153" s="90">
        <v>32874</v>
      </c>
      <c r="D3153" s="90">
        <v>2958465</v>
      </c>
    </row>
    <row r="3154" spans="1:4" ht="15">
      <c r="A3154" s="73">
        <v>3602</v>
      </c>
      <c r="B3154" s="73" t="s">
        <v>38680</v>
      </c>
      <c r="C3154" s="90">
        <v>32874</v>
      </c>
      <c r="D3154" s="90">
        <v>2958465</v>
      </c>
    </row>
    <row r="3155" spans="1:4" ht="15">
      <c r="A3155" s="73">
        <v>3603</v>
      </c>
      <c r="B3155" s="73" t="s">
        <v>38681</v>
      </c>
      <c r="C3155" s="90">
        <v>32874</v>
      </c>
      <c r="D3155" s="90">
        <v>2958465</v>
      </c>
    </row>
    <row r="3156" spans="1:4" ht="15">
      <c r="A3156" s="73">
        <v>3604</v>
      </c>
      <c r="B3156" s="73" t="s">
        <v>38682</v>
      </c>
      <c r="C3156" s="90">
        <v>32874</v>
      </c>
      <c r="D3156" s="90">
        <v>2958465</v>
      </c>
    </row>
    <row r="3157" spans="1:4" ht="15">
      <c r="A3157" s="73">
        <v>3605</v>
      </c>
      <c r="B3157" s="73" t="s">
        <v>38683</v>
      </c>
      <c r="C3157" s="90">
        <v>32874</v>
      </c>
      <c r="D3157" s="90">
        <v>2958465</v>
      </c>
    </row>
    <row r="3158" spans="1:4" ht="15">
      <c r="A3158" s="73">
        <v>3606</v>
      </c>
      <c r="B3158" s="73" t="s">
        <v>38684</v>
      </c>
      <c r="C3158" s="90">
        <v>32874</v>
      </c>
      <c r="D3158" s="90">
        <v>2958465</v>
      </c>
    </row>
    <row r="3159" spans="1:4" ht="15">
      <c r="A3159" s="73">
        <v>3607</v>
      </c>
      <c r="B3159" s="73" t="s">
        <v>38685</v>
      </c>
      <c r="C3159" s="90">
        <v>32874</v>
      </c>
      <c r="D3159" s="90">
        <v>2958465</v>
      </c>
    </row>
    <row r="3160" spans="1:4" ht="15">
      <c r="A3160" s="73">
        <v>3608</v>
      </c>
      <c r="B3160" s="73" t="s">
        <v>38686</v>
      </c>
      <c r="C3160" s="90">
        <v>32874</v>
      </c>
      <c r="D3160" s="90">
        <v>2958465</v>
      </c>
    </row>
    <row r="3161" spans="1:4" ht="15">
      <c r="A3161" s="73">
        <v>3609</v>
      </c>
      <c r="B3161" s="73" t="s">
        <v>38687</v>
      </c>
      <c r="C3161" s="90">
        <v>32874</v>
      </c>
      <c r="D3161" s="90">
        <v>2958465</v>
      </c>
    </row>
    <row r="3162" spans="1:4" ht="15">
      <c r="A3162" s="73">
        <v>3610</v>
      </c>
      <c r="B3162" s="73" t="s">
        <v>1925</v>
      </c>
      <c r="C3162" s="90">
        <v>32874</v>
      </c>
      <c r="D3162" s="90">
        <v>2958465</v>
      </c>
    </row>
    <row r="3163" spans="1:4" ht="15">
      <c r="A3163" s="73">
        <v>3611</v>
      </c>
      <c r="B3163" s="73" t="s">
        <v>38688</v>
      </c>
      <c r="C3163" s="90">
        <v>32874</v>
      </c>
      <c r="D3163" s="90">
        <v>2958465</v>
      </c>
    </row>
    <row r="3164" spans="1:4" ht="15">
      <c r="A3164" s="73">
        <v>3612</v>
      </c>
      <c r="B3164" s="73" t="s">
        <v>38689</v>
      </c>
      <c r="C3164" s="90">
        <v>32874</v>
      </c>
      <c r="D3164" s="90">
        <v>2958465</v>
      </c>
    </row>
    <row r="3165" spans="1:4" ht="15">
      <c r="A3165" s="73">
        <v>3613</v>
      </c>
      <c r="B3165" s="73" t="s">
        <v>38690</v>
      </c>
      <c r="C3165" s="90">
        <v>32874</v>
      </c>
      <c r="D3165" s="90">
        <v>2958465</v>
      </c>
    </row>
    <row r="3166" spans="1:4" ht="15">
      <c r="A3166" s="73">
        <v>3614</v>
      </c>
      <c r="B3166" s="73" t="s">
        <v>38691</v>
      </c>
      <c r="C3166" s="90">
        <v>32874</v>
      </c>
      <c r="D3166" s="90">
        <v>2958465</v>
      </c>
    </row>
    <row r="3167" spans="1:4" ht="15">
      <c r="A3167" s="73">
        <v>3615</v>
      </c>
      <c r="B3167" s="73" t="s">
        <v>38692</v>
      </c>
      <c r="C3167" s="90">
        <v>32874</v>
      </c>
      <c r="D3167" s="90">
        <v>2958465</v>
      </c>
    </row>
    <row r="3168" spans="1:4" ht="15">
      <c r="A3168" s="73">
        <v>3616</v>
      </c>
      <c r="B3168" s="73" t="s">
        <v>38693</v>
      </c>
      <c r="C3168" s="90">
        <v>32874</v>
      </c>
      <c r="D3168" s="90">
        <v>2958465</v>
      </c>
    </row>
    <row r="3169" spans="1:4" ht="15">
      <c r="A3169" s="73">
        <v>3617</v>
      </c>
      <c r="B3169" s="73" t="s">
        <v>38694</v>
      </c>
      <c r="C3169" s="90">
        <v>32874</v>
      </c>
      <c r="D3169" s="90">
        <v>2958465</v>
      </c>
    </row>
    <row r="3170" spans="1:4" ht="15">
      <c r="A3170" s="73">
        <v>3618</v>
      </c>
      <c r="B3170" s="73" t="s">
        <v>38695</v>
      </c>
      <c r="C3170" s="90">
        <v>32874</v>
      </c>
      <c r="D3170" s="90">
        <v>2958465</v>
      </c>
    </row>
    <row r="3171" spans="1:4" ht="15">
      <c r="A3171" s="73">
        <v>3619</v>
      </c>
      <c r="B3171" s="73" t="s">
        <v>38696</v>
      </c>
      <c r="C3171" s="90">
        <v>32874</v>
      </c>
      <c r="D3171" s="90">
        <v>2958465</v>
      </c>
    </row>
    <row r="3172" spans="1:4" ht="15">
      <c r="A3172" s="73">
        <v>3620</v>
      </c>
      <c r="B3172" s="73" t="s">
        <v>448</v>
      </c>
      <c r="C3172" s="90">
        <v>32874</v>
      </c>
      <c r="D3172" s="90">
        <v>2958465</v>
      </c>
    </row>
    <row r="3173" spans="1:4" ht="15">
      <c r="A3173" s="73">
        <v>3621</v>
      </c>
      <c r="B3173" s="73" t="s">
        <v>38697</v>
      </c>
      <c r="C3173" s="90">
        <v>32874</v>
      </c>
      <c r="D3173" s="90">
        <v>2958465</v>
      </c>
    </row>
    <row r="3174" spans="1:4" ht="15">
      <c r="A3174" s="73">
        <v>3622</v>
      </c>
      <c r="B3174" s="73" t="s">
        <v>38698</v>
      </c>
      <c r="C3174" s="90">
        <v>32874</v>
      </c>
      <c r="D3174" s="90">
        <v>2958465</v>
      </c>
    </row>
    <row r="3175" spans="1:4" ht="15">
      <c r="A3175" s="73">
        <v>3623</v>
      </c>
      <c r="B3175" s="73" t="s">
        <v>38699</v>
      </c>
      <c r="C3175" s="90">
        <v>32874</v>
      </c>
      <c r="D3175" s="90">
        <v>2958465</v>
      </c>
    </row>
    <row r="3176" spans="1:4" ht="15">
      <c r="A3176" s="73">
        <v>3624</v>
      </c>
      <c r="B3176" s="73" t="s">
        <v>38700</v>
      </c>
      <c r="C3176" s="90">
        <v>32874</v>
      </c>
      <c r="D3176" s="90">
        <v>2958465</v>
      </c>
    </row>
    <row r="3177" spans="1:4" ht="15">
      <c r="A3177" s="73">
        <v>3625</v>
      </c>
      <c r="B3177" s="73" t="s">
        <v>38701</v>
      </c>
      <c r="C3177" s="90">
        <v>32874</v>
      </c>
      <c r="D3177" s="90">
        <v>2958465</v>
      </c>
    </row>
    <row r="3178" spans="1:4" ht="15">
      <c r="A3178" s="73">
        <v>3626</v>
      </c>
      <c r="B3178" s="73" t="s">
        <v>271</v>
      </c>
      <c r="C3178" s="90">
        <v>32874</v>
      </c>
      <c r="D3178" s="90">
        <v>2958465</v>
      </c>
    </row>
    <row r="3179" spans="1:4" ht="15">
      <c r="A3179" s="73">
        <v>3627</v>
      </c>
      <c r="B3179" s="73" t="s">
        <v>38702</v>
      </c>
      <c r="C3179" s="90">
        <v>32874</v>
      </c>
      <c r="D3179" s="90">
        <v>2958465</v>
      </c>
    </row>
    <row r="3180" spans="1:4" ht="15">
      <c r="A3180" s="73">
        <v>3628</v>
      </c>
      <c r="B3180" s="73" t="s">
        <v>38703</v>
      </c>
      <c r="C3180" s="90">
        <v>32874</v>
      </c>
      <c r="D3180" s="90">
        <v>2958465</v>
      </c>
    </row>
    <row r="3181" spans="1:4" ht="15">
      <c r="A3181" s="73">
        <v>3629</v>
      </c>
      <c r="B3181" s="73" t="s">
        <v>38704</v>
      </c>
      <c r="C3181" s="90">
        <v>32874</v>
      </c>
      <c r="D3181" s="90">
        <v>2958465</v>
      </c>
    </row>
    <row r="3182" spans="1:4" ht="15">
      <c r="A3182" s="73">
        <v>3630</v>
      </c>
      <c r="B3182" s="73" t="s">
        <v>38705</v>
      </c>
      <c r="C3182" s="90">
        <v>32874</v>
      </c>
      <c r="D3182" s="90">
        <v>2958465</v>
      </c>
    </row>
    <row r="3183" spans="1:4" ht="15">
      <c r="A3183" s="73">
        <v>3631</v>
      </c>
      <c r="B3183" s="73" t="s">
        <v>38706</v>
      </c>
      <c r="C3183" s="90">
        <v>32874</v>
      </c>
      <c r="D3183" s="90">
        <v>2958465</v>
      </c>
    </row>
    <row r="3184" spans="1:4" ht="15">
      <c r="A3184" s="73">
        <v>3632</v>
      </c>
      <c r="B3184" s="73" t="s">
        <v>38707</v>
      </c>
      <c r="C3184" s="90">
        <v>32874</v>
      </c>
      <c r="D3184" s="90">
        <v>2958465</v>
      </c>
    </row>
    <row r="3185" spans="1:4" ht="15">
      <c r="A3185" s="73">
        <v>3633</v>
      </c>
      <c r="B3185" s="73" t="s">
        <v>38708</v>
      </c>
      <c r="C3185" s="90">
        <v>32874</v>
      </c>
      <c r="D3185" s="90">
        <v>2958465</v>
      </c>
    </row>
    <row r="3186" spans="1:4" ht="15">
      <c r="A3186" s="73">
        <v>3634</v>
      </c>
      <c r="B3186" s="73" t="s">
        <v>38709</v>
      </c>
      <c r="C3186" s="90">
        <v>32874</v>
      </c>
      <c r="D3186" s="90">
        <v>2958465</v>
      </c>
    </row>
    <row r="3187" spans="1:4" ht="15">
      <c r="A3187" s="73">
        <v>3635</v>
      </c>
      <c r="B3187" s="73" t="s">
        <v>2397</v>
      </c>
      <c r="C3187" s="90">
        <v>32874</v>
      </c>
      <c r="D3187" s="90">
        <v>2958465</v>
      </c>
    </row>
    <row r="3188" spans="1:4" ht="15">
      <c r="A3188" s="73">
        <v>3636</v>
      </c>
      <c r="B3188" s="73" t="s">
        <v>38710</v>
      </c>
      <c r="C3188" s="90">
        <v>32874</v>
      </c>
      <c r="D3188" s="90">
        <v>2958465</v>
      </c>
    </row>
    <row r="3189" spans="1:4" ht="15">
      <c r="A3189" s="73">
        <v>3637</v>
      </c>
      <c r="B3189" s="73" t="s">
        <v>38711</v>
      </c>
      <c r="C3189" s="90">
        <v>32874</v>
      </c>
      <c r="D3189" s="90">
        <v>2958465</v>
      </c>
    </row>
    <row r="3190" spans="1:4" ht="15">
      <c r="A3190" s="73">
        <v>3638</v>
      </c>
      <c r="B3190" s="73" t="s">
        <v>38712</v>
      </c>
      <c r="C3190" s="90">
        <v>32874</v>
      </c>
      <c r="D3190" s="90">
        <v>2958465</v>
      </c>
    </row>
    <row r="3191" spans="1:4" ht="15">
      <c r="A3191" s="73">
        <v>3639</v>
      </c>
      <c r="B3191" s="73" t="s">
        <v>38713</v>
      </c>
      <c r="C3191" s="90">
        <v>32874</v>
      </c>
      <c r="D3191" s="90">
        <v>2958465</v>
      </c>
    </row>
    <row r="3192" spans="1:4" ht="15">
      <c r="A3192" s="73">
        <v>3640</v>
      </c>
      <c r="B3192" s="73" t="s">
        <v>38714</v>
      </c>
      <c r="C3192" s="90">
        <v>32874</v>
      </c>
      <c r="D3192" s="90">
        <v>2958465</v>
      </c>
    </row>
    <row r="3193" spans="1:4" ht="15">
      <c r="A3193" s="73">
        <v>3641</v>
      </c>
      <c r="B3193" s="73" t="s">
        <v>38715</v>
      </c>
      <c r="C3193" s="90">
        <v>32874</v>
      </c>
      <c r="D3193" s="90">
        <v>2958465</v>
      </c>
    </row>
    <row r="3194" spans="1:4" ht="15">
      <c r="A3194" s="73">
        <v>3642</v>
      </c>
      <c r="B3194" s="73" t="s">
        <v>38716</v>
      </c>
      <c r="C3194" s="90">
        <v>32874</v>
      </c>
      <c r="D3194" s="90">
        <v>2958465</v>
      </c>
    </row>
    <row r="3195" spans="1:4" ht="15">
      <c r="A3195" s="73">
        <v>3643</v>
      </c>
      <c r="B3195" s="73" t="s">
        <v>38717</v>
      </c>
      <c r="C3195" s="90">
        <v>32874</v>
      </c>
      <c r="D3195" s="90">
        <v>2958465</v>
      </c>
    </row>
    <row r="3196" spans="1:4" ht="15">
      <c r="A3196" s="73">
        <v>3644</v>
      </c>
      <c r="B3196" s="73" t="s">
        <v>38718</v>
      </c>
      <c r="C3196" s="90">
        <v>32874</v>
      </c>
      <c r="D3196" s="90">
        <v>2958465</v>
      </c>
    </row>
    <row r="3197" spans="1:4" ht="15">
      <c r="A3197" s="73">
        <v>3645</v>
      </c>
      <c r="B3197" s="73" t="s">
        <v>38719</v>
      </c>
      <c r="C3197" s="90">
        <v>32874</v>
      </c>
      <c r="D3197" s="90">
        <v>2958465</v>
      </c>
    </row>
    <row r="3198" spans="1:4" ht="15">
      <c r="A3198" s="73">
        <v>3646</v>
      </c>
      <c r="B3198" s="73" t="s">
        <v>38720</v>
      </c>
      <c r="C3198" s="90">
        <v>32874</v>
      </c>
      <c r="D3198" s="90">
        <v>2958465</v>
      </c>
    </row>
    <row r="3199" spans="1:4" ht="15">
      <c r="A3199" s="73">
        <v>3647</v>
      </c>
      <c r="B3199" s="73" t="s">
        <v>38721</v>
      </c>
      <c r="C3199" s="90">
        <v>32874</v>
      </c>
      <c r="D3199" s="90">
        <v>2958465</v>
      </c>
    </row>
    <row r="3200" spans="1:4" ht="15">
      <c r="A3200" s="73">
        <v>3648</v>
      </c>
      <c r="B3200" s="73" t="s">
        <v>38722</v>
      </c>
      <c r="C3200" s="90">
        <v>32874</v>
      </c>
      <c r="D3200" s="90">
        <v>2958465</v>
      </c>
    </row>
    <row r="3201" spans="1:4" ht="15">
      <c r="A3201" s="73">
        <v>3649</v>
      </c>
      <c r="B3201" s="73" t="s">
        <v>38723</v>
      </c>
      <c r="C3201" s="90">
        <v>32874</v>
      </c>
      <c r="D3201" s="90">
        <v>2958465</v>
      </c>
    </row>
    <row r="3202" spans="1:4" ht="15">
      <c r="A3202" s="73">
        <v>3650</v>
      </c>
      <c r="B3202" s="73" t="s">
        <v>38724</v>
      </c>
      <c r="C3202" s="90">
        <v>32874</v>
      </c>
      <c r="D3202" s="90">
        <v>2958465</v>
      </c>
    </row>
    <row r="3203" spans="1:4" ht="15">
      <c r="A3203" s="73">
        <v>3651</v>
      </c>
      <c r="B3203" s="73" t="s">
        <v>38725</v>
      </c>
      <c r="C3203" s="90">
        <v>32874</v>
      </c>
      <c r="D3203" s="90">
        <v>2958465</v>
      </c>
    </row>
    <row r="3204" spans="1:4" ht="15">
      <c r="A3204" s="73">
        <v>3652</v>
      </c>
      <c r="B3204" s="73" t="s">
        <v>38726</v>
      </c>
      <c r="C3204" s="90">
        <v>32874</v>
      </c>
      <c r="D3204" s="90">
        <v>2958465</v>
      </c>
    </row>
    <row r="3205" spans="1:4" ht="15">
      <c r="A3205" s="73">
        <v>3653</v>
      </c>
      <c r="B3205" s="73" t="s">
        <v>2242</v>
      </c>
      <c r="C3205" s="90">
        <v>32874</v>
      </c>
      <c r="D3205" s="90">
        <v>2958465</v>
      </c>
    </row>
    <row r="3206" spans="1:4" ht="15">
      <c r="A3206" s="73">
        <v>3654</v>
      </c>
      <c r="B3206" s="73" t="s">
        <v>38727</v>
      </c>
      <c r="C3206" s="90">
        <v>32874</v>
      </c>
      <c r="D3206" s="90">
        <v>2958465</v>
      </c>
    </row>
    <row r="3207" spans="1:4" ht="15">
      <c r="A3207" s="73">
        <v>3659</v>
      </c>
      <c r="B3207" s="73" t="s">
        <v>2398</v>
      </c>
      <c r="C3207" s="90">
        <v>32874</v>
      </c>
      <c r="D3207" s="90">
        <v>2958465</v>
      </c>
    </row>
    <row r="3208" spans="1:4" ht="15">
      <c r="A3208" s="73">
        <v>3660</v>
      </c>
      <c r="B3208" s="73" t="s">
        <v>38728</v>
      </c>
      <c r="C3208" s="90">
        <v>32874</v>
      </c>
      <c r="D3208" s="90">
        <v>2958465</v>
      </c>
    </row>
    <row r="3209" spans="1:4" ht="15">
      <c r="A3209" s="73">
        <v>3661</v>
      </c>
      <c r="B3209" s="73" t="s">
        <v>38729</v>
      </c>
      <c r="C3209" s="90">
        <v>32874</v>
      </c>
      <c r="D3209" s="90">
        <v>2958465</v>
      </c>
    </row>
    <row r="3210" spans="1:4" ht="15">
      <c r="A3210" s="73">
        <v>3662</v>
      </c>
      <c r="B3210" s="73" t="s">
        <v>38730</v>
      </c>
      <c r="C3210" s="90">
        <v>32874</v>
      </c>
      <c r="D3210" s="90">
        <v>2958465</v>
      </c>
    </row>
    <row r="3211" spans="1:4" ht="15">
      <c r="A3211" s="73">
        <v>3663</v>
      </c>
      <c r="B3211" s="73" t="s">
        <v>2052</v>
      </c>
      <c r="C3211" s="90">
        <v>32874</v>
      </c>
      <c r="D3211" s="90">
        <v>2958465</v>
      </c>
    </row>
    <row r="3212" spans="1:4" ht="15">
      <c r="A3212" s="73">
        <v>3664</v>
      </c>
      <c r="B3212" s="73" t="s">
        <v>38731</v>
      </c>
      <c r="C3212" s="90">
        <v>32874</v>
      </c>
      <c r="D3212" s="90">
        <v>2958465</v>
      </c>
    </row>
    <row r="3213" spans="1:4" ht="15">
      <c r="A3213" s="73">
        <v>3665</v>
      </c>
      <c r="B3213" s="73" t="s">
        <v>38732</v>
      </c>
      <c r="C3213" s="90">
        <v>32874</v>
      </c>
      <c r="D3213" s="90">
        <v>2958465</v>
      </c>
    </row>
    <row r="3214" spans="1:4" ht="15">
      <c r="A3214" s="73">
        <v>3666</v>
      </c>
      <c r="B3214" s="73" t="s">
        <v>38733</v>
      </c>
      <c r="C3214" s="90">
        <v>32874</v>
      </c>
      <c r="D3214" s="90">
        <v>2958465</v>
      </c>
    </row>
    <row r="3215" spans="1:4" ht="15">
      <c r="A3215" s="73">
        <v>3667</v>
      </c>
      <c r="B3215" s="73" t="s">
        <v>38734</v>
      </c>
      <c r="C3215" s="90">
        <v>32874</v>
      </c>
      <c r="D3215" s="90">
        <v>2958465</v>
      </c>
    </row>
    <row r="3216" spans="1:4" ht="15">
      <c r="A3216" s="73">
        <v>3668</v>
      </c>
      <c r="B3216" s="73" t="s">
        <v>38735</v>
      </c>
      <c r="C3216" s="90">
        <v>32874</v>
      </c>
      <c r="D3216" s="90">
        <v>2958465</v>
      </c>
    </row>
    <row r="3217" spans="1:4" ht="15">
      <c r="A3217" s="73">
        <v>3669</v>
      </c>
      <c r="B3217" s="73" t="s">
        <v>38736</v>
      </c>
      <c r="C3217" s="90">
        <v>32874</v>
      </c>
      <c r="D3217" s="90">
        <v>2958465</v>
      </c>
    </row>
    <row r="3218" spans="1:4" ht="15">
      <c r="A3218" s="73">
        <v>3670</v>
      </c>
      <c r="B3218" s="73">
        <v>1600</v>
      </c>
      <c r="C3218" s="90">
        <v>32874</v>
      </c>
      <c r="D3218" s="90">
        <v>2958465</v>
      </c>
    </row>
    <row r="3219" spans="1:4" ht="15">
      <c r="A3219" s="73">
        <v>3671</v>
      </c>
      <c r="B3219" s="73" t="s">
        <v>38737</v>
      </c>
      <c r="C3219" s="90">
        <v>32874</v>
      </c>
      <c r="D3219" s="90">
        <v>2958465</v>
      </c>
    </row>
    <row r="3220" spans="1:4" ht="15">
      <c r="A3220" s="73">
        <v>3672</v>
      </c>
      <c r="B3220" s="73" t="s">
        <v>38738</v>
      </c>
      <c r="C3220" s="90">
        <v>32874</v>
      </c>
      <c r="D3220" s="90">
        <v>2958465</v>
      </c>
    </row>
    <row r="3221" spans="1:4" ht="15">
      <c r="A3221" s="73">
        <v>3673</v>
      </c>
      <c r="B3221" s="73" t="s">
        <v>38739</v>
      </c>
      <c r="C3221" s="90">
        <v>32874</v>
      </c>
      <c r="D3221" s="90">
        <v>2958465</v>
      </c>
    </row>
    <row r="3222" spans="1:4" ht="15">
      <c r="A3222" s="73">
        <v>3674</v>
      </c>
      <c r="B3222" s="73" t="s">
        <v>38740</v>
      </c>
      <c r="C3222" s="90">
        <v>32874</v>
      </c>
      <c r="D3222" s="90">
        <v>2958465</v>
      </c>
    </row>
    <row r="3223" spans="1:4" ht="15">
      <c r="A3223" s="73">
        <v>3675</v>
      </c>
      <c r="B3223" s="73" t="s">
        <v>38741</v>
      </c>
      <c r="C3223" s="90">
        <v>32874</v>
      </c>
      <c r="D3223" s="90">
        <v>2958465</v>
      </c>
    </row>
    <row r="3224" spans="1:4" ht="15">
      <c r="A3224" s="73">
        <v>3676</v>
      </c>
      <c r="B3224" s="73" t="s">
        <v>38742</v>
      </c>
      <c r="C3224" s="90">
        <v>32874</v>
      </c>
      <c r="D3224" s="90">
        <v>2958465</v>
      </c>
    </row>
    <row r="3225" spans="1:4" ht="15">
      <c r="A3225" s="73">
        <v>3677</v>
      </c>
      <c r="B3225" s="73" t="s">
        <v>38743</v>
      </c>
      <c r="C3225" s="90">
        <v>32874</v>
      </c>
      <c r="D3225" s="90">
        <v>2958465</v>
      </c>
    </row>
    <row r="3226" spans="1:4" ht="15">
      <c r="A3226" s="73">
        <v>3678</v>
      </c>
      <c r="B3226" s="73" t="s">
        <v>38744</v>
      </c>
      <c r="C3226" s="90">
        <v>32874</v>
      </c>
      <c r="D3226" s="90">
        <v>2958465</v>
      </c>
    </row>
    <row r="3227" spans="1:4" ht="15">
      <c r="A3227" s="73">
        <v>3679</v>
      </c>
      <c r="B3227" s="73" t="s">
        <v>38745</v>
      </c>
      <c r="C3227" s="90">
        <v>32874</v>
      </c>
      <c r="D3227" s="90">
        <v>2958465</v>
      </c>
    </row>
    <row r="3228" spans="1:4" ht="15">
      <c r="A3228" s="73">
        <v>3680</v>
      </c>
      <c r="B3228" s="73" t="s">
        <v>38746</v>
      </c>
      <c r="C3228" s="90">
        <v>32874</v>
      </c>
      <c r="D3228" s="90">
        <v>2958465</v>
      </c>
    </row>
    <row r="3229" spans="1:4" ht="15">
      <c r="A3229" s="73">
        <v>3681</v>
      </c>
      <c r="B3229" s="73" t="s">
        <v>38747</v>
      </c>
      <c r="C3229" s="90">
        <v>32874</v>
      </c>
      <c r="D3229" s="90">
        <v>2958465</v>
      </c>
    </row>
    <row r="3230" spans="1:4" ht="15">
      <c r="A3230" s="73">
        <v>3682</v>
      </c>
      <c r="B3230" s="73" t="s">
        <v>38748</v>
      </c>
      <c r="C3230" s="90">
        <v>32874</v>
      </c>
      <c r="D3230" s="90">
        <v>2958465</v>
      </c>
    </row>
    <row r="3231" spans="1:4" ht="15">
      <c r="A3231" s="73">
        <v>3683</v>
      </c>
      <c r="B3231" s="73" t="s">
        <v>38749</v>
      </c>
      <c r="C3231" s="90">
        <v>32874</v>
      </c>
      <c r="D3231" s="90">
        <v>2958465</v>
      </c>
    </row>
    <row r="3232" spans="1:4" ht="15">
      <c r="A3232" s="73">
        <v>3684</v>
      </c>
      <c r="B3232" s="73" t="s">
        <v>38750</v>
      </c>
      <c r="C3232" s="90">
        <v>32874</v>
      </c>
      <c r="D3232" s="90">
        <v>2958465</v>
      </c>
    </row>
    <row r="3233" spans="1:4" ht="15">
      <c r="A3233" s="73">
        <v>3685</v>
      </c>
      <c r="B3233" s="73" t="s">
        <v>38751</v>
      </c>
      <c r="C3233" s="90">
        <v>32874</v>
      </c>
      <c r="D3233" s="90">
        <v>2958465</v>
      </c>
    </row>
    <row r="3234" spans="1:4" ht="15">
      <c r="A3234" s="73">
        <v>3686</v>
      </c>
      <c r="B3234" s="73" t="s">
        <v>38752</v>
      </c>
      <c r="C3234" s="90">
        <v>32874</v>
      </c>
      <c r="D3234" s="90">
        <v>2958465</v>
      </c>
    </row>
    <row r="3235" spans="1:4" ht="15">
      <c r="A3235" s="73">
        <v>3687</v>
      </c>
      <c r="B3235" s="73" t="s">
        <v>38753</v>
      </c>
      <c r="C3235" s="90">
        <v>32874</v>
      </c>
      <c r="D3235" s="90">
        <v>2958465</v>
      </c>
    </row>
    <row r="3236" spans="1:4" ht="15">
      <c r="A3236" s="73">
        <v>3688</v>
      </c>
      <c r="B3236" s="73" t="s">
        <v>38754</v>
      </c>
      <c r="C3236" s="90">
        <v>32874</v>
      </c>
      <c r="D3236" s="90">
        <v>2958465</v>
      </c>
    </row>
    <row r="3237" spans="1:4" ht="15">
      <c r="A3237" s="73">
        <v>3689</v>
      </c>
      <c r="B3237" s="73" t="s">
        <v>38755</v>
      </c>
      <c r="C3237" s="90">
        <v>32874</v>
      </c>
      <c r="D3237" s="90">
        <v>2958465</v>
      </c>
    </row>
    <row r="3238" spans="1:4" ht="15">
      <c r="A3238" s="73">
        <v>3690</v>
      </c>
      <c r="B3238" s="73" t="s">
        <v>38756</v>
      </c>
      <c r="C3238" s="90">
        <v>32874</v>
      </c>
      <c r="D3238" s="90">
        <v>2958465</v>
      </c>
    </row>
    <row r="3239" spans="1:4" ht="15">
      <c r="A3239" s="73">
        <v>3691</v>
      </c>
      <c r="B3239" s="73" t="s">
        <v>38757</v>
      </c>
      <c r="C3239" s="90">
        <v>32874</v>
      </c>
      <c r="D3239" s="90">
        <v>2958465</v>
      </c>
    </row>
    <row r="3240" spans="1:4" ht="15">
      <c r="A3240" s="73">
        <v>3692</v>
      </c>
      <c r="B3240" s="73" t="s">
        <v>38758</v>
      </c>
      <c r="C3240" s="90">
        <v>32874</v>
      </c>
      <c r="D3240" s="90">
        <v>2958465</v>
      </c>
    </row>
    <row r="3241" spans="1:4" ht="15">
      <c r="A3241" s="73">
        <v>3693</v>
      </c>
      <c r="B3241" s="73" t="s">
        <v>38759</v>
      </c>
      <c r="C3241" s="90">
        <v>32874</v>
      </c>
      <c r="D3241" s="90">
        <v>2958465</v>
      </c>
    </row>
    <row r="3242" spans="1:4" ht="15">
      <c r="A3242" s="73">
        <v>3694</v>
      </c>
      <c r="B3242" s="73" t="s">
        <v>38760</v>
      </c>
      <c r="C3242" s="90">
        <v>32874</v>
      </c>
      <c r="D3242" s="90">
        <v>2958465</v>
      </c>
    </row>
    <row r="3243" spans="1:4" ht="15">
      <c r="A3243" s="73">
        <v>3695</v>
      </c>
      <c r="B3243" s="73" t="s">
        <v>38761</v>
      </c>
      <c r="C3243" s="90">
        <v>32874</v>
      </c>
      <c r="D3243" s="90">
        <v>2958465</v>
      </c>
    </row>
    <row r="3244" spans="1:4" ht="15">
      <c r="A3244" s="73">
        <v>3696</v>
      </c>
      <c r="B3244" s="73" t="s">
        <v>38762</v>
      </c>
      <c r="C3244" s="90">
        <v>32874</v>
      </c>
      <c r="D3244" s="90">
        <v>2958465</v>
      </c>
    </row>
    <row r="3245" spans="1:4" ht="15">
      <c r="A3245" s="73">
        <v>3697</v>
      </c>
      <c r="B3245" s="73" t="s">
        <v>38763</v>
      </c>
      <c r="C3245" s="90">
        <v>32874</v>
      </c>
      <c r="D3245" s="90">
        <v>2958465</v>
      </c>
    </row>
    <row r="3246" spans="1:4" ht="15">
      <c r="A3246" s="73">
        <v>3698</v>
      </c>
      <c r="B3246" s="73" t="s">
        <v>38764</v>
      </c>
      <c r="C3246" s="90">
        <v>32874</v>
      </c>
      <c r="D3246" s="90">
        <v>2958465</v>
      </c>
    </row>
    <row r="3247" spans="1:4" ht="15">
      <c r="A3247" s="73">
        <v>3699</v>
      </c>
      <c r="B3247" s="73" t="s">
        <v>38765</v>
      </c>
      <c r="C3247" s="90">
        <v>32874</v>
      </c>
      <c r="D3247" s="90">
        <v>2958465</v>
      </c>
    </row>
    <row r="3248" spans="1:4" ht="15">
      <c r="A3248" s="73">
        <v>3700</v>
      </c>
      <c r="B3248" s="73" t="s">
        <v>38766</v>
      </c>
      <c r="C3248" s="90">
        <v>32874</v>
      </c>
      <c r="D3248" s="90">
        <v>2958465</v>
      </c>
    </row>
    <row r="3249" spans="1:4" ht="15">
      <c r="A3249" s="73">
        <v>3701</v>
      </c>
      <c r="B3249" s="73" t="s">
        <v>38767</v>
      </c>
      <c r="C3249" s="90">
        <v>32874</v>
      </c>
      <c r="D3249" s="90">
        <v>2958465</v>
      </c>
    </row>
    <row r="3250" spans="1:4" ht="15">
      <c r="A3250" s="73">
        <v>3702</v>
      </c>
      <c r="B3250" s="73" t="s">
        <v>38768</v>
      </c>
      <c r="C3250" s="90">
        <v>32874</v>
      </c>
      <c r="D3250" s="90">
        <v>2958465</v>
      </c>
    </row>
    <row r="3251" spans="1:4" ht="15">
      <c r="A3251" s="73">
        <v>3703</v>
      </c>
      <c r="B3251" s="73" t="s">
        <v>38769</v>
      </c>
      <c r="C3251" s="90">
        <v>32874</v>
      </c>
      <c r="D3251" s="90">
        <v>2958465</v>
      </c>
    </row>
    <row r="3252" spans="1:4" ht="15">
      <c r="A3252" s="73">
        <v>3704</v>
      </c>
      <c r="B3252" s="73" t="s">
        <v>38770</v>
      </c>
      <c r="C3252" s="90">
        <v>32874</v>
      </c>
      <c r="D3252" s="90">
        <v>2958465</v>
      </c>
    </row>
    <row r="3253" spans="1:4" ht="15">
      <c r="A3253" s="73">
        <v>3705</v>
      </c>
      <c r="B3253" s="73" t="s">
        <v>38771</v>
      </c>
      <c r="C3253" s="90">
        <v>32874</v>
      </c>
      <c r="D3253" s="90">
        <v>2958465</v>
      </c>
    </row>
    <row r="3254" spans="1:4" ht="15">
      <c r="A3254" s="73">
        <v>3706</v>
      </c>
      <c r="B3254" s="73" t="s">
        <v>38772</v>
      </c>
      <c r="C3254" s="90">
        <v>32874</v>
      </c>
      <c r="D3254" s="90">
        <v>2958465</v>
      </c>
    </row>
    <row r="3255" spans="1:4" ht="15">
      <c r="A3255" s="73">
        <v>3707</v>
      </c>
      <c r="B3255" s="73" t="s">
        <v>38773</v>
      </c>
      <c r="C3255" s="90">
        <v>32874</v>
      </c>
      <c r="D3255" s="90">
        <v>2958465</v>
      </c>
    </row>
    <row r="3256" spans="1:4" ht="15">
      <c r="A3256" s="73">
        <v>3708</v>
      </c>
      <c r="B3256" s="73" t="s">
        <v>38774</v>
      </c>
      <c r="C3256" s="90">
        <v>32874</v>
      </c>
      <c r="D3256" s="90">
        <v>2958465</v>
      </c>
    </row>
    <row r="3257" spans="1:4" ht="15">
      <c r="A3257" s="73">
        <v>3709</v>
      </c>
      <c r="B3257" s="73" t="s">
        <v>38775</v>
      </c>
      <c r="C3257" s="90">
        <v>32874</v>
      </c>
      <c r="D3257" s="90">
        <v>2958465</v>
      </c>
    </row>
    <row r="3258" spans="1:4" ht="15">
      <c r="A3258" s="73">
        <v>3710</v>
      </c>
      <c r="B3258" s="73" t="s">
        <v>38776</v>
      </c>
      <c r="C3258" s="90">
        <v>32874</v>
      </c>
      <c r="D3258" s="90">
        <v>2958465</v>
      </c>
    </row>
    <row r="3259" spans="1:4" ht="15">
      <c r="A3259" s="73">
        <v>3711</v>
      </c>
      <c r="B3259" s="73" t="s">
        <v>38777</v>
      </c>
      <c r="C3259" s="90">
        <v>32874</v>
      </c>
      <c r="D3259" s="90">
        <v>2958465</v>
      </c>
    </row>
    <row r="3260" spans="1:4" ht="15">
      <c r="A3260" s="73">
        <v>3712</v>
      </c>
      <c r="B3260" s="73" t="s">
        <v>38778</v>
      </c>
      <c r="C3260" s="90">
        <v>32874</v>
      </c>
      <c r="D3260" s="90">
        <v>2958465</v>
      </c>
    </row>
    <row r="3261" spans="1:4" ht="15">
      <c r="A3261" s="73">
        <v>3713</v>
      </c>
      <c r="B3261" s="73" t="s">
        <v>38779</v>
      </c>
      <c r="C3261" s="90">
        <v>32874</v>
      </c>
      <c r="D3261" s="90">
        <v>2958465</v>
      </c>
    </row>
    <row r="3262" spans="1:4" ht="15">
      <c r="A3262" s="73">
        <v>3714</v>
      </c>
      <c r="B3262" s="73" t="s">
        <v>38780</v>
      </c>
      <c r="C3262" s="90">
        <v>32874</v>
      </c>
      <c r="D3262" s="90">
        <v>2958465</v>
      </c>
    </row>
    <row r="3263" spans="1:4" ht="15">
      <c r="A3263" s="73">
        <v>3715</v>
      </c>
      <c r="B3263" s="73" t="s">
        <v>38781</v>
      </c>
      <c r="C3263" s="90">
        <v>32874</v>
      </c>
      <c r="D3263" s="90">
        <v>2958465</v>
      </c>
    </row>
    <row r="3264" spans="1:4" ht="15">
      <c r="A3264" s="73">
        <v>3716</v>
      </c>
      <c r="B3264" s="73" t="s">
        <v>38782</v>
      </c>
      <c r="C3264" s="90">
        <v>32874</v>
      </c>
      <c r="D3264" s="90">
        <v>2958465</v>
      </c>
    </row>
    <row r="3265" spans="1:4" ht="15">
      <c r="A3265" s="73">
        <v>3717</v>
      </c>
      <c r="B3265" s="73" t="s">
        <v>38783</v>
      </c>
      <c r="C3265" s="90">
        <v>32874</v>
      </c>
      <c r="D3265" s="90">
        <v>2958465</v>
      </c>
    </row>
    <row r="3266" spans="1:4" ht="15">
      <c r="A3266" s="73">
        <v>3718</v>
      </c>
      <c r="B3266" s="73" t="s">
        <v>38784</v>
      </c>
      <c r="C3266" s="90">
        <v>32874</v>
      </c>
      <c r="D3266" s="90">
        <v>2958465</v>
      </c>
    </row>
    <row r="3267" spans="1:4" ht="15">
      <c r="A3267" s="73">
        <v>3719</v>
      </c>
      <c r="B3267" s="73" t="s">
        <v>38785</v>
      </c>
      <c r="C3267" s="90">
        <v>32874</v>
      </c>
      <c r="D3267" s="90">
        <v>2958465</v>
      </c>
    </row>
    <row r="3268" spans="1:4" ht="15">
      <c r="A3268" s="73">
        <v>3720</v>
      </c>
      <c r="B3268" s="73" t="s">
        <v>38786</v>
      </c>
      <c r="C3268" s="90">
        <v>32874</v>
      </c>
      <c r="D3268" s="90">
        <v>2958465</v>
      </c>
    </row>
    <row r="3269" spans="1:4" ht="15">
      <c r="A3269" s="73">
        <v>3721</v>
      </c>
      <c r="B3269" s="73" t="s">
        <v>38787</v>
      </c>
      <c r="C3269" s="90">
        <v>32874</v>
      </c>
      <c r="D3269" s="90">
        <v>2958465</v>
      </c>
    </row>
    <row r="3270" spans="1:4" ht="15">
      <c r="A3270" s="73">
        <v>3722</v>
      </c>
      <c r="B3270" s="73" t="s">
        <v>38788</v>
      </c>
      <c r="C3270" s="90">
        <v>32874</v>
      </c>
      <c r="D3270" s="90">
        <v>2958465</v>
      </c>
    </row>
    <row r="3271" spans="1:4" ht="15">
      <c r="A3271" s="73">
        <v>3723</v>
      </c>
      <c r="B3271" s="73" t="s">
        <v>38789</v>
      </c>
      <c r="C3271" s="90">
        <v>32874</v>
      </c>
      <c r="D3271" s="90">
        <v>2958465</v>
      </c>
    </row>
    <row r="3272" spans="1:4" ht="15">
      <c r="A3272" s="73">
        <v>3724</v>
      </c>
      <c r="B3272" s="73" t="s">
        <v>38790</v>
      </c>
      <c r="C3272" s="90">
        <v>32874</v>
      </c>
      <c r="D3272" s="90">
        <v>2958465</v>
      </c>
    </row>
    <row r="3273" spans="1:4" ht="15">
      <c r="A3273" s="73">
        <v>3725</v>
      </c>
      <c r="B3273" s="73" t="s">
        <v>38791</v>
      </c>
      <c r="C3273" s="90">
        <v>32874</v>
      </c>
      <c r="D3273" s="90">
        <v>2958465</v>
      </c>
    </row>
    <row r="3274" spans="1:4" ht="15">
      <c r="A3274" s="73">
        <v>3726</v>
      </c>
      <c r="B3274" s="73" t="s">
        <v>38792</v>
      </c>
      <c r="C3274" s="90">
        <v>32874</v>
      </c>
      <c r="D3274" s="90">
        <v>2958465</v>
      </c>
    </row>
    <row r="3275" spans="1:4" ht="15">
      <c r="A3275" s="73">
        <v>3727</v>
      </c>
      <c r="B3275" s="73" t="s">
        <v>38793</v>
      </c>
      <c r="C3275" s="90">
        <v>32874</v>
      </c>
      <c r="D3275" s="90">
        <v>2958465</v>
      </c>
    </row>
    <row r="3276" spans="1:4" ht="15">
      <c r="A3276" s="73">
        <v>3728</v>
      </c>
      <c r="B3276" s="73" t="s">
        <v>38794</v>
      </c>
      <c r="C3276" s="90">
        <v>32874</v>
      </c>
      <c r="D3276" s="90">
        <v>2958465</v>
      </c>
    </row>
    <row r="3277" spans="1:4" ht="15">
      <c r="A3277" s="73">
        <v>3729</v>
      </c>
      <c r="B3277" s="73" t="s">
        <v>38795</v>
      </c>
      <c r="C3277" s="90">
        <v>32874</v>
      </c>
      <c r="D3277" s="90">
        <v>2958465</v>
      </c>
    </row>
    <row r="3278" spans="1:4" ht="15">
      <c r="A3278" s="73">
        <v>3730</v>
      </c>
      <c r="B3278" s="73" t="s">
        <v>38796</v>
      </c>
      <c r="C3278" s="90">
        <v>32874</v>
      </c>
      <c r="D3278" s="90">
        <v>2958465</v>
      </c>
    </row>
    <row r="3279" spans="1:4" ht="15">
      <c r="A3279" s="73">
        <v>3731</v>
      </c>
      <c r="B3279" s="73" t="s">
        <v>38797</v>
      </c>
      <c r="C3279" s="90">
        <v>32874</v>
      </c>
      <c r="D3279" s="90">
        <v>2958465</v>
      </c>
    </row>
    <row r="3280" spans="1:4" ht="15">
      <c r="A3280" s="73">
        <v>3732</v>
      </c>
      <c r="B3280" s="73" t="s">
        <v>38798</v>
      </c>
      <c r="C3280" s="90">
        <v>32874</v>
      </c>
      <c r="D3280" s="90">
        <v>2958465</v>
      </c>
    </row>
    <row r="3281" spans="1:4" ht="15">
      <c r="A3281" s="73">
        <v>3733</v>
      </c>
      <c r="B3281" s="73" t="s">
        <v>38799</v>
      </c>
      <c r="C3281" s="90">
        <v>32874</v>
      </c>
      <c r="D3281" s="90">
        <v>2958465</v>
      </c>
    </row>
    <row r="3282" spans="1:4" ht="15">
      <c r="A3282" s="73">
        <v>3734</v>
      </c>
      <c r="B3282" s="73" t="s">
        <v>38800</v>
      </c>
      <c r="C3282" s="90">
        <v>32874</v>
      </c>
      <c r="D3282" s="90">
        <v>2958465</v>
      </c>
    </row>
    <row r="3283" spans="1:4" ht="15">
      <c r="A3283" s="73">
        <v>3735</v>
      </c>
      <c r="B3283" s="73" t="s">
        <v>38801</v>
      </c>
      <c r="C3283" s="90">
        <v>32874</v>
      </c>
      <c r="D3283" s="90">
        <v>2958465</v>
      </c>
    </row>
    <row r="3284" spans="1:4" ht="15">
      <c r="A3284" s="73">
        <v>3736</v>
      </c>
      <c r="B3284" s="73" t="s">
        <v>38802</v>
      </c>
      <c r="C3284" s="90">
        <v>32874</v>
      </c>
      <c r="D3284" s="90">
        <v>2958465</v>
      </c>
    </row>
    <row r="3285" spans="1:4" ht="15">
      <c r="A3285" s="73">
        <v>3737</v>
      </c>
      <c r="B3285" s="73" t="s">
        <v>38803</v>
      </c>
      <c r="C3285" s="90">
        <v>32874</v>
      </c>
      <c r="D3285" s="90">
        <v>2958465</v>
      </c>
    </row>
    <row r="3286" spans="1:4" ht="15">
      <c r="A3286" s="73">
        <v>3738</v>
      </c>
      <c r="B3286" s="73" t="s">
        <v>38804</v>
      </c>
      <c r="C3286" s="90">
        <v>32874</v>
      </c>
      <c r="D3286" s="90">
        <v>2958465</v>
      </c>
    </row>
    <row r="3287" spans="1:4" ht="15">
      <c r="A3287" s="73">
        <v>3739</v>
      </c>
      <c r="B3287" s="73" t="s">
        <v>38805</v>
      </c>
      <c r="C3287" s="90">
        <v>32874</v>
      </c>
      <c r="D3287" s="90">
        <v>2958465</v>
      </c>
    </row>
    <row r="3288" spans="1:4" ht="15">
      <c r="A3288" s="73">
        <v>3740</v>
      </c>
      <c r="B3288" s="73" t="s">
        <v>38806</v>
      </c>
      <c r="C3288" s="90">
        <v>32874</v>
      </c>
      <c r="D3288" s="90">
        <v>2958465</v>
      </c>
    </row>
    <row r="3289" spans="1:4" ht="15">
      <c r="A3289" s="73">
        <v>3741</v>
      </c>
      <c r="B3289" s="73" t="s">
        <v>38807</v>
      </c>
      <c r="C3289" s="90">
        <v>32874</v>
      </c>
      <c r="D3289" s="90">
        <v>2958465</v>
      </c>
    </row>
    <row r="3290" spans="1:4" ht="15">
      <c r="A3290" s="73">
        <v>3742</v>
      </c>
      <c r="B3290" s="73" t="s">
        <v>38808</v>
      </c>
      <c r="C3290" s="90">
        <v>32874</v>
      </c>
      <c r="D3290" s="90">
        <v>2958465</v>
      </c>
    </row>
    <row r="3291" spans="1:4" ht="15">
      <c r="A3291" s="73">
        <v>3743</v>
      </c>
      <c r="B3291" s="73" t="s">
        <v>38809</v>
      </c>
      <c r="C3291" s="90">
        <v>32874</v>
      </c>
      <c r="D3291" s="90">
        <v>2958465</v>
      </c>
    </row>
    <row r="3292" spans="1:4" ht="15">
      <c r="A3292" s="73">
        <v>3744</v>
      </c>
      <c r="B3292" s="73" t="s">
        <v>38810</v>
      </c>
      <c r="C3292" s="90">
        <v>32874</v>
      </c>
      <c r="D3292" s="90">
        <v>2958465</v>
      </c>
    </row>
    <row r="3293" spans="1:4" ht="15">
      <c r="A3293" s="73">
        <v>3745</v>
      </c>
      <c r="B3293" s="73" t="s">
        <v>38811</v>
      </c>
      <c r="C3293" s="90">
        <v>32874</v>
      </c>
      <c r="D3293" s="90">
        <v>2958465</v>
      </c>
    </row>
    <row r="3294" spans="1:4" ht="15">
      <c r="A3294" s="73">
        <v>3746</v>
      </c>
      <c r="B3294" s="73" t="s">
        <v>38812</v>
      </c>
      <c r="C3294" s="90">
        <v>32874</v>
      </c>
      <c r="D3294" s="90">
        <v>2958465</v>
      </c>
    </row>
    <row r="3295" spans="1:4" ht="15">
      <c r="A3295" s="73">
        <v>3747</v>
      </c>
      <c r="B3295" s="73" t="s">
        <v>38813</v>
      </c>
      <c r="C3295" s="90">
        <v>32874</v>
      </c>
      <c r="D3295" s="90">
        <v>2958465</v>
      </c>
    </row>
    <row r="3296" spans="1:4" ht="15">
      <c r="A3296" s="73">
        <v>3748</v>
      </c>
      <c r="B3296" s="73" t="s">
        <v>38814</v>
      </c>
      <c r="C3296" s="90">
        <v>32874</v>
      </c>
      <c r="D3296" s="90">
        <v>2958465</v>
      </c>
    </row>
    <row r="3297" spans="1:4" ht="15">
      <c r="A3297" s="73">
        <v>3749</v>
      </c>
      <c r="B3297" s="73" t="s">
        <v>38815</v>
      </c>
      <c r="C3297" s="90">
        <v>32874</v>
      </c>
      <c r="D3297" s="90">
        <v>2958465</v>
      </c>
    </row>
    <row r="3298" spans="1:4" ht="15">
      <c r="A3298" s="73">
        <v>3750</v>
      </c>
      <c r="B3298" s="73" t="s">
        <v>38816</v>
      </c>
      <c r="C3298" s="90">
        <v>32874</v>
      </c>
      <c r="D3298" s="90">
        <v>2958465</v>
      </c>
    </row>
    <row r="3299" spans="1:4" ht="15">
      <c r="A3299" s="73">
        <v>3751</v>
      </c>
      <c r="B3299" s="73" t="s">
        <v>38817</v>
      </c>
      <c r="C3299" s="90">
        <v>32874</v>
      </c>
      <c r="D3299" s="90">
        <v>2958465</v>
      </c>
    </row>
    <row r="3300" spans="1:4" ht="15">
      <c r="A3300" s="73">
        <v>3752</v>
      </c>
      <c r="B3300" s="73" t="s">
        <v>38818</v>
      </c>
      <c r="C3300" s="90">
        <v>32874</v>
      </c>
      <c r="D3300" s="90">
        <v>2958465</v>
      </c>
    </row>
    <row r="3301" spans="1:4" ht="15">
      <c r="A3301" s="73">
        <v>3753</v>
      </c>
      <c r="B3301" s="73" t="s">
        <v>38819</v>
      </c>
      <c r="C3301" s="90">
        <v>32874</v>
      </c>
      <c r="D3301" s="90">
        <v>2958465</v>
      </c>
    </row>
    <row r="3302" spans="1:4" ht="15">
      <c r="A3302" s="73">
        <v>3754</v>
      </c>
      <c r="B3302" s="73" t="s">
        <v>38820</v>
      </c>
      <c r="C3302" s="90">
        <v>32874</v>
      </c>
      <c r="D3302" s="90">
        <v>2958465</v>
      </c>
    </row>
    <row r="3303" spans="1:4" ht="15">
      <c r="A3303" s="73">
        <v>3755</v>
      </c>
      <c r="B3303" s="73" t="s">
        <v>38821</v>
      </c>
      <c r="C3303" s="90">
        <v>32874</v>
      </c>
      <c r="D3303" s="90">
        <v>2958465</v>
      </c>
    </row>
    <row r="3304" spans="1:4" ht="15">
      <c r="A3304" s="73">
        <v>3756</v>
      </c>
      <c r="B3304" s="73" t="s">
        <v>38822</v>
      </c>
      <c r="C3304" s="90">
        <v>32874</v>
      </c>
      <c r="D3304" s="90">
        <v>2958465</v>
      </c>
    </row>
    <row r="3305" spans="1:4" ht="15">
      <c r="A3305" s="73">
        <v>3757</v>
      </c>
      <c r="B3305" s="73" t="s">
        <v>38823</v>
      </c>
      <c r="C3305" s="90">
        <v>32874</v>
      </c>
      <c r="D3305" s="90">
        <v>2958465</v>
      </c>
    </row>
    <row r="3306" spans="1:4" ht="15">
      <c r="A3306" s="73">
        <v>3758</v>
      </c>
      <c r="B3306" s="73" t="s">
        <v>38824</v>
      </c>
      <c r="C3306" s="90">
        <v>32874</v>
      </c>
      <c r="D3306" s="90">
        <v>2958465</v>
      </c>
    </row>
    <row r="3307" spans="1:4" ht="15">
      <c r="A3307" s="73">
        <v>3759</v>
      </c>
      <c r="B3307" s="73" t="s">
        <v>38825</v>
      </c>
      <c r="C3307" s="90">
        <v>32874</v>
      </c>
      <c r="D3307" s="90">
        <v>2958465</v>
      </c>
    </row>
    <row r="3308" spans="1:4" ht="15">
      <c r="A3308" s="73">
        <v>3760</v>
      </c>
      <c r="B3308" s="73" t="s">
        <v>38826</v>
      </c>
      <c r="C3308" s="90">
        <v>32874</v>
      </c>
      <c r="D3308" s="90">
        <v>2958465</v>
      </c>
    </row>
    <row r="3309" spans="1:4" ht="15">
      <c r="A3309" s="73">
        <v>3761</v>
      </c>
      <c r="B3309" s="73" t="s">
        <v>38827</v>
      </c>
      <c r="C3309" s="90">
        <v>32874</v>
      </c>
      <c r="D3309" s="90">
        <v>2958465</v>
      </c>
    </row>
    <row r="3310" spans="1:4" ht="15">
      <c r="A3310" s="73">
        <v>3762</v>
      </c>
      <c r="B3310" s="73" t="s">
        <v>38828</v>
      </c>
      <c r="C3310" s="90">
        <v>32874</v>
      </c>
      <c r="D3310" s="90">
        <v>2958465</v>
      </c>
    </row>
    <row r="3311" spans="1:4" ht="15">
      <c r="A3311" s="73">
        <v>3763</v>
      </c>
      <c r="B3311" s="73" t="s">
        <v>38829</v>
      </c>
      <c r="C3311" s="90">
        <v>32874</v>
      </c>
      <c r="D3311" s="90">
        <v>2958465</v>
      </c>
    </row>
    <row r="3312" spans="1:4" ht="15">
      <c r="A3312" s="73">
        <v>3764</v>
      </c>
      <c r="B3312" s="73" t="s">
        <v>38830</v>
      </c>
      <c r="C3312" s="90">
        <v>32874</v>
      </c>
      <c r="D3312" s="90">
        <v>2958465</v>
      </c>
    </row>
    <row r="3313" spans="1:4" ht="15">
      <c r="A3313" s="73">
        <v>3765</v>
      </c>
      <c r="B3313" s="73" t="s">
        <v>38831</v>
      </c>
      <c r="C3313" s="90">
        <v>32874</v>
      </c>
      <c r="D3313" s="90">
        <v>2958465</v>
      </c>
    </row>
    <row r="3314" spans="1:4" ht="15">
      <c r="A3314" s="73">
        <v>3766</v>
      </c>
      <c r="B3314" s="73" t="s">
        <v>38832</v>
      </c>
      <c r="C3314" s="90">
        <v>32874</v>
      </c>
      <c r="D3314" s="90">
        <v>2958465</v>
      </c>
    </row>
    <row r="3315" spans="1:4" ht="15">
      <c r="A3315" s="73">
        <v>3767</v>
      </c>
      <c r="B3315" s="73" t="s">
        <v>38833</v>
      </c>
      <c r="C3315" s="90">
        <v>32874</v>
      </c>
      <c r="D3315" s="90">
        <v>2958465</v>
      </c>
    </row>
    <row r="3316" spans="1:4" ht="15">
      <c r="A3316" s="73">
        <v>3768</v>
      </c>
      <c r="B3316" s="73" t="s">
        <v>38834</v>
      </c>
      <c r="C3316" s="90">
        <v>32874</v>
      </c>
      <c r="D3316" s="90">
        <v>2958465</v>
      </c>
    </row>
    <row r="3317" spans="1:4" ht="15">
      <c r="A3317" s="73">
        <v>3769</v>
      </c>
      <c r="B3317" s="73" t="s">
        <v>38835</v>
      </c>
      <c r="C3317" s="90">
        <v>32874</v>
      </c>
      <c r="D3317" s="90">
        <v>2958465</v>
      </c>
    </row>
    <row r="3318" spans="1:4" ht="15">
      <c r="A3318" s="73">
        <v>3770</v>
      </c>
      <c r="B3318" s="73" t="s">
        <v>38836</v>
      </c>
      <c r="C3318" s="90">
        <v>32874</v>
      </c>
      <c r="D3318" s="90">
        <v>2958465</v>
      </c>
    </row>
    <row r="3319" spans="1:4" ht="15">
      <c r="A3319" s="73">
        <v>3771</v>
      </c>
      <c r="B3319" s="73" t="s">
        <v>2389</v>
      </c>
      <c r="C3319" s="90">
        <v>32874</v>
      </c>
      <c r="D3319" s="90">
        <v>2958465</v>
      </c>
    </row>
    <row r="3320" spans="1:4" ht="15">
      <c r="A3320" s="73">
        <v>3772</v>
      </c>
      <c r="B3320" s="73" t="s">
        <v>38837</v>
      </c>
      <c r="C3320" s="90">
        <v>32874</v>
      </c>
      <c r="D3320" s="90">
        <v>2958465</v>
      </c>
    </row>
    <row r="3321" spans="1:4" ht="15">
      <c r="A3321" s="73">
        <v>3773</v>
      </c>
      <c r="B3321" s="73" t="s">
        <v>38838</v>
      </c>
      <c r="C3321" s="90">
        <v>32874</v>
      </c>
      <c r="D3321" s="90">
        <v>2958465</v>
      </c>
    </row>
    <row r="3322" spans="1:4" ht="15">
      <c r="A3322" s="73">
        <v>3774</v>
      </c>
      <c r="B3322" s="73" t="s">
        <v>38839</v>
      </c>
      <c r="C3322" s="90">
        <v>32874</v>
      </c>
      <c r="D3322" s="90">
        <v>2958465</v>
      </c>
    </row>
    <row r="3323" spans="1:4" ht="15">
      <c r="A3323" s="73">
        <v>3775</v>
      </c>
      <c r="B3323" s="73" t="s">
        <v>38840</v>
      </c>
      <c r="C3323" s="90">
        <v>32874</v>
      </c>
      <c r="D3323" s="90">
        <v>2958465</v>
      </c>
    </row>
    <row r="3324" spans="1:4" ht="15">
      <c r="A3324" s="73">
        <v>3776</v>
      </c>
      <c r="B3324" s="73" t="s">
        <v>38841</v>
      </c>
      <c r="C3324" s="90">
        <v>32874</v>
      </c>
      <c r="D3324" s="90">
        <v>2958465</v>
      </c>
    </row>
    <row r="3325" spans="1:4" ht="15">
      <c r="A3325" s="73">
        <v>3777</v>
      </c>
      <c r="B3325" s="73" t="s">
        <v>38842</v>
      </c>
      <c r="C3325" s="90">
        <v>32874</v>
      </c>
      <c r="D3325" s="90">
        <v>2958465</v>
      </c>
    </row>
    <row r="3326" spans="1:4" ht="15">
      <c r="A3326" s="73">
        <v>3778</v>
      </c>
      <c r="B3326" s="73" t="s">
        <v>38843</v>
      </c>
      <c r="C3326" s="90">
        <v>32874</v>
      </c>
      <c r="D3326" s="90">
        <v>2958465</v>
      </c>
    </row>
    <row r="3327" spans="1:4" ht="15">
      <c r="A3327" s="73">
        <v>3779</v>
      </c>
      <c r="B3327" s="73" t="s">
        <v>38844</v>
      </c>
      <c r="C3327" s="90">
        <v>32874</v>
      </c>
      <c r="D3327" s="90">
        <v>2958465</v>
      </c>
    </row>
    <row r="3328" spans="1:4" ht="15">
      <c r="A3328" s="73">
        <v>3780</v>
      </c>
      <c r="B3328" s="73" t="s">
        <v>38845</v>
      </c>
      <c r="C3328" s="90">
        <v>32874</v>
      </c>
      <c r="D3328" s="90">
        <v>2958465</v>
      </c>
    </row>
    <row r="3329" spans="1:4" ht="15">
      <c r="A3329" s="73">
        <v>3781</v>
      </c>
      <c r="B3329" s="73" t="s">
        <v>38846</v>
      </c>
      <c r="C3329" s="90">
        <v>32874</v>
      </c>
      <c r="D3329" s="90">
        <v>2958465</v>
      </c>
    </row>
    <row r="3330" spans="1:4" ht="15">
      <c r="A3330" s="73">
        <v>3782</v>
      </c>
      <c r="B3330" s="73" t="s">
        <v>38847</v>
      </c>
      <c r="C3330" s="90">
        <v>32874</v>
      </c>
      <c r="D3330" s="90">
        <v>2958465</v>
      </c>
    </row>
    <row r="3331" spans="1:4" ht="15">
      <c r="A3331" s="73">
        <v>3783</v>
      </c>
      <c r="B3331" s="73" t="s">
        <v>38848</v>
      </c>
      <c r="C3331" s="90">
        <v>32874</v>
      </c>
      <c r="D3331" s="90">
        <v>2958465</v>
      </c>
    </row>
    <row r="3332" spans="1:4" ht="15">
      <c r="A3332" s="73">
        <v>3784</v>
      </c>
      <c r="B3332" s="73" t="s">
        <v>38849</v>
      </c>
      <c r="C3332" s="90">
        <v>32874</v>
      </c>
      <c r="D3332" s="90">
        <v>2958465</v>
      </c>
    </row>
    <row r="3333" spans="1:4" ht="15">
      <c r="A3333" s="73">
        <v>3785</v>
      </c>
      <c r="B3333" s="73" t="s">
        <v>38850</v>
      </c>
      <c r="C3333" s="90">
        <v>32874</v>
      </c>
      <c r="D3333" s="90">
        <v>2958465</v>
      </c>
    </row>
    <row r="3334" spans="1:4" ht="15">
      <c r="A3334" s="73">
        <v>3786</v>
      </c>
      <c r="B3334" s="73" t="s">
        <v>38851</v>
      </c>
      <c r="C3334" s="90">
        <v>32874</v>
      </c>
      <c r="D3334" s="90">
        <v>2958465</v>
      </c>
    </row>
    <row r="3335" spans="1:4" ht="15">
      <c r="A3335" s="73">
        <v>3787</v>
      </c>
      <c r="B3335" s="73" t="s">
        <v>38852</v>
      </c>
      <c r="C3335" s="90">
        <v>32874</v>
      </c>
      <c r="D3335" s="90">
        <v>2958465</v>
      </c>
    </row>
    <row r="3336" spans="1:4" ht="15">
      <c r="A3336" s="73">
        <v>3788</v>
      </c>
      <c r="B3336" s="73" t="s">
        <v>38853</v>
      </c>
      <c r="C3336" s="90">
        <v>32874</v>
      </c>
      <c r="D3336" s="90">
        <v>2958465</v>
      </c>
    </row>
    <row r="3337" spans="1:4" ht="15">
      <c r="A3337" s="73">
        <v>3789</v>
      </c>
      <c r="B3337" s="73" t="s">
        <v>38854</v>
      </c>
      <c r="C3337" s="90">
        <v>32874</v>
      </c>
      <c r="D3337" s="90">
        <v>2958465</v>
      </c>
    </row>
    <row r="3338" spans="1:4" ht="15">
      <c r="A3338" s="73">
        <v>3790</v>
      </c>
      <c r="B3338" s="73" t="s">
        <v>38855</v>
      </c>
      <c r="C3338" s="90">
        <v>32874</v>
      </c>
      <c r="D3338" s="90">
        <v>2958465</v>
      </c>
    </row>
    <row r="3339" spans="1:4" ht="15">
      <c r="A3339" s="73">
        <v>3791</v>
      </c>
      <c r="B3339" s="73" t="s">
        <v>38856</v>
      </c>
      <c r="C3339" s="90">
        <v>32874</v>
      </c>
      <c r="D3339" s="90">
        <v>2958465</v>
      </c>
    </row>
    <row r="3340" spans="1:4" ht="15">
      <c r="A3340" s="73">
        <v>3792</v>
      </c>
      <c r="B3340" s="73" t="s">
        <v>38857</v>
      </c>
      <c r="C3340" s="90">
        <v>32874</v>
      </c>
      <c r="D3340" s="90">
        <v>2958465</v>
      </c>
    </row>
    <row r="3341" spans="1:4" ht="15">
      <c r="A3341" s="73">
        <v>3793</v>
      </c>
      <c r="B3341" s="73" t="s">
        <v>38858</v>
      </c>
      <c r="C3341" s="90">
        <v>32874</v>
      </c>
      <c r="D3341" s="90">
        <v>2958465</v>
      </c>
    </row>
    <row r="3342" spans="1:4" ht="15">
      <c r="A3342" s="73">
        <v>3794</v>
      </c>
      <c r="B3342" s="73" t="s">
        <v>38859</v>
      </c>
      <c r="C3342" s="90">
        <v>32874</v>
      </c>
      <c r="D3342" s="90">
        <v>2958465</v>
      </c>
    </row>
    <row r="3343" spans="1:4" ht="15">
      <c r="A3343" s="73">
        <v>3795</v>
      </c>
      <c r="B3343" s="73" t="s">
        <v>38860</v>
      </c>
      <c r="C3343" s="90">
        <v>32874</v>
      </c>
      <c r="D3343" s="90">
        <v>2958465</v>
      </c>
    </row>
    <row r="3344" spans="1:4" ht="15">
      <c r="A3344" s="73">
        <v>3796</v>
      </c>
      <c r="B3344" s="73" t="s">
        <v>38861</v>
      </c>
      <c r="C3344" s="90">
        <v>32874</v>
      </c>
      <c r="D3344" s="90">
        <v>2958465</v>
      </c>
    </row>
    <row r="3345" spans="1:4" ht="15">
      <c r="A3345" s="73">
        <v>3797</v>
      </c>
      <c r="B3345" s="73" t="s">
        <v>38862</v>
      </c>
      <c r="C3345" s="90">
        <v>32874</v>
      </c>
      <c r="D3345" s="90">
        <v>2958465</v>
      </c>
    </row>
    <row r="3346" spans="1:4" ht="15">
      <c r="A3346" s="73">
        <v>3798</v>
      </c>
      <c r="B3346" s="73" t="s">
        <v>38863</v>
      </c>
      <c r="C3346" s="90">
        <v>32874</v>
      </c>
      <c r="D3346" s="90">
        <v>2958465</v>
      </c>
    </row>
    <row r="3347" spans="1:4" ht="15">
      <c r="A3347" s="73">
        <v>3799</v>
      </c>
      <c r="B3347" s="73" t="s">
        <v>38864</v>
      </c>
      <c r="C3347" s="90">
        <v>32874</v>
      </c>
      <c r="D3347" s="90">
        <v>2958465</v>
      </c>
    </row>
    <row r="3348" spans="1:4" ht="15">
      <c r="A3348" s="73">
        <v>3800</v>
      </c>
      <c r="B3348" s="73" t="s">
        <v>38865</v>
      </c>
      <c r="C3348" s="90">
        <v>32874</v>
      </c>
      <c r="D3348" s="90">
        <v>2958465</v>
      </c>
    </row>
    <row r="3349" spans="1:4" ht="15">
      <c r="A3349" s="73">
        <v>3801</v>
      </c>
      <c r="B3349" s="73" t="s">
        <v>38866</v>
      </c>
      <c r="C3349" s="90">
        <v>32874</v>
      </c>
      <c r="D3349" s="90">
        <v>2958465</v>
      </c>
    </row>
    <row r="3350" spans="1:4" ht="15">
      <c r="A3350" s="73">
        <v>3802</v>
      </c>
      <c r="B3350" s="73" t="s">
        <v>38867</v>
      </c>
      <c r="C3350" s="90">
        <v>32874</v>
      </c>
      <c r="D3350" s="90">
        <v>2958465</v>
      </c>
    </row>
    <row r="3351" spans="1:4" ht="15">
      <c r="A3351" s="73">
        <v>3803</v>
      </c>
      <c r="B3351" s="73" t="s">
        <v>38868</v>
      </c>
      <c r="C3351" s="90">
        <v>32874</v>
      </c>
      <c r="D3351" s="90">
        <v>2958465</v>
      </c>
    </row>
    <row r="3352" spans="1:4" ht="15">
      <c r="A3352" s="73">
        <v>3804</v>
      </c>
      <c r="B3352" s="73" t="s">
        <v>38869</v>
      </c>
      <c r="C3352" s="90">
        <v>32874</v>
      </c>
      <c r="D3352" s="90">
        <v>2958465</v>
      </c>
    </row>
    <row r="3353" spans="1:4" ht="15">
      <c r="A3353" s="73">
        <v>3805</v>
      </c>
      <c r="B3353" s="73" t="s">
        <v>2115</v>
      </c>
      <c r="C3353" s="90">
        <v>32874</v>
      </c>
      <c r="D3353" s="90">
        <v>2958465</v>
      </c>
    </row>
    <row r="3354" spans="1:4" ht="15">
      <c r="A3354" s="73">
        <v>3806</v>
      </c>
      <c r="B3354" s="73" t="s">
        <v>38870</v>
      </c>
      <c r="C3354" s="90">
        <v>32874</v>
      </c>
      <c r="D3354" s="90">
        <v>2958465</v>
      </c>
    </row>
    <row r="3355" spans="1:4" ht="15">
      <c r="A3355" s="73">
        <v>3807</v>
      </c>
      <c r="B3355" s="73" t="s">
        <v>38871</v>
      </c>
      <c r="C3355" s="90">
        <v>32874</v>
      </c>
      <c r="D3355" s="90">
        <v>2958465</v>
      </c>
    </row>
    <row r="3356" spans="1:4" ht="15">
      <c r="A3356" s="73">
        <v>3808</v>
      </c>
      <c r="B3356" s="73" t="s">
        <v>38872</v>
      </c>
      <c r="C3356" s="90">
        <v>32874</v>
      </c>
      <c r="D3356" s="90">
        <v>2958465</v>
      </c>
    </row>
    <row r="3357" spans="1:4" ht="15">
      <c r="A3357" s="73">
        <v>3809</v>
      </c>
      <c r="B3357" s="73" t="s">
        <v>38873</v>
      </c>
      <c r="C3357" s="90">
        <v>32874</v>
      </c>
      <c r="D3357" s="90">
        <v>2958465</v>
      </c>
    </row>
    <row r="3358" spans="1:4" ht="15">
      <c r="A3358" s="73">
        <v>3810</v>
      </c>
      <c r="B3358" s="73" t="s">
        <v>38874</v>
      </c>
      <c r="C3358" s="90">
        <v>32874</v>
      </c>
      <c r="D3358" s="90">
        <v>2958465</v>
      </c>
    </row>
    <row r="3359" spans="1:4" ht="15">
      <c r="A3359" s="73">
        <v>3811</v>
      </c>
      <c r="B3359" s="73" t="s">
        <v>38875</v>
      </c>
      <c r="C3359" s="90">
        <v>32874</v>
      </c>
      <c r="D3359" s="90">
        <v>2958465</v>
      </c>
    </row>
    <row r="3360" spans="1:4" ht="15">
      <c r="A3360" s="73">
        <v>3812</v>
      </c>
      <c r="B3360" s="73" t="s">
        <v>38876</v>
      </c>
      <c r="C3360" s="90">
        <v>32874</v>
      </c>
      <c r="D3360" s="90">
        <v>2958465</v>
      </c>
    </row>
    <row r="3361" spans="1:4" ht="15">
      <c r="A3361" s="73">
        <v>3813</v>
      </c>
      <c r="B3361" s="73">
        <v>50</v>
      </c>
      <c r="C3361" s="90">
        <v>32874</v>
      </c>
      <c r="D3361" s="90">
        <v>2958465</v>
      </c>
    </row>
    <row r="3362" spans="1:4" ht="15">
      <c r="A3362" s="73">
        <v>3814</v>
      </c>
      <c r="B3362" s="73">
        <v>85</v>
      </c>
      <c r="C3362" s="90">
        <v>32874</v>
      </c>
      <c r="D3362" s="90">
        <v>2958465</v>
      </c>
    </row>
    <row r="3363" spans="1:4" ht="15">
      <c r="A3363" s="73">
        <v>3815</v>
      </c>
      <c r="B3363" s="73">
        <v>105</v>
      </c>
      <c r="C3363" s="90">
        <v>32874</v>
      </c>
      <c r="D3363" s="90">
        <v>2958465</v>
      </c>
    </row>
    <row r="3364" spans="1:4" ht="15">
      <c r="A3364" s="73">
        <v>3816</v>
      </c>
      <c r="B3364" s="73">
        <v>125</v>
      </c>
      <c r="C3364" s="90">
        <v>32874</v>
      </c>
      <c r="D3364" s="90">
        <v>2958465</v>
      </c>
    </row>
    <row r="3365" spans="1:4" ht="15">
      <c r="A3365" s="73">
        <v>3817</v>
      </c>
      <c r="B3365" s="73">
        <v>150</v>
      </c>
      <c r="C3365" s="90">
        <v>32874</v>
      </c>
      <c r="D3365" s="90">
        <v>2958465</v>
      </c>
    </row>
    <row r="3366" spans="1:4" ht="15">
      <c r="A3366" s="73">
        <v>3818</v>
      </c>
      <c r="B3366" s="73">
        <v>200</v>
      </c>
      <c r="C3366" s="90">
        <v>32874</v>
      </c>
      <c r="D3366" s="90">
        <v>2958465</v>
      </c>
    </row>
    <row r="3367" spans="1:4" ht="15">
      <c r="A3367" s="73">
        <v>3819</v>
      </c>
      <c r="B3367" s="73">
        <v>250</v>
      </c>
      <c r="C3367" s="90">
        <v>32874</v>
      </c>
      <c r="D3367" s="90">
        <v>2958465</v>
      </c>
    </row>
    <row r="3368" spans="1:4" ht="15">
      <c r="A3368" s="73">
        <v>3820</v>
      </c>
      <c r="B3368" s="73">
        <v>300</v>
      </c>
      <c r="C3368" s="90">
        <v>32874</v>
      </c>
      <c r="D3368" s="90">
        <v>2958465</v>
      </c>
    </row>
    <row r="3369" spans="1:4" ht="15">
      <c r="A3369" s="73">
        <v>3821</v>
      </c>
      <c r="B3369" s="73">
        <v>350</v>
      </c>
      <c r="C3369" s="90">
        <v>32874</v>
      </c>
      <c r="D3369" s="90">
        <v>2958465</v>
      </c>
    </row>
    <row r="3370" spans="1:4" ht="15">
      <c r="A3370" s="73">
        <v>3822</v>
      </c>
      <c r="B3370" s="73">
        <v>360</v>
      </c>
      <c r="C3370" s="90">
        <v>32874</v>
      </c>
      <c r="D3370" s="90">
        <v>2958465</v>
      </c>
    </row>
    <row r="3371" spans="1:4" ht="15">
      <c r="A3371" s="73">
        <v>3823</v>
      </c>
      <c r="B3371" s="73">
        <v>380</v>
      </c>
      <c r="C3371" s="90">
        <v>32874</v>
      </c>
      <c r="D3371" s="90">
        <v>2958465</v>
      </c>
    </row>
    <row r="3372" spans="1:4" ht="15">
      <c r="A3372" s="73">
        <v>3824</v>
      </c>
      <c r="B3372" s="73">
        <v>400</v>
      </c>
      <c r="C3372" s="90">
        <v>32874</v>
      </c>
      <c r="D3372" s="90">
        <v>2958465</v>
      </c>
    </row>
    <row r="3373" spans="1:4" ht="15">
      <c r="A3373" s="73">
        <v>3825</v>
      </c>
      <c r="B3373" s="73">
        <v>450</v>
      </c>
      <c r="C3373" s="90">
        <v>32874</v>
      </c>
      <c r="D3373" s="90">
        <v>2958465</v>
      </c>
    </row>
    <row r="3374" spans="1:4" ht="15">
      <c r="A3374" s="73">
        <v>3826</v>
      </c>
      <c r="B3374" s="73">
        <v>500</v>
      </c>
      <c r="C3374" s="90">
        <v>32874</v>
      </c>
      <c r="D3374" s="90">
        <v>2958465</v>
      </c>
    </row>
    <row r="3375" spans="1:4" ht="15">
      <c r="A3375" s="73">
        <v>3827</v>
      </c>
      <c r="B3375" s="73">
        <v>505</v>
      </c>
      <c r="C3375" s="90">
        <v>32874</v>
      </c>
      <c r="D3375" s="90">
        <v>2958465</v>
      </c>
    </row>
    <row r="3376" spans="1:4" ht="15">
      <c r="A3376" s="73">
        <v>3828</v>
      </c>
      <c r="B3376" s="73">
        <v>520</v>
      </c>
      <c r="C3376" s="90">
        <v>32874</v>
      </c>
      <c r="D3376" s="90">
        <v>2958465</v>
      </c>
    </row>
    <row r="3377" spans="1:4" ht="15">
      <c r="A3377" s="73">
        <v>3829</v>
      </c>
      <c r="B3377" s="73">
        <v>525</v>
      </c>
      <c r="C3377" s="90">
        <v>32874</v>
      </c>
      <c r="D3377" s="90">
        <v>2958465</v>
      </c>
    </row>
    <row r="3378" spans="1:4" ht="15">
      <c r="A3378" s="73">
        <v>3830</v>
      </c>
      <c r="B3378" s="73">
        <v>530</v>
      </c>
      <c r="C3378" s="90">
        <v>32874</v>
      </c>
      <c r="D3378" s="90">
        <v>2958465</v>
      </c>
    </row>
    <row r="3379" spans="1:4" ht="15">
      <c r="A3379" s="73">
        <v>3831</v>
      </c>
      <c r="B3379" s="73">
        <v>560</v>
      </c>
      <c r="C3379" s="90">
        <v>32874</v>
      </c>
      <c r="D3379" s="90">
        <v>2958465</v>
      </c>
    </row>
    <row r="3380" spans="1:4" ht="15">
      <c r="A3380" s="73">
        <v>3832</v>
      </c>
      <c r="B3380" s="73">
        <v>620</v>
      </c>
      <c r="C3380" s="90">
        <v>32874</v>
      </c>
      <c r="D3380" s="90">
        <v>2958465</v>
      </c>
    </row>
    <row r="3381" spans="1:4" ht="15">
      <c r="A3381" s="73">
        <v>3833</v>
      </c>
      <c r="B3381" s="73">
        <v>625</v>
      </c>
      <c r="C3381" s="90">
        <v>32874</v>
      </c>
      <c r="D3381" s="90">
        <v>2958465</v>
      </c>
    </row>
    <row r="3382" spans="1:4" ht="15">
      <c r="A3382" s="73">
        <v>3834</v>
      </c>
      <c r="B3382" s="73">
        <v>640</v>
      </c>
      <c r="C3382" s="90">
        <v>32874</v>
      </c>
      <c r="D3382" s="90">
        <v>2958465</v>
      </c>
    </row>
    <row r="3383" spans="1:4" ht="15">
      <c r="A3383" s="73">
        <v>3835</v>
      </c>
      <c r="B3383" s="73">
        <v>690</v>
      </c>
      <c r="C3383" s="90">
        <v>32874</v>
      </c>
      <c r="D3383" s="90">
        <v>2958465</v>
      </c>
    </row>
    <row r="3384" spans="1:4" ht="15">
      <c r="A3384" s="73">
        <v>3836</v>
      </c>
      <c r="B3384" s="73">
        <v>950</v>
      </c>
      <c r="C3384" s="90">
        <v>32874</v>
      </c>
      <c r="D3384" s="90">
        <v>2958465</v>
      </c>
    </row>
    <row r="3385" spans="1:4" ht="15">
      <c r="A3385" s="73">
        <v>3837</v>
      </c>
      <c r="B3385" s="73">
        <v>990</v>
      </c>
      <c r="C3385" s="90">
        <v>32874</v>
      </c>
      <c r="D3385" s="90">
        <v>2958465</v>
      </c>
    </row>
    <row r="3386" spans="1:4" ht="15">
      <c r="A3386" s="73">
        <v>3838</v>
      </c>
      <c r="B3386" s="73">
        <v>1190</v>
      </c>
      <c r="C3386" s="90">
        <v>32874</v>
      </c>
      <c r="D3386" s="90">
        <v>2958465</v>
      </c>
    </row>
    <row r="3387" spans="1:4" ht="15">
      <c r="A3387" s="73">
        <v>3839</v>
      </c>
      <c r="B3387" s="73">
        <v>1290</v>
      </c>
      <c r="C3387" s="90">
        <v>32874</v>
      </c>
      <c r="D3387" s="90">
        <v>2958465</v>
      </c>
    </row>
    <row r="3388" spans="1:4" ht="15">
      <c r="A3388" s="73">
        <v>3840</v>
      </c>
      <c r="B3388" s="73" t="s">
        <v>38877</v>
      </c>
      <c r="C3388" s="90">
        <v>32874</v>
      </c>
      <c r="D3388" s="90">
        <v>2958465</v>
      </c>
    </row>
    <row r="3389" spans="1:4" ht="15">
      <c r="A3389" s="73">
        <v>3841</v>
      </c>
      <c r="B3389" s="73" t="s">
        <v>38878</v>
      </c>
      <c r="C3389" s="90">
        <v>32874</v>
      </c>
      <c r="D3389" s="90">
        <v>2958465</v>
      </c>
    </row>
    <row r="3390" spans="1:4" ht="15">
      <c r="A3390" s="73">
        <v>3842</v>
      </c>
      <c r="B3390" s="73" t="s">
        <v>38879</v>
      </c>
      <c r="C3390" s="90">
        <v>32874</v>
      </c>
      <c r="D3390" s="90">
        <v>2958465</v>
      </c>
    </row>
    <row r="3391" spans="1:4" ht="15">
      <c r="A3391" s="73">
        <v>3843</v>
      </c>
      <c r="B3391" s="73" t="s">
        <v>38880</v>
      </c>
      <c r="C3391" s="90">
        <v>32874</v>
      </c>
      <c r="D3391" s="90">
        <v>2958465</v>
      </c>
    </row>
    <row r="3392" spans="1:4" ht="15">
      <c r="A3392" s="73">
        <v>3844</v>
      </c>
      <c r="B3392" s="73" t="s">
        <v>1147</v>
      </c>
      <c r="C3392" s="90">
        <v>32874</v>
      </c>
      <c r="D3392" s="90">
        <v>2958465</v>
      </c>
    </row>
    <row r="3393" spans="1:4" ht="15">
      <c r="A3393" s="73">
        <v>3845</v>
      </c>
      <c r="B3393" s="73" t="s">
        <v>38881</v>
      </c>
      <c r="C3393" s="90">
        <v>32874</v>
      </c>
      <c r="D3393" s="90">
        <v>2958465</v>
      </c>
    </row>
    <row r="3394" spans="1:4" ht="15">
      <c r="A3394" s="73">
        <v>3846</v>
      </c>
      <c r="B3394" s="73" t="s">
        <v>38882</v>
      </c>
      <c r="C3394" s="90">
        <v>32874</v>
      </c>
      <c r="D3394" s="90">
        <v>2958465</v>
      </c>
    </row>
    <row r="3395" spans="1:4" ht="15">
      <c r="A3395" s="73">
        <v>3847</v>
      </c>
      <c r="B3395" s="73" t="s">
        <v>2186</v>
      </c>
      <c r="C3395" s="90">
        <v>32874</v>
      </c>
      <c r="D3395" s="90">
        <v>2958465</v>
      </c>
    </row>
    <row r="3396" spans="1:4" ht="15">
      <c r="A3396" s="73">
        <v>3848</v>
      </c>
      <c r="B3396" s="73" t="s">
        <v>38883</v>
      </c>
      <c r="C3396" s="90">
        <v>32874</v>
      </c>
      <c r="D3396" s="90">
        <v>2958465</v>
      </c>
    </row>
    <row r="3397" spans="1:4" ht="15">
      <c r="A3397" s="73">
        <v>3849</v>
      </c>
      <c r="B3397" s="73" t="s">
        <v>38884</v>
      </c>
      <c r="C3397" s="90">
        <v>32874</v>
      </c>
      <c r="D3397" s="90">
        <v>2958465</v>
      </c>
    </row>
    <row r="3398" spans="1:4" ht="15">
      <c r="A3398" s="73">
        <v>3850</v>
      </c>
      <c r="B3398" s="73" t="s">
        <v>38885</v>
      </c>
      <c r="C3398" s="90">
        <v>32874</v>
      </c>
      <c r="D3398" s="90">
        <v>2958465</v>
      </c>
    </row>
    <row r="3399" spans="1:4" ht="15">
      <c r="A3399" s="73">
        <v>3851</v>
      </c>
      <c r="B3399" s="73" t="s">
        <v>38886</v>
      </c>
      <c r="C3399" s="90">
        <v>32874</v>
      </c>
      <c r="D3399" s="90">
        <v>2958465</v>
      </c>
    </row>
    <row r="3400" spans="1:4" ht="15">
      <c r="A3400" s="73">
        <v>3852</v>
      </c>
      <c r="B3400" s="73" t="s">
        <v>791</v>
      </c>
      <c r="C3400" s="90">
        <v>32874</v>
      </c>
      <c r="D3400" s="90">
        <v>2958465</v>
      </c>
    </row>
    <row r="3401" spans="1:4" ht="15">
      <c r="A3401" s="73">
        <v>3853</v>
      </c>
      <c r="B3401" s="73" t="s">
        <v>38887</v>
      </c>
      <c r="C3401" s="90">
        <v>32874</v>
      </c>
      <c r="D3401" s="90">
        <v>2958465</v>
      </c>
    </row>
    <row r="3402" spans="1:4" ht="15">
      <c r="A3402" s="73">
        <v>3854</v>
      </c>
      <c r="B3402" s="73" t="s">
        <v>38888</v>
      </c>
      <c r="C3402" s="90">
        <v>32874</v>
      </c>
      <c r="D3402" s="90">
        <v>2958465</v>
      </c>
    </row>
    <row r="3403" spans="1:4" ht="15">
      <c r="A3403" s="73">
        <v>3855</v>
      </c>
      <c r="B3403" s="73" t="s">
        <v>38889</v>
      </c>
      <c r="C3403" s="90">
        <v>32874</v>
      </c>
      <c r="D3403" s="90">
        <v>2958465</v>
      </c>
    </row>
    <row r="3404" spans="1:4" ht="15">
      <c r="A3404" s="73">
        <v>3856</v>
      </c>
      <c r="B3404" s="73" t="s">
        <v>38890</v>
      </c>
      <c r="C3404" s="90">
        <v>32874</v>
      </c>
      <c r="D3404" s="90">
        <v>2958465</v>
      </c>
    </row>
    <row r="3405" spans="1:4" ht="15">
      <c r="A3405" s="73">
        <v>3857</v>
      </c>
      <c r="B3405" s="73" t="s">
        <v>38891</v>
      </c>
      <c r="C3405" s="90">
        <v>32874</v>
      </c>
      <c r="D3405" s="90">
        <v>2958465</v>
      </c>
    </row>
    <row r="3406" spans="1:4" ht="15">
      <c r="A3406" s="73">
        <v>3858</v>
      </c>
      <c r="B3406" s="73" t="s">
        <v>38892</v>
      </c>
      <c r="C3406" s="90">
        <v>32874</v>
      </c>
      <c r="D3406" s="90">
        <v>2958465</v>
      </c>
    </row>
    <row r="3407" spans="1:4" ht="15">
      <c r="A3407" s="73">
        <v>3859</v>
      </c>
      <c r="B3407" s="73" t="s">
        <v>38893</v>
      </c>
      <c r="C3407" s="90">
        <v>32874</v>
      </c>
      <c r="D3407" s="90">
        <v>2958465</v>
      </c>
    </row>
    <row r="3408" spans="1:4" ht="15">
      <c r="A3408" s="73">
        <v>3860</v>
      </c>
      <c r="B3408" s="73" t="s">
        <v>38894</v>
      </c>
      <c r="C3408" s="90">
        <v>32874</v>
      </c>
      <c r="D3408" s="90">
        <v>2958465</v>
      </c>
    </row>
    <row r="3409" spans="1:4" ht="15">
      <c r="A3409" s="73">
        <v>3861</v>
      </c>
      <c r="B3409" s="73" t="s">
        <v>38895</v>
      </c>
      <c r="C3409" s="90">
        <v>32874</v>
      </c>
      <c r="D3409" s="90">
        <v>2958465</v>
      </c>
    </row>
    <row r="3410" spans="1:4" ht="15">
      <c r="A3410" s="73">
        <v>3862</v>
      </c>
      <c r="B3410" s="73" t="s">
        <v>38896</v>
      </c>
      <c r="C3410" s="90">
        <v>32874</v>
      </c>
      <c r="D3410" s="90">
        <v>2958465</v>
      </c>
    </row>
    <row r="3411" spans="1:4" ht="15">
      <c r="A3411" s="73">
        <v>3863</v>
      </c>
      <c r="B3411" s="73" t="s">
        <v>38897</v>
      </c>
      <c r="C3411" s="90">
        <v>32874</v>
      </c>
      <c r="D3411" s="90">
        <v>2958465</v>
      </c>
    </row>
    <row r="3412" spans="1:4" ht="15">
      <c r="A3412" s="73">
        <v>3864</v>
      </c>
      <c r="B3412" s="73" t="s">
        <v>38898</v>
      </c>
      <c r="C3412" s="90">
        <v>32874</v>
      </c>
      <c r="D3412" s="90">
        <v>2958465</v>
      </c>
    </row>
    <row r="3413" spans="1:4" ht="15">
      <c r="A3413" s="73">
        <v>3865</v>
      </c>
      <c r="B3413" s="73" t="s">
        <v>38899</v>
      </c>
      <c r="C3413" s="90">
        <v>32874</v>
      </c>
      <c r="D3413" s="90">
        <v>2958465</v>
      </c>
    </row>
    <row r="3414" spans="1:4" ht="15">
      <c r="A3414" s="73">
        <v>3866</v>
      </c>
      <c r="B3414" s="73" t="s">
        <v>38900</v>
      </c>
      <c r="C3414" s="90">
        <v>32874</v>
      </c>
      <c r="D3414" s="90">
        <v>2958465</v>
      </c>
    </row>
    <row r="3415" spans="1:4" ht="15">
      <c r="A3415" s="73">
        <v>3867</v>
      </c>
      <c r="B3415" s="73" t="s">
        <v>38901</v>
      </c>
      <c r="C3415" s="90">
        <v>32874</v>
      </c>
      <c r="D3415" s="90">
        <v>2958465</v>
      </c>
    </row>
    <row r="3416" spans="1:4" ht="15">
      <c r="A3416" s="73">
        <v>3868</v>
      </c>
      <c r="B3416" s="73" t="s">
        <v>38902</v>
      </c>
      <c r="C3416" s="90">
        <v>32874</v>
      </c>
      <c r="D3416" s="90">
        <v>2958465</v>
      </c>
    </row>
    <row r="3417" spans="1:4" ht="15">
      <c r="A3417" s="73">
        <v>3869</v>
      </c>
      <c r="B3417" s="73" t="s">
        <v>2336</v>
      </c>
      <c r="C3417" s="90">
        <v>32874</v>
      </c>
      <c r="D3417" s="90">
        <v>2958465</v>
      </c>
    </row>
    <row r="3418" spans="1:4" ht="15">
      <c r="A3418" s="73">
        <v>3870</v>
      </c>
      <c r="B3418" s="73" t="s">
        <v>38903</v>
      </c>
      <c r="C3418" s="90">
        <v>32874</v>
      </c>
      <c r="D3418" s="90">
        <v>2958465</v>
      </c>
    </row>
    <row r="3419" spans="1:4" ht="15">
      <c r="A3419" s="73">
        <v>3871</v>
      </c>
      <c r="B3419" s="73" t="s">
        <v>38904</v>
      </c>
      <c r="C3419" s="90">
        <v>32874</v>
      </c>
      <c r="D3419" s="90">
        <v>2958465</v>
      </c>
    </row>
    <row r="3420" spans="1:4" ht="15">
      <c r="A3420" s="73">
        <v>3872</v>
      </c>
      <c r="B3420" s="73" t="s">
        <v>38905</v>
      </c>
      <c r="C3420" s="90">
        <v>32874</v>
      </c>
      <c r="D3420" s="90">
        <v>2958465</v>
      </c>
    </row>
    <row r="3421" spans="1:4" ht="15">
      <c r="A3421" s="73">
        <v>3873</v>
      </c>
      <c r="B3421" s="73" t="s">
        <v>38906</v>
      </c>
      <c r="C3421" s="90">
        <v>32874</v>
      </c>
      <c r="D3421" s="90">
        <v>2958465</v>
      </c>
    </row>
    <row r="3422" spans="1:4" ht="15">
      <c r="A3422" s="73">
        <v>3874</v>
      </c>
      <c r="B3422" s="73" t="s">
        <v>38907</v>
      </c>
      <c r="C3422" s="90">
        <v>32874</v>
      </c>
      <c r="D3422" s="90">
        <v>2958465</v>
      </c>
    </row>
    <row r="3423" spans="1:4" ht="15">
      <c r="A3423" s="73">
        <v>3875</v>
      </c>
      <c r="B3423" s="73" t="s">
        <v>38908</v>
      </c>
      <c r="C3423" s="90">
        <v>32874</v>
      </c>
      <c r="D3423" s="90">
        <v>2958465</v>
      </c>
    </row>
    <row r="3424" spans="1:4" ht="15">
      <c r="A3424" s="73">
        <v>3876</v>
      </c>
      <c r="B3424" s="73" t="s">
        <v>38909</v>
      </c>
      <c r="C3424" s="90">
        <v>32874</v>
      </c>
      <c r="D3424" s="90">
        <v>2958465</v>
      </c>
    </row>
    <row r="3425" spans="1:4" ht="15">
      <c r="A3425" s="73">
        <v>3877</v>
      </c>
      <c r="B3425" s="73" t="s">
        <v>38910</v>
      </c>
      <c r="C3425" s="90">
        <v>32874</v>
      </c>
      <c r="D3425" s="90">
        <v>2958465</v>
      </c>
    </row>
    <row r="3426" spans="1:4" ht="15">
      <c r="A3426" s="73">
        <v>3878</v>
      </c>
      <c r="B3426" s="73" t="s">
        <v>38911</v>
      </c>
      <c r="C3426" s="90">
        <v>32874</v>
      </c>
      <c r="D3426" s="90">
        <v>2958465</v>
      </c>
    </row>
    <row r="3427" spans="1:4" ht="15">
      <c r="A3427" s="73">
        <v>3879</v>
      </c>
      <c r="B3427" s="73" t="s">
        <v>38912</v>
      </c>
      <c r="C3427" s="90">
        <v>32874</v>
      </c>
      <c r="D3427" s="90">
        <v>2958465</v>
      </c>
    </row>
    <row r="3428" spans="1:4" ht="15">
      <c r="A3428" s="73">
        <v>3880</v>
      </c>
      <c r="B3428" s="73" t="s">
        <v>38913</v>
      </c>
      <c r="C3428" s="90">
        <v>32874</v>
      </c>
      <c r="D3428" s="90">
        <v>2958465</v>
      </c>
    </row>
    <row r="3429" spans="1:4" ht="15">
      <c r="A3429" s="73">
        <v>3882</v>
      </c>
      <c r="B3429" s="73" t="s">
        <v>38914</v>
      </c>
      <c r="C3429" s="90">
        <v>32874</v>
      </c>
      <c r="D3429" s="90">
        <v>2958465</v>
      </c>
    </row>
    <row r="3430" spans="1:4" ht="15">
      <c r="A3430" s="73">
        <v>3883</v>
      </c>
      <c r="B3430" s="73" t="s">
        <v>38915</v>
      </c>
      <c r="C3430" s="90">
        <v>32874</v>
      </c>
      <c r="D3430" s="90">
        <v>2958465</v>
      </c>
    </row>
    <row r="3431" spans="1:4" ht="15">
      <c r="A3431" s="73">
        <v>3884</v>
      </c>
      <c r="B3431" s="73" t="s">
        <v>2352</v>
      </c>
      <c r="C3431" s="90">
        <v>32874</v>
      </c>
      <c r="D3431" s="90">
        <v>2958465</v>
      </c>
    </row>
    <row r="3432" spans="1:4" ht="15">
      <c r="A3432" s="73">
        <v>3885</v>
      </c>
      <c r="B3432" s="73" t="s">
        <v>134</v>
      </c>
      <c r="C3432" s="90">
        <v>32874</v>
      </c>
      <c r="D3432" s="90">
        <v>2958465</v>
      </c>
    </row>
    <row r="3433" spans="1:4" ht="15">
      <c r="A3433" s="73">
        <v>3886</v>
      </c>
      <c r="B3433" s="73" t="s">
        <v>38916</v>
      </c>
      <c r="C3433" s="90">
        <v>32874</v>
      </c>
      <c r="D3433" s="90">
        <v>2958465</v>
      </c>
    </row>
    <row r="3434" spans="1:4" ht="15">
      <c r="A3434" s="73">
        <v>3887</v>
      </c>
      <c r="B3434" s="73" t="s">
        <v>38917</v>
      </c>
      <c r="C3434" s="90">
        <v>32874</v>
      </c>
      <c r="D3434" s="90">
        <v>2958465</v>
      </c>
    </row>
    <row r="3435" spans="1:4" ht="15">
      <c r="A3435" s="73">
        <v>3888</v>
      </c>
      <c r="B3435" s="73" t="s">
        <v>38649</v>
      </c>
      <c r="C3435" s="90">
        <v>32874</v>
      </c>
      <c r="D3435" s="90">
        <v>2958465</v>
      </c>
    </row>
    <row r="3436" spans="1:4" ht="15">
      <c r="A3436" s="73">
        <v>3889</v>
      </c>
      <c r="B3436" s="73" t="s">
        <v>2169</v>
      </c>
      <c r="C3436" s="90">
        <v>32874</v>
      </c>
      <c r="D3436" s="90">
        <v>2958465</v>
      </c>
    </row>
    <row r="3437" spans="1:4" ht="15">
      <c r="A3437" s="73">
        <v>3890</v>
      </c>
      <c r="B3437" s="73" t="s">
        <v>4628</v>
      </c>
      <c r="C3437" s="90">
        <v>32874</v>
      </c>
      <c r="D3437" s="90">
        <v>2958465</v>
      </c>
    </row>
    <row r="3438" spans="1:4" ht="15">
      <c r="A3438" s="73">
        <v>3891</v>
      </c>
      <c r="B3438" s="73" t="s">
        <v>41700</v>
      </c>
      <c r="C3438" s="90">
        <v>32874</v>
      </c>
      <c r="D3438" s="90">
        <v>2958465</v>
      </c>
    </row>
    <row r="3439" spans="1:4" ht="15">
      <c r="A3439" s="73">
        <v>3892</v>
      </c>
      <c r="B3439" s="73" t="s">
        <v>41701</v>
      </c>
      <c r="C3439" s="90">
        <v>32874</v>
      </c>
      <c r="D3439" s="90">
        <v>2958465</v>
      </c>
    </row>
    <row r="3440" spans="1:4" ht="15">
      <c r="A3440" s="73">
        <v>3893</v>
      </c>
      <c r="B3440" s="73" t="s">
        <v>41702</v>
      </c>
      <c r="C3440" s="90">
        <v>32874</v>
      </c>
      <c r="D3440" s="90">
        <v>2958465</v>
      </c>
    </row>
    <row r="3441" spans="1:4" ht="15">
      <c r="A3441" s="73">
        <v>3894</v>
      </c>
      <c r="B3441" s="73" t="s">
        <v>41703</v>
      </c>
      <c r="C3441" s="90">
        <v>32874</v>
      </c>
      <c r="D3441" s="90">
        <v>2958465</v>
      </c>
    </row>
    <row r="3442" spans="1:4" ht="15">
      <c r="A3442" s="73">
        <v>3895</v>
      </c>
      <c r="B3442" s="73" t="s">
        <v>830</v>
      </c>
      <c r="C3442" s="90">
        <v>32874</v>
      </c>
      <c r="D3442" s="90">
        <v>2958465</v>
      </c>
    </row>
    <row r="3443" spans="1:4" ht="15">
      <c r="A3443" s="73">
        <v>3896</v>
      </c>
      <c r="B3443" s="73" t="s">
        <v>133</v>
      </c>
      <c r="C3443" s="90">
        <v>32874</v>
      </c>
      <c r="D3443" s="90">
        <v>2958465</v>
      </c>
    </row>
    <row r="3444" spans="1:4" ht="15">
      <c r="A3444" s="73">
        <v>3897</v>
      </c>
      <c r="B3444" s="73">
        <v>200</v>
      </c>
      <c r="C3444" s="90">
        <v>32874</v>
      </c>
      <c r="D3444" s="90">
        <v>2958465</v>
      </c>
    </row>
    <row r="3445" spans="1:4" ht="15">
      <c r="A3445" s="73">
        <v>3898</v>
      </c>
      <c r="B3445" s="73">
        <v>250</v>
      </c>
      <c r="C3445" s="90">
        <v>32874</v>
      </c>
      <c r="D3445" s="90">
        <v>2958465</v>
      </c>
    </row>
    <row r="3446" spans="1:4" ht="15">
      <c r="A3446" s="73">
        <v>3899</v>
      </c>
      <c r="B3446" s="73">
        <v>300</v>
      </c>
      <c r="C3446" s="90">
        <v>32874</v>
      </c>
      <c r="D3446" s="90">
        <v>2958465</v>
      </c>
    </row>
    <row r="3447" spans="1:4" ht="15">
      <c r="A3447" s="73">
        <v>3900</v>
      </c>
      <c r="B3447" s="73">
        <v>400</v>
      </c>
      <c r="C3447" s="90">
        <v>32874</v>
      </c>
      <c r="D3447" s="90">
        <v>2958465</v>
      </c>
    </row>
    <row r="3448" spans="1:4" ht="15">
      <c r="A3448" s="73">
        <v>3901</v>
      </c>
      <c r="B3448" s="73">
        <v>500</v>
      </c>
      <c r="C3448" s="90">
        <v>32874</v>
      </c>
      <c r="D3448" s="90">
        <v>2958465</v>
      </c>
    </row>
    <row r="3449" spans="1:4" ht="15">
      <c r="A3449" s="73">
        <v>3902</v>
      </c>
      <c r="B3449" s="73">
        <v>600</v>
      </c>
      <c r="C3449" s="90">
        <v>32874</v>
      </c>
      <c r="D3449" s="90">
        <v>2958465</v>
      </c>
    </row>
    <row r="3450" spans="1:4" ht="15">
      <c r="A3450" s="73">
        <v>3903</v>
      </c>
      <c r="B3450" s="73">
        <v>700</v>
      </c>
      <c r="C3450" s="90">
        <v>32874</v>
      </c>
      <c r="D3450" s="90">
        <v>2958465</v>
      </c>
    </row>
    <row r="3451" spans="1:4" ht="15">
      <c r="A3451" s="73">
        <v>3904</v>
      </c>
      <c r="B3451" s="73">
        <v>800</v>
      </c>
      <c r="C3451" s="90">
        <v>32874</v>
      </c>
      <c r="D3451" s="90">
        <v>2958465</v>
      </c>
    </row>
    <row r="3452" spans="1:4" ht="15">
      <c r="A3452" s="73">
        <v>3905</v>
      </c>
      <c r="B3452" s="73" t="s">
        <v>2245</v>
      </c>
      <c r="C3452" s="90">
        <v>32874</v>
      </c>
      <c r="D3452" s="90">
        <v>2958465</v>
      </c>
    </row>
    <row r="3453" spans="1:4" ht="15">
      <c r="A3453" s="73">
        <v>3906</v>
      </c>
      <c r="B3453" s="73" t="s">
        <v>38918</v>
      </c>
      <c r="C3453" s="90">
        <v>32874</v>
      </c>
      <c r="D3453" s="90">
        <v>2958465</v>
      </c>
    </row>
    <row r="3454" spans="1:4" ht="15">
      <c r="A3454" s="73">
        <v>3907</v>
      </c>
      <c r="B3454" s="73" t="s">
        <v>38919</v>
      </c>
      <c r="C3454" s="90">
        <v>32874</v>
      </c>
      <c r="D3454" s="90">
        <v>2958465</v>
      </c>
    </row>
    <row r="3455" spans="1:4" ht="15">
      <c r="A3455" s="73">
        <v>3908</v>
      </c>
      <c r="B3455" s="73" t="s">
        <v>133</v>
      </c>
      <c r="C3455" s="90">
        <v>32874</v>
      </c>
      <c r="D3455" s="90">
        <v>2958465</v>
      </c>
    </row>
    <row r="3456" spans="1:4" ht="15">
      <c r="A3456" s="73">
        <v>3909</v>
      </c>
      <c r="B3456" s="73" t="s">
        <v>38920</v>
      </c>
      <c r="C3456" s="90">
        <v>32874</v>
      </c>
      <c r="D3456" s="90">
        <v>2958465</v>
      </c>
    </row>
    <row r="3457" spans="1:4" ht="15">
      <c r="A3457" s="73">
        <v>3910</v>
      </c>
      <c r="B3457" s="73" t="s">
        <v>38921</v>
      </c>
      <c r="C3457" s="90">
        <v>32874</v>
      </c>
      <c r="D3457" s="90">
        <v>2958465</v>
      </c>
    </row>
    <row r="3458" spans="1:4" ht="15">
      <c r="A3458" s="73">
        <v>3911</v>
      </c>
      <c r="B3458" s="73" t="s">
        <v>2314</v>
      </c>
      <c r="C3458" s="90">
        <v>32874</v>
      </c>
      <c r="D3458" s="90">
        <v>2958465</v>
      </c>
    </row>
    <row r="3459" spans="1:4" ht="15">
      <c r="A3459" s="73">
        <v>3912</v>
      </c>
      <c r="B3459" s="73" t="s">
        <v>38922</v>
      </c>
      <c r="C3459" s="90">
        <v>32874</v>
      </c>
      <c r="D3459" s="90">
        <v>2958465</v>
      </c>
    </row>
    <row r="3460" spans="1:4" ht="15">
      <c r="A3460" s="73">
        <v>3913</v>
      </c>
      <c r="B3460" s="73" t="s">
        <v>38923</v>
      </c>
      <c r="C3460" s="90">
        <v>32874</v>
      </c>
      <c r="D3460" s="90">
        <v>2958465</v>
      </c>
    </row>
    <row r="3461" spans="1:4" ht="15">
      <c r="A3461" s="73">
        <v>3914</v>
      </c>
      <c r="B3461" s="73" t="s">
        <v>2387</v>
      </c>
      <c r="C3461" s="90">
        <v>32874</v>
      </c>
      <c r="D3461" s="90">
        <v>2958465</v>
      </c>
    </row>
    <row r="3462" spans="1:4" ht="15">
      <c r="A3462" s="73">
        <v>3915</v>
      </c>
      <c r="B3462" s="73">
        <v>228</v>
      </c>
      <c r="C3462" s="90">
        <v>32874</v>
      </c>
      <c r="D3462" s="90">
        <v>2958465</v>
      </c>
    </row>
    <row r="3463" spans="1:4" ht="15">
      <c r="A3463" s="73">
        <v>3916</v>
      </c>
      <c r="B3463" s="73" t="s">
        <v>2316</v>
      </c>
      <c r="C3463" s="90">
        <v>32874</v>
      </c>
      <c r="D3463" s="90">
        <v>2958465</v>
      </c>
    </row>
    <row r="3464" spans="1:4" ht="15">
      <c r="A3464" s="73">
        <v>3917</v>
      </c>
      <c r="B3464" s="73">
        <v>3</v>
      </c>
      <c r="C3464" s="90">
        <v>32874</v>
      </c>
      <c r="D3464" s="90">
        <v>2958465</v>
      </c>
    </row>
    <row r="3465" spans="1:4" ht="15">
      <c r="A3465" s="73">
        <v>3921</v>
      </c>
      <c r="B3465" s="73" t="s">
        <v>2399</v>
      </c>
      <c r="C3465" s="90">
        <v>32874</v>
      </c>
      <c r="D3465" s="90">
        <v>2958465</v>
      </c>
    </row>
    <row r="3466" spans="1:4" ht="15">
      <c r="A3466" s="73">
        <v>3928</v>
      </c>
      <c r="B3466" s="73" t="s">
        <v>38924</v>
      </c>
      <c r="C3466" s="90">
        <v>32874</v>
      </c>
      <c r="D3466" s="90">
        <v>2958465</v>
      </c>
    </row>
    <row r="3467" spans="1:4" ht="15">
      <c r="A3467" s="73">
        <v>3929</v>
      </c>
      <c r="B3467" s="73" t="s">
        <v>38925</v>
      </c>
      <c r="C3467" s="90">
        <v>32874</v>
      </c>
      <c r="D3467" s="90">
        <v>2958465</v>
      </c>
    </row>
    <row r="3468" spans="1:4" ht="15">
      <c r="A3468" s="73">
        <v>3930</v>
      </c>
      <c r="B3468" s="73">
        <v>300</v>
      </c>
      <c r="C3468" s="90">
        <v>32874</v>
      </c>
      <c r="D3468" s="90">
        <v>2958465</v>
      </c>
    </row>
    <row r="3469" spans="1:4" ht="15">
      <c r="A3469" s="73">
        <v>3933</v>
      </c>
      <c r="B3469" s="73">
        <v>380</v>
      </c>
      <c r="C3469" s="90">
        <v>32874</v>
      </c>
      <c r="D3469" s="90">
        <v>2958465</v>
      </c>
    </row>
    <row r="3470" spans="1:4" ht="15">
      <c r="A3470" s="73">
        <v>3936</v>
      </c>
      <c r="B3470" s="73" t="s">
        <v>38926</v>
      </c>
      <c r="C3470" s="90">
        <v>32874</v>
      </c>
      <c r="D3470" s="90">
        <v>2958465</v>
      </c>
    </row>
    <row r="3471" spans="1:4" ht="15">
      <c r="A3471" s="73">
        <v>3937</v>
      </c>
      <c r="B3471" s="73" t="s">
        <v>38927</v>
      </c>
      <c r="C3471" s="90">
        <v>32874</v>
      </c>
      <c r="D3471" s="90">
        <v>2958465</v>
      </c>
    </row>
    <row r="3472" spans="1:4" ht="15">
      <c r="A3472" s="73">
        <v>3938</v>
      </c>
      <c r="B3472" s="73" t="s">
        <v>38928</v>
      </c>
      <c r="C3472" s="90">
        <v>32874</v>
      </c>
      <c r="D3472" s="90">
        <v>2958465</v>
      </c>
    </row>
    <row r="3473" spans="1:4" ht="15">
      <c r="A3473" s="73">
        <v>3941</v>
      </c>
      <c r="B3473" s="73" t="s">
        <v>1884</v>
      </c>
      <c r="C3473" s="90">
        <v>32874</v>
      </c>
      <c r="D3473" s="90">
        <v>2958465</v>
      </c>
    </row>
    <row r="3474" spans="1:4" ht="15">
      <c r="A3474" s="73">
        <v>3946</v>
      </c>
      <c r="B3474" s="73" t="s">
        <v>38929</v>
      </c>
      <c r="C3474" s="90">
        <v>32874</v>
      </c>
      <c r="D3474" s="90">
        <v>2958465</v>
      </c>
    </row>
    <row r="3475" spans="1:4" ht="15">
      <c r="A3475" s="73">
        <v>3950</v>
      </c>
      <c r="B3475" s="73" t="s">
        <v>2189</v>
      </c>
      <c r="C3475" s="90">
        <v>32874</v>
      </c>
      <c r="D3475" s="90">
        <v>2958465</v>
      </c>
    </row>
    <row r="3476" spans="1:4" ht="15">
      <c r="A3476" s="73">
        <v>3954</v>
      </c>
      <c r="B3476" s="73" t="s">
        <v>2240</v>
      </c>
      <c r="C3476" s="90">
        <v>32874</v>
      </c>
      <c r="D3476" s="90">
        <v>2958465</v>
      </c>
    </row>
    <row r="3477" spans="1:4" ht="15">
      <c r="A3477" s="73">
        <v>3955</v>
      </c>
      <c r="B3477" s="73" t="s">
        <v>38930</v>
      </c>
      <c r="C3477" s="90">
        <v>32874</v>
      </c>
      <c r="D3477" s="90">
        <v>2958465</v>
      </c>
    </row>
    <row r="3478" spans="1:4" ht="15">
      <c r="A3478" s="73">
        <v>3956</v>
      </c>
      <c r="B3478" s="73" t="s">
        <v>38931</v>
      </c>
      <c r="C3478" s="90">
        <v>32874</v>
      </c>
      <c r="D3478" s="90">
        <v>2958465</v>
      </c>
    </row>
    <row r="3479" spans="1:4" ht="15">
      <c r="A3479" s="73">
        <v>3957</v>
      </c>
      <c r="B3479" s="73" t="s">
        <v>38932</v>
      </c>
      <c r="C3479" s="90">
        <v>32874</v>
      </c>
      <c r="D3479" s="90">
        <v>2958465</v>
      </c>
    </row>
    <row r="3480" spans="1:4" ht="15">
      <c r="A3480" s="73">
        <v>3958</v>
      </c>
      <c r="B3480" s="73" t="s">
        <v>38933</v>
      </c>
      <c r="C3480" s="90">
        <v>32874</v>
      </c>
      <c r="D3480" s="90">
        <v>2958465</v>
      </c>
    </row>
    <row r="3481" spans="1:4" ht="15">
      <c r="A3481" s="73">
        <v>3959</v>
      </c>
      <c r="B3481" s="73" t="s">
        <v>2281</v>
      </c>
      <c r="C3481" s="90">
        <v>32874</v>
      </c>
      <c r="D3481" s="90">
        <v>2958465</v>
      </c>
    </row>
    <row r="3482" spans="1:4" ht="15">
      <c r="A3482" s="73">
        <v>3960</v>
      </c>
      <c r="B3482" s="73" t="s">
        <v>902</v>
      </c>
      <c r="C3482" s="90">
        <v>32874</v>
      </c>
      <c r="D3482" s="90">
        <v>2958465</v>
      </c>
    </row>
    <row r="3483" spans="1:4" ht="15">
      <c r="A3483" s="73">
        <v>3961</v>
      </c>
      <c r="B3483" s="73" t="s">
        <v>38934</v>
      </c>
      <c r="C3483" s="90">
        <v>32874</v>
      </c>
      <c r="D3483" s="90">
        <v>2958465</v>
      </c>
    </row>
    <row r="3484" spans="1:4" ht="15">
      <c r="A3484" s="73">
        <v>3962</v>
      </c>
      <c r="B3484" s="73" t="s">
        <v>2388</v>
      </c>
      <c r="C3484" s="90">
        <v>32874</v>
      </c>
      <c r="D3484" s="90">
        <v>2958465</v>
      </c>
    </row>
    <row r="3485" spans="1:4" ht="15">
      <c r="A3485" s="73">
        <v>3964</v>
      </c>
      <c r="B3485" s="73" t="s">
        <v>1989</v>
      </c>
      <c r="C3485" s="90">
        <v>32874</v>
      </c>
      <c r="D3485" s="90">
        <v>2958465</v>
      </c>
    </row>
    <row r="3486" spans="1:4" ht="15">
      <c r="A3486" s="73">
        <v>3966</v>
      </c>
      <c r="B3486" s="73" t="s">
        <v>38935</v>
      </c>
      <c r="C3486" s="90">
        <v>32874</v>
      </c>
      <c r="D3486" s="90">
        <v>2958465</v>
      </c>
    </row>
    <row r="3487" spans="1:4" ht="15">
      <c r="A3487" s="73">
        <v>3968</v>
      </c>
      <c r="B3487" s="73" t="s">
        <v>38936</v>
      </c>
      <c r="C3487" s="90">
        <v>32874</v>
      </c>
      <c r="D3487" s="90">
        <v>2958465</v>
      </c>
    </row>
    <row r="3488" spans="1:4" ht="15">
      <c r="A3488" s="73">
        <v>3970</v>
      </c>
      <c r="B3488" s="73" t="s">
        <v>2188</v>
      </c>
      <c r="C3488" s="90">
        <v>32874</v>
      </c>
      <c r="D3488" s="90">
        <v>2958465</v>
      </c>
    </row>
    <row r="3489" spans="1:4" ht="15">
      <c r="A3489" s="73">
        <v>3972</v>
      </c>
      <c r="B3489" s="73">
        <v>1000</v>
      </c>
      <c r="C3489" s="90">
        <v>32874</v>
      </c>
      <c r="D3489" s="90">
        <v>2958465</v>
      </c>
    </row>
    <row r="3490" spans="1:4" ht="15">
      <c r="A3490" s="73">
        <v>3973</v>
      </c>
      <c r="B3490" s="73" t="s">
        <v>38937</v>
      </c>
      <c r="C3490" s="90">
        <v>32874</v>
      </c>
      <c r="D3490" s="90">
        <v>2958465</v>
      </c>
    </row>
    <row r="3491" spans="1:4" ht="15">
      <c r="A3491" s="73">
        <v>3976</v>
      </c>
      <c r="B3491" s="73" t="s">
        <v>1952</v>
      </c>
      <c r="C3491" s="90">
        <v>32874</v>
      </c>
      <c r="D3491" s="90">
        <v>2958465</v>
      </c>
    </row>
    <row r="3492" spans="1:4" ht="15">
      <c r="A3492" s="73">
        <v>3980</v>
      </c>
      <c r="B3492" s="73" t="s">
        <v>2317</v>
      </c>
      <c r="C3492" s="90">
        <v>32874</v>
      </c>
      <c r="D3492" s="90">
        <v>2958465</v>
      </c>
    </row>
    <row r="3493" spans="1:4" ht="15">
      <c r="A3493" s="73">
        <v>3981</v>
      </c>
      <c r="B3493" s="73" t="s">
        <v>38938</v>
      </c>
      <c r="C3493" s="90">
        <v>32874</v>
      </c>
      <c r="D3493" s="90">
        <v>2958465</v>
      </c>
    </row>
    <row r="3494" spans="1:4" ht="15">
      <c r="A3494" s="73">
        <v>3982</v>
      </c>
      <c r="B3494" s="73" t="s">
        <v>38939</v>
      </c>
      <c r="C3494" s="90">
        <v>32874</v>
      </c>
      <c r="D3494" s="90">
        <v>2958465</v>
      </c>
    </row>
    <row r="3495" spans="1:4" ht="15">
      <c r="A3495" s="73">
        <v>3983</v>
      </c>
      <c r="B3495" s="73" t="s">
        <v>2073</v>
      </c>
      <c r="C3495" s="90">
        <v>32874</v>
      </c>
      <c r="D3495" s="90">
        <v>2958465</v>
      </c>
    </row>
    <row r="3496" spans="1:4" ht="15">
      <c r="A3496" s="73">
        <v>3984</v>
      </c>
      <c r="B3496" s="73" t="s">
        <v>38940</v>
      </c>
      <c r="C3496" s="90">
        <v>32874</v>
      </c>
      <c r="D3496" s="90">
        <v>2958465</v>
      </c>
    </row>
    <row r="3497" spans="1:4" ht="15">
      <c r="A3497" s="73">
        <v>3985</v>
      </c>
      <c r="B3497" s="73" t="s">
        <v>38941</v>
      </c>
      <c r="C3497" s="90">
        <v>32874</v>
      </c>
      <c r="D3497" s="90">
        <v>2958465</v>
      </c>
    </row>
    <row r="3498" spans="1:4" ht="15">
      <c r="A3498" s="73">
        <v>3986</v>
      </c>
      <c r="B3498" s="73" t="s">
        <v>38942</v>
      </c>
      <c r="C3498" s="90">
        <v>32874</v>
      </c>
      <c r="D3498" s="90">
        <v>2958465</v>
      </c>
    </row>
    <row r="3499" spans="1:4" ht="15">
      <c r="A3499" s="73">
        <v>3987</v>
      </c>
      <c r="B3499" s="73" t="s">
        <v>38943</v>
      </c>
      <c r="C3499" s="90">
        <v>32874</v>
      </c>
      <c r="D3499" s="90">
        <v>2958465</v>
      </c>
    </row>
    <row r="3500" spans="1:4" ht="15">
      <c r="A3500" s="73">
        <v>3988</v>
      </c>
      <c r="B3500" s="73" t="s">
        <v>38944</v>
      </c>
      <c r="C3500" s="90">
        <v>32874</v>
      </c>
      <c r="D3500" s="90">
        <v>2958465</v>
      </c>
    </row>
    <row r="3501" spans="1:4" ht="15">
      <c r="A3501" s="73">
        <v>3989</v>
      </c>
      <c r="B3501" s="73" t="s">
        <v>2227</v>
      </c>
      <c r="C3501" s="90">
        <v>32874</v>
      </c>
      <c r="D3501" s="90">
        <v>2958465</v>
      </c>
    </row>
    <row r="3502" spans="1:4" ht="15">
      <c r="A3502" s="73">
        <v>3996</v>
      </c>
      <c r="B3502" s="73" t="s">
        <v>38945</v>
      </c>
      <c r="C3502" s="90">
        <v>32874</v>
      </c>
      <c r="D3502" s="90">
        <v>2958465</v>
      </c>
    </row>
    <row r="3503" spans="1:4" ht="15">
      <c r="A3503" s="73">
        <v>3997</v>
      </c>
      <c r="B3503" s="73" t="s">
        <v>38946</v>
      </c>
      <c r="C3503" s="90">
        <v>32874</v>
      </c>
      <c r="D3503" s="90">
        <v>2958465</v>
      </c>
    </row>
    <row r="3504" spans="1:4" ht="15">
      <c r="A3504" s="73">
        <v>3998</v>
      </c>
      <c r="B3504" s="73" t="s">
        <v>38947</v>
      </c>
      <c r="C3504" s="90">
        <v>32874</v>
      </c>
      <c r="D3504" s="90">
        <v>2958465</v>
      </c>
    </row>
    <row r="3505" spans="1:4" ht="15">
      <c r="A3505" s="73">
        <v>3999</v>
      </c>
      <c r="B3505" s="73" t="s">
        <v>38948</v>
      </c>
      <c r="C3505" s="90">
        <v>32874</v>
      </c>
      <c r="D3505" s="90">
        <v>2958465</v>
      </c>
    </row>
    <row r="3506" spans="1:4" ht="15">
      <c r="A3506" s="73">
        <v>4000</v>
      </c>
      <c r="B3506" s="73" t="s">
        <v>38949</v>
      </c>
      <c r="C3506" s="90">
        <v>32874</v>
      </c>
      <c r="D3506" s="90">
        <v>2958465</v>
      </c>
    </row>
    <row r="3507" spans="1:4" ht="15">
      <c r="A3507" s="73">
        <v>4001</v>
      </c>
      <c r="B3507" s="73" t="s">
        <v>38950</v>
      </c>
      <c r="C3507" s="90">
        <v>32874</v>
      </c>
      <c r="D3507" s="90">
        <v>2958465</v>
      </c>
    </row>
    <row r="3508" spans="1:4" ht="15">
      <c r="A3508" s="73">
        <v>4002</v>
      </c>
      <c r="B3508" s="73" t="s">
        <v>38951</v>
      </c>
      <c r="C3508" s="90">
        <v>32874</v>
      </c>
      <c r="D3508" s="90">
        <v>2958465</v>
      </c>
    </row>
    <row r="3509" spans="1:4" ht="15">
      <c r="A3509" s="73">
        <v>4003</v>
      </c>
      <c r="B3509" s="73" t="s">
        <v>38952</v>
      </c>
      <c r="C3509" s="90">
        <v>32874</v>
      </c>
      <c r="D3509" s="90">
        <v>2958465</v>
      </c>
    </row>
    <row r="3510" spans="1:4" ht="15">
      <c r="A3510" s="73">
        <v>4004</v>
      </c>
      <c r="B3510" s="73" t="s">
        <v>38953</v>
      </c>
      <c r="C3510" s="90">
        <v>32874</v>
      </c>
      <c r="D3510" s="90">
        <v>2958465</v>
      </c>
    </row>
    <row r="3511" spans="1:4" ht="15">
      <c r="A3511" s="73">
        <v>4005</v>
      </c>
      <c r="B3511" s="73" t="s">
        <v>38954</v>
      </c>
      <c r="C3511" s="90">
        <v>32874</v>
      </c>
      <c r="D3511" s="90">
        <v>2958465</v>
      </c>
    </row>
    <row r="3512" spans="1:4" ht="15">
      <c r="A3512" s="73">
        <v>4006</v>
      </c>
      <c r="B3512" s="73" t="s">
        <v>38955</v>
      </c>
      <c r="C3512" s="90">
        <v>32874</v>
      </c>
      <c r="D3512" s="90">
        <v>2958465</v>
      </c>
    </row>
    <row r="3513" spans="1:4" ht="15">
      <c r="A3513" s="73">
        <v>4007</v>
      </c>
      <c r="B3513" s="73" t="s">
        <v>38956</v>
      </c>
      <c r="C3513" s="90">
        <v>32874</v>
      </c>
      <c r="D3513" s="90">
        <v>2958465</v>
      </c>
    </row>
    <row r="3514" spans="1:4" ht="15">
      <c r="A3514" s="73">
        <v>4008</v>
      </c>
      <c r="B3514" s="73" t="s">
        <v>38957</v>
      </c>
      <c r="C3514" s="90">
        <v>32874</v>
      </c>
      <c r="D3514" s="90">
        <v>2958465</v>
      </c>
    </row>
    <row r="3515" spans="1:4" ht="15">
      <c r="A3515" s="73">
        <v>4009</v>
      </c>
      <c r="B3515" s="73" t="s">
        <v>38958</v>
      </c>
      <c r="C3515" s="90">
        <v>32874</v>
      </c>
      <c r="D3515" s="90">
        <v>2958465</v>
      </c>
    </row>
    <row r="3516" spans="1:4" ht="15">
      <c r="A3516" s="73">
        <v>4010</v>
      </c>
      <c r="B3516" s="73" t="s">
        <v>38959</v>
      </c>
      <c r="C3516" s="90">
        <v>32874</v>
      </c>
      <c r="D3516" s="90">
        <v>2958465</v>
      </c>
    </row>
    <row r="3517" spans="1:4" ht="15">
      <c r="A3517" s="73">
        <v>4011</v>
      </c>
      <c r="B3517" s="73" t="s">
        <v>38960</v>
      </c>
      <c r="C3517" s="90">
        <v>32874</v>
      </c>
      <c r="D3517" s="90">
        <v>2958465</v>
      </c>
    </row>
    <row r="3518" spans="1:4" ht="15">
      <c r="A3518" s="73">
        <v>4012</v>
      </c>
      <c r="B3518" s="73" t="s">
        <v>38961</v>
      </c>
      <c r="C3518" s="90">
        <v>32874</v>
      </c>
      <c r="D3518" s="90">
        <v>2958465</v>
      </c>
    </row>
    <row r="3519" spans="1:4" ht="15">
      <c r="A3519" s="73">
        <v>4013</v>
      </c>
      <c r="B3519" s="73" t="s">
        <v>38962</v>
      </c>
      <c r="C3519" s="90">
        <v>32874</v>
      </c>
      <c r="D3519" s="90">
        <v>2958465</v>
      </c>
    </row>
    <row r="3520" spans="1:4" ht="15">
      <c r="A3520" s="73">
        <v>4014</v>
      </c>
      <c r="B3520" s="73" t="s">
        <v>38963</v>
      </c>
      <c r="C3520" s="90">
        <v>32874</v>
      </c>
      <c r="D3520" s="90">
        <v>2958465</v>
      </c>
    </row>
    <row r="3521" spans="1:4" ht="15">
      <c r="A3521" s="73">
        <v>4015</v>
      </c>
      <c r="B3521" s="73" t="s">
        <v>2400</v>
      </c>
      <c r="C3521" s="90">
        <v>32874</v>
      </c>
      <c r="D3521" s="90">
        <v>2958465</v>
      </c>
    </row>
    <row r="3522" spans="1:4" ht="15">
      <c r="A3522" s="73">
        <v>4016</v>
      </c>
      <c r="B3522" s="73" t="s">
        <v>2401</v>
      </c>
      <c r="C3522" s="90">
        <v>32874</v>
      </c>
      <c r="D3522" s="90">
        <v>2958465</v>
      </c>
    </row>
    <row r="3523" spans="1:4" ht="15">
      <c r="A3523" s="73">
        <v>4017</v>
      </c>
      <c r="B3523" s="73" t="s">
        <v>2400</v>
      </c>
      <c r="C3523" s="90">
        <v>32874</v>
      </c>
      <c r="D3523" s="90">
        <v>2958465</v>
      </c>
    </row>
    <row r="3524" spans="1:4" ht="15">
      <c r="A3524" s="73">
        <v>4018</v>
      </c>
      <c r="B3524" s="73" t="s">
        <v>2401</v>
      </c>
      <c r="C3524" s="90">
        <v>32874</v>
      </c>
      <c r="D3524" s="90">
        <v>2958465</v>
      </c>
    </row>
    <row r="3525" spans="1:4" ht="15">
      <c r="A3525" s="73">
        <v>4019</v>
      </c>
      <c r="B3525" s="73" t="s">
        <v>2306</v>
      </c>
      <c r="C3525" s="90">
        <v>32874</v>
      </c>
      <c r="D3525" s="90">
        <v>2958465</v>
      </c>
    </row>
    <row r="3526" spans="1:4" ht="15">
      <c r="A3526" s="73">
        <v>4020</v>
      </c>
      <c r="B3526" s="73" t="s">
        <v>38964</v>
      </c>
      <c r="C3526" s="90">
        <v>32874</v>
      </c>
      <c r="D3526" s="90">
        <v>2958465</v>
      </c>
    </row>
    <row r="3527" spans="1:4" ht="15">
      <c r="A3527" s="73">
        <v>4021</v>
      </c>
      <c r="B3527" s="73" t="s">
        <v>2310</v>
      </c>
      <c r="C3527" s="90">
        <v>32874</v>
      </c>
      <c r="D3527" s="90">
        <v>2958465</v>
      </c>
    </row>
    <row r="3528" spans="1:4" ht="15">
      <c r="A3528" s="73">
        <v>4022</v>
      </c>
      <c r="B3528" s="73" t="s">
        <v>2314</v>
      </c>
      <c r="C3528" s="90">
        <v>32874</v>
      </c>
      <c r="D3528" s="90">
        <v>2958465</v>
      </c>
    </row>
    <row r="3529" spans="1:4" ht="15">
      <c r="A3529" s="73">
        <v>4023</v>
      </c>
      <c r="B3529" s="73" t="s">
        <v>38965</v>
      </c>
      <c r="C3529" s="90">
        <v>32874</v>
      </c>
      <c r="D3529" s="90">
        <v>2958465</v>
      </c>
    </row>
    <row r="3530" spans="1:4" ht="15">
      <c r="A3530" s="73">
        <v>4024</v>
      </c>
      <c r="B3530" s="73" t="s">
        <v>2233</v>
      </c>
      <c r="C3530" s="90">
        <v>32874</v>
      </c>
      <c r="D3530" s="90">
        <v>2958465</v>
      </c>
    </row>
    <row r="3531" spans="1:4" ht="15">
      <c r="A3531" s="73">
        <v>4025</v>
      </c>
      <c r="B3531" s="73" t="s">
        <v>38966</v>
      </c>
      <c r="C3531" s="90">
        <v>32874</v>
      </c>
      <c r="D3531" s="90">
        <v>2958465</v>
      </c>
    </row>
    <row r="3532" spans="1:4" ht="15">
      <c r="A3532" s="73">
        <v>4026</v>
      </c>
      <c r="B3532" s="73" t="s">
        <v>2269</v>
      </c>
      <c r="C3532" s="90">
        <v>32874</v>
      </c>
      <c r="D3532" s="90">
        <v>2958465</v>
      </c>
    </row>
    <row r="3533" spans="1:4" ht="15">
      <c r="A3533" s="73">
        <v>4027</v>
      </c>
      <c r="B3533" s="73" t="s">
        <v>2382</v>
      </c>
      <c r="C3533" s="90">
        <v>32874</v>
      </c>
      <c r="D3533" s="90">
        <v>2958465</v>
      </c>
    </row>
    <row r="3534" spans="1:4" ht="15">
      <c r="A3534" s="73">
        <v>4028</v>
      </c>
      <c r="B3534" s="73" t="s">
        <v>133</v>
      </c>
      <c r="C3534" s="90">
        <v>32874</v>
      </c>
      <c r="D3534" s="90">
        <v>2958465</v>
      </c>
    </row>
    <row r="3535" spans="1:4" ht="15">
      <c r="A3535" s="73">
        <v>4029</v>
      </c>
      <c r="B3535" s="73" t="s">
        <v>38967</v>
      </c>
      <c r="C3535" s="90">
        <v>32874</v>
      </c>
      <c r="D3535" s="90">
        <v>2958465</v>
      </c>
    </row>
    <row r="3536" spans="1:4" ht="15">
      <c r="A3536" s="73">
        <v>4030</v>
      </c>
      <c r="B3536" s="73" t="s">
        <v>38968</v>
      </c>
      <c r="C3536" s="90">
        <v>32874</v>
      </c>
      <c r="D3536" s="90">
        <v>2958465</v>
      </c>
    </row>
    <row r="3537" spans="1:4" ht="15">
      <c r="A3537" s="73">
        <v>4031</v>
      </c>
      <c r="B3537" s="73" t="s">
        <v>2330</v>
      </c>
      <c r="C3537" s="90">
        <v>32874</v>
      </c>
      <c r="D3537" s="90">
        <v>2958465</v>
      </c>
    </row>
    <row r="3538" spans="1:4" ht="15">
      <c r="A3538" s="73">
        <v>4032</v>
      </c>
      <c r="B3538" s="73" t="s">
        <v>38969</v>
      </c>
      <c r="C3538" s="90">
        <v>32874</v>
      </c>
      <c r="D3538" s="90">
        <v>2958465</v>
      </c>
    </row>
    <row r="3539" spans="1:4" ht="15">
      <c r="A3539" s="73">
        <v>4033</v>
      </c>
      <c r="B3539" s="73">
        <v>200</v>
      </c>
      <c r="C3539" s="90">
        <v>32874</v>
      </c>
      <c r="D3539" s="90">
        <v>2958465</v>
      </c>
    </row>
    <row r="3540" spans="1:4" ht="15">
      <c r="A3540" s="73">
        <v>4034</v>
      </c>
      <c r="B3540" s="73">
        <v>210</v>
      </c>
      <c r="C3540" s="90">
        <v>32874</v>
      </c>
      <c r="D3540" s="90">
        <v>2958465</v>
      </c>
    </row>
    <row r="3541" spans="1:4" ht="15">
      <c r="A3541" s="73">
        <v>4035</v>
      </c>
      <c r="B3541" s="73">
        <v>220</v>
      </c>
      <c r="C3541" s="90">
        <v>32874</v>
      </c>
      <c r="D3541" s="90">
        <v>2958465</v>
      </c>
    </row>
    <row r="3542" spans="1:4" ht="15">
      <c r="A3542" s="73">
        <v>4036</v>
      </c>
      <c r="B3542" s="73">
        <v>270</v>
      </c>
      <c r="C3542" s="90">
        <v>32874</v>
      </c>
      <c r="D3542" s="90">
        <v>2958465</v>
      </c>
    </row>
    <row r="3543" spans="1:4" ht="15">
      <c r="A3543" s="73">
        <v>4037</v>
      </c>
      <c r="B3543" s="73">
        <v>310</v>
      </c>
      <c r="C3543" s="90">
        <v>32874</v>
      </c>
      <c r="D3543" s="90">
        <v>2958465</v>
      </c>
    </row>
    <row r="3544" spans="1:4" ht="15">
      <c r="A3544" s="73">
        <v>4038</v>
      </c>
      <c r="B3544" s="73">
        <v>320</v>
      </c>
      <c r="C3544" s="90">
        <v>32874</v>
      </c>
      <c r="D3544" s="90">
        <v>2958465</v>
      </c>
    </row>
    <row r="3545" spans="1:4" ht="15">
      <c r="A3545" s="73">
        <v>4039</v>
      </c>
      <c r="B3545" s="73">
        <v>325</v>
      </c>
      <c r="C3545" s="90">
        <v>32874</v>
      </c>
      <c r="D3545" s="90">
        <v>2958465</v>
      </c>
    </row>
    <row r="3546" spans="1:4" ht="15">
      <c r="A3546" s="73">
        <v>4040</v>
      </c>
      <c r="B3546" s="73">
        <v>330</v>
      </c>
      <c r="C3546" s="90">
        <v>32874</v>
      </c>
      <c r="D3546" s="90">
        <v>2958465</v>
      </c>
    </row>
    <row r="3547" spans="1:4" ht="15">
      <c r="A3547" s="73">
        <v>4041</v>
      </c>
      <c r="B3547" s="73">
        <v>335</v>
      </c>
      <c r="C3547" s="90">
        <v>32874</v>
      </c>
      <c r="D3547" s="90">
        <v>2958465</v>
      </c>
    </row>
    <row r="3548" spans="1:4" ht="15">
      <c r="A3548" s="73">
        <v>4042</v>
      </c>
      <c r="B3548" s="73">
        <v>337</v>
      </c>
      <c r="C3548" s="90">
        <v>32874</v>
      </c>
      <c r="D3548" s="90">
        <v>2958465</v>
      </c>
    </row>
    <row r="3549" spans="1:4" ht="15">
      <c r="A3549" s="73">
        <v>4043</v>
      </c>
      <c r="B3549" s="73">
        <v>340</v>
      </c>
      <c r="C3549" s="90">
        <v>32874</v>
      </c>
      <c r="D3549" s="90">
        <v>2958465</v>
      </c>
    </row>
    <row r="3550" spans="1:4" ht="15">
      <c r="A3550" s="73">
        <v>4044</v>
      </c>
      <c r="B3550" s="73">
        <v>348</v>
      </c>
      <c r="C3550" s="90">
        <v>32874</v>
      </c>
      <c r="D3550" s="90">
        <v>2958465</v>
      </c>
    </row>
    <row r="3551" spans="1:4" ht="15">
      <c r="A3551" s="73">
        <v>4045</v>
      </c>
      <c r="B3551" s="73">
        <v>349</v>
      </c>
      <c r="C3551" s="90">
        <v>32874</v>
      </c>
      <c r="D3551" s="90">
        <v>2958465</v>
      </c>
    </row>
    <row r="3552" spans="1:4" ht="15">
      <c r="A3552" s="73">
        <v>4046</v>
      </c>
      <c r="B3552" s="73">
        <v>352</v>
      </c>
      <c r="C3552" s="90">
        <v>32874</v>
      </c>
      <c r="D3552" s="90">
        <v>2958465</v>
      </c>
    </row>
    <row r="3553" spans="1:4" ht="15">
      <c r="A3553" s="73">
        <v>4047</v>
      </c>
      <c r="B3553" s="73">
        <v>353</v>
      </c>
      <c r="C3553" s="90">
        <v>32874</v>
      </c>
      <c r="D3553" s="90">
        <v>2958465</v>
      </c>
    </row>
    <row r="3554" spans="1:4" ht="15">
      <c r="A3554" s="73">
        <v>4048</v>
      </c>
      <c r="B3554" s="73">
        <v>357</v>
      </c>
      <c r="C3554" s="90">
        <v>32874</v>
      </c>
      <c r="D3554" s="90">
        <v>2958465</v>
      </c>
    </row>
    <row r="3555" spans="1:4" ht="15">
      <c r="A3555" s="73">
        <v>4049</v>
      </c>
      <c r="B3555" s="73">
        <v>359</v>
      </c>
      <c r="C3555" s="90">
        <v>32874</v>
      </c>
      <c r="D3555" s="90">
        <v>2958465</v>
      </c>
    </row>
    <row r="3556" spans="1:4" ht="15">
      <c r="A3556" s="73">
        <v>4050</v>
      </c>
      <c r="B3556" s="73">
        <v>362</v>
      </c>
      <c r="C3556" s="90">
        <v>32874</v>
      </c>
      <c r="D3556" s="90">
        <v>2958465</v>
      </c>
    </row>
    <row r="3557" spans="1:4" ht="15">
      <c r="A3557" s="73">
        <v>4051</v>
      </c>
      <c r="B3557" s="73">
        <v>365</v>
      </c>
      <c r="C3557" s="90">
        <v>32874</v>
      </c>
      <c r="D3557" s="90">
        <v>2958465</v>
      </c>
    </row>
    <row r="3558" spans="1:4" ht="15">
      <c r="A3558" s="73">
        <v>4052</v>
      </c>
      <c r="B3558" s="73">
        <v>367</v>
      </c>
      <c r="C3558" s="90">
        <v>32874</v>
      </c>
      <c r="D3558" s="90">
        <v>2958465</v>
      </c>
    </row>
    <row r="3559" spans="1:4" ht="15">
      <c r="A3559" s="73">
        <v>4053</v>
      </c>
      <c r="B3559" s="73">
        <v>372</v>
      </c>
      <c r="C3559" s="90">
        <v>32874</v>
      </c>
      <c r="D3559" s="90">
        <v>2958465</v>
      </c>
    </row>
    <row r="3560" spans="1:4" ht="15">
      <c r="A3560" s="73">
        <v>4054</v>
      </c>
      <c r="B3560" s="73">
        <v>375</v>
      </c>
      <c r="C3560" s="90">
        <v>32874</v>
      </c>
      <c r="D3560" s="90">
        <v>2958465</v>
      </c>
    </row>
    <row r="3561" spans="1:4" ht="15">
      <c r="A3561" s="73">
        <v>4055</v>
      </c>
      <c r="B3561" s="73">
        <v>376</v>
      </c>
      <c r="C3561" s="90">
        <v>32874</v>
      </c>
      <c r="D3561" s="90">
        <v>2958465</v>
      </c>
    </row>
    <row r="3562" spans="1:4" ht="15">
      <c r="A3562" s="73">
        <v>4056</v>
      </c>
      <c r="B3562" s="73">
        <v>377</v>
      </c>
      <c r="C3562" s="90">
        <v>32874</v>
      </c>
      <c r="D3562" s="90">
        <v>2958465</v>
      </c>
    </row>
    <row r="3563" spans="1:4" ht="15">
      <c r="A3563" s="73">
        <v>4057</v>
      </c>
      <c r="B3563" s="73">
        <v>378</v>
      </c>
      <c r="C3563" s="90">
        <v>32874</v>
      </c>
      <c r="D3563" s="90">
        <v>2958465</v>
      </c>
    </row>
    <row r="3564" spans="1:4" ht="15">
      <c r="A3564" s="73">
        <v>4058</v>
      </c>
      <c r="B3564" s="73">
        <v>379</v>
      </c>
      <c r="C3564" s="90">
        <v>32874</v>
      </c>
      <c r="D3564" s="90">
        <v>2958465</v>
      </c>
    </row>
    <row r="3565" spans="1:4" ht="15">
      <c r="A3565" s="73">
        <v>4059</v>
      </c>
      <c r="B3565" s="73">
        <v>382</v>
      </c>
      <c r="C3565" s="90">
        <v>32874</v>
      </c>
      <c r="D3565" s="90">
        <v>2958465</v>
      </c>
    </row>
    <row r="3566" spans="1:4" ht="15">
      <c r="A3566" s="73">
        <v>4060</v>
      </c>
      <c r="B3566" s="73">
        <v>384</v>
      </c>
      <c r="C3566" s="90">
        <v>32874</v>
      </c>
      <c r="D3566" s="90">
        <v>2958465</v>
      </c>
    </row>
    <row r="3567" spans="1:4" ht="15">
      <c r="A3567" s="73">
        <v>4061</v>
      </c>
      <c r="B3567" s="73">
        <v>385</v>
      </c>
      <c r="C3567" s="90">
        <v>32874</v>
      </c>
      <c r="D3567" s="90">
        <v>2958465</v>
      </c>
    </row>
    <row r="3568" spans="1:4" ht="15">
      <c r="A3568" s="73">
        <v>4062</v>
      </c>
      <c r="B3568" s="73">
        <v>386</v>
      </c>
      <c r="C3568" s="90">
        <v>32874</v>
      </c>
      <c r="D3568" s="90">
        <v>2958465</v>
      </c>
    </row>
    <row r="3569" spans="1:4" ht="15">
      <c r="A3569" s="73">
        <v>4063</v>
      </c>
      <c r="B3569" s="73">
        <v>387</v>
      </c>
      <c r="C3569" s="90">
        <v>32874</v>
      </c>
      <c r="D3569" s="90">
        <v>2958465</v>
      </c>
    </row>
    <row r="3570" spans="1:4" ht="15">
      <c r="A3570" s="73">
        <v>4064</v>
      </c>
      <c r="B3570" s="73">
        <v>388</v>
      </c>
      <c r="C3570" s="90">
        <v>32874</v>
      </c>
      <c r="D3570" s="90">
        <v>2958465</v>
      </c>
    </row>
    <row r="3571" spans="1:4" ht="15">
      <c r="A3571" s="73">
        <v>4065</v>
      </c>
      <c r="B3571" s="73">
        <v>389</v>
      </c>
      <c r="C3571" s="90">
        <v>32874</v>
      </c>
      <c r="D3571" s="90">
        <v>2958465</v>
      </c>
    </row>
    <row r="3572" spans="1:4" ht="15">
      <c r="A3572" s="73">
        <v>4066</v>
      </c>
      <c r="B3572" s="73">
        <v>397</v>
      </c>
      <c r="C3572" s="90">
        <v>32874</v>
      </c>
      <c r="D3572" s="90">
        <v>2958465</v>
      </c>
    </row>
    <row r="3573" spans="1:4" ht="15">
      <c r="A3573" s="73">
        <v>4067</v>
      </c>
      <c r="B3573" s="73">
        <v>567</v>
      </c>
      <c r="C3573" s="90">
        <v>32874</v>
      </c>
      <c r="D3573" s="90">
        <v>2958465</v>
      </c>
    </row>
    <row r="3574" spans="1:4" ht="15">
      <c r="A3574" s="73">
        <v>4068</v>
      </c>
      <c r="B3574" s="73">
        <v>579</v>
      </c>
      <c r="C3574" s="90">
        <v>32874</v>
      </c>
      <c r="D3574" s="90">
        <v>2958465</v>
      </c>
    </row>
    <row r="3575" spans="1:4" ht="15">
      <c r="A3575" s="73">
        <v>4069</v>
      </c>
      <c r="B3575" s="73">
        <v>587</v>
      </c>
      <c r="C3575" s="90">
        <v>32874</v>
      </c>
      <c r="D3575" s="90">
        <v>2958465</v>
      </c>
    </row>
    <row r="3576" spans="1:4" ht="15">
      <c r="A3576" s="73">
        <v>4070</v>
      </c>
      <c r="B3576" s="73" t="s">
        <v>38970</v>
      </c>
      <c r="C3576" s="90">
        <v>32874</v>
      </c>
      <c r="D3576" s="90">
        <v>2958465</v>
      </c>
    </row>
    <row r="3577" spans="1:4" ht="15">
      <c r="A3577" s="73">
        <v>4071</v>
      </c>
      <c r="B3577" s="73" t="s">
        <v>38971</v>
      </c>
      <c r="C3577" s="90">
        <v>32874</v>
      </c>
      <c r="D3577" s="90">
        <v>2958465</v>
      </c>
    </row>
    <row r="3578" spans="1:4" ht="15">
      <c r="A3578" s="73">
        <v>4072</v>
      </c>
      <c r="B3578" s="73" t="s">
        <v>2397</v>
      </c>
      <c r="C3578" s="90">
        <v>32874</v>
      </c>
      <c r="D3578" s="90">
        <v>2958465</v>
      </c>
    </row>
    <row r="3579" spans="1:4" ht="15">
      <c r="A3579" s="73">
        <v>4073</v>
      </c>
      <c r="B3579" s="73" t="s">
        <v>38972</v>
      </c>
      <c r="C3579" s="90">
        <v>32874</v>
      </c>
      <c r="D3579" s="90">
        <v>2958465</v>
      </c>
    </row>
    <row r="3580" spans="1:4" ht="15">
      <c r="A3580" s="73">
        <v>4074</v>
      </c>
      <c r="B3580" s="73" t="s">
        <v>2337</v>
      </c>
      <c r="C3580" s="90">
        <v>32874</v>
      </c>
      <c r="D3580" s="90">
        <v>2958465</v>
      </c>
    </row>
    <row r="3581" spans="1:4" ht="15">
      <c r="A3581" s="73">
        <v>4075</v>
      </c>
      <c r="B3581" s="73" t="s">
        <v>38973</v>
      </c>
      <c r="C3581" s="90">
        <v>32874</v>
      </c>
      <c r="D3581" s="90">
        <v>2958465</v>
      </c>
    </row>
    <row r="3582" spans="1:4" ht="15">
      <c r="A3582" s="73">
        <v>4076</v>
      </c>
      <c r="B3582" s="73" t="s">
        <v>38974</v>
      </c>
      <c r="C3582" s="90">
        <v>32874</v>
      </c>
      <c r="D3582" s="90">
        <v>2958465</v>
      </c>
    </row>
    <row r="3583" spans="1:4" ht="15">
      <c r="A3583" s="73">
        <v>4077</v>
      </c>
      <c r="B3583" s="73" t="s">
        <v>38975</v>
      </c>
      <c r="C3583" s="90">
        <v>32874</v>
      </c>
      <c r="D3583" s="90">
        <v>2958465</v>
      </c>
    </row>
    <row r="3584" spans="1:4" ht="15">
      <c r="A3584" s="73">
        <v>4078</v>
      </c>
      <c r="B3584" s="73" t="s">
        <v>38976</v>
      </c>
      <c r="C3584" s="90">
        <v>32874</v>
      </c>
      <c r="D3584" s="90">
        <v>2958465</v>
      </c>
    </row>
    <row r="3585" spans="1:4" ht="15">
      <c r="A3585" s="73">
        <v>4079</v>
      </c>
      <c r="B3585" s="73" t="s">
        <v>38977</v>
      </c>
      <c r="C3585" s="90">
        <v>32874</v>
      </c>
      <c r="D3585" s="90">
        <v>2958465</v>
      </c>
    </row>
    <row r="3586" spans="1:4" ht="15">
      <c r="A3586" s="73">
        <v>4080</v>
      </c>
      <c r="B3586" s="73" t="s">
        <v>1912</v>
      </c>
      <c r="C3586" s="90">
        <v>32874</v>
      </c>
      <c r="D3586" s="90">
        <v>2958465</v>
      </c>
    </row>
    <row r="3587" spans="1:4" ht="15">
      <c r="A3587" s="73">
        <v>4081</v>
      </c>
      <c r="B3587" s="73" t="s">
        <v>2037</v>
      </c>
      <c r="C3587" s="90">
        <v>32874</v>
      </c>
      <c r="D3587" s="90">
        <v>2958465</v>
      </c>
    </row>
    <row r="3588" spans="1:4" ht="15">
      <c r="A3588" s="73">
        <v>4082</v>
      </c>
      <c r="B3588" s="73" t="s">
        <v>2354</v>
      </c>
      <c r="C3588" s="90">
        <v>32874</v>
      </c>
      <c r="D3588" s="90">
        <v>2958465</v>
      </c>
    </row>
    <row r="3589" spans="1:4" ht="15">
      <c r="A3589" s="73">
        <v>4083</v>
      </c>
      <c r="B3589" s="73" t="s">
        <v>1914</v>
      </c>
      <c r="C3589" s="90">
        <v>32874</v>
      </c>
      <c r="D3589" s="90">
        <v>2958465</v>
      </c>
    </row>
    <row r="3590" spans="1:4" ht="15">
      <c r="A3590" s="73">
        <v>4084</v>
      </c>
      <c r="B3590" s="73" t="s">
        <v>38978</v>
      </c>
      <c r="C3590" s="90">
        <v>32874</v>
      </c>
      <c r="D3590" s="90">
        <v>2958465</v>
      </c>
    </row>
    <row r="3591" spans="1:4" ht="15">
      <c r="A3591" s="73">
        <v>4085</v>
      </c>
      <c r="B3591" s="73" t="s">
        <v>1016</v>
      </c>
      <c r="C3591" s="90">
        <v>32874</v>
      </c>
      <c r="D3591" s="90">
        <v>2958465</v>
      </c>
    </row>
    <row r="3592" spans="1:4" ht="15">
      <c r="A3592" s="73">
        <v>4086</v>
      </c>
      <c r="B3592" s="73" t="s">
        <v>38979</v>
      </c>
      <c r="C3592" s="90">
        <v>32874</v>
      </c>
      <c r="D3592" s="90">
        <v>2958465</v>
      </c>
    </row>
    <row r="3593" spans="1:4" ht="15">
      <c r="A3593" s="73">
        <v>4087</v>
      </c>
      <c r="B3593" s="73" t="s">
        <v>2398</v>
      </c>
      <c r="C3593" s="90">
        <v>32874</v>
      </c>
      <c r="D3593" s="90">
        <v>2958465</v>
      </c>
    </row>
    <row r="3594" spans="1:4" ht="15">
      <c r="A3594" s="73">
        <v>4088</v>
      </c>
      <c r="B3594" s="73" t="s">
        <v>2332</v>
      </c>
      <c r="C3594" s="90">
        <v>32874</v>
      </c>
      <c r="D3594" s="90">
        <v>2958465</v>
      </c>
    </row>
    <row r="3595" spans="1:4" ht="15">
      <c r="A3595" s="73">
        <v>4089</v>
      </c>
      <c r="B3595" s="73" t="s">
        <v>38980</v>
      </c>
      <c r="C3595" s="90">
        <v>32874</v>
      </c>
      <c r="D3595" s="90">
        <v>2958465</v>
      </c>
    </row>
    <row r="3596" spans="1:4" ht="15">
      <c r="A3596" s="73">
        <v>4090</v>
      </c>
      <c r="B3596" s="73" t="s">
        <v>38981</v>
      </c>
      <c r="C3596" s="90">
        <v>32874</v>
      </c>
      <c r="D3596" s="90">
        <v>2958465</v>
      </c>
    </row>
    <row r="3597" spans="1:4" ht="15">
      <c r="A3597" s="73">
        <v>4091</v>
      </c>
      <c r="B3597" s="73" t="s">
        <v>38982</v>
      </c>
      <c r="C3597" s="90">
        <v>32874</v>
      </c>
      <c r="D3597" s="90">
        <v>2958465</v>
      </c>
    </row>
    <row r="3598" spans="1:4" ht="15">
      <c r="A3598" s="73">
        <v>4092</v>
      </c>
      <c r="B3598" s="73" t="s">
        <v>2402</v>
      </c>
      <c r="C3598" s="90">
        <v>32874</v>
      </c>
      <c r="D3598" s="90">
        <v>2958465</v>
      </c>
    </row>
    <row r="3599" spans="1:4" ht="15">
      <c r="A3599" s="73">
        <v>4093</v>
      </c>
      <c r="B3599" s="73" t="s">
        <v>38983</v>
      </c>
      <c r="C3599" s="90">
        <v>32874</v>
      </c>
      <c r="D3599" s="90">
        <v>2958465</v>
      </c>
    </row>
    <row r="3600" spans="1:4" ht="15">
      <c r="A3600" s="73">
        <v>4094</v>
      </c>
      <c r="B3600" s="73" t="s">
        <v>38984</v>
      </c>
      <c r="C3600" s="90">
        <v>32874</v>
      </c>
      <c r="D3600" s="90">
        <v>2958465</v>
      </c>
    </row>
    <row r="3601" spans="1:4" ht="15">
      <c r="A3601" s="73">
        <v>4095</v>
      </c>
      <c r="B3601" s="73" t="s">
        <v>38985</v>
      </c>
      <c r="C3601" s="90">
        <v>32874</v>
      </c>
      <c r="D3601" s="90">
        <v>2958465</v>
      </c>
    </row>
    <row r="3602" spans="1:4" ht="15">
      <c r="A3602" s="73">
        <v>4096</v>
      </c>
      <c r="B3602" s="73" t="s">
        <v>38986</v>
      </c>
      <c r="C3602" s="90">
        <v>32874</v>
      </c>
      <c r="D3602" s="90">
        <v>2958465</v>
      </c>
    </row>
    <row r="3603" spans="1:4" ht="15">
      <c r="A3603" s="73">
        <v>4097</v>
      </c>
      <c r="B3603" s="73">
        <v>918</v>
      </c>
      <c r="C3603" s="90">
        <v>32874</v>
      </c>
      <c r="D3603" s="90">
        <v>2958465</v>
      </c>
    </row>
    <row r="3604" spans="1:4" ht="15">
      <c r="A3604" s="73">
        <v>4098</v>
      </c>
      <c r="B3604" s="73" t="s">
        <v>38987</v>
      </c>
      <c r="C3604" s="90">
        <v>32874</v>
      </c>
      <c r="D3604" s="90">
        <v>2958465</v>
      </c>
    </row>
    <row r="3605" spans="1:4" ht="15">
      <c r="A3605" s="73">
        <v>4099</v>
      </c>
      <c r="B3605" s="73" t="s">
        <v>38988</v>
      </c>
      <c r="C3605" s="90">
        <v>32874</v>
      </c>
      <c r="D3605" s="90">
        <v>2958465</v>
      </c>
    </row>
    <row r="3606" spans="1:4" ht="15">
      <c r="A3606" s="73">
        <v>4100</v>
      </c>
      <c r="B3606" s="73">
        <v>1500</v>
      </c>
      <c r="C3606" s="90">
        <v>32874</v>
      </c>
      <c r="D3606" s="90">
        <v>2958465</v>
      </c>
    </row>
    <row r="3607" spans="1:4" ht="15">
      <c r="A3607" s="73">
        <v>4101</v>
      </c>
      <c r="B3607" s="73">
        <v>2500</v>
      </c>
      <c r="C3607" s="90">
        <v>32874</v>
      </c>
      <c r="D3607" s="90">
        <v>2958465</v>
      </c>
    </row>
    <row r="3608" spans="1:4" ht="15">
      <c r="A3608" s="73">
        <v>4102</v>
      </c>
      <c r="B3608" s="73">
        <v>3500</v>
      </c>
      <c r="C3608" s="90">
        <v>32874</v>
      </c>
      <c r="D3608" s="90">
        <v>2958465</v>
      </c>
    </row>
    <row r="3609" spans="1:4" ht="15">
      <c r="A3609" s="73">
        <v>4103</v>
      </c>
      <c r="B3609" s="73">
        <v>4500</v>
      </c>
      <c r="C3609" s="90">
        <v>32874</v>
      </c>
      <c r="D3609" s="90">
        <v>2958465</v>
      </c>
    </row>
    <row r="3610" spans="1:4" ht="15">
      <c r="A3610" s="73">
        <v>4104</v>
      </c>
      <c r="B3610" s="73">
        <v>5500</v>
      </c>
      <c r="C3610" s="90">
        <v>32874</v>
      </c>
      <c r="D3610" s="90">
        <v>2958465</v>
      </c>
    </row>
    <row r="3611" spans="1:4" ht="15">
      <c r="A3611" s="73">
        <v>4105</v>
      </c>
      <c r="B3611" s="73" t="s">
        <v>38989</v>
      </c>
      <c r="C3611" s="90">
        <v>32874</v>
      </c>
      <c r="D3611" s="90">
        <v>2958465</v>
      </c>
    </row>
    <row r="3612" spans="1:4" ht="15">
      <c r="A3612" s="73">
        <v>4106</v>
      </c>
      <c r="B3612" s="73" t="s">
        <v>38990</v>
      </c>
      <c r="C3612" s="90">
        <v>32874</v>
      </c>
      <c r="D3612" s="90">
        <v>2958465</v>
      </c>
    </row>
    <row r="3613" spans="1:4" ht="15">
      <c r="A3613" s="73">
        <v>4107</v>
      </c>
      <c r="B3613" s="73" t="s">
        <v>38991</v>
      </c>
      <c r="C3613" s="90">
        <v>32874</v>
      </c>
      <c r="D3613" s="90">
        <v>2958465</v>
      </c>
    </row>
    <row r="3614" spans="1:4" ht="15">
      <c r="A3614" s="73">
        <v>4108</v>
      </c>
      <c r="B3614" s="73" t="s">
        <v>38992</v>
      </c>
      <c r="C3614" s="90">
        <v>32874</v>
      </c>
      <c r="D3614" s="90">
        <v>2958465</v>
      </c>
    </row>
    <row r="3615" spans="1:4" ht="15">
      <c r="A3615" s="73">
        <v>4109</v>
      </c>
      <c r="B3615" s="73" t="s">
        <v>38993</v>
      </c>
      <c r="C3615" s="90">
        <v>32874</v>
      </c>
      <c r="D3615" s="90">
        <v>2958465</v>
      </c>
    </row>
    <row r="3616" spans="1:4" ht="15">
      <c r="A3616" s="73">
        <v>4110</v>
      </c>
      <c r="B3616" s="73" t="s">
        <v>38994</v>
      </c>
      <c r="C3616" s="90">
        <v>32874</v>
      </c>
      <c r="D3616" s="90">
        <v>2958465</v>
      </c>
    </row>
    <row r="3617" spans="1:4" ht="15">
      <c r="A3617" s="73">
        <v>4111</v>
      </c>
      <c r="B3617" s="73" t="s">
        <v>38995</v>
      </c>
      <c r="C3617" s="90">
        <v>32874</v>
      </c>
      <c r="D3617" s="90">
        <v>2958465</v>
      </c>
    </row>
    <row r="3618" spans="1:4" ht="15">
      <c r="A3618" s="73">
        <v>4112</v>
      </c>
      <c r="B3618" s="73" t="s">
        <v>38996</v>
      </c>
      <c r="C3618" s="90">
        <v>32874</v>
      </c>
      <c r="D3618" s="90">
        <v>2958465</v>
      </c>
    </row>
    <row r="3619" spans="1:4" ht="15">
      <c r="A3619" s="73">
        <v>4113</v>
      </c>
      <c r="B3619" s="73" t="s">
        <v>38997</v>
      </c>
      <c r="C3619" s="90">
        <v>32874</v>
      </c>
      <c r="D3619" s="90">
        <v>2958465</v>
      </c>
    </row>
    <row r="3620" spans="1:4" ht="15">
      <c r="A3620" s="73">
        <v>4114</v>
      </c>
      <c r="B3620" s="73" t="s">
        <v>38998</v>
      </c>
      <c r="C3620" s="90">
        <v>32874</v>
      </c>
      <c r="D3620" s="90">
        <v>2958465</v>
      </c>
    </row>
    <row r="3621" spans="1:4" ht="15">
      <c r="A3621" s="73">
        <v>4115</v>
      </c>
      <c r="B3621" s="73" t="s">
        <v>38999</v>
      </c>
      <c r="C3621" s="90">
        <v>32874</v>
      </c>
      <c r="D3621" s="90">
        <v>2958465</v>
      </c>
    </row>
    <row r="3622" spans="1:4" ht="15">
      <c r="A3622" s="73">
        <v>4116</v>
      </c>
      <c r="B3622" s="73" t="s">
        <v>39000</v>
      </c>
      <c r="C3622" s="90">
        <v>32874</v>
      </c>
      <c r="D3622" s="90">
        <v>2958465</v>
      </c>
    </row>
    <row r="3623" spans="1:4" ht="15">
      <c r="A3623" s="73">
        <v>4117</v>
      </c>
      <c r="B3623" s="73" t="s">
        <v>39001</v>
      </c>
      <c r="C3623" s="90">
        <v>32874</v>
      </c>
      <c r="D3623" s="90">
        <v>2958465</v>
      </c>
    </row>
    <row r="3624" spans="1:4" ht="15">
      <c r="A3624" s="73">
        <v>4118</v>
      </c>
      <c r="B3624" s="73" t="s">
        <v>2403</v>
      </c>
      <c r="C3624" s="90">
        <v>32874</v>
      </c>
      <c r="D3624" s="90">
        <v>2958465</v>
      </c>
    </row>
    <row r="3625" spans="1:4" ht="15">
      <c r="A3625" s="73">
        <v>4119</v>
      </c>
      <c r="B3625" s="73" t="s">
        <v>39002</v>
      </c>
      <c r="C3625" s="90">
        <v>32874</v>
      </c>
      <c r="D3625" s="90">
        <v>2958465</v>
      </c>
    </row>
    <row r="3626" spans="1:4" ht="15">
      <c r="A3626" s="73">
        <v>4120</v>
      </c>
      <c r="B3626" s="73" t="s">
        <v>39003</v>
      </c>
      <c r="C3626" s="90">
        <v>32874</v>
      </c>
      <c r="D3626" s="90">
        <v>2958465</v>
      </c>
    </row>
    <row r="3627" spans="1:4" ht="15">
      <c r="A3627" s="73">
        <v>4121</v>
      </c>
      <c r="B3627" s="73" t="s">
        <v>39004</v>
      </c>
      <c r="C3627" s="90">
        <v>32874</v>
      </c>
      <c r="D3627" s="90">
        <v>2958465</v>
      </c>
    </row>
    <row r="3628" spans="1:4" ht="15">
      <c r="A3628" s="73">
        <v>4122</v>
      </c>
      <c r="B3628" s="73" t="s">
        <v>39005</v>
      </c>
      <c r="C3628" s="90">
        <v>32874</v>
      </c>
      <c r="D3628" s="90">
        <v>2958465</v>
      </c>
    </row>
    <row r="3629" spans="1:4" ht="15">
      <c r="A3629" s="73">
        <v>4123</v>
      </c>
      <c r="B3629" s="73" t="s">
        <v>39006</v>
      </c>
      <c r="C3629" s="90">
        <v>32874</v>
      </c>
      <c r="D3629" s="90">
        <v>2958465</v>
      </c>
    </row>
    <row r="3630" spans="1:4" ht="15">
      <c r="A3630" s="73">
        <v>4124</v>
      </c>
      <c r="B3630" s="73" t="s">
        <v>39007</v>
      </c>
      <c r="C3630" s="90">
        <v>32874</v>
      </c>
      <c r="D3630" s="90">
        <v>2958465</v>
      </c>
    </row>
    <row r="3631" spans="1:4" ht="15">
      <c r="A3631" s="73">
        <v>4125</v>
      </c>
      <c r="B3631" s="73" t="s">
        <v>39008</v>
      </c>
      <c r="C3631" s="90">
        <v>32874</v>
      </c>
      <c r="D3631" s="90">
        <v>2958465</v>
      </c>
    </row>
    <row r="3632" spans="1:4" ht="15">
      <c r="A3632" s="73">
        <v>4126</v>
      </c>
      <c r="B3632" s="73" t="s">
        <v>39009</v>
      </c>
      <c r="C3632" s="90">
        <v>32874</v>
      </c>
      <c r="D3632" s="90">
        <v>2958465</v>
      </c>
    </row>
    <row r="3633" spans="1:4" ht="15">
      <c r="A3633" s="73">
        <v>4127</v>
      </c>
      <c r="B3633" s="73" t="s">
        <v>39010</v>
      </c>
      <c r="C3633" s="90">
        <v>32874</v>
      </c>
      <c r="D3633" s="90">
        <v>2958465</v>
      </c>
    </row>
    <row r="3634" spans="1:4" ht="15">
      <c r="A3634" s="73">
        <v>4128</v>
      </c>
      <c r="B3634" s="73" t="s">
        <v>39011</v>
      </c>
      <c r="C3634" s="90">
        <v>32874</v>
      </c>
      <c r="D3634" s="90">
        <v>2958465</v>
      </c>
    </row>
    <row r="3635" spans="1:4" ht="15">
      <c r="A3635" s="73">
        <v>4129</v>
      </c>
      <c r="B3635" s="73" t="s">
        <v>39012</v>
      </c>
      <c r="C3635" s="90">
        <v>32874</v>
      </c>
      <c r="D3635" s="90">
        <v>2958465</v>
      </c>
    </row>
    <row r="3636" spans="1:4" ht="15">
      <c r="A3636" s="73">
        <v>4130</v>
      </c>
      <c r="B3636" s="73" t="s">
        <v>2314</v>
      </c>
      <c r="C3636" s="90">
        <v>32874</v>
      </c>
      <c r="D3636" s="90">
        <v>2958465</v>
      </c>
    </row>
    <row r="3637" spans="1:4" ht="15">
      <c r="A3637" s="73">
        <v>4131</v>
      </c>
      <c r="B3637" s="73" t="s">
        <v>39013</v>
      </c>
      <c r="C3637" s="90">
        <v>32874</v>
      </c>
      <c r="D3637" s="90">
        <v>2958465</v>
      </c>
    </row>
    <row r="3638" spans="1:4" ht="15">
      <c r="A3638" s="73">
        <v>4132</v>
      </c>
      <c r="B3638" s="73" t="s">
        <v>39014</v>
      </c>
      <c r="C3638" s="90">
        <v>32874</v>
      </c>
      <c r="D3638" s="90">
        <v>2958465</v>
      </c>
    </row>
    <row r="3639" spans="1:4" ht="15">
      <c r="A3639" s="73">
        <v>4133</v>
      </c>
      <c r="B3639" s="73" t="s">
        <v>39015</v>
      </c>
      <c r="C3639" s="90">
        <v>32874</v>
      </c>
      <c r="D3639" s="90">
        <v>2958465</v>
      </c>
    </row>
    <row r="3640" spans="1:4" ht="15">
      <c r="A3640" s="73">
        <v>4134</v>
      </c>
      <c r="B3640" s="73" t="s">
        <v>39016</v>
      </c>
      <c r="C3640" s="90">
        <v>32874</v>
      </c>
      <c r="D3640" s="90">
        <v>2958465</v>
      </c>
    </row>
    <row r="3641" spans="1:4" ht="15">
      <c r="A3641" s="73">
        <v>4135</v>
      </c>
      <c r="B3641" s="73" t="s">
        <v>133</v>
      </c>
      <c r="C3641" s="90">
        <v>32874</v>
      </c>
      <c r="D3641" s="90">
        <v>2958465</v>
      </c>
    </row>
    <row r="3642" spans="1:4" ht="15">
      <c r="A3642" s="73">
        <v>4136</v>
      </c>
      <c r="B3642" s="73" t="s">
        <v>1959</v>
      </c>
      <c r="C3642" s="90">
        <v>32874</v>
      </c>
      <c r="D3642" s="90">
        <v>2958465</v>
      </c>
    </row>
    <row r="3643" spans="1:4" ht="15">
      <c r="A3643" s="73">
        <v>4137</v>
      </c>
      <c r="B3643" s="73" t="s">
        <v>39017</v>
      </c>
      <c r="C3643" s="90">
        <v>32874</v>
      </c>
      <c r="D3643" s="90">
        <v>2958465</v>
      </c>
    </row>
    <row r="3644" spans="1:4" ht="15">
      <c r="A3644" s="73">
        <v>4138</v>
      </c>
      <c r="B3644" s="73" t="s">
        <v>763</v>
      </c>
      <c r="C3644" s="90">
        <v>32874</v>
      </c>
      <c r="D3644" s="90">
        <v>2958465</v>
      </c>
    </row>
    <row r="3645" spans="1:4" ht="15">
      <c r="A3645" s="73">
        <v>4139</v>
      </c>
      <c r="B3645" s="73" t="s">
        <v>2382</v>
      </c>
      <c r="C3645" s="90">
        <v>32874</v>
      </c>
      <c r="D3645" s="90">
        <v>2958465</v>
      </c>
    </row>
    <row r="3646" spans="1:4" ht="15">
      <c r="A3646" s="73">
        <v>4140</v>
      </c>
      <c r="B3646" s="73" t="s">
        <v>39018</v>
      </c>
      <c r="C3646" s="90">
        <v>32874</v>
      </c>
      <c r="D3646" s="90">
        <v>2958465</v>
      </c>
    </row>
    <row r="3647" spans="1:4" ht="15">
      <c r="A3647" s="73">
        <v>4141</v>
      </c>
      <c r="B3647" s="73" t="s">
        <v>39019</v>
      </c>
      <c r="C3647" s="90">
        <v>32874</v>
      </c>
      <c r="D3647" s="90">
        <v>2958465</v>
      </c>
    </row>
    <row r="3648" spans="1:4" ht="15">
      <c r="A3648" s="73">
        <v>4142</v>
      </c>
      <c r="B3648" s="73" t="s">
        <v>868</v>
      </c>
      <c r="C3648" s="90">
        <v>32874</v>
      </c>
      <c r="D3648" s="90">
        <v>2958465</v>
      </c>
    </row>
    <row r="3649" spans="1:4" ht="15">
      <c r="A3649" s="73">
        <v>4143</v>
      </c>
      <c r="B3649" s="73" t="s">
        <v>39020</v>
      </c>
      <c r="C3649" s="90">
        <v>32874</v>
      </c>
      <c r="D3649" s="90">
        <v>2958465</v>
      </c>
    </row>
    <row r="3650" spans="1:4" ht="15">
      <c r="A3650" s="73">
        <v>4144</v>
      </c>
      <c r="B3650" s="73" t="s">
        <v>1962</v>
      </c>
      <c r="C3650" s="90">
        <v>32874</v>
      </c>
      <c r="D3650" s="90">
        <v>2958465</v>
      </c>
    </row>
    <row r="3651" spans="1:4" ht="15">
      <c r="A3651" s="73">
        <v>4145</v>
      </c>
      <c r="B3651" s="73" t="s">
        <v>2386</v>
      </c>
      <c r="C3651" s="90">
        <v>32874</v>
      </c>
      <c r="D3651" s="90">
        <v>2958465</v>
      </c>
    </row>
    <row r="3652" spans="1:4" ht="15">
      <c r="A3652" s="73">
        <v>4146</v>
      </c>
      <c r="B3652" s="73" t="s">
        <v>2313</v>
      </c>
      <c r="C3652" s="90">
        <v>32874</v>
      </c>
      <c r="D3652" s="90">
        <v>2958465</v>
      </c>
    </row>
    <row r="3653" spans="1:4" ht="15">
      <c r="A3653" s="73">
        <v>4147</v>
      </c>
      <c r="B3653" s="73" t="s">
        <v>1888</v>
      </c>
      <c r="C3653" s="90">
        <v>32874</v>
      </c>
      <c r="D3653" s="90">
        <v>2958465</v>
      </c>
    </row>
    <row r="3654" spans="1:4" ht="15">
      <c r="A3654" s="73">
        <v>4148</v>
      </c>
      <c r="B3654" s="73" t="s">
        <v>2404</v>
      </c>
      <c r="C3654" s="90">
        <v>32874</v>
      </c>
      <c r="D3654" s="90">
        <v>2958465</v>
      </c>
    </row>
    <row r="3655" spans="1:4" ht="15">
      <c r="A3655" s="73">
        <v>4149</v>
      </c>
      <c r="B3655" s="73" t="s">
        <v>2397</v>
      </c>
      <c r="C3655" s="90">
        <v>32874</v>
      </c>
      <c r="D3655" s="90">
        <v>2958465</v>
      </c>
    </row>
    <row r="3656" spans="1:4" ht="15">
      <c r="A3656" s="73">
        <v>4150</v>
      </c>
      <c r="B3656" s="73" t="s">
        <v>1889</v>
      </c>
      <c r="C3656" s="90">
        <v>32874</v>
      </c>
      <c r="D3656" s="90">
        <v>2958465</v>
      </c>
    </row>
    <row r="3657" spans="1:4" ht="15">
      <c r="A3657" s="73">
        <v>4151</v>
      </c>
      <c r="B3657" s="73" t="s">
        <v>39021</v>
      </c>
      <c r="C3657" s="90">
        <v>32874</v>
      </c>
      <c r="D3657" s="90">
        <v>2958465</v>
      </c>
    </row>
    <row r="3658" spans="1:4" ht="15">
      <c r="A3658" s="73">
        <v>4152</v>
      </c>
      <c r="B3658" s="73" t="s">
        <v>2192</v>
      </c>
      <c r="C3658" s="90">
        <v>32874</v>
      </c>
      <c r="D3658" s="90">
        <v>2958465</v>
      </c>
    </row>
    <row r="3659" spans="1:4" ht="15">
      <c r="A3659" s="73">
        <v>4153</v>
      </c>
      <c r="B3659" s="73" t="s">
        <v>2381</v>
      </c>
      <c r="C3659" s="90">
        <v>32874</v>
      </c>
      <c r="D3659" s="90">
        <v>2958465</v>
      </c>
    </row>
    <row r="3660" spans="1:4" ht="15">
      <c r="A3660" s="73">
        <v>4154</v>
      </c>
      <c r="B3660" s="73" t="s">
        <v>2162</v>
      </c>
      <c r="C3660" s="90">
        <v>32874</v>
      </c>
      <c r="D3660" s="90">
        <v>2958465</v>
      </c>
    </row>
    <row r="3661" spans="1:4" ht="15">
      <c r="A3661" s="73">
        <v>4155</v>
      </c>
      <c r="B3661" s="73" t="s">
        <v>133</v>
      </c>
      <c r="C3661" s="90">
        <v>32874</v>
      </c>
      <c r="D3661" s="90">
        <v>2958465</v>
      </c>
    </row>
    <row r="3662" spans="1:4" ht="15">
      <c r="A3662" s="73">
        <v>4156</v>
      </c>
      <c r="B3662" s="73" t="s">
        <v>39022</v>
      </c>
      <c r="C3662" s="90">
        <v>32874</v>
      </c>
      <c r="D3662" s="90">
        <v>2958465</v>
      </c>
    </row>
    <row r="3663" spans="1:4" ht="15">
      <c r="A3663" s="73">
        <v>4157</v>
      </c>
      <c r="B3663" s="73" t="s">
        <v>39023</v>
      </c>
      <c r="C3663" s="90">
        <v>32874</v>
      </c>
      <c r="D3663" s="90">
        <v>2958465</v>
      </c>
    </row>
    <row r="3664" spans="1:4" ht="15">
      <c r="A3664" s="73">
        <v>4158</v>
      </c>
      <c r="B3664" s="73" t="s">
        <v>39024</v>
      </c>
      <c r="C3664" s="90">
        <v>32874</v>
      </c>
      <c r="D3664" s="90">
        <v>2958465</v>
      </c>
    </row>
    <row r="3665" spans="1:4" ht="15">
      <c r="A3665" s="73">
        <v>4159</v>
      </c>
      <c r="B3665" s="73" t="s">
        <v>39025</v>
      </c>
      <c r="C3665" s="90">
        <v>32874</v>
      </c>
      <c r="D3665" s="90">
        <v>2958465</v>
      </c>
    </row>
    <row r="3666" spans="1:4" ht="15">
      <c r="A3666" s="73">
        <v>4160</v>
      </c>
      <c r="B3666" s="73" t="s">
        <v>39026</v>
      </c>
      <c r="C3666" s="90">
        <v>32874</v>
      </c>
      <c r="D3666" s="90">
        <v>2958465</v>
      </c>
    </row>
    <row r="3667" spans="1:4" ht="15">
      <c r="A3667" s="73">
        <v>4161</v>
      </c>
      <c r="B3667" s="73" t="s">
        <v>39027</v>
      </c>
      <c r="C3667" s="90">
        <v>32874</v>
      </c>
      <c r="D3667" s="90">
        <v>2958465</v>
      </c>
    </row>
    <row r="3668" spans="1:4" ht="15">
      <c r="A3668" s="73">
        <v>4162</v>
      </c>
      <c r="B3668" s="73" t="s">
        <v>39028</v>
      </c>
      <c r="C3668" s="90">
        <v>32874</v>
      </c>
      <c r="D3668" s="90">
        <v>2958465</v>
      </c>
    </row>
    <row r="3669" spans="1:4" ht="15">
      <c r="A3669" s="73">
        <v>4163</v>
      </c>
      <c r="B3669" s="73" t="s">
        <v>39029</v>
      </c>
      <c r="C3669" s="90">
        <v>32874</v>
      </c>
      <c r="D3669" s="90">
        <v>2958465</v>
      </c>
    </row>
    <row r="3670" spans="1:4" ht="15">
      <c r="A3670" s="73">
        <v>4164</v>
      </c>
      <c r="B3670" s="73" t="s">
        <v>39030</v>
      </c>
      <c r="C3670" s="90">
        <v>32874</v>
      </c>
      <c r="D3670" s="90">
        <v>2958465</v>
      </c>
    </row>
    <row r="3671" spans="1:4" ht="15">
      <c r="A3671" s="73">
        <v>4165</v>
      </c>
      <c r="B3671" s="73" t="s">
        <v>39031</v>
      </c>
      <c r="C3671" s="90">
        <v>32874</v>
      </c>
      <c r="D3671" s="90">
        <v>2958465</v>
      </c>
    </row>
    <row r="3672" spans="1:4" ht="15">
      <c r="A3672" s="73">
        <v>4166</v>
      </c>
      <c r="B3672" s="73" t="s">
        <v>39032</v>
      </c>
      <c r="C3672" s="90">
        <v>32874</v>
      </c>
      <c r="D3672" s="90">
        <v>2958465</v>
      </c>
    </row>
    <row r="3673" spans="1:4" ht="15">
      <c r="A3673" s="73">
        <v>4167</v>
      </c>
      <c r="B3673" s="73" t="s">
        <v>39033</v>
      </c>
      <c r="C3673" s="90">
        <v>32874</v>
      </c>
      <c r="D3673" s="90">
        <v>2958465</v>
      </c>
    </row>
    <row r="3674" spans="1:4" ht="15">
      <c r="A3674" s="73">
        <v>4168</v>
      </c>
      <c r="B3674" s="73" t="s">
        <v>39034</v>
      </c>
      <c r="C3674" s="90">
        <v>32874</v>
      </c>
      <c r="D3674" s="90">
        <v>2958465</v>
      </c>
    </row>
    <row r="3675" spans="1:4" ht="15">
      <c r="A3675" s="73">
        <v>4169</v>
      </c>
      <c r="B3675" s="73" t="s">
        <v>39035</v>
      </c>
      <c r="C3675" s="90">
        <v>32874</v>
      </c>
      <c r="D3675" s="90">
        <v>2958465</v>
      </c>
    </row>
    <row r="3676" spans="1:4" ht="15">
      <c r="A3676" s="73">
        <v>4170</v>
      </c>
      <c r="B3676" s="73" t="s">
        <v>39036</v>
      </c>
      <c r="C3676" s="90">
        <v>32874</v>
      </c>
      <c r="D3676" s="90">
        <v>2958465</v>
      </c>
    </row>
    <row r="3677" spans="1:4" ht="15">
      <c r="A3677" s="73">
        <v>4171</v>
      </c>
      <c r="B3677" s="73" t="s">
        <v>39037</v>
      </c>
      <c r="C3677" s="90">
        <v>32874</v>
      </c>
      <c r="D3677" s="90">
        <v>2958465</v>
      </c>
    </row>
    <row r="3678" spans="1:4" ht="15">
      <c r="A3678" s="73">
        <v>4172</v>
      </c>
      <c r="B3678" s="73" t="s">
        <v>39038</v>
      </c>
      <c r="C3678" s="90">
        <v>32874</v>
      </c>
      <c r="D3678" s="90">
        <v>2958465</v>
      </c>
    </row>
    <row r="3679" spans="1:4" ht="15">
      <c r="A3679" s="73">
        <v>4173</v>
      </c>
      <c r="B3679" s="73" t="s">
        <v>39039</v>
      </c>
      <c r="C3679" s="90">
        <v>32874</v>
      </c>
      <c r="D3679" s="90">
        <v>2958465</v>
      </c>
    </row>
    <row r="3680" spans="1:4" ht="15">
      <c r="A3680" s="73">
        <v>4174</v>
      </c>
      <c r="B3680" s="73" t="s">
        <v>39040</v>
      </c>
      <c r="C3680" s="90">
        <v>32874</v>
      </c>
      <c r="D3680" s="90">
        <v>2958465</v>
      </c>
    </row>
    <row r="3681" spans="1:4" ht="15">
      <c r="A3681" s="73">
        <v>4175</v>
      </c>
      <c r="B3681" s="73" t="s">
        <v>39041</v>
      </c>
      <c r="C3681" s="90">
        <v>32874</v>
      </c>
      <c r="D3681" s="90">
        <v>2958465</v>
      </c>
    </row>
    <row r="3682" spans="1:4" ht="15">
      <c r="A3682" s="73">
        <v>4176</v>
      </c>
      <c r="B3682" s="73" t="s">
        <v>39042</v>
      </c>
      <c r="C3682" s="90">
        <v>32874</v>
      </c>
      <c r="D3682" s="90">
        <v>2958465</v>
      </c>
    </row>
    <row r="3683" spans="1:4" ht="15">
      <c r="A3683" s="73">
        <v>4177</v>
      </c>
      <c r="B3683" s="73" t="s">
        <v>39043</v>
      </c>
      <c r="C3683" s="90">
        <v>32874</v>
      </c>
      <c r="D3683" s="90">
        <v>2958465</v>
      </c>
    </row>
    <row r="3684" spans="1:4" ht="15">
      <c r="A3684" s="73">
        <v>4178</v>
      </c>
      <c r="B3684" s="73" t="s">
        <v>39044</v>
      </c>
      <c r="C3684" s="90">
        <v>32874</v>
      </c>
      <c r="D3684" s="90">
        <v>2958465</v>
      </c>
    </row>
    <row r="3685" spans="1:4" ht="15">
      <c r="A3685" s="73">
        <v>4179</v>
      </c>
      <c r="B3685" s="73" t="s">
        <v>39045</v>
      </c>
      <c r="C3685" s="90">
        <v>32874</v>
      </c>
      <c r="D3685" s="90">
        <v>2958465</v>
      </c>
    </row>
    <row r="3686" spans="1:4" ht="15">
      <c r="A3686" s="73">
        <v>4180</v>
      </c>
      <c r="B3686" s="73" t="s">
        <v>39046</v>
      </c>
      <c r="C3686" s="90">
        <v>32874</v>
      </c>
      <c r="D3686" s="90">
        <v>2958465</v>
      </c>
    </row>
    <row r="3687" spans="1:4" ht="15">
      <c r="A3687" s="73">
        <v>4181</v>
      </c>
      <c r="B3687" s="73" t="s">
        <v>39047</v>
      </c>
      <c r="C3687" s="90">
        <v>32874</v>
      </c>
      <c r="D3687" s="90">
        <v>2958465</v>
      </c>
    </row>
    <row r="3688" spans="1:4" ht="15">
      <c r="A3688" s="73">
        <v>4182</v>
      </c>
      <c r="B3688" s="73" t="s">
        <v>39048</v>
      </c>
      <c r="C3688" s="90">
        <v>32874</v>
      </c>
      <c r="D3688" s="90">
        <v>2958465</v>
      </c>
    </row>
    <row r="3689" spans="1:4" ht="15">
      <c r="A3689" s="73">
        <v>4183</v>
      </c>
      <c r="B3689" s="73" t="s">
        <v>39049</v>
      </c>
      <c r="C3689" s="90">
        <v>32874</v>
      </c>
      <c r="D3689" s="90">
        <v>2958465</v>
      </c>
    </row>
    <row r="3690" spans="1:4" ht="15">
      <c r="A3690" s="73">
        <v>4184</v>
      </c>
      <c r="B3690" s="73" t="s">
        <v>39050</v>
      </c>
      <c r="C3690" s="90">
        <v>32874</v>
      </c>
      <c r="D3690" s="90">
        <v>2958465</v>
      </c>
    </row>
    <row r="3691" spans="1:4" ht="15">
      <c r="A3691" s="73">
        <v>4185</v>
      </c>
      <c r="B3691" s="73" t="s">
        <v>39051</v>
      </c>
      <c r="C3691" s="90">
        <v>32874</v>
      </c>
      <c r="D3691" s="90">
        <v>2958465</v>
      </c>
    </row>
    <row r="3692" spans="1:4" ht="15">
      <c r="A3692" s="73">
        <v>4186</v>
      </c>
      <c r="B3692" s="73" t="s">
        <v>39052</v>
      </c>
      <c r="C3692" s="90">
        <v>32874</v>
      </c>
      <c r="D3692" s="90">
        <v>2958465</v>
      </c>
    </row>
    <row r="3693" spans="1:4" ht="15">
      <c r="A3693" s="73">
        <v>4187</v>
      </c>
      <c r="B3693" s="73" t="s">
        <v>39053</v>
      </c>
      <c r="C3693" s="90">
        <v>32874</v>
      </c>
      <c r="D3693" s="90">
        <v>2958465</v>
      </c>
    </row>
    <row r="3694" spans="1:4" ht="15">
      <c r="A3694" s="73">
        <v>4188</v>
      </c>
      <c r="B3694" s="73" t="s">
        <v>39054</v>
      </c>
      <c r="C3694" s="90">
        <v>32874</v>
      </c>
      <c r="D3694" s="90">
        <v>2958465</v>
      </c>
    </row>
    <row r="3695" spans="1:4" ht="15">
      <c r="A3695" s="73">
        <v>4189</v>
      </c>
      <c r="B3695" s="73" t="s">
        <v>39055</v>
      </c>
      <c r="C3695" s="90">
        <v>32874</v>
      </c>
      <c r="D3695" s="90">
        <v>2958465</v>
      </c>
    </row>
    <row r="3696" spans="1:4" ht="15">
      <c r="A3696" s="73">
        <v>4190</v>
      </c>
      <c r="B3696" s="73" t="s">
        <v>39056</v>
      </c>
      <c r="C3696" s="90">
        <v>32874</v>
      </c>
      <c r="D3696" s="90">
        <v>2958465</v>
      </c>
    </row>
    <row r="3697" spans="1:4" ht="15">
      <c r="A3697" s="73">
        <v>4191</v>
      </c>
      <c r="B3697" s="73" t="s">
        <v>39057</v>
      </c>
      <c r="C3697" s="90">
        <v>32874</v>
      </c>
      <c r="D3697" s="90">
        <v>2958465</v>
      </c>
    </row>
    <row r="3698" spans="1:4" ht="15">
      <c r="A3698" s="73">
        <v>4192</v>
      </c>
      <c r="B3698" s="73" t="s">
        <v>39058</v>
      </c>
      <c r="C3698" s="90">
        <v>32874</v>
      </c>
      <c r="D3698" s="90">
        <v>2958465</v>
      </c>
    </row>
    <row r="3699" spans="1:4" ht="15">
      <c r="A3699" s="73">
        <v>4193</v>
      </c>
      <c r="B3699" s="73" t="s">
        <v>39059</v>
      </c>
      <c r="C3699" s="90">
        <v>32874</v>
      </c>
      <c r="D3699" s="90">
        <v>2958465</v>
      </c>
    </row>
    <row r="3700" spans="1:4" ht="15">
      <c r="A3700" s="73">
        <v>4194</v>
      </c>
      <c r="B3700" s="73" t="s">
        <v>39060</v>
      </c>
      <c r="C3700" s="90">
        <v>32874</v>
      </c>
      <c r="D3700" s="90">
        <v>2958465</v>
      </c>
    </row>
    <row r="3701" spans="1:4" ht="15">
      <c r="A3701" s="73">
        <v>4195</v>
      </c>
      <c r="B3701" s="73" t="s">
        <v>39061</v>
      </c>
      <c r="C3701" s="90">
        <v>32874</v>
      </c>
      <c r="D3701" s="90">
        <v>2958465</v>
      </c>
    </row>
    <row r="3702" spans="1:4" ht="15">
      <c r="A3702" s="73">
        <v>4196</v>
      </c>
      <c r="B3702" s="73" t="s">
        <v>39062</v>
      </c>
      <c r="C3702" s="90">
        <v>32874</v>
      </c>
      <c r="D3702" s="90">
        <v>2958465</v>
      </c>
    </row>
    <row r="3703" spans="1:4" ht="15">
      <c r="A3703" s="73">
        <v>4197</v>
      </c>
      <c r="B3703" s="73" t="s">
        <v>39063</v>
      </c>
      <c r="C3703" s="90">
        <v>32874</v>
      </c>
      <c r="D3703" s="90">
        <v>2958465</v>
      </c>
    </row>
    <row r="3704" spans="1:4" ht="15">
      <c r="A3704" s="73">
        <v>4198</v>
      </c>
      <c r="B3704" s="73" t="s">
        <v>39064</v>
      </c>
      <c r="C3704" s="90">
        <v>32874</v>
      </c>
      <c r="D3704" s="90">
        <v>2958465</v>
      </c>
    </row>
    <row r="3705" spans="1:4" ht="15">
      <c r="A3705" s="73">
        <v>4199</v>
      </c>
      <c r="B3705" s="73" t="s">
        <v>39065</v>
      </c>
      <c r="C3705" s="90">
        <v>32874</v>
      </c>
      <c r="D3705" s="90">
        <v>2958465</v>
      </c>
    </row>
    <row r="3706" spans="1:4" ht="15">
      <c r="A3706" s="73">
        <v>4200</v>
      </c>
      <c r="B3706" s="73" t="s">
        <v>39066</v>
      </c>
      <c r="C3706" s="90">
        <v>32874</v>
      </c>
      <c r="D3706" s="90">
        <v>2958465</v>
      </c>
    </row>
    <row r="3707" spans="1:4" ht="15">
      <c r="A3707" s="73">
        <v>4201</v>
      </c>
      <c r="B3707" s="73" t="s">
        <v>39067</v>
      </c>
      <c r="C3707" s="90">
        <v>32874</v>
      </c>
      <c r="D3707" s="90">
        <v>2958465</v>
      </c>
    </row>
    <row r="3708" spans="1:4" ht="15">
      <c r="A3708" s="73">
        <v>4202</v>
      </c>
      <c r="B3708" s="73" t="s">
        <v>39068</v>
      </c>
      <c r="C3708" s="90">
        <v>32874</v>
      </c>
      <c r="D3708" s="90">
        <v>2958465</v>
      </c>
    </row>
    <row r="3709" spans="1:4" ht="15">
      <c r="A3709" s="73">
        <v>4203</v>
      </c>
      <c r="B3709" s="73" t="s">
        <v>39069</v>
      </c>
      <c r="C3709" s="90">
        <v>32874</v>
      </c>
      <c r="D3709" s="90">
        <v>2958465</v>
      </c>
    </row>
    <row r="3710" spans="1:4" ht="15">
      <c r="A3710" s="73">
        <v>4204</v>
      </c>
      <c r="B3710" s="73" t="s">
        <v>39070</v>
      </c>
      <c r="C3710" s="90">
        <v>32874</v>
      </c>
      <c r="D3710" s="90">
        <v>2958465</v>
      </c>
    </row>
    <row r="3711" spans="1:4" ht="15">
      <c r="A3711" s="73">
        <v>4205</v>
      </c>
      <c r="B3711" s="73" t="s">
        <v>39071</v>
      </c>
      <c r="C3711" s="90">
        <v>32874</v>
      </c>
      <c r="D3711" s="90">
        <v>2958465</v>
      </c>
    </row>
    <row r="3712" spans="1:4" ht="15">
      <c r="A3712" s="73">
        <v>4206</v>
      </c>
      <c r="B3712" s="73" t="s">
        <v>39072</v>
      </c>
      <c r="C3712" s="90">
        <v>32874</v>
      </c>
      <c r="D3712" s="90">
        <v>2958465</v>
      </c>
    </row>
    <row r="3713" spans="1:4" ht="15">
      <c r="A3713" s="73">
        <v>4207</v>
      </c>
      <c r="B3713" s="73" t="s">
        <v>39073</v>
      </c>
      <c r="C3713" s="90">
        <v>32874</v>
      </c>
      <c r="D3713" s="90">
        <v>2958465</v>
      </c>
    </row>
    <row r="3714" spans="1:4" ht="15">
      <c r="A3714" s="73">
        <v>4208</v>
      </c>
      <c r="B3714" s="73" t="s">
        <v>39074</v>
      </c>
      <c r="C3714" s="90">
        <v>32874</v>
      </c>
      <c r="D3714" s="90">
        <v>2958465</v>
      </c>
    </row>
    <row r="3715" spans="1:4" ht="15">
      <c r="A3715" s="73">
        <v>4209</v>
      </c>
      <c r="B3715" s="73" t="s">
        <v>39075</v>
      </c>
      <c r="C3715" s="90">
        <v>32874</v>
      </c>
      <c r="D3715" s="90">
        <v>2958465</v>
      </c>
    </row>
    <row r="3716" spans="1:4" ht="15">
      <c r="A3716" s="73">
        <v>4210</v>
      </c>
      <c r="B3716" s="73" t="s">
        <v>39076</v>
      </c>
      <c r="C3716" s="90">
        <v>32874</v>
      </c>
      <c r="D3716" s="90">
        <v>2958465</v>
      </c>
    </row>
    <row r="3717" spans="1:4" ht="15">
      <c r="A3717" s="73">
        <v>4211</v>
      </c>
      <c r="B3717" s="73" t="s">
        <v>39077</v>
      </c>
      <c r="C3717" s="90">
        <v>32874</v>
      </c>
      <c r="D3717" s="90">
        <v>2958465</v>
      </c>
    </row>
    <row r="3718" spans="1:4" ht="15">
      <c r="A3718" s="73">
        <v>4212</v>
      </c>
      <c r="B3718" s="73" t="s">
        <v>39078</v>
      </c>
      <c r="C3718" s="90">
        <v>32874</v>
      </c>
      <c r="D3718" s="90">
        <v>2958465</v>
      </c>
    </row>
    <row r="3719" spans="1:4" ht="15">
      <c r="A3719" s="73">
        <v>4213</v>
      </c>
      <c r="B3719" s="73" t="s">
        <v>39079</v>
      </c>
      <c r="C3719" s="90">
        <v>32874</v>
      </c>
      <c r="D3719" s="90">
        <v>2958465</v>
      </c>
    </row>
    <row r="3720" spans="1:4" ht="15">
      <c r="A3720" s="73">
        <v>4214</v>
      </c>
      <c r="B3720" s="73" t="s">
        <v>39080</v>
      </c>
      <c r="C3720" s="90">
        <v>32874</v>
      </c>
      <c r="D3720" s="90">
        <v>2958465</v>
      </c>
    </row>
    <row r="3721" spans="1:4" ht="15">
      <c r="A3721" s="73">
        <v>4215</v>
      </c>
      <c r="B3721" s="73" t="s">
        <v>39081</v>
      </c>
      <c r="C3721" s="90">
        <v>32874</v>
      </c>
      <c r="D3721" s="90">
        <v>2958465</v>
      </c>
    </row>
    <row r="3722" spans="1:4" ht="15">
      <c r="A3722" s="73">
        <v>4216</v>
      </c>
      <c r="B3722" s="73" t="s">
        <v>39082</v>
      </c>
      <c r="C3722" s="90">
        <v>32874</v>
      </c>
      <c r="D3722" s="90">
        <v>2958465</v>
      </c>
    </row>
    <row r="3723" spans="1:4" ht="15">
      <c r="A3723" s="73">
        <v>4217</v>
      </c>
      <c r="B3723" s="73" t="s">
        <v>39083</v>
      </c>
      <c r="C3723" s="90">
        <v>32874</v>
      </c>
      <c r="D3723" s="90">
        <v>2958465</v>
      </c>
    </row>
    <row r="3724" spans="1:4" ht="15">
      <c r="A3724" s="73">
        <v>4218</v>
      </c>
      <c r="B3724" s="73" t="s">
        <v>39084</v>
      </c>
      <c r="C3724" s="90">
        <v>32874</v>
      </c>
      <c r="D3724" s="90">
        <v>2958465</v>
      </c>
    </row>
    <row r="3725" spans="1:4" ht="15">
      <c r="A3725" s="73">
        <v>4219</v>
      </c>
      <c r="B3725" s="73" t="s">
        <v>39085</v>
      </c>
      <c r="C3725" s="90">
        <v>32874</v>
      </c>
      <c r="D3725" s="90">
        <v>2958465</v>
      </c>
    </row>
    <row r="3726" spans="1:4" ht="15">
      <c r="A3726" s="73">
        <v>4220</v>
      </c>
      <c r="B3726" s="73" t="s">
        <v>39086</v>
      </c>
      <c r="C3726" s="90">
        <v>32874</v>
      </c>
      <c r="D3726" s="90">
        <v>2958465</v>
      </c>
    </row>
    <row r="3727" spans="1:4" ht="15">
      <c r="A3727" s="73">
        <v>4221</v>
      </c>
      <c r="B3727" s="73" t="s">
        <v>39087</v>
      </c>
      <c r="C3727" s="90">
        <v>32874</v>
      </c>
      <c r="D3727" s="90">
        <v>2958465</v>
      </c>
    </row>
    <row r="3728" spans="1:4" ht="15">
      <c r="A3728" s="73">
        <v>4222</v>
      </c>
      <c r="B3728" s="73" t="s">
        <v>39088</v>
      </c>
      <c r="C3728" s="90">
        <v>32874</v>
      </c>
      <c r="D3728" s="90">
        <v>2958465</v>
      </c>
    </row>
    <row r="3729" spans="1:4" ht="15">
      <c r="A3729" s="73">
        <v>4223</v>
      </c>
      <c r="B3729" s="73" t="s">
        <v>39089</v>
      </c>
      <c r="C3729" s="90">
        <v>32874</v>
      </c>
      <c r="D3729" s="90">
        <v>2958465</v>
      </c>
    </row>
    <row r="3730" spans="1:4" ht="15">
      <c r="A3730" s="73">
        <v>4224</v>
      </c>
      <c r="B3730" s="73" t="s">
        <v>39090</v>
      </c>
      <c r="C3730" s="90">
        <v>32874</v>
      </c>
      <c r="D3730" s="90">
        <v>2958465</v>
      </c>
    </row>
    <row r="3731" spans="1:4" ht="15">
      <c r="A3731" s="73">
        <v>4225</v>
      </c>
      <c r="B3731" s="73" t="s">
        <v>39091</v>
      </c>
      <c r="C3731" s="90">
        <v>32874</v>
      </c>
      <c r="D3731" s="90">
        <v>2958465</v>
      </c>
    </row>
    <row r="3732" spans="1:4" ht="15">
      <c r="A3732" s="73">
        <v>4226</v>
      </c>
      <c r="B3732" s="73" t="s">
        <v>39092</v>
      </c>
      <c r="C3732" s="90">
        <v>32874</v>
      </c>
      <c r="D3732" s="90">
        <v>2958465</v>
      </c>
    </row>
    <row r="3733" spans="1:4" ht="15">
      <c r="A3733" s="73">
        <v>4227</v>
      </c>
      <c r="B3733" s="73" t="s">
        <v>39093</v>
      </c>
      <c r="C3733" s="90">
        <v>32874</v>
      </c>
      <c r="D3733" s="90">
        <v>2958465</v>
      </c>
    </row>
    <row r="3734" spans="1:4" ht="15">
      <c r="A3734" s="73">
        <v>4228</v>
      </c>
      <c r="B3734" s="73" t="s">
        <v>39094</v>
      </c>
      <c r="C3734" s="90">
        <v>32874</v>
      </c>
      <c r="D3734" s="90">
        <v>2958465</v>
      </c>
    </row>
    <row r="3735" spans="1:4" ht="15">
      <c r="A3735" s="73">
        <v>4229</v>
      </c>
      <c r="B3735" s="73" t="s">
        <v>39095</v>
      </c>
      <c r="C3735" s="90">
        <v>32874</v>
      </c>
      <c r="D3735" s="90">
        <v>2958465</v>
      </c>
    </row>
    <row r="3736" spans="1:4" ht="15">
      <c r="A3736" s="73">
        <v>4230</v>
      </c>
      <c r="B3736" s="73" t="s">
        <v>39096</v>
      </c>
      <c r="C3736" s="90">
        <v>32874</v>
      </c>
      <c r="D3736" s="90">
        <v>2958465</v>
      </c>
    </row>
    <row r="3737" spans="1:4" ht="15">
      <c r="A3737" s="73">
        <v>4231</v>
      </c>
      <c r="B3737" s="73" t="s">
        <v>39097</v>
      </c>
      <c r="C3737" s="90">
        <v>32874</v>
      </c>
      <c r="D3737" s="90">
        <v>2958465</v>
      </c>
    </row>
    <row r="3738" spans="1:4" ht="15">
      <c r="A3738" s="73">
        <v>4232</v>
      </c>
      <c r="B3738" s="73" t="s">
        <v>2397</v>
      </c>
      <c r="C3738" s="90">
        <v>32874</v>
      </c>
      <c r="D3738" s="90">
        <v>2958465</v>
      </c>
    </row>
    <row r="3739" spans="1:4" ht="15">
      <c r="A3739" s="73">
        <v>4233</v>
      </c>
      <c r="B3739" s="73" t="s">
        <v>39098</v>
      </c>
      <c r="C3739" s="90">
        <v>32874</v>
      </c>
      <c r="D3739" s="90">
        <v>2958465</v>
      </c>
    </row>
    <row r="3740" spans="1:4" ht="15">
      <c r="A3740" s="73">
        <v>4234</v>
      </c>
      <c r="B3740" s="73" t="s">
        <v>39099</v>
      </c>
      <c r="C3740" s="90">
        <v>32874</v>
      </c>
      <c r="D3740" s="90">
        <v>2958465</v>
      </c>
    </row>
    <row r="3741" spans="1:4" ht="15">
      <c r="A3741" s="73">
        <v>4235</v>
      </c>
      <c r="B3741" s="73" t="s">
        <v>39100</v>
      </c>
      <c r="C3741" s="90">
        <v>32874</v>
      </c>
      <c r="D3741" s="90">
        <v>2958465</v>
      </c>
    </row>
    <row r="3742" spans="1:4" ht="15">
      <c r="A3742" s="73">
        <v>4236</v>
      </c>
      <c r="B3742" s="73" t="s">
        <v>39101</v>
      </c>
      <c r="C3742" s="90">
        <v>32874</v>
      </c>
      <c r="D3742" s="90">
        <v>2958465</v>
      </c>
    </row>
    <row r="3743" spans="1:4" ht="15">
      <c r="A3743" s="73">
        <v>4237</v>
      </c>
      <c r="B3743" s="73" t="s">
        <v>39102</v>
      </c>
      <c r="C3743" s="90">
        <v>32874</v>
      </c>
      <c r="D3743" s="90">
        <v>2958465</v>
      </c>
    </row>
    <row r="3744" spans="1:4" ht="15">
      <c r="A3744" s="73">
        <v>4238</v>
      </c>
      <c r="B3744" s="73" t="s">
        <v>39103</v>
      </c>
      <c r="C3744" s="90">
        <v>32874</v>
      </c>
      <c r="D3744" s="90">
        <v>2958465</v>
      </c>
    </row>
    <row r="3745" spans="1:4" ht="15">
      <c r="A3745" s="73">
        <v>4239</v>
      </c>
      <c r="B3745" s="73" t="s">
        <v>39104</v>
      </c>
      <c r="C3745" s="90">
        <v>32874</v>
      </c>
      <c r="D3745" s="90">
        <v>2958465</v>
      </c>
    </row>
    <row r="3746" spans="1:4" ht="15">
      <c r="A3746" s="73">
        <v>4240</v>
      </c>
      <c r="B3746" s="73" t="s">
        <v>39105</v>
      </c>
      <c r="C3746" s="90">
        <v>32874</v>
      </c>
      <c r="D3746" s="90">
        <v>2958465</v>
      </c>
    </row>
    <row r="3747" spans="1:4" ht="15">
      <c r="A3747" s="73">
        <v>4241</v>
      </c>
      <c r="B3747" s="73" t="s">
        <v>39106</v>
      </c>
      <c r="C3747" s="90">
        <v>32874</v>
      </c>
      <c r="D3747" s="90">
        <v>2958465</v>
      </c>
    </row>
    <row r="3748" spans="1:4" ht="15">
      <c r="A3748" s="73">
        <v>4242</v>
      </c>
      <c r="B3748" s="73" t="s">
        <v>39107</v>
      </c>
      <c r="C3748" s="90">
        <v>32874</v>
      </c>
      <c r="D3748" s="90">
        <v>2958465</v>
      </c>
    </row>
    <row r="3749" spans="1:4" ht="15">
      <c r="A3749" s="73">
        <v>4243</v>
      </c>
      <c r="B3749" s="73" t="s">
        <v>39108</v>
      </c>
      <c r="C3749" s="90">
        <v>32874</v>
      </c>
      <c r="D3749" s="90">
        <v>2958465</v>
      </c>
    </row>
    <row r="3750" spans="1:4" ht="15">
      <c r="A3750" s="73">
        <v>4244</v>
      </c>
      <c r="B3750" s="73" t="s">
        <v>39109</v>
      </c>
      <c r="C3750" s="90">
        <v>32874</v>
      </c>
      <c r="D3750" s="90">
        <v>2958465</v>
      </c>
    </row>
    <row r="3751" spans="1:4" ht="15">
      <c r="A3751" s="73">
        <v>4245</v>
      </c>
      <c r="B3751" s="73" t="s">
        <v>39110</v>
      </c>
      <c r="C3751" s="90">
        <v>32874</v>
      </c>
      <c r="D3751" s="90">
        <v>2958465</v>
      </c>
    </row>
    <row r="3752" spans="1:4" ht="15">
      <c r="A3752" s="73">
        <v>4246</v>
      </c>
      <c r="B3752" s="73" t="s">
        <v>39111</v>
      </c>
      <c r="C3752" s="90">
        <v>32874</v>
      </c>
      <c r="D3752" s="90">
        <v>2958465</v>
      </c>
    </row>
    <row r="3753" spans="1:4" ht="15">
      <c r="A3753" s="73">
        <v>4247</v>
      </c>
      <c r="B3753" s="73" t="s">
        <v>39112</v>
      </c>
      <c r="C3753" s="90">
        <v>32874</v>
      </c>
      <c r="D3753" s="90">
        <v>2958465</v>
      </c>
    </row>
    <row r="3754" spans="1:4" ht="15">
      <c r="A3754" s="73">
        <v>4248</v>
      </c>
      <c r="B3754" s="73" t="s">
        <v>39113</v>
      </c>
      <c r="C3754" s="90">
        <v>32874</v>
      </c>
      <c r="D3754" s="90">
        <v>2958465</v>
      </c>
    </row>
    <row r="3755" spans="1:4" ht="15">
      <c r="A3755" s="73">
        <v>4249</v>
      </c>
      <c r="B3755" s="73" t="s">
        <v>39114</v>
      </c>
      <c r="C3755" s="90">
        <v>32874</v>
      </c>
      <c r="D3755" s="90">
        <v>2958465</v>
      </c>
    </row>
    <row r="3756" spans="1:4" ht="15">
      <c r="A3756" s="73">
        <v>4250</v>
      </c>
      <c r="B3756" s="73" t="s">
        <v>39115</v>
      </c>
      <c r="C3756" s="90">
        <v>32874</v>
      </c>
      <c r="D3756" s="90">
        <v>2958465</v>
      </c>
    </row>
    <row r="3757" spans="1:4" ht="15">
      <c r="A3757" s="73">
        <v>4251</v>
      </c>
      <c r="B3757" s="73" t="s">
        <v>39116</v>
      </c>
      <c r="C3757" s="90">
        <v>32874</v>
      </c>
      <c r="D3757" s="90">
        <v>2958465</v>
      </c>
    </row>
    <row r="3758" spans="1:4" ht="15">
      <c r="A3758" s="73">
        <v>4252</v>
      </c>
      <c r="B3758" s="73" t="s">
        <v>39117</v>
      </c>
      <c r="C3758" s="90">
        <v>32874</v>
      </c>
      <c r="D3758" s="90">
        <v>2958465</v>
      </c>
    </row>
    <row r="3759" spans="1:4" ht="15">
      <c r="A3759" s="73">
        <v>4253</v>
      </c>
      <c r="B3759" s="73" t="s">
        <v>39118</v>
      </c>
      <c r="C3759" s="90">
        <v>32874</v>
      </c>
      <c r="D3759" s="90">
        <v>2958465</v>
      </c>
    </row>
    <row r="3760" spans="1:4" ht="15">
      <c r="A3760" s="73">
        <v>4254</v>
      </c>
      <c r="B3760" s="73" t="s">
        <v>39119</v>
      </c>
      <c r="C3760" s="90">
        <v>32874</v>
      </c>
      <c r="D3760" s="90">
        <v>2958465</v>
      </c>
    </row>
    <row r="3761" spans="1:4" ht="15">
      <c r="A3761" s="73">
        <v>4255</v>
      </c>
      <c r="B3761" s="73" t="s">
        <v>39120</v>
      </c>
      <c r="C3761" s="90">
        <v>32874</v>
      </c>
      <c r="D3761" s="90">
        <v>2958465</v>
      </c>
    </row>
    <row r="3762" spans="1:4" ht="15">
      <c r="A3762" s="73">
        <v>4256</v>
      </c>
      <c r="B3762" s="73" t="s">
        <v>39121</v>
      </c>
      <c r="C3762" s="90">
        <v>32874</v>
      </c>
      <c r="D3762" s="90">
        <v>2958465</v>
      </c>
    </row>
    <row r="3763" spans="1:4" ht="15">
      <c r="A3763" s="73">
        <v>4257</v>
      </c>
      <c r="B3763" s="73" t="s">
        <v>39122</v>
      </c>
      <c r="C3763" s="90">
        <v>32874</v>
      </c>
      <c r="D3763" s="90">
        <v>2958465</v>
      </c>
    </row>
    <row r="3764" spans="1:4" ht="15">
      <c r="A3764" s="73">
        <v>4258</v>
      </c>
      <c r="B3764" s="73" t="s">
        <v>39123</v>
      </c>
      <c r="C3764" s="90">
        <v>32874</v>
      </c>
      <c r="D3764" s="90">
        <v>2958465</v>
      </c>
    </row>
    <row r="3765" spans="1:4" ht="15">
      <c r="A3765" s="73">
        <v>4259</v>
      </c>
      <c r="B3765" s="73" t="s">
        <v>39124</v>
      </c>
      <c r="C3765" s="90">
        <v>32874</v>
      </c>
      <c r="D3765" s="90">
        <v>2958465</v>
      </c>
    </row>
    <row r="3766" spans="1:4" ht="15">
      <c r="A3766" s="73">
        <v>4260</v>
      </c>
      <c r="B3766" s="73" t="s">
        <v>39125</v>
      </c>
      <c r="C3766" s="90">
        <v>32874</v>
      </c>
      <c r="D3766" s="90">
        <v>2958465</v>
      </c>
    </row>
    <row r="3767" spans="1:4" ht="15">
      <c r="A3767" s="73">
        <v>4261</v>
      </c>
      <c r="B3767" s="73" t="s">
        <v>39126</v>
      </c>
      <c r="C3767" s="90">
        <v>32874</v>
      </c>
      <c r="D3767" s="90">
        <v>2958465</v>
      </c>
    </row>
    <row r="3768" spans="1:4" ht="15">
      <c r="A3768" s="73">
        <v>4262</v>
      </c>
      <c r="B3768" s="73" t="s">
        <v>39127</v>
      </c>
      <c r="C3768" s="90">
        <v>32874</v>
      </c>
      <c r="D3768" s="90">
        <v>2958465</v>
      </c>
    </row>
    <row r="3769" spans="1:4" ht="15">
      <c r="A3769" s="73">
        <v>4263</v>
      </c>
      <c r="B3769" s="73" t="s">
        <v>573</v>
      </c>
      <c r="C3769" s="90">
        <v>32874</v>
      </c>
      <c r="D3769" s="90">
        <v>2958465</v>
      </c>
    </row>
    <row r="3770" spans="1:4" ht="15">
      <c r="A3770" s="73">
        <v>4264</v>
      </c>
      <c r="B3770" s="73" t="s">
        <v>39128</v>
      </c>
      <c r="C3770" s="90">
        <v>32874</v>
      </c>
      <c r="D3770" s="90">
        <v>2958465</v>
      </c>
    </row>
    <row r="3771" spans="1:4" ht="15">
      <c r="A3771" s="73">
        <v>4265</v>
      </c>
      <c r="B3771" s="73" t="s">
        <v>39129</v>
      </c>
      <c r="C3771" s="90">
        <v>32874</v>
      </c>
      <c r="D3771" s="90">
        <v>2958465</v>
      </c>
    </row>
    <row r="3772" spans="1:4" ht="15">
      <c r="A3772" s="73">
        <v>4266</v>
      </c>
      <c r="B3772" s="73" t="s">
        <v>39130</v>
      </c>
      <c r="C3772" s="90">
        <v>32874</v>
      </c>
      <c r="D3772" s="90">
        <v>2958465</v>
      </c>
    </row>
    <row r="3773" spans="1:4" ht="15">
      <c r="A3773" s="73">
        <v>4267</v>
      </c>
      <c r="B3773" s="73" t="s">
        <v>39131</v>
      </c>
      <c r="C3773" s="90">
        <v>32874</v>
      </c>
      <c r="D3773" s="90">
        <v>2958465</v>
      </c>
    </row>
    <row r="3774" spans="1:4" ht="15">
      <c r="A3774" s="73">
        <v>4268</v>
      </c>
      <c r="B3774" s="73" t="s">
        <v>39132</v>
      </c>
      <c r="C3774" s="90">
        <v>32874</v>
      </c>
      <c r="D3774" s="90">
        <v>2958465</v>
      </c>
    </row>
    <row r="3775" spans="1:4" ht="15">
      <c r="A3775" s="73">
        <v>4269</v>
      </c>
      <c r="B3775" s="73" t="s">
        <v>39133</v>
      </c>
      <c r="C3775" s="90">
        <v>32874</v>
      </c>
      <c r="D3775" s="90">
        <v>2958465</v>
      </c>
    </row>
    <row r="3776" spans="1:4" ht="15">
      <c r="A3776" s="73">
        <v>4270</v>
      </c>
      <c r="B3776" s="73" t="s">
        <v>39134</v>
      </c>
      <c r="C3776" s="90">
        <v>32874</v>
      </c>
      <c r="D3776" s="90">
        <v>2958465</v>
      </c>
    </row>
    <row r="3777" spans="1:4" ht="15">
      <c r="A3777" s="73">
        <v>4271</v>
      </c>
      <c r="B3777" s="73" t="s">
        <v>39135</v>
      </c>
      <c r="C3777" s="90">
        <v>32874</v>
      </c>
      <c r="D3777" s="90">
        <v>2958465</v>
      </c>
    </row>
    <row r="3778" spans="1:4" ht="15">
      <c r="A3778" s="73">
        <v>4272</v>
      </c>
      <c r="B3778" s="73" t="s">
        <v>39136</v>
      </c>
      <c r="C3778" s="90">
        <v>32874</v>
      </c>
      <c r="D3778" s="90">
        <v>2958465</v>
      </c>
    </row>
    <row r="3779" spans="1:4" ht="15">
      <c r="A3779" s="73">
        <v>4273</v>
      </c>
      <c r="B3779" s="73" t="s">
        <v>39137</v>
      </c>
      <c r="C3779" s="90">
        <v>32874</v>
      </c>
      <c r="D3779" s="90">
        <v>2958465</v>
      </c>
    </row>
    <row r="3780" spans="1:4" ht="15">
      <c r="A3780" s="73">
        <v>4274</v>
      </c>
      <c r="B3780" s="73" t="s">
        <v>39138</v>
      </c>
      <c r="C3780" s="90">
        <v>32874</v>
      </c>
      <c r="D3780" s="90">
        <v>2958465</v>
      </c>
    </row>
    <row r="3781" spans="1:4" ht="15">
      <c r="A3781" s="73">
        <v>4275</v>
      </c>
      <c r="B3781" s="73" t="s">
        <v>39139</v>
      </c>
      <c r="C3781" s="90">
        <v>32874</v>
      </c>
      <c r="D3781" s="90">
        <v>2958465</v>
      </c>
    </row>
    <row r="3782" spans="1:4" ht="15">
      <c r="A3782" s="73">
        <v>4276</v>
      </c>
      <c r="B3782" s="73" t="s">
        <v>39140</v>
      </c>
      <c r="C3782" s="90">
        <v>32874</v>
      </c>
      <c r="D3782" s="90">
        <v>2958465</v>
      </c>
    </row>
    <row r="3783" spans="1:4" ht="15">
      <c r="A3783" s="73">
        <v>4277</v>
      </c>
      <c r="B3783" s="73" t="s">
        <v>39141</v>
      </c>
      <c r="C3783" s="90">
        <v>32874</v>
      </c>
      <c r="D3783" s="90">
        <v>2958465</v>
      </c>
    </row>
    <row r="3784" spans="1:4" ht="15">
      <c r="A3784" s="73">
        <v>4278</v>
      </c>
      <c r="B3784" s="73" t="s">
        <v>39142</v>
      </c>
      <c r="C3784" s="90">
        <v>32874</v>
      </c>
      <c r="D3784" s="90">
        <v>2958465</v>
      </c>
    </row>
    <row r="3785" spans="1:4" ht="15">
      <c r="A3785" s="73">
        <v>4279</v>
      </c>
      <c r="B3785" s="73" t="s">
        <v>39143</v>
      </c>
      <c r="C3785" s="90">
        <v>32874</v>
      </c>
      <c r="D3785" s="90">
        <v>2958465</v>
      </c>
    </row>
    <row r="3786" spans="1:4" ht="15">
      <c r="A3786" s="73">
        <v>4280</v>
      </c>
      <c r="B3786" s="73" t="s">
        <v>39144</v>
      </c>
      <c r="C3786" s="90">
        <v>32874</v>
      </c>
      <c r="D3786" s="90">
        <v>2958465</v>
      </c>
    </row>
    <row r="3787" spans="1:4" ht="15">
      <c r="A3787" s="73">
        <v>4281</v>
      </c>
      <c r="B3787" s="73" t="s">
        <v>39145</v>
      </c>
      <c r="C3787" s="90">
        <v>32874</v>
      </c>
      <c r="D3787" s="90">
        <v>2958465</v>
      </c>
    </row>
    <row r="3788" spans="1:4" ht="15">
      <c r="A3788" s="73">
        <v>4282</v>
      </c>
      <c r="B3788" s="73" t="s">
        <v>39146</v>
      </c>
      <c r="C3788" s="90">
        <v>32874</v>
      </c>
      <c r="D3788" s="90">
        <v>2958465</v>
      </c>
    </row>
    <row r="3789" spans="1:4" ht="15">
      <c r="A3789" s="73">
        <v>4283</v>
      </c>
      <c r="B3789" s="73" t="s">
        <v>39147</v>
      </c>
      <c r="C3789" s="90">
        <v>32874</v>
      </c>
      <c r="D3789" s="90">
        <v>2958465</v>
      </c>
    </row>
    <row r="3790" spans="1:4" ht="15">
      <c r="A3790" s="73">
        <v>4284</v>
      </c>
      <c r="B3790" s="73" t="s">
        <v>39148</v>
      </c>
      <c r="C3790" s="90">
        <v>32874</v>
      </c>
      <c r="D3790" s="90">
        <v>2958465</v>
      </c>
    </row>
    <row r="3791" spans="1:4" ht="15">
      <c r="A3791" s="73">
        <v>4285</v>
      </c>
      <c r="B3791" s="73" t="s">
        <v>39149</v>
      </c>
      <c r="C3791" s="90">
        <v>32874</v>
      </c>
      <c r="D3791" s="90">
        <v>2958465</v>
      </c>
    </row>
    <row r="3792" spans="1:4" ht="15">
      <c r="A3792" s="73">
        <v>4286</v>
      </c>
      <c r="B3792" s="73" t="s">
        <v>39150</v>
      </c>
      <c r="C3792" s="90">
        <v>32874</v>
      </c>
      <c r="D3792" s="90">
        <v>2958465</v>
      </c>
    </row>
    <row r="3793" spans="1:4" ht="15">
      <c r="A3793" s="73">
        <v>4287</v>
      </c>
      <c r="B3793" s="73" t="s">
        <v>39151</v>
      </c>
      <c r="C3793" s="90">
        <v>32874</v>
      </c>
      <c r="D3793" s="90">
        <v>2958465</v>
      </c>
    </row>
    <row r="3794" spans="1:4" ht="15">
      <c r="A3794" s="73">
        <v>4288</v>
      </c>
      <c r="B3794" s="73" t="s">
        <v>39152</v>
      </c>
      <c r="C3794" s="90">
        <v>32874</v>
      </c>
      <c r="D3794" s="90">
        <v>2958465</v>
      </c>
    </row>
    <row r="3795" spans="1:4" ht="15">
      <c r="A3795" s="73">
        <v>4289</v>
      </c>
      <c r="B3795" s="73" t="s">
        <v>39153</v>
      </c>
      <c r="C3795" s="90">
        <v>32874</v>
      </c>
      <c r="D3795" s="90">
        <v>2958465</v>
      </c>
    </row>
    <row r="3796" spans="1:4" ht="15">
      <c r="A3796" s="73">
        <v>4290</v>
      </c>
      <c r="B3796" s="73" t="s">
        <v>39154</v>
      </c>
      <c r="C3796" s="90">
        <v>32874</v>
      </c>
      <c r="D3796" s="90">
        <v>2958465</v>
      </c>
    </row>
    <row r="3797" spans="1:4" ht="15">
      <c r="A3797" s="73">
        <v>4291</v>
      </c>
      <c r="B3797" s="73" t="s">
        <v>39155</v>
      </c>
      <c r="C3797" s="90">
        <v>32874</v>
      </c>
      <c r="D3797" s="90">
        <v>2958465</v>
      </c>
    </row>
    <row r="3798" spans="1:4" ht="15">
      <c r="A3798" s="73">
        <v>4292</v>
      </c>
      <c r="B3798" s="73" t="s">
        <v>39156</v>
      </c>
      <c r="C3798" s="90">
        <v>32874</v>
      </c>
      <c r="D3798" s="90">
        <v>2958465</v>
      </c>
    </row>
    <row r="3799" spans="1:4" ht="15">
      <c r="A3799" s="73">
        <v>4293</v>
      </c>
      <c r="B3799" s="73" t="s">
        <v>39157</v>
      </c>
      <c r="C3799" s="90">
        <v>32874</v>
      </c>
      <c r="D3799" s="90">
        <v>2958465</v>
      </c>
    </row>
    <row r="3800" spans="1:4" ht="15">
      <c r="A3800" s="73">
        <v>4294</v>
      </c>
      <c r="B3800" s="73" t="s">
        <v>39158</v>
      </c>
      <c r="C3800" s="90">
        <v>32874</v>
      </c>
      <c r="D3800" s="90">
        <v>2958465</v>
      </c>
    </row>
    <row r="3801" spans="1:4" ht="15">
      <c r="A3801" s="73">
        <v>4295</v>
      </c>
      <c r="B3801" s="73" t="s">
        <v>39159</v>
      </c>
      <c r="C3801" s="90">
        <v>32874</v>
      </c>
      <c r="D3801" s="90">
        <v>2958465</v>
      </c>
    </row>
    <row r="3802" spans="1:4" ht="15">
      <c r="A3802" s="73">
        <v>4296</v>
      </c>
      <c r="B3802" s="73" t="s">
        <v>39160</v>
      </c>
      <c r="C3802" s="90">
        <v>32874</v>
      </c>
      <c r="D3802" s="90">
        <v>2958465</v>
      </c>
    </row>
    <row r="3803" spans="1:4" ht="15">
      <c r="A3803" s="73">
        <v>4297</v>
      </c>
      <c r="B3803" s="73" t="s">
        <v>39161</v>
      </c>
      <c r="C3803" s="90">
        <v>32874</v>
      </c>
      <c r="D3803" s="90">
        <v>2958465</v>
      </c>
    </row>
    <row r="3804" spans="1:4" ht="15">
      <c r="A3804" s="73">
        <v>4298</v>
      </c>
      <c r="B3804" s="73" t="s">
        <v>39162</v>
      </c>
      <c r="C3804" s="90">
        <v>32874</v>
      </c>
      <c r="D3804" s="90">
        <v>2958465</v>
      </c>
    </row>
    <row r="3805" spans="1:4" ht="15">
      <c r="A3805" s="73">
        <v>4299</v>
      </c>
      <c r="B3805" s="73" t="s">
        <v>39163</v>
      </c>
      <c r="C3805" s="90">
        <v>32874</v>
      </c>
      <c r="D3805" s="90">
        <v>2958465</v>
      </c>
    </row>
    <row r="3806" spans="1:4" ht="15">
      <c r="A3806" s="73">
        <v>4300</v>
      </c>
      <c r="B3806" s="73" t="s">
        <v>39164</v>
      </c>
      <c r="C3806" s="90">
        <v>32874</v>
      </c>
      <c r="D3806" s="90">
        <v>2958465</v>
      </c>
    </row>
    <row r="3807" spans="1:4" ht="15">
      <c r="A3807" s="73">
        <v>4301</v>
      </c>
      <c r="B3807" s="73" t="s">
        <v>39165</v>
      </c>
      <c r="C3807" s="90">
        <v>32874</v>
      </c>
      <c r="D3807" s="90">
        <v>2958465</v>
      </c>
    </row>
    <row r="3808" spans="1:4" ht="15">
      <c r="A3808" s="73">
        <v>4302</v>
      </c>
      <c r="B3808" s="73" t="s">
        <v>39166</v>
      </c>
      <c r="C3808" s="90">
        <v>32874</v>
      </c>
      <c r="D3808" s="90">
        <v>2958465</v>
      </c>
    </row>
    <row r="3809" spans="1:4" ht="15">
      <c r="A3809" s="73">
        <v>4303</v>
      </c>
      <c r="B3809" s="73" t="s">
        <v>39167</v>
      </c>
      <c r="C3809" s="90">
        <v>32874</v>
      </c>
      <c r="D3809" s="90">
        <v>2958465</v>
      </c>
    </row>
    <row r="3810" spans="1:4" ht="15">
      <c r="A3810" s="73">
        <v>4304</v>
      </c>
      <c r="B3810" s="73" t="s">
        <v>39168</v>
      </c>
      <c r="C3810" s="90">
        <v>32874</v>
      </c>
      <c r="D3810" s="90">
        <v>2958465</v>
      </c>
    </row>
    <row r="3811" spans="1:4" ht="15">
      <c r="A3811" s="73">
        <v>4305</v>
      </c>
      <c r="B3811" s="73" t="s">
        <v>39169</v>
      </c>
      <c r="C3811" s="90">
        <v>32874</v>
      </c>
      <c r="D3811" s="90">
        <v>2958465</v>
      </c>
    </row>
    <row r="3812" spans="1:4" ht="15">
      <c r="A3812" s="73">
        <v>4306</v>
      </c>
      <c r="B3812" s="73" t="s">
        <v>39170</v>
      </c>
      <c r="C3812" s="90">
        <v>32874</v>
      </c>
      <c r="D3812" s="90">
        <v>2958465</v>
      </c>
    </row>
    <row r="3813" spans="1:4" ht="15">
      <c r="A3813" s="73">
        <v>4307</v>
      </c>
      <c r="B3813" s="73" t="s">
        <v>39171</v>
      </c>
      <c r="C3813" s="90">
        <v>32874</v>
      </c>
      <c r="D3813" s="90">
        <v>2958465</v>
      </c>
    </row>
    <row r="3814" spans="1:4" ht="15">
      <c r="A3814" s="73">
        <v>4308</v>
      </c>
      <c r="B3814" s="73" t="s">
        <v>39172</v>
      </c>
      <c r="C3814" s="90">
        <v>32874</v>
      </c>
      <c r="D3814" s="90">
        <v>2958465</v>
      </c>
    </row>
    <row r="3815" spans="1:4" ht="15">
      <c r="A3815" s="73">
        <v>4309</v>
      </c>
      <c r="B3815" s="73" t="s">
        <v>39173</v>
      </c>
      <c r="C3815" s="90">
        <v>32874</v>
      </c>
      <c r="D3815" s="90">
        <v>2958465</v>
      </c>
    </row>
    <row r="3816" spans="1:4" ht="15">
      <c r="A3816" s="73">
        <v>4310</v>
      </c>
      <c r="B3816" s="73" t="s">
        <v>39174</v>
      </c>
      <c r="C3816" s="90">
        <v>32874</v>
      </c>
      <c r="D3816" s="90">
        <v>2958465</v>
      </c>
    </row>
    <row r="3817" spans="1:4" ht="15">
      <c r="A3817" s="73">
        <v>4311</v>
      </c>
      <c r="B3817" s="73" t="s">
        <v>39175</v>
      </c>
      <c r="C3817" s="90">
        <v>32874</v>
      </c>
      <c r="D3817" s="90">
        <v>2958465</v>
      </c>
    </row>
    <row r="3818" spans="1:4" ht="15">
      <c r="A3818" s="73">
        <v>4312</v>
      </c>
      <c r="B3818" s="73" t="s">
        <v>39176</v>
      </c>
      <c r="C3818" s="90">
        <v>32874</v>
      </c>
      <c r="D3818" s="90">
        <v>2958465</v>
      </c>
    </row>
    <row r="3819" spans="1:4" ht="15">
      <c r="A3819" s="73">
        <v>4313</v>
      </c>
      <c r="B3819" s="73" t="s">
        <v>39177</v>
      </c>
      <c r="C3819" s="90">
        <v>32874</v>
      </c>
      <c r="D3819" s="90">
        <v>2958465</v>
      </c>
    </row>
    <row r="3820" spans="1:4" ht="15">
      <c r="A3820" s="73">
        <v>4314</v>
      </c>
      <c r="B3820" s="73" t="s">
        <v>39178</v>
      </c>
      <c r="C3820" s="90">
        <v>32874</v>
      </c>
      <c r="D3820" s="90">
        <v>2958465</v>
      </c>
    </row>
    <row r="3821" spans="1:4" ht="15">
      <c r="A3821" s="73">
        <v>4315</v>
      </c>
      <c r="B3821" s="73" t="s">
        <v>39179</v>
      </c>
      <c r="C3821" s="90">
        <v>32874</v>
      </c>
      <c r="D3821" s="90">
        <v>2958465</v>
      </c>
    </row>
    <row r="3822" spans="1:4" ht="15">
      <c r="A3822" s="73">
        <v>4316</v>
      </c>
      <c r="B3822" s="73" t="s">
        <v>39180</v>
      </c>
      <c r="C3822" s="90">
        <v>32874</v>
      </c>
      <c r="D3822" s="90">
        <v>2958465</v>
      </c>
    </row>
    <row r="3823" spans="1:4" ht="15">
      <c r="A3823" s="73">
        <v>4317</v>
      </c>
      <c r="B3823" s="73" t="s">
        <v>39181</v>
      </c>
      <c r="C3823" s="90">
        <v>32874</v>
      </c>
      <c r="D3823" s="90">
        <v>2958465</v>
      </c>
    </row>
    <row r="3824" spans="1:4" ht="15">
      <c r="A3824" s="73">
        <v>4318</v>
      </c>
      <c r="B3824" s="73" t="s">
        <v>39182</v>
      </c>
      <c r="C3824" s="90">
        <v>32874</v>
      </c>
      <c r="D3824" s="90">
        <v>2958465</v>
      </c>
    </row>
    <row r="3825" spans="1:4" ht="15">
      <c r="A3825" s="73">
        <v>4319</v>
      </c>
      <c r="B3825" s="73" t="s">
        <v>39183</v>
      </c>
      <c r="C3825" s="90">
        <v>32874</v>
      </c>
      <c r="D3825" s="90">
        <v>2958465</v>
      </c>
    </row>
    <row r="3826" spans="1:4" ht="15">
      <c r="A3826" s="73">
        <v>4320</v>
      </c>
      <c r="B3826" s="73" t="s">
        <v>133</v>
      </c>
      <c r="C3826" s="90">
        <v>32874</v>
      </c>
      <c r="D3826" s="90">
        <v>2958465</v>
      </c>
    </row>
    <row r="3827" spans="1:4" ht="15">
      <c r="A3827" s="73">
        <v>4321</v>
      </c>
      <c r="B3827" s="73" t="s">
        <v>2357</v>
      </c>
      <c r="C3827" s="90">
        <v>32874</v>
      </c>
      <c r="D3827" s="90">
        <v>2958465</v>
      </c>
    </row>
    <row r="3828" spans="1:4" ht="15">
      <c r="A3828" s="73">
        <v>4322</v>
      </c>
      <c r="B3828" s="73" t="s">
        <v>763</v>
      </c>
      <c r="C3828" s="90">
        <v>32874</v>
      </c>
      <c r="D3828" s="90">
        <v>2958465</v>
      </c>
    </row>
    <row r="3829" spans="1:4" ht="15">
      <c r="A3829" s="73">
        <v>4323</v>
      </c>
      <c r="B3829" s="73" t="s">
        <v>2300</v>
      </c>
      <c r="C3829" s="90">
        <v>32874</v>
      </c>
      <c r="D3829" s="90">
        <v>2958465</v>
      </c>
    </row>
    <row r="3830" spans="1:4" ht="15">
      <c r="A3830" s="73">
        <v>4324</v>
      </c>
      <c r="B3830" s="73" t="s">
        <v>39184</v>
      </c>
      <c r="C3830" s="90">
        <v>32874</v>
      </c>
      <c r="D3830" s="90">
        <v>2958465</v>
      </c>
    </row>
    <row r="3831" spans="1:4" ht="15">
      <c r="A3831" s="73">
        <v>4325</v>
      </c>
      <c r="B3831" s="73" t="s">
        <v>39185</v>
      </c>
      <c r="C3831" s="90">
        <v>32874</v>
      </c>
      <c r="D3831" s="90">
        <v>2958465</v>
      </c>
    </row>
    <row r="3832" spans="1:4" ht="15">
      <c r="A3832" s="73">
        <v>4326</v>
      </c>
      <c r="B3832" s="73" t="s">
        <v>39186</v>
      </c>
      <c r="C3832" s="90">
        <v>32874</v>
      </c>
      <c r="D3832" s="90">
        <v>2958465</v>
      </c>
    </row>
    <row r="3833" spans="1:4" ht="15">
      <c r="A3833" s="73">
        <v>4327</v>
      </c>
      <c r="B3833" s="73" t="s">
        <v>39187</v>
      </c>
      <c r="C3833" s="90">
        <v>32874</v>
      </c>
      <c r="D3833" s="90">
        <v>2958465</v>
      </c>
    </row>
    <row r="3834" spans="1:4" ht="15">
      <c r="A3834" s="73">
        <v>4328</v>
      </c>
      <c r="B3834" s="73" t="s">
        <v>39188</v>
      </c>
      <c r="C3834" s="90">
        <v>32874</v>
      </c>
      <c r="D3834" s="90">
        <v>2958465</v>
      </c>
    </row>
    <row r="3835" spans="1:4" ht="15">
      <c r="A3835" s="73">
        <v>4329</v>
      </c>
      <c r="B3835" s="73" t="s">
        <v>39189</v>
      </c>
      <c r="C3835" s="90">
        <v>32874</v>
      </c>
      <c r="D3835" s="90">
        <v>2958465</v>
      </c>
    </row>
    <row r="3836" spans="1:4" ht="15">
      <c r="A3836" s="73">
        <v>4330</v>
      </c>
      <c r="B3836" s="73" t="s">
        <v>39190</v>
      </c>
      <c r="C3836" s="90">
        <v>32874</v>
      </c>
      <c r="D3836" s="90">
        <v>2958465</v>
      </c>
    </row>
    <row r="3837" spans="1:4" ht="15">
      <c r="A3837" s="73">
        <v>4331</v>
      </c>
      <c r="B3837" s="73" t="s">
        <v>39191</v>
      </c>
      <c r="C3837" s="90">
        <v>32874</v>
      </c>
      <c r="D3837" s="90">
        <v>2958465</v>
      </c>
    </row>
    <row r="3838" spans="1:4" ht="15">
      <c r="A3838" s="73">
        <v>4332</v>
      </c>
      <c r="B3838" s="73">
        <v>9623</v>
      </c>
      <c r="C3838" s="90">
        <v>32874</v>
      </c>
      <c r="D3838" s="90">
        <v>2958465</v>
      </c>
    </row>
    <row r="3839" spans="1:4" ht="15">
      <c r="A3839" s="73">
        <v>4333</v>
      </c>
      <c r="B3839" s="73" t="s">
        <v>39192</v>
      </c>
      <c r="C3839" s="90">
        <v>32874</v>
      </c>
      <c r="D3839" s="90">
        <v>2958465</v>
      </c>
    </row>
    <row r="3840" spans="1:4" ht="15">
      <c r="A3840" s="73">
        <v>4334</v>
      </c>
      <c r="B3840" s="73" t="s">
        <v>39193</v>
      </c>
      <c r="C3840" s="90">
        <v>32874</v>
      </c>
      <c r="D3840" s="90">
        <v>2958465</v>
      </c>
    </row>
    <row r="3841" spans="1:4" ht="15">
      <c r="A3841" s="73">
        <v>4335</v>
      </c>
      <c r="B3841" s="73" t="s">
        <v>39194</v>
      </c>
      <c r="C3841" s="90">
        <v>32874</v>
      </c>
      <c r="D3841" s="90">
        <v>2958465</v>
      </c>
    </row>
    <row r="3842" spans="1:4" ht="15">
      <c r="A3842" s="73">
        <v>4336</v>
      </c>
      <c r="B3842" s="73" t="s">
        <v>39195</v>
      </c>
      <c r="C3842" s="90">
        <v>32874</v>
      </c>
      <c r="D3842" s="90">
        <v>2958465</v>
      </c>
    </row>
    <row r="3843" spans="1:4" ht="15">
      <c r="A3843" s="73">
        <v>4337</v>
      </c>
      <c r="B3843" s="73" t="s">
        <v>39196</v>
      </c>
      <c r="C3843" s="90">
        <v>32874</v>
      </c>
      <c r="D3843" s="90">
        <v>2958465</v>
      </c>
    </row>
    <row r="3844" spans="1:4" ht="15">
      <c r="A3844" s="73">
        <v>4338</v>
      </c>
      <c r="B3844" s="73" t="s">
        <v>39197</v>
      </c>
      <c r="C3844" s="90">
        <v>32874</v>
      </c>
      <c r="D3844" s="90">
        <v>2958465</v>
      </c>
    </row>
    <row r="3845" spans="1:4" ht="15">
      <c r="A3845" s="73">
        <v>4339</v>
      </c>
      <c r="B3845" s="73" t="s">
        <v>39198</v>
      </c>
      <c r="C3845" s="90">
        <v>32874</v>
      </c>
      <c r="D3845" s="90">
        <v>2958465</v>
      </c>
    </row>
    <row r="3846" spans="1:4" ht="15">
      <c r="A3846" s="73">
        <v>4340</v>
      </c>
      <c r="B3846" s="73" t="s">
        <v>39199</v>
      </c>
      <c r="C3846" s="90">
        <v>32874</v>
      </c>
      <c r="D3846" s="90">
        <v>2958465</v>
      </c>
    </row>
    <row r="3847" spans="1:4" ht="15">
      <c r="A3847" s="73">
        <v>4341</v>
      </c>
      <c r="B3847" s="73" t="s">
        <v>39200</v>
      </c>
      <c r="C3847" s="90">
        <v>32874</v>
      </c>
      <c r="D3847" s="90">
        <v>2958465</v>
      </c>
    </row>
    <row r="3848" spans="1:4" ht="15">
      <c r="A3848" s="73">
        <v>4342</v>
      </c>
      <c r="B3848" s="73" t="s">
        <v>39201</v>
      </c>
      <c r="C3848" s="90">
        <v>32874</v>
      </c>
      <c r="D3848" s="90">
        <v>2958465</v>
      </c>
    </row>
    <row r="3849" spans="1:4" ht="15">
      <c r="A3849" s="73">
        <v>4343</v>
      </c>
      <c r="B3849" s="73" t="s">
        <v>134</v>
      </c>
      <c r="C3849" s="90">
        <v>32874</v>
      </c>
      <c r="D3849" s="90">
        <v>2958465</v>
      </c>
    </row>
    <row r="3850" spans="1:4" ht="15">
      <c r="A3850" s="73">
        <v>4344</v>
      </c>
      <c r="B3850" s="73" t="s">
        <v>134</v>
      </c>
      <c r="C3850" s="90">
        <v>32874</v>
      </c>
      <c r="D3850" s="90">
        <v>2958465</v>
      </c>
    </row>
    <row r="3851" spans="1:4" ht="15">
      <c r="A3851" s="73">
        <v>4345</v>
      </c>
      <c r="B3851" s="73" t="s">
        <v>39202</v>
      </c>
      <c r="C3851" s="90">
        <v>32874</v>
      </c>
      <c r="D3851" s="90">
        <v>2958465</v>
      </c>
    </row>
    <row r="3852" spans="1:4" ht="15">
      <c r="A3852" s="73">
        <v>4346</v>
      </c>
      <c r="B3852" s="73" t="s">
        <v>39203</v>
      </c>
      <c r="C3852" s="90">
        <v>32874</v>
      </c>
      <c r="D3852" s="90">
        <v>2958465</v>
      </c>
    </row>
    <row r="3853" spans="1:4" ht="15">
      <c r="A3853" s="73">
        <v>4347</v>
      </c>
      <c r="B3853" s="73" t="s">
        <v>39204</v>
      </c>
      <c r="C3853" s="90">
        <v>32874</v>
      </c>
      <c r="D3853" s="90">
        <v>2958465</v>
      </c>
    </row>
    <row r="3854" spans="1:4" ht="15">
      <c r="A3854" s="73">
        <v>4348</v>
      </c>
      <c r="B3854" s="73" t="s">
        <v>1973</v>
      </c>
      <c r="C3854" s="90">
        <v>32874</v>
      </c>
      <c r="D3854" s="90">
        <v>2958465</v>
      </c>
    </row>
    <row r="3855" spans="1:4" ht="15">
      <c r="A3855" s="73">
        <v>4349</v>
      </c>
      <c r="B3855" s="73" t="s">
        <v>2255</v>
      </c>
      <c r="C3855" s="90">
        <v>32874</v>
      </c>
      <c r="D3855" s="90">
        <v>2958465</v>
      </c>
    </row>
    <row r="3856" spans="1:4" ht="15">
      <c r="A3856" s="73">
        <v>4350</v>
      </c>
      <c r="B3856" s="73" t="s">
        <v>2317</v>
      </c>
      <c r="C3856" s="90">
        <v>32874</v>
      </c>
      <c r="D3856" s="90">
        <v>2958465</v>
      </c>
    </row>
    <row r="3857" spans="1:4" ht="15">
      <c r="A3857" s="73">
        <v>4351</v>
      </c>
      <c r="B3857" s="73" t="s">
        <v>39205</v>
      </c>
      <c r="C3857" s="90">
        <v>32874</v>
      </c>
      <c r="D3857" s="90">
        <v>2958465</v>
      </c>
    </row>
    <row r="3858" spans="1:4" ht="15">
      <c r="A3858" s="73">
        <v>4352</v>
      </c>
      <c r="B3858" s="73" t="s">
        <v>39206</v>
      </c>
      <c r="C3858" s="90">
        <v>32874</v>
      </c>
      <c r="D3858" s="90">
        <v>2958465</v>
      </c>
    </row>
    <row r="3859" spans="1:4" ht="15">
      <c r="A3859" s="73">
        <v>4353</v>
      </c>
      <c r="B3859" s="73" t="s">
        <v>2398</v>
      </c>
      <c r="C3859" s="90">
        <v>32874</v>
      </c>
      <c r="D3859" s="90">
        <v>2958465</v>
      </c>
    </row>
    <row r="3860" spans="1:4" ht="15">
      <c r="A3860" s="73">
        <v>4354</v>
      </c>
      <c r="B3860" s="73" t="s">
        <v>2399</v>
      </c>
      <c r="C3860" s="90">
        <v>32874</v>
      </c>
      <c r="D3860" s="90">
        <v>2958465</v>
      </c>
    </row>
    <row r="3861" spans="1:4" ht="15">
      <c r="A3861" s="73">
        <v>4355</v>
      </c>
      <c r="B3861" s="73" t="s">
        <v>39207</v>
      </c>
      <c r="C3861" s="90">
        <v>32874</v>
      </c>
      <c r="D3861" s="90">
        <v>2958465</v>
      </c>
    </row>
    <row r="3862" spans="1:4" ht="15">
      <c r="A3862" s="73">
        <v>4356</v>
      </c>
      <c r="B3862" s="73" t="s">
        <v>39208</v>
      </c>
      <c r="C3862" s="90">
        <v>32874</v>
      </c>
      <c r="D3862" s="90">
        <v>2958465</v>
      </c>
    </row>
    <row r="3863" spans="1:4" ht="15">
      <c r="A3863" s="73">
        <v>4357</v>
      </c>
      <c r="B3863" s="73" t="s">
        <v>2252</v>
      </c>
      <c r="C3863" s="90">
        <v>32874</v>
      </c>
      <c r="D3863" s="90">
        <v>2958465</v>
      </c>
    </row>
    <row r="3864" spans="1:4" ht="15">
      <c r="A3864" s="73">
        <v>4358</v>
      </c>
      <c r="B3864" s="73" t="s">
        <v>39209</v>
      </c>
      <c r="C3864" s="90">
        <v>32874</v>
      </c>
      <c r="D3864" s="90">
        <v>2958465</v>
      </c>
    </row>
    <row r="3865" spans="1:4" ht="15">
      <c r="A3865" s="73">
        <v>4359</v>
      </c>
      <c r="B3865" s="73" t="s">
        <v>39210</v>
      </c>
      <c r="C3865" s="90">
        <v>32874</v>
      </c>
      <c r="D3865" s="90">
        <v>2958465</v>
      </c>
    </row>
    <row r="3866" spans="1:4" ht="15">
      <c r="A3866" s="73">
        <v>4360</v>
      </c>
      <c r="B3866" s="73" t="s">
        <v>2286</v>
      </c>
      <c r="C3866" s="90">
        <v>32874</v>
      </c>
      <c r="D3866" s="90">
        <v>2958465</v>
      </c>
    </row>
    <row r="3867" spans="1:4" ht="15">
      <c r="A3867" s="73">
        <v>4361</v>
      </c>
      <c r="B3867" s="73" t="s">
        <v>39211</v>
      </c>
      <c r="C3867" s="90">
        <v>32874</v>
      </c>
      <c r="D3867" s="90">
        <v>2958465</v>
      </c>
    </row>
    <row r="3868" spans="1:4" ht="15">
      <c r="A3868" s="73">
        <v>4362</v>
      </c>
      <c r="B3868" s="73" t="s">
        <v>39212</v>
      </c>
      <c r="C3868" s="90">
        <v>32874</v>
      </c>
      <c r="D3868" s="90">
        <v>2958465</v>
      </c>
    </row>
    <row r="3869" spans="1:4" ht="15">
      <c r="A3869" s="73">
        <v>4363</v>
      </c>
      <c r="B3869" s="73" t="s">
        <v>39213</v>
      </c>
      <c r="C3869" s="90">
        <v>32874</v>
      </c>
      <c r="D3869" s="90">
        <v>2958465</v>
      </c>
    </row>
    <row r="3870" spans="1:4" ht="15">
      <c r="A3870" s="73">
        <v>4364</v>
      </c>
      <c r="B3870" s="73" t="s">
        <v>2251</v>
      </c>
      <c r="C3870" s="90">
        <v>32874</v>
      </c>
      <c r="D3870" s="90">
        <v>2958465</v>
      </c>
    </row>
    <row r="3871" spans="1:4" ht="15">
      <c r="A3871" s="73">
        <v>4365</v>
      </c>
      <c r="B3871" s="73" t="s">
        <v>39214</v>
      </c>
      <c r="C3871" s="90">
        <v>32874</v>
      </c>
      <c r="D3871" s="90">
        <v>2958465</v>
      </c>
    </row>
    <row r="3872" spans="1:4" ht="15">
      <c r="A3872" s="73">
        <v>4366</v>
      </c>
      <c r="B3872" s="73" t="s">
        <v>1951</v>
      </c>
      <c r="C3872" s="90">
        <v>32874</v>
      </c>
      <c r="D3872" s="90">
        <v>2958465</v>
      </c>
    </row>
    <row r="3873" spans="1:4" ht="15">
      <c r="A3873" s="73">
        <v>4367</v>
      </c>
      <c r="B3873" s="73" t="s">
        <v>39215</v>
      </c>
      <c r="C3873" s="90">
        <v>32874</v>
      </c>
      <c r="D3873" s="90">
        <v>2958465</v>
      </c>
    </row>
    <row r="3874" spans="1:4" ht="15">
      <c r="A3874" s="73">
        <v>4368</v>
      </c>
      <c r="B3874" s="73" t="s">
        <v>2405</v>
      </c>
      <c r="C3874" s="90">
        <v>32874</v>
      </c>
      <c r="D3874" s="90">
        <v>2958465</v>
      </c>
    </row>
    <row r="3875" spans="1:4" ht="15">
      <c r="A3875" s="73">
        <v>4369</v>
      </c>
      <c r="B3875" s="73" t="s">
        <v>133</v>
      </c>
      <c r="C3875" s="90">
        <v>32874</v>
      </c>
      <c r="D3875" s="90">
        <v>2958465</v>
      </c>
    </row>
    <row r="3876" spans="1:4" ht="15">
      <c r="A3876" s="73">
        <v>4370</v>
      </c>
      <c r="B3876" s="73">
        <v>3350</v>
      </c>
      <c r="C3876" s="90">
        <v>32874</v>
      </c>
      <c r="D3876" s="90">
        <v>2958465</v>
      </c>
    </row>
    <row r="3877" spans="1:4" ht="15">
      <c r="A3877" s="73">
        <v>4371</v>
      </c>
      <c r="B3877" s="73">
        <v>3900</v>
      </c>
      <c r="C3877" s="90">
        <v>32874</v>
      </c>
      <c r="D3877" s="90">
        <v>2958465</v>
      </c>
    </row>
    <row r="3878" spans="1:4" ht="15">
      <c r="A3878" s="73">
        <v>4372</v>
      </c>
      <c r="B3878" s="73" t="s">
        <v>2334</v>
      </c>
      <c r="C3878" s="90">
        <v>32874</v>
      </c>
      <c r="D3878" s="90">
        <v>2958465</v>
      </c>
    </row>
    <row r="3879" spans="1:4" ht="15">
      <c r="A3879" s="73">
        <v>4373</v>
      </c>
      <c r="B3879" s="73" t="s">
        <v>39216</v>
      </c>
      <c r="C3879" s="90">
        <v>32874</v>
      </c>
      <c r="D3879" s="90">
        <v>2958465</v>
      </c>
    </row>
    <row r="3880" spans="1:4" ht="15">
      <c r="A3880" s="73">
        <v>4374</v>
      </c>
      <c r="B3880" s="73" t="s">
        <v>39217</v>
      </c>
      <c r="C3880" s="90">
        <v>32874</v>
      </c>
      <c r="D3880" s="90">
        <v>2958465</v>
      </c>
    </row>
    <row r="3881" spans="1:4" ht="15">
      <c r="A3881" s="73">
        <v>4375</v>
      </c>
      <c r="B3881" s="73" t="s">
        <v>39218</v>
      </c>
      <c r="C3881" s="90">
        <v>32874</v>
      </c>
      <c r="D3881" s="90">
        <v>2958465</v>
      </c>
    </row>
    <row r="3882" spans="1:4" ht="15">
      <c r="A3882" s="73">
        <v>4376</v>
      </c>
      <c r="B3882" s="73" t="s">
        <v>39219</v>
      </c>
      <c r="C3882" s="90">
        <v>32874</v>
      </c>
      <c r="D3882" s="90">
        <v>2958465</v>
      </c>
    </row>
    <row r="3883" spans="1:4" ht="15">
      <c r="A3883" s="73">
        <v>4377</v>
      </c>
      <c r="B3883" s="73" t="s">
        <v>39220</v>
      </c>
      <c r="C3883" s="90">
        <v>32874</v>
      </c>
      <c r="D3883" s="90">
        <v>2958465</v>
      </c>
    </row>
    <row r="3884" spans="1:4" ht="15">
      <c r="A3884" s="73">
        <v>4378</v>
      </c>
      <c r="B3884" s="73" t="s">
        <v>39221</v>
      </c>
      <c r="C3884" s="90">
        <v>32874</v>
      </c>
      <c r="D3884" s="90">
        <v>2958465</v>
      </c>
    </row>
    <row r="3885" spans="1:4" ht="15">
      <c r="A3885" s="73">
        <v>4379</v>
      </c>
      <c r="B3885" s="73" t="s">
        <v>39222</v>
      </c>
      <c r="C3885" s="90">
        <v>32874</v>
      </c>
      <c r="D3885" s="90">
        <v>2958465</v>
      </c>
    </row>
    <row r="3886" spans="1:4" ht="15">
      <c r="A3886" s="73">
        <v>4380</v>
      </c>
      <c r="B3886" s="73" t="s">
        <v>39223</v>
      </c>
      <c r="C3886" s="90">
        <v>32874</v>
      </c>
      <c r="D3886" s="90">
        <v>2958465</v>
      </c>
    </row>
    <row r="3887" spans="1:4" ht="15">
      <c r="A3887" s="73">
        <v>4381</v>
      </c>
      <c r="B3887" s="73" t="s">
        <v>2300</v>
      </c>
      <c r="C3887" s="90">
        <v>32874</v>
      </c>
      <c r="D3887" s="90">
        <v>2958465</v>
      </c>
    </row>
    <row r="3888" spans="1:4" ht="15">
      <c r="A3888" s="73">
        <v>4382</v>
      </c>
      <c r="B3888" s="73" t="s">
        <v>39224</v>
      </c>
      <c r="C3888" s="90">
        <v>32874</v>
      </c>
      <c r="D3888" s="90">
        <v>2958465</v>
      </c>
    </row>
    <row r="3889" spans="1:4" ht="15">
      <c r="A3889" s="73">
        <v>4383</v>
      </c>
      <c r="B3889" s="73" t="s">
        <v>2325</v>
      </c>
      <c r="C3889" s="90">
        <v>32874</v>
      </c>
      <c r="D3889" s="90">
        <v>2958465</v>
      </c>
    </row>
    <row r="3890" spans="1:4" ht="15">
      <c r="A3890" s="73">
        <v>4384</v>
      </c>
      <c r="B3890" s="73" t="s">
        <v>39225</v>
      </c>
      <c r="C3890" s="90">
        <v>32874</v>
      </c>
      <c r="D3890" s="90">
        <v>2958465</v>
      </c>
    </row>
    <row r="3891" spans="1:4" ht="15">
      <c r="A3891" s="73">
        <v>4385</v>
      </c>
      <c r="B3891" s="73" t="s">
        <v>2351</v>
      </c>
      <c r="C3891" s="90">
        <v>32874</v>
      </c>
      <c r="D3891" s="90">
        <v>2958465</v>
      </c>
    </row>
    <row r="3892" spans="1:4" ht="15">
      <c r="A3892" s="73">
        <v>4386</v>
      </c>
      <c r="B3892" s="73" t="s">
        <v>39226</v>
      </c>
      <c r="C3892" s="90">
        <v>32874</v>
      </c>
      <c r="D3892" s="90">
        <v>2958465</v>
      </c>
    </row>
    <row r="3893" spans="1:4" ht="15">
      <c r="A3893" s="73">
        <v>4387</v>
      </c>
      <c r="B3893" s="73" t="s">
        <v>39227</v>
      </c>
      <c r="C3893" s="90">
        <v>32874</v>
      </c>
      <c r="D3893" s="90">
        <v>2958465</v>
      </c>
    </row>
    <row r="3894" spans="1:4" ht="15">
      <c r="A3894" s="73">
        <v>4388</v>
      </c>
      <c r="B3894" s="73" t="s">
        <v>39228</v>
      </c>
      <c r="C3894" s="90">
        <v>32874</v>
      </c>
      <c r="D3894" s="90">
        <v>2958465</v>
      </c>
    </row>
    <row r="3895" spans="1:4" ht="15">
      <c r="A3895" s="73">
        <v>4389</v>
      </c>
      <c r="B3895" s="73" t="s">
        <v>39229</v>
      </c>
      <c r="C3895" s="90">
        <v>32874</v>
      </c>
      <c r="D3895" s="90">
        <v>2958465</v>
      </c>
    </row>
    <row r="3896" spans="1:4" ht="15">
      <c r="A3896" s="73">
        <v>4390</v>
      </c>
      <c r="B3896" s="73" t="s">
        <v>39230</v>
      </c>
      <c r="C3896" s="90">
        <v>32874</v>
      </c>
      <c r="D3896" s="90">
        <v>2958465</v>
      </c>
    </row>
    <row r="3897" spans="1:4" ht="15">
      <c r="A3897" s="73">
        <v>4391</v>
      </c>
      <c r="B3897" s="73" t="s">
        <v>2080</v>
      </c>
      <c r="C3897" s="90">
        <v>32874</v>
      </c>
      <c r="D3897" s="90">
        <v>2958465</v>
      </c>
    </row>
    <row r="3898" spans="1:4" ht="15">
      <c r="A3898" s="73">
        <v>4392</v>
      </c>
      <c r="B3898" s="73" t="s">
        <v>39231</v>
      </c>
      <c r="C3898" s="90">
        <v>32874</v>
      </c>
      <c r="D3898" s="90">
        <v>2958465</v>
      </c>
    </row>
    <row r="3899" spans="1:4" ht="15">
      <c r="A3899" s="73">
        <v>4393</v>
      </c>
      <c r="B3899" s="73" t="s">
        <v>39232</v>
      </c>
      <c r="C3899" s="90">
        <v>32874</v>
      </c>
      <c r="D3899" s="90">
        <v>2958465</v>
      </c>
    </row>
    <row r="3900" spans="1:4" ht="15">
      <c r="A3900" s="73">
        <v>4394</v>
      </c>
      <c r="B3900" s="73" t="s">
        <v>39233</v>
      </c>
      <c r="C3900" s="90">
        <v>32874</v>
      </c>
      <c r="D3900" s="90">
        <v>2958465</v>
      </c>
    </row>
    <row r="3901" spans="1:4" ht="15">
      <c r="A3901" s="73">
        <v>4395</v>
      </c>
      <c r="B3901" s="73" t="s">
        <v>39234</v>
      </c>
      <c r="C3901" s="90">
        <v>32874</v>
      </c>
      <c r="D3901" s="90">
        <v>2958465</v>
      </c>
    </row>
    <row r="3902" spans="1:4" ht="15">
      <c r="A3902" s="73">
        <v>4396</v>
      </c>
      <c r="B3902" s="73" t="s">
        <v>39235</v>
      </c>
      <c r="C3902" s="90">
        <v>32874</v>
      </c>
      <c r="D3902" s="90">
        <v>2958465</v>
      </c>
    </row>
    <row r="3903" spans="1:4" ht="15">
      <c r="A3903" s="73">
        <v>4397</v>
      </c>
      <c r="B3903" s="73" t="s">
        <v>39236</v>
      </c>
      <c r="C3903" s="90">
        <v>32874</v>
      </c>
      <c r="D3903" s="90">
        <v>2958465</v>
      </c>
    </row>
    <row r="3904" spans="1:4" ht="15">
      <c r="A3904" s="73">
        <v>4398</v>
      </c>
      <c r="B3904" s="73" t="s">
        <v>39237</v>
      </c>
      <c r="C3904" s="90">
        <v>32874</v>
      </c>
      <c r="D3904" s="90">
        <v>2958465</v>
      </c>
    </row>
    <row r="3905" spans="1:4" ht="15">
      <c r="A3905" s="73">
        <v>4399</v>
      </c>
      <c r="B3905" s="73" t="s">
        <v>2353</v>
      </c>
      <c r="C3905" s="90">
        <v>32874</v>
      </c>
      <c r="D3905" s="90">
        <v>2958465</v>
      </c>
    </row>
    <row r="3906" spans="1:4" ht="15">
      <c r="A3906" s="73">
        <v>4400</v>
      </c>
      <c r="B3906" s="73" t="s">
        <v>39238</v>
      </c>
      <c r="C3906" s="90">
        <v>32874</v>
      </c>
      <c r="D3906" s="90">
        <v>2958465</v>
      </c>
    </row>
    <row r="3907" spans="1:4" ht="15">
      <c r="A3907" s="73">
        <v>4401</v>
      </c>
      <c r="B3907" s="73" t="s">
        <v>39239</v>
      </c>
      <c r="C3907" s="90">
        <v>32874</v>
      </c>
      <c r="D3907" s="90">
        <v>2958465</v>
      </c>
    </row>
    <row r="3908" spans="1:4" ht="15">
      <c r="A3908" s="73">
        <v>4402</v>
      </c>
      <c r="B3908" s="73" t="s">
        <v>39240</v>
      </c>
      <c r="C3908" s="90">
        <v>32874</v>
      </c>
      <c r="D3908" s="90">
        <v>2958465</v>
      </c>
    </row>
    <row r="3909" spans="1:4" ht="15">
      <c r="A3909" s="73">
        <v>4403</v>
      </c>
      <c r="B3909" s="73" t="s">
        <v>39241</v>
      </c>
      <c r="C3909" s="90">
        <v>32874</v>
      </c>
      <c r="D3909" s="90">
        <v>2958465</v>
      </c>
    </row>
    <row r="3910" spans="1:4" ht="15">
      <c r="A3910" s="73">
        <v>4404</v>
      </c>
      <c r="B3910" s="73" t="s">
        <v>39242</v>
      </c>
      <c r="C3910" s="90">
        <v>32874</v>
      </c>
      <c r="D3910" s="90">
        <v>2958465</v>
      </c>
    </row>
    <row r="3911" spans="1:4" ht="15">
      <c r="A3911" s="73">
        <v>4405</v>
      </c>
      <c r="B3911" s="73" t="s">
        <v>1916</v>
      </c>
      <c r="C3911" s="90">
        <v>32874</v>
      </c>
      <c r="D3911" s="90">
        <v>2958465</v>
      </c>
    </row>
    <row r="3912" spans="1:4" ht="15">
      <c r="A3912" s="73">
        <v>4406</v>
      </c>
      <c r="B3912" s="73" t="s">
        <v>39243</v>
      </c>
      <c r="C3912" s="90">
        <v>32874</v>
      </c>
      <c r="D3912" s="90">
        <v>2958465</v>
      </c>
    </row>
    <row r="3913" spans="1:4" ht="15">
      <c r="A3913" s="73">
        <v>4407</v>
      </c>
      <c r="B3913" s="73" t="s">
        <v>39244</v>
      </c>
      <c r="C3913" s="90">
        <v>32874</v>
      </c>
      <c r="D3913" s="90">
        <v>2958465</v>
      </c>
    </row>
    <row r="3914" spans="1:4" ht="15">
      <c r="A3914" s="73">
        <v>4408</v>
      </c>
      <c r="B3914" s="73" t="s">
        <v>39245</v>
      </c>
      <c r="C3914" s="90">
        <v>32874</v>
      </c>
      <c r="D3914" s="90">
        <v>2958465</v>
      </c>
    </row>
    <row r="3915" spans="1:4" ht="15">
      <c r="A3915" s="73">
        <v>4409</v>
      </c>
      <c r="B3915" s="73" t="s">
        <v>39246</v>
      </c>
      <c r="C3915" s="90">
        <v>32874</v>
      </c>
      <c r="D3915" s="90">
        <v>2958465</v>
      </c>
    </row>
    <row r="3916" spans="1:4" ht="15">
      <c r="A3916" s="73">
        <v>4410</v>
      </c>
      <c r="B3916" s="73">
        <v>9700</v>
      </c>
      <c r="C3916" s="90">
        <v>32874</v>
      </c>
      <c r="D3916" s="90">
        <v>2958465</v>
      </c>
    </row>
    <row r="3917" spans="1:4" ht="15">
      <c r="A3917" s="73">
        <v>4411</v>
      </c>
      <c r="B3917" s="73" t="s">
        <v>39247</v>
      </c>
      <c r="C3917" s="90">
        <v>32874</v>
      </c>
      <c r="D3917" s="90">
        <v>2958465</v>
      </c>
    </row>
    <row r="3918" spans="1:4" ht="15">
      <c r="A3918" s="73">
        <v>4412</v>
      </c>
      <c r="B3918" s="73" t="s">
        <v>39248</v>
      </c>
      <c r="C3918" s="90">
        <v>32874</v>
      </c>
      <c r="D3918" s="90">
        <v>2958465</v>
      </c>
    </row>
    <row r="3919" spans="1:4" ht="15">
      <c r="A3919" s="73">
        <v>4413</v>
      </c>
      <c r="B3919" s="73" t="s">
        <v>2212</v>
      </c>
      <c r="C3919" s="90">
        <v>32874</v>
      </c>
      <c r="D3919" s="90">
        <v>2958465</v>
      </c>
    </row>
    <row r="3920" spans="1:4" ht="15">
      <c r="A3920" s="73">
        <v>4414</v>
      </c>
      <c r="B3920" s="73" t="s">
        <v>2406</v>
      </c>
      <c r="C3920" s="90">
        <v>32874</v>
      </c>
      <c r="D3920" s="90">
        <v>2958465</v>
      </c>
    </row>
    <row r="3921" spans="1:4" ht="15">
      <c r="A3921" s="73">
        <v>4415</v>
      </c>
      <c r="B3921" s="73" t="s">
        <v>2314</v>
      </c>
      <c r="C3921" s="90">
        <v>32874</v>
      </c>
      <c r="D3921" s="90">
        <v>2958465</v>
      </c>
    </row>
    <row r="3922" spans="1:4" ht="15">
      <c r="A3922" s="73">
        <v>4416</v>
      </c>
      <c r="B3922" s="73" t="s">
        <v>2380</v>
      </c>
      <c r="C3922" s="90">
        <v>32874</v>
      </c>
      <c r="D3922" s="90">
        <v>2958465</v>
      </c>
    </row>
    <row r="3923" spans="1:4" ht="15">
      <c r="A3923" s="73">
        <v>4417</v>
      </c>
      <c r="B3923" s="73" t="s">
        <v>2359</v>
      </c>
      <c r="C3923" s="90">
        <v>32874</v>
      </c>
      <c r="D3923" s="90">
        <v>2958465</v>
      </c>
    </row>
    <row r="3924" spans="1:4" ht="15">
      <c r="A3924" s="73">
        <v>4418</v>
      </c>
      <c r="B3924" s="73" t="s">
        <v>2388</v>
      </c>
      <c r="C3924" s="90">
        <v>32874</v>
      </c>
      <c r="D3924" s="90">
        <v>2958465</v>
      </c>
    </row>
    <row r="3925" spans="1:4" ht="15">
      <c r="A3925" s="73">
        <v>4419</v>
      </c>
      <c r="B3925" s="73" t="s">
        <v>39249</v>
      </c>
      <c r="C3925" s="90">
        <v>32874</v>
      </c>
      <c r="D3925" s="90">
        <v>2958465</v>
      </c>
    </row>
    <row r="3926" spans="1:4" ht="15">
      <c r="A3926" s="73">
        <v>4420</v>
      </c>
      <c r="B3926" s="73" t="s">
        <v>39250</v>
      </c>
      <c r="C3926" s="90">
        <v>32874</v>
      </c>
      <c r="D3926" s="90">
        <v>2958465</v>
      </c>
    </row>
    <row r="3927" spans="1:4" ht="15">
      <c r="A3927" s="73">
        <v>4421</v>
      </c>
      <c r="B3927" s="73" t="s">
        <v>2407</v>
      </c>
      <c r="C3927" s="90">
        <v>32874</v>
      </c>
      <c r="D3927" s="90">
        <v>2958465</v>
      </c>
    </row>
    <row r="3928" spans="1:4" ht="15">
      <c r="A3928" s="73">
        <v>4422</v>
      </c>
      <c r="B3928" s="73" t="s">
        <v>39251</v>
      </c>
      <c r="C3928" s="90">
        <v>32874</v>
      </c>
      <c r="D3928" s="90">
        <v>2958465</v>
      </c>
    </row>
    <row r="3929" spans="1:4" ht="15">
      <c r="A3929" s="73">
        <v>4423</v>
      </c>
      <c r="B3929" s="73" t="s">
        <v>39252</v>
      </c>
      <c r="C3929" s="90">
        <v>32874</v>
      </c>
      <c r="D3929" s="90">
        <v>2958465</v>
      </c>
    </row>
    <row r="3930" spans="1:4" ht="15">
      <c r="A3930" s="73">
        <v>4424</v>
      </c>
      <c r="B3930" s="73" t="s">
        <v>39253</v>
      </c>
      <c r="C3930" s="90">
        <v>32874</v>
      </c>
      <c r="D3930" s="90">
        <v>2958465</v>
      </c>
    </row>
    <row r="3931" spans="1:4" ht="15">
      <c r="A3931" s="73">
        <v>4425</v>
      </c>
      <c r="B3931" s="73" t="s">
        <v>244</v>
      </c>
      <c r="C3931" s="90">
        <v>32874</v>
      </c>
      <c r="D3931" s="90">
        <v>2958465</v>
      </c>
    </row>
    <row r="3932" spans="1:4" ht="15">
      <c r="A3932" s="73">
        <v>4426</v>
      </c>
      <c r="B3932" s="73" t="s">
        <v>39254</v>
      </c>
      <c r="C3932" s="90">
        <v>32874</v>
      </c>
      <c r="D3932" s="90">
        <v>2958465</v>
      </c>
    </row>
    <row r="3933" spans="1:4" ht="15">
      <c r="A3933" s="73">
        <v>4427</v>
      </c>
      <c r="B3933" s="73" t="s">
        <v>39255</v>
      </c>
      <c r="C3933" s="90">
        <v>32874</v>
      </c>
      <c r="D3933" s="90">
        <v>2958465</v>
      </c>
    </row>
    <row r="3934" spans="1:4" ht="15">
      <c r="A3934" s="73">
        <v>4428</v>
      </c>
      <c r="B3934" s="73" t="s">
        <v>39256</v>
      </c>
      <c r="C3934" s="90">
        <v>32874</v>
      </c>
      <c r="D3934" s="90">
        <v>2958465</v>
      </c>
    </row>
    <row r="3935" spans="1:4" ht="15">
      <c r="A3935" s="73">
        <v>4429</v>
      </c>
      <c r="B3935" s="73" t="s">
        <v>2356</v>
      </c>
      <c r="C3935" s="90">
        <v>32874</v>
      </c>
      <c r="D3935" s="90">
        <v>2958465</v>
      </c>
    </row>
    <row r="3936" spans="1:4" ht="15">
      <c r="A3936" s="73">
        <v>4430</v>
      </c>
      <c r="B3936" s="73" t="s">
        <v>949</v>
      </c>
      <c r="C3936" s="90">
        <v>32874</v>
      </c>
      <c r="D3936" s="90">
        <v>2958465</v>
      </c>
    </row>
    <row r="3937" spans="1:4" ht="15">
      <c r="A3937" s="73">
        <v>4431</v>
      </c>
      <c r="B3937" s="73" t="s">
        <v>2314</v>
      </c>
      <c r="C3937" s="90">
        <v>32874</v>
      </c>
      <c r="D3937" s="90">
        <v>2958465</v>
      </c>
    </row>
    <row r="3938" spans="1:4" ht="15">
      <c r="A3938" s="73">
        <v>4432</v>
      </c>
      <c r="B3938" s="73" t="s">
        <v>2407</v>
      </c>
      <c r="C3938" s="90">
        <v>32874</v>
      </c>
      <c r="D3938" s="90">
        <v>2958465</v>
      </c>
    </row>
    <row r="3939" spans="1:4" ht="15">
      <c r="A3939" s="73">
        <v>4433</v>
      </c>
      <c r="B3939" s="73" t="s">
        <v>134</v>
      </c>
      <c r="C3939" s="90">
        <v>32874</v>
      </c>
      <c r="D3939" s="90">
        <v>2958465</v>
      </c>
    </row>
    <row r="3940" spans="1:4" ht="15">
      <c r="A3940" s="73">
        <v>4434</v>
      </c>
      <c r="B3940" s="73" t="s">
        <v>2406</v>
      </c>
      <c r="C3940" s="90">
        <v>32874</v>
      </c>
      <c r="D3940" s="90">
        <v>2958465</v>
      </c>
    </row>
    <row r="3941" spans="1:4" ht="15">
      <c r="A3941" s="73">
        <v>4435</v>
      </c>
      <c r="B3941" s="73" t="s">
        <v>2314</v>
      </c>
      <c r="C3941" s="90">
        <v>32874</v>
      </c>
      <c r="D3941" s="90">
        <v>2958465</v>
      </c>
    </row>
    <row r="3942" spans="1:4" ht="15">
      <c r="A3942" s="73">
        <v>4436</v>
      </c>
      <c r="B3942" s="73" t="s">
        <v>2407</v>
      </c>
      <c r="C3942" s="90">
        <v>32874</v>
      </c>
      <c r="D3942" s="90">
        <v>2958465</v>
      </c>
    </row>
    <row r="3943" spans="1:4" ht="15">
      <c r="A3943" s="73">
        <v>4437</v>
      </c>
      <c r="B3943" s="73" t="s">
        <v>2114</v>
      </c>
      <c r="C3943" s="90">
        <v>32874</v>
      </c>
      <c r="D3943" s="90">
        <v>2958465</v>
      </c>
    </row>
    <row r="3944" spans="1:4" ht="15">
      <c r="A3944" s="73">
        <v>4438</v>
      </c>
      <c r="B3944" s="73" t="s">
        <v>2408</v>
      </c>
      <c r="C3944" s="90">
        <v>32874</v>
      </c>
      <c r="D3944" s="90">
        <v>2958465</v>
      </c>
    </row>
    <row r="3945" spans="1:4" ht="15">
      <c r="A3945" s="73">
        <v>4439</v>
      </c>
      <c r="B3945" s="73" t="s">
        <v>39257</v>
      </c>
      <c r="C3945" s="90">
        <v>32874</v>
      </c>
      <c r="D3945" s="90">
        <v>2958465</v>
      </c>
    </row>
    <row r="3946" spans="1:4" ht="15">
      <c r="A3946" s="73">
        <v>4440</v>
      </c>
      <c r="B3946" s="73" t="s">
        <v>39258</v>
      </c>
      <c r="C3946" s="90">
        <v>32874</v>
      </c>
      <c r="D3946" s="90">
        <v>2958465</v>
      </c>
    </row>
    <row r="3947" spans="1:4" ht="15">
      <c r="A3947" s="73">
        <v>4441</v>
      </c>
      <c r="B3947" s="73" t="s">
        <v>39259</v>
      </c>
      <c r="C3947" s="90">
        <v>32874</v>
      </c>
      <c r="D3947" s="90">
        <v>2958465</v>
      </c>
    </row>
    <row r="3948" spans="1:4" ht="15">
      <c r="A3948" s="73">
        <v>4442</v>
      </c>
      <c r="B3948" s="73" t="s">
        <v>2356</v>
      </c>
      <c r="C3948" s="90">
        <v>32874</v>
      </c>
      <c r="D3948" s="90">
        <v>2958465</v>
      </c>
    </row>
    <row r="3949" spans="1:4" ht="15">
      <c r="A3949" s="73">
        <v>4443</v>
      </c>
      <c r="B3949" s="73" t="s">
        <v>2212</v>
      </c>
      <c r="C3949" s="90">
        <v>32874</v>
      </c>
      <c r="D3949" s="90">
        <v>2958465</v>
      </c>
    </row>
    <row r="3950" spans="1:4" ht="15">
      <c r="A3950" s="73">
        <v>4444</v>
      </c>
      <c r="B3950" s="73" t="s">
        <v>2355</v>
      </c>
      <c r="C3950" s="90">
        <v>32874</v>
      </c>
      <c r="D3950" s="90">
        <v>2958465</v>
      </c>
    </row>
    <row r="3951" spans="1:4" ht="15">
      <c r="A3951" s="73">
        <v>4445</v>
      </c>
      <c r="B3951" s="73" t="s">
        <v>2406</v>
      </c>
      <c r="C3951" s="90">
        <v>32874</v>
      </c>
      <c r="D3951" s="90">
        <v>2958465</v>
      </c>
    </row>
    <row r="3952" spans="1:4" ht="15">
      <c r="A3952" s="73">
        <v>4446</v>
      </c>
      <c r="B3952" s="73" t="s">
        <v>2292</v>
      </c>
      <c r="C3952" s="90">
        <v>32874</v>
      </c>
      <c r="D3952" s="90">
        <v>2958465</v>
      </c>
    </row>
    <row r="3953" spans="1:4" ht="15">
      <c r="A3953" s="73">
        <v>4447</v>
      </c>
      <c r="B3953" s="73" t="s">
        <v>2314</v>
      </c>
      <c r="C3953" s="90">
        <v>32874</v>
      </c>
      <c r="D3953" s="90">
        <v>2958465</v>
      </c>
    </row>
    <row r="3954" spans="1:4" ht="15">
      <c r="A3954" s="73">
        <v>4448</v>
      </c>
      <c r="B3954" s="73" t="s">
        <v>2407</v>
      </c>
      <c r="C3954" s="90">
        <v>32874</v>
      </c>
      <c r="D3954" s="90">
        <v>2958465</v>
      </c>
    </row>
    <row r="3955" spans="1:4" ht="15">
      <c r="A3955" s="73">
        <v>4449</v>
      </c>
      <c r="B3955" s="73" t="s">
        <v>2114</v>
      </c>
      <c r="C3955" s="90">
        <v>32874</v>
      </c>
      <c r="D3955" s="90">
        <v>2958465</v>
      </c>
    </row>
    <row r="3956" spans="1:4" ht="15">
      <c r="A3956" s="73">
        <v>4450</v>
      </c>
      <c r="B3956" s="73" t="s">
        <v>2408</v>
      </c>
      <c r="C3956" s="90">
        <v>32874</v>
      </c>
      <c r="D3956" s="90">
        <v>2958465</v>
      </c>
    </row>
    <row r="3957" spans="1:4" ht="15">
      <c r="A3957" s="73">
        <v>4451</v>
      </c>
      <c r="B3957" s="73" t="s">
        <v>2356</v>
      </c>
      <c r="C3957" s="90">
        <v>32874</v>
      </c>
      <c r="D3957" s="90">
        <v>2958465</v>
      </c>
    </row>
    <row r="3958" spans="1:4" ht="15">
      <c r="A3958" s="73">
        <v>4452</v>
      </c>
      <c r="B3958" s="73" t="s">
        <v>1868</v>
      </c>
      <c r="C3958" s="90">
        <v>32874</v>
      </c>
      <c r="D3958" s="90">
        <v>2958465</v>
      </c>
    </row>
    <row r="3959" spans="1:4" ht="15">
      <c r="A3959" s="73">
        <v>4453</v>
      </c>
      <c r="B3959" s="73" t="s">
        <v>39260</v>
      </c>
      <c r="C3959" s="90">
        <v>32874</v>
      </c>
      <c r="D3959" s="90">
        <v>2958465</v>
      </c>
    </row>
    <row r="3960" spans="1:4" ht="15">
      <c r="A3960" s="73">
        <v>4454</v>
      </c>
      <c r="B3960" s="73" t="s">
        <v>39261</v>
      </c>
      <c r="C3960" s="90">
        <v>32874</v>
      </c>
      <c r="D3960" s="90">
        <v>2958465</v>
      </c>
    </row>
    <row r="3961" spans="1:4" ht="15">
      <c r="A3961" s="73">
        <v>4455</v>
      </c>
      <c r="B3961" s="73" t="s">
        <v>39262</v>
      </c>
      <c r="C3961" s="90">
        <v>32874</v>
      </c>
      <c r="D3961" s="90">
        <v>2958465</v>
      </c>
    </row>
    <row r="3962" spans="1:4" ht="15">
      <c r="A3962" s="73">
        <v>4456</v>
      </c>
      <c r="B3962" s="73" t="s">
        <v>134</v>
      </c>
      <c r="C3962" s="90">
        <v>32874</v>
      </c>
      <c r="D3962" s="90">
        <v>2958465</v>
      </c>
    </row>
    <row r="3963" spans="1:4" ht="15">
      <c r="A3963" s="73">
        <v>4457</v>
      </c>
      <c r="B3963" s="73" t="s">
        <v>2305</v>
      </c>
      <c r="C3963" s="90">
        <v>32874</v>
      </c>
      <c r="D3963" s="90">
        <v>2958465</v>
      </c>
    </row>
    <row r="3964" spans="1:4" ht="15">
      <c r="A3964" s="73">
        <v>4458</v>
      </c>
      <c r="B3964" s="73" t="s">
        <v>2260</v>
      </c>
      <c r="C3964" s="90">
        <v>32874</v>
      </c>
      <c r="D3964" s="90">
        <v>2958465</v>
      </c>
    </row>
    <row r="3965" spans="1:4" ht="15">
      <c r="A3965" s="73">
        <v>4459</v>
      </c>
      <c r="B3965" s="73" t="s">
        <v>2383</v>
      </c>
      <c r="C3965" s="90">
        <v>32874</v>
      </c>
      <c r="D3965" s="90">
        <v>2958465</v>
      </c>
    </row>
    <row r="3966" spans="1:4" ht="15">
      <c r="A3966" s="73">
        <v>4460</v>
      </c>
      <c r="B3966" s="73" t="s">
        <v>2403</v>
      </c>
      <c r="C3966" s="90">
        <v>32874</v>
      </c>
      <c r="D3966" s="90">
        <v>2958465</v>
      </c>
    </row>
    <row r="3967" spans="1:4" ht="15">
      <c r="A3967" s="73">
        <v>4461</v>
      </c>
      <c r="B3967" s="73" t="s">
        <v>39263</v>
      </c>
      <c r="C3967" s="90">
        <v>32874</v>
      </c>
      <c r="D3967" s="90">
        <v>2958465</v>
      </c>
    </row>
    <row r="3968" spans="1:4" ht="15">
      <c r="A3968" s="73">
        <v>4462</v>
      </c>
      <c r="B3968" s="73" t="s">
        <v>2334</v>
      </c>
      <c r="C3968" s="90">
        <v>32874</v>
      </c>
      <c r="D3968" s="90">
        <v>2958465</v>
      </c>
    </row>
    <row r="3969" spans="1:4" ht="15">
      <c r="A3969" s="73">
        <v>4463</v>
      </c>
      <c r="B3969" s="73" t="s">
        <v>39264</v>
      </c>
      <c r="C3969" s="90">
        <v>32874</v>
      </c>
      <c r="D3969" s="90">
        <v>2958465</v>
      </c>
    </row>
    <row r="3970" spans="1:4" ht="15">
      <c r="A3970" s="73">
        <v>4464</v>
      </c>
      <c r="B3970" s="73" t="s">
        <v>39265</v>
      </c>
      <c r="C3970" s="90">
        <v>32874</v>
      </c>
      <c r="D3970" s="90">
        <v>2958465</v>
      </c>
    </row>
    <row r="3971" spans="1:4" ht="15">
      <c r="A3971" s="73">
        <v>4465</v>
      </c>
      <c r="B3971" s="73" t="s">
        <v>39266</v>
      </c>
      <c r="C3971" s="90">
        <v>32874</v>
      </c>
      <c r="D3971" s="90">
        <v>2958465</v>
      </c>
    </row>
    <row r="3972" spans="1:4" ht="15">
      <c r="A3972" s="73">
        <v>4466</v>
      </c>
      <c r="B3972" s="73" t="s">
        <v>39267</v>
      </c>
      <c r="C3972" s="90">
        <v>32874</v>
      </c>
      <c r="D3972" s="90">
        <v>2958465</v>
      </c>
    </row>
    <row r="3973" spans="1:4" ht="15">
      <c r="A3973" s="73">
        <v>4467</v>
      </c>
      <c r="B3973" s="73" t="s">
        <v>39268</v>
      </c>
      <c r="C3973" s="90">
        <v>32874</v>
      </c>
      <c r="D3973" s="90">
        <v>2958465</v>
      </c>
    </row>
    <row r="3974" spans="1:4" ht="15">
      <c r="A3974" s="73">
        <v>4468</v>
      </c>
      <c r="B3974" s="73" t="s">
        <v>39269</v>
      </c>
      <c r="C3974" s="90">
        <v>32874</v>
      </c>
      <c r="D3974" s="90">
        <v>2958465</v>
      </c>
    </row>
    <row r="3975" spans="1:4" ht="15">
      <c r="A3975" s="73">
        <v>4469</v>
      </c>
      <c r="B3975" s="73" t="s">
        <v>39270</v>
      </c>
      <c r="C3975" s="90">
        <v>32874</v>
      </c>
      <c r="D3975" s="90">
        <v>2958465</v>
      </c>
    </row>
    <row r="3976" spans="1:4" ht="15">
      <c r="A3976" s="73">
        <v>4470</v>
      </c>
      <c r="B3976" s="73" t="s">
        <v>39271</v>
      </c>
      <c r="C3976" s="90">
        <v>32874</v>
      </c>
      <c r="D3976" s="90">
        <v>2958465</v>
      </c>
    </row>
    <row r="3977" spans="1:4" ht="15">
      <c r="A3977" s="73">
        <v>4471</v>
      </c>
      <c r="B3977" s="73" t="s">
        <v>39272</v>
      </c>
      <c r="C3977" s="90">
        <v>32874</v>
      </c>
      <c r="D3977" s="90">
        <v>2958465</v>
      </c>
    </row>
    <row r="3978" spans="1:4" ht="15">
      <c r="A3978" s="73">
        <v>4472</v>
      </c>
      <c r="B3978" s="73" t="s">
        <v>39273</v>
      </c>
      <c r="C3978" s="90">
        <v>32874</v>
      </c>
      <c r="D3978" s="90">
        <v>2958465</v>
      </c>
    </row>
    <row r="3979" spans="1:4" ht="15">
      <c r="A3979" s="73">
        <v>4473</v>
      </c>
      <c r="B3979" s="73" t="s">
        <v>39274</v>
      </c>
      <c r="C3979" s="90">
        <v>32874</v>
      </c>
      <c r="D3979" s="90">
        <v>2958465</v>
      </c>
    </row>
    <row r="3980" spans="1:4" ht="15">
      <c r="A3980" s="73">
        <v>4474</v>
      </c>
      <c r="B3980" s="73" t="s">
        <v>39275</v>
      </c>
      <c r="C3980" s="90">
        <v>32874</v>
      </c>
      <c r="D3980" s="90">
        <v>2958465</v>
      </c>
    </row>
    <row r="3981" spans="1:4" ht="15">
      <c r="A3981" s="73">
        <v>4475</v>
      </c>
      <c r="B3981" s="73" t="s">
        <v>39276</v>
      </c>
      <c r="C3981" s="90">
        <v>32874</v>
      </c>
      <c r="D3981" s="90">
        <v>2958465</v>
      </c>
    </row>
    <row r="3982" spans="1:4" ht="15">
      <c r="A3982" s="73">
        <v>4476</v>
      </c>
      <c r="B3982" s="73" t="s">
        <v>39277</v>
      </c>
      <c r="C3982" s="90">
        <v>32874</v>
      </c>
      <c r="D3982" s="90">
        <v>2958465</v>
      </c>
    </row>
    <row r="3983" spans="1:4" ht="15">
      <c r="A3983" s="73">
        <v>4477</v>
      </c>
      <c r="B3983" s="73" t="s">
        <v>39278</v>
      </c>
      <c r="C3983" s="90">
        <v>32874</v>
      </c>
      <c r="D3983" s="90">
        <v>2958465</v>
      </c>
    </row>
    <row r="3984" spans="1:4" ht="15">
      <c r="A3984" s="73">
        <v>4478</v>
      </c>
      <c r="B3984" s="73" t="s">
        <v>39279</v>
      </c>
      <c r="C3984" s="90">
        <v>32874</v>
      </c>
      <c r="D3984" s="90">
        <v>2958465</v>
      </c>
    </row>
    <row r="3985" spans="1:4" ht="15">
      <c r="A3985" s="73">
        <v>4479</v>
      </c>
      <c r="B3985" s="73" t="s">
        <v>39280</v>
      </c>
      <c r="C3985" s="90">
        <v>32874</v>
      </c>
      <c r="D3985" s="90">
        <v>2958465</v>
      </c>
    </row>
    <row r="3986" spans="1:4" ht="15">
      <c r="A3986" s="73">
        <v>4480</v>
      </c>
      <c r="B3986" s="73" t="s">
        <v>39281</v>
      </c>
      <c r="C3986" s="90">
        <v>32874</v>
      </c>
      <c r="D3986" s="90">
        <v>2958465</v>
      </c>
    </row>
    <row r="3987" spans="1:4" ht="15">
      <c r="A3987" s="73">
        <v>4481</v>
      </c>
      <c r="B3987" s="73" t="s">
        <v>39282</v>
      </c>
      <c r="C3987" s="90">
        <v>32874</v>
      </c>
      <c r="D3987" s="90">
        <v>2958465</v>
      </c>
    </row>
    <row r="3988" spans="1:4" ht="15">
      <c r="A3988" s="73">
        <v>4482</v>
      </c>
      <c r="B3988" s="73" t="s">
        <v>39283</v>
      </c>
      <c r="C3988" s="90">
        <v>32874</v>
      </c>
      <c r="D3988" s="90">
        <v>2958465</v>
      </c>
    </row>
    <row r="3989" spans="1:4" ht="15">
      <c r="A3989" s="73">
        <v>4483</v>
      </c>
      <c r="B3989" s="73" t="s">
        <v>39284</v>
      </c>
      <c r="C3989" s="90">
        <v>32874</v>
      </c>
      <c r="D3989" s="90">
        <v>2958465</v>
      </c>
    </row>
    <row r="3990" spans="1:4" ht="15">
      <c r="A3990" s="73">
        <v>4484</v>
      </c>
      <c r="B3990" s="73" t="s">
        <v>39285</v>
      </c>
      <c r="C3990" s="90">
        <v>32874</v>
      </c>
      <c r="D3990" s="90">
        <v>2958465</v>
      </c>
    </row>
    <row r="3991" spans="1:4" ht="15">
      <c r="A3991" s="73">
        <v>4485</v>
      </c>
      <c r="B3991" s="73" t="s">
        <v>39286</v>
      </c>
      <c r="C3991" s="90">
        <v>32874</v>
      </c>
      <c r="D3991" s="90">
        <v>2958465</v>
      </c>
    </row>
    <row r="3992" spans="1:4" ht="15">
      <c r="A3992" s="73">
        <v>4486</v>
      </c>
      <c r="B3992" s="73" t="s">
        <v>39287</v>
      </c>
      <c r="C3992" s="90">
        <v>32874</v>
      </c>
      <c r="D3992" s="90">
        <v>2958465</v>
      </c>
    </row>
    <row r="3993" spans="1:4" ht="15">
      <c r="A3993" s="73">
        <v>4487</v>
      </c>
      <c r="B3993" s="73" t="s">
        <v>39288</v>
      </c>
      <c r="C3993" s="90">
        <v>32874</v>
      </c>
      <c r="D3993" s="90">
        <v>2958465</v>
      </c>
    </row>
    <row r="3994" spans="1:4" ht="15">
      <c r="A3994" s="73">
        <v>4488</v>
      </c>
      <c r="B3994" s="73" t="s">
        <v>39289</v>
      </c>
      <c r="C3994" s="90">
        <v>32874</v>
      </c>
      <c r="D3994" s="90">
        <v>2958465</v>
      </c>
    </row>
    <row r="3995" spans="1:4" ht="15">
      <c r="A3995" s="73">
        <v>4489</v>
      </c>
      <c r="B3995" s="73" t="s">
        <v>39290</v>
      </c>
      <c r="C3995" s="90">
        <v>32874</v>
      </c>
      <c r="D3995" s="90">
        <v>2958465</v>
      </c>
    </row>
    <row r="3996" spans="1:4" ht="15">
      <c r="A3996" s="73">
        <v>4490</v>
      </c>
      <c r="B3996" s="73" t="s">
        <v>39291</v>
      </c>
      <c r="C3996" s="90">
        <v>32874</v>
      </c>
      <c r="D3996" s="90">
        <v>2958465</v>
      </c>
    </row>
    <row r="3997" spans="1:4" ht="15">
      <c r="A3997" s="73">
        <v>4491</v>
      </c>
      <c r="B3997" s="73" t="s">
        <v>39292</v>
      </c>
      <c r="C3997" s="90">
        <v>32874</v>
      </c>
      <c r="D3997" s="90">
        <v>2958465</v>
      </c>
    </row>
    <row r="3998" spans="1:4" ht="15">
      <c r="A3998" s="73">
        <v>4492</v>
      </c>
      <c r="B3998" s="73" t="s">
        <v>39293</v>
      </c>
      <c r="C3998" s="90">
        <v>32874</v>
      </c>
      <c r="D3998" s="90">
        <v>2958465</v>
      </c>
    </row>
    <row r="3999" spans="1:4" ht="15">
      <c r="A3999" s="73">
        <v>4493</v>
      </c>
      <c r="B3999" s="73" t="s">
        <v>39294</v>
      </c>
      <c r="C3999" s="90">
        <v>32874</v>
      </c>
      <c r="D3999" s="90">
        <v>2958465</v>
      </c>
    </row>
    <row r="4000" spans="1:4" ht="15">
      <c r="A4000" s="73">
        <v>4494</v>
      </c>
      <c r="B4000" s="73" t="s">
        <v>39295</v>
      </c>
      <c r="C4000" s="90">
        <v>32874</v>
      </c>
      <c r="D4000" s="90">
        <v>2958465</v>
      </c>
    </row>
    <row r="4001" spans="1:4" ht="15">
      <c r="A4001" s="73">
        <v>4495</v>
      </c>
      <c r="B4001" s="73" t="s">
        <v>39296</v>
      </c>
      <c r="C4001" s="90">
        <v>32874</v>
      </c>
      <c r="D4001" s="90">
        <v>2958465</v>
      </c>
    </row>
    <row r="4002" spans="1:4" ht="15">
      <c r="A4002" s="73">
        <v>4496</v>
      </c>
      <c r="B4002" s="73" t="s">
        <v>39297</v>
      </c>
      <c r="C4002" s="90">
        <v>32874</v>
      </c>
      <c r="D4002" s="90">
        <v>2958465</v>
      </c>
    </row>
    <row r="4003" spans="1:4" ht="15">
      <c r="A4003" s="73">
        <v>4497</v>
      </c>
      <c r="B4003" s="73" t="s">
        <v>39298</v>
      </c>
      <c r="C4003" s="90">
        <v>32874</v>
      </c>
      <c r="D4003" s="90">
        <v>2958465</v>
      </c>
    </row>
    <row r="4004" spans="1:4" ht="15">
      <c r="A4004" s="73">
        <v>4498</v>
      </c>
      <c r="B4004" s="73" t="s">
        <v>39299</v>
      </c>
      <c r="C4004" s="90">
        <v>32874</v>
      </c>
      <c r="D4004" s="90">
        <v>2958465</v>
      </c>
    </row>
    <row r="4005" spans="1:4" ht="15">
      <c r="A4005" s="73">
        <v>4499</v>
      </c>
      <c r="B4005" s="73" t="s">
        <v>39300</v>
      </c>
      <c r="C4005" s="90">
        <v>32874</v>
      </c>
      <c r="D4005" s="90">
        <v>2958465</v>
      </c>
    </row>
    <row r="4006" spans="1:4" ht="15">
      <c r="A4006" s="73">
        <v>4500</v>
      </c>
      <c r="B4006" s="73" t="s">
        <v>39301</v>
      </c>
      <c r="C4006" s="90">
        <v>32874</v>
      </c>
      <c r="D4006" s="90">
        <v>2958465</v>
      </c>
    </row>
    <row r="4007" spans="1:4" ht="15">
      <c r="A4007" s="73">
        <v>4501</v>
      </c>
      <c r="B4007" s="73" t="s">
        <v>39302</v>
      </c>
      <c r="C4007" s="90">
        <v>32874</v>
      </c>
      <c r="D4007" s="90">
        <v>2958465</v>
      </c>
    </row>
    <row r="4008" spans="1:4" ht="15">
      <c r="A4008" s="73">
        <v>4502</v>
      </c>
      <c r="B4008" s="73" t="s">
        <v>39303</v>
      </c>
      <c r="C4008" s="90">
        <v>32874</v>
      </c>
      <c r="D4008" s="90">
        <v>2958465</v>
      </c>
    </row>
    <row r="4009" spans="1:4" ht="15">
      <c r="A4009" s="73">
        <v>4503</v>
      </c>
      <c r="B4009" s="73" t="s">
        <v>39304</v>
      </c>
      <c r="C4009" s="90">
        <v>32874</v>
      </c>
      <c r="D4009" s="90">
        <v>2958465</v>
      </c>
    </row>
    <row r="4010" spans="1:4" ht="15">
      <c r="A4010" s="73">
        <v>4504</v>
      </c>
      <c r="B4010" s="73" t="s">
        <v>39305</v>
      </c>
      <c r="C4010" s="90">
        <v>32874</v>
      </c>
      <c r="D4010" s="90">
        <v>2958465</v>
      </c>
    </row>
    <row r="4011" spans="1:4" ht="15">
      <c r="A4011" s="73">
        <v>4505</v>
      </c>
      <c r="B4011" s="73" t="s">
        <v>39306</v>
      </c>
      <c r="C4011" s="90">
        <v>32874</v>
      </c>
      <c r="D4011" s="90">
        <v>2958465</v>
      </c>
    </row>
    <row r="4012" spans="1:4" ht="15">
      <c r="A4012" s="73">
        <v>4506</v>
      </c>
      <c r="B4012" s="73" t="s">
        <v>39307</v>
      </c>
      <c r="C4012" s="90">
        <v>32874</v>
      </c>
      <c r="D4012" s="90">
        <v>2958465</v>
      </c>
    </row>
    <row r="4013" spans="1:4" ht="15">
      <c r="A4013" s="73">
        <v>4507</v>
      </c>
      <c r="B4013" s="73" t="s">
        <v>39308</v>
      </c>
      <c r="C4013" s="90">
        <v>32874</v>
      </c>
      <c r="D4013" s="90">
        <v>2958465</v>
      </c>
    </row>
    <row r="4014" spans="1:4" ht="15">
      <c r="A4014" s="73">
        <v>4508</v>
      </c>
      <c r="B4014" s="73" t="s">
        <v>39309</v>
      </c>
      <c r="C4014" s="90">
        <v>32874</v>
      </c>
      <c r="D4014" s="90">
        <v>2958465</v>
      </c>
    </row>
    <row r="4015" spans="1:4" ht="15">
      <c r="A4015" s="73">
        <v>4509</v>
      </c>
      <c r="B4015" s="73" t="s">
        <v>39310</v>
      </c>
      <c r="C4015" s="90">
        <v>32874</v>
      </c>
      <c r="D4015" s="90">
        <v>2958465</v>
      </c>
    </row>
    <row r="4016" spans="1:4" ht="15">
      <c r="A4016" s="73">
        <v>4510</v>
      </c>
      <c r="B4016" s="73" t="s">
        <v>39311</v>
      </c>
      <c r="C4016" s="90">
        <v>32874</v>
      </c>
      <c r="D4016" s="90">
        <v>2958465</v>
      </c>
    </row>
    <row r="4017" spans="1:4" ht="15">
      <c r="A4017" s="73">
        <v>4511</v>
      </c>
      <c r="B4017" s="73" t="s">
        <v>39312</v>
      </c>
      <c r="C4017" s="90">
        <v>32874</v>
      </c>
      <c r="D4017" s="90">
        <v>2958465</v>
      </c>
    </row>
    <row r="4018" spans="1:4" ht="15">
      <c r="A4018" s="73">
        <v>4512</v>
      </c>
      <c r="B4018" s="73" t="s">
        <v>39313</v>
      </c>
      <c r="C4018" s="90">
        <v>32874</v>
      </c>
      <c r="D4018" s="90">
        <v>2958465</v>
      </c>
    </row>
    <row r="4019" spans="1:4" ht="15">
      <c r="A4019" s="73">
        <v>4513</v>
      </c>
      <c r="B4019" s="73" t="s">
        <v>39314</v>
      </c>
      <c r="C4019" s="90">
        <v>32874</v>
      </c>
      <c r="D4019" s="90">
        <v>2958465</v>
      </c>
    </row>
    <row r="4020" spans="1:4" ht="15">
      <c r="A4020" s="73">
        <v>4514</v>
      </c>
      <c r="B4020" s="73" t="s">
        <v>39315</v>
      </c>
      <c r="C4020" s="90">
        <v>32874</v>
      </c>
      <c r="D4020" s="90">
        <v>2958465</v>
      </c>
    </row>
    <row r="4021" spans="1:4" ht="15">
      <c r="A4021" s="73">
        <v>4515</v>
      </c>
      <c r="B4021" s="73" t="s">
        <v>39316</v>
      </c>
      <c r="C4021" s="90">
        <v>32874</v>
      </c>
      <c r="D4021" s="90">
        <v>2958465</v>
      </c>
    </row>
    <row r="4022" spans="1:4" ht="15">
      <c r="A4022" s="73">
        <v>4516</v>
      </c>
      <c r="B4022" s="73" t="s">
        <v>39317</v>
      </c>
      <c r="C4022" s="90">
        <v>32874</v>
      </c>
      <c r="D4022" s="90">
        <v>2958465</v>
      </c>
    </row>
    <row r="4023" spans="1:4" ht="15">
      <c r="A4023" s="73">
        <v>4517</v>
      </c>
      <c r="B4023" s="73" t="s">
        <v>39318</v>
      </c>
      <c r="C4023" s="90">
        <v>32874</v>
      </c>
      <c r="D4023" s="90">
        <v>2958465</v>
      </c>
    </row>
    <row r="4024" spans="1:4" ht="15">
      <c r="A4024" s="73">
        <v>4518</v>
      </c>
      <c r="B4024" s="73" t="s">
        <v>39319</v>
      </c>
      <c r="C4024" s="90">
        <v>32874</v>
      </c>
      <c r="D4024" s="90">
        <v>2958465</v>
      </c>
    </row>
    <row r="4025" spans="1:4" ht="15">
      <c r="A4025" s="73">
        <v>4519</v>
      </c>
      <c r="B4025" s="73" t="s">
        <v>39320</v>
      </c>
      <c r="C4025" s="90">
        <v>32874</v>
      </c>
      <c r="D4025" s="90">
        <v>2958465</v>
      </c>
    </row>
    <row r="4026" spans="1:4" ht="15">
      <c r="A4026" s="73">
        <v>4520</v>
      </c>
      <c r="B4026" s="73" t="s">
        <v>39321</v>
      </c>
      <c r="C4026" s="90">
        <v>32874</v>
      </c>
      <c r="D4026" s="90">
        <v>2958465</v>
      </c>
    </row>
    <row r="4027" spans="1:4" ht="15">
      <c r="A4027" s="73">
        <v>4521</v>
      </c>
      <c r="B4027" s="73" t="s">
        <v>39322</v>
      </c>
      <c r="C4027" s="90">
        <v>32874</v>
      </c>
      <c r="D4027" s="90">
        <v>2958465</v>
      </c>
    </row>
    <row r="4028" spans="1:4" ht="15">
      <c r="A4028" s="73">
        <v>4522</v>
      </c>
      <c r="B4028" s="73" t="s">
        <v>39323</v>
      </c>
      <c r="C4028" s="90">
        <v>32874</v>
      </c>
      <c r="D4028" s="90">
        <v>2958465</v>
      </c>
    </row>
    <row r="4029" spans="1:4" ht="15">
      <c r="A4029" s="73">
        <v>4523</v>
      </c>
      <c r="B4029" s="73" t="s">
        <v>39324</v>
      </c>
      <c r="C4029" s="90">
        <v>32874</v>
      </c>
      <c r="D4029" s="90">
        <v>2958465</v>
      </c>
    </row>
    <row r="4030" spans="1:4" ht="15">
      <c r="A4030" s="73">
        <v>4524</v>
      </c>
      <c r="B4030" s="73" t="s">
        <v>39325</v>
      </c>
      <c r="C4030" s="90">
        <v>32874</v>
      </c>
      <c r="D4030" s="90">
        <v>2958465</v>
      </c>
    </row>
    <row r="4031" spans="1:4" ht="15">
      <c r="A4031" s="73">
        <v>4525</v>
      </c>
      <c r="B4031" s="73" t="s">
        <v>39326</v>
      </c>
      <c r="C4031" s="90">
        <v>32874</v>
      </c>
      <c r="D4031" s="90">
        <v>2958465</v>
      </c>
    </row>
    <row r="4032" spans="1:4" ht="15">
      <c r="A4032" s="73">
        <v>4526</v>
      </c>
      <c r="B4032" s="73" t="s">
        <v>39327</v>
      </c>
      <c r="C4032" s="90">
        <v>32874</v>
      </c>
      <c r="D4032" s="90">
        <v>2958465</v>
      </c>
    </row>
    <row r="4033" spans="1:4" ht="15">
      <c r="A4033" s="73">
        <v>4527</v>
      </c>
      <c r="B4033" s="73" t="s">
        <v>39328</v>
      </c>
      <c r="C4033" s="90">
        <v>32874</v>
      </c>
      <c r="D4033" s="90">
        <v>2958465</v>
      </c>
    </row>
    <row r="4034" spans="1:4" ht="15">
      <c r="A4034" s="73">
        <v>4528</v>
      </c>
      <c r="B4034" s="73" t="s">
        <v>39329</v>
      </c>
      <c r="C4034" s="90">
        <v>32874</v>
      </c>
      <c r="D4034" s="90">
        <v>2958465</v>
      </c>
    </row>
    <row r="4035" spans="1:4" ht="15">
      <c r="A4035" s="73">
        <v>4529</v>
      </c>
      <c r="B4035" s="73" t="s">
        <v>39330</v>
      </c>
      <c r="C4035" s="90">
        <v>32874</v>
      </c>
      <c r="D4035" s="90">
        <v>2958465</v>
      </c>
    </row>
    <row r="4036" spans="1:4" ht="15">
      <c r="A4036" s="73">
        <v>4530</v>
      </c>
      <c r="B4036" s="73" t="s">
        <v>39331</v>
      </c>
      <c r="C4036" s="90">
        <v>32874</v>
      </c>
      <c r="D4036" s="90">
        <v>2958465</v>
      </c>
    </row>
    <row r="4037" spans="1:4" ht="15">
      <c r="A4037" s="73">
        <v>4531</v>
      </c>
      <c r="B4037" s="73" t="s">
        <v>39332</v>
      </c>
      <c r="C4037" s="90">
        <v>32874</v>
      </c>
      <c r="D4037" s="90">
        <v>2958465</v>
      </c>
    </row>
    <row r="4038" spans="1:4" ht="15">
      <c r="A4038" s="73">
        <v>4532</v>
      </c>
      <c r="B4038" s="73" t="s">
        <v>39333</v>
      </c>
      <c r="C4038" s="90">
        <v>32874</v>
      </c>
      <c r="D4038" s="90">
        <v>2958465</v>
      </c>
    </row>
    <row r="4039" spans="1:4" ht="15">
      <c r="A4039" s="73">
        <v>4533</v>
      </c>
      <c r="B4039" s="73" t="s">
        <v>39334</v>
      </c>
      <c r="C4039" s="90">
        <v>32874</v>
      </c>
      <c r="D4039" s="90">
        <v>2958465</v>
      </c>
    </row>
    <row r="4040" spans="1:4" ht="15">
      <c r="A4040" s="73">
        <v>4534</v>
      </c>
      <c r="B4040" s="73" t="s">
        <v>39335</v>
      </c>
      <c r="C4040" s="90">
        <v>32874</v>
      </c>
      <c r="D4040" s="90">
        <v>2958465</v>
      </c>
    </row>
    <row r="4041" spans="1:4" ht="15">
      <c r="A4041" s="73">
        <v>4535</v>
      </c>
      <c r="B4041" s="73" t="s">
        <v>2405</v>
      </c>
      <c r="C4041" s="90">
        <v>32874</v>
      </c>
      <c r="D4041" s="90">
        <v>2958465</v>
      </c>
    </row>
    <row r="4042" spans="1:4" ht="15">
      <c r="A4042" s="73">
        <v>4536</v>
      </c>
      <c r="B4042" s="73" t="s">
        <v>39336</v>
      </c>
      <c r="C4042" s="90">
        <v>32874</v>
      </c>
      <c r="D4042" s="90">
        <v>2958465</v>
      </c>
    </row>
    <row r="4043" spans="1:4" ht="15">
      <c r="A4043" s="73">
        <v>4537</v>
      </c>
      <c r="B4043" s="73" t="s">
        <v>39337</v>
      </c>
      <c r="C4043" s="90">
        <v>32874</v>
      </c>
      <c r="D4043" s="90">
        <v>2958465</v>
      </c>
    </row>
    <row r="4044" spans="1:4" ht="15">
      <c r="A4044" s="73">
        <v>4538</v>
      </c>
      <c r="B4044" s="73" t="s">
        <v>39338</v>
      </c>
      <c r="C4044" s="90">
        <v>32874</v>
      </c>
      <c r="D4044" s="90">
        <v>2958465</v>
      </c>
    </row>
    <row r="4045" spans="1:4" ht="15">
      <c r="A4045" s="73">
        <v>4539</v>
      </c>
      <c r="B4045" s="73" t="s">
        <v>39339</v>
      </c>
      <c r="C4045" s="90">
        <v>32874</v>
      </c>
      <c r="D4045" s="90">
        <v>2958465</v>
      </c>
    </row>
    <row r="4046" spans="1:4" ht="15">
      <c r="A4046" s="73">
        <v>4540</v>
      </c>
      <c r="B4046" s="73" t="s">
        <v>39340</v>
      </c>
      <c r="C4046" s="90">
        <v>32874</v>
      </c>
      <c r="D4046" s="90">
        <v>2958465</v>
      </c>
    </row>
    <row r="4047" spans="1:4" ht="15">
      <c r="A4047" s="73">
        <v>4541</v>
      </c>
      <c r="B4047" s="73" t="s">
        <v>39341</v>
      </c>
      <c r="C4047" s="90">
        <v>32874</v>
      </c>
      <c r="D4047" s="90">
        <v>2958465</v>
      </c>
    </row>
    <row r="4048" spans="1:4" ht="15">
      <c r="A4048" s="73">
        <v>4542</v>
      </c>
      <c r="B4048" s="73" t="s">
        <v>39342</v>
      </c>
      <c r="C4048" s="90">
        <v>32874</v>
      </c>
      <c r="D4048" s="90">
        <v>2958465</v>
      </c>
    </row>
    <row r="4049" spans="1:4" ht="15">
      <c r="A4049" s="73">
        <v>4543</v>
      </c>
      <c r="B4049" s="73" t="s">
        <v>39343</v>
      </c>
      <c r="C4049" s="90">
        <v>32874</v>
      </c>
      <c r="D4049" s="90">
        <v>2958465</v>
      </c>
    </row>
    <row r="4050" spans="1:4" ht="15">
      <c r="A4050" s="73">
        <v>4544</v>
      </c>
      <c r="B4050" s="73" t="s">
        <v>39344</v>
      </c>
      <c r="C4050" s="90">
        <v>32874</v>
      </c>
      <c r="D4050" s="90">
        <v>2958465</v>
      </c>
    </row>
    <row r="4051" spans="1:4" ht="15">
      <c r="A4051" s="73">
        <v>4545</v>
      </c>
      <c r="B4051" s="73" t="s">
        <v>39345</v>
      </c>
      <c r="C4051" s="90">
        <v>32874</v>
      </c>
      <c r="D4051" s="90">
        <v>2958465</v>
      </c>
    </row>
    <row r="4052" spans="1:4" ht="15">
      <c r="A4052" s="73">
        <v>4546</v>
      </c>
      <c r="B4052" s="73" t="s">
        <v>39346</v>
      </c>
      <c r="C4052" s="90">
        <v>32874</v>
      </c>
      <c r="D4052" s="90">
        <v>2958465</v>
      </c>
    </row>
    <row r="4053" spans="1:4" ht="15">
      <c r="A4053" s="73">
        <v>4547</v>
      </c>
      <c r="B4053" s="73" t="s">
        <v>39347</v>
      </c>
      <c r="C4053" s="90">
        <v>32874</v>
      </c>
      <c r="D4053" s="90">
        <v>2958465</v>
      </c>
    </row>
    <row r="4054" spans="1:4" ht="15">
      <c r="A4054" s="73">
        <v>4548</v>
      </c>
      <c r="B4054" s="73" t="s">
        <v>39348</v>
      </c>
      <c r="C4054" s="90">
        <v>32874</v>
      </c>
      <c r="D4054" s="90">
        <v>2958465</v>
      </c>
    </row>
    <row r="4055" spans="1:4" ht="15">
      <c r="A4055" s="73">
        <v>4549</v>
      </c>
      <c r="B4055" s="73" t="s">
        <v>39349</v>
      </c>
      <c r="C4055" s="90">
        <v>32874</v>
      </c>
      <c r="D4055" s="90">
        <v>2958465</v>
      </c>
    </row>
    <row r="4056" spans="1:4" ht="15">
      <c r="A4056" s="73">
        <v>4550</v>
      </c>
      <c r="B4056" s="73" t="s">
        <v>39350</v>
      </c>
      <c r="C4056" s="90">
        <v>32874</v>
      </c>
      <c r="D4056" s="90">
        <v>2958465</v>
      </c>
    </row>
    <row r="4057" spans="1:4" ht="15">
      <c r="A4057" s="73">
        <v>4551</v>
      </c>
      <c r="B4057" s="73" t="s">
        <v>39351</v>
      </c>
      <c r="C4057" s="90">
        <v>32874</v>
      </c>
      <c r="D4057" s="90">
        <v>2958465</v>
      </c>
    </row>
    <row r="4058" spans="1:4" ht="15">
      <c r="A4058" s="73">
        <v>4552</v>
      </c>
      <c r="B4058" s="73" t="s">
        <v>39352</v>
      </c>
      <c r="C4058" s="90">
        <v>32874</v>
      </c>
      <c r="D4058" s="90">
        <v>2958465</v>
      </c>
    </row>
    <row r="4059" spans="1:4" ht="15">
      <c r="A4059" s="73">
        <v>4553</v>
      </c>
      <c r="B4059" s="73" t="s">
        <v>39353</v>
      </c>
      <c r="C4059" s="90">
        <v>32874</v>
      </c>
      <c r="D4059" s="90">
        <v>2958465</v>
      </c>
    </row>
    <row r="4060" spans="1:4" ht="15">
      <c r="A4060" s="73">
        <v>4554</v>
      </c>
      <c r="B4060" s="73" t="s">
        <v>39354</v>
      </c>
      <c r="C4060" s="90">
        <v>32874</v>
      </c>
      <c r="D4060" s="90">
        <v>2958465</v>
      </c>
    </row>
    <row r="4061" spans="1:4" ht="15">
      <c r="A4061" s="73">
        <v>4555</v>
      </c>
      <c r="B4061" s="73" t="s">
        <v>39355</v>
      </c>
      <c r="C4061" s="90">
        <v>32874</v>
      </c>
      <c r="D4061" s="90">
        <v>2958465</v>
      </c>
    </row>
    <row r="4062" spans="1:4" ht="15">
      <c r="A4062" s="73">
        <v>4556</v>
      </c>
      <c r="B4062" s="73" t="s">
        <v>39356</v>
      </c>
      <c r="C4062" s="90">
        <v>32874</v>
      </c>
      <c r="D4062" s="90">
        <v>2958465</v>
      </c>
    </row>
    <row r="4063" spans="1:4" ht="15">
      <c r="A4063" s="73">
        <v>4557</v>
      </c>
      <c r="B4063" s="73" t="s">
        <v>39357</v>
      </c>
      <c r="C4063" s="90">
        <v>32874</v>
      </c>
      <c r="D4063" s="90">
        <v>2958465</v>
      </c>
    </row>
    <row r="4064" spans="1:4" ht="15">
      <c r="A4064" s="73">
        <v>4558</v>
      </c>
      <c r="B4064" s="73" t="s">
        <v>39358</v>
      </c>
      <c r="C4064" s="90">
        <v>32874</v>
      </c>
      <c r="D4064" s="90">
        <v>2958465</v>
      </c>
    </row>
    <row r="4065" spans="1:4" ht="15">
      <c r="A4065" s="73">
        <v>4559</v>
      </c>
      <c r="B4065" s="73" t="s">
        <v>39359</v>
      </c>
      <c r="C4065" s="90">
        <v>32874</v>
      </c>
      <c r="D4065" s="90">
        <v>2958465</v>
      </c>
    </row>
    <row r="4066" spans="1:4" ht="15">
      <c r="A4066" s="73">
        <v>4560</v>
      </c>
      <c r="B4066" s="73" t="s">
        <v>39360</v>
      </c>
      <c r="C4066" s="90">
        <v>32874</v>
      </c>
      <c r="D4066" s="90">
        <v>2958465</v>
      </c>
    </row>
    <row r="4067" spans="1:4" ht="15">
      <c r="A4067" s="73">
        <v>4561</v>
      </c>
      <c r="B4067" s="73" t="s">
        <v>39361</v>
      </c>
      <c r="C4067" s="90">
        <v>32874</v>
      </c>
      <c r="D4067" s="90">
        <v>2958465</v>
      </c>
    </row>
    <row r="4068" spans="1:4" ht="15">
      <c r="A4068" s="73">
        <v>4562</v>
      </c>
      <c r="B4068" s="73" t="s">
        <v>39362</v>
      </c>
      <c r="C4068" s="90">
        <v>32874</v>
      </c>
      <c r="D4068" s="90">
        <v>2958465</v>
      </c>
    </row>
    <row r="4069" spans="1:4" ht="15">
      <c r="A4069" s="73">
        <v>4563</v>
      </c>
      <c r="B4069" s="73" t="s">
        <v>39363</v>
      </c>
      <c r="C4069" s="90">
        <v>32874</v>
      </c>
      <c r="D4069" s="90">
        <v>2958465</v>
      </c>
    </row>
    <row r="4070" spans="1:4" ht="15">
      <c r="A4070" s="73">
        <v>4564</v>
      </c>
      <c r="B4070" s="73" t="s">
        <v>39364</v>
      </c>
      <c r="C4070" s="90">
        <v>32874</v>
      </c>
      <c r="D4070" s="90">
        <v>2958465</v>
      </c>
    </row>
    <row r="4071" spans="1:4" ht="15">
      <c r="A4071" s="73">
        <v>4565</v>
      </c>
      <c r="B4071" s="73" t="s">
        <v>39365</v>
      </c>
      <c r="C4071" s="90">
        <v>32874</v>
      </c>
      <c r="D4071" s="90">
        <v>2958465</v>
      </c>
    </row>
    <row r="4072" spans="1:4" ht="15">
      <c r="A4072" s="73">
        <v>4566</v>
      </c>
      <c r="B4072" s="73" t="s">
        <v>39366</v>
      </c>
      <c r="C4072" s="90">
        <v>32874</v>
      </c>
      <c r="D4072" s="90">
        <v>2958465</v>
      </c>
    </row>
    <row r="4073" spans="1:4" ht="15">
      <c r="A4073" s="73">
        <v>4567</v>
      </c>
      <c r="B4073" s="73" t="s">
        <v>39367</v>
      </c>
      <c r="C4073" s="90">
        <v>32874</v>
      </c>
      <c r="D4073" s="90">
        <v>2958465</v>
      </c>
    </row>
    <row r="4074" spans="1:4" ht="15">
      <c r="A4074" s="73">
        <v>4568</v>
      </c>
      <c r="B4074" s="73" t="s">
        <v>39368</v>
      </c>
      <c r="C4074" s="90">
        <v>32874</v>
      </c>
      <c r="D4074" s="90">
        <v>2958465</v>
      </c>
    </row>
    <row r="4075" spans="1:4" ht="15">
      <c r="A4075" s="73">
        <v>4569</v>
      </c>
      <c r="B4075" s="73" t="s">
        <v>39369</v>
      </c>
      <c r="C4075" s="90">
        <v>32874</v>
      </c>
      <c r="D4075" s="90">
        <v>2958465</v>
      </c>
    </row>
    <row r="4076" spans="1:4" ht="15">
      <c r="A4076" s="73">
        <v>4570</v>
      </c>
      <c r="B4076" s="73" t="s">
        <v>39370</v>
      </c>
      <c r="C4076" s="90">
        <v>32874</v>
      </c>
      <c r="D4076" s="90">
        <v>2958465</v>
      </c>
    </row>
    <row r="4077" spans="1:4" ht="15">
      <c r="A4077" s="73">
        <v>4571</v>
      </c>
      <c r="B4077" s="73" t="s">
        <v>39371</v>
      </c>
      <c r="C4077" s="90">
        <v>32874</v>
      </c>
      <c r="D4077" s="90">
        <v>2958465</v>
      </c>
    </row>
    <row r="4078" spans="1:4" ht="15">
      <c r="A4078" s="73">
        <v>4572</v>
      </c>
      <c r="B4078" s="73" t="s">
        <v>39372</v>
      </c>
      <c r="C4078" s="90">
        <v>32874</v>
      </c>
      <c r="D4078" s="90">
        <v>2958465</v>
      </c>
    </row>
    <row r="4079" spans="1:4" ht="15">
      <c r="A4079" s="73">
        <v>4573</v>
      </c>
      <c r="B4079" s="73" t="s">
        <v>39373</v>
      </c>
      <c r="C4079" s="90">
        <v>32874</v>
      </c>
      <c r="D4079" s="90">
        <v>2958465</v>
      </c>
    </row>
    <row r="4080" spans="1:4" ht="15">
      <c r="A4080" s="73">
        <v>4574</v>
      </c>
      <c r="B4080" s="73" t="s">
        <v>39374</v>
      </c>
      <c r="C4080" s="90">
        <v>32874</v>
      </c>
      <c r="D4080" s="90">
        <v>2958465</v>
      </c>
    </row>
    <row r="4081" spans="1:4" ht="15">
      <c r="A4081" s="73">
        <v>4575</v>
      </c>
      <c r="B4081" s="73" t="s">
        <v>39375</v>
      </c>
      <c r="C4081" s="90">
        <v>32874</v>
      </c>
      <c r="D4081" s="90">
        <v>2958465</v>
      </c>
    </row>
    <row r="4082" spans="1:4" ht="15">
      <c r="A4082" s="73">
        <v>4576</v>
      </c>
      <c r="B4082" s="73" t="s">
        <v>39376</v>
      </c>
      <c r="C4082" s="90">
        <v>32874</v>
      </c>
      <c r="D4082" s="90">
        <v>2958465</v>
      </c>
    </row>
    <row r="4083" spans="1:4" ht="15">
      <c r="A4083" s="73">
        <v>4577</v>
      </c>
      <c r="B4083" s="73" t="s">
        <v>39377</v>
      </c>
      <c r="C4083" s="90">
        <v>32874</v>
      </c>
      <c r="D4083" s="90">
        <v>2958465</v>
      </c>
    </row>
    <row r="4084" spans="1:4" ht="15">
      <c r="A4084" s="73">
        <v>4578</v>
      </c>
      <c r="B4084" s="73" t="s">
        <v>39378</v>
      </c>
      <c r="C4084" s="90">
        <v>32874</v>
      </c>
      <c r="D4084" s="90">
        <v>2958465</v>
      </c>
    </row>
    <row r="4085" spans="1:4" ht="15">
      <c r="A4085" s="73">
        <v>4579</v>
      </c>
      <c r="B4085" s="73" t="s">
        <v>39379</v>
      </c>
      <c r="C4085" s="90">
        <v>32874</v>
      </c>
      <c r="D4085" s="90">
        <v>2958465</v>
      </c>
    </row>
    <row r="4086" spans="1:4" ht="15">
      <c r="A4086" s="73">
        <v>4580</v>
      </c>
      <c r="B4086" s="73" t="s">
        <v>39380</v>
      </c>
      <c r="C4086" s="90">
        <v>32874</v>
      </c>
      <c r="D4086" s="90">
        <v>2958465</v>
      </c>
    </row>
    <row r="4087" spans="1:4" ht="15">
      <c r="A4087" s="73">
        <v>4581</v>
      </c>
      <c r="B4087" s="73" t="s">
        <v>39381</v>
      </c>
      <c r="C4087" s="90">
        <v>32874</v>
      </c>
      <c r="D4087" s="90">
        <v>2958465</v>
      </c>
    </row>
    <row r="4088" spans="1:4" ht="15">
      <c r="A4088" s="73">
        <v>4582</v>
      </c>
      <c r="B4088" s="73" t="s">
        <v>39382</v>
      </c>
      <c r="C4088" s="90">
        <v>32874</v>
      </c>
      <c r="D4088" s="90">
        <v>2958465</v>
      </c>
    </row>
    <row r="4089" spans="1:4" ht="15">
      <c r="A4089" s="73">
        <v>4583</v>
      </c>
      <c r="B4089" s="73" t="s">
        <v>39383</v>
      </c>
      <c r="C4089" s="90">
        <v>32874</v>
      </c>
      <c r="D4089" s="90">
        <v>2958465</v>
      </c>
    </row>
    <row r="4090" spans="1:4" ht="15">
      <c r="A4090" s="73">
        <v>4584</v>
      </c>
      <c r="B4090" s="73" t="s">
        <v>39384</v>
      </c>
      <c r="C4090" s="90">
        <v>32874</v>
      </c>
      <c r="D4090" s="90">
        <v>2958465</v>
      </c>
    </row>
    <row r="4091" spans="1:4" ht="15">
      <c r="A4091" s="73">
        <v>4585</v>
      </c>
      <c r="B4091" s="73" t="s">
        <v>39385</v>
      </c>
      <c r="C4091" s="90">
        <v>32874</v>
      </c>
      <c r="D4091" s="90">
        <v>2958465</v>
      </c>
    </row>
    <row r="4092" spans="1:4" ht="15">
      <c r="A4092" s="73">
        <v>4586</v>
      </c>
      <c r="B4092" s="73" t="s">
        <v>39386</v>
      </c>
      <c r="C4092" s="90">
        <v>32874</v>
      </c>
      <c r="D4092" s="90">
        <v>2958465</v>
      </c>
    </row>
    <row r="4093" spans="1:4" ht="15">
      <c r="A4093" s="73">
        <v>4587</v>
      </c>
      <c r="B4093" s="73" t="s">
        <v>39387</v>
      </c>
      <c r="C4093" s="90">
        <v>32874</v>
      </c>
      <c r="D4093" s="90">
        <v>2958465</v>
      </c>
    </row>
    <row r="4094" spans="1:4" ht="15">
      <c r="A4094" s="73">
        <v>4588</v>
      </c>
      <c r="B4094" s="73" t="s">
        <v>39388</v>
      </c>
      <c r="C4094" s="90">
        <v>32874</v>
      </c>
      <c r="D4094" s="90">
        <v>2958465</v>
      </c>
    </row>
    <row r="4095" spans="1:4" ht="15">
      <c r="A4095" s="73">
        <v>4589</v>
      </c>
      <c r="B4095" s="73" t="s">
        <v>39389</v>
      </c>
      <c r="C4095" s="90">
        <v>32874</v>
      </c>
      <c r="D4095" s="90">
        <v>2958465</v>
      </c>
    </row>
    <row r="4096" spans="1:4" ht="15">
      <c r="A4096" s="73">
        <v>4590</v>
      </c>
      <c r="B4096" s="73" t="s">
        <v>39390</v>
      </c>
      <c r="C4096" s="90">
        <v>32874</v>
      </c>
      <c r="D4096" s="90">
        <v>2958465</v>
      </c>
    </row>
    <row r="4097" spans="1:4" ht="15">
      <c r="A4097" s="73">
        <v>4591</v>
      </c>
      <c r="B4097" s="73" t="s">
        <v>39391</v>
      </c>
      <c r="C4097" s="90">
        <v>32874</v>
      </c>
      <c r="D4097" s="90">
        <v>2958465</v>
      </c>
    </row>
    <row r="4098" spans="1:4" ht="15">
      <c r="A4098" s="73">
        <v>4592</v>
      </c>
      <c r="B4098" s="73" t="s">
        <v>39392</v>
      </c>
      <c r="C4098" s="90">
        <v>32874</v>
      </c>
      <c r="D4098" s="90">
        <v>2958465</v>
      </c>
    </row>
    <row r="4099" spans="1:4" ht="15">
      <c r="A4099" s="73">
        <v>4593</v>
      </c>
      <c r="B4099" s="73" t="s">
        <v>39393</v>
      </c>
      <c r="C4099" s="90">
        <v>32874</v>
      </c>
      <c r="D4099" s="90">
        <v>2958465</v>
      </c>
    </row>
    <row r="4100" spans="1:4" ht="15">
      <c r="A4100" s="73">
        <v>4594</v>
      </c>
      <c r="B4100" s="73" t="s">
        <v>39394</v>
      </c>
      <c r="C4100" s="90">
        <v>32874</v>
      </c>
      <c r="D4100" s="90">
        <v>2958465</v>
      </c>
    </row>
    <row r="4101" spans="1:4" ht="15">
      <c r="A4101" s="73">
        <v>4595</v>
      </c>
      <c r="B4101" s="73" t="s">
        <v>39395</v>
      </c>
      <c r="C4101" s="90">
        <v>32874</v>
      </c>
      <c r="D4101" s="90">
        <v>2958465</v>
      </c>
    </row>
    <row r="4102" spans="1:4" ht="15">
      <c r="A4102" s="73">
        <v>4596</v>
      </c>
      <c r="B4102" s="73" t="s">
        <v>39396</v>
      </c>
      <c r="C4102" s="90">
        <v>32874</v>
      </c>
      <c r="D4102" s="90">
        <v>2958465</v>
      </c>
    </row>
    <row r="4103" spans="1:4" ht="15">
      <c r="A4103" s="73">
        <v>4597</v>
      </c>
      <c r="B4103" s="73" t="s">
        <v>39397</v>
      </c>
      <c r="C4103" s="90">
        <v>32874</v>
      </c>
      <c r="D4103" s="90">
        <v>2958465</v>
      </c>
    </row>
    <row r="4104" spans="1:4" ht="15">
      <c r="A4104" s="73">
        <v>4598</v>
      </c>
      <c r="B4104" s="73" t="s">
        <v>39398</v>
      </c>
      <c r="C4104" s="90">
        <v>32874</v>
      </c>
      <c r="D4104" s="90">
        <v>2958465</v>
      </c>
    </row>
    <row r="4105" spans="1:4" ht="15">
      <c r="A4105" s="73">
        <v>4599</v>
      </c>
      <c r="B4105" s="73" t="s">
        <v>39399</v>
      </c>
      <c r="C4105" s="90">
        <v>32874</v>
      </c>
      <c r="D4105" s="90">
        <v>2958465</v>
      </c>
    </row>
    <row r="4106" spans="1:4" ht="15">
      <c r="A4106" s="73">
        <v>4600</v>
      </c>
      <c r="B4106" s="73" t="s">
        <v>39400</v>
      </c>
      <c r="C4106" s="90">
        <v>32874</v>
      </c>
      <c r="D4106" s="90">
        <v>2958465</v>
      </c>
    </row>
    <row r="4107" spans="1:4" ht="15">
      <c r="A4107" s="73">
        <v>4601</v>
      </c>
      <c r="B4107" s="73" t="s">
        <v>39401</v>
      </c>
      <c r="C4107" s="90">
        <v>32874</v>
      </c>
      <c r="D4107" s="90">
        <v>2958465</v>
      </c>
    </row>
    <row r="4108" spans="1:4" ht="15">
      <c r="A4108" s="73">
        <v>4602</v>
      </c>
      <c r="B4108" s="73" t="s">
        <v>39402</v>
      </c>
      <c r="C4108" s="90">
        <v>32874</v>
      </c>
      <c r="D4108" s="90">
        <v>2958465</v>
      </c>
    </row>
    <row r="4109" spans="1:4" ht="15">
      <c r="A4109" s="73">
        <v>4603</v>
      </c>
      <c r="B4109" s="73" t="s">
        <v>39403</v>
      </c>
      <c r="C4109" s="90">
        <v>32874</v>
      </c>
      <c r="D4109" s="90">
        <v>2958465</v>
      </c>
    </row>
    <row r="4110" spans="1:4" ht="15">
      <c r="A4110" s="73">
        <v>4604</v>
      </c>
      <c r="B4110" s="73" t="s">
        <v>39404</v>
      </c>
      <c r="C4110" s="90">
        <v>32874</v>
      </c>
      <c r="D4110" s="90">
        <v>2958465</v>
      </c>
    </row>
    <row r="4111" spans="1:4" ht="15">
      <c r="A4111" s="73">
        <v>4605</v>
      </c>
      <c r="B4111" s="73" t="s">
        <v>39405</v>
      </c>
      <c r="C4111" s="90">
        <v>32874</v>
      </c>
      <c r="D4111" s="90">
        <v>2958465</v>
      </c>
    </row>
    <row r="4112" spans="1:4" ht="15">
      <c r="A4112" s="73">
        <v>4606</v>
      </c>
      <c r="B4112" s="73" t="s">
        <v>39406</v>
      </c>
      <c r="C4112" s="90">
        <v>32874</v>
      </c>
      <c r="D4112" s="90">
        <v>2958465</v>
      </c>
    </row>
    <row r="4113" spans="1:4" ht="15">
      <c r="A4113" s="73">
        <v>4607</v>
      </c>
      <c r="B4113" s="73" t="s">
        <v>39407</v>
      </c>
      <c r="C4113" s="90">
        <v>32874</v>
      </c>
      <c r="D4113" s="90">
        <v>2958465</v>
      </c>
    </row>
    <row r="4114" spans="1:4" ht="15">
      <c r="A4114" s="73">
        <v>4608</v>
      </c>
      <c r="B4114" s="73" t="s">
        <v>39408</v>
      </c>
      <c r="C4114" s="90">
        <v>32874</v>
      </c>
      <c r="D4114" s="90">
        <v>2958465</v>
      </c>
    </row>
    <row r="4115" spans="1:4" ht="15">
      <c r="A4115" s="73">
        <v>4609</v>
      </c>
      <c r="B4115" s="73" t="s">
        <v>39409</v>
      </c>
      <c r="C4115" s="90">
        <v>32874</v>
      </c>
      <c r="D4115" s="90">
        <v>2958465</v>
      </c>
    </row>
    <row r="4116" spans="1:4" ht="15">
      <c r="A4116" s="73">
        <v>4610</v>
      </c>
      <c r="B4116" s="73" t="s">
        <v>39410</v>
      </c>
      <c r="C4116" s="90">
        <v>32874</v>
      </c>
      <c r="D4116" s="90">
        <v>2958465</v>
      </c>
    </row>
    <row r="4117" spans="1:4" ht="15">
      <c r="A4117" s="73">
        <v>4611</v>
      </c>
      <c r="B4117" s="73" t="s">
        <v>39411</v>
      </c>
      <c r="C4117" s="90">
        <v>32874</v>
      </c>
      <c r="D4117" s="90">
        <v>2958465</v>
      </c>
    </row>
    <row r="4118" spans="1:4" ht="15">
      <c r="A4118" s="73">
        <v>4612</v>
      </c>
      <c r="B4118" s="73" t="s">
        <v>39412</v>
      </c>
      <c r="C4118" s="90">
        <v>32874</v>
      </c>
      <c r="D4118" s="90">
        <v>2958465</v>
      </c>
    </row>
    <row r="4119" spans="1:4" ht="15">
      <c r="A4119" s="73">
        <v>4613</v>
      </c>
      <c r="B4119" s="73" t="s">
        <v>39413</v>
      </c>
      <c r="C4119" s="90">
        <v>32874</v>
      </c>
      <c r="D4119" s="90">
        <v>2958465</v>
      </c>
    </row>
    <row r="4120" spans="1:4" ht="15">
      <c r="A4120" s="73">
        <v>4614</v>
      </c>
      <c r="B4120" s="73" t="s">
        <v>39414</v>
      </c>
      <c r="C4120" s="90">
        <v>32874</v>
      </c>
      <c r="D4120" s="90">
        <v>2958465</v>
      </c>
    </row>
    <row r="4121" spans="1:4" ht="15">
      <c r="A4121" s="73">
        <v>4615</v>
      </c>
      <c r="B4121" s="73" t="s">
        <v>39415</v>
      </c>
      <c r="C4121" s="90">
        <v>32874</v>
      </c>
      <c r="D4121" s="90">
        <v>2958465</v>
      </c>
    </row>
    <row r="4122" spans="1:4" ht="15">
      <c r="A4122" s="73">
        <v>4616</v>
      </c>
      <c r="B4122" s="73" t="s">
        <v>39416</v>
      </c>
      <c r="C4122" s="90">
        <v>32874</v>
      </c>
      <c r="D4122" s="90">
        <v>2958465</v>
      </c>
    </row>
    <row r="4123" spans="1:4" ht="15">
      <c r="A4123" s="73">
        <v>4617</v>
      </c>
      <c r="B4123" s="73" t="s">
        <v>39417</v>
      </c>
      <c r="C4123" s="90">
        <v>32874</v>
      </c>
      <c r="D4123" s="90">
        <v>2958465</v>
      </c>
    </row>
    <row r="4124" spans="1:4" ht="15">
      <c r="A4124" s="73">
        <v>4618</v>
      </c>
      <c r="B4124" s="73" t="s">
        <v>39418</v>
      </c>
      <c r="C4124" s="90">
        <v>32874</v>
      </c>
      <c r="D4124" s="90">
        <v>2958465</v>
      </c>
    </row>
    <row r="4125" spans="1:4" ht="15">
      <c r="A4125" s="73">
        <v>4619</v>
      </c>
      <c r="B4125" s="73" t="s">
        <v>39419</v>
      </c>
      <c r="C4125" s="90">
        <v>32874</v>
      </c>
      <c r="D4125" s="90">
        <v>2958465</v>
      </c>
    </row>
    <row r="4126" spans="1:4" ht="15">
      <c r="A4126" s="73">
        <v>4620</v>
      </c>
      <c r="B4126" s="73" t="s">
        <v>39420</v>
      </c>
      <c r="C4126" s="90">
        <v>32874</v>
      </c>
      <c r="D4126" s="90">
        <v>2958465</v>
      </c>
    </row>
    <row r="4127" spans="1:4" ht="15">
      <c r="A4127" s="73">
        <v>4621</v>
      </c>
      <c r="B4127" s="73" t="s">
        <v>39421</v>
      </c>
      <c r="C4127" s="90">
        <v>32874</v>
      </c>
      <c r="D4127" s="90">
        <v>2958465</v>
      </c>
    </row>
    <row r="4128" spans="1:4" ht="15">
      <c r="A4128" s="73">
        <v>4622</v>
      </c>
      <c r="B4128" s="73" t="s">
        <v>39422</v>
      </c>
      <c r="C4128" s="90">
        <v>32874</v>
      </c>
      <c r="D4128" s="90">
        <v>2958465</v>
      </c>
    </row>
    <row r="4129" spans="1:4" ht="15">
      <c r="A4129" s="73">
        <v>4623</v>
      </c>
      <c r="B4129" s="73" t="s">
        <v>39423</v>
      </c>
      <c r="C4129" s="90">
        <v>32874</v>
      </c>
      <c r="D4129" s="90">
        <v>2958465</v>
      </c>
    </row>
    <row r="4130" spans="1:4" ht="15">
      <c r="A4130" s="73">
        <v>4624</v>
      </c>
      <c r="B4130" s="73" t="s">
        <v>39424</v>
      </c>
      <c r="C4130" s="90">
        <v>32874</v>
      </c>
      <c r="D4130" s="90">
        <v>2958465</v>
      </c>
    </row>
    <row r="4131" spans="1:4" ht="15">
      <c r="A4131" s="73">
        <v>4625</v>
      </c>
      <c r="B4131" s="73" t="s">
        <v>39425</v>
      </c>
      <c r="C4131" s="90">
        <v>32874</v>
      </c>
      <c r="D4131" s="90">
        <v>2958465</v>
      </c>
    </row>
    <row r="4132" spans="1:4" ht="15">
      <c r="A4132" s="73">
        <v>4626</v>
      </c>
      <c r="B4132" s="73" t="s">
        <v>39426</v>
      </c>
      <c r="C4132" s="90">
        <v>32874</v>
      </c>
      <c r="D4132" s="90">
        <v>2958465</v>
      </c>
    </row>
    <row r="4133" spans="1:4" ht="15">
      <c r="A4133" s="73">
        <v>4627</v>
      </c>
      <c r="B4133" s="73" t="s">
        <v>39427</v>
      </c>
      <c r="C4133" s="90">
        <v>32874</v>
      </c>
      <c r="D4133" s="90">
        <v>2958465</v>
      </c>
    </row>
    <row r="4134" spans="1:4" ht="15">
      <c r="A4134" s="73">
        <v>4628</v>
      </c>
      <c r="B4134" s="73" t="s">
        <v>39428</v>
      </c>
      <c r="C4134" s="90">
        <v>32874</v>
      </c>
      <c r="D4134" s="90">
        <v>2958465</v>
      </c>
    </row>
    <row r="4135" spans="1:4" ht="15">
      <c r="A4135" s="73">
        <v>4629</v>
      </c>
      <c r="B4135" s="73" t="s">
        <v>39429</v>
      </c>
      <c r="C4135" s="90">
        <v>32874</v>
      </c>
      <c r="D4135" s="90">
        <v>2958465</v>
      </c>
    </row>
    <row r="4136" spans="1:4" ht="15">
      <c r="A4136" s="73">
        <v>4630</v>
      </c>
      <c r="B4136" s="73" t="s">
        <v>39430</v>
      </c>
      <c r="C4136" s="90">
        <v>32874</v>
      </c>
      <c r="D4136" s="90">
        <v>2958465</v>
      </c>
    </row>
    <row r="4137" spans="1:4" ht="15">
      <c r="A4137" s="73">
        <v>4631</v>
      </c>
      <c r="B4137" s="73" t="s">
        <v>39431</v>
      </c>
      <c r="C4137" s="90">
        <v>32874</v>
      </c>
      <c r="D4137" s="90">
        <v>2958465</v>
      </c>
    </row>
    <row r="4138" spans="1:4" ht="15">
      <c r="A4138" s="73">
        <v>4632</v>
      </c>
      <c r="B4138" s="73" t="s">
        <v>39432</v>
      </c>
      <c r="C4138" s="90">
        <v>32874</v>
      </c>
      <c r="D4138" s="90">
        <v>2958465</v>
      </c>
    </row>
    <row r="4139" spans="1:4" ht="15">
      <c r="A4139" s="73">
        <v>4633</v>
      </c>
      <c r="B4139" s="73" t="s">
        <v>39433</v>
      </c>
      <c r="C4139" s="90">
        <v>32874</v>
      </c>
      <c r="D4139" s="90">
        <v>2958465</v>
      </c>
    </row>
    <row r="4140" spans="1:4" ht="15">
      <c r="A4140" s="73">
        <v>4634</v>
      </c>
      <c r="B4140" s="73" t="s">
        <v>39434</v>
      </c>
      <c r="C4140" s="90">
        <v>32874</v>
      </c>
      <c r="D4140" s="90">
        <v>2958465</v>
      </c>
    </row>
    <row r="4141" spans="1:4" ht="15">
      <c r="A4141" s="73">
        <v>4635</v>
      </c>
      <c r="B4141" s="73" t="s">
        <v>39435</v>
      </c>
      <c r="C4141" s="90">
        <v>32874</v>
      </c>
      <c r="D4141" s="90">
        <v>2958465</v>
      </c>
    </row>
    <row r="4142" spans="1:4" ht="15">
      <c r="A4142" s="73">
        <v>4636</v>
      </c>
      <c r="B4142" s="73" t="s">
        <v>39436</v>
      </c>
      <c r="C4142" s="90">
        <v>32874</v>
      </c>
      <c r="D4142" s="90">
        <v>2958465</v>
      </c>
    </row>
    <row r="4143" spans="1:4" ht="15">
      <c r="A4143" s="73">
        <v>4637</v>
      </c>
      <c r="B4143" s="73" t="s">
        <v>39437</v>
      </c>
      <c r="C4143" s="90">
        <v>32874</v>
      </c>
      <c r="D4143" s="90">
        <v>2958465</v>
      </c>
    </row>
    <row r="4144" spans="1:4" ht="15">
      <c r="A4144" s="73">
        <v>4638</v>
      </c>
      <c r="B4144" s="73" t="s">
        <v>39438</v>
      </c>
      <c r="C4144" s="90">
        <v>32874</v>
      </c>
      <c r="D4144" s="90">
        <v>2958465</v>
      </c>
    </row>
    <row r="4145" spans="1:4" ht="15">
      <c r="A4145" s="73">
        <v>4639</v>
      </c>
      <c r="B4145" s="73" t="s">
        <v>39439</v>
      </c>
      <c r="C4145" s="90">
        <v>32874</v>
      </c>
      <c r="D4145" s="90">
        <v>2958465</v>
      </c>
    </row>
    <row r="4146" spans="1:4" ht="15">
      <c r="A4146" s="73">
        <v>4640</v>
      </c>
      <c r="B4146" s="73" t="s">
        <v>39440</v>
      </c>
      <c r="C4146" s="90">
        <v>32874</v>
      </c>
      <c r="D4146" s="90">
        <v>2958465</v>
      </c>
    </row>
    <row r="4147" spans="1:4" ht="15">
      <c r="A4147" s="73">
        <v>4641</v>
      </c>
      <c r="B4147" s="73" t="s">
        <v>39441</v>
      </c>
      <c r="C4147" s="90">
        <v>32874</v>
      </c>
      <c r="D4147" s="90">
        <v>2958465</v>
      </c>
    </row>
    <row r="4148" spans="1:4" ht="15">
      <c r="A4148" s="73">
        <v>4642</v>
      </c>
      <c r="B4148" s="73" t="s">
        <v>39442</v>
      </c>
      <c r="C4148" s="90">
        <v>32874</v>
      </c>
      <c r="D4148" s="90">
        <v>2958465</v>
      </c>
    </row>
    <row r="4149" spans="1:4" ht="15">
      <c r="A4149" s="73">
        <v>4643</v>
      </c>
      <c r="B4149" s="73" t="s">
        <v>39443</v>
      </c>
      <c r="C4149" s="90">
        <v>32874</v>
      </c>
      <c r="D4149" s="90">
        <v>2958465</v>
      </c>
    </row>
    <row r="4150" spans="1:4" ht="15">
      <c r="A4150" s="73">
        <v>4644</v>
      </c>
      <c r="B4150" s="73" t="s">
        <v>39444</v>
      </c>
      <c r="C4150" s="90">
        <v>32874</v>
      </c>
      <c r="D4150" s="90">
        <v>2958465</v>
      </c>
    </row>
    <row r="4151" spans="1:4" ht="15">
      <c r="A4151" s="73">
        <v>4645</v>
      </c>
      <c r="B4151" s="73" t="s">
        <v>39445</v>
      </c>
      <c r="C4151" s="90">
        <v>32874</v>
      </c>
      <c r="D4151" s="90">
        <v>2958465</v>
      </c>
    </row>
    <row r="4152" spans="1:4" ht="15">
      <c r="A4152" s="73">
        <v>4646</v>
      </c>
      <c r="B4152" s="73" t="s">
        <v>39446</v>
      </c>
      <c r="C4152" s="90">
        <v>32874</v>
      </c>
      <c r="D4152" s="90">
        <v>2958465</v>
      </c>
    </row>
    <row r="4153" spans="1:4" ht="15">
      <c r="A4153" s="73">
        <v>4647</v>
      </c>
      <c r="B4153" s="73" t="s">
        <v>39447</v>
      </c>
      <c r="C4153" s="90">
        <v>32874</v>
      </c>
      <c r="D4153" s="90">
        <v>2958465</v>
      </c>
    </row>
    <row r="4154" spans="1:4" ht="15">
      <c r="A4154" s="73">
        <v>4648</v>
      </c>
      <c r="B4154" s="73" t="s">
        <v>39448</v>
      </c>
      <c r="C4154" s="90">
        <v>32874</v>
      </c>
      <c r="D4154" s="90">
        <v>2958465</v>
      </c>
    </row>
    <row r="4155" spans="1:4" ht="15">
      <c r="A4155" s="73">
        <v>4649</v>
      </c>
      <c r="B4155" s="73" t="s">
        <v>39449</v>
      </c>
      <c r="C4155" s="90">
        <v>32874</v>
      </c>
      <c r="D4155" s="90">
        <v>2958465</v>
      </c>
    </row>
    <row r="4156" spans="1:4" ht="15">
      <c r="A4156" s="73">
        <v>4650</v>
      </c>
      <c r="B4156" s="73" t="s">
        <v>39450</v>
      </c>
      <c r="C4156" s="90">
        <v>32874</v>
      </c>
      <c r="D4156" s="90">
        <v>2958465</v>
      </c>
    </row>
    <row r="4157" spans="1:4" ht="15">
      <c r="A4157" s="73">
        <v>4651</v>
      </c>
      <c r="B4157" s="73" t="s">
        <v>39451</v>
      </c>
      <c r="C4157" s="90">
        <v>32874</v>
      </c>
      <c r="D4157" s="90">
        <v>2958465</v>
      </c>
    </row>
    <row r="4158" spans="1:4" ht="15">
      <c r="A4158" s="73">
        <v>4652</v>
      </c>
      <c r="B4158" s="73" t="s">
        <v>39452</v>
      </c>
      <c r="C4158" s="90">
        <v>32874</v>
      </c>
      <c r="D4158" s="90">
        <v>2958465</v>
      </c>
    </row>
    <row r="4159" spans="1:4" ht="15">
      <c r="A4159" s="73">
        <v>4653</v>
      </c>
      <c r="B4159" s="73" t="s">
        <v>39453</v>
      </c>
      <c r="C4159" s="90">
        <v>32874</v>
      </c>
      <c r="D4159" s="90">
        <v>2958465</v>
      </c>
    </row>
    <row r="4160" spans="1:4" ht="15">
      <c r="A4160" s="73">
        <v>4654</v>
      </c>
      <c r="B4160" s="73" t="s">
        <v>39454</v>
      </c>
      <c r="C4160" s="90">
        <v>32874</v>
      </c>
      <c r="D4160" s="90">
        <v>2958465</v>
      </c>
    </row>
    <row r="4161" spans="1:4" ht="15">
      <c r="A4161" s="73">
        <v>4655</v>
      </c>
      <c r="B4161" s="73" t="s">
        <v>39455</v>
      </c>
      <c r="C4161" s="90">
        <v>32874</v>
      </c>
      <c r="D4161" s="90">
        <v>2958465</v>
      </c>
    </row>
    <row r="4162" spans="1:4" ht="15">
      <c r="A4162" s="73">
        <v>4656</v>
      </c>
      <c r="B4162" s="73" t="s">
        <v>39456</v>
      </c>
      <c r="C4162" s="90">
        <v>32874</v>
      </c>
      <c r="D4162" s="90">
        <v>2958465</v>
      </c>
    </row>
    <row r="4163" spans="1:4" ht="15">
      <c r="A4163" s="73">
        <v>4657</v>
      </c>
      <c r="B4163" s="73" t="s">
        <v>39457</v>
      </c>
      <c r="C4163" s="90">
        <v>32874</v>
      </c>
      <c r="D4163" s="90">
        <v>2958465</v>
      </c>
    </row>
    <row r="4164" spans="1:4" ht="15">
      <c r="A4164" s="73">
        <v>4658</v>
      </c>
      <c r="B4164" s="73" t="s">
        <v>39458</v>
      </c>
      <c r="C4164" s="90">
        <v>32874</v>
      </c>
      <c r="D4164" s="90">
        <v>2958465</v>
      </c>
    </row>
    <row r="4165" spans="1:4" ht="15">
      <c r="A4165" s="73">
        <v>4659</v>
      </c>
      <c r="B4165" s="73" t="s">
        <v>39459</v>
      </c>
      <c r="C4165" s="90">
        <v>32874</v>
      </c>
      <c r="D4165" s="90">
        <v>2958465</v>
      </c>
    </row>
    <row r="4166" spans="1:4" ht="15">
      <c r="A4166" s="73">
        <v>4660</v>
      </c>
      <c r="B4166" s="73" t="s">
        <v>39460</v>
      </c>
      <c r="C4166" s="90">
        <v>32874</v>
      </c>
      <c r="D4166" s="90">
        <v>2958465</v>
      </c>
    </row>
    <row r="4167" spans="1:4" ht="15">
      <c r="A4167" s="73">
        <v>4661</v>
      </c>
      <c r="B4167" s="73" t="s">
        <v>39461</v>
      </c>
      <c r="C4167" s="90">
        <v>32874</v>
      </c>
      <c r="D4167" s="90">
        <v>2958465</v>
      </c>
    </row>
    <row r="4168" spans="1:4" ht="15">
      <c r="A4168" s="73">
        <v>4662</v>
      </c>
      <c r="B4168" s="73" t="s">
        <v>39462</v>
      </c>
      <c r="C4168" s="90">
        <v>32874</v>
      </c>
      <c r="D4168" s="90">
        <v>2958465</v>
      </c>
    </row>
    <row r="4169" spans="1:4" ht="15">
      <c r="A4169" s="73">
        <v>4663</v>
      </c>
      <c r="B4169" s="73" t="s">
        <v>39463</v>
      </c>
      <c r="C4169" s="90">
        <v>32874</v>
      </c>
      <c r="D4169" s="90">
        <v>2958465</v>
      </c>
    </row>
    <row r="4170" spans="1:4" ht="15">
      <c r="A4170" s="73">
        <v>4664</v>
      </c>
      <c r="B4170" s="73" t="s">
        <v>39464</v>
      </c>
      <c r="C4170" s="90">
        <v>32874</v>
      </c>
      <c r="D4170" s="90">
        <v>2958465</v>
      </c>
    </row>
    <row r="4171" spans="1:4" ht="15">
      <c r="A4171" s="73">
        <v>4665</v>
      </c>
      <c r="B4171" s="73" t="s">
        <v>39465</v>
      </c>
      <c r="C4171" s="90">
        <v>32874</v>
      </c>
      <c r="D4171" s="90">
        <v>2958465</v>
      </c>
    </row>
    <row r="4172" spans="1:4" ht="15">
      <c r="A4172" s="73">
        <v>4666</v>
      </c>
      <c r="B4172" s="73" t="s">
        <v>39466</v>
      </c>
      <c r="C4172" s="90">
        <v>32874</v>
      </c>
      <c r="D4172" s="90">
        <v>2958465</v>
      </c>
    </row>
    <row r="4173" spans="1:4" ht="15">
      <c r="A4173" s="73">
        <v>4667</v>
      </c>
      <c r="B4173" s="73" t="s">
        <v>133</v>
      </c>
      <c r="C4173" s="90">
        <v>32874</v>
      </c>
      <c r="D4173" s="90">
        <v>2958465</v>
      </c>
    </row>
    <row r="4174" spans="1:4" ht="15">
      <c r="A4174" s="73">
        <v>4668</v>
      </c>
      <c r="B4174" s="73" t="s">
        <v>39467</v>
      </c>
      <c r="C4174" s="90">
        <v>32874</v>
      </c>
      <c r="D4174" s="90">
        <v>2958465</v>
      </c>
    </row>
    <row r="4175" spans="1:4" ht="15">
      <c r="A4175" s="73">
        <v>4669</v>
      </c>
      <c r="B4175" s="73" t="s">
        <v>2216</v>
      </c>
      <c r="C4175" s="90">
        <v>32874</v>
      </c>
      <c r="D4175" s="90">
        <v>2958465</v>
      </c>
    </row>
    <row r="4176" spans="1:4" ht="15">
      <c r="A4176" s="73">
        <v>4670</v>
      </c>
      <c r="B4176" s="73" t="s">
        <v>39468</v>
      </c>
      <c r="C4176" s="90">
        <v>32874</v>
      </c>
      <c r="D4176" s="90">
        <v>2958465</v>
      </c>
    </row>
    <row r="4177" spans="1:4" ht="15">
      <c r="A4177" s="73">
        <v>4671</v>
      </c>
      <c r="B4177" s="73" t="s">
        <v>39469</v>
      </c>
      <c r="C4177" s="90">
        <v>32874</v>
      </c>
      <c r="D4177" s="90">
        <v>2958465</v>
      </c>
    </row>
    <row r="4178" spans="1:4" ht="15">
      <c r="A4178" s="73">
        <v>4672</v>
      </c>
      <c r="B4178" s="73" t="s">
        <v>902</v>
      </c>
      <c r="C4178" s="90">
        <v>32874</v>
      </c>
      <c r="D4178" s="90">
        <v>2958465</v>
      </c>
    </row>
    <row r="4179" spans="1:4" ht="15">
      <c r="A4179" s="73">
        <v>4673</v>
      </c>
      <c r="B4179" s="73" t="s">
        <v>2206</v>
      </c>
      <c r="C4179" s="90">
        <v>32874</v>
      </c>
      <c r="D4179" s="90">
        <v>2958465</v>
      </c>
    </row>
    <row r="4180" spans="1:4" ht="15">
      <c r="A4180" s="73">
        <v>4674</v>
      </c>
      <c r="B4180" s="73" t="s">
        <v>395</v>
      </c>
      <c r="C4180" s="90">
        <v>32874</v>
      </c>
      <c r="D4180" s="90">
        <v>2958465</v>
      </c>
    </row>
    <row r="4181" spans="1:4" ht="15">
      <c r="A4181" s="73">
        <v>4675</v>
      </c>
      <c r="B4181" s="73" t="s">
        <v>133</v>
      </c>
      <c r="C4181" s="90">
        <v>32874</v>
      </c>
      <c r="D4181" s="90">
        <v>2958465</v>
      </c>
    </row>
    <row r="4182" spans="1:4" ht="15">
      <c r="A4182" s="73">
        <v>4676</v>
      </c>
      <c r="B4182" s="73" t="s">
        <v>313</v>
      </c>
      <c r="C4182" s="90">
        <v>32874</v>
      </c>
      <c r="D4182" s="90">
        <v>2958465</v>
      </c>
    </row>
    <row r="4183" spans="1:4" ht="15">
      <c r="A4183" s="73">
        <v>4677</v>
      </c>
      <c r="B4183" s="73" t="s">
        <v>39470</v>
      </c>
      <c r="C4183" s="90">
        <v>32874</v>
      </c>
      <c r="D4183" s="90">
        <v>2958465</v>
      </c>
    </row>
    <row r="4184" spans="1:4" ht="15">
      <c r="A4184" s="73">
        <v>4678</v>
      </c>
      <c r="B4184" s="73" t="s">
        <v>39471</v>
      </c>
      <c r="C4184" s="90">
        <v>32874</v>
      </c>
      <c r="D4184" s="90">
        <v>2958465</v>
      </c>
    </row>
    <row r="4185" spans="1:4" ht="15">
      <c r="A4185" s="73">
        <v>4679</v>
      </c>
      <c r="B4185" s="73" t="s">
        <v>39472</v>
      </c>
      <c r="C4185" s="90">
        <v>32874</v>
      </c>
      <c r="D4185" s="90">
        <v>2958465</v>
      </c>
    </row>
    <row r="4186" spans="1:4" ht="15">
      <c r="A4186" s="73">
        <v>4680</v>
      </c>
      <c r="B4186" s="73" t="s">
        <v>39473</v>
      </c>
      <c r="C4186" s="90">
        <v>32874</v>
      </c>
      <c r="D4186" s="90">
        <v>2958465</v>
      </c>
    </row>
    <row r="4187" spans="1:4" ht="15">
      <c r="A4187" s="73">
        <v>4681</v>
      </c>
      <c r="B4187" s="73" t="s">
        <v>39474</v>
      </c>
      <c r="C4187" s="90">
        <v>32874</v>
      </c>
      <c r="D4187" s="90">
        <v>2958465</v>
      </c>
    </row>
    <row r="4188" spans="1:4" ht="15">
      <c r="A4188" s="73">
        <v>4682</v>
      </c>
      <c r="B4188" s="73" t="s">
        <v>39475</v>
      </c>
      <c r="C4188" s="90">
        <v>32874</v>
      </c>
      <c r="D4188" s="90">
        <v>2958465</v>
      </c>
    </row>
    <row r="4189" spans="1:4" ht="15">
      <c r="A4189" s="73">
        <v>4683</v>
      </c>
      <c r="B4189" s="73" t="s">
        <v>39476</v>
      </c>
      <c r="C4189" s="90">
        <v>32874</v>
      </c>
      <c r="D4189" s="90">
        <v>2958465</v>
      </c>
    </row>
    <row r="4190" spans="1:4" ht="15">
      <c r="A4190" s="73">
        <v>4684</v>
      </c>
      <c r="B4190" s="73" t="s">
        <v>39477</v>
      </c>
      <c r="C4190" s="90">
        <v>32874</v>
      </c>
      <c r="D4190" s="90">
        <v>2958465</v>
      </c>
    </row>
    <row r="4191" spans="1:4" ht="15">
      <c r="A4191" s="73">
        <v>4685</v>
      </c>
      <c r="B4191" s="73" t="s">
        <v>134</v>
      </c>
      <c r="C4191" s="90">
        <v>32874</v>
      </c>
      <c r="D4191" s="90">
        <v>2958465</v>
      </c>
    </row>
    <row r="4192" spans="1:4" ht="15">
      <c r="A4192" s="73">
        <v>4686</v>
      </c>
      <c r="B4192" s="73" t="s">
        <v>2125</v>
      </c>
      <c r="C4192" s="90">
        <v>32874</v>
      </c>
      <c r="D4192" s="90">
        <v>2958465</v>
      </c>
    </row>
    <row r="4193" spans="1:4" ht="15">
      <c r="A4193" s="73">
        <v>4687</v>
      </c>
      <c r="B4193" s="73" t="s">
        <v>134</v>
      </c>
      <c r="C4193" s="90">
        <v>32874</v>
      </c>
      <c r="D4193" s="90">
        <v>2958465</v>
      </c>
    </row>
    <row r="4194" spans="1:4" ht="15">
      <c r="A4194" s="73">
        <v>4688</v>
      </c>
      <c r="B4194" s="73" t="s">
        <v>39478</v>
      </c>
      <c r="C4194" s="90">
        <v>32874</v>
      </c>
      <c r="D4194" s="90">
        <v>2958465</v>
      </c>
    </row>
    <row r="4195" spans="1:4" ht="15">
      <c r="A4195" s="73">
        <v>4689</v>
      </c>
      <c r="B4195" s="73" t="s">
        <v>39479</v>
      </c>
      <c r="C4195" s="90">
        <v>32874</v>
      </c>
      <c r="D4195" s="90">
        <v>2958465</v>
      </c>
    </row>
    <row r="4196" spans="1:4" ht="15">
      <c r="A4196" s="73">
        <v>4690</v>
      </c>
      <c r="B4196" s="73" t="s">
        <v>2333</v>
      </c>
      <c r="C4196" s="90">
        <v>32874</v>
      </c>
      <c r="D4196" s="90">
        <v>2958465</v>
      </c>
    </row>
    <row r="4197" spans="1:4" ht="15">
      <c r="A4197" s="73">
        <v>4691</v>
      </c>
      <c r="B4197" s="73" t="s">
        <v>39480</v>
      </c>
      <c r="C4197" s="90">
        <v>32874</v>
      </c>
      <c r="D4197" s="90">
        <v>2958465</v>
      </c>
    </row>
    <row r="4198" spans="1:4" ht="15">
      <c r="A4198" s="73">
        <v>4692</v>
      </c>
      <c r="B4198" s="73" t="s">
        <v>2238</v>
      </c>
      <c r="C4198" s="90">
        <v>32874</v>
      </c>
      <c r="D4198" s="90">
        <v>2958465</v>
      </c>
    </row>
    <row r="4199" spans="1:4" ht="15">
      <c r="A4199" s="73">
        <v>4693</v>
      </c>
      <c r="B4199" s="73" t="s">
        <v>2335</v>
      </c>
      <c r="C4199" s="90">
        <v>32874</v>
      </c>
      <c r="D4199" s="90">
        <v>2958465</v>
      </c>
    </row>
    <row r="4200" spans="1:4" ht="15">
      <c r="A4200" s="73">
        <v>4694</v>
      </c>
      <c r="B4200" s="73" t="s">
        <v>830</v>
      </c>
      <c r="C4200" s="90">
        <v>32874</v>
      </c>
      <c r="D4200" s="90">
        <v>2958465</v>
      </c>
    </row>
    <row r="4201" spans="1:4" ht="15">
      <c r="A4201" s="73">
        <v>4695</v>
      </c>
      <c r="B4201" s="73" t="s">
        <v>134</v>
      </c>
      <c r="C4201" s="90">
        <v>32874</v>
      </c>
      <c r="D4201" s="90">
        <v>2958465</v>
      </c>
    </row>
    <row r="4202" spans="1:4" ht="15">
      <c r="A4202" s="73">
        <v>4696</v>
      </c>
      <c r="B4202" s="73" t="s">
        <v>134</v>
      </c>
      <c r="C4202" s="90">
        <v>32874</v>
      </c>
      <c r="D4202" s="90">
        <v>2958465</v>
      </c>
    </row>
    <row r="4203" spans="1:4" ht="15">
      <c r="A4203" s="73">
        <v>4697</v>
      </c>
      <c r="B4203" s="73" t="s">
        <v>39481</v>
      </c>
      <c r="C4203" s="90">
        <v>32874</v>
      </c>
      <c r="D4203" s="90">
        <v>2958465</v>
      </c>
    </row>
    <row r="4204" spans="1:4" ht="15">
      <c r="A4204" s="73">
        <v>4698</v>
      </c>
      <c r="B4204" s="73">
        <v>340</v>
      </c>
      <c r="C4204" s="90">
        <v>32874</v>
      </c>
      <c r="D4204" s="90">
        <v>2958465</v>
      </c>
    </row>
    <row r="4205" spans="1:4" ht="15">
      <c r="A4205" s="73">
        <v>4699</v>
      </c>
      <c r="B4205" s="73" t="s">
        <v>39482</v>
      </c>
      <c r="C4205" s="90">
        <v>32874</v>
      </c>
      <c r="D4205" s="90">
        <v>2958465</v>
      </c>
    </row>
    <row r="4206" spans="1:4" ht="15">
      <c r="A4206" s="73">
        <v>4700</v>
      </c>
      <c r="B4206" s="73" t="s">
        <v>39483</v>
      </c>
      <c r="C4206" s="90">
        <v>32874</v>
      </c>
      <c r="D4206" s="90">
        <v>2958465</v>
      </c>
    </row>
    <row r="4207" spans="1:4" ht="15">
      <c r="A4207" s="73">
        <v>4701</v>
      </c>
      <c r="B4207" s="73" t="s">
        <v>39484</v>
      </c>
      <c r="C4207" s="90">
        <v>32874</v>
      </c>
      <c r="D4207" s="90">
        <v>2958465</v>
      </c>
    </row>
    <row r="4208" spans="1:4" ht="15">
      <c r="A4208" s="73">
        <v>4702</v>
      </c>
      <c r="B4208" s="73" t="s">
        <v>39485</v>
      </c>
      <c r="C4208" s="90">
        <v>32874</v>
      </c>
      <c r="D4208" s="90">
        <v>2958465</v>
      </c>
    </row>
    <row r="4209" spans="1:4" ht="15">
      <c r="A4209" s="73">
        <v>4703</v>
      </c>
      <c r="B4209" s="73" t="s">
        <v>39486</v>
      </c>
      <c r="C4209" s="90">
        <v>32874</v>
      </c>
      <c r="D4209" s="90">
        <v>2958465</v>
      </c>
    </row>
    <row r="4210" spans="1:4" ht="15">
      <c r="A4210" s="73">
        <v>4704</v>
      </c>
      <c r="B4210" s="73" t="s">
        <v>39487</v>
      </c>
      <c r="C4210" s="90">
        <v>32874</v>
      </c>
      <c r="D4210" s="90">
        <v>2958465</v>
      </c>
    </row>
    <row r="4211" spans="1:4" ht="15">
      <c r="A4211" s="73">
        <v>4705</v>
      </c>
      <c r="B4211" s="73" t="s">
        <v>39488</v>
      </c>
      <c r="C4211" s="90">
        <v>32874</v>
      </c>
      <c r="D4211" s="90">
        <v>2958465</v>
      </c>
    </row>
    <row r="4212" spans="1:4" ht="15">
      <c r="A4212" s="73">
        <v>4706</v>
      </c>
      <c r="B4212" s="73" t="s">
        <v>2219</v>
      </c>
      <c r="C4212" s="90">
        <v>32874</v>
      </c>
      <c r="D4212" s="90">
        <v>2958465</v>
      </c>
    </row>
    <row r="4213" spans="1:4" ht="15">
      <c r="A4213" s="73">
        <v>4707</v>
      </c>
      <c r="B4213" s="73" t="s">
        <v>39489</v>
      </c>
      <c r="C4213" s="90">
        <v>32874</v>
      </c>
      <c r="D4213" s="90">
        <v>2958465</v>
      </c>
    </row>
    <row r="4214" spans="1:4" ht="15">
      <c r="A4214" s="73">
        <v>4708</v>
      </c>
      <c r="B4214" s="73" t="s">
        <v>39490</v>
      </c>
      <c r="C4214" s="90">
        <v>32874</v>
      </c>
      <c r="D4214" s="90">
        <v>2958465</v>
      </c>
    </row>
    <row r="4215" spans="1:4" ht="15">
      <c r="A4215" s="73">
        <v>4709</v>
      </c>
      <c r="B4215" s="73" t="s">
        <v>39491</v>
      </c>
      <c r="C4215" s="90">
        <v>32874</v>
      </c>
      <c r="D4215" s="90">
        <v>2958465</v>
      </c>
    </row>
    <row r="4216" spans="1:4" ht="15">
      <c r="A4216" s="73">
        <v>4710</v>
      </c>
      <c r="B4216" s="73" t="s">
        <v>39492</v>
      </c>
      <c r="C4216" s="90">
        <v>32874</v>
      </c>
      <c r="D4216" s="90">
        <v>2958465</v>
      </c>
    </row>
    <row r="4217" spans="1:4" ht="15">
      <c r="A4217" s="73">
        <v>4711</v>
      </c>
      <c r="B4217" s="73" t="s">
        <v>453</v>
      </c>
      <c r="C4217" s="90">
        <v>32874</v>
      </c>
      <c r="D4217" s="90">
        <v>2958465</v>
      </c>
    </row>
    <row r="4218" spans="1:4" ht="15">
      <c r="A4218" s="73">
        <v>4712</v>
      </c>
      <c r="B4218" s="73" t="s">
        <v>39493</v>
      </c>
      <c r="C4218" s="90">
        <v>32874</v>
      </c>
      <c r="D4218" s="90">
        <v>2958465</v>
      </c>
    </row>
    <row r="4219" spans="1:4" ht="15">
      <c r="A4219" s="73">
        <v>4713</v>
      </c>
      <c r="B4219" s="73" t="s">
        <v>39494</v>
      </c>
      <c r="C4219" s="90">
        <v>32874</v>
      </c>
      <c r="D4219" s="90">
        <v>2958465</v>
      </c>
    </row>
    <row r="4220" spans="1:4" ht="15">
      <c r="A4220" s="73">
        <v>4714</v>
      </c>
      <c r="B4220" s="73" t="s">
        <v>39495</v>
      </c>
      <c r="C4220" s="90">
        <v>32874</v>
      </c>
      <c r="D4220" s="90">
        <v>2958465</v>
      </c>
    </row>
    <row r="4221" spans="1:4" ht="15">
      <c r="A4221" s="73">
        <v>4715</v>
      </c>
      <c r="B4221" s="73" t="s">
        <v>2217</v>
      </c>
      <c r="C4221" s="90">
        <v>32874</v>
      </c>
      <c r="D4221" s="90">
        <v>2958465</v>
      </c>
    </row>
    <row r="4222" spans="1:4" ht="15">
      <c r="A4222" s="73">
        <v>4716</v>
      </c>
      <c r="B4222" s="73" t="s">
        <v>39496</v>
      </c>
      <c r="C4222" s="90">
        <v>32874</v>
      </c>
      <c r="D4222" s="90">
        <v>2958465</v>
      </c>
    </row>
    <row r="4223" spans="1:4" ht="15">
      <c r="A4223" s="73">
        <v>4717</v>
      </c>
      <c r="B4223" s="73" t="s">
        <v>2109</v>
      </c>
      <c r="C4223" s="90">
        <v>32874</v>
      </c>
      <c r="D4223" s="90">
        <v>2958465</v>
      </c>
    </row>
    <row r="4224" spans="1:4" ht="15">
      <c r="A4224" s="73">
        <v>4718</v>
      </c>
      <c r="B4224" s="73" t="s">
        <v>39497</v>
      </c>
      <c r="C4224" s="90">
        <v>32874</v>
      </c>
      <c r="D4224" s="90">
        <v>2958465</v>
      </c>
    </row>
    <row r="4225" spans="1:4" ht="15">
      <c r="A4225" s="73">
        <v>4719</v>
      </c>
      <c r="B4225" s="73" t="s">
        <v>39498</v>
      </c>
      <c r="C4225" s="90">
        <v>32874</v>
      </c>
      <c r="D4225" s="90">
        <v>2958465</v>
      </c>
    </row>
    <row r="4226" spans="1:4" ht="15">
      <c r="A4226" s="73">
        <v>4720</v>
      </c>
      <c r="B4226" s="73" t="s">
        <v>39499</v>
      </c>
      <c r="C4226" s="90">
        <v>32874</v>
      </c>
      <c r="D4226" s="90">
        <v>2958465</v>
      </c>
    </row>
    <row r="4227" spans="1:4" ht="15">
      <c r="A4227" s="73">
        <v>4721</v>
      </c>
      <c r="B4227" s="73" t="s">
        <v>39500</v>
      </c>
      <c r="C4227" s="90">
        <v>32874</v>
      </c>
      <c r="D4227" s="90">
        <v>2958465</v>
      </c>
    </row>
    <row r="4228" spans="1:4" ht="15">
      <c r="A4228" s="73">
        <v>4722</v>
      </c>
      <c r="B4228" s="73" t="s">
        <v>39501</v>
      </c>
      <c r="C4228" s="90">
        <v>32874</v>
      </c>
      <c r="D4228" s="90">
        <v>2958465</v>
      </c>
    </row>
    <row r="4229" spans="1:4" ht="15">
      <c r="A4229" s="73">
        <v>4723</v>
      </c>
      <c r="B4229" s="73" t="s">
        <v>2318</v>
      </c>
      <c r="C4229" s="90">
        <v>32874</v>
      </c>
      <c r="D4229" s="90">
        <v>2958465</v>
      </c>
    </row>
    <row r="4230" spans="1:4" ht="15">
      <c r="A4230" s="73">
        <v>4724</v>
      </c>
      <c r="B4230" s="73" t="s">
        <v>39502</v>
      </c>
      <c r="C4230" s="90">
        <v>32874</v>
      </c>
      <c r="D4230" s="90">
        <v>2958465</v>
      </c>
    </row>
    <row r="4231" spans="1:4" ht="15">
      <c r="A4231" s="73">
        <v>4725</v>
      </c>
      <c r="B4231" s="73" t="s">
        <v>39503</v>
      </c>
      <c r="C4231" s="90">
        <v>32874</v>
      </c>
      <c r="D4231" s="90">
        <v>2958465</v>
      </c>
    </row>
    <row r="4232" spans="1:4" ht="15">
      <c r="A4232" s="73">
        <v>4726</v>
      </c>
      <c r="B4232" s="73" t="s">
        <v>39504</v>
      </c>
      <c r="C4232" s="90">
        <v>32874</v>
      </c>
      <c r="D4232" s="90">
        <v>2958465</v>
      </c>
    </row>
    <row r="4233" spans="1:4" ht="15">
      <c r="A4233" s="73">
        <v>4727</v>
      </c>
      <c r="B4233" s="73" t="s">
        <v>39505</v>
      </c>
      <c r="C4233" s="90">
        <v>32874</v>
      </c>
      <c r="D4233" s="90">
        <v>2958465</v>
      </c>
    </row>
    <row r="4234" spans="1:4" ht="15">
      <c r="A4234" s="73">
        <v>4728</v>
      </c>
      <c r="B4234" s="73" t="s">
        <v>39506</v>
      </c>
      <c r="C4234" s="90">
        <v>32874</v>
      </c>
      <c r="D4234" s="90">
        <v>2958465</v>
      </c>
    </row>
    <row r="4235" spans="1:4" ht="15">
      <c r="A4235" s="73">
        <v>4729</v>
      </c>
      <c r="B4235" s="73" t="s">
        <v>39507</v>
      </c>
      <c r="C4235" s="90">
        <v>32874</v>
      </c>
      <c r="D4235" s="90">
        <v>2958465</v>
      </c>
    </row>
    <row r="4236" spans="1:4" ht="15">
      <c r="A4236" s="73">
        <v>4730</v>
      </c>
      <c r="B4236" s="73" t="s">
        <v>39508</v>
      </c>
      <c r="C4236" s="90">
        <v>32874</v>
      </c>
      <c r="D4236" s="90">
        <v>2958465</v>
      </c>
    </row>
    <row r="4237" spans="1:4" ht="15">
      <c r="A4237" s="73">
        <v>4731</v>
      </c>
      <c r="B4237" s="73" t="s">
        <v>39509</v>
      </c>
      <c r="C4237" s="90">
        <v>32874</v>
      </c>
      <c r="D4237" s="90">
        <v>2958465</v>
      </c>
    </row>
    <row r="4238" spans="1:4" ht="15">
      <c r="A4238" s="73">
        <v>4732</v>
      </c>
      <c r="B4238" s="73" t="s">
        <v>39510</v>
      </c>
      <c r="C4238" s="90">
        <v>32874</v>
      </c>
      <c r="D4238" s="90">
        <v>2958465</v>
      </c>
    </row>
    <row r="4239" spans="1:4" ht="15">
      <c r="A4239" s="73">
        <v>4733</v>
      </c>
      <c r="B4239" s="73">
        <v>3500</v>
      </c>
      <c r="C4239" s="90">
        <v>32874</v>
      </c>
      <c r="D4239" s="90">
        <v>2958465</v>
      </c>
    </row>
    <row r="4240" spans="1:4" ht="15">
      <c r="A4240" s="73">
        <v>4734</v>
      </c>
      <c r="B4240" s="73">
        <v>4500</v>
      </c>
      <c r="C4240" s="90">
        <v>32874</v>
      </c>
      <c r="D4240" s="90">
        <v>2958465</v>
      </c>
    </row>
    <row r="4241" spans="1:4" ht="15">
      <c r="A4241" s="73">
        <v>4735</v>
      </c>
      <c r="B4241" s="73" t="s">
        <v>39511</v>
      </c>
      <c r="C4241" s="90">
        <v>32874</v>
      </c>
      <c r="D4241" s="90">
        <v>2958465</v>
      </c>
    </row>
    <row r="4242" spans="1:4" ht="15">
      <c r="A4242" s="73">
        <v>4736</v>
      </c>
      <c r="B4242" s="73" t="s">
        <v>39512</v>
      </c>
      <c r="C4242" s="90">
        <v>32874</v>
      </c>
      <c r="D4242" s="90">
        <v>2958465</v>
      </c>
    </row>
    <row r="4243" spans="1:4" ht="15">
      <c r="A4243" s="73">
        <v>4737</v>
      </c>
      <c r="B4243" s="73" t="s">
        <v>39513</v>
      </c>
      <c r="C4243" s="90">
        <v>32874</v>
      </c>
      <c r="D4243" s="90">
        <v>2958465</v>
      </c>
    </row>
    <row r="4244" spans="1:4" ht="15">
      <c r="A4244" s="73">
        <v>4738</v>
      </c>
      <c r="B4244" s="73" t="s">
        <v>39514</v>
      </c>
      <c r="C4244" s="90">
        <v>32874</v>
      </c>
      <c r="D4244" s="90">
        <v>2958465</v>
      </c>
    </row>
    <row r="4245" spans="1:4" ht="15">
      <c r="A4245" s="73">
        <v>4739</v>
      </c>
      <c r="B4245" s="73" t="s">
        <v>39515</v>
      </c>
      <c r="C4245" s="90">
        <v>32874</v>
      </c>
      <c r="D4245" s="90">
        <v>2958465</v>
      </c>
    </row>
    <row r="4246" spans="1:4" ht="15">
      <c r="A4246" s="73">
        <v>4740</v>
      </c>
      <c r="B4246" s="73" t="s">
        <v>39516</v>
      </c>
      <c r="C4246" s="90">
        <v>32874</v>
      </c>
      <c r="D4246" s="90">
        <v>2958465</v>
      </c>
    </row>
    <row r="4247" spans="1:4" ht="15">
      <c r="A4247" s="73">
        <v>4741</v>
      </c>
      <c r="B4247" s="73" t="s">
        <v>39517</v>
      </c>
      <c r="C4247" s="90">
        <v>32874</v>
      </c>
      <c r="D4247" s="90">
        <v>2958465</v>
      </c>
    </row>
    <row r="4248" spans="1:4" ht="15">
      <c r="A4248" s="73">
        <v>4742</v>
      </c>
      <c r="B4248" s="73" t="s">
        <v>39518</v>
      </c>
      <c r="C4248" s="90">
        <v>32874</v>
      </c>
      <c r="D4248" s="90">
        <v>2958465</v>
      </c>
    </row>
    <row r="4249" spans="1:4" ht="15">
      <c r="A4249" s="73">
        <v>4743</v>
      </c>
      <c r="B4249" s="73" t="s">
        <v>39519</v>
      </c>
      <c r="C4249" s="90">
        <v>32874</v>
      </c>
      <c r="D4249" s="90">
        <v>2958465</v>
      </c>
    </row>
    <row r="4250" spans="1:4" ht="15">
      <c r="A4250" s="73">
        <v>4744</v>
      </c>
      <c r="B4250" s="73" t="s">
        <v>39520</v>
      </c>
      <c r="C4250" s="90">
        <v>32874</v>
      </c>
      <c r="D4250" s="90">
        <v>2958465</v>
      </c>
    </row>
    <row r="4251" spans="1:4" ht="15">
      <c r="A4251" s="73">
        <v>4745</v>
      </c>
      <c r="B4251" s="73" t="s">
        <v>134</v>
      </c>
      <c r="C4251" s="90">
        <v>32874</v>
      </c>
      <c r="D4251" s="90">
        <v>2958465</v>
      </c>
    </row>
    <row r="4252" spans="1:4" ht="15">
      <c r="A4252" s="73">
        <v>4746</v>
      </c>
      <c r="B4252" s="73" t="s">
        <v>39521</v>
      </c>
      <c r="C4252" s="90">
        <v>32874</v>
      </c>
      <c r="D4252" s="90">
        <v>2958465</v>
      </c>
    </row>
    <row r="4253" spans="1:4" ht="15">
      <c r="A4253" s="73">
        <v>4747</v>
      </c>
      <c r="B4253" s="73" t="s">
        <v>39522</v>
      </c>
      <c r="C4253" s="90">
        <v>32874</v>
      </c>
      <c r="D4253" s="90">
        <v>2958465</v>
      </c>
    </row>
    <row r="4254" spans="1:4" ht="15">
      <c r="A4254" s="73">
        <v>4748</v>
      </c>
      <c r="B4254" s="73" t="s">
        <v>39523</v>
      </c>
      <c r="C4254" s="90">
        <v>32874</v>
      </c>
      <c r="D4254" s="90">
        <v>2958465</v>
      </c>
    </row>
    <row r="4255" spans="1:4" ht="15">
      <c r="A4255" s="73">
        <v>4749</v>
      </c>
      <c r="B4255" s="73" t="s">
        <v>39524</v>
      </c>
      <c r="C4255" s="90">
        <v>32874</v>
      </c>
      <c r="D4255" s="90">
        <v>2958465</v>
      </c>
    </row>
    <row r="4256" spans="1:4" ht="15">
      <c r="A4256" s="73">
        <v>4750</v>
      </c>
      <c r="B4256" s="73" t="s">
        <v>134</v>
      </c>
      <c r="C4256" s="90">
        <v>32874</v>
      </c>
      <c r="D4256" s="90">
        <v>2958465</v>
      </c>
    </row>
    <row r="4257" spans="1:4" ht="15">
      <c r="A4257" s="73">
        <v>4751</v>
      </c>
      <c r="B4257" s="73" t="s">
        <v>2398</v>
      </c>
      <c r="C4257" s="90">
        <v>32874</v>
      </c>
      <c r="D4257" s="90">
        <v>2958465</v>
      </c>
    </row>
    <row r="4258" spans="1:4" ht="15">
      <c r="A4258" s="73">
        <v>4752</v>
      </c>
      <c r="B4258" s="73" t="s">
        <v>39525</v>
      </c>
      <c r="C4258" s="90">
        <v>32874</v>
      </c>
      <c r="D4258" s="90">
        <v>2958465</v>
      </c>
    </row>
    <row r="4259" spans="1:4" ht="15">
      <c r="A4259" s="73">
        <v>4753</v>
      </c>
      <c r="B4259" s="73" t="s">
        <v>39526</v>
      </c>
      <c r="C4259" s="90">
        <v>32874</v>
      </c>
      <c r="D4259" s="90">
        <v>2958465</v>
      </c>
    </row>
    <row r="4260" spans="1:4" ht="15">
      <c r="A4260" s="73">
        <v>4754</v>
      </c>
      <c r="B4260" s="73">
        <v>407</v>
      </c>
      <c r="C4260" s="90">
        <v>32874</v>
      </c>
      <c r="D4260" s="90">
        <v>2958465</v>
      </c>
    </row>
    <row r="4261" spans="1:4" ht="15">
      <c r="A4261" s="73">
        <v>4755</v>
      </c>
      <c r="B4261" s="73" t="s">
        <v>134</v>
      </c>
      <c r="C4261" s="90">
        <v>32874</v>
      </c>
      <c r="D4261" s="90">
        <v>2958465</v>
      </c>
    </row>
    <row r="4262" spans="1:4" ht="15">
      <c r="A4262" s="73">
        <v>4756</v>
      </c>
      <c r="B4262" s="73" t="s">
        <v>39527</v>
      </c>
      <c r="C4262" s="90">
        <v>32874</v>
      </c>
      <c r="D4262" s="90">
        <v>2958465</v>
      </c>
    </row>
    <row r="4263" spans="1:4" ht="15">
      <c r="A4263" s="73">
        <v>4757</v>
      </c>
      <c r="B4263" s="73" t="s">
        <v>2155</v>
      </c>
      <c r="C4263" s="90">
        <v>32874</v>
      </c>
      <c r="D4263" s="90">
        <v>2958465</v>
      </c>
    </row>
    <row r="4264" spans="1:4" ht="15">
      <c r="A4264" s="73">
        <v>4758</v>
      </c>
      <c r="B4264" s="73" t="s">
        <v>2250</v>
      </c>
      <c r="C4264" s="90">
        <v>32874</v>
      </c>
      <c r="D4264" s="90">
        <v>2958465</v>
      </c>
    </row>
    <row r="4265" spans="1:4" ht="15">
      <c r="A4265" s="73">
        <v>4759</v>
      </c>
      <c r="B4265" s="73" t="s">
        <v>39528</v>
      </c>
      <c r="C4265" s="90">
        <v>32874</v>
      </c>
      <c r="D4265" s="90">
        <v>2958465</v>
      </c>
    </row>
    <row r="4266" spans="1:4" ht="15">
      <c r="A4266" s="73">
        <v>4760</v>
      </c>
      <c r="B4266" s="73" t="s">
        <v>39529</v>
      </c>
      <c r="C4266" s="90">
        <v>32874</v>
      </c>
      <c r="D4266" s="90">
        <v>2958465</v>
      </c>
    </row>
    <row r="4267" spans="1:4" ht="15">
      <c r="A4267" s="73">
        <v>4761</v>
      </c>
      <c r="B4267" s="73" t="s">
        <v>39530</v>
      </c>
      <c r="C4267" s="90">
        <v>32874</v>
      </c>
      <c r="D4267" s="90">
        <v>2958465</v>
      </c>
    </row>
    <row r="4268" spans="1:4" ht="15">
      <c r="A4268" s="73">
        <v>4762</v>
      </c>
      <c r="B4268" s="73" t="s">
        <v>39531</v>
      </c>
      <c r="C4268" s="90">
        <v>32874</v>
      </c>
      <c r="D4268" s="90">
        <v>2958465</v>
      </c>
    </row>
    <row r="4269" spans="1:4" ht="15">
      <c r="A4269" s="73">
        <v>4763</v>
      </c>
      <c r="B4269" s="73" t="s">
        <v>39532</v>
      </c>
      <c r="C4269" s="90">
        <v>32874</v>
      </c>
      <c r="D4269" s="90">
        <v>2958465</v>
      </c>
    </row>
    <row r="4270" spans="1:4" ht="15">
      <c r="A4270" s="73">
        <v>4764</v>
      </c>
      <c r="B4270" s="73" t="s">
        <v>39533</v>
      </c>
      <c r="C4270" s="90">
        <v>32874</v>
      </c>
      <c r="D4270" s="90">
        <v>2958465</v>
      </c>
    </row>
    <row r="4271" spans="1:4" ht="15">
      <c r="A4271" s="73">
        <v>4765</v>
      </c>
      <c r="B4271" s="73" t="s">
        <v>133</v>
      </c>
      <c r="C4271" s="90">
        <v>32874</v>
      </c>
      <c r="D4271" s="90">
        <v>2958465</v>
      </c>
    </row>
    <row r="4272" spans="1:4" ht="15">
      <c r="A4272" s="73">
        <v>4766</v>
      </c>
      <c r="B4272" s="73" t="s">
        <v>39534</v>
      </c>
      <c r="C4272" s="90">
        <v>32874</v>
      </c>
      <c r="D4272" s="90">
        <v>2958465</v>
      </c>
    </row>
    <row r="4273" spans="1:4" ht="15">
      <c r="A4273" s="73">
        <v>4767</v>
      </c>
      <c r="B4273" s="73" t="s">
        <v>39535</v>
      </c>
      <c r="C4273" s="90">
        <v>32874</v>
      </c>
      <c r="D4273" s="90">
        <v>2958465</v>
      </c>
    </row>
    <row r="4274" spans="1:4" ht="15">
      <c r="A4274" s="73">
        <v>4768</v>
      </c>
      <c r="B4274" s="73" t="s">
        <v>39536</v>
      </c>
      <c r="C4274" s="90">
        <v>32874</v>
      </c>
      <c r="D4274" s="90">
        <v>2958465</v>
      </c>
    </row>
    <row r="4275" spans="1:4" ht="15">
      <c r="A4275" s="73">
        <v>4769</v>
      </c>
      <c r="B4275" s="73" t="s">
        <v>39537</v>
      </c>
      <c r="C4275" s="90">
        <v>32874</v>
      </c>
      <c r="D4275" s="90">
        <v>2958465</v>
      </c>
    </row>
    <row r="4276" spans="1:4" ht="15">
      <c r="A4276" s="73">
        <v>4770</v>
      </c>
      <c r="B4276" s="73" t="s">
        <v>39538</v>
      </c>
      <c r="C4276" s="90">
        <v>32874</v>
      </c>
      <c r="D4276" s="90">
        <v>2958465</v>
      </c>
    </row>
    <row r="4277" spans="1:4" ht="15">
      <c r="A4277" s="73">
        <v>4771</v>
      </c>
      <c r="B4277" s="73" t="s">
        <v>39539</v>
      </c>
      <c r="C4277" s="90">
        <v>32874</v>
      </c>
      <c r="D4277" s="90">
        <v>2958465</v>
      </c>
    </row>
    <row r="4278" spans="1:4" ht="15">
      <c r="A4278" s="73">
        <v>4772</v>
      </c>
      <c r="B4278" s="73" t="s">
        <v>39540</v>
      </c>
      <c r="C4278" s="90">
        <v>32874</v>
      </c>
      <c r="D4278" s="90">
        <v>2958465</v>
      </c>
    </row>
    <row r="4279" spans="1:4" ht="15">
      <c r="A4279" s="73">
        <v>4773</v>
      </c>
      <c r="B4279" s="73" t="s">
        <v>39541</v>
      </c>
      <c r="C4279" s="90">
        <v>32874</v>
      </c>
      <c r="D4279" s="90">
        <v>2958465</v>
      </c>
    </row>
    <row r="4280" spans="1:4" ht="15">
      <c r="A4280" s="73">
        <v>4774</v>
      </c>
      <c r="B4280" s="73" t="s">
        <v>39542</v>
      </c>
      <c r="C4280" s="90">
        <v>32874</v>
      </c>
      <c r="D4280" s="90">
        <v>2958465</v>
      </c>
    </row>
    <row r="4281" spans="1:4" ht="15">
      <c r="A4281" s="73">
        <v>4775</v>
      </c>
      <c r="B4281" s="73" t="s">
        <v>39543</v>
      </c>
      <c r="C4281" s="90">
        <v>32874</v>
      </c>
      <c r="D4281" s="90">
        <v>2958465</v>
      </c>
    </row>
    <row r="4282" spans="1:4" ht="15">
      <c r="A4282" s="73">
        <v>4776</v>
      </c>
      <c r="B4282" s="73" t="s">
        <v>39544</v>
      </c>
      <c r="C4282" s="90">
        <v>32874</v>
      </c>
      <c r="D4282" s="90">
        <v>2958465</v>
      </c>
    </row>
    <row r="4283" spans="1:4" ht="15">
      <c r="A4283" s="73">
        <v>4777</v>
      </c>
      <c r="B4283" s="73" t="s">
        <v>39545</v>
      </c>
      <c r="C4283" s="90">
        <v>32874</v>
      </c>
      <c r="D4283" s="90">
        <v>2958465</v>
      </c>
    </row>
    <row r="4284" spans="1:4" ht="15">
      <c r="A4284" s="73">
        <v>4778</v>
      </c>
      <c r="B4284" s="73" t="s">
        <v>39546</v>
      </c>
      <c r="C4284" s="90">
        <v>32874</v>
      </c>
      <c r="D4284" s="90">
        <v>2958465</v>
      </c>
    </row>
    <row r="4285" spans="1:4" ht="15">
      <c r="A4285" s="73">
        <v>4779</v>
      </c>
      <c r="B4285" s="73" t="s">
        <v>39547</v>
      </c>
      <c r="C4285" s="90">
        <v>32874</v>
      </c>
      <c r="D4285" s="90">
        <v>2958465</v>
      </c>
    </row>
    <row r="4286" spans="1:4" ht="15">
      <c r="A4286" s="73">
        <v>4780</v>
      </c>
      <c r="B4286" s="73" t="s">
        <v>133</v>
      </c>
      <c r="C4286" s="90">
        <v>32874</v>
      </c>
      <c r="D4286" s="90">
        <v>2958465</v>
      </c>
    </row>
    <row r="4287" spans="1:4" ht="15">
      <c r="A4287" s="73">
        <v>4781</v>
      </c>
      <c r="B4287" s="73" t="s">
        <v>39548</v>
      </c>
      <c r="C4287" s="90">
        <v>32874</v>
      </c>
      <c r="D4287" s="90">
        <v>2958465</v>
      </c>
    </row>
    <row r="4288" spans="1:4" ht="15">
      <c r="A4288" s="73">
        <v>4782</v>
      </c>
      <c r="B4288" s="73" t="s">
        <v>39549</v>
      </c>
      <c r="C4288" s="90">
        <v>32874</v>
      </c>
      <c r="D4288" s="90">
        <v>2958465</v>
      </c>
    </row>
    <row r="4289" spans="1:4" ht="15">
      <c r="A4289" s="73">
        <v>4783</v>
      </c>
      <c r="B4289" s="73" t="s">
        <v>39550</v>
      </c>
      <c r="C4289" s="90">
        <v>32874</v>
      </c>
      <c r="D4289" s="90">
        <v>2958465</v>
      </c>
    </row>
    <row r="4290" spans="1:4" ht="15">
      <c r="A4290" s="73">
        <v>4784</v>
      </c>
      <c r="B4290" s="73" t="s">
        <v>39551</v>
      </c>
      <c r="C4290" s="90">
        <v>32874</v>
      </c>
      <c r="D4290" s="90">
        <v>2958465</v>
      </c>
    </row>
    <row r="4291" spans="1:4" ht="15">
      <c r="A4291" s="73">
        <v>4785</v>
      </c>
      <c r="B4291" s="73" t="s">
        <v>39552</v>
      </c>
      <c r="C4291" s="90">
        <v>32874</v>
      </c>
      <c r="D4291" s="90">
        <v>2958465</v>
      </c>
    </row>
    <row r="4292" spans="1:4" ht="15">
      <c r="A4292" s="73">
        <v>4786</v>
      </c>
      <c r="B4292" s="73" t="s">
        <v>39553</v>
      </c>
      <c r="C4292" s="90">
        <v>32874</v>
      </c>
      <c r="D4292" s="90">
        <v>2958465</v>
      </c>
    </row>
    <row r="4293" spans="1:4" ht="15">
      <c r="A4293" s="73">
        <v>4787</v>
      </c>
      <c r="B4293" s="73" t="s">
        <v>39554</v>
      </c>
      <c r="C4293" s="90">
        <v>32874</v>
      </c>
      <c r="D4293" s="90">
        <v>2958465</v>
      </c>
    </row>
    <row r="4294" spans="1:4" ht="15">
      <c r="A4294" s="73">
        <v>4788</v>
      </c>
      <c r="B4294" s="73" t="s">
        <v>39555</v>
      </c>
      <c r="C4294" s="90">
        <v>32874</v>
      </c>
      <c r="D4294" s="90">
        <v>2958465</v>
      </c>
    </row>
    <row r="4295" spans="1:4" ht="15">
      <c r="A4295" s="73">
        <v>4789</v>
      </c>
      <c r="B4295" s="73" t="s">
        <v>39556</v>
      </c>
      <c r="C4295" s="90">
        <v>32874</v>
      </c>
      <c r="D4295" s="90">
        <v>2958465</v>
      </c>
    </row>
    <row r="4296" spans="1:4" ht="15">
      <c r="A4296" s="73">
        <v>4790</v>
      </c>
      <c r="B4296" s="73" t="s">
        <v>39557</v>
      </c>
      <c r="C4296" s="90">
        <v>32874</v>
      </c>
      <c r="D4296" s="90">
        <v>2958465</v>
      </c>
    </row>
    <row r="4297" spans="1:4" ht="15">
      <c r="A4297" s="73">
        <v>4791</v>
      </c>
      <c r="B4297" s="73" t="s">
        <v>39558</v>
      </c>
      <c r="C4297" s="90">
        <v>32874</v>
      </c>
      <c r="D4297" s="90">
        <v>2958465</v>
      </c>
    </row>
    <row r="4298" spans="1:4" ht="15">
      <c r="A4298" s="73">
        <v>4792</v>
      </c>
      <c r="B4298" s="73" t="s">
        <v>39559</v>
      </c>
      <c r="C4298" s="90">
        <v>32874</v>
      </c>
      <c r="D4298" s="90">
        <v>2958465</v>
      </c>
    </row>
    <row r="4299" spans="1:4" ht="15">
      <c r="A4299" s="73">
        <v>4793</v>
      </c>
      <c r="B4299" s="73" t="s">
        <v>39560</v>
      </c>
      <c r="C4299" s="90">
        <v>32874</v>
      </c>
      <c r="D4299" s="90">
        <v>2958465</v>
      </c>
    </row>
    <row r="4300" spans="1:4" ht="15">
      <c r="A4300" s="73">
        <v>4794</v>
      </c>
      <c r="B4300" s="73" t="s">
        <v>39561</v>
      </c>
      <c r="C4300" s="90">
        <v>32874</v>
      </c>
      <c r="D4300" s="90">
        <v>2958465</v>
      </c>
    </row>
    <row r="4301" spans="1:4" ht="15">
      <c r="A4301" s="73">
        <v>4795</v>
      </c>
      <c r="B4301" s="73" t="s">
        <v>39562</v>
      </c>
      <c r="C4301" s="90">
        <v>32874</v>
      </c>
      <c r="D4301" s="90">
        <v>2958465</v>
      </c>
    </row>
    <row r="4302" spans="1:4" ht="15">
      <c r="A4302" s="73">
        <v>4796</v>
      </c>
      <c r="B4302" s="73" t="s">
        <v>39563</v>
      </c>
      <c r="C4302" s="90">
        <v>32874</v>
      </c>
      <c r="D4302" s="90">
        <v>2958465</v>
      </c>
    </row>
    <row r="4303" spans="1:4" ht="15">
      <c r="A4303" s="73">
        <v>4797</v>
      </c>
      <c r="B4303" s="73" t="s">
        <v>39564</v>
      </c>
      <c r="C4303" s="90">
        <v>32874</v>
      </c>
      <c r="D4303" s="90">
        <v>2958465</v>
      </c>
    </row>
    <row r="4304" spans="1:4" ht="15">
      <c r="A4304" s="73">
        <v>4798</v>
      </c>
      <c r="B4304" s="73" t="s">
        <v>39565</v>
      </c>
      <c r="C4304" s="90">
        <v>32874</v>
      </c>
      <c r="D4304" s="90">
        <v>2958465</v>
      </c>
    </row>
    <row r="4305" spans="1:4" ht="15">
      <c r="A4305" s="73">
        <v>4799</v>
      </c>
      <c r="B4305" s="73" t="s">
        <v>39566</v>
      </c>
      <c r="C4305" s="90">
        <v>32874</v>
      </c>
      <c r="D4305" s="90">
        <v>2958465</v>
      </c>
    </row>
    <row r="4306" spans="1:4" ht="15">
      <c r="A4306" s="73">
        <v>4800</v>
      </c>
      <c r="B4306" s="73" t="s">
        <v>39567</v>
      </c>
      <c r="C4306" s="90">
        <v>32874</v>
      </c>
      <c r="D4306" s="90">
        <v>2958465</v>
      </c>
    </row>
    <row r="4307" spans="1:4" ht="15">
      <c r="A4307" s="73">
        <v>4801</v>
      </c>
      <c r="B4307" s="73" t="s">
        <v>39568</v>
      </c>
      <c r="C4307" s="90">
        <v>32874</v>
      </c>
      <c r="D4307" s="90">
        <v>2958465</v>
      </c>
    </row>
    <row r="4308" spans="1:4" ht="15">
      <c r="A4308" s="73">
        <v>4802</v>
      </c>
      <c r="B4308" s="73" t="s">
        <v>39569</v>
      </c>
      <c r="C4308" s="90">
        <v>32874</v>
      </c>
      <c r="D4308" s="90">
        <v>2958465</v>
      </c>
    </row>
    <row r="4309" spans="1:4" ht="15">
      <c r="A4309" s="73">
        <v>4803</v>
      </c>
      <c r="B4309" s="73" t="s">
        <v>39570</v>
      </c>
      <c r="C4309" s="90">
        <v>32874</v>
      </c>
      <c r="D4309" s="90">
        <v>2958465</v>
      </c>
    </row>
    <row r="4310" spans="1:4" ht="15">
      <c r="A4310" s="73">
        <v>4804</v>
      </c>
      <c r="B4310" s="73" t="s">
        <v>39571</v>
      </c>
      <c r="C4310" s="90">
        <v>32874</v>
      </c>
      <c r="D4310" s="90">
        <v>2958465</v>
      </c>
    </row>
    <row r="4311" spans="1:4" ht="15">
      <c r="A4311" s="73">
        <v>4805</v>
      </c>
      <c r="B4311" s="73" t="s">
        <v>39572</v>
      </c>
      <c r="C4311" s="90">
        <v>32874</v>
      </c>
      <c r="D4311" s="90">
        <v>2958465</v>
      </c>
    </row>
    <row r="4312" spans="1:4" ht="15">
      <c r="A4312" s="73">
        <v>4806</v>
      </c>
      <c r="B4312" s="73" t="s">
        <v>39573</v>
      </c>
      <c r="C4312" s="90">
        <v>32874</v>
      </c>
      <c r="D4312" s="90">
        <v>2958465</v>
      </c>
    </row>
    <row r="4313" spans="1:4" ht="15">
      <c r="A4313" s="73">
        <v>4807</v>
      </c>
      <c r="B4313" s="73" t="s">
        <v>39574</v>
      </c>
      <c r="C4313" s="90">
        <v>32874</v>
      </c>
      <c r="D4313" s="90">
        <v>2958465</v>
      </c>
    </row>
    <row r="4314" spans="1:4" ht="15">
      <c r="A4314" s="73">
        <v>4808</v>
      </c>
      <c r="B4314" s="73" t="s">
        <v>39575</v>
      </c>
      <c r="C4314" s="90">
        <v>32874</v>
      </c>
      <c r="D4314" s="90">
        <v>2958465</v>
      </c>
    </row>
    <row r="4315" spans="1:4" ht="15">
      <c r="A4315" s="73">
        <v>4809</v>
      </c>
      <c r="B4315" s="73" t="s">
        <v>39576</v>
      </c>
      <c r="C4315" s="90">
        <v>32874</v>
      </c>
      <c r="D4315" s="90">
        <v>2958465</v>
      </c>
    </row>
    <row r="4316" spans="1:4" ht="15">
      <c r="A4316" s="73">
        <v>4810</v>
      </c>
      <c r="B4316" s="73" t="s">
        <v>39577</v>
      </c>
      <c r="C4316" s="90">
        <v>32874</v>
      </c>
      <c r="D4316" s="90">
        <v>2958465</v>
      </c>
    </row>
    <row r="4317" spans="1:4" ht="15">
      <c r="A4317" s="73">
        <v>4811</v>
      </c>
      <c r="B4317" s="73" t="s">
        <v>39578</v>
      </c>
      <c r="C4317" s="90">
        <v>32874</v>
      </c>
      <c r="D4317" s="90">
        <v>2958465</v>
      </c>
    </row>
    <row r="4318" spans="1:4" ht="15">
      <c r="A4318" s="73">
        <v>4812</v>
      </c>
      <c r="B4318" s="73" t="s">
        <v>39579</v>
      </c>
      <c r="C4318" s="90">
        <v>32874</v>
      </c>
      <c r="D4318" s="90">
        <v>2958465</v>
      </c>
    </row>
    <row r="4319" spans="1:4" ht="15">
      <c r="A4319" s="73">
        <v>4813</v>
      </c>
      <c r="B4319" s="73" t="s">
        <v>39580</v>
      </c>
      <c r="C4319" s="90">
        <v>32874</v>
      </c>
      <c r="D4319" s="90">
        <v>2958465</v>
      </c>
    </row>
    <row r="4320" spans="1:4" ht="15">
      <c r="A4320" s="73">
        <v>4814</v>
      </c>
      <c r="B4320" s="73" t="s">
        <v>39581</v>
      </c>
      <c r="C4320" s="90">
        <v>32874</v>
      </c>
      <c r="D4320" s="90">
        <v>2958465</v>
      </c>
    </row>
    <row r="4321" spans="1:4" ht="15">
      <c r="A4321" s="73">
        <v>4815</v>
      </c>
      <c r="B4321" s="73" t="s">
        <v>39582</v>
      </c>
      <c r="C4321" s="90">
        <v>32874</v>
      </c>
      <c r="D4321" s="90">
        <v>2958465</v>
      </c>
    </row>
    <row r="4322" spans="1:4" ht="15">
      <c r="A4322" s="73">
        <v>4816</v>
      </c>
      <c r="B4322" s="73" t="s">
        <v>39583</v>
      </c>
      <c r="C4322" s="90">
        <v>32874</v>
      </c>
      <c r="D4322" s="90">
        <v>2958465</v>
      </c>
    </row>
    <row r="4323" spans="1:4" ht="15">
      <c r="A4323" s="73">
        <v>4817</v>
      </c>
      <c r="B4323" s="73" t="s">
        <v>39584</v>
      </c>
      <c r="C4323" s="90">
        <v>32874</v>
      </c>
      <c r="D4323" s="90">
        <v>2958465</v>
      </c>
    </row>
    <row r="4324" spans="1:4" ht="15">
      <c r="A4324" s="73">
        <v>4818</v>
      </c>
      <c r="B4324" s="73" t="s">
        <v>39585</v>
      </c>
      <c r="C4324" s="90">
        <v>32874</v>
      </c>
      <c r="D4324" s="90">
        <v>2958465</v>
      </c>
    </row>
    <row r="4325" spans="1:4" ht="15">
      <c r="A4325" s="73">
        <v>4819</v>
      </c>
      <c r="B4325" s="73" t="s">
        <v>2393</v>
      </c>
      <c r="C4325" s="90">
        <v>32874</v>
      </c>
      <c r="D4325" s="90">
        <v>2958465</v>
      </c>
    </row>
    <row r="4326" spans="1:4" ht="15">
      <c r="A4326" s="73">
        <v>4820</v>
      </c>
      <c r="B4326" s="73" t="s">
        <v>39586</v>
      </c>
      <c r="C4326" s="90">
        <v>32874</v>
      </c>
      <c r="D4326" s="90">
        <v>2958465</v>
      </c>
    </row>
    <row r="4327" spans="1:4" ht="15">
      <c r="A4327" s="73">
        <v>4821</v>
      </c>
      <c r="B4327" s="73" t="s">
        <v>39587</v>
      </c>
      <c r="C4327" s="90">
        <v>32874</v>
      </c>
      <c r="D4327" s="90">
        <v>2958465</v>
      </c>
    </row>
    <row r="4328" spans="1:4" ht="15">
      <c r="A4328" s="73">
        <v>4822</v>
      </c>
      <c r="B4328" s="73" t="s">
        <v>39588</v>
      </c>
      <c r="C4328" s="90">
        <v>32874</v>
      </c>
      <c r="D4328" s="90">
        <v>2958465</v>
      </c>
    </row>
    <row r="4329" spans="1:4" ht="15">
      <c r="A4329" s="73">
        <v>4823</v>
      </c>
      <c r="B4329" s="73" t="s">
        <v>39589</v>
      </c>
      <c r="C4329" s="90">
        <v>32874</v>
      </c>
      <c r="D4329" s="90">
        <v>2958465</v>
      </c>
    </row>
    <row r="4330" spans="1:4" ht="15">
      <c r="A4330" s="73">
        <v>4824</v>
      </c>
      <c r="B4330" s="73" t="s">
        <v>39590</v>
      </c>
      <c r="C4330" s="90">
        <v>32874</v>
      </c>
      <c r="D4330" s="90">
        <v>2958465</v>
      </c>
    </row>
    <row r="4331" spans="1:4" ht="15">
      <c r="A4331" s="73">
        <v>4825</v>
      </c>
      <c r="B4331" s="73" t="s">
        <v>39591</v>
      </c>
      <c r="C4331" s="90">
        <v>32874</v>
      </c>
      <c r="D4331" s="90">
        <v>2958465</v>
      </c>
    </row>
    <row r="4332" spans="1:4" ht="15">
      <c r="A4332" s="73">
        <v>4826</v>
      </c>
      <c r="B4332" s="73" t="s">
        <v>39592</v>
      </c>
      <c r="C4332" s="90">
        <v>32874</v>
      </c>
      <c r="D4332" s="90">
        <v>2958465</v>
      </c>
    </row>
    <row r="4333" spans="1:4" ht="15">
      <c r="A4333" s="73">
        <v>4827</v>
      </c>
      <c r="B4333" s="73" t="s">
        <v>39593</v>
      </c>
      <c r="C4333" s="90">
        <v>32874</v>
      </c>
      <c r="D4333" s="90">
        <v>2958465</v>
      </c>
    </row>
    <row r="4334" spans="1:4" ht="15">
      <c r="A4334" s="73">
        <v>4828</v>
      </c>
      <c r="B4334" s="73" t="s">
        <v>39594</v>
      </c>
      <c r="C4334" s="90">
        <v>32874</v>
      </c>
      <c r="D4334" s="90">
        <v>2958465</v>
      </c>
    </row>
    <row r="4335" spans="1:4" ht="15">
      <c r="A4335" s="73">
        <v>4829</v>
      </c>
      <c r="B4335" s="73" t="s">
        <v>2284</v>
      </c>
      <c r="C4335" s="90">
        <v>32874</v>
      </c>
      <c r="D4335" s="90">
        <v>2958465</v>
      </c>
    </row>
    <row r="4336" spans="1:4" ht="15">
      <c r="A4336" s="73">
        <v>4830</v>
      </c>
      <c r="B4336" s="73" t="s">
        <v>2116</v>
      </c>
      <c r="C4336" s="90">
        <v>32874</v>
      </c>
      <c r="D4336" s="90">
        <v>2958465</v>
      </c>
    </row>
    <row r="4337" spans="1:4" ht="15">
      <c r="A4337" s="73">
        <v>4831</v>
      </c>
      <c r="B4337" s="73" t="s">
        <v>39595</v>
      </c>
      <c r="C4337" s="90">
        <v>32874</v>
      </c>
      <c r="D4337" s="90">
        <v>2958465</v>
      </c>
    </row>
    <row r="4338" spans="1:4" ht="15">
      <c r="A4338" s="73">
        <v>4832</v>
      </c>
      <c r="B4338" s="73" t="s">
        <v>39596</v>
      </c>
      <c r="C4338" s="90">
        <v>32874</v>
      </c>
      <c r="D4338" s="90">
        <v>2958465</v>
      </c>
    </row>
    <row r="4339" spans="1:4" ht="15">
      <c r="A4339" s="73">
        <v>4833</v>
      </c>
      <c r="B4339" s="73" t="s">
        <v>39597</v>
      </c>
      <c r="C4339" s="90">
        <v>32874</v>
      </c>
      <c r="D4339" s="90">
        <v>2958465</v>
      </c>
    </row>
    <row r="4340" spans="1:4" ht="15">
      <c r="A4340" s="73">
        <v>4834</v>
      </c>
      <c r="B4340" s="73" t="s">
        <v>39598</v>
      </c>
      <c r="C4340" s="90">
        <v>32874</v>
      </c>
      <c r="D4340" s="90">
        <v>2958465</v>
      </c>
    </row>
    <row r="4341" spans="1:4" ht="15">
      <c r="A4341" s="73">
        <v>4835</v>
      </c>
      <c r="B4341" s="73" t="s">
        <v>39599</v>
      </c>
      <c r="C4341" s="90">
        <v>32874</v>
      </c>
      <c r="D4341" s="90">
        <v>2958465</v>
      </c>
    </row>
    <row r="4342" spans="1:4" ht="15">
      <c r="A4342" s="73">
        <v>4836</v>
      </c>
      <c r="B4342" s="73" t="s">
        <v>39600</v>
      </c>
      <c r="C4342" s="90">
        <v>32874</v>
      </c>
      <c r="D4342" s="90">
        <v>2958465</v>
      </c>
    </row>
    <row r="4343" spans="1:4" ht="15">
      <c r="A4343" s="73">
        <v>4837</v>
      </c>
      <c r="B4343" s="73" t="s">
        <v>39601</v>
      </c>
      <c r="C4343" s="90">
        <v>32874</v>
      </c>
      <c r="D4343" s="90">
        <v>2958465</v>
      </c>
    </row>
    <row r="4344" spans="1:4" ht="15">
      <c r="A4344" s="73">
        <v>4838</v>
      </c>
      <c r="B4344" s="73" t="s">
        <v>39602</v>
      </c>
      <c r="C4344" s="90">
        <v>32874</v>
      </c>
      <c r="D4344" s="90">
        <v>2958465</v>
      </c>
    </row>
    <row r="4345" spans="1:4" ht="15">
      <c r="A4345" s="73">
        <v>4839</v>
      </c>
      <c r="B4345" s="73" t="s">
        <v>39603</v>
      </c>
      <c r="C4345" s="90">
        <v>32874</v>
      </c>
      <c r="D4345" s="90">
        <v>2958465</v>
      </c>
    </row>
    <row r="4346" spans="1:4" ht="15">
      <c r="A4346" s="73">
        <v>4840</v>
      </c>
      <c r="B4346" s="73" t="s">
        <v>39604</v>
      </c>
      <c r="C4346" s="90">
        <v>32874</v>
      </c>
      <c r="D4346" s="90">
        <v>2958465</v>
      </c>
    </row>
    <row r="4347" spans="1:4" ht="15">
      <c r="A4347" s="73">
        <v>4841</v>
      </c>
      <c r="B4347" s="73" t="s">
        <v>39605</v>
      </c>
      <c r="C4347" s="90">
        <v>32874</v>
      </c>
      <c r="D4347" s="90">
        <v>2958465</v>
      </c>
    </row>
    <row r="4348" spans="1:4" ht="15">
      <c r="A4348" s="73">
        <v>4842</v>
      </c>
      <c r="B4348" s="73" t="s">
        <v>39606</v>
      </c>
      <c r="C4348" s="90">
        <v>32874</v>
      </c>
      <c r="D4348" s="90">
        <v>2958465</v>
      </c>
    </row>
    <row r="4349" spans="1:4" ht="15">
      <c r="A4349" s="73">
        <v>4843</v>
      </c>
      <c r="B4349" s="73" t="s">
        <v>39607</v>
      </c>
      <c r="C4349" s="90">
        <v>32874</v>
      </c>
      <c r="D4349" s="90">
        <v>2958465</v>
      </c>
    </row>
    <row r="4350" spans="1:4" ht="15">
      <c r="A4350" s="73">
        <v>4844</v>
      </c>
      <c r="B4350" s="73" t="s">
        <v>39608</v>
      </c>
      <c r="C4350" s="90">
        <v>32874</v>
      </c>
      <c r="D4350" s="90">
        <v>2958465</v>
      </c>
    </row>
    <row r="4351" spans="1:4" ht="15">
      <c r="A4351" s="73">
        <v>4845</v>
      </c>
      <c r="B4351" s="73" t="s">
        <v>39609</v>
      </c>
      <c r="C4351" s="90">
        <v>32874</v>
      </c>
      <c r="D4351" s="90">
        <v>2958465</v>
      </c>
    </row>
    <row r="4352" spans="1:4" ht="15">
      <c r="A4352" s="73">
        <v>4846</v>
      </c>
      <c r="B4352" s="73" t="s">
        <v>39610</v>
      </c>
      <c r="C4352" s="90">
        <v>32874</v>
      </c>
      <c r="D4352" s="90">
        <v>2958465</v>
      </c>
    </row>
    <row r="4353" spans="1:4" ht="15">
      <c r="A4353" s="73">
        <v>4847</v>
      </c>
      <c r="B4353" s="73" t="s">
        <v>133</v>
      </c>
      <c r="C4353" s="90">
        <v>32874</v>
      </c>
      <c r="D4353" s="90">
        <v>2958465</v>
      </c>
    </row>
    <row r="4354" spans="1:4" ht="15">
      <c r="A4354" s="73">
        <v>4848</v>
      </c>
      <c r="B4354" s="73" t="s">
        <v>39611</v>
      </c>
      <c r="C4354" s="90">
        <v>32874</v>
      </c>
      <c r="D4354" s="90">
        <v>2958465</v>
      </c>
    </row>
    <row r="4355" spans="1:4" ht="15">
      <c r="A4355" s="73">
        <v>4849</v>
      </c>
      <c r="B4355" s="73" t="s">
        <v>39612</v>
      </c>
      <c r="C4355" s="90">
        <v>32874</v>
      </c>
      <c r="D4355" s="90">
        <v>2958465</v>
      </c>
    </row>
    <row r="4356" spans="1:4" ht="15">
      <c r="A4356" s="73">
        <v>4850</v>
      </c>
      <c r="B4356" s="73" t="s">
        <v>39613</v>
      </c>
      <c r="C4356" s="90">
        <v>32874</v>
      </c>
      <c r="D4356" s="90">
        <v>2958465</v>
      </c>
    </row>
    <row r="4357" spans="1:4" ht="15">
      <c r="A4357" s="73">
        <v>4851</v>
      </c>
      <c r="B4357" s="73" t="s">
        <v>39614</v>
      </c>
      <c r="C4357" s="90">
        <v>32874</v>
      </c>
      <c r="D4357" s="90">
        <v>2958465</v>
      </c>
    </row>
    <row r="4358" spans="1:4" ht="15">
      <c r="A4358" s="73">
        <v>4852</v>
      </c>
      <c r="B4358" s="73" t="s">
        <v>39615</v>
      </c>
      <c r="C4358" s="90">
        <v>32874</v>
      </c>
      <c r="D4358" s="90">
        <v>2958465</v>
      </c>
    </row>
    <row r="4359" spans="1:4" ht="15">
      <c r="A4359" s="73">
        <v>4853</v>
      </c>
      <c r="B4359" s="73" t="s">
        <v>39616</v>
      </c>
      <c r="C4359" s="90">
        <v>32874</v>
      </c>
      <c r="D4359" s="90">
        <v>2958465</v>
      </c>
    </row>
    <row r="4360" spans="1:4" ht="15">
      <c r="A4360" s="73">
        <v>4854</v>
      </c>
      <c r="B4360" s="73" t="s">
        <v>39617</v>
      </c>
      <c r="C4360" s="90">
        <v>32874</v>
      </c>
      <c r="D4360" s="90">
        <v>2958465</v>
      </c>
    </row>
    <row r="4361" spans="1:4" ht="15">
      <c r="A4361" s="73">
        <v>4855</v>
      </c>
      <c r="B4361" s="73" t="s">
        <v>39618</v>
      </c>
      <c r="C4361" s="90">
        <v>32874</v>
      </c>
      <c r="D4361" s="90">
        <v>2958465</v>
      </c>
    </row>
    <row r="4362" spans="1:4" ht="15">
      <c r="A4362" s="73">
        <v>4856</v>
      </c>
      <c r="B4362" s="73" t="s">
        <v>39619</v>
      </c>
      <c r="C4362" s="90">
        <v>32874</v>
      </c>
      <c r="D4362" s="90">
        <v>2958465</v>
      </c>
    </row>
    <row r="4363" spans="1:4" ht="15">
      <c r="A4363" s="73">
        <v>4857</v>
      </c>
      <c r="B4363" s="73" t="s">
        <v>39620</v>
      </c>
      <c r="C4363" s="90">
        <v>32874</v>
      </c>
      <c r="D4363" s="90">
        <v>2958465</v>
      </c>
    </row>
    <row r="4364" spans="1:4" ht="15">
      <c r="A4364" s="73">
        <v>4858</v>
      </c>
      <c r="B4364" s="73" t="s">
        <v>39621</v>
      </c>
      <c r="C4364" s="90">
        <v>32874</v>
      </c>
      <c r="D4364" s="90">
        <v>2958465</v>
      </c>
    </row>
    <row r="4365" spans="1:4" ht="15">
      <c r="A4365" s="73">
        <v>4859</v>
      </c>
      <c r="B4365" s="73" t="s">
        <v>39622</v>
      </c>
      <c r="C4365" s="90">
        <v>32874</v>
      </c>
      <c r="D4365" s="90">
        <v>2958465</v>
      </c>
    </row>
    <row r="4366" spans="1:4" ht="15">
      <c r="A4366" s="73">
        <v>4860</v>
      </c>
      <c r="B4366" s="73" t="s">
        <v>39623</v>
      </c>
      <c r="C4366" s="90">
        <v>32874</v>
      </c>
      <c r="D4366" s="90">
        <v>2958465</v>
      </c>
    </row>
    <row r="4367" spans="1:4" ht="15">
      <c r="A4367" s="73">
        <v>4861</v>
      </c>
      <c r="B4367" s="73" t="s">
        <v>39624</v>
      </c>
      <c r="C4367" s="90">
        <v>32874</v>
      </c>
      <c r="D4367" s="90">
        <v>2958465</v>
      </c>
    </row>
    <row r="4368" spans="1:4" ht="15">
      <c r="A4368" s="73">
        <v>4862</v>
      </c>
      <c r="B4368" s="73" t="s">
        <v>133</v>
      </c>
      <c r="C4368" s="90">
        <v>32874</v>
      </c>
      <c r="D4368" s="90">
        <v>2958465</v>
      </c>
    </row>
    <row r="4369" spans="1:4" ht="15">
      <c r="A4369" s="73">
        <v>4863</v>
      </c>
      <c r="B4369" s="73">
        <v>390</v>
      </c>
      <c r="C4369" s="90">
        <v>32874</v>
      </c>
      <c r="D4369" s="90">
        <v>2958465</v>
      </c>
    </row>
    <row r="4370" spans="1:4" ht="15">
      <c r="A4370" s="73">
        <v>4864</v>
      </c>
      <c r="B4370" s="73">
        <v>1090</v>
      </c>
      <c r="C4370" s="90">
        <v>32874</v>
      </c>
      <c r="D4370" s="90">
        <v>2958465</v>
      </c>
    </row>
    <row r="4371" spans="1:4" ht="15">
      <c r="A4371" s="73">
        <v>4865</v>
      </c>
      <c r="B4371" s="73" t="s">
        <v>39625</v>
      </c>
      <c r="C4371" s="90">
        <v>32874</v>
      </c>
      <c r="D4371" s="90">
        <v>2958465</v>
      </c>
    </row>
    <row r="4372" spans="1:4" ht="15">
      <c r="A4372" s="73">
        <v>4866</v>
      </c>
      <c r="B4372" s="73" t="s">
        <v>39626</v>
      </c>
      <c r="C4372" s="90">
        <v>32874</v>
      </c>
      <c r="D4372" s="90">
        <v>2958465</v>
      </c>
    </row>
    <row r="4373" spans="1:4" ht="15">
      <c r="A4373" s="73">
        <v>4867</v>
      </c>
      <c r="B4373" s="73" t="s">
        <v>39627</v>
      </c>
      <c r="C4373" s="90">
        <v>32874</v>
      </c>
      <c r="D4373" s="90">
        <v>2958465</v>
      </c>
    </row>
    <row r="4374" spans="1:4" ht="15">
      <c r="A4374" s="73">
        <v>4868</v>
      </c>
      <c r="B4374" s="73" t="s">
        <v>39628</v>
      </c>
      <c r="C4374" s="90">
        <v>32874</v>
      </c>
      <c r="D4374" s="90">
        <v>2958465</v>
      </c>
    </row>
    <row r="4375" spans="1:4" ht="15">
      <c r="A4375" s="73">
        <v>4869</v>
      </c>
      <c r="B4375" s="73" t="s">
        <v>39629</v>
      </c>
      <c r="C4375" s="90">
        <v>32874</v>
      </c>
      <c r="D4375" s="90">
        <v>2958465</v>
      </c>
    </row>
    <row r="4376" spans="1:4" ht="15">
      <c r="A4376" s="73">
        <v>4870</v>
      </c>
      <c r="B4376" s="73" t="s">
        <v>39630</v>
      </c>
      <c r="C4376" s="90">
        <v>32874</v>
      </c>
      <c r="D4376" s="90">
        <v>2958465</v>
      </c>
    </row>
    <row r="4377" spans="1:4" ht="15">
      <c r="A4377" s="73">
        <v>4871</v>
      </c>
      <c r="B4377" s="73" t="s">
        <v>39631</v>
      </c>
      <c r="C4377" s="90">
        <v>32874</v>
      </c>
      <c r="D4377" s="90">
        <v>2958465</v>
      </c>
    </row>
    <row r="4378" spans="1:4" ht="15">
      <c r="A4378" s="73">
        <v>4872</v>
      </c>
      <c r="B4378" s="73" t="s">
        <v>39632</v>
      </c>
      <c r="C4378" s="90">
        <v>32874</v>
      </c>
      <c r="D4378" s="90">
        <v>2958465</v>
      </c>
    </row>
    <row r="4379" spans="1:4" ht="15">
      <c r="A4379" s="73">
        <v>4873</v>
      </c>
      <c r="B4379" s="73" t="s">
        <v>2404</v>
      </c>
      <c r="C4379" s="90">
        <v>32874</v>
      </c>
      <c r="D4379" s="90">
        <v>2958465</v>
      </c>
    </row>
    <row r="4380" spans="1:4" ht="15">
      <c r="A4380" s="73">
        <v>4874</v>
      </c>
      <c r="B4380" s="73" t="s">
        <v>39633</v>
      </c>
      <c r="C4380" s="90">
        <v>32874</v>
      </c>
      <c r="D4380" s="90">
        <v>2958465</v>
      </c>
    </row>
    <row r="4381" spans="1:4" ht="15">
      <c r="A4381" s="73">
        <v>4875</v>
      </c>
      <c r="B4381" s="73" t="s">
        <v>39634</v>
      </c>
      <c r="C4381" s="90">
        <v>32874</v>
      </c>
      <c r="D4381" s="90">
        <v>2958465</v>
      </c>
    </row>
    <row r="4382" spans="1:4" ht="15">
      <c r="A4382" s="73">
        <v>4876</v>
      </c>
      <c r="B4382" s="73" t="s">
        <v>39635</v>
      </c>
      <c r="C4382" s="90">
        <v>32874</v>
      </c>
      <c r="D4382" s="90">
        <v>2958465</v>
      </c>
    </row>
    <row r="4383" spans="1:4" ht="15">
      <c r="A4383" s="73">
        <v>4877</v>
      </c>
      <c r="B4383" s="73" t="s">
        <v>38079</v>
      </c>
      <c r="C4383" s="90">
        <v>32874</v>
      </c>
      <c r="D4383" s="90">
        <v>2958465</v>
      </c>
    </row>
    <row r="4384" spans="1:4" ht="15">
      <c r="A4384" s="73">
        <v>4878</v>
      </c>
      <c r="B4384" s="73" t="s">
        <v>41704</v>
      </c>
      <c r="C4384" s="90">
        <v>32874</v>
      </c>
      <c r="D4384" s="90">
        <v>2958465</v>
      </c>
    </row>
    <row r="4385" spans="1:4" ht="15">
      <c r="A4385" s="73">
        <v>4879</v>
      </c>
      <c r="B4385" s="73" t="s">
        <v>39636</v>
      </c>
      <c r="C4385" s="90">
        <v>32874</v>
      </c>
      <c r="D4385" s="90">
        <v>2958465</v>
      </c>
    </row>
    <row r="4386" spans="1:4" ht="15">
      <c r="A4386" s="73">
        <v>4880</v>
      </c>
      <c r="B4386" s="73" t="s">
        <v>39637</v>
      </c>
      <c r="C4386" s="90">
        <v>32874</v>
      </c>
      <c r="D4386" s="90">
        <v>2958465</v>
      </c>
    </row>
    <row r="4387" spans="1:4" ht="15">
      <c r="A4387" s="73">
        <v>4881</v>
      </c>
      <c r="B4387" s="73" t="s">
        <v>39638</v>
      </c>
      <c r="C4387" s="90">
        <v>32874</v>
      </c>
      <c r="D4387" s="90">
        <v>2958465</v>
      </c>
    </row>
    <row r="4388" spans="1:4" ht="15">
      <c r="A4388" s="73">
        <v>4882</v>
      </c>
      <c r="B4388" s="73" t="s">
        <v>39639</v>
      </c>
      <c r="C4388" s="90">
        <v>32874</v>
      </c>
      <c r="D4388" s="90">
        <v>2958465</v>
      </c>
    </row>
    <row r="4389" spans="1:4" ht="15">
      <c r="A4389" s="73">
        <v>4883</v>
      </c>
      <c r="B4389" s="73" t="s">
        <v>39640</v>
      </c>
      <c r="C4389" s="90">
        <v>32874</v>
      </c>
      <c r="D4389" s="90">
        <v>2958465</v>
      </c>
    </row>
    <row r="4390" spans="1:4" ht="15">
      <c r="A4390" s="73">
        <v>4884</v>
      </c>
      <c r="B4390" s="73" t="s">
        <v>39641</v>
      </c>
      <c r="C4390" s="90">
        <v>32874</v>
      </c>
      <c r="D4390" s="90">
        <v>2958465</v>
      </c>
    </row>
    <row r="4391" spans="1:4" ht="15">
      <c r="A4391" s="73">
        <v>4885</v>
      </c>
      <c r="B4391" s="73" t="s">
        <v>39642</v>
      </c>
      <c r="C4391" s="90">
        <v>32874</v>
      </c>
      <c r="D4391" s="90">
        <v>2958465</v>
      </c>
    </row>
    <row r="4392" spans="1:4" ht="15">
      <c r="A4392" s="73">
        <v>4886</v>
      </c>
      <c r="B4392" s="73" t="s">
        <v>39643</v>
      </c>
      <c r="C4392" s="90">
        <v>32874</v>
      </c>
      <c r="D4392" s="90">
        <v>2958465</v>
      </c>
    </row>
    <row r="4393" spans="1:4" ht="15">
      <c r="A4393" s="73">
        <v>4887</v>
      </c>
      <c r="B4393" s="73" t="s">
        <v>2265</v>
      </c>
      <c r="C4393" s="90">
        <v>32874</v>
      </c>
      <c r="D4393" s="90">
        <v>2958465</v>
      </c>
    </row>
    <row r="4394" spans="1:4" ht="15">
      <c r="A4394" s="73">
        <v>4888</v>
      </c>
      <c r="B4394" s="73" t="s">
        <v>39644</v>
      </c>
      <c r="C4394" s="90">
        <v>32874</v>
      </c>
      <c r="D4394" s="90">
        <v>2958465</v>
      </c>
    </row>
    <row r="4395" spans="1:4" ht="15">
      <c r="A4395" s="73">
        <v>4889</v>
      </c>
      <c r="B4395" s="73" t="s">
        <v>39645</v>
      </c>
      <c r="C4395" s="90">
        <v>32874</v>
      </c>
      <c r="D4395" s="90">
        <v>2958465</v>
      </c>
    </row>
    <row r="4396" spans="1:4" ht="15">
      <c r="A4396" s="73">
        <v>4890</v>
      </c>
      <c r="B4396" s="73" t="s">
        <v>39646</v>
      </c>
      <c r="C4396" s="90">
        <v>32874</v>
      </c>
      <c r="D4396" s="90">
        <v>2958465</v>
      </c>
    </row>
    <row r="4397" spans="1:4" ht="15">
      <c r="A4397" s="73">
        <v>4891</v>
      </c>
      <c r="B4397" s="73" t="s">
        <v>39647</v>
      </c>
      <c r="C4397" s="90">
        <v>32874</v>
      </c>
      <c r="D4397" s="90">
        <v>2958465</v>
      </c>
    </row>
    <row r="4398" spans="1:4" ht="15">
      <c r="A4398" s="73">
        <v>4892</v>
      </c>
      <c r="B4398" s="73" t="s">
        <v>39648</v>
      </c>
      <c r="C4398" s="90">
        <v>32874</v>
      </c>
      <c r="D4398" s="90">
        <v>2958465</v>
      </c>
    </row>
    <row r="4399" spans="1:4" ht="15">
      <c r="A4399" s="73">
        <v>4893</v>
      </c>
      <c r="B4399" s="73" t="s">
        <v>39649</v>
      </c>
      <c r="C4399" s="90">
        <v>32874</v>
      </c>
      <c r="D4399" s="90">
        <v>2958465</v>
      </c>
    </row>
    <row r="4400" spans="1:4" ht="15">
      <c r="A4400" s="73">
        <v>4894</v>
      </c>
      <c r="B4400" s="73" t="s">
        <v>39650</v>
      </c>
      <c r="C4400" s="90">
        <v>32874</v>
      </c>
      <c r="D4400" s="90">
        <v>2958465</v>
      </c>
    </row>
    <row r="4401" spans="1:4" ht="15">
      <c r="A4401" s="73">
        <v>4895</v>
      </c>
      <c r="B4401" s="73" t="s">
        <v>39651</v>
      </c>
      <c r="C4401" s="90">
        <v>32874</v>
      </c>
      <c r="D4401" s="90">
        <v>2958465</v>
      </c>
    </row>
    <row r="4402" spans="1:4" ht="15">
      <c r="A4402" s="73">
        <v>4896</v>
      </c>
      <c r="B4402" s="73" t="s">
        <v>1066</v>
      </c>
      <c r="C4402" s="90">
        <v>32874</v>
      </c>
      <c r="D4402" s="90">
        <v>2958465</v>
      </c>
    </row>
    <row r="4403" spans="1:4" ht="15">
      <c r="A4403" s="73">
        <v>4897</v>
      </c>
      <c r="B4403" s="73" t="s">
        <v>39652</v>
      </c>
      <c r="C4403" s="90">
        <v>32874</v>
      </c>
      <c r="D4403" s="90">
        <v>2958465</v>
      </c>
    </row>
    <row r="4404" spans="1:4" ht="15">
      <c r="A4404" s="73">
        <v>4898</v>
      </c>
      <c r="B4404" s="73" t="s">
        <v>1101</v>
      </c>
      <c r="C4404" s="90">
        <v>32874</v>
      </c>
      <c r="D4404" s="90">
        <v>2958465</v>
      </c>
    </row>
    <row r="4405" spans="1:4" ht="15">
      <c r="A4405" s="73">
        <v>4899</v>
      </c>
      <c r="B4405" s="73" t="s">
        <v>39653</v>
      </c>
      <c r="C4405" s="90">
        <v>32874</v>
      </c>
      <c r="D4405" s="90">
        <v>2958465</v>
      </c>
    </row>
    <row r="4406" spans="1:4" ht="15">
      <c r="A4406" s="73">
        <v>4900</v>
      </c>
      <c r="B4406" s="73" t="s">
        <v>39654</v>
      </c>
      <c r="C4406" s="90">
        <v>32874</v>
      </c>
      <c r="D4406" s="90">
        <v>2958465</v>
      </c>
    </row>
    <row r="4407" spans="1:4" ht="15">
      <c r="A4407" s="73">
        <v>4901</v>
      </c>
      <c r="B4407" s="73" t="s">
        <v>39655</v>
      </c>
      <c r="C4407" s="90">
        <v>32874</v>
      </c>
      <c r="D4407" s="90">
        <v>2958465</v>
      </c>
    </row>
    <row r="4408" spans="1:4" ht="15">
      <c r="A4408" s="73">
        <v>4902</v>
      </c>
      <c r="B4408" s="73" t="s">
        <v>39656</v>
      </c>
      <c r="C4408" s="90">
        <v>32874</v>
      </c>
      <c r="D4408" s="90">
        <v>2958465</v>
      </c>
    </row>
    <row r="4409" spans="1:4" ht="15">
      <c r="A4409" s="73">
        <v>4903</v>
      </c>
      <c r="B4409" s="73" t="s">
        <v>1991</v>
      </c>
      <c r="C4409" s="90">
        <v>32874</v>
      </c>
      <c r="D4409" s="90">
        <v>2958465</v>
      </c>
    </row>
    <row r="4410" spans="1:4" ht="15">
      <c r="A4410" s="73">
        <v>4904</v>
      </c>
      <c r="B4410" s="73" t="s">
        <v>39657</v>
      </c>
      <c r="C4410" s="90">
        <v>32874</v>
      </c>
      <c r="D4410" s="90">
        <v>2958465</v>
      </c>
    </row>
    <row r="4411" spans="1:4" ht="15">
      <c r="A4411" s="73">
        <v>4905</v>
      </c>
      <c r="B4411" s="73" t="s">
        <v>39658</v>
      </c>
      <c r="C4411" s="90">
        <v>32874</v>
      </c>
      <c r="D4411" s="90">
        <v>2958465</v>
      </c>
    </row>
    <row r="4412" spans="1:4" ht="15">
      <c r="A4412" s="73">
        <v>4906</v>
      </c>
      <c r="B4412" s="73" t="s">
        <v>39659</v>
      </c>
      <c r="C4412" s="90">
        <v>32874</v>
      </c>
      <c r="D4412" s="90">
        <v>2958465</v>
      </c>
    </row>
    <row r="4413" spans="1:4" ht="15">
      <c r="A4413" s="73">
        <v>4907</v>
      </c>
      <c r="B4413" s="73" t="s">
        <v>39660</v>
      </c>
      <c r="C4413" s="90">
        <v>32874</v>
      </c>
      <c r="D4413" s="90">
        <v>2958465</v>
      </c>
    </row>
    <row r="4414" spans="1:4" ht="15">
      <c r="A4414" s="73">
        <v>4908</v>
      </c>
      <c r="B4414" s="73" t="s">
        <v>39661</v>
      </c>
      <c r="C4414" s="90">
        <v>32874</v>
      </c>
      <c r="D4414" s="90">
        <v>2958465</v>
      </c>
    </row>
    <row r="4415" spans="1:4" ht="15">
      <c r="A4415" s="73">
        <v>4909</v>
      </c>
      <c r="B4415" s="73" t="s">
        <v>39662</v>
      </c>
      <c r="C4415" s="90">
        <v>32874</v>
      </c>
      <c r="D4415" s="90">
        <v>2958465</v>
      </c>
    </row>
    <row r="4416" spans="1:4" ht="15">
      <c r="A4416" s="73">
        <v>4910</v>
      </c>
      <c r="B4416" s="73" t="s">
        <v>39663</v>
      </c>
      <c r="C4416" s="90">
        <v>32874</v>
      </c>
      <c r="D4416" s="90">
        <v>2958465</v>
      </c>
    </row>
    <row r="4417" spans="1:4" ht="15">
      <c r="A4417" s="73">
        <v>4911</v>
      </c>
      <c r="B4417" s="73">
        <v>520</v>
      </c>
      <c r="C4417" s="90">
        <v>32874</v>
      </c>
      <c r="D4417" s="90">
        <v>2958465</v>
      </c>
    </row>
    <row r="4418" spans="1:4" ht="15">
      <c r="A4418" s="73">
        <v>4912</v>
      </c>
      <c r="B4418" s="73" t="s">
        <v>1200</v>
      </c>
      <c r="C4418" s="90">
        <v>32874</v>
      </c>
      <c r="D4418" s="90">
        <v>2958465</v>
      </c>
    </row>
    <row r="4419" spans="1:4" ht="15">
      <c r="A4419" s="73">
        <v>4913</v>
      </c>
      <c r="B4419" s="73" t="s">
        <v>1919</v>
      </c>
      <c r="C4419" s="90">
        <v>32874</v>
      </c>
      <c r="D4419" s="90">
        <v>2958465</v>
      </c>
    </row>
    <row r="4420" spans="1:4" ht="15">
      <c r="A4420" s="73">
        <v>4914</v>
      </c>
      <c r="B4420" s="73" t="s">
        <v>39664</v>
      </c>
      <c r="C4420" s="90">
        <v>32874</v>
      </c>
      <c r="D4420" s="90">
        <v>2958465</v>
      </c>
    </row>
    <row r="4421" spans="1:4" ht="15">
      <c r="A4421" s="73">
        <v>4915</v>
      </c>
      <c r="B4421" s="73" t="s">
        <v>39665</v>
      </c>
      <c r="C4421" s="90">
        <v>32874</v>
      </c>
      <c r="D4421" s="90">
        <v>2958465</v>
      </c>
    </row>
    <row r="4422" spans="1:4" ht="15">
      <c r="A4422" s="73">
        <v>4916</v>
      </c>
      <c r="B4422" s="73" t="s">
        <v>134</v>
      </c>
      <c r="C4422" s="90">
        <v>32874</v>
      </c>
      <c r="D4422" s="90">
        <v>2958465</v>
      </c>
    </row>
    <row r="4423" spans="1:4" ht="15">
      <c r="A4423" s="73">
        <v>4917</v>
      </c>
      <c r="B4423" s="73" t="s">
        <v>39666</v>
      </c>
      <c r="C4423" s="90">
        <v>32874</v>
      </c>
      <c r="D4423" s="90">
        <v>2958465</v>
      </c>
    </row>
    <row r="4424" spans="1:4" ht="15">
      <c r="A4424" s="73">
        <v>4918</v>
      </c>
      <c r="B4424" s="73" t="s">
        <v>39667</v>
      </c>
      <c r="C4424" s="90">
        <v>32874</v>
      </c>
      <c r="D4424" s="90">
        <v>2958465</v>
      </c>
    </row>
    <row r="4425" spans="1:4" ht="15">
      <c r="A4425" s="73">
        <v>4919</v>
      </c>
      <c r="B4425" s="73" t="s">
        <v>2183</v>
      </c>
      <c r="C4425" s="90">
        <v>32874</v>
      </c>
      <c r="D4425" s="90">
        <v>2958465</v>
      </c>
    </row>
    <row r="4426" spans="1:4" ht="15">
      <c r="A4426" s="73">
        <v>4920</v>
      </c>
      <c r="B4426" s="73" t="s">
        <v>2386</v>
      </c>
      <c r="C4426" s="90">
        <v>32874</v>
      </c>
      <c r="D4426" s="90">
        <v>2958465</v>
      </c>
    </row>
    <row r="4427" spans="1:4" ht="15">
      <c r="A4427" s="73">
        <v>4921</v>
      </c>
      <c r="B4427" s="73" t="s">
        <v>39668</v>
      </c>
      <c r="C4427" s="90">
        <v>32874</v>
      </c>
      <c r="D4427" s="90">
        <v>2958465</v>
      </c>
    </row>
    <row r="4428" spans="1:4" ht="15">
      <c r="A4428" s="73">
        <v>4922</v>
      </c>
      <c r="B4428" s="73" t="s">
        <v>133</v>
      </c>
      <c r="C4428" s="90">
        <v>32874</v>
      </c>
      <c r="D4428" s="90">
        <v>2958465</v>
      </c>
    </row>
    <row r="4429" spans="1:4" ht="15">
      <c r="A4429" s="73">
        <v>4923</v>
      </c>
      <c r="B4429" s="73" t="s">
        <v>39669</v>
      </c>
      <c r="C4429" s="90">
        <v>32874</v>
      </c>
      <c r="D4429" s="90">
        <v>2958465</v>
      </c>
    </row>
    <row r="4430" spans="1:4" ht="15">
      <c r="A4430" s="73">
        <v>4924</v>
      </c>
      <c r="B4430" s="73" t="s">
        <v>39670</v>
      </c>
      <c r="C4430" s="90">
        <v>32874</v>
      </c>
      <c r="D4430" s="90">
        <v>2958465</v>
      </c>
    </row>
    <row r="4431" spans="1:4" ht="15">
      <c r="A4431" s="73">
        <v>4925</v>
      </c>
      <c r="B4431" s="73" t="s">
        <v>39671</v>
      </c>
      <c r="C4431" s="90">
        <v>32874</v>
      </c>
      <c r="D4431" s="90">
        <v>2958465</v>
      </c>
    </row>
    <row r="4432" spans="1:4" ht="15">
      <c r="A4432" s="73">
        <v>4926</v>
      </c>
      <c r="B4432" s="73" t="s">
        <v>39672</v>
      </c>
      <c r="C4432" s="90">
        <v>32874</v>
      </c>
      <c r="D4432" s="90">
        <v>2958465</v>
      </c>
    </row>
    <row r="4433" spans="1:4" ht="15">
      <c r="A4433" s="73">
        <v>4927</v>
      </c>
      <c r="B4433" s="73" t="s">
        <v>39673</v>
      </c>
      <c r="C4433" s="90">
        <v>32874</v>
      </c>
      <c r="D4433" s="90">
        <v>2958465</v>
      </c>
    </row>
    <row r="4434" spans="1:4" ht="15">
      <c r="A4434" s="73">
        <v>4928</v>
      </c>
      <c r="B4434" s="73" t="s">
        <v>39674</v>
      </c>
      <c r="C4434" s="90">
        <v>32874</v>
      </c>
      <c r="D4434" s="90">
        <v>2958465</v>
      </c>
    </row>
    <row r="4435" spans="1:4" ht="15">
      <c r="A4435" s="73">
        <v>4929</v>
      </c>
      <c r="B4435" s="73" t="s">
        <v>39675</v>
      </c>
      <c r="C4435" s="90">
        <v>32874</v>
      </c>
      <c r="D4435" s="90">
        <v>2958465</v>
      </c>
    </row>
    <row r="4436" spans="1:4" ht="15">
      <c r="A4436" s="73">
        <v>4930</v>
      </c>
      <c r="B4436" s="73" t="s">
        <v>39676</v>
      </c>
      <c r="C4436" s="90">
        <v>32874</v>
      </c>
      <c r="D4436" s="90">
        <v>2958465</v>
      </c>
    </row>
    <row r="4437" spans="1:4" ht="15">
      <c r="A4437" s="73">
        <v>4931</v>
      </c>
      <c r="B4437" s="73" t="s">
        <v>133</v>
      </c>
      <c r="C4437" s="90">
        <v>32874</v>
      </c>
      <c r="D4437" s="90">
        <v>2958465</v>
      </c>
    </row>
    <row r="4438" spans="1:4" ht="15">
      <c r="A4438" s="73">
        <v>4932</v>
      </c>
      <c r="B4438" s="73" t="s">
        <v>39677</v>
      </c>
      <c r="C4438" s="90">
        <v>32874</v>
      </c>
      <c r="D4438" s="90">
        <v>2958465</v>
      </c>
    </row>
    <row r="4439" spans="1:4" ht="15">
      <c r="A4439" s="73">
        <v>4933</v>
      </c>
      <c r="B4439" s="73" t="s">
        <v>39678</v>
      </c>
      <c r="C4439" s="90">
        <v>32874</v>
      </c>
      <c r="D4439" s="90">
        <v>2958465</v>
      </c>
    </row>
    <row r="4440" spans="1:4" ht="15">
      <c r="A4440" s="73">
        <v>4934</v>
      </c>
      <c r="B4440" s="73" t="s">
        <v>39679</v>
      </c>
      <c r="C4440" s="90">
        <v>32874</v>
      </c>
      <c r="D4440" s="90">
        <v>2958465</v>
      </c>
    </row>
    <row r="4441" spans="1:4" ht="15">
      <c r="A4441" s="73">
        <v>4935</v>
      </c>
      <c r="B4441" s="73" t="s">
        <v>39680</v>
      </c>
      <c r="C4441" s="90">
        <v>32874</v>
      </c>
      <c r="D4441" s="90">
        <v>2958465</v>
      </c>
    </row>
    <row r="4442" spans="1:4" ht="15">
      <c r="A4442" s="73">
        <v>4936</v>
      </c>
      <c r="B4442" s="73" t="s">
        <v>39681</v>
      </c>
      <c r="C4442" s="90">
        <v>32874</v>
      </c>
      <c r="D4442" s="90">
        <v>2958465</v>
      </c>
    </row>
    <row r="4443" spans="1:4" ht="15">
      <c r="A4443" s="73">
        <v>4937</v>
      </c>
      <c r="B4443" s="73" t="s">
        <v>39682</v>
      </c>
      <c r="C4443" s="90">
        <v>32874</v>
      </c>
      <c r="D4443" s="90">
        <v>2958465</v>
      </c>
    </row>
    <row r="4444" spans="1:4" ht="15">
      <c r="A4444" s="73">
        <v>4938</v>
      </c>
      <c r="B4444" s="73" t="s">
        <v>39683</v>
      </c>
      <c r="C4444" s="90">
        <v>32874</v>
      </c>
      <c r="D4444" s="90">
        <v>2958465</v>
      </c>
    </row>
    <row r="4445" spans="1:4" ht="15">
      <c r="A4445" s="73">
        <v>4939</v>
      </c>
      <c r="B4445" s="73" t="s">
        <v>39684</v>
      </c>
      <c r="C4445" s="90">
        <v>32874</v>
      </c>
      <c r="D4445" s="90">
        <v>2958465</v>
      </c>
    </row>
    <row r="4446" spans="1:4" ht="15">
      <c r="A4446" s="73">
        <v>4940</v>
      </c>
      <c r="B4446" s="73" t="s">
        <v>39685</v>
      </c>
      <c r="C4446" s="90">
        <v>32874</v>
      </c>
      <c r="D4446" s="90">
        <v>2958465</v>
      </c>
    </row>
    <row r="4447" spans="1:4" ht="15">
      <c r="A4447" s="73">
        <v>4941</v>
      </c>
      <c r="B4447" s="73" t="s">
        <v>39686</v>
      </c>
      <c r="C4447" s="90">
        <v>32874</v>
      </c>
      <c r="D4447" s="90">
        <v>2958465</v>
      </c>
    </row>
    <row r="4448" spans="1:4" ht="15">
      <c r="A4448" s="73">
        <v>4942</v>
      </c>
      <c r="B4448" s="73" t="s">
        <v>2409</v>
      </c>
      <c r="C4448" s="90">
        <v>32874</v>
      </c>
      <c r="D4448" s="90">
        <v>2958465</v>
      </c>
    </row>
    <row r="4449" spans="1:4" ht="15">
      <c r="A4449" s="73">
        <v>4943</v>
      </c>
      <c r="B4449" s="73" t="s">
        <v>39687</v>
      </c>
      <c r="C4449" s="90">
        <v>32874</v>
      </c>
      <c r="D4449" s="90">
        <v>2958465</v>
      </c>
    </row>
    <row r="4450" spans="1:4" ht="15">
      <c r="A4450" s="73">
        <v>4944</v>
      </c>
      <c r="B4450" s="73" t="s">
        <v>39688</v>
      </c>
      <c r="C4450" s="90">
        <v>32874</v>
      </c>
      <c r="D4450" s="90">
        <v>2958465</v>
      </c>
    </row>
    <row r="4451" spans="1:4" ht="15">
      <c r="A4451" s="73">
        <v>4945</v>
      </c>
      <c r="B4451" s="73" t="s">
        <v>39689</v>
      </c>
      <c r="C4451" s="90">
        <v>32874</v>
      </c>
      <c r="D4451" s="90">
        <v>2958465</v>
      </c>
    </row>
    <row r="4452" spans="1:4" ht="15">
      <c r="A4452" s="73">
        <v>4946</v>
      </c>
      <c r="B4452" s="73" t="s">
        <v>133</v>
      </c>
      <c r="C4452" s="90">
        <v>32874</v>
      </c>
      <c r="D4452" s="90">
        <v>2958465</v>
      </c>
    </row>
    <row r="4453" spans="1:4" ht="15">
      <c r="A4453" s="73">
        <v>4947</v>
      </c>
      <c r="B4453" s="73" t="s">
        <v>39690</v>
      </c>
      <c r="C4453" s="90">
        <v>32874</v>
      </c>
      <c r="D4453" s="90">
        <v>2958465</v>
      </c>
    </row>
    <row r="4454" spans="1:4" ht="15">
      <c r="A4454" s="73">
        <v>4948</v>
      </c>
      <c r="B4454" s="73" t="s">
        <v>39691</v>
      </c>
      <c r="C4454" s="90">
        <v>32874</v>
      </c>
      <c r="D4454" s="90">
        <v>2958465</v>
      </c>
    </row>
    <row r="4455" spans="1:4" ht="15">
      <c r="A4455" s="73">
        <v>4949</v>
      </c>
      <c r="B4455" s="73">
        <v>86</v>
      </c>
      <c r="C4455" s="90">
        <v>32874</v>
      </c>
      <c r="D4455" s="90">
        <v>2958465</v>
      </c>
    </row>
    <row r="4456" spans="1:4" ht="15">
      <c r="A4456" s="73">
        <v>4950</v>
      </c>
      <c r="B4456" s="73" t="s">
        <v>39692</v>
      </c>
      <c r="C4456" s="90">
        <v>32874</v>
      </c>
      <c r="D4456" s="90">
        <v>2958465</v>
      </c>
    </row>
    <row r="4457" spans="1:4" ht="15">
      <c r="A4457" s="73">
        <v>4951</v>
      </c>
      <c r="B4457" s="73" t="s">
        <v>39693</v>
      </c>
      <c r="C4457" s="90">
        <v>32874</v>
      </c>
      <c r="D4457" s="90">
        <v>2958465</v>
      </c>
    </row>
    <row r="4458" spans="1:4" ht="15">
      <c r="A4458" s="73">
        <v>4952</v>
      </c>
      <c r="B4458" s="73" t="s">
        <v>39694</v>
      </c>
      <c r="C4458" s="90">
        <v>32874</v>
      </c>
      <c r="D4458" s="90">
        <v>2958465</v>
      </c>
    </row>
    <row r="4459" spans="1:4" ht="15">
      <c r="A4459" s="73">
        <v>4953</v>
      </c>
      <c r="B4459" s="73" t="s">
        <v>39695</v>
      </c>
      <c r="C4459" s="90">
        <v>32874</v>
      </c>
      <c r="D4459" s="90">
        <v>2958465</v>
      </c>
    </row>
    <row r="4460" spans="1:4" ht="15">
      <c r="A4460" s="73">
        <v>4954</v>
      </c>
      <c r="B4460" s="73" t="s">
        <v>39696</v>
      </c>
      <c r="C4460" s="90">
        <v>32874</v>
      </c>
      <c r="D4460" s="90">
        <v>2958465</v>
      </c>
    </row>
    <row r="4461" spans="1:4" ht="15">
      <c r="A4461" s="73">
        <v>4955</v>
      </c>
      <c r="B4461" s="73" t="s">
        <v>39697</v>
      </c>
      <c r="C4461" s="90">
        <v>32874</v>
      </c>
      <c r="D4461" s="90">
        <v>2958465</v>
      </c>
    </row>
    <row r="4462" spans="1:4" ht="15">
      <c r="A4462" s="73">
        <v>4956</v>
      </c>
      <c r="B4462" s="73" t="s">
        <v>39698</v>
      </c>
      <c r="C4462" s="90">
        <v>32874</v>
      </c>
      <c r="D4462" s="90">
        <v>2958465</v>
      </c>
    </row>
    <row r="4463" spans="1:4" ht="15">
      <c r="A4463" s="73">
        <v>4957</v>
      </c>
      <c r="B4463" s="73" t="s">
        <v>39699</v>
      </c>
      <c r="C4463" s="90">
        <v>32874</v>
      </c>
      <c r="D4463" s="90">
        <v>2958465</v>
      </c>
    </row>
    <row r="4464" spans="1:4" ht="15">
      <c r="A4464" s="73">
        <v>4958</v>
      </c>
      <c r="B4464" s="73" t="s">
        <v>39700</v>
      </c>
      <c r="C4464" s="90">
        <v>32874</v>
      </c>
      <c r="D4464" s="90">
        <v>2958465</v>
      </c>
    </row>
    <row r="4465" spans="1:4" ht="15">
      <c r="A4465" s="73">
        <v>4959</v>
      </c>
      <c r="B4465" s="73" t="s">
        <v>39701</v>
      </c>
      <c r="C4465" s="90">
        <v>32874</v>
      </c>
      <c r="D4465" s="90">
        <v>2958465</v>
      </c>
    </row>
    <row r="4466" spans="1:4" ht="15">
      <c r="A4466" s="73">
        <v>4960</v>
      </c>
      <c r="B4466" s="73" t="s">
        <v>2067</v>
      </c>
      <c r="C4466" s="90">
        <v>32874</v>
      </c>
      <c r="D4466" s="90">
        <v>2958465</v>
      </c>
    </row>
    <row r="4467" spans="1:4" ht="15">
      <c r="A4467" s="73">
        <v>4961</v>
      </c>
      <c r="B4467" s="73" t="s">
        <v>39702</v>
      </c>
      <c r="C4467" s="90">
        <v>32874</v>
      </c>
      <c r="D4467" s="90">
        <v>2958465</v>
      </c>
    </row>
    <row r="4468" spans="1:4" ht="15">
      <c r="A4468" s="73">
        <v>4962</v>
      </c>
      <c r="B4468" s="73" t="s">
        <v>39703</v>
      </c>
      <c r="C4468" s="90">
        <v>32874</v>
      </c>
      <c r="D4468" s="90">
        <v>2958465</v>
      </c>
    </row>
    <row r="4469" spans="1:4" ht="15">
      <c r="A4469" s="73">
        <v>4963</v>
      </c>
      <c r="B4469" s="73" t="s">
        <v>39704</v>
      </c>
      <c r="C4469" s="90">
        <v>32874</v>
      </c>
      <c r="D4469" s="90">
        <v>2958465</v>
      </c>
    </row>
    <row r="4470" spans="1:4" ht="15">
      <c r="A4470" s="73">
        <v>4964</v>
      </c>
      <c r="B4470" s="73" t="s">
        <v>39705</v>
      </c>
      <c r="C4470" s="90">
        <v>32874</v>
      </c>
      <c r="D4470" s="90">
        <v>2958465</v>
      </c>
    </row>
    <row r="4471" spans="1:4" ht="15">
      <c r="A4471" s="73">
        <v>4965</v>
      </c>
      <c r="B4471" s="73" t="s">
        <v>39706</v>
      </c>
      <c r="C4471" s="90">
        <v>32874</v>
      </c>
      <c r="D4471" s="90">
        <v>2958465</v>
      </c>
    </row>
    <row r="4472" spans="1:4" ht="15">
      <c r="A4472" s="73">
        <v>4966</v>
      </c>
      <c r="B4472" s="73">
        <v>946</v>
      </c>
      <c r="C4472" s="90">
        <v>32874</v>
      </c>
      <c r="D4472" s="90">
        <v>2958465</v>
      </c>
    </row>
    <row r="4473" spans="1:4" ht="15">
      <c r="A4473" s="73">
        <v>4967</v>
      </c>
      <c r="B4473" s="73" t="s">
        <v>39707</v>
      </c>
      <c r="C4473" s="90">
        <v>32874</v>
      </c>
      <c r="D4473" s="90">
        <v>2958465</v>
      </c>
    </row>
    <row r="4474" spans="1:4" ht="15">
      <c r="A4474" s="73">
        <v>4968</v>
      </c>
      <c r="B4474" s="73" t="s">
        <v>2252</v>
      </c>
      <c r="C4474" s="90">
        <v>32874</v>
      </c>
      <c r="D4474" s="90">
        <v>2958465</v>
      </c>
    </row>
    <row r="4475" spans="1:4" ht="15">
      <c r="A4475" s="73">
        <v>4969</v>
      </c>
      <c r="B4475" s="73" t="s">
        <v>39708</v>
      </c>
      <c r="C4475" s="90">
        <v>32874</v>
      </c>
      <c r="D4475" s="90">
        <v>2958465</v>
      </c>
    </row>
    <row r="4476" spans="1:4" ht="15">
      <c r="A4476" s="73">
        <v>4970</v>
      </c>
      <c r="B4476" s="73" t="s">
        <v>2037</v>
      </c>
      <c r="C4476" s="90">
        <v>32874</v>
      </c>
      <c r="D4476" s="90">
        <v>2958465</v>
      </c>
    </row>
    <row r="4477" spans="1:4" ht="15">
      <c r="A4477" s="73">
        <v>4971</v>
      </c>
      <c r="B4477" s="73" t="s">
        <v>39709</v>
      </c>
      <c r="C4477" s="90">
        <v>32874</v>
      </c>
      <c r="D4477" s="90">
        <v>2958465</v>
      </c>
    </row>
    <row r="4478" spans="1:4" ht="15">
      <c r="A4478" s="73">
        <v>4972</v>
      </c>
      <c r="B4478" s="73" t="s">
        <v>39710</v>
      </c>
      <c r="C4478" s="90">
        <v>32874</v>
      </c>
      <c r="D4478" s="90">
        <v>2958465</v>
      </c>
    </row>
    <row r="4479" spans="1:4" ht="15">
      <c r="A4479" s="73">
        <v>4973</v>
      </c>
      <c r="B4479" s="73" t="s">
        <v>2012</v>
      </c>
      <c r="C4479" s="90">
        <v>32874</v>
      </c>
      <c r="D4479" s="90">
        <v>2958465</v>
      </c>
    </row>
    <row r="4480" spans="1:4" ht="15">
      <c r="A4480" s="73">
        <v>4974</v>
      </c>
      <c r="B4480" s="73" t="s">
        <v>39711</v>
      </c>
      <c r="C4480" s="90">
        <v>32874</v>
      </c>
      <c r="D4480" s="90">
        <v>2958465</v>
      </c>
    </row>
    <row r="4481" spans="1:4" ht="15">
      <c r="A4481" s="73">
        <v>4975</v>
      </c>
      <c r="B4481" s="73" t="s">
        <v>39712</v>
      </c>
      <c r="C4481" s="90">
        <v>32874</v>
      </c>
      <c r="D4481" s="90">
        <v>2958465</v>
      </c>
    </row>
    <row r="4482" spans="1:4" ht="15">
      <c r="A4482" s="73">
        <v>4976</v>
      </c>
      <c r="B4482" s="73" t="s">
        <v>39713</v>
      </c>
      <c r="C4482" s="90">
        <v>32874</v>
      </c>
      <c r="D4482" s="90">
        <v>2958465</v>
      </c>
    </row>
    <row r="4483" spans="1:4" ht="15">
      <c r="A4483" s="73">
        <v>4977</v>
      </c>
      <c r="B4483" s="73" t="s">
        <v>39714</v>
      </c>
      <c r="C4483" s="90">
        <v>32874</v>
      </c>
      <c r="D4483" s="90">
        <v>2958465</v>
      </c>
    </row>
    <row r="4484" spans="1:4" ht="15">
      <c r="A4484" s="73">
        <v>4978</v>
      </c>
      <c r="B4484" s="73" t="s">
        <v>39715</v>
      </c>
      <c r="C4484" s="90">
        <v>32874</v>
      </c>
      <c r="D4484" s="90">
        <v>2958465</v>
      </c>
    </row>
    <row r="4485" spans="1:4" ht="15">
      <c r="A4485" s="73">
        <v>4979</v>
      </c>
      <c r="B4485" s="73" t="s">
        <v>39716</v>
      </c>
      <c r="C4485" s="90">
        <v>32874</v>
      </c>
      <c r="D4485" s="90">
        <v>2958465</v>
      </c>
    </row>
    <row r="4486" spans="1:4" ht="15">
      <c r="A4486" s="73">
        <v>4980</v>
      </c>
      <c r="B4486" s="73" t="s">
        <v>39717</v>
      </c>
      <c r="C4486" s="90">
        <v>32874</v>
      </c>
      <c r="D4486" s="90">
        <v>2958465</v>
      </c>
    </row>
    <row r="4487" spans="1:4" ht="15">
      <c r="A4487" s="73">
        <v>4981</v>
      </c>
      <c r="B4487" s="73" t="s">
        <v>39718</v>
      </c>
      <c r="C4487" s="90">
        <v>32874</v>
      </c>
      <c r="D4487" s="90">
        <v>2958465</v>
      </c>
    </row>
    <row r="4488" spans="1:4" ht="15">
      <c r="A4488" s="73">
        <v>4982</v>
      </c>
      <c r="B4488" s="73" t="s">
        <v>39719</v>
      </c>
      <c r="C4488" s="90">
        <v>32874</v>
      </c>
      <c r="D4488" s="90">
        <v>2958465</v>
      </c>
    </row>
    <row r="4489" spans="1:4" ht="15">
      <c r="A4489" s="73">
        <v>4983</v>
      </c>
      <c r="B4489" s="73" t="s">
        <v>39720</v>
      </c>
      <c r="C4489" s="90">
        <v>32874</v>
      </c>
      <c r="D4489" s="90">
        <v>2958465</v>
      </c>
    </row>
    <row r="4490" spans="1:4" ht="15">
      <c r="A4490" s="73">
        <v>4984</v>
      </c>
      <c r="B4490" s="73" t="s">
        <v>39721</v>
      </c>
      <c r="C4490" s="90">
        <v>32874</v>
      </c>
      <c r="D4490" s="90">
        <v>2958465</v>
      </c>
    </row>
    <row r="4491" spans="1:4" ht="15">
      <c r="A4491" s="73">
        <v>4985</v>
      </c>
      <c r="B4491" s="73" t="s">
        <v>39722</v>
      </c>
      <c r="C4491" s="90">
        <v>32874</v>
      </c>
      <c r="D4491" s="90">
        <v>2958465</v>
      </c>
    </row>
    <row r="4492" spans="1:4" ht="15">
      <c r="A4492" s="73">
        <v>4986</v>
      </c>
      <c r="B4492" s="73" t="s">
        <v>39723</v>
      </c>
      <c r="C4492" s="90">
        <v>32874</v>
      </c>
      <c r="D4492" s="90">
        <v>2958465</v>
      </c>
    </row>
    <row r="4493" spans="1:4" ht="15">
      <c r="A4493" s="73">
        <v>4987</v>
      </c>
      <c r="B4493" s="73" t="s">
        <v>39724</v>
      </c>
      <c r="C4493" s="90">
        <v>32874</v>
      </c>
      <c r="D4493" s="90">
        <v>2958465</v>
      </c>
    </row>
    <row r="4494" spans="1:4" ht="15">
      <c r="A4494" s="73">
        <v>4988</v>
      </c>
      <c r="B4494" s="73" t="s">
        <v>39725</v>
      </c>
      <c r="C4494" s="90">
        <v>32874</v>
      </c>
      <c r="D4494" s="90">
        <v>2958465</v>
      </c>
    </row>
    <row r="4495" spans="1:4" ht="15">
      <c r="A4495" s="73">
        <v>4989</v>
      </c>
      <c r="B4495" s="73" t="s">
        <v>39726</v>
      </c>
      <c r="C4495" s="90">
        <v>32874</v>
      </c>
      <c r="D4495" s="90">
        <v>2958465</v>
      </c>
    </row>
    <row r="4496" spans="1:4" ht="15">
      <c r="A4496" s="73">
        <v>4990</v>
      </c>
      <c r="B4496" s="73" t="s">
        <v>39727</v>
      </c>
      <c r="C4496" s="90">
        <v>32874</v>
      </c>
      <c r="D4496" s="90">
        <v>2958465</v>
      </c>
    </row>
    <row r="4497" spans="1:4" ht="15">
      <c r="A4497" s="73">
        <v>4991</v>
      </c>
      <c r="B4497" s="73" t="s">
        <v>39728</v>
      </c>
      <c r="C4497" s="90">
        <v>32874</v>
      </c>
      <c r="D4497" s="90">
        <v>2958465</v>
      </c>
    </row>
    <row r="4498" spans="1:4" ht="15">
      <c r="A4498" s="73">
        <v>4992</v>
      </c>
      <c r="B4498" s="73" t="s">
        <v>39729</v>
      </c>
      <c r="C4498" s="90">
        <v>32874</v>
      </c>
      <c r="D4498" s="90">
        <v>2958465</v>
      </c>
    </row>
    <row r="4499" spans="1:4" ht="15">
      <c r="A4499" s="73">
        <v>4993</v>
      </c>
      <c r="B4499" s="73" t="s">
        <v>39730</v>
      </c>
      <c r="C4499" s="90">
        <v>32874</v>
      </c>
      <c r="D4499" s="90">
        <v>2958465</v>
      </c>
    </row>
    <row r="4500" spans="1:4" ht="15">
      <c r="A4500" s="73">
        <v>4994</v>
      </c>
      <c r="B4500" s="73" t="s">
        <v>39731</v>
      </c>
      <c r="C4500" s="90">
        <v>32874</v>
      </c>
      <c r="D4500" s="90">
        <v>2958465</v>
      </c>
    </row>
    <row r="4501" spans="1:4" ht="15">
      <c r="A4501" s="73">
        <v>4995</v>
      </c>
      <c r="B4501" s="73" t="s">
        <v>2409</v>
      </c>
      <c r="C4501" s="90">
        <v>32874</v>
      </c>
      <c r="D4501" s="90">
        <v>2958465</v>
      </c>
    </row>
    <row r="4502" spans="1:4" ht="15">
      <c r="A4502" s="73">
        <v>4996</v>
      </c>
      <c r="B4502" s="73" t="s">
        <v>39732</v>
      </c>
      <c r="C4502" s="90">
        <v>32874</v>
      </c>
      <c r="D4502" s="90">
        <v>2958465</v>
      </c>
    </row>
    <row r="4503" spans="1:4" ht="15">
      <c r="A4503" s="73">
        <v>4997</v>
      </c>
      <c r="B4503" s="73" t="s">
        <v>39733</v>
      </c>
      <c r="C4503" s="90">
        <v>32874</v>
      </c>
      <c r="D4503" s="90">
        <v>2958465</v>
      </c>
    </row>
    <row r="4504" spans="1:4" ht="15">
      <c r="A4504" s="73">
        <v>4998</v>
      </c>
      <c r="B4504" s="73" t="s">
        <v>2384</v>
      </c>
      <c r="C4504" s="90">
        <v>32874</v>
      </c>
      <c r="D4504" s="90">
        <v>2958465</v>
      </c>
    </row>
    <row r="4505" spans="1:4" ht="15">
      <c r="A4505" s="73">
        <v>4999</v>
      </c>
      <c r="B4505" s="73" t="s">
        <v>2200</v>
      </c>
      <c r="C4505" s="90">
        <v>32874</v>
      </c>
      <c r="D4505" s="90">
        <v>2958465</v>
      </c>
    </row>
    <row r="4506" spans="1:4" ht="15">
      <c r="A4506" s="73">
        <v>5000</v>
      </c>
      <c r="B4506" s="73" t="s">
        <v>2402</v>
      </c>
      <c r="C4506" s="90">
        <v>32874</v>
      </c>
      <c r="D4506" s="90">
        <v>2958465</v>
      </c>
    </row>
    <row r="4507" spans="1:4" ht="15">
      <c r="A4507" s="73">
        <v>5001</v>
      </c>
      <c r="B4507" s="73" t="s">
        <v>39734</v>
      </c>
      <c r="C4507" s="90">
        <v>32874</v>
      </c>
      <c r="D4507" s="90">
        <v>2958465</v>
      </c>
    </row>
    <row r="4508" spans="1:4" ht="15">
      <c r="A4508" s="73">
        <v>5002</v>
      </c>
      <c r="B4508" s="73" t="s">
        <v>39735</v>
      </c>
      <c r="C4508" s="90">
        <v>32874</v>
      </c>
      <c r="D4508" s="90">
        <v>2958465</v>
      </c>
    </row>
    <row r="4509" spans="1:4" ht="15">
      <c r="A4509" s="73">
        <v>5003</v>
      </c>
      <c r="B4509" s="73" t="s">
        <v>39736</v>
      </c>
      <c r="C4509" s="90">
        <v>32874</v>
      </c>
      <c r="D4509" s="90">
        <v>2958465</v>
      </c>
    </row>
    <row r="4510" spans="1:4" ht="15">
      <c r="A4510" s="73">
        <v>5004</v>
      </c>
      <c r="B4510" s="73" t="s">
        <v>39737</v>
      </c>
      <c r="C4510" s="90">
        <v>32874</v>
      </c>
      <c r="D4510" s="90">
        <v>2958465</v>
      </c>
    </row>
    <row r="4511" spans="1:4" ht="15">
      <c r="A4511" s="73">
        <v>5005</v>
      </c>
      <c r="B4511" s="73" t="s">
        <v>39738</v>
      </c>
      <c r="C4511" s="90">
        <v>32874</v>
      </c>
      <c r="D4511" s="90">
        <v>2958465</v>
      </c>
    </row>
    <row r="4512" spans="1:4" ht="15">
      <c r="A4512" s="73">
        <v>5006</v>
      </c>
      <c r="B4512" s="73" t="s">
        <v>39739</v>
      </c>
      <c r="C4512" s="90">
        <v>32874</v>
      </c>
      <c r="D4512" s="90">
        <v>2958465</v>
      </c>
    </row>
    <row r="4513" spans="1:4" ht="15">
      <c r="A4513" s="73">
        <v>5007</v>
      </c>
      <c r="B4513" s="73" t="s">
        <v>39740</v>
      </c>
      <c r="C4513" s="90">
        <v>32874</v>
      </c>
      <c r="D4513" s="90">
        <v>2958465</v>
      </c>
    </row>
    <row r="4514" spans="1:4" ht="15">
      <c r="A4514" s="73">
        <v>5008</v>
      </c>
      <c r="B4514" s="73" t="s">
        <v>39741</v>
      </c>
      <c r="C4514" s="90">
        <v>32874</v>
      </c>
      <c r="D4514" s="90">
        <v>2958465</v>
      </c>
    </row>
    <row r="4515" spans="1:4" ht="15">
      <c r="A4515" s="73">
        <v>5009</v>
      </c>
      <c r="B4515" s="73" t="s">
        <v>39742</v>
      </c>
      <c r="C4515" s="90">
        <v>32874</v>
      </c>
      <c r="D4515" s="90">
        <v>2958465</v>
      </c>
    </row>
    <row r="4516" spans="1:4" ht="15">
      <c r="A4516" s="73">
        <v>5010</v>
      </c>
      <c r="B4516" s="73" t="s">
        <v>41705</v>
      </c>
      <c r="C4516" s="90">
        <v>32874</v>
      </c>
      <c r="D4516" s="90">
        <v>2958465</v>
      </c>
    </row>
    <row r="4517" spans="1:4" ht="15">
      <c r="A4517" s="73">
        <v>5011</v>
      </c>
      <c r="B4517" s="73" t="s">
        <v>39743</v>
      </c>
      <c r="C4517" s="90">
        <v>32874</v>
      </c>
      <c r="D4517" s="90">
        <v>2958465</v>
      </c>
    </row>
    <row r="4518" spans="1:4" ht="15">
      <c r="A4518" s="73">
        <v>5012</v>
      </c>
      <c r="B4518" s="73" t="s">
        <v>39744</v>
      </c>
      <c r="C4518" s="90">
        <v>32874</v>
      </c>
      <c r="D4518" s="90">
        <v>2958465</v>
      </c>
    </row>
    <row r="4519" spans="1:4" ht="15">
      <c r="A4519" s="73">
        <v>5013</v>
      </c>
      <c r="B4519" s="73" t="s">
        <v>133</v>
      </c>
      <c r="C4519" s="90">
        <v>32874</v>
      </c>
      <c r="D4519" s="90">
        <v>2958465</v>
      </c>
    </row>
    <row r="4520" spans="1:4" ht="15">
      <c r="A4520" s="73">
        <v>5014</v>
      </c>
      <c r="B4520" s="73" t="s">
        <v>39745</v>
      </c>
      <c r="C4520" s="90">
        <v>32874</v>
      </c>
      <c r="D4520" s="90">
        <v>2958465</v>
      </c>
    </row>
    <row r="4521" spans="1:4" ht="15">
      <c r="A4521" s="73">
        <v>5015</v>
      </c>
      <c r="B4521" s="73" t="s">
        <v>133</v>
      </c>
      <c r="C4521" s="90">
        <v>32874</v>
      </c>
      <c r="D4521" s="90">
        <v>2958465</v>
      </c>
    </row>
    <row r="4522" spans="1:4" ht="15">
      <c r="A4522" s="73">
        <v>5016</v>
      </c>
      <c r="B4522" s="73" t="s">
        <v>133</v>
      </c>
      <c r="C4522" s="90">
        <v>32874</v>
      </c>
      <c r="D4522" s="90">
        <v>2958465</v>
      </c>
    </row>
    <row r="4523" spans="1:4" ht="15">
      <c r="A4523" s="73">
        <v>5017</v>
      </c>
      <c r="B4523" s="73" t="s">
        <v>133</v>
      </c>
      <c r="C4523" s="90">
        <v>32874</v>
      </c>
      <c r="D4523" s="90">
        <v>2958465</v>
      </c>
    </row>
    <row r="4524" spans="1:4" ht="15">
      <c r="A4524" s="73">
        <v>5018</v>
      </c>
      <c r="B4524" s="73" t="s">
        <v>133</v>
      </c>
      <c r="C4524" s="90">
        <v>32874</v>
      </c>
      <c r="D4524" s="90">
        <v>2958465</v>
      </c>
    </row>
    <row r="4525" spans="1:4" ht="15">
      <c r="A4525" s="73">
        <v>5019</v>
      </c>
      <c r="B4525" s="73" t="s">
        <v>133</v>
      </c>
      <c r="C4525" s="90">
        <v>32874</v>
      </c>
      <c r="D4525" s="90">
        <v>2958465</v>
      </c>
    </row>
    <row r="4526" spans="1:4" ht="15">
      <c r="A4526" s="73">
        <v>5021</v>
      </c>
      <c r="B4526" s="73" t="s">
        <v>133</v>
      </c>
      <c r="C4526" s="90">
        <v>32874</v>
      </c>
      <c r="D4526" s="90">
        <v>2958465</v>
      </c>
    </row>
    <row r="4527" spans="1:4" ht="15">
      <c r="A4527" s="73">
        <v>5022</v>
      </c>
      <c r="B4527" s="73" t="s">
        <v>133</v>
      </c>
      <c r="C4527" s="90">
        <v>32874</v>
      </c>
      <c r="D4527" s="90">
        <v>2958465</v>
      </c>
    </row>
    <row r="4528" spans="1:4" ht="15">
      <c r="A4528" s="73">
        <v>5023</v>
      </c>
      <c r="B4528" s="73" t="s">
        <v>133</v>
      </c>
      <c r="C4528" s="90">
        <v>32874</v>
      </c>
      <c r="D4528" s="90">
        <v>2958465</v>
      </c>
    </row>
    <row r="4529" spans="1:4" ht="15">
      <c r="A4529" s="73">
        <v>5024</v>
      </c>
      <c r="B4529" s="73" t="s">
        <v>133</v>
      </c>
      <c r="C4529" s="90">
        <v>32874</v>
      </c>
      <c r="D4529" s="90">
        <v>2958465</v>
      </c>
    </row>
    <row r="4530" spans="1:4" ht="15">
      <c r="A4530" s="73">
        <v>5025</v>
      </c>
      <c r="B4530" s="73" t="s">
        <v>133</v>
      </c>
      <c r="C4530" s="90">
        <v>32874</v>
      </c>
      <c r="D4530" s="90">
        <v>2958465</v>
      </c>
    </row>
    <row r="4531" spans="1:4" ht="15">
      <c r="A4531" s="73">
        <v>5026</v>
      </c>
      <c r="B4531" s="73" t="s">
        <v>133</v>
      </c>
      <c r="C4531" s="90">
        <v>32874</v>
      </c>
      <c r="D4531" s="90">
        <v>2958465</v>
      </c>
    </row>
    <row r="4532" spans="1:4" ht="15">
      <c r="A4532" s="73">
        <v>5027</v>
      </c>
      <c r="B4532" s="73" t="s">
        <v>133</v>
      </c>
      <c r="C4532" s="90">
        <v>32874</v>
      </c>
      <c r="D4532" s="90">
        <v>2958465</v>
      </c>
    </row>
    <row r="4533" spans="1:4" ht="15">
      <c r="A4533" s="73">
        <v>5028</v>
      </c>
      <c r="B4533" s="73" t="s">
        <v>133</v>
      </c>
      <c r="C4533" s="90">
        <v>32874</v>
      </c>
      <c r="D4533" s="90">
        <v>2958465</v>
      </c>
    </row>
    <row r="4534" spans="1:4" ht="15">
      <c r="A4534" s="73">
        <v>5029</v>
      </c>
      <c r="B4534" s="73" t="s">
        <v>133</v>
      </c>
      <c r="C4534" s="90">
        <v>32874</v>
      </c>
      <c r="D4534" s="90">
        <v>2958465</v>
      </c>
    </row>
    <row r="4535" spans="1:4" ht="15">
      <c r="A4535" s="73">
        <v>5030</v>
      </c>
      <c r="B4535" s="73" t="s">
        <v>133</v>
      </c>
      <c r="C4535" s="90">
        <v>32874</v>
      </c>
      <c r="D4535" s="90">
        <v>2958465</v>
      </c>
    </row>
    <row r="4536" spans="1:4" ht="15">
      <c r="A4536" s="73">
        <v>5031</v>
      </c>
      <c r="B4536" s="73" t="s">
        <v>133</v>
      </c>
      <c r="C4536" s="90">
        <v>32874</v>
      </c>
      <c r="D4536" s="90">
        <v>2958465</v>
      </c>
    </row>
    <row r="4537" spans="1:4" ht="15">
      <c r="A4537" s="73">
        <v>5032</v>
      </c>
      <c r="B4537" s="73" t="s">
        <v>133</v>
      </c>
      <c r="C4537" s="90">
        <v>32874</v>
      </c>
      <c r="D4537" s="90">
        <v>2958465</v>
      </c>
    </row>
    <row r="4538" spans="1:4" ht="15">
      <c r="A4538" s="73">
        <v>5033</v>
      </c>
      <c r="B4538" s="73" t="s">
        <v>133</v>
      </c>
      <c r="C4538" s="90">
        <v>32874</v>
      </c>
      <c r="D4538" s="90">
        <v>2958465</v>
      </c>
    </row>
    <row r="4539" spans="1:4" ht="15">
      <c r="A4539" s="73">
        <v>5034</v>
      </c>
      <c r="B4539" s="73" t="s">
        <v>133</v>
      </c>
      <c r="C4539" s="90">
        <v>32874</v>
      </c>
      <c r="D4539" s="90">
        <v>2958465</v>
      </c>
    </row>
    <row r="4540" spans="1:4" ht="15">
      <c r="A4540" s="73">
        <v>5035</v>
      </c>
      <c r="B4540" s="73" t="s">
        <v>133</v>
      </c>
      <c r="C4540" s="90">
        <v>32874</v>
      </c>
      <c r="D4540" s="90">
        <v>2958465</v>
      </c>
    </row>
    <row r="4541" spans="1:4" ht="15">
      <c r="A4541" s="73">
        <v>5036</v>
      </c>
      <c r="B4541" s="73" t="s">
        <v>133</v>
      </c>
      <c r="C4541" s="90">
        <v>32874</v>
      </c>
      <c r="D4541" s="90">
        <v>2958465</v>
      </c>
    </row>
    <row r="4542" spans="1:4" ht="15">
      <c r="A4542" s="73">
        <v>5037</v>
      </c>
      <c r="B4542" s="73" t="s">
        <v>133</v>
      </c>
      <c r="C4542" s="90">
        <v>32874</v>
      </c>
      <c r="D4542" s="90">
        <v>2958465</v>
      </c>
    </row>
    <row r="4543" spans="1:4" ht="15">
      <c r="A4543" s="73">
        <v>5038</v>
      </c>
      <c r="B4543" s="73" t="s">
        <v>133</v>
      </c>
      <c r="C4543" s="90">
        <v>32874</v>
      </c>
      <c r="D4543" s="90">
        <v>2958465</v>
      </c>
    </row>
    <row r="4544" spans="1:4" ht="15">
      <c r="A4544" s="73">
        <v>5039</v>
      </c>
      <c r="B4544" s="73" t="s">
        <v>133</v>
      </c>
      <c r="C4544" s="90">
        <v>32874</v>
      </c>
      <c r="D4544" s="90">
        <v>2958465</v>
      </c>
    </row>
    <row r="4545" spans="1:4" ht="15">
      <c r="A4545" s="73">
        <v>5040</v>
      </c>
      <c r="B4545" s="73" t="s">
        <v>133</v>
      </c>
      <c r="C4545" s="90">
        <v>32874</v>
      </c>
      <c r="D4545" s="90">
        <v>2958465</v>
      </c>
    </row>
    <row r="4546" spans="1:4" ht="15">
      <c r="A4546" s="73">
        <v>5041</v>
      </c>
      <c r="B4546" s="73" t="s">
        <v>133</v>
      </c>
      <c r="C4546" s="90">
        <v>32874</v>
      </c>
      <c r="D4546" s="90">
        <v>2958465</v>
      </c>
    </row>
    <row r="4547" spans="1:4" ht="15">
      <c r="A4547" s="73">
        <v>5042</v>
      </c>
      <c r="B4547" s="73" t="s">
        <v>133</v>
      </c>
      <c r="C4547" s="90">
        <v>32874</v>
      </c>
      <c r="D4547" s="90">
        <v>2958465</v>
      </c>
    </row>
    <row r="4548" spans="1:4" ht="15">
      <c r="A4548" s="73">
        <v>5043</v>
      </c>
      <c r="B4548" s="73" t="s">
        <v>133</v>
      </c>
      <c r="C4548" s="90">
        <v>32874</v>
      </c>
      <c r="D4548" s="90">
        <v>2958465</v>
      </c>
    </row>
    <row r="4549" spans="1:4" ht="15">
      <c r="A4549" s="73">
        <v>5044</v>
      </c>
      <c r="B4549" s="73" t="s">
        <v>133</v>
      </c>
      <c r="C4549" s="90">
        <v>32874</v>
      </c>
      <c r="D4549" s="90">
        <v>2958465</v>
      </c>
    </row>
    <row r="4550" spans="1:4" ht="15">
      <c r="A4550" s="73">
        <v>5045</v>
      </c>
      <c r="B4550" s="73" t="s">
        <v>133</v>
      </c>
      <c r="C4550" s="90">
        <v>32874</v>
      </c>
      <c r="D4550" s="90">
        <v>2958465</v>
      </c>
    </row>
    <row r="4551" spans="1:4" ht="15">
      <c r="A4551" s="73">
        <v>5046</v>
      </c>
      <c r="B4551" s="73" t="s">
        <v>133</v>
      </c>
      <c r="C4551" s="90">
        <v>32874</v>
      </c>
      <c r="D4551" s="90">
        <v>2958465</v>
      </c>
    </row>
    <row r="4552" spans="1:4" ht="15">
      <c r="A4552" s="73">
        <v>5047</v>
      </c>
      <c r="B4552" s="73" t="s">
        <v>133</v>
      </c>
      <c r="C4552" s="90">
        <v>32874</v>
      </c>
      <c r="D4552" s="90">
        <v>2958465</v>
      </c>
    </row>
    <row r="4553" spans="1:4" ht="15">
      <c r="A4553" s="73">
        <v>5048</v>
      </c>
      <c r="B4553" s="73" t="s">
        <v>133</v>
      </c>
      <c r="C4553" s="90">
        <v>32874</v>
      </c>
      <c r="D4553" s="90">
        <v>2958465</v>
      </c>
    </row>
    <row r="4554" spans="1:4" ht="15">
      <c r="A4554" s="73">
        <v>5049</v>
      </c>
      <c r="B4554" s="73" t="s">
        <v>133</v>
      </c>
      <c r="C4554" s="90">
        <v>32874</v>
      </c>
      <c r="D4554" s="90">
        <v>2958465</v>
      </c>
    </row>
    <row r="4555" spans="1:4" ht="15">
      <c r="A4555" s="73">
        <v>5050</v>
      </c>
      <c r="B4555" s="73" t="s">
        <v>133</v>
      </c>
      <c r="C4555" s="90">
        <v>32874</v>
      </c>
      <c r="D4555" s="90">
        <v>2958465</v>
      </c>
    </row>
    <row r="4556" spans="1:4" ht="15">
      <c r="A4556" s="73">
        <v>5051</v>
      </c>
      <c r="B4556" s="73" t="s">
        <v>133</v>
      </c>
      <c r="C4556" s="90">
        <v>32874</v>
      </c>
      <c r="D4556" s="90">
        <v>2958465</v>
      </c>
    </row>
    <row r="4557" spans="1:4" ht="15">
      <c r="A4557" s="73">
        <v>5052</v>
      </c>
      <c r="B4557" s="73" t="s">
        <v>133</v>
      </c>
      <c r="C4557" s="90">
        <v>32874</v>
      </c>
      <c r="D4557" s="90">
        <v>2958465</v>
      </c>
    </row>
    <row r="4558" spans="1:4" ht="15">
      <c r="A4558" s="73">
        <v>5053</v>
      </c>
      <c r="B4558" s="73" t="s">
        <v>133</v>
      </c>
      <c r="C4558" s="90">
        <v>32874</v>
      </c>
      <c r="D4558" s="90">
        <v>2958465</v>
      </c>
    </row>
    <row r="4559" spans="1:4" ht="15">
      <c r="A4559" s="73">
        <v>5054</v>
      </c>
      <c r="B4559" s="73" t="s">
        <v>133</v>
      </c>
      <c r="C4559" s="90">
        <v>32874</v>
      </c>
      <c r="D4559" s="90">
        <v>2958465</v>
      </c>
    </row>
    <row r="4560" spans="1:4" ht="15">
      <c r="A4560" s="73">
        <v>5055</v>
      </c>
      <c r="B4560" s="73" t="s">
        <v>133</v>
      </c>
      <c r="C4560" s="90">
        <v>32874</v>
      </c>
      <c r="D4560" s="90">
        <v>2958465</v>
      </c>
    </row>
    <row r="4561" spans="1:4" ht="15">
      <c r="A4561" s="73">
        <v>5056</v>
      </c>
      <c r="B4561" s="73" t="s">
        <v>133</v>
      </c>
      <c r="C4561" s="90">
        <v>32874</v>
      </c>
      <c r="D4561" s="90">
        <v>2958465</v>
      </c>
    </row>
    <row r="4562" spans="1:4" ht="15">
      <c r="A4562" s="73">
        <v>5057</v>
      </c>
      <c r="B4562" s="73" t="s">
        <v>133</v>
      </c>
      <c r="C4562" s="90">
        <v>32874</v>
      </c>
      <c r="D4562" s="90">
        <v>2958465</v>
      </c>
    </row>
    <row r="4563" spans="1:4" ht="15">
      <c r="A4563" s="73">
        <v>5058</v>
      </c>
      <c r="B4563" s="73" t="s">
        <v>133</v>
      </c>
      <c r="C4563" s="90">
        <v>32874</v>
      </c>
      <c r="D4563" s="90">
        <v>2958465</v>
      </c>
    </row>
    <row r="4564" spans="1:4" ht="15">
      <c r="A4564" s="73">
        <v>5059</v>
      </c>
      <c r="B4564" s="73" t="s">
        <v>133</v>
      </c>
      <c r="C4564" s="90">
        <v>32874</v>
      </c>
      <c r="D4564" s="90">
        <v>2958465</v>
      </c>
    </row>
    <row r="4565" spans="1:4" ht="15">
      <c r="A4565" s="73">
        <v>5060</v>
      </c>
      <c r="B4565" s="73" t="s">
        <v>133</v>
      </c>
      <c r="C4565" s="90">
        <v>32874</v>
      </c>
      <c r="D4565" s="90">
        <v>2958465</v>
      </c>
    </row>
    <row r="4566" spans="1:4" ht="15">
      <c r="A4566" s="73">
        <v>5061</v>
      </c>
      <c r="B4566" s="73" t="s">
        <v>133</v>
      </c>
      <c r="C4566" s="90">
        <v>32874</v>
      </c>
      <c r="D4566" s="90">
        <v>2958465</v>
      </c>
    </row>
    <row r="4567" spans="1:4" ht="15">
      <c r="A4567" s="73">
        <v>5062</v>
      </c>
      <c r="B4567" s="73" t="s">
        <v>133</v>
      </c>
      <c r="C4567" s="90">
        <v>32874</v>
      </c>
      <c r="D4567" s="90">
        <v>2958465</v>
      </c>
    </row>
    <row r="4568" spans="1:4" ht="15">
      <c r="A4568" s="73">
        <v>5063</v>
      </c>
      <c r="B4568" s="73" t="s">
        <v>133</v>
      </c>
      <c r="C4568" s="90">
        <v>32874</v>
      </c>
      <c r="D4568" s="90">
        <v>2958465</v>
      </c>
    </row>
    <row r="4569" spans="1:4" ht="15">
      <c r="A4569" s="73">
        <v>5064</v>
      </c>
      <c r="B4569" s="73" t="s">
        <v>133</v>
      </c>
      <c r="C4569" s="90">
        <v>32874</v>
      </c>
      <c r="D4569" s="90">
        <v>2958465</v>
      </c>
    </row>
    <row r="4570" spans="1:4" ht="15">
      <c r="A4570" s="73">
        <v>5065</v>
      </c>
      <c r="B4570" s="73" t="s">
        <v>133</v>
      </c>
      <c r="C4570" s="90">
        <v>32874</v>
      </c>
      <c r="D4570" s="90">
        <v>2958465</v>
      </c>
    </row>
    <row r="4571" spans="1:4" ht="15">
      <c r="A4571" s="73">
        <v>5066</v>
      </c>
      <c r="B4571" s="73" t="s">
        <v>133</v>
      </c>
      <c r="C4571" s="90">
        <v>32874</v>
      </c>
      <c r="D4571" s="90">
        <v>2958465</v>
      </c>
    </row>
    <row r="4572" spans="1:4" ht="15">
      <c r="A4572" s="73">
        <v>5067</v>
      </c>
      <c r="B4572" s="73" t="s">
        <v>133</v>
      </c>
      <c r="C4572" s="90">
        <v>32874</v>
      </c>
      <c r="D4572" s="90">
        <v>2958465</v>
      </c>
    </row>
    <row r="4573" spans="1:4" ht="15">
      <c r="A4573" s="73">
        <v>5068</v>
      </c>
      <c r="B4573" s="73" t="s">
        <v>133</v>
      </c>
      <c r="C4573" s="90">
        <v>32874</v>
      </c>
      <c r="D4573" s="90">
        <v>2958465</v>
      </c>
    </row>
    <row r="4574" spans="1:4" ht="15">
      <c r="A4574" s="73">
        <v>5069</v>
      </c>
      <c r="B4574" s="73" t="s">
        <v>133</v>
      </c>
      <c r="C4574" s="90">
        <v>32874</v>
      </c>
      <c r="D4574" s="90">
        <v>2958465</v>
      </c>
    </row>
    <row r="4575" spans="1:4" ht="15">
      <c r="A4575" s="73">
        <v>5070</v>
      </c>
      <c r="B4575" s="73" t="s">
        <v>133</v>
      </c>
      <c r="C4575" s="90">
        <v>32874</v>
      </c>
      <c r="D4575" s="90">
        <v>2958465</v>
      </c>
    </row>
    <row r="4576" spans="1:4" ht="15">
      <c r="A4576" s="73">
        <v>5071</v>
      </c>
      <c r="B4576" s="73" t="s">
        <v>133</v>
      </c>
      <c r="C4576" s="90">
        <v>32874</v>
      </c>
      <c r="D4576" s="90">
        <v>2958465</v>
      </c>
    </row>
    <row r="4577" spans="1:4" ht="15">
      <c r="A4577" s="73">
        <v>5072</v>
      </c>
      <c r="B4577" s="73" t="s">
        <v>133</v>
      </c>
      <c r="C4577" s="90">
        <v>32874</v>
      </c>
      <c r="D4577" s="90">
        <v>2958465</v>
      </c>
    </row>
    <row r="4578" spans="1:4" ht="15">
      <c r="A4578" s="73">
        <v>5073</v>
      </c>
      <c r="B4578" s="73" t="s">
        <v>133</v>
      </c>
      <c r="C4578" s="90">
        <v>32874</v>
      </c>
      <c r="D4578" s="90">
        <v>2958465</v>
      </c>
    </row>
    <row r="4579" spans="1:4" ht="15">
      <c r="A4579" s="73">
        <v>5074</v>
      </c>
      <c r="B4579" s="73" t="s">
        <v>133</v>
      </c>
      <c r="C4579" s="90">
        <v>32874</v>
      </c>
      <c r="D4579" s="90">
        <v>2958465</v>
      </c>
    </row>
    <row r="4580" spans="1:4" ht="15">
      <c r="A4580" s="73">
        <v>5075</v>
      </c>
      <c r="B4580" s="73" t="s">
        <v>133</v>
      </c>
      <c r="C4580" s="90">
        <v>32874</v>
      </c>
      <c r="D4580" s="90">
        <v>2958465</v>
      </c>
    </row>
    <row r="4581" spans="1:4" ht="15">
      <c r="A4581" s="73">
        <v>5076</v>
      </c>
      <c r="B4581" s="73" t="s">
        <v>133</v>
      </c>
      <c r="C4581" s="90">
        <v>32874</v>
      </c>
      <c r="D4581" s="90">
        <v>2958465</v>
      </c>
    </row>
    <row r="4582" spans="1:4" ht="15">
      <c r="A4582" s="73">
        <v>5077</v>
      </c>
      <c r="B4582" s="73" t="s">
        <v>133</v>
      </c>
      <c r="C4582" s="90">
        <v>32874</v>
      </c>
      <c r="D4582" s="90">
        <v>2958465</v>
      </c>
    </row>
    <row r="4583" spans="1:4" ht="15">
      <c r="A4583" s="73">
        <v>5078</v>
      </c>
      <c r="B4583" s="73" t="s">
        <v>133</v>
      </c>
      <c r="C4583" s="90">
        <v>32874</v>
      </c>
      <c r="D4583" s="90">
        <v>2958465</v>
      </c>
    </row>
    <row r="4584" spans="1:4" ht="15">
      <c r="A4584" s="73">
        <v>5079</v>
      </c>
      <c r="B4584" s="73" t="s">
        <v>133</v>
      </c>
      <c r="C4584" s="90">
        <v>32874</v>
      </c>
      <c r="D4584" s="90">
        <v>2958465</v>
      </c>
    </row>
    <row r="4585" spans="1:4" ht="15">
      <c r="A4585" s="73">
        <v>5080</v>
      </c>
      <c r="B4585" s="73" t="s">
        <v>133</v>
      </c>
      <c r="C4585" s="90">
        <v>32874</v>
      </c>
      <c r="D4585" s="90">
        <v>2958465</v>
      </c>
    </row>
    <row r="4586" spans="1:4" ht="15">
      <c r="A4586" s="73">
        <v>5081</v>
      </c>
      <c r="B4586" s="73" t="s">
        <v>133</v>
      </c>
      <c r="C4586" s="90">
        <v>32874</v>
      </c>
      <c r="D4586" s="90">
        <v>2958465</v>
      </c>
    </row>
    <row r="4587" spans="1:4" ht="15">
      <c r="A4587" s="73">
        <v>5082</v>
      </c>
      <c r="B4587" s="73" t="s">
        <v>133</v>
      </c>
      <c r="C4587" s="90">
        <v>32874</v>
      </c>
      <c r="D4587" s="90">
        <v>2958465</v>
      </c>
    </row>
    <row r="4588" spans="1:4" ht="15">
      <c r="A4588" s="73">
        <v>5083</v>
      </c>
      <c r="B4588" s="73" t="s">
        <v>133</v>
      </c>
      <c r="C4588" s="90">
        <v>32874</v>
      </c>
      <c r="D4588" s="90">
        <v>2958465</v>
      </c>
    </row>
    <row r="4589" spans="1:4" ht="15">
      <c r="A4589" s="73">
        <v>5084</v>
      </c>
      <c r="B4589" s="73" t="s">
        <v>133</v>
      </c>
      <c r="C4589" s="90">
        <v>32874</v>
      </c>
      <c r="D4589" s="90">
        <v>2958465</v>
      </c>
    </row>
    <row r="4590" spans="1:4" ht="15">
      <c r="A4590" s="73">
        <v>5085</v>
      </c>
      <c r="B4590" s="73" t="s">
        <v>133</v>
      </c>
      <c r="C4590" s="90">
        <v>32874</v>
      </c>
      <c r="D4590" s="90">
        <v>2958465</v>
      </c>
    </row>
    <row r="4591" spans="1:4" ht="15">
      <c r="A4591" s="73">
        <v>5086</v>
      </c>
      <c r="B4591" s="73" t="s">
        <v>133</v>
      </c>
      <c r="C4591" s="90">
        <v>32874</v>
      </c>
      <c r="D4591" s="90">
        <v>2958465</v>
      </c>
    </row>
    <row r="4592" spans="1:4" ht="15">
      <c r="A4592" s="73">
        <v>5087</v>
      </c>
      <c r="B4592" s="73" t="s">
        <v>133</v>
      </c>
      <c r="C4592" s="90">
        <v>32874</v>
      </c>
      <c r="D4592" s="90">
        <v>2958465</v>
      </c>
    </row>
    <row r="4593" spans="1:4" ht="15">
      <c r="A4593" s="73">
        <v>5088</v>
      </c>
      <c r="B4593" s="73" t="s">
        <v>133</v>
      </c>
      <c r="C4593" s="90">
        <v>32874</v>
      </c>
      <c r="D4593" s="90">
        <v>2958465</v>
      </c>
    </row>
    <row r="4594" spans="1:4" ht="15">
      <c r="A4594" s="73">
        <v>5089</v>
      </c>
      <c r="B4594" s="73" t="s">
        <v>133</v>
      </c>
      <c r="C4594" s="90">
        <v>32874</v>
      </c>
      <c r="D4594" s="90">
        <v>2958465</v>
      </c>
    </row>
    <row r="4595" spans="1:4" ht="15">
      <c r="A4595" s="73">
        <v>5090</v>
      </c>
      <c r="B4595" s="73" t="s">
        <v>133</v>
      </c>
      <c r="C4595" s="90">
        <v>32874</v>
      </c>
      <c r="D4595" s="90">
        <v>2958465</v>
      </c>
    </row>
    <row r="4596" spans="1:4" ht="15">
      <c r="A4596" s="73">
        <v>5091</v>
      </c>
      <c r="B4596" s="73" t="s">
        <v>133</v>
      </c>
      <c r="C4596" s="90">
        <v>32874</v>
      </c>
      <c r="D4596" s="90">
        <v>2958465</v>
      </c>
    </row>
    <row r="4597" spans="1:4" ht="15">
      <c r="A4597" s="73">
        <v>5092</v>
      </c>
      <c r="B4597" s="73" t="s">
        <v>133</v>
      </c>
      <c r="C4597" s="90">
        <v>32874</v>
      </c>
      <c r="D4597" s="90">
        <v>2958465</v>
      </c>
    </row>
    <row r="4598" spans="1:4" ht="15">
      <c r="A4598" s="73">
        <v>5093</v>
      </c>
      <c r="B4598" s="73" t="s">
        <v>133</v>
      </c>
      <c r="C4598" s="90">
        <v>32874</v>
      </c>
      <c r="D4598" s="90">
        <v>2958465</v>
      </c>
    </row>
    <row r="4599" spans="1:4" ht="15">
      <c r="A4599" s="73">
        <v>5094</v>
      </c>
      <c r="B4599" s="73" t="s">
        <v>133</v>
      </c>
      <c r="C4599" s="90">
        <v>32874</v>
      </c>
      <c r="D4599" s="90">
        <v>2958465</v>
      </c>
    </row>
    <row r="4600" spans="1:4" ht="15">
      <c r="A4600" s="73">
        <v>5095</v>
      </c>
      <c r="B4600" s="73" t="s">
        <v>133</v>
      </c>
      <c r="C4600" s="90">
        <v>32874</v>
      </c>
      <c r="D4600" s="90">
        <v>2958465</v>
      </c>
    </row>
    <row r="4601" spans="1:4" ht="15">
      <c r="A4601" s="73">
        <v>5096</v>
      </c>
      <c r="B4601" s="73" t="s">
        <v>133</v>
      </c>
      <c r="C4601" s="90">
        <v>32874</v>
      </c>
      <c r="D4601" s="90">
        <v>2958465</v>
      </c>
    </row>
    <row r="4602" spans="1:4" ht="15">
      <c r="A4602" s="73">
        <v>5097</v>
      </c>
      <c r="B4602" s="73" t="s">
        <v>133</v>
      </c>
      <c r="C4602" s="90">
        <v>32874</v>
      </c>
      <c r="D4602" s="90">
        <v>2958465</v>
      </c>
    </row>
    <row r="4603" spans="1:4" ht="15">
      <c r="A4603" s="73">
        <v>5098</v>
      </c>
      <c r="B4603" s="73" t="s">
        <v>133</v>
      </c>
      <c r="C4603" s="90">
        <v>32874</v>
      </c>
      <c r="D4603" s="90">
        <v>2958465</v>
      </c>
    </row>
    <row r="4604" spans="1:4" ht="15">
      <c r="A4604" s="73">
        <v>5099</v>
      </c>
      <c r="B4604" s="73" t="s">
        <v>133</v>
      </c>
      <c r="C4604" s="90">
        <v>32874</v>
      </c>
      <c r="D4604" s="90">
        <v>2958465</v>
      </c>
    </row>
    <row r="4605" spans="1:4" ht="15">
      <c r="A4605" s="73">
        <v>5100</v>
      </c>
      <c r="B4605" s="73" t="s">
        <v>133</v>
      </c>
      <c r="C4605" s="90">
        <v>32874</v>
      </c>
      <c r="D4605" s="90">
        <v>2958465</v>
      </c>
    </row>
    <row r="4606" spans="1:4" ht="15">
      <c r="A4606" s="73">
        <v>5101</v>
      </c>
      <c r="B4606" s="73" t="s">
        <v>133</v>
      </c>
      <c r="C4606" s="90">
        <v>32874</v>
      </c>
      <c r="D4606" s="90">
        <v>2958465</v>
      </c>
    </row>
    <row r="4607" spans="1:4" ht="15">
      <c r="A4607" s="73">
        <v>5102</v>
      </c>
      <c r="B4607" s="73" t="s">
        <v>133</v>
      </c>
      <c r="C4607" s="90">
        <v>32874</v>
      </c>
      <c r="D4607" s="90">
        <v>2958465</v>
      </c>
    </row>
    <row r="4608" spans="1:4" ht="15">
      <c r="A4608" s="73">
        <v>5103</v>
      </c>
      <c r="B4608" s="73" t="s">
        <v>133</v>
      </c>
      <c r="C4608" s="90">
        <v>32874</v>
      </c>
      <c r="D4608" s="90">
        <v>2958465</v>
      </c>
    </row>
    <row r="4609" spans="1:4" ht="15">
      <c r="A4609" s="73">
        <v>5104</v>
      </c>
      <c r="B4609" s="73" t="s">
        <v>133</v>
      </c>
      <c r="C4609" s="90">
        <v>32874</v>
      </c>
      <c r="D4609" s="90">
        <v>2958465</v>
      </c>
    </row>
    <row r="4610" spans="1:4" ht="15">
      <c r="A4610" s="73">
        <v>5105</v>
      </c>
      <c r="B4610" s="73" t="s">
        <v>133</v>
      </c>
      <c r="C4610" s="90">
        <v>32874</v>
      </c>
      <c r="D4610" s="90">
        <v>2958465</v>
      </c>
    </row>
    <row r="4611" spans="1:4" ht="15">
      <c r="A4611" s="73">
        <v>5106</v>
      </c>
      <c r="B4611" s="73" t="s">
        <v>133</v>
      </c>
      <c r="C4611" s="90">
        <v>32874</v>
      </c>
      <c r="D4611" s="90">
        <v>2958465</v>
      </c>
    </row>
    <row r="4612" spans="1:4" ht="15">
      <c r="A4612" s="73">
        <v>5107</v>
      </c>
      <c r="B4612" s="73" t="s">
        <v>133</v>
      </c>
      <c r="C4612" s="90">
        <v>32874</v>
      </c>
      <c r="D4612" s="90">
        <v>2958465</v>
      </c>
    </row>
    <row r="4613" spans="1:4" ht="15">
      <c r="A4613" s="73">
        <v>5108</v>
      </c>
      <c r="B4613" s="73" t="s">
        <v>133</v>
      </c>
      <c r="C4613" s="90">
        <v>32874</v>
      </c>
      <c r="D4613" s="90">
        <v>2958465</v>
      </c>
    </row>
    <row r="4614" spans="1:4" ht="15">
      <c r="A4614" s="73">
        <v>5109</v>
      </c>
      <c r="B4614" s="73" t="s">
        <v>133</v>
      </c>
      <c r="C4614" s="90">
        <v>32874</v>
      </c>
      <c r="D4614" s="90">
        <v>2958465</v>
      </c>
    </row>
    <row r="4615" spans="1:4" ht="15">
      <c r="A4615" s="73">
        <v>5110</v>
      </c>
      <c r="B4615" s="73" t="s">
        <v>133</v>
      </c>
      <c r="C4615" s="90">
        <v>32874</v>
      </c>
      <c r="D4615" s="90">
        <v>2958465</v>
      </c>
    </row>
    <row r="4616" spans="1:4" ht="15">
      <c r="A4616" s="73">
        <v>5111</v>
      </c>
      <c r="B4616" s="73" t="s">
        <v>133</v>
      </c>
      <c r="C4616" s="90">
        <v>32874</v>
      </c>
      <c r="D4616" s="90">
        <v>2958465</v>
      </c>
    </row>
    <row r="4617" spans="1:4" ht="15">
      <c r="A4617" s="73">
        <v>5112</v>
      </c>
      <c r="B4617" s="73" t="s">
        <v>133</v>
      </c>
      <c r="C4617" s="90">
        <v>32874</v>
      </c>
      <c r="D4617" s="90">
        <v>2958465</v>
      </c>
    </row>
    <row r="4618" spans="1:4" ht="15">
      <c r="A4618" s="73">
        <v>5113</v>
      </c>
      <c r="B4618" s="73" t="s">
        <v>133</v>
      </c>
      <c r="C4618" s="90">
        <v>32874</v>
      </c>
      <c r="D4618" s="90">
        <v>2958465</v>
      </c>
    </row>
    <row r="4619" spans="1:4" ht="15">
      <c r="A4619" s="73">
        <v>5114</v>
      </c>
      <c r="B4619" s="73" t="s">
        <v>133</v>
      </c>
      <c r="C4619" s="90">
        <v>32874</v>
      </c>
      <c r="D4619" s="90">
        <v>2958465</v>
      </c>
    </row>
    <row r="4620" spans="1:4" ht="15">
      <c r="A4620" s="73">
        <v>5115</v>
      </c>
      <c r="B4620" s="73" t="s">
        <v>133</v>
      </c>
      <c r="C4620" s="90">
        <v>32874</v>
      </c>
      <c r="D4620" s="90">
        <v>2958465</v>
      </c>
    </row>
    <row r="4621" spans="1:4" ht="15">
      <c r="A4621" s="73">
        <v>5116</v>
      </c>
      <c r="B4621" s="73" t="s">
        <v>133</v>
      </c>
      <c r="C4621" s="90">
        <v>32874</v>
      </c>
      <c r="D4621" s="90">
        <v>2958465</v>
      </c>
    </row>
    <row r="4622" spans="1:4" ht="15">
      <c r="A4622" s="73">
        <v>5117</v>
      </c>
      <c r="B4622" s="73" t="s">
        <v>133</v>
      </c>
      <c r="C4622" s="90">
        <v>32874</v>
      </c>
      <c r="D4622" s="90">
        <v>2958465</v>
      </c>
    </row>
    <row r="4623" spans="1:4" ht="15">
      <c r="A4623" s="73">
        <v>5118</v>
      </c>
      <c r="B4623" s="73" t="s">
        <v>133</v>
      </c>
      <c r="C4623" s="90">
        <v>32874</v>
      </c>
      <c r="D4623" s="90">
        <v>2958465</v>
      </c>
    </row>
    <row r="4624" spans="1:4" ht="15">
      <c r="A4624" s="73">
        <v>5119</v>
      </c>
      <c r="B4624" s="73" t="s">
        <v>133</v>
      </c>
      <c r="C4624" s="90">
        <v>32874</v>
      </c>
      <c r="D4624" s="90">
        <v>2958465</v>
      </c>
    </row>
    <row r="4625" spans="1:4" ht="15">
      <c r="A4625" s="73">
        <v>5120</v>
      </c>
      <c r="B4625" s="73" t="s">
        <v>133</v>
      </c>
      <c r="C4625" s="90">
        <v>32874</v>
      </c>
      <c r="D4625" s="90">
        <v>2958465</v>
      </c>
    </row>
    <row r="4626" spans="1:4" ht="15">
      <c r="A4626" s="73">
        <v>5121</v>
      </c>
      <c r="B4626" s="73" t="s">
        <v>133</v>
      </c>
      <c r="C4626" s="90">
        <v>32874</v>
      </c>
      <c r="D4626" s="90">
        <v>2958465</v>
      </c>
    </row>
    <row r="4627" spans="1:4" ht="15">
      <c r="A4627" s="73">
        <v>5122</v>
      </c>
      <c r="B4627" s="73" t="s">
        <v>133</v>
      </c>
      <c r="C4627" s="90">
        <v>32874</v>
      </c>
      <c r="D4627" s="90">
        <v>2958465</v>
      </c>
    </row>
    <row r="4628" spans="1:4" ht="15">
      <c r="A4628" s="73">
        <v>5123</v>
      </c>
      <c r="B4628" s="73" t="s">
        <v>133</v>
      </c>
      <c r="C4628" s="90">
        <v>32874</v>
      </c>
      <c r="D4628" s="90">
        <v>2958465</v>
      </c>
    </row>
    <row r="4629" spans="1:4" ht="15">
      <c r="A4629" s="73">
        <v>5124</v>
      </c>
      <c r="B4629" s="73" t="s">
        <v>133</v>
      </c>
      <c r="C4629" s="90">
        <v>32874</v>
      </c>
      <c r="D4629" s="90">
        <v>2958465</v>
      </c>
    </row>
    <row r="4630" spans="1:4" ht="15">
      <c r="A4630" s="73">
        <v>5125</v>
      </c>
      <c r="B4630" s="73" t="s">
        <v>133</v>
      </c>
      <c r="C4630" s="90">
        <v>32874</v>
      </c>
      <c r="D4630" s="90">
        <v>2958465</v>
      </c>
    </row>
    <row r="4631" spans="1:4" ht="15">
      <c r="A4631" s="73">
        <v>5126</v>
      </c>
      <c r="B4631" s="73" t="s">
        <v>133</v>
      </c>
      <c r="C4631" s="90">
        <v>32874</v>
      </c>
      <c r="D4631" s="90">
        <v>2958465</v>
      </c>
    </row>
    <row r="4632" spans="1:4" ht="15">
      <c r="A4632" s="73">
        <v>5127</v>
      </c>
      <c r="B4632" s="73" t="s">
        <v>133</v>
      </c>
      <c r="C4632" s="90">
        <v>32874</v>
      </c>
      <c r="D4632" s="90">
        <v>2958465</v>
      </c>
    </row>
    <row r="4633" spans="1:4" ht="15">
      <c r="A4633" s="73">
        <v>5128</v>
      </c>
      <c r="B4633" s="73" t="s">
        <v>133</v>
      </c>
      <c r="C4633" s="90">
        <v>32874</v>
      </c>
      <c r="D4633" s="90">
        <v>2958465</v>
      </c>
    </row>
    <row r="4634" spans="1:4" ht="15">
      <c r="A4634" s="73">
        <v>5129</v>
      </c>
      <c r="B4634" s="73" t="s">
        <v>133</v>
      </c>
      <c r="C4634" s="90">
        <v>32874</v>
      </c>
      <c r="D4634" s="90">
        <v>2958465</v>
      </c>
    </row>
    <row r="4635" spans="1:4" ht="15">
      <c r="A4635" s="73">
        <v>5130</v>
      </c>
      <c r="B4635" s="73" t="s">
        <v>133</v>
      </c>
      <c r="C4635" s="90">
        <v>32874</v>
      </c>
      <c r="D4635" s="90">
        <v>2958465</v>
      </c>
    </row>
    <row r="4636" spans="1:4" ht="15">
      <c r="A4636" s="73">
        <v>5131</v>
      </c>
      <c r="B4636" s="73" t="s">
        <v>133</v>
      </c>
      <c r="C4636" s="90">
        <v>32874</v>
      </c>
      <c r="D4636" s="90">
        <v>2958465</v>
      </c>
    </row>
    <row r="4637" spans="1:4" ht="15">
      <c r="A4637" s="73">
        <v>5132</v>
      </c>
      <c r="B4637" s="73" t="s">
        <v>133</v>
      </c>
      <c r="C4637" s="90">
        <v>32874</v>
      </c>
      <c r="D4637" s="90">
        <v>2958465</v>
      </c>
    </row>
    <row r="4638" spans="1:4" ht="15">
      <c r="A4638" s="73">
        <v>5133</v>
      </c>
      <c r="B4638" s="73" t="s">
        <v>133</v>
      </c>
      <c r="C4638" s="90">
        <v>32874</v>
      </c>
      <c r="D4638" s="90">
        <v>2958465</v>
      </c>
    </row>
    <row r="4639" spans="1:4" ht="15">
      <c r="A4639" s="73">
        <v>5134</v>
      </c>
      <c r="B4639" s="73" t="s">
        <v>133</v>
      </c>
      <c r="C4639" s="90">
        <v>32874</v>
      </c>
      <c r="D4639" s="90">
        <v>2958465</v>
      </c>
    </row>
    <row r="4640" spans="1:4" ht="15">
      <c r="A4640" s="73">
        <v>5135</v>
      </c>
      <c r="B4640" s="73" t="s">
        <v>133</v>
      </c>
      <c r="C4640" s="90">
        <v>32874</v>
      </c>
      <c r="D4640" s="90">
        <v>2958465</v>
      </c>
    </row>
    <row r="4641" spans="1:4" ht="15">
      <c r="A4641" s="73">
        <v>5136</v>
      </c>
      <c r="B4641" s="73" t="s">
        <v>133</v>
      </c>
      <c r="C4641" s="90">
        <v>32874</v>
      </c>
      <c r="D4641" s="90">
        <v>2958465</v>
      </c>
    </row>
    <row r="4642" spans="1:4" ht="15">
      <c r="A4642" s="73">
        <v>5137</v>
      </c>
      <c r="B4642" s="73" t="s">
        <v>133</v>
      </c>
      <c r="C4642" s="90">
        <v>32874</v>
      </c>
      <c r="D4642" s="90">
        <v>2958465</v>
      </c>
    </row>
    <row r="4643" spans="1:4" ht="15">
      <c r="A4643" s="73">
        <v>5138</v>
      </c>
      <c r="B4643" s="73" t="s">
        <v>133</v>
      </c>
      <c r="C4643" s="90">
        <v>32874</v>
      </c>
      <c r="D4643" s="90">
        <v>2958465</v>
      </c>
    </row>
    <row r="4644" spans="1:4" ht="15">
      <c r="A4644" s="73">
        <v>5139</v>
      </c>
      <c r="B4644" s="73" t="s">
        <v>133</v>
      </c>
      <c r="C4644" s="90">
        <v>32874</v>
      </c>
      <c r="D4644" s="90">
        <v>2958465</v>
      </c>
    </row>
    <row r="4645" spans="1:4" ht="15">
      <c r="A4645" s="73">
        <v>5140</v>
      </c>
      <c r="B4645" s="73" t="s">
        <v>133</v>
      </c>
      <c r="C4645" s="90">
        <v>32874</v>
      </c>
      <c r="D4645" s="90">
        <v>2958465</v>
      </c>
    </row>
    <row r="4646" spans="1:4" ht="15">
      <c r="A4646" s="73">
        <v>5141</v>
      </c>
      <c r="B4646" s="73" t="s">
        <v>133</v>
      </c>
      <c r="C4646" s="90">
        <v>32874</v>
      </c>
      <c r="D4646" s="90">
        <v>2958465</v>
      </c>
    </row>
    <row r="4647" spans="1:4" ht="15">
      <c r="A4647" s="73">
        <v>5142</v>
      </c>
      <c r="B4647" s="73" t="s">
        <v>133</v>
      </c>
      <c r="C4647" s="90">
        <v>32874</v>
      </c>
      <c r="D4647" s="90">
        <v>2958465</v>
      </c>
    </row>
    <row r="4648" spans="1:4" ht="15">
      <c r="A4648" s="73">
        <v>5143</v>
      </c>
      <c r="B4648" s="73" t="s">
        <v>133</v>
      </c>
      <c r="C4648" s="90">
        <v>32874</v>
      </c>
      <c r="D4648" s="90">
        <v>2958465</v>
      </c>
    </row>
    <row r="4649" spans="1:4" ht="15">
      <c r="A4649" s="73">
        <v>5144</v>
      </c>
      <c r="B4649" s="73" t="s">
        <v>133</v>
      </c>
      <c r="C4649" s="90">
        <v>32874</v>
      </c>
      <c r="D4649" s="90">
        <v>2958465</v>
      </c>
    </row>
    <row r="4650" spans="1:4" ht="15">
      <c r="A4650" s="73">
        <v>5145</v>
      </c>
      <c r="B4650" s="73" t="s">
        <v>133</v>
      </c>
      <c r="C4650" s="90">
        <v>32874</v>
      </c>
      <c r="D4650" s="90">
        <v>2958465</v>
      </c>
    </row>
    <row r="4651" spans="1:4" ht="15">
      <c r="A4651" s="73">
        <v>5146</v>
      </c>
      <c r="B4651" s="73" t="s">
        <v>133</v>
      </c>
      <c r="C4651" s="90">
        <v>32874</v>
      </c>
      <c r="D4651" s="90">
        <v>2958465</v>
      </c>
    </row>
    <row r="4652" spans="1:4" ht="15">
      <c r="A4652" s="73">
        <v>5147</v>
      </c>
      <c r="B4652" s="73" t="s">
        <v>133</v>
      </c>
      <c r="C4652" s="90">
        <v>32874</v>
      </c>
      <c r="D4652" s="90">
        <v>2958465</v>
      </c>
    </row>
    <row r="4653" spans="1:4" ht="15">
      <c r="A4653" s="73">
        <v>5148</v>
      </c>
      <c r="B4653" s="73" t="s">
        <v>133</v>
      </c>
      <c r="C4653" s="90">
        <v>32874</v>
      </c>
      <c r="D4653" s="90">
        <v>2958465</v>
      </c>
    </row>
    <row r="4654" spans="1:4" ht="15">
      <c r="A4654" s="73">
        <v>5149</v>
      </c>
      <c r="B4654" s="73" t="s">
        <v>133</v>
      </c>
      <c r="C4654" s="90">
        <v>32874</v>
      </c>
      <c r="D4654" s="90">
        <v>2958465</v>
      </c>
    </row>
    <row r="4655" spans="1:4" ht="15">
      <c r="A4655" s="73">
        <v>5150</v>
      </c>
      <c r="B4655" s="73" t="s">
        <v>133</v>
      </c>
      <c r="C4655" s="90">
        <v>32874</v>
      </c>
      <c r="D4655" s="90">
        <v>2958465</v>
      </c>
    </row>
    <row r="4656" spans="1:4" ht="15">
      <c r="A4656" s="73">
        <v>5151</v>
      </c>
      <c r="B4656" s="73" t="s">
        <v>133</v>
      </c>
      <c r="C4656" s="90">
        <v>32874</v>
      </c>
      <c r="D4656" s="90">
        <v>2958465</v>
      </c>
    </row>
    <row r="4657" spans="1:4" ht="15">
      <c r="A4657" s="73">
        <v>5152</v>
      </c>
      <c r="B4657" s="73" t="s">
        <v>133</v>
      </c>
      <c r="C4657" s="90">
        <v>32874</v>
      </c>
      <c r="D4657" s="90">
        <v>2958465</v>
      </c>
    </row>
    <row r="4658" spans="1:4" ht="15">
      <c r="A4658" s="73">
        <v>5153</v>
      </c>
      <c r="B4658" s="73" t="s">
        <v>133</v>
      </c>
      <c r="C4658" s="90">
        <v>32874</v>
      </c>
      <c r="D4658" s="90">
        <v>2958465</v>
      </c>
    </row>
    <row r="4659" spans="1:4" ht="15">
      <c r="A4659" s="73">
        <v>5154</v>
      </c>
      <c r="B4659" s="73" t="s">
        <v>133</v>
      </c>
      <c r="C4659" s="90">
        <v>32874</v>
      </c>
      <c r="D4659" s="90">
        <v>2958465</v>
      </c>
    </row>
    <row r="4660" spans="1:4" ht="15">
      <c r="A4660" s="73">
        <v>5155</v>
      </c>
      <c r="B4660" s="73" t="s">
        <v>133</v>
      </c>
      <c r="C4660" s="90">
        <v>32874</v>
      </c>
      <c r="D4660" s="90">
        <v>2958465</v>
      </c>
    </row>
    <row r="4661" spans="1:4" ht="15">
      <c r="A4661" s="73">
        <v>5156</v>
      </c>
      <c r="B4661" s="73" t="s">
        <v>133</v>
      </c>
      <c r="C4661" s="90">
        <v>32874</v>
      </c>
      <c r="D4661" s="90">
        <v>2958465</v>
      </c>
    </row>
    <row r="4662" spans="1:4" ht="15">
      <c r="A4662" s="73">
        <v>5157</v>
      </c>
      <c r="B4662" s="73" t="s">
        <v>133</v>
      </c>
      <c r="C4662" s="90">
        <v>32874</v>
      </c>
      <c r="D4662" s="90">
        <v>2958465</v>
      </c>
    </row>
    <row r="4663" spans="1:4" ht="15">
      <c r="A4663" s="73">
        <v>5158</v>
      </c>
      <c r="B4663" s="73" t="s">
        <v>133</v>
      </c>
      <c r="C4663" s="90">
        <v>32874</v>
      </c>
      <c r="D4663" s="90">
        <v>2958465</v>
      </c>
    </row>
    <row r="4664" spans="1:4" ht="15">
      <c r="A4664" s="73">
        <v>5159</v>
      </c>
      <c r="B4664" s="73" t="s">
        <v>133</v>
      </c>
      <c r="C4664" s="90">
        <v>32874</v>
      </c>
      <c r="D4664" s="90">
        <v>2958465</v>
      </c>
    </row>
    <row r="4665" spans="1:4" ht="15">
      <c r="A4665" s="73">
        <v>5160</v>
      </c>
      <c r="B4665" s="73" t="s">
        <v>133</v>
      </c>
      <c r="C4665" s="90">
        <v>32874</v>
      </c>
      <c r="D4665" s="90">
        <v>2958465</v>
      </c>
    </row>
    <row r="4666" spans="1:4" ht="15">
      <c r="A4666" s="73">
        <v>5161</v>
      </c>
      <c r="B4666" s="73" t="s">
        <v>133</v>
      </c>
      <c r="C4666" s="90">
        <v>32874</v>
      </c>
      <c r="D4666" s="90">
        <v>2958465</v>
      </c>
    </row>
    <row r="4667" spans="1:4" ht="15">
      <c r="A4667" s="73">
        <v>5162</v>
      </c>
      <c r="B4667" s="73" t="s">
        <v>133</v>
      </c>
      <c r="C4667" s="90">
        <v>32874</v>
      </c>
      <c r="D4667" s="90">
        <v>2958465</v>
      </c>
    </row>
    <row r="4668" spans="1:4" ht="15">
      <c r="A4668" s="73">
        <v>5163</v>
      </c>
      <c r="B4668" s="73" t="s">
        <v>133</v>
      </c>
      <c r="C4668" s="90">
        <v>32874</v>
      </c>
      <c r="D4668" s="90">
        <v>2958465</v>
      </c>
    </row>
    <row r="4669" spans="1:4" ht="15">
      <c r="A4669" s="73">
        <v>5164</v>
      </c>
      <c r="B4669" s="73" t="s">
        <v>133</v>
      </c>
      <c r="C4669" s="90">
        <v>32874</v>
      </c>
      <c r="D4669" s="90">
        <v>2958465</v>
      </c>
    </row>
    <row r="4670" spans="1:4" ht="15">
      <c r="A4670" s="73">
        <v>5165</v>
      </c>
      <c r="B4670" s="73" t="s">
        <v>133</v>
      </c>
      <c r="C4670" s="90">
        <v>32874</v>
      </c>
      <c r="D4670" s="90">
        <v>2958465</v>
      </c>
    </row>
    <row r="4671" spans="1:4" ht="15">
      <c r="A4671" s="73">
        <v>5166</v>
      </c>
      <c r="B4671" s="73" t="s">
        <v>133</v>
      </c>
      <c r="C4671" s="90">
        <v>32874</v>
      </c>
      <c r="D4671" s="90">
        <v>2958465</v>
      </c>
    </row>
    <row r="4672" spans="1:4" ht="15">
      <c r="A4672" s="73">
        <v>5167</v>
      </c>
      <c r="B4672" s="73" t="s">
        <v>133</v>
      </c>
      <c r="C4672" s="90">
        <v>32874</v>
      </c>
      <c r="D4672" s="90">
        <v>2958465</v>
      </c>
    </row>
    <row r="4673" spans="1:4" ht="15">
      <c r="A4673" s="73">
        <v>5168</v>
      </c>
      <c r="B4673" s="73" t="s">
        <v>133</v>
      </c>
      <c r="C4673" s="90">
        <v>32874</v>
      </c>
      <c r="D4673" s="90">
        <v>2958465</v>
      </c>
    </row>
    <row r="4674" spans="1:4" ht="15">
      <c r="A4674" s="73">
        <v>5169</v>
      </c>
      <c r="B4674" s="73" t="s">
        <v>133</v>
      </c>
      <c r="C4674" s="90">
        <v>32874</v>
      </c>
      <c r="D4674" s="90">
        <v>2958465</v>
      </c>
    </row>
    <row r="4675" spans="1:4" ht="15">
      <c r="A4675" s="73">
        <v>5170</v>
      </c>
      <c r="B4675" s="73" t="s">
        <v>133</v>
      </c>
      <c r="C4675" s="90">
        <v>32874</v>
      </c>
      <c r="D4675" s="90">
        <v>2958465</v>
      </c>
    </row>
    <row r="4676" spans="1:4" ht="15">
      <c r="A4676" s="73">
        <v>5171</v>
      </c>
      <c r="B4676" s="73" t="s">
        <v>133</v>
      </c>
      <c r="C4676" s="90">
        <v>32874</v>
      </c>
      <c r="D4676" s="90">
        <v>2958465</v>
      </c>
    </row>
    <row r="4677" spans="1:4" ht="15">
      <c r="A4677" s="73">
        <v>5172</v>
      </c>
      <c r="B4677" s="73" t="s">
        <v>133</v>
      </c>
      <c r="C4677" s="90">
        <v>32874</v>
      </c>
      <c r="D4677" s="90">
        <v>2958465</v>
      </c>
    </row>
    <row r="4678" spans="1:4" ht="15">
      <c r="A4678" s="73">
        <v>5173</v>
      </c>
      <c r="B4678" s="73" t="s">
        <v>133</v>
      </c>
      <c r="C4678" s="90">
        <v>32874</v>
      </c>
      <c r="D4678" s="90">
        <v>2958465</v>
      </c>
    </row>
    <row r="4679" spans="1:4" ht="15">
      <c r="A4679" s="73">
        <v>5174</v>
      </c>
      <c r="B4679" s="73" t="s">
        <v>133</v>
      </c>
      <c r="C4679" s="90">
        <v>32874</v>
      </c>
      <c r="D4679" s="90">
        <v>2958465</v>
      </c>
    </row>
    <row r="4680" spans="1:4" ht="15">
      <c r="A4680" s="73">
        <v>5175</v>
      </c>
      <c r="B4680" s="73" t="s">
        <v>133</v>
      </c>
      <c r="C4680" s="90">
        <v>32874</v>
      </c>
      <c r="D4680" s="90">
        <v>2958465</v>
      </c>
    </row>
    <row r="4681" spans="1:4" ht="15">
      <c r="A4681" s="73">
        <v>5176</v>
      </c>
      <c r="B4681" s="73" t="s">
        <v>133</v>
      </c>
      <c r="C4681" s="90">
        <v>32874</v>
      </c>
      <c r="D4681" s="90">
        <v>2958465</v>
      </c>
    </row>
    <row r="4682" spans="1:4" ht="15">
      <c r="A4682" s="73">
        <v>5177</v>
      </c>
      <c r="B4682" s="73" t="s">
        <v>133</v>
      </c>
      <c r="C4682" s="90">
        <v>32874</v>
      </c>
      <c r="D4682" s="90">
        <v>2958465</v>
      </c>
    </row>
    <row r="4683" spans="1:4" ht="15">
      <c r="A4683" s="73">
        <v>5178</v>
      </c>
      <c r="B4683" s="73" t="s">
        <v>133</v>
      </c>
      <c r="C4683" s="90">
        <v>32874</v>
      </c>
      <c r="D4683" s="90">
        <v>2958465</v>
      </c>
    </row>
    <row r="4684" spans="1:4" ht="15">
      <c r="A4684" s="73">
        <v>5179</v>
      </c>
      <c r="B4684" s="73" t="s">
        <v>133</v>
      </c>
      <c r="C4684" s="90">
        <v>32874</v>
      </c>
      <c r="D4684" s="90">
        <v>2958465</v>
      </c>
    </row>
    <row r="4685" spans="1:4" ht="15">
      <c r="A4685" s="73">
        <v>5180</v>
      </c>
      <c r="B4685" s="73" t="s">
        <v>133</v>
      </c>
      <c r="C4685" s="90">
        <v>32874</v>
      </c>
      <c r="D4685" s="90">
        <v>2958465</v>
      </c>
    </row>
    <row r="4686" spans="1:4" ht="15">
      <c r="A4686" s="73">
        <v>5181</v>
      </c>
      <c r="B4686" s="73" t="s">
        <v>133</v>
      </c>
      <c r="C4686" s="90">
        <v>32874</v>
      </c>
      <c r="D4686" s="90">
        <v>2958465</v>
      </c>
    </row>
    <row r="4687" spans="1:4" ht="15">
      <c r="A4687" s="73">
        <v>5182</v>
      </c>
      <c r="B4687" s="73" t="s">
        <v>133</v>
      </c>
      <c r="C4687" s="90">
        <v>32874</v>
      </c>
      <c r="D4687" s="90">
        <v>2958465</v>
      </c>
    </row>
    <row r="4688" spans="1:4" ht="15">
      <c r="A4688" s="73">
        <v>5183</v>
      </c>
      <c r="B4688" s="73" t="s">
        <v>133</v>
      </c>
      <c r="C4688" s="90">
        <v>32874</v>
      </c>
      <c r="D4688" s="90">
        <v>2958465</v>
      </c>
    </row>
    <row r="4689" spans="1:4" ht="15">
      <c r="A4689" s="73">
        <v>5184</v>
      </c>
      <c r="B4689" s="73" t="s">
        <v>133</v>
      </c>
      <c r="C4689" s="90">
        <v>32874</v>
      </c>
      <c r="D4689" s="90">
        <v>2958465</v>
      </c>
    </row>
    <row r="4690" spans="1:4" ht="15">
      <c r="A4690" s="73">
        <v>5185</v>
      </c>
      <c r="B4690" s="73" t="s">
        <v>133</v>
      </c>
      <c r="C4690" s="90">
        <v>32874</v>
      </c>
      <c r="D4690" s="90">
        <v>2958465</v>
      </c>
    </row>
    <row r="4691" spans="1:4" ht="15">
      <c r="A4691" s="73">
        <v>5186</v>
      </c>
      <c r="B4691" s="73" t="s">
        <v>133</v>
      </c>
      <c r="C4691" s="90">
        <v>32874</v>
      </c>
      <c r="D4691" s="90">
        <v>2958465</v>
      </c>
    </row>
    <row r="4692" spans="1:4" ht="15">
      <c r="A4692" s="73">
        <v>5187</v>
      </c>
      <c r="B4692" s="73" t="s">
        <v>133</v>
      </c>
      <c r="C4692" s="90">
        <v>32874</v>
      </c>
      <c r="D4692" s="90">
        <v>2958465</v>
      </c>
    </row>
    <row r="4693" spans="1:4" ht="15">
      <c r="A4693" s="73">
        <v>5188</v>
      </c>
      <c r="B4693" s="73" t="s">
        <v>133</v>
      </c>
      <c r="C4693" s="90">
        <v>32874</v>
      </c>
      <c r="D4693" s="90">
        <v>2958465</v>
      </c>
    </row>
    <row r="4694" spans="1:4" ht="15">
      <c r="A4694" s="73">
        <v>5189</v>
      </c>
      <c r="B4694" s="73" t="s">
        <v>133</v>
      </c>
      <c r="C4694" s="90">
        <v>32874</v>
      </c>
      <c r="D4694" s="90">
        <v>2958465</v>
      </c>
    </row>
    <row r="4695" spans="1:4" ht="15">
      <c r="A4695" s="73">
        <v>5190</v>
      </c>
      <c r="B4695" s="73" t="s">
        <v>133</v>
      </c>
      <c r="C4695" s="90">
        <v>32874</v>
      </c>
      <c r="D4695" s="90">
        <v>2958465</v>
      </c>
    </row>
    <row r="4696" spans="1:4" ht="15">
      <c r="A4696" s="73">
        <v>5191</v>
      </c>
      <c r="B4696" s="73" t="s">
        <v>133</v>
      </c>
      <c r="C4696" s="90">
        <v>32874</v>
      </c>
      <c r="D4696" s="90">
        <v>2958465</v>
      </c>
    </row>
    <row r="4697" spans="1:4" ht="15">
      <c r="A4697" s="73">
        <v>5192</v>
      </c>
      <c r="B4697" s="73" t="s">
        <v>133</v>
      </c>
      <c r="C4697" s="90">
        <v>32874</v>
      </c>
      <c r="D4697" s="90">
        <v>2958465</v>
      </c>
    </row>
    <row r="4698" spans="1:4" ht="15">
      <c r="A4698" s="73">
        <v>5193</v>
      </c>
      <c r="B4698" s="73" t="s">
        <v>133</v>
      </c>
      <c r="C4698" s="90">
        <v>32874</v>
      </c>
      <c r="D4698" s="90">
        <v>2958465</v>
      </c>
    </row>
    <row r="4699" spans="1:4" ht="15">
      <c r="A4699" s="73">
        <v>5194</v>
      </c>
      <c r="B4699" s="73" t="s">
        <v>133</v>
      </c>
      <c r="C4699" s="90">
        <v>32874</v>
      </c>
      <c r="D4699" s="90">
        <v>2958465</v>
      </c>
    </row>
    <row r="4700" spans="1:4" ht="15">
      <c r="A4700" s="73">
        <v>5195</v>
      </c>
      <c r="B4700" s="73" t="s">
        <v>133</v>
      </c>
      <c r="C4700" s="90">
        <v>32874</v>
      </c>
      <c r="D4700" s="90">
        <v>2958465</v>
      </c>
    </row>
    <row r="4701" spans="1:4" ht="15">
      <c r="A4701" s="73">
        <v>5196</v>
      </c>
      <c r="B4701" s="73" t="s">
        <v>133</v>
      </c>
      <c r="C4701" s="90">
        <v>32874</v>
      </c>
      <c r="D4701" s="90">
        <v>2958465</v>
      </c>
    </row>
    <row r="4702" spans="1:4" ht="15">
      <c r="A4702" s="73">
        <v>5197</v>
      </c>
      <c r="B4702" s="73" t="s">
        <v>133</v>
      </c>
      <c r="C4702" s="90">
        <v>32874</v>
      </c>
      <c r="D4702" s="90">
        <v>2958465</v>
      </c>
    </row>
    <row r="4703" spans="1:4" ht="15">
      <c r="A4703" s="73">
        <v>5198</v>
      </c>
      <c r="B4703" s="73" t="s">
        <v>133</v>
      </c>
      <c r="C4703" s="90">
        <v>32874</v>
      </c>
      <c r="D4703" s="90">
        <v>2958465</v>
      </c>
    </row>
    <row r="4704" spans="1:4" ht="15">
      <c r="A4704" s="73">
        <v>5199</v>
      </c>
      <c r="B4704" s="73" t="s">
        <v>133</v>
      </c>
      <c r="C4704" s="90">
        <v>32874</v>
      </c>
      <c r="D4704" s="90">
        <v>2958465</v>
      </c>
    </row>
    <row r="4705" spans="1:4" ht="15">
      <c r="A4705" s="73">
        <v>5200</v>
      </c>
      <c r="B4705" s="73" t="s">
        <v>133</v>
      </c>
      <c r="C4705" s="90">
        <v>32874</v>
      </c>
      <c r="D4705" s="90">
        <v>2958465</v>
      </c>
    </row>
    <row r="4706" spans="1:4" ht="15">
      <c r="A4706" s="73">
        <v>5201</v>
      </c>
      <c r="B4706" s="73" t="s">
        <v>133</v>
      </c>
      <c r="C4706" s="90">
        <v>32874</v>
      </c>
      <c r="D4706" s="90">
        <v>2958465</v>
      </c>
    </row>
    <row r="4707" spans="1:4" ht="15">
      <c r="A4707" s="73">
        <v>5202</v>
      </c>
      <c r="B4707" s="73" t="s">
        <v>133</v>
      </c>
      <c r="C4707" s="90">
        <v>32874</v>
      </c>
      <c r="D4707" s="90">
        <v>2958465</v>
      </c>
    </row>
    <row r="4708" spans="1:4" ht="15">
      <c r="A4708" s="73">
        <v>5203</v>
      </c>
      <c r="B4708" s="73" t="s">
        <v>133</v>
      </c>
      <c r="C4708" s="90">
        <v>32874</v>
      </c>
      <c r="D4708" s="90">
        <v>2958465</v>
      </c>
    </row>
    <row r="4709" spans="1:4" ht="15">
      <c r="A4709" s="73">
        <v>5204</v>
      </c>
      <c r="B4709" s="73" t="s">
        <v>133</v>
      </c>
      <c r="C4709" s="90">
        <v>32874</v>
      </c>
      <c r="D4709" s="90">
        <v>2958465</v>
      </c>
    </row>
    <row r="4710" spans="1:4" ht="15">
      <c r="A4710" s="73">
        <v>5205</v>
      </c>
      <c r="B4710" s="73" t="s">
        <v>133</v>
      </c>
      <c r="C4710" s="90">
        <v>32874</v>
      </c>
      <c r="D4710" s="90">
        <v>2958465</v>
      </c>
    </row>
    <row r="4711" spans="1:4" ht="15">
      <c r="A4711" s="73">
        <v>5206</v>
      </c>
      <c r="B4711" s="73" t="s">
        <v>133</v>
      </c>
      <c r="C4711" s="90">
        <v>32874</v>
      </c>
      <c r="D4711" s="90">
        <v>2958465</v>
      </c>
    </row>
    <row r="4712" spans="1:4" ht="15">
      <c r="A4712" s="73">
        <v>5207</v>
      </c>
      <c r="B4712" s="73" t="s">
        <v>133</v>
      </c>
      <c r="C4712" s="90">
        <v>32874</v>
      </c>
      <c r="D4712" s="90">
        <v>2958465</v>
      </c>
    </row>
    <row r="4713" spans="1:4" ht="15">
      <c r="A4713" s="73">
        <v>5208</v>
      </c>
      <c r="B4713" s="73" t="s">
        <v>133</v>
      </c>
      <c r="C4713" s="90">
        <v>32874</v>
      </c>
      <c r="D4713" s="90">
        <v>2958465</v>
      </c>
    </row>
    <row r="4714" spans="1:4" ht="15">
      <c r="A4714" s="73">
        <v>5209</v>
      </c>
      <c r="B4714" s="73" t="s">
        <v>133</v>
      </c>
      <c r="C4714" s="90">
        <v>32874</v>
      </c>
      <c r="D4714" s="90">
        <v>2958465</v>
      </c>
    </row>
    <row r="4715" spans="1:4" ht="15">
      <c r="A4715" s="73">
        <v>5210</v>
      </c>
      <c r="B4715" s="73" t="s">
        <v>133</v>
      </c>
      <c r="C4715" s="90">
        <v>32874</v>
      </c>
      <c r="D4715" s="90">
        <v>2958465</v>
      </c>
    </row>
    <row r="4716" spans="1:4" ht="15">
      <c r="A4716" s="73">
        <v>5211</v>
      </c>
      <c r="B4716" s="73" t="s">
        <v>133</v>
      </c>
      <c r="C4716" s="90">
        <v>32874</v>
      </c>
      <c r="D4716" s="90">
        <v>2958465</v>
      </c>
    </row>
    <row r="4717" spans="1:4" ht="15">
      <c r="A4717" s="73">
        <v>5212</v>
      </c>
      <c r="B4717" s="73" t="s">
        <v>133</v>
      </c>
      <c r="C4717" s="90">
        <v>32874</v>
      </c>
      <c r="D4717" s="90">
        <v>2958465</v>
      </c>
    </row>
    <row r="4718" spans="1:4" ht="15">
      <c r="A4718" s="73">
        <v>5213</v>
      </c>
      <c r="B4718" s="73" t="s">
        <v>133</v>
      </c>
      <c r="C4718" s="90">
        <v>32874</v>
      </c>
      <c r="D4718" s="90">
        <v>2958465</v>
      </c>
    </row>
    <row r="4719" spans="1:4" ht="15">
      <c r="A4719" s="73">
        <v>5214</v>
      </c>
      <c r="B4719" s="73" t="s">
        <v>133</v>
      </c>
      <c r="C4719" s="90">
        <v>32874</v>
      </c>
      <c r="D4719" s="90">
        <v>2958465</v>
      </c>
    </row>
    <row r="4720" spans="1:4" ht="15">
      <c r="A4720" s="73">
        <v>5215</v>
      </c>
      <c r="B4720" s="73" t="s">
        <v>133</v>
      </c>
      <c r="C4720" s="90">
        <v>32874</v>
      </c>
      <c r="D4720" s="90">
        <v>2958465</v>
      </c>
    </row>
    <row r="4721" spans="1:4" ht="15">
      <c r="A4721" s="73">
        <v>5216</v>
      </c>
      <c r="B4721" s="73" t="s">
        <v>133</v>
      </c>
      <c r="C4721" s="90">
        <v>32874</v>
      </c>
      <c r="D4721" s="90">
        <v>2958465</v>
      </c>
    </row>
    <row r="4722" spans="1:4" ht="15">
      <c r="A4722" s="73">
        <v>5217</v>
      </c>
      <c r="B4722" s="73" t="s">
        <v>133</v>
      </c>
      <c r="C4722" s="90">
        <v>32874</v>
      </c>
      <c r="D4722" s="90">
        <v>2958465</v>
      </c>
    </row>
    <row r="4723" spans="1:4" ht="15">
      <c r="A4723" s="73">
        <v>5218</v>
      </c>
      <c r="B4723" s="73" t="s">
        <v>133</v>
      </c>
      <c r="C4723" s="90">
        <v>32874</v>
      </c>
      <c r="D4723" s="90">
        <v>2958465</v>
      </c>
    </row>
    <row r="4724" spans="1:4" ht="15">
      <c r="A4724" s="73">
        <v>5219</v>
      </c>
      <c r="B4724" s="73" t="s">
        <v>133</v>
      </c>
      <c r="C4724" s="90">
        <v>32874</v>
      </c>
      <c r="D4724" s="90">
        <v>2958465</v>
      </c>
    </row>
    <row r="4725" spans="1:4" ht="15">
      <c r="A4725" s="73">
        <v>5220</v>
      </c>
      <c r="B4725" s="73" t="s">
        <v>133</v>
      </c>
      <c r="C4725" s="90">
        <v>32874</v>
      </c>
      <c r="D4725" s="90">
        <v>2958465</v>
      </c>
    </row>
    <row r="4726" spans="1:4" ht="15">
      <c r="A4726" s="73">
        <v>5221</v>
      </c>
      <c r="B4726" s="73" t="s">
        <v>133</v>
      </c>
      <c r="C4726" s="90">
        <v>32874</v>
      </c>
      <c r="D4726" s="90">
        <v>2958465</v>
      </c>
    </row>
    <row r="4727" spans="1:4" ht="15">
      <c r="A4727" s="73">
        <v>5222</v>
      </c>
      <c r="B4727" s="73" t="s">
        <v>133</v>
      </c>
      <c r="C4727" s="90">
        <v>32874</v>
      </c>
      <c r="D4727" s="90">
        <v>2958465</v>
      </c>
    </row>
    <row r="4728" spans="1:4" ht="15">
      <c r="A4728" s="73">
        <v>5223</v>
      </c>
      <c r="B4728" s="73" t="s">
        <v>133</v>
      </c>
      <c r="C4728" s="90">
        <v>32874</v>
      </c>
      <c r="D4728" s="90">
        <v>2958465</v>
      </c>
    </row>
    <row r="4729" spans="1:4" ht="15">
      <c r="A4729" s="73">
        <v>5224</v>
      </c>
      <c r="B4729" s="73" t="s">
        <v>133</v>
      </c>
      <c r="C4729" s="90">
        <v>32874</v>
      </c>
      <c r="D4729" s="90">
        <v>2958465</v>
      </c>
    </row>
    <row r="4730" spans="1:4" ht="15">
      <c r="A4730" s="73">
        <v>5225</v>
      </c>
      <c r="B4730" s="73" t="s">
        <v>133</v>
      </c>
      <c r="C4730" s="90">
        <v>32874</v>
      </c>
      <c r="D4730" s="90">
        <v>2958465</v>
      </c>
    </row>
    <row r="4731" spans="1:4" ht="15">
      <c r="A4731" s="73">
        <v>5226</v>
      </c>
      <c r="B4731" s="73" t="s">
        <v>133</v>
      </c>
      <c r="C4731" s="90">
        <v>32874</v>
      </c>
      <c r="D4731" s="90">
        <v>2958465</v>
      </c>
    </row>
    <row r="4732" spans="1:4" ht="15">
      <c r="A4732" s="73">
        <v>5227</v>
      </c>
      <c r="B4732" s="73" t="s">
        <v>133</v>
      </c>
      <c r="C4732" s="90">
        <v>32874</v>
      </c>
      <c r="D4732" s="90">
        <v>2958465</v>
      </c>
    </row>
    <row r="4733" spans="1:4" ht="15">
      <c r="A4733" s="73">
        <v>5228</v>
      </c>
      <c r="B4733" s="73" t="s">
        <v>133</v>
      </c>
      <c r="C4733" s="90">
        <v>32874</v>
      </c>
      <c r="D4733" s="90">
        <v>2958465</v>
      </c>
    </row>
    <row r="4734" spans="1:4" ht="15">
      <c r="A4734" s="73">
        <v>5229</v>
      </c>
      <c r="B4734" s="73" t="s">
        <v>133</v>
      </c>
      <c r="C4734" s="90">
        <v>32874</v>
      </c>
      <c r="D4734" s="90">
        <v>2958465</v>
      </c>
    </row>
    <row r="4735" spans="1:4" ht="15">
      <c r="A4735" s="73">
        <v>5230</v>
      </c>
      <c r="B4735" s="73" t="s">
        <v>133</v>
      </c>
      <c r="C4735" s="90">
        <v>32874</v>
      </c>
      <c r="D4735" s="90">
        <v>2958465</v>
      </c>
    </row>
    <row r="4736" spans="1:4" ht="15">
      <c r="A4736" s="73">
        <v>5231</v>
      </c>
      <c r="B4736" s="73" t="s">
        <v>133</v>
      </c>
      <c r="C4736" s="90">
        <v>32874</v>
      </c>
      <c r="D4736" s="90">
        <v>2958465</v>
      </c>
    </row>
    <row r="4737" spans="1:4" ht="15">
      <c r="A4737" s="73">
        <v>5232</v>
      </c>
      <c r="B4737" s="73" t="s">
        <v>133</v>
      </c>
      <c r="C4737" s="90">
        <v>32874</v>
      </c>
      <c r="D4737" s="90">
        <v>2958465</v>
      </c>
    </row>
    <row r="4738" spans="1:4" ht="15">
      <c r="A4738" s="73">
        <v>5233</v>
      </c>
      <c r="B4738" s="73" t="s">
        <v>133</v>
      </c>
      <c r="C4738" s="90">
        <v>32874</v>
      </c>
      <c r="D4738" s="90">
        <v>2958465</v>
      </c>
    </row>
    <row r="4739" spans="1:4" ht="15">
      <c r="A4739" s="73">
        <v>5234</v>
      </c>
      <c r="B4739" s="73" t="s">
        <v>133</v>
      </c>
      <c r="C4739" s="90">
        <v>32874</v>
      </c>
      <c r="D4739" s="90">
        <v>2958465</v>
      </c>
    </row>
    <row r="4740" spans="1:4" ht="15">
      <c r="A4740" s="73">
        <v>5235</v>
      </c>
      <c r="B4740" s="73" t="s">
        <v>133</v>
      </c>
      <c r="C4740" s="90">
        <v>32874</v>
      </c>
      <c r="D4740" s="90">
        <v>2958465</v>
      </c>
    </row>
    <row r="4741" spans="1:4" ht="15">
      <c r="A4741" s="73">
        <v>5236</v>
      </c>
      <c r="B4741" s="73" t="s">
        <v>133</v>
      </c>
      <c r="C4741" s="90">
        <v>32874</v>
      </c>
      <c r="D4741" s="90">
        <v>2958465</v>
      </c>
    </row>
    <row r="4742" spans="1:4" ht="15">
      <c r="A4742" s="73">
        <v>5237</v>
      </c>
      <c r="B4742" s="73" t="s">
        <v>133</v>
      </c>
      <c r="C4742" s="90">
        <v>32874</v>
      </c>
      <c r="D4742" s="90">
        <v>2958465</v>
      </c>
    </row>
    <row r="4743" spans="1:4" ht="15">
      <c r="A4743" s="73">
        <v>5238</v>
      </c>
      <c r="B4743" s="73" t="s">
        <v>133</v>
      </c>
      <c r="C4743" s="90">
        <v>32874</v>
      </c>
      <c r="D4743" s="90">
        <v>2958465</v>
      </c>
    </row>
    <row r="4744" spans="1:4" ht="15">
      <c r="A4744" s="73">
        <v>5239</v>
      </c>
      <c r="B4744" s="73" t="s">
        <v>133</v>
      </c>
      <c r="C4744" s="90">
        <v>32874</v>
      </c>
      <c r="D4744" s="90">
        <v>2958465</v>
      </c>
    </row>
    <row r="4745" spans="1:4" ht="15">
      <c r="A4745" s="73">
        <v>5240</v>
      </c>
      <c r="B4745" s="73" t="s">
        <v>133</v>
      </c>
      <c r="C4745" s="90">
        <v>32874</v>
      </c>
      <c r="D4745" s="90">
        <v>2958465</v>
      </c>
    </row>
    <row r="4746" spans="1:4" ht="15">
      <c r="A4746" s="73">
        <v>5241</v>
      </c>
      <c r="B4746" s="73" t="s">
        <v>133</v>
      </c>
      <c r="C4746" s="90">
        <v>32874</v>
      </c>
      <c r="D4746" s="90">
        <v>2958465</v>
      </c>
    </row>
    <row r="4747" spans="1:4" ht="15">
      <c r="A4747" s="73">
        <v>5242</v>
      </c>
      <c r="B4747" s="73" t="s">
        <v>133</v>
      </c>
      <c r="C4747" s="90">
        <v>32874</v>
      </c>
      <c r="D4747" s="90">
        <v>2958465</v>
      </c>
    </row>
    <row r="4748" spans="1:4" ht="15">
      <c r="A4748" s="73">
        <v>5243</v>
      </c>
      <c r="B4748" s="73" t="s">
        <v>133</v>
      </c>
      <c r="C4748" s="90">
        <v>32874</v>
      </c>
      <c r="D4748" s="90">
        <v>2958465</v>
      </c>
    </row>
    <row r="4749" spans="1:4" ht="15">
      <c r="A4749" s="73">
        <v>5244</v>
      </c>
      <c r="B4749" s="73" t="s">
        <v>133</v>
      </c>
      <c r="C4749" s="90">
        <v>32874</v>
      </c>
      <c r="D4749" s="90">
        <v>2958465</v>
      </c>
    </row>
    <row r="4750" spans="1:4" ht="15">
      <c r="A4750" s="73">
        <v>5245</v>
      </c>
      <c r="B4750" s="73" t="s">
        <v>133</v>
      </c>
      <c r="C4750" s="90">
        <v>32874</v>
      </c>
      <c r="D4750" s="90">
        <v>2958465</v>
      </c>
    </row>
    <row r="4751" spans="1:4" ht="15">
      <c r="A4751" s="73">
        <v>5246</v>
      </c>
      <c r="B4751" s="73" t="s">
        <v>133</v>
      </c>
      <c r="C4751" s="90">
        <v>32874</v>
      </c>
      <c r="D4751" s="90">
        <v>2958465</v>
      </c>
    </row>
    <row r="4752" spans="1:4" ht="15">
      <c r="A4752" s="73">
        <v>5247</v>
      </c>
      <c r="B4752" s="73" t="s">
        <v>133</v>
      </c>
      <c r="C4752" s="90">
        <v>32874</v>
      </c>
      <c r="D4752" s="90">
        <v>2958465</v>
      </c>
    </row>
    <row r="4753" spans="1:4" ht="15">
      <c r="A4753" s="73">
        <v>5248</v>
      </c>
      <c r="B4753" s="73" t="s">
        <v>133</v>
      </c>
      <c r="C4753" s="90">
        <v>32874</v>
      </c>
      <c r="D4753" s="90">
        <v>2958465</v>
      </c>
    </row>
    <row r="4754" spans="1:4" ht="15">
      <c r="A4754" s="73">
        <v>5249</v>
      </c>
      <c r="B4754" s="73" t="s">
        <v>133</v>
      </c>
      <c r="C4754" s="90">
        <v>32874</v>
      </c>
      <c r="D4754" s="90">
        <v>2958465</v>
      </c>
    </row>
    <row r="4755" spans="1:4" ht="15">
      <c r="A4755" s="73">
        <v>5250</v>
      </c>
      <c r="B4755" s="73" t="s">
        <v>133</v>
      </c>
      <c r="C4755" s="90">
        <v>32874</v>
      </c>
      <c r="D4755" s="90">
        <v>2958465</v>
      </c>
    </row>
    <row r="4756" spans="1:4" ht="15">
      <c r="A4756" s="73">
        <v>5251</v>
      </c>
      <c r="B4756" s="73" t="s">
        <v>133</v>
      </c>
      <c r="C4756" s="90">
        <v>32874</v>
      </c>
      <c r="D4756" s="90">
        <v>2958465</v>
      </c>
    </row>
    <row r="4757" spans="1:4" ht="15">
      <c r="A4757" s="73">
        <v>5252</v>
      </c>
      <c r="B4757" s="73" t="s">
        <v>133</v>
      </c>
      <c r="C4757" s="90">
        <v>32874</v>
      </c>
      <c r="D4757" s="90">
        <v>2958465</v>
      </c>
    </row>
    <row r="4758" spans="1:4" ht="15">
      <c r="A4758" s="73">
        <v>5253</v>
      </c>
      <c r="B4758" s="73" t="s">
        <v>133</v>
      </c>
      <c r="C4758" s="90">
        <v>32874</v>
      </c>
      <c r="D4758" s="90">
        <v>2958465</v>
      </c>
    </row>
    <row r="4759" spans="1:4" ht="15">
      <c r="A4759" s="73">
        <v>5254</v>
      </c>
      <c r="B4759" s="73" t="s">
        <v>133</v>
      </c>
      <c r="C4759" s="90">
        <v>32874</v>
      </c>
      <c r="D4759" s="90">
        <v>2958465</v>
      </c>
    </row>
    <row r="4760" spans="1:4" ht="15">
      <c r="A4760" s="73">
        <v>5255</v>
      </c>
      <c r="B4760" s="73" t="s">
        <v>133</v>
      </c>
      <c r="C4760" s="90">
        <v>32874</v>
      </c>
      <c r="D4760" s="90">
        <v>2958465</v>
      </c>
    </row>
    <row r="4761" spans="1:4" ht="15">
      <c r="A4761" s="73">
        <v>5256</v>
      </c>
      <c r="B4761" s="73" t="s">
        <v>133</v>
      </c>
      <c r="C4761" s="90">
        <v>32874</v>
      </c>
      <c r="D4761" s="90">
        <v>2958465</v>
      </c>
    </row>
    <row r="4762" spans="1:4" ht="15">
      <c r="A4762" s="73">
        <v>5257</v>
      </c>
      <c r="B4762" s="73" t="s">
        <v>133</v>
      </c>
      <c r="C4762" s="90">
        <v>32874</v>
      </c>
      <c r="D4762" s="90">
        <v>2958465</v>
      </c>
    </row>
    <row r="4763" spans="1:4" ht="15">
      <c r="A4763" s="73">
        <v>5258</v>
      </c>
      <c r="B4763" s="73" t="s">
        <v>133</v>
      </c>
      <c r="C4763" s="90">
        <v>32874</v>
      </c>
      <c r="D4763" s="90">
        <v>2958465</v>
      </c>
    </row>
    <row r="4764" spans="1:4" ht="15">
      <c r="A4764" s="73">
        <v>5259</v>
      </c>
      <c r="B4764" s="73" t="s">
        <v>133</v>
      </c>
      <c r="C4764" s="90">
        <v>32874</v>
      </c>
      <c r="D4764" s="90">
        <v>2958465</v>
      </c>
    </row>
    <row r="4765" spans="1:4" ht="15">
      <c r="A4765" s="73">
        <v>5260</v>
      </c>
      <c r="B4765" s="73" t="s">
        <v>133</v>
      </c>
      <c r="C4765" s="90">
        <v>32874</v>
      </c>
      <c r="D4765" s="90">
        <v>2958465</v>
      </c>
    </row>
    <row r="4766" spans="1:4" ht="15">
      <c r="A4766" s="73">
        <v>5261</v>
      </c>
      <c r="B4766" s="73" t="s">
        <v>133</v>
      </c>
      <c r="C4766" s="90">
        <v>32874</v>
      </c>
      <c r="D4766" s="90">
        <v>2958465</v>
      </c>
    </row>
    <row r="4767" spans="1:4" ht="15">
      <c r="A4767" s="73">
        <v>5262</v>
      </c>
      <c r="B4767" s="73" t="s">
        <v>133</v>
      </c>
      <c r="C4767" s="90">
        <v>32874</v>
      </c>
      <c r="D4767" s="90">
        <v>2958465</v>
      </c>
    </row>
    <row r="4768" spans="1:4" ht="15">
      <c r="A4768" s="73">
        <v>5263</v>
      </c>
      <c r="B4768" s="73" t="s">
        <v>133</v>
      </c>
      <c r="C4768" s="90">
        <v>32874</v>
      </c>
      <c r="D4768" s="90">
        <v>2958465</v>
      </c>
    </row>
    <row r="4769" spans="1:4" ht="15">
      <c r="A4769" s="73">
        <v>5264</v>
      </c>
      <c r="B4769" s="73" t="s">
        <v>133</v>
      </c>
      <c r="C4769" s="90">
        <v>32874</v>
      </c>
      <c r="D4769" s="90">
        <v>2958465</v>
      </c>
    </row>
    <row r="4770" spans="1:4" ht="15">
      <c r="A4770" s="73">
        <v>5265</v>
      </c>
      <c r="B4770" s="73" t="s">
        <v>133</v>
      </c>
      <c r="C4770" s="90">
        <v>32874</v>
      </c>
      <c r="D4770" s="90">
        <v>2958465</v>
      </c>
    </row>
    <row r="4771" spans="1:4" ht="15">
      <c r="A4771" s="73">
        <v>5266</v>
      </c>
      <c r="B4771" s="73" t="s">
        <v>133</v>
      </c>
      <c r="C4771" s="90">
        <v>32874</v>
      </c>
      <c r="D4771" s="90">
        <v>2958465</v>
      </c>
    </row>
    <row r="4772" spans="1:4" ht="15">
      <c r="A4772" s="73">
        <v>5267</v>
      </c>
      <c r="B4772" s="73" t="s">
        <v>133</v>
      </c>
      <c r="C4772" s="90">
        <v>32874</v>
      </c>
      <c r="D4772" s="90">
        <v>2958465</v>
      </c>
    </row>
    <row r="4773" spans="1:4" ht="15">
      <c r="A4773" s="73">
        <v>5268</v>
      </c>
      <c r="B4773" s="73" t="s">
        <v>133</v>
      </c>
      <c r="C4773" s="90">
        <v>32874</v>
      </c>
      <c r="D4773" s="90">
        <v>2958465</v>
      </c>
    </row>
    <row r="4774" spans="1:4" ht="15">
      <c r="A4774" s="73">
        <v>5269</v>
      </c>
      <c r="B4774" s="73" t="s">
        <v>133</v>
      </c>
      <c r="C4774" s="90">
        <v>32874</v>
      </c>
      <c r="D4774" s="90">
        <v>2958465</v>
      </c>
    </row>
    <row r="4775" spans="1:4" ht="15">
      <c r="A4775" s="73">
        <v>5270</v>
      </c>
      <c r="B4775" s="73" t="s">
        <v>133</v>
      </c>
      <c r="C4775" s="90">
        <v>32874</v>
      </c>
      <c r="D4775" s="90">
        <v>2958465</v>
      </c>
    </row>
    <row r="4776" spans="1:4" ht="15">
      <c r="A4776" s="73">
        <v>5271</v>
      </c>
      <c r="B4776" s="73" t="s">
        <v>133</v>
      </c>
      <c r="C4776" s="90">
        <v>32874</v>
      </c>
      <c r="D4776" s="90">
        <v>2958465</v>
      </c>
    </row>
    <row r="4777" spans="1:4" ht="15">
      <c r="A4777" s="73">
        <v>5272</v>
      </c>
      <c r="B4777" s="73" t="s">
        <v>133</v>
      </c>
      <c r="C4777" s="90">
        <v>32874</v>
      </c>
      <c r="D4777" s="90">
        <v>2958465</v>
      </c>
    </row>
    <row r="4778" spans="1:4" ht="15">
      <c r="A4778" s="73">
        <v>5273</v>
      </c>
      <c r="B4778" s="73" t="s">
        <v>133</v>
      </c>
      <c r="C4778" s="90">
        <v>32874</v>
      </c>
      <c r="D4778" s="90">
        <v>2958465</v>
      </c>
    </row>
    <row r="4779" spans="1:4" ht="15">
      <c r="A4779" s="73">
        <v>5274</v>
      </c>
      <c r="B4779" s="73" t="s">
        <v>133</v>
      </c>
      <c r="C4779" s="90">
        <v>32874</v>
      </c>
      <c r="D4779" s="90">
        <v>2958465</v>
      </c>
    </row>
    <row r="4780" spans="1:4" ht="15">
      <c r="A4780" s="73">
        <v>5275</v>
      </c>
      <c r="B4780" s="73" t="s">
        <v>133</v>
      </c>
      <c r="C4780" s="90">
        <v>32874</v>
      </c>
      <c r="D4780" s="90">
        <v>2958465</v>
      </c>
    </row>
    <row r="4781" spans="1:4" ht="15">
      <c r="A4781" s="73">
        <v>5276</v>
      </c>
      <c r="B4781" s="73" t="s">
        <v>133</v>
      </c>
      <c r="C4781" s="90">
        <v>32874</v>
      </c>
      <c r="D4781" s="90">
        <v>2958465</v>
      </c>
    </row>
    <row r="4782" spans="1:4" ht="15">
      <c r="A4782" s="73">
        <v>5277</v>
      </c>
      <c r="B4782" s="73" t="s">
        <v>133</v>
      </c>
      <c r="C4782" s="90">
        <v>32874</v>
      </c>
      <c r="D4782" s="90">
        <v>2958465</v>
      </c>
    </row>
    <row r="4783" spans="1:4" ht="15">
      <c r="A4783" s="73">
        <v>5278</v>
      </c>
      <c r="B4783" s="73" t="s">
        <v>133</v>
      </c>
      <c r="C4783" s="90">
        <v>32874</v>
      </c>
      <c r="D4783" s="90">
        <v>2958465</v>
      </c>
    </row>
    <row r="4784" spans="1:4" ht="15">
      <c r="A4784" s="73">
        <v>5279</v>
      </c>
      <c r="B4784" s="73" t="s">
        <v>133</v>
      </c>
      <c r="C4784" s="90">
        <v>32874</v>
      </c>
      <c r="D4784" s="90">
        <v>2958465</v>
      </c>
    </row>
    <row r="4785" spans="1:4" ht="15">
      <c r="A4785" s="73">
        <v>5280</v>
      </c>
      <c r="B4785" s="73" t="s">
        <v>133</v>
      </c>
      <c r="C4785" s="90">
        <v>32874</v>
      </c>
      <c r="D4785" s="90">
        <v>2958465</v>
      </c>
    </row>
    <row r="4786" spans="1:4" ht="15">
      <c r="A4786" s="73">
        <v>5281</v>
      </c>
      <c r="B4786" s="73" t="s">
        <v>133</v>
      </c>
      <c r="C4786" s="90">
        <v>32874</v>
      </c>
      <c r="D4786" s="90">
        <v>2958465</v>
      </c>
    </row>
    <row r="4787" spans="1:4" ht="15">
      <c r="A4787" s="73">
        <v>5282</v>
      </c>
      <c r="B4787" s="73" t="s">
        <v>133</v>
      </c>
      <c r="C4787" s="90">
        <v>32874</v>
      </c>
      <c r="D4787" s="90">
        <v>2958465</v>
      </c>
    </row>
    <row r="4788" spans="1:4" ht="15">
      <c r="A4788" s="73">
        <v>5283</v>
      </c>
      <c r="B4788" s="73" t="s">
        <v>133</v>
      </c>
      <c r="C4788" s="90">
        <v>32874</v>
      </c>
      <c r="D4788" s="90">
        <v>2958465</v>
      </c>
    </row>
    <row r="4789" spans="1:4" ht="15">
      <c r="A4789" s="73">
        <v>5284</v>
      </c>
      <c r="B4789" s="73" t="s">
        <v>133</v>
      </c>
      <c r="C4789" s="90">
        <v>32874</v>
      </c>
      <c r="D4789" s="90">
        <v>2958465</v>
      </c>
    </row>
    <row r="4790" spans="1:4" ht="15">
      <c r="A4790" s="73">
        <v>5285</v>
      </c>
      <c r="B4790" s="73" t="s">
        <v>133</v>
      </c>
      <c r="C4790" s="90">
        <v>32874</v>
      </c>
      <c r="D4790" s="90">
        <v>2958465</v>
      </c>
    </row>
    <row r="4791" spans="1:4" ht="15">
      <c r="A4791" s="73">
        <v>5286</v>
      </c>
      <c r="B4791" s="73" t="s">
        <v>133</v>
      </c>
      <c r="C4791" s="90">
        <v>32874</v>
      </c>
      <c r="D4791" s="90">
        <v>2958465</v>
      </c>
    </row>
    <row r="4792" spans="1:4" ht="15">
      <c r="A4792" s="73">
        <v>5287</v>
      </c>
      <c r="B4792" s="73" t="s">
        <v>133</v>
      </c>
      <c r="C4792" s="90">
        <v>32874</v>
      </c>
      <c r="D4792" s="90">
        <v>2958465</v>
      </c>
    </row>
    <row r="4793" spans="1:4" ht="15">
      <c r="A4793" s="73">
        <v>5288</v>
      </c>
      <c r="B4793" s="73" t="s">
        <v>133</v>
      </c>
      <c r="C4793" s="90">
        <v>32874</v>
      </c>
      <c r="D4793" s="90">
        <v>2958465</v>
      </c>
    </row>
    <row r="4794" spans="1:4" ht="15">
      <c r="A4794" s="73">
        <v>5289</v>
      </c>
      <c r="B4794" s="73" t="s">
        <v>133</v>
      </c>
      <c r="C4794" s="90">
        <v>32874</v>
      </c>
      <c r="D4794" s="90">
        <v>2958465</v>
      </c>
    </row>
    <row r="4795" spans="1:4" ht="15">
      <c r="A4795" s="73">
        <v>5290</v>
      </c>
      <c r="B4795" s="73" t="s">
        <v>133</v>
      </c>
      <c r="C4795" s="90">
        <v>32874</v>
      </c>
      <c r="D4795" s="90">
        <v>2958465</v>
      </c>
    </row>
    <row r="4796" spans="1:4" ht="15">
      <c r="A4796" s="73">
        <v>5291</v>
      </c>
      <c r="B4796" s="73" t="s">
        <v>133</v>
      </c>
      <c r="C4796" s="90">
        <v>32874</v>
      </c>
      <c r="D4796" s="90">
        <v>2958465</v>
      </c>
    </row>
    <row r="4797" spans="1:4" ht="15">
      <c r="A4797" s="73">
        <v>5292</v>
      </c>
      <c r="B4797" s="73" t="s">
        <v>133</v>
      </c>
      <c r="C4797" s="90">
        <v>32874</v>
      </c>
      <c r="D4797" s="90">
        <v>2958465</v>
      </c>
    </row>
    <row r="4798" spans="1:4" ht="15">
      <c r="A4798" s="73">
        <v>5293</v>
      </c>
      <c r="B4798" s="73" t="s">
        <v>133</v>
      </c>
      <c r="C4798" s="90">
        <v>32874</v>
      </c>
      <c r="D4798" s="90">
        <v>2958465</v>
      </c>
    </row>
    <row r="4799" spans="1:4" ht="15">
      <c r="A4799" s="73">
        <v>5294</v>
      </c>
      <c r="B4799" s="73" t="s">
        <v>133</v>
      </c>
      <c r="C4799" s="90">
        <v>32874</v>
      </c>
      <c r="D4799" s="90">
        <v>2958465</v>
      </c>
    </row>
    <row r="4800" spans="1:4" ht="15">
      <c r="A4800" s="73">
        <v>5295</v>
      </c>
      <c r="B4800" s="73" t="s">
        <v>133</v>
      </c>
      <c r="C4800" s="90">
        <v>32874</v>
      </c>
      <c r="D4800" s="90">
        <v>2958465</v>
      </c>
    </row>
    <row r="4801" spans="1:4" ht="15">
      <c r="A4801" s="73">
        <v>5296</v>
      </c>
      <c r="B4801" s="73" t="s">
        <v>133</v>
      </c>
      <c r="C4801" s="90">
        <v>32874</v>
      </c>
      <c r="D4801" s="90">
        <v>2958465</v>
      </c>
    </row>
    <row r="4802" spans="1:4" ht="15">
      <c r="A4802" s="73">
        <v>5297</v>
      </c>
      <c r="B4802" s="73" t="s">
        <v>133</v>
      </c>
      <c r="C4802" s="90">
        <v>32874</v>
      </c>
      <c r="D4802" s="90">
        <v>2958465</v>
      </c>
    </row>
    <row r="4803" spans="1:4" ht="15">
      <c r="A4803" s="73">
        <v>5298</v>
      </c>
      <c r="B4803" s="73" t="s">
        <v>133</v>
      </c>
      <c r="C4803" s="90">
        <v>32874</v>
      </c>
      <c r="D4803" s="90">
        <v>2958465</v>
      </c>
    </row>
    <row r="4804" spans="1:4" ht="15">
      <c r="A4804" s="73">
        <v>5299</v>
      </c>
      <c r="B4804" s="73" t="s">
        <v>133</v>
      </c>
      <c r="C4804" s="90">
        <v>32874</v>
      </c>
      <c r="D4804" s="90">
        <v>2958465</v>
      </c>
    </row>
    <row r="4805" spans="1:4" ht="15">
      <c r="A4805" s="73">
        <v>5300</v>
      </c>
      <c r="B4805" s="73" t="s">
        <v>133</v>
      </c>
      <c r="C4805" s="90">
        <v>32874</v>
      </c>
      <c r="D4805" s="90">
        <v>2958465</v>
      </c>
    </row>
    <row r="4806" spans="1:4" ht="15">
      <c r="A4806" s="73">
        <v>5301</v>
      </c>
      <c r="B4806" s="73" t="s">
        <v>133</v>
      </c>
      <c r="C4806" s="90">
        <v>32874</v>
      </c>
      <c r="D4806" s="90">
        <v>2958465</v>
      </c>
    </row>
    <row r="4807" spans="1:4" ht="15">
      <c r="A4807" s="73">
        <v>5302</v>
      </c>
      <c r="B4807" s="73" t="s">
        <v>133</v>
      </c>
      <c r="C4807" s="90">
        <v>32874</v>
      </c>
      <c r="D4807" s="90">
        <v>2958465</v>
      </c>
    </row>
    <row r="4808" spans="1:4" ht="15">
      <c r="A4808" s="73">
        <v>5303</v>
      </c>
      <c r="B4808" s="73" t="s">
        <v>133</v>
      </c>
      <c r="C4808" s="90">
        <v>32874</v>
      </c>
      <c r="D4808" s="90">
        <v>2958465</v>
      </c>
    </row>
    <row r="4809" spans="1:4" ht="15">
      <c r="A4809" s="73">
        <v>5304</v>
      </c>
      <c r="B4809" s="73" t="s">
        <v>133</v>
      </c>
      <c r="C4809" s="90">
        <v>32874</v>
      </c>
      <c r="D4809" s="90">
        <v>2958465</v>
      </c>
    </row>
    <row r="4810" spans="1:4" ht="15">
      <c r="A4810" s="73">
        <v>5305</v>
      </c>
      <c r="B4810" s="73" t="s">
        <v>133</v>
      </c>
      <c r="C4810" s="90">
        <v>32874</v>
      </c>
      <c r="D4810" s="90">
        <v>2958465</v>
      </c>
    </row>
    <row r="4811" spans="1:4" ht="15">
      <c r="A4811" s="73">
        <v>5306</v>
      </c>
      <c r="B4811" s="73" t="s">
        <v>133</v>
      </c>
      <c r="C4811" s="90">
        <v>32874</v>
      </c>
      <c r="D4811" s="90">
        <v>2958465</v>
      </c>
    </row>
    <row r="4812" spans="1:4" ht="15">
      <c r="A4812" s="73">
        <v>5307</v>
      </c>
      <c r="B4812" s="73" t="s">
        <v>133</v>
      </c>
      <c r="C4812" s="90">
        <v>32874</v>
      </c>
      <c r="D4812" s="90">
        <v>2958465</v>
      </c>
    </row>
    <row r="4813" spans="1:4" ht="15">
      <c r="A4813" s="73">
        <v>5308</v>
      </c>
      <c r="B4813" s="73" t="s">
        <v>133</v>
      </c>
      <c r="C4813" s="90">
        <v>32874</v>
      </c>
      <c r="D4813" s="90">
        <v>2958465</v>
      </c>
    </row>
    <row r="4814" spans="1:4" ht="15">
      <c r="A4814" s="73">
        <v>5309</v>
      </c>
      <c r="B4814" s="73" t="s">
        <v>133</v>
      </c>
      <c r="C4814" s="90">
        <v>32874</v>
      </c>
      <c r="D4814" s="90">
        <v>2958465</v>
      </c>
    </row>
    <row r="4815" spans="1:4" ht="15">
      <c r="A4815" s="73">
        <v>5310</v>
      </c>
      <c r="B4815" s="73" t="s">
        <v>133</v>
      </c>
      <c r="C4815" s="90">
        <v>32874</v>
      </c>
      <c r="D4815" s="90">
        <v>2958465</v>
      </c>
    </row>
    <row r="4816" spans="1:4" ht="15">
      <c r="A4816" s="73">
        <v>5311</v>
      </c>
      <c r="B4816" s="73" t="s">
        <v>133</v>
      </c>
      <c r="C4816" s="90">
        <v>32874</v>
      </c>
      <c r="D4816" s="90">
        <v>2958465</v>
      </c>
    </row>
    <row r="4817" spans="1:4" ht="15">
      <c r="A4817" s="73">
        <v>5312</v>
      </c>
      <c r="B4817" s="73" t="s">
        <v>133</v>
      </c>
      <c r="C4817" s="90">
        <v>32874</v>
      </c>
      <c r="D4817" s="90">
        <v>2958465</v>
      </c>
    </row>
    <row r="4818" spans="1:4" ht="15">
      <c r="A4818" s="73">
        <v>5313</v>
      </c>
      <c r="B4818" s="73" t="s">
        <v>133</v>
      </c>
      <c r="C4818" s="90">
        <v>32874</v>
      </c>
      <c r="D4818" s="90">
        <v>2958465</v>
      </c>
    </row>
    <row r="4819" spans="1:4" ht="15">
      <c r="A4819" s="73">
        <v>5314</v>
      </c>
      <c r="B4819" s="73" t="s">
        <v>133</v>
      </c>
      <c r="C4819" s="90">
        <v>32874</v>
      </c>
      <c r="D4819" s="90">
        <v>2958465</v>
      </c>
    </row>
    <row r="4820" spans="1:4" ht="15">
      <c r="A4820" s="73">
        <v>5315</v>
      </c>
      <c r="B4820" s="73" t="s">
        <v>133</v>
      </c>
      <c r="C4820" s="90">
        <v>32874</v>
      </c>
      <c r="D4820" s="90">
        <v>2958465</v>
      </c>
    </row>
    <row r="4821" spans="1:4" ht="15">
      <c r="A4821" s="73">
        <v>5316</v>
      </c>
      <c r="B4821" s="73" t="s">
        <v>133</v>
      </c>
      <c r="C4821" s="90">
        <v>32874</v>
      </c>
      <c r="D4821" s="90">
        <v>2958465</v>
      </c>
    </row>
    <row r="4822" spans="1:4" ht="15">
      <c r="A4822" s="73">
        <v>5317</v>
      </c>
      <c r="B4822" s="73" t="s">
        <v>133</v>
      </c>
      <c r="C4822" s="90">
        <v>32874</v>
      </c>
      <c r="D4822" s="90">
        <v>2958465</v>
      </c>
    </row>
    <row r="4823" spans="1:4" ht="15">
      <c r="A4823" s="73">
        <v>5318</v>
      </c>
      <c r="B4823" s="73" t="s">
        <v>133</v>
      </c>
      <c r="C4823" s="90">
        <v>32874</v>
      </c>
      <c r="D4823" s="90">
        <v>2958465</v>
      </c>
    </row>
    <row r="4824" spans="1:4" ht="15">
      <c r="A4824" s="73">
        <v>5319</v>
      </c>
      <c r="B4824" s="73" t="s">
        <v>133</v>
      </c>
      <c r="C4824" s="90">
        <v>32874</v>
      </c>
      <c r="D4824" s="90">
        <v>2958465</v>
      </c>
    </row>
    <row r="4825" spans="1:4" ht="15">
      <c r="A4825" s="73">
        <v>5320</v>
      </c>
      <c r="B4825" s="73" t="s">
        <v>133</v>
      </c>
      <c r="C4825" s="90">
        <v>32874</v>
      </c>
      <c r="D4825" s="90">
        <v>2958465</v>
      </c>
    </row>
    <row r="4826" spans="1:4" ht="15">
      <c r="A4826" s="73">
        <v>5321</v>
      </c>
      <c r="B4826" s="73" t="s">
        <v>133</v>
      </c>
      <c r="C4826" s="90">
        <v>32874</v>
      </c>
      <c r="D4826" s="90">
        <v>2958465</v>
      </c>
    </row>
    <row r="4827" spans="1:4" ht="15">
      <c r="A4827" s="73">
        <v>5322</v>
      </c>
      <c r="B4827" s="73" t="s">
        <v>133</v>
      </c>
      <c r="C4827" s="90">
        <v>32874</v>
      </c>
      <c r="D4827" s="90">
        <v>2958465</v>
      </c>
    </row>
    <row r="4828" spans="1:4" ht="15">
      <c r="A4828" s="73">
        <v>5323</v>
      </c>
      <c r="B4828" s="73" t="s">
        <v>133</v>
      </c>
      <c r="C4828" s="90">
        <v>32874</v>
      </c>
      <c r="D4828" s="90">
        <v>2958465</v>
      </c>
    </row>
    <row r="4829" spans="1:4" ht="15">
      <c r="A4829" s="73">
        <v>5324</v>
      </c>
      <c r="B4829" s="73" t="s">
        <v>133</v>
      </c>
      <c r="C4829" s="90">
        <v>32874</v>
      </c>
      <c r="D4829" s="90">
        <v>2958465</v>
      </c>
    </row>
    <row r="4830" spans="1:4" ht="15">
      <c r="A4830" s="73">
        <v>5325</v>
      </c>
      <c r="B4830" s="73" t="s">
        <v>133</v>
      </c>
      <c r="C4830" s="90">
        <v>32874</v>
      </c>
      <c r="D4830" s="90">
        <v>2958465</v>
      </c>
    </row>
    <row r="4831" spans="1:4" ht="15">
      <c r="A4831" s="73">
        <v>5326</v>
      </c>
      <c r="B4831" s="73" t="s">
        <v>133</v>
      </c>
      <c r="C4831" s="90">
        <v>32874</v>
      </c>
      <c r="D4831" s="90">
        <v>2958465</v>
      </c>
    </row>
    <row r="4832" spans="1:4" ht="15">
      <c r="A4832" s="73">
        <v>5327</v>
      </c>
      <c r="B4832" s="73" t="s">
        <v>133</v>
      </c>
      <c r="C4832" s="90">
        <v>32874</v>
      </c>
      <c r="D4832" s="90">
        <v>2958465</v>
      </c>
    </row>
    <row r="4833" spans="1:4" ht="15">
      <c r="A4833" s="73">
        <v>5328</v>
      </c>
      <c r="B4833" s="73" t="s">
        <v>133</v>
      </c>
      <c r="C4833" s="90">
        <v>32874</v>
      </c>
      <c r="D4833" s="90">
        <v>2958465</v>
      </c>
    </row>
    <row r="4834" spans="1:4" ht="15">
      <c r="A4834" s="73">
        <v>5329</v>
      </c>
      <c r="B4834" s="73" t="s">
        <v>133</v>
      </c>
      <c r="C4834" s="90">
        <v>32874</v>
      </c>
      <c r="D4834" s="90">
        <v>2958465</v>
      </c>
    </row>
    <row r="4835" spans="1:4" ht="15">
      <c r="A4835" s="73">
        <v>5330</v>
      </c>
      <c r="B4835" s="73" t="s">
        <v>133</v>
      </c>
      <c r="C4835" s="90">
        <v>32874</v>
      </c>
      <c r="D4835" s="90">
        <v>2958465</v>
      </c>
    </row>
    <row r="4836" spans="1:4" ht="15">
      <c r="A4836" s="73">
        <v>5331</v>
      </c>
      <c r="B4836" s="73" t="s">
        <v>133</v>
      </c>
      <c r="C4836" s="90">
        <v>32874</v>
      </c>
      <c r="D4836" s="90">
        <v>2958465</v>
      </c>
    </row>
    <row r="4837" spans="1:4" ht="15">
      <c r="A4837" s="73">
        <v>5332</v>
      </c>
      <c r="B4837" s="73" t="s">
        <v>133</v>
      </c>
      <c r="C4837" s="90">
        <v>32874</v>
      </c>
      <c r="D4837" s="90">
        <v>2958465</v>
      </c>
    </row>
    <row r="4838" spans="1:4" ht="15">
      <c r="A4838" s="73">
        <v>5333</v>
      </c>
      <c r="B4838" s="73" t="s">
        <v>133</v>
      </c>
      <c r="C4838" s="90">
        <v>32874</v>
      </c>
      <c r="D4838" s="90">
        <v>2958465</v>
      </c>
    </row>
    <row r="4839" spans="1:4" ht="15">
      <c r="A4839" s="73">
        <v>5334</v>
      </c>
      <c r="B4839" s="73" t="s">
        <v>133</v>
      </c>
      <c r="C4839" s="90">
        <v>32874</v>
      </c>
      <c r="D4839" s="90">
        <v>2958465</v>
      </c>
    </row>
    <row r="4840" spans="1:4" ht="15">
      <c r="A4840" s="73">
        <v>5335</v>
      </c>
      <c r="B4840" s="73" t="s">
        <v>133</v>
      </c>
      <c r="C4840" s="90">
        <v>32874</v>
      </c>
      <c r="D4840" s="90">
        <v>2958465</v>
      </c>
    </row>
    <row r="4841" spans="1:4" ht="15">
      <c r="A4841" s="73">
        <v>5336</v>
      </c>
      <c r="B4841" s="73" t="s">
        <v>133</v>
      </c>
      <c r="C4841" s="90">
        <v>32874</v>
      </c>
      <c r="D4841" s="90">
        <v>2958465</v>
      </c>
    </row>
    <row r="4842" spans="1:4" ht="15">
      <c r="A4842" s="73">
        <v>5337</v>
      </c>
      <c r="B4842" s="73" t="s">
        <v>133</v>
      </c>
      <c r="C4842" s="90">
        <v>32874</v>
      </c>
      <c r="D4842" s="90">
        <v>2958465</v>
      </c>
    </row>
    <row r="4843" spans="1:4" ht="15">
      <c r="A4843" s="73">
        <v>5338</v>
      </c>
      <c r="B4843" s="73" t="s">
        <v>133</v>
      </c>
      <c r="C4843" s="90">
        <v>32874</v>
      </c>
      <c r="D4843" s="90">
        <v>2958465</v>
      </c>
    </row>
    <row r="4844" spans="1:4" ht="15">
      <c r="A4844" s="73">
        <v>5339</v>
      </c>
      <c r="B4844" s="73" t="s">
        <v>133</v>
      </c>
      <c r="C4844" s="90">
        <v>32874</v>
      </c>
      <c r="D4844" s="90">
        <v>2958465</v>
      </c>
    </row>
    <row r="4845" spans="1:4" ht="15">
      <c r="A4845" s="73">
        <v>5340</v>
      </c>
      <c r="B4845" s="73" t="s">
        <v>133</v>
      </c>
      <c r="C4845" s="90">
        <v>32874</v>
      </c>
      <c r="D4845" s="90">
        <v>2958465</v>
      </c>
    </row>
    <row r="4846" spans="1:4" ht="15">
      <c r="A4846" s="73">
        <v>5341</v>
      </c>
      <c r="B4846" s="73" t="s">
        <v>133</v>
      </c>
      <c r="C4846" s="90">
        <v>32874</v>
      </c>
      <c r="D4846" s="90">
        <v>2958465</v>
      </c>
    </row>
    <row r="4847" spans="1:4" ht="15">
      <c r="A4847" s="73">
        <v>5342</v>
      </c>
      <c r="B4847" s="73" t="s">
        <v>133</v>
      </c>
      <c r="C4847" s="90">
        <v>32874</v>
      </c>
      <c r="D4847" s="90">
        <v>2958465</v>
      </c>
    </row>
    <row r="4848" spans="1:4" ht="15">
      <c r="A4848" s="73">
        <v>5343</v>
      </c>
      <c r="B4848" s="73" t="s">
        <v>133</v>
      </c>
      <c r="C4848" s="90">
        <v>32874</v>
      </c>
      <c r="D4848" s="90">
        <v>2958465</v>
      </c>
    </row>
    <row r="4849" spans="1:4" ht="15">
      <c r="A4849" s="73">
        <v>5344</v>
      </c>
      <c r="B4849" s="73" t="s">
        <v>133</v>
      </c>
      <c r="C4849" s="90">
        <v>32874</v>
      </c>
      <c r="D4849" s="90">
        <v>2958465</v>
      </c>
    </row>
    <row r="4850" spans="1:4" ht="15">
      <c r="A4850" s="73">
        <v>5345</v>
      </c>
      <c r="B4850" s="73" t="s">
        <v>133</v>
      </c>
      <c r="C4850" s="90">
        <v>32874</v>
      </c>
      <c r="D4850" s="90">
        <v>2958465</v>
      </c>
    </row>
    <row r="4851" spans="1:4" ht="15">
      <c r="A4851" s="73">
        <v>5346</v>
      </c>
      <c r="B4851" s="73" t="s">
        <v>133</v>
      </c>
      <c r="C4851" s="90">
        <v>32874</v>
      </c>
      <c r="D4851" s="90">
        <v>2958465</v>
      </c>
    </row>
    <row r="4852" spans="1:4" ht="15">
      <c r="A4852" s="73">
        <v>5347</v>
      </c>
      <c r="B4852" s="73" t="s">
        <v>133</v>
      </c>
      <c r="C4852" s="90">
        <v>32874</v>
      </c>
      <c r="D4852" s="90">
        <v>2958465</v>
      </c>
    </row>
    <row r="4853" spans="1:4" ht="15">
      <c r="A4853" s="73">
        <v>5348</v>
      </c>
      <c r="B4853" s="73" t="s">
        <v>133</v>
      </c>
      <c r="C4853" s="90">
        <v>32874</v>
      </c>
      <c r="D4853" s="90">
        <v>2958465</v>
      </c>
    </row>
    <row r="4854" spans="1:4" ht="15">
      <c r="A4854" s="73">
        <v>5349</v>
      </c>
      <c r="B4854" s="73" t="s">
        <v>133</v>
      </c>
      <c r="C4854" s="90">
        <v>32874</v>
      </c>
      <c r="D4854" s="90">
        <v>2958465</v>
      </c>
    </row>
    <row r="4855" spans="1:4" ht="15">
      <c r="A4855" s="73">
        <v>5350</v>
      </c>
      <c r="B4855" s="73" t="s">
        <v>133</v>
      </c>
      <c r="C4855" s="90">
        <v>32874</v>
      </c>
      <c r="D4855" s="90">
        <v>2958465</v>
      </c>
    </row>
    <row r="4856" spans="1:4" ht="15">
      <c r="A4856" s="73">
        <v>5351</v>
      </c>
      <c r="B4856" s="73" t="s">
        <v>133</v>
      </c>
      <c r="C4856" s="90">
        <v>32874</v>
      </c>
      <c r="D4856" s="90">
        <v>2958465</v>
      </c>
    </row>
    <row r="4857" spans="1:4" ht="15">
      <c r="A4857" s="73">
        <v>5352</v>
      </c>
      <c r="B4857" s="73" t="s">
        <v>133</v>
      </c>
      <c r="C4857" s="90">
        <v>32874</v>
      </c>
      <c r="D4857" s="90">
        <v>2958465</v>
      </c>
    </row>
    <row r="4858" spans="1:4" ht="15">
      <c r="A4858" s="73">
        <v>5353</v>
      </c>
      <c r="B4858" s="73" t="s">
        <v>133</v>
      </c>
      <c r="C4858" s="90">
        <v>32874</v>
      </c>
      <c r="D4858" s="90">
        <v>2958465</v>
      </c>
    </row>
    <row r="4859" spans="1:4" ht="15">
      <c r="A4859" s="73">
        <v>5354</v>
      </c>
      <c r="B4859" s="73" t="s">
        <v>133</v>
      </c>
      <c r="C4859" s="90">
        <v>32874</v>
      </c>
      <c r="D4859" s="90">
        <v>2958465</v>
      </c>
    </row>
    <row r="4860" spans="1:4" ht="15">
      <c r="A4860" s="73">
        <v>5355</v>
      </c>
      <c r="B4860" s="73" t="s">
        <v>133</v>
      </c>
      <c r="C4860" s="90">
        <v>32874</v>
      </c>
      <c r="D4860" s="90">
        <v>2958465</v>
      </c>
    </row>
    <row r="4861" spans="1:4" ht="15">
      <c r="A4861" s="73">
        <v>5356</v>
      </c>
      <c r="B4861" s="73" t="s">
        <v>133</v>
      </c>
      <c r="C4861" s="90">
        <v>32874</v>
      </c>
      <c r="D4861" s="90">
        <v>2958465</v>
      </c>
    </row>
    <row r="4862" spans="1:4" ht="15">
      <c r="A4862" s="73">
        <v>5357</v>
      </c>
      <c r="B4862" s="73" t="s">
        <v>133</v>
      </c>
      <c r="C4862" s="90">
        <v>32874</v>
      </c>
      <c r="D4862" s="90">
        <v>2958465</v>
      </c>
    </row>
    <row r="4863" spans="1:4" ht="15">
      <c r="A4863" s="73">
        <v>5358</v>
      </c>
      <c r="B4863" s="73" t="s">
        <v>133</v>
      </c>
      <c r="C4863" s="90">
        <v>32874</v>
      </c>
      <c r="D4863" s="90">
        <v>2958465</v>
      </c>
    </row>
    <row r="4864" spans="1:4" ht="15">
      <c r="A4864" s="73">
        <v>5359</v>
      </c>
      <c r="B4864" s="73" t="s">
        <v>133</v>
      </c>
      <c r="C4864" s="90">
        <v>32874</v>
      </c>
      <c r="D4864" s="90">
        <v>2958465</v>
      </c>
    </row>
    <row r="4865" spans="1:4" ht="15">
      <c r="A4865" s="73">
        <v>5360</v>
      </c>
      <c r="B4865" s="73" t="s">
        <v>133</v>
      </c>
      <c r="C4865" s="90">
        <v>32874</v>
      </c>
      <c r="D4865" s="90">
        <v>2958465</v>
      </c>
    </row>
    <row r="4866" spans="1:4" ht="15">
      <c r="A4866" s="73">
        <v>5361</v>
      </c>
      <c r="B4866" s="73" t="s">
        <v>133</v>
      </c>
      <c r="C4866" s="90">
        <v>32874</v>
      </c>
      <c r="D4866" s="90">
        <v>2958465</v>
      </c>
    </row>
    <row r="4867" spans="1:4" ht="15">
      <c r="A4867" s="73">
        <v>5362</v>
      </c>
      <c r="B4867" s="73" t="s">
        <v>133</v>
      </c>
      <c r="C4867" s="90">
        <v>32874</v>
      </c>
      <c r="D4867" s="90">
        <v>2958465</v>
      </c>
    </row>
    <row r="4868" spans="1:4" ht="15">
      <c r="A4868" s="73">
        <v>5363</v>
      </c>
      <c r="B4868" s="73" t="s">
        <v>133</v>
      </c>
      <c r="C4868" s="90">
        <v>32874</v>
      </c>
      <c r="D4868" s="90">
        <v>2958465</v>
      </c>
    </row>
    <row r="4869" spans="1:4" ht="15">
      <c r="A4869" s="73">
        <v>5364</v>
      </c>
      <c r="B4869" s="73" t="s">
        <v>133</v>
      </c>
      <c r="C4869" s="90">
        <v>32874</v>
      </c>
      <c r="D4869" s="90">
        <v>2958465</v>
      </c>
    </row>
    <row r="4870" spans="1:4" ht="15">
      <c r="A4870" s="73">
        <v>5365</v>
      </c>
      <c r="B4870" s="73" t="s">
        <v>133</v>
      </c>
      <c r="C4870" s="90">
        <v>32874</v>
      </c>
      <c r="D4870" s="90">
        <v>2958465</v>
      </c>
    </row>
    <row r="4871" spans="1:4" ht="15">
      <c r="A4871" s="73">
        <v>5366</v>
      </c>
      <c r="B4871" s="73" t="s">
        <v>133</v>
      </c>
      <c r="C4871" s="90">
        <v>32874</v>
      </c>
      <c r="D4871" s="90">
        <v>2958465</v>
      </c>
    </row>
    <row r="4872" spans="1:4" ht="15">
      <c r="A4872" s="73">
        <v>5367</v>
      </c>
      <c r="B4872" s="73" t="s">
        <v>133</v>
      </c>
      <c r="C4872" s="90">
        <v>32874</v>
      </c>
      <c r="D4872" s="90">
        <v>2958465</v>
      </c>
    </row>
    <row r="4873" spans="1:4" ht="15">
      <c r="A4873" s="73">
        <v>5368</v>
      </c>
      <c r="B4873" s="73" t="s">
        <v>133</v>
      </c>
      <c r="C4873" s="90">
        <v>32874</v>
      </c>
      <c r="D4873" s="90">
        <v>2958465</v>
      </c>
    </row>
    <row r="4874" spans="1:4" ht="15">
      <c r="A4874" s="73">
        <v>5369</v>
      </c>
      <c r="B4874" s="73" t="s">
        <v>133</v>
      </c>
      <c r="C4874" s="90">
        <v>32874</v>
      </c>
      <c r="D4874" s="90">
        <v>2958465</v>
      </c>
    </row>
    <row r="4875" spans="1:4" ht="15">
      <c r="A4875" s="73">
        <v>5370</v>
      </c>
      <c r="B4875" s="73" t="s">
        <v>133</v>
      </c>
      <c r="C4875" s="90">
        <v>32874</v>
      </c>
      <c r="D4875" s="90">
        <v>2958465</v>
      </c>
    </row>
    <row r="4876" spans="1:4" ht="15">
      <c r="A4876" s="73">
        <v>5371</v>
      </c>
      <c r="B4876" s="73" t="s">
        <v>133</v>
      </c>
      <c r="C4876" s="90">
        <v>32874</v>
      </c>
      <c r="D4876" s="90">
        <v>2958465</v>
      </c>
    </row>
    <row r="4877" spans="1:4" ht="15">
      <c r="A4877" s="73">
        <v>5372</v>
      </c>
      <c r="B4877" s="73" t="s">
        <v>133</v>
      </c>
      <c r="C4877" s="90">
        <v>32874</v>
      </c>
      <c r="D4877" s="90">
        <v>2958465</v>
      </c>
    </row>
    <row r="4878" spans="1:4" ht="15">
      <c r="A4878" s="73">
        <v>5373</v>
      </c>
      <c r="B4878" s="73" t="s">
        <v>133</v>
      </c>
      <c r="C4878" s="90">
        <v>32874</v>
      </c>
      <c r="D4878" s="90">
        <v>2958465</v>
      </c>
    </row>
    <row r="4879" spans="1:4" ht="15">
      <c r="A4879" s="73">
        <v>5374</v>
      </c>
      <c r="B4879" s="73" t="s">
        <v>133</v>
      </c>
      <c r="C4879" s="90">
        <v>32874</v>
      </c>
      <c r="D4879" s="90">
        <v>2958465</v>
      </c>
    </row>
    <row r="4880" spans="1:4" ht="15">
      <c r="A4880" s="73">
        <v>5375</v>
      </c>
      <c r="B4880" s="73" t="s">
        <v>133</v>
      </c>
      <c r="C4880" s="90">
        <v>32874</v>
      </c>
      <c r="D4880" s="90">
        <v>2958465</v>
      </c>
    </row>
    <row r="4881" spans="1:4" ht="15">
      <c r="A4881" s="73">
        <v>5376</v>
      </c>
      <c r="B4881" s="73" t="s">
        <v>133</v>
      </c>
      <c r="C4881" s="90">
        <v>32874</v>
      </c>
      <c r="D4881" s="90">
        <v>2958465</v>
      </c>
    </row>
    <row r="4882" spans="1:4" ht="15">
      <c r="A4882" s="73">
        <v>5377</v>
      </c>
      <c r="B4882" s="73" t="s">
        <v>133</v>
      </c>
      <c r="C4882" s="90">
        <v>32874</v>
      </c>
      <c r="D4882" s="90">
        <v>2958465</v>
      </c>
    </row>
    <row r="4883" spans="1:4" ht="15">
      <c r="A4883" s="73">
        <v>5378</v>
      </c>
      <c r="B4883" s="73" t="s">
        <v>133</v>
      </c>
      <c r="C4883" s="90">
        <v>32874</v>
      </c>
      <c r="D4883" s="90">
        <v>2958465</v>
      </c>
    </row>
    <row r="4884" spans="1:4" ht="15">
      <c r="A4884" s="73">
        <v>5379</v>
      </c>
      <c r="B4884" s="73" t="s">
        <v>133</v>
      </c>
      <c r="C4884" s="90">
        <v>32874</v>
      </c>
      <c r="D4884" s="90">
        <v>2958465</v>
      </c>
    </row>
    <row r="4885" spans="1:4" ht="15">
      <c r="A4885" s="73">
        <v>5380</v>
      </c>
      <c r="B4885" s="73" t="s">
        <v>133</v>
      </c>
      <c r="C4885" s="90">
        <v>32874</v>
      </c>
      <c r="D4885" s="90">
        <v>2958465</v>
      </c>
    </row>
    <row r="4886" spans="1:4" ht="15">
      <c r="A4886" s="73">
        <v>5381</v>
      </c>
      <c r="B4886" s="73" t="s">
        <v>133</v>
      </c>
      <c r="C4886" s="90">
        <v>32874</v>
      </c>
      <c r="D4886" s="90">
        <v>2958465</v>
      </c>
    </row>
    <row r="4887" spans="1:4" ht="15">
      <c r="A4887" s="73">
        <v>5382</v>
      </c>
      <c r="B4887" s="73" t="s">
        <v>133</v>
      </c>
      <c r="C4887" s="90">
        <v>32874</v>
      </c>
      <c r="D4887" s="90">
        <v>2958465</v>
      </c>
    </row>
    <row r="4888" spans="1:4" ht="15">
      <c r="A4888" s="73">
        <v>5383</v>
      </c>
      <c r="B4888" s="73" t="s">
        <v>133</v>
      </c>
      <c r="C4888" s="90">
        <v>32874</v>
      </c>
      <c r="D4888" s="90">
        <v>2958465</v>
      </c>
    </row>
    <row r="4889" spans="1:4" ht="15">
      <c r="A4889" s="73">
        <v>5384</v>
      </c>
      <c r="B4889" s="73" t="s">
        <v>133</v>
      </c>
      <c r="C4889" s="90">
        <v>32874</v>
      </c>
      <c r="D4889" s="90">
        <v>2958465</v>
      </c>
    </row>
    <row r="4890" spans="1:4" ht="15">
      <c r="A4890" s="73">
        <v>5385</v>
      </c>
      <c r="B4890" s="73" t="s">
        <v>133</v>
      </c>
      <c r="C4890" s="90">
        <v>32874</v>
      </c>
      <c r="D4890" s="90">
        <v>2958465</v>
      </c>
    </row>
    <row r="4891" spans="1:4" ht="15">
      <c r="A4891" s="73">
        <v>5386</v>
      </c>
      <c r="B4891" s="73" t="s">
        <v>133</v>
      </c>
      <c r="C4891" s="90">
        <v>32874</v>
      </c>
      <c r="D4891" s="90">
        <v>2958465</v>
      </c>
    </row>
    <row r="4892" spans="1:4" ht="15">
      <c r="A4892" s="73">
        <v>5387</v>
      </c>
      <c r="B4892" s="73" t="s">
        <v>133</v>
      </c>
      <c r="C4892" s="90">
        <v>32874</v>
      </c>
      <c r="D4892" s="90">
        <v>2958465</v>
      </c>
    </row>
    <row r="4893" spans="1:4" ht="15">
      <c r="A4893" s="73">
        <v>5388</v>
      </c>
      <c r="B4893" s="73" t="s">
        <v>133</v>
      </c>
      <c r="C4893" s="90">
        <v>32874</v>
      </c>
      <c r="D4893" s="90">
        <v>2958465</v>
      </c>
    </row>
    <row r="4894" spans="1:4" ht="15">
      <c r="A4894" s="73">
        <v>5389</v>
      </c>
      <c r="B4894" s="73" t="s">
        <v>133</v>
      </c>
      <c r="C4894" s="90">
        <v>32874</v>
      </c>
      <c r="D4894" s="90">
        <v>2958465</v>
      </c>
    </row>
    <row r="4895" spans="1:4" ht="15">
      <c r="A4895" s="73">
        <v>5390</v>
      </c>
      <c r="B4895" s="73" t="s">
        <v>133</v>
      </c>
      <c r="C4895" s="90">
        <v>32874</v>
      </c>
      <c r="D4895" s="90">
        <v>2958465</v>
      </c>
    </row>
    <row r="4896" spans="1:4" ht="15">
      <c r="A4896" s="73">
        <v>5391</v>
      </c>
      <c r="B4896" s="73" t="s">
        <v>133</v>
      </c>
      <c r="C4896" s="90">
        <v>32874</v>
      </c>
      <c r="D4896" s="90">
        <v>2958465</v>
      </c>
    </row>
    <row r="4897" spans="1:4" ht="15">
      <c r="A4897" s="73">
        <v>5392</v>
      </c>
      <c r="B4897" s="73" t="s">
        <v>133</v>
      </c>
      <c r="C4897" s="90">
        <v>32874</v>
      </c>
      <c r="D4897" s="90">
        <v>2958465</v>
      </c>
    </row>
    <row r="4898" spans="1:4" ht="15">
      <c r="A4898" s="73">
        <v>5393</v>
      </c>
      <c r="B4898" s="73" t="s">
        <v>133</v>
      </c>
      <c r="C4898" s="90">
        <v>32874</v>
      </c>
      <c r="D4898" s="90">
        <v>2958465</v>
      </c>
    </row>
    <row r="4899" spans="1:4" ht="15">
      <c r="A4899" s="73">
        <v>5394</v>
      </c>
      <c r="B4899" s="73" t="s">
        <v>133</v>
      </c>
      <c r="C4899" s="90">
        <v>32874</v>
      </c>
      <c r="D4899" s="90">
        <v>2958465</v>
      </c>
    </row>
    <row r="4900" spans="1:4" ht="15">
      <c r="A4900" s="73">
        <v>5395</v>
      </c>
      <c r="B4900" s="73" t="s">
        <v>133</v>
      </c>
      <c r="C4900" s="90">
        <v>32874</v>
      </c>
      <c r="D4900" s="90">
        <v>2958465</v>
      </c>
    </row>
    <row r="4901" spans="1:4" ht="15">
      <c r="A4901" s="73">
        <v>5396</v>
      </c>
      <c r="B4901" s="73" t="s">
        <v>133</v>
      </c>
      <c r="C4901" s="90">
        <v>32874</v>
      </c>
      <c r="D4901" s="90">
        <v>2958465</v>
      </c>
    </row>
    <row r="4902" spans="1:4" ht="15">
      <c r="A4902" s="73">
        <v>5397</v>
      </c>
      <c r="B4902" s="73" t="s">
        <v>133</v>
      </c>
      <c r="C4902" s="90">
        <v>32874</v>
      </c>
      <c r="D4902" s="90">
        <v>2958465</v>
      </c>
    </row>
    <row r="4903" spans="1:4" ht="15">
      <c r="A4903" s="73">
        <v>5398</v>
      </c>
      <c r="B4903" s="73" t="s">
        <v>133</v>
      </c>
      <c r="C4903" s="90">
        <v>32874</v>
      </c>
      <c r="D4903" s="90">
        <v>2958465</v>
      </c>
    </row>
    <row r="4904" spans="1:4" ht="15">
      <c r="A4904" s="73">
        <v>5399</v>
      </c>
      <c r="B4904" s="73" t="s">
        <v>133</v>
      </c>
      <c r="C4904" s="90">
        <v>32874</v>
      </c>
      <c r="D4904" s="90">
        <v>2958465</v>
      </c>
    </row>
    <row r="4905" spans="1:4" ht="15">
      <c r="A4905" s="73">
        <v>5400</v>
      </c>
      <c r="B4905" s="73" t="s">
        <v>133</v>
      </c>
      <c r="C4905" s="90">
        <v>32874</v>
      </c>
      <c r="D4905" s="90">
        <v>2958465</v>
      </c>
    </row>
    <row r="4906" spans="1:4" ht="15">
      <c r="A4906" s="73">
        <v>5401</v>
      </c>
      <c r="B4906" s="73" t="s">
        <v>133</v>
      </c>
      <c r="C4906" s="90">
        <v>32874</v>
      </c>
      <c r="D4906" s="90">
        <v>2958465</v>
      </c>
    </row>
    <row r="4907" spans="1:4" ht="15">
      <c r="A4907" s="73">
        <v>5402</v>
      </c>
      <c r="B4907" s="73" t="s">
        <v>133</v>
      </c>
      <c r="C4907" s="90">
        <v>32874</v>
      </c>
      <c r="D4907" s="90">
        <v>2958465</v>
      </c>
    </row>
    <row r="4908" spans="1:4" ht="15">
      <c r="A4908" s="73">
        <v>5403</v>
      </c>
      <c r="B4908" s="73" t="s">
        <v>133</v>
      </c>
      <c r="C4908" s="90">
        <v>32874</v>
      </c>
      <c r="D4908" s="90">
        <v>2958465</v>
      </c>
    </row>
    <row r="4909" spans="1:4" ht="15">
      <c r="A4909" s="73">
        <v>5404</v>
      </c>
      <c r="B4909" s="73" t="s">
        <v>133</v>
      </c>
      <c r="C4909" s="90">
        <v>32874</v>
      </c>
      <c r="D4909" s="90">
        <v>2958465</v>
      </c>
    </row>
    <row r="4910" spans="1:4" ht="15">
      <c r="A4910" s="73">
        <v>5405</v>
      </c>
      <c r="B4910" s="73" t="s">
        <v>133</v>
      </c>
      <c r="C4910" s="90">
        <v>32874</v>
      </c>
      <c r="D4910" s="90">
        <v>2958465</v>
      </c>
    </row>
    <row r="4911" spans="1:4" ht="15">
      <c r="A4911" s="73">
        <v>5406</v>
      </c>
      <c r="B4911" s="73" t="s">
        <v>133</v>
      </c>
      <c r="C4911" s="90">
        <v>32874</v>
      </c>
      <c r="D4911" s="90">
        <v>2958465</v>
      </c>
    </row>
    <row r="4912" spans="1:4" ht="15">
      <c r="A4912" s="73">
        <v>5407</v>
      </c>
      <c r="B4912" s="73" t="s">
        <v>133</v>
      </c>
      <c r="C4912" s="90">
        <v>32874</v>
      </c>
      <c r="D4912" s="90">
        <v>2958465</v>
      </c>
    </row>
    <row r="4913" spans="1:4" ht="15">
      <c r="A4913" s="73">
        <v>5408</v>
      </c>
      <c r="B4913" s="73" t="s">
        <v>133</v>
      </c>
      <c r="C4913" s="90">
        <v>32874</v>
      </c>
      <c r="D4913" s="90">
        <v>2958465</v>
      </c>
    </row>
    <row r="4914" spans="1:4" ht="15">
      <c r="A4914" s="73">
        <v>5409</v>
      </c>
      <c r="B4914" s="73" t="s">
        <v>133</v>
      </c>
      <c r="C4914" s="90">
        <v>32874</v>
      </c>
      <c r="D4914" s="90">
        <v>2958465</v>
      </c>
    </row>
    <row r="4915" spans="1:4" ht="15">
      <c r="A4915" s="73">
        <v>5410</v>
      </c>
      <c r="B4915" s="73" t="s">
        <v>133</v>
      </c>
      <c r="C4915" s="90">
        <v>32874</v>
      </c>
      <c r="D4915" s="90">
        <v>2958465</v>
      </c>
    </row>
    <row r="4916" spans="1:4" ht="15">
      <c r="A4916" s="73">
        <v>5411</v>
      </c>
      <c r="B4916" s="73" t="s">
        <v>133</v>
      </c>
      <c r="C4916" s="90">
        <v>32874</v>
      </c>
      <c r="D4916" s="90">
        <v>2958465</v>
      </c>
    </row>
    <row r="4917" spans="1:4" ht="15">
      <c r="A4917" s="73">
        <v>5412</v>
      </c>
      <c r="B4917" s="73" t="s">
        <v>133</v>
      </c>
      <c r="C4917" s="90">
        <v>32874</v>
      </c>
      <c r="D4917" s="90">
        <v>2958465</v>
      </c>
    </row>
    <row r="4918" spans="1:4" ht="15">
      <c r="A4918" s="73">
        <v>5413</v>
      </c>
      <c r="B4918" s="73" t="s">
        <v>133</v>
      </c>
      <c r="C4918" s="90">
        <v>32874</v>
      </c>
      <c r="D4918" s="90">
        <v>2958465</v>
      </c>
    </row>
    <row r="4919" spans="1:4" ht="15">
      <c r="A4919" s="73">
        <v>5414</v>
      </c>
      <c r="B4919" s="73" t="s">
        <v>133</v>
      </c>
      <c r="C4919" s="90">
        <v>32874</v>
      </c>
      <c r="D4919" s="90">
        <v>2958465</v>
      </c>
    </row>
    <row r="4920" spans="1:4" ht="15">
      <c r="A4920" s="73">
        <v>5415</v>
      </c>
      <c r="B4920" s="73" t="s">
        <v>133</v>
      </c>
      <c r="C4920" s="90">
        <v>32874</v>
      </c>
      <c r="D4920" s="90">
        <v>2958465</v>
      </c>
    </row>
    <row r="4921" spans="1:4" ht="15">
      <c r="A4921" s="73">
        <v>5416</v>
      </c>
      <c r="B4921" s="73" t="s">
        <v>133</v>
      </c>
      <c r="C4921" s="90">
        <v>32874</v>
      </c>
      <c r="D4921" s="90">
        <v>2958465</v>
      </c>
    </row>
    <row r="4922" spans="1:4" ht="15">
      <c r="A4922" s="73">
        <v>5417</v>
      </c>
      <c r="B4922" s="73" t="s">
        <v>133</v>
      </c>
      <c r="C4922" s="90">
        <v>32874</v>
      </c>
      <c r="D4922" s="90">
        <v>2958465</v>
      </c>
    </row>
    <row r="4923" spans="1:4" ht="15">
      <c r="A4923" s="73">
        <v>5418</v>
      </c>
      <c r="B4923" s="73" t="s">
        <v>133</v>
      </c>
      <c r="C4923" s="90">
        <v>32874</v>
      </c>
      <c r="D4923" s="90">
        <v>2958465</v>
      </c>
    </row>
    <row r="4924" spans="1:4" ht="15">
      <c r="A4924" s="73">
        <v>5419</v>
      </c>
      <c r="B4924" s="73" t="s">
        <v>133</v>
      </c>
      <c r="C4924" s="90">
        <v>32874</v>
      </c>
      <c r="D4924" s="90">
        <v>2958465</v>
      </c>
    </row>
    <row r="4925" spans="1:4" ht="15">
      <c r="A4925" s="73">
        <v>5420</v>
      </c>
      <c r="B4925" s="73" t="s">
        <v>133</v>
      </c>
      <c r="C4925" s="90">
        <v>32874</v>
      </c>
      <c r="D4925" s="90">
        <v>2958465</v>
      </c>
    </row>
    <row r="4926" spans="1:4" ht="15">
      <c r="A4926" s="73">
        <v>5421</v>
      </c>
      <c r="B4926" s="73" t="s">
        <v>133</v>
      </c>
      <c r="C4926" s="90">
        <v>32874</v>
      </c>
      <c r="D4926" s="90">
        <v>2958465</v>
      </c>
    </row>
    <row r="4927" spans="1:4" ht="15">
      <c r="A4927" s="73">
        <v>5422</v>
      </c>
      <c r="B4927" s="73" t="s">
        <v>133</v>
      </c>
      <c r="C4927" s="90">
        <v>32874</v>
      </c>
      <c r="D4927" s="90">
        <v>2958465</v>
      </c>
    </row>
    <row r="4928" spans="1:4" ht="15">
      <c r="A4928" s="73">
        <v>5423</v>
      </c>
      <c r="B4928" s="73" t="s">
        <v>133</v>
      </c>
      <c r="C4928" s="90">
        <v>32874</v>
      </c>
      <c r="D4928" s="90">
        <v>2958465</v>
      </c>
    </row>
    <row r="4929" spans="1:4" ht="15">
      <c r="A4929" s="73">
        <v>5424</v>
      </c>
      <c r="B4929" s="73" t="s">
        <v>133</v>
      </c>
      <c r="C4929" s="90">
        <v>32874</v>
      </c>
      <c r="D4929" s="90">
        <v>2958465</v>
      </c>
    </row>
    <row r="4930" spans="1:4" ht="15">
      <c r="A4930" s="73">
        <v>5425</v>
      </c>
      <c r="B4930" s="73" t="s">
        <v>133</v>
      </c>
      <c r="C4930" s="90">
        <v>32874</v>
      </c>
      <c r="D4930" s="90">
        <v>2958465</v>
      </c>
    </row>
    <row r="4931" spans="1:4" ht="15">
      <c r="A4931" s="73">
        <v>5426</v>
      </c>
      <c r="B4931" s="73" t="s">
        <v>133</v>
      </c>
      <c r="C4931" s="90">
        <v>32874</v>
      </c>
      <c r="D4931" s="90">
        <v>2958465</v>
      </c>
    </row>
    <row r="4932" spans="1:4" ht="15">
      <c r="A4932" s="73">
        <v>5427</v>
      </c>
      <c r="B4932" s="73" t="s">
        <v>133</v>
      </c>
      <c r="C4932" s="90">
        <v>32874</v>
      </c>
      <c r="D4932" s="90">
        <v>2958465</v>
      </c>
    </row>
    <row r="4933" spans="1:4" ht="15">
      <c r="A4933" s="73">
        <v>5428</v>
      </c>
      <c r="B4933" s="73" t="s">
        <v>133</v>
      </c>
      <c r="C4933" s="90">
        <v>32874</v>
      </c>
      <c r="D4933" s="90">
        <v>2958465</v>
      </c>
    </row>
    <row r="4934" spans="1:4" ht="15">
      <c r="A4934" s="73">
        <v>5429</v>
      </c>
      <c r="B4934" s="73" t="s">
        <v>133</v>
      </c>
      <c r="C4934" s="90">
        <v>32874</v>
      </c>
      <c r="D4934" s="90">
        <v>2958465</v>
      </c>
    </row>
    <row r="4935" spans="1:4" ht="15">
      <c r="A4935" s="73">
        <v>5430</v>
      </c>
      <c r="B4935" s="73" t="s">
        <v>133</v>
      </c>
      <c r="C4935" s="90">
        <v>32874</v>
      </c>
      <c r="D4935" s="90">
        <v>2958465</v>
      </c>
    </row>
    <row r="4936" spans="1:4" ht="15">
      <c r="A4936" s="73">
        <v>5431</v>
      </c>
      <c r="B4936" s="73" t="s">
        <v>133</v>
      </c>
      <c r="C4936" s="90">
        <v>32874</v>
      </c>
      <c r="D4936" s="90">
        <v>2958465</v>
      </c>
    </row>
    <row r="4937" spans="1:4" ht="15">
      <c r="A4937" s="73">
        <v>5432</v>
      </c>
      <c r="B4937" s="73" t="s">
        <v>133</v>
      </c>
      <c r="C4937" s="90">
        <v>32874</v>
      </c>
      <c r="D4937" s="90">
        <v>2958465</v>
      </c>
    </row>
    <row r="4938" spans="1:4" ht="15">
      <c r="A4938" s="73">
        <v>5433</v>
      </c>
      <c r="B4938" s="73" t="s">
        <v>133</v>
      </c>
      <c r="C4938" s="90">
        <v>32874</v>
      </c>
      <c r="D4938" s="90">
        <v>2958465</v>
      </c>
    </row>
    <row r="4939" spans="1:4" ht="15">
      <c r="A4939" s="73">
        <v>5434</v>
      </c>
      <c r="B4939" s="73" t="s">
        <v>133</v>
      </c>
      <c r="C4939" s="90">
        <v>32874</v>
      </c>
      <c r="D4939" s="90">
        <v>2958465</v>
      </c>
    </row>
    <row r="4940" spans="1:4" ht="15">
      <c r="A4940" s="73">
        <v>5435</v>
      </c>
      <c r="B4940" s="73" t="s">
        <v>133</v>
      </c>
      <c r="C4940" s="90">
        <v>32874</v>
      </c>
      <c r="D4940" s="90">
        <v>2958465</v>
      </c>
    </row>
    <row r="4941" spans="1:4" ht="15">
      <c r="A4941" s="73">
        <v>5436</v>
      </c>
      <c r="B4941" s="73" t="s">
        <v>133</v>
      </c>
      <c r="C4941" s="90">
        <v>32874</v>
      </c>
      <c r="D4941" s="90">
        <v>2958465</v>
      </c>
    </row>
    <row r="4942" spans="1:4" ht="15">
      <c r="A4942" s="73">
        <v>5437</v>
      </c>
      <c r="B4942" s="73" t="s">
        <v>133</v>
      </c>
      <c r="C4942" s="90">
        <v>32874</v>
      </c>
      <c r="D4942" s="90">
        <v>2958465</v>
      </c>
    </row>
    <row r="4943" spans="1:4" ht="15">
      <c r="A4943" s="73">
        <v>5438</v>
      </c>
      <c r="B4943" s="73" t="s">
        <v>133</v>
      </c>
      <c r="C4943" s="90">
        <v>32874</v>
      </c>
      <c r="D4943" s="90">
        <v>2958465</v>
      </c>
    </row>
    <row r="4944" spans="1:4" ht="15">
      <c r="A4944" s="73">
        <v>5439</v>
      </c>
      <c r="B4944" s="73" t="s">
        <v>133</v>
      </c>
      <c r="C4944" s="90">
        <v>32874</v>
      </c>
      <c r="D4944" s="90">
        <v>2958465</v>
      </c>
    </row>
    <row r="4945" spans="1:4" ht="15">
      <c r="A4945" s="73">
        <v>5440</v>
      </c>
      <c r="B4945" s="73" t="s">
        <v>133</v>
      </c>
      <c r="C4945" s="90">
        <v>32874</v>
      </c>
      <c r="D4945" s="90">
        <v>2958465</v>
      </c>
    </row>
    <row r="4946" spans="1:4" ht="15">
      <c r="A4946" s="73">
        <v>5441</v>
      </c>
      <c r="B4946" s="73" t="s">
        <v>133</v>
      </c>
      <c r="C4946" s="90">
        <v>32874</v>
      </c>
      <c r="D4946" s="90">
        <v>2958465</v>
      </c>
    </row>
    <row r="4947" spans="1:4" ht="15">
      <c r="A4947" s="73">
        <v>5442</v>
      </c>
      <c r="B4947" s="73" t="s">
        <v>133</v>
      </c>
      <c r="C4947" s="90">
        <v>32874</v>
      </c>
      <c r="D4947" s="90">
        <v>2958465</v>
      </c>
    </row>
    <row r="4948" spans="1:4" ht="15">
      <c r="A4948" s="73">
        <v>5443</v>
      </c>
      <c r="B4948" s="73" t="s">
        <v>133</v>
      </c>
      <c r="C4948" s="90">
        <v>32874</v>
      </c>
      <c r="D4948" s="90">
        <v>2958465</v>
      </c>
    </row>
    <row r="4949" spans="1:4" ht="15">
      <c r="A4949" s="73">
        <v>5444</v>
      </c>
      <c r="B4949" s="73" t="s">
        <v>133</v>
      </c>
      <c r="C4949" s="90">
        <v>32874</v>
      </c>
      <c r="D4949" s="90">
        <v>2958465</v>
      </c>
    </row>
    <row r="4950" spans="1:4" ht="15">
      <c r="A4950" s="73">
        <v>5445</v>
      </c>
      <c r="B4950" s="73" t="s">
        <v>133</v>
      </c>
      <c r="C4950" s="90">
        <v>32874</v>
      </c>
      <c r="D4950" s="90">
        <v>2958465</v>
      </c>
    </row>
    <row r="4951" spans="1:4" ht="15">
      <c r="A4951" s="73">
        <v>5446</v>
      </c>
      <c r="B4951" s="73" t="s">
        <v>41706</v>
      </c>
      <c r="C4951" s="90">
        <v>32874</v>
      </c>
      <c r="D4951" s="90">
        <v>2958465</v>
      </c>
    </row>
    <row r="4952" spans="1:4" ht="15">
      <c r="A4952" s="73">
        <v>5447</v>
      </c>
      <c r="B4952" s="73" t="s">
        <v>41707</v>
      </c>
      <c r="C4952" s="90">
        <v>32874</v>
      </c>
      <c r="D4952" s="90">
        <v>2958465</v>
      </c>
    </row>
    <row r="4953" spans="1:4" ht="15">
      <c r="A4953" s="73">
        <v>5448</v>
      </c>
      <c r="B4953" s="73" t="s">
        <v>41708</v>
      </c>
      <c r="C4953" s="90">
        <v>32874</v>
      </c>
      <c r="D4953" s="90">
        <v>2958465</v>
      </c>
    </row>
    <row r="4954" spans="1:4" ht="15">
      <c r="A4954" s="73">
        <v>5449</v>
      </c>
      <c r="B4954" s="73" t="s">
        <v>2300</v>
      </c>
      <c r="C4954" s="90">
        <v>32874</v>
      </c>
      <c r="D4954" s="90">
        <v>2958465</v>
      </c>
    </row>
    <row r="4955" spans="1:4" ht="15">
      <c r="A4955" s="73">
        <v>5450</v>
      </c>
      <c r="B4955" s="73" t="s">
        <v>41709</v>
      </c>
      <c r="C4955" s="90">
        <v>32874</v>
      </c>
      <c r="D4955" s="90">
        <v>2958465</v>
      </c>
    </row>
    <row r="4956" spans="1:4" ht="15">
      <c r="A4956" s="73">
        <v>5451</v>
      </c>
      <c r="B4956" s="73" t="s">
        <v>41710</v>
      </c>
      <c r="C4956" s="91">
        <v>32874</v>
      </c>
      <c r="D4956" s="91">
        <v>2958465</v>
      </c>
    </row>
    <row r="4957" spans="1:4" ht="15">
      <c r="A4957" s="73">
        <v>5452</v>
      </c>
      <c r="B4957" s="73" t="s">
        <v>41711</v>
      </c>
      <c r="C4957" s="91">
        <v>32874</v>
      </c>
      <c r="D4957" s="91">
        <v>2958465</v>
      </c>
    </row>
    <row r="4958" spans="1:4" ht="15">
      <c r="A4958" s="73">
        <v>5453</v>
      </c>
      <c r="B4958" s="73" t="s">
        <v>41712</v>
      </c>
      <c r="C4958" s="91">
        <v>32874</v>
      </c>
      <c r="D4958" s="91">
        <v>2958465</v>
      </c>
    </row>
    <row r="4959" spans="1:4" ht="15">
      <c r="A4959" s="73">
        <v>5454</v>
      </c>
      <c r="B4959" s="73" t="s">
        <v>133</v>
      </c>
      <c r="C4959" s="91">
        <v>32874</v>
      </c>
      <c r="D4959" s="91">
        <v>2958465</v>
      </c>
    </row>
    <row r="4960" spans="1:4" ht="15">
      <c r="A4960" s="73">
        <v>5455</v>
      </c>
      <c r="B4960" s="73" t="s">
        <v>41713</v>
      </c>
      <c r="C4960" s="91">
        <v>32874</v>
      </c>
      <c r="D4960" s="91">
        <v>2958465</v>
      </c>
    </row>
    <row r="4961" spans="1:4" ht="15">
      <c r="A4961" s="73">
        <v>5456</v>
      </c>
      <c r="B4961" s="73" t="s">
        <v>134</v>
      </c>
      <c r="C4961" s="91">
        <v>32874</v>
      </c>
      <c r="D4961" s="91">
        <v>2958465</v>
      </c>
    </row>
    <row r="4962" spans="1:4" ht="15">
      <c r="A4962" s="73">
        <v>5457</v>
      </c>
      <c r="B4962" s="73" t="s">
        <v>133</v>
      </c>
      <c r="C4962" s="91">
        <v>32874</v>
      </c>
      <c r="D4962" s="91">
        <v>2958465</v>
      </c>
    </row>
    <row r="4963" spans="1:4" ht="15">
      <c r="A4963" s="73">
        <v>5458</v>
      </c>
      <c r="B4963" s="73" t="s">
        <v>41714</v>
      </c>
      <c r="C4963" s="91">
        <v>32874</v>
      </c>
      <c r="D4963" s="91">
        <v>2958465</v>
      </c>
    </row>
    <row r="4964" spans="1:4" ht="15">
      <c r="A4964" s="73">
        <v>5459</v>
      </c>
      <c r="B4964" s="73" t="s">
        <v>38651</v>
      </c>
      <c r="C4964" s="91">
        <v>32874</v>
      </c>
      <c r="D4964" s="91">
        <v>2958465</v>
      </c>
    </row>
    <row r="4965" spans="1:4" ht="15">
      <c r="A4965" s="73">
        <v>5460</v>
      </c>
      <c r="B4965" s="73" t="s">
        <v>41715</v>
      </c>
      <c r="C4965" s="91">
        <v>32874</v>
      </c>
      <c r="D4965" s="91">
        <v>2958465</v>
      </c>
    </row>
    <row r="4966" spans="1:4" ht="15">
      <c r="A4966" s="73">
        <v>5461</v>
      </c>
      <c r="B4966" s="73" t="s">
        <v>41716</v>
      </c>
      <c r="C4966" s="91">
        <v>32874</v>
      </c>
      <c r="D4966" s="91">
        <v>2958465</v>
      </c>
    </row>
    <row r="4967" spans="1:4" ht="15">
      <c r="A4967" s="73">
        <v>5462</v>
      </c>
      <c r="B4967" s="73" t="s">
        <v>41717</v>
      </c>
      <c r="C4967" s="91">
        <v>32874</v>
      </c>
      <c r="D4967" s="91">
        <v>2958465</v>
      </c>
    </row>
    <row r="4968" spans="1:4" ht="15">
      <c r="A4968" s="73">
        <v>5463</v>
      </c>
      <c r="B4968" s="73" t="s">
        <v>41718</v>
      </c>
      <c r="C4968" s="91">
        <v>32874</v>
      </c>
      <c r="D4968" s="91">
        <v>2958465</v>
      </c>
    </row>
    <row r="4969" spans="1:4" ht="15">
      <c r="A4969" s="73">
        <v>5464</v>
      </c>
      <c r="B4969" s="73" t="s">
        <v>41719</v>
      </c>
      <c r="C4969" s="91">
        <v>32874</v>
      </c>
      <c r="D4969" s="91">
        <v>2958465</v>
      </c>
    </row>
    <row r="4970" spans="1:4" ht="15">
      <c r="A4970" s="73">
        <v>5465</v>
      </c>
      <c r="B4970" s="73" t="s">
        <v>41720</v>
      </c>
      <c r="C4970" s="91">
        <v>32874</v>
      </c>
      <c r="D4970" s="91">
        <v>2958465</v>
      </c>
    </row>
    <row r="4971" spans="1:4" ht="15">
      <c r="A4971" s="73">
        <v>5466</v>
      </c>
      <c r="B4971" s="73" t="s">
        <v>41721</v>
      </c>
      <c r="C4971" s="91">
        <v>32874</v>
      </c>
      <c r="D4971" s="91">
        <v>2958465</v>
      </c>
    </row>
    <row r="4972" spans="1:4" ht="15">
      <c r="A4972" s="73">
        <v>5467</v>
      </c>
      <c r="B4972" s="73" t="s">
        <v>41722</v>
      </c>
      <c r="C4972" s="91">
        <v>32874</v>
      </c>
      <c r="D4972" s="91">
        <v>2958465</v>
      </c>
    </row>
    <row r="4973" spans="1:4" ht="15">
      <c r="A4973" s="73">
        <v>5468</v>
      </c>
      <c r="B4973" s="73" t="s">
        <v>41723</v>
      </c>
      <c r="C4973" s="91">
        <v>32874</v>
      </c>
      <c r="D4973" s="91">
        <v>2958465</v>
      </c>
    </row>
    <row r="4974" spans="1:4" ht="15">
      <c r="A4974" s="73">
        <v>5469</v>
      </c>
      <c r="B4974" s="73" t="s">
        <v>41724</v>
      </c>
      <c r="C4974" s="91">
        <v>32874</v>
      </c>
      <c r="D4974" s="91">
        <v>2958465</v>
      </c>
    </row>
    <row r="4975" spans="1:4" ht="15">
      <c r="A4975" s="73">
        <v>5470</v>
      </c>
      <c r="B4975" s="73" t="s">
        <v>41725</v>
      </c>
      <c r="C4975" s="91">
        <v>32874</v>
      </c>
      <c r="D4975" s="91">
        <v>2958465</v>
      </c>
    </row>
    <row r="4976" spans="1:4" ht="15">
      <c r="A4976" s="73">
        <v>5471</v>
      </c>
      <c r="B4976" s="73" t="s">
        <v>41726</v>
      </c>
      <c r="C4976" s="91">
        <v>32874</v>
      </c>
      <c r="D4976" s="91">
        <v>2958465</v>
      </c>
    </row>
    <row r="4977" spans="1:4" ht="15">
      <c r="A4977" s="73">
        <v>5472</v>
      </c>
      <c r="B4977" s="73" t="s">
        <v>12310</v>
      </c>
      <c r="C4977" s="91">
        <v>32874</v>
      </c>
      <c r="D4977" s="91">
        <v>2958465</v>
      </c>
    </row>
    <row r="4978" spans="1:4" ht="15">
      <c r="A4978" s="73">
        <v>5473</v>
      </c>
      <c r="B4978" s="73" t="s">
        <v>32898</v>
      </c>
      <c r="C4978" s="91">
        <v>32874</v>
      </c>
      <c r="D4978" s="91">
        <v>2958465</v>
      </c>
    </row>
    <row r="4979" spans="1:4" ht="15">
      <c r="A4979" s="73">
        <v>5474</v>
      </c>
      <c r="B4979" s="73" t="s">
        <v>12305</v>
      </c>
      <c r="C4979" s="91">
        <v>32874</v>
      </c>
      <c r="D4979" s="91">
        <v>2958465</v>
      </c>
    </row>
    <row r="4980" spans="1:4" ht="15">
      <c r="A4980" s="73">
        <v>5475</v>
      </c>
      <c r="B4980" s="73" t="s">
        <v>41727</v>
      </c>
      <c r="C4980" s="91">
        <v>32874</v>
      </c>
      <c r="D4980" s="91">
        <v>2958465</v>
      </c>
    </row>
    <row r="4981" spans="1:4" ht="15">
      <c r="A4981" s="73">
        <v>5476</v>
      </c>
      <c r="B4981" s="73" t="s">
        <v>41728</v>
      </c>
      <c r="C4981" s="91">
        <v>32874</v>
      </c>
      <c r="D4981" s="91">
        <v>2958465</v>
      </c>
    </row>
    <row r="4982" spans="1:4" ht="15">
      <c r="A4982" s="73">
        <v>5477</v>
      </c>
      <c r="B4982" s="73" t="s">
        <v>41729</v>
      </c>
      <c r="C4982" s="91">
        <v>32874</v>
      </c>
      <c r="D4982" s="91">
        <v>2958465</v>
      </c>
    </row>
    <row r="4983" spans="1:4" ht="15">
      <c r="A4983" s="73">
        <v>5478</v>
      </c>
      <c r="B4983" s="73" t="s">
        <v>41710</v>
      </c>
      <c r="C4983" s="91">
        <v>32874</v>
      </c>
      <c r="D4983" s="91">
        <v>2958465</v>
      </c>
    </row>
    <row r="4984" spans="1:4" ht="15">
      <c r="A4984" s="73">
        <v>5479</v>
      </c>
      <c r="B4984" s="73" t="s">
        <v>41711</v>
      </c>
      <c r="C4984" s="91">
        <v>32874</v>
      </c>
      <c r="D4984" s="91">
        <v>2958465</v>
      </c>
    </row>
    <row r="4985" spans="1:4" ht="15">
      <c r="A4985" s="73">
        <v>5480</v>
      </c>
      <c r="B4985" s="73" t="s">
        <v>133</v>
      </c>
      <c r="C4985" s="91">
        <v>32874</v>
      </c>
      <c r="D4985" s="91">
        <v>2958465</v>
      </c>
    </row>
    <row r="4986" spans="1:4" ht="15">
      <c r="A4986" s="73">
        <v>5481</v>
      </c>
      <c r="B4986" s="73" t="s">
        <v>41730</v>
      </c>
      <c r="C4986" s="91">
        <v>32874</v>
      </c>
      <c r="D4986" s="91">
        <v>2958465</v>
      </c>
    </row>
    <row r="4987" spans="1:4" ht="15">
      <c r="A4987" s="73">
        <v>5482</v>
      </c>
      <c r="B4987" s="73" t="s">
        <v>41731</v>
      </c>
      <c r="C4987" s="91">
        <v>32874</v>
      </c>
      <c r="D4987" s="91">
        <v>2958465</v>
      </c>
    </row>
    <row r="4988" spans="1:4" ht="15">
      <c r="A4988" s="73">
        <v>5483</v>
      </c>
      <c r="B4988" s="73" t="s">
        <v>41732</v>
      </c>
      <c r="C4988" s="91">
        <v>32874</v>
      </c>
      <c r="D4988" s="91">
        <v>2958465</v>
      </c>
    </row>
    <row r="4989" spans="1:4" ht="15">
      <c r="A4989" s="73">
        <v>5484</v>
      </c>
      <c r="B4989" s="73" t="s">
        <v>41733</v>
      </c>
      <c r="C4989" s="91">
        <v>32874</v>
      </c>
      <c r="D4989" s="91">
        <v>2958465</v>
      </c>
    </row>
    <row r="4990" spans="1:4" ht="15">
      <c r="A4990" s="73">
        <v>5485</v>
      </c>
      <c r="B4990" s="73" t="s">
        <v>41734</v>
      </c>
      <c r="C4990" s="91">
        <v>32874</v>
      </c>
      <c r="D4990" s="91">
        <v>2958465</v>
      </c>
    </row>
    <row r="4991" spans="1:4" ht="15">
      <c r="A4991" s="73">
        <v>5486</v>
      </c>
      <c r="B4991" s="73" t="s">
        <v>41735</v>
      </c>
      <c r="C4991" s="91">
        <v>32874</v>
      </c>
      <c r="D4991" s="91">
        <v>2958465</v>
      </c>
    </row>
    <row r="4992" spans="1:4" ht="15">
      <c r="A4992" s="73">
        <v>5487</v>
      </c>
      <c r="B4992" s="73" t="s">
        <v>41736</v>
      </c>
      <c r="C4992" s="91">
        <v>32874</v>
      </c>
      <c r="D4992" s="91">
        <v>2958465</v>
      </c>
    </row>
    <row r="4993" spans="1:4" ht="15">
      <c r="A4993" s="73">
        <v>5488</v>
      </c>
      <c r="B4993" s="73" t="s">
        <v>41737</v>
      </c>
      <c r="C4993" s="91">
        <v>32874</v>
      </c>
      <c r="D4993" s="91">
        <v>2958465</v>
      </c>
    </row>
    <row r="4994" spans="1:4" ht="15">
      <c r="A4994" s="73">
        <v>5489</v>
      </c>
      <c r="B4994" s="73" t="s">
        <v>41738</v>
      </c>
      <c r="C4994" s="91">
        <v>32874</v>
      </c>
      <c r="D4994" s="91">
        <v>2958465</v>
      </c>
    </row>
    <row r="4995" spans="1:4" ht="15">
      <c r="A4995" s="73">
        <v>5490</v>
      </c>
      <c r="B4995" s="73" t="s">
        <v>41739</v>
      </c>
      <c r="C4995" s="91">
        <v>32874</v>
      </c>
      <c r="D4995" s="91">
        <v>2958465</v>
      </c>
    </row>
    <row r="4996" spans="1:4" ht="15">
      <c r="A4996" s="73">
        <v>5491</v>
      </c>
      <c r="B4996" s="73" t="s">
        <v>41740</v>
      </c>
      <c r="C4996" s="91">
        <v>32874</v>
      </c>
      <c r="D4996" s="91">
        <v>2958465</v>
      </c>
    </row>
    <row r="4997" spans="1:4" ht="15">
      <c r="A4997" s="73">
        <v>5492</v>
      </c>
      <c r="B4997" s="73" t="s">
        <v>41741</v>
      </c>
      <c r="C4997" s="91">
        <v>32874</v>
      </c>
      <c r="D4997" s="91">
        <v>2958465</v>
      </c>
    </row>
    <row r="4998" spans="1:4" ht="15">
      <c r="A4998" s="73">
        <v>5493</v>
      </c>
      <c r="B4998" s="73" t="s">
        <v>41742</v>
      </c>
      <c r="C4998" s="91">
        <v>32874</v>
      </c>
      <c r="D4998" s="91">
        <v>2958465</v>
      </c>
    </row>
    <row r="4999" spans="1:4" ht="15">
      <c r="A4999" s="73">
        <v>5494</v>
      </c>
      <c r="B4999" s="73" t="s">
        <v>133</v>
      </c>
      <c r="C4999" s="91">
        <v>32874</v>
      </c>
      <c r="D4999" s="91">
        <v>2958465</v>
      </c>
    </row>
    <row r="5000" spans="1:4" ht="15">
      <c r="A5000" s="73">
        <v>5495</v>
      </c>
      <c r="B5000" s="73" t="s">
        <v>828</v>
      </c>
      <c r="C5000" s="91">
        <v>32874</v>
      </c>
      <c r="D5000" s="91">
        <v>2958465</v>
      </c>
    </row>
    <row r="5001" spans="1:4" ht="15">
      <c r="A5001" s="73">
        <v>5496</v>
      </c>
      <c r="B5001" s="73" t="s">
        <v>41743</v>
      </c>
      <c r="C5001" s="91">
        <v>32874</v>
      </c>
      <c r="D5001" s="91">
        <v>2958465</v>
      </c>
    </row>
    <row r="5002" spans="1:4" ht="15">
      <c r="A5002" s="73">
        <v>5497</v>
      </c>
      <c r="B5002" s="73" t="s">
        <v>41744</v>
      </c>
      <c r="C5002" s="91">
        <v>32874</v>
      </c>
      <c r="D5002" s="91">
        <v>2958465</v>
      </c>
    </row>
    <row r="5003" spans="1:4" ht="15">
      <c r="A5003" s="73">
        <v>5498</v>
      </c>
      <c r="B5003" s="73" t="s">
        <v>41745</v>
      </c>
      <c r="C5003" s="91">
        <v>32874</v>
      </c>
      <c r="D5003" s="91">
        <v>2958465</v>
      </c>
    </row>
    <row r="5004" spans="1:4" ht="15">
      <c r="A5004" s="73">
        <v>5499</v>
      </c>
      <c r="B5004" s="73" t="s">
        <v>41746</v>
      </c>
      <c r="C5004" s="91">
        <v>32874</v>
      </c>
      <c r="D5004" s="91">
        <v>2958465</v>
      </c>
    </row>
    <row r="5005" spans="1:4" ht="15">
      <c r="A5005" s="73">
        <v>5500</v>
      </c>
      <c r="B5005" s="73" t="s">
        <v>41747</v>
      </c>
      <c r="C5005" s="91">
        <v>32874</v>
      </c>
      <c r="D5005" s="91">
        <v>2958465</v>
      </c>
    </row>
    <row r="5006" spans="1:4" ht="15">
      <c r="A5006" s="73">
        <v>5502</v>
      </c>
      <c r="B5006" s="73" t="s">
        <v>41748</v>
      </c>
      <c r="C5006" s="91">
        <v>32874</v>
      </c>
      <c r="D5006" s="91">
        <v>2958465</v>
      </c>
    </row>
    <row r="5007" spans="1:4" ht="15">
      <c r="A5007" s="73">
        <v>5503</v>
      </c>
      <c r="B5007" s="73" t="s">
        <v>134</v>
      </c>
      <c r="C5007" s="91">
        <v>32874</v>
      </c>
      <c r="D5007" s="91">
        <v>2958465</v>
      </c>
    </row>
    <row r="5008" spans="1:4" ht="15">
      <c r="A5008" s="73">
        <v>5504</v>
      </c>
      <c r="B5008" s="73" t="s">
        <v>133</v>
      </c>
      <c r="C5008" s="91">
        <v>32874</v>
      </c>
      <c r="D5008" s="91">
        <v>2958465</v>
      </c>
    </row>
    <row r="5009" spans="1:4" ht="15">
      <c r="A5009" s="73">
        <v>5505</v>
      </c>
      <c r="B5009" s="73" t="s">
        <v>2300</v>
      </c>
      <c r="C5009" s="91">
        <v>32874</v>
      </c>
      <c r="D5009" s="91">
        <v>2958465</v>
      </c>
    </row>
    <row r="5010" spans="1:4" ht="15">
      <c r="A5010" s="73">
        <v>5506</v>
      </c>
      <c r="B5010" s="73" t="s">
        <v>133</v>
      </c>
      <c r="C5010" s="91">
        <v>32874</v>
      </c>
      <c r="D5010" s="91">
        <v>2958465</v>
      </c>
    </row>
    <row r="5011" spans="1:4" ht="15">
      <c r="A5011" s="73">
        <v>5507</v>
      </c>
      <c r="B5011" s="73" t="s">
        <v>41749</v>
      </c>
      <c r="C5011" s="91">
        <v>32874</v>
      </c>
      <c r="D5011" s="91">
        <v>2958465</v>
      </c>
    </row>
    <row r="5012" spans="1:4" ht="15">
      <c r="A5012" s="73">
        <v>5508</v>
      </c>
      <c r="B5012" s="73" t="s">
        <v>41750</v>
      </c>
      <c r="C5012" s="91">
        <v>32874</v>
      </c>
      <c r="D5012" s="91">
        <v>2958465</v>
      </c>
    </row>
    <row r="5013" spans="1:4" ht="15">
      <c r="A5013" s="73">
        <v>5509</v>
      </c>
      <c r="B5013" s="73" t="s">
        <v>41751</v>
      </c>
      <c r="C5013" s="91">
        <v>32874</v>
      </c>
      <c r="D5013" s="91">
        <v>2958465</v>
      </c>
    </row>
    <row r="5014" spans="1:4" ht="15">
      <c r="A5014" s="73">
        <v>5510</v>
      </c>
      <c r="B5014" s="73" t="s">
        <v>41752</v>
      </c>
      <c r="C5014" s="91">
        <v>32874</v>
      </c>
      <c r="D5014" s="91">
        <v>2958465</v>
      </c>
    </row>
    <row r="5015" spans="1:4" ht="15">
      <c r="A5015" s="73">
        <v>5511</v>
      </c>
      <c r="B5015" s="73" t="s">
        <v>41753</v>
      </c>
      <c r="C5015" s="91">
        <v>32874</v>
      </c>
      <c r="D5015" s="91">
        <v>2958465</v>
      </c>
    </row>
    <row r="5016" spans="1:4" ht="15">
      <c r="A5016" s="73">
        <v>5512</v>
      </c>
      <c r="B5016" s="73" t="s">
        <v>134</v>
      </c>
      <c r="C5016" s="91">
        <v>32874</v>
      </c>
      <c r="D5016" s="91">
        <v>2958465</v>
      </c>
    </row>
    <row r="5017" spans="1:4" ht="15">
      <c r="A5017" s="73">
        <v>5513</v>
      </c>
      <c r="B5017" s="73" t="s">
        <v>133</v>
      </c>
      <c r="C5017" s="91">
        <v>32874</v>
      </c>
      <c r="D5017" s="91">
        <v>2958465</v>
      </c>
    </row>
    <row r="5018" spans="1:4" ht="15">
      <c r="A5018" s="73">
        <v>5514</v>
      </c>
      <c r="B5018" s="73" t="s">
        <v>41754</v>
      </c>
      <c r="C5018" s="91">
        <v>32874</v>
      </c>
      <c r="D5018" s="91">
        <v>2958465</v>
      </c>
    </row>
    <row r="5019" spans="1:4" ht="15">
      <c r="A5019" s="73">
        <v>5515</v>
      </c>
      <c r="B5019" s="73" t="s">
        <v>41755</v>
      </c>
      <c r="C5019" s="91">
        <v>32874</v>
      </c>
      <c r="D5019" s="91">
        <v>2958465</v>
      </c>
    </row>
    <row r="5020" spans="1:4" ht="15">
      <c r="A5020" s="73">
        <v>5516</v>
      </c>
      <c r="B5020" s="73" t="s">
        <v>41756</v>
      </c>
      <c r="C5020" s="91">
        <v>32874</v>
      </c>
      <c r="D5020" s="91">
        <v>2958465</v>
      </c>
    </row>
    <row r="5021" spans="1:4" ht="15">
      <c r="A5021" s="73">
        <v>5517</v>
      </c>
      <c r="B5021" s="73" t="s">
        <v>41757</v>
      </c>
      <c r="C5021" s="91">
        <v>32874</v>
      </c>
      <c r="D5021" s="91">
        <v>2958465</v>
      </c>
    </row>
    <row r="5022" spans="1:4" ht="15">
      <c r="A5022" s="73">
        <v>5518</v>
      </c>
      <c r="B5022" s="73" t="s">
        <v>41758</v>
      </c>
      <c r="C5022" s="91">
        <v>32874</v>
      </c>
      <c r="D5022" s="91">
        <v>2958465</v>
      </c>
    </row>
    <row r="5023" spans="1:4" ht="15">
      <c r="A5023" s="73">
        <v>5519</v>
      </c>
      <c r="B5023" s="73" t="s">
        <v>134</v>
      </c>
      <c r="C5023" s="91">
        <v>32874</v>
      </c>
      <c r="D5023" s="91">
        <v>2958465</v>
      </c>
    </row>
    <row r="5024" spans="1:4" ht="15">
      <c r="A5024" s="73">
        <v>5520</v>
      </c>
      <c r="B5024" s="73" t="s">
        <v>133</v>
      </c>
      <c r="C5024" s="91">
        <v>32874</v>
      </c>
      <c r="D5024" s="91">
        <v>2958465</v>
      </c>
    </row>
    <row r="5025" spans="1:4" ht="15">
      <c r="A5025" s="73">
        <v>5521</v>
      </c>
      <c r="B5025" s="73" t="s">
        <v>41759</v>
      </c>
      <c r="C5025" s="91">
        <v>32874</v>
      </c>
      <c r="D5025" s="91">
        <v>2958465</v>
      </c>
    </row>
    <row r="5026" spans="1:4" ht="15">
      <c r="A5026" s="73">
        <v>5522</v>
      </c>
      <c r="B5026" s="73" t="s">
        <v>41760</v>
      </c>
      <c r="C5026" s="91">
        <v>32874</v>
      </c>
      <c r="D5026" s="91">
        <v>2958465</v>
      </c>
    </row>
    <row r="5027" spans="1:4" ht="15">
      <c r="A5027" s="73">
        <v>5523</v>
      </c>
      <c r="B5027" s="73" t="s">
        <v>41761</v>
      </c>
      <c r="C5027" s="91">
        <v>32874</v>
      </c>
      <c r="D5027" s="91">
        <v>2958465</v>
      </c>
    </row>
    <row r="5028" spans="1:4" ht="15">
      <c r="A5028" s="73">
        <v>5524</v>
      </c>
      <c r="B5028" s="73" t="s">
        <v>134</v>
      </c>
      <c r="C5028" s="91">
        <v>32874</v>
      </c>
      <c r="D5028" s="91">
        <v>2958465</v>
      </c>
    </row>
    <row r="5029" spans="1:4" ht="15">
      <c r="A5029" s="73">
        <v>5525</v>
      </c>
      <c r="B5029" s="73" t="s">
        <v>133</v>
      </c>
      <c r="C5029" s="91">
        <v>32874</v>
      </c>
      <c r="D5029" s="91">
        <v>2958465</v>
      </c>
    </row>
    <row r="5030" spans="1:4" ht="15">
      <c r="A5030" s="73">
        <v>5526</v>
      </c>
      <c r="B5030" s="73" t="s">
        <v>41762</v>
      </c>
      <c r="C5030" s="91">
        <v>32874</v>
      </c>
      <c r="D5030" s="91">
        <v>2958465</v>
      </c>
    </row>
    <row r="5031" spans="1:4" ht="15">
      <c r="A5031" s="73">
        <v>5527</v>
      </c>
      <c r="B5031" s="73" t="s">
        <v>12313</v>
      </c>
      <c r="C5031" s="91">
        <v>32874</v>
      </c>
      <c r="D5031" s="91">
        <v>2958465</v>
      </c>
    </row>
    <row r="5032" spans="1:4" ht="15">
      <c r="A5032" s="73">
        <v>5528</v>
      </c>
      <c r="B5032" s="73" t="s">
        <v>41763</v>
      </c>
      <c r="C5032" s="91">
        <v>32874</v>
      </c>
      <c r="D5032" s="91">
        <v>2958465</v>
      </c>
    </row>
    <row r="5033" spans="1:4" ht="15">
      <c r="A5033" s="73">
        <v>5529</v>
      </c>
      <c r="B5033" s="73" t="s">
        <v>37087</v>
      </c>
      <c r="C5033" s="91">
        <v>32874</v>
      </c>
      <c r="D5033" s="91">
        <v>2958465</v>
      </c>
    </row>
    <row r="5034" spans="1:4" ht="15">
      <c r="A5034" s="73">
        <v>5530</v>
      </c>
      <c r="B5034" s="73" t="s">
        <v>41764</v>
      </c>
      <c r="C5034" s="91">
        <v>32874</v>
      </c>
      <c r="D5034" s="91">
        <v>2958465</v>
      </c>
    </row>
    <row r="5035" spans="1:4" ht="15">
      <c r="A5035" s="73">
        <v>5531</v>
      </c>
      <c r="B5035" s="73" t="s">
        <v>868</v>
      </c>
      <c r="C5035" s="91">
        <v>32874</v>
      </c>
      <c r="D5035" s="91">
        <v>2958465</v>
      </c>
    </row>
    <row r="5036" spans="1:4" ht="15">
      <c r="A5036" s="73">
        <v>5532</v>
      </c>
      <c r="B5036" s="73" t="s">
        <v>41765</v>
      </c>
      <c r="C5036" s="91">
        <v>32874</v>
      </c>
      <c r="D5036" s="91">
        <v>2958465</v>
      </c>
    </row>
    <row r="5037" spans="1:4" ht="15">
      <c r="A5037" s="73">
        <v>5533</v>
      </c>
      <c r="B5037" s="73" t="s">
        <v>41766</v>
      </c>
      <c r="C5037" s="91">
        <v>32874</v>
      </c>
      <c r="D5037" s="91">
        <v>2958465</v>
      </c>
    </row>
    <row r="5038" spans="1:4" ht="15">
      <c r="A5038" s="73">
        <v>5534</v>
      </c>
      <c r="B5038" s="73" t="s">
        <v>41767</v>
      </c>
      <c r="C5038" s="91">
        <v>32874</v>
      </c>
      <c r="D5038" s="91">
        <v>2958465</v>
      </c>
    </row>
    <row r="5039" spans="1:4" ht="15">
      <c r="A5039" s="73">
        <v>5535</v>
      </c>
      <c r="B5039" s="73" t="s">
        <v>134</v>
      </c>
      <c r="C5039" s="91">
        <v>32874</v>
      </c>
      <c r="D5039" s="91">
        <v>2958465</v>
      </c>
    </row>
    <row r="5040" spans="1:4" ht="15">
      <c r="A5040" s="73">
        <v>5536</v>
      </c>
      <c r="B5040" s="73" t="s">
        <v>133</v>
      </c>
      <c r="C5040" s="91">
        <v>32874</v>
      </c>
      <c r="D5040" s="91">
        <v>2958465</v>
      </c>
    </row>
    <row r="5041" spans="1:4" ht="15">
      <c r="A5041" s="73">
        <v>5537</v>
      </c>
      <c r="B5041" s="73" t="s">
        <v>41768</v>
      </c>
      <c r="C5041" s="91">
        <v>32874</v>
      </c>
      <c r="D5041" s="91">
        <v>2958465</v>
      </c>
    </row>
    <row r="5042" spans="1:4" ht="15">
      <c r="A5042" s="73">
        <v>5538</v>
      </c>
      <c r="B5042" s="73" t="s">
        <v>41769</v>
      </c>
      <c r="C5042" s="91">
        <v>32874</v>
      </c>
      <c r="D5042" s="91">
        <v>2958465</v>
      </c>
    </row>
    <row r="5043" spans="1:4" ht="15">
      <c r="A5043" s="73">
        <v>5539</v>
      </c>
      <c r="B5043" s="73" t="s">
        <v>37036</v>
      </c>
      <c r="C5043" s="91">
        <v>32874</v>
      </c>
      <c r="D5043" s="91">
        <v>2958465</v>
      </c>
    </row>
    <row r="5044" spans="1:4" ht="15">
      <c r="A5044" s="73">
        <v>5540</v>
      </c>
      <c r="B5044" s="73" t="s">
        <v>1190</v>
      </c>
      <c r="C5044" s="91">
        <v>32874</v>
      </c>
      <c r="D5044" s="91">
        <v>2958465</v>
      </c>
    </row>
    <row r="5045" spans="1:4" ht="15">
      <c r="A5045" s="73">
        <v>5541</v>
      </c>
      <c r="B5045" s="73" t="s">
        <v>133</v>
      </c>
      <c r="C5045" s="91">
        <v>32874</v>
      </c>
      <c r="D5045" s="91">
        <v>2958465</v>
      </c>
    </row>
    <row r="5046" spans="1:4" ht="15">
      <c r="A5046" s="73">
        <v>5543</v>
      </c>
      <c r="B5046" s="73" t="s">
        <v>41770</v>
      </c>
      <c r="C5046" s="91">
        <v>32874</v>
      </c>
      <c r="D5046" s="91">
        <v>2958465</v>
      </c>
    </row>
    <row r="5047" spans="1:4" ht="15">
      <c r="A5047" s="73">
        <v>5544</v>
      </c>
      <c r="B5047" s="73" t="s">
        <v>41771</v>
      </c>
      <c r="C5047" s="91">
        <v>32874</v>
      </c>
      <c r="D5047" s="91">
        <v>2958465</v>
      </c>
    </row>
    <row r="5048" spans="1:4" ht="15">
      <c r="A5048" s="73">
        <v>5545</v>
      </c>
      <c r="B5048" s="73" t="s">
        <v>41772</v>
      </c>
      <c r="C5048" s="91">
        <v>32874</v>
      </c>
      <c r="D5048" s="91">
        <v>2958465</v>
      </c>
    </row>
    <row r="5049" spans="1:4" ht="15">
      <c r="A5049" s="73">
        <v>5546</v>
      </c>
      <c r="B5049" s="73" t="s">
        <v>41773</v>
      </c>
      <c r="C5049" s="91">
        <v>32874</v>
      </c>
      <c r="D5049" s="91">
        <v>2958465</v>
      </c>
    </row>
    <row r="5050" spans="1:4" ht="15">
      <c r="A5050" s="73">
        <v>5547</v>
      </c>
      <c r="B5050" s="73" t="s">
        <v>41774</v>
      </c>
      <c r="C5050" s="91">
        <v>32874</v>
      </c>
      <c r="D5050" s="91">
        <v>2958465</v>
      </c>
    </row>
    <row r="5051" spans="1:4" ht="15">
      <c r="A5051" s="73">
        <v>5548</v>
      </c>
      <c r="B5051" s="73" t="s">
        <v>41775</v>
      </c>
      <c r="C5051" s="91">
        <v>32874</v>
      </c>
      <c r="D5051" s="91">
        <v>2958465</v>
      </c>
    </row>
    <row r="5052" spans="1:4" ht="15">
      <c r="A5052" s="73">
        <v>5549</v>
      </c>
      <c r="B5052" s="73" t="s">
        <v>41776</v>
      </c>
      <c r="C5052" s="91">
        <v>32874</v>
      </c>
      <c r="D5052" s="91">
        <v>2958465</v>
      </c>
    </row>
    <row r="5053" spans="1:4" ht="15">
      <c r="A5053" s="73">
        <v>5550</v>
      </c>
      <c r="B5053" s="73" t="s">
        <v>41777</v>
      </c>
      <c r="C5053" s="91">
        <v>32874</v>
      </c>
      <c r="D5053" s="91">
        <v>2958465</v>
      </c>
    </row>
    <row r="5054" spans="1:4" ht="15">
      <c r="A5054" s="73">
        <v>5551</v>
      </c>
      <c r="B5054" s="73" t="s">
        <v>41778</v>
      </c>
      <c r="C5054" s="91">
        <v>32874</v>
      </c>
      <c r="D5054" s="91">
        <v>2958465</v>
      </c>
    </row>
    <row r="5055" spans="1:4" ht="15">
      <c r="A5055" s="73">
        <v>5552</v>
      </c>
      <c r="B5055" s="73" t="s">
        <v>41779</v>
      </c>
      <c r="C5055" s="91">
        <v>32874</v>
      </c>
      <c r="D5055" s="91">
        <v>2958465</v>
      </c>
    </row>
    <row r="5056" spans="1:4" ht="15">
      <c r="A5056" s="73">
        <v>5553</v>
      </c>
      <c r="B5056" s="73" t="s">
        <v>41780</v>
      </c>
      <c r="C5056" s="91">
        <v>32874</v>
      </c>
      <c r="D5056" s="91">
        <v>2958465</v>
      </c>
    </row>
    <row r="5057" spans="1:4" ht="15">
      <c r="A5057" s="73">
        <v>5554</v>
      </c>
      <c r="B5057" s="73" t="s">
        <v>41781</v>
      </c>
      <c r="C5057" s="91">
        <v>32874</v>
      </c>
      <c r="D5057" s="91">
        <v>2958465</v>
      </c>
    </row>
    <row r="5058" spans="1:4" ht="15">
      <c r="A5058" s="73">
        <v>5555</v>
      </c>
      <c r="B5058" s="73" t="s">
        <v>41782</v>
      </c>
      <c r="C5058" s="91">
        <v>32874</v>
      </c>
      <c r="D5058" s="91">
        <v>2958465</v>
      </c>
    </row>
    <row r="5059" spans="1:4" ht="15">
      <c r="A5059" s="73">
        <v>5556</v>
      </c>
      <c r="B5059" s="73" t="s">
        <v>41783</v>
      </c>
      <c r="C5059" s="91">
        <v>32874</v>
      </c>
      <c r="D5059" s="91">
        <v>2958465</v>
      </c>
    </row>
    <row r="5060" spans="1:4" ht="15">
      <c r="A5060" s="73">
        <v>5557</v>
      </c>
      <c r="B5060" s="73" t="s">
        <v>41784</v>
      </c>
      <c r="C5060" s="91">
        <v>32874</v>
      </c>
      <c r="D5060" s="91">
        <v>2958465</v>
      </c>
    </row>
    <row r="5061" spans="1:4" ht="15">
      <c r="A5061" s="73">
        <v>5558</v>
      </c>
      <c r="B5061" s="73" t="s">
        <v>41785</v>
      </c>
      <c r="C5061" s="91">
        <v>32874</v>
      </c>
      <c r="D5061" s="91">
        <v>2958465</v>
      </c>
    </row>
    <row r="5062" spans="1:4" ht="15">
      <c r="A5062" s="73">
        <v>5559</v>
      </c>
      <c r="B5062" s="73" t="s">
        <v>41786</v>
      </c>
      <c r="C5062" s="91">
        <v>32874</v>
      </c>
      <c r="D5062" s="91">
        <v>2958465</v>
      </c>
    </row>
    <row r="5063" spans="1:4" ht="15">
      <c r="A5063" s="73">
        <v>5560</v>
      </c>
      <c r="B5063" s="73" t="s">
        <v>41787</v>
      </c>
      <c r="C5063" s="91">
        <v>32874</v>
      </c>
      <c r="D5063" s="91">
        <v>2958465</v>
      </c>
    </row>
    <row r="5064" spans="1:4" ht="15">
      <c r="A5064" s="73">
        <v>5561</v>
      </c>
      <c r="B5064" s="73" t="s">
        <v>41788</v>
      </c>
      <c r="C5064" s="91">
        <v>32874</v>
      </c>
      <c r="D5064" s="91">
        <v>2958465</v>
      </c>
    </row>
    <row r="5065" spans="1:4" ht="15">
      <c r="A5065" s="73">
        <v>5562</v>
      </c>
      <c r="B5065" s="73" t="s">
        <v>41789</v>
      </c>
      <c r="C5065" s="91">
        <v>32874</v>
      </c>
      <c r="D5065" s="91">
        <v>2958465</v>
      </c>
    </row>
    <row r="5066" spans="1:4" ht="15">
      <c r="A5066" s="73">
        <v>5563</v>
      </c>
      <c r="B5066" s="73" t="s">
        <v>38194</v>
      </c>
      <c r="C5066" s="91">
        <v>32874</v>
      </c>
      <c r="D5066" s="91">
        <v>2958465</v>
      </c>
    </row>
    <row r="5067" spans="1:4" ht="15">
      <c r="A5067" s="73">
        <v>5564</v>
      </c>
      <c r="B5067" s="73" t="s">
        <v>41790</v>
      </c>
      <c r="C5067" s="91">
        <v>32874</v>
      </c>
      <c r="D5067" s="91">
        <v>2958465</v>
      </c>
    </row>
    <row r="5068" spans="1:4" ht="15">
      <c r="A5068" s="73">
        <v>5565</v>
      </c>
      <c r="B5068" s="73" t="s">
        <v>41791</v>
      </c>
      <c r="C5068" s="91">
        <v>32874</v>
      </c>
      <c r="D5068" s="91">
        <v>2958465</v>
      </c>
    </row>
    <row r="5069" spans="1:4" ht="15">
      <c r="A5069" s="73">
        <v>5566</v>
      </c>
      <c r="B5069" s="73" t="s">
        <v>41792</v>
      </c>
      <c r="C5069" s="91">
        <v>32874</v>
      </c>
      <c r="D5069" s="91">
        <v>2958465</v>
      </c>
    </row>
    <row r="5070" spans="1:4" ht="15">
      <c r="A5070" s="73">
        <v>5567</v>
      </c>
      <c r="B5070" s="73" t="s">
        <v>4633</v>
      </c>
      <c r="C5070" s="91">
        <v>32874</v>
      </c>
      <c r="D5070" s="91">
        <v>2958465</v>
      </c>
    </row>
    <row r="5071" spans="1:4" ht="15">
      <c r="A5071" s="73">
        <v>5568</v>
      </c>
      <c r="B5071" s="73" t="s">
        <v>41793</v>
      </c>
      <c r="C5071" s="91">
        <v>32874</v>
      </c>
      <c r="D5071" s="91">
        <v>2958465</v>
      </c>
    </row>
    <row r="5072" spans="1:4" ht="15">
      <c r="A5072" s="73">
        <v>5569</v>
      </c>
      <c r="B5072" s="73" t="s">
        <v>41794</v>
      </c>
      <c r="C5072" s="91">
        <v>32874</v>
      </c>
      <c r="D5072" s="91">
        <v>2958465</v>
      </c>
    </row>
    <row r="5073" spans="1:4" ht="15">
      <c r="A5073" s="73">
        <v>5570</v>
      </c>
      <c r="B5073" s="73" t="s">
        <v>41795</v>
      </c>
      <c r="C5073" s="91">
        <v>32874</v>
      </c>
      <c r="D5073" s="91">
        <v>2958465</v>
      </c>
    </row>
    <row r="5074" spans="1:4" ht="15">
      <c r="A5074" s="73">
        <v>5571</v>
      </c>
      <c r="B5074" s="73" t="s">
        <v>41796</v>
      </c>
      <c r="C5074" s="91">
        <v>32874</v>
      </c>
      <c r="D5074" s="91">
        <v>2958465</v>
      </c>
    </row>
    <row r="5075" spans="1:4" ht="15">
      <c r="A5075" s="73">
        <v>5572</v>
      </c>
      <c r="B5075" s="73" t="s">
        <v>41797</v>
      </c>
      <c r="C5075" s="91">
        <v>32874</v>
      </c>
      <c r="D5075" s="91">
        <v>2958465</v>
      </c>
    </row>
    <row r="5076" spans="1:4" ht="15">
      <c r="A5076" s="73">
        <v>5573</v>
      </c>
      <c r="B5076" s="73" t="s">
        <v>41798</v>
      </c>
      <c r="C5076" s="91">
        <v>32874</v>
      </c>
      <c r="D5076" s="91">
        <v>2958465</v>
      </c>
    </row>
    <row r="5077" spans="1:4" ht="15">
      <c r="A5077" s="73">
        <v>5574</v>
      </c>
      <c r="B5077" s="73" t="s">
        <v>41799</v>
      </c>
      <c r="C5077" s="91">
        <v>32874</v>
      </c>
      <c r="D5077" s="91">
        <v>2958465</v>
      </c>
    </row>
    <row r="5078" spans="1:4" ht="15">
      <c r="A5078" s="73">
        <v>5575</v>
      </c>
      <c r="B5078" s="73" t="s">
        <v>41800</v>
      </c>
      <c r="C5078" s="91">
        <v>32874</v>
      </c>
      <c r="D5078" s="91">
        <v>2958465</v>
      </c>
    </row>
    <row r="5079" spans="1:4" ht="15">
      <c r="A5079" s="73">
        <v>5576</v>
      </c>
      <c r="B5079" s="73" t="s">
        <v>39023</v>
      </c>
      <c r="C5079" s="91">
        <v>32874</v>
      </c>
      <c r="D5079" s="91">
        <v>2958465</v>
      </c>
    </row>
    <row r="5080" spans="1:4" ht="15">
      <c r="A5080" s="73">
        <v>5577</v>
      </c>
      <c r="B5080" s="73" t="s">
        <v>41801</v>
      </c>
      <c r="C5080" s="91">
        <v>32874</v>
      </c>
      <c r="D5080" s="91">
        <v>2958465</v>
      </c>
    </row>
    <row r="5081" spans="1:4" ht="15">
      <c r="A5081" s="73">
        <v>5578</v>
      </c>
      <c r="B5081" s="73" t="s">
        <v>41802</v>
      </c>
      <c r="C5081" s="91">
        <v>32874</v>
      </c>
      <c r="D5081" s="91">
        <v>2958465</v>
      </c>
    </row>
    <row r="5082" spans="1:4" ht="15">
      <c r="A5082" s="73">
        <v>5579</v>
      </c>
      <c r="B5082" s="73" t="s">
        <v>134</v>
      </c>
      <c r="C5082" s="91">
        <v>32874</v>
      </c>
      <c r="D5082" s="91">
        <v>2958465</v>
      </c>
    </row>
    <row r="5083" spans="1:4" ht="15">
      <c r="A5083" s="73">
        <v>5580</v>
      </c>
      <c r="B5083" s="73" t="s">
        <v>133</v>
      </c>
      <c r="C5083" s="91">
        <v>32874</v>
      </c>
      <c r="D5083" s="91">
        <v>2958465</v>
      </c>
    </row>
    <row r="5084" spans="1:4" ht="15">
      <c r="A5084" s="73">
        <v>5581</v>
      </c>
      <c r="B5084" s="73" t="s">
        <v>134</v>
      </c>
      <c r="C5084" s="91">
        <v>32874</v>
      </c>
      <c r="D5084" s="91">
        <v>2958465</v>
      </c>
    </row>
    <row r="5085" spans="1:4" ht="15">
      <c r="A5085" s="73">
        <v>5582</v>
      </c>
      <c r="B5085" s="73" t="s">
        <v>133</v>
      </c>
      <c r="C5085" s="91">
        <v>32874</v>
      </c>
      <c r="D5085" s="91">
        <v>2958465</v>
      </c>
    </row>
    <row r="5086" spans="1:4" ht="15">
      <c r="A5086" s="73">
        <v>5583</v>
      </c>
      <c r="B5086" s="73" t="s">
        <v>133</v>
      </c>
      <c r="C5086" s="91">
        <v>32874</v>
      </c>
      <c r="D5086" s="91">
        <v>2958465</v>
      </c>
    </row>
    <row r="5087" spans="1:4" ht="15">
      <c r="A5087" s="73">
        <v>5584</v>
      </c>
      <c r="B5087" s="73" t="s">
        <v>41803</v>
      </c>
      <c r="C5087" s="91">
        <v>32874</v>
      </c>
      <c r="D5087" s="91">
        <v>2958465</v>
      </c>
    </row>
    <row r="5088" spans="1:4" ht="15">
      <c r="A5088" s="73">
        <v>5585</v>
      </c>
      <c r="B5088" s="73" t="s">
        <v>41804</v>
      </c>
      <c r="C5088" s="91">
        <v>32874</v>
      </c>
      <c r="D5088" s="91">
        <v>2958465</v>
      </c>
    </row>
    <row r="5089" spans="1:4" ht="15">
      <c r="A5089" s="73">
        <v>5586</v>
      </c>
      <c r="B5089" s="73" t="s">
        <v>134</v>
      </c>
      <c r="C5089" s="91">
        <v>32874</v>
      </c>
      <c r="D5089" s="91">
        <v>2958465</v>
      </c>
    </row>
    <row r="5090" spans="1:4" ht="15">
      <c r="A5090" s="73">
        <v>5587</v>
      </c>
      <c r="B5090" s="73" t="s">
        <v>133</v>
      </c>
      <c r="C5090" s="91">
        <v>32874</v>
      </c>
      <c r="D5090" s="91">
        <v>2958465</v>
      </c>
    </row>
    <row r="5091" spans="1:4" ht="15">
      <c r="A5091" s="73">
        <v>5588</v>
      </c>
      <c r="B5091" s="73" t="s">
        <v>134</v>
      </c>
      <c r="C5091" s="91">
        <v>32874</v>
      </c>
      <c r="D5091" s="91">
        <v>2958465</v>
      </c>
    </row>
    <row r="5092" spans="1:4" ht="15">
      <c r="A5092" s="73">
        <v>5589</v>
      </c>
      <c r="B5092" s="73" t="s">
        <v>133</v>
      </c>
      <c r="C5092" s="91">
        <v>32874</v>
      </c>
      <c r="D5092" s="91">
        <v>2958465</v>
      </c>
    </row>
    <row r="5093" spans="1:4" ht="15">
      <c r="A5093" s="73">
        <v>5590</v>
      </c>
      <c r="B5093" s="73" t="s">
        <v>41805</v>
      </c>
      <c r="C5093" s="91">
        <v>32874</v>
      </c>
      <c r="D5093" s="91">
        <v>2958465</v>
      </c>
    </row>
    <row r="5094" spans="1:4" ht="15">
      <c r="A5094" s="73">
        <v>5591</v>
      </c>
      <c r="B5094" s="73" t="s">
        <v>41806</v>
      </c>
      <c r="C5094" s="91">
        <v>32874</v>
      </c>
      <c r="D5094" s="91">
        <v>2958465</v>
      </c>
    </row>
    <row r="5095" spans="1:4" ht="15">
      <c r="A5095" s="73">
        <v>5592</v>
      </c>
      <c r="B5095" s="73" t="s">
        <v>41807</v>
      </c>
      <c r="C5095" s="91">
        <v>32874</v>
      </c>
      <c r="D5095" s="91">
        <v>2958465</v>
      </c>
    </row>
    <row r="5096" spans="1:4" ht="15">
      <c r="A5096" s="73">
        <v>5593</v>
      </c>
      <c r="B5096" s="73" t="s">
        <v>41808</v>
      </c>
      <c r="C5096" s="91">
        <v>32874</v>
      </c>
      <c r="D5096" s="91">
        <v>2958465</v>
      </c>
    </row>
    <row r="5097" spans="1:4" ht="15">
      <c r="A5097" s="73">
        <v>5594</v>
      </c>
      <c r="B5097" s="73" t="s">
        <v>41809</v>
      </c>
      <c r="C5097" s="91">
        <v>32874</v>
      </c>
      <c r="D5097" s="91">
        <v>2958465</v>
      </c>
    </row>
    <row r="5098" spans="1:4" ht="15">
      <c r="A5098" s="73">
        <v>5595</v>
      </c>
      <c r="B5098" s="73" t="s">
        <v>41810</v>
      </c>
      <c r="C5098" s="91">
        <v>32874</v>
      </c>
      <c r="D5098" s="91">
        <v>2958465</v>
      </c>
    </row>
    <row r="5099" spans="1:4" ht="15">
      <c r="A5099" s="73">
        <v>5596</v>
      </c>
      <c r="B5099" s="73" t="s">
        <v>41811</v>
      </c>
      <c r="C5099" s="91">
        <v>32874</v>
      </c>
      <c r="D5099" s="91">
        <v>2958465</v>
      </c>
    </row>
    <row r="5100" spans="1:4" ht="15">
      <c r="A5100" s="73">
        <v>5597</v>
      </c>
      <c r="B5100" s="73" t="s">
        <v>41812</v>
      </c>
      <c r="C5100" s="91">
        <v>32874</v>
      </c>
      <c r="D5100" s="91">
        <v>2958465</v>
      </c>
    </row>
    <row r="5101" spans="1:4" ht="15">
      <c r="A5101" s="73">
        <v>5598</v>
      </c>
      <c r="B5101" s="73" t="s">
        <v>1979</v>
      </c>
      <c r="C5101" s="91">
        <v>32874</v>
      </c>
      <c r="D5101" s="91">
        <v>2958465</v>
      </c>
    </row>
    <row r="5102" spans="1:4" ht="15">
      <c r="A5102" s="73">
        <v>5599</v>
      </c>
      <c r="B5102" s="73" t="s">
        <v>41813</v>
      </c>
      <c r="C5102" s="91">
        <v>32874</v>
      </c>
      <c r="D5102" s="91">
        <v>2958465</v>
      </c>
    </row>
    <row r="5103" spans="1:4" ht="15">
      <c r="A5103" s="73">
        <v>5600</v>
      </c>
      <c r="B5103" s="73" t="s">
        <v>41814</v>
      </c>
      <c r="C5103" s="91">
        <v>32874</v>
      </c>
      <c r="D5103" s="91">
        <v>2958465</v>
      </c>
    </row>
    <row r="5104" spans="1:4" ht="15">
      <c r="A5104" s="73">
        <v>5601</v>
      </c>
      <c r="B5104" s="73" t="s">
        <v>41815</v>
      </c>
      <c r="C5104" s="91">
        <v>32874</v>
      </c>
      <c r="D5104" s="91">
        <v>2958465</v>
      </c>
    </row>
    <row r="5105" spans="1:4" ht="15">
      <c r="A5105" s="73">
        <v>5602</v>
      </c>
      <c r="B5105" s="73" t="s">
        <v>41816</v>
      </c>
      <c r="C5105" s="91">
        <v>32874</v>
      </c>
      <c r="D5105" s="91">
        <v>2958465</v>
      </c>
    </row>
    <row r="5106" spans="1:4" ht="15">
      <c r="A5106" s="73">
        <v>5603</v>
      </c>
      <c r="B5106" s="73" t="s">
        <v>41817</v>
      </c>
      <c r="C5106" s="91">
        <v>32874</v>
      </c>
      <c r="D5106" s="91">
        <v>2958465</v>
      </c>
    </row>
    <row r="5107" spans="1:4" ht="15">
      <c r="A5107" s="73">
        <v>5604</v>
      </c>
      <c r="B5107" s="73" t="s">
        <v>41818</v>
      </c>
      <c r="C5107" s="91">
        <v>32874</v>
      </c>
      <c r="D5107" s="91">
        <v>2958465</v>
      </c>
    </row>
    <row r="5108" spans="1:4" ht="15">
      <c r="A5108" s="73">
        <v>5605</v>
      </c>
      <c r="B5108" s="73" t="s">
        <v>41819</v>
      </c>
      <c r="C5108" s="91">
        <v>32874</v>
      </c>
      <c r="D5108" s="91">
        <v>2958465</v>
      </c>
    </row>
    <row r="5109" spans="1:4" ht="15">
      <c r="A5109" s="73">
        <v>5606</v>
      </c>
      <c r="B5109" s="73" t="s">
        <v>41820</v>
      </c>
      <c r="C5109" s="91">
        <v>32874</v>
      </c>
      <c r="D5109" s="91">
        <v>2958465</v>
      </c>
    </row>
    <row r="5110" spans="1:4" ht="15">
      <c r="A5110" s="73">
        <v>5607</v>
      </c>
      <c r="B5110" s="73" t="s">
        <v>41821</v>
      </c>
      <c r="C5110" s="91">
        <v>32874</v>
      </c>
      <c r="D5110" s="91">
        <v>2958465</v>
      </c>
    </row>
    <row r="5111" spans="1:4" ht="15">
      <c r="A5111" s="73">
        <v>5608</v>
      </c>
      <c r="B5111" s="73" t="s">
        <v>41822</v>
      </c>
      <c r="C5111" s="91">
        <v>32874</v>
      </c>
      <c r="D5111" s="91">
        <v>2958465</v>
      </c>
    </row>
    <row r="5112" spans="1:4" ht="15">
      <c r="A5112" s="73">
        <v>5609</v>
      </c>
      <c r="B5112" s="73" t="s">
        <v>41823</v>
      </c>
      <c r="C5112" s="91">
        <v>32874</v>
      </c>
      <c r="D5112" s="91">
        <v>2958465</v>
      </c>
    </row>
    <row r="5113" spans="1:4" ht="15">
      <c r="A5113" s="73">
        <v>5610</v>
      </c>
      <c r="B5113" s="73" t="s">
        <v>41824</v>
      </c>
      <c r="C5113" s="91">
        <v>32874</v>
      </c>
      <c r="D5113" s="91">
        <v>2958465</v>
      </c>
    </row>
    <row r="5114" spans="1:4" ht="15">
      <c r="A5114" s="73">
        <v>5611</v>
      </c>
      <c r="B5114" s="73" t="s">
        <v>41825</v>
      </c>
      <c r="C5114" s="91">
        <v>32874</v>
      </c>
      <c r="D5114" s="91">
        <v>2958465</v>
      </c>
    </row>
    <row r="5115" spans="1:4" ht="15">
      <c r="A5115" s="73">
        <v>5612</v>
      </c>
      <c r="B5115" s="73" t="s">
        <v>41826</v>
      </c>
      <c r="C5115" s="91">
        <v>32874</v>
      </c>
      <c r="D5115" s="91">
        <v>2958465</v>
      </c>
    </row>
    <row r="5116" spans="1:4" ht="15">
      <c r="A5116" s="73">
        <v>5613</v>
      </c>
      <c r="B5116" s="73" t="s">
        <v>41827</v>
      </c>
      <c r="C5116" s="91">
        <v>32874</v>
      </c>
      <c r="D5116" s="91">
        <v>2958465</v>
      </c>
    </row>
    <row r="5117" spans="1:4" ht="15">
      <c r="A5117" s="73">
        <v>5614</v>
      </c>
      <c r="B5117" s="73" t="s">
        <v>41828</v>
      </c>
      <c r="C5117" s="91">
        <v>32874</v>
      </c>
      <c r="D5117" s="91">
        <v>2958465</v>
      </c>
    </row>
    <row r="5118" spans="1:4" ht="15">
      <c r="A5118" s="73">
        <v>5615</v>
      </c>
      <c r="B5118" s="73" t="s">
        <v>41829</v>
      </c>
      <c r="C5118" s="91">
        <v>32874</v>
      </c>
      <c r="D5118" s="91">
        <v>2958465</v>
      </c>
    </row>
    <row r="5119" spans="1:4" ht="15">
      <c r="A5119" s="73">
        <v>5616</v>
      </c>
      <c r="B5119" s="73" t="s">
        <v>41830</v>
      </c>
      <c r="C5119" s="91">
        <v>32874</v>
      </c>
      <c r="D5119" s="91">
        <v>2958465</v>
      </c>
    </row>
    <row r="5120" spans="1:4" ht="15">
      <c r="A5120" s="73">
        <v>5617</v>
      </c>
      <c r="B5120" s="73" t="s">
        <v>41831</v>
      </c>
      <c r="C5120" s="91">
        <v>32874</v>
      </c>
      <c r="D5120" s="91">
        <v>2958465</v>
      </c>
    </row>
    <row r="5121" spans="1:4" ht="15">
      <c r="A5121" s="73">
        <v>5618</v>
      </c>
      <c r="B5121" s="73" t="s">
        <v>36947</v>
      </c>
      <c r="C5121" s="91">
        <v>32874</v>
      </c>
      <c r="D5121" s="91">
        <v>2958465</v>
      </c>
    </row>
    <row r="5122" spans="1:4" ht="15">
      <c r="A5122" s="73">
        <v>5619</v>
      </c>
      <c r="B5122" s="73" t="s">
        <v>271</v>
      </c>
      <c r="C5122" s="91">
        <v>32874</v>
      </c>
      <c r="D5122" s="91">
        <v>2958465</v>
      </c>
    </row>
    <row r="5123" spans="1:4" ht="15">
      <c r="A5123" s="73">
        <v>5620</v>
      </c>
      <c r="B5123" s="73" t="s">
        <v>41832</v>
      </c>
      <c r="C5123" s="91">
        <v>32874</v>
      </c>
      <c r="D5123" s="91">
        <v>2958465</v>
      </c>
    </row>
    <row r="5124" spans="1:4" ht="15">
      <c r="A5124" s="73">
        <v>5621</v>
      </c>
      <c r="B5124" s="73" t="s">
        <v>41833</v>
      </c>
      <c r="C5124" s="91">
        <v>32874</v>
      </c>
      <c r="D5124" s="91">
        <v>2958465</v>
      </c>
    </row>
    <row r="5125" spans="1:4" ht="15">
      <c r="A5125" s="73">
        <v>5622</v>
      </c>
      <c r="B5125" s="73" t="s">
        <v>41834</v>
      </c>
      <c r="C5125" s="91">
        <v>32874</v>
      </c>
      <c r="D5125" s="91">
        <v>2958465</v>
      </c>
    </row>
    <row r="5126" spans="1:4" ht="15">
      <c r="A5126" s="73">
        <v>5623</v>
      </c>
      <c r="B5126" s="73" t="s">
        <v>41835</v>
      </c>
      <c r="C5126" s="91">
        <v>32874</v>
      </c>
      <c r="D5126" s="91">
        <v>2958465</v>
      </c>
    </row>
    <row r="5127" spans="1:4" ht="15">
      <c r="A5127" s="73">
        <v>5624</v>
      </c>
      <c r="B5127" s="73" t="s">
        <v>41836</v>
      </c>
      <c r="C5127" s="91">
        <v>32874</v>
      </c>
      <c r="D5127" s="91">
        <v>2958465</v>
      </c>
    </row>
    <row r="5128" spans="1:4" ht="15">
      <c r="A5128" s="73">
        <v>5625</v>
      </c>
      <c r="B5128" s="73" t="s">
        <v>41837</v>
      </c>
      <c r="C5128" s="91">
        <v>32874</v>
      </c>
      <c r="D5128" s="91">
        <v>2958465</v>
      </c>
    </row>
    <row r="5129" spans="1:4" ht="15">
      <c r="A5129" s="73">
        <v>5626</v>
      </c>
      <c r="B5129" s="73" t="s">
        <v>41838</v>
      </c>
      <c r="C5129" s="91">
        <v>32874</v>
      </c>
      <c r="D5129" s="91">
        <v>2958465</v>
      </c>
    </row>
    <row r="5130" spans="1:4" ht="15">
      <c r="A5130" s="73">
        <v>5627</v>
      </c>
      <c r="B5130" s="73" t="s">
        <v>41839</v>
      </c>
      <c r="C5130" s="91">
        <v>32874</v>
      </c>
      <c r="D5130" s="91">
        <v>2958465</v>
      </c>
    </row>
    <row r="5131" spans="1:4" ht="15">
      <c r="A5131" s="73">
        <v>5628</v>
      </c>
      <c r="B5131" s="73" t="s">
        <v>41840</v>
      </c>
      <c r="C5131" s="91">
        <v>32874</v>
      </c>
      <c r="D5131" s="91">
        <v>2958465</v>
      </c>
    </row>
    <row r="5132" spans="1:4" ht="15">
      <c r="A5132" s="73">
        <v>5629</v>
      </c>
      <c r="B5132" s="73" t="s">
        <v>41841</v>
      </c>
      <c r="C5132" s="91">
        <v>32874</v>
      </c>
      <c r="D5132" s="91">
        <v>2958465</v>
      </c>
    </row>
    <row r="5133" spans="1:4" ht="15">
      <c r="A5133" s="73">
        <v>5630</v>
      </c>
      <c r="B5133" s="73" t="s">
        <v>41842</v>
      </c>
      <c r="C5133" s="91">
        <v>32874</v>
      </c>
      <c r="D5133" s="91">
        <v>2958465</v>
      </c>
    </row>
    <row r="5134" spans="1:4" ht="15">
      <c r="A5134" s="73">
        <v>5631</v>
      </c>
      <c r="B5134" s="73" t="s">
        <v>41843</v>
      </c>
      <c r="C5134" s="91">
        <v>32874</v>
      </c>
      <c r="D5134" s="91">
        <v>2958465</v>
      </c>
    </row>
    <row r="5135" spans="1:4" ht="15">
      <c r="A5135" s="73">
        <v>5632</v>
      </c>
      <c r="B5135" s="73" t="s">
        <v>41844</v>
      </c>
      <c r="C5135" s="91">
        <v>32874</v>
      </c>
      <c r="D5135" s="91">
        <v>2958465</v>
      </c>
    </row>
    <row r="5136" spans="1:4" ht="15">
      <c r="A5136" s="73">
        <v>5633</v>
      </c>
      <c r="B5136" s="73">
        <v>790</v>
      </c>
      <c r="C5136" s="91">
        <v>32874</v>
      </c>
      <c r="D5136" s="91">
        <v>2958465</v>
      </c>
    </row>
    <row r="5137" spans="1:4" ht="15">
      <c r="A5137" s="73">
        <v>5634</v>
      </c>
      <c r="B5137" s="73" t="s">
        <v>41845</v>
      </c>
      <c r="C5137" s="91">
        <v>32874</v>
      </c>
      <c r="D5137" s="91">
        <v>2958465</v>
      </c>
    </row>
    <row r="5138" spans="1:4" ht="15">
      <c r="A5138" s="73">
        <v>5635</v>
      </c>
      <c r="B5138" s="73" t="s">
        <v>41846</v>
      </c>
      <c r="C5138" s="91">
        <v>32874</v>
      </c>
      <c r="D5138" s="91">
        <v>2958465</v>
      </c>
    </row>
    <row r="5139" spans="1:4" ht="15">
      <c r="A5139" s="73">
        <v>5636</v>
      </c>
      <c r="B5139" s="73" t="s">
        <v>41847</v>
      </c>
      <c r="C5139" s="91">
        <v>32874</v>
      </c>
      <c r="D5139" s="91">
        <v>2958465</v>
      </c>
    </row>
    <row r="5140" spans="1:4" ht="15">
      <c r="A5140" s="73">
        <v>5637</v>
      </c>
      <c r="B5140" s="73" t="s">
        <v>133</v>
      </c>
      <c r="C5140" s="91">
        <v>32874</v>
      </c>
      <c r="D5140" s="91">
        <v>2958465</v>
      </c>
    </row>
    <row r="5141" spans="1:4" ht="15">
      <c r="A5141" s="73">
        <v>5638</v>
      </c>
      <c r="B5141" s="73" t="s">
        <v>134</v>
      </c>
      <c r="C5141" s="91">
        <v>32874</v>
      </c>
      <c r="D5141" s="91">
        <v>2958465</v>
      </c>
    </row>
    <row r="5142" spans="1:4" ht="15">
      <c r="A5142" s="73">
        <v>5639</v>
      </c>
      <c r="B5142" s="73" t="s">
        <v>133</v>
      </c>
      <c r="C5142" s="91">
        <v>32874</v>
      </c>
      <c r="D5142" s="91">
        <v>2958465</v>
      </c>
    </row>
    <row r="5143" spans="1:4" ht="15">
      <c r="A5143" s="73">
        <v>5640</v>
      </c>
      <c r="B5143" s="73" t="s">
        <v>41848</v>
      </c>
      <c r="C5143" s="91">
        <v>32874</v>
      </c>
      <c r="D5143" s="91">
        <v>2958465</v>
      </c>
    </row>
    <row r="5144" spans="1:4" ht="15">
      <c r="A5144" s="73">
        <v>5641</v>
      </c>
      <c r="B5144" s="73" t="s">
        <v>41849</v>
      </c>
      <c r="C5144" s="91">
        <v>32874</v>
      </c>
      <c r="D5144" s="91">
        <v>2958465</v>
      </c>
    </row>
    <row r="5145" spans="1:4" ht="15">
      <c r="A5145" s="73">
        <v>5642</v>
      </c>
      <c r="B5145" s="73" t="s">
        <v>41850</v>
      </c>
      <c r="C5145" s="91">
        <v>32874</v>
      </c>
      <c r="D5145" s="91">
        <v>2958465</v>
      </c>
    </row>
    <row r="5146" spans="1:4" ht="15">
      <c r="A5146" s="73">
        <v>5643</v>
      </c>
      <c r="B5146" s="73" t="s">
        <v>2326</v>
      </c>
      <c r="C5146" s="91">
        <v>32874</v>
      </c>
      <c r="D5146" s="91">
        <v>2958465</v>
      </c>
    </row>
    <row r="5147" spans="1:4" ht="15">
      <c r="A5147" s="73">
        <v>5644</v>
      </c>
      <c r="B5147" s="73" t="s">
        <v>41851</v>
      </c>
      <c r="C5147" s="91">
        <v>32874</v>
      </c>
      <c r="D5147" s="91">
        <v>2958465</v>
      </c>
    </row>
    <row r="5148" spans="1:4" ht="15">
      <c r="A5148" s="73">
        <v>5645</v>
      </c>
      <c r="B5148" s="73" t="s">
        <v>41852</v>
      </c>
      <c r="C5148" s="91">
        <v>32874</v>
      </c>
      <c r="D5148" s="91">
        <v>2958465</v>
      </c>
    </row>
    <row r="5149" spans="1:4" ht="15">
      <c r="A5149" s="73">
        <v>5646</v>
      </c>
      <c r="B5149" s="73" t="s">
        <v>41853</v>
      </c>
      <c r="C5149" s="91">
        <v>32874</v>
      </c>
      <c r="D5149" s="91">
        <v>2958465</v>
      </c>
    </row>
    <row r="5150" spans="1:4" ht="15">
      <c r="A5150" s="73">
        <v>5647</v>
      </c>
      <c r="B5150" s="73" t="s">
        <v>1889</v>
      </c>
      <c r="C5150" s="91">
        <v>32874</v>
      </c>
      <c r="D5150" s="91">
        <v>2958465</v>
      </c>
    </row>
    <row r="5151" spans="1:4" ht="15">
      <c r="A5151" s="73">
        <v>5648</v>
      </c>
      <c r="B5151" s="73" t="s">
        <v>134</v>
      </c>
      <c r="C5151" s="91">
        <v>32874</v>
      </c>
      <c r="D5151" s="91">
        <v>2958465</v>
      </c>
    </row>
    <row r="5152" spans="1:4" ht="15">
      <c r="A5152" s="73">
        <v>5649</v>
      </c>
      <c r="B5152" s="73" t="s">
        <v>133</v>
      </c>
      <c r="C5152" s="91">
        <v>32874</v>
      </c>
      <c r="D5152" s="91">
        <v>2958465</v>
      </c>
    </row>
    <row r="5153" spans="1:4" ht="15">
      <c r="A5153" s="73">
        <v>5650</v>
      </c>
      <c r="B5153" s="73" t="s">
        <v>41854</v>
      </c>
      <c r="C5153" s="91">
        <v>32874</v>
      </c>
      <c r="D5153" s="91">
        <v>2958465</v>
      </c>
    </row>
    <row r="5154" spans="1:4" ht="15">
      <c r="A5154" s="73">
        <v>5651</v>
      </c>
      <c r="B5154" s="73">
        <v>1</v>
      </c>
      <c r="C5154" s="91">
        <v>32874</v>
      </c>
      <c r="D5154" s="91">
        <v>2958465</v>
      </c>
    </row>
    <row r="5155" spans="1:4" ht="15">
      <c r="A5155" s="73">
        <v>5652</v>
      </c>
      <c r="B5155" s="73">
        <v>2</v>
      </c>
      <c r="C5155" s="91">
        <v>32874</v>
      </c>
      <c r="D5155" s="91">
        <v>2958465</v>
      </c>
    </row>
    <row r="5156" spans="1:4" ht="15">
      <c r="A5156" s="73">
        <v>5653</v>
      </c>
      <c r="B5156" s="73" t="s">
        <v>133</v>
      </c>
      <c r="C5156" s="91">
        <v>32874</v>
      </c>
      <c r="D5156" s="91">
        <v>2958465</v>
      </c>
    </row>
    <row r="5157" spans="1:4" ht="15">
      <c r="A5157" s="73">
        <v>5654</v>
      </c>
      <c r="B5157" s="73" t="s">
        <v>41855</v>
      </c>
      <c r="C5157" s="91">
        <v>32874</v>
      </c>
      <c r="D5157" s="91">
        <v>2958465</v>
      </c>
    </row>
    <row r="5158" spans="1:4" ht="15">
      <c r="A5158" s="73">
        <v>5655</v>
      </c>
      <c r="B5158" s="73" t="s">
        <v>134</v>
      </c>
      <c r="C5158" s="91">
        <v>32874</v>
      </c>
      <c r="D5158" s="91">
        <v>2958465</v>
      </c>
    </row>
    <row r="5159" spans="1:4" ht="15">
      <c r="A5159" s="73">
        <v>5656</v>
      </c>
      <c r="B5159" s="73" t="s">
        <v>133</v>
      </c>
      <c r="C5159" s="91">
        <v>32874</v>
      </c>
      <c r="D5159" s="91">
        <v>2958465</v>
      </c>
    </row>
    <row r="5160" spans="1:4" ht="15">
      <c r="A5160" s="73">
        <v>5657</v>
      </c>
      <c r="B5160" s="73" t="s">
        <v>41856</v>
      </c>
      <c r="C5160" s="91">
        <v>32874</v>
      </c>
      <c r="D5160" s="91">
        <v>2958465</v>
      </c>
    </row>
    <row r="5161" spans="1:4" ht="15">
      <c r="A5161" s="73">
        <v>5658</v>
      </c>
      <c r="B5161" s="73" t="s">
        <v>2387</v>
      </c>
      <c r="C5161" s="91">
        <v>32874</v>
      </c>
      <c r="D5161" s="91">
        <v>2958465</v>
      </c>
    </row>
    <row r="5162" spans="1:4" ht="15">
      <c r="A5162" s="73">
        <v>5659</v>
      </c>
      <c r="B5162" s="73" t="s">
        <v>12312</v>
      </c>
      <c r="C5162" s="91">
        <v>32874</v>
      </c>
      <c r="D5162" s="91">
        <v>2958465</v>
      </c>
    </row>
    <row r="5163" spans="1:4" ht="15">
      <c r="A5163" s="73">
        <v>5660</v>
      </c>
      <c r="B5163" s="73" t="s">
        <v>41857</v>
      </c>
      <c r="C5163" s="91">
        <v>32874</v>
      </c>
      <c r="D5163" s="91">
        <v>2958465</v>
      </c>
    </row>
    <row r="5164" spans="1:4" ht="15">
      <c r="A5164" s="73">
        <v>5661</v>
      </c>
      <c r="B5164" s="73" t="s">
        <v>133</v>
      </c>
      <c r="C5164" s="91">
        <v>32874</v>
      </c>
      <c r="D5164" s="91">
        <v>2958465</v>
      </c>
    </row>
    <row r="5165" spans="1:4" ht="15">
      <c r="A5165" s="73">
        <v>5662</v>
      </c>
      <c r="B5165" s="73" t="s">
        <v>41858</v>
      </c>
      <c r="C5165" s="91">
        <v>32874</v>
      </c>
      <c r="D5165" s="91">
        <v>2958465</v>
      </c>
    </row>
    <row r="5166" spans="1:4" ht="15">
      <c r="A5166" s="73">
        <v>5663</v>
      </c>
      <c r="B5166" s="73" t="s">
        <v>41859</v>
      </c>
      <c r="C5166" s="91">
        <v>32874</v>
      </c>
      <c r="D5166" s="91">
        <v>2958465</v>
      </c>
    </row>
    <row r="5167" spans="1:4" ht="15">
      <c r="A5167" s="73">
        <v>5664</v>
      </c>
      <c r="B5167" s="73" t="s">
        <v>41860</v>
      </c>
      <c r="C5167" s="91">
        <v>32874</v>
      </c>
      <c r="D5167" s="91">
        <v>2958465</v>
      </c>
    </row>
    <row r="5168" spans="1:4" ht="15">
      <c r="A5168" s="73">
        <v>5665</v>
      </c>
      <c r="B5168" s="73" t="s">
        <v>41861</v>
      </c>
      <c r="C5168" s="91">
        <v>32874</v>
      </c>
      <c r="D5168" s="91">
        <v>2958465</v>
      </c>
    </row>
    <row r="5169" spans="1:4" ht="15">
      <c r="A5169" s="73">
        <v>5666</v>
      </c>
      <c r="B5169" s="73" t="s">
        <v>1868</v>
      </c>
      <c r="C5169" s="91">
        <v>32874</v>
      </c>
      <c r="D5169" s="91">
        <v>2958465</v>
      </c>
    </row>
    <row r="5170" spans="1:4" ht="15">
      <c r="A5170" s="73">
        <v>5667</v>
      </c>
      <c r="B5170" s="73" t="s">
        <v>11614</v>
      </c>
      <c r="C5170" s="91">
        <v>32874</v>
      </c>
      <c r="D5170" s="91">
        <v>2958465</v>
      </c>
    </row>
    <row r="5171" spans="1:4" ht="15">
      <c r="A5171" s="73">
        <v>5668</v>
      </c>
      <c r="B5171" s="73" t="s">
        <v>11615</v>
      </c>
      <c r="C5171" s="91">
        <v>32874</v>
      </c>
      <c r="D5171" s="91">
        <v>2958465</v>
      </c>
    </row>
    <row r="5172" spans="1:4" ht="15">
      <c r="A5172" s="73">
        <v>5669</v>
      </c>
      <c r="B5172" s="73" t="s">
        <v>133</v>
      </c>
      <c r="C5172" s="91">
        <v>32874</v>
      </c>
      <c r="D5172" s="91">
        <v>2958465</v>
      </c>
    </row>
    <row r="5173" spans="1:4" ht="15">
      <c r="A5173" s="73">
        <v>5670</v>
      </c>
      <c r="B5173" s="73" t="s">
        <v>41862</v>
      </c>
      <c r="C5173" s="91">
        <v>32874</v>
      </c>
      <c r="D5173" s="91">
        <v>2958465</v>
      </c>
    </row>
    <row r="5174" spans="1:4" ht="15">
      <c r="A5174" s="73">
        <v>5671</v>
      </c>
      <c r="B5174" s="73" t="s">
        <v>41863</v>
      </c>
      <c r="C5174" s="91">
        <v>32874</v>
      </c>
      <c r="D5174" s="91">
        <v>2958465</v>
      </c>
    </row>
    <row r="5175" spans="1:4" ht="15">
      <c r="A5175" s="73">
        <v>5672</v>
      </c>
      <c r="B5175" s="73" t="s">
        <v>41864</v>
      </c>
      <c r="C5175" s="91">
        <v>32874</v>
      </c>
      <c r="D5175" s="91">
        <v>2958465</v>
      </c>
    </row>
    <row r="5176" spans="1:4" ht="15">
      <c r="A5176" s="73">
        <v>5673</v>
      </c>
      <c r="B5176" s="73" t="s">
        <v>41865</v>
      </c>
      <c r="C5176" s="91">
        <v>32874</v>
      </c>
      <c r="D5176" s="91">
        <v>2958465</v>
      </c>
    </row>
    <row r="5177" spans="1:4" ht="15">
      <c r="A5177" s="73">
        <v>5674</v>
      </c>
      <c r="B5177" s="73" t="s">
        <v>41866</v>
      </c>
      <c r="C5177" s="91">
        <v>32874</v>
      </c>
      <c r="D5177" s="91">
        <v>2958465</v>
      </c>
    </row>
    <row r="5178" spans="1:4" ht="15">
      <c r="A5178" s="73">
        <v>5675</v>
      </c>
      <c r="B5178" s="73" t="s">
        <v>133</v>
      </c>
      <c r="C5178" s="91">
        <v>32874</v>
      </c>
      <c r="D5178" s="91">
        <v>2958465</v>
      </c>
    </row>
    <row r="5179" spans="1:4" ht="15">
      <c r="A5179" s="73">
        <v>5676</v>
      </c>
      <c r="B5179" s="73" t="s">
        <v>41867</v>
      </c>
      <c r="C5179" s="91">
        <v>32874</v>
      </c>
      <c r="D5179" s="91">
        <v>2958465</v>
      </c>
    </row>
    <row r="5180" spans="1:4" ht="15">
      <c r="A5180" s="73">
        <v>5677</v>
      </c>
      <c r="B5180" s="73" t="s">
        <v>41868</v>
      </c>
      <c r="C5180" s="91">
        <v>32874</v>
      </c>
      <c r="D5180" s="91">
        <v>2958465</v>
      </c>
    </row>
    <row r="5181" spans="1:4" ht="15">
      <c r="A5181" s="73">
        <v>5678</v>
      </c>
      <c r="B5181" s="73" t="s">
        <v>41869</v>
      </c>
      <c r="C5181" s="91">
        <v>32874</v>
      </c>
      <c r="D5181" s="91">
        <v>2958465</v>
      </c>
    </row>
    <row r="5182" spans="1:4" ht="15">
      <c r="A5182" s="73">
        <v>5679</v>
      </c>
      <c r="B5182" s="73" t="s">
        <v>41870</v>
      </c>
      <c r="C5182" s="91">
        <v>32874</v>
      </c>
      <c r="D5182" s="91">
        <v>2958465</v>
      </c>
    </row>
    <row r="5183" spans="1:4" ht="15">
      <c r="A5183" s="73">
        <v>5680</v>
      </c>
      <c r="B5183" s="73" t="s">
        <v>41871</v>
      </c>
      <c r="C5183" s="91">
        <v>32874</v>
      </c>
      <c r="D5183" s="91">
        <v>2958465</v>
      </c>
    </row>
    <row r="5184" spans="1:4" ht="15">
      <c r="A5184" s="73">
        <v>5681</v>
      </c>
      <c r="B5184" s="73" t="s">
        <v>41872</v>
      </c>
      <c r="C5184" s="91">
        <v>32874</v>
      </c>
      <c r="D5184" s="91">
        <v>2958465</v>
      </c>
    </row>
    <row r="5185" spans="1:4" ht="15">
      <c r="A5185" s="73">
        <v>5682</v>
      </c>
      <c r="B5185" s="73" t="s">
        <v>133</v>
      </c>
      <c r="C5185" s="91">
        <v>32874</v>
      </c>
      <c r="D5185" s="91">
        <v>2958465</v>
      </c>
    </row>
    <row r="5186" spans="1:4" ht="15">
      <c r="A5186" s="73">
        <v>5683</v>
      </c>
      <c r="B5186" s="73" t="s">
        <v>41873</v>
      </c>
      <c r="C5186" s="91">
        <v>32874</v>
      </c>
      <c r="D5186" s="91">
        <v>2958465</v>
      </c>
    </row>
    <row r="5187" spans="1:4" ht="15">
      <c r="A5187" s="73">
        <v>5684</v>
      </c>
      <c r="B5187" s="73" t="s">
        <v>41874</v>
      </c>
      <c r="C5187" s="91">
        <v>32874</v>
      </c>
      <c r="D5187" s="91">
        <v>2958465</v>
      </c>
    </row>
    <row r="5188" spans="1:4" ht="15">
      <c r="A5188" s="73">
        <v>5685</v>
      </c>
      <c r="B5188" s="73" t="s">
        <v>41875</v>
      </c>
      <c r="C5188" s="91">
        <v>32874</v>
      </c>
      <c r="D5188" s="91">
        <v>2958465</v>
      </c>
    </row>
    <row r="5189" spans="1:4" ht="15">
      <c r="A5189" s="73">
        <v>5686</v>
      </c>
      <c r="B5189" s="73" t="s">
        <v>41876</v>
      </c>
      <c r="C5189" s="91">
        <v>32874</v>
      </c>
      <c r="D5189" s="91">
        <v>2958465</v>
      </c>
    </row>
    <row r="5190" spans="1:4" ht="15">
      <c r="A5190" s="73">
        <v>5687</v>
      </c>
      <c r="B5190" s="73" t="s">
        <v>41877</v>
      </c>
      <c r="C5190" s="91">
        <v>32874</v>
      </c>
      <c r="D5190" s="91">
        <v>2958465</v>
      </c>
    </row>
    <row r="5191" spans="1:4" ht="15">
      <c r="A5191" s="73">
        <v>5688</v>
      </c>
      <c r="B5191" s="73" t="s">
        <v>41878</v>
      </c>
      <c r="C5191" s="91">
        <v>32874</v>
      </c>
      <c r="D5191" s="91">
        <v>2958465</v>
      </c>
    </row>
    <row r="5192" spans="1:4" ht="15">
      <c r="A5192" s="73">
        <v>5689</v>
      </c>
      <c r="B5192" s="73" t="s">
        <v>41879</v>
      </c>
      <c r="C5192" s="91">
        <v>32874</v>
      </c>
      <c r="D5192" s="91">
        <v>2958465</v>
      </c>
    </row>
    <row r="5193" spans="1:4" ht="15">
      <c r="A5193" s="73">
        <v>5690</v>
      </c>
      <c r="B5193" s="73" t="s">
        <v>41880</v>
      </c>
      <c r="C5193" s="91">
        <v>32874</v>
      </c>
      <c r="D5193" s="91">
        <v>2958465</v>
      </c>
    </row>
    <row r="5194" spans="1:4" ht="15">
      <c r="A5194" s="73">
        <v>5691</v>
      </c>
      <c r="B5194" s="73" t="s">
        <v>4829</v>
      </c>
      <c r="C5194" s="91">
        <v>32874</v>
      </c>
      <c r="D5194" s="91">
        <v>2958465</v>
      </c>
    </row>
    <row r="5195" spans="1:4" ht="15">
      <c r="A5195" s="73">
        <v>5692</v>
      </c>
      <c r="B5195" s="73" t="s">
        <v>41881</v>
      </c>
      <c r="C5195" s="91">
        <v>32874</v>
      </c>
      <c r="D5195" s="91">
        <v>2958465</v>
      </c>
    </row>
    <row r="5196" spans="1:4" ht="15">
      <c r="A5196" s="73">
        <v>5693</v>
      </c>
      <c r="B5196" s="73" t="s">
        <v>41882</v>
      </c>
      <c r="C5196" s="91">
        <v>32874</v>
      </c>
      <c r="D5196" s="91">
        <v>2958465</v>
      </c>
    </row>
    <row r="5197" spans="1:4" ht="15">
      <c r="A5197" s="73">
        <v>5694</v>
      </c>
      <c r="B5197" s="73" t="s">
        <v>41883</v>
      </c>
      <c r="C5197" s="91">
        <v>32874</v>
      </c>
      <c r="D5197" s="91">
        <v>2958465</v>
      </c>
    </row>
    <row r="5198" spans="1:4" ht="15">
      <c r="A5198" s="73">
        <v>5695</v>
      </c>
      <c r="B5198" s="73" t="s">
        <v>41884</v>
      </c>
      <c r="C5198" s="91">
        <v>32874</v>
      </c>
      <c r="D5198" s="91">
        <v>2958465</v>
      </c>
    </row>
    <row r="5199" spans="1:4" ht="15">
      <c r="A5199" s="73">
        <v>5696</v>
      </c>
      <c r="B5199" s="73" t="s">
        <v>38642</v>
      </c>
      <c r="C5199" s="91">
        <v>32874</v>
      </c>
      <c r="D5199" s="91">
        <v>2958465</v>
      </c>
    </row>
    <row r="5200" spans="1:4" ht="15">
      <c r="A5200" s="73">
        <v>5697</v>
      </c>
      <c r="B5200" s="73" t="s">
        <v>41885</v>
      </c>
      <c r="C5200" s="91">
        <v>32874</v>
      </c>
      <c r="D5200" s="91">
        <v>2958465</v>
      </c>
    </row>
    <row r="5201" spans="1:4" ht="15">
      <c r="A5201" s="73">
        <v>5698</v>
      </c>
      <c r="B5201" s="73">
        <v>890</v>
      </c>
      <c r="C5201" s="91">
        <v>32874</v>
      </c>
      <c r="D5201" s="91">
        <v>2958465</v>
      </c>
    </row>
    <row r="5202" spans="1:4" ht="15">
      <c r="A5202" s="73">
        <v>5699</v>
      </c>
      <c r="B5202" s="73" t="s">
        <v>41886</v>
      </c>
      <c r="C5202" s="91">
        <v>32874</v>
      </c>
      <c r="D5202" s="91">
        <v>2958465</v>
      </c>
    </row>
    <row r="5203" spans="1:4" ht="15">
      <c r="A5203" s="73">
        <v>5700</v>
      </c>
      <c r="B5203" s="73" t="s">
        <v>41887</v>
      </c>
      <c r="C5203" s="91">
        <v>32874</v>
      </c>
      <c r="D5203" s="91">
        <v>2958465</v>
      </c>
    </row>
    <row r="5204" spans="1:4" ht="15">
      <c r="A5204" s="73">
        <v>5701</v>
      </c>
      <c r="B5204" s="73" t="s">
        <v>134</v>
      </c>
      <c r="C5204" s="91">
        <v>32874</v>
      </c>
      <c r="D5204" s="91">
        <v>2958465</v>
      </c>
    </row>
    <row r="5205" spans="1:4" ht="15">
      <c r="A5205" s="73">
        <v>5702</v>
      </c>
      <c r="B5205" s="73" t="s">
        <v>133</v>
      </c>
      <c r="C5205" s="91">
        <v>32874</v>
      </c>
      <c r="D5205" s="91">
        <v>2958465</v>
      </c>
    </row>
    <row r="5206" spans="1:4" ht="15">
      <c r="A5206" s="73">
        <v>5703</v>
      </c>
      <c r="B5206" s="73" t="s">
        <v>134</v>
      </c>
      <c r="C5206" s="91">
        <v>32874</v>
      </c>
      <c r="D5206" s="91">
        <v>2958465</v>
      </c>
    </row>
    <row r="5207" spans="1:4" ht="15">
      <c r="A5207" s="73">
        <v>5704</v>
      </c>
      <c r="B5207" s="73" t="s">
        <v>133</v>
      </c>
      <c r="C5207" s="91">
        <v>32874</v>
      </c>
      <c r="D5207" s="91">
        <v>2958465</v>
      </c>
    </row>
    <row r="5208" spans="1:4" ht="15">
      <c r="A5208" s="73">
        <v>5705</v>
      </c>
      <c r="B5208" s="73" t="s">
        <v>41888</v>
      </c>
      <c r="C5208" s="91">
        <v>32874</v>
      </c>
      <c r="D5208" s="91">
        <v>2958465</v>
      </c>
    </row>
    <row r="5209" spans="1:4" ht="15">
      <c r="A5209" s="73">
        <v>5706</v>
      </c>
      <c r="B5209" s="73" t="s">
        <v>41889</v>
      </c>
      <c r="C5209" s="91">
        <v>32874</v>
      </c>
      <c r="D5209" s="91">
        <v>2958465</v>
      </c>
    </row>
    <row r="5210" spans="1:4" ht="15">
      <c r="A5210" s="73">
        <v>5707</v>
      </c>
      <c r="B5210" s="73" t="s">
        <v>37192</v>
      </c>
      <c r="C5210" s="91">
        <v>32874</v>
      </c>
      <c r="D5210" s="91">
        <v>2958465</v>
      </c>
    </row>
    <row r="5211" spans="1:4" ht="15">
      <c r="A5211" s="73">
        <v>5708</v>
      </c>
      <c r="B5211" s="73" t="s">
        <v>37565</v>
      </c>
      <c r="C5211" s="91">
        <v>32874</v>
      </c>
      <c r="D5211" s="91">
        <v>2958465</v>
      </c>
    </row>
    <row r="5212" spans="1:4" ht="15">
      <c r="A5212" s="73">
        <v>5709</v>
      </c>
      <c r="B5212" s="73" t="s">
        <v>133</v>
      </c>
      <c r="C5212" s="91">
        <v>32874</v>
      </c>
      <c r="D5212" s="91">
        <v>2958465</v>
      </c>
    </row>
    <row r="5213" spans="1:4" ht="15">
      <c r="A5213" s="73">
        <v>5710</v>
      </c>
      <c r="B5213" s="73" t="s">
        <v>41890</v>
      </c>
      <c r="C5213" s="91">
        <v>32874</v>
      </c>
      <c r="D5213" s="91">
        <v>2958465</v>
      </c>
    </row>
    <row r="5214" spans="1:4" ht="15">
      <c r="A5214" s="73">
        <v>5711</v>
      </c>
      <c r="B5214" s="73" t="s">
        <v>1199</v>
      </c>
      <c r="C5214" s="91">
        <v>32874</v>
      </c>
      <c r="D5214" s="91">
        <v>2958465</v>
      </c>
    </row>
    <row r="5215" spans="1:4" ht="15">
      <c r="A5215" s="73">
        <v>5712</v>
      </c>
      <c r="B5215" s="73" t="s">
        <v>41891</v>
      </c>
      <c r="C5215" s="91">
        <v>32874</v>
      </c>
      <c r="D5215" s="91">
        <v>2958465</v>
      </c>
    </row>
    <row r="5216" spans="1:4" ht="15">
      <c r="A5216" s="73">
        <v>5713</v>
      </c>
      <c r="B5216" s="73" t="s">
        <v>41892</v>
      </c>
      <c r="C5216" s="91">
        <v>32874</v>
      </c>
      <c r="D5216" s="91">
        <v>2958465</v>
      </c>
    </row>
    <row r="5217" spans="1:4" ht="15">
      <c r="A5217" s="73">
        <v>5714</v>
      </c>
      <c r="B5217" s="73" t="s">
        <v>41893</v>
      </c>
      <c r="C5217" s="91">
        <v>32874</v>
      </c>
      <c r="D5217" s="91">
        <v>2958465</v>
      </c>
    </row>
    <row r="5218" spans="1:4" ht="15">
      <c r="A5218" s="73">
        <v>5715</v>
      </c>
      <c r="B5218" s="73" t="s">
        <v>134</v>
      </c>
      <c r="C5218" s="91">
        <v>32874</v>
      </c>
      <c r="D5218" s="91">
        <v>2958465</v>
      </c>
    </row>
    <row r="5219" spans="1:4" ht="15">
      <c r="A5219" s="73">
        <v>5716</v>
      </c>
      <c r="B5219" s="73" t="s">
        <v>133</v>
      </c>
      <c r="C5219" s="91">
        <v>32874</v>
      </c>
      <c r="D5219" s="91">
        <v>2958465</v>
      </c>
    </row>
    <row r="5220" spans="1:4" ht="15">
      <c r="A5220" s="73">
        <v>5717</v>
      </c>
      <c r="B5220" s="73" t="s">
        <v>41894</v>
      </c>
      <c r="C5220" s="91">
        <v>32874</v>
      </c>
      <c r="D5220" s="91">
        <v>2958465</v>
      </c>
    </row>
    <row r="5221" spans="1:4" ht="15">
      <c r="A5221" s="73">
        <v>5718</v>
      </c>
      <c r="B5221" s="73" t="s">
        <v>41895</v>
      </c>
      <c r="C5221" s="91">
        <v>32874</v>
      </c>
      <c r="D5221" s="91">
        <v>2958465</v>
      </c>
    </row>
    <row r="5222" spans="1:4" ht="15">
      <c r="A5222" s="73">
        <v>5719</v>
      </c>
      <c r="B5222" s="73" t="s">
        <v>134</v>
      </c>
      <c r="C5222" s="91">
        <v>32874</v>
      </c>
      <c r="D5222" s="91">
        <v>2958465</v>
      </c>
    </row>
    <row r="5223" spans="1:4" ht="15">
      <c r="A5223" s="73">
        <v>5720</v>
      </c>
      <c r="B5223" s="73" t="s">
        <v>133</v>
      </c>
      <c r="C5223" s="91">
        <v>32874</v>
      </c>
      <c r="D5223" s="91">
        <v>2958465</v>
      </c>
    </row>
    <row r="5224" spans="1:4" ht="15">
      <c r="A5224" s="73">
        <v>5721</v>
      </c>
      <c r="B5224" s="73" t="s">
        <v>41896</v>
      </c>
      <c r="C5224" s="91">
        <v>32874</v>
      </c>
      <c r="D5224" s="91">
        <v>2958465</v>
      </c>
    </row>
    <row r="5225" spans="1:4" ht="15">
      <c r="A5225" s="73">
        <v>5722</v>
      </c>
      <c r="B5225" s="73" t="s">
        <v>41897</v>
      </c>
      <c r="C5225" s="91">
        <v>32874</v>
      </c>
      <c r="D5225" s="91">
        <v>2958465</v>
      </c>
    </row>
    <row r="5226" spans="1:4" ht="15">
      <c r="A5226" s="73">
        <v>5723</v>
      </c>
      <c r="B5226" s="73" t="s">
        <v>41898</v>
      </c>
      <c r="C5226" s="91">
        <v>32874</v>
      </c>
      <c r="D5226" s="91">
        <v>2958465</v>
      </c>
    </row>
    <row r="5227" spans="1:4" ht="15">
      <c r="A5227" s="73">
        <v>5724</v>
      </c>
      <c r="B5227" s="73" t="s">
        <v>41899</v>
      </c>
      <c r="C5227" s="91">
        <v>32874</v>
      </c>
      <c r="D5227" s="91">
        <v>2958465</v>
      </c>
    </row>
    <row r="5228" spans="1:4" ht="15">
      <c r="A5228" s="73">
        <v>5725</v>
      </c>
      <c r="B5228" s="73" t="s">
        <v>37478</v>
      </c>
      <c r="C5228" s="91">
        <v>32874</v>
      </c>
      <c r="D5228" s="91">
        <v>2958465</v>
      </c>
    </row>
    <row r="5229" spans="1:4" ht="15">
      <c r="A5229" s="73">
        <v>5726</v>
      </c>
      <c r="B5229" s="73" t="s">
        <v>134</v>
      </c>
      <c r="C5229" s="91">
        <v>32874</v>
      </c>
      <c r="D5229" s="91">
        <v>2958465</v>
      </c>
    </row>
    <row r="5230" spans="1:4" ht="15">
      <c r="A5230" s="73">
        <v>5727</v>
      </c>
      <c r="B5230" s="73" t="s">
        <v>133</v>
      </c>
      <c r="C5230" s="91">
        <v>32874</v>
      </c>
      <c r="D5230" s="91">
        <v>2958465</v>
      </c>
    </row>
    <row r="5231" spans="1:4" ht="15">
      <c r="A5231" s="73">
        <v>5728</v>
      </c>
      <c r="B5231" s="73" t="s">
        <v>41900</v>
      </c>
      <c r="C5231" s="91">
        <v>32874</v>
      </c>
      <c r="D5231" s="91">
        <v>2958465</v>
      </c>
    </row>
    <row r="5232" spans="1:4" ht="15">
      <c r="A5232" s="73">
        <v>5729</v>
      </c>
      <c r="B5232" s="73" t="s">
        <v>41901</v>
      </c>
      <c r="C5232" s="91">
        <v>32874</v>
      </c>
      <c r="D5232" s="91">
        <v>2958465</v>
      </c>
    </row>
    <row r="5233" spans="1:4" ht="15">
      <c r="A5233" s="73">
        <v>5730</v>
      </c>
      <c r="B5233" s="73" t="s">
        <v>41902</v>
      </c>
      <c r="C5233" s="91">
        <v>32874</v>
      </c>
      <c r="D5233" s="91">
        <v>2958465</v>
      </c>
    </row>
    <row r="5234" spans="1:4" ht="15">
      <c r="A5234" s="73">
        <v>5731</v>
      </c>
      <c r="B5234" s="73" t="s">
        <v>41903</v>
      </c>
      <c r="C5234" s="91">
        <v>32874</v>
      </c>
      <c r="D5234" s="91">
        <v>2958465</v>
      </c>
    </row>
    <row r="5235" spans="1:4" ht="15">
      <c r="A5235" s="73">
        <v>5732</v>
      </c>
      <c r="B5235" s="73" t="s">
        <v>12304</v>
      </c>
      <c r="C5235" s="91">
        <v>32874</v>
      </c>
      <c r="D5235" s="91">
        <v>2958465</v>
      </c>
    </row>
    <row r="5236" spans="1:4" ht="15">
      <c r="A5236" s="73">
        <v>5733</v>
      </c>
      <c r="B5236" s="73" t="s">
        <v>41904</v>
      </c>
      <c r="C5236" s="91">
        <v>32874</v>
      </c>
      <c r="D5236" s="91">
        <v>2958465</v>
      </c>
    </row>
    <row r="5237" spans="1:4" ht="15">
      <c r="A5237" s="73">
        <v>5734</v>
      </c>
      <c r="B5237" s="73" t="s">
        <v>41905</v>
      </c>
      <c r="C5237" s="91">
        <v>32874</v>
      </c>
      <c r="D5237" s="91">
        <v>2958465</v>
      </c>
    </row>
    <row r="5238" spans="1:4" ht="15">
      <c r="A5238" s="73">
        <v>5735</v>
      </c>
      <c r="B5238" s="73" t="s">
        <v>41906</v>
      </c>
      <c r="C5238" s="91">
        <v>32874</v>
      </c>
      <c r="D5238" s="91">
        <v>2958465</v>
      </c>
    </row>
    <row r="5239" spans="1:4" ht="15">
      <c r="A5239" s="73">
        <v>5736</v>
      </c>
      <c r="B5239" s="73" t="s">
        <v>41907</v>
      </c>
      <c r="C5239" s="91">
        <v>32874</v>
      </c>
      <c r="D5239" s="91">
        <v>2958465</v>
      </c>
    </row>
    <row r="5240" spans="1:4" ht="15">
      <c r="A5240" s="73">
        <v>5737</v>
      </c>
      <c r="B5240" s="73" t="s">
        <v>133</v>
      </c>
      <c r="C5240" s="91">
        <v>32874</v>
      </c>
      <c r="D5240" s="91">
        <v>2958465</v>
      </c>
    </row>
    <row r="5241" spans="1:4" ht="15">
      <c r="A5241" s="73">
        <v>5738</v>
      </c>
      <c r="B5241" s="73" t="s">
        <v>41908</v>
      </c>
      <c r="C5241" s="91">
        <v>32874</v>
      </c>
      <c r="D5241" s="91">
        <v>2958465</v>
      </c>
    </row>
    <row r="5242" spans="1:4" ht="15">
      <c r="A5242" s="73">
        <v>5739</v>
      </c>
      <c r="B5242" s="73" t="s">
        <v>41909</v>
      </c>
      <c r="C5242" s="91">
        <v>32874</v>
      </c>
      <c r="D5242" s="91">
        <v>2958465</v>
      </c>
    </row>
    <row r="5243" spans="1:4" ht="15">
      <c r="A5243" s="73">
        <v>5740</v>
      </c>
      <c r="B5243" s="73" t="s">
        <v>37917</v>
      </c>
      <c r="C5243" s="91">
        <v>32874</v>
      </c>
      <c r="D5243" s="91">
        <v>2958465</v>
      </c>
    </row>
    <row r="5244" spans="1:4" ht="15">
      <c r="A5244" s="73">
        <v>5741</v>
      </c>
      <c r="B5244" s="73" t="s">
        <v>41910</v>
      </c>
      <c r="C5244" s="91">
        <v>32874</v>
      </c>
      <c r="D5244" s="91">
        <v>2958465</v>
      </c>
    </row>
    <row r="5245" spans="1:4" ht="15">
      <c r="A5245" s="73">
        <v>5742</v>
      </c>
      <c r="B5245" s="73" t="s">
        <v>41911</v>
      </c>
      <c r="C5245" s="91">
        <v>32874</v>
      </c>
      <c r="D5245" s="91">
        <v>2958465</v>
      </c>
    </row>
    <row r="5246" spans="1:4" ht="15">
      <c r="A5246" s="73">
        <v>5743</v>
      </c>
      <c r="B5246" s="73" t="s">
        <v>134</v>
      </c>
      <c r="C5246" s="91">
        <v>32874</v>
      </c>
      <c r="D5246" s="91">
        <v>2958465</v>
      </c>
    </row>
    <row r="5247" spans="1:4" ht="15">
      <c r="A5247" s="73">
        <v>5744</v>
      </c>
      <c r="B5247" s="73" t="s">
        <v>133</v>
      </c>
      <c r="C5247" s="91">
        <v>32874</v>
      </c>
      <c r="D5247" s="91">
        <v>2958465</v>
      </c>
    </row>
    <row r="5248" spans="1:4" ht="15">
      <c r="A5248" s="73">
        <v>5745</v>
      </c>
      <c r="B5248" s="73" t="s">
        <v>41912</v>
      </c>
      <c r="C5248" s="91">
        <v>32874</v>
      </c>
      <c r="D5248" s="91">
        <v>2958465</v>
      </c>
    </row>
    <row r="5249" spans="1:4" ht="15">
      <c r="A5249" s="73">
        <v>5746</v>
      </c>
      <c r="B5249" s="73" t="s">
        <v>41913</v>
      </c>
      <c r="C5249" s="91">
        <v>32874</v>
      </c>
      <c r="D5249" s="91">
        <v>2958465</v>
      </c>
    </row>
    <row r="5250" spans="1:4" ht="15">
      <c r="A5250" s="73">
        <v>5747</v>
      </c>
      <c r="B5250" s="73" t="s">
        <v>41914</v>
      </c>
      <c r="C5250" s="91">
        <v>32874</v>
      </c>
      <c r="D5250" s="91">
        <v>2958465</v>
      </c>
    </row>
    <row r="5251" spans="1:4" ht="15">
      <c r="A5251" s="73">
        <v>5748</v>
      </c>
      <c r="B5251" s="73" t="s">
        <v>41915</v>
      </c>
      <c r="C5251" s="91">
        <v>32874</v>
      </c>
      <c r="D5251" s="91">
        <v>2958465</v>
      </c>
    </row>
    <row r="5252" spans="1:4" ht="15">
      <c r="A5252" s="73">
        <v>5749</v>
      </c>
      <c r="B5252" s="73" t="s">
        <v>41916</v>
      </c>
      <c r="C5252" s="91">
        <v>32874</v>
      </c>
      <c r="D5252" s="91">
        <v>2958465</v>
      </c>
    </row>
    <row r="5253" spans="1:4" ht="15">
      <c r="A5253" s="73">
        <v>5750</v>
      </c>
      <c r="B5253" s="73" t="s">
        <v>41917</v>
      </c>
      <c r="C5253" s="91">
        <v>32874</v>
      </c>
      <c r="D5253" s="91">
        <v>2958465</v>
      </c>
    </row>
    <row r="5254" spans="1:4" ht="15">
      <c r="A5254" s="73">
        <v>5751</v>
      </c>
      <c r="B5254" s="73" t="s">
        <v>41918</v>
      </c>
      <c r="C5254" s="91">
        <v>32874</v>
      </c>
      <c r="D5254" s="91">
        <v>2958465</v>
      </c>
    </row>
    <row r="5255" spans="1:4" ht="15">
      <c r="A5255" s="73">
        <v>5752</v>
      </c>
      <c r="B5255" s="73" t="s">
        <v>41919</v>
      </c>
      <c r="C5255" s="91">
        <v>32874</v>
      </c>
      <c r="D5255" s="91">
        <v>2958465</v>
      </c>
    </row>
    <row r="5256" spans="1:4" ht="15">
      <c r="A5256" s="73">
        <v>5753</v>
      </c>
      <c r="B5256" s="73" t="s">
        <v>134</v>
      </c>
      <c r="C5256" s="91">
        <v>32874</v>
      </c>
      <c r="D5256" s="91">
        <v>2958465</v>
      </c>
    </row>
    <row r="5257" spans="1:4" ht="15">
      <c r="A5257" s="73">
        <v>5754</v>
      </c>
      <c r="B5257" s="73" t="s">
        <v>133</v>
      </c>
      <c r="C5257" s="91">
        <v>32874</v>
      </c>
      <c r="D5257" s="91">
        <v>2958465</v>
      </c>
    </row>
    <row r="5258" spans="1:4" ht="15">
      <c r="A5258" s="73">
        <v>5755</v>
      </c>
      <c r="B5258" s="73" t="s">
        <v>41920</v>
      </c>
      <c r="C5258" s="91">
        <v>32874</v>
      </c>
      <c r="D5258" s="91">
        <v>2958465</v>
      </c>
    </row>
    <row r="5259" spans="1:4" ht="15">
      <c r="A5259" s="73">
        <v>5756</v>
      </c>
      <c r="B5259" s="73" t="s">
        <v>41921</v>
      </c>
      <c r="C5259" s="91">
        <v>32874</v>
      </c>
      <c r="D5259" s="91">
        <v>2958465</v>
      </c>
    </row>
    <row r="5260" spans="1:4" ht="15">
      <c r="A5260" s="73">
        <v>5757</v>
      </c>
      <c r="B5260" s="73" t="s">
        <v>41922</v>
      </c>
      <c r="C5260" s="91">
        <v>32874</v>
      </c>
      <c r="D5260" s="91">
        <v>2958465</v>
      </c>
    </row>
    <row r="5261" spans="1:4" ht="15">
      <c r="A5261" s="73">
        <v>5758</v>
      </c>
      <c r="B5261" s="73" t="s">
        <v>41923</v>
      </c>
      <c r="C5261" s="91">
        <v>32874</v>
      </c>
      <c r="D5261" s="91">
        <v>2958465</v>
      </c>
    </row>
    <row r="5262" spans="1:4" ht="15">
      <c r="A5262" s="73">
        <v>5759</v>
      </c>
      <c r="B5262" s="73" t="s">
        <v>41924</v>
      </c>
      <c r="C5262" s="91">
        <v>32874</v>
      </c>
      <c r="D5262" s="91">
        <v>2958465</v>
      </c>
    </row>
    <row r="5263" spans="1:4" ht="15">
      <c r="A5263" s="73">
        <v>5760</v>
      </c>
      <c r="B5263" s="73" t="s">
        <v>134</v>
      </c>
      <c r="C5263" s="91">
        <v>32874</v>
      </c>
      <c r="D5263" s="91">
        <v>2958465</v>
      </c>
    </row>
    <row r="5264" spans="1:4" ht="15">
      <c r="A5264" s="73">
        <v>5761</v>
      </c>
      <c r="B5264" s="73" t="s">
        <v>133</v>
      </c>
      <c r="C5264" s="91">
        <v>32874</v>
      </c>
      <c r="D5264" s="91">
        <v>2958465</v>
      </c>
    </row>
    <row r="5265" spans="1:4" ht="15">
      <c r="A5265" s="73">
        <v>5762</v>
      </c>
      <c r="B5265" s="73" t="s">
        <v>41149</v>
      </c>
      <c r="C5265" s="91">
        <v>32874</v>
      </c>
      <c r="D5265" s="91">
        <v>2958465</v>
      </c>
    </row>
    <row r="5266" spans="1:4" ht="15">
      <c r="A5266" s="73">
        <v>5763</v>
      </c>
      <c r="B5266" s="73" t="s">
        <v>134</v>
      </c>
      <c r="C5266" s="91">
        <v>32874</v>
      </c>
      <c r="D5266" s="91">
        <v>2958465</v>
      </c>
    </row>
    <row r="5267" spans="1:4" ht="15">
      <c r="A5267" s="73">
        <v>5764</v>
      </c>
      <c r="B5267" s="73" t="s">
        <v>133</v>
      </c>
      <c r="C5267" s="91">
        <v>32874</v>
      </c>
      <c r="D5267" s="91">
        <v>2958465</v>
      </c>
    </row>
    <row r="5268" spans="1:4" ht="15">
      <c r="A5268" s="73">
        <v>5765</v>
      </c>
      <c r="B5268" s="73" t="s">
        <v>4627</v>
      </c>
      <c r="C5268" s="91">
        <v>32874</v>
      </c>
      <c r="D5268" s="91">
        <v>2958465</v>
      </c>
    </row>
    <row r="5269" spans="1:4" ht="15">
      <c r="A5269" s="73">
        <v>5766</v>
      </c>
      <c r="B5269" s="73" t="s">
        <v>133</v>
      </c>
      <c r="C5269" s="91">
        <v>32874</v>
      </c>
      <c r="D5269" s="91">
        <v>2958465</v>
      </c>
    </row>
    <row r="5270" spans="1:4" ht="15">
      <c r="A5270" s="73">
        <v>5767</v>
      </c>
      <c r="B5270" s="73" t="s">
        <v>41925</v>
      </c>
      <c r="C5270" s="91">
        <v>32874</v>
      </c>
      <c r="D5270" s="91">
        <v>2958465</v>
      </c>
    </row>
    <row r="5271" spans="1:4" ht="15">
      <c r="A5271" s="73">
        <v>5768</v>
      </c>
      <c r="B5271" s="73" t="s">
        <v>41179</v>
      </c>
      <c r="C5271" s="91">
        <v>32874</v>
      </c>
      <c r="D5271" s="91">
        <v>2958465</v>
      </c>
    </row>
    <row r="5272" spans="1:4" ht="15">
      <c r="A5272" s="73">
        <v>5769</v>
      </c>
      <c r="B5272" s="73" t="s">
        <v>41926</v>
      </c>
      <c r="C5272" s="91">
        <v>32874</v>
      </c>
      <c r="D5272" s="91">
        <v>2958465</v>
      </c>
    </row>
    <row r="5273" spans="1:4" ht="15">
      <c r="A5273" s="73">
        <v>5770</v>
      </c>
      <c r="B5273" s="73" t="s">
        <v>41927</v>
      </c>
      <c r="C5273" s="91">
        <v>32874</v>
      </c>
      <c r="D5273" s="91">
        <v>2958465</v>
      </c>
    </row>
    <row r="5274" spans="1:4" ht="15">
      <c r="A5274" s="73">
        <v>5771</v>
      </c>
      <c r="B5274" s="73" t="s">
        <v>41928</v>
      </c>
      <c r="C5274" s="91">
        <v>32874</v>
      </c>
      <c r="D5274" s="91">
        <v>2958465</v>
      </c>
    </row>
    <row r="5275" spans="1:4" ht="15">
      <c r="A5275" s="73">
        <v>5772</v>
      </c>
      <c r="B5275" s="73" t="s">
        <v>41929</v>
      </c>
      <c r="C5275" s="91">
        <v>32874</v>
      </c>
      <c r="D5275" s="91">
        <v>2958465</v>
      </c>
    </row>
    <row r="5276" spans="1:4" ht="15">
      <c r="A5276" s="73">
        <v>5773</v>
      </c>
      <c r="B5276" s="73" t="s">
        <v>41930</v>
      </c>
      <c r="C5276" s="91">
        <v>32874</v>
      </c>
      <c r="D5276" s="91">
        <v>2958465</v>
      </c>
    </row>
    <row r="5277" spans="1:4" ht="15">
      <c r="A5277" s="73">
        <v>5774</v>
      </c>
      <c r="B5277" s="73" t="s">
        <v>41931</v>
      </c>
      <c r="C5277" s="91">
        <v>32874</v>
      </c>
      <c r="D5277" s="91">
        <v>2958465</v>
      </c>
    </row>
    <row r="5278" spans="1:4" ht="15">
      <c r="A5278" s="73">
        <v>5775</v>
      </c>
      <c r="B5278" s="73" t="s">
        <v>133</v>
      </c>
      <c r="C5278" s="91">
        <v>32874</v>
      </c>
      <c r="D5278" s="91">
        <v>2958465</v>
      </c>
    </row>
    <row r="5279" spans="1:4" ht="15">
      <c r="A5279" s="73">
        <v>5776</v>
      </c>
      <c r="B5279" s="73" t="s">
        <v>41932</v>
      </c>
      <c r="C5279" s="91">
        <v>32874</v>
      </c>
      <c r="D5279" s="91">
        <v>2958465</v>
      </c>
    </row>
    <row r="5280" spans="1:4" ht="15">
      <c r="A5280" s="73">
        <v>5777</v>
      </c>
      <c r="B5280" s="73" t="s">
        <v>41933</v>
      </c>
      <c r="C5280" s="91">
        <v>32874</v>
      </c>
      <c r="D5280" s="91">
        <v>2958465</v>
      </c>
    </row>
    <row r="5281" spans="1:4" ht="15">
      <c r="A5281" s="73">
        <v>5778</v>
      </c>
      <c r="B5281" s="73" t="s">
        <v>41934</v>
      </c>
      <c r="C5281" s="91">
        <v>32874</v>
      </c>
      <c r="D5281" s="91">
        <v>2958465</v>
      </c>
    </row>
    <row r="5282" spans="1:4" ht="15">
      <c r="A5282" s="73">
        <v>5779</v>
      </c>
      <c r="B5282" s="73" t="s">
        <v>41935</v>
      </c>
      <c r="C5282" s="91">
        <v>32874</v>
      </c>
      <c r="D5282" s="91">
        <v>2958465</v>
      </c>
    </row>
    <row r="5283" spans="1:4" ht="15">
      <c r="A5283" s="73">
        <v>5780</v>
      </c>
      <c r="B5283" s="73" t="s">
        <v>41936</v>
      </c>
      <c r="C5283" s="91">
        <v>32874</v>
      </c>
      <c r="D5283" s="91">
        <v>2958465</v>
      </c>
    </row>
    <row r="5284" spans="1:4" ht="15">
      <c r="A5284" s="73">
        <v>5781</v>
      </c>
      <c r="B5284" s="73" t="s">
        <v>41937</v>
      </c>
      <c r="C5284" s="91">
        <v>32874</v>
      </c>
      <c r="D5284" s="91">
        <v>2958465</v>
      </c>
    </row>
    <row r="5285" spans="1:4" ht="15">
      <c r="A5285" s="73">
        <v>5782</v>
      </c>
      <c r="B5285" s="73" t="s">
        <v>41938</v>
      </c>
      <c r="C5285" s="91">
        <v>32874</v>
      </c>
      <c r="D5285" s="91">
        <v>2958465</v>
      </c>
    </row>
    <row r="5286" spans="1:4" ht="15">
      <c r="A5286" s="73">
        <v>5783</v>
      </c>
      <c r="B5286" s="73" t="s">
        <v>41939</v>
      </c>
      <c r="C5286" s="91">
        <v>32874</v>
      </c>
      <c r="D5286" s="91">
        <v>2958465</v>
      </c>
    </row>
    <row r="5287" spans="1:4" ht="15">
      <c r="A5287" s="73">
        <v>5784</v>
      </c>
      <c r="B5287" s="73" t="s">
        <v>41940</v>
      </c>
      <c r="C5287" s="91">
        <v>32874</v>
      </c>
      <c r="D5287" s="91">
        <v>2958465</v>
      </c>
    </row>
    <row r="5288" spans="1:4" ht="15">
      <c r="A5288" s="73">
        <v>5785</v>
      </c>
      <c r="B5288" s="73" t="s">
        <v>41941</v>
      </c>
      <c r="C5288" s="91">
        <v>32874</v>
      </c>
      <c r="D5288" s="91">
        <v>2958465</v>
      </c>
    </row>
    <row r="5289" spans="1:4" ht="15">
      <c r="A5289" s="73">
        <v>5786</v>
      </c>
      <c r="B5289" s="73" t="s">
        <v>41942</v>
      </c>
      <c r="C5289" s="91">
        <v>32874</v>
      </c>
      <c r="D5289" s="91">
        <v>2958465</v>
      </c>
    </row>
    <row r="5290" spans="1:4" ht="15">
      <c r="A5290" s="73">
        <v>5787</v>
      </c>
      <c r="B5290" s="73" t="s">
        <v>41943</v>
      </c>
      <c r="C5290" s="91">
        <v>32874</v>
      </c>
      <c r="D5290" s="91">
        <v>2958465</v>
      </c>
    </row>
    <row r="5291" spans="1:4" ht="15">
      <c r="A5291" s="73">
        <v>5788</v>
      </c>
      <c r="B5291" s="73" t="s">
        <v>41944</v>
      </c>
      <c r="C5291" s="91">
        <v>32874</v>
      </c>
      <c r="D5291" s="91">
        <v>2958465</v>
      </c>
    </row>
    <row r="5292" spans="1:4" ht="15">
      <c r="A5292" s="73">
        <v>5789</v>
      </c>
      <c r="B5292" s="73" t="s">
        <v>41945</v>
      </c>
      <c r="C5292" s="91">
        <v>32874</v>
      </c>
      <c r="D5292" s="91">
        <v>2958465</v>
      </c>
    </row>
    <row r="5293" spans="1:4" ht="15">
      <c r="A5293" s="73">
        <v>5790</v>
      </c>
      <c r="B5293" s="73" t="s">
        <v>41946</v>
      </c>
      <c r="C5293" s="91">
        <v>32874</v>
      </c>
      <c r="D5293" s="91">
        <v>2958465</v>
      </c>
    </row>
    <row r="5294" spans="1:4" ht="15">
      <c r="A5294" s="73">
        <v>5791</v>
      </c>
      <c r="B5294" s="73" t="s">
        <v>41947</v>
      </c>
      <c r="C5294" s="91">
        <v>32874</v>
      </c>
      <c r="D5294" s="91">
        <v>2958465</v>
      </c>
    </row>
    <row r="5295" spans="1:4" ht="15">
      <c r="A5295" s="73">
        <v>5792</v>
      </c>
      <c r="B5295" s="73" t="s">
        <v>37227</v>
      </c>
      <c r="C5295" s="91">
        <v>32874</v>
      </c>
      <c r="D5295" s="91">
        <v>2958465</v>
      </c>
    </row>
    <row r="5296" spans="1:4" ht="15">
      <c r="A5296" s="73">
        <v>5793</v>
      </c>
      <c r="B5296" s="73" t="s">
        <v>37214</v>
      </c>
      <c r="C5296" s="91">
        <v>32874</v>
      </c>
      <c r="D5296" s="91">
        <v>2958465</v>
      </c>
    </row>
    <row r="5297" spans="1:4" ht="15">
      <c r="A5297" s="73">
        <v>5794</v>
      </c>
      <c r="B5297" s="73" t="s">
        <v>37228</v>
      </c>
      <c r="C5297" s="91">
        <v>32874</v>
      </c>
      <c r="D5297" s="91">
        <v>2958465</v>
      </c>
    </row>
    <row r="5298" spans="1:4" ht="15">
      <c r="A5298" s="73">
        <v>5795</v>
      </c>
      <c r="B5298" s="73" t="s">
        <v>41948</v>
      </c>
      <c r="C5298" s="91">
        <v>32874</v>
      </c>
      <c r="D5298" s="91">
        <v>2958465</v>
      </c>
    </row>
    <row r="5299" spans="1:4" ht="15">
      <c r="A5299" s="73">
        <v>5796</v>
      </c>
      <c r="B5299" s="73" t="s">
        <v>41949</v>
      </c>
      <c r="C5299" s="91">
        <v>32874</v>
      </c>
      <c r="D5299" s="91">
        <v>2958465</v>
      </c>
    </row>
    <row r="5300" spans="1:4" ht="15">
      <c r="A5300" s="73">
        <v>5797</v>
      </c>
      <c r="B5300" s="73" t="s">
        <v>41950</v>
      </c>
      <c r="C5300" s="91">
        <v>32874</v>
      </c>
      <c r="D5300" s="91">
        <v>2958465</v>
      </c>
    </row>
    <row r="5301" spans="1:4" ht="15">
      <c r="A5301" s="73">
        <v>5798</v>
      </c>
      <c r="B5301" s="73" t="s">
        <v>41951</v>
      </c>
      <c r="C5301" s="91">
        <v>32874</v>
      </c>
      <c r="D5301" s="91">
        <v>2958465</v>
      </c>
    </row>
    <row r="5302" spans="1:4" ht="15">
      <c r="A5302" s="73">
        <v>5799</v>
      </c>
      <c r="B5302" s="73" t="s">
        <v>41952</v>
      </c>
      <c r="C5302" s="91">
        <v>32874</v>
      </c>
      <c r="D5302" s="91">
        <v>2958465</v>
      </c>
    </row>
    <row r="5303" spans="1:4" ht="15">
      <c r="A5303" s="73">
        <v>5800</v>
      </c>
      <c r="B5303" s="73" t="s">
        <v>41953</v>
      </c>
      <c r="C5303" s="91">
        <v>32874</v>
      </c>
      <c r="D5303" s="91">
        <v>2958465</v>
      </c>
    </row>
    <row r="5304" spans="1:4" ht="15">
      <c r="A5304" s="73">
        <v>5801</v>
      </c>
      <c r="B5304" s="73" t="s">
        <v>41954</v>
      </c>
      <c r="C5304" s="91">
        <v>32874</v>
      </c>
      <c r="D5304" s="91">
        <v>2958465</v>
      </c>
    </row>
    <row r="5305" spans="1:4" ht="15">
      <c r="A5305" s="73">
        <v>5802</v>
      </c>
      <c r="B5305" s="73" t="s">
        <v>41955</v>
      </c>
      <c r="C5305" s="91">
        <v>32874</v>
      </c>
      <c r="D5305" s="91">
        <v>2958465</v>
      </c>
    </row>
    <row r="5306" spans="1:4" ht="15">
      <c r="A5306" s="73">
        <v>5803</v>
      </c>
      <c r="B5306" s="73" t="s">
        <v>12315</v>
      </c>
      <c r="C5306" s="91">
        <v>32874</v>
      </c>
      <c r="D5306" s="91">
        <v>2958465</v>
      </c>
    </row>
    <row r="5307" spans="1:4" ht="15">
      <c r="A5307" s="73">
        <v>5804</v>
      </c>
      <c r="B5307" s="73" t="s">
        <v>2293</v>
      </c>
      <c r="C5307" s="91">
        <v>32874</v>
      </c>
      <c r="D5307" s="91">
        <v>2958465</v>
      </c>
    </row>
    <row r="5308" spans="1:4" ht="15">
      <c r="A5308" s="73">
        <v>5805</v>
      </c>
      <c r="B5308" s="73" t="s">
        <v>41956</v>
      </c>
      <c r="C5308" s="91">
        <v>32874</v>
      </c>
      <c r="D5308" s="91">
        <v>2958465</v>
      </c>
    </row>
    <row r="5309" spans="1:4" ht="15">
      <c r="A5309" s="73">
        <v>5806</v>
      </c>
      <c r="B5309" s="73" t="s">
        <v>41957</v>
      </c>
      <c r="C5309" s="91">
        <v>32874</v>
      </c>
      <c r="D5309" s="91">
        <v>2958465</v>
      </c>
    </row>
    <row r="5310" spans="1:4" ht="15">
      <c r="A5310" s="73">
        <v>5807</v>
      </c>
      <c r="B5310" s="73" t="s">
        <v>41958</v>
      </c>
      <c r="C5310" s="91">
        <v>32874</v>
      </c>
      <c r="D5310" s="91">
        <v>2958465</v>
      </c>
    </row>
    <row r="5311" spans="1:4" ht="15">
      <c r="A5311" s="73">
        <v>5808</v>
      </c>
      <c r="B5311" s="73" t="s">
        <v>41959</v>
      </c>
      <c r="C5311" s="91">
        <v>32874</v>
      </c>
      <c r="D5311" s="91">
        <v>2958465</v>
      </c>
    </row>
    <row r="5312" spans="1:4" ht="15">
      <c r="A5312" s="73">
        <v>5809</v>
      </c>
      <c r="B5312" s="73" t="s">
        <v>41960</v>
      </c>
      <c r="C5312" s="91">
        <v>32874</v>
      </c>
      <c r="D5312" s="91">
        <v>2958465</v>
      </c>
    </row>
    <row r="5313" spans="1:4" ht="15">
      <c r="A5313" s="73">
        <v>5810</v>
      </c>
      <c r="B5313" s="73" t="s">
        <v>41961</v>
      </c>
      <c r="C5313" s="91">
        <v>32874</v>
      </c>
      <c r="D5313" s="91">
        <v>2958465</v>
      </c>
    </row>
    <row r="5314" spans="1:4" ht="15">
      <c r="A5314" s="73">
        <v>5811</v>
      </c>
      <c r="B5314" s="73" t="s">
        <v>41962</v>
      </c>
      <c r="C5314" s="91">
        <v>32874</v>
      </c>
      <c r="D5314" s="91">
        <v>2958465</v>
      </c>
    </row>
    <row r="5315" spans="1:4" ht="15">
      <c r="A5315" s="73">
        <v>5812</v>
      </c>
      <c r="B5315" s="73" t="s">
        <v>41963</v>
      </c>
      <c r="C5315" s="91">
        <v>32874</v>
      </c>
      <c r="D5315" s="91">
        <v>2958465</v>
      </c>
    </row>
    <row r="5316" spans="1:4" ht="15">
      <c r="A5316" s="73">
        <v>5813</v>
      </c>
      <c r="B5316" s="73" t="s">
        <v>41964</v>
      </c>
      <c r="C5316" s="91">
        <v>32874</v>
      </c>
      <c r="D5316" s="91">
        <v>2958465</v>
      </c>
    </row>
    <row r="5317" spans="1:4" ht="15">
      <c r="A5317" s="73">
        <v>5814</v>
      </c>
      <c r="B5317" s="73" t="s">
        <v>41965</v>
      </c>
      <c r="C5317" s="91">
        <v>32874</v>
      </c>
      <c r="D5317" s="91">
        <v>2958465</v>
      </c>
    </row>
    <row r="5318" spans="1:4" ht="15">
      <c r="A5318" s="73">
        <v>5815</v>
      </c>
      <c r="B5318" s="73" t="s">
        <v>41966</v>
      </c>
      <c r="C5318" s="91">
        <v>32874</v>
      </c>
      <c r="D5318" s="91">
        <v>2958465</v>
      </c>
    </row>
    <row r="5319" spans="1:4" ht="15">
      <c r="A5319" s="73">
        <v>5816</v>
      </c>
      <c r="B5319" s="73" t="s">
        <v>41967</v>
      </c>
      <c r="C5319" s="91">
        <v>32874</v>
      </c>
      <c r="D5319" s="91">
        <v>2958465</v>
      </c>
    </row>
    <row r="5320" spans="1:4" ht="15">
      <c r="A5320" s="73">
        <v>5817</v>
      </c>
      <c r="B5320" s="73" t="s">
        <v>41968</v>
      </c>
      <c r="C5320" s="91">
        <v>32874</v>
      </c>
      <c r="D5320" s="91">
        <v>2958465</v>
      </c>
    </row>
    <row r="5321" spans="1:4" ht="15">
      <c r="A5321" s="73">
        <v>5818</v>
      </c>
      <c r="B5321" s="73" t="s">
        <v>41969</v>
      </c>
      <c r="C5321" s="91">
        <v>32874</v>
      </c>
      <c r="D5321" s="91">
        <v>2958465</v>
      </c>
    </row>
    <row r="5322" spans="1:4" ht="15">
      <c r="A5322" s="73">
        <v>5819</v>
      </c>
      <c r="B5322" s="73" t="s">
        <v>41970</v>
      </c>
      <c r="C5322" s="91">
        <v>32874</v>
      </c>
      <c r="D5322" s="91">
        <v>2958465</v>
      </c>
    </row>
    <row r="5323" spans="1:4" ht="15">
      <c r="A5323" s="73">
        <v>5820</v>
      </c>
      <c r="B5323" s="73" t="s">
        <v>41971</v>
      </c>
      <c r="C5323" s="91">
        <v>32874</v>
      </c>
      <c r="D5323" s="91">
        <v>2958465</v>
      </c>
    </row>
    <row r="5324" spans="1:4" ht="15">
      <c r="A5324" s="73">
        <v>5821</v>
      </c>
      <c r="B5324" s="73" t="s">
        <v>41972</v>
      </c>
      <c r="C5324" s="91">
        <v>32874</v>
      </c>
      <c r="D5324" s="91">
        <v>2958465</v>
      </c>
    </row>
    <row r="5325" spans="1:4" ht="15">
      <c r="A5325" s="73">
        <v>5822</v>
      </c>
      <c r="B5325" s="73" t="s">
        <v>41973</v>
      </c>
      <c r="C5325" s="91">
        <v>32874</v>
      </c>
      <c r="D5325" s="91">
        <v>2958465</v>
      </c>
    </row>
    <row r="5326" spans="1:4" ht="15">
      <c r="A5326" s="73">
        <v>5823</v>
      </c>
      <c r="B5326" s="73" t="s">
        <v>41974</v>
      </c>
      <c r="C5326" s="91">
        <v>32874</v>
      </c>
      <c r="D5326" s="91">
        <v>2958465</v>
      </c>
    </row>
    <row r="5327" spans="1:4" ht="15">
      <c r="A5327" s="73">
        <v>5824</v>
      </c>
      <c r="B5327" s="73" t="s">
        <v>41975</v>
      </c>
      <c r="C5327" s="91">
        <v>32874</v>
      </c>
      <c r="D5327" s="91">
        <v>2958465</v>
      </c>
    </row>
    <row r="5328" spans="1:4" ht="15">
      <c r="A5328" s="73">
        <v>5825</v>
      </c>
      <c r="B5328" s="73" t="s">
        <v>41976</v>
      </c>
      <c r="C5328" s="91">
        <v>32874</v>
      </c>
      <c r="D5328" s="91">
        <v>2958465</v>
      </c>
    </row>
    <row r="5329" spans="1:4" ht="15">
      <c r="A5329" s="73">
        <v>5826</v>
      </c>
      <c r="B5329" s="73" t="s">
        <v>1865</v>
      </c>
      <c r="C5329" s="91">
        <v>32874</v>
      </c>
      <c r="D5329" s="91">
        <v>2958465</v>
      </c>
    </row>
    <row r="5330" spans="1:4" ht="15">
      <c r="A5330" s="73">
        <v>5827</v>
      </c>
      <c r="B5330" s="73" t="s">
        <v>41977</v>
      </c>
      <c r="C5330" s="91">
        <v>32874</v>
      </c>
      <c r="D5330" s="91">
        <v>2958465</v>
      </c>
    </row>
    <row r="5331" spans="1:4" ht="15">
      <c r="A5331" s="73">
        <v>5828</v>
      </c>
      <c r="B5331" s="73" t="s">
        <v>41978</v>
      </c>
      <c r="C5331" s="91">
        <v>32874</v>
      </c>
      <c r="D5331" s="91">
        <v>2958465</v>
      </c>
    </row>
    <row r="5332" spans="1:4" ht="15">
      <c r="A5332" s="73">
        <v>5829</v>
      </c>
      <c r="B5332" s="73" t="s">
        <v>41231</v>
      </c>
      <c r="C5332" s="91">
        <v>32874</v>
      </c>
      <c r="D5332" s="91">
        <v>2958465</v>
      </c>
    </row>
    <row r="5333" spans="1:4" ht="15">
      <c r="A5333" s="73">
        <v>5830</v>
      </c>
      <c r="B5333" s="73" t="s">
        <v>41979</v>
      </c>
      <c r="C5333" s="91">
        <v>32874</v>
      </c>
      <c r="D5333" s="91">
        <v>2958465</v>
      </c>
    </row>
    <row r="5334" spans="1:4" ht="15">
      <c r="A5334" s="73">
        <v>5831</v>
      </c>
      <c r="B5334" s="73" t="s">
        <v>41980</v>
      </c>
      <c r="C5334" s="91">
        <v>32874</v>
      </c>
      <c r="D5334" s="91">
        <v>2958465</v>
      </c>
    </row>
    <row r="5335" spans="1:4" ht="15">
      <c r="A5335" s="73">
        <v>5832</v>
      </c>
      <c r="B5335" s="73" t="s">
        <v>41981</v>
      </c>
      <c r="C5335" s="91">
        <v>32874</v>
      </c>
      <c r="D5335" s="91">
        <v>2958465</v>
      </c>
    </row>
    <row r="5336" spans="1:4" ht="15">
      <c r="A5336" s="73">
        <v>5833</v>
      </c>
      <c r="B5336" s="73" t="s">
        <v>41982</v>
      </c>
      <c r="C5336" s="91">
        <v>32874</v>
      </c>
      <c r="D5336" s="91">
        <v>2958465</v>
      </c>
    </row>
    <row r="5337" spans="1:4" ht="15">
      <c r="A5337" s="73">
        <v>5836</v>
      </c>
      <c r="B5337" s="73" t="s">
        <v>41983</v>
      </c>
      <c r="C5337" s="91">
        <v>32874</v>
      </c>
      <c r="D5337" s="91">
        <v>2958465</v>
      </c>
    </row>
    <row r="5338" spans="1:4" ht="15">
      <c r="A5338" s="73">
        <v>5837</v>
      </c>
      <c r="B5338" s="73" t="s">
        <v>41984</v>
      </c>
      <c r="C5338" s="91">
        <v>32874</v>
      </c>
      <c r="D5338" s="91">
        <v>2958465</v>
      </c>
    </row>
    <row r="5339" spans="1:4" ht="15">
      <c r="A5339" s="73">
        <v>5838</v>
      </c>
      <c r="B5339" s="73" t="s">
        <v>41985</v>
      </c>
      <c r="C5339" s="91">
        <v>32874</v>
      </c>
      <c r="D5339" s="91">
        <v>2958465</v>
      </c>
    </row>
    <row r="5340" spans="1:4" ht="15">
      <c r="A5340" s="73">
        <v>5839</v>
      </c>
      <c r="B5340" s="73" t="s">
        <v>41986</v>
      </c>
      <c r="C5340" s="91">
        <v>32874</v>
      </c>
      <c r="D5340" s="91">
        <v>2958465</v>
      </c>
    </row>
    <row r="5341" spans="1:4" ht="15">
      <c r="A5341" s="73">
        <v>5840</v>
      </c>
      <c r="B5341" s="73" t="s">
        <v>41987</v>
      </c>
      <c r="C5341" s="91">
        <v>32874</v>
      </c>
      <c r="D5341" s="91">
        <v>2958465</v>
      </c>
    </row>
    <row r="5342" spans="1:4" ht="15">
      <c r="A5342" s="73">
        <v>5841</v>
      </c>
      <c r="B5342" s="73" t="s">
        <v>41988</v>
      </c>
      <c r="C5342" s="91">
        <v>32874</v>
      </c>
      <c r="D5342" s="91">
        <v>2958465</v>
      </c>
    </row>
    <row r="5343" spans="1:4" ht="15">
      <c r="A5343" s="73">
        <v>5842</v>
      </c>
      <c r="B5343" s="73" t="s">
        <v>41989</v>
      </c>
      <c r="C5343" s="91">
        <v>32874</v>
      </c>
      <c r="D5343" s="91">
        <v>2958465</v>
      </c>
    </row>
    <row r="5344" spans="1:4" ht="15">
      <c r="A5344" s="73">
        <v>5843</v>
      </c>
      <c r="B5344" s="73" t="s">
        <v>41990</v>
      </c>
      <c r="C5344" s="91">
        <v>32874</v>
      </c>
      <c r="D5344" s="91">
        <v>2958465</v>
      </c>
    </row>
    <row r="5345" spans="1:4" ht="15">
      <c r="A5345" s="73">
        <v>5844</v>
      </c>
      <c r="B5345" s="73" t="s">
        <v>41991</v>
      </c>
      <c r="C5345" s="91">
        <v>32874</v>
      </c>
      <c r="D5345" s="91">
        <v>2958465</v>
      </c>
    </row>
    <row r="5346" spans="1:4" ht="15">
      <c r="A5346" s="73">
        <v>5845</v>
      </c>
      <c r="B5346" s="73" t="s">
        <v>41992</v>
      </c>
      <c r="C5346" s="91">
        <v>32874</v>
      </c>
      <c r="D5346" s="91">
        <v>2958465</v>
      </c>
    </row>
    <row r="5347" spans="1:4" ht="15">
      <c r="A5347" s="73">
        <v>5846</v>
      </c>
      <c r="B5347" s="73" t="s">
        <v>41993</v>
      </c>
      <c r="C5347" s="91">
        <v>32874</v>
      </c>
      <c r="D5347" s="91">
        <v>2958465</v>
      </c>
    </row>
    <row r="5348" spans="1:4" ht="15">
      <c r="A5348" s="73">
        <v>5847</v>
      </c>
      <c r="B5348" s="73" t="s">
        <v>41994</v>
      </c>
      <c r="C5348" s="91">
        <v>32874</v>
      </c>
      <c r="D5348" s="91">
        <v>2958465</v>
      </c>
    </row>
    <row r="5349" spans="1:4" ht="15">
      <c r="A5349" s="73">
        <v>5849</v>
      </c>
      <c r="B5349" s="73" t="s">
        <v>41995</v>
      </c>
      <c r="C5349" s="91">
        <v>32874</v>
      </c>
      <c r="D5349" s="91">
        <v>2958465</v>
      </c>
    </row>
    <row r="5350" spans="1:4" ht="15">
      <c r="A5350" s="73">
        <v>5850</v>
      </c>
      <c r="B5350" s="73" t="s">
        <v>41996</v>
      </c>
      <c r="C5350" s="91">
        <v>32874</v>
      </c>
      <c r="D5350" s="91">
        <v>2958465</v>
      </c>
    </row>
    <row r="5351" spans="1:4" ht="15">
      <c r="A5351" s="73">
        <v>5851</v>
      </c>
      <c r="B5351" s="73" t="s">
        <v>36386</v>
      </c>
      <c r="C5351" s="91">
        <v>32874</v>
      </c>
      <c r="D5351" s="91">
        <v>2958465</v>
      </c>
    </row>
    <row r="5352" spans="1:4" ht="15">
      <c r="A5352" s="73">
        <v>5852</v>
      </c>
      <c r="B5352" s="73" t="s">
        <v>41997</v>
      </c>
      <c r="C5352" s="91">
        <v>32874</v>
      </c>
      <c r="D5352" s="91">
        <v>2958465</v>
      </c>
    </row>
    <row r="5353" spans="1:4" ht="15">
      <c r="A5353" s="73">
        <v>5853</v>
      </c>
      <c r="B5353" s="73" t="s">
        <v>41998</v>
      </c>
      <c r="C5353" s="91">
        <v>32874</v>
      </c>
      <c r="D5353" s="91">
        <v>2958465</v>
      </c>
    </row>
    <row r="5354" spans="1:4" ht="15">
      <c r="A5354" s="73">
        <v>5854</v>
      </c>
      <c r="B5354" s="73" t="s">
        <v>41999</v>
      </c>
      <c r="C5354" s="91">
        <v>32874</v>
      </c>
      <c r="D5354" s="91">
        <v>2958465</v>
      </c>
    </row>
    <row r="5355" spans="1:4" ht="15">
      <c r="A5355" s="73">
        <v>5855</v>
      </c>
      <c r="B5355" s="73" t="s">
        <v>42000</v>
      </c>
      <c r="C5355" s="91">
        <v>32874</v>
      </c>
      <c r="D5355" s="91">
        <v>2958465</v>
      </c>
    </row>
    <row r="5356" spans="1:4" ht="15">
      <c r="A5356" s="73">
        <v>5857</v>
      </c>
      <c r="B5356" s="73" t="s">
        <v>42001</v>
      </c>
      <c r="C5356" s="91">
        <v>32874</v>
      </c>
      <c r="D5356" s="91">
        <v>2958465</v>
      </c>
    </row>
    <row r="5357" spans="1:4" ht="15">
      <c r="A5357" s="73">
        <v>5859</v>
      </c>
      <c r="B5357" s="73" t="s">
        <v>42002</v>
      </c>
      <c r="C5357" s="91">
        <v>32874</v>
      </c>
      <c r="D5357" s="91">
        <v>2958465</v>
      </c>
    </row>
    <row r="5358" spans="1:4" ht="15">
      <c r="A5358" s="73">
        <v>5860</v>
      </c>
      <c r="B5358" s="73" t="s">
        <v>42003</v>
      </c>
      <c r="C5358" s="91">
        <v>32874</v>
      </c>
      <c r="D5358" s="91">
        <v>2958465</v>
      </c>
    </row>
    <row r="5359" spans="1:4" ht="15">
      <c r="A5359" s="73">
        <v>5861</v>
      </c>
      <c r="B5359" s="73" t="s">
        <v>42004</v>
      </c>
      <c r="C5359" s="91">
        <v>32874</v>
      </c>
      <c r="D5359" s="91">
        <v>2958465</v>
      </c>
    </row>
    <row r="5360" spans="1:4" ht="15">
      <c r="A5360" s="73">
        <v>5862</v>
      </c>
      <c r="B5360" s="73" t="s">
        <v>42005</v>
      </c>
      <c r="C5360" s="91">
        <v>32874</v>
      </c>
      <c r="D5360" s="91">
        <v>2958465</v>
      </c>
    </row>
    <row r="5361" spans="1:4" ht="15">
      <c r="A5361" s="73">
        <v>5863</v>
      </c>
      <c r="B5361" s="73" t="s">
        <v>42006</v>
      </c>
      <c r="C5361" s="91">
        <v>32874</v>
      </c>
      <c r="D5361" s="91">
        <v>2958465</v>
      </c>
    </row>
    <row r="5362" spans="1:4" ht="15">
      <c r="A5362" s="73">
        <v>5864</v>
      </c>
      <c r="B5362" s="73" t="s">
        <v>42007</v>
      </c>
      <c r="C5362" s="91">
        <v>32874</v>
      </c>
      <c r="D5362" s="91">
        <v>2958465</v>
      </c>
    </row>
    <row r="5363" spans="1:4" ht="15">
      <c r="A5363" s="73">
        <v>5865</v>
      </c>
      <c r="B5363" s="73" t="s">
        <v>42008</v>
      </c>
      <c r="C5363" s="91">
        <v>32874</v>
      </c>
      <c r="D5363" s="91">
        <v>2958465</v>
      </c>
    </row>
    <row r="5364" spans="1:4" ht="15">
      <c r="A5364" s="73">
        <v>5866</v>
      </c>
      <c r="B5364" s="73" t="s">
        <v>42009</v>
      </c>
      <c r="C5364" s="91">
        <v>32874</v>
      </c>
      <c r="D5364" s="91">
        <v>2958465</v>
      </c>
    </row>
    <row r="5365" spans="1:4" ht="15">
      <c r="A5365" s="73">
        <v>5867</v>
      </c>
      <c r="B5365" s="73" t="s">
        <v>42010</v>
      </c>
      <c r="C5365" s="91">
        <v>32874</v>
      </c>
      <c r="D5365" s="91">
        <v>2958465</v>
      </c>
    </row>
    <row r="5366" spans="1:4" ht="15">
      <c r="A5366" s="73">
        <v>5868</v>
      </c>
      <c r="B5366" s="73" t="s">
        <v>42011</v>
      </c>
      <c r="C5366" s="91">
        <v>32874</v>
      </c>
      <c r="D5366" s="91">
        <v>2958465</v>
      </c>
    </row>
    <row r="5367" spans="1:4" ht="15">
      <c r="A5367" s="73">
        <v>5869</v>
      </c>
      <c r="B5367" s="73" t="s">
        <v>42012</v>
      </c>
      <c r="C5367" s="91">
        <v>32874</v>
      </c>
      <c r="D5367" s="91">
        <v>2958465</v>
      </c>
    </row>
    <row r="5368" spans="1:4" ht="15">
      <c r="A5368" s="73">
        <v>5870</v>
      </c>
      <c r="B5368" s="73" t="s">
        <v>42013</v>
      </c>
      <c r="C5368" s="91">
        <v>32874</v>
      </c>
      <c r="D5368" s="91">
        <v>2958465</v>
      </c>
    </row>
    <row r="5369" spans="1:4" ht="15">
      <c r="A5369" s="73">
        <v>5871</v>
      </c>
      <c r="B5369" s="73" t="s">
        <v>42014</v>
      </c>
      <c r="C5369" s="91">
        <v>32874</v>
      </c>
      <c r="D5369" s="91">
        <v>2958465</v>
      </c>
    </row>
    <row r="5370" spans="1:4" ht="15">
      <c r="A5370" s="73">
        <v>5872</v>
      </c>
      <c r="B5370" s="73" t="s">
        <v>42015</v>
      </c>
      <c r="C5370" s="91">
        <v>32874</v>
      </c>
      <c r="D5370" s="91">
        <v>2958465</v>
      </c>
    </row>
    <row r="5371" spans="1:4" ht="15">
      <c r="A5371" s="73">
        <v>5873</v>
      </c>
      <c r="B5371" s="73" t="s">
        <v>42016</v>
      </c>
      <c r="C5371" s="91">
        <v>32874</v>
      </c>
      <c r="D5371" s="91">
        <v>2958465</v>
      </c>
    </row>
    <row r="5372" spans="1:4" ht="15">
      <c r="A5372" s="73">
        <v>5878</v>
      </c>
      <c r="B5372" s="73" t="s">
        <v>42017</v>
      </c>
      <c r="C5372" s="91">
        <v>32874</v>
      </c>
      <c r="D5372" s="91">
        <v>2958465</v>
      </c>
    </row>
    <row r="5373" spans="1:4" ht="15">
      <c r="A5373" s="73">
        <v>5879</v>
      </c>
      <c r="B5373" s="73" t="s">
        <v>42018</v>
      </c>
      <c r="C5373" s="91">
        <v>32874</v>
      </c>
      <c r="D5373" s="91">
        <v>2958465</v>
      </c>
    </row>
    <row r="5374" spans="1:4" ht="15">
      <c r="A5374" s="73">
        <v>5880</v>
      </c>
      <c r="B5374" s="73" t="s">
        <v>42019</v>
      </c>
      <c r="C5374" s="91">
        <v>32874</v>
      </c>
      <c r="D5374" s="91">
        <v>2958465</v>
      </c>
    </row>
    <row r="5375" spans="1:4" ht="15">
      <c r="A5375" s="73">
        <v>5881</v>
      </c>
      <c r="B5375" s="73" t="s">
        <v>42020</v>
      </c>
      <c r="C5375" s="91">
        <v>32874</v>
      </c>
      <c r="D5375" s="91">
        <v>2958465</v>
      </c>
    </row>
    <row r="5376" spans="1:4" ht="15">
      <c r="A5376" s="73">
        <v>5882</v>
      </c>
      <c r="B5376" s="73" t="s">
        <v>42021</v>
      </c>
      <c r="C5376" s="91">
        <v>32874</v>
      </c>
      <c r="D5376" s="91">
        <v>2958465</v>
      </c>
    </row>
    <row r="5377" spans="1:4" ht="15">
      <c r="A5377" s="73">
        <v>5883</v>
      </c>
      <c r="B5377" s="73" t="s">
        <v>42022</v>
      </c>
      <c r="C5377" s="91">
        <v>32874</v>
      </c>
      <c r="D5377" s="91">
        <v>2958465</v>
      </c>
    </row>
    <row r="5378" spans="1:4" ht="15">
      <c r="A5378" s="73">
        <v>5884</v>
      </c>
      <c r="B5378" s="73" t="s">
        <v>42023</v>
      </c>
      <c r="C5378" s="91">
        <v>32874</v>
      </c>
      <c r="D5378" s="91">
        <v>2958465</v>
      </c>
    </row>
    <row r="5379" spans="1:4" ht="15">
      <c r="A5379" s="73">
        <v>5885</v>
      </c>
      <c r="B5379" s="73" t="s">
        <v>42024</v>
      </c>
      <c r="C5379" s="91">
        <v>32874</v>
      </c>
      <c r="D5379" s="91">
        <v>2958465</v>
      </c>
    </row>
    <row r="5380" spans="1:4" ht="15">
      <c r="A5380" s="73">
        <v>5886</v>
      </c>
      <c r="B5380" s="73" t="s">
        <v>42025</v>
      </c>
      <c r="C5380" s="91">
        <v>32874</v>
      </c>
      <c r="D5380" s="91">
        <v>2958465</v>
      </c>
    </row>
    <row r="5381" spans="1:4" ht="15">
      <c r="A5381" s="73">
        <v>5887</v>
      </c>
      <c r="B5381" s="73" t="s">
        <v>42026</v>
      </c>
      <c r="C5381" s="91">
        <v>32874</v>
      </c>
      <c r="D5381" s="91">
        <v>2958465</v>
      </c>
    </row>
    <row r="5382" spans="1:4" ht="15">
      <c r="A5382" s="73">
        <v>5888</v>
      </c>
      <c r="B5382" s="73" t="s">
        <v>42027</v>
      </c>
      <c r="C5382" s="91">
        <v>32874</v>
      </c>
      <c r="D5382" s="91">
        <v>2958465</v>
      </c>
    </row>
    <row r="5383" spans="1:4" ht="15">
      <c r="A5383" s="73">
        <v>5889</v>
      </c>
      <c r="B5383" s="73" t="s">
        <v>42028</v>
      </c>
      <c r="C5383" s="91">
        <v>32874</v>
      </c>
      <c r="D5383" s="91">
        <v>2958465</v>
      </c>
    </row>
    <row r="5384" spans="1:4" ht="15">
      <c r="A5384" s="73">
        <v>5890</v>
      </c>
      <c r="B5384" s="73" t="s">
        <v>42029</v>
      </c>
      <c r="C5384" s="91">
        <v>32874</v>
      </c>
      <c r="D5384" s="91">
        <v>2958465</v>
      </c>
    </row>
    <row r="5385" spans="1:4" ht="15">
      <c r="A5385" s="73">
        <v>5891</v>
      </c>
      <c r="B5385" s="73" t="s">
        <v>42030</v>
      </c>
      <c r="C5385" s="91">
        <v>32874</v>
      </c>
      <c r="D5385" s="91">
        <v>2958465</v>
      </c>
    </row>
    <row r="5386" spans="1:4" ht="15">
      <c r="A5386" s="73">
        <v>5892</v>
      </c>
      <c r="B5386" s="73" t="s">
        <v>2161</v>
      </c>
      <c r="C5386" s="91">
        <v>32874</v>
      </c>
      <c r="D5386" s="91">
        <v>2958465</v>
      </c>
    </row>
    <row r="5387" spans="1:4" ht="15">
      <c r="A5387" s="73">
        <v>5894</v>
      </c>
      <c r="B5387" s="73" t="s">
        <v>42031</v>
      </c>
      <c r="C5387" s="91">
        <v>32874</v>
      </c>
      <c r="D5387" s="91">
        <v>2958465</v>
      </c>
    </row>
    <row r="5388" spans="1:4" ht="15">
      <c r="A5388" s="73">
        <v>5895</v>
      </c>
      <c r="B5388" s="73" t="s">
        <v>42032</v>
      </c>
      <c r="C5388" s="91">
        <v>32874</v>
      </c>
      <c r="D5388" s="91">
        <v>2958465</v>
      </c>
    </row>
    <row r="5389" spans="1:4" ht="15">
      <c r="A5389" s="73">
        <v>5896</v>
      </c>
      <c r="B5389" s="73" t="s">
        <v>42033</v>
      </c>
      <c r="C5389" s="91">
        <v>32874</v>
      </c>
      <c r="D5389" s="91">
        <v>2958465</v>
      </c>
    </row>
    <row r="5390" spans="1:4" ht="15">
      <c r="A5390" s="73">
        <v>5897</v>
      </c>
      <c r="B5390" s="73" t="s">
        <v>42034</v>
      </c>
      <c r="C5390" s="91">
        <v>32874</v>
      </c>
      <c r="D5390" s="91">
        <v>2958465</v>
      </c>
    </row>
    <row r="5391" spans="1:4" ht="15">
      <c r="A5391" s="73">
        <v>5898</v>
      </c>
      <c r="B5391" s="73" t="s">
        <v>42035</v>
      </c>
      <c r="C5391" s="91">
        <v>32874</v>
      </c>
      <c r="D5391" s="91">
        <v>2958465</v>
      </c>
    </row>
    <row r="5392" spans="1:4" ht="15">
      <c r="A5392" s="73">
        <v>5900</v>
      </c>
      <c r="B5392" s="73" t="s">
        <v>42036</v>
      </c>
      <c r="C5392" s="91">
        <v>32874</v>
      </c>
      <c r="D5392" s="91">
        <v>2958465</v>
      </c>
    </row>
    <row r="5393" spans="1:4" ht="15">
      <c r="A5393" s="73">
        <v>5901</v>
      </c>
      <c r="B5393" s="73" t="s">
        <v>42037</v>
      </c>
      <c r="C5393" s="91">
        <v>32874</v>
      </c>
      <c r="D5393" s="91">
        <v>2958465</v>
      </c>
    </row>
    <row r="5394" spans="1:4" ht="15">
      <c r="A5394" s="73">
        <v>5903</v>
      </c>
      <c r="B5394" s="73">
        <v>144</v>
      </c>
      <c r="C5394" s="91">
        <v>32874</v>
      </c>
      <c r="D5394" s="91">
        <v>2958465</v>
      </c>
    </row>
    <row r="5395" spans="1:4" ht="15">
      <c r="A5395" s="73">
        <v>5905</v>
      </c>
      <c r="B5395" s="73" t="s">
        <v>42038</v>
      </c>
      <c r="C5395" s="91">
        <v>32874</v>
      </c>
      <c r="D5395" s="91">
        <v>2958465</v>
      </c>
    </row>
    <row r="5396" spans="1:4" ht="15">
      <c r="A5396" s="73">
        <v>5906</v>
      </c>
      <c r="B5396" s="73" t="s">
        <v>41846</v>
      </c>
      <c r="C5396" s="91">
        <v>32874</v>
      </c>
      <c r="D5396" s="91">
        <v>2958465</v>
      </c>
    </row>
    <row r="5397" spans="1:4" ht="15">
      <c r="A5397" s="73">
        <v>5907</v>
      </c>
      <c r="B5397" s="73" t="s">
        <v>41847</v>
      </c>
      <c r="C5397" s="91">
        <v>32874</v>
      </c>
      <c r="D5397" s="91">
        <v>2958465</v>
      </c>
    </row>
    <row r="5398" spans="1:4" ht="15">
      <c r="A5398" s="73">
        <v>5908</v>
      </c>
      <c r="B5398" s="73" t="s">
        <v>42039</v>
      </c>
      <c r="C5398" s="91">
        <v>32874</v>
      </c>
      <c r="D5398" s="91">
        <v>2958465</v>
      </c>
    </row>
    <row r="5399" spans="1:4" ht="15">
      <c r="A5399" s="73">
        <v>5909</v>
      </c>
      <c r="B5399" s="73" t="s">
        <v>42040</v>
      </c>
      <c r="C5399" s="91">
        <v>32874</v>
      </c>
      <c r="D5399" s="91">
        <v>2958465</v>
      </c>
    </row>
    <row r="5400" spans="1:4" ht="15">
      <c r="A5400" s="73">
        <v>5910</v>
      </c>
      <c r="B5400" s="73" t="s">
        <v>37917</v>
      </c>
      <c r="C5400" s="91">
        <v>32874</v>
      </c>
      <c r="D5400" s="91">
        <v>2958465</v>
      </c>
    </row>
    <row r="5401" spans="1:4" ht="15">
      <c r="A5401" s="73">
        <v>5911</v>
      </c>
      <c r="B5401" s="73" t="s">
        <v>12314</v>
      </c>
      <c r="C5401" s="91">
        <v>32874</v>
      </c>
      <c r="D5401" s="91">
        <v>2958465</v>
      </c>
    </row>
    <row r="5402" spans="1:4" ht="15">
      <c r="A5402" s="73">
        <v>5912</v>
      </c>
      <c r="B5402" s="73" t="s">
        <v>42041</v>
      </c>
      <c r="C5402" s="91">
        <v>32874</v>
      </c>
      <c r="D5402" s="91">
        <v>2958465</v>
      </c>
    </row>
    <row r="5403" spans="1:4" ht="15">
      <c r="A5403" s="73">
        <v>5913</v>
      </c>
      <c r="B5403" s="73" t="s">
        <v>42042</v>
      </c>
      <c r="C5403" s="91">
        <v>32874</v>
      </c>
      <c r="D5403" s="91">
        <v>2958465</v>
      </c>
    </row>
    <row r="5404" spans="1:4" ht="15">
      <c r="A5404" s="73">
        <v>5914</v>
      </c>
      <c r="B5404" s="73" t="s">
        <v>42043</v>
      </c>
      <c r="C5404" s="91">
        <v>32874</v>
      </c>
      <c r="D5404" s="91">
        <v>2958465</v>
      </c>
    </row>
    <row r="5405" spans="1:4" ht="15">
      <c r="A5405" s="73">
        <v>5915</v>
      </c>
      <c r="B5405" s="73" t="s">
        <v>42044</v>
      </c>
      <c r="C5405" s="91">
        <v>32874</v>
      </c>
      <c r="D5405" s="91">
        <v>2958465</v>
      </c>
    </row>
    <row r="5406" spans="1:4" ht="15">
      <c r="A5406" s="73">
        <v>5916</v>
      </c>
      <c r="B5406" s="73" t="s">
        <v>42045</v>
      </c>
      <c r="C5406" s="91">
        <v>32874</v>
      </c>
      <c r="D5406" s="91">
        <v>2958465</v>
      </c>
    </row>
    <row r="5407" spans="1:4" ht="15">
      <c r="A5407" s="73">
        <v>5917</v>
      </c>
      <c r="B5407" s="73" t="s">
        <v>42046</v>
      </c>
      <c r="C5407" s="91">
        <v>32874</v>
      </c>
      <c r="D5407" s="91">
        <v>2958465</v>
      </c>
    </row>
    <row r="5408" spans="1:4" ht="15">
      <c r="A5408" s="73">
        <v>5918</v>
      </c>
      <c r="B5408" s="73" t="s">
        <v>42047</v>
      </c>
      <c r="C5408" s="91">
        <v>32874</v>
      </c>
      <c r="D5408" s="91">
        <v>2958465</v>
      </c>
    </row>
    <row r="5409" spans="1:4" ht="15">
      <c r="A5409" s="73">
        <v>5919</v>
      </c>
      <c r="B5409" s="73" t="s">
        <v>42048</v>
      </c>
      <c r="C5409" s="91">
        <v>32874</v>
      </c>
      <c r="D5409" s="91">
        <v>2958465</v>
      </c>
    </row>
    <row r="5410" spans="1:4" ht="15">
      <c r="A5410" s="73">
        <v>5920</v>
      </c>
      <c r="B5410" s="73" t="s">
        <v>42049</v>
      </c>
      <c r="C5410" s="91">
        <v>32874</v>
      </c>
      <c r="D5410" s="91">
        <v>2958465</v>
      </c>
    </row>
    <row r="5411" spans="1:4" ht="15">
      <c r="A5411" s="73">
        <v>5921</v>
      </c>
      <c r="B5411" s="73" t="s">
        <v>42050</v>
      </c>
      <c r="C5411" s="91">
        <v>32874</v>
      </c>
      <c r="D5411" s="91">
        <v>2958465</v>
      </c>
    </row>
    <row r="5412" spans="1:4" ht="15">
      <c r="A5412" s="73">
        <v>5922</v>
      </c>
      <c r="B5412" s="73" t="s">
        <v>42051</v>
      </c>
      <c r="C5412" s="91">
        <v>32874</v>
      </c>
      <c r="D5412" s="91">
        <v>2958465</v>
      </c>
    </row>
    <row r="5413" spans="1:4" ht="15">
      <c r="A5413" s="73">
        <v>5923</v>
      </c>
      <c r="B5413" s="73" t="s">
        <v>42052</v>
      </c>
      <c r="C5413" s="91">
        <v>32874</v>
      </c>
      <c r="D5413" s="91">
        <v>2958465</v>
      </c>
    </row>
    <row r="5414" spans="1:4" ht="15">
      <c r="A5414" s="73">
        <v>5924</v>
      </c>
      <c r="B5414" s="73" t="s">
        <v>42053</v>
      </c>
      <c r="C5414" s="91">
        <v>32874</v>
      </c>
      <c r="D5414" s="91">
        <v>2958465</v>
      </c>
    </row>
    <row r="5415" spans="1:4" ht="15">
      <c r="A5415" s="73">
        <v>5925</v>
      </c>
      <c r="B5415" s="73" t="s">
        <v>42054</v>
      </c>
      <c r="C5415" s="91">
        <v>32874</v>
      </c>
      <c r="D5415" s="91">
        <v>2958465</v>
      </c>
    </row>
    <row r="5416" spans="1:4" ht="15">
      <c r="A5416" s="73">
        <v>5926</v>
      </c>
      <c r="B5416" s="73" t="s">
        <v>42055</v>
      </c>
      <c r="C5416" s="91">
        <v>32874</v>
      </c>
      <c r="D5416" s="91">
        <v>2958465</v>
      </c>
    </row>
    <row r="5417" spans="1:4" ht="15">
      <c r="A5417" s="73">
        <v>5927</v>
      </c>
      <c r="B5417" s="73" t="s">
        <v>42056</v>
      </c>
      <c r="C5417" s="91">
        <v>32874</v>
      </c>
      <c r="D5417" s="91">
        <v>2958465</v>
      </c>
    </row>
    <row r="5418" spans="1:4" ht="15">
      <c r="A5418" s="73">
        <v>5929</v>
      </c>
      <c r="B5418" s="73" t="s">
        <v>12285</v>
      </c>
      <c r="C5418" s="91">
        <v>32874</v>
      </c>
      <c r="D5418" s="91">
        <v>2958465</v>
      </c>
    </row>
    <row r="5419" spans="1:4" ht="15">
      <c r="A5419" s="73">
        <v>5930</v>
      </c>
      <c r="B5419" s="73" t="s">
        <v>42057</v>
      </c>
      <c r="C5419" s="91">
        <v>32874</v>
      </c>
      <c r="D5419" s="91">
        <v>2958465</v>
      </c>
    </row>
    <row r="5420" spans="1:4" ht="15">
      <c r="A5420" s="73">
        <v>5931</v>
      </c>
      <c r="B5420" s="73">
        <v>536</v>
      </c>
      <c r="C5420" s="91">
        <v>32874</v>
      </c>
      <c r="D5420" s="91">
        <v>2958465</v>
      </c>
    </row>
    <row r="5421" spans="1:4" ht="15">
      <c r="A5421" s="73">
        <v>5932</v>
      </c>
      <c r="B5421" s="73">
        <v>537</v>
      </c>
      <c r="C5421" s="91">
        <v>32874</v>
      </c>
      <c r="D5421" s="91">
        <v>2958465</v>
      </c>
    </row>
    <row r="5422" spans="1:4" ht="15">
      <c r="A5422" s="73">
        <v>5933</v>
      </c>
      <c r="B5422" s="73">
        <v>548</v>
      </c>
      <c r="C5422" s="91">
        <v>32874</v>
      </c>
      <c r="D5422" s="91">
        <v>2958465</v>
      </c>
    </row>
    <row r="5423" spans="1:4" ht="15">
      <c r="A5423" s="73">
        <v>5934</v>
      </c>
      <c r="B5423" s="73" t="s">
        <v>42058</v>
      </c>
      <c r="C5423" s="91">
        <v>32874</v>
      </c>
      <c r="D5423" s="91">
        <v>2958465</v>
      </c>
    </row>
    <row r="5424" spans="1:4" ht="15">
      <c r="A5424" s="73">
        <v>5935</v>
      </c>
      <c r="B5424" s="73" t="s">
        <v>42059</v>
      </c>
      <c r="C5424" s="91">
        <v>32874</v>
      </c>
      <c r="D5424" s="91">
        <v>2958465</v>
      </c>
    </row>
    <row r="5425" spans="1:4" ht="15">
      <c r="A5425" s="73">
        <v>5936</v>
      </c>
      <c r="B5425" s="73" t="s">
        <v>42060</v>
      </c>
      <c r="C5425" s="91">
        <v>32874</v>
      </c>
      <c r="D5425" s="91">
        <v>2958465</v>
      </c>
    </row>
    <row r="5426" spans="1:4" ht="15">
      <c r="A5426" s="73">
        <v>5939</v>
      </c>
      <c r="B5426" s="73" t="s">
        <v>42061</v>
      </c>
      <c r="C5426" s="91">
        <v>32874</v>
      </c>
      <c r="D5426" s="91">
        <v>2958465</v>
      </c>
    </row>
    <row r="5427" spans="1:4" ht="15">
      <c r="A5427" s="73">
        <v>5940</v>
      </c>
      <c r="B5427" s="73" t="s">
        <v>42062</v>
      </c>
      <c r="C5427" s="91">
        <v>32874</v>
      </c>
      <c r="D5427" s="91">
        <v>2958465</v>
      </c>
    </row>
    <row r="5428" spans="1:4" ht="15">
      <c r="A5428" s="73">
        <v>5941</v>
      </c>
      <c r="B5428" s="73" t="s">
        <v>42063</v>
      </c>
      <c r="C5428" s="91">
        <v>32874</v>
      </c>
      <c r="D5428" s="91">
        <v>2958465</v>
      </c>
    </row>
    <row r="5429" spans="1:4" ht="15">
      <c r="A5429" s="73">
        <v>5942</v>
      </c>
      <c r="B5429" s="73" t="s">
        <v>42064</v>
      </c>
      <c r="C5429" s="91">
        <v>32874</v>
      </c>
      <c r="D5429" s="91">
        <v>2958465</v>
      </c>
    </row>
    <row r="5430" spans="1:4" ht="15">
      <c r="A5430" s="73">
        <v>5943</v>
      </c>
      <c r="B5430" s="73" t="s">
        <v>42065</v>
      </c>
      <c r="C5430" s="91">
        <v>32874</v>
      </c>
      <c r="D5430" s="91">
        <v>2958465</v>
      </c>
    </row>
    <row r="5431" spans="1:4" ht="15">
      <c r="A5431" s="73">
        <v>5944</v>
      </c>
      <c r="B5431" s="73" t="s">
        <v>1883</v>
      </c>
      <c r="C5431" s="91">
        <v>32874</v>
      </c>
      <c r="D5431" s="91">
        <v>2958465</v>
      </c>
    </row>
    <row r="5432" spans="1:4" ht="15">
      <c r="A5432" s="73">
        <v>5945</v>
      </c>
      <c r="B5432" s="73" t="s">
        <v>42066</v>
      </c>
      <c r="C5432" s="91">
        <v>32874</v>
      </c>
      <c r="D5432" s="91">
        <v>2958465</v>
      </c>
    </row>
    <row r="5433" spans="1:4" ht="15">
      <c r="A5433" s="73">
        <v>5946</v>
      </c>
      <c r="B5433" s="73" t="s">
        <v>42067</v>
      </c>
      <c r="C5433" s="91">
        <v>32874</v>
      </c>
      <c r="D5433" s="91">
        <v>2958465</v>
      </c>
    </row>
    <row r="5434" spans="1:4" ht="15">
      <c r="A5434" s="73">
        <v>5947</v>
      </c>
      <c r="B5434" s="73" t="s">
        <v>42068</v>
      </c>
      <c r="C5434" s="91">
        <v>32874</v>
      </c>
      <c r="D5434" s="91">
        <v>2958465</v>
      </c>
    </row>
    <row r="5435" spans="1:4" ht="15">
      <c r="A5435" s="73">
        <v>5948</v>
      </c>
      <c r="B5435" s="73" t="s">
        <v>42069</v>
      </c>
      <c r="C5435" s="91">
        <v>32874</v>
      </c>
      <c r="D5435" s="91">
        <v>2958465</v>
      </c>
    </row>
    <row r="5436" spans="1:4" ht="15">
      <c r="A5436" s="73">
        <v>5949</v>
      </c>
      <c r="B5436" s="73" t="s">
        <v>42070</v>
      </c>
      <c r="C5436" s="91">
        <v>32874</v>
      </c>
      <c r="D5436" s="91">
        <v>2958465</v>
      </c>
    </row>
    <row r="5437" spans="1:4" ht="15">
      <c r="A5437" s="73">
        <v>5950</v>
      </c>
      <c r="B5437" s="73" t="s">
        <v>42071</v>
      </c>
      <c r="C5437" s="91">
        <v>32874</v>
      </c>
      <c r="D5437" s="91">
        <v>2958465</v>
      </c>
    </row>
    <row r="5438" spans="1:4" ht="15">
      <c r="A5438" s="73">
        <v>5952</v>
      </c>
      <c r="B5438" s="73" t="s">
        <v>42072</v>
      </c>
      <c r="C5438" s="91">
        <v>32874</v>
      </c>
      <c r="D5438" s="91">
        <v>2958465</v>
      </c>
    </row>
    <row r="5439" spans="1:4" ht="15">
      <c r="A5439" s="73">
        <v>5954</v>
      </c>
      <c r="B5439" s="73" t="s">
        <v>42073</v>
      </c>
      <c r="C5439" s="91">
        <v>32874</v>
      </c>
      <c r="D5439" s="91">
        <v>2958465</v>
      </c>
    </row>
    <row r="5440" spans="1:4" ht="15">
      <c r="A5440" s="73">
        <v>5955</v>
      </c>
      <c r="B5440" s="73" t="s">
        <v>42074</v>
      </c>
      <c r="C5440" s="91">
        <v>32874</v>
      </c>
      <c r="D5440" s="91">
        <v>2958465</v>
      </c>
    </row>
    <row r="5441" spans="1:4" ht="15">
      <c r="A5441" s="73">
        <v>5956</v>
      </c>
      <c r="B5441" s="73" t="s">
        <v>42075</v>
      </c>
      <c r="C5441" s="91">
        <v>32874</v>
      </c>
      <c r="D5441" s="91">
        <v>2958465</v>
      </c>
    </row>
    <row r="5442" spans="1:4" ht="15">
      <c r="A5442" s="73">
        <v>5957</v>
      </c>
      <c r="B5442" s="73" t="s">
        <v>42076</v>
      </c>
      <c r="C5442" s="91">
        <v>32874</v>
      </c>
      <c r="D5442" s="91">
        <v>2958465</v>
      </c>
    </row>
    <row r="5443" spans="1:4" ht="15">
      <c r="A5443" s="73">
        <v>5958</v>
      </c>
      <c r="B5443" s="73" t="s">
        <v>42077</v>
      </c>
      <c r="C5443" s="91">
        <v>32874</v>
      </c>
      <c r="D5443" s="91">
        <v>2958465</v>
      </c>
    </row>
    <row r="5444" spans="1:4" ht="15">
      <c r="A5444" s="73">
        <v>5959</v>
      </c>
      <c r="B5444" s="73" t="s">
        <v>42078</v>
      </c>
      <c r="C5444" s="91">
        <v>32874</v>
      </c>
      <c r="D5444" s="91">
        <v>2958465</v>
      </c>
    </row>
    <row r="5445" spans="1:4" ht="15">
      <c r="A5445" s="73">
        <v>5960</v>
      </c>
      <c r="B5445" s="73" t="s">
        <v>42079</v>
      </c>
      <c r="C5445" s="91">
        <v>32874</v>
      </c>
      <c r="D5445" s="91">
        <v>2958465</v>
      </c>
    </row>
    <row r="5446" spans="1:4" ht="15">
      <c r="A5446" s="73">
        <v>5961</v>
      </c>
      <c r="B5446" s="73" t="s">
        <v>42080</v>
      </c>
      <c r="C5446" s="91">
        <v>32874</v>
      </c>
      <c r="D5446" s="91">
        <v>2958465</v>
      </c>
    </row>
    <row r="5447" spans="1:4" ht="15">
      <c r="A5447" s="73">
        <v>5962</v>
      </c>
      <c r="B5447" s="73" t="s">
        <v>42081</v>
      </c>
      <c r="C5447" s="91">
        <v>32874</v>
      </c>
      <c r="D5447" s="91">
        <v>2958465</v>
      </c>
    </row>
    <row r="5448" spans="1:4" ht="15">
      <c r="A5448" s="73">
        <v>5963</v>
      </c>
      <c r="B5448" s="73" t="s">
        <v>42082</v>
      </c>
      <c r="C5448" s="91">
        <v>32874</v>
      </c>
      <c r="D5448" s="91">
        <v>2958465</v>
      </c>
    </row>
    <row r="5449" spans="1:4" ht="15">
      <c r="A5449" s="73">
        <v>5964</v>
      </c>
      <c r="B5449" s="73" t="s">
        <v>42083</v>
      </c>
      <c r="C5449" s="91">
        <v>32874</v>
      </c>
      <c r="D5449" s="91">
        <v>2958465</v>
      </c>
    </row>
    <row r="5450" spans="1:4" ht="15">
      <c r="A5450" s="73">
        <v>5965</v>
      </c>
      <c r="B5450" s="73" t="s">
        <v>42084</v>
      </c>
      <c r="C5450" s="91">
        <v>32874</v>
      </c>
      <c r="D5450" s="91">
        <v>2958465</v>
      </c>
    </row>
    <row r="5451" spans="1:4" ht="15">
      <c r="A5451" s="73">
        <v>5966</v>
      </c>
      <c r="B5451" s="73" t="s">
        <v>37215</v>
      </c>
      <c r="C5451" s="91">
        <v>32874</v>
      </c>
      <c r="D5451" s="91">
        <v>2958465</v>
      </c>
    </row>
    <row r="5452" spans="1:4" ht="15">
      <c r="A5452" s="73">
        <v>5967</v>
      </c>
      <c r="B5452" s="73" t="s">
        <v>37229</v>
      </c>
      <c r="C5452" s="91">
        <v>32874</v>
      </c>
      <c r="D5452" s="91">
        <v>2958465</v>
      </c>
    </row>
    <row r="5453" spans="1:4" ht="15">
      <c r="A5453" s="73">
        <v>5968</v>
      </c>
      <c r="B5453" s="73" t="s">
        <v>42085</v>
      </c>
      <c r="C5453" s="91">
        <v>32874</v>
      </c>
      <c r="D5453" s="91">
        <v>2958465</v>
      </c>
    </row>
    <row r="5454" spans="1:4" ht="15">
      <c r="A5454" s="73">
        <v>5969</v>
      </c>
      <c r="B5454" s="73" t="s">
        <v>38358</v>
      </c>
      <c r="C5454" s="91">
        <v>32874</v>
      </c>
      <c r="D5454" s="91">
        <v>2958465</v>
      </c>
    </row>
    <row r="5455" spans="1:4" ht="15">
      <c r="A5455" s="73">
        <v>9995</v>
      </c>
      <c r="B5455" s="73" t="s">
        <v>133</v>
      </c>
      <c r="C5455" s="91">
        <v>32874</v>
      </c>
      <c r="D5455" s="91">
        <v>2958465</v>
      </c>
    </row>
    <row r="5456" spans="1:4" ht="15">
      <c r="A5456" s="73">
        <v>9996</v>
      </c>
      <c r="B5456" s="73" t="s">
        <v>133</v>
      </c>
      <c r="C5456" s="91">
        <v>32874</v>
      </c>
      <c r="D5456" s="91">
        <v>2958465</v>
      </c>
    </row>
    <row r="5457" spans="1:4" ht="15">
      <c r="A5457" s="73">
        <v>9997</v>
      </c>
      <c r="B5457" s="73" t="s">
        <v>133</v>
      </c>
      <c r="C5457" s="91">
        <v>32874</v>
      </c>
      <c r="D5457" s="91">
        <v>2958465</v>
      </c>
    </row>
    <row r="5458" spans="1:4" ht="15">
      <c r="A5458" s="73">
        <v>9998</v>
      </c>
      <c r="B5458" s="73" t="s">
        <v>147</v>
      </c>
      <c r="C5458" s="91">
        <v>32874</v>
      </c>
      <c r="D5458" s="9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E9"/>
  <sheetViews>
    <sheetView workbookViewId="0">
      <selection activeCell="A10" sqref="A10"/>
    </sheetView>
  </sheetViews>
  <sheetFormatPr defaultColWidth="9" defaultRowHeight="12.75"/>
  <cols>
    <col min="1" max="1" width="19.140625" bestFit="1" customWidth="1"/>
    <col min="2" max="2" width="30.42578125" bestFit="1" customWidth="1"/>
    <col min="3" max="3" width="23.42578125" style="1" bestFit="1" customWidth="1"/>
    <col min="4" max="4" width="15.140625" bestFit="1" customWidth="1"/>
    <col min="5" max="5" width="11.140625" bestFit="1" customWidth="1"/>
  </cols>
  <sheetData>
    <row r="1" spans="1:5" s="54" customFormat="1">
      <c r="A1" s="54" t="s">
        <v>39746</v>
      </c>
      <c r="B1" s="54" t="s">
        <v>39747</v>
      </c>
      <c r="C1" s="55" t="s">
        <v>0</v>
      </c>
      <c r="D1" s="55" t="s">
        <v>1</v>
      </c>
      <c r="E1" s="55"/>
    </row>
    <row r="2" spans="1:5">
      <c r="A2">
        <v>1</v>
      </c>
      <c r="B2" t="s">
        <v>39748</v>
      </c>
      <c r="C2" s="1">
        <v>36161</v>
      </c>
      <c r="D2" s="1">
        <v>2958465</v>
      </c>
      <c r="E2" s="1"/>
    </row>
    <row r="3" spans="1:5">
      <c r="A3">
        <v>2</v>
      </c>
      <c r="B3" t="s">
        <v>39749</v>
      </c>
      <c r="C3" s="1">
        <v>36161</v>
      </c>
      <c r="D3" s="1">
        <v>2958465</v>
      </c>
      <c r="E3" s="1"/>
    </row>
    <row r="4" spans="1:5">
      <c r="A4">
        <v>3</v>
      </c>
      <c r="B4" t="s">
        <v>1874</v>
      </c>
      <c r="C4" s="1">
        <v>36161</v>
      </c>
      <c r="D4" s="1">
        <v>2958465</v>
      </c>
      <c r="E4" s="1"/>
    </row>
    <row r="5" spans="1:5">
      <c r="A5">
        <v>4</v>
      </c>
      <c r="B5" t="s">
        <v>881</v>
      </c>
      <c r="C5" s="1">
        <v>36161</v>
      </c>
      <c r="D5" s="1">
        <v>2958465</v>
      </c>
      <c r="E5" s="1"/>
    </row>
    <row r="6" spans="1:5">
      <c r="A6">
        <v>5</v>
      </c>
      <c r="B6" t="s">
        <v>860</v>
      </c>
      <c r="C6" s="1">
        <v>36161</v>
      </c>
      <c r="D6" s="1">
        <v>2958465</v>
      </c>
      <c r="E6" s="1"/>
    </row>
    <row r="7" spans="1:5">
      <c r="A7">
        <v>6</v>
      </c>
      <c r="B7" t="s">
        <v>39750</v>
      </c>
      <c r="C7" s="1">
        <v>36161</v>
      </c>
      <c r="D7" s="1">
        <v>2958465</v>
      </c>
      <c r="E7" s="1"/>
    </row>
    <row r="8" spans="1:5">
      <c r="A8">
        <v>7</v>
      </c>
      <c r="B8" t="s">
        <v>39751</v>
      </c>
      <c r="C8" s="1">
        <v>36161</v>
      </c>
      <c r="D8" s="1">
        <v>2958465</v>
      </c>
      <c r="E8" s="1"/>
    </row>
    <row r="9" spans="1:5">
      <c r="A9">
        <v>8</v>
      </c>
      <c r="B9" t="s">
        <v>147</v>
      </c>
      <c r="C9" s="1">
        <v>36161</v>
      </c>
      <c r="D9" s="1">
        <v>2958465</v>
      </c>
      <c r="E9"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25"/>
  <sheetViews>
    <sheetView workbookViewId="0"/>
  </sheetViews>
  <sheetFormatPr defaultColWidth="9" defaultRowHeight="12.75"/>
  <cols>
    <col min="1" max="1" width="29.42578125" customWidth="1"/>
    <col min="2" max="2" width="30.140625" customWidth="1"/>
    <col min="3" max="3" width="39.42578125" customWidth="1"/>
    <col min="4" max="4" width="15.140625" bestFit="1" customWidth="1"/>
  </cols>
  <sheetData>
    <row r="1" spans="1:4" s="54" customFormat="1">
      <c r="A1" s="54" t="s">
        <v>41331</v>
      </c>
      <c r="B1" s="54" t="s">
        <v>41332</v>
      </c>
      <c r="C1" s="54" t="s">
        <v>41333</v>
      </c>
      <c r="D1" s="55" t="s">
        <v>41334</v>
      </c>
    </row>
    <row r="2" spans="1:4">
      <c r="A2">
        <v>1961</v>
      </c>
      <c r="B2">
        <v>1961</v>
      </c>
      <c r="C2">
        <v>1961</v>
      </c>
      <c r="D2" s="1"/>
    </row>
    <row r="3" spans="1:4">
      <c r="A3">
        <v>1975</v>
      </c>
      <c r="B3">
        <v>1975</v>
      </c>
      <c r="C3">
        <v>1975</v>
      </c>
      <c r="D3" s="1"/>
    </row>
    <row r="4" spans="1:4">
      <c r="A4">
        <v>1985</v>
      </c>
      <c r="B4">
        <v>1985</v>
      </c>
      <c r="C4">
        <v>1985</v>
      </c>
      <c r="D4" s="1"/>
    </row>
    <row r="5" spans="1:4">
      <c r="A5">
        <v>1991</v>
      </c>
      <c r="B5">
        <v>1991</v>
      </c>
      <c r="C5">
        <v>1991</v>
      </c>
      <c r="D5" s="1"/>
    </row>
    <row r="6" spans="1:4">
      <c r="A6">
        <v>2007</v>
      </c>
      <c r="B6">
        <v>2007</v>
      </c>
      <c r="C6">
        <v>2007</v>
      </c>
      <c r="D6" s="1"/>
    </row>
    <row r="7" spans="1:4">
      <c r="A7">
        <v>1922</v>
      </c>
      <c r="B7">
        <v>1922</v>
      </c>
      <c r="C7">
        <v>1922</v>
      </c>
      <c r="D7" s="1"/>
    </row>
    <row r="8" spans="1:4">
      <c r="A8">
        <v>1971</v>
      </c>
      <c r="B8">
        <v>1971</v>
      </c>
      <c r="C8">
        <v>1971</v>
      </c>
      <c r="D8" s="1"/>
    </row>
    <row r="9" spans="1:4">
      <c r="A9">
        <v>1959</v>
      </c>
      <c r="B9">
        <v>1959</v>
      </c>
      <c r="C9">
        <v>1959</v>
      </c>
      <c r="D9" s="1"/>
    </row>
    <row r="10" spans="1:4">
      <c r="A10">
        <v>1968</v>
      </c>
      <c r="B10">
        <v>1968</v>
      </c>
      <c r="C10">
        <v>1968</v>
      </c>
      <c r="D10" s="1"/>
    </row>
    <row r="11" spans="1:4">
      <c r="A11">
        <v>1926</v>
      </c>
      <c r="B11">
        <v>1926</v>
      </c>
      <c r="C11">
        <v>1926</v>
      </c>
      <c r="D11" s="1"/>
    </row>
    <row r="12" spans="1:4">
      <c r="A12">
        <v>1984</v>
      </c>
      <c r="B12">
        <v>1984</v>
      </c>
      <c r="C12">
        <v>1984</v>
      </c>
      <c r="D12" s="1"/>
    </row>
    <row r="13" spans="1:4">
      <c r="A13">
        <v>1914</v>
      </c>
      <c r="B13">
        <v>1914</v>
      </c>
      <c r="C13">
        <v>1914</v>
      </c>
      <c r="D13" s="1"/>
    </row>
    <row r="14" spans="1:4">
      <c r="A14">
        <v>2009</v>
      </c>
      <c r="B14">
        <v>2009</v>
      </c>
      <c r="C14">
        <v>2009</v>
      </c>
      <c r="D14" s="1"/>
    </row>
    <row r="15" spans="1:4">
      <c r="A15">
        <v>1979</v>
      </c>
      <c r="B15">
        <v>1979</v>
      </c>
      <c r="C15">
        <v>1979</v>
      </c>
      <c r="D15" s="1"/>
    </row>
    <row r="16" spans="1:4">
      <c r="A16">
        <v>1990</v>
      </c>
      <c r="B16">
        <v>1990</v>
      </c>
      <c r="C16">
        <v>1990</v>
      </c>
      <c r="D16" s="1"/>
    </row>
    <row r="17" spans="1:4">
      <c r="A17">
        <v>1946</v>
      </c>
      <c r="B17">
        <v>1946</v>
      </c>
      <c r="C17">
        <v>1946</v>
      </c>
      <c r="D17" s="1"/>
    </row>
    <row r="18" spans="1:4">
      <c r="A18">
        <v>1940</v>
      </c>
      <c r="B18">
        <v>1940</v>
      </c>
      <c r="C18">
        <v>1940</v>
      </c>
      <c r="D18" s="1"/>
    </row>
    <row r="19" spans="1:4">
      <c r="A19">
        <v>1943</v>
      </c>
      <c r="B19">
        <v>1943</v>
      </c>
      <c r="C19">
        <v>1943</v>
      </c>
      <c r="D19" s="1"/>
    </row>
    <row r="20" spans="1:4">
      <c r="A20">
        <v>1958</v>
      </c>
      <c r="B20">
        <v>1958</v>
      </c>
      <c r="C20">
        <v>1958</v>
      </c>
      <c r="D20" s="1"/>
    </row>
    <row r="21" spans="1:4">
      <c r="A21">
        <v>1934</v>
      </c>
      <c r="B21">
        <v>1934</v>
      </c>
      <c r="C21">
        <v>1934</v>
      </c>
      <c r="D21" s="1"/>
    </row>
    <row r="22" spans="1:4">
      <c r="A22">
        <v>1974</v>
      </c>
      <c r="B22">
        <v>1974</v>
      </c>
      <c r="C22">
        <v>1974</v>
      </c>
      <c r="D22" s="1"/>
    </row>
    <row r="23" spans="1:4">
      <c r="A23">
        <v>1919</v>
      </c>
      <c r="B23">
        <v>1919</v>
      </c>
      <c r="C23">
        <v>1919</v>
      </c>
      <c r="D23" s="1"/>
    </row>
    <row r="24" spans="1:4">
      <c r="A24">
        <v>1939</v>
      </c>
      <c r="B24">
        <v>1939</v>
      </c>
      <c r="C24">
        <v>1939</v>
      </c>
      <c r="D24" s="1"/>
    </row>
    <row r="25" spans="1:4">
      <c r="A25">
        <v>1910</v>
      </c>
      <c r="B25">
        <v>1910</v>
      </c>
      <c r="C25">
        <v>1910</v>
      </c>
      <c r="D25" s="1"/>
    </row>
    <row r="26" spans="1:4">
      <c r="A26">
        <v>1987</v>
      </c>
      <c r="B26">
        <v>1987</v>
      </c>
      <c r="C26">
        <v>1987</v>
      </c>
      <c r="D26" s="1"/>
    </row>
    <row r="27" spans="1:4">
      <c r="A27">
        <v>1945</v>
      </c>
      <c r="B27">
        <v>1945</v>
      </c>
      <c r="C27">
        <v>1945</v>
      </c>
      <c r="D27" s="1"/>
    </row>
    <row r="28" spans="1:4">
      <c r="A28">
        <v>1993</v>
      </c>
      <c r="B28">
        <v>1993</v>
      </c>
      <c r="C28">
        <v>1993</v>
      </c>
      <c r="D28" s="1"/>
    </row>
    <row r="29" spans="1:4">
      <c r="A29">
        <v>1932</v>
      </c>
      <c r="B29">
        <v>1932</v>
      </c>
      <c r="C29">
        <v>1932</v>
      </c>
      <c r="D29" s="1"/>
    </row>
    <row r="30" spans="1:4">
      <c r="A30">
        <v>1937</v>
      </c>
      <c r="B30">
        <v>1937</v>
      </c>
      <c r="C30">
        <v>1937</v>
      </c>
      <c r="D30" s="1"/>
    </row>
    <row r="31" spans="1:4">
      <c r="A31">
        <v>2010</v>
      </c>
      <c r="B31">
        <v>2010</v>
      </c>
      <c r="C31">
        <v>2010</v>
      </c>
      <c r="D31" s="1"/>
    </row>
    <row r="32" spans="1:4">
      <c r="A32">
        <v>1962</v>
      </c>
      <c r="B32">
        <v>1962</v>
      </c>
      <c r="C32">
        <v>1962</v>
      </c>
      <c r="D32" s="1"/>
    </row>
    <row r="33" spans="1:4">
      <c r="A33">
        <v>1970</v>
      </c>
      <c r="B33">
        <v>1970</v>
      </c>
      <c r="C33">
        <v>1970</v>
      </c>
      <c r="D33" s="1"/>
    </row>
    <row r="34" spans="1:4">
      <c r="A34">
        <v>2012</v>
      </c>
      <c r="B34">
        <v>2012</v>
      </c>
      <c r="C34">
        <v>2012</v>
      </c>
      <c r="D34" s="1"/>
    </row>
    <row r="35" spans="1:4">
      <c r="A35">
        <v>2013</v>
      </c>
      <c r="B35">
        <v>2013</v>
      </c>
      <c r="C35">
        <v>2013</v>
      </c>
      <c r="D35" s="1"/>
    </row>
    <row r="36" spans="1:4">
      <c r="A36">
        <v>2014</v>
      </c>
      <c r="B36">
        <v>2014</v>
      </c>
      <c r="C36">
        <v>2014</v>
      </c>
      <c r="D36" s="1"/>
    </row>
    <row r="37" spans="1:4">
      <c r="A37">
        <v>2015</v>
      </c>
      <c r="B37">
        <v>2015</v>
      </c>
      <c r="C37">
        <v>2015</v>
      </c>
      <c r="D37" s="1"/>
    </row>
    <row r="38" spans="1:4">
      <c r="A38">
        <v>2020</v>
      </c>
      <c r="B38">
        <v>2020</v>
      </c>
      <c r="C38">
        <v>2020</v>
      </c>
      <c r="D38" s="1"/>
    </row>
    <row r="39" spans="1:4">
      <c r="A39">
        <v>2021</v>
      </c>
      <c r="B39">
        <v>2021</v>
      </c>
      <c r="C39">
        <v>2021</v>
      </c>
      <c r="D39" s="1"/>
    </row>
    <row r="40" spans="1:4">
      <c r="A40">
        <v>1964</v>
      </c>
      <c r="B40">
        <v>1964</v>
      </c>
      <c r="C40">
        <v>1964</v>
      </c>
      <c r="D40" s="1"/>
    </row>
    <row r="41" spans="1:4">
      <c r="A41">
        <v>1980</v>
      </c>
      <c r="B41">
        <v>1980</v>
      </c>
      <c r="C41">
        <v>1980</v>
      </c>
      <c r="D41" s="1"/>
    </row>
    <row r="42" spans="1:4">
      <c r="A42">
        <v>1935</v>
      </c>
      <c r="B42">
        <v>1935</v>
      </c>
      <c r="C42">
        <v>1935</v>
      </c>
      <c r="D42" s="1"/>
    </row>
    <row r="43" spans="1:4">
      <c r="A43">
        <v>1908</v>
      </c>
      <c r="B43">
        <v>1908</v>
      </c>
      <c r="C43">
        <v>1908</v>
      </c>
      <c r="D43" s="1"/>
    </row>
    <row r="44" spans="1:4">
      <c r="A44">
        <v>1918</v>
      </c>
      <c r="B44">
        <v>1918</v>
      </c>
      <c r="C44">
        <v>1918</v>
      </c>
      <c r="D44" s="1"/>
    </row>
    <row r="45" spans="1:4">
      <c r="A45">
        <v>1992</v>
      </c>
      <c r="B45">
        <v>1992</v>
      </c>
      <c r="C45">
        <v>1992</v>
      </c>
      <c r="D45" s="1"/>
    </row>
    <row r="46" spans="1:4">
      <c r="A46">
        <v>1955</v>
      </c>
      <c r="B46">
        <v>1955</v>
      </c>
      <c r="C46">
        <v>1955</v>
      </c>
      <c r="D46" s="1"/>
    </row>
    <row r="47" spans="1:4">
      <c r="A47">
        <v>1933</v>
      </c>
      <c r="B47">
        <v>1933</v>
      </c>
      <c r="C47">
        <v>1933</v>
      </c>
      <c r="D47" s="1"/>
    </row>
    <row r="48" spans="1:4">
      <c r="A48">
        <v>1965</v>
      </c>
      <c r="B48">
        <v>1965</v>
      </c>
      <c r="C48">
        <v>1965</v>
      </c>
      <c r="D48" s="1"/>
    </row>
    <row r="49" spans="1:4">
      <c r="A49">
        <v>1905</v>
      </c>
      <c r="B49">
        <v>1905</v>
      </c>
      <c r="C49">
        <v>1905</v>
      </c>
      <c r="D49" s="1"/>
    </row>
    <row r="50" spans="1:4">
      <c r="A50">
        <v>1911</v>
      </c>
      <c r="B50">
        <v>1911</v>
      </c>
      <c r="C50">
        <v>1911</v>
      </c>
      <c r="D50" s="1"/>
    </row>
    <row r="51" spans="1:4">
      <c r="A51">
        <v>1912</v>
      </c>
      <c r="B51">
        <v>1912</v>
      </c>
      <c r="C51">
        <v>1912</v>
      </c>
      <c r="D51" s="1"/>
    </row>
    <row r="52" spans="1:4">
      <c r="A52">
        <v>1938</v>
      </c>
      <c r="B52">
        <v>1938</v>
      </c>
      <c r="C52">
        <v>1938</v>
      </c>
      <c r="D52" s="1"/>
    </row>
    <row r="53" spans="1:4">
      <c r="A53">
        <v>1967</v>
      </c>
      <c r="B53">
        <v>1967</v>
      </c>
      <c r="C53">
        <v>1967</v>
      </c>
      <c r="D53" s="1"/>
    </row>
    <row r="54" spans="1:4">
      <c r="A54">
        <v>1952</v>
      </c>
      <c r="B54">
        <v>1952</v>
      </c>
      <c r="C54">
        <v>1952</v>
      </c>
      <c r="D54" s="1"/>
    </row>
    <row r="55" spans="1:4">
      <c r="A55">
        <v>1994</v>
      </c>
      <c r="B55">
        <v>1994</v>
      </c>
      <c r="C55">
        <v>1994</v>
      </c>
      <c r="D55" s="1"/>
    </row>
    <row r="56" spans="1:4">
      <c r="A56">
        <v>1956</v>
      </c>
      <c r="B56">
        <v>1956</v>
      </c>
      <c r="C56">
        <v>1956</v>
      </c>
      <c r="D56" s="1"/>
    </row>
    <row r="57" spans="1:4">
      <c r="A57">
        <v>1989</v>
      </c>
      <c r="B57">
        <v>1989</v>
      </c>
      <c r="C57">
        <v>1989</v>
      </c>
      <c r="D57" s="1"/>
    </row>
    <row r="58" spans="1:4">
      <c r="A58">
        <v>1936</v>
      </c>
      <c r="B58">
        <v>1936</v>
      </c>
      <c r="C58">
        <v>1936</v>
      </c>
      <c r="D58" s="1"/>
    </row>
    <row r="59" spans="1:4">
      <c r="A59">
        <v>1972</v>
      </c>
      <c r="B59">
        <v>1972</v>
      </c>
      <c r="C59">
        <v>1972</v>
      </c>
      <c r="D59" s="1"/>
    </row>
    <row r="60" spans="1:4">
      <c r="A60">
        <v>1944</v>
      </c>
      <c r="B60">
        <v>1944</v>
      </c>
      <c r="C60">
        <v>1944</v>
      </c>
      <c r="D60" s="1"/>
    </row>
    <row r="61" spans="1:4">
      <c r="A61">
        <v>2003</v>
      </c>
      <c r="B61">
        <v>2003</v>
      </c>
      <c r="C61">
        <v>2003</v>
      </c>
      <c r="D61" s="1"/>
    </row>
    <row r="62" spans="1:4">
      <c r="A62">
        <v>1966</v>
      </c>
      <c r="B62">
        <v>1966</v>
      </c>
      <c r="C62">
        <v>1966</v>
      </c>
      <c r="D62" s="1"/>
    </row>
    <row r="63" spans="1:4">
      <c r="A63">
        <v>2006</v>
      </c>
      <c r="B63">
        <v>2006</v>
      </c>
      <c r="C63">
        <v>2006</v>
      </c>
      <c r="D63" s="1"/>
    </row>
    <row r="64" spans="1:4">
      <c r="A64">
        <v>1921</v>
      </c>
      <c r="B64">
        <v>1921</v>
      </c>
      <c r="C64">
        <v>1921</v>
      </c>
      <c r="D64" s="1"/>
    </row>
    <row r="65" spans="1:4">
      <c r="A65">
        <v>1901</v>
      </c>
      <c r="B65">
        <v>1901</v>
      </c>
      <c r="C65">
        <v>1901</v>
      </c>
      <c r="D65" s="1"/>
    </row>
    <row r="66" spans="1:4">
      <c r="A66">
        <v>1997</v>
      </c>
      <c r="B66">
        <v>1997</v>
      </c>
      <c r="C66">
        <v>1997</v>
      </c>
      <c r="D66" s="1"/>
    </row>
    <row r="67" spans="1:4">
      <c r="A67">
        <v>1929</v>
      </c>
      <c r="B67">
        <v>1929</v>
      </c>
      <c r="C67">
        <v>1929</v>
      </c>
      <c r="D67" s="1"/>
    </row>
    <row r="68" spans="1:4">
      <c r="A68">
        <v>1999</v>
      </c>
      <c r="B68">
        <v>1999</v>
      </c>
      <c r="C68">
        <v>1999</v>
      </c>
      <c r="D68" s="1"/>
    </row>
    <row r="69" spans="1:4">
      <c r="A69">
        <v>1998</v>
      </c>
      <c r="B69">
        <v>1998</v>
      </c>
      <c r="C69">
        <v>1998</v>
      </c>
      <c r="D69" s="1"/>
    </row>
    <row r="70" spans="1:4">
      <c r="A70">
        <v>1900</v>
      </c>
      <c r="B70">
        <v>1900</v>
      </c>
      <c r="C70">
        <v>1900</v>
      </c>
      <c r="D70" s="1"/>
    </row>
    <row r="71" spans="1:4">
      <c r="A71">
        <v>1920</v>
      </c>
      <c r="B71">
        <v>1920</v>
      </c>
      <c r="C71">
        <v>1920</v>
      </c>
      <c r="D71" s="1"/>
    </row>
    <row r="72" spans="1:4">
      <c r="A72">
        <v>1909</v>
      </c>
      <c r="B72">
        <v>1909</v>
      </c>
      <c r="C72">
        <v>1909</v>
      </c>
      <c r="D72" s="1"/>
    </row>
    <row r="73" spans="1:4">
      <c r="A73">
        <v>1903</v>
      </c>
      <c r="B73">
        <v>1903</v>
      </c>
      <c r="C73">
        <v>1903</v>
      </c>
      <c r="D73" s="1"/>
    </row>
    <row r="74" spans="1:4">
      <c r="A74">
        <v>-1</v>
      </c>
      <c r="C74" t="s">
        <v>3</v>
      </c>
      <c r="D74" s="1"/>
    </row>
    <row r="75" spans="1:4">
      <c r="A75">
        <v>1963</v>
      </c>
      <c r="B75">
        <v>1963</v>
      </c>
      <c r="C75">
        <v>1963</v>
      </c>
      <c r="D75" s="1"/>
    </row>
    <row r="76" spans="1:4">
      <c r="A76">
        <v>1913</v>
      </c>
      <c r="B76">
        <v>1913</v>
      </c>
      <c r="C76">
        <v>1913</v>
      </c>
      <c r="D76" s="1"/>
    </row>
    <row r="77" spans="1:4">
      <c r="A77">
        <v>2002</v>
      </c>
      <c r="B77">
        <v>2002</v>
      </c>
      <c r="C77">
        <v>2002</v>
      </c>
      <c r="D77" s="1"/>
    </row>
    <row r="78" spans="1:4">
      <c r="A78">
        <v>1947</v>
      </c>
      <c r="B78">
        <v>1947</v>
      </c>
      <c r="C78">
        <v>1947</v>
      </c>
      <c r="D78" s="1"/>
    </row>
    <row r="79" spans="1:4">
      <c r="A79">
        <v>1996</v>
      </c>
      <c r="B79">
        <v>1996</v>
      </c>
      <c r="C79">
        <v>1996</v>
      </c>
      <c r="D79" s="1"/>
    </row>
    <row r="80" spans="1:4">
      <c r="A80">
        <v>1942</v>
      </c>
      <c r="B80">
        <v>1942</v>
      </c>
      <c r="C80">
        <v>1942</v>
      </c>
      <c r="D80" s="1"/>
    </row>
    <row r="81" spans="1:4">
      <c r="A81">
        <v>1902</v>
      </c>
      <c r="B81">
        <v>1902</v>
      </c>
      <c r="C81">
        <v>1902</v>
      </c>
      <c r="D81" s="1"/>
    </row>
    <row r="82" spans="1:4">
      <c r="A82">
        <v>1930</v>
      </c>
      <c r="B82">
        <v>1930</v>
      </c>
      <c r="C82">
        <v>1930</v>
      </c>
      <c r="D82" s="1"/>
    </row>
    <row r="83" spans="1:4">
      <c r="A83">
        <v>1915</v>
      </c>
      <c r="B83">
        <v>1915</v>
      </c>
      <c r="C83">
        <v>1915</v>
      </c>
      <c r="D83" s="1"/>
    </row>
    <row r="84" spans="1:4">
      <c r="A84">
        <v>1995</v>
      </c>
      <c r="B84">
        <v>1995</v>
      </c>
      <c r="C84">
        <v>1995</v>
      </c>
      <c r="D84" s="1"/>
    </row>
    <row r="85" spans="1:4">
      <c r="A85">
        <v>1928</v>
      </c>
      <c r="B85">
        <v>1928</v>
      </c>
      <c r="C85">
        <v>1928</v>
      </c>
      <c r="D85" s="1"/>
    </row>
    <row r="86" spans="1:4">
      <c r="A86">
        <v>1950</v>
      </c>
      <c r="B86">
        <v>1950</v>
      </c>
      <c r="C86">
        <v>1950</v>
      </c>
      <c r="D86" s="1"/>
    </row>
    <row r="87" spans="1:4">
      <c r="A87">
        <v>1953</v>
      </c>
      <c r="B87">
        <v>1953</v>
      </c>
      <c r="C87">
        <v>1953</v>
      </c>
      <c r="D87" s="1"/>
    </row>
    <row r="88" spans="1:4">
      <c r="A88">
        <v>1973</v>
      </c>
      <c r="B88">
        <v>1973</v>
      </c>
      <c r="C88">
        <v>1973</v>
      </c>
      <c r="D88" s="1"/>
    </row>
    <row r="89" spans="1:4">
      <c r="A89">
        <v>1916</v>
      </c>
      <c r="B89">
        <v>1916</v>
      </c>
      <c r="C89">
        <v>1916</v>
      </c>
      <c r="D89" s="1"/>
    </row>
    <row r="90" spans="1:4">
      <c r="A90">
        <v>1951</v>
      </c>
      <c r="B90">
        <v>1951</v>
      </c>
      <c r="C90">
        <v>1951</v>
      </c>
      <c r="D90" s="1"/>
    </row>
    <row r="91" spans="1:4">
      <c r="A91">
        <v>2011</v>
      </c>
      <c r="B91">
        <v>2011</v>
      </c>
      <c r="C91">
        <v>2011</v>
      </c>
      <c r="D91" s="1"/>
    </row>
    <row r="92" spans="1:4">
      <c r="A92">
        <v>1981</v>
      </c>
      <c r="B92">
        <v>1981</v>
      </c>
      <c r="C92">
        <v>1981</v>
      </c>
      <c r="D92" s="1"/>
    </row>
    <row r="93" spans="1:4">
      <c r="A93">
        <v>1988</v>
      </c>
      <c r="B93">
        <v>1988</v>
      </c>
      <c r="C93">
        <v>1988</v>
      </c>
      <c r="D93" s="1"/>
    </row>
    <row r="94" spans="1:4">
      <c r="A94">
        <v>1969</v>
      </c>
      <c r="B94">
        <v>1969</v>
      </c>
      <c r="C94">
        <v>1969</v>
      </c>
      <c r="D94" s="1"/>
    </row>
    <row r="95" spans="1:4">
      <c r="A95">
        <v>1948</v>
      </c>
      <c r="B95">
        <v>1948</v>
      </c>
      <c r="C95">
        <v>1948</v>
      </c>
      <c r="D95" s="1"/>
    </row>
    <row r="96" spans="1:4">
      <c r="A96">
        <v>1927</v>
      </c>
      <c r="B96">
        <v>1927</v>
      </c>
      <c r="C96">
        <v>1927</v>
      </c>
      <c r="D96" s="1"/>
    </row>
    <row r="97" spans="1:4">
      <c r="A97">
        <v>1960</v>
      </c>
      <c r="B97">
        <v>1960</v>
      </c>
      <c r="C97">
        <v>1960</v>
      </c>
      <c r="D97" s="1"/>
    </row>
    <row r="98" spans="1:4">
      <c r="A98">
        <v>-2</v>
      </c>
      <c r="C98" t="s">
        <v>2</v>
      </c>
      <c r="D98" s="1"/>
    </row>
    <row r="99" spans="1:4">
      <c r="A99">
        <v>1954</v>
      </c>
      <c r="B99">
        <v>1954</v>
      </c>
      <c r="C99">
        <v>1954</v>
      </c>
      <c r="D99" s="1"/>
    </row>
    <row r="100" spans="1:4">
      <c r="A100">
        <v>1976</v>
      </c>
      <c r="B100">
        <v>1976</v>
      </c>
      <c r="C100">
        <v>1976</v>
      </c>
      <c r="D100" s="1"/>
    </row>
    <row r="101" spans="1:4">
      <c r="A101">
        <v>1978</v>
      </c>
      <c r="B101">
        <v>1978</v>
      </c>
      <c r="C101">
        <v>1978</v>
      </c>
      <c r="D101" s="1"/>
    </row>
    <row r="102" spans="1:4">
      <c r="A102">
        <v>1983</v>
      </c>
      <c r="B102">
        <v>1983</v>
      </c>
      <c r="C102">
        <v>1983</v>
      </c>
      <c r="D102" s="1"/>
    </row>
    <row r="103" spans="1:4">
      <c r="A103">
        <v>1957</v>
      </c>
      <c r="B103">
        <v>1957</v>
      </c>
      <c r="C103">
        <v>1957</v>
      </c>
      <c r="D103" s="1"/>
    </row>
    <row r="104" spans="1:4">
      <c r="A104">
        <v>1907</v>
      </c>
      <c r="B104">
        <v>1907</v>
      </c>
      <c r="C104">
        <v>1907</v>
      </c>
      <c r="D104" s="1"/>
    </row>
    <row r="105" spans="1:4">
      <c r="A105">
        <v>2005</v>
      </c>
      <c r="B105">
        <v>2005</v>
      </c>
      <c r="C105">
        <v>2005</v>
      </c>
      <c r="D105" s="1"/>
    </row>
    <row r="106" spans="1:4">
      <c r="A106">
        <v>1931</v>
      </c>
      <c r="B106">
        <v>1931</v>
      </c>
      <c r="C106">
        <v>1931</v>
      </c>
      <c r="D106" s="1"/>
    </row>
    <row r="107" spans="1:4">
      <c r="A107">
        <v>1924</v>
      </c>
      <c r="B107">
        <v>1924</v>
      </c>
      <c r="C107">
        <v>1924</v>
      </c>
      <c r="D107" s="1"/>
    </row>
    <row r="108" spans="1:4">
      <c r="A108">
        <v>1941</v>
      </c>
      <c r="B108">
        <v>1941</v>
      </c>
      <c r="C108">
        <v>1941</v>
      </c>
      <c r="D108" s="1">
        <v>2958465</v>
      </c>
    </row>
    <row r="109" spans="1:4">
      <c r="A109">
        <v>1917</v>
      </c>
      <c r="B109">
        <v>1917</v>
      </c>
      <c r="C109">
        <v>1917</v>
      </c>
      <c r="D109" s="1">
        <v>2958465</v>
      </c>
    </row>
    <row r="110" spans="1:4">
      <c r="A110">
        <v>1977</v>
      </c>
      <c r="B110">
        <v>1977</v>
      </c>
      <c r="C110">
        <v>1977</v>
      </c>
      <c r="D110" s="1">
        <v>2958465</v>
      </c>
    </row>
    <row r="111" spans="1:4">
      <c r="A111">
        <v>1986</v>
      </c>
      <c r="B111">
        <v>1986</v>
      </c>
      <c r="C111">
        <v>1986</v>
      </c>
      <c r="D111" s="1">
        <v>2958465</v>
      </c>
    </row>
    <row r="112" spans="1:4">
      <c r="A112">
        <v>1904</v>
      </c>
      <c r="B112">
        <v>1904</v>
      </c>
      <c r="C112">
        <v>1904</v>
      </c>
      <c r="D112" s="1">
        <v>2958465</v>
      </c>
    </row>
    <row r="113" spans="1:4">
      <c r="A113">
        <v>2001</v>
      </c>
      <c r="B113">
        <v>2001</v>
      </c>
      <c r="C113">
        <v>2001</v>
      </c>
      <c r="D113" s="1">
        <v>2958465</v>
      </c>
    </row>
    <row r="114" spans="1:4">
      <c r="A114">
        <v>2004</v>
      </c>
      <c r="B114">
        <v>2004</v>
      </c>
      <c r="C114">
        <v>2004</v>
      </c>
      <c r="D114" s="1">
        <v>2958465</v>
      </c>
    </row>
    <row r="115" spans="1:4">
      <c r="A115">
        <v>1906</v>
      </c>
      <c r="B115">
        <v>1906</v>
      </c>
      <c r="C115">
        <v>1906</v>
      </c>
      <c r="D115" s="1">
        <v>2958465</v>
      </c>
    </row>
    <row r="116" spans="1:4">
      <c r="A116">
        <v>1982</v>
      </c>
      <c r="B116">
        <v>1982</v>
      </c>
      <c r="C116">
        <v>1982</v>
      </c>
      <c r="D116" s="1">
        <v>2958465</v>
      </c>
    </row>
    <row r="117" spans="1:4">
      <c r="A117">
        <v>1925</v>
      </c>
      <c r="B117">
        <v>1925</v>
      </c>
      <c r="C117">
        <v>1925</v>
      </c>
      <c r="D117" s="1">
        <v>2958465</v>
      </c>
    </row>
    <row r="118" spans="1:4">
      <c r="A118">
        <v>1949</v>
      </c>
      <c r="B118">
        <v>1949</v>
      </c>
      <c r="C118">
        <v>1949</v>
      </c>
      <c r="D118" s="1">
        <v>2958465</v>
      </c>
    </row>
    <row r="119" spans="1:4">
      <c r="A119">
        <v>2008</v>
      </c>
      <c r="B119">
        <v>2008</v>
      </c>
      <c r="C119">
        <v>2008</v>
      </c>
      <c r="D119" s="1">
        <v>2958465</v>
      </c>
    </row>
    <row r="120" spans="1:4">
      <c r="A120">
        <v>1923</v>
      </c>
      <c r="B120">
        <v>1923</v>
      </c>
      <c r="C120">
        <v>1923</v>
      </c>
      <c r="D120" s="1">
        <v>2958465</v>
      </c>
    </row>
    <row r="121" spans="1:4">
      <c r="A121">
        <v>2000</v>
      </c>
      <c r="B121">
        <v>2000</v>
      </c>
      <c r="C121">
        <v>2000</v>
      </c>
      <c r="D121" s="1">
        <v>2958465</v>
      </c>
    </row>
    <row r="122" spans="1:4">
      <c r="A122">
        <v>2016</v>
      </c>
      <c r="B122">
        <v>2016</v>
      </c>
      <c r="C122">
        <v>2016</v>
      </c>
      <c r="D122" s="1">
        <v>2958465</v>
      </c>
    </row>
    <row r="123" spans="1:4">
      <c r="A123">
        <v>2017</v>
      </c>
      <c r="B123">
        <v>2017</v>
      </c>
      <c r="C123">
        <v>2017</v>
      </c>
      <c r="D123" s="1">
        <v>2958465</v>
      </c>
    </row>
    <row r="124" spans="1:4">
      <c r="A124">
        <v>2018</v>
      </c>
      <c r="B124">
        <v>2018</v>
      </c>
      <c r="C124">
        <v>2018</v>
      </c>
    </row>
    <row r="125" spans="1:4">
      <c r="A125">
        <v>2019</v>
      </c>
      <c r="B125">
        <v>2019</v>
      </c>
      <c r="C125">
        <v>2019</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
  <sheetViews>
    <sheetView workbookViewId="0">
      <selection activeCell="A11" sqref="A11"/>
    </sheetView>
  </sheetViews>
  <sheetFormatPr defaultColWidth="9" defaultRowHeight="12.75"/>
  <cols>
    <col min="1" max="1" width="12.140625" bestFit="1" customWidth="1"/>
    <col min="2" max="2" width="47.140625" bestFit="1" customWidth="1"/>
    <col min="3" max="4" width="15.140625" bestFit="1" customWidth="1"/>
  </cols>
  <sheetData>
    <row r="1" spans="1:4" s="54" customFormat="1">
      <c r="A1" s="54" t="s">
        <v>39752</v>
      </c>
      <c r="B1" s="54" t="s">
        <v>39753</v>
      </c>
      <c r="C1" s="55" t="s">
        <v>0</v>
      </c>
      <c r="D1" s="55" t="s">
        <v>1</v>
      </c>
    </row>
    <row r="2" spans="1:4">
      <c r="A2">
        <v>1</v>
      </c>
      <c r="B2" t="s">
        <v>39754</v>
      </c>
      <c r="C2" s="1">
        <v>32874</v>
      </c>
      <c r="D2" s="1">
        <v>2958465</v>
      </c>
    </row>
    <row r="3" spans="1:4">
      <c r="A3">
        <v>2</v>
      </c>
      <c r="B3" t="s">
        <v>39755</v>
      </c>
      <c r="C3" s="1">
        <v>32874</v>
      </c>
      <c r="D3" s="1">
        <v>2958465</v>
      </c>
    </row>
    <row r="4" spans="1:4">
      <c r="A4">
        <v>3</v>
      </c>
      <c r="B4" t="s">
        <v>39756</v>
      </c>
      <c r="C4" s="1">
        <v>32874</v>
      </c>
      <c r="D4" s="1">
        <v>2958465</v>
      </c>
    </row>
    <row r="5" spans="1:4">
      <c r="A5">
        <v>4</v>
      </c>
      <c r="B5" t="s">
        <v>39757</v>
      </c>
      <c r="C5" s="1">
        <v>32874</v>
      </c>
      <c r="D5" s="1">
        <v>2958465</v>
      </c>
    </row>
    <row r="6" spans="1:4">
      <c r="A6">
        <v>5</v>
      </c>
      <c r="B6" t="s">
        <v>39758</v>
      </c>
      <c r="C6" s="1">
        <v>32874</v>
      </c>
      <c r="D6" s="1">
        <v>2958465</v>
      </c>
    </row>
    <row r="7" spans="1:4">
      <c r="A7">
        <v>6</v>
      </c>
      <c r="B7" t="s">
        <v>39759</v>
      </c>
      <c r="C7" s="1">
        <v>32874</v>
      </c>
      <c r="D7" s="1">
        <v>2958465</v>
      </c>
    </row>
    <row r="8" spans="1:4">
      <c r="A8">
        <v>7</v>
      </c>
      <c r="B8" t="s">
        <v>39760</v>
      </c>
      <c r="C8" s="1">
        <v>32874</v>
      </c>
      <c r="D8" s="1">
        <v>2958465</v>
      </c>
    </row>
    <row r="9" spans="1:4">
      <c r="A9">
        <v>8</v>
      </c>
      <c r="B9" t="s">
        <v>39761</v>
      </c>
      <c r="C9" s="1">
        <v>32874</v>
      </c>
      <c r="D9" s="1">
        <v>2958465</v>
      </c>
    </row>
    <row r="10" spans="1:4">
      <c r="A10">
        <v>9</v>
      </c>
      <c r="B10" t="s">
        <v>39762</v>
      </c>
      <c r="C10" s="1">
        <v>32874</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1"/>
  <sheetViews>
    <sheetView workbookViewId="0">
      <selection activeCell="A12" sqref="A12"/>
    </sheetView>
  </sheetViews>
  <sheetFormatPr defaultColWidth="9" defaultRowHeight="12.75"/>
  <cols>
    <col min="1" max="1" width="15.85546875" bestFit="1" customWidth="1"/>
    <col min="2" max="2" width="30.42578125" bestFit="1" customWidth="1"/>
    <col min="3" max="4" width="15.140625" bestFit="1" customWidth="1"/>
  </cols>
  <sheetData>
    <row r="1" spans="1:4" s="54" customFormat="1">
      <c r="A1" s="54" t="s">
        <v>41328</v>
      </c>
      <c r="B1" s="54" t="s">
        <v>41329</v>
      </c>
      <c r="C1" s="54" t="s">
        <v>0</v>
      </c>
      <c r="D1" s="54" t="s">
        <v>1</v>
      </c>
    </row>
    <row r="2" spans="1:4">
      <c r="A2">
        <v>0</v>
      </c>
      <c r="B2" t="s">
        <v>133</v>
      </c>
      <c r="C2" s="1">
        <v>40179</v>
      </c>
      <c r="D2" s="1">
        <v>2958465</v>
      </c>
    </row>
    <row r="3" spans="1:4">
      <c r="A3">
        <v>2</v>
      </c>
      <c r="B3" t="s">
        <v>39763</v>
      </c>
      <c r="C3" s="1">
        <v>40179</v>
      </c>
      <c r="D3" s="1">
        <v>2958465</v>
      </c>
    </row>
    <row r="4" spans="1:4">
      <c r="A4">
        <v>3</v>
      </c>
      <c r="B4" t="s">
        <v>39764</v>
      </c>
      <c r="C4" s="1">
        <v>40179</v>
      </c>
      <c r="D4" s="1">
        <v>2958465</v>
      </c>
    </row>
    <row r="5" spans="1:4">
      <c r="A5">
        <v>4</v>
      </c>
      <c r="B5" t="s">
        <v>2225</v>
      </c>
      <c r="C5" s="1">
        <v>40179</v>
      </c>
      <c r="D5" s="1">
        <v>2958465</v>
      </c>
    </row>
    <row r="6" spans="1:4">
      <c r="A6">
        <v>5</v>
      </c>
      <c r="B6" t="s">
        <v>39765</v>
      </c>
      <c r="C6" s="1">
        <v>40179</v>
      </c>
      <c r="D6" s="1">
        <v>2958465</v>
      </c>
    </row>
    <row r="7" spans="1:4">
      <c r="A7">
        <v>6</v>
      </c>
      <c r="B7" t="s">
        <v>39766</v>
      </c>
      <c r="C7" s="1">
        <v>40179</v>
      </c>
      <c r="D7" s="1">
        <v>2958465</v>
      </c>
    </row>
    <row r="8" spans="1:4">
      <c r="A8">
        <v>7</v>
      </c>
      <c r="B8" t="s">
        <v>39767</v>
      </c>
      <c r="C8" s="1">
        <v>40179</v>
      </c>
      <c r="D8" s="1">
        <v>2958465</v>
      </c>
    </row>
    <row r="9" spans="1:4">
      <c r="A9">
        <v>8</v>
      </c>
      <c r="B9" t="s">
        <v>147</v>
      </c>
      <c r="C9" s="1">
        <v>40179</v>
      </c>
      <c r="D9" s="1">
        <v>2958465</v>
      </c>
    </row>
    <row r="10" spans="1:4">
      <c r="A10">
        <v>11</v>
      </c>
      <c r="B10" t="s">
        <v>2210</v>
      </c>
      <c r="C10" s="1">
        <v>40179</v>
      </c>
      <c r="D10" s="1">
        <v>2958465</v>
      </c>
    </row>
    <row r="11" spans="1:4">
      <c r="A11">
        <v>12</v>
      </c>
      <c r="B11" t="s">
        <v>39768</v>
      </c>
      <c r="C11" s="1">
        <v>40179</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7"/>
  <sheetViews>
    <sheetView workbookViewId="0"/>
  </sheetViews>
  <sheetFormatPr defaultColWidth="9" defaultRowHeight="12.75"/>
  <cols>
    <col min="1" max="1" width="19.42578125" bestFit="1" customWidth="1"/>
    <col min="2" max="2" width="24.85546875" bestFit="1" customWidth="1"/>
    <col min="3" max="4" width="15.140625" bestFit="1" customWidth="1"/>
  </cols>
  <sheetData>
    <row r="1" spans="1:4" s="54" customFormat="1">
      <c r="A1" s="54" t="s">
        <v>39769</v>
      </c>
      <c r="B1" s="54" t="s">
        <v>39770</v>
      </c>
      <c r="C1" s="55" t="s">
        <v>0</v>
      </c>
      <c r="D1" s="55" t="s">
        <v>1</v>
      </c>
    </row>
    <row r="2" spans="1:4">
      <c r="A2">
        <v>-2</v>
      </c>
      <c r="B2" t="s">
        <v>2</v>
      </c>
      <c r="C2" s="1"/>
      <c r="D2" s="1"/>
    </row>
    <row r="3" spans="1:4">
      <c r="A3">
        <v>-1</v>
      </c>
      <c r="B3" t="s">
        <v>3</v>
      </c>
      <c r="C3" s="1"/>
      <c r="D3" s="1"/>
    </row>
    <row r="4" spans="1:4">
      <c r="A4">
        <v>1</v>
      </c>
      <c r="B4" t="s">
        <v>1872</v>
      </c>
      <c r="C4" s="1">
        <v>36161</v>
      </c>
      <c r="D4" s="1">
        <v>2958465</v>
      </c>
    </row>
    <row r="5" spans="1:4">
      <c r="A5">
        <v>2</v>
      </c>
      <c r="B5" t="s">
        <v>327</v>
      </c>
      <c r="C5" s="1">
        <v>36161</v>
      </c>
      <c r="D5" s="1">
        <v>2958465</v>
      </c>
    </row>
    <row r="6" spans="1:4">
      <c r="A6">
        <v>4</v>
      </c>
      <c r="B6" t="s">
        <v>39771</v>
      </c>
      <c r="C6" s="1">
        <v>36161</v>
      </c>
      <c r="D6" s="1">
        <v>2958465</v>
      </c>
    </row>
    <row r="7" spans="1:4">
      <c r="A7">
        <v>99</v>
      </c>
      <c r="B7" t="s">
        <v>133</v>
      </c>
      <c r="C7" s="1">
        <v>36161</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8"/>
  <sheetViews>
    <sheetView workbookViewId="0">
      <selection activeCell="A13" sqref="A13"/>
    </sheetView>
  </sheetViews>
  <sheetFormatPr defaultColWidth="9" defaultRowHeight="12.75"/>
  <cols>
    <col min="1" max="1" width="10.85546875" bestFit="1" customWidth="1"/>
    <col min="2" max="2" width="21.42578125" bestFit="1" customWidth="1"/>
    <col min="3" max="4" width="15.42578125" bestFit="1" customWidth="1"/>
  </cols>
  <sheetData>
    <row r="1" spans="1:4" s="54" customFormat="1">
      <c r="A1" s="54" t="s">
        <v>41053</v>
      </c>
      <c r="B1" s="54" t="s">
        <v>41054</v>
      </c>
      <c r="C1" s="54" t="s">
        <v>0</v>
      </c>
      <c r="D1" s="54" t="s">
        <v>1</v>
      </c>
    </row>
    <row r="2" spans="1:4">
      <c r="A2">
        <v>0</v>
      </c>
      <c r="B2" t="s">
        <v>133</v>
      </c>
      <c r="C2" s="1">
        <v>40179</v>
      </c>
      <c r="D2" s="1">
        <v>2958465</v>
      </c>
    </row>
    <row r="3" spans="1:4">
      <c r="A3">
        <v>1</v>
      </c>
      <c r="B3" t="s">
        <v>134</v>
      </c>
      <c r="C3" s="1">
        <v>40179</v>
      </c>
      <c r="D3" s="1">
        <v>2958465</v>
      </c>
    </row>
    <row r="4" spans="1:4">
      <c r="A4">
        <v>2</v>
      </c>
      <c r="B4" t="s">
        <v>4543</v>
      </c>
      <c r="C4" s="1">
        <v>40179</v>
      </c>
      <c r="D4" s="1">
        <v>2958465</v>
      </c>
    </row>
    <row r="5" spans="1:4">
      <c r="A5">
        <v>3</v>
      </c>
      <c r="B5" t="s">
        <v>4544</v>
      </c>
      <c r="C5" s="1">
        <v>40179</v>
      </c>
      <c r="D5" s="1">
        <v>2958465</v>
      </c>
    </row>
    <row r="6" spans="1:4">
      <c r="A6">
        <v>4</v>
      </c>
      <c r="B6" t="s">
        <v>4545</v>
      </c>
      <c r="C6" s="1">
        <v>40179</v>
      </c>
      <c r="D6" s="1">
        <v>2958465</v>
      </c>
    </row>
    <row r="7" spans="1:4">
      <c r="A7">
        <v>7</v>
      </c>
      <c r="B7" t="s">
        <v>4546</v>
      </c>
      <c r="C7" s="1">
        <v>40179</v>
      </c>
      <c r="D7" s="1">
        <v>2958465</v>
      </c>
    </row>
    <row r="8" spans="1:4">
      <c r="A8">
        <v>8</v>
      </c>
      <c r="B8" t="s">
        <v>4547</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C409-4DF2-1F42-A19C-0CC0B429B95F}">
  <dimension ref="A1:E12"/>
  <sheetViews>
    <sheetView workbookViewId="0">
      <selection activeCell="G17" sqref="G17"/>
    </sheetView>
  </sheetViews>
  <sheetFormatPr defaultColWidth="11.42578125" defaultRowHeight="12.75"/>
  <cols>
    <col min="1" max="1" width="32" customWidth="1"/>
    <col min="2" max="2" width="30.42578125" customWidth="1"/>
  </cols>
  <sheetData>
    <row r="1" spans="1:5" ht="15.75">
      <c r="A1" s="88" t="s">
        <v>41615</v>
      </c>
      <c r="B1" s="88" t="s">
        <v>41616</v>
      </c>
      <c r="C1" s="88" t="s">
        <v>0</v>
      </c>
      <c r="D1" s="88" t="s">
        <v>1</v>
      </c>
      <c r="E1" s="68"/>
    </row>
    <row r="2" spans="1:5" ht="15">
      <c r="A2" s="73">
        <v>-2</v>
      </c>
      <c r="B2" s="73" t="s">
        <v>2</v>
      </c>
      <c r="C2" s="91">
        <v>45017</v>
      </c>
      <c r="D2" s="91">
        <v>73050</v>
      </c>
      <c r="E2" s="67"/>
    </row>
    <row r="3" spans="1:5" ht="15">
      <c r="A3" s="73">
        <v>-1</v>
      </c>
      <c r="B3" s="73" t="s">
        <v>3</v>
      </c>
      <c r="C3" s="91">
        <v>45017</v>
      </c>
      <c r="D3" s="91">
        <v>73050</v>
      </c>
      <c r="E3" s="67"/>
    </row>
    <row r="4" spans="1:5" ht="15">
      <c r="A4" s="73">
        <v>0</v>
      </c>
      <c r="B4" s="73" t="s">
        <v>41612</v>
      </c>
      <c r="C4" s="91">
        <v>45017</v>
      </c>
      <c r="D4" s="91">
        <v>73050</v>
      </c>
      <c r="E4" s="67"/>
    </row>
    <row r="5" spans="1:5" ht="15">
      <c r="A5" s="92">
        <v>1</v>
      </c>
      <c r="B5" s="92" t="s">
        <v>41613</v>
      </c>
      <c r="C5" s="91">
        <v>45017</v>
      </c>
      <c r="D5" s="91">
        <v>73050</v>
      </c>
      <c r="E5" s="67"/>
    </row>
    <row r="6" spans="1:5" ht="15">
      <c r="A6" s="92">
        <v>2</v>
      </c>
      <c r="B6" s="92" t="s">
        <v>41614</v>
      </c>
      <c r="C6" s="91">
        <v>45017</v>
      </c>
      <c r="D6" s="91">
        <v>73050</v>
      </c>
      <c r="E6" s="67"/>
    </row>
    <row r="7" spans="1:5" ht="15">
      <c r="A7" s="92">
        <v>3</v>
      </c>
      <c r="B7" s="92" t="s">
        <v>41636</v>
      </c>
      <c r="C7" s="91">
        <v>45017</v>
      </c>
      <c r="D7" s="91">
        <v>73050</v>
      </c>
    </row>
    <row r="8" spans="1:5" ht="15">
      <c r="A8" s="92">
        <v>4</v>
      </c>
      <c r="B8" s="92" t="s">
        <v>41637</v>
      </c>
      <c r="C8" s="91">
        <v>45017</v>
      </c>
      <c r="D8" s="91">
        <v>73050</v>
      </c>
    </row>
    <row r="9" spans="1:5" ht="15">
      <c r="A9" s="92">
        <v>5</v>
      </c>
      <c r="B9" s="92" t="s">
        <v>41638</v>
      </c>
      <c r="C9" s="91">
        <v>45017</v>
      </c>
      <c r="D9" s="91">
        <v>73050</v>
      </c>
    </row>
    <row r="10" spans="1:5" ht="15">
      <c r="A10" s="92">
        <v>6</v>
      </c>
      <c r="B10" s="92" t="s">
        <v>41639</v>
      </c>
      <c r="C10" s="91">
        <v>45017</v>
      </c>
      <c r="D10" s="91">
        <v>73050</v>
      </c>
    </row>
    <row r="11" spans="1:5" ht="15">
      <c r="A11" s="92">
        <v>94</v>
      </c>
      <c r="B11" s="92" t="s">
        <v>41640</v>
      </c>
      <c r="C11" s="91">
        <v>45017</v>
      </c>
      <c r="D11" s="91">
        <v>73050</v>
      </c>
    </row>
    <row r="12" spans="1:5" ht="15">
      <c r="A12" s="92">
        <v>99</v>
      </c>
      <c r="B12" s="92" t="s">
        <v>133</v>
      </c>
      <c r="C12" s="91">
        <v>45017</v>
      </c>
      <c r="D12" s="91">
        <v>73050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6"/>
  <sheetViews>
    <sheetView workbookViewId="0">
      <selection activeCell="E3" sqref="E3"/>
    </sheetView>
  </sheetViews>
  <sheetFormatPr defaultColWidth="9" defaultRowHeight="12.75"/>
  <cols>
    <col min="1" max="1" width="14.85546875" bestFit="1" customWidth="1"/>
    <col min="2" max="2" width="45.42578125" bestFit="1" customWidth="1"/>
    <col min="3" max="4" width="15.140625" bestFit="1" customWidth="1"/>
  </cols>
  <sheetData>
    <row r="1" spans="1:4" s="54" customFormat="1">
      <c r="A1" s="54" t="s">
        <v>4548</v>
      </c>
      <c r="B1" s="54" t="s">
        <v>4549</v>
      </c>
      <c r="C1" s="55" t="s">
        <v>0</v>
      </c>
      <c r="D1" s="55" t="s">
        <v>1</v>
      </c>
    </row>
    <row r="2" spans="1:4">
      <c r="A2">
        <v>1</v>
      </c>
      <c r="B2" t="s">
        <v>4550</v>
      </c>
      <c r="C2" s="1">
        <v>32874</v>
      </c>
      <c r="D2" s="1">
        <v>2958465</v>
      </c>
    </row>
    <row r="3" spans="1:4">
      <c r="A3">
        <v>2</v>
      </c>
      <c r="B3" t="s">
        <v>4551</v>
      </c>
      <c r="C3" s="1">
        <v>32874</v>
      </c>
      <c r="D3" s="1">
        <v>2958465</v>
      </c>
    </row>
    <row r="4" spans="1:4">
      <c r="A4">
        <v>3</v>
      </c>
      <c r="B4" t="s">
        <v>4552</v>
      </c>
      <c r="C4" s="1">
        <v>32874</v>
      </c>
      <c r="D4" s="1">
        <v>2958465</v>
      </c>
    </row>
    <row r="5" spans="1:4">
      <c r="A5">
        <v>8</v>
      </c>
      <c r="B5" t="s">
        <v>4553</v>
      </c>
      <c r="C5" s="1">
        <v>32874</v>
      </c>
      <c r="D5" s="1">
        <v>2958465</v>
      </c>
    </row>
    <row r="6" spans="1:4">
      <c r="A6">
        <v>9</v>
      </c>
      <c r="B6" t="s">
        <v>135</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
  <sheetViews>
    <sheetView workbookViewId="0">
      <selection activeCell="A9" sqref="A9"/>
    </sheetView>
  </sheetViews>
  <sheetFormatPr defaultColWidth="9" defaultRowHeight="12.75"/>
  <cols>
    <col min="1" max="1" width="18.85546875" bestFit="1" customWidth="1"/>
    <col min="2" max="2" width="48.85546875" bestFit="1" customWidth="1"/>
    <col min="3" max="4" width="15.140625" bestFit="1" customWidth="1"/>
  </cols>
  <sheetData>
    <row r="1" spans="1:4" s="54" customFormat="1">
      <c r="A1" s="54" t="s">
        <v>4554</v>
      </c>
      <c r="B1" s="54" t="s">
        <v>4555</v>
      </c>
      <c r="C1" s="55" t="s">
        <v>0</v>
      </c>
      <c r="D1" s="55" t="s">
        <v>1</v>
      </c>
    </row>
    <row r="2" spans="1:4">
      <c r="A2">
        <v>1</v>
      </c>
      <c r="B2" t="s">
        <v>4556</v>
      </c>
      <c r="C2" s="1">
        <v>32874</v>
      </c>
      <c r="D2" s="1">
        <v>2958465</v>
      </c>
    </row>
    <row r="3" spans="1:4">
      <c r="A3">
        <v>2</v>
      </c>
      <c r="B3" t="s">
        <v>4557</v>
      </c>
      <c r="C3" s="1">
        <v>32874</v>
      </c>
      <c r="D3" s="1">
        <v>2958465</v>
      </c>
    </row>
    <row r="4" spans="1:4">
      <c r="A4">
        <v>3</v>
      </c>
      <c r="B4" t="s">
        <v>4558</v>
      </c>
      <c r="C4" s="1">
        <v>32874</v>
      </c>
      <c r="D4" s="1">
        <v>2958465</v>
      </c>
    </row>
    <row r="5" spans="1:4">
      <c r="A5">
        <v>4</v>
      </c>
      <c r="B5" t="s">
        <v>4559</v>
      </c>
      <c r="C5" s="1">
        <v>32874</v>
      </c>
      <c r="D5" s="1">
        <v>2958465</v>
      </c>
    </row>
    <row r="6" spans="1:4">
      <c r="A6">
        <v>5</v>
      </c>
      <c r="B6" t="s">
        <v>4560</v>
      </c>
      <c r="C6" s="1">
        <v>32874</v>
      </c>
      <c r="D6" s="1">
        <v>2958465</v>
      </c>
    </row>
    <row r="7" spans="1:4">
      <c r="A7">
        <v>6</v>
      </c>
      <c r="B7" t="s">
        <v>4561</v>
      </c>
      <c r="C7" s="1">
        <v>32874</v>
      </c>
      <c r="D7" s="1">
        <v>2958465</v>
      </c>
    </row>
    <row r="8" spans="1:4">
      <c r="A8">
        <v>8</v>
      </c>
      <c r="B8" t="s">
        <v>134</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5"/>
  <sheetViews>
    <sheetView workbookViewId="0">
      <selection activeCell="A2" sqref="A2"/>
    </sheetView>
  </sheetViews>
  <sheetFormatPr defaultColWidth="9" defaultRowHeight="12.75"/>
  <cols>
    <col min="1" max="1" width="27.42578125" bestFit="1" customWidth="1"/>
    <col min="2" max="2" width="38.140625" bestFit="1" customWidth="1"/>
    <col min="3" max="4" width="15.42578125" bestFit="1" customWidth="1"/>
  </cols>
  <sheetData>
    <row r="1" spans="1:4" s="54" customFormat="1">
      <c r="A1" s="54" t="s">
        <v>41055</v>
      </c>
      <c r="B1" s="54" t="s">
        <v>41056</v>
      </c>
      <c r="C1" s="54" t="s">
        <v>0</v>
      </c>
      <c r="D1" s="54" t="s">
        <v>1</v>
      </c>
    </row>
    <row r="2" spans="1:4">
      <c r="A2">
        <v>0</v>
      </c>
      <c r="B2" t="s">
        <v>4562</v>
      </c>
      <c r="C2" s="1">
        <v>32874</v>
      </c>
      <c r="D2" s="1">
        <v>2958465</v>
      </c>
    </row>
    <row r="3" spans="1:4">
      <c r="A3">
        <v>1</v>
      </c>
      <c r="B3" t="s">
        <v>4563</v>
      </c>
      <c r="C3" s="1">
        <v>32874</v>
      </c>
      <c r="D3" s="1">
        <v>2958465</v>
      </c>
    </row>
    <row r="4" spans="1:4">
      <c r="A4">
        <v>2</v>
      </c>
      <c r="B4" t="s">
        <v>4564</v>
      </c>
      <c r="C4" s="1">
        <v>32874</v>
      </c>
      <c r="D4" s="1">
        <v>2958465</v>
      </c>
    </row>
    <row r="5" spans="1:4">
      <c r="A5">
        <v>3</v>
      </c>
      <c r="B5" t="s">
        <v>4565</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
  <sheetViews>
    <sheetView workbookViewId="0">
      <selection activeCell="C2" sqref="C2"/>
    </sheetView>
  </sheetViews>
  <sheetFormatPr defaultColWidth="9" defaultRowHeight="12.75"/>
  <cols>
    <col min="1" max="1" width="26.42578125" bestFit="1" customWidth="1"/>
    <col min="2" max="2" width="57.85546875" bestFit="1" customWidth="1"/>
    <col min="3" max="4" width="15.140625" bestFit="1" customWidth="1"/>
  </cols>
  <sheetData>
    <row r="1" spans="1:4" s="54" customFormat="1">
      <c r="A1" s="54" t="s">
        <v>41057</v>
      </c>
      <c r="B1" s="54" t="s">
        <v>41058</v>
      </c>
      <c r="C1" s="54" t="s">
        <v>0</v>
      </c>
      <c r="D1" s="54" t="s">
        <v>1</v>
      </c>
    </row>
    <row r="2" spans="1:4">
      <c r="A2">
        <v>0</v>
      </c>
      <c r="B2" t="s">
        <v>134</v>
      </c>
      <c r="C2" s="1">
        <v>32874</v>
      </c>
      <c r="D2" s="1">
        <v>2958465</v>
      </c>
    </row>
    <row r="3" spans="1:4">
      <c r="A3">
        <v>3</v>
      </c>
      <c r="B3" t="s">
        <v>4566</v>
      </c>
      <c r="C3" s="1">
        <v>32874</v>
      </c>
      <c r="D3" s="1">
        <v>2958465</v>
      </c>
    </row>
    <row r="4" spans="1:4">
      <c r="A4">
        <v>4</v>
      </c>
      <c r="B4" t="s">
        <v>4567</v>
      </c>
      <c r="C4" s="1">
        <v>32874</v>
      </c>
      <c r="D4" s="1">
        <v>2958465</v>
      </c>
    </row>
    <row r="5" spans="1:4">
      <c r="A5">
        <v>5</v>
      </c>
      <c r="B5" t="s">
        <v>4568</v>
      </c>
      <c r="C5" s="1">
        <v>32874</v>
      </c>
      <c r="D5" s="1">
        <v>2958465</v>
      </c>
    </row>
    <row r="6" spans="1:4">
      <c r="A6">
        <v>6</v>
      </c>
      <c r="B6" t="s">
        <v>4569</v>
      </c>
      <c r="C6" s="1">
        <v>32874</v>
      </c>
      <c r="D6" s="1">
        <v>2958465</v>
      </c>
    </row>
    <row r="7" spans="1:4">
      <c r="A7">
        <v>9</v>
      </c>
      <c r="B7" t="s">
        <v>4570</v>
      </c>
      <c r="C7" s="1">
        <v>32874</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
  <sheetViews>
    <sheetView workbookViewId="0">
      <selection activeCell="E3" sqref="E3"/>
    </sheetView>
  </sheetViews>
  <sheetFormatPr defaultColWidth="9" defaultRowHeight="12.75"/>
  <cols>
    <col min="1" max="1" width="19.140625" bestFit="1" customWidth="1"/>
    <col min="2" max="2" width="49.140625" bestFit="1" customWidth="1"/>
    <col min="3" max="4" width="15.140625" bestFit="1" customWidth="1"/>
  </cols>
  <sheetData>
    <row r="1" spans="1:4" s="54" customFormat="1">
      <c r="A1" s="54" t="s">
        <v>41059</v>
      </c>
      <c r="B1" s="54" t="s">
        <v>41060</v>
      </c>
      <c r="C1" s="54" t="s">
        <v>0</v>
      </c>
      <c r="D1" s="54" t="s">
        <v>1</v>
      </c>
    </row>
    <row r="2" spans="1:4">
      <c r="A2">
        <v>0</v>
      </c>
      <c r="B2" t="s">
        <v>136</v>
      </c>
      <c r="C2" s="1">
        <v>32874</v>
      </c>
      <c r="D2" s="1">
        <v>2958465</v>
      </c>
    </row>
    <row r="3" spans="1:4">
      <c r="A3">
        <v>1</v>
      </c>
      <c r="B3" t="s">
        <v>4571</v>
      </c>
      <c r="C3" s="1">
        <v>32874</v>
      </c>
      <c r="D3" s="1">
        <v>2958465</v>
      </c>
    </row>
    <row r="4" spans="1:4">
      <c r="A4">
        <v>2</v>
      </c>
      <c r="B4" t="s">
        <v>4572</v>
      </c>
      <c r="C4" s="1">
        <v>32874</v>
      </c>
      <c r="D4" s="1">
        <v>2958465</v>
      </c>
    </row>
    <row r="5" spans="1:4">
      <c r="A5">
        <v>3</v>
      </c>
      <c r="B5" t="s">
        <v>4573</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33"/>
  <sheetViews>
    <sheetView workbookViewId="0">
      <selection sqref="A1:XFD1"/>
    </sheetView>
  </sheetViews>
  <sheetFormatPr defaultColWidth="9" defaultRowHeight="12.75"/>
  <cols>
    <col min="1" max="1" width="30.42578125" bestFit="1" customWidth="1"/>
    <col min="2" max="2" width="58" bestFit="1" customWidth="1"/>
    <col min="3" max="4" width="15.140625" bestFit="1" customWidth="1"/>
  </cols>
  <sheetData>
    <row r="1" spans="1:4" s="54" customFormat="1">
      <c r="A1" s="54" t="s">
        <v>4574</v>
      </c>
      <c r="B1" s="54" t="s">
        <v>4575</v>
      </c>
      <c r="C1" s="55" t="s">
        <v>0</v>
      </c>
      <c r="D1" s="55" t="s">
        <v>1</v>
      </c>
    </row>
    <row r="2" spans="1:4">
      <c r="A2">
        <v>1</v>
      </c>
      <c r="B2" t="s">
        <v>4576</v>
      </c>
      <c r="C2" s="1">
        <v>32874</v>
      </c>
      <c r="D2" s="1">
        <v>2958465</v>
      </c>
    </row>
    <row r="3" spans="1:4">
      <c r="A3">
        <v>2</v>
      </c>
      <c r="B3" t="s">
        <v>4577</v>
      </c>
      <c r="C3" s="1">
        <v>32874</v>
      </c>
      <c r="D3" s="1">
        <v>2958465</v>
      </c>
    </row>
    <row r="4" spans="1:4">
      <c r="A4">
        <v>5</v>
      </c>
      <c r="B4" t="s">
        <v>4578</v>
      </c>
      <c r="C4" s="1">
        <v>32874</v>
      </c>
      <c r="D4" s="1">
        <v>2958465</v>
      </c>
    </row>
    <row r="5" spans="1:4">
      <c r="A5">
        <v>6</v>
      </c>
      <c r="B5" t="s">
        <v>4579</v>
      </c>
      <c r="C5" s="1">
        <v>32874</v>
      </c>
      <c r="D5" s="1">
        <v>2958465</v>
      </c>
    </row>
    <row r="6" spans="1:4">
      <c r="A6">
        <v>7</v>
      </c>
      <c r="B6" t="s">
        <v>4580</v>
      </c>
      <c r="C6" s="1">
        <v>32874</v>
      </c>
      <c r="D6" s="1">
        <v>2958465</v>
      </c>
    </row>
    <row r="7" spans="1:4">
      <c r="A7">
        <v>8</v>
      </c>
      <c r="B7" t="s">
        <v>4581</v>
      </c>
      <c r="C7" s="1">
        <v>32874</v>
      </c>
      <c r="D7" s="1">
        <v>2958465</v>
      </c>
    </row>
    <row r="8" spans="1:4">
      <c r="A8">
        <v>101</v>
      </c>
      <c r="B8" t="s">
        <v>4582</v>
      </c>
      <c r="C8" s="1">
        <v>32874</v>
      </c>
      <c r="D8" s="1">
        <v>2958465</v>
      </c>
    </row>
    <row r="9" spans="1:4">
      <c r="A9">
        <v>102</v>
      </c>
      <c r="B9" t="s">
        <v>4583</v>
      </c>
      <c r="C9" s="1">
        <v>32874</v>
      </c>
      <c r="D9" s="1">
        <v>2958465</v>
      </c>
    </row>
    <row r="10" spans="1:4">
      <c r="A10">
        <v>103</v>
      </c>
      <c r="B10" t="s">
        <v>4584</v>
      </c>
      <c r="C10" s="1">
        <v>32874</v>
      </c>
      <c r="D10" s="1">
        <v>2958465</v>
      </c>
    </row>
    <row r="11" spans="1:4">
      <c r="A11">
        <v>104</v>
      </c>
      <c r="B11" t="s">
        <v>4585</v>
      </c>
      <c r="C11" s="1">
        <v>32874</v>
      </c>
      <c r="D11" s="1">
        <v>2958465</v>
      </c>
    </row>
    <row r="12" spans="1:4">
      <c r="A12">
        <v>105</v>
      </c>
      <c r="B12" t="s">
        <v>4586</v>
      </c>
      <c r="C12" s="1">
        <v>32874</v>
      </c>
      <c r="D12" s="1">
        <v>2958465</v>
      </c>
    </row>
    <row r="13" spans="1:4">
      <c r="A13">
        <v>106</v>
      </c>
      <c r="B13" t="s">
        <v>4587</v>
      </c>
      <c r="C13" s="1">
        <v>32874</v>
      </c>
      <c r="D13" s="1">
        <v>2958465</v>
      </c>
    </row>
    <row r="14" spans="1:4">
      <c r="A14">
        <v>107</v>
      </c>
      <c r="B14" t="s">
        <v>4588</v>
      </c>
      <c r="C14" s="1">
        <v>32874</v>
      </c>
      <c r="D14" s="1">
        <v>2958465</v>
      </c>
    </row>
    <row r="15" spans="1:4">
      <c r="A15">
        <v>108</v>
      </c>
      <c r="B15" t="s">
        <v>4589</v>
      </c>
      <c r="C15" s="1">
        <v>32874</v>
      </c>
      <c r="D15" s="1">
        <v>2958465</v>
      </c>
    </row>
    <row r="16" spans="1:4">
      <c r="A16">
        <v>109</v>
      </c>
      <c r="B16" t="s">
        <v>4590</v>
      </c>
      <c r="C16" s="1">
        <v>32874</v>
      </c>
      <c r="D16" s="1">
        <v>2958465</v>
      </c>
    </row>
    <row r="17" spans="1:4">
      <c r="A17">
        <v>110</v>
      </c>
      <c r="B17" t="s">
        <v>4591</v>
      </c>
      <c r="C17" s="1">
        <v>32874</v>
      </c>
      <c r="D17" s="1">
        <v>2958465</v>
      </c>
    </row>
    <row r="18" spans="1:4">
      <c r="A18">
        <v>111</v>
      </c>
      <c r="B18" t="s">
        <v>4592</v>
      </c>
      <c r="C18" s="1">
        <v>32874</v>
      </c>
      <c r="D18" s="1">
        <v>2958465</v>
      </c>
    </row>
    <row r="19" spans="1:4">
      <c r="A19">
        <v>112</v>
      </c>
      <c r="B19" t="s">
        <v>4593</v>
      </c>
      <c r="C19" s="1">
        <v>32874</v>
      </c>
      <c r="D19" s="1">
        <v>2958465</v>
      </c>
    </row>
    <row r="20" spans="1:4">
      <c r="A20">
        <v>113</v>
      </c>
      <c r="B20" t="s">
        <v>4594</v>
      </c>
      <c r="C20" s="1">
        <v>32874</v>
      </c>
      <c r="D20" s="1">
        <v>2958465</v>
      </c>
    </row>
    <row r="21" spans="1:4">
      <c r="A21">
        <v>114</v>
      </c>
      <c r="B21" t="s">
        <v>4595</v>
      </c>
      <c r="C21" s="1">
        <v>32874</v>
      </c>
      <c r="D21" s="1">
        <v>2958465</v>
      </c>
    </row>
    <row r="22" spans="1:4">
      <c r="A22">
        <v>115</v>
      </c>
      <c r="B22" t="s">
        <v>4596</v>
      </c>
      <c r="C22" s="1">
        <v>32874</v>
      </c>
      <c r="D22" s="1">
        <v>2958465</v>
      </c>
    </row>
    <row r="23" spans="1:4">
      <c r="A23">
        <v>116</v>
      </c>
      <c r="B23" t="s">
        <v>4597</v>
      </c>
      <c r="C23" s="1">
        <v>32874</v>
      </c>
      <c r="D23" s="1">
        <v>2958465</v>
      </c>
    </row>
    <row r="24" spans="1:4">
      <c r="A24">
        <v>117</v>
      </c>
      <c r="B24" t="s">
        <v>4598</v>
      </c>
      <c r="C24" s="1">
        <v>32874</v>
      </c>
      <c r="D24" s="1">
        <v>2958465</v>
      </c>
    </row>
    <row r="25" spans="1:4">
      <c r="A25">
        <v>118</v>
      </c>
      <c r="B25" t="s">
        <v>4599</v>
      </c>
      <c r="C25" s="1">
        <v>32874</v>
      </c>
      <c r="D25" s="1">
        <v>2958465</v>
      </c>
    </row>
    <row r="26" spans="1:4">
      <c r="A26">
        <v>119</v>
      </c>
      <c r="B26" t="s">
        <v>4600</v>
      </c>
      <c r="C26" s="1">
        <v>32874</v>
      </c>
      <c r="D26" s="1">
        <v>2958465</v>
      </c>
    </row>
    <row r="27" spans="1:4">
      <c r="A27">
        <v>120</v>
      </c>
      <c r="B27" t="s">
        <v>4601</v>
      </c>
      <c r="C27" s="1">
        <v>32874</v>
      </c>
      <c r="D27" s="1">
        <v>2958465</v>
      </c>
    </row>
    <row r="28" spans="1:4">
      <c r="A28">
        <v>121</v>
      </c>
      <c r="B28" t="s">
        <v>4602</v>
      </c>
      <c r="C28" s="1">
        <v>32874</v>
      </c>
      <c r="D28" s="1">
        <v>2958465</v>
      </c>
    </row>
    <row r="29" spans="1:4">
      <c r="A29">
        <v>122</v>
      </c>
      <c r="B29" t="s">
        <v>4603</v>
      </c>
      <c r="C29" s="1">
        <v>32874</v>
      </c>
      <c r="D29" s="1">
        <v>2958465</v>
      </c>
    </row>
    <row r="30" spans="1:4">
      <c r="A30">
        <v>123</v>
      </c>
      <c r="B30" t="s">
        <v>4604</v>
      </c>
      <c r="C30" s="1">
        <v>32874</v>
      </c>
      <c r="D30" s="1">
        <v>2958465</v>
      </c>
    </row>
    <row r="31" spans="1:4">
      <c r="A31">
        <v>124</v>
      </c>
      <c r="B31" t="s">
        <v>4605</v>
      </c>
      <c r="C31" s="1">
        <v>32874</v>
      </c>
      <c r="D31" s="1">
        <v>2958465</v>
      </c>
    </row>
    <row r="32" spans="1:4">
      <c r="A32">
        <v>125</v>
      </c>
      <c r="B32" t="s">
        <v>4606</v>
      </c>
      <c r="C32" s="1">
        <v>32874</v>
      </c>
      <c r="D32" s="1">
        <v>2958465</v>
      </c>
    </row>
    <row r="33" spans="1:4">
      <c r="A33">
        <v>126</v>
      </c>
      <c r="B33" t="s">
        <v>4607</v>
      </c>
      <c r="C33" s="1">
        <v>32874</v>
      </c>
      <c r="D3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192"/>
  <sheetViews>
    <sheetView tabSelected="1" topLeftCell="A170" zoomScaleNormal="100" workbookViewId="0">
      <selection activeCell="A184" sqref="A184"/>
    </sheetView>
  </sheetViews>
  <sheetFormatPr defaultColWidth="9.140625" defaultRowHeight="15"/>
  <cols>
    <col min="1" max="1" width="36.42578125" style="27" customWidth="1"/>
    <col min="2" max="2" width="38.140625" style="27" customWidth="1"/>
    <col min="3" max="4" width="12.140625" style="27" hidden="1" customWidth="1"/>
    <col min="5" max="5" width="18.42578125" style="27" customWidth="1"/>
    <col min="6" max="6" width="18.42578125" style="20" customWidth="1"/>
    <col min="7" max="7" width="13.85546875" style="28" customWidth="1"/>
    <col min="8" max="8" width="51" style="20" customWidth="1"/>
    <col min="9" max="9" width="18.42578125" style="28" customWidth="1"/>
    <col min="10" max="10" width="29.42578125" style="20" customWidth="1"/>
    <col min="11" max="11" width="50.140625" style="20" customWidth="1"/>
    <col min="12" max="12" width="105.140625" style="20" customWidth="1"/>
    <col min="13" max="1025" width="11.42578125" style="12" customWidth="1"/>
    <col min="1026" max="16384" width="9.140625" style="12"/>
  </cols>
  <sheetData>
    <row r="2" spans="1:12" s="14" customFormat="1" ht="20.25">
      <c r="A2" s="96" t="s">
        <v>39779</v>
      </c>
      <c r="B2" s="96"/>
      <c r="C2" s="96"/>
      <c r="D2" s="96"/>
      <c r="E2" s="96"/>
      <c r="F2" s="96"/>
      <c r="G2" s="96"/>
      <c r="H2" s="96"/>
      <c r="I2" s="96"/>
      <c r="J2" s="96"/>
      <c r="K2" s="96"/>
      <c r="L2" s="13"/>
    </row>
    <row r="3" spans="1:12" ht="20.25">
      <c r="A3" s="13"/>
      <c r="B3" s="15"/>
      <c r="C3" s="15"/>
      <c r="D3" s="15"/>
      <c r="E3" s="15"/>
      <c r="F3" s="15"/>
      <c r="G3" s="15"/>
      <c r="H3" s="15"/>
      <c r="I3" s="16"/>
      <c r="J3" s="50"/>
      <c r="K3" s="15"/>
      <c r="L3" s="15"/>
    </row>
    <row r="4" spans="1:12" ht="18">
      <c r="A4" s="17" t="s">
        <v>39780</v>
      </c>
      <c r="B4" s="18"/>
      <c r="C4" s="18"/>
      <c r="D4" s="18"/>
      <c r="E4" s="18"/>
      <c r="F4" s="18"/>
      <c r="G4" s="19"/>
      <c r="H4" s="18"/>
      <c r="I4" s="19"/>
      <c r="J4" s="18"/>
      <c r="K4" s="18"/>
      <c r="L4" s="18"/>
    </row>
    <row r="5" spans="1:12">
      <c r="A5" s="20"/>
      <c r="B5" s="18"/>
      <c r="C5" s="18"/>
      <c r="D5" s="18"/>
      <c r="E5" s="18"/>
      <c r="F5" s="18"/>
      <c r="G5" s="19"/>
      <c r="H5" s="18"/>
      <c r="I5" s="19"/>
      <c r="J5" s="18"/>
      <c r="K5" s="18"/>
      <c r="L5" s="18"/>
    </row>
    <row r="6" spans="1:12">
      <c r="A6" s="20"/>
      <c r="B6" s="18"/>
      <c r="C6" s="18"/>
      <c r="D6" s="18"/>
      <c r="E6" s="18"/>
      <c r="F6" s="18"/>
      <c r="G6" s="19"/>
      <c r="H6" s="18"/>
      <c r="I6" s="19"/>
      <c r="J6" s="18"/>
      <c r="K6" s="18"/>
      <c r="L6" s="18"/>
    </row>
    <row r="7" spans="1:12" s="19" customFormat="1" ht="105">
      <c r="A7" s="21" t="s">
        <v>39781</v>
      </c>
      <c r="B7" s="22" t="s">
        <v>39782</v>
      </c>
      <c r="C7" s="21" t="s">
        <v>39783</v>
      </c>
      <c r="D7" s="21" t="s">
        <v>39784</v>
      </c>
      <c r="E7" s="21" t="s">
        <v>39785</v>
      </c>
      <c r="F7" s="21" t="s">
        <v>39786</v>
      </c>
      <c r="G7" s="21" t="s">
        <v>39787</v>
      </c>
      <c r="H7" s="21" t="s">
        <v>39788</v>
      </c>
      <c r="I7" s="21" t="s">
        <v>39789</v>
      </c>
      <c r="J7" s="21" t="s">
        <v>39790</v>
      </c>
      <c r="K7" s="21" t="s">
        <v>39791</v>
      </c>
      <c r="L7" s="21" t="s">
        <v>39792</v>
      </c>
    </row>
    <row r="8" spans="1:12" s="19" customFormat="1" ht="20.25" customHeight="1">
      <c r="A8" s="23"/>
      <c r="B8" s="24" t="s">
        <v>39793</v>
      </c>
      <c r="C8" s="25"/>
      <c r="D8" s="25"/>
      <c r="E8" s="25"/>
      <c r="F8" s="26"/>
      <c r="G8" s="25"/>
      <c r="H8" s="26"/>
      <c r="I8" s="25"/>
      <c r="J8" s="26"/>
      <c r="K8" s="26"/>
      <c r="L8" s="20"/>
    </row>
    <row r="9" spans="1:12" ht="45">
      <c r="A9" s="27" t="s">
        <v>39794</v>
      </c>
      <c r="B9" s="23" t="s">
        <v>39795</v>
      </c>
      <c r="E9" s="20" t="s">
        <v>39796</v>
      </c>
      <c r="F9" s="20" t="s">
        <v>39797</v>
      </c>
      <c r="H9" s="29" t="s">
        <v>39798</v>
      </c>
      <c r="I9" s="30" t="s">
        <v>39799</v>
      </c>
      <c r="J9" s="12"/>
      <c r="L9" s="20" t="s">
        <v>39800</v>
      </c>
    </row>
    <row r="10" spans="1:12" ht="45">
      <c r="A10" s="29" t="s">
        <v>39801</v>
      </c>
      <c r="B10" s="23" t="s">
        <v>39802</v>
      </c>
      <c r="E10" s="20" t="s">
        <v>39803</v>
      </c>
      <c r="F10" s="20" t="s">
        <v>39804</v>
      </c>
      <c r="G10" s="28">
        <v>1</v>
      </c>
      <c r="H10" s="29" t="s">
        <v>39805</v>
      </c>
      <c r="I10" s="30" t="s">
        <v>39799</v>
      </c>
      <c r="J10" s="52" t="str">
        <f t="shared" ref="J10:J16" si="0">HYPERLINK("#'YES_NO_CHOICE_LKP'!A1","YES_NO_CHOICE_LKP")</f>
        <v>YES_NO_CHOICE_LKP</v>
      </c>
      <c r="L10" s="20" t="s">
        <v>39806</v>
      </c>
    </row>
    <row r="11" spans="1:12">
      <c r="A11" s="29" t="s">
        <v>39807</v>
      </c>
      <c r="B11" s="23" t="s">
        <v>39808</v>
      </c>
      <c r="E11" s="20" t="s">
        <v>39803</v>
      </c>
      <c r="F11" s="20" t="s">
        <v>39804</v>
      </c>
      <c r="G11" s="28">
        <v>1</v>
      </c>
      <c r="H11" s="29" t="s">
        <v>39809</v>
      </c>
      <c r="I11" s="30" t="s">
        <v>39799</v>
      </c>
      <c r="J11" s="52" t="str">
        <f t="shared" si="0"/>
        <v>YES_NO_CHOICE_LKP</v>
      </c>
      <c r="L11" s="20" t="s">
        <v>39810</v>
      </c>
    </row>
    <row r="12" spans="1:12" ht="45">
      <c r="A12" s="29" t="s">
        <v>39811</v>
      </c>
      <c r="B12" s="23" t="s">
        <v>39812</v>
      </c>
      <c r="E12" s="20" t="s">
        <v>39803</v>
      </c>
      <c r="F12" s="20" t="s">
        <v>39804</v>
      </c>
      <c r="G12" s="28">
        <v>1</v>
      </c>
      <c r="H12" s="29" t="s">
        <v>39813</v>
      </c>
      <c r="I12" s="30" t="s">
        <v>39799</v>
      </c>
      <c r="J12" s="52" t="str">
        <f t="shared" si="0"/>
        <v>YES_NO_CHOICE_LKP</v>
      </c>
      <c r="L12" s="20" t="s">
        <v>39814</v>
      </c>
    </row>
    <row r="13" spans="1:12" ht="45">
      <c r="A13" s="29" t="s">
        <v>39815</v>
      </c>
      <c r="B13" s="23" t="s">
        <v>39816</v>
      </c>
      <c r="E13" s="20" t="s">
        <v>39803</v>
      </c>
      <c r="F13" s="20" t="s">
        <v>39804</v>
      </c>
      <c r="G13" s="28">
        <v>1</v>
      </c>
      <c r="H13" s="29" t="s">
        <v>39817</v>
      </c>
      <c r="I13" s="30" t="s">
        <v>39799</v>
      </c>
      <c r="J13" s="52" t="str">
        <f t="shared" si="0"/>
        <v>YES_NO_CHOICE_LKP</v>
      </c>
      <c r="L13" s="20" t="s">
        <v>39818</v>
      </c>
    </row>
    <row r="14" spans="1:12" ht="30">
      <c r="A14" s="29" t="s">
        <v>39819</v>
      </c>
      <c r="B14" s="23" t="s">
        <v>39820</v>
      </c>
      <c r="E14" s="20" t="s">
        <v>39803</v>
      </c>
      <c r="F14" s="20" t="s">
        <v>39804</v>
      </c>
      <c r="G14" s="28">
        <v>1</v>
      </c>
      <c r="H14" s="29" t="s">
        <v>39821</v>
      </c>
      <c r="I14" s="30" t="s">
        <v>39799</v>
      </c>
      <c r="J14" s="52" t="str">
        <f t="shared" si="0"/>
        <v>YES_NO_CHOICE_LKP</v>
      </c>
      <c r="L14" s="20" t="s">
        <v>39822</v>
      </c>
    </row>
    <row r="15" spans="1:12">
      <c r="A15" s="29" t="s">
        <v>39823</v>
      </c>
      <c r="B15" s="23" t="s">
        <v>39824</v>
      </c>
      <c r="E15" s="20" t="s">
        <v>39803</v>
      </c>
      <c r="F15" s="20" t="s">
        <v>39804</v>
      </c>
      <c r="G15" s="28">
        <v>1</v>
      </c>
      <c r="H15" s="29" t="s">
        <v>39825</v>
      </c>
      <c r="I15" s="30" t="s">
        <v>39799</v>
      </c>
      <c r="J15" s="52" t="str">
        <f t="shared" si="0"/>
        <v>YES_NO_CHOICE_LKP</v>
      </c>
      <c r="L15" s="20" t="s">
        <v>39826</v>
      </c>
    </row>
    <row r="16" spans="1:12" ht="45">
      <c r="A16" s="29" t="s">
        <v>39827</v>
      </c>
      <c r="B16" s="23" t="s">
        <v>39828</v>
      </c>
      <c r="E16" s="20" t="s">
        <v>39803</v>
      </c>
      <c r="F16" s="20" t="s">
        <v>39804</v>
      </c>
      <c r="G16" s="28">
        <v>3</v>
      </c>
      <c r="H16" s="26" t="s">
        <v>39829</v>
      </c>
      <c r="I16" s="30" t="s">
        <v>39799</v>
      </c>
      <c r="J16" s="52" t="str">
        <f t="shared" si="0"/>
        <v>YES_NO_CHOICE_LKP</v>
      </c>
      <c r="L16" s="20" t="s">
        <v>39830</v>
      </c>
    </row>
    <row r="17" spans="1:12">
      <c r="A17" s="26" t="s">
        <v>41554</v>
      </c>
      <c r="B17" s="30" t="s">
        <v>39831</v>
      </c>
      <c r="C17" s="31"/>
      <c r="D17" s="20"/>
      <c r="E17" s="20" t="s">
        <v>39832</v>
      </c>
      <c r="H17" s="26" t="s">
        <v>39833</v>
      </c>
      <c r="I17" s="30" t="s">
        <v>39834</v>
      </c>
      <c r="J17" s="52"/>
      <c r="L17" s="20" t="s">
        <v>39835</v>
      </c>
    </row>
    <row r="18" spans="1:12">
      <c r="A18" s="29" t="s">
        <v>39836</v>
      </c>
      <c r="B18" s="23" t="s">
        <v>39837</v>
      </c>
      <c r="E18" s="20" t="s">
        <v>391</v>
      </c>
      <c r="F18" s="20" t="s">
        <v>39804</v>
      </c>
      <c r="G18" s="28">
        <v>8</v>
      </c>
      <c r="H18" s="29" t="s">
        <v>39838</v>
      </c>
      <c r="I18" s="30" t="s">
        <v>39799</v>
      </c>
      <c r="J18" s="12"/>
      <c r="K18" s="18" t="s">
        <v>39839</v>
      </c>
      <c r="L18" s="20" t="s">
        <v>39840</v>
      </c>
    </row>
    <row r="19" spans="1:12">
      <c r="A19" s="29" t="s">
        <v>39841</v>
      </c>
      <c r="B19" s="23" t="s">
        <v>39842</v>
      </c>
      <c r="E19" s="27" t="s">
        <v>39843</v>
      </c>
      <c r="F19" s="20" t="s">
        <v>39804</v>
      </c>
      <c r="G19" s="28">
        <v>20</v>
      </c>
      <c r="H19" s="26" t="s">
        <v>39844</v>
      </c>
      <c r="I19" s="30" t="s">
        <v>39799</v>
      </c>
      <c r="L19" s="20" t="s">
        <v>39845</v>
      </c>
    </row>
    <row r="20" spans="1:12">
      <c r="A20" s="29" t="s">
        <v>39846</v>
      </c>
      <c r="B20" s="23" t="s">
        <v>39847</v>
      </c>
      <c r="E20" s="27" t="s">
        <v>39843</v>
      </c>
      <c r="F20" s="20" t="s">
        <v>39804</v>
      </c>
      <c r="G20" s="28">
        <v>20</v>
      </c>
      <c r="H20" s="26" t="s">
        <v>39848</v>
      </c>
      <c r="I20" s="30" t="s">
        <v>39799</v>
      </c>
      <c r="L20" s="20" t="s">
        <v>39849</v>
      </c>
    </row>
    <row r="21" spans="1:12" ht="30">
      <c r="A21" s="29" t="s">
        <v>39850</v>
      </c>
      <c r="B21" s="23" t="s">
        <v>39851</v>
      </c>
      <c r="C21" s="27" t="s">
        <v>39852</v>
      </c>
      <c r="E21" s="20" t="s">
        <v>39796</v>
      </c>
      <c r="F21" s="20" t="s">
        <v>39797</v>
      </c>
      <c r="H21" s="29" t="s">
        <v>39853</v>
      </c>
      <c r="I21" s="30" t="s">
        <v>39799</v>
      </c>
      <c r="J21" s="52" t="str">
        <f>HYPERLINK("#'CNTY_LKP'!A1","CNTY_LKP")</f>
        <v>CNTY_LKP</v>
      </c>
      <c r="K21" s="12" t="s">
        <v>39854</v>
      </c>
      <c r="L21" s="20" t="s">
        <v>39855</v>
      </c>
    </row>
    <row r="22" spans="1:12" ht="30">
      <c r="A22" s="29" t="s">
        <v>41555</v>
      </c>
      <c r="B22" s="23" t="s">
        <v>39856</v>
      </c>
      <c r="C22" s="27" t="s">
        <v>39852</v>
      </c>
      <c r="E22" s="20" t="s">
        <v>39796</v>
      </c>
      <c r="F22" s="20" t="s">
        <v>39797</v>
      </c>
      <c r="H22" s="29" t="s">
        <v>39857</v>
      </c>
      <c r="I22" s="30" t="s">
        <v>39799</v>
      </c>
      <c r="J22" s="52" t="str">
        <f>HYPERLINK("#'CITY_LKP'!A1","CITY_LKP")</f>
        <v>CITY_LKP</v>
      </c>
      <c r="K22" s="12" t="s">
        <v>39858</v>
      </c>
      <c r="L22" s="20" t="s">
        <v>39859</v>
      </c>
    </row>
    <row r="23" spans="1:12" ht="45">
      <c r="A23" s="29" t="s">
        <v>39860</v>
      </c>
      <c r="B23" s="23" t="s">
        <v>39861</v>
      </c>
      <c r="C23" s="27" t="s">
        <v>39852</v>
      </c>
      <c r="E23" s="20" t="s">
        <v>39803</v>
      </c>
      <c r="F23" s="20" t="s">
        <v>39804</v>
      </c>
      <c r="G23" s="28">
        <v>1</v>
      </c>
      <c r="H23" s="29" t="s">
        <v>39862</v>
      </c>
      <c r="I23" s="30" t="s">
        <v>39799</v>
      </c>
      <c r="J23" s="52" t="str">
        <f>HYPERLINK("#'YES_NO_CHOICE_LKP'!A1","YES_NO_CHOICE_LKP")</f>
        <v>YES_NO_CHOICE_LKP</v>
      </c>
      <c r="L23" s="20" t="s">
        <v>39863</v>
      </c>
    </row>
    <row r="24" spans="1:12" ht="30">
      <c r="A24" s="29" t="s">
        <v>39864</v>
      </c>
      <c r="B24" s="23" t="s">
        <v>39865</v>
      </c>
      <c r="E24" s="20" t="s">
        <v>39803</v>
      </c>
      <c r="F24" s="20" t="s">
        <v>39804</v>
      </c>
      <c r="G24" s="28">
        <v>1</v>
      </c>
      <c r="H24" s="29" t="s">
        <v>39866</v>
      </c>
      <c r="I24" s="30" t="s">
        <v>39799</v>
      </c>
      <c r="J24" s="52" t="str">
        <f>HYPERLINK("#'YES_NO_CHOICE_LKP'!A1","YES_NO_CHOICE_LKP")</f>
        <v>YES_NO_CHOICE_LKP</v>
      </c>
      <c r="L24" s="20" t="s">
        <v>39867</v>
      </c>
    </row>
    <row r="25" spans="1:12">
      <c r="A25" s="29" t="s">
        <v>39868</v>
      </c>
      <c r="B25" s="23" t="s">
        <v>39869</v>
      </c>
      <c r="C25" s="27" t="s">
        <v>39852</v>
      </c>
      <c r="E25" s="27" t="s">
        <v>39870</v>
      </c>
      <c r="F25" s="20" t="s">
        <v>39871</v>
      </c>
      <c r="H25" s="26" t="s">
        <v>39872</v>
      </c>
      <c r="I25" s="30" t="s">
        <v>39834</v>
      </c>
      <c r="K25" s="18"/>
      <c r="L25" s="20" t="s">
        <v>39873</v>
      </c>
    </row>
    <row r="26" spans="1:12">
      <c r="A26" s="29" t="s">
        <v>39874</v>
      </c>
      <c r="B26" s="23" t="s">
        <v>39875</v>
      </c>
      <c r="C26" s="27" t="s">
        <v>39852</v>
      </c>
      <c r="E26" s="27" t="s">
        <v>39870</v>
      </c>
      <c r="F26" s="20" t="s">
        <v>39871</v>
      </c>
      <c r="H26" s="26" t="s">
        <v>39876</v>
      </c>
      <c r="I26" s="30" t="s">
        <v>39834</v>
      </c>
      <c r="K26" s="18"/>
      <c r="L26" s="20" t="s">
        <v>39877</v>
      </c>
    </row>
    <row r="27" spans="1:12" ht="30">
      <c r="A27" s="29" t="s">
        <v>39878</v>
      </c>
      <c r="B27" s="23" t="s">
        <v>39879</v>
      </c>
      <c r="C27" s="27" t="s">
        <v>39852</v>
      </c>
      <c r="E27" s="20" t="s">
        <v>39796</v>
      </c>
      <c r="F27" s="20" t="s">
        <v>39797</v>
      </c>
      <c r="H27" s="29" t="s">
        <v>39880</v>
      </c>
      <c r="I27" s="30" t="s">
        <v>39799</v>
      </c>
      <c r="J27" s="52" t="str">
        <f>HYPERLINK("#'RWY_SYS_LKP'!A1","RWY_SYS_LKP")</f>
        <v>RWY_SYS_LKP</v>
      </c>
      <c r="K27" s="12" t="s">
        <v>39881</v>
      </c>
      <c r="L27" s="20" t="s">
        <v>39882</v>
      </c>
    </row>
    <row r="28" spans="1:12" ht="30">
      <c r="A28" s="29" t="s">
        <v>39883</v>
      </c>
      <c r="B28" s="23" t="s">
        <v>39884</v>
      </c>
      <c r="C28" s="27" t="s">
        <v>39852</v>
      </c>
      <c r="E28" s="20" t="s">
        <v>39885</v>
      </c>
      <c r="F28" s="20" t="s">
        <v>39804</v>
      </c>
      <c r="G28" s="28">
        <v>4</v>
      </c>
      <c r="H28" s="29" t="s">
        <v>39886</v>
      </c>
      <c r="I28" s="30" t="s">
        <v>39799</v>
      </c>
      <c r="J28" s="12"/>
      <c r="L28" s="20" t="s">
        <v>39887</v>
      </c>
    </row>
    <row r="29" spans="1:12" ht="45">
      <c r="A29" s="29" t="s">
        <v>39888</v>
      </c>
      <c r="B29" s="29" t="s">
        <v>39889</v>
      </c>
      <c r="C29" s="27" t="s">
        <v>39852</v>
      </c>
      <c r="E29" s="20" t="s">
        <v>39796</v>
      </c>
      <c r="F29" s="20" t="s">
        <v>39804</v>
      </c>
      <c r="G29" s="28">
        <v>1</v>
      </c>
      <c r="H29" s="29" t="s">
        <v>39890</v>
      </c>
      <c r="I29" s="30" t="s">
        <v>39799</v>
      </c>
      <c r="J29" s="52" t="str">
        <f>HYPERLINK("#'HWY_SFX_LKP'!A1","HWY_SFX_LKP")</f>
        <v>HWY_SFX_LKP</v>
      </c>
    </row>
    <row r="30" spans="1:12" ht="28.5">
      <c r="A30" s="29" t="s">
        <v>39891</v>
      </c>
      <c r="B30" s="23" t="s">
        <v>39892</v>
      </c>
      <c r="C30" s="27" t="s">
        <v>39852</v>
      </c>
      <c r="E30" s="20" t="s">
        <v>39796</v>
      </c>
      <c r="F30" s="20" t="s">
        <v>39797</v>
      </c>
      <c r="H30" s="29" t="s">
        <v>39893</v>
      </c>
      <c r="I30" s="30" t="s">
        <v>39799</v>
      </c>
      <c r="J30" s="52" t="str">
        <f>HYPERLINK("#'ROAD_PART_LKP'!A1","ROAD_PART_LKP")</f>
        <v>ROAD_PART_LKP</v>
      </c>
      <c r="K30" s="12" t="s">
        <v>39894</v>
      </c>
      <c r="L30" s="20" t="s">
        <v>39895</v>
      </c>
    </row>
    <row r="31" spans="1:12" ht="30">
      <c r="A31" s="29" t="s">
        <v>39896</v>
      </c>
      <c r="B31" s="23" t="s">
        <v>39897</v>
      </c>
      <c r="E31" s="20" t="s">
        <v>39898</v>
      </c>
      <c r="F31" s="20" t="s">
        <v>39804</v>
      </c>
      <c r="G31" s="28">
        <v>10</v>
      </c>
      <c r="H31" s="29" t="s">
        <v>39899</v>
      </c>
      <c r="I31" s="30" t="s">
        <v>39799</v>
      </c>
      <c r="J31" s="12"/>
      <c r="L31" s="20" t="s">
        <v>39900</v>
      </c>
    </row>
    <row r="32" spans="1:12" ht="30">
      <c r="A32" s="29" t="s">
        <v>39901</v>
      </c>
      <c r="B32" s="23" t="s">
        <v>39902</v>
      </c>
      <c r="C32" s="27" t="s">
        <v>39852</v>
      </c>
      <c r="E32" s="20" t="s">
        <v>39898</v>
      </c>
      <c r="F32" s="20" t="s">
        <v>39804</v>
      </c>
      <c r="G32" s="28">
        <v>4</v>
      </c>
      <c r="H32" s="29" t="s">
        <v>39903</v>
      </c>
      <c r="I32" s="30" t="s">
        <v>39799</v>
      </c>
      <c r="J32" s="52" t="str">
        <f>HYPERLINK("#'NSEW_DIR_LKP'!A1","NSEW_DIR_LKP")</f>
        <v>NSEW_DIR_LKP</v>
      </c>
      <c r="L32" s="20" t="s">
        <v>39904</v>
      </c>
    </row>
    <row r="33" spans="1:12" ht="30">
      <c r="A33" s="29" t="s">
        <v>39905</v>
      </c>
      <c r="B33" s="23" t="s">
        <v>39906</v>
      </c>
      <c r="C33" s="27" t="s">
        <v>39852</v>
      </c>
      <c r="E33" s="20" t="s">
        <v>39907</v>
      </c>
      <c r="F33" s="20" t="s">
        <v>39804</v>
      </c>
      <c r="G33" s="28">
        <v>60</v>
      </c>
      <c r="H33" s="29" t="s">
        <v>39908</v>
      </c>
      <c r="I33" s="30" t="s">
        <v>39799</v>
      </c>
      <c r="J33" s="12"/>
      <c r="L33" s="20" t="s">
        <v>39909</v>
      </c>
    </row>
    <row r="34" spans="1:12" ht="30">
      <c r="A34" s="29" t="s">
        <v>39910</v>
      </c>
      <c r="B34" s="23" t="s">
        <v>39911</v>
      </c>
      <c r="C34" s="27" t="s">
        <v>39852</v>
      </c>
      <c r="E34" s="20" t="s">
        <v>39898</v>
      </c>
      <c r="F34" s="20" t="s">
        <v>39804</v>
      </c>
      <c r="G34" s="28">
        <v>5</v>
      </c>
      <c r="H34" s="29" t="s">
        <v>39912</v>
      </c>
      <c r="I34" s="30" t="s">
        <v>39799</v>
      </c>
      <c r="J34" s="52" t="str">
        <f>HYPERLINK("#'STREET_SFX_LKP'!A1","STREET_SFX_LKP")</f>
        <v>STREET_SFX_LKP</v>
      </c>
      <c r="L34" s="20" t="s">
        <v>39913</v>
      </c>
    </row>
    <row r="35" spans="1:12" ht="45">
      <c r="A35" s="29" t="s">
        <v>39914</v>
      </c>
      <c r="B35" s="23" t="s">
        <v>39915</v>
      </c>
      <c r="E35" s="27" t="s">
        <v>39796</v>
      </c>
      <c r="F35" s="20" t="s">
        <v>39804</v>
      </c>
      <c r="G35" s="28">
        <v>3</v>
      </c>
      <c r="H35" s="26" t="s">
        <v>39829</v>
      </c>
      <c r="I35" s="30" t="s">
        <v>39834</v>
      </c>
      <c r="J35" s="52" t="str">
        <f>HYPERLINK("#'YES_NO_CHOICE_LKP'!A1","YES_NO_CHOICE_LKP")</f>
        <v>YES_NO_CHOICE_LKP</v>
      </c>
      <c r="L35" s="20" t="s">
        <v>39916</v>
      </c>
    </row>
    <row r="36" spans="1:12" ht="30">
      <c r="A36" s="29" t="s">
        <v>39917</v>
      </c>
      <c r="B36" s="23" t="s">
        <v>39918</v>
      </c>
      <c r="E36" s="27" t="s">
        <v>39796</v>
      </c>
      <c r="F36" s="20" t="s">
        <v>39804</v>
      </c>
      <c r="G36" s="28">
        <v>3</v>
      </c>
      <c r="H36" s="26" t="s">
        <v>39829</v>
      </c>
      <c r="I36" s="30" t="s">
        <v>39834</v>
      </c>
      <c r="J36" s="52" t="str">
        <f>HYPERLINK("#'YES_NO_CHOICE_LKP'!A1","YES_NO_CHOICE_LKP")</f>
        <v>YES_NO_CHOICE_LKP</v>
      </c>
      <c r="L36" s="20" t="s">
        <v>39919</v>
      </c>
    </row>
    <row r="37" spans="1:12">
      <c r="A37" s="29" t="s">
        <v>39920</v>
      </c>
      <c r="B37" s="23" t="s">
        <v>39921</v>
      </c>
      <c r="E37" s="27" t="s">
        <v>39796</v>
      </c>
      <c r="F37" s="20" t="s">
        <v>39797</v>
      </c>
      <c r="H37" s="26" t="s">
        <v>39922</v>
      </c>
      <c r="I37" s="30" t="s">
        <v>39834</v>
      </c>
      <c r="L37" s="20" t="s">
        <v>39923</v>
      </c>
    </row>
    <row r="38" spans="1:12" ht="105">
      <c r="A38" s="29" t="s">
        <v>39924</v>
      </c>
      <c r="B38" s="23" t="s">
        <v>39925</v>
      </c>
      <c r="E38" s="20" t="s">
        <v>39803</v>
      </c>
      <c r="F38" s="20" t="s">
        <v>39804</v>
      </c>
      <c r="G38" s="28">
        <v>1</v>
      </c>
      <c r="H38" s="29" t="s">
        <v>39926</v>
      </c>
      <c r="I38" s="30" t="s">
        <v>39799</v>
      </c>
      <c r="J38" s="52" t="str">
        <f>HYPERLINK("#'YES_NO_CHOICE_LKP'!A1","YES_NO_CHOICE_LKP")</f>
        <v>YES_NO_CHOICE_LKP</v>
      </c>
      <c r="L38" s="20" t="s">
        <v>39927</v>
      </c>
    </row>
    <row r="39" spans="1:12" ht="60">
      <c r="A39" s="29" t="s">
        <v>39928</v>
      </c>
      <c r="B39" s="23" t="s">
        <v>39929</v>
      </c>
      <c r="E39" s="20" t="s">
        <v>39803</v>
      </c>
      <c r="F39" s="20" t="s">
        <v>39804</v>
      </c>
      <c r="G39" s="28">
        <v>1</v>
      </c>
      <c r="H39" s="29" t="s">
        <v>39930</v>
      </c>
      <c r="I39" s="30" t="s">
        <v>39799</v>
      </c>
      <c r="J39" s="52" t="str">
        <f>HYPERLINK("#'YES_NO_CHOICE_LKP'!A1","YES_NO_CHOICE_LKP")</f>
        <v>YES_NO_CHOICE_LKP</v>
      </c>
      <c r="L39" s="20" t="s">
        <v>39931</v>
      </c>
    </row>
    <row r="40" spans="1:12" ht="30">
      <c r="A40" s="29" t="s">
        <v>39932</v>
      </c>
      <c r="B40" s="23" t="s">
        <v>39933</v>
      </c>
      <c r="F40" s="20" t="s">
        <v>39804</v>
      </c>
      <c r="G40" s="28">
        <v>40</v>
      </c>
      <c r="H40" s="29" t="s">
        <v>39934</v>
      </c>
      <c r="I40" s="30" t="s">
        <v>39834</v>
      </c>
      <c r="J40" s="12"/>
      <c r="L40" s="20" t="s">
        <v>39935</v>
      </c>
    </row>
    <row r="41" spans="1:12" ht="30">
      <c r="A41" s="29" t="s">
        <v>39936</v>
      </c>
      <c r="B41" s="23" t="s">
        <v>39937</v>
      </c>
      <c r="E41" s="20" t="s">
        <v>39796</v>
      </c>
      <c r="F41" s="20" t="s">
        <v>39804</v>
      </c>
      <c r="G41" s="28">
        <v>1</v>
      </c>
      <c r="H41" s="29" t="s">
        <v>39829</v>
      </c>
      <c r="I41" s="30" t="s">
        <v>39799</v>
      </c>
      <c r="J41" s="52" t="str">
        <f>HYPERLINK("#'YES_NO_CHOICE_LKP'!A1","YES_NO_CHOICE_LKP")</f>
        <v>YES_NO_CHOICE_LKP</v>
      </c>
      <c r="L41" s="20" t="s">
        <v>39938</v>
      </c>
    </row>
    <row r="42" spans="1:12" ht="60">
      <c r="A42" s="29" t="s">
        <v>39939</v>
      </c>
      <c r="B42" s="23" t="s">
        <v>39940</v>
      </c>
      <c r="C42" s="27" t="s">
        <v>39852</v>
      </c>
      <c r="E42" s="20" t="s">
        <v>39796</v>
      </c>
      <c r="F42" s="20" t="s">
        <v>39797</v>
      </c>
      <c r="H42" s="29" t="s">
        <v>39941</v>
      </c>
      <c r="I42" s="30" t="s">
        <v>39799</v>
      </c>
      <c r="J42" s="52" t="str">
        <f>HYPERLINK("#'RWY_SYS_LKP'!A1","RWY_SYS_LKP")</f>
        <v>RWY_SYS_LKP</v>
      </c>
      <c r="K42" s="12" t="s">
        <v>39881</v>
      </c>
      <c r="L42" s="20" t="s">
        <v>39942</v>
      </c>
    </row>
    <row r="43" spans="1:12" ht="60">
      <c r="A43" s="29" t="s">
        <v>39943</v>
      </c>
      <c r="B43" s="23" t="s">
        <v>39944</v>
      </c>
      <c r="C43" s="27" t="s">
        <v>39852</v>
      </c>
      <c r="E43" s="20" t="s">
        <v>39885</v>
      </c>
      <c r="F43" s="20" t="s">
        <v>39804</v>
      </c>
      <c r="G43" s="28">
        <v>4</v>
      </c>
      <c r="H43" s="29" t="s">
        <v>39945</v>
      </c>
      <c r="I43" s="30" t="s">
        <v>39799</v>
      </c>
      <c r="J43" s="12"/>
      <c r="L43" s="20" t="s">
        <v>39946</v>
      </c>
    </row>
    <row r="44" spans="1:12" ht="45">
      <c r="A44" s="29" t="s">
        <v>39947</v>
      </c>
      <c r="B44" s="29" t="s">
        <v>39948</v>
      </c>
      <c r="C44" s="27" t="s">
        <v>39852</v>
      </c>
      <c r="E44" s="20" t="s">
        <v>39796</v>
      </c>
      <c r="F44" s="20" t="s">
        <v>39804</v>
      </c>
      <c r="G44" s="28">
        <v>1</v>
      </c>
      <c r="H44" s="29" t="s">
        <v>39890</v>
      </c>
      <c r="I44" s="30" t="s">
        <v>39799</v>
      </c>
      <c r="J44" s="52" t="str">
        <f>HYPERLINK("#'HWY_SFX_LKP'!A1","HWY_SFX_LKP")</f>
        <v>HWY_SFX_LKP</v>
      </c>
    </row>
    <row r="45" spans="1:12" ht="41.25">
      <c r="A45" s="29" t="s">
        <v>39949</v>
      </c>
      <c r="B45" s="23" t="s">
        <v>39950</v>
      </c>
      <c r="E45" s="27" t="s">
        <v>39796</v>
      </c>
      <c r="F45" s="20" t="s">
        <v>39797</v>
      </c>
      <c r="H45" s="29" t="s">
        <v>39951</v>
      </c>
      <c r="I45" s="30" t="s">
        <v>39799</v>
      </c>
      <c r="J45" s="52" t="str">
        <f>HYPERLINK("#'ROAD_PART_LKP'!A1","ROAD_PART_LKP")</f>
        <v>ROAD_PART_LKP</v>
      </c>
      <c r="K45" s="12" t="s">
        <v>39894</v>
      </c>
      <c r="L45" s="20" t="s">
        <v>39952</v>
      </c>
    </row>
    <row r="46" spans="1:12" ht="60">
      <c r="A46" s="29" t="s">
        <v>39953</v>
      </c>
      <c r="B46" s="23" t="s">
        <v>39954</v>
      </c>
      <c r="E46" s="20" t="s">
        <v>39898</v>
      </c>
      <c r="F46" s="20" t="s">
        <v>39804</v>
      </c>
      <c r="G46" s="28">
        <v>10</v>
      </c>
      <c r="H46" s="29" t="s">
        <v>39899</v>
      </c>
      <c r="I46" s="30" t="s">
        <v>39799</v>
      </c>
      <c r="J46" s="12"/>
      <c r="L46" s="20" t="s">
        <v>39955</v>
      </c>
    </row>
    <row r="47" spans="1:12" ht="60">
      <c r="A47" s="29" t="s">
        <v>39956</v>
      </c>
      <c r="B47" s="23" t="s">
        <v>39957</v>
      </c>
      <c r="C47" s="27" t="s">
        <v>39852</v>
      </c>
      <c r="E47" s="20" t="s">
        <v>39898</v>
      </c>
      <c r="F47" s="20" t="s">
        <v>39804</v>
      </c>
      <c r="G47" s="28">
        <v>4</v>
      </c>
      <c r="H47" s="29" t="s">
        <v>39903</v>
      </c>
      <c r="I47" s="30" t="s">
        <v>39799</v>
      </c>
      <c r="J47" s="52" t="str">
        <f>HYPERLINK("#'NSEW_DIR_LKP'!A1","NSEW_DIR_LKP")</f>
        <v>NSEW_DIR_LKP</v>
      </c>
      <c r="L47" s="20" t="s">
        <v>39958</v>
      </c>
    </row>
    <row r="48" spans="1:12" ht="60">
      <c r="A48" s="29" t="s">
        <v>39959</v>
      </c>
      <c r="B48" s="23" t="s">
        <v>39960</v>
      </c>
      <c r="C48" s="27" t="s">
        <v>39852</v>
      </c>
      <c r="E48" s="20" t="s">
        <v>39907</v>
      </c>
      <c r="F48" s="20" t="s">
        <v>39804</v>
      </c>
      <c r="G48" s="28">
        <v>60</v>
      </c>
      <c r="H48" s="29" t="s">
        <v>39908</v>
      </c>
      <c r="I48" s="30" t="s">
        <v>39799</v>
      </c>
      <c r="J48" s="12"/>
      <c r="L48" s="20" t="s">
        <v>39961</v>
      </c>
    </row>
    <row r="49" spans="1:12" ht="60">
      <c r="A49" s="29" t="s">
        <v>39962</v>
      </c>
      <c r="B49" s="23" t="s">
        <v>39963</v>
      </c>
      <c r="C49" s="27" t="s">
        <v>39852</v>
      </c>
      <c r="E49" s="20" t="s">
        <v>39898</v>
      </c>
      <c r="F49" s="20" t="s">
        <v>39804</v>
      </c>
      <c r="G49" s="28">
        <v>5</v>
      </c>
      <c r="H49" s="29" t="s">
        <v>39912</v>
      </c>
      <c r="I49" s="30" t="s">
        <v>39799</v>
      </c>
      <c r="J49" s="52" t="str">
        <f>HYPERLINK("#'STREET_SFX_LKP'!A1","STREET_SFX_LKP")</f>
        <v>STREET_SFX_LKP</v>
      </c>
      <c r="L49" s="20" t="s">
        <v>39964</v>
      </c>
    </row>
    <row r="50" spans="1:12" ht="30">
      <c r="A50" s="29" t="s">
        <v>39965</v>
      </c>
      <c r="B50" s="23" t="s">
        <v>39966</v>
      </c>
      <c r="E50" s="20" t="s">
        <v>39967</v>
      </c>
      <c r="F50" s="20" t="s">
        <v>39968</v>
      </c>
      <c r="H50" s="29" t="s">
        <v>39969</v>
      </c>
      <c r="I50" s="30" t="s">
        <v>39799</v>
      </c>
      <c r="J50" s="12"/>
      <c r="L50" s="20" t="s">
        <v>39970</v>
      </c>
    </row>
    <row r="51" spans="1:12">
      <c r="A51" s="29" t="s">
        <v>39971</v>
      </c>
      <c r="B51" s="23" t="s">
        <v>39972</v>
      </c>
      <c r="E51" s="20" t="s">
        <v>39796</v>
      </c>
      <c r="F51" s="20" t="s">
        <v>39804</v>
      </c>
      <c r="G51" s="28">
        <v>2</v>
      </c>
      <c r="H51" s="29" t="s">
        <v>39973</v>
      </c>
      <c r="I51" s="30" t="s">
        <v>39799</v>
      </c>
      <c r="J51" s="52" t="str">
        <f>HYPERLINK("#'UOM_LKP'!A1","UOM_LKP")</f>
        <v>UOM_LKP</v>
      </c>
      <c r="L51" s="20" t="s">
        <v>39974</v>
      </c>
    </row>
    <row r="52" spans="1:12" ht="30">
      <c r="A52" s="29" t="s">
        <v>39975</v>
      </c>
      <c r="B52" s="23" t="s">
        <v>39976</v>
      </c>
      <c r="E52" s="20" t="s">
        <v>39898</v>
      </c>
      <c r="F52" s="20" t="s">
        <v>39804</v>
      </c>
      <c r="G52" s="28">
        <v>3</v>
      </c>
      <c r="H52" s="29" t="s">
        <v>39903</v>
      </c>
      <c r="I52" s="30" t="s">
        <v>39799</v>
      </c>
      <c r="J52" s="52" t="str">
        <f>HYPERLINK("#'NSEW_DIR_LKP'!A1","NSEW_DIR_LKP")</f>
        <v>NSEW_DIR_LKP</v>
      </c>
      <c r="L52" s="20" t="s">
        <v>39977</v>
      </c>
    </row>
    <row r="53" spans="1:12" ht="45">
      <c r="A53" s="29" t="s">
        <v>39978</v>
      </c>
      <c r="B53" s="23" t="s">
        <v>39979</v>
      </c>
      <c r="C53" s="27" t="s">
        <v>39852</v>
      </c>
      <c r="E53" s="20" t="s">
        <v>39898</v>
      </c>
      <c r="F53" s="20" t="s">
        <v>39804</v>
      </c>
      <c r="G53" s="28">
        <v>5</v>
      </c>
      <c r="H53" s="29" t="s">
        <v>39980</v>
      </c>
      <c r="I53" s="30" t="s">
        <v>39799</v>
      </c>
      <c r="J53" s="52" t="str">
        <f>HYPERLINK("#'REF_MARK_NBR_LKP'!A1","REF_MARK_NBR_LKP")</f>
        <v>REF_MARK_NBR_LKP</v>
      </c>
      <c r="L53" s="20" t="s">
        <v>39981</v>
      </c>
    </row>
    <row r="54" spans="1:12" ht="60">
      <c r="A54" s="29" t="s">
        <v>39982</v>
      </c>
      <c r="B54" s="23" t="s">
        <v>39983</v>
      </c>
      <c r="E54" s="20" t="s">
        <v>39984</v>
      </c>
      <c r="F54" s="20" t="s">
        <v>39804</v>
      </c>
      <c r="G54" s="28">
        <v>40</v>
      </c>
      <c r="H54" s="29" t="s">
        <v>39934</v>
      </c>
      <c r="I54" s="30" t="s">
        <v>39799</v>
      </c>
      <c r="J54" s="12"/>
      <c r="L54" s="20" t="s">
        <v>39985</v>
      </c>
    </row>
    <row r="55" spans="1:12" ht="60">
      <c r="A55" s="29" t="s">
        <v>39986</v>
      </c>
      <c r="B55" s="23" t="s">
        <v>39987</v>
      </c>
      <c r="C55" s="27" t="s">
        <v>39852</v>
      </c>
      <c r="D55" s="27" t="s">
        <v>39988</v>
      </c>
      <c r="E55" s="20" t="s">
        <v>39796</v>
      </c>
      <c r="F55" s="20" t="s">
        <v>39804</v>
      </c>
      <c r="G55" s="28">
        <v>7</v>
      </c>
      <c r="H55" s="29" t="s">
        <v>39989</v>
      </c>
      <c r="I55" s="30" t="s">
        <v>39799</v>
      </c>
      <c r="J55" s="12"/>
      <c r="L55" s="20" t="s">
        <v>39990</v>
      </c>
    </row>
    <row r="56" spans="1:12" ht="45">
      <c r="A56" s="29" t="s">
        <v>39991</v>
      </c>
      <c r="B56" s="23" t="s">
        <v>39992</v>
      </c>
      <c r="E56" s="20" t="s">
        <v>39796</v>
      </c>
      <c r="F56" s="20" t="s">
        <v>39797</v>
      </c>
      <c r="H56" s="29" t="s">
        <v>39993</v>
      </c>
      <c r="I56" s="30" t="s">
        <v>39799</v>
      </c>
      <c r="J56" s="52" t="str">
        <f>HYPERLINK("#'WTHR_COND_LKP'!A1","WTHR_COND_LKP")</f>
        <v>WTHR_COND_LKP</v>
      </c>
      <c r="K56" s="12" t="s">
        <v>39994</v>
      </c>
      <c r="L56" s="20" t="s">
        <v>39995</v>
      </c>
    </row>
    <row r="57" spans="1:12" ht="45">
      <c r="A57" s="29" t="s">
        <v>39996</v>
      </c>
      <c r="B57" s="23" t="s">
        <v>39997</v>
      </c>
      <c r="E57" s="20" t="s">
        <v>39898</v>
      </c>
      <c r="F57" s="20" t="s">
        <v>39797</v>
      </c>
      <c r="H57" s="29" t="s">
        <v>39998</v>
      </c>
      <c r="I57" s="30" t="s">
        <v>39799</v>
      </c>
      <c r="J57" s="93" t="str">
        <f>HYPERLINK("#'LIGHT_COND_LKP'!A1","LIGHT_COND_LKP")</f>
        <v>LIGHT_COND_LKP</v>
      </c>
      <c r="K57" s="12" t="s">
        <v>39999</v>
      </c>
      <c r="L57" s="20" t="s">
        <v>40000</v>
      </c>
    </row>
    <row r="58" spans="1:12">
      <c r="A58" s="29" t="s">
        <v>40001</v>
      </c>
      <c r="B58" s="23" t="s">
        <v>40002</v>
      </c>
      <c r="C58" s="27" t="s">
        <v>1872</v>
      </c>
      <c r="E58" s="27" t="s">
        <v>39796</v>
      </c>
      <c r="F58" s="20" t="s">
        <v>39797</v>
      </c>
      <c r="H58" s="29" t="s">
        <v>40003</v>
      </c>
      <c r="I58" s="30" t="s">
        <v>39834</v>
      </c>
      <c r="J58" s="12"/>
      <c r="K58" s="12" t="s">
        <v>40004</v>
      </c>
      <c r="L58" s="20" t="s">
        <v>40005</v>
      </c>
    </row>
    <row r="59" spans="1:12">
      <c r="A59" s="29" t="s">
        <v>40006</v>
      </c>
      <c r="B59" s="23" t="s">
        <v>40007</v>
      </c>
      <c r="E59" s="27" t="s">
        <v>39796</v>
      </c>
      <c r="F59" s="20" t="s">
        <v>39797</v>
      </c>
      <c r="H59" s="26" t="s">
        <v>41628</v>
      </c>
      <c r="I59" s="30" t="s">
        <v>39834</v>
      </c>
      <c r="J59" s="52" t="str">
        <f>HYPERLINK("#'RPT_ROAD_TYPE_LKP'!A1","RPT_ROAD_TYPE_LKP")</f>
        <v>RPT_ROAD_TYPE_LKP</v>
      </c>
      <c r="K59" s="12" t="s">
        <v>41627</v>
      </c>
      <c r="L59" s="20" t="s">
        <v>40008</v>
      </c>
    </row>
    <row r="60" spans="1:12" ht="45">
      <c r="A60" s="29" t="s">
        <v>40009</v>
      </c>
      <c r="B60" s="23" t="s">
        <v>40010</v>
      </c>
      <c r="E60" s="20" t="s">
        <v>39796</v>
      </c>
      <c r="F60" s="20" t="s">
        <v>39797</v>
      </c>
      <c r="H60" s="29" t="s">
        <v>40011</v>
      </c>
      <c r="I60" s="30" t="s">
        <v>39799</v>
      </c>
      <c r="J60" s="52" t="str">
        <f>HYPERLINK("#'ROAD_ALGN_LKP'!A1","ROAD_ALGN_LKP")</f>
        <v>ROAD_ALGN_LKP</v>
      </c>
      <c r="K60" s="12" t="s">
        <v>40012</v>
      </c>
      <c r="L60" s="20" t="s">
        <v>40013</v>
      </c>
    </row>
    <row r="61" spans="1:12" ht="45">
      <c r="A61" s="29" t="s">
        <v>40014</v>
      </c>
      <c r="B61" s="23" t="s">
        <v>40015</v>
      </c>
      <c r="E61" s="20" t="s">
        <v>39796</v>
      </c>
      <c r="F61" s="20" t="s">
        <v>39797</v>
      </c>
      <c r="H61" s="29" t="s">
        <v>40016</v>
      </c>
      <c r="I61" s="30" t="s">
        <v>39799</v>
      </c>
      <c r="J61" s="52" t="str">
        <f>HYPERLINK("#'SURF_COND_LKP'!A1","SURF_COND_LKP")</f>
        <v>SURF_COND_LKP</v>
      </c>
      <c r="K61" s="12" t="s">
        <v>40017</v>
      </c>
      <c r="L61" s="20" t="s">
        <v>40018</v>
      </c>
    </row>
    <row r="62" spans="1:12" ht="30">
      <c r="A62" s="29" t="s">
        <v>40019</v>
      </c>
      <c r="B62" s="23" t="s">
        <v>40020</v>
      </c>
      <c r="E62" s="20" t="s">
        <v>39796</v>
      </c>
      <c r="F62" s="20" t="s">
        <v>39797</v>
      </c>
      <c r="H62" s="29" t="s">
        <v>40021</v>
      </c>
      <c r="I62" s="30" t="s">
        <v>39799</v>
      </c>
      <c r="J62" s="52" t="str">
        <f>HYPERLINK("#'TRAFFIC_CNTL_LKP'!A1","TRAFFIC_CNTL_LKP")</f>
        <v>TRAFFIC_CNTL_LKP</v>
      </c>
      <c r="K62" s="12" t="s">
        <v>40022</v>
      </c>
      <c r="L62" s="20" t="s">
        <v>40023</v>
      </c>
    </row>
    <row r="63" spans="1:12">
      <c r="A63" s="29" t="s">
        <v>40024</v>
      </c>
      <c r="B63" s="23" t="s">
        <v>40025</v>
      </c>
      <c r="E63" s="27" t="s">
        <v>391</v>
      </c>
      <c r="F63" s="20" t="s">
        <v>39804</v>
      </c>
      <c r="G63" s="28">
        <v>8</v>
      </c>
      <c r="H63" s="26" t="s">
        <v>40026</v>
      </c>
      <c r="I63" s="30" t="s">
        <v>39834</v>
      </c>
      <c r="K63" s="20" t="s">
        <v>39839</v>
      </c>
      <c r="L63" s="20" t="s">
        <v>40027</v>
      </c>
    </row>
    <row r="64" spans="1:12" ht="30">
      <c r="A64" s="29" t="s">
        <v>40028</v>
      </c>
      <c r="B64" s="23" t="s">
        <v>40029</v>
      </c>
      <c r="E64" s="27" t="s">
        <v>39843</v>
      </c>
      <c r="F64" s="20" t="s">
        <v>39804</v>
      </c>
      <c r="G64" s="28">
        <v>20</v>
      </c>
      <c r="H64" s="26" t="s">
        <v>40030</v>
      </c>
      <c r="I64" s="30" t="s">
        <v>39834</v>
      </c>
      <c r="J64" s="52" t="str">
        <f>HYPERLINK("#'INV_NOTIFY_METH_LKP'!A1","INV_NOTIFY_METH_LKP")</f>
        <v>INV_NOTIFY_METH_LKP</v>
      </c>
      <c r="L64" s="20" t="s">
        <v>40031</v>
      </c>
    </row>
    <row r="65" spans="1:12">
      <c r="A65" s="29" t="s">
        <v>40032</v>
      </c>
      <c r="B65" s="23" t="s">
        <v>40033</v>
      </c>
      <c r="E65" s="27" t="s">
        <v>391</v>
      </c>
      <c r="F65" s="20" t="s">
        <v>39804</v>
      </c>
      <c r="G65" s="28">
        <v>8</v>
      </c>
      <c r="H65" s="26" t="s">
        <v>40026</v>
      </c>
      <c r="I65" s="30" t="s">
        <v>39834</v>
      </c>
      <c r="K65" s="20" t="s">
        <v>39839</v>
      </c>
      <c r="L65" s="20" t="s">
        <v>40034</v>
      </c>
    </row>
    <row r="66" spans="1:12">
      <c r="A66" s="29" t="s">
        <v>4632</v>
      </c>
      <c r="B66" s="23" t="s">
        <v>40035</v>
      </c>
      <c r="E66" s="27" t="s">
        <v>39832</v>
      </c>
      <c r="H66" s="26" t="s">
        <v>40036</v>
      </c>
      <c r="I66" s="30" t="s">
        <v>39834</v>
      </c>
      <c r="L66" s="20" t="s">
        <v>40037</v>
      </c>
    </row>
    <row r="67" spans="1:12" ht="30">
      <c r="A67" s="29" t="s">
        <v>40038</v>
      </c>
      <c r="B67" s="23" t="s">
        <v>40039</v>
      </c>
      <c r="E67" s="27" t="s">
        <v>39796</v>
      </c>
      <c r="F67" s="20" t="s">
        <v>39804</v>
      </c>
      <c r="G67" s="28">
        <v>3</v>
      </c>
      <c r="H67" s="26" t="s">
        <v>39829</v>
      </c>
      <c r="I67" s="30" t="s">
        <v>39834</v>
      </c>
      <c r="J67" s="52" t="str">
        <f>HYPERLINK("#'YES_NO_CHOICE_LKP'!A1","YES_NO_CHOICE_LKP")</f>
        <v>YES_NO_CHOICE_LKP</v>
      </c>
      <c r="L67" s="20" t="s">
        <v>40040</v>
      </c>
    </row>
    <row r="68" spans="1:12">
      <c r="A68" s="29" t="s">
        <v>40041</v>
      </c>
      <c r="B68" s="27" t="s">
        <v>40042</v>
      </c>
      <c r="F68" s="20" t="s">
        <v>39804</v>
      </c>
      <c r="G68" s="28">
        <v>9</v>
      </c>
      <c r="H68" s="20" t="s">
        <v>40043</v>
      </c>
      <c r="I68" s="30" t="s">
        <v>39834</v>
      </c>
      <c r="L68" s="20" t="s">
        <v>40044</v>
      </c>
    </row>
    <row r="69" spans="1:12" ht="45">
      <c r="A69" s="29" t="s">
        <v>40045</v>
      </c>
      <c r="B69" s="23" t="s">
        <v>40046</v>
      </c>
      <c r="E69" s="20" t="s">
        <v>39796</v>
      </c>
      <c r="F69" s="20" t="s">
        <v>39797</v>
      </c>
      <c r="H69" s="29" t="s">
        <v>40047</v>
      </c>
      <c r="I69" s="30" t="s">
        <v>39834</v>
      </c>
      <c r="J69" s="52" t="str">
        <f>HYPERLINK("#'AGENCY_LKP'!A1","AGENCY_LKP")</f>
        <v>AGENCY_LKP</v>
      </c>
      <c r="K69" s="12" t="s">
        <v>40048</v>
      </c>
      <c r="L69" s="20" t="s">
        <v>40049</v>
      </c>
    </row>
    <row r="70" spans="1:12">
      <c r="A70" s="29" t="s">
        <v>40050</v>
      </c>
      <c r="B70" s="23" t="s">
        <v>40051</v>
      </c>
      <c r="E70" s="27" t="s">
        <v>39796</v>
      </c>
      <c r="F70" s="20" t="s">
        <v>39797</v>
      </c>
      <c r="H70" s="26" t="s">
        <v>40052</v>
      </c>
      <c r="I70" s="30" t="s">
        <v>39834</v>
      </c>
      <c r="J70" s="20" t="s">
        <v>40053</v>
      </c>
      <c r="K70" s="12" t="s">
        <v>40054</v>
      </c>
      <c r="L70" s="20" t="s">
        <v>40055</v>
      </c>
    </row>
    <row r="71" spans="1:12">
      <c r="A71" s="29" t="s">
        <v>40056</v>
      </c>
      <c r="B71" s="23" t="s">
        <v>40057</v>
      </c>
      <c r="E71" s="27" t="s">
        <v>39796</v>
      </c>
      <c r="F71" s="20" t="s">
        <v>39797</v>
      </c>
      <c r="H71" s="26" t="s">
        <v>40058</v>
      </c>
      <c r="I71" s="30" t="s">
        <v>39834</v>
      </c>
      <c r="J71" s="20" t="s">
        <v>40053</v>
      </c>
      <c r="K71" s="12" t="s">
        <v>40059</v>
      </c>
      <c r="L71" s="20" t="s">
        <v>40060</v>
      </c>
    </row>
    <row r="72" spans="1:12">
      <c r="A72" s="29" t="s">
        <v>40061</v>
      </c>
      <c r="B72" s="23" t="s">
        <v>40062</v>
      </c>
      <c r="E72" s="27" t="s">
        <v>39796</v>
      </c>
      <c r="F72" s="20" t="s">
        <v>39797</v>
      </c>
      <c r="H72" s="26" t="s">
        <v>40063</v>
      </c>
      <c r="I72" s="30" t="s">
        <v>39834</v>
      </c>
      <c r="J72" s="20" t="s">
        <v>40053</v>
      </c>
      <c r="K72" s="12" t="s">
        <v>40064</v>
      </c>
      <c r="L72" s="20" t="s">
        <v>40065</v>
      </c>
    </row>
    <row r="73" spans="1:12">
      <c r="B73" s="32" t="s">
        <v>40066</v>
      </c>
    </row>
    <row r="74" spans="1:12" ht="77.25">
      <c r="A74" s="29" t="s">
        <v>40067</v>
      </c>
      <c r="B74" s="29" t="s">
        <v>40068</v>
      </c>
      <c r="C74" s="33" t="s">
        <v>40069</v>
      </c>
      <c r="D74" s="33" t="s">
        <v>40069</v>
      </c>
      <c r="E74" s="20" t="s">
        <v>39796</v>
      </c>
      <c r="F74" s="26" t="s">
        <v>39797</v>
      </c>
      <c r="G74" s="34"/>
      <c r="H74" s="29" t="s">
        <v>40070</v>
      </c>
      <c r="I74" s="30" t="s">
        <v>39799</v>
      </c>
      <c r="J74" s="52" t="str">
        <f>HYPERLINK("#'BRIDGE_DETAIL_LKP'!A1","BRIDGE_DETAIL_LKP")</f>
        <v>BRIDGE_DETAIL_LKP</v>
      </c>
      <c r="K74" s="29" t="s">
        <v>40071</v>
      </c>
      <c r="L74" s="20" t="s">
        <v>40072</v>
      </c>
    </row>
    <row r="75" spans="1:12" ht="32.25">
      <c r="A75" s="29" t="s">
        <v>41556</v>
      </c>
      <c r="B75" s="29" t="s">
        <v>40073</v>
      </c>
      <c r="C75" s="33" t="s">
        <v>40069</v>
      </c>
      <c r="D75" s="33" t="s">
        <v>40069</v>
      </c>
      <c r="E75" s="20" t="s">
        <v>39796</v>
      </c>
      <c r="F75" s="26" t="s">
        <v>39797</v>
      </c>
      <c r="G75" s="34"/>
      <c r="H75" s="29" t="s">
        <v>40074</v>
      </c>
      <c r="I75" s="30" t="s">
        <v>39799</v>
      </c>
      <c r="J75" s="52" t="str">
        <f>HYPERLINK("#'HARM_EVNT_LKP'!A1","HARM_EVNT_LKP")</f>
        <v>HARM_EVNT_LKP</v>
      </c>
      <c r="K75" s="29" t="s">
        <v>40075</v>
      </c>
      <c r="L75" s="20" t="s">
        <v>40076</v>
      </c>
    </row>
    <row r="76" spans="1:12" ht="77.25">
      <c r="A76" s="29" t="s">
        <v>40077</v>
      </c>
      <c r="B76" s="29" t="s">
        <v>40078</v>
      </c>
      <c r="C76" s="33" t="s">
        <v>40069</v>
      </c>
      <c r="D76" s="33" t="s">
        <v>40069</v>
      </c>
      <c r="E76" s="20" t="s">
        <v>39796</v>
      </c>
      <c r="F76" s="26" t="s">
        <v>39797</v>
      </c>
      <c r="G76" s="34"/>
      <c r="H76" s="29" t="s">
        <v>40079</v>
      </c>
      <c r="I76" s="30" t="s">
        <v>39799</v>
      </c>
      <c r="J76" s="52" t="str">
        <f>HYPERLINK("#'INTRSCT_RELAT_LKP'!A1","INTRSCT_RELAT_LKP")</f>
        <v>INTRSCT_RELAT_LKP</v>
      </c>
      <c r="K76" s="29" t="s">
        <v>40080</v>
      </c>
      <c r="L76" s="20" t="s">
        <v>40081</v>
      </c>
    </row>
    <row r="77" spans="1:12" ht="47.25">
      <c r="A77" s="29" t="s">
        <v>40082</v>
      </c>
      <c r="B77" s="29" t="s">
        <v>40083</v>
      </c>
      <c r="C77" s="33" t="s">
        <v>40069</v>
      </c>
      <c r="D77" s="33" t="s">
        <v>40069</v>
      </c>
      <c r="E77" s="20" t="s">
        <v>39796</v>
      </c>
      <c r="F77" s="26" t="s">
        <v>39797</v>
      </c>
      <c r="G77" s="34"/>
      <c r="H77" s="29" t="s">
        <v>40084</v>
      </c>
      <c r="I77" s="30" t="s">
        <v>39799</v>
      </c>
      <c r="J77" s="52" t="str">
        <f>HYPERLINK("#'COLLSN_LKP'!A1","COLLSN_LKP")</f>
        <v>COLLSN_LKP</v>
      </c>
      <c r="K77" s="29" t="s">
        <v>40085</v>
      </c>
      <c r="L77" s="20" t="s">
        <v>40086</v>
      </c>
    </row>
    <row r="78" spans="1:12" ht="62.25">
      <c r="A78" s="29" t="s">
        <v>41557</v>
      </c>
      <c r="B78" s="29" t="s">
        <v>40087</v>
      </c>
      <c r="C78" s="33" t="s">
        <v>40069</v>
      </c>
      <c r="D78" s="33" t="s">
        <v>40069</v>
      </c>
      <c r="E78" s="20" t="s">
        <v>39796</v>
      </c>
      <c r="F78" s="26" t="s">
        <v>39797</v>
      </c>
      <c r="G78" s="34"/>
      <c r="H78" s="29" t="s">
        <v>40088</v>
      </c>
      <c r="I78" s="30" t="s">
        <v>39799</v>
      </c>
      <c r="J78" s="52" t="str">
        <f>HYPERLINK("#'OBJ_STRUCK_LKP'!A1","OBJ_STRUCK_LKP")</f>
        <v>OBJ_STRUCK_LKP</v>
      </c>
      <c r="K78" s="29" t="s">
        <v>40089</v>
      </c>
      <c r="L78" s="20" t="s">
        <v>40090</v>
      </c>
    </row>
    <row r="79" spans="1:12" ht="47.25">
      <c r="A79" s="29" t="s">
        <v>40091</v>
      </c>
      <c r="B79" s="29" t="s">
        <v>40092</v>
      </c>
      <c r="C79" s="33" t="s">
        <v>40069</v>
      </c>
      <c r="D79" s="33" t="s">
        <v>40069</v>
      </c>
      <c r="E79" s="20" t="s">
        <v>39796</v>
      </c>
      <c r="F79" s="26" t="s">
        <v>39797</v>
      </c>
      <c r="G79" s="34"/>
      <c r="H79" s="29" t="s">
        <v>40093</v>
      </c>
      <c r="I79" s="30" t="s">
        <v>39799</v>
      </c>
      <c r="J79" s="52" t="str">
        <f>HYPERLINK("#'OTHR_FACTR_LKP'!A1","OTHR_FACTR_LKP")</f>
        <v>OTHR_FACTR_LKP</v>
      </c>
      <c r="K79" s="29" t="s">
        <v>40094</v>
      </c>
      <c r="L79" s="20" t="s">
        <v>40095</v>
      </c>
    </row>
    <row r="80" spans="1:12" ht="47.25">
      <c r="A80" s="29" t="s">
        <v>40096</v>
      </c>
      <c r="B80" s="29" t="s">
        <v>40097</v>
      </c>
      <c r="C80" s="33" t="s">
        <v>40069</v>
      </c>
      <c r="D80" s="33" t="s">
        <v>40069</v>
      </c>
      <c r="E80" s="20" t="s">
        <v>39796</v>
      </c>
      <c r="F80" s="26" t="s">
        <v>39797</v>
      </c>
      <c r="G80" s="34"/>
      <c r="H80" s="29" t="s">
        <v>40098</v>
      </c>
      <c r="I80" s="30" t="s">
        <v>39799</v>
      </c>
      <c r="J80" s="52" t="str">
        <f>HYPERLINK("#'ROAD_PART_LKP'!A1","ROAD_PART_LKP")</f>
        <v>ROAD_PART_LKP</v>
      </c>
      <c r="K80" s="35"/>
      <c r="L80" s="20" t="s">
        <v>40099</v>
      </c>
    </row>
    <row r="81" spans="1:12" ht="77.25">
      <c r="A81" s="29" t="s">
        <v>40100</v>
      </c>
      <c r="B81" s="29" t="s">
        <v>40101</v>
      </c>
      <c r="C81" s="33" t="s">
        <v>40069</v>
      </c>
      <c r="D81" s="33" t="s">
        <v>40069</v>
      </c>
      <c r="E81" s="20" t="s">
        <v>39796</v>
      </c>
      <c r="F81" s="26" t="s">
        <v>39797</v>
      </c>
      <c r="G81" s="34"/>
      <c r="H81" s="29" t="s">
        <v>40102</v>
      </c>
      <c r="I81" s="30" t="s">
        <v>39799</v>
      </c>
      <c r="J81" s="52" t="str">
        <f>HYPERLINK("#'ROAD_CLS_LKP'!A1","ROAD_CLS_LKP")</f>
        <v>ROAD_CLS_LKP</v>
      </c>
      <c r="K81" s="29" t="s">
        <v>40103</v>
      </c>
      <c r="L81" s="20" t="s">
        <v>40104</v>
      </c>
    </row>
    <row r="82" spans="1:12" ht="62.25">
      <c r="A82" s="23" t="s">
        <v>40105</v>
      </c>
      <c r="B82" s="29" t="s">
        <v>40106</v>
      </c>
      <c r="C82" s="33" t="s">
        <v>40069</v>
      </c>
      <c r="D82" s="33" t="s">
        <v>40069</v>
      </c>
      <c r="E82" s="20" t="s">
        <v>39796</v>
      </c>
      <c r="F82" s="26" t="s">
        <v>39797</v>
      </c>
      <c r="G82" s="34"/>
      <c r="H82" s="29" t="s">
        <v>40107</v>
      </c>
      <c r="I82" s="30" t="s">
        <v>39799</v>
      </c>
      <c r="J82" s="52" t="str">
        <f>HYPERLINK("#'ROAD_RELAT_LKP'!A1","ROAD_RELAT_LKP")</f>
        <v>ROAD_RELAT_LKP</v>
      </c>
      <c r="K82" s="29" t="s">
        <v>40108</v>
      </c>
      <c r="L82" s="20" t="s">
        <v>40109</v>
      </c>
    </row>
    <row r="83" spans="1:12" ht="62.25">
      <c r="A83" s="29" t="s">
        <v>40110</v>
      </c>
      <c r="B83" s="29" t="s">
        <v>40111</v>
      </c>
      <c r="C83" s="33" t="s">
        <v>40069</v>
      </c>
      <c r="D83" s="33" t="s">
        <v>40069</v>
      </c>
      <c r="E83" s="20" t="s">
        <v>39796</v>
      </c>
      <c r="F83" s="26" t="s">
        <v>39797</v>
      </c>
      <c r="G83" s="34"/>
      <c r="H83" s="29" t="s">
        <v>40112</v>
      </c>
      <c r="I83" s="30" t="s">
        <v>39799</v>
      </c>
      <c r="J83" s="52" t="str">
        <f>HYPERLINK("#'PHYS_FEATR_LKP'!A1","PHYS_FEATR_LKP")</f>
        <v>PHYS_FEATR_LKP</v>
      </c>
      <c r="K83" s="29" t="s">
        <v>40113</v>
      </c>
      <c r="L83" s="20" t="s">
        <v>40114</v>
      </c>
    </row>
    <row r="84" spans="1:12" ht="62.25">
      <c r="A84" s="29" t="s">
        <v>40115</v>
      </c>
      <c r="B84" s="29" t="s">
        <v>40111</v>
      </c>
      <c r="C84" s="33" t="s">
        <v>40069</v>
      </c>
      <c r="D84" s="33" t="s">
        <v>40069</v>
      </c>
      <c r="E84" s="20" t="s">
        <v>39796</v>
      </c>
      <c r="F84" s="26" t="s">
        <v>39797</v>
      </c>
      <c r="G84" s="34"/>
      <c r="H84" s="29" t="s">
        <v>40116</v>
      </c>
      <c r="I84" s="30" t="s">
        <v>39799</v>
      </c>
      <c r="J84" s="52" t="str">
        <f>HYPERLINK("#'PHYS_FEATR_LKP'!A1","PHYS_FEATR_LKP")</f>
        <v>PHYS_FEATR_LKP</v>
      </c>
      <c r="K84" s="29" t="s">
        <v>40113</v>
      </c>
      <c r="L84" s="20" t="s">
        <v>40117</v>
      </c>
    </row>
    <row r="85" spans="1:12" ht="21">
      <c r="B85" s="36" t="s">
        <v>40118</v>
      </c>
      <c r="C85" s="37"/>
      <c r="D85" s="37"/>
      <c r="E85" s="37"/>
      <c r="F85" s="18"/>
      <c r="G85" s="19"/>
      <c r="H85" s="18"/>
      <c r="I85" s="19"/>
      <c r="J85" s="18"/>
      <c r="K85" s="18"/>
    </row>
    <row r="86" spans="1:12" ht="32.25">
      <c r="A86" s="29" t="s">
        <v>40119</v>
      </c>
      <c r="B86" s="23" t="s">
        <v>40120</v>
      </c>
      <c r="C86" s="33" t="s">
        <v>40069</v>
      </c>
      <c r="D86" s="33" t="s">
        <v>40069</v>
      </c>
      <c r="E86" s="20" t="s">
        <v>39796</v>
      </c>
      <c r="F86" s="26" t="s">
        <v>39797</v>
      </c>
      <c r="G86" s="34"/>
      <c r="H86" s="29" t="s">
        <v>40121</v>
      </c>
      <c r="I86" s="30" t="s">
        <v>39799</v>
      </c>
      <c r="J86" s="52" t="str">
        <f>HYPERLINK("#'CNTY_LKP'!A1","CNTY_LKP")</f>
        <v>CNTY_LKP</v>
      </c>
      <c r="K86" s="29" t="s">
        <v>39854</v>
      </c>
      <c r="L86" s="20" t="s">
        <v>40122</v>
      </c>
    </row>
    <row r="87" spans="1:12" ht="32.25">
      <c r="A87" s="29" t="s">
        <v>40123</v>
      </c>
      <c r="B87" s="23" t="s">
        <v>40124</v>
      </c>
      <c r="C87" s="33" t="s">
        <v>40069</v>
      </c>
      <c r="D87" s="33" t="s">
        <v>40069</v>
      </c>
      <c r="E87" s="20" t="s">
        <v>39796</v>
      </c>
      <c r="F87" s="26" t="s">
        <v>39797</v>
      </c>
      <c r="G87" s="34"/>
      <c r="H87" s="29" t="s">
        <v>40125</v>
      </c>
      <c r="I87" s="30" t="s">
        <v>39799</v>
      </c>
      <c r="J87" s="52" t="str">
        <f>HYPERLINK("#'CITY_LKP'!A1","CITY_LKP")</f>
        <v>CITY_LKP</v>
      </c>
      <c r="K87" s="29" t="s">
        <v>39858</v>
      </c>
      <c r="L87" s="20" t="s">
        <v>40126</v>
      </c>
    </row>
    <row r="88" spans="1:12" ht="21">
      <c r="A88" s="29" t="s">
        <v>39869</v>
      </c>
      <c r="B88" s="30" t="s">
        <v>40127</v>
      </c>
      <c r="C88" s="33" t="s">
        <v>40069</v>
      </c>
      <c r="D88" s="33" t="s">
        <v>40069</v>
      </c>
      <c r="E88" s="18" t="s">
        <v>39870</v>
      </c>
      <c r="F88" s="26" t="s">
        <v>39871</v>
      </c>
      <c r="G88" s="25"/>
      <c r="H88" s="29" t="s">
        <v>39872</v>
      </c>
      <c r="I88" s="30" t="s">
        <v>39834</v>
      </c>
      <c r="J88" s="12"/>
      <c r="K88" s="35"/>
      <c r="L88" s="20" t="s">
        <v>40128</v>
      </c>
    </row>
    <row r="89" spans="1:12" ht="32.25">
      <c r="A89" s="29" t="s">
        <v>39875</v>
      </c>
      <c r="B89" s="29" t="s">
        <v>40129</v>
      </c>
      <c r="C89" s="33" t="s">
        <v>40069</v>
      </c>
      <c r="D89" s="33" t="s">
        <v>40069</v>
      </c>
      <c r="E89" s="18" t="s">
        <v>39870</v>
      </c>
      <c r="F89" s="26" t="s">
        <v>39871</v>
      </c>
      <c r="G89" s="25"/>
      <c r="H89" s="29" t="s">
        <v>39876</v>
      </c>
      <c r="I89" s="30" t="s">
        <v>39834</v>
      </c>
      <c r="J89" s="12"/>
      <c r="K89" s="35"/>
      <c r="L89" s="20" t="s">
        <v>40130</v>
      </c>
    </row>
    <row r="90" spans="1:12" ht="47.25">
      <c r="A90" s="29" t="s">
        <v>40131</v>
      </c>
      <c r="B90" s="29" t="s">
        <v>40132</v>
      </c>
      <c r="C90" s="33" t="s">
        <v>40069</v>
      </c>
      <c r="D90" s="33" t="s">
        <v>40069</v>
      </c>
      <c r="E90" s="18" t="s">
        <v>40133</v>
      </c>
      <c r="F90" s="35" t="s">
        <v>39804</v>
      </c>
      <c r="G90" s="34">
        <v>2</v>
      </c>
      <c r="H90" s="29" t="s">
        <v>40134</v>
      </c>
      <c r="I90" s="30" t="s">
        <v>39799</v>
      </c>
      <c r="J90" s="52" t="str">
        <f>HYPERLINK("#'HWY_SYS_LKP'!A1","HWY_SYS_LKP")</f>
        <v>HWY_SYS_LKP</v>
      </c>
      <c r="K90" s="35"/>
      <c r="L90" s="20" t="s">
        <v>40135</v>
      </c>
    </row>
    <row r="91" spans="1:12" ht="47.25">
      <c r="A91" s="29" t="s">
        <v>40136</v>
      </c>
      <c r="B91" s="29" t="s">
        <v>40137</v>
      </c>
      <c r="C91" s="33" t="s">
        <v>40069</v>
      </c>
      <c r="D91" s="33" t="s">
        <v>40069</v>
      </c>
      <c r="E91" s="18" t="s">
        <v>40138</v>
      </c>
      <c r="F91" s="35" t="s">
        <v>39804</v>
      </c>
      <c r="G91" s="34">
        <v>4</v>
      </c>
      <c r="H91" s="29" t="s">
        <v>40139</v>
      </c>
      <c r="I91" s="30" t="s">
        <v>39799</v>
      </c>
      <c r="J91" s="12"/>
      <c r="K91" s="35"/>
      <c r="L91" s="20" t="s">
        <v>40140</v>
      </c>
    </row>
    <row r="92" spans="1:12" ht="47.25">
      <c r="A92" s="29" t="s">
        <v>40141</v>
      </c>
      <c r="B92" s="29" t="s">
        <v>40142</v>
      </c>
      <c r="C92" s="33" t="s">
        <v>40069</v>
      </c>
      <c r="D92" s="33" t="s">
        <v>40069</v>
      </c>
      <c r="E92" s="18" t="s">
        <v>40143</v>
      </c>
      <c r="F92" s="35" t="s">
        <v>39804</v>
      </c>
      <c r="G92" s="34">
        <v>1</v>
      </c>
      <c r="H92" s="29" t="s">
        <v>39890</v>
      </c>
      <c r="I92" s="30" t="s">
        <v>39799</v>
      </c>
      <c r="J92" s="52" t="str">
        <f>HYPERLINK("#'HWY_SFX_LKP'!A1","HWY_SFX_LKP")</f>
        <v>HWY_SFX_LKP</v>
      </c>
      <c r="K92" s="35"/>
      <c r="L92" s="20" t="s">
        <v>40144</v>
      </c>
    </row>
    <row r="93" spans="1:12" ht="47.25">
      <c r="A93" s="29" t="s">
        <v>40145</v>
      </c>
      <c r="B93" s="29" t="s">
        <v>40146</v>
      </c>
      <c r="C93" s="33" t="s">
        <v>40069</v>
      </c>
      <c r="D93" s="33" t="s">
        <v>40069</v>
      </c>
      <c r="E93" s="18" t="s">
        <v>39967</v>
      </c>
      <c r="F93" s="26" t="s">
        <v>40147</v>
      </c>
      <c r="G93" s="34"/>
      <c r="H93" s="29" t="s">
        <v>40148</v>
      </c>
      <c r="I93" s="30" t="s">
        <v>39799</v>
      </c>
      <c r="J93" s="12"/>
      <c r="K93" s="35"/>
      <c r="L93" s="20" t="s">
        <v>40149</v>
      </c>
    </row>
    <row r="94" spans="1:12" ht="47.25">
      <c r="A94" s="29" t="s">
        <v>40150</v>
      </c>
      <c r="B94" s="29" t="s">
        <v>40151</v>
      </c>
      <c r="C94" s="33" t="s">
        <v>40069</v>
      </c>
      <c r="D94" s="33" t="s">
        <v>40069</v>
      </c>
      <c r="E94" s="20" t="s">
        <v>39907</v>
      </c>
      <c r="F94" s="35" t="s">
        <v>39804</v>
      </c>
      <c r="G94" s="34">
        <v>60</v>
      </c>
      <c r="H94" s="29" t="s">
        <v>39908</v>
      </c>
      <c r="I94" s="30" t="s">
        <v>39799</v>
      </c>
      <c r="J94" s="12"/>
      <c r="K94" s="35"/>
      <c r="L94" s="20" t="s">
        <v>40152</v>
      </c>
    </row>
    <row r="95" spans="1:12" ht="62.25">
      <c r="A95" s="29" t="s">
        <v>40153</v>
      </c>
      <c r="B95" s="29" t="s">
        <v>40154</v>
      </c>
      <c r="C95" s="33" t="s">
        <v>40069</v>
      </c>
      <c r="D95" s="33" t="s">
        <v>40069</v>
      </c>
      <c r="E95" s="20" t="s">
        <v>39898</v>
      </c>
      <c r="F95" s="35" t="s">
        <v>39804</v>
      </c>
      <c r="G95" s="34">
        <v>10</v>
      </c>
      <c r="H95" s="29" t="s">
        <v>39899</v>
      </c>
      <c r="I95" s="30" t="s">
        <v>39799</v>
      </c>
      <c r="J95" s="12"/>
      <c r="K95" s="35"/>
      <c r="L95" s="20" t="s">
        <v>40155</v>
      </c>
    </row>
    <row r="96" spans="1:12" ht="47.25">
      <c r="A96" s="29" t="s">
        <v>40156</v>
      </c>
      <c r="B96" s="29" t="s">
        <v>40157</v>
      </c>
      <c r="C96" s="33" t="s">
        <v>40069</v>
      </c>
      <c r="D96" s="33" t="s">
        <v>40069</v>
      </c>
      <c r="E96" s="18" t="s">
        <v>39796</v>
      </c>
      <c r="F96" s="35" t="s">
        <v>39797</v>
      </c>
      <c r="G96" s="34"/>
      <c r="H96" s="29" t="s">
        <v>40158</v>
      </c>
      <c r="I96" s="30" t="s">
        <v>39799</v>
      </c>
      <c r="J96" s="52" t="str">
        <f>HYPERLINK("#'CNTL_SECT_LKP'!A1","CNTL_SECT_LKP")</f>
        <v>CNTL_SECT_LKP</v>
      </c>
      <c r="K96" s="35"/>
      <c r="L96" s="20" t="s">
        <v>40159</v>
      </c>
    </row>
    <row r="97" spans="1:12" ht="62.25">
      <c r="A97" s="29" t="s">
        <v>40160</v>
      </c>
      <c r="B97" s="29" t="s">
        <v>40161</v>
      </c>
      <c r="C97" s="33"/>
      <c r="D97" s="33"/>
      <c r="E97" s="18" t="s">
        <v>39796</v>
      </c>
      <c r="F97" s="35" t="s">
        <v>39797</v>
      </c>
      <c r="G97" s="34"/>
      <c r="H97" s="29" t="s">
        <v>40162</v>
      </c>
      <c r="I97" s="30" t="s">
        <v>39799</v>
      </c>
      <c r="J97" s="52" t="str">
        <f>HYPERLINK("#'CNTL_SECT_LKP'!A1","CNTL_SECT_LKP")</f>
        <v>CNTL_SECT_LKP</v>
      </c>
      <c r="K97" s="35"/>
      <c r="L97" s="20" t="s">
        <v>40163</v>
      </c>
    </row>
    <row r="98" spans="1:12" ht="107.25">
      <c r="A98" s="29" t="s">
        <v>40164</v>
      </c>
      <c r="B98" s="29" t="s">
        <v>40165</v>
      </c>
      <c r="C98" s="33" t="s">
        <v>40069</v>
      </c>
      <c r="D98" s="33" t="s">
        <v>40069</v>
      </c>
      <c r="E98" s="18" t="s">
        <v>39967</v>
      </c>
      <c r="F98" s="26" t="s">
        <v>40147</v>
      </c>
      <c r="G98" s="34"/>
      <c r="H98" s="29" t="s">
        <v>40166</v>
      </c>
      <c r="I98" s="30" t="s">
        <v>39799</v>
      </c>
      <c r="J98" s="12"/>
      <c r="K98" s="35"/>
      <c r="L98" s="20" t="s">
        <v>40167</v>
      </c>
    </row>
    <row r="99" spans="1:12" ht="47.25">
      <c r="A99" s="29" t="s">
        <v>40168</v>
      </c>
      <c r="B99" s="29" t="s">
        <v>40169</v>
      </c>
      <c r="C99" s="33" t="s">
        <v>40069</v>
      </c>
      <c r="D99" s="33" t="s">
        <v>40069</v>
      </c>
      <c r="E99" s="18" t="s">
        <v>40170</v>
      </c>
      <c r="F99" s="35" t="s">
        <v>39804</v>
      </c>
      <c r="G99" s="34">
        <v>5</v>
      </c>
      <c r="H99" s="29" t="s">
        <v>40171</v>
      </c>
      <c r="I99" s="30" t="s">
        <v>39799</v>
      </c>
      <c r="J99" s="52" t="str">
        <f>HYPERLINK("#'REF_MARK_NBR_LKP'!A1","REF_MARK_NBR_LKP")</f>
        <v>REF_MARK_NBR_LKP</v>
      </c>
      <c r="K99" s="35"/>
      <c r="L99" s="20" t="s">
        <v>40172</v>
      </c>
    </row>
    <row r="100" spans="1:12" ht="47.25">
      <c r="A100" s="29" t="s">
        <v>40173</v>
      </c>
      <c r="B100" s="29" t="s">
        <v>40174</v>
      </c>
      <c r="C100" s="33" t="s">
        <v>40069</v>
      </c>
      <c r="D100" s="33" t="s">
        <v>40069</v>
      </c>
      <c r="E100" s="18" t="s">
        <v>39967</v>
      </c>
      <c r="F100" s="26" t="s">
        <v>40147</v>
      </c>
      <c r="G100" s="34"/>
      <c r="H100" s="29" t="s">
        <v>40175</v>
      </c>
      <c r="I100" s="30" t="s">
        <v>39799</v>
      </c>
      <c r="J100" s="12"/>
      <c r="K100" s="35"/>
      <c r="L100" s="20" t="s">
        <v>40176</v>
      </c>
    </row>
    <row r="101" spans="1:12" ht="62.25">
      <c r="A101" s="29" t="s">
        <v>40177</v>
      </c>
      <c r="B101" s="29" t="s">
        <v>40178</v>
      </c>
      <c r="C101" s="33" t="s">
        <v>40069</v>
      </c>
      <c r="D101" s="33" t="s">
        <v>40069</v>
      </c>
      <c r="E101" s="18" t="s">
        <v>40133</v>
      </c>
      <c r="F101" s="35" t="s">
        <v>39804</v>
      </c>
      <c r="G101" s="34">
        <v>2</v>
      </c>
      <c r="H101" s="29" t="s">
        <v>40134</v>
      </c>
      <c r="I101" s="30" t="s">
        <v>39799</v>
      </c>
      <c r="J101" s="52" t="str">
        <f>HYPERLINK("#'HWY_SYS_LKP'!A1","HWY_SYS_LKP")</f>
        <v>HWY_SYS_LKP</v>
      </c>
      <c r="K101" s="35"/>
      <c r="L101" s="20" t="s">
        <v>40179</v>
      </c>
    </row>
    <row r="102" spans="1:12" ht="62.25">
      <c r="A102" s="29" t="s">
        <v>40180</v>
      </c>
      <c r="B102" s="29" t="s">
        <v>40181</v>
      </c>
      <c r="C102" s="33" t="s">
        <v>40069</v>
      </c>
      <c r="D102" s="33" t="s">
        <v>40069</v>
      </c>
      <c r="E102" s="18" t="s">
        <v>40138</v>
      </c>
      <c r="F102" s="35" t="s">
        <v>39804</v>
      </c>
      <c r="G102" s="34">
        <v>4</v>
      </c>
      <c r="H102" s="29" t="s">
        <v>40139</v>
      </c>
      <c r="I102" s="30" t="s">
        <v>39799</v>
      </c>
      <c r="J102" s="12"/>
      <c r="K102" s="35"/>
      <c r="L102" s="20" t="s">
        <v>40182</v>
      </c>
    </row>
    <row r="103" spans="1:12" ht="47.25">
      <c r="A103" s="29" t="s">
        <v>40183</v>
      </c>
      <c r="B103" s="29" t="s">
        <v>40184</v>
      </c>
      <c r="C103" s="33" t="s">
        <v>40069</v>
      </c>
      <c r="D103" s="33" t="s">
        <v>40069</v>
      </c>
      <c r="E103" s="18" t="s">
        <v>40143</v>
      </c>
      <c r="F103" s="35" t="s">
        <v>39804</v>
      </c>
      <c r="G103" s="34">
        <v>1</v>
      </c>
      <c r="H103" s="29" t="s">
        <v>39890</v>
      </c>
      <c r="I103" s="30" t="s">
        <v>39799</v>
      </c>
      <c r="J103" s="52" t="str">
        <f>HYPERLINK("#'HWY_SFX_LKP'!A1","HWY_SFX_LKP")</f>
        <v>HWY_SFX_LKP</v>
      </c>
      <c r="K103" s="35"/>
      <c r="L103" s="20" t="s">
        <v>40185</v>
      </c>
    </row>
    <row r="104" spans="1:12" ht="47.25">
      <c r="A104" s="29" t="s">
        <v>40186</v>
      </c>
      <c r="B104" s="29" t="s">
        <v>40187</v>
      </c>
      <c r="C104" s="33" t="s">
        <v>40069</v>
      </c>
      <c r="D104" s="33" t="s">
        <v>40069</v>
      </c>
      <c r="E104" s="20" t="s">
        <v>39907</v>
      </c>
      <c r="F104" s="35" t="s">
        <v>39804</v>
      </c>
      <c r="G104" s="34">
        <v>60</v>
      </c>
      <c r="H104" s="29" t="s">
        <v>39908</v>
      </c>
      <c r="I104" s="30" t="s">
        <v>39799</v>
      </c>
      <c r="J104" s="12"/>
      <c r="K104" s="35"/>
      <c r="L104" s="20" t="s">
        <v>40188</v>
      </c>
    </row>
    <row r="105" spans="1:12" ht="62.25">
      <c r="A105" s="29" t="s">
        <v>40189</v>
      </c>
      <c r="B105" s="29" t="s">
        <v>40190</v>
      </c>
      <c r="C105" s="33" t="s">
        <v>40069</v>
      </c>
      <c r="D105" s="33" t="s">
        <v>40069</v>
      </c>
      <c r="E105" s="20" t="s">
        <v>39898</v>
      </c>
      <c r="F105" s="35" t="s">
        <v>39804</v>
      </c>
      <c r="G105" s="34">
        <v>10</v>
      </c>
      <c r="H105" s="29" t="s">
        <v>39899</v>
      </c>
      <c r="I105" s="30" t="s">
        <v>39799</v>
      </c>
      <c r="J105" s="12"/>
      <c r="K105" s="35"/>
      <c r="L105" s="20" t="s">
        <v>40191</v>
      </c>
    </row>
    <row r="106" spans="1:12" ht="47.25">
      <c r="A106" s="29" t="s">
        <v>40192</v>
      </c>
      <c r="B106" s="29" t="s">
        <v>40193</v>
      </c>
      <c r="C106" s="33" t="s">
        <v>40069</v>
      </c>
      <c r="D106" s="33" t="s">
        <v>40069</v>
      </c>
      <c r="E106" s="18" t="s">
        <v>39796</v>
      </c>
      <c r="F106" s="35" t="s">
        <v>39797</v>
      </c>
      <c r="G106" s="34"/>
      <c r="H106" s="29" t="s">
        <v>40158</v>
      </c>
      <c r="I106" s="30" t="s">
        <v>39799</v>
      </c>
      <c r="J106" s="52" t="str">
        <f>HYPERLINK("#'CNTL_SECT_LKP'!A1","CNTL_SECT_LKP")</f>
        <v>CNTL_SECT_LKP</v>
      </c>
      <c r="K106" s="35"/>
      <c r="L106" s="20" t="s">
        <v>40194</v>
      </c>
    </row>
    <row r="107" spans="1:12" ht="62.25">
      <c r="A107" s="29" t="s">
        <v>40195</v>
      </c>
      <c r="B107" s="29" t="s">
        <v>40196</v>
      </c>
      <c r="C107" s="33" t="s">
        <v>40069</v>
      </c>
      <c r="D107" s="33" t="s">
        <v>40069</v>
      </c>
      <c r="E107" s="18" t="s">
        <v>39796</v>
      </c>
      <c r="F107" s="35" t="s">
        <v>39797</v>
      </c>
      <c r="G107" s="34"/>
      <c r="H107" s="29" t="s">
        <v>40162</v>
      </c>
      <c r="I107" s="30" t="s">
        <v>39799</v>
      </c>
      <c r="J107" s="52" t="str">
        <f>HYPERLINK("#'CNTL_SECT_LKP'!A1","CNTL_SECT_LKP")</f>
        <v>CNTL_SECT_LKP</v>
      </c>
      <c r="K107" s="35"/>
      <c r="L107" s="20" t="s">
        <v>40197</v>
      </c>
    </row>
    <row r="108" spans="1:12" ht="107.25">
      <c r="A108" s="29" t="s">
        <v>40198</v>
      </c>
      <c r="B108" s="29" t="s">
        <v>40199</v>
      </c>
      <c r="C108" s="33" t="s">
        <v>40069</v>
      </c>
      <c r="D108" s="33" t="s">
        <v>40069</v>
      </c>
      <c r="E108" s="18" t="s">
        <v>39967</v>
      </c>
      <c r="F108" s="26" t="s">
        <v>40147</v>
      </c>
      <c r="G108" s="34"/>
      <c r="H108" s="29" t="s">
        <v>40200</v>
      </c>
      <c r="I108" s="30" t="s">
        <v>39799</v>
      </c>
      <c r="J108" s="12"/>
      <c r="K108" s="35"/>
      <c r="L108" s="20" t="s">
        <v>40201</v>
      </c>
    </row>
    <row r="109" spans="1:12" ht="62.25">
      <c r="A109" s="29" t="s">
        <v>40202</v>
      </c>
      <c r="B109" s="29" t="s">
        <v>40203</v>
      </c>
      <c r="C109" s="33" t="s">
        <v>40069</v>
      </c>
      <c r="D109" s="33" t="s">
        <v>40069</v>
      </c>
      <c r="E109" s="20" t="s">
        <v>39803</v>
      </c>
      <c r="F109" s="26" t="s">
        <v>39804</v>
      </c>
      <c r="G109" s="25">
        <v>1</v>
      </c>
      <c r="H109" s="29" t="s">
        <v>40204</v>
      </c>
      <c r="I109" s="30" t="s">
        <v>39799</v>
      </c>
      <c r="J109" s="52" t="str">
        <f>HYPERLINK("#'YES_NO_CHOICE_LKP'!A1","YES_NO_CHOICE_LKP")</f>
        <v>YES_NO_CHOICE_LKP</v>
      </c>
      <c r="K109" s="26"/>
      <c r="L109" s="20" t="s">
        <v>40205</v>
      </c>
    </row>
    <row r="110" spans="1:12" ht="47.25">
      <c r="A110" s="29" t="s">
        <v>40206</v>
      </c>
      <c r="B110" s="29" t="s">
        <v>40207</v>
      </c>
      <c r="C110" s="33" t="s">
        <v>40069</v>
      </c>
      <c r="D110" s="33" t="s">
        <v>40069</v>
      </c>
      <c r="E110" s="20" t="s">
        <v>39803</v>
      </c>
      <c r="F110" s="26" t="s">
        <v>39804</v>
      </c>
      <c r="G110" s="25">
        <v>1</v>
      </c>
      <c r="H110" s="29" t="s">
        <v>40208</v>
      </c>
      <c r="I110" s="30" t="s">
        <v>39799</v>
      </c>
      <c r="J110" s="52" t="str">
        <f>HYPERLINK("#'YES_NO_CHOICE_LKP'!A1","YES_NO_CHOICE_LKP")</f>
        <v>YES_NO_CHOICE_LKP</v>
      </c>
      <c r="K110" s="26"/>
      <c r="L110" s="20" t="s">
        <v>40209</v>
      </c>
    </row>
    <row r="111" spans="1:12" ht="47.25">
      <c r="A111" s="29" t="s">
        <v>40210</v>
      </c>
      <c r="B111" s="29" t="s">
        <v>40211</v>
      </c>
      <c r="C111" s="33" t="s">
        <v>40069</v>
      </c>
      <c r="D111" s="33" t="s">
        <v>40069</v>
      </c>
      <c r="E111" s="20" t="s">
        <v>39803</v>
      </c>
      <c r="F111" s="26" t="s">
        <v>39804</v>
      </c>
      <c r="G111" s="25">
        <v>1</v>
      </c>
      <c r="H111" s="29" t="s">
        <v>40212</v>
      </c>
      <c r="I111" s="30" t="s">
        <v>39799</v>
      </c>
      <c r="J111" s="52" t="str">
        <f>HYPERLINK("#'YES_NO_CHOICE_LKP'!A1","YES_NO_CHOICE_LKP")</f>
        <v>YES_NO_CHOICE_LKP</v>
      </c>
      <c r="K111" s="26"/>
      <c r="L111" s="20" t="s">
        <v>40213</v>
      </c>
    </row>
    <row r="112" spans="1:12" ht="47.25">
      <c r="A112" s="29" t="s">
        <v>40214</v>
      </c>
      <c r="B112" s="29" t="s">
        <v>40215</v>
      </c>
      <c r="C112" s="33" t="s">
        <v>40069</v>
      </c>
      <c r="D112" s="33" t="s">
        <v>40069</v>
      </c>
      <c r="E112" s="20" t="s">
        <v>39796</v>
      </c>
      <c r="F112" s="26" t="s">
        <v>39797</v>
      </c>
      <c r="G112" s="34"/>
      <c r="H112" s="29" t="s">
        <v>40216</v>
      </c>
      <c r="I112" s="30" t="s">
        <v>39799</v>
      </c>
      <c r="J112" s="52" t="str">
        <f>HYPERLINK("#'INJRY_SEV_LKP'!A1","INJRY_SEV_LKP")</f>
        <v>INJRY_SEV_LKP</v>
      </c>
      <c r="K112" s="29" t="s">
        <v>40217</v>
      </c>
      <c r="L112" s="20" t="s">
        <v>40218</v>
      </c>
    </row>
    <row r="113" spans="1:12" ht="47.25">
      <c r="A113" s="29" t="s">
        <v>40219</v>
      </c>
      <c r="B113" s="29" t="s">
        <v>40220</v>
      </c>
      <c r="C113" s="33" t="s">
        <v>40069</v>
      </c>
      <c r="D113" s="33" t="s">
        <v>40069</v>
      </c>
      <c r="E113" s="20" t="s">
        <v>39796</v>
      </c>
      <c r="F113" s="26" t="s">
        <v>39797</v>
      </c>
      <c r="G113" s="34"/>
      <c r="H113" s="29" t="s">
        <v>40221</v>
      </c>
      <c r="I113" s="30" t="s">
        <v>39799</v>
      </c>
      <c r="J113" s="52" t="str">
        <f>HYPERLINK("#'POP_GROUP_LKP'!A1","POP_GROUP_LKP")</f>
        <v>POP_GROUP_LKP</v>
      </c>
      <c r="K113" s="29" t="s">
        <v>40222</v>
      </c>
      <c r="L113" s="20" t="s">
        <v>40223</v>
      </c>
    </row>
    <row r="114" spans="1:12" ht="47.25">
      <c r="A114" s="29" t="s">
        <v>40224</v>
      </c>
      <c r="B114" s="29" t="s">
        <v>40225</v>
      </c>
      <c r="C114" s="33" t="s">
        <v>40069</v>
      </c>
      <c r="D114" s="33" t="s">
        <v>40069</v>
      </c>
      <c r="E114" s="20" t="s">
        <v>39803</v>
      </c>
      <c r="F114" s="26" t="s">
        <v>39804</v>
      </c>
      <c r="G114" s="25">
        <v>1</v>
      </c>
      <c r="H114" s="29" t="s">
        <v>40226</v>
      </c>
      <c r="I114" s="30" t="s">
        <v>39799</v>
      </c>
      <c r="J114" s="52" t="str">
        <f>HYPERLINK("#'YES_NO_CHOICE_LKP'!A1","YES_NO_CHOICE_LKP")</f>
        <v>YES_NO_CHOICE_LKP</v>
      </c>
      <c r="K114" s="26"/>
      <c r="L114" s="20" t="s">
        <v>40227</v>
      </c>
    </row>
    <row r="115" spans="1:12" ht="32.25">
      <c r="A115" s="23" t="s">
        <v>40228</v>
      </c>
      <c r="B115" s="29" t="s">
        <v>40229</v>
      </c>
      <c r="C115" s="33" t="s">
        <v>40069</v>
      </c>
      <c r="D115" s="33" t="s">
        <v>40069</v>
      </c>
      <c r="E115" s="18" t="s">
        <v>40230</v>
      </c>
      <c r="F115" s="35" t="s">
        <v>39804</v>
      </c>
      <c r="G115" s="34">
        <v>3</v>
      </c>
      <c r="H115" s="29" t="s">
        <v>40231</v>
      </c>
      <c r="I115" s="30" t="s">
        <v>39799</v>
      </c>
      <c r="J115" s="12"/>
      <c r="K115" s="35"/>
      <c r="L115" s="20" t="s">
        <v>40232</v>
      </c>
    </row>
    <row r="116" spans="1:12" ht="21">
      <c r="B116" s="36" t="s">
        <v>40233</v>
      </c>
      <c r="C116" s="37"/>
      <c r="D116" s="37"/>
      <c r="E116" s="37"/>
      <c r="F116" s="18"/>
      <c r="G116" s="19"/>
      <c r="H116" s="18"/>
      <c r="I116" s="19"/>
      <c r="J116" s="18"/>
      <c r="K116" s="12"/>
    </row>
    <row r="117" spans="1:12" ht="62.25">
      <c r="A117" s="29" t="s">
        <v>40234</v>
      </c>
      <c r="B117" s="29" t="s">
        <v>40235</v>
      </c>
      <c r="C117" s="33" t="s">
        <v>40069</v>
      </c>
      <c r="D117" s="33" t="s">
        <v>40069</v>
      </c>
      <c r="E117" s="20" t="s">
        <v>39796</v>
      </c>
      <c r="F117" s="26" t="s">
        <v>39797</v>
      </c>
      <c r="G117" s="34"/>
      <c r="H117" s="29" t="s">
        <v>40236</v>
      </c>
      <c r="I117" s="30" t="s">
        <v>39799</v>
      </c>
      <c r="J117" s="52" t="str">
        <f>HYPERLINK("#'HWY_DSGN_LANE_LKP'!A1","HWY_DSGN_LANE_LKP")</f>
        <v>HWY_DSGN_LANE_LKP</v>
      </c>
      <c r="K117" s="29" t="s">
        <v>40237</v>
      </c>
      <c r="L117" s="20" t="s">
        <v>40238</v>
      </c>
    </row>
    <row r="118" spans="1:12" ht="92.25">
      <c r="A118" s="29" t="s">
        <v>40239</v>
      </c>
      <c r="B118" s="29" t="s">
        <v>40240</v>
      </c>
      <c r="C118" s="33" t="s">
        <v>40069</v>
      </c>
      <c r="D118" s="33" t="s">
        <v>40069</v>
      </c>
      <c r="E118" s="20" t="s">
        <v>39796</v>
      </c>
      <c r="F118" s="26" t="s">
        <v>39797</v>
      </c>
      <c r="G118" s="34"/>
      <c r="H118" s="29" t="s">
        <v>40241</v>
      </c>
      <c r="I118" s="30" t="s">
        <v>39799</v>
      </c>
      <c r="J118" s="52" t="str">
        <f>HYPERLINK("#'HWY_DSGN_HRT_LKP'!A1","HWY_DSGN_HRT_LKP")</f>
        <v>HWY_DSGN_HRT_LKP</v>
      </c>
      <c r="K118" s="29" t="s">
        <v>40242</v>
      </c>
      <c r="L118" s="20" t="s">
        <v>40243</v>
      </c>
    </row>
    <row r="119" spans="1:12" ht="92.25">
      <c r="A119" s="29" t="s">
        <v>40244</v>
      </c>
      <c r="B119" s="29" t="s">
        <v>40245</v>
      </c>
      <c r="C119" s="33" t="s">
        <v>40069</v>
      </c>
      <c r="D119" s="33" t="s">
        <v>40069</v>
      </c>
      <c r="E119" s="18" t="s">
        <v>39796</v>
      </c>
      <c r="F119" s="26" t="s">
        <v>39797</v>
      </c>
      <c r="G119" s="34"/>
      <c r="H119" s="29" t="s">
        <v>40246</v>
      </c>
      <c r="I119" s="30" t="s">
        <v>39799</v>
      </c>
      <c r="J119" s="12"/>
      <c r="K119" s="35"/>
      <c r="L119" s="20" t="s">
        <v>40247</v>
      </c>
    </row>
    <row r="120" spans="1:12" ht="92.25">
      <c r="A120" s="29" t="s">
        <v>40248</v>
      </c>
      <c r="B120" s="29" t="s">
        <v>40249</v>
      </c>
      <c r="C120" s="33" t="s">
        <v>40069</v>
      </c>
      <c r="D120" s="33" t="s">
        <v>40069</v>
      </c>
      <c r="E120" s="18" t="s">
        <v>39796</v>
      </c>
      <c r="F120" s="26" t="s">
        <v>39797</v>
      </c>
      <c r="G120" s="34"/>
      <c r="H120" s="29" t="s">
        <v>40250</v>
      </c>
      <c r="I120" s="30" t="s">
        <v>39799</v>
      </c>
      <c r="J120" s="12"/>
      <c r="K120" s="35"/>
      <c r="L120" s="20" t="s">
        <v>40251</v>
      </c>
    </row>
    <row r="121" spans="1:12" ht="62.25">
      <c r="A121" s="29" t="s">
        <v>40252</v>
      </c>
      <c r="B121" s="29" t="s">
        <v>40253</v>
      </c>
      <c r="C121" s="33" t="s">
        <v>40069</v>
      </c>
      <c r="D121" s="33" t="s">
        <v>40069</v>
      </c>
      <c r="E121" s="18" t="s">
        <v>39796</v>
      </c>
      <c r="F121" s="26" t="s">
        <v>39797</v>
      </c>
      <c r="G121" s="34"/>
      <c r="H121" s="29" t="s">
        <v>40254</v>
      </c>
      <c r="I121" s="30" t="s">
        <v>39799</v>
      </c>
      <c r="J121" s="12"/>
      <c r="K121" s="35"/>
      <c r="L121" s="20" t="s">
        <v>40255</v>
      </c>
    </row>
    <row r="122" spans="1:12" ht="62.25">
      <c r="A122" s="29" t="s">
        <v>40256</v>
      </c>
      <c r="B122" s="29" t="s">
        <v>40257</v>
      </c>
      <c r="C122" s="33" t="s">
        <v>40069</v>
      </c>
      <c r="D122" s="33" t="s">
        <v>40069</v>
      </c>
      <c r="E122" s="18" t="s">
        <v>39796</v>
      </c>
      <c r="F122" s="26" t="s">
        <v>39797</v>
      </c>
      <c r="G122" s="34"/>
      <c r="H122" s="29" t="s">
        <v>40258</v>
      </c>
      <c r="I122" s="30" t="s">
        <v>39799</v>
      </c>
      <c r="J122" s="52" t="str">
        <f>HYPERLINK("#'BASE_TYPE_LKP'!A1","BASE_TYPE_LKP")</f>
        <v>BASE_TYPE_LKP</v>
      </c>
      <c r="K122" s="29" t="s">
        <v>40259</v>
      </c>
      <c r="L122" s="20" t="s">
        <v>40260</v>
      </c>
    </row>
    <row r="123" spans="1:12" ht="62.25">
      <c r="A123" s="29" t="s">
        <v>40261</v>
      </c>
      <c r="B123" s="29" t="s">
        <v>40262</v>
      </c>
      <c r="C123" s="33" t="s">
        <v>40069</v>
      </c>
      <c r="D123" s="33" t="s">
        <v>40069</v>
      </c>
      <c r="E123" s="18" t="s">
        <v>39796</v>
      </c>
      <c r="F123" s="26" t="s">
        <v>39797</v>
      </c>
      <c r="G123" s="34"/>
      <c r="H123" s="29" t="s">
        <v>40263</v>
      </c>
      <c r="I123" s="30" t="s">
        <v>39799</v>
      </c>
      <c r="J123" s="12"/>
      <c r="K123" s="35"/>
      <c r="L123" s="20" t="s">
        <v>40264</v>
      </c>
    </row>
    <row r="124" spans="1:12" ht="62.25">
      <c r="A124" s="29" t="s">
        <v>40265</v>
      </c>
      <c r="B124" s="29" t="s">
        <v>40266</v>
      </c>
      <c r="C124" s="33" t="s">
        <v>40069</v>
      </c>
      <c r="D124" s="33" t="s">
        <v>40069</v>
      </c>
      <c r="E124" s="18" t="s">
        <v>39796</v>
      </c>
      <c r="F124" s="26" t="s">
        <v>39797</v>
      </c>
      <c r="G124" s="34"/>
      <c r="H124" s="29" t="s">
        <v>40267</v>
      </c>
      <c r="I124" s="30" t="s">
        <v>39799</v>
      </c>
      <c r="J124" s="12"/>
      <c r="K124" s="35"/>
      <c r="L124" s="20" t="s">
        <v>40268</v>
      </c>
    </row>
    <row r="125" spans="1:12" ht="62.25">
      <c r="A125" s="29" t="s">
        <v>40269</v>
      </c>
      <c r="B125" s="29" t="s">
        <v>40270</v>
      </c>
      <c r="C125" s="33" t="s">
        <v>40069</v>
      </c>
      <c r="D125" s="33" t="s">
        <v>40069</v>
      </c>
      <c r="E125" s="18" t="s">
        <v>39796</v>
      </c>
      <c r="F125" s="26" t="s">
        <v>39797</v>
      </c>
      <c r="G125" s="34"/>
      <c r="H125" s="29" t="s">
        <v>40271</v>
      </c>
      <c r="I125" s="30" t="s">
        <v>39799</v>
      </c>
      <c r="J125" s="12"/>
      <c r="K125" s="35"/>
      <c r="L125" s="20" t="s">
        <v>40272</v>
      </c>
    </row>
    <row r="126" spans="1:12" ht="77.25">
      <c r="A126" s="29" t="s">
        <v>40273</v>
      </c>
      <c r="B126" s="29" t="s">
        <v>40274</v>
      </c>
      <c r="C126" s="33" t="s">
        <v>40069</v>
      </c>
      <c r="D126" s="33" t="s">
        <v>40069</v>
      </c>
      <c r="E126" s="18" t="s">
        <v>39796</v>
      </c>
      <c r="F126" s="26" t="s">
        <v>39797</v>
      </c>
      <c r="G126" s="34"/>
      <c r="H126" s="29" t="s">
        <v>40275</v>
      </c>
      <c r="I126" s="30" t="s">
        <v>39799</v>
      </c>
      <c r="J126" s="12"/>
      <c r="K126" s="35"/>
      <c r="L126" s="20" t="s">
        <v>40276</v>
      </c>
    </row>
    <row r="127" spans="1:12" ht="62.25">
      <c r="A127" s="29" t="s">
        <v>40277</v>
      </c>
      <c r="B127" s="29" t="s">
        <v>40278</v>
      </c>
      <c r="C127" s="33" t="s">
        <v>40069</v>
      </c>
      <c r="D127" s="33" t="s">
        <v>40069</v>
      </c>
      <c r="E127" s="20" t="s">
        <v>39796</v>
      </c>
      <c r="F127" s="26" t="s">
        <v>39797</v>
      </c>
      <c r="G127" s="34"/>
      <c r="H127" s="29" t="s">
        <v>40279</v>
      </c>
      <c r="I127" s="30" t="s">
        <v>39799</v>
      </c>
      <c r="J127" s="52" t="str">
        <f>HYPERLINK("#'SURF_TYPE_LKP'!A1","SURF_TYPE_LKP")</f>
        <v>SURF_TYPE_LKP</v>
      </c>
      <c r="K127" s="29" t="s">
        <v>40280</v>
      </c>
      <c r="L127" s="20" t="s">
        <v>40281</v>
      </c>
    </row>
    <row r="128" spans="1:12" ht="62.25">
      <c r="A128" s="29" t="s">
        <v>40282</v>
      </c>
      <c r="B128" s="29" t="s">
        <v>40283</v>
      </c>
      <c r="C128" s="33" t="s">
        <v>40069</v>
      </c>
      <c r="D128" s="33" t="s">
        <v>40069</v>
      </c>
      <c r="E128" s="20" t="s">
        <v>39796</v>
      </c>
      <c r="F128" s="26" t="s">
        <v>39797</v>
      </c>
      <c r="G128" s="34"/>
      <c r="H128" s="29" t="s">
        <v>40284</v>
      </c>
      <c r="I128" s="30" t="s">
        <v>39799</v>
      </c>
      <c r="J128" s="52" t="str">
        <f>HYPERLINK("#'CURB_TYPE_LKP'!A1","CURB_TYPE_LKP")</f>
        <v>CURB_TYPE_LKP</v>
      </c>
      <c r="K128" s="29" t="s">
        <v>40285</v>
      </c>
      <c r="L128" s="20" t="s">
        <v>40286</v>
      </c>
    </row>
    <row r="129" spans="1:12" ht="62.25">
      <c r="A129" s="29" t="s">
        <v>40287</v>
      </c>
      <c r="B129" s="29" t="s">
        <v>40288</v>
      </c>
      <c r="C129" s="33" t="s">
        <v>40069</v>
      </c>
      <c r="D129" s="33" t="s">
        <v>40069</v>
      </c>
      <c r="E129" s="20" t="s">
        <v>39796</v>
      </c>
      <c r="F129" s="26" t="s">
        <v>39797</v>
      </c>
      <c r="G129" s="34"/>
      <c r="H129" s="29" t="s">
        <v>40289</v>
      </c>
      <c r="I129" s="30" t="s">
        <v>39799</v>
      </c>
      <c r="J129" s="52" t="str">
        <f>HYPERLINK("#'CURB_TYPE_LKP'!A1","CURB_TYPE_LKP")</f>
        <v>CURB_TYPE_LKP</v>
      </c>
      <c r="K129" s="29" t="s">
        <v>40285</v>
      </c>
      <c r="L129" s="20" t="s">
        <v>40290</v>
      </c>
    </row>
    <row r="130" spans="1:12" ht="62.25">
      <c r="A130" s="29" t="s">
        <v>40291</v>
      </c>
      <c r="B130" s="29" t="s">
        <v>40292</v>
      </c>
      <c r="C130" s="33" t="s">
        <v>40069</v>
      </c>
      <c r="D130" s="33" t="s">
        <v>40069</v>
      </c>
      <c r="E130" s="20" t="s">
        <v>39796</v>
      </c>
      <c r="F130" s="26" t="s">
        <v>39797</v>
      </c>
      <c r="G130" s="34"/>
      <c r="H130" s="29" t="s">
        <v>40293</v>
      </c>
      <c r="I130" s="30" t="s">
        <v>39799</v>
      </c>
      <c r="J130" s="52" t="str">
        <f>HYPERLINK("#'SHLDR_TYPE_LKP'!A1","SHLDR_TYPE_LKP")</f>
        <v>SHLDR_TYPE_LKP</v>
      </c>
      <c r="K130" s="29" t="s">
        <v>40294</v>
      </c>
      <c r="L130" s="20" t="s">
        <v>40295</v>
      </c>
    </row>
    <row r="131" spans="1:12" ht="62.25">
      <c r="A131" s="29" t="s">
        <v>40296</v>
      </c>
      <c r="B131" s="29" t="s">
        <v>40297</v>
      </c>
      <c r="C131" s="33" t="s">
        <v>40069</v>
      </c>
      <c r="D131" s="33" t="s">
        <v>40069</v>
      </c>
      <c r="E131" s="18" t="s">
        <v>39796</v>
      </c>
      <c r="F131" s="26" t="s">
        <v>39797</v>
      </c>
      <c r="G131" s="34"/>
      <c r="H131" s="29" t="s">
        <v>40298</v>
      </c>
      <c r="I131" s="30" t="s">
        <v>39799</v>
      </c>
      <c r="J131" s="12"/>
      <c r="L131" s="20" t="s">
        <v>40299</v>
      </c>
    </row>
    <row r="132" spans="1:12" ht="47.25">
      <c r="A132" s="29" t="s">
        <v>40300</v>
      </c>
      <c r="B132" s="29" t="s">
        <v>40301</v>
      </c>
      <c r="C132" s="33" t="s">
        <v>40069</v>
      </c>
      <c r="D132" s="33" t="s">
        <v>40069</v>
      </c>
      <c r="E132" s="20" t="s">
        <v>39796</v>
      </c>
      <c r="F132" s="26" t="s">
        <v>39797</v>
      </c>
      <c r="G132" s="34"/>
      <c r="H132" s="29" t="s">
        <v>40302</v>
      </c>
      <c r="I132" s="30" t="s">
        <v>39799</v>
      </c>
      <c r="J132" s="52" t="str">
        <f>HYPERLINK("#'SHLDR_USE_LKP'!A1","SHLDR_USE_LKP")</f>
        <v>SHLDR_USE_LKP</v>
      </c>
      <c r="K132" s="29" t="s">
        <v>40303</v>
      </c>
      <c r="L132" s="20" t="s">
        <v>40304</v>
      </c>
    </row>
    <row r="133" spans="1:12" ht="62.25">
      <c r="A133" s="29" t="s">
        <v>40305</v>
      </c>
      <c r="B133" s="29" t="s">
        <v>40306</v>
      </c>
      <c r="C133" s="33" t="s">
        <v>40069</v>
      </c>
      <c r="D133" s="33" t="s">
        <v>40069</v>
      </c>
      <c r="E133" s="20" t="s">
        <v>39796</v>
      </c>
      <c r="F133" s="26" t="s">
        <v>39797</v>
      </c>
      <c r="G133" s="34"/>
      <c r="H133" s="29" t="s">
        <v>40307</v>
      </c>
      <c r="I133" s="30" t="s">
        <v>39799</v>
      </c>
      <c r="J133" s="52" t="str">
        <f>HYPERLINK("#'SHLDR_TYPE_LKP'!A1","SHLDR_TYPE_LKP")</f>
        <v>SHLDR_TYPE_LKP</v>
      </c>
      <c r="K133" s="29" t="s">
        <v>40294</v>
      </c>
      <c r="L133" s="20" t="s">
        <v>40308</v>
      </c>
    </row>
    <row r="134" spans="1:12" ht="62.25">
      <c r="A134" s="29" t="s">
        <v>40309</v>
      </c>
      <c r="B134" s="29" t="s">
        <v>40310</v>
      </c>
      <c r="C134" s="33" t="s">
        <v>40069</v>
      </c>
      <c r="D134" s="33" t="s">
        <v>40069</v>
      </c>
      <c r="E134" s="18" t="s">
        <v>39796</v>
      </c>
      <c r="F134" s="26" t="s">
        <v>39797</v>
      </c>
      <c r="G134" s="34"/>
      <c r="H134" s="29" t="s">
        <v>40311</v>
      </c>
      <c r="I134" s="30" t="s">
        <v>39799</v>
      </c>
      <c r="J134" s="12"/>
      <c r="K134" s="35"/>
      <c r="L134" s="20" t="s">
        <v>40312</v>
      </c>
    </row>
    <row r="135" spans="1:12" ht="47.25">
      <c r="A135" s="29" t="s">
        <v>40313</v>
      </c>
      <c r="B135" s="29" t="s">
        <v>40314</v>
      </c>
      <c r="C135" s="33" t="s">
        <v>40069</v>
      </c>
      <c r="D135" s="33" t="s">
        <v>40069</v>
      </c>
      <c r="E135" s="20" t="s">
        <v>39796</v>
      </c>
      <c r="F135" s="26" t="s">
        <v>39797</v>
      </c>
      <c r="G135" s="34"/>
      <c r="H135" s="29" t="s">
        <v>40315</v>
      </c>
      <c r="I135" s="30" t="s">
        <v>39799</v>
      </c>
      <c r="J135" s="52" t="str">
        <f>HYPERLINK("#'SHLDR_USE_LKP'!A1","SHLDR_USE_LKP")</f>
        <v>SHLDR_USE_LKP</v>
      </c>
      <c r="K135" s="29" t="s">
        <v>40303</v>
      </c>
      <c r="L135" s="20" t="s">
        <v>40316</v>
      </c>
    </row>
    <row r="136" spans="1:12" ht="47.25">
      <c r="A136" s="29" t="s">
        <v>40317</v>
      </c>
      <c r="B136" s="29" t="s">
        <v>40318</v>
      </c>
      <c r="C136" s="33" t="s">
        <v>40069</v>
      </c>
      <c r="D136" s="33" t="s">
        <v>40069</v>
      </c>
      <c r="E136" s="20" t="s">
        <v>39796</v>
      </c>
      <c r="F136" s="26" t="s">
        <v>39797</v>
      </c>
      <c r="G136" s="34"/>
      <c r="H136" s="29" t="s">
        <v>40319</v>
      </c>
      <c r="I136" s="30" t="s">
        <v>39799</v>
      </c>
      <c r="J136" s="52" t="str">
        <f>HYPERLINK("#'MEDIAN_TYPE_LKP'!A1","MEDIAN_TYPE_LKP")</f>
        <v>MEDIAN_TYPE_LKP</v>
      </c>
      <c r="K136" s="29" t="s">
        <v>40320</v>
      </c>
      <c r="L136" s="20" t="s">
        <v>40321</v>
      </c>
    </row>
    <row r="137" spans="1:12" ht="62.25">
      <c r="A137" s="29" t="s">
        <v>40322</v>
      </c>
      <c r="B137" s="29" t="s">
        <v>40323</v>
      </c>
      <c r="C137" s="33" t="s">
        <v>40069</v>
      </c>
      <c r="D137" s="33" t="s">
        <v>40069</v>
      </c>
      <c r="E137" s="18" t="s">
        <v>39796</v>
      </c>
      <c r="F137" s="26" t="s">
        <v>39797</v>
      </c>
      <c r="G137" s="34"/>
      <c r="H137" s="29" t="s">
        <v>40324</v>
      </c>
      <c r="I137" s="30" t="s">
        <v>39799</v>
      </c>
      <c r="J137" s="12"/>
      <c r="K137" s="35"/>
      <c r="L137" s="20" t="s">
        <v>40325</v>
      </c>
    </row>
    <row r="138" spans="1:12" ht="77.25">
      <c r="A138" s="29" t="s">
        <v>40326</v>
      </c>
      <c r="B138" s="29" t="s">
        <v>40327</v>
      </c>
      <c r="C138" s="33" t="s">
        <v>40069</v>
      </c>
      <c r="D138" s="33" t="s">
        <v>40069</v>
      </c>
      <c r="E138" s="20" t="s">
        <v>39796</v>
      </c>
      <c r="F138" s="26" t="s">
        <v>39797</v>
      </c>
      <c r="G138" s="34"/>
      <c r="H138" s="29" t="s">
        <v>40328</v>
      </c>
      <c r="I138" s="30" t="s">
        <v>39799</v>
      </c>
      <c r="J138" s="52" t="str">
        <f>HYPERLINK("#'RURAL_URBAN_LKP'!A1","RURAL_URBAN_LKP")</f>
        <v>RURAL_URBAN_LKP</v>
      </c>
      <c r="K138" s="29" t="s">
        <v>40329</v>
      </c>
      <c r="L138" s="20" t="s">
        <v>40330</v>
      </c>
    </row>
    <row r="139" spans="1:12" ht="47.25">
      <c r="A139" s="29" t="s">
        <v>40331</v>
      </c>
      <c r="B139" s="29" t="s">
        <v>40332</v>
      </c>
      <c r="C139" s="33" t="s">
        <v>40069</v>
      </c>
      <c r="D139" s="33" t="s">
        <v>40069</v>
      </c>
      <c r="E139" s="20" t="s">
        <v>39796</v>
      </c>
      <c r="F139" s="26" t="s">
        <v>39797</v>
      </c>
      <c r="G139" s="34"/>
      <c r="H139" s="29" t="s">
        <v>40333</v>
      </c>
      <c r="I139" s="30" t="s">
        <v>39799</v>
      </c>
      <c r="J139" s="52" t="str">
        <f>HYPERLINK("#'FUNC_SYS_LKP'!A1","FUNC_SYS_LKP")</f>
        <v>FUNC_SYS_LKP</v>
      </c>
      <c r="K139" s="29" t="s">
        <v>40334</v>
      </c>
      <c r="L139" s="20" t="s">
        <v>40335</v>
      </c>
    </row>
    <row r="140" spans="1:12" ht="62.25">
      <c r="A140" s="29" t="s">
        <v>40336</v>
      </c>
      <c r="B140" s="29" t="s">
        <v>40337</v>
      </c>
      <c r="C140" s="33" t="s">
        <v>40069</v>
      </c>
      <c r="D140" s="33" t="s">
        <v>40069</v>
      </c>
      <c r="E140" s="18" t="s">
        <v>39796</v>
      </c>
      <c r="F140" s="26" t="s">
        <v>39797</v>
      </c>
      <c r="G140" s="34"/>
      <c r="H140" s="29" t="s">
        <v>40338</v>
      </c>
      <c r="I140" s="30" t="s">
        <v>39799</v>
      </c>
      <c r="J140" s="12"/>
      <c r="K140" s="35"/>
      <c r="L140" s="20" t="s">
        <v>40339</v>
      </c>
    </row>
    <row r="141" spans="1:12" ht="47.25">
      <c r="A141" s="29" t="s">
        <v>40340</v>
      </c>
      <c r="B141" s="29" t="s">
        <v>40341</v>
      </c>
      <c r="C141" s="33" t="s">
        <v>40069</v>
      </c>
      <c r="D141" s="33" t="s">
        <v>40069</v>
      </c>
      <c r="E141" s="18" t="s">
        <v>39796</v>
      </c>
      <c r="F141" s="26" t="s">
        <v>39797</v>
      </c>
      <c r="G141" s="34"/>
      <c r="H141" s="29" t="s">
        <v>40342</v>
      </c>
      <c r="I141" s="30" t="s">
        <v>39799</v>
      </c>
      <c r="J141" s="12"/>
      <c r="K141" s="35"/>
      <c r="L141" s="20" t="s">
        <v>40343</v>
      </c>
    </row>
    <row r="142" spans="1:12" ht="62.25">
      <c r="A142" s="29" t="s">
        <v>40344</v>
      </c>
      <c r="B142" s="29" t="s">
        <v>40345</v>
      </c>
      <c r="C142" s="33" t="s">
        <v>40069</v>
      </c>
      <c r="D142" s="33" t="s">
        <v>40069</v>
      </c>
      <c r="E142" s="18" t="s">
        <v>39796</v>
      </c>
      <c r="F142" s="26" t="s">
        <v>39797</v>
      </c>
      <c r="G142" s="34"/>
      <c r="H142" s="29" t="s">
        <v>40346</v>
      </c>
      <c r="I142" s="30" t="s">
        <v>39799</v>
      </c>
      <c r="J142" s="12"/>
      <c r="K142" s="35"/>
      <c r="L142" s="20" t="s">
        <v>40347</v>
      </c>
    </row>
    <row r="143" spans="1:12" ht="62.25">
      <c r="A143" s="29" t="s">
        <v>40348</v>
      </c>
      <c r="B143" s="29" t="s">
        <v>40349</v>
      </c>
      <c r="C143" s="33" t="s">
        <v>40069</v>
      </c>
      <c r="D143" s="33" t="s">
        <v>40069</v>
      </c>
      <c r="E143" s="18" t="s">
        <v>40350</v>
      </c>
      <c r="F143" s="26" t="s">
        <v>40351</v>
      </c>
      <c r="G143" s="34"/>
      <c r="H143" s="29" t="s">
        <v>40352</v>
      </c>
      <c r="I143" s="30" t="s">
        <v>39799</v>
      </c>
      <c r="J143" s="12"/>
      <c r="K143" s="35"/>
      <c r="L143" s="20" t="s">
        <v>40353</v>
      </c>
    </row>
    <row r="144" spans="1:12" ht="62.25">
      <c r="A144" s="29" t="s">
        <v>40354</v>
      </c>
      <c r="B144" s="29" t="s">
        <v>40355</v>
      </c>
      <c r="C144" s="33" t="s">
        <v>40069</v>
      </c>
      <c r="D144" s="33" t="s">
        <v>40069</v>
      </c>
      <c r="E144" s="18" t="s">
        <v>40350</v>
      </c>
      <c r="F144" s="26" t="s">
        <v>40351</v>
      </c>
      <c r="G144" s="34"/>
      <c r="H144" s="29" t="s">
        <v>40356</v>
      </c>
      <c r="I144" s="30" t="s">
        <v>39799</v>
      </c>
      <c r="J144" s="12"/>
      <c r="K144" s="35"/>
      <c r="L144" s="20" t="s">
        <v>40357</v>
      </c>
    </row>
    <row r="145" spans="1:12" ht="62.25">
      <c r="A145" s="29" t="s">
        <v>40358</v>
      </c>
      <c r="B145" s="29" t="s">
        <v>40359</v>
      </c>
      <c r="C145" s="33" t="s">
        <v>40069</v>
      </c>
      <c r="D145" s="33" t="s">
        <v>40069</v>
      </c>
      <c r="E145" s="18" t="s">
        <v>40350</v>
      </c>
      <c r="F145" s="26" t="s">
        <v>40351</v>
      </c>
      <c r="G145" s="34"/>
      <c r="H145" s="29" t="s">
        <v>40360</v>
      </c>
      <c r="I145" s="30" t="s">
        <v>39799</v>
      </c>
      <c r="J145" s="12"/>
      <c r="K145" s="35"/>
      <c r="L145" s="20" t="s">
        <v>40361</v>
      </c>
    </row>
    <row r="146" spans="1:12" ht="47.25">
      <c r="A146" s="29" t="s">
        <v>40362</v>
      </c>
      <c r="B146" s="29" t="s">
        <v>40363</v>
      </c>
      <c r="C146" s="33" t="s">
        <v>40069</v>
      </c>
      <c r="D146" s="33" t="s">
        <v>40069</v>
      </c>
      <c r="E146" s="20" t="s">
        <v>39796</v>
      </c>
      <c r="F146" s="26" t="s">
        <v>39797</v>
      </c>
      <c r="G146" s="34"/>
      <c r="H146" s="29" t="s">
        <v>40364</v>
      </c>
      <c r="I146" s="30" t="s">
        <v>39799</v>
      </c>
      <c r="J146" s="52" t="str">
        <f>HYPERLINK("#'CURVE_TYPE_LKP'!A1","CURVE_TYPE_LKP")</f>
        <v>CURVE_TYPE_LKP</v>
      </c>
      <c r="K146" s="29" t="s">
        <v>40365</v>
      </c>
      <c r="L146" s="20" t="s">
        <v>40366</v>
      </c>
    </row>
    <row r="147" spans="1:12" ht="47.25">
      <c r="A147" s="29" t="s">
        <v>40367</v>
      </c>
      <c r="B147" s="29" t="s">
        <v>40368</v>
      </c>
      <c r="C147" s="33" t="s">
        <v>40069</v>
      </c>
      <c r="D147" s="33" t="s">
        <v>40069</v>
      </c>
      <c r="E147" s="20" t="s">
        <v>39796</v>
      </c>
      <c r="F147" s="26" t="s">
        <v>39797</v>
      </c>
      <c r="G147" s="34"/>
      <c r="H147" s="29" t="s">
        <v>40369</v>
      </c>
      <c r="I147" s="30" t="s">
        <v>39799</v>
      </c>
      <c r="J147" s="12"/>
      <c r="K147" s="35"/>
      <c r="L147" s="20" t="s">
        <v>40370</v>
      </c>
    </row>
    <row r="148" spans="1:12" ht="47.25">
      <c r="A148" s="29" t="s">
        <v>40371</v>
      </c>
      <c r="B148" s="29" t="s">
        <v>40372</v>
      </c>
      <c r="C148" s="33" t="s">
        <v>40069</v>
      </c>
      <c r="D148" s="33" t="s">
        <v>40069</v>
      </c>
      <c r="E148" s="20" t="s">
        <v>39796</v>
      </c>
      <c r="F148" s="26" t="s">
        <v>39797</v>
      </c>
      <c r="G148" s="34"/>
      <c r="H148" s="29" t="s">
        <v>40373</v>
      </c>
      <c r="I148" s="30" t="s">
        <v>39799</v>
      </c>
      <c r="J148" s="12"/>
      <c r="K148" s="35"/>
      <c r="L148" s="20" t="s">
        <v>40374</v>
      </c>
    </row>
    <row r="149" spans="1:12" ht="62.25">
      <c r="A149" s="29" t="s">
        <v>40375</v>
      </c>
      <c r="B149" s="29" t="s">
        <v>40376</v>
      </c>
      <c r="C149" s="33" t="s">
        <v>40069</v>
      </c>
      <c r="D149" s="33" t="s">
        <v>40069</v>
      </c>
      <c r="E149" s="20" t="s">
        <v>39796</v>
      </c>
      <c r="F149" s="26" t="s">
        <v>39797</v>
      </c>
      <c r="G149" s="34"/>
      <c r="H149" s="29" t="s">
        <v>40377</v>
      </c>
      <c r="I149" s="30" t="s">
        <v>39799</v>
      </c>
      <c r="J149" s="52" t="str">
        <f>HYPERLINK("#'DELTA_LEFT_RIGHT_LKP'!A1","DELTA_LEFT_RIGHT_LKP")</f>
        <v>DELTA_LEFT_RIGHT_LKP</v>
      </c>
      <c r="K149" s="29" t="s">
        <v>40378</v>
      </c>
      <c r="L149" s="20" t="s">
        <v>40379</v>
      </c>
    </row>
    <row r="150" spans="1:12" ht="47.25">
      <c r="A150" s="29" t="s">
        <v>40380</v>
      </c>
      <c r="B150" s="29" t="s">
        <v>40381</v>
      </c>
      <c r="C150" s="33" t="s">
        <v>40069</v>
      </c>
      <c r="D150" s="33" t="s">
        <v>40069</v>
      </c>
      <c r="E150" s="20" t="s">
        <v>39796</v>
      </c>
      <c r="F150" s="26" t="s">
        <v>39797</v>
      </c>
      <c r="G150" s="34"/>
      <c r="H150" s="29" t="s">
        <v>40382</v>
      </c>
      <c r="I150" s="30" t="s">
        <v>39799</v>
      </c>
      <c r="J150" s="12"/>
      <c r="K150" s="35"/>
      <c r="L150" s="20" t="s">
        <v>40383</v>
      </c>
    </row>
    <row r="151" spans="1:12" ht="47.25">
      <c r="A151" s="29" t="s">
        <v>40384</v>
      </c>
      <c r="B151" s="29" t="s">
        <v>40385</v>
      </c>
      <c r="C151" s="33" t="s">
        <v>40069</v>
      </c>
      <c r="D151" s="33" t="s">
        <v>40069</v>
      </c>
      <c r="E151" s="18" t="s">
        <v>40386</v>
      </c>
      <c r="F151" s="26" t="s">
        <v>39797</v>
      </c>
      <c r="G151" s="34"/>
      <c r="H151" s="29" t="s">
        <v>40387</v>
      </c>
      <c r="I151" s="30" t="s">
        <v>39799</v>
      </c>
      <c r="J151" s="12"/>
      <c r="K151" s="35"/>
      <c r="L151" s="20" t="s">
        <v>40388</v>
      </c>
    </row>
    <row r="152" spans="1:12" ht="62.25">
      <c r="A152" s="29" t="s">
        <v>40389</v>
      </c>
      <c r="B152" s="29" t="s">
        <v>40390</v>
      </c>
      <c r="C152" s="33" t="s">
        <v>40069</v>
      </c>
      <c r="D152" s="33" t="s">
        <v>40069</v>
      </c>
      <c r="E152" s="18" t="s">
        <v>39796</v>
      </c>
      <c r="F152" s="26" t="s">
        <v>39797</v>
      </c>
      <c r="G152" s="34"/>
      <c r="H152" s="29" t="s">
        <v>40391</v>
      </c>
      <c r="I152" s="30" t="s">
        <v>39799</v>
      </c>
      <c r="J152" s="12"/>
      <c r="K152" s="35"/>
      <c r="L152" s="20" t="s">
        <v>40392</v>
      </c>
    </row>
    <row r="153" spans="1:12" ht="107.25">
      <c r="A153" s="29" t="s">
        <v>40393</v>
      </c>
      <c r="B153" s="29" t="s">
        <v>40394</v>
      </c>
      <c r="C153" s="33" t="s">
        <v>40069</v>
      </c>
      <c r="D153" s="33" t="s">
        <v>40069</v>
      </c>
      <c r="E153" s="18" t="s">
        <v>40395</v>
      </c>
      <c r="F153" s="26" t="s">
        <v>39968</v>
      </c>
      <c r="G153" s="34"/>
      <c r="H153" s="29" t="s">
        <v>40396</v>
      </c>
      <c r="I153" s="30" t="s">
        <v>39799</v>
      </c>
      <c r="J153" s="12"/>
      <c r="K153" s="35"/>
      <c r="L153" s="20" t="s">
        <v>40397</v>
      </c>
    </row>
    <row r="154" spans="1:12" ht="62.25">
      <c r="A154" s="29" t="s">
        <v>40398</v>
      </c>
      <c r="B154" s="29" t="s">
        <v>40399</v>
      </c>
      <c r="C154" s="33" t="s">
        <v>40069</v>
      </c>
      <c r="D154" s="33" t="s">
        <v>40069</v>
      </c>
      <c r="E154" s="18" t="s">
        <v>39796</v>
      </c>
      <c r="F154" s="26" t="s">
        <v>39797</v>
      </c>
      <c r="G154" s="34"/>
      <c r="H154" s="29" t="s">
        <v>40400</v>
      </c>
      <c r="I154" s="30" t="s">
        <v>39799</v>
      </c>
      <c r="J154" s="12"/>
      <c r="K154" s="35"/>
      <c r="L154" s="20" t="s">
        <v>40401</v>
      </c>
    </row>
    <row r="155" spans="1:12" ht="47.25">
      <c r="A155" s="29" t="s">
        <v>40402</v>
      </c>
      <c r="B155" s="29" t="s">
        <v>40403</v>
      </c>
      <c r="C155" s="33" t="s">
        <v>40069</v>
      </c>
      <c r="D155" s="33" t="s">
        <v>40069</v>
      </c>
      <c r="E155" s="20" t="s">
        <v>39796</v>
      </c>
      <c r="F155" s="26" t="s">
        <v>39797</v>
      </c>
      <c r="G155" s="34"/>
      <c r="H155" s="29" t="s">
        <v>40404</v>
      </c>
      <c r="I155" s="30" t="s">
        <v>39799</v>
      </c>
      <c r="J155" s="52" t="str">
        <f>HYPERLINK("#'BRIDGE_MEDIAN_LKP'!A1","BRIDGE_MEDIAN_LKP")</f>
        <v>BRIDGE_MEDIAN_LKP</v>
      </c>
      <c r="K155" s="29" t="s">
        <v>40405</v>
      </c>
      <c r="L155" s="20" t="s">
        <v>40406</v>
      </c>
    </row>
    <row r="156" spans="1:12" ht="62.25">
      <c r="A156" s="29" t="s">
        <v>40407</v>
      </c>
      <c r="B156" s="29" t="s">
        <v>40408</v>
      </c>
      <c r="C156" s="33" t="s">
        <v>40069</v>
      </c>
      <c r="D156" s="33" t="s">
        <v>40069</v>
      </c>
      <c r="E156" s="20" t="s">
        <v>39796</v>
      </c>
      <c r="F156" s="26" t="s">
        <v>39797</v>
      </c>
      <c r="G156" s="34"/>
      <c r="H156" s="29" t="s">
        <v>40409</v>
      </c>
      <c r="I156" s="30" t="s">
        <v>39799</v>
      </c>
      <c r="J156" s="52" t="str">
        <f>HYPERLINK("#'BRIDGE_LOADING_TYPE_LKP'!A1","BRIDGE_LOADING_TYPE_LKP")</f>
        <v>BRIDGE_LOADING_TYPE_LKP</v>
      </c>
      <c r="K156" s="29" t="s">
        <v>40410</v>
      </c>
      <c r="L156" s="20" t="s">
        <v>40411</v>
      </c>
    </row>
    <row r="157" spans="1:12" ht="47.25">
      <c r="A157" s="29" t="s">
        <v>40412</v>
      </c>
      <c r="B157" s="29" t="s">
        <v>40413</v>
      </c>
      <c r="C157" s="33" t="s">
        <v>40069</v>
      </c>
      <c r="D157" s="33" t="s">
        <v>40069</v>
      </c>
      <c r="E157" s="18" t="s">
        <v>39796</v>
      </c>
      <c r="F157" s="26" t="s">
        <v>39797</v>
      </c>
      <c r="G157" s="34"/>
      <c r="H157" s="29" t="s">
        <v>40414</v>
      </c>
      <c r="I157" s="30" t="s">
        <v>39799</v>
      </c>
      <c r="J157" s="12"/>
      <c r="K157" s="35"/>
      <c r="L157" s="20" t="s">
        <v>40415</v>
      </c>
    </row>
    <row r="158" spans="1:12" ht="47.25">
      <c r="A158" s="29" t="s">
        <v>40416</v>
      </c>
      <c r="B158" s="29" t="s">
        <v>40417</v>
      </c>
      <c r="C158" s="33" t="s">
        <v>40069</v>
      </c>
      <c r="D158" s="33" t="s">
        <v>40069</v>
      </c>
      <c r="E158" s="20" t="s">
        <v>39796</v>
      </c>
      <c r="F158" s="26" t="s">
        <v>39797</v>
      </c>
      <c r="G158" s="34"/>
      <c r="H158" s="29" t="s">
        <v>40418</v>
      </c>
      <c r="I158" s="30" t="s">
        <v>39799</v>
      </c>
      <c r="J158" s="52" t="str">
        <f>HYPERLINK("#'BRIDGE_SRVC_TYPE_ON_LKP'!A1","BRIDGE_SRVC_TYPE_ON_LKP")</f>
        <v>BRIDGE_SRVC_TYPE_ON_LKP</v>
      </c>
      <c r="K158" s="29" t="s">
        <v>40419</v>
      </c>
      <c r="L158" s="20" t="s">
        <v>40420</v>
      </c>
    </row>
    <row r="159" spans="1:12" ht="47.25">
      <c r="A159" s="29" t="s">
        <v>40421</v>
      </c>
      <c r="B159" s="29" t="s">
        <v>40422</v>
      </c>
      <c r="C159" s="33" t="s">
        <v>40069</v>
      </c>
      <c r="D159" s="33" t="s">
        <v>40069</v>
      </c>
      <c r="E159" s="20" t="s">
        <v>39796</v>
      </c>
      <c r="F159" s="26" t="s">
        <v>39797</v>
      </c>
      <c r="G159" s="34"/>
      <c r="H159" s="29" t="s">
        <v>40423</v>
      </c>
      <c r="I159" s="30" t="s">
        <v>39799</v>
      </c>
      <c r="J159" s="52" t="str">
        <f>HYPERLINK("#'BRIDGE_SRVC_TYPE_UNDER_LKP'!A1","BRIDGE_SRVC_TYPE_UNDER_LKP")</f>
        <v>BRIDGE_SRVC_TYPE_UNDER_LKP</v>
      </c>
      <c r="K159" s="29" t="s">
        <v>40424</v>
      </c>
      <c r="L159" s="20" t="s">
        <v>40425</v>
      </c>
    </row>
    <row r="160" spans="1:12" ht="77.25">
      <c r="A160" s="29" t="s">
        <v>40426</v>
      </c>
      <c r="B160" s="29" t="s">
        <v>40427</v>
      </c>
      <c r="C160" s="33" t="s">
        <v>40069</v>
      </c>
      <c r="D160" s="33" t="s">
        <v>40069</v>
      </c>
      <c r="E160" s="20" t="s">
        <v>39796</v>
      </c>
      <c r="F160" s="26" t="s">
        <v>39797</v>
      </c>
      <c r="G160" s="34"/>
      <c r="H160" s="29" t="s">
        <v>40428</v>
      </c>
      <c r="I160" s="30" t="s">
        <v>39799</v>
      </c>
      <c r="J160" s="52" t="str">
        <f>HYPERLINK("#'CULVERT_TYPE_LKP'!A1","CULVERT_TYPE_LKP")</f>
        <v>CULVERT_TYPE_LKP</v>
      </c>
      <c r="K160" s="29" t="s">
        <v>40429</v>
      </c>
      <c r="L160" s="20" t="s">
        <v>40430</v>
      </c>
    </row>
    <row r="161" spans="1:12" ht="77.25">
      <c r="A161" s="29" t="s">
        <v>40431</v>
      </c>
      <c r="B161" s="29" t="s">
        <v>40432</v>
      </c>
      <c r="C161" s="33" t="s">
        <v>40069</v>
      </c>
      <c r="D161" s="33" t="s">
        <v>40069</v>
      </c>
      <c r="E161" s="18" t="s">
        <v>40433</v>
      </c>
      <c r="F161" s="26" t="s">
        <v>40351</v>
      </c>
      <c r="G161" s="34"/>
      <c r="H161" s="29" t="s">
        <v>40434</v>
      </c>
      <c r="I161" s="30" t="s">
        <v>39799</v>
      </c>
      <c r="J161" s="12"/>
      <c r="K161" s="35"/>
      <c r="L161" s="20" t="s">
        <v>40435</v>
      </c>
    </row>
    <row r="162" spans="1:12" ht="47.25">
      <c r="A162" s="29" t="s">
        <v>40436</v>
      </c>
      <c r="B162" s="29" t="s">
        <v>40437</v>
      </c>
      <c r="C162" s="33" t="s">
        <v>40069</v>
      </c>
      <c r="D162" s="33" t="s">
        <v>40069</v>
      </c>
      <c r="E162" s="18" t="s">
        <v>40433</v>
      </c>
      <c r="F162" s="26" t="s">
        <v>40351</v>
      </c>
      <c r="G162" s="34"/>
      <c r="H162" s="29" t="s">
        <v>40438</v>
      </c>
      <c r="I162" s="30" t="s">
        <v>39799</v>
      </c>
      <c r="J162" s="12"/>
      <c r="K162" s="35"/>
      <c r="L162" s="20" t="s">
        <v>40439</v>
      </c>
    </row>
    <row r="163" spans="1:12" ht="47.25">
      <c r="A163" s="29" t="s">
        <v>40440</v>
      </c>
      <c r="B163" s="29" t="s">
        <v>40441</v>
      </c>
      <c r="C163" s="33" t="s">
        <v>40069</v>
      </c>
      <c r="D163" s="33" t="s">
        <v>40069</v>
      </c>
      <c r="E163" s="20" t="s">
        <v>39796</v>
      </c>
      <c r="F163" s="26" t="s">
        <v>39797</v>
      </c>
      <c r="G163" s="34"/>
      <c r="H163" s="29" t="s">
        <v>40442</v>
      </c>
      <c r="I163" s="30" t="s">
        <v>39799</v>
      </c>
      <c r="J163" s="52" t="str">
        <f>HYPERLINK("#'BRIDGE_DIR_OF_TRAFFIC_LKP'!A1","BRIDGE_DIR_OF_TRAFFIC_LKP")</f>
        <v>BRIDGE_DIR_OF_TRAFFIC_LKP</v>
      </c>
      <c r="K163" s="29" t="s">
        <v>40443</v>
      </c>
      <c r="L163" s="20" t="s">
        <v>40444</v>
      </c>
    </row>
    <row r="164" spans="1:12" ht="47.25">
      <c r="A164" s="29" t="s">
        <v>40445</v>
      </c>
      <c r="B164" s="29" t="s">
        <v>40446</v>
      </c>
      <c r="C164" s="33" t="s">
        <v>40069</v>
      </c>
      <c r="D164" s="33" t="s">
        <v>40069</v>
      </c>
      <c r="E164" s="20" t="s">
        <v>39796</v>
      </c>
      <c r="F164" s="26" t="s">
        <v>39797</v>
      </c>
      <c r="G164" s="34"/>
      <c r="H164" s="29" t="s">
        <v>40447</v>
      </c>
      <c r="I164" s="30" t="s">
        <v>39799</v>
      </c>
      <c r="J164" s="52" t="str">
        <f>HYPERLINK("#'BRIDGE_RTE_STRUCT_FUNC_LKP'!A1","BRIDGE_RTE_STRUCT_FUNC_LKP")</f>
        <v>BRIDGE_RTE_STRUCT_FUNC_LKP</v>
      </c>
      <c r="K164" s="29" t="s">
        <v>40448</v>
      </c>
      <c r="L164" s="20" t="s">
        <v>40449</v>
      </c>
    </row>
    <row r="165" spans="1:12" ht="47.25">
      <c r="A165" s="29" t="s">
        <v>40450</v>
      </c>
      <c r="B165" s="29" t="s">
        <v>40451</v>
      </c>
      <c r="C165" s="33" t="s">
        <v>40069</v>
      </c>
      <c r="D165" s="33" t="s">
        <v>40069</v>
      </c>
      <c r="E165" s="20" t="s">
        <v>39796</v>
      </c>
      <c r="F165" s="26" t="s">
        <v>39797</v>
      </c>
      <c r="G165" s="34"/>
      <c r="H165" s="29" t="s">
        <v>40452</v>
      </c>
      <c r="I165" s="30" t="s">
        <v>39799</v>
      </c>
      <c r="J165" s="52" t="str">
        <f>HYPERLINK("#'BRIDGE_RTE_STRUCT_FUNC_LKP'!A1","BRIDGE_RTE_STRUCT_FUNC_LKP")</f>
        <v>BRIDGE_RTE_STRUCT_FUNC_LKP</v>
      </c>
      <c r="K165" s="29" t="s">
        <v>40453</v>
      </c>
      <c r="L165" s="20" t="s">
        <v>40454</v>
      </c>
    </row>
    <row r="166" spans="1:12" ht="62.25">
      <c r="A166" s="29" t="s">
        <v>40455</v>
      </c>
      <c r="B166" s="29" t="s">
        <v>40456</v>
      </c>
      <c r="C166" s="33" t="s">
        <v>40069</v>
      </c>
      <c r="D166" s="33" t="s">
        <v>40069</v>
      </c>
      <c r="E166" s="18" t="s">
        <v>39984</v>
      </c>
      <c r="F166" s="26" t="s">
        <v>39804</v>
      </c>
      <c r="G166" s="34">
        <v>7</v>
      </c>
      <c r="H166" s="29" t="s">
        <v>40457</v>
      </c>
      <c r="I166" s="30" t="s">
        <v>39799</v>
      </c>
      <c r="J166" s="12"/>
      <c r="K166" s="35"/>
      <c r="L166" s="20" t="s">
        <v>40458</v>
      </c>
    </row>
    <row r="167" spans="1:12" ht="32.25">
      <c r="A167" s="29" t="s">
        <v>40459</v>
      </c>
      <c r="B167" s="29" t="s">
        <v>40460</v>
      </c>
      <c r="C167" s="33" t="s">
        <v>40069</v>
      </c>
      <c r="D167" s="33" t="s">
        <v>40069</v>
      </c>
      <c r="E167" s="18" t="s">
        <v>40138</v>
      </c>
      <c r="F167" s="26" t="s">
        <v>39804</v>
      </c>
      <c r="G167" s="34">
        <v>4</v>
      </c>
      <c r="H167" s="29" t="s">
        <v>40461</v>
      </c>
      <c r="I167" s="30" t="s">
        <v>39799</v>
      </c>
      <c r="J167" s="12"/>
      <c r="K167" s="35"/>
      <c r="L167" s="20" t="s">
        <v>40462</v>
      </c>
    </row>
    <row r="168" spans="1:12" ht="32.25">
      <c r="A168" s="29" t="s">
        <v>40463</v>
      </c>
      <c r="B168" s="29" t="s">
        <v>40464</v>
      </c>
      <c r="C168" s="33" t="s">
        <v>40069</v>
      </c>
      <c r="D168" s="33" t="s">
        <v>40069</v>
      </c>
      <c r="E168" s="20" t="s">
        <v>39796</v>
      </c>
      <c r="F168" s="26" t="s">
        <v>39797</v>
      </c>
      <c r="G168" s="34"/>
      <c r="H168" s="29" t="s">
        <v>40465</v>
      </c>
      <c r="I168" s="30" t="s">
        <v>39799</v>
      </c>
      <c r="J168" s="52" t="str">
        <f>HYPERLINK("#'POSCROSSING_LKP'!A1","POSCROSSING_LKP")</f>
        <v>POSCROSSING_LKP</v>
      </c>
      <c r="K168" s="29" t="s">
        <v>40466</v>
      </c>
      <c r="L168" s="20" t="s">
        <v>40467</v>
      </c>
    </row>
    <row r="169" spans="1:12" ht="62.25">
      <c r="A169" s="29" t="s">
        <v>40468</v>
      </c>
      <c r="B169" s="29" t="s">
        <v>40469</v>
      </c>
      <c r="C169" s="33" t="s">
        <v>40069</v>
      </c>
      <c r="D169" s="33" t="s">
        <v>40069</v>
      </c>
      <c r="E169" s="20" t="s">
        <v>39796</v>
      </c>
      <c r="F169" s="26" t="s">
        <v>39797</v>
      </c>
      <c r="G169" s="34"/>
      <c r="H169" s="29" t="s">
        <v>40470</v>
      </c>
      <c r="I169" s="30" t="s">
        <v>39799</v>
      </c>
      <c r="J169" s="52" t="str">
        <f>HYPERLINK("#'WDCODE_LKP'!A1","WDCODE_LKP")</f>
        <v>WDCODE_LKP</v>
      </c>
      <c r="K169" s="29" t="s">
        <v>40471</v>
      </c>
      <c r="L169" s="20" t="s">
        <v>40472</v>
      </c>
    </row>
    <row r="170" spans="1:12" ht="47.25">
      <c r="A170" s="29" t="s">
        <v>40473</v>
      </c>
      <c r="B170" s="29" t="s">
        <v>40474</v>
      </c>
      <c r="C170" s="33" t="s">
        <v>40069</v>
      </c>
      <c r="D170" s="33" t="s">
        <v>40069</v>
      </c>
      <c r="E170" s="18" t="s">
        <v>40475</v>
      </c>
      <c r="F170" s="26" t="s">
        <v>39797</v>
      </c>
      <c r="G170" s="34"/>
      <c r="H170" s="29" t="s">
        <v>40476</v>
      </c>
      <c r="I170" s="30" t="s">
        <v>39799</v>
      </c>
      <c r="J170" s="12"/>
      <c r="K170" s="35"/>
      <c r="L170" s="20" t="s">
        <v>40477</v>
      </c>
    </row>
    <row r="171" spans="1:12" ht="47.25">
      <c r="A171" s="29" t="s">
        <v>40478</v>
      </c>
      <c r="B171" s="29" t="s">
        <v>40479</v>
      </c>
      <c r="C171" s="33" t="s">
        <v>40069</v>
      </c>
      <c r="D171" s="33" t="s">
        <v>40069</v>
      </c>
      <c r="E171" s="18" t="s">
        <v>40475</v>
      </c>
      <c r="F171" s="26" t="s">
        <v>39797</v>
      </c>
      <c r="G171" s="34"/>
      <c r="H171" s="29" t="s">
        <v>40480</v>
      </c>
      <c r="I171" s="30" t="s">
        <v>39799</v>
      </c>
      <c r="J171" s="12"/>
      <c r="K171" s="35"/>
      <c r="L171" s="20" t="s">
        <v>40481</v>
      </c>
    </row>
    <row r="172" spans="1:12" ht="21">
      <c r="A172" s="29" t="s">
        <v>32645</v>
      </c>
      <c r="B172" s="29" t="s">
        <v>40482</v>
      </c>
      <c r="C172" s="33"/>
      <c r="D172" s="33"/>
      <c r="E172" s="18" t="s">
        <v>39796</v>
      </c>
      <c r="F172" s="26" t="s">
        <v>39797</v>
      </c>
      <c r="G172" s="34"/>
      <c r="H172" s="29" t="s">
        <v>40483</v>
      </c>
      <c r="I172" s="30" t="s">
        <v>39834</v>
      </c>
      <c r="J172" s="52" t="str">
        <f>HYPERLINK("#'MPO_LKP'!A1","MPO_LKP")</f>
        <v>MPO_LKP</v>
      </c>
      <c r="K172" s="35"/>
      <c r="L172" s="20" t="s">
        <v>40484</v>
      </c>
    </row>
    <row r="173" spans="1:12">
      <c r="A173" s="29" t="s">
        <v>40485</v>
      </c>
      <c r="B173" s="23" t="s">
        <v>40486</v>
      </c>
      <c r="E173" s="27" t="s">
        <v>39796</v>
      </c>
      <c r="F173" s="20" t="s">
        <v>39797</v>
      </c>
      <c r="H173" s="26" t="s">
        <v>40487</v>
      </c>
      <c r="I173" s="30" t="s">
        <v>40488</v>
      </c>
      <c r="J173" s="20" t="s">
        <v>40053</v>
      </c>
      <c r="K173" s="12"/>
      <c r="L173" s="20" t="s">
        <v>40489</v>
      </c>
    </row>
    <row r="174" spans="1:12">
      <c r="A174" s="29" t="s">
        <v>41558</v>
      </c>
      <c r="B174" s="23" t="s">
        <v>40490</v>
      </c>
      <c r="E174" s="27" t="s">
        <v>39796</v>
      </c>
      <c r="F174" s="20" t="s">
        <v>39797</v>
      </c>
      <c r="H174" s="26" t="s">
        <v>40491</v>
      </c>
      <c r="I174" s="30" t="s">
        <v>40488</v>
      </c>
      <c r="J174" s="20" t="s">
        <v>40053</v>
      </c>
      <c r="K174" s="12"/>
      <c r="L174" s="20" t="s">
        <v>40492</v>
      </c>
    </row>
    <row r="175" spans="1:12" ht="60">
      <c r="A175" s="29" t="s">
        <v>41570</v>
      </c>
      <c r="B175" s="23" t="s">
        <v>41571</v>
      </c>
      <c r="E175" s="20" t="s">
        <v>39796</v>
      </c>
      <c r="F175" s="20" t="s">
        <v>39804</v>
      </c>
      <c r="G175" s="28">
        <v>3</v>
      </c>
      <c r="H175" s="29" t="s">
        <v>39829</v>
      </c>
      <c r="I175" s="30" t="s">
        <v>41572</v>
      </c>
      <c r="J175" s="52" t="str">
        <f t="shared" ref="J175" si="1">HYPERLINK("#'YES_NO_CHOICE_LKP'!A1","YES_NO_CHOICE_LKP")</f>
        <v>YES_NO_CHOICE_LKP</v>
      </c>
      <c r="L175" s="20" t="s">
        <v>41573</v>
      </c>
    </row>
    <row r="176" spans="1:12" ht="28.5">
      <c r="A176" s="29" t="s">
        <v>41574</v>
      </c>
      <c r="B176" s="23" t="s">
        <v>41575</v>
      </c>
      <c r="E176" s="20" t="s">
        <v>39898</v>
      </c>
      <c r="F176" s="20" t="s">
        <v>39804</v>
      </c>
      <c r="G176" s="28">
        <v>3</v>
      </c>
      <c r="H176" s="29" t="s">
        <v>39903</v>
      </c>
      <c r="I176" s="30" t="s">
        <v>41572</v>
      </c>
      <c r="J176" s="52" t="str">
        <f>HYPERLINK("#'NSEW_DIR_LKP'!A1","NSEW_DIR_LKP")</f>
        <v>NSEW_DIR_LKP</v>
      </c>
      <c r="L176" s="20" t="s">
        <v>41576</v>
      </c>
    </row>
    <row r="177" spans="1:12" ht="30">
      <c r="A177" s="29" t="s">
        <v>41577</v>
      </c>
      <c r="B177" s="23" t="s">
        <v>41578</v>
      </c>
      <c r="E177" s="27" t="s">
        <v>39796</v>
      </c>
      <c r="F177" s="20" t="s">
        <v>39797</v>
      </c>
      <c r="H177" s="26" t="s">
        <v>41579</v>
      </c>
      <c r="I177" s="30" t="s">
        <v>41572</v>
      </c>
      <c r="L177" s="20" t="s">
        <v>39923</v>
      </c>
    </row>
    <row r="178" spans="1:12" ht="28.5">
      <c r="A178" s="29" t="s">
        <v>41580</v>
      </c>
      <c r="B178" s="23" t="s">
        <v>41581</v>
      </c>
      <c r="E178" s="27" t="s">
        <v>391</v>
      </c>
      <c r="F178" s="20" t="s">
        <v>39804</v>
      </c>
      <c r="G178" s="28">
        <v>8</v>
      </c>
      <c r="H178" s="26" t="s">
        <v>40026</v>
      </c>
      <c r="I178" s="30" t="s">
        <v>41572</v>
      </c>
      <c r="K178" s="20" t="s">
        <v>39839</v>
      </c>
      <c r="L178" s="20" t="s">
        <v>41582</v>
      </c>
    </row>
    <row r="179" spans="1:12" ht="28.5">
      <c r="A179" s="29" t="s">
        <v>41583</v>
      </c>
      <c r="B179" s="23" t="s">
        <v>41584</v>
      </c>
      <c r="E179" s="27" t="s">
        <v>391</v>
      </c>
      <c r="F179" s="20" t="s">
        <v>39804</v>
      </c>
      <c r="G179" s="28">
        <v>8</v>
      </c>
      <c r="H179" s="26" t="s">
        <v>40026</v>
      </c>
      <c r="I179" s="30" t="s">
        <v>41572</v>
      </c>
      <c r="K179" s="20" t="s">
        <v>39839</v>
      </c>
      <c r="L179" s="20" t="s">
        <v>41585</v>
      </c>
    </row>
    <row r="180" spans="1:12" ht="28.5">
      <c r="A180" s="29" t="s">
        <v>41586</v>
      </c>
      <c r="B180" s="23" t="s">
        <v>41587</v>
      </c>
      <c r="E180" s="27" t="s">
        <v>39832</v>
      </c>
      <c r="F180" s="20" t="s">
        <v>39804</v>
      </c>
      <c r="G180" s="28">
        <v>10</v>
      </c>
      <c r="H180" s="26" t="s">
        <v>40036</v>
      </c>
      <c r="I180" s="30" t="s">
        <v>41572</v>
      </c>
      <c r="K180" s="20" t="s">
        <v>41588</v>
      </c>
      <c r="L180" s="20" t="s">
        <v>40037</v>
      </c>
    </row>
    <row r="181" spans="1:12" ht="28.5">
      <c r="A181" s="29" t="s">
        <v>41589</v>
      </c>
      <c r="B181" s="23" t="s">
        <v>41590</v>
      </c>
      <c r="E181" s="27" t="s">
        <v>39832</v>
      </c>
      <c r="F181" s="20" t="s">
        <v>39804</v>
      </c>
      <c r="G181" s="28">
        <v>10</v>
      </c>
      <c r="H181" s="26" t="s">
        <v>40036</v>
      </c>
      <c r="I181" s="30" t="s">
        <v>41572</v>
      </c>
      <c r="K181" s="20" t="s">
        <v>41588</v>
      </c>
      <c r="L181" s="20" t="s">
        <v>41591</v>
      </c>
    </row>
    <row r="182" spans="1:12" ht="28.5">
      <c r="A182" s="29" t="s">
        <v>41592</v>
      </c>
      <c r="B182" s="23" t="s">
        <v>41593</v>
      </c>
      <c r="E182" s="27" t="s">
        <v>39832</v>
      </c>
      <c r="F182" s="20" t="s">
        <v>39804</v>
      </c>
      <c r="G182" s="28">
        <v>10</v>
      </c>
      <c r="H182" s="26" t="s">
        <v>40036</v>
      </c>
      <c r="I182" s="30" t="s">
        <v>41572</v>
      </c>
      <c r="K182" s="20" t="s">
        <v>41588</v>
      </c>
      <c r="L182" s="20" t="s">
        <v>41594</v>
      </c>
    </row>
    <row r="183" spans="1:12" ht="28.5">
      <c r="A183" s="29" t="s">
        <v>41595</v>
      </c>
      <c r="B183" s="23" t="s">
        <v>41596</v>
      </c>
      <c r="E183" s="27" t="s">
        <v>39832</v>
      </c>
      <c r="F183" s="20" t="s">
        <v>39804</v>
      </c>
      <c r="G183" s="28">
        <v>10</v>
      </c>
      <c r="H183" s="26" t="s">
        <v>40036</v>
      </c>
      <c r="I183" s="30" t="s">
        <v>41572</v>
      </c>
      <c r="K183" s="20" t="s">
        <v>41588</v>
      </c>
      <c r="L183" s="20" t="s">
        <v>41597</v>
      </c>
    </row>
    <row r="184" spans="1:12" ht="30">
      <c r="A184" s="23" t="s">
        <v>42116</v>
      </c>
      <c r="B184" s="23" t="s">
        <v>42088</v>
      </c>
      <c r="D184" s="27" t="s">
        <v>39796</v>
      </c>
      <c r="F184" s="20" t="s">
        <v>39797</v>
      </c>
      <c r="H184" s="26" t="s">
        <v>42086</v>
      </c>
      <c r="I184" s="30" t="s">
        <v>39834</v>
      </c>
      <c r="J184" s="70" t="str">
        <f>HYPERLINK("#'TXDOT_DISTRICT_LKP'!A1","TXDOT_DISTRICT_LKP")</f>
        <v>TXDOT_DISTRICT_LKP</v>
      </c>
      <c r="L184" s="12" t="s">
        <v>42087</v>
      </c>
    </row>
    <row r="185" spans="1:12" ht="21">
      <c r="B185" s="36" t="s">
        <v>40493</v>
      </c>
      <c r="C185" s="37"/>
      <c r="D185" s="37"/>
      <c r="E185" s="37"/>
      <c r="F185" s="18"/>
      <c r="G185" s="19"/>
      <c r="H185" s="18"/>
      <c r="I185" s="19"/>
      <c r="J185" s="18"/>
      <c r="K185" s="18"/>
      <c r="L185" s="20" t="s">
        <v>40497</v>
      </c>
    </row>
    <row r="186" spans="1:12">
      <c r="A186" s="12" t="s">
        <v>40494</v>
      </c>
      <c r="B186" s="12" t="s">
        <v>40495</v>
      </c>
      <c r="F186" s="20" t="s">
        <v>39797</v>
      </c>
      <c r="H186" s="12" t="s">
        <v>40496</v>
      </c>
      <c r="I186" s="19"/>
      <c r="J186" s="12"/>
      <c r="L186" s="20" t="s">
        <v>40501</v>
      </c>
    </row>
    <row r="187" spans="1:12">
      <c r="A187" s="12" t="s">
        <v>40498</v>
      </c>
      <c r="B187" s="12" t="s">
        <v>40499</v>
      </c>
      <c r="F187" s="20" t="s">
        <v>39797</v>
      </c>
      <c r="H187" s="12" t="s">
        <v>40500</v>
      </c>
      <c r="I187" s="19"/>
      <c r="J187" s="12"/>
      <c r="L187" s="20" t="s">
        <v>40505</v>
      </c>
    </row>
    <row r="188" spans="1:12">
      <c r="A188" s="12" t="s">
        <v>40502</v>
      </c>
      <c r="B188" s="12" t="s">
        <v>40503</v>
      </c>
      <c r="F188" s="20" t="s">
        <v>39797</v>
      </c>
      <c r="H188" s="12" t="s">
        <v>40504</v>
      </c>
      <c r="I188" s="19"/>
      <c r="J188" s="12"/>
      <c r="L188" s="35" t="s">
        <v>40509</v>
      </c>
    </row>
    <row r="189" spans="1:12">
      <c r="A189" s="12" t="s">
        <v>40506</v>
      </c>
      <c r="B189" s="12" t="s">
        <v>40507</v>
      </c>
      <c r="F189" s="20" t="s">
        <v>39797</v>
      </c>
      <c r="H189" s="12" t="s">
        <v>40508</v>
      </c>
      <c r="I189" s="19"/>
      <c r="J189" s="12"/>
      <c r="L189" s="20" t="s">
        <v>40513</v>
      </c>
    </row>
    <row r="190" spans="1:12">
      <c r="A190" s="12" t="s">
        <v>40510</v>
      </c>
      <c r="B190" s="12" t="s">
        <v>40511</v>
      </c>
      <c r="F190" s="20" t="s">
        <v>39797</v>
      </c>
      <c r="H190" s="12" t="s">
        <v>40512</v>
      </c>
      <c r="I190" s="19"/>
      <c r="J190" s="12"/>
      <c r="L190" s="20" t="s">
        <v>40517</v>
      </c>
    </row>
    <row r="191" spans="1:12">
      <c r="A191" s="12" t="s">
        <v>40514</v>
      </c>
      <c r="B191" s="12" t="s">
        <v>40515</v>
      </c>
      <c r="F191" s="20" t="s">
        <v>39797</v>
      </c>
      <c r="H191" s="12" t="s">
        <v>40516</v>
      </c>
      <c r="I191" s="19"/>
      <c r="J191" s="12"/>
      <c r="L191" s="20" t="s">
        <v>40521</v>
      </c>
    </row>
    <row r="192" spans="1:12">
      <c r="A192" s="12" t="s">
        <v>40518</v>
      </c>
      <c r="B192" s="12" t="s">
        <v>40519</v>
      </c>
      <c r="F192" s="20" t="s">
        <v>39797</v>
      </c>
      <c r="H192" s="12" t="s">
        <v>40520</v>
      </c>
      <c r="I192" s="19"/>
      <c r="J192" s="12"/>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1"/>
  <sheetViews>
    <sheetView workbookViewId="0">
      <selection activeCell="A2" sqref="A2"/>
    </sheetView>
  </sheetViews>
  <sheetFormatPr defaultColWidth="9" defaultRowHeight="12.75"/>
  <cols>
    <col min="1" max="1" width="25.140625" customWidth="1"/>
    <col min="2" max="2" width="60.140625" bestFit="1" customWidth="1"/>
    <col min="3" max="4" width="15.140625" bestFit="1" customWidth="1"/>
  </cols>
  <sheetData>
    <row r="1" spans="1:4" s="66" customFormat="1">
      <c r="A1" s="66" t="s">
        <v>41061</v>
      </c>
      <c r="B1" s="66" t="s">
        <v>41062</v>
      </c>
      <c r="C1" s="66" t="s">
        <v>0</v>
      </c>
      <c r="D1" s="66" t="s">
        <v>1</v>
      </c>
    </row>
    <row r="2" spans="1:4">
      <c r="A2">
        <v>0</v>
      </c>
      <c r="B2" t="s">
        <v>137</v>
      </c>
      <c r="C2" s="1">
        <v>32874</v>
      </c>
      <c r="D2" s="1">
        <v>2958465</v>
      </c>
    </row>
    <row r="3" spans="1:4">
      <c r="A3">
        <v>1</v>
      </c>
      <c r="B3" t="s">
        <v>138</v>
      </c>
      <c r="C3" s="1">
        <v>32874</v>
      </c>
      <c r="D3" s="1">
        <v>2958465</v>
      </c>
    </row>
    <row r="4" spans="1:4">
      <c r="A4">
        <v>2</v>
      </c>
      <c r="B4" t="s">
        <v>139</v>
      </c>
      <c r="C4" s="1">
        <v>32874</v>
      </c>
      <c r="D4" s="1">
        <v>2958465</v>
      </c>
    </row>
    <row r="5" spans="1:4">
      <c r="A5">
        <v>3</v>
      </c>
      <c r="B5" t="s">
        <v>140</v>
      </c>
      <c r="C5" s="1">
        <v>32874</v>
      </c>
      <c r="D5" s="1">
        <v>2958465</v>
      </c>
    </row>
    <row r="6" spans="1:4">
      <c r="A6">
        <v>4</v>
      </c>
      <c r="B6" t="s">
        <v>4608</v>
      </c>
      <c r="C6" s="1">
        <v>32874</v>
      </c>
      <c r="D6" s="1">
        <v>2958465</v>
      </c>
    </row>
    <row r="7" spans="1:4">
      <c r="A7">
        <v>5</v>
      </c>
      <c r="B7" t="s">
        <v>4609</v>
      </c>
      <c r="C7" s="1">
        <v>32874</v>
      </c>
      <c r="D7" s="1">
        <v>2958465</v>
      </c>
    </row>
    <row r="8" spans="1:4">
      <c r="A8">
        <v>6</v>
      </c>
      <c r="B8" t="s">
        <v>4610</v>
      </c>
      <c r="C8" s="1">
        <v>32874</v>
      </c>
      <c r="D8" s="1">
        <v>2958465</v>
      </c>
    </row>
    <row r="9" spans="1:4">
      <c r="A9">
        <v>7</v>
      </c>
      <c r="B9" t="s">
        <v>4611</v>
      </c>
      <c r="C9" s="1">
        <v>32874</v>
      </c>
      <c r="D9" s="1">
        <v>2958465</v>
      </c>
    </row>
    <row r="10" spans="1:4">
      <c r="A10">
        <v>8</v>
      </c>
      <c r="B10" t="s">
        <v>4612</v>
      </c>
      <c r="C10" s="1">
        <v>32874</v>
      </c>
      <c r="D10" s="1">
        <v>2958465</v>
      </c>
    </row>
    <row r="11" spans="1:4">
      <c r="A11">
        <v>9</v>
      </c>
      <c r="B11" t="s">
        <v>4613</v>
      </c>
      <c r="C11" s="1">
        <v>32874</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1"/>
  <sheetViews>
    <sheetView workbookViewId="0">
      <selection activeCell="C2" sqref="C2"/>
    </sheetView>
  </sheetViews>
  <sheetFormatPr defaultColWidth="9" defaultRowHeight="12.75"/>
  <cols>
    <col min="1" max="1" width="30.85546875" bestFit="1" customWidth="1"/>
    <col min="2" max="2" width="32.140625" bestFit="1" customWidth="1"/>
    <col min="3" max="4" width="15.140625" bestFit="1" customWidth="1"/>
  </cols>
  <sheetData>
    <row r="1" spans="1:4" s="66" customFormat="1">
      <c r="A1" s="66" t="s">
        <v>41063</v>
      </c>
      <c r="B1" s="66" t="s">
        <v>41063</v>
      </c>
      <c r="C1" s="66" t="s">
        <v>0</v>
      </c>
      <c r="D1" s="66" t="s">
        <v>1</v>
      </c>
    </row>
    <row r="2" spans="1:4">
      <c r="A2">
        <v>0</v>
      </c>
      <c r="B2" t="s">
        <v>137</v>
      </c>
      <c r="C2" s="1">
        <v>32874</v>
      </c>
      <c r="D2" s="1">
        <v>2958465</v>
      </c>
    </row>
    <row r="3" spans="1:4">
      <c r="A3">
        <v>1</v>
      </c>
      <c r="B3" t="s">
        <v>138</v>
      </c>
      <c r="C3" s="1">
        <v>32874</v>
      </c>
      <c r="D3" s="1">
        <v>2958465</v>
      </c>
    </row>
    <row r="4" spans="1:4">
      <c r="A4">
        <v>2</v>
      </c>
      <c r="B4" t="s">
        <v>139</v>
      </c>
      <c r="C4" s="1">
        <v>32874</v>
      </c>
      <c r="D4" s="1">
        <v>2958465</v>
      </c>
    </row>
    <row r="5" spans="1:4">
      <c r="A5">
        <v>3</v>
      </c>
      <c r="B5" t="s">
        <v>140</v>
      </c>
      <c r="C5" s="1">
        <v>32874</v>
      </c>
      <c r="D5" s="1">
        <v>2958465</v>
      </c>
    </row>
    <row r="6" spans="1:4">
      <c r="A6">
        <v>4</v>
      </c>
      <c r="B6" t="s">
        <v>4614</v>
      </c>
      <c r="C6" s="1">
        <v>32874</v>
      </c>
      <c r="D6" s="1">
        <v>2958465</v>
      </c>
    </row>
    <row r="7" spans="1:4">
      <c r="A7">
        <v>5</v>
      </c>
      <c r="B7" t="s">
        <v>4615</v>
      </c>
      <c r="C7" s="1">
        <v>32874</v>
      </c>
      <c r="D7" s="1">
        <v>2958465</v>
      </c>
    </row>
    <row r="8" spans="1:4">
      <c r="A8">
        <v>6</v>
      </c>
      <c r="B8" t="s">
        <v>4616</v>
      </c>
      <c r="C8" s="1">
        <v>32874</v>
      </c>
      <c r="D8" s="1">
        <v>2958465</v>
      </c>
    </row>
    <row r="9" spans="1:4">
      <c r="A9">
        <v>7</v>
      </c>
      <c r="B9" t="s">
        <v>4617</v>
      </c>
      <c r="C9" s="1">
        <v>32874</v>
      </c>
      <c r="D9" s="1">
        <v>2958465</v>
      </c>
    </row>
    <row r="10" spans="1:4">
      <c r="A10">
        <v>8</v>
      </c>
      <c r="B10" t="s">
        <v>4618</v>
      </c>
      <c r="C10" s="1">
        <v>32874</v>
      </c>
      <c r="D10" s="1">
        <v>2958465</v>
      </c>
    </row>
    <row r="11" spans="1:4">
      <c r="A11">
        <v>9</v>
      </c>
      <c r="B11" t="s">
        <v>4619</v>
      </c>
      <c r="C11" s="1">
        <v>32874</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2"/>
  <sheetViews>
    <sheetView workbookViewId="0">
      <selection activeCell="B15" sqref="B15"/>
    </sheetView>
  </sheetViews>
  <sheetFormatPr defaultColWidth="9" defaultRowHeight="12.75"/>
  <cols>
    <col min="1" max="1" width="13.42578125" bestFit="1" customWidth="1"/>
    <col min="2" max="2" width="34" bestFit="1" customWidth="1"/>
    <col min="3" max="4" width="15.140625" bestFit="1" customWidth="1"/>
  </cols>
  <sheetData>
    <row r="1" spans="1:4" s="54" customFormat="1">
      <c r="A1" s="54" t="s">
        <v>41064</v>
      </c>
      <c r="B1" s="54" t="s">
        <v>41064</v>
      </c>
      <c r="C1" s="54" t="s">
        <v>0</v>
      </c>
      <c r="D1" s="54" t="s">
        <v>1</v>
      </c>
    </row>
    <row r="2" spans="1:4">
      <c r="A2">
        <v>0</v>
      </c>
      <c r="B2" t="s">
        <v>141</v>
      </c>
      <c r="C2" s="1">
        <v>42005</v>
      </c>
      <c r="D2" s="1">
        <v>2958465</v>
      </c>
    </row>
    <row r="3" spans="1:4">
      <c r="A3">
        <v>-1</v>
      </c>
      <c r="B3" t="s">
        <v>3</v>
      </c>
      <c r="C3" s="1"/>
      <c r="D3" s="1"/>
    </row>
    <row r="4" spans="1:4">
      <c r="A4">
        <v>0</v>
      </c>
      <c r="B4" t="s">
        <v>141</v>
      </c>
      <c r="C4" s="1"/>
      <c r="D4" s="1"/>
    </row>
    <row r="5" spans="1:4">
      <c r="A5">
        <v>1</v>
      </c>
      <c r="B5" t="s">
        <v>4620</v>
      </c>
      <c r="C5" s="1">
        <v>42005</v>
      </c>
      <c r="D5" s="1">
        <v>2958465</v>
      </c>
    </row>
    <row r="6" spans="1:4">
      <c r="A6">
        <v>2</v>
      </c>
      <c r="B6" t="s">
        <v>142</v>
      </c>
      <c r="C6" s="1">
        <v>42005</v>
      </c>
      <c r="D6" s="1">
        <v>2958465</v>
      </c>
    </row>
    <row r="7" spans="1:4">
      <c r="A7">
        <v>3</v>
      </c>
      <c r="B7" t="s">
        <v>4621</v>
      </c>
      <c r="C7" s="1">
        <v>42005</v>
      </c>
      <c r="D7" s="1">
        <v>2958465</v>
      </c>
    </row>
    <row r="8" spans="1:4">
      <c r="A8">
        <v>4</v>
      </c>
      <c r="B8" t="s">
        <v>143</v>
      </c>
      <c r="C8" s="1">
        <v>42005</v>
      </c>
      <c r="D8" s="1">
        <v>2958465</v>
      </c>
    </row>
    <row r="9" spans="1:4">
      <c r="A9">
        <v>5</v>
      </c>
      <c r="B9" t="s">
        <v>137</v>
      </c>
      <c r="C9" s="1">
        <v>42005</v>
      </c>
      <c r="D9" s="1">
        <v>2958465</v>
      </c>
    </row>
    <row r="10" spans="1:4">
      <c r="A10">
        <v>6</v>
      </c>
      <c r="B10" t="s">
        <v>144</v>
      </c>
      <c r="C10" s="1">
        <v>42005</v>
      </c>
      <c r="D10" s="1">
        <v>2958465</v>
      </c>
    </row>
    <row r="11" spans="1:4">
      <c r="A11">
        <v>9</v>
      </c>
      <c r="B11" t="s">
        <v>41345</v>
      </c>
      <c r="C11" s="1">
        <v>42005</v>
      </c>
      <c r="D11" s="1">
        <v>43100</v>
      </c>
    </row>
    <row r="12" spans="1:4">
      <c r="A12">
        <v>9</v>
      </c>
      <c r="B12" t="s">
        <v>133</v>
      </c>
      <c r="C12" s="1">
        <v>43101</v>
      </c>
      <c r="D1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8"/>
  <sheetViews>
    <sheetView workbookViewId="0">
      <selection activeCell="A9" sqref="A9:XFD10"/>
    </sheetView>
  </sheetViews>
  <sheetFormatPr defaultColWidth="9" defaultRowHeight="12.75"/>
  <cols>
    <col min="1" max="1" width="20.85546875" bestFit="1" customWidth="1"/>
    <col min="2" max="2" width="30.42578125" bestFit="1" customWidth="1"/>
    <col min="3" max="4" width="15.140625" bestFit="1" customWidth="1"/>
  </cols>
  <sheetData>
    <row r="1" spans="1:4" s="54" customFormat="1">
      <c r="A1" s="54" t="s">
        <v>4622</v>
      </c>
      <c r="B1" s="54" t="s">
        <v>4623</v>
      </c>
      <c r="C1" s="55" t="s">
        <v>0</v>
      </c>
      <c r="D1" s="55" t="s">
        <v>1</v>
      </c>
    </row>
    <row r="2" spans="1:4">
      <c r="A2">
        <v>-2</v>
      </c>
      <c r="B2" t="s">
        <v>2</v>
      </c>
      <c r="C2" s="1"/>
      <c r="D2" s="1"/>
    </row>
    <row r="3" spans="1:4">
      <c r="A3">
        <v>-1</v>
      </c>
      <c r="B3" t="s">
        <v>3</v>
      </c>
      <c r="C3" s="1"/>
      <c r="D3" s="1"/>
    </row>
    <row r="4" spans="1:4">
      <c r="A4">
        <v>1</v>
      </c>
      <c r="B4" t="s">
        <v>4624</v>
      </c>
      <c r="C4" s="1">
        <v>40179</v>
      </c>
      <c r="D4" s="1">
        <v>2958465</v>
      </c>
    </row>
    <row r="5" spans="1:4">
      <c r="A5">
        <v>2</v>
      </c>
      <c r="B5" t="s">
        <v>145</v>
      </c>
      <c r="C5" s="1">
        <v>40179</v>
      </c>
      <c r="D5" s="1">
        <v>2958465</v>
      </c>
    </row>
    <row r="6" spans="1:4">
      <c r="A6">
        <v>3</v>
      </c>
      <c r="B6" t="s">
        <v>146</v>
      </c>
      <c r="C6" s="1">
        <v>40179</v>
      </c>
      <c r="D6" s="1">
        <v>2958465</v>
      </c>
    </row>
    <row r="7" spans="1:4">
      <c r="A7">
        <v>4</v>
      </c>
      <c r="B7" t="s">
        <v>147</v>
      </c>
      <c r="C7" s="1">
        <v>40179</v>
      </c>
      <c r="D7" s="1">
        <v>2958465</v>
      </c>
    </row>
    <row r="8" spans="1:4">
      <c r="A8">
        <v>5</v>
      </c>
      <c r="B8" t="s">
        <v>148</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437"/>
  <sheetViews>
    <sheetView topLeftCell="A518" workbookViewId="0">
      <selection activeCell="A518" sqref="A518"/>
    </sheetView>
  </sheetViews>
  <sheetFormatPr defaultColWidth="9" defaultRowHeight="12.75"/>
  <cols>
    <col min="1" max="1" width="8" bestFit="1" customWidth="1"/>
    <col min="2" max="2" width="35" bestFit="1" customWidth="1"/>
    <col min="3" max="4" width="15.140625" bestFit="1" customWidth="1"/>
  </cols>
  <sheetData>
    <row r="1" spans="1:4" s="54" customFormat="1">
      <c r="A1" s="54" t="s">
        <v>4635</v>
      </c>
      <c r="B1" s="54" t="s">
        <v>4636</v>
      </c>
      <c r="C1" s="55" t="s">
        <v>0</v>
      </c>
      <c r="D1" s="55" t="s">
        <v>1</v>
      </c>
    </row>
    <row r="2" spans="1:4">
      <c r="A2">
        <v>1</v>
      </c>
      <c r="B2" t="s">
        <v>4637</v>
      </c>
      <c r="C2" s="1">
        <v>38718</v>
      </c>
      <c r="D2" s="1">
        <v>2958465</v>
      </c>
    </row>
    <row r="3" spans="1:4">
      <c r="A3">
        <v>2</v>
      </c>
      <c r="B3" t="s">
        <v>301</v>
      </c>
      <c r="C3" s="1">
        <v>38718</v>
      </c>
      <c r="D3" s="1">
        <v>2958465</v>
      </c>
    </row>
    <row r="4" spans="1:4">
      <c r="A4">
        <v>3</v>
      </c>
      <c r="B4" t="s">
        <v>888</v>
      </c>
      <c r="C4" s="1">
        <v>38718</v>
      </c>
      <c r="D4" s="1">
        <v>2958465</v>
      </c>
    </row>
    <row r="5" spans="1:4">
      <c r="A5">
        <v>4</v>
      </c>
      <c r="B5" t="s">
        <v>947</v>
      </c>
      <c r="C5" s="1">
        <v>38718</v>
      </c>
      <c r="D5" s="1">
        <v>2958465</v>
      </c>
    </row>
    <row r="6" spans="1:4">
      <c r="A6">
        <v>5</v>
      </c>
      <c r="B6" t="s">
        <v>948</v>
      </c>
      <c r="C6" s="1">
        <v>38718</v>
      </c>
      <c r="D6" s="1">
        <v>2958465</v>
      </c>
    </row>
    <row r="7" spans="1:4">
      <c r="A7">
        <v>6</v>
      </c>
      <c r="B7" t="s">
        <v>4638</v>
      </c>
      <c r="C7" s="1">
        <v>38718</v>
      </c>
      <c r="D7" s="1">
        <v>2958465</v>
      </c>
    </row>
    <row r="8" spans="1:4">
      <c r="A8">
        <v>7</v>
      </c>
      <c r="B8" t="s">
        <v>908</v>
      </c>
      <c r="C8" s="1">
        <v>38718</v>
      </c>
      <c r="D8" s="1">
        <v>2958465</v>
      </c>
    </row>
    <row r="9" spans="1:4">
      <c r="A9">
        <v>8</v>
      </c>
      <c r="B9" t="s">
        <v>949</v>
      </c>
      <c r="C9" s="1">
        <v>38718</v>
      </c>
      <c r="D9" s="1">
        <v>2958465</v>
      </c>
    </row>
    <row r="10" spans="1:4">
      <c r="A10">
        <v>9</v>
      </c>
      <c r="B10" t="s">
        <v>4639</v>
      </c>
      <c r="C10" s="1">
        <v>38718</v>
      </c>
      <c r="D10" s="1">
        <v>2958465</v>
      </c>
    </row>
    <row r="11" spans="1:4">
      <c r="A11">
        <v>10</v>
      </c>
      <c r="B11" t="s">
        <v>950</v>
      </c>
      <c r="C11" s="1">
        <v>38718</v>
      </c>
      <c r="D11" s="1">
        <v>2958465</v>
      </c>
    </row>
    <row r="12" spans="1:4">
      <c r="A12">
        <v>11</v>
      </c>
      <c r="B12" t="s">
        <v>4640</v>
      </c>
      <c r="C12" s="1">
        <v>38718</v>
      </c>
      <c r="D12" s="1">
        <v>2958465</v>
      </c>
    </row>
    <row r="13" spans="1:4">
      <c r="A13">
        <v>12</v>
      </c>
      <c r="B13" t="s">
        <v>354</v>
      </c>
      <c r="C13" s="1">
        <v>38718</v>
      </c>
      <c r="D13" s="1">
        <v>2958465</v>
      </c>
    </row>
    <row r="14" spans="1:4">
      <c r="A14">
        <v>13</v>
      </c>
      <c r="B14" t="s">
        <v>951</v>
      </c>
      <c r="C14" s="1">
        <v>38718</v>
      </c>
      <c r="D14" s="1">
        <v>2958465</v>
      </c>
    </row>
    <row r="15" spans="1:4">
      <c r="A15">
        <v>14</v>
      </c>
      <c r="B15" t="s">
        <v>446</v>
      </c>
      <c r="C15" s="1">
        <v>38718</v>
      </c>
      <c r="D15" s="1">
        <v>2958465</v>
      </c>
    </row>
    <row r="16" spans="1:4">
      <c r="A16">
        <v>15</v>
      </c>
      <c r="B16" t="s">
        <v>4641</v>
      </c>
      <c r="C16" s="1">
        <v>38718</v>
      </c>
      <c r="D16" s="1">
        <v>2958465</v>
      </c>
    </row>
    <row r="17" spans="1:4">
      <c r="A17">
        <v>16</v>
      </c>
      <c r="B17" t="s">
        <v>4642</v>
      </c>
      <c r="C17" s="1">
        <v>38718</v>
      </c>
      <c r="D17" s="1">
        <v>2958465</v>
      </c>
    </row>
    <row r="18" spans="1:4">
      <c r="A18">
        <v>17</v>
      </c>
      <c r="B18" t="s">
        <v>722</v>
      </c>
      <c r="C18" s="1">
        <v>38718</v>
      </c>
      <c r="D18" s="1">
        <v>2958465</v>
      </c>
    </row>
    <row r="19" spans="1:4">
      <c r="A19">
        <v>18</v>
      </c>
      <c r="B19" t="s">
        <v>716</v>
      </c>
      <c r="C19" s="1">
        <v>38718</v>
      </c>
      <c r="D19" s="1">
        <v>2958465</v>
      </c>
    </row>
    <row r="20" spans="1:4">
      <c r="A20">
        <v>19</v>
      </c>
      <c r="B20" t="s">
        <v>952</v>
      </c>
      <c r="C20" s="1">
        <v>38718</v>
      </c>
      <c r="D20" s="1">
        <v>2958465</v>
      </c>
    </row>
    <row r="21" spans="1:4">
      <c r="A21">
        <v>20</v>
      </c>
      <c r="B21" t="s">
        <v>953</v>
      </c>
      <c r="C21" s="1">
        <v>38718</v>
      </c>
      <c r="D21" s="1">
        <v>2958465</v>
      </c>
    </row>
    <row r="22" spans="1:4">
      <c r="A22">
        <v>21</v>
      </c>
      <c r="B22" t="s">
        <v>954</v>
      </c>
      <c r="C22" s="1">
        <v>38718</v>
      </c>
      <c r="D22" s="1">
        <v>2958465</v>
      </c>
    </row>
    <row r="23" spans="1:4">
      <c r="A23">
        <v>22</v>
      </c>
      <c r="B23" t="s">
        <v>270</v>
      </c>
      <c r="C23" s="1">
        <v>38718</v>
      </c>
      <c r="D23" s="1">
        <v>2958465</v>
      </c>
    </row>
    <row r="24" spans="1:4">
      <c r="A24">
        <v>23</v>
      </c>
      <c r="B24" t="s">
        <v>4643</v>
      </c>
      <c r="C24" s="1">
        <v>38718</v>
      </c>
      <c r="D24" s="1">
        <v>2958465</v>
      </c>
    </row>
    <row r="25" spans="1:4">
      <c r="A25">
        <v>24</v>
      </c>
      <c r="B25" t="s">
        <v>955</v>
      </c>
      <c r="C25" s="1">
        <v>38718</v>
      </c>
      <c r="D25" s="1">
        <v>2958465</v>
      </c>
    </row>
    <row r="26" spans="1:4">
      <c r="A26">
        <v>25</v>
      </c>
      <c r="B26" t="s">
        <v>956</v>
      </c>
      <c r="C26" s="1">
        <v>38718</v>
      </c>
      <c r="D26" s="1">
        <v>2958465</v>
      </c>
    </row>
    <row r="27" spans="1:4">
      <c r="A27">
        <v>26</v>
      </c>
      <c r="B27" t="s">
        <v>4644</v>
      </c>
      <c r="C27" s="1">
        <v>38718</v>
      </c>
      <c r="D27" s="1">
        <v>2958465</v>
      </c>
    </row>
    <row r="28" spans="1:4">
      <c r="A28">
        <v>27</v>
      </c>
      <c r="B28" t="s">
        <v>957</v>
      </c>
      <c r="C28" s="1">
        <v>38718</v>
      </c>
      <c r="D28" s="1">
        <v>2958465</v>
      </c>
    </row>
    <row r="29" spans="1:4">
      <c r="A29">
        <v>28</v>
      </c>
      <c r="B29" t="s">
        <v>958</v>
      </c>
      <c r="C29" s="1">
        <v>38718</v>
      </c>
      <c r="D29" s="1">
        <v>2958465</v>
      </c>
    </row>
    <row r="30" spans="1:4">
      <c r="A30">
        <v>29</v>
      </c>
      <c r="B30" t="s">
        <v>409</v>
      </c>
      <c r="C30" s="1">
        <v>38718</v>
      </c>
      <c r="D30" s="1">
        <v>2958465</v>
      </c>
    </row>
    <row r="31" spans="1:4">
      <c r="A31">
        <v>30</v>
      </c>
      <c r="B31" t="s">
        <v>259</v>
      </c>
      <c r="C31" s="1">
        <v>38718</v>
      </c>
      <c r="D31" s="1">
        <v>2958465</v>
      </c>
    </row>
    <row r="32" spans="1:4">
      <c r="A32">
        <v>31</v>
      </c>
      <c r="B32" t="s">
        <v>959</v>
      </c>
      <c r="C32" s="1">
        <v>38718</v>
      </c>
      <c r="D32" s="1">
        <v>2958465</v>
      </c>
    </row>
    <row r="33" spans="1:4">
      <c r="A33">
        <v>32</v>
      </c>
      <c r="B33" t="s">
        <v>347</v>
      </c>
      <c r="C33" s="1">
        <v>38718</v>
      </c>
      <c r="D33" s="1">
        <v>2958465</v>
      </c>
    </row>
    <row r="34" spans="1:4">
      <c r="A34">
        <v>33</v>
      </c>
      <c r="B34" t="s">
        <v>663</v>
      </c>
      <c r="C34" s="1">
        <v>38718</v>
      </c>
      <c r="D34" s="1">
        <v>2958465</v>
      </c>
    </row>
    <row r="35" spans="1:4">
      <c r="A35">
        <v>34</v>
      </c>
      <c r="B35" t="s">
        <v>4645</v>
      </c>
      <c r="C35" s="1">
        <v>38718</v>
      </c>
      <c r="D35" s="1">
        <v>2958465</v>
      </c>
    </row>
    <row r="36" spans="1:4">
      <c r="A36">
        <v>35</v>
      </c>
      <c r="B36" t="s">
        <v>342</v>
      </c>
      <c r="C36" s="1">
        <v>38718</v>
      </c>
      <c r="D36" s="1">
        <v>2958465</v>
      </c>
    </row>
    <row r="37" spans="1:4">
      <c r="A37">
        <v>36</v>
      </c>
      <c r="B37" t="s">
        <v>4646</v>
      </c>
      <c r="C37" s="1">
        <v>38718</v>
      </c>
      <c r="D37" s="1">
        <v>2958465</v>
      </c>
    </row>
    <row r="38" spans="1:4">
      <c r="A38">
        <v>37</v>
      </c>
      <c r="B38" t="s">
        <v>883</v>
      </c>
      <c r="C38" s="1">
        <v>38718</v>
      </c>
      <c r="D38" s="1">
        <v>2958465</v>
      </c>
    </row>
    <row r="39" spans="1:4">
      <c r="A39">
        <v>38</v>
      </c>
      <c r="B39" t="s">
        <v>4647</v>
      </c>
      <c r="C39" s="1">
        <v>38718</v>
      </c>
      <c r="D39" s="1">
        <v>2958465</v>
      </c>
    </row>
    <row r="40" spans="1:4">
      <c r="A40">
        <v>39</v>
      </c>
      <c r="B40" t="s">
        <v>4648</v>
      </c>
      <c r="C40" s="1">
        <v>38718</v>
      </c>
      <c r="D40" s="1">
        <v>2958465</v>
      </c>
    </row>
    <row r="41" spans="1:4">
      <c r="A41">
        <v>40</v>
      </c>
      <c r="B41" t="s">
        <v>4649</v>
      </c>
      <c r="C41" s="1">
        <v>38718</v>
      </c>
      <c r="D41" s="1">
        <v>2958465</v>
      </c>
    </row>
    <row r="42" spans="1:4">
      <c r="A42">
        <v>41</v>
      </c>
      <c r="B42" t="s">
        <v>417</v>
      </c>
      <c r="C42" s="1">
        <v>38718</v>
      </c>
      <c r="D42" s="1">
        <v>2958465</v>
      </c>
    </row>
    <row r="43" spans="1:4">
      <c r="A43">
        <v>42</v>
      </c>
      <c r="B43" t="s">
        <v>4650</v>
      </c>
      <c r="C43" s="1">
        <v>38718</v>
      </c>
      <c r="D43" s="1">
        <v>2958465</v>
      </c>
    </row>
    <row r="44" spans="1:4">
      <c r="A44">
        <v>43</v>
      </c>
      <c r="B44" t="s">
        <v>4651</v>
      </c>
      <c r="C44" s="1">
        <v>38718</v>
      </c>
      <c r="D44" s="1">
        <v>2958465</v>
      </c>
    </row>
    <row r="45" spans="1:4">
      <c r="A45">
        <v>44</v>
      </c>
      <c r="B45" t="s">
        <v>960</v>
      </c>
      <c r="C45" s="1">
        <v>38718</v>
      </c>
      <c r="D45" s="1">
        <v>2958465</v>
      </c>
    </row>
    <row r="46" spans="1:4">
      <c r="A46">
        <v>45</v>
      </c>
      <c r="B46" t="s">
        <v>4652</v>
      </c>
      <c r="C46" s="1">
        <v>38718</v>
      </c>
      <c r="D46" s="1">
        <v>2958465</v>
      </c>
    </row>
    <row r="47" spans="1:4">
      <c r="A47">
        <v>46</v>
      </c>
      <c r="B47" t="s">
        <v>961</v>
      </c>
      <c r="C47" s="1">
        <v>38718</v>
      </c>
      <c r="D47" s="1">
        <v>2958465</v>
      </c>
    </row>
    <row r="48" spans="1:4">
      <c r="A48">
        <v>47</v>
      </c>
      <c r="B48" t="s">
        <v>198</v>
      </c>
      <c r="C48" s="1">
        <v>38718</v>
      </c>
      <c r="D48" s="1">
        <v>2958465</v>
      </c>
    </row>
    <row r="49" spans="1:4">
      <c r="A49">
        <v>48</v>
      </c>
      <c r="B49" t="s">
        <v>962</v>
      </c>
      <c r="C49" s="1">
        <v>38718</v>
      </c>
      <c r="D49" s="1">
        <v>2958465</v>
      </c>
    </row>
    <row r="50" spans="1:4">
      <c r="A50">
        <v>49</v>
      </c>
      <c r="B50" t="s">
        <v>4653</v>
      </c>
      <c r="C50" s="1">
        <v>38718</v>
      </c>
      <c r="D50" s="1">
        <v>2958465</v>
      </c>
    </row>
    <row r="51" spans="1:4">
      <c r="A51">
        <v>50</v>
      </c>
      <c r="B51" t="s">
        <v>963</v>
      </c>
      <c r="C51" s="1">
        <v>38718</v>
      </c>
      <c r="D51" s="1">
        <v>2958465</v>
      </c>
    </row>
    <row r="52" spans="1:4">
      <c r="A52">
        <v>51</v>
      </c>
      <c r="B52" t="s">
        <v>964</v>
      </c>
      <c r="C52" s="1">
        <v>38718</v>
      </c>
      <c r="D52" s="1">
        <v>2958465</v>
      </c>
    </row>
    <row r="53" spans="1:4">
      <c r="A53">
        <v>52</v>
      </c>
      <c r="B53" t="s">
        <v>4654</v>
      </c>
      <c r="C53" s="1">
        <v>38718</v>
      </c>
      <c r="D53" s="1">
        <v>2958465</v>
      </c>
    </row>
    <row r="54" spans="1:4">
      <c r="A54">
        <v>53</v>
      </c>
      <c r="B54" t="s">
        <v>799</v>
      </c>
      <c r="C54" s="1">
        <v>38718</v>
      </c>
      <c r="D54" s="1">
        <v>2958465</v>
      </c>
    </row>
    <row r="55" spans="1:4">
      <c r="A55">
        <v>54</v>
      </c>
      <c r="B55" t="s">
        <v>257</v>
      </c>
      <c r="C55" s="1">
        <v>38718</v>
      </c>
      <c r="D55" s="1">
        <v>2958465</v>
      </c>
    </row>
    <row r="56" spans="1:4">
      <c r="A56">
        <v>55</v>
      </c>
      <c r="B56" t="s">
        <v>965</v>
      </c>
      <c r="C56" s="1">
        <v>38718</v>
      </c>
      <c r="D56" s="1">
        <v>2958465</v>
      </c>
    </row>
    <row r="57" spans="1:4">
      <c r="A57">
        <v>56</v>
      </c>
      <c r="B57" t="s">
        <v>4655</v>
      </c>
      <c r="C57" s="1">
        <v>38718</v>
      </c>
      <c r="D57" s="1">
        <v>2958465</v>
      </c>
    </row>
    <row r="58" spans="1:4">
      <c r="A58">
        <v>57</v>
      </c>
      <c r="B58" t="s">
        <v>4656</v>
      </c>
      <c r="C58" s="1">
        <v>38718</v>
      </c>
      <c r="D58" s="1">
        <v>2958465</v>
      </c>
    </row>
    <row r="59" spans="1:4">
      <c r="A59">
        <v>58</v>
      </c>
      <c r="B59" t="s">
        <v>4657</v>
      </c>
      <c r="C59" s="1">
        <v>38718</v>
      </c>
      <c r="D59" s="1">
        <v>2958465</v>
      </c>
    </row>
    <row r="60" spans="1:4">
      <c r="A60">
        <v>59</v>
      </c>
      <c r="B60" t="s">
        <v>966</v>
      </c>
      <c r="C60" s="1">
        <v>38718</v>
      </c>
      <c r="D60" s="1">
        <v>2958465</v>
      </c>
    </row>
    <row r="61" spans="1:4">
      <c r="A61">
        <v>60</v>
      </c>
      <c r="B61" t="s">
        <v>330</v>
      </c>
      <c r="C61" s="1">
        <v>38718</v>
      </c>
      <c r="D61" s="1">
        <v>2958465</v>
      </c>
    </row>
    <row r="62" spans="1:4">
      <c r="A62">
        <v>61</v>
      </c>
      <c r="B62" t="s">
        <v>4658</v>
      </c>
      <c r="C62" s="1">
        <v>38718</v>
      </c>
      <c r="D62" s="1">
        <v>2958465</v>
      </c>
    </row>
    <row r="63" spans="1:4">
      <c r="A63">
        <v>62</v>
      </c>
      <c r="B63" t="s">
        <v>967</v>
      </c>
      <c r="C63" s="1">
        <v>38718</v>
      </c>
      <c r="D63" s="1">
        <v>2958465</v>
      </c>
    </row>
    <row r="64" spans="1:4">
      <c r="A64">
        <v>63</v>
      </c>
      <c r="B64" t="s">
        <v>968</v>
      </c>
      <c r="C64" s="1">
        <v>38718</v>
      </c>
      <c r="D64" s="1">
        <v>2958465</v>
      </c>
    </row>
    <row r="65" spans="1:4">
      <c r="A65">
        <v>64</v>
      </c>
      <c r="B65" t="s">
        <v>4659</v>
      </c>
      <c r="C65" s="1">
        <v>38718</v>
      </c>
      <c r="D65" s="1">
        <v>2958465</v>
      </c>
    </row>
    <row r="66" spans="1:4">
      <c r="A66">
        <v>65</v>
      </c>
      <c r="B66" t="s">
        <v>969</v>
      </c>
      <c r="C66" s="1">
        <v>38718</v>
      </c>
      <c r="D66" s="1">
        <v>2958465</v>
      </c>
    </row>
    <row r="67" spans="1:4">
      <c r="A67">
        <v>66</v>
      </c>
      <c r="B67" t="s">
        <v>4660</v>
      </c>
      <c r="C67" s="1">
        <v>38718</v>
      </c>
      <c r="D67" s="1">
        <v>2958465</v>
      </c>
    </row>
    <row r="68" spans="1:4">
      <c r="A68">
        <v>67</v>
      </c>
      <c r="B68" t="s">
        <v>705</v>
      </c>
      <c r="C68" s="1">
        <v>38718</v>
      </c>
      <c r="D68" s="1">
        <v>2958465</v>
      </c>
    </row>
    <row r="69" spans="1:4">
      <c r="A69">
        <v>68</v>
      </c>
      <c r="B69" t="s">
        <v>4661</v>
      </c>
      <c r="C69" s="1">
        <v>38718</v>
      </c>
      <c r="D69" s="1">
        <v>2958465</v>
      </c>
    </row>
    <row r="70" spans="1:4">
      <c r="A70">
        <v>69</v>
      </c>
      <c r="B70" t="s">
        <v>970</v>
      </c>
      <c r="C70" s="1">
        <v>38718</v>
      </c>
      <c r="D70" s="1">
        <v>2958465</v>
      </c>
    </row>
    <row r="71" spans="1:4">
      <c r="A71">
        <v>70</v>
      </c>
      <c r="B71" t="s">
        <v>4662</v>
      </c>
      <c r="C71" s="1">
        <v>38718</v>
      </c>
      <c r="D71" s="1">
        <v>2958465</v>
      </c>
    </row>
    <row r="72" spans="1:4">
      <c r="A72">
        <v>71</v>
      </c>
      <c r="B72" t="s">
        <v>4663</v>
      </c>
      <c r="C72" s="1">
        <v>38718</v>
      </c>
      <c r="D72" s="1">
        <v>2958465</v>
      </c>
    </row>
    <row r="73" spans="1:4">
      <c r="A73">
        <v>72</v>
      </c>
      <c r="B73" t="s">
        <v>4664</v>
      </c>
      <c r="C73" s="1">
        <v>38718</v>
      </c>
      <c r="D73" s="1">
        <v>2958465</v>
      </c>
    </row>
    <row r="74" spans="1:4">
      <c r="A74">
        <v>73</v>
      </c>
      <c r="B74" t="s">
        <v>4665</v>
      </c>
      <c r="C74" s="1">
        <v>38718</v>
      </c>
      <c r="D74" s="1">
        <v>2958465</v>
      </c>
    </row>
    <row r="75" spans="1:4">
      <c r="A75">
        <v>74</v>
      </c>
      <c r="B75" t="s">
        <v>971</v>
      </c>
      <c r="C75" s="1">
        <v>38718</v>
      </c>
      <c r="D75" s="1">
        <v>2958465</v>
      </c>
    </row>
    <row r="76" spans="1:4">
      <c r="A76">
        <v>75</v>
      </c>
      <c r="B76" t="s">
        <v>4666</v>
      </c>
      <c r="C76" s="1">
        <v>38718</v>
      </c>
      <c r="D76" s="1">
        <v>2958465</v>
      </c>
    </row>
    <row r="77" spans="1:4">
      <c r="A77">
        <v>76</v>
      </c>
      <c r="B77" t="s">
        <v>4667</v>
      </c>
      <c r="C77" s="1">
        <v>38718</v>
      </c>
      <c r="D77" s="1">
        <v>2958465</v>
      </c>
    </row>
    <row r="78" spans="1:4">
      <c r="A78">
        <v>77</v>
      </c>
      <c r="B78" t="s">
        <v>4668</v>
      </c>
      <c r="C78" s="1">
        <v>38718</v>
      </c>
      <c r="D78" s="1">
        <v>2958465</v>
      </c>
    </row>
    <row r="79" spans="1:4">
      <c r="A79">
        <v>78</v>
      </c>
      <c r="B79" t="s">
        <v>237</v>
      </c>
      <c r="C79" s="1">
        <v>38718</v>
      </c>
      <c r="D79" s="1">
        <v>2958465</v>
      </c>
    </row>
    <row r="80" spans="1:4">
      <c r="A80">
        <v>79</v>
      </c>
      <c r="B80" t="s">
        <v>4669</v>
      </c>
      <c r="C80" s="1">
        <v>38718</v>
      </c>
      <c r="D80" s="1">
        <v>2958465</v>
      </c>
    </row>
    <row r="81" spans="1:4">
      <c r="A81">
        <v>80</v>
      </c>
      <c r="B81" t="s">
        <v>4670</v>
      </c>
      <c r="C81" s="1">
        <v>38718</v>
      </c>
      <c r="D81" s="1">
        <v>2958465</v>
      </c>
    </row>
    <row r="82" spans="1:4">
      <c r="A82">
        <v>81</v>
      </c>
      <c r="B82" t="s">
        <v>4671</v>
      </c>
      <c r="C82" s="1">
        <v>38718</v>
      </c>
      <c r="D82" s="1">
        <v>2958465</v>
      </c>
    </row>
    <row r="83" spans="1:4">
      <c r="A83">
        <v>82</v>
      </c>
      <c r="B83" t="s">
        <v>4672</v>
      </c>
      <c r="C83" s="1">
        <v>38718</v>
      </c>
      <c r="D83" s="1">
        <v>2958465</v>
      </c>
    </row>
    <row r="84" spans="1:4">
      <c r="A84">
        <v>83</v>
      </c>
      <c r="B84" t="s">
        <v>4673</v>
      </c>
      <c r="C84" s="1">
        <v>38718</v>
      </c>
      <c r="D84" s="1">
        <v>2958465</v>
      </c>
    </row>
    <row r="85" spans="1:4">
      <c r="A85">
        <v>84</v>
      </c>
      <c r="B85" t="s">
        <v>972</v>
      </c>
      <c r="C85" s="1">
        <v>38718</v>
      </c>
      <c r="D85" s="1">
        <v>2958465</v>
      </c>
    </row>
    <row r="86" spans="1:4">
      <c r="A86">
        <v>85</v>
      </c>
      <c r="B86" t="s">
        <v>832</v>
      </c>
      <c r="C86" s="1">
        <v>38718</v>
      </c>
      <c r="D86" s="1">
        <v>2958465</v>
      </c>
    </row>
    <row r="87" spans="1:4">
      <c r="A87">
        <v>86</v>
      </c>
      <c r="B87" t="s">
        <v>4674</v>
      </c>
      <c r="C87" s="1">
        <v>38718</v>
      </c>
      <c r="D87" s="1">
        <v>2958465</v>
      </c>
    </row>
    <row r="88" spans="1:4">
      <c r="A88">
        <v>87</v>
      </c>
      <c r="B88" t="s">
        <v>4675</v>
      </c>
      <c r="C88" s="1">
        <v>38718</v>
      </c>
      <c r="D88" s="1">
        <v>2958465</v>
      </c>
    </row>
    <row r="89" spans="1:4">
      <c r="A89">
        <v>88</v>
      </c>
      <c r="B89" t="s">
        <v>973</v>
      </c>
      <c r="C89" s="1">
        <v>38718</v>
      </c>
      <c r="D89" s="1">
        <v>2958465</v>
      </c>
    </row>
    <row r="90" spans="1:4">
      <c r="A90">
        <v>89</v>
      </c>
      <c r="B90" t="s">
        <v>974</v>
      </c>
      <c r="C90" s="1">
        <v>38718</v>
      </c>
      <c r="D90" s="1">
        <v>2958465</v>
      </c>
    </row>
    <row r="91" spans="1:4">
      <c r="A91">
        <v>90</v>
      </c>
      <c r="B91" t="s">
        <v>4676</v>
      </c>
      <c r="C91" s="1">
        <v>38718</v>
      </c>
      <c r="D91" s="1">
        <v>2958465</v>
      </c>
    </row>
    <row r="92" spans="1:4">
      <c r="A92">
        <v>91</v>
      </c>
      <c r="B92" t="s">
        <v>975</v>
      </c>
      <c r="C92" s="1">
        <v>38718</v>
      </c>
      <c r="D92" s="1">
        <v>2958465</v>
      </c>
    </row>
    <row r="93" spans="1:4">
      <c r="A93">
        <v>92</v>
      </c>
      <c r="B93" t="s">
        <v>303</v>
      </c>
      <c r="C93" s="1">
        <v>38718</v>
      </c>
      <c r="D93" s="1">
        <v>2958465</v>
      </c>
    </row>
    <row r="94" spans="1:4">
      <c r="A94">
        <v>93</v>
      </c>
      <c r="B94" t="s">
        <v>933</v>
      </c>
      <c r="C94" s="1">
        <v>38718</v>
      </c>
      <c r="D94" s="1">
        <v>2958465</v>
      </c>
    </row>
    <row r="95" spans="1:4">
      <c r="A95">
        <v>94</v>
      </c>
      <c r="B95" t="s">
        <v>4677</v>
      </c>
      <c r="C95" s="1">
        <v>38718</v>
      </c>
      <c r="D95" s="1">
        <v>2958465</v>
      </c>
    </row>
    <row r="96" spans="1:4">
      <c r="A96">
        <v>95</v>
      </c>
      <c r="B96" t="s">
        <v>4678</v>
      </c>
      <c r="C96" s="1">
        <v>38718</v>
      </c>
      <c r="D96" s="1">
        <v>2958465</v>
      </c>
    </row>
    <row r="97" spans="1:4">
      <c r="A97">
        <v>96</v>
      </c>
      <c r="B97" t="s">
        <v>4679</v>
      </c>
      <c r="C97" s="1">
        <v>38718</v>
      </c>
      <c r="D97" s="1">
        <v>2958465</v>
      </c>
    </row>
    <row r="98" spans="1:4">
      <c r="A98">
        <v>97</v>
      </c>
      <c r="B98" t="s">
        <v>285</v>
      </c>
      <c r="C98" s="1">
        <v>38718</v>
      </c>
      <c r="D98" s="1">
        <v>2958465</v>
      </c>
    </row>
    <row r="99" spans="1:4">
      <c r="A99">
        <v>98</v>
      </c>
      <c r="B99" t="s">
        <v>815</v>
      </c>
      <c r="C99" s="1">
        <v>38718</v>
      </c>
      <c r="D99" s="1">
        <v>2958465</v>
      </c>
    </row>
    <row r="100" spans="1:4">
      <c r="A100">
        <v>99</v>
      </c>
      <c r="B100" t="s">
        <v>4680</v>
      </c>
      <c r="C100" s="1">
        <v>38718</v>
      </c>
      <c r="D100" s="1">
        <v>2958465</v>
      </c>
    </row>
    <row r="101" spans="1:4">
      <c r="A101">
        <v>100</v>
      </c>
      <c r="B101" t="s">
        <v>4681</v>
      </c>
      <c r="C101" s="1">
        <v>38718</v>
      </c>
      <c r="D101" s="1">
        <v>2958465</v>
      </c>
    </row>
    <row r="102" spans="1:4">
      <c r="A102">
        <v>101</v>
      </c>
      <c r="B102" t="s">
        <v>976</v>
      </c>
      <c r="C102" s="1">
        <v>38718</v>
      </c>
      <c r="D102" s="1">
        <v>2958465</v>
      </c>
    </row>
    <row r="103" spans="1:4">
      <c r="A103">
        <v>102</v>
      </c>
      <c r="B103" t="s">
        <v>360</v>
      </c>
      <c r="C103" s="1">
        <v>38718</v>
      </c>
      <c r="D103" s="1">
        <v>2958465</v>
      </c>
    </row>
    <row r="104" spans="1:4">
      <c r="A104">
        <v>103</v>
      </c>
      <c r="B104" t="s">
        <v>694</v>
      </c>
      <c r="C104" s="1">
        <v>38718</v>
      </c>
      <c r="D104" s="1">
        <v>2958465</v>
      </c>
    </row>
    <row r="105" spans="1:4">
      <c r="A105">
        <v>104</v>
      </c>
      <c r="B105" t="s">
        <v>4682</v>
      </c>
      <c r="C105" s="1">
        <v>38718</v>
      </c>
      <c r="D105" s="1">
        <v>2958465</v>
      </c>
    </row>
    <row r="106" spans="1:4">
      <c r="A106">
        <v>105</v>
      </c>
      <c r="B106" t="s">
        <v>4683</v>
      </c>
      <c r="C106" s="1">
        <v>38718</v>
      </c>
      <c r="D106" s="1">
        <v>2958465</v>
      </c>
    </row>
    <row r="107" spans="1:4">
      <c r="A107">
        <v>106</v>
      </c>
      <c r="B107" t="s">
        <v>4684</v>
      </c>
      <c r="C107" s="1">
        <v>38718</v>
      </c>
      <c r="D107" s="1">
        <v>2958465</v>
      </c>
    </row>
    <row r="108" spans="1:4">
      <c r="A108">
        <v>107</v>
      </c>
      <c r="B108" t="s">
        <v>247</v>
      </c>
      <c r="C108" s="1">
        <v>38718</v>
      </c>
      <c r="D108" s="1">
        <v>2958465</v>
      </c>
    </row>
    <row r="109" spans="1:4">
      <c r="A109">
        <v>108</v>
      </c>
      <c r="B109" t="s">
        <v>4685</v>
      </c>
      <c r="C109" s="1">
        <v>38718</v>
      </c>
      <c r="D109" s="1">
        <v>2958465</v>
      </c>
    </row>
    <row r="110" spans="1:4">
      <c r="A110">
        <v>109</v>
      </c>
      <c r="B110" t="s">
        <v>4686</v>
      </c>
      <c r="C110" s="1">
        <v>38718</v>
      </c>
      <c r="D110" s="1">
        <v>2958465</v>
      </c>
    </row>
    <row r="111" spans="1:4">
      <c r="A111">
        <v>110</v>
      </c>
      <c r="B111" t="s">
        <v>387</v>
      </c>
      <c r="C111" s="1">
        <v>38718</v>
      </c>
      <c r="D111" s="1">
        <v>2958465</v>
      </c>
    </row>
    <row r="112" spans="1:4">
      <c r="A112">
        <v>111</v>
      </c>
      <c r="B112" t="s">
        <v>756</v>
      </c>
      <c r="C112" s="1">
        <v>38718</v>
      </c>
      <c r="D112" s="1">
        <v>2958465</v>
      </c>
    </row>
    <row r="113" spans="1:4">
      <c r="A113">
        <v>112</v>
      </c>
      <c r="B113" t="s">
        <v>4687</v>
      </c>
      <c r="C113" s="1">
        <v>38718</v>
      </c>
      <c r="D113" s="1">
        <v>2958465</v>
      </c>
    </row>
    <row r="114" spans="1:4">
      <c r="A114">
        <v>113</v>
      </c>
      <c r="B114" t="s">
        <v>4688</v>
      </c>
      <c r="C114" s="1">
        <v>38718</v>
      </c>
      <c r="D114" s="1">
        <v>2958465</v>
      </c>
    </row>
    <row r="115" spans="1:4">
      <c r="A115">
        <v>114</v>
      </c>
      <c r="B115" t="s">
        <v>401</v>
      </c>
      <c r="C115" s="1">
        <v>38718</v>
      </c>
      <c r="D115" s="1">
        <v>2958465</v>
      </c>
    </row>
    <row r="116" spans="1:4">
      <c r="A116">
        <v>115</v>
      </c>
      <c r="B116" t="s">
        <v>4689</v>
      </c>
      <c r="C116" s="1">
        <v>38718</v>
      </c>
      <c r="D116" s="1">
        <v>2958465</v>
      </c>
    </row>
    <row r="117" spans="1:4">
      <c r="A117">
        <v>116</v>
      </c>
      <c r="B117" t="s">
        <v>4690</v>
      </c>
      <c r="C117" s="1">
        <v>38718</v>
      </c>
      <c r="D117" s="1">
        <v>2958465</v>
      </c>
    </row>
    <row r="118" spans="1:4">
      <c r="A118">
        <v>117</v>
      </c>
      <c r="B118" t="s">
        <v>4691</v>
      </c>
      <c r="C118" s="1">
        <v>38718</v>
      </c>
      <c r="D118" s="1">
        <v>2958465</v>
      </c>
    </row>
    <row r="119" spans="1:4">
      <c r="A119">
        <v>118</v>
      </c>
      <c r="B119" t="s">
        <v>977</v>
      </c>
      <c r="C119" s="1">
        <v>38718</v>
      </c>
      <c r="D119" s="1">
        <v>2958465</v>
      </c>
    </row>
    <row r="120" spans="1:4">
      <c r="A120">
        <v>119</v>
      </c>
      <c r="B120" t="s">
        <v>4692</v>
      </c>
      <c r="C120" s="1">
        <v>38718</v>
      </c>
      <c r="D120" s="1">
        <v>2958465</v>
      </c>
    </row>
    <row r="121" spans="1:4">
      <c r="A121">
        <v>120</v>
      </c>
      <c r="B121" t="s">
        <v>4693</v>
      </c>
      <c r="C121" s="1">
        <v>38718</v>
      </c>
      <c r="D121" s="1">
        <v>2958465</v>
      </c>
    </row>
    <row r="122" spans="1:4">
      <c r="A122">
        <v>121</v>
      </c>
      <c r="B122" t="s">
        <v>4694</v>
      </c>
      <c r="C122" s="1">
        <v>38718</v>
      </c>
      <c r="D122" s="1">
        <v>2958465</v>
      </c>
    </row>
    <row r="123" spans="1:4">
      <c r="A123">
        <v>122</v>
      </c>
      <c r="B123" t="s">
        <v>4695</v>
      </c>
      <c r="C123" s="1">
        <v>38718</v>
      </c>
      <c r="D123" s="1">
        <v>2958465</v>
      </c>
    </row>
    <row r="124" spans="1:4">
      <c r="A124">
        <v>123</v>
      </c>
      <c r="B124" t="s">
        <v>671</v>
      </c>
      <c r="C124" s="1">
        <v>38718</v>
      </c>
      <c r="D124" s="1">
        <v>2958465</v>
      </c>
    </row>
    <row r="125" spans="1:4">
      <c r="A125">
        <v>124</v>
      </c>
      <c r="B125" t="s">
        <v>468</v>
      </c>
      <c r="C125" s="1">
        <v>38718</v>
      </c>
      <c r="D125" s="1">
        <v>2958465</v>
      </c>
    </row>
    <row r="126" spans="1:4">
      <c r="A126">
        <v>125</v>
      </c>
      <c r="B126" t="s">
        <v>978</v>
      </c>
      <c r="C126" s="1">
        <v>38718</v>
      </c>
      <c r="D126" s="1">
        <v>2958465</v>
      </c>
    </row>
    <row r="127" spans="1:4">
      <c r="A127">
        <v>126</v>
      </c>
      <c r="B127" t="s">
        <v>4696</v>
      </c>
      <c r="C127" s="1">
        <v>38718</v>
      </c>
      <c r="D127" s="1">
        <v>2958465</v>
      </c>
    </row>
    <row r="128" spans="1:4">
      <c r="A128">
        <v>127</v>
      </c>
      <c r="B128" t="s">
        <v>4697</v>
      </c>
      <c r="C128" s="1">
        <v>38718</v>
      </c>
      <c r="D128" s="1">
        <v>2958465</v>
      </c>
    </row>
    <row r="129" spans="1:4">
      <c r="A129">
        <v>128</v>
      </c>
      <c r="B129" t="s">
        <v>979</v>
      </c>
      <c r="C129" s="1">
        <v>38718</v>
      </c>
      <c r="D129" s="1">
        <v>2958465</v>
      </c>
    </row>
    <row r="130" spans="1:4">
      <c r="A130">
        <v>129</v>
      </c>
      <c r="B130" t="s">
        <v>4698</v>
      </c>
      <c r="C130" s="1">
        <v>38718</v>
      </c>
      <c r="D130" s="1">
        <v>2958465</v>
      </c>
    </row>
    <row r="131" spans="1:4">
      <c r="A131">
        <v>130</v>
      </c>
      <c r="B131" t="s">
        <v>4699</v>
      </c>
      <c r="C131" s="1">
        <v>38718</v>
      </c>
      <c r="D131" s="1">
        <v>2958465</v>
      </c>
    </row>
    <row r="132" spans="1:4">
      <c r="A132">
        <v>131</v>
      </c>
      <c r="B132" t="s">
        <v>4700</v>
      </c>
      <c r="C132" s="1">
        <v>38718</v>
      </c>
      <c r="D132" s="1">
        <v>2958465</v>
      </c>
    </row>
    <row r="133" spans="1:4">
      <c r="A133">
        <v>132</v>
      </c>
      <c r="B133" t="s">
        <v>338</v>
      </c>
      <c r="C133" s="1">
        <v>38718</v>
      </c>
      <c r="D133" s="1">
        <v>2958465</v>
      </c>
    </row>
    <row r="134" spans="1:4">
      <c r="A134">
        <v>133</v>
      </c>
      <c r="B134" t="s">
        <v>4701</v>
      </c>
      <c r="C134" s="1">
        <v>38718</v>
      </c>
      <c r="D134" s="1">
        <v>2958465</v>
      </c>
    </row>
    <row r="135" spans="1:4">
      <c r="A135">
        <v>134</v>
      </c>
      <c r="B135" t="s">
        <v>4702</v>
      </c>
      <c r="C135" s="1">
        <v>38718</v>
      </c>
      <c r="D135" s="1">
        <v>2958465</v>
      </c>
    </row>
    <row r="136" spans="1:4">
      <c r="A136">
        <v>135</v>
      </c>
      <c r="B136" t="s">
        <v>4703</v>
      </c>
      <c r="C136" s="1">
        <v>38718</v>
      </c>
      <c r="D136" s="1">
        <v>2958465</v>
      </c>
    </row>
    <row r="137" spans="1:4">
      <c r="A137">
        <v>136</v>
      </c>
      <c r="B137" t="s">
        <v>349</v>
      </c>
      <c r="C137" s="1">
        <v>38718</v>
      </c>
      <c r="D137" s="1">
        <v>2958465</v>
      </c>
    </row>
    <row r="138" spans="1:4">
      <c r="A138">
        <v>137</v>
      </c>
      <c r="B138" t="s">
        <v>980</v>
      </c>
      <c r="C138" s="1">
        <v>38718</v>
      </c>
      <c r="D138" s="1">
        <v>2958465</v>
      </c>
    </row>
    <row r="139" spans="1:4">
      <c r="A139">
        <v>138</v>
      </c>
      <c r="B139" t="s">
        <v>981</v>
      </c>
      <c r="C139" s="1">
        <v>38718</v>
      </c>
      <c r="D139" s="1">
        <v>2958465</v>
      </c>
    </row>
    <row r="140" spans="1:4">
      <c r="A140">
        <v>139</v>
      </c>
      <c r="B140" t="s">
        <v>4704</v>
      </c>
      <c r="C140" s="1">
        <v>38718</v>
      </c>
      <c r="D140" s="1">
        <v>2958465</v>
      </c>
    </row>
    <row r="141" spans="1:4">
      <c r="A141">
        <v>140</v>
      </c>
      <c r="B141" t="s">
        <v>278</v>
      </c>
      <c r="C141" s="1">
        <v>38718</v>
      </c>
      <c r="D141" s="1">
        <v>2958465</v>
      </c>
    </row>
    <row r="142" spans="1:4">
      <c r="A142">
        <v>141</v>
      </c>
      <c r="B142" t="s">
        <v>4705</v>
      </c>
      <c r="C142" s="1">
        <v>38718</v>
      </c>
      <c r="D142" s="1">
        <v>2958465</v>
      </c>
    </row>
    <row r="143" spans="1:4">
      <c r="A143">
        <v>142</v>
      </c>
      <c r="B143" t="s">
        <v>585</v>
      </c>
      <c r="C143" s="1">
        <v>38718</v>
      </c>
      <c r="D143" s="1">
        <v>2958465</v>
      </c>
    </row>
    <row r="144" spans="1:4">
      <c r="A144">
        <v>143</v>
      </c>
      <c r="B144" t="s">
        <v>4706</v>
      </c>
      <c r="C144" s="1">
        <v>38718</v>
      </c>
      <c r="D144" s="1">
        <v>2958465</v>
      </c>
    </row>
    <row r="145" spans="1:4">
      <c r="A145">
        <v>144</v>
      </c>
      <c r="B145" t="s">
        <v>235</v>
      </c>
      <c r="C145" s="1">
        <v>38718</v>
      </c>
      <c r="D145" s="1">
        <v>2958465</v>
      </c>
    </row>
    <row r="146" spans="1:4">
      <c r="A146">
        <v>145</v>
      </c>
      <c r="B146" t="s">
        <v>4707</v>
      </c>
      <c r="C146" s="1">
        <v>38718</v>
      </c>
      <c r="D146" s="1">
        <v>2958465</v>
      </c>
    </row>
    <row r="147" spans="1:4">
      <c r="A147">
        <v>146</v>
      </c>
      <c r="B147" t="s">
        <v>4708</v>
      </c>
      <c r="C147" s="1">
        <v>38718</v>
      </c>
      <c r="D147" s="1">
        <v>2958465</v>
      </c>
    </row>
    <row r="148" spans="1:4">
      <c r="A148">
        <v>147</v>
      </c>
      <c r="B148" t="s">
        <v>944</v>
      </c>
      <c r="C148" s="1">
        <v>38718</v>
      </c>
      <c r="D148" s="1">
        <v>2958465</v>
      </c>
    </row>
    <row r="149" spans="1:4">
      <c r="A149">
        <v>148</v>
      </c>
      <c r="B149" t="s">
        <v>4709</v>
      </c>
      <c r="C149" s="1">
        <v>38718</v>
      </c>
      <c r="D149" s="1">
        <v>2958465</v>
      </c>
    </row>
    <row r="150" spans="1:4">
      <c r="A150">
        <v>149</v>
      </c>
      <c r="B150" t="s">
        <v>477</v>
      </c>
      <c r="C150" s="1">
        <v>38718</v>
      </c>
      <c r="D150" s="1">
        <v>2958465</v>
      </c>
    </row>
    <row r="151" spans="1:4">
      <c r="A151">
        <v>150</v>
      </c>
      <c r="B151" t="s">
        <v>4710</v>
      </c>
      <c r="C151" s="1">
        <v>38718</v>
      </c>
      <c r="D151" s="1">
        <v>2958465</v>
      </c>
    </row>
    <row r="152" spans="1:4">
      <c r="A152">
        <v>151</v>
      </c>
      <c r="B152" t="s">
        <v>877</v>
      </c>
      <c r="C152" s="1">
        <v>38718</v>
      </c>
      <c r="D152" s="1">
        <v>2958465</v>
      </c>
    </row>
    <row r="153" spans="1:4">
      <c r="A153">
        <v>152</v>
      </c>
      <c r="B153" t="s">
        <v>4711</v>
      </c>
      <c r="C153" s="1">
        <v>38718</v>
      </c>
      <c r="D153" s="1">
        <v>2958465</v>
      </c>
    </row>
    <row r="154" spans="1:4">
      <c r="A154">
        <v>153</v>
      </c>
      <c r="B154" t="s">
        <v>4712</v>
      </c>
      <c r="C154" s="1">
        <v>38718</v>
      </c>
      <c r="D154" s="1">
        <v>2958465</v>
      </c>
    </row>
    <row r="155" spans="1:4">
      <c r="A155">
        <v>154</v>
      </c>
      <c r="B155" t="s">
        <v>405</v>
      </c>
      <c r="C155" s="1">
        <v>38718</v>
      </c>
      <c r="D155" s="1">
        <v>2958465</v>
      </c>
    </row>
    <row r="156" spans="1:4">
      <c r="A156">
        <v>155</v>
      </c>
      <c r="B156" t="s">
        <v>4713</v>
      </c>
      <c r="C156" s="1">
        <v>38718</v>
      </c>
      <c r="D156" s="1">
        <v>2958465</v>
      </c>
    </row>
    <row r="157" spans="1:4">
      <c r="A157">
        <v>156</v>
      </c>
      <c r="B157" t="s">
        <v>982</v>
      </c>
      <c r="C157" s="1">
        <v>38718</v>
      </c>
      <c r="D157" s="1">
        <v>2958465</v>
      </c>
    </row>
    <row r="158" spans="1:4">
      <c r="A158">
        <v>157</v>
      </c>
      <c r="B158" t="s">
        <v>416</v>
      </c>
      <c r="C158" s="1">
        <v>38718</v>
      </c>
      <c r="D158" s="1">
        <v>2958465</v>
      </c>
    </row>
    <row r="159" spans="1:4">
      <c r="A159">
        <v>158</v>
      </c>
      <c r="B159" t="s">
        <v>4714</v>
      </c>
      <c r="C159" s="1">
        <v>38718</v>
      </c>
      <c r="D159" s="1">
        <v>2958465</v>
      </c>
    </row>
    <row r="160" spans="1:4">
      <c r="A160">
        <v>159</v>
      </c>
      <c r="B160" t="s">
        <v>983</v>
      </c>
      <c r="C160" s="1">
        <v>38718</v>
      </c>
      <c r="D160" s="1">
        <v>2958465</v>
      </c>
    </row>
    <row r="161" spans="1:4">
      <c r="A161">
        <v>160</v>
      </c>
      <c r="B161" t="s">
        <v>984</v>
      </c>
      <c r="C161" s="1">
        <v>38718</v>
      </c>
      <c r="D161" s="1">
        <v>2958465</v>
      </c>
    </row>
    <row r="162" spans="1:4">
      <c r="A162">
        <v>161</v>
      </c>
      <c r="B162" t="s">
        <v>4715</v>
      </c>
      <c r="C162" s="1">
        <v>38718</v>
      </c>
      <c r="D162" s="1">
        <v>2958465</v>
      </c>
    </row>
    <row r="163" spans="1:4">
      <c r="A163">
        <v>162</v>
      </c>
      <c r="B163" t="s">
        <v>717</v>
      </c>
      <c r="C163" s="1">
        <v>38718</v>
      </c>
      <c r="D163" s="1">
        <v>2958465</v>
      </c>
    </row>
    <row r="164" spans="1:4">
      <c r="A164">
        <v>163</v>
      </c>
      <c r="B164" t="s">
        <v>4716</v>
      </c>
      <c r="C164" s="1">
        <v>38718</v>
      </c>
      <c r="D164" s="1">
        <v>2958465</v>
      </c>
    </row>
    <row r="165" spans="1:4">
      <c r="A165">
        <v>164</v>
      </c>
      <c r="B165" t="s">
        <v>985</v>
      </c>
      <c r="C165" s="1">
        <v>38718</v>
      </c>
      <c r="D165" s="1">
        <v>2958465</v>
      </c>
    </row>
    <row r="166" spans="1:4">
      <c r="A166">
        <v>165</v>
      </c>
      <c r="B166" t="s">
        <v>293</v>
      </c>
      <c r="C166" s="1">
        <v>38718</v>
      </c>
      <c r="D166" s="1">
        <v>2958465</v>
      </c>
    </row>
    <row r="167" spans="1:4">
      <c r="A167">
        <v>166</v>
      </c>
      <c r="B167" t="s">
        <v>986</v>
      </c>
      <c r="C167" s="1">
        <v>38718</v>
      </c>
      <c r="D167" s="1">
        <v>2958465</v>
      </c>
    </row>
    <row r="168" spans="1:4">
      <c r="A168">
        <v>167</v>
      </c>
      <c r="B168" t="s">
        <v>4717</v>
      </c>
      <c r="C168" s="1">
        <v>38718</v>
      </c>
      <c r="D168" s="1">
        <v>2958465</v>
      </c>
    </row>
    <row r="169" spans="1:4">
      <c r="A169">
        <v>168</v>
      </c>
      <c r="B169" t="s">
        <v>4718</v>
      </c>
      <c r="C169" s="1">
        <v>38718</v>
      </c>
      <c r="D169" s="1">
        <v>2958465</v>
      </c>
    </row>
    <row r="170" spans="1:4">
      <c r="A170">
        <v>169</v>
      </c>
      <c r="B170" t="s">
        <v>394</v>
      </c>
      <c r="C170" s="1">
        <v>38718</v>
      </c>
      <c r="D170" s="1">
        <v>2958465</v>
      </c>
    </row>
    <row r="171" spans="1:4">
      <c r="A171">
        <v>170</v>
      </c>
      <c r="B171" t="s">
        <v>4719</v>
      </c>
      <c r="C171" s="1">
        <v>38718</v>
      </c>
      <c r="D171" s="1">
        <v>2958465</v>
      </c>
    </row>
    <row r="172" spans="1:4">
      <c r="A172">
        <v>171</v>
      </c>
      <c r="B172" t="s">
        <v>4720</v>
      </c>
      <c r="C172" s="1">
        <v>38718</v>
      </c>
      <c r="D172" s="1">
        <v>2958465</v>
      </c>
    </row>
    <row r="173" spans="1:4">
      <c r="A173">
        <v>172</v>
      </c>
      <c r="B173" t="s">
        <v>4721</v>
      </c>
      <c r="C173" s="1">
        <v>38718</v>
      </c>
      <c r="D173" s="1">
        <v>2958465</v>
      </c>
    </row>
    <row r="174" spans="1:4">
      <c r="A174">
        <v>173</v>
      </c>
      <c r="B174" t="s">
        <v>4722</v>
      </c>
      <c r="C174" s="1">
        <v>38718</v>
      </c>
      <c r="D174" s="1">
        <v>2958465</v>
      </c>
    </row>
    <row r="175" spans="1:4">
      <c r="A175">
        <v>174</v>
      </c>
      <c r="B175" t="s">
        <v>987</v>
      </c>
      <c r="C175" s="1">
        <v>38718</v>
      </c>
      <c r="D175" s="1">
        <v>2958465</v>
      </c>
    </row>
    <row r="176" spans="1:4">
      <c r="A176">
        <v>175</v>
      </c>
      <c r="B176" t="s">
        <v>988</v>
      </c>
      <c r="C176" s="1">
        <v>38718</v>
      </c>
      <c r="D176" s="1">
        <v>2958465</v>
      </c>
    </row>
    <row r="177" spans="1:4">
      <c r="A177">
        <v>176</v>
      </c>
      <c r="B177" t="s">
        <v>4723</v>
      </c>
      <c r="C177" s="1">
        <v>38718</v>
      </c>
      <c r="D177" s="1">
        <v>2958465</v>
      </c>
    </row>
    <row r="178" spans="1:4">
      <c r="A178">
        <v>177</v>
      </c>
      <c r="B178" t="s">
        <v>4724</v>
      </c>
      <c r="C178" s="1">
        <v>38718</v>
      </c>
      <c r="D178" s="1">
        <v>2958465</v>
      </c>
    </row>
    <row r="179" spans="1:4">
      <c r="A179">
        <v>178</v>
      </c>
      <c r="B179" t="s">
        <v>4725</v>
      </c>
      <c r="C179" s="1">
        <v>38718</v>
      </c>
      <c r="D179" s="1">
        <v>2958465</v>
      </c>
    </row>
    <row r="180" spans="1:4">
      <c r="A180">
        <v>179</v>
      </c>
      <c r="B180" t="s">
        <v>295</v>
      </c>
      <c r="C180" s="1">
        <v>38718</v>
      </c>
      <c r="D180" s="1">
        <v>2958465</v>
      </c>
    </row>
    <row r="181" spans="1:4">
      <c r="A181">
        <v>180</v>
      </c>
      <c r="B181" t="s">
        <v>4726</v>
      </c>
      <c r="C181" s="1">
        <v>38718</v>
      </c>
      <c r="D181" s="1">
        <v>2958465</v>
      </c>
    </row>
    <row r="182" spans="1:4">
      <c r="A182">
        <v>181</v>
      </c>
      <c r="B182" t="s">
        <v>4727</v>
      </c>
      <c r="C182" s="1">
        <v>38718</v>
      </c>
      <c r="D182" s="1">
        <v>2958465</v>
      </c>
    </row>
    <row r="183" spans="1:4">
      <c r="A183">
        <v>182</v>
      </c>
      <c r="B183" t="s">
        <v>4728</v>
      </c>
      <c r="C183" s="1">
        <v>38718</v>
      </c>
      <c r="D183" s="1">
        <v>2958465</v>
      </c>
    </row>
    <row r="184" spans="1:4">
      <c r="A184">
        <v>183</v>
      </c>
      <c r="B184" t="s">
        <v>4729</v>
      </c>
      <c r="C184" s="1">
        <v>38718</v>
      </c>
      <c r="D184" s="1">
        <v>2958465</v>
      </c>
    </row>
    <row r="185" spans="1:4">
      <c r="A185">
        <v>184</v>
      </c>
      <c r="B185" t="s">
        <v>4730</v>
      </c>
      <c r="C185" s="1">
        <v>38718</v>
      </c>
      <c r="D185" s="1">
        <v>2958465</v>
      </c>
    </row>
    <row r="186" spans="1:4">
      <c r="A186">
        <v>185</v>
      </c>
      <c r="B186" t="s">
        <v>579</v>
      </c>
      <c r="C186" s="1">
        <v>38718</v>
      </c>
      <c r="D186" s="1">
        <v>2958465</v>
      </c>
    </row>
    <row r="187" spans="1:4">
      <c r="A187">
        <v>186</v>
      </c>
      <c r="B187" t="s">
        <v>4731</v>
      </c>
      <c r="C187" s="1">
        <v>38718</v>
      </c>
      <c r="D187" s="1">
        <v>2958465</v>
      </c>
    </row>
    <row r="188" spans="1:4">
      <c r="A188">
        <v>187</v>
      </c>
      <c r="B188" t="s">
        <v>4732</v>
      </c>
      <c r="C188" s="1">
        <v>38718</v>
      </c>
      <c r="D188" s="1">
        <v>2958465</v>
      </c>
    </row>
    <row r="189" spans="1:4">
      <c r="A189">
        <v>188</v>
      </c>
      <c r="B189" t="s">
        <v>662</v>
      </c>
      <c r="C189" s="1">
        <v>38718</v>
      </c>
      <c r="D189" s="1">
        <v>2958465</v>
      </c>
    </row>
    <row r="190" spans="1:4">
      <c r="A190">
        <v>189</v>
      </c>
      <c r="B190" t="s">
        <v>710</v>
      </c>
      <c r="C190" s="1">
        <v>38718</v>
      </c>
      <c r="D190" s="1">
        <v>2958465</v>
      </c>
    </row>
    <row r="191" spans="1:4">
      <c r="A191">
        <v>190</v>
      </c>
      <c r="B191" t="s">
        <v>989</v>
      </c>
      <c r="C191" s="1">
        <v>38718</v>
      </c>
      <c r="D191" s="1">
        <v>2958465</v>
      </c>
    </row>
    <row r="192" spans="1:4">
      <c r="A192">
        <v>191</v>
      </c>
      <c r="B192" t="s">
        <v>4733</v>
      </c>
      <c r="C192" s="1">
        <v>38718</v>
      </c>
      <c r="D192" s="1">
        <v>2958465</v>
      </c>
    </row>
    <row r="193" spans="1:4">
      <c r="A193">
        <v>192</v>
      </c>
      <c r="B193" t="s">
        <v>4734</v>
      </c>
      <c r="C193" s="1">
        <v>38718</v>
      </c>
      <c r="D193" s="1">
        <v>2958465</v>
      </c>
    </row>
    <row r="194" spans="1:4">
      <c r="A194">
        <v>193</v>
      </c>
      <c r="B194" t="s">
        <v>921</v>
      </c>
      <c r="C194" s="1">
        <v>38718</v>
      </c>
      <c r="D194" s="1">
        <v>2958465</v>
      </c>
    </row>
    <row r="195" spans="1:4">
      <c r="A195">
        <v>194</v>
      </c>
      <c r="B195" t="s">
        <v>4735</v>
      </c>
      <c r="C195" s="1">
        <v>38718</v>
      </c>
      <c r="D195" s="1">
        <v>2958465</v>
      </c>
    </row>
    <row r="196" spans="1:4">
      <c r="A196">
        <v>195</v>
      </c>
      <c r="B196" t="s">
        <v>990</v>
      </c>
      <c r="C196" s="1">
        <v>38718</v>
      </c>
      <c r="D196" s="1">
        <v>2958465</v>
      </c>
    </row>
    <row r="197" spans="1:4">
      <c r="A197">
        <v>196</v>
      </c>
      <c r="B197" t="s">
        <v>4736</v>
      </c>
      <c r="C197" s="1">
        <v>38718</v>
      </c>
      <c r="D197" s="1">
        <v>2958465</v>
      </c>
    </row>
    <row r="198" spans="1:4">
      <c r="A198">
        <v>197</v>
      </c>
      <c r="B198" t="s">
        <v>4737</v>
      </c>
      <c r="C198" s="1">
        <v>38718</v>
      </c>
      <c r="D198" s="1">
        <v>2958465</v>
      </c>
    </row>
    <row r="199" spans="1:4">
      <c r="A199">
        <v>198</v>
      </c>
      <c r="B199" t="s">
        <v>4738</v>
      </c>
      <c r="C199" s="1">
        <v>38718</v>
      </c>
      <c r="D199" s="1">
        <v>2958465</v>
      </c>
    </row>
    <row r="200" spans="1:4">
      <c r="A200">
        <v>199</v>
      </c>
      <c r="B200" t="s">
        <v>991</v>
      </c>
      <c r="C200" s="1">
        <v>38718</v>
      </c>
      <c r="D200" s="1">
        <v>2958465</v>
      </c>
    </row>
    <row r="201" spans="1:4">
      <c r="A201">
        <v>200</v>
      </c>
      <c r="B201" t="s">
        <v>4739</v>
      </c>
      <c r="C201" s="1">
        <v>38718</v>
      </c>
      <c r="D201" s="1">
        <v>2958465</v>
      </c>
    </row>
    <row r="202" spans="1:4">
      <c r="A202">
        <v>201</v>
      </c>
      <c r="B202" t="s">
        <v>4740</v>
      </c>
      <c r="C202" s="1">
        <v>38718</v>
      </c>
      <c r="D202" s="1">
        <v>2958465</v>
      </c>
    </row>
    <row r="203" spans="1:4">
      <c r="A203">
        <v>202</v>
      </c>
      <c r="B203" t="s">
        <v>4741</v>
      </c>
      <c r="C203" s="1">
        <v>38718</v>
      </c>
      <c r="D203" s="1">
        <v>2958465</v>
      </c>
    </row>
    <row r="204" spans="1:4">
      <c r="A204">
        <v>203</v>
      </c>
      <c r="B204" t="s">
        <v>4742</v>
      </c>
      <c r="C204" s="1">
        <v>38718</v>
      </c>
      <c r="D204" s="1">
        <v>2958465</v>
      </c>
    </row>
    <row r="205" spans="1:4">
      <c r="A205">
        <v>204</v>
      </c>
      <c r="B205" t="s">
        <v>4743</v>
      </c>
      <c r="C205" s="1">
        <v>38718</v>
      </c>
      <c r="D205" s="1">
        <v>2958465</v>
      </c>
    </row>
    <row r="206" spans="1:4">
      <c r="A206">
        <v>205</v>
      </c>
      <c r="B206" t="s">
        <v>4744</v>
      </c>
      <c r="C206" s="1">
        <v>38718</v>
      </c>
      <c r="D206" s="1">
        <v>2958465</v>
      </c>
    </row>
    <row r="207" spans="1:4">
      <c r="A207">
        <v>206</v>
      </c>
      <c r="B207" t="s">
        <v>4745</v>
      </c>
      <c r="C207" s="1">
        <v>38718</v>
      </c>
      <c r="D207" s="1">
        <v>2958465</v>
      </c>
    </row>
    <row r="208" spans="1:4">
      <c r="A208">
        <v>207</v>
      </c>
      <c r="B208" t="s">
        <v>4746</v>
      </c>
      <c r="C208" s="1">
        <v>38718</v>
      </c>
      <c r="D208" s="1">
        <v>2958465</v>
      </c>
    </row>
    <row r="209" spans="1:4">
      <c r="A209">
        <v>208</v>
      </c>
      <c r="B209" t="s">
        <v>357</v>
      </c>
      <c r="C209" s="1">
        <v>38718</v>
      </c>
      <c r="D209" s="1">
        <v>2958465</v>
      </c>
    </row>
    <row r="210" spans="1:4">
      <c r="A210">
        <v>209</v>
      </c>
      <c r="B210" t="s">
        <v>992</v>
      </c>
      <c r="C210" s="1">
        <v>38718</v>
      </c>
      <c r="D210" s="1">
        <v>2958465</v>
      </c>
    </row>
    <row r="211" spans="1:4">
      <c r="A211">
        <v>210</v>
      </c>
      <c r="B211" t="s">
        <v>993</v>
      </c>
      <c r="C211" s="1">
        <v>38718</v>
      </c>
      <c r="D211" s="1">
        <v>2958465</v>
      </c>
    </row>
    <row r="212" spans="1:4">
      <c r="A212">
        <v>211</v>
      </c>
      <c r="B212" t="s">
        <v>568</v>
      </c>
      <c r="C212" s="1">
        <v>38718</v>
      </c>
      <c r="D212" s="1">
        <v>2958465</v>
      </c>
    </row>
    <row r="213" spans="1:4">
      <c r="A213">
        <v>212</v>
      </c>
      <c r="B213" t="s">
        <v>4747</v>
      </c>
      <c r="C213" s="1">
        <v>38718</v>
      </c>
      <c r="D213" s="1">
        <v>2958465</v>
      </c>
    </row>
    <row r="214" spans="1:4">
      <c r="A214">
        <v>213</v>
      </c>
      <c r="B214" t="s">
        <v>258</v>
      </c>
      <c r="C214" s="1">
        <v>38718</v>
      </c>
      <c r="D214" s="1">
        <v>2958465</v>
      </c>
    </row>
    <row r="215" spans="1:4">
      <c r="A215">
        <v>214</v>
      </c>
      <c r="B215" t="s">
        <v>661</v>
      </c>
      <c r="C215" s="1">
        <v>38718</v>
      </c>
      <c r="D215" s="1">
        <v>2958465</v>
      </c>
    </row>
    <row r="216" spans="1:4">
      <c r="A216">
        <v>215</v>
      </c>
      <c r="B216" t="s">
        <v>554</v>
      </c>
      <c r="C216" s="1">
        <v>38718</v>
      </c>
      <c r="D216" s="1">
        <v>2958465</v>
      </c>
    </row>
    <row r="217" spans="1:4">
      <c r="A217">
        <v>216</v>
      </c>
      <c r="B217" t="s">
        <v>4748</v>
      </c>
      <c r="C217" s="1">
        <v>38718</v>
      </c>
      <c r="D217" s="1">
        <v>2958465</v>
      </c>
    </row>
    <row r="218" spans="1:4">
      <c r="A218">
        <v>217</v>
      </c>
      <c r="B218" t="s">
        <v>4749</v>
      </c>
      <c r="C218" s="1">
        <v>38718</v>
      </c>
      <c r="D218" s="1">
        <v>2958465</v>
      </c>
    </row>
    <row r="219" spans="1:4">
      <c r="A219">
        <v>218</v>
      </c>
      <c r="B219" t="s">
        <v>864</v>
      </c>
      <c r="C219" s="1">
        <v>38718</v>
      </c>
      <c r="D219" s="1">
        <v>2958465</v>
      </c>
    </row>
    <row r="220" spans="1:4">
      <c r="A220">
        <v>219</v>
      </c>
      <c r="B220" t="s">
        <v>994</v>
      </c>
      <c r="C220" s="1">
        <v>38718</v>
      </c>
      <c r="D220" s="1">
        <v>2958465</v>
      </c>
    </row>
    <row r="221" spans="1:4">
      <c r="A221">
        <v>220</v>
      </c>
      <c r="B221" t="s">
        <v>377</v>
      </c>
      <c r="C221" s="1">
        <v>38718</v>
      </c>
      <c r="D221" s="1">
        <v>2958465</v>
      </c>
    </row>
    <row r="222" spans="1:4">
      <c r="A222">
        <v>221</v>
      </c>
      <c r="B222" t="s">
        <v>754</v>
      </c>
      <c r="C222" s="1">
        <v>38718</v>
      </c>
      <c r="D222" s="1">
        <v>2958465</v>
      </c>
    </row>
    <row r="223" spans="1:4">
      <c r="A223">
        <v>222</v>
      </c>
      <c r="B223" t="s">
        <v>995</v>
      </c>
      <c r="C223" s="1">
        <v>38718</v>
      </c>
      <c r="D223" s="1">
        <v>2958465</v>
      </c>
    </row>
    <row r="224" spans="1:4">
      <c r="A224">
        <v>223</v>
      </c>
      <c r="B224" t="s">
        <v>647</v>
      </c>
      <c r="C224" s="1">
        <v>38718</v>
      </c>
      <c r="D224" s="1">
        <v>2958465</v>
      </c>
    </row>
    <row r="225" spans="1:4">
      <c r="A225">
        <v>224</v>
      </c>
      <c r="B225" t="s">
        <v>4750</v>
      </c>
      <c r="C225" s="1">
        <v>38718</v>
      </c>
      <c r="D225" s="1">
        <v>2958465</v>
      </c>
    </row>
    <row r="226" spans="1:4">
      <c r="A226">
        <v>225</v>
      </c>
      <c r="B226" t="s">
        <v>262</v>
      </c>
      <c r="C226" s="1">
        <v>38718</v>
      </c>
      <c r="D226" s="1">
        <v>2958465</v>
      </c>
    </row>
    <row r="227" spans="1:4">
      <c r="A227">
        <v>226</v>
      </c>
      <c r="B227" t="s">
        <v>690</v>
      </c>
      <c r="C227" s="1">
        <v>38718</v>
      </c>
      <c r="D227" s="1">
        <v>2958465</v>
      </c>
    </row>
    <row r="228" spans="1:4">
      <c r="A228">
        <v>227</v>
      </c>
      <c r="B228" t="s">
        <v>4751</v>
      </c>
      <c r="C228" s="1">
        <v>38718</v>
      </c>
      <c r="D228" s="1">
        <v>2958465</v>
      </c>
    </row>
    <row r="229" spans="1:4">
      <c r="A229">
        <v>228</v>
      </c>
      <c r="B229" t="s">
        <v>289</v>
      </c>
      <c r="C229" s="1">
        <v>38718</v>
      </c>
      <c r="D229" s="1">
        <v>2958465</v>
      </c>
    </row>
    <row r="230" spans="1:4">
      <c r="A230">
        <v>229</v>
      </c>
      <c r="B230" t="s">
        <v>996</v>
      </c>
      <c r="C230" s="1">
        <v>38718</v>
      </c>
      <c r="D230" s="1">
        <v>2958465</v>
      </c>
    </row>
    <row r="231" spans="1:4">
      <c r="A231">
        <v>230</v>
      </c>
      <c r="B231" t="s">
        <v>4752</v>
      </c>
      <c r="C231" s="1">
        <v>38718</v>
      </c>
      <c r="D231" s="1">
        <v>2958465</v>
      </c>
    </row>
    <row r="232" spans="1:4">
      <c r="A232">
        <v>231</v>
      </c>
      <c r="B232" t="s">
        <v>4753</v>
      </c>
      <c r="C232" s="1">
        <v>38718</v>
      </c>
      <c r="D232" s="1">
        <v>2958465</v>
      </c>
    </row>
    <row r="233" spans="1:4">
      <c r="A233">
        <v>232</v>
      </c>
      <c r="B233" t="s">
        <v>918</v>
      </c>
      <c r="C233" s="1">
        <v>38718</v>
      </c>
      <c r="D233" s="1">
        <v>2958465</v>
      </c>
    </row>
    <row r="234" spans="1:4">
      <c r="A234">
        <v>233</v>
      </c>
      <c r="B234" t="s">
        <v>4754</v>
      </c>
      <c r="C234" s="1">
        <v>38718</v>
      </c>
      <c r="D234" s="1">
        <v>2958465</v>
      </c>
    </row>
    <row r="235" spans="1:4">
      <c r="A235">
        <v>234</v>
      </c>
      <c r="B235" t="s">
        <v>220</v>
      </c>
      <c r="C235" s="1">
        <v>38718</v>
      </c>
      <c r="D235" s="1">
        <v>2958465</v>
      </c>
    </row>
    <row r="236" spans="1:4">
      <c r="A236">
        <v>235</v>
      </c>
      <c r="B236" t="s">
        <v>4755</v>
      </c>
      <c r="C236" s="1">
        <v>38718</v>
      </c>
      <c r="D236" s="1">
        <v>2958465</v>
      </c>
    </row>
    <row r="237" spans="1:4">
      <c r="A237">
        <v>236</v>
      </c>
      <c r="B237" t="s">
        <v>4756</v>
      </c>
      <c r="C237" s="1">
        <v>38718</v>
      </c>
      <c r="D237" s="1">
        <v>2958465</v>
      </c>
    </row>
    <row r="238" spans="1:4">
      <c r="A238">
        <v>237</v>
      </c>
      <c r="B238" t="s">
        <v>294</v>
      </c>
      <c r="C238" s="1">
        <v>38718</v>
      </c>
      <c r="D238" s="1">
        <v>2958465</v>
      </c>
    </row>
    <row r="239" spans="1:4">
      <c r="A239">
        <v>238</v>
      </c>
      <c r="B239" t="s">
        <v>794</v>
      </c>
      <c r="C239" s="1">
        <v>38718</v>
      </c>
      <c r="D239" s="1">
        <v>2958465</v>
      </c>
    </row>
    <row r="240" spans="1:4">
      <c r="A240">
        <v>239</v>
      </c>
      <c r="B240" t="s">
        <v>997</v>
      </c>
      <c r="C240" s="1">
        <v>38718</v>
      </c>
      <c r="D240" s="1">
        <v>2958465</v>
      </c>
    </row>
    <row r="241" spans="1:4">
      <c r="A241">
        <v>240</v>
      </c>
      <c r="B241" t="s">
        <v>4757</v>
      </c>
      <c r="C241" s="1">
        <v>38718</v>
      </c>
      <c r="D241" s="1">
        <v>2958465</v>
      </c>
    </row>
    <row r="242" spans="1:4">
      <c r="A242">
        <v>241</v>
      </c>
      <c r="B242" t="s">
        <v>269</v>
      </c>
      <c r="C242" s="1">
        <v>38718</v>
      </c>
      <c r="D242" s="1">
        <v>2958465</v>
      </c>
    </row>
    <row r="243" spans="1:4">
      <c r="A243">
        <v>242</v>
      </c>
      <c r="B243" t="s">
        <v>998</v>
      </c>
      <c r="C243" s="1">
        <v>38718</v>
      </c>
      <c r="D243" s="1">
        <v>2958465</v>
      </c>
    </row>
    <row r="244" spans="1:4">
      <c r="A244">
        <v>243</v>
      </c>
      <c r="B244" t="s">
        <v>833</v>
      </c>
      <c r="C244" s="1">
        <v>38718</v>
      </c>
      <c r="D244" s="1">
        <v>2958465</v>
      </c>
    </row>
    <row r="245" spans="1:4">
      <c r="A245">
        <v>244</v>
      </c>
      <c r="B245" t="s">
        <v>4758</v>
      </c>
      <c r="C245" s="1">
        <v>38718</v>
      </c>
      <c r="D245" s="1">
        <v>2958465</v>
      </c>
    </row>
    <row r="246" spans="1:4">
      <c r="A246">
        <v>245</v>
      </c>
      <c r="B246" t="s">
        <v>4759</v>
      </c>
      <c r="C246" s="1">
        <v>38718</v>
      </c>
      <c r="D246" s="1">
        <v>2958465</v>
      </c>
    </row>
    <row r="247" spans="1:4">
      <c r="A247">
        <v>246</v>
      </c>
      <c r="B247" t="s">
        <v>4760</v>
      </c>
      <c r="C247" s="1">
        <v>38718</v>
      </c>
      <c r="D247" s="1">
        <v>2958465</v>
      </c>
    </row>
    <row r="248" spans="1:4">
      <c r="A248">
        <v>247</v>
      </c>
      <c r="B248" t="s">
        <v>999</v>
      </c>
      <c r="C248" s="1">
        <v>38718</v>
      </c>
      <c r="D248" s="1">
        <v>2958465</v>
      </c>
    </row>
    <row r="249" spans="1:4">
      <c r="A249">
        <v>248</v>
      </c>
      <c r="B249" t="s">
        <v>4761</v>
      </c>
      <c r="C249" s="1">
        <v>38718</v>
      </c>
      <c r="D249" s="1">
        <v>2958465</v>
      </c>
    </row>
    <row r="250" spans="1:4">
      <c r="A250">
        <v>249</v>
      </c>
      <c r="B250" t="s">
        <v>4762</v>
      </c>
      <c r="C250" s="1">
        <v>38718</v>
      </c>
      <c r="D250" s="1">
        <v>2958465</v>
      </c>
    </row>
    <row r="251" spans="1:4">
      <c r="A251">
        <v>250</v>
      </c>
      <c r="B251" t="s">
        <v>316</v>
      </c>
      <c r="C251" s="1">
        <v>38718</v>
      </c>
      <c r="D251" s="1">
        <v>2958465</v>
      </c>
    </row>
    <row r="252" spans="1:4">
      <c r="A252">
        <v>251</v>
      </c>
      <c r="B252" t="s">
        <v>4763</v>
      </c>
      <c r="C252" s="1">
        <v>38718</v>
      </c>
      <c r="D252" s="1">
        <v>2958465</v>
      </c>
    </row>
    <row r="253" spans="1:4">
      <c r="A253">
        <v>252</v>
      </c>
      <c r="B253" t="s">
        <v>1000</v>
      </c>
      <c r="C253" s="1">
        <v>38718</v>
      </c>
      <c r="D253" s="1">
        <v>2958465</v>
      </c>
    </row>
    <row r="254" spans="1:4">
      <c r="A254">
        <v>253</v>
      </c>
      <c r="B254" t="s">
        <v>800</v>
      </c>
      <c r="C254" s="1">
        <v>38718</v>
      </c>
      <c r="D254" s="1">
        <v>2958465</v>
      </c>
    </row>
    <row r="255" spans="1:4">
      <c r="A255">
        <v>254</v>
      </c>
      <c r="B255" t="s">
        <v>1001</v>
      </c>
      <c r="C255" s="1">
        <v>38718</v>
      </c>
      <c r="D255" s="1">
        <v>2958465</v>
      </c>
    </row>
    <row r="256" spans="1:4">
      <c r="A256">
        <v>255</v>
      </c>
      <c r="B256" t="s">
        <v>4764</v>
      </c>
      <c r="C256" s="1">
        <v>38718</v>
      </c>
      <c r="D256" s="1">
        <v>2958465</v>
      </c>
    </row>
    <row r="257" spans="1:4">
      <c r="A257">
        <v>256</v>
      </c>
      <c r="B257" t="s">
        <v>1002</v>
      </c>
      <c r="C257" s="1">
        <v>38718</v>
      </c>
      <c r="D257" s="1">
        <v>2958465</v>
      </c>
    </row>
    <row r="258" spans="1:4">
      <c r="A258">
        <v>257</v>
      </c>
      <c r="B258" t="s">
        <v>4765</v>
      </c>
      <c r="C258" s="1">
        <v>38718</v>
      </c>
      <c r="D258" s="1">
        <v>2958465</v>
      </c>
    </row>
    <row r="259" spans="1:4">
      <c r="A259">
        <v>258</v>
      </c>
      <c r="B259" t="s">
        <v>4766</v>
      </c>
      <c r="C259" s="1">
        <v>38718</v>
      </c>
      <c r="D259" s="1">
        <v>2958465</v>
      </c>
    </row>
    <row r="260" spans="1:4">
      <c r="A260">
        <v>259</v>
      </c>
      <c r="B260" t="s">
        <v>364</v>
      </c>
      <c r="C260" s="1">
        <v>38718</v>
      </c>
      <c r="D260" s="1">
        <v>2958465</v>
      </c>
    </row>
    <row r="261" spans="1:4">
      <c r="A261">
        <v>260</v>
      </c>
      <c r="B261" t="s">
        <v>4767</v>
      </c>
      <c r="C261" s="1">
        <v>38718</v>
      </c>
      <c r="D261" s="1">
        <v>2958465</v>
      </c>
    </row>
    <row r="262" spans="1:4">
      <c r="A262">
        <v>261</v>
      </c>
      <c r="B262" t="s">
        <v>4768</v>
      </c>
      <c r="C262" s="1">
        <v>38718</v>
      </c>
      <c r="D262" s="1">
        <v>2958465</v>
      </c>
    </row>
    <row r="263" spans="1:4">
      <c r="A263">
        <v>262</v>
      </c>
      <c r="B263" t="s">
        <v>469</v>
      </c>
      <c r="C263" s="1">
        <v>38718</v>
      </c>
      <c r="D263" s="1">
        <v>2958465</v>
      </c>
    </row>
    <row r="264" spans="1:4">
      <c r="A264">
        <v>263</v>
      </c>
      <c r="B264" t="s">
        <v>397</v>
      </c>
      <c r="C264" s="1">
        <v>38718</v>
      </c>
      <c r="D264" s="1">
        <v>2958465</v>
      </c>
    </row>
    <row r="265" spans="1:4">
      <c r="A265">
        <v>264</v>
      </c>
      <c r="B265" t="s">
        <v>1003</v>
      </c>
      <c r="C265" s="1">
        <v>38718</v>
      </c>
      <c r="D265" s="1">
        <v>2958465</v>
      </c>
    </row>
    <row r="266" spans="1:4">
      <c r="A266">
        <v>265</v>
      </c>
      <c r="B266" t="s">
        <v>4769</v>
      </c>
      <c r="C266" s="1">
        <v>38718</v>
      </c>
      <c r="D266" s="1">
        <v>2958465</v>
      </c>
    </row>
    <row r="267" spans="1:4">
      <c r="A267">
        <v>266</v>
      </c>
      <c r="B267" t="s">
        <v>1004</v>
      </c>
      <c r="C267" s="1">
        <v>38718</v>
      </c>
      <c r="D267" s="1">
        <v>2958465</v>
      </c>
    </row>
    <row r="268" spans="1:4">
      <c r="A268">
        <v>267</v>
      </c>
      <c r="B268" t="s">
        <v>1005</v>
      </c>
      <c r="C268" s="1">
        <v>38718</v>
      </c>
      <c r="D268" s="1">
        <v>2958465</v>
      </c>
    </row>
    <row r="269" spans="1:4">
      <c r="A269">
        <v>268</v>
      </c>
      <c r="B269" t="s">
        <v>4770</v>
      </c>
      <c r="C269" s="1">
        <v>38718</v>
      </c>
      <c r="D269" s="1">
        <v>2958465</v>
      </c>
    </row>
    <row r="270" spans="1:4">
      <c r="A270">
        <v>269</v>
      </c>
      <c r="B270" t="s">
        <v>665</v>
      </c>
      <c r="C270" s="1">
        <v>38718</v>
      </c>
      <c r="D270" s="1">
        <v>2958465</v>
      </c>
    </row>
    <row r="271" spans="1:4">
      <c r="A271">
        <v>270</v>
      </c>
      <c r="B271" t="s">
        <v>282</v>
      </c>
      <c r="C271" s="1">
        <v>38718</v>
      </c>
      <c r="D271" s="1">
        <v>2958465</v>
      </c>
    </row>
    <row r="272" spans="1:4">
      <c r="A272">
        <v>271</v>
      </c>
      <c r="B272" t="s">
        <v>4771</v>
      </c>
      <c r="C272" s="1">
        <v>38718</v>
      </c>
      <c r="D272" s="1">
        <v>2958465</v>
      </c>
    </row>
    <row r="273" spans="1:4">
      <c r="A273">
        <v>272</v>
      </c>
      <c r="B273" t="s">
        <v>1006</v>
      </c>
      <c r="C273" s="1">
        <v>38718</v>
      </c>
      <c r="D273" s="1">
        <v>2958465</v>
      </c>
    </row>
    <row r="274" spans="1:4">
      <c r="A274">
        <v>273</v>
      </c>
      <c r="B274" t="s">
        <v>4772</v>
      </c>
      <c r="C274" s="1">
        <v>38718</v>
      </c>
      <c r="D274" s="1">
        <v>2958465</v>
      </c>
    </row>
    <row r="275" spans="1:4">
      <c r="A275">
        <v>274</v>
      </c>
      <c r="B275" t="s">
        <v>486</v>
      </c>
      <c r="C275" s="1">
        <v>38718</v>
      </c>
      <c r="D275" s="1">
        <v>2958465</v>
      </c>
    </row>
    <row r="276" spans="1:4">
      <c r="A276">
        <v>275</v>
      </c>
      <c r="B276" t="s">
        <v>4773</v>
      </c>
      <c r="C276" s="1">
        <v>38718</v>
      </c>
      <c r="D276" s="1">
        <v>2958465</v>
      </c>
    </row>
    <row r="277" spans="1:4">
      <c r="A277">
        <v>276</v>
      </c>
      <c r="B277" t="s">
        <v>254</v>
      </c>
      <c r="C277" s="1">
        <v>38718</v>
      </c>
      <c r="D277" s="1">
        <v>2958465</v>
      </c>
    </row>
    <row r="278" spans="1:4">
      <c r="A278">
        <v>277</v>
      </c>
      <c r="B278" t="s">
        <v>304</v>
      </c>
      <c r="C278" s="1">
        <v>38718</v>
      </c>
      <c r="D278" s="1">
        <v>2958465</v>
      </c>
    </row>
    <row r="279" spans="1:4">
      <c r="A279">
        <v>278</v>
      </c>
      <c r="B279" t="s">
        <v>4774</v>
      </c>
      <c r="C279" s="1">
        <v>38718</v>
      </c>
      <c r="D279" s="1">
        <v>2958465</v>
      </c>
    </row>
    <row r="280" spans="1:4">
      <c r="A280">
        <v>279</v>
      </c>
      <c r="B280" t="s">
        <v>413</v>
      </c>
      <c r="C280" s="1">
        <v>38718</v>
      </c>
      <c r="D280" s="1">
        <v>2958465</v>
      </c>
    </row>
    <row r="281" spans="1:4">
      <c r="A281">
        <v>280</v>
      </c>
      <c r="B281" t="s">
        <v>4775</v>
      </c>
      <c r="C281" s="1">
        <v>38718</v>
      </c>
      <c r="D281" s="1">
        <v>2958465</v>
      </c>
    </row>
    <row r="282" spans="1:4">
      <c r="A282">
        <v>281</v>
      </c>
      <c r="B282" t="s">
        <v>435</v>
      </c>
      <c r="C282" s="1">
        <v>38718</v>
      </c>
      <c r="D282" s="1">
        <v>2958465</v>
      </c>
    </row>
    <row r="283" spans="1:4">
      <c r="A283">
        <v>282</v>
      </c>
      <c r="B283" t="s">
        <v>4776</v>
      </c>
      <c r="C283" s="1">
        <v>38718</v>
      </c>
      <c r="D283" s="1">
        <v>2958465</v>
      </c>
    </row>
    <row r="284" spans="1:4">
      <c r="A284">
        <v>283</v>
      </c>
      <c r="B284" t="s">
        <v>230</v>
      </c>
      <c r="C284" s="1">
        <v>38718</v>
      </c>
      <c r="D284" s="1">
        <v>2958465</v>
      </c>
    </row>
    <row r="285" spans="1:4">
      <c r="A285">
        <v>284</v>
      </c>
      <c r="B285" t="s">
        <v>4777</v>
      </c>
      <c r="C285" s="1">
        <v>38718</v>
      </c>
      <c r="D285" s="1">
        <v>2958465</v>
      </c>
    </row>
    <row r="286" spans="1:4">
      <c r="A286">
        <v>285</v>
      </c>
      <c r="B286" t="s">
        <v>277</v>
      </c>
      <c r="C286" s="1">
        <v>38718</v>
      </c>
      <c r="D286" s="1">
        <v>2958465</v>
      </c>
    </row>
    <row r="287" spans="1:4">
      <c r="A287">
        <v>286</v>
      </c>
      <c r="B287" t="s">
        <v>4778</v>
      </c>
      <c r="C287" s="1">
        <v>38718</v>
      </c>
      <c r="D287" s="1">
        <v>2958465</v>
      </c>
    </row>
    <row r="288" spans="1:4">
      <c r="A288">
        <v>287</v>
      </c>
      <c r="B288" t="s">
        <v>4779</v>
      </c>
      <c r="C288" s="1">
        <v>38718</v>
      </c>
      <c r="D288" s="1">
        <v>2958465</v>
      </c>
    </row>
    <row r="289" spans="1:4">
      <c r="A289">
        <v>288</v>
      </c>
      <c r="B289" t="s">
        <v>1007</v>
      </c>
      <c r="C289" s="1">
        <v>38718</v>
      </c>
      <c r="D289" s="1">
        <v>2958465</v>
      </c>
    </row>
    <row r="290" spans="1:4">
      <c r="A290">
        <v>289</v>
      </c>
      <c r="B290" t="s">
        <v>386</v>
      </c>
      <c r="C290" s="1">
        <v>38718</v>
      </c>
      <c r="D290" s="1">
        <v>2958465</v>
      </c>
    </row>
    <row r="291" spans="1:4">
      <c r="A291">
        <v>290</v>
      </c>
      <c r="B291" t="s">
        <v>4780</v>
      </c>
      <c r="C291" s="1">
        <v>38718</v>
      </c>
      <c r="D291" s="1">
        <v>2958465</v>
      </c>
    </row>
    <row r="292" spans="1:4">
      <c r="A292">
        <v>291</v>
      </c>
      <c r="B292" t="s">
        <v>396</v>
      </c>
      <c r="C292" s="1">
        <v>38718</v>
      </c>
      <c r="D292" s="1">
        <v>2958465</v>
      </c>
    </row>
    <row r="293" spans="1:4">
      <c r="A293">
        <v>292</v>
      </c>
      <c r="B293" t="s">
        <v>768</v>
      </c>
      <c r="C293" s="1">
        <v>38718</v>
      </c>
      <c r="D293" s="1">
        <v>2958465</v>
      </c>
    </row>
    <row r="294" spans="1:4">
      <c r="A294">
        <v>293</v>
      </c>
      <c r="B294" t="s">
        <v>1008</v>
      </c>
      <c r="C294" s="1">
        <v>38718</v>
      </c>
      <c r="D294" s="1">
        <v>2958465</v>
      </c>
    </row>
    <row r="295" spans="1:4">
      <c r="A295">
        <v>294</v>
      </c>
      <c r="B295" t="s">
        <v>4781</v>
      </c>
      <c r="C295" s="1">
        <v>38718</v>
      </c>
      <c r="D295" s="1">
        <v>2958465</v>
      </c>
    </row>
    <row r="296" spans="1:4">
      <c r="A296">
        <v>295</v>
      </c>
      <c r="B296" t="s">
        <v>240</v>
      </c>
      <c r="C296" s="1">
        <v>38718</v>
      </c>
      <c r="D296" s="1">
        <v>2958465</v>
      </c>
    </row>
    <row r="297" spans="1:4">
      <c r="A297">
        <v>296</v>
      </c>
      <c r="B297" t="s">
        <v>1009</v>
      </c>
      <c r="C297" s="1">
        <v>38718</v>
      </c>
      <c r="D297" s="1">
        <v>2958465</v>
      </c>
    </row>
    <row r="298" spans="1:4">
      <c r="A298">
        <v>297</v>
      </c>
      <c r="B298" t="s">
        <v>4782</v>
      </c>
      <c r="C298" s="1">
        <v>38718</v>
      </c>
      <c r="D298" s="1">
        <v>2958465</v>
      </c>
    </row>
    <row r="299" spans="1:4">
      <c r="A299">
        <v>298</v>
      </c>
      <c r="B299" t="s">
        <v>672</v>
      </c>
      <c r="C299" s="1">
        <v>38718</v>
      </c>
      <c r="D299" s="1">
        <v>2958465</v>
      </c>
    </row>
    <row r="300" spans="1:4">
      <c r="A300">
        <v>299</v>
      </c>
      <c r="B300" t="s">
        <v>4783</v>
      </c>
      <c r="C300" s="1">
        <v>38718</v>
      </c>
      <c r="D300" s="1">
        <v>2958465</v>
      </c>
    </row>
    <row r="301" spans="1:4">
      <c r="A301">
        <v>300</v>
      </c>
      <c r="B301" t="s">
        <v>4784</v>
      </c>
      <c r="C301" s="1">
        <v>38718</v>
      </c>
      <c r="D301" s="1">
        <v>2958465</v>
      </c>
    </row>
    <row r="302" spans="1:4">
      <c r="A302">
        <v>301</v>
      </c>
      <c r="B302" t="s">
        <v>4785</v>
      </c>
      <c r="C302" s="1">
        <v>38718</v>
      </c>
      <c r="D302" s="1">
        <v>2958465</v>
      </c>
    </row>
    <row r="303" spans="1:4">
      <c r="A303">
        <v>302</v>
      </c>
      <c r="B303" t="s">
        <v>4786</v>
      </c>
      <c r="C303" s="1">
        <v>38718</v>
      </c>
      <c r="D303" s="1">
        <v>2958465</v>
      </c>
    </row>
    <row r="304" spans="1:4">
      <c r="A304">
        <v>303</v>
      </c>
      <c r="B304" t="s">
        <v>305</v>
      </c>
      <c r="C304" s="1">
        <v>38718</v>
      </c>
      <c r="D304" s="1">
        <v>2958465</v>
      </c>
    </row>
    <row r="305" spans="1:4">
      <c r="A305">
        <v>304</v>
      </c>
      <c r="B305" t="s">
        <v>411</v>
      </c>
      <c r="C305" s="1">
        <v>38718</v>
      </c>
      <c r="D305" s="1">
        <v>2958465</v>
      </c>
    </row>
    <row r="306" spans="1:4">
      <c r="A306">
        <v>305</v>
      </c>
      <c r="B306" t="s">
        <v>4787</v>
      </c>
      <c r="C306" s="1">
        <v>38718</v>
      </c>
      <c r="D306" s="1">
        <v>2958465</v>
      </c>
    </row>
    <row r="307" spans="1:4">
      <c r="A307">
        <v>306</v>
      </c>
      <c r="B307" t="s">
        <v>4788</v>
      </c>
      <c r="C307" s="1">
        <v>38718</v>
      </c>
      <c r="D307" s="1">
        <v>2958465</v>
      </c>
    </row>
    <row r="308" spans="1:4">
      <c r="A308">
        <v>307</v>
      </c>
      <c r="B308" t="s">
        <v>4789</v>
      </c>
      <c r="C308" s="1">
        <v>38718</v>
      </c>
      <c r="D308" s="1">
        <v>2958465</v>
      </c>
    </row>
    <row r="309" spans="1:4">
      <c r="A309">
        <v>308</v>
      </c>
      <c r="B309" t="s">
        <v>4790</v>
      </c>
      <c r="C309" s="1">
        <v>38718</v>
      </c>
      <c r="D309" s="1">
        <v>2958465</v>
      </c>
    </row>
    <row r="310" spans="1:4">
      <c r="A310">
        <v>309</v>
      </c>
      <c r="B310" t="s">
        <v>4791</v>
      </c>
      <c r="C310" s="1">
        <v>38718</v>
      </c>
      <c r="D310" s="1">
        <v>2958465</v>
      </c>
    </row>
    <row r="311" spans="1:4">
      <c r="A311">
        <v>310</v>
      </c>
      <c r="B311" t="s">
        <v>4792</v>
      </c>
      <c r="C311" s="1">
        <v>38718</v>
      </c>
      <c r="D311" s="1">
        <v>2958465</v>
      </c>
    </row>
    <row r="312" spans="1:4">
      <c r="A312">
        <v>311</v>
      </c>
      <c r="B312" t="s">
        <v>4793</v>
      </c>
      <c r="C312" s="1">
        <v>38718</v>
      </c>
      <c r="D312" s="1">
        <v>2958465</v>
      </c>
    </row>
    <row r="313" spans="1:4">
      <c r="A313">
        <v>312</v>
      </c>
      <c r="B313" t="s">
        <v>355</v>
      </c>
      <c r="C313" s="1">
        <v>38718</v>
      </c>
      <c r="D313" s="1">
        <v>2958465</v>
      </c>
    </row>
    <row r="314" spans="1:4">
      <c r="A314">
        <v>313</v>
      </c>
      <c r="B314" t="s">
        <v>4794</v>
      </c>
      <c r="C314" s="1">
        <v>38718</v>
      </c>
      <c r="D314" s="1">
        <v>2958465</v>
      </c>
    </row>
    <row r="315" spans="1:4">
      <c r="A315">
        <v>314</v>
      </c>
      <c r="B315" t="s">
        <v>4795</v>
      </c>
      <c r="C315" s="1">
        <v>38718</v>
      </c>
      <c r="D315" s="1">
        <v>2958465</v>
      </c>
    </row>
    <row r="316" spans="1:4">
      <c r="A316">
        <v>315</v>
      </c>
      <c r="B316" t="s">
        <v>4796</v>
      </c>
      <c r="C316" s="1">
        <v>38718</v>
      </c>
      <c r="D316" s="1">
        <v>2958465</v>
      </c>
    </row>
    <row r="317" spans="1:4">
      <c r="A317">
        <v>316</v>
      </c>
      <c r="B317" t="s">
        <v>384</v>
      </c>
      <c r="C317" s="1">
        <v>38718</v>
      </c>
      <c r="D317" s="1">
        <v>2958465</v>
      </c>
    </row>
    <row r="318" spans="1:4">
      <c r="A318">
        <v>317</v>
      </c>
      <c r="B318" t="s">
        <v>1010</v>
      </c>
      <c r="C318" s="1">
        <v>38718</v>
      </c>
      <c r="D318" s="1">
        <v>2958465</v>
      </c>
    </row>
    <row r="319" spans="1:4">
      <c r="A319">
        <v>318</v>
      </c>
      <c r="B319" t="s">
        <v>4797</v>
      </c>
      <c r="C319" s="1">
        <v>38718</v>
      </c>
      <c r="D319" s="1">
        <v>2958465</v>
      </c>
    </row>
    <row r="320" spans="1:4">
      <c r="A320">
        <v>319</v>
      </c>
      <c r="B320" t="s">
        <v>334</v>
      </c>
      <c r="C320" s="1">
        <v>38718</v>
      </c>
      <c r="D320" s="1">
        <v>2958465</v>
      </c>
    </row>
    <row r="321" spans="1:4">
      <c r="A321">
        <v>320</v>
      </c>
      <c r="B321" t="s">
        <v>4798</v>
      </c>
      <c r="C321" s="1">
        <v>38718</v>
      </c>
      <c r="D321" s="1">
        <v>2958465</v>
      </c>
    </row>
    <row r="322" spans="1:4">
      <c r="A322">
        <v>321</v>
      </c>
      <c r="B322" t="s">
        <v>4799</v>
      </c>
      <c r="C322" s="1">
        <v>38718</v>
      </c>
      <c r="D322" s="1">
        <v>2958465</v>
      </c>
    </row>
    <row r="323" spans="1:4">
      <c r="A323">
        <v>322</v>
      </c>
      <c r="B323" t="s">
        <v>4800</v>
      </c>
      <c r="C323" s="1">
        <v>38718</v>
      </c>
      <c r="D323" s="1">
        <v>2958465</v>
      </c>
    </row>
    <row r="324" spans="1:4">
      <c r="A324">
        <v>323</v>
      </c>
      <c r="B324" t="s">
        <v>4801</v>
      </c>
      <c r="C324" s="1">
        <v>32874</v>
      </c>
      <c r="D324" s="1">
        <v>2958465</v>
      </c>
    </row>
    <row r="325" spans="1:4">
      <c r="A325">
        <v>324</v>
      </c>
      <c r="B325" t="s">
        <v>4802</v>
      </c>
      <c r="C325" s="1">
        <v>38718</v>
      </c>
      <c r="D325" s="1">
        <v>2958465</v>
      </c>
    </row>
    <row r="326" spans="1:4">
      <c r="A326">
        <v>325</v>
      </c>
      <c r="B326" t="s">
        <v>4803</v>
      </c>
      <c r="C326" s="1">
        <v>38718</v>
      </c>
      <c r="D326" s="1">
        <v>2958465</v>
      </c>
    </row>
    <row r="327" spans="1:4">
      <c r="A327">
        <v>326</v>
      </c>
      <c r="B327" t="s">
        <v>797</v>
      </c>
      <c r="C327" s="1">
        <v>38718</v>
      </c>
      <c r="D327" s="1">
        <v>2958465</v>
      </c>
    </row>
    <row r="328" spans="1:4">
      <c r="A328">
        <v>327</v>
      </c>
      <c r="B328" t="s">
        <v>4804</v>
      </c>
      <c r="C328" s="1">
        <v>38718</v>
      </c>
      <c r="D328" s="1">
        <v>2958465</v>
      </c>
    </row>
    <row r="329" spans="1:4">
      <c r="A329">
        <v>328</v>
      </c>
      <c r="B329" t="s">
        <v>1011</v>
      </c>
      <c r="C329" s="1">
        <v>38718</v>
      </c>
      <c r="D329" s="1">
        <v>2958465</v>
      </c>
    </row>
    <row r="330" spans="1:4">
      <c r="A330">
        <v>329</v>
      </c>
      <c r="B330" t="s">
        <v>887</v>
      </c>
      <c r="C330" s="1">
        <v>38718</v>
      </c>
      <c r="D330" s="1">
        <v>2958465</v>
      </c>
    </row>
    <row r="331" spans="1:4">
      <c r="A331">
        <v>330</v>
      </c>
      <c r="B331" t="s">
        <v>351</v>
      </c>
      <c r="C331" s="1">
        <v>38718</v>
      </c>
      <c r="D331" s="1">
        <v>2958465</v>
      </c>
    </row>
    <row r="332" spans="1:4">
      <c r="A332">
        <v>331</v>
      </c>
      <c r="B332" t="s">
        <v>4805</v>
      </c>
      <c r="C332" s="1">
        <v>38718</v>
      </c>
      <c r="D332" s="1">
        <v>2958465</v>
      </c>
    </row>
    <row r="333" spans="1:4">
      <c r="A333">
        <v>332</v>
      </c>
      <c r="B333" t="s">
        <v>4806</v>
      </c>
      <c r="C333" s="1">
        <v>38718</v>
      </c>
      <c r="D333" s="1">
        <v>2958465</v>
      </c>
    </row>
    <row r="334" spans="1:4">
      <c r="A334">
        <v>333</v>
      </c>
      <c r="B334" t="s">
        <v>4807</v>
      </c>
      <c r="C334" s="1">
        <v>38718</v>
      </c>
      <c r="D334" s="1">
        <v>2958465</v>
      </c>
    </row>
    <row r="335" spans="1:4">
      <c r="A335">
        <v>334</v>
      </c>
      <c r="B335" t="s">
        <v>280</v>
      </c>
      <c r="C335" s="1">
        <v>38718</v>
      </c>
      <c r="D335" s="1">
        <v>2958465</v>
      </c>
    </row>
    <row r="336" spans="1:4">
      <c r="A336">
        <v>335</v>
      </c>
      <c r="B336" t="s">
        <v>298</v>
      </c>
      <c r="C336" s="1">
        <v>38718</v>
      </c>
      <c r="D336" s="1">
        <v>2958465</v>
      </c>
    </row>
    <row r="337" spans="1:4">
      <c r="A337">
        <v>336</v>
      </c>
      <c r="B337" t="s">
        <v>300</v>
      </c>
      <c r="C337" s="1">
        <v>38718</v>
      </c>
      <c r="D337" s="1">
        <v>2958465</v>
      </c>
    </row>
    <row r="338" spans="1:4">
      <c r="A338">
        <v>337</v>
      </c>
      <c r="B338" t="s">
        <v>4808</v>
      </c>
      <c r="C338" s="1">
        <v>38718</v>
      </c>
      <c r="D338" s="1">
        <v>2958465</v>
      </c>
    </row>
    <row r="339" spans="1:4">
      <c r="A339">
        <v>338</v>
      </c>
      <c r="B339" t="s">
        <v>4809</v>
      </c>
      <c r="C339" s="1">
        <v>38718</v>
      </c>
      <c r="D339" s="1">
        <v>2958465</v>
      </c>
    </row>
    <row r="340" spans="1:4">
      <c r="A340">
        <v>339</v>
      </c>
      <c r="B340" t="s">
        <v>4810</v>
      </c>
      <c r="C340" s="1">
        <v>38718</v>
      </c>
      <c r="D340" s="1">
        <v>2958465</v>
      </c>
    </row>
    <row r="341" spans="1:4">
      <c r="A341">
        <v>340</v>
      </c>
      <c r="B341" t="s">
        <v>709</v>
      </c>
      <c r="C341" s="1">
        <v>38718</v>
      </c>
      <c r="D341" s="1">
        <v>2958465</v>
      </c>
    </row>
    <row r="342" spans="1:4">
      <c r="A342">
        <v>341</v>
      </c>
      <c r="B342" t="s">
        <v>4811</v>
      </c>
      <c r="C342" s="1">
        <v>38718</v>
      </c>
      <c r="D342" s="1">
        <v>2958465</v>
      </c>
    </row>
    <row r="343" spans="1:4">
      <c r="A343">
        <v>342</v>
      </c>
      <c r="B343" t="s">
        <v>4812</v>
      </c>
      <c r="C343" s="1">
        <v>38718</v>
      </c>
      <c r="D343" s="1">
        <v>2958465</v>
      </c>
    </row>
    <row r="344" spans="1:4">
      <c r="A344">
        <v>343</v>
      </c>
      <c r="B344" t="s">
        <v>4813</v>
      </c>
      <c r="C344" s="1">
        <v>38718</v>
      </c>
      <c r="D344" s="1">
        <v>2958465</v>
      </c>
    </row>
    <row r="345" spans="1:4">
      <c r="A345">
        <v>344</v>
      </c>
      <c r="B345" t="s">
        <v>1012</v>
      </c>
      <c r="C345" s="1">
        <v>38718</v>
      </c>
      <c r="D345" s="1">
        <v>2958465</v>
      </c>
    </row>
    <row r="346" spans="1:4">
      <c r="A346">
        <v>345</v>
      </c>
      <c r="B346" t="s">
        <v>4814</v>
      </c>
      <c r="C346" s="1">
        <v>38718</v>
      </c>
      <c r="D346" s="1">
        <v>2958465</v>
      </c>
    </row>
    <row r="347" spans="1:4">
      <c r="A347">
        <v>346</v>
      </c>
      <c r="B347" t="s">
        <v>4815</v>
      </c>
      <c r="C347" s="1">
        <v>38718</v>
      </c>
      <c r="D347" s="1">
        <v>2958465</v>
      </c>
    </row>
    <row r="348" spans="1:4">
      <c r="A348">
        <v>347</v>
      </c>
      <c r="B348" t="s">
        <v>4816</v>
      </c>
      <c r="C348" s="1">
        <v>38718</v>
      </c>
      <c r="D348" s="1">
        <v>2958465</v>
      </c>
    </row>
    <row r="349" spans="1:4">
      <c r="A349">
        <v>348</v>
      </c>
      <c r="B349" t="s">
        <v>1013</v>
      </c>
      <c r="C349" s="1">
        <v>38718</v>
      </c>
      <c r="D349" s="1">
        <v>2958465</v>
      </c>
    </row>
    <row r="350" spans="1:4">
      <c r="A350">
        <v>349</v>
      </c>
      <c r="B350" t="s">
        <v>1014</v>
      </c>
      <c r="C350" s="1">
        <v>38718</v>
      </c>
      <c r="D350" s="1">
        <v>2958465</v>
      </c>
    </row>
    <row r="351" spans="1:4">
      <c r="A351">
        <v>350</v>
      </c>
      <c r="B351" t="s">
        <v>1015</v>
      </c>
      <c r="C351" s="1">
        <v>38718</v>
      </c>
      <c r="D351" s="1">
        <v>2958465</v>
      </c>
    </row>
    <row r="352" spans="1:4">
      <c r="A352">
        <v>351</v>
      </c>
      <c r="B352" t="s">
        <v>4817</v>
      </c>
      <c r="C352" s="1">
        <v>38718</v>
      </c>
      <c r="D352" s="1">
        <v>2958465</v>
      </c>
    </row>
    <row r="353" spans="1:4">
      <c r="A353">
        <v>352</v>
      </c>
      <c r="B353" t="s">
        <v>4818</v>
      </c>
      <c r="C353" s="1">
        <v>38718</v>
      </c>
      <c r="D353" s="1">
        <v>2958465</v>
      </c>
    </row>
    <row r="354" spans="1:4">
      <c r="A354">
        <v>353</v>
      </c>
      <c r="B354" t="s">
        <v>1016</v>
      </c>
      <c r="C354" s="1">
        <v>38718</v>
      </c>
      <c r="D354" s="1">
        <v>2958465</v>
      </c>
    </row>
    <row r="355" spans="1:4">
      <c r="A355">
        <v>354</v>
      </c>
      <c r="B355" t="s">
        <v>4819</v>
      </c>
      <c r="C355" s="1">
        <v>38718</v>
      </c>
      <c r="D355" s="1">
        <v>2958465</v>
      </c>
    </row>
    <row r="356" spans="1:4">
      <c r="A356">
        <v>355</v>
      </c>
      <c r="B356" t="s">
        <v>4820</v>
      </c>
      <c r="C356" s="1">
        <v>38718</v>
      </c>
      <c r="D356" s="1">
        <v>2958465</v>
      </c>
    </row>
    <row r="357" spans="1:4">
      <c r="A357">
        <v>356</v>
      </c>
      <c r="B357" t="s">
        <v>1017</v>
      </c>
      <c r="C357" s="1">
        <v>38718</v>
      </c>
      <c r="D357" s="1">
        <v>2958465</v>
      </c>
    </row>
    <row r="358" spans="1:4">
      <c r="A358">
        <v>357</v>
      </c>
      <c r="B358" t="s">
        <v>231</v>
      </c>
      <c r="C358" s="1">
        <v>38718</v>
      </c>
      <c r="D358" s="1">
        <v>2958465</v>
      </c>
    </row>
    <row r="359" spans="1:4">
      <c r="A359">
        <v>358</v>
      </c>
      <c r="B359" t="s">
        <v>945</v>
      </c>
      <c r="C359" s="1">
        <v>38718</v>
      </c>
      <c r="D359" s="1">
        <v>2958465</v>
      </c>
    </row>
    <row r="360" spans="1:4">
      <c r="A360">
        <v>359</v>
      </c>
      <c r="B360" t="s">
        <v>4821</v>
      </c>
      <c r="C360" s="1">
        <v>38718</v>
      </c>
      <c r="D360" s="1">
        <v>2958465</v>
      </c>
    </row>
    <row r="361" spans="1:4">
      <c r="A361">
        <v>360</v>
      </c>
      <c r="B361" t="s">
        <v>4822</v>
      </c>
      <c r="C361" s="1">
        <v>38718</v>
      </c>
      <c r="D361" s="1">
        <v>2958465</v>
      </c>
    </row>
    <row r="362" spans="1:4">
      <c r="A362">
        <v>361</v>
      </c>
      <c r="B362" t="s">
        <v>4823</v>
      </c>
      <c r="C362" s="1">
        <v>38718</v>
      </c>
      <c r="D362" s="1">
        <v>2958465</v>
      </c>
    </row>
    <row r="363" spans="1:4">
      <c r="A363">
        <v>362</v>
      </c>
      <c r="B363" t="s">
        <v>4824</v>
      </c>
      <c r="C363" s="1">
        <v>38718</v>
      </c>
      <c r="D363" s="1">
        <v>2958465</v>
      </c>
    </row>
    <row r="364" spans="1:4">
      <c r="A364">
        <v>363</v>
      </c>
      <c r="B364" t="s">
        <v>4825</v>
      </c>
      <c r="C364" s="1">
        <v>38718</v>
      </c>
      <c r="D364" s="1">
        <v>2958465</v>
      </c>
    </row>
    <row r="365" spans="1:4">
      <c r="A365">
        <v>364</v>
      </c>
      <c r="B365" t="s">
        <v>746</v>
      </c>
      <c r="C365" s="1">
        <v>38718</v>
      </c>
      <c r="D365" s="1">
        <v>2958465</v>
      </c>
    </row>
    <row r="366" spans="1:4">
      <c r="A366">
        <v>365</v>
      </c>
      <c r="B366" t="s">
        <v>4826</v>
      </c>
      <c r="C366" s="1">
        <v>38718</v>
      </c>
      <c r="D366" s="1">
        <v>2958465</v>
      </c>
    </row>
    <row r="367" spans="1:4">
      <c r="A367">
        <v>366</v>
      </c>
      <c r="B367" t="s">
        <v>496</v>
      </c>
      <c r="C367" s="1">
        <v>38718</v>
      </c>
      <c r="D367" s="1">
        <v>2958465</v>
      </c>
    </row>
    <row r="368" spans="1:4">
      <c r="A368">
        <v>367</v>
      </c>
      <c r="B368" t="s">
        <v>4827</v>
      </c>
      <c r="C368" s="1">
        <v>38718</v>
      </c>
      <c r="D368" s="1">
        <v>2958465</v>
      </c>
    </row>
    <row r="369" spans="1:4">
      <c r="A369">
        <v>368</v>
      </c>
      <c r="B369" t="s">
        <v>4828</v>
      </c>
      <c r="C369" s="1">
        <v>38718</v>
      </c>
      <c r="D369" s="1">
        <v>2958465</v>
      </c>
    </row>
    <row r="370" spans="1:4">
      <c r="A370">
        <v>369</v>
      </c>
      <c r="B370" t="s">
        <v>1018</v>
      </c>
      <c r="C370" s="1">
        <v>38718</v>
      </c>
      <c r="D370" s="1">
        <v>2958465</v>
      </c>
    </row>
    <row r="371" spans="1:4">
      <c r="A371">
        <v>370</v>
      </c>
      <c r="B371" t="s">
        <v>4829</v>
      </c>
      <c r="C371" s="1">
        <v>38718</v>
      </c>
      <c r="D371" s="1">
        <v>2958465</v>
      </c>
    </row>
    <row r="372" spans="1:4">
      <c r="A372">
        <v>371</v>
      </c>
      <c r="B372" t="s">
        <v>1019</v>
      </c>
      <c r="C372" s="1">
        <v>38718</v>
      </c>
      <c r="D372" s="1">
        <v>2958465</v>
      </c>
    </row>
    <row r="373" spans="1:4">
      <c r="A373">
        <v>372</v>
      </c>
      <c r="B373" t="s">
        <v>203</v>
      </c>
      <c r="C373" s="1">
        <v>38718</v>
      </c>
      <c r="D373" s="1">
        <v>2958465</v>
      </c>
    </row>
    <row r="374" spans="1:4">
      <c r="A374">
        <v>373</v>
      </c>
      <c r="B374" t="s">
        <v>4830</v>
      </c>
      <c r="C374" s="1">
        <v>38718</v>
      </c>
      <c r="D374" s="1">
        <v>2958465</v>
      </c>
    </row>
    <row r="375" spans="1:4">
      <c r="A375">
        <v>374</v>
      </c>
      <c r="B375" t="s">
        <v>4831</v>
      </c>
      <c r="C375" s="1">
        <v>38718</v>
      </c>
      <c r="D375" s="1">
        <v>2958465</v>
      </c>
    </row>
    <row r="376" spans="1:4">
      <c r="A376">
        <v>375</v>
      </c>
      <c r="B376" t="s">
        <v>1020</v>
      </c>
      <c r="C376" s="1">
        <v>38718</v>
      </c>
      <c r="D376" s="1">
        <v>2958465</v>
      </c>
    </row>
    <row r="377" spans="1:4">
      <c r="A377">
        <v>376</v>
      </c>
      <c r="B377" t="s">
        <v>4832</v>
      </c>
      <c r="C377" s="1">
        <v>38718</v>
      </c>
      <c r="D377" s="1">
        <v>2958465</v>
      </c>
    </row>
    <row r="378" spans="1:4">
      <c r="A378">
        <v>377</v>
      </c>
      <c r="B378" t="s">
        <v>4833</v>
      </c>
      <c r="C378" s="1">
        <v>38718</v>
      </c>
      <c r="D378" s="1">
        <v>2958465</v>
      </c>
    </row>
    <row r="379" spans="1:4">
      <c r="A379">
        <v>378</v>
      </c>
      <c r="B379" t="s">
        <v>4834</v>
      </c>
      <c r="C379" s="1">
        <v>38718</v>
      </c>
      <c r="D379" s="1">
        <v>2958465</v>
      </c>
    </row>
    <row r="380" spans="1:4">
      <c r="A380">
        <v>379</v>
      </c>
      <c r="B380" t="s">
        <v>728</v>
      </c>
      <c r="C380" s="1">
        <v>38718</v>
      </c>
      <c r="D380" s="1">
        <v>2958465</v>
      </c>
    </row>
    <row r="381" spans="1:4">
      <c r="A381">
        <v>380</v>
      </c>
      <c r="B381" t="s">
        <v>4835</v>
      </c>
      <c r="C381" s="1">
        <v>38718</v>
      </c>
      <c r="D381" s="1">
        <v>2958465</v>
      </c>
    </row>
    <row r="382" spans="1:4">
      <c r="A382">
        <v>381</v>
      </c>
      <c r="B382" t="s">
        <v>4836</v>
      </c>
      <c r="C382" s="1">
        <v>38718</v>
      </c>
      <c r="D382" s="1">
        <v>2958465</v>
      </c>
    </row>
    <row r="383" spans="1:4">
      <c r="A383">
        <v>382</v>
      </c>
      <c r="B383" t="s">
        <v>1021</v>
      </c>
      <c r="C383" s="1">
        <v>38718</v>
      </c>
      <c r="D383" s="1">
        <v>2958465</v>
      </c>
    </row>
    <row r="384" spans="1:4">
      <c r="A384">
        <v>383</v>
      </c>
      <c r="B384" t="s">
        <v>1022</v>
      </c>
      <c r="C384" s="1">
        <v>38718</v>
      </c>
      <c r="D384" s="1">
        <v>2958465</v>
      </c>
    </row>
    <row r="385" spans="1:4">
      <c r="A385">
        <v>384</v>
      </c>
      <c r="B385" t="s">
        <v>1023</v>
      </c>
      <c r="C385" s="1">
        <v>38718</v>
      </c>
      <c r="D385" s="1">
        <v>2958465</v>
      </c>
    </row>
    <row r="386" spans="1:4">
      <c r="A386">
        <v>385</v>
      </c>
      <c r="B386" t="s">
        <v>4837</v>
      </c>
      <c r="C386" s="1">
        <v>38718</v>
      </c>
      <c r="D386" s="1">
        <v>2958465</v>
      </c>
    </row>
    <row r="387" spans="1:4">
      <c r="A387">
        <v>386</v>
      </c>
      <c r="B387" t="s">
        <v>4838</v>
      </c>
      <c r="C387" s="1">
        <v>38718</v>
      </c>
      <c r="D387" s="1">
        <v>2958465</v>
      </c>
    </row>
    <row r="388" spans="1:4">
      <c r="A388">
        <v>387</v>
      </c>
      <c r="B388" t="s">
        <v>1024</v>
      </c>
      <c r="C388" s="1">
        <v>38718</v>
      </c>
      <c r="D388" s="1">
        <v>2958465</v>
      </c>
    </row>
    <row r="389" spans="1:4">
      <c r="A389">
        <v>388</v>
      </c>
      <c r="B389" t="s">
        <v>172</v>
      </c>
      <c r="C389" s="1">
        <v>38718</v>
      </c>
      <c r="D389" s="1">
        <v>2958465</v>
      </c>
    </row>
    <row r="390" spans="1:4">
      <c r="A390">
        <v>389</v>
      </c>
      <c r="B390" t="s">
        <v>608</v>
      </c>
      <c r="C390" s="1">
        <v>38718</v>
      </c>
      <c r="D390" s="1">
        <v>2958465</v>
      </c>
    </row>
    <row r="391" spans="1:4">
      <c r="A391">
        <v>390</v>
      </c>
      <c r="B391" t="s">
        <v>4839</v>
      </c>
      <c r="C391" s="1">
        <v>38718</v>
      </c>
      <c r="D391" s="1">
        <v>2958465</v>
      </c>
    </row>
    <row r="392" spans="1:4">
      <c r="A392">
        <v>391</v>
      </c>
      <c r="B392" t="s">
        <v>4840</v>
      </c>
      <c r="C392" s="1">
        <v>38718</v>
      </c>
      <c r="D392" s="1">
        <v>2958465</v>
      </c>
    </row>
    <row r="393" spans="1:4">
      <c r="A393">
        <v>392</v>
      </c>
      <c r="B393" t="s">
        <v>4841</v>
      </c>
      <c r="C393" s="1">
        <v>38718</v>
      </c>
      <c r="D393" s="1">
        <v>2958465</v>
      </c>
    </row>
    <row r="394" spans="1:4">
      <c r="A394">
        <v>393</v>
      </c>
      <c r="B394" t="s">
        <v>4842</v>
      </c>
      <c r="C394" s="1">
        <v>38718</v>
      </c>
      <c r="D394" s="1">
        <v>2958465</v>
      </c>
    </row>
    <row r="395" spans="1:4">
      <c r="A395">
        <v>394</v>
      </c>
      <c r="B395" t="s">
        <v>641</v>
      </c>
      <c r="C395" s="1">
        <v>38718</v>
      </c>
      <c r="D395" s="1">
        <v>2958465</v>
      </c>
    </row>
    <row r="396" spans="1:4">
      <c r="A396">
        <v>395</v>
      </c>
      <c r="B396" t="s">
        <v>4843</v>
      </c>
      <c r="C396" s="1">
        <v>38718</v>
      </c>
      <c r="D396" s="1">
        <v>2958465</v>
      </c>
    </row>
    <row r="397" spans="1:4">
      <c r="A397">
        <v>396</v>
      </c>
      <c r="B397" t="s">
        <v>238</v>
      </c>
      <c r="C397" s="1">
        <v>38718</v>
      </c>
      <c r="D397" s="1">
        <v>2958465</v>
      </c>
    </row>
    <row r="398" spans="1:4">
      <c r="A398">
        <v>397</v>
      </c>
      <c r="B398" t="s">
        <v>1025</v>
      </c>
      <c r="C398" s="1">
        <v>38718</v>
      </c>
      <c r="D398" s="1">
        <v>2958465</v>
      </c>
    </row>
    <row r="399" spans="1:4">
      <c r="A399">
        <v>398</v>
      </c>
      <c r="B399" t="s">
        <v>4844</v>
      </c>
      <c r="C399" s="1">
        <v>38718</v>
      </c>
      <c r="D399" s="1">
        <v>2958465</v>
      </c>
    </row>
    <row r="400" spans="1:4">
      <c r="A400">
        <v>399</v>
      </c>
      <c r="B400" t="s">
        <v>4845</v>
      </c>
      <c r="C400" s="1">
        <v>38718</v>
      </c>
      <c r="D400" s="1">
        <v>2958465</v>
      </c>
    </row>
    <row r="401" spans="1:4">
      <c r="A401">
        <v>400</v>
      </c>
      <c r="B401" t="s">
        <v>4846</v>
      </c>
      <c r="C401" s="1">
        <v>38718</v>
      </c>
      <c r="D401" s="1">
        <v>2958465</v>
      </c>
    </row>
    <row r="402" spans="1:4">
      <c r="A402">
        <v>401</v>
      </c>
      <c r="B402" t="s">
        <v>4847</v>
      </c>
      <c r="C402" s="1">
        <v>38718</v>
      </c>
      <c r="D402" s="1">
        <v>2958465</v>
      </c>
    </row>
    <row r="403" spans="1:4">
      <c r="A403">
        <v>402</v>
      </c>
      <c r="B403" t="s">
        <v>4848</v>
      </c>
      <c r="C403" s="1">
        <v>38718</v>
      </c>
      <c r="D403" s="1">
        <v>2958465</v>
      </c>
    </row>
    <row r="404" spans="1:4">
      <c r="A404">
        <v>403</v>
      </c>
      <c r="B404" t="s">
        <v>4849</v>
      </c>
      <c r="C404" s="1">
        <v>38718</v>
      </c>
      <c r="D404" s="1">
        <v>2958465</v>
      </c>
    </row>
    <row r="405" spans="1:4">
      <c r="A405">
        <v>404</v>
      </c>
      <c r="B405" t="s">
        <v>1026</v>
      </c>
      <c r="C405" s="1">
        <v>38718</v>
      </c>
      <c r="D405" s="1">
        <v>2958465</v>
      </c>
    </row>
    <row r="406" spans="1:4">
      <c r="A406">
        <v>405</v>
      </c>
      <c r="B406" t="s">
        <v>345</v>
      </c>
      <c r="C406" s="1">
        <v>38718</v>
      </c>
      <c r="D406" s="1">
        <v>2958465</v>
      </c>
    </row>
    <row r="407" spans="1:4">
      <c r="A407">
        <v>406</v>
      </c>
      <c r="B407" t="s">
        <v>500</v>
      </c>
      <c r="C407" s="1">
        <v>38718</v>
      </c>
      <c r="D407" s="1">
        <v>2958465</v>
      </c>
    </row>
    <row r="408" spans="1:4">
      <c r="A408">
        <v>407</v>
      </c>
      <c r="B408" t="s">
        <v>4850</v>
      </c>
      <c r="C408" s="1">
        <v>38718</v>
      </c>
      <c r="D408" s="1">
        <v>2958465</v>
      </c>
    </row>
    <row r="409" spans="1:4">
      <c r="A409">
        <v>408</v>
      </c>
      <c r="B409" t="s">
        <v>4851</v>
      </c>
      <c r="C409" s="1">
        <v>38718</v>
      </c>
      <c r="D409" s="1">
        <v>2958465</v>
      </c>
    </row>
    <row r="410" spans="1:4">
      <c r="A410">
        <v>409</v>
      </c>
      <c r="B410" t="s">
        <v>1027</v>
      </c>
      <c r="C410" s="1">
        <v>38718</v>
      </c>
      <c r="D410" s="1">
        <v>2958465</v>
      </c>
    </row>
    <row r="411" spans="1:4">
      <c r="A411">
        <v>410</v>
      </c>
      <c r="B411" t="s">
        <v>4852</v>
      </c>
      <c r="C411" s="1">
        <v>38718</v>
      </c>
      <c r="D411" s="1">
        <v>2958465</v>
      </c>
    </row>
    <row r="412" spans="1:4">
      <c r="A412">
        <v>411</v>
      </c>
      <c r="B412" t="s">
        <v>4853</v>
      </c>
      <c r="C412" s="1">
        <v>38718</v>
      </c>
      <c r="D412" s="1">
        <v>2958465</v>
      </c>
    </row>
    <row r="413" spans="1:4">
      <c r="A413">
        <v>412</v>
      </c>
      <c r="B413" t="s">
        <v>4854</v>
      </c>
      <c r="C413" s="1">
        <v>38718</v>
      </c>
      <c r="D413" s="1">
        <v>2958465</v>
      </c>
    </row>
    <row r="414" spans="1:4">
      <c r="A414">
        <v>413</v>
      </c>
      <c r="B414" t="s">
        <v>255</v>
      </c>
      <c r="C414" s="1">
        <v>38718</v>
      </c>
      <c r="D414" s="1">
        <v>2958465</v>
      </c>
    </row>
    <row r="415" spans="1:4">
      <c r="A415">
        <v>414</v>
      </c>
      <c r="B415" t="s">
        <v>4855</v>
      </c>
      <c r="C415" s="1">
        <v>38718</v>
      </c>
      <c r="D415" s="1">
        <v>2958465</v>
      </c>
    </row>
    <row r="416" spans="1:4">
      <c r="A416">
        <v>415</v>
      </c>
      <c r="B416" t="s">
        <v>4856</v>
      </c>
      <c r="C416" s="1">
        <v>38718</v>
      </c>
      <c r="D416" s="1">
        <v>2958465</v>
      </c>
    </row>
    <row r="417" spans="1:4">
      <c r="A417">
        <v>416</v>
      </c>
      <c r="B417" t="s">
        <v>223</v>
      </c>
      <c r="C417" s="1">
        <v>38718</v>
      </c>
      <c r="D417" s="1">
        <v>2958465</v>
      </c>
    </row>
    <row r="418" spans="1:4">
      <c r="A418">
        <v>417</v>
      </c>
      <c r="B418" t="s">
        <v>4857</v>
      </c>
      <c r="C418" s="1">
        <v>38718</v>
      </c>
      <c r="D418" s="1">
        <v>2958465</v>
      </c>
    </row>
    <row r="419" spans="1:4">
      <c r="A419">
        <v>418</v>
      </c>
      <c r="B419" t="s">
        <v>1028</v>
      </c>
      <c r="C419" s="1">
        <v>38718</v>
      </c>
      <c r="D419" s="1">
        <v>2958465</v>
      </c>
    </row>
    <row r="420" spans="1:4">
      <c r="A420">
        <v>419</v>
      </c>
      <c r="B420" t="s">
        <v>1029</v>
      </c>
      <c r="C420" s="1">
        <v>38718</v>
      </c>
      <c r="D420" s="1">
        <v>2958465</v>
      </c>
    </row>
    <row r="421" spans="1:4">
      <c r="A421">
        <v>420</v>
      </c>
      <c r="B421" t="s">
        <v>4858</v>
      </c>
      <c r="C421" s="1">
        <v>38718</v>
      </c>
      <c r="D421" s="1">
        <v>2958465</v>
      </c>
    </row>
    <row r="422" spans="1:4">
      <c r="A422">
        <v>421</v>
      </c>
      <c r="B422" t="s">
        <v>1030</v>
      </c>
      <c r="C422" s="1">
        <v>38718</v>
      </c>
      <c r="D422" s="1">
        <v>2958465</v>
      </c>
    </row>
    <row r="423" spans="1:4">
      <c r="A423">
        <v>422</v>
      </c>
      <c r="B423" t="s">
        <v>4859</v>
      </c>
      <c r="C423" s="1">
        <v>38718</v>
      </c>
      <c r="D423" s="1">
        <v>2958465</v>
      </c>
    </row>
    <row r="424" spans="1:4">
      <c r="A424">
        <v>423</v>
      </c>
      <c r="B424" t="s">
        <v>4860</v>
      </c>
      <c r="C424" s="1">
        <v>38718</v>
      </c>
      <c r="D424" s="1">
        <v>2958465</v>
      </c>
    </row>
    <row r="425" spans="1:4">
      <c r="A425">
        <v>424</v>
      </c>
      <c r="B425" t="s">
        <v>404</v>
      </c>
      <c r="C425" s="1">
        <v>38718</v>
      </c>
      <c r="D425" s="1">
        <v>2958465</v>
      </c>
    </row>
    <row r="426" spans="1:4">
      <c r="A426">
        <v>425</v>
      </c>
      <c r="B426" t="s">
        <v>317</v>
      </c>
      <c r="C426" s="1">
        <v>38718</v>
      </c>
      <c r="D426" s="1">
        <v>2958465</v>
      </c>
    </row>
    <row r="427" spans="1:4">
      <c r="A427">
        <v>426</v>
      </c>
      <c r="B427" t="s">
        <v>1031</v>
      </c>
      <c r="C427" s="1">
        <v>38718</v>
      </c>
      <c r="D427" s="1">
        <v>2958465</v>
      </c>
    </row>
    <row r="428" spans="1:4">
      <c r="A428">
        <v>427</v>
      </c>
      <c r="B428" t="s">
        <v>1032</v>
      </c>
      <c r="C428" s="1">
        <v>38718</v>
      </c>
      <c r="D428" s="1">
        <v>2958465</v>
      </c>
    </row>
    <row r="429" spans="1:4">
      <c r="A429">
        <v>428</v>
      </c>
      <c r="B429" t="s">
        <v>1033</v>
      </c>
      <c r="C429" s="1">
        <v>38718</v>
      </c>
      <c r="D429" s="1">
        <v>2958465</v>
      </c>
    </row>
    <row r="430" spans="1:4">
      <c r="A430">
        <v>429</v>
      </c>
      <c r="B430" t="s">
        <v>4861</v>
      </c>
      <c r="C430" s="1">
        <v>38718</v>
      </c>
      <c r="D430" s="1">
        <v>2958465</v>
      </c>
    </row>
    <row r="431" spans="1:4">
      <c r="A431">
        <v>430</v>
      </c>
      <c r="B431" t="s">
        <v>1034</v>
      </c>
      <c r="C431" s="1">
        <v>38718</v>
      </c>
      <c r="D431" s="1">
        <v>2958465</v>
      </c>
    </row>
    <row r="432" spans="1:4">
      <c r="A432">
        <v>431</v>
      </c>
      <c r="B432" t="s">
        <v>362</v>
      </c>
      <c r="C432" s="1">
        <v>38718</v>
      </c>
      <c r="D432" s="1">
        <v>2958465</v>
      </c>
    </row>
    <row r="433" spans="1:4">
      <c r="A433">
        <v>432</v>
      </c>
      <c r="B433" t="s">
        <v>715</v>
      </c>
      <c r="C433" s="1">
        <v>38718</v>
      </c>
      <c r="D433" s="1">
        <v>2958465</v>
      </c>
    </row>
    <row r="434" spans="1:4">
      <c r="A434">
        <v>433</v>
      </c>
      <c r="B434" t="s">
        <v>4862</v>
      </c>
      <c r="C434" s="1">
        <v>38718</v>
      </c>
      <c r="D434" s="1">
        <v>2958465</v>
      </c>
    </row>
    <row r="435" spans="1:4">
      <c r="A435">
        <v>434</v>
      </c>
      <c r="B435" t="s">
        <v>288</v>
      </c>
      <c r="C435" s="1">
        <v>38718</v>
      </c>
      <c r="D435" s="1">
        <v>2958465</v>
      </c>
    </row>
    <row r="436" spans="1:4">
      <c r="A436">
        <v>435</v>
      </c>
      <c r="B436" t="s">
        <v>4863</v>
      </c>
      <c r="C436" s="1">
        <v>38718</v>
      </c>
      <c r="D436" s="1">
        <v>2958465</v>
      </c>
    </row>
    <row r="437" spans="1:4">
      <c r="A437">
        <v>436</v>
      </c>
      <c r="B437" t="s">
        <v>1035</v>
      </c>
      <c r="C437" s="1">
        <v>38718</v>
      </c>
      <c r="D437" s="1">
        <v>2958465</v>
      </c>
    </row>
    <row r="438" spans="1:4">
      <c r="A438">
        <v>437</v>
      </c>
      <c r="B438" t="s">
        <v>1036</v>
      </c>
      <c r="C438" s="1">
        <v>38718</v>
      </c>
      <c r="D438" s="1">
        <v>2958465</v>
      </c>
    </row>
    <row r="439" spans="1:4">
      <c r="A439">
        <v>438</v>
      </c>
      <c r="B439" t="s">
        <v>1037</v>
      </c>
      <c r="C439" s="1">
        <v>38718</v>
      </c>
      <c r="D439" s="1">
        <v>2958465</v>
      </c>
    </row>
    <row r="440" spans="1:4">
      <c r="A440">
        <v>439</v>
      </c>
      <c r="B440" t="s">
        <v>4864</v>
      </c>
      <c r="C440" s="1">
        <v>38718</v>
      </c>
      <c r="D440" s="1">
        <v>2958465</v>
      </c>
    </row>
    <row r="441" spans="1:4">
      <c r="A441">
        <v>440</v>
      </c>
      <c r="B441" t="s">
        <v>1038</v>
      </c>
      <c r="C441" s="1">
        <v>38718</v>
      </c>
      <c r="D441" s="1">
        <v>2958465</v>
      </c>
    </row>
    <row r="442" spans="1:4">
      <c r="A442">
        <v>441</v>
      </c>
      <c r="B442" t="s">
        <v>4865</v>
      </c>
      <c r="C442" s="1">
        <v>38718</v>
      </c>
      <c r="D442" s="1">
        <v>2958465</v>
      </c>
    </row>
    <row r="443" spans="1:4">
      <c r="A443">
        <v>442</v>
      </c>
      <c r="B443" t="s">
        <v>1039</v>
      </c>
      <c r="C443" s="1">
        <v>38718</v>
      </c>
      <c r="D443" s="1">
        <v>2958465</v>
      </c>
    </row>
    <row r="444" spans="1:4">
      <c r="A444">
        <v>443</v>
      </c>
      <c r="B444" t="s">
        <v>4866</v>
      </c>
      <c r="C444" s="1">
        <v>38718</v>
      </c>
      <c r="D444" s="1">
        <v>2958465</v>
      </c>
    </row>
    <row r="445" spans="1:4">
      <c r="A445">
        <v>444</v>
      </c>
      <c r="B445" t="s">
        <v>4867</v>
      </c>
      <c r="C445" s="1">
        <v>38718</v>
      </c>
      <c r="D445" s="1">
        <v>2958465</v>
      </c>
    </row>
    <row r="446" spans="1:4">
      <c r="A446">
        <v>445</v>
      </c>
      <c r="B446" t="s">
        <v>213</v>
      </c>
      <c r="C446" s="1">
        <v>38718</v>
      </c>
      <c r="D446" s="1">
        <v>2958465</v>
      </c>
    </row>
    <row r="447" spans="1:4">
      <c r="A447">
        <v>446</v>
      </c>
      <c r="B447" t="s">
        <v>279</v>
      </c>
      <c r="C447" s="1">
        <v>38718</v>
      </c>
      <c r="D447" s="1">
        <v>2958465</v>
      </c>
    </row>
    <row r="448" spans="1:4">
      <c r="A448">
        <v>447</v>
      </c>
      <c r="B448" t="s">
        <v>4868</v>
      </c>
      <c r="C448" s="1">
        <v>38718</v>
      </c>
      <c r="D448" s="1">
        <v>2958465</v>
      </c>
    </row>
    <row r="449" spans="1:4">
      <c r="A449">
        <v>448</v>
      </c>
      <c r="B449" t="s">
        <v>867</v>
      </c>
      <c r="C449" s="1">
        <v>38718</v>
      </c>
      <c r="D449" s="1">
        <v>2958465</v>
      </c>
    </row>
    <row r="450" spans="1:4">
      <c r="A450">
        <v>449</v>
      </c>
      <c r="B450" t="s">
        <v>1040</v>
      </c>
      <c r="C450" s="1">
        <v>38718</v>
      </c>
      <c r="D450" s="1">
        <v>2958465</v>
      </c>
    </row>
    <row r="451" spans="1:4">
      <c r="A451">
        <v>450</v>
      </c>
      <c r="B451" t="s">
        <v>4869</v>
      </c>
      <c r="C451" s="1">
        <v>38718</v>
      </c>
      <c r="D451" s="1">
        <v>2958465</v>
      </c>
    </row>
    <row r="452" spans="1:4">
      <c r="A452">
        <v>451</v>
      </c>
      <c r="B452" t="s">
        <v>4870</v>
      </c>
      <c r="C452" s="1">
        <v>38718</v>
      </c>
      <c r="D452" s="1">
        <v>2958465</v>
      </c>
    </row>
    <row r="453" spans="1:4">
      <c r="A453">
        <v>452</v>
      </c>
      <c r="B453" t="s">
        <v>4871</v>
      </c>
      <c r="C453" s="1">
        <v>38718</v>
      </c>
      <c r="D453" s="1">
        <v>2958465</v>
      </c>
    </row>
    <row r="454" spans="1:4">
      <c r="A454">
        <v>453</v>
      </c>
      <c r="B454" t="s">
        <v>4872</v>
      </c>
      <c r="C454" s="1">
        <v>38718</v>
      </c>
      <c r="D454" s="1">
        <v>2958465</v>
      </c>
    </row>
    <row r="455" spans="1:4">
      <c r="A455">
        <v>454</v>
      </c>
      <c r="B455" t="s">
        <v>1041</v>
      </c>
      <c r="C455" s="1">
        <v>38718</v>
      </c>
      <c r="D455" s="1">
        <v>2958465</v>
      </c>
    </row>
    <row r="456" spans="1:4">
      <c r="A456">
        <v>455</v>
      </c>
      <c r="B456" t="s">
        <v>4873</v>
      </c>
      <c r="C456" s="1">
        <v>38718</v>
      </c>
      <c r="D456" s="1">
        <v>2958465</v>
      </c>
    </row>
    <row r="457" spans="1:4">
      <c r="A457">
        <v>456</v>
      </c>
      <c r="B457" t="s">
        <v>1042</v>
      </c>
      <c r="C457" s="1">
        <v>38718</v>
      </c>
      <c r="D457" s="1">
        <v>2958465</v>
      </c>
    </row>
    <row r="458" spans="1:4">
      <c r="A458">
        <v>457</v>
      </c>
      <c r="B458" t="s">
        <v>4874</v>
      </c>
      <c r="C458" s="1">
        <v>38718</v>
      </c>
      <c r="D458" s="1">
        <v>2958465</v>
      </c>
    </row>
    <row r="459" spans="1:4">
      <c r="A459">
        <v>458</v>
      </c>
      <c r="B459" t="s">
        <v>4875</v>
      </c>
      <c r="C459" s="1">
        <v>38718</v>
      </c>
      <c r="D459" s="1">
        <v>2958465</v>
      </c>
    </row>
    <row r="460" spans="1:4">
      <c r="A460">
        <v>459</v>
      </c>
      <c r="B460" t="s">
        <v>376</v>
      </c>
      <c r="C460" s="1">
        <v>38718</v>
      </c>
      <c r="D460" s="1">
        <v>2958465</v>
      </c>
    </row>
    <row r="461" spans="1:4">
      <c r="A461">
        <v>460</v>
      </c>
      <c r="B461" t="s">
        <v>1043</v>
      </c>
      <c r="C461" s="1">
        <v>38718</v>
      </c>
      <c r="D461" s="1">
        <v>2958465</v>
      </c>
    </row>
    <row r="462" spans="1:4">
      <c r="A462">
        <v>461</v>
      </c>
      <c r="B462" t="s">
        <v>4876</v>
      </c>
      <c r="C462" s="1">
        <v>38718</v>
      </c>
      <c r="D462" s="1">
        <v>2958465</v>
      </c>
    </row>
    <row r="463" spans="1:4">
      <c r="A463">
        <v>462</v>
      </c>
      <c r="B463" t="s">
        <v>4877</v>
      </c>
      <c r="C463" s="1">
        <v>38718</v>
      </c>
      <c r="D463" s="1">
        <v>2958465</v>
      </c>
    </row>
    <row r="464" spans="1:4">
      <c r="A464">
        <v>463</v>
      </c>
      <c r="B464" t="s">
        <v>4878</v>
      </c>
      <c r="C464" s="1">
        <v>38718</v>
      </c>
      <c r="D464" s="1">
        <v>2958465</v>
      </c>
    </row>
    <row r="465" spans="1:4">
      <c r="A465">
        <v>464</v>
      </c>
      <c r="B465" t="s">
        <v>4879</v>
      </c>
      <c r="C465" s="1">
        <v>38718</v>
      </c>
      <c r="D465" s="1">
        <v>2958465</v>
      </c>
    </row>
    <row r="466" spans="1:4">
      <c r="A466">
        <v>465</v>
      </c>
      <c r="B466" t="s">
        <v>4880</v>
      </c>
      <c r="C466" s="1">
        <v>38718</v>
      </c>
      <c r="D466" s="1">
        <v>2958465</v>
      </c>
    </row>
    <row r="467" spans="1:4">
      <c r="A467">
        <v>466</v>
      </c>
      <c r="B467" t="s">
        <v>4881</v>
      </c>
      <c r="C467" s="1">
        <v>38718</v>
      </c>
      <c r="D467" s="1">
        <v>2958465</v>
      </c>
    </row>
    <row r="468" spans="1:4">
      <c r="A468">
        <v>467</v>
      </c>
      <c r="B468" t="s">
        <v>4882</v>
      </c>
      <c r="C468" s="1">
        <v>38718</v>
      </c>
      <c r="D468" s="1">
        <v>2958465</v>
      </c>
    </row>
    <row r="469" spans="1:4">
      <c r="A469">
        <v>468</v>
      </c>
      <c r="B469" t="s">
        <v>898</v>
      </c>
      <c r="C469" s="1">
        <v>38718</v>
      </c>
      <c r="D469" s="1">
        <v>2958465</v>
      </c>
    </row>
    <row r="470" spans="1:4">
      <c r="A470">
        <v>469</v>
      </c>
      <c r="B470" t="s">
        <v>379</v>
      </c>
      <c r="C470" s="1">
        <v>38718</v>
      </c>
      <c r="D470" s="1">
        <v>2958465</v>
      </c>
    </row>
    <row r="471" spans="1:4">
      <c r="A471">
        <v>470</v>
      </c>
      <c r="B471" t="s">
        <v>4883</v>
      </c>
      <c r="C471" s="1">
        <v>38718</v>
      </c>
      <c r="D471" s="1">
        <v>2958465</v>
      </c>
    </row>
    <row r="472" spans="1:4">
      <c r="A472">
        <v>471</v>
      </c>
      <c r="B472" t="s">
        <v>4884</v>
      </c>
      <c r="C472" s="1">
        <v>32874</v>
      </c>
      <c r="D472" s="1">
        <v>2958465</v>
      </c>
    </row>
    <row r="473" spans="1:4">
      <c r="A473">
        <v>472</v>
      </c>
      <c r="B473" t="s">
        <v>4885</v>
      </c>
      <c r="C473" s="1">
        <v>38718</v>
      </c>
      <c r="D473" s="1">
        <v>2958465</v>
      </c>
    </row>
    <row r="474" spans="1:4">
      <c r="A474">
        <v>473</v>
      </c>
      <c r="B474" t="s">
        <v>4886</v>
      </c>
      <c r="C474" s="1">
        <v>38718</v>
      </c>
      <c r="D474" s="1">
        <v>2958465</v>
      </c>
    </row>
    <row r="475" spans="1:4">
      <c r="A475">
        <v>474</v>
      </c>
      <c r="B475" t="s">
        <v>4887</v>
      </c>
      <c r="C475" s="1">
        <v>38718</v>
      </c>
      <c r="D475" s="1">
        <v>2958465</v>
      </c>
    </row>
    <row r="476" spans="1:4">
      <c r="A476">
        <v>475</v>
      </c>
      <c r="B476" t="s">
        <v>4888</v>
      </c>
      <c r="C476" s="1">
        <v>32874</v>
      </c>
      <c r="D476" s="1">
        <v>2958465</v>
      </c>
    </row>
    <row r="477" spans="1:4">
      <c r="A477">
        <v>476</v>
      </c>
      <c r="B477" t="s">
        <v>4889</v>
      </c>
      <c r="C477" s="1">
        <v>38718</v>
      </c>
      <c r="D477" s="1">
        <v>2958465</v>
      </c>
    </row>
    <row r="478" spans="1:4">
      <c r="A478">
        <v>477</v>
      </c>
      <c r="B478" t="s">
        <v>4890</v>
      </c>
      <c r="C478" s="1">
        <v>38718</v>
      </c>
      <c r="D478" s="1">
        <v>2958465</v>
      </c>
    </row>
    <row r="479" spans="1:4">
      <c r="A479">
        <v>478</v>
      </c>
      <c r="B479" t="s">
        <v>4891</v>
      </c>
      <c r="C479" s="1">
        <v>38718</v>
      </c>
      <c r="D479" s="1">
        <v>2958465</v>
      </c>
    </row>
    <row r="480" spans="1:4">
      <c r="A480">
        <v>479</v>
      </c>
      <c r="B480" t="s">
        <v>4892</v>
      </c>
      <c r="C480" s="1">
        <v>38718</v>
      </c>
      <c r="D480" s="1">
        <v>2958465</v>
      </c>
    </row>
    <row r="481" spans="1:4">
      <c r="A481">
        <v>480</v>
      </c>
      <c r="B481" t="s">
        <v>4893</v>
      </c>
      <c r="C481" s="1">
        <v>32874</v>
      </c>
      <c r="D481" s="1">
        <v>2958465</v>
      </c>
    </row>
    <row r="482" spans="1:4">
      <c r="A482">
        <v>481</v>
      </c>
      <c r="B482" t="s">
        <v>4894</v>
      </c>
      <c r="C482" s="1">
        <v>32874</v>
      </c>
      <c r="D482" s="1">
        <v>2958465</v>
      </c>
    </row>
    <row r="483" spans="1:4">
      <c r="A483">
        <v>482</v>
      </c>
      <c r="B483" t="s">
        <v>1044</v>
      </c>
      <c r="C483" s="1">
        <v>38718</v>
      </c>
      <c r="D483" s="1">
        <v>2958465</v>
      </c>
    </row>
    <row r="484" spans="1:4">
      <c r="A484">
        <v>483</v>
      </c>
      <c r="B484" t="s">
        <v>4895</v>
      </c>
      <c r="C484" s="1">
        <v>38718</v>
      </c>
      <c r="D484" s="1">
        <v>2958465</v>
      </c>
    </row>
    <row r="485" spans="1:4">
      <c r="A485">
        <v>484</v>
      </c>
      <c r="B485" t="s">
        <v>4896</v>
      </c>
      <c r="C485" s="1">
        <v>32874</v>
      </c>
      <c r="D485" s="1">
        <v>2958465</v>
      </c>
    </row>
    <row r="486" spans="1:4">
      <c r="A486">
        <v>485</v>
      </c>
      <c r="B486" t="s">
        <v>4897</v>
      </c>
      <c r="C486" s="1">
        <v>32874</v>
      </c>
      <c r="D486" s="1">
        <v>2958465</v>
      </c>
    </row>
    <row r="487" spans="1:4">
      <c r="A487">
        <v>486</v>
      </c>
      <c r="B487" t="s">
        <v>4898</v>
      </c>
      <c r="C487" s="1">
        <v>38718</v>
      </c>
      <c r="D487" s="1">
        <v>2958465</v>
      </c>
    </row>
    <row r="488" spans="1:4">
      <c r="A488">
        <v>487</v>
      </c>
      <c r="B488" t="s">
        <v>4899</v>
      </c>
      <c r="C488" s="1">
        <v>38718</v>
      </c>
      <c r="D488" s="1">
        <v>2958465</v>
      </c>
    </row>
    <row r="489" spans="1:4">
      <c r="A489">
        <v>488</v>
      </c>
      <c r="B489" t="s">
        <v>4900</v>
      </c>
      <c r="C489" s="1">
        <v>38718</v>
      </c>
      <c r="D489" s="1">
        <v>2958465</v>
      </c>
    </row>
    <row r="490" spans="1:4">
      <c r="A490">
        <v>489</v>
      </c>
      <c r="B490" t="s">
        <v>905</v>
      </c>
      <c r="C490" s="1">
        <v>38718</v>
      </c>
      <c r="D490" s="1">
        <v>2958465</v>
      </c>
    </row>
    <row r="491" spans="1:4">
      <c r="A491">
        <v>490</v>
      </c>
      <c r="B491" t="s">
        <v>1045</v>
      </c>
      <c r="C491" s="1">
        <v>38718</v>
      </c>
      <c r="D491" s="1">
        <v>2958465</v>
      </c>
    </row>
    <row r="492" spans="1:4">
      <c r="A492">
        <v>491</v>
      </c>
      <c r="B492" t="s">
        <v>4901</v>
      </c>
      <c r="C492" s="1">
        <v>32874</v>
      </c>
      <c r="D492" s="1">
        <v>2958465</v>
      </c>
    </row>
    <row r="493" spans="1:4">
      <c r="A493">
        <v>492</v>
      </c>
      <c r="B493" t="s">
        <v>4902</v>
      </c>
      <c r="C493" s="1">
        <v>38718</v>
      </c>
      <c r="D493" s="1">
        <v>2958465</v>
      </c>
    </row>
    <row r="494" spans="1:4">
      <c r="A494">
        <v>493</v>
      </c>
      <c r="B494" t="s">
        <v>4903</v>
      </c>
      <c r="C494" s="1">
        <v>38718</v>
      </c>
      <c r="D494" s="1">
        <v>2958465</v>
      </c>
    </row>
    <row r="495" spans="1:4">
      <c r="A495">
        <v>494</v>
      </c>
      <c r="B495" t="s">
        <v>4904</v>
      </c>
      <c r="C495" s="1">
        <v>38718</v>
      </c>
      <c r="D495" s="1">
        <v>2958465</v>
      </c>
    </row>
    <row r="496" spans="1:4">
      <c r="A496">
        <v>495</v>
      </c>
      <c r="B496" t="s">
        <v>4905</v>
      </c>
      <c r="C496" s="1">
        <v>38718</v>
      </c>
      <c r="D496" s="1">
        <v>2958465</v>
      </c>
    </row>
    <row r="497" spans="1:4">
      <c r="A497">
        <v>496</v>
      </c>
      <c r="B497" t="s">
        <v>4906</v>
      </c>
      <c r="C497" s="1">
        <v>38718</v>
      </c>
      <c r="D497" s="1">
        <v>2958465</v>
      </c>
    </row>
    <row r="498" spans="1:4">
      <c r="A498">
        <v>497</v>
      </c>
      <c r="B498" t="s">
        <v>4907</v>
      </c>
      <c r="C498" s="1">
        <v>38718</v>
      </c>
      <c r="D498" s="1">
        <v>2958465</v>
      </c>
    </row>
    <row r="499" spans="1:4">
      <c r="A499">
        <v>498</v>
      </c>
      <c r="B499" t="s">
        <v>4908</v>
      </c>
      <c r="C499" s="1">
        <v>38718</v>
      </c>
      <c r="D499" s="1">
        <v>2958465</v>
      </c>
    </row>
    <row r="500" spans="1:4">
      <c r="A500">
        <v>499</v>
      </c>
      <c r="B500" t="s">
        <v>4909</v>
      </c>
      <c r="C500" s="1">
        <v>38718</v>
      </c>
      <c r="D500" s="1">
        <v>2958465</v>
      </c>
    </row>
    <row r="501" spans="1:4">
      <c r="A501">
        <v>500</v>
      </c>
      <c r="B501" t="s">
        <v>4910</v>
      </c>
      <c r="C501" s="1">
        <v>38718</v>
      </c>
      <c r="D501" s="1">
        <v>2958465</v>
      </c>
    </row>
    <row r="502" spans="1:4">
      <c r="A502">
        <v>501</v>
      </c>
      <c r="B502" t="s">
        <v>1046</v>
      </c>
      <c r="C502" s="1">
        <v>38718</v>
      </c>
      <c r="D502" s="1">
        <v>2958465</v>
      </c>
    </row>
    <row r="503" spans="1:4">
      <c r="A503">
        <v>502</v>
      </c>
      <c r="B503" t="s">
        <v>4911</v>
      </c>
      <c r="C503" s="1">
        <v>38718</v>
      </c>
      <c r="D503" s="1">
        <v>2958465</v>
      </c>
    </row>
    <row r="504" spans="1:4">
      <c r="A504">
        <v>503</v>
      </c>
      <c r="B504" t="s">
        <v>1047</v>
      </c>
      <c r="C504" s="1">
        <v>38718</v>
      </c>
      <c r="D504" s="1">
        <v>2958465</v>
      </c>
    </row>
    <row r="505" spans="1:4">
      <c r="A505">
        <v>504</v>
      </c>
      <c r="B505" t="s">
        <v>4912</v>
      </c>
      <c r="C505" s="1">
        <v>32874</v>
      </c>
      <c r="D505" s="1">
        <v>2958465</v>
      </c>
    </row>
    <row r="506" spans="1:4">
      <c r="A506">
        <v>505</v>
      </c>
      <c r="B506" t="s">
        <v>4913</v>
      </c>
      <c r="C506" s="1">
        <v>32874</v>
      </c>
      <c r="D506" s="1">
        <v>2958465</v>
      </c>
    </row>
    <row r="507" spans="1:4">
      <c r="A507">
        <v>506</v>
      </c>
      <c r="B507" t="s">
        <v>4914</v>
      </c>
      <c r="C507" s="1">
        <v>32874</v>
      </c>
      <c r="D507" s="1">
        <v>2958465</v>
      </c>
    </row>
    <row r="508" spans="1:4">
      <c r="A508">
        <v>507</v>
      </c>
      <c r="B508" t="s">
        <v>4915</v>
      </c>
      <c r="C508" s="1">
        <v>38718</v>
      </c>
      <c r="D508" s="1">
        <v>2958465</v>
      </c>
    </row>
    <row r="509" spans="1:4">
      <c r="A509">
        <v>508</v>
      </c>
      <c r="B509" t="s">
        <v>4916</v>
      </c>
      <c r="C509" s="1">
        <v>38718</v>
      </c>
      <c r="D509" s="1">
        <v>2958465</v>
      </c>
    </row>
    <row r="510" spans="1:4">
      <c r="A510">
        <v>509</v>
      </c>
      <c r="B510" t="s">
        <v>4917</v>
      </c>
      <c r="C510" s="1">
        <v>32874</v>
      </c>
      <c r="D510" s="1">
        <v>2958465</v>
      </c>
    </row>
    <row r="511" spans="1:4">
      <c r="A511">
        <v>510</v>
      </c>
      <c r="B511" t="s">
        <v>4918</v>
      </c>
      <c r="C511" s="1">
        <v>38718</v>
      </c>
      <c r="D511" s="1">
        <v>2958465</v>
      </c>
    </row>
    <row r="512" spans="1:4">
      <c r="A512">
        <v>511</v>
      </c>
      <c r="B512" t="s">
        <v>4919</v>
      </c>
      <c r="C512" s="1">
        <v>38718</v>
      </c>
      <c r="D512" s="1">
        <v>2958465</v>
      </c>
    </row>
    <row r="513" spans="1:4">
      <c r="A513">
        <v>512</v>
      </c>
      <c r="B513" t="s">
        <v>4920</v>
      </c>
      <c r="C513" s="1">
        <v>38718</v>
      </c>
      <c r="D513" s="1">
        <v>2958465</v>
      </c>
    </row>
    <row r="514" spans="1:4">
      <c r="A514">
        <v>513</v>
      </c>
      <c r="B514" t="s">
        <v>4921</v>
      </c>
      <c r="C514" s="1">
        <v>38718</v>
      </c>
      <c r="D514" s="1">
        <v>2958465</v>
      </c>
    </row>
    <row r="515" spans="1:4">
      <c r="A515">
        <v>514</v>
      </c>
      <c r="B515" t="s">
        <v>4922</v>
      </c>
      <c r="C515" s="1">
        <v>38718</v>
      </c>
      <c r="D515" s="1">
        <v>2958465</v>
      </c>
    </row>
    <row r="516" spans="1:4">
      <c r="A516">
        <v>515</v>
      </c>
      <c r="B516" t="s">
        <v>4923</v>
      </c>
      <c r="C516" s="1">
        <v>38718</v>
      </c>
      <c r="D516" s="1">
        <v>2958465</v>
      </c>
    </row>
    <row r="517" spans="1:4">
      <c r="A517">
        <v>516</v>
      </c>
      <c r="B517" t="s">
        <v>1048</v>
      </c>
      <c r="C517" s="1">
        <v>38718</v>
      </c>
      <c r="D517" s="1">
        <v>2958465</v>
      </c>
    </row>
    <row r="518" spans="1:4">
      <c r="A518">
        <v>517</v>
      </c>
      <c r="B518" t="s">
        <v>4924</v>
      </c>
      <c r="C518" s="1">
        <v>38718</v>
      </c>
      <c r="D518" s="1">
        <v>2958465</v>
      </c>
    </row>
    <row r="519" spans="1:4">
      <c r="A519">
        <v>518</v>
      </c>
      <c r="B519" t="s">
        <v>1049</v>
      </c>
      <c r="C519" s="1">
        <v>38718</v>
      </c>
      <c r="D519" s="1">
        <v>2958465</v>
      </c>
    </row>
    <row r="520" spans="1:4">
      <c r="A520">
        <v>519</v>
      </c>
      <c r="B520" t="s">
        <v>4925</v>
      </c>
      <c r="C520" s="1">
        <v>38718</v>
      </c>
      <c r="D520" s="1">
        <v>2958465</v>
      </c>
    </row>
    <row r="521" spans="1:4">
      <c r="A521">
        <v>520</v>
      </c>
      <c r="B521" t="s">
        <v>1050</v>
      </c>
      <c r="C521" s="1">
        <v>38718</v>
      </c>
      <c r="D521" s="1">
        <v>2958465</v>
      </c>
    </row>
    <row r="522" spans="1:4">
      <c r="A522">
        <v>521</v>
      </c>
      <c r="B522" t="s">
        <v>4926</v>
      </c>
      <c r="C522" s="1">
        <v>38718</v>
      </c>
      <c r="D522" s="1">
        <v>2958465</v>
      </c>
    </row>
    <row r="523" spans="1:4">
      <c r="A523">
        <v>522</v>
      </c>
      <c r="B523" t="s">
        <v>4927</v>
      </c>
      <c r="C523" s="1">
        <v>38718</v>
      </c>
      <c r="D523" s="1">
        <v>2958465</v>
      </c>
    </row>
    <row r="524" spans="1:4">
      <c r="A524">
        <v>523</v>
      </c>
      <c r="B524" t="s">
        <v>4928</v>
      </c>
      <c r="C524" s="1">
        <v>38718</v>
      </c>
      <c r="D524" s="1">
        <v>2958465</v>
      </c>
    </row>
    <row r="525" spans="1:4">
      <c r="A525">
        <v>524</v>
      </c>
      <c r="B525" t="s">
        <v>4929</v>
      </c>
      <c r="C525" s="1">
        <v>38718</v>
      </c>
      <c r="D525" s="1">
        <v>2958465</v>
      </c>
    </row>
    <row r="526" spans="1:4">
      <c r="A526">
        <v>525</v>
      </c>
      <c r="B526" t="s">
        <v>4930</v>
      </c>
      <c r="C526" s="1">
        <v>38718</v>
      </c>
      <c r="D526" s="1">
        <v>2958465</v>
      </c>
    </row>
    <row r="527" spans="1:4">
      <c r="A527">
        <v>526</v>
      </c>
      <c r="B527" t="s">
        <v>4931</v>
      </c>
      <c r="C527" s="1">
        <v>38718</v>
      </c>
      <c r="D527" s="1">
        <v>2958465</v>
      </c>
    </row>
    <row r="528" spans="1:4">
      <c r="A528">
        <v>527</v>
      </c>
      <c r="B528" t="s">
        <v>4932</v>
      </c>
      <c r="C528" s="1">
        <v>32874</v>
      </c>
      <c r="D528" s="1">
        <v>2958465</v>
      </c>
    </row>
    <row r="529" spans="1:4">
      <c r="A529">
        <v>528</v>
      </c>
      <c r="B529" t="s">
        <v>4933</v>
      </c>
      <c r="C529" s="1">
        <v>38718</v>
      </c>
      <c r="D529" s="1">
        <v>2958465</v>
      </c>
    </row>
    <row r="530" spans="1:4">
      <c r="A530">
        <v>529</v>
      </c>
      <c r="B530" t="s">
        <v>4934</v>
      </c>
      <c r="C530" s="1">
        <v>38718</v>
      </c>
      <c r="D530" s="1">
        <v>2958465</v>
      </c>
    </row>
    <row r="531" spans="1:4">
      <c r="A531">
        <v>530</v>
      </c>
      <c r="B531" t="s">
        <v>1051</v>
      </c>
      <c r="C531" s="1">
        <v>32874</v>
      </c>
      <c r="D531" s="1">
        <v>2958465</v>
      </c>
    </row>
    <row r="532" spans="1:4">
      <c r="A532">
        <v>531</v>
      </c>
      <c r="B532" t="s">
        <v>4935</v>
      </c>
      <c r="C532" s="1">
        <v>38718</v>
      </c>
      <c r="D532" s="1">
        <v>2958465</v>
      </c>
    </row>
    <row r="533" spans="1:4">
      <c r="A533">
        <v>532</v>
      </c>
      <c r="B533" t="s">
        <v>215</v>
      </c>
      <c r="C533" s="1">
        <v>38718</v>
      </c>
      <c r="D533" s="1">
        <v>2958465</v>
      </c>
    </row>
    <row r="534" spans="1:4">
      <c r="A534">
        <v>533</v>
      </c>
      <c r="B534" t="s">
        <v>4936</v>
      </c>
      <c r="C534" s="1">
        <v>38718</v>
      </c>
      <c r="D534" s="1">
        <v>2958465</v>
      </c>
    </row>
    <row r="535" spans="1:4">
      <c r="A535">
        <v>534</v>
      </c>
      <c r="B535" t="s">
        <v>4937</v>
      </c>
      <c r="C535" s="1">
        <v>38718</v>
      </c>
      <c r="D535" s="1">
        <v>2958465</v>
      </c>
    </row>
    <row r="536" spans="1:4">
      <c r="A536">
        <v>535</v>
      </c>
      <c r="B536" t="s">
        <v>4938</v>
      </c>
      <c r="C536" s="1">
        <v>38718</v>
      </c>
      <c r="D536" s="1">
        <v>2958465</v>
      </c>
    </row>
    <row r="537" spans="1:4">
      <c r="A537">
        <v>536</v>
      </c>
      <c r="B537" t="s">
        <v>4939</v>
      </c>
      <c r="C537" s="1">
        <v>38718</v>
      </c>
      <c r="D537" s="1">
        <v>2958465</v>
      </c>
    </row>
    <row r="538" spans="1:4">
      <c r="A538">
        <v>537</v>
      </c>
      <c r="B538" t="s">
        <v>4940</v>
      </c>
      <c r="C538" s="1">
        <v>38718</v>
      </c>
      <c r="D538" s="1">
        <v>2958465</v>
      </c>
    </row>
    <row r="539" spans="1:4">
      <c r="A539">
        <v>538</v>
      </c>
      <c r="B539" t="s">
        <v>4941</v>
      </c>
      <c r="C539" s="1">
        <v>38718</v>
      </c>
      <c r="D539" s="1">
        <v>2958465</v>
      </c>
    </row>
    <row r="540" spans="1:4">
      <c r="A540">
        <v>539</v>
      </c>
      <c r="B540" t="s">
        <v>4942</v>
      </c>
      <c r="C540" s="1">
        <v>38718</v>
      </c>
      <c r="D540" s="1">
        <v>2958465</v>
      </c>
    </row>
    <row r="541" spans="1:4">
      <c r="A541">
        <v>540</v>
      </c>
      <c r="B541" t="s">
        <v>4943</v>
      </c>
      <c r="C541" s="1">
        <v>38718</v>
      </c>
      <c r="D541" s="1">
        <v>2958465</v>
      </c>
    </row>
    <row r="542" spans="1:4">
      <c r="A542">
        <v>541</v>
      </c>
      <c r="B542" t="s">
        <v>1052</v>
      </c>
      <c r="C542" s="1">
        <v>38718</v>
      </c>
      <c r="D542" s="1">
        <v>2958465</v>
      </c>
    </row>
    <row r="543" spans="1:4">
      <c r="A543">
        <v>542</v>
      </c>
      <c r="B543" t="s">
        <v>4944</v>
      </c>
      <c r="C543" s="1">
        <v>38718</v>
      </c>
      <c r="D543" s="1">
        <v>2958465</v>
      </c>
    </row>
    <row r="544" spans="1:4">
      <c r="A544">
        <v>543</v>
      </c>
      <c r="B544" t="s">
        <v>4945</v>
      </c>
      <c r="C544" s="1">
        <v>38718</v>
      </c>
      <c r="D544" s="1">
        <v>2958465</v>
      </c>
    </row>
    <row r="545" spans="1:4">
      <c r="A545">
        <v>544</v>
      </c>
      <c r="B545" t="s">
        <v>4946</v>
      </c>
      <c r="C545" s="1">
        <v>38718</v>
      </c>
      <c r="D545" s="1">
        <v>2958465</v>
      </c>
    </row>
    <row r="546" spans="1:4">
      <c r="A546">
        <v>545</v>
      </c>
      <c r="B546" t="s">
        <v>4947</v>
      </c>
      <c r="C546" s="1">
        <v>38718</v>
      </c>
      <c r="D546" s="1">
        <v>2958465</v>
      </c>
    </row>
    <row r="547" spans="1:4">
      <c r="A547">
        <v>546</v>
      </c>
      <c r="B547" t="s">
        <v>4948</v>
      </c>
      <c r="C547" s="1">
        <v>38718</v>
      </c>
      <c r="D547" s="1">
        <v>2958465</v>
      </c>
    </row>
    <row r="548" spans="1:4">
      <c r="A548">
        <v>547</v>
      </c>
      <c r="B548" t="s">
        <v>4949</v>
      </c>
      <c r="C548" s="1">
        <v>38718</v>
      </c>
      <c r="D548" s="1">
        <v>2958465</v>
      </c>
    </row>
    <row r="549" spans="1:4">
      <c r="A549">
        <v>548</v>
      </c>
      <c r="B549" t="s">
        <v>4950</v>
      </c>
      <c r="C549" s="1">
        <v>38718</v>
      </c>
      <c r="D549" s="1">
        <v>2958465</v>
      </c>
    </row>
    <row r="550" spans="1:4">
      <c r="A550">
        <v>549</v>
      </c>
      <c r="B550" t="s">
        <v>4951</v>
      </c>
      <c r="C550" s="1">
        <v>38718</v>
      </c>
      <c r="D550" s="1">
        <v>2958465</v>
      </c>
    </row>
    <row r="551" spans="1:4">
      <c r="A551">
        <v>550</v>
      </c>
      <c r="B551" t="s">
        <v>4952</v>
      </c>
      <c r="C551" s="1">
        <v>38718</v>
      </c>
      <c r="D551" s="1">
        <v>2958465</v>
      </c>
    </row>
    <row r="552" spans="1:4">
      <c r="A552">
        <v>551</v>
      </c>
      <c r="B552" t="s">
        <v>4953</v>
      </c>
      <c r="C552" s="1">
        <v>32874</v>
      </c>
      <c r="D552" s="1">
        <v>2958465</v>
      </c>
    </row>
    <row r="553" spans="1:4">
      <c r="A553">
        <v>552</v>
      </c>
      <c r="B553" t="s">
        <v>4954</v>
      </c>
      <c r="C553" s="1">
        <v>38718</v>
      </c>
      <c r="D553" s="1">
        <v>2958465</v>
      </c>
    </row>
    <row r="554" spans="1:4">
      <c r="A554">
        <v>553</v>
      </c>
      <c r="B554" t="s">
        <v>1053</v>
      </c>
      <c r="C554" s="1">
        <v>38718</v>
      </c>
      <c r="D554" s="1">
        <v>2958465</v>
      </c>
    </row>
    <row r="555" spans="1:4">
      <c r="A555">
        <v>554</v>
      </c>
      <c r="B555" t="s">
        <v>4955</v>
      </c>
      <c r="C555" s="1">
        <v>38718</v>
      </c>
      <c r="D555" s="1">
        <v>2958465</v>
      </c>
    </row>
    <row r="556" spans="1:4">
      <c r="A556">
        <v>555</v>
      </c>
      <c r="B556" t="s">
        <v>4956</v>
      </c>
      <c r="C556" s="1">
        <v>38718</v>
      </c>
      <c r="D556" s="1">
        <v>2958465</v>
      </c>
    </row>
    <row r="557" spans="1:4">
      <c r="A557">
        <v>556</v>
      </c>
      <c r="B557" t="s">
        <v>4957</v>
      </c>
      <c r="C557" s="1">
        <v>38718</v>
      </c>
      <c r="D557" s="1">
        <v>2958465</v>
      </c>
    </row>
    <row r="558" spans="1:4">
      <c r="A558">
        <v>557</v>
      </c>
      <c r="B558" t="s">
        <v>4958</v>
      </c>
      <c r="C558" s="1">
        <v>38718</v>
      </c>
      <c r="D558" s="1">
        <v>2958465</v>
      </c>
    </row>
    <row r="559" spans="1:4">
      <c r="A559">
        <v>558</v>
      </c>
      <c r="B559" t="s">
        <v>4959</v>
      </c>
      <c r="C559" s="1">
        <v>38718</v>
      </c>
      <c r="D559" s="1">
        <v>2958465</v>
      </c>
    </row>
    <row r="560" spans="1:4">
      <c r="A560">
        <v>559</v>
      </c>
      <c r="B560" t="s">
        <v>4960</v>
      </c>
      <c r="C560" s="1">
        <v>38718</v>
      </c>
      <c r="D560" s="1">
        <v>2958465</v>
      </c>
    </row>
    <row r="561" spans="1:4">
      <c r="A561">
        <v>561</v>
      </c>
      <c r="B561" t="s">
        <v>4961</v>
      </c>
      <c r="C561" s="1">
        <v>38718</v>
      </c>
      <c r="D561" s="1">
        <v>2958465</v>
      </c>
    </row>
    <row r="562" spans="1:4">
      <c r="A562">
        <v>562</v>
      </c>
      <c r="B562" t="s">
        <v>4962</v>
      </c>
      <c r="C562" s="1">
        <v>38718</v>
      </c>
      <c r="D562" s="1">
        <v>2958465</v>
      </c>
    </row>
    <row r="563" spans="1:4">
      <c r="A563">
        <v>564</v>
      </c>
      <c r="B563" t="s">
        <v>4963</v>
      </c>
      <c r="C563" s="1">
        <v>38718</v>
      </c>
      <c r="D563" s="1">
        <v>2958465</v>
      </c>
    </row>
    <row r="564" spans="1:4">
      <c r="A564">
        <v>565</v>
      </c>
      <c r="B564" t="s">
        <v>4964</v>
      </c>
      <c r="C564" s="1">
        <v>38718</v>
      </c>
      <c r="D564" s="1">
        <v>2958465</v>
      </c>
    </row>
    <row r="565" spans="1:4">
      <c r="A565">
        <v>566</v>
      </c>
      <c r="B565" t="s">
        <v>4965</v>
      </c>
      <c r="C565" s="1">
        <v>38718</v>
      </c>
      <c r="D565" s="1">
        <v>2958465</v>
      </c>
    </row>
    <row r="566" spans="1:4">
      <c r="A566">
        <v>567</v>
      </c>
      <c r="B566" t="s">
        <v>4966</v>
      </c>
      <c r="C566" s="1">
        <v>38718</v>
      </c>
      <c r="D566" s="1">
        <v>2958465</v>
      </c>
    </row>
    <row r="567" spans="1:4">
      <c r="A567">
        <v>568</v>
      </c>
      <c r="B567" t="s">
        <v>4967</v>
      </c>
      <c r="C567" s="1">
        <v>38718</v>
      </c>
      <c r="D567" s="1">
        <v>2958465</v>
      </c>
    </row>
    <row r="568" spans="1:4">
      <c r="A568">
        <v>569</v>
      </c>
      <c r="B568" t="s">
        <v>4968</v>
      </c>
      <c r="C568" s="1">
        <v>38718</v>
      </c>
      <c r="D568" s="1">
        <v>2958465</v>
      </c>
    </row>
    <row r="569" spans="1:4">
      <c r="A569">
        <v>571</v>
      </c>
      <c r="B569" t="s">
        <v>4969</v>
      </c>
      <c r="C569" s="1">
        <v>38718</v>
      </c>
      <c r="D569" s="1">
        <v>2958465</v>
      </c>
    </row>
    <row r="570" spans="1:4">
      <c r="A570">
        <v>573</v>
      </c>
      <c r="B570" t="s">
        <v>4970</v>
      </c>
      <c r="C570" s="1">
        <v>38718</v>
      </c>
      <c r="D570" s="1">
        <v>2958465</v>
      </c>
    </row>
    <row r="571" spans="1:4">
      <c r="A571">
        <v>574</v>
      </c>
      <c r="B571" t="s">
        <v>4971</v>
      </c>
      <c r="C571" s="1">
        <v>38718</v>
      </c>
      <c r="D571" s="1">
        <v>2958465</v>
      </c>
    </row>
    <row r="572" spans="1:4">
      <c r="A572">
        <v>575</v>
      </c>
      <c r="B572" t="s">
        <v>4972</v>
      </c>
      <c r="C572" s="1">
        <v>38718</v>
      </c>
      <c r="D572" s="1">
        <v>2958465</v>
      </c>
    </row>
    <row r="573" spans="1:4">
      <c r="A573">
        <v>576</v>
      </c>
      <c r="B573" t="s">
        <v>1054</v>
      </c>
      <c r="C573" s="1">
        <v>38718</v>
      </c>
      <c r="D573" s="1">
        <v>2958465</v>
      </c>
    </row>
    <row r="574" spans="1:4">
      <c r="A574">
        <v>577</v>
      </c>
      <c r="B574" t="s">
        <v>4973</v>
      </c>
      <c r="C574" s="1">
        <v>38718</v>
      </c>
      <c r="D574" s="1">
        <v>2958465</v>
      </c>
    </row>
    <row r="575" spans="1:4">
      <c r="A575">
        <v>578</v>
      </c>
      <c r="B575" t="s">
        <v>4974</v>
      </c>
      <c r="C575" s="1">
        <v>38718</v>
      </c>
      <c r="D575" s="1">
        <v>2958465</v>
      </c>
    </row>
    <row r="576" spans="1:4">
      <c r="A576">
        <v>579</v>
      </c>
      <c r="B576" t="s">
        <v>4975</v>
      </c>
      <c r="C576" s="1">
        <v>38718</v>
      </c>
      <c r="D576" s="1">
        <v>2958465</v>
      </c>
    </row>
    <row r="577" spans="1:4">
      <c r="A577">
        <v>580</v>
      </c>
      <c r="B577" t="s">
        <v>4976</v>
      </c>
      <c r="C577" s="1">
        <v>38718</v>
      </c>
      <c r="D577" s="1">
        <v>2958465</v>
      </c>
    </row>
    <row r="578" spans="1:4">
      <c r="A578">
        <v>581</v>
      </c>
      <c r="B578" t="s">
        <v>4977</v>
      </c>
      <c r="C578" s="1">
        <v>38718</v>
      </c>
      <c r="D578" s="1">
        <v>2958465</v>
      </c>
    </row>
    <row r="579" spans="1:4">
      <c r="A579">
        <v>582</v>
      </c>
      <c r="B579" t="s">
        <v>4978</v>
      </c>
      <c r="C579" s="1">
        <v>38718</v>
      </c>
      <c r="D579" s="1">
        <v>2958465</v>
      </c>
    </row>
    <row r="580" spans="1:4">
      <c r="A580">
        <v>583</v>
      </c>
      <c r="B580" t="s">
        <v>4979</v>
      </c>
      <c r="C580" s="1">
        <v>38718</v>
      </c>
      <c r="D580" s="1">
        <v>2958465</v>
      </c>
    </row>
    <row r="581" spans="1:4">
      <c r="A581">
        <v>584</v>
      </c>
      <c r="B581" t="s">
        <v>4980</v>
      </c>
      <c r="C581" s="1">
        <v>38718</v>
      </c>
      <c r="D581" s="1">
        <v>2958465</v>
      </c>
    </row>
    <row r="582" spans="1:4">
      <c r="A582">
        <v>585</v>
      </c>
      <c r="B582" t="s">
        <v>4981</v>
      </c>
      <c r="C582" s="1">
        <v>38718</v>
      </c>
      <c r="D582" s="1">
        <v>2958465</v>
      </c>
    </row>
    <row r="583" spans="1:4">
      <c r="A583">
        <v>586</v>
      </c>
      <c r="B583" t="s">
        <v>4982</v>
      </c>
      <c r="C583" s="1">
        <v>38718</v>
      </c>
      <c r="D583" s="1">
        <v>2958465</v>
      </c>
    </row>
    <row r="584" spans="1:4">
      <c r="A584">
        <v>588</v>
      </c>
      <c r="B584" t="s">
        <v>4983</v>
      </c>
      <c r="C584" s="1">
        <v>38718</v>
      </c>
      <c r="D584" s="1">
        <v>2958465</v>
      </c>
    </row>
    <row r="585" spans="1:4">
      <c r="A585">
        <v>589</v>
      </c>
      <c r="B585" t="s">
        <v>4984</v>
      </c>
      <c r="C585" s="1">
        <v>38718</v>
      </c>
      <c r="D585" s="1">
        <v>2958465</v>
      </c>
    </row>
    <row r="586" spans="1:4">
      <c r="A586">
        <v>590</v>
      </c>
      <c r="B586" t="s">
        <v>4985</v>
      </c>
      <c r="C586" s="1">
        <v>38718</v>
      </c>
      <c r="D586" s="1">
        <v>2958465</v>
      </c>
    </row>
    <row r="587" spans="1:4">
      <c r="A587">
        <v>591</v>
      </c>
      <c r="B587" t="s">
        <v>4986</v>
      </c>
      <c r="C587" s="1">
        <v>38718</v>
      </c>
      <c r="D587" s="1">
        <v>2958465</v>
      </c>
    </row>
    <row r="588" spans="1:4">
      <c r="A588">
        <v>592</v>
      </c>
      <c r="B588" t="s">
        <v>4987</v>
      </c>
      <c r="C588" s="1">
        <v>38718</v>
      </c>
      <c r="D588" s="1">
        <v>2958465</v>
      </c>
    </row>
    <row r="589" spans="1:4">
      <c r="A589">
        <v>593</v>
      </c>
      <c r="B589" t="s">
        <v>4988</v>
      </c>
      <c r="C589" s="1">
        <v>38718</v>
      </c>
      <c r="D589" s="1">
        <v>2958465</v>
      </c>
    </row>
    <row r="590" spans="1:4">
      <c r="A590">
        <v>594</v>
      </c>
      <c r="B590" t="s">
        <v>4989</v>
      </c>
      <c r="C590" s="1">
        <v>38718</v>
      </c>
      <c r="D590" s="1">
        <v>2958465</v>
      </c>
    </row>
    <row r="591" spans="1:4">
      <c r="A591">
        <v>595</v>
      </c>
      <c r="B591" t="s">
        <v>4990</v>
      </c>
      <c r="C591" s="1">
        <v>38718</v>
      </c>
      <c r="D591" s="1">
        <v>2958465</v>
      </c>
    </row>
    <row r="592" spans="1:4">
      <c r="A592">
        <v>596</v>
      </c>
      <c r="B592" t="s">
        <v>4991</v>
      </c>
      <c r="C592" s="1">
        <v>38718</v>
      </c>
      <c r="D592" s="1">
        <v>2958465</v>
      </c>
    </row>
    <row r="593" spans="1:4">
      <c r="A593">
        <v>597</v>
      </c>
      <c r="B593" t="s">
        <v>4992</v>
      </c>
      <c r="C593" s="1">
        <v>38718</v>
      </c>
      <c r="D593" s="1">
        <v>2958465</v>
      </c>
    </row>
    <row r="594" spans="1:4">
      <c r="A594">
        <v>598</v>
      </c>
      <c r="B594" t="s">
        <v>4993</v>
      </c>
      <c r="C594" s="1">
        <v>38718</v>
      </c>
      <c r="D594" s="1">
        <v>2958465</v>
      </c>
    </row>
    <row r="595" spans="1:4">
      <c r="A595">
        <v>600</v>
      </c>
      <c r="B595" t="s">
        <v>1055</v>
      </c>
      <c r="C595" s="1">
        <v>38718</v>
      </c>
      <c r="D595" s="1">
        <v>2958465</v>
      </c>
    </row>
    <row r="596" spans="1:4">
      <c r="A596">
        <v>601</v>
      </c>
      <c r="B596" t="s">
        <v>1056</v>
      </c>
      <c r="C596" s="1">
        <v>38718</v>
      </c>
      <c r="D596" s="1">
        <v>2958465</v>
      </c>
    </row>
    <row r="597" spans="1:4">
      <c r="A597">
        <v>602</v>
      </c>
      <c r="B597" t="s">
        <v>4994</v>
      </c>
      <c r="C597" s="1">
        <v>38718</v>
      </c>
      <c r="D597" s="1">
        <v>2958465</v>
      </c>
    </row>
    <row r="598" spans="1:4">
      <c r="A598">
        <v>603</v>
      </c>
      <c r="B598" t="s">
        <v>4995</v>
      </c>
      <c r="C598" s="1">
        <v>38718</v>
      </c>
      <c r="D598" s="1">
        <v>2958465</v>
      </c>
    </row>
    <row r="599" spans="1:4">
      <c r="A599">
        <v>604</v>
      </c>
      <c r="B599" t="s">
        <v>1057</v>
      </c>
      <c r="C599" s="1">
        <v>38718</v>
      </c>
      <c r="D599" s="1">
        <v>2958465</v>
      </c>
    </row>
    <row r="600" spans="1:4">
      <c r="A600">
        <v>605</v>
      </c>
      <c r="B600" t="s">
        <v>4996</v>
      </c>
      <c r="C600" s="1">
        <v>38718</v>
      </c>
      <c r="D600" s="1">
        <v>2958465</v>
      </c>
    </row>
    <row r="601" spans="1:4">
      <c r="A601">
        <v>607</v>
      </c>
      <c r="B601" t="s">
        <v>4997</v>
      </c>
      <c r="C601" s="1">
        <v>38718</v>
      </c>
      <c r="D601" s="1">
        <v>2958465</v>
      </c>
    </row>
    <row r="602" spans="1:4">
      <c r="A602">
        <v>608</v>
      </c>
      <c r="B602" t="s">
        <v>161</v>
      </c>
      <c r="C602" s="1">
        <v>38718</v>
      </c>
      <c r="D602" s="1">
        <v>2958465</v>
      </c>
    </row>
    <row r="603" spans="1:4">
      <c r="A603">
        <v>609</v>
      </c>
      <c r="B603" t="s">
        <v>1058</v>
      </c>
      <c r="C603" s="1">
        <v>38718</v>
      </c>
      <c r="D603" s="1">
        <v>2958465</v>
      </c>
    </row>
    <row r="604" spans="1:4">
      <c r="A604">
        <v>610</v>
      </c>
      <c r="B604" t="s">
        <v>4998</v>
      </c>
      <c r="C604" s="1">
        <v>38718</v>
      </c>
      <c r="D604" s="1">
        <v>2958465</v>
      </c>
    </row>
    <row r="605" spans="1:4">
      <c r="A605">
        <v>612</v>
      </c>
      <c r="B605" t="s">
        <v>4999</v>
      </c>
      <c r="C605" s="1">
        <v>38718</v>
      </c>
      <c r="D605" s="1">
        <v>2958465</v>
      </c>
    </row>
    <row r="606" spans="1:4">
      <c r="A606">
        <v>613</v>
      </c>
      <c r="B606" t="s">
        <v>535</v>
      </c>
      <c r="C606" s="1">
        <v>38718</v>
      </c>
      <c r="D606" s="1">
        <v>2958465</v>
      </c>
    </row>
    <row r="607" spans="1:4">
      <c r="A607">
        <v>614</v>
      </c>
      <c r="B607" t="s">
        <v>5000</v>
      </c>
      <c r="C607" s="1">
        <v>38718</v>
      </c>
      <c r="D607" s="1">
        <v>2958465</v>
      </c>
    </row>
    <row r="608" spans="1:4">
      <c r="A608">
        <v>615</v>
      </c>
      <c r="B608" t="s">
        <v>5001</v>
      </c>
      <c r="C608" s="1">
        <v>38718</v>
      </c>
      <c r="D608" s="1">
        <v>2958465</v>
      </c>
    </row>
    <row r="609" spans="1:4">
      <c r="A609">
        <v>616</v>
      </c>
      <c r="B609" t="s">
        <v>5002</v>
      </c>
      <c r="C609" s="1">
        <v>38718</v>
      </c>
      <c r="D609" s="1">
        <v>2958465</v>
      </c>
    </row>
    <row r="610" spans="1:4">
      <c r="A610">
        <v>618</v>
      </c>
      <c r="B610" t="s">
        <v>5003</v>
      </c>
      <c r="C610" s="1">
        <v>38718</v>
      </c>
      <c r="D610" s="1">
        <v>2958465</v>
      </c>
    </row>
    <row r="611" spans="1:4">
      <c r="A611">
        <v>619</v>
      </c>
      <c r="B611" t="s">
        <v>1059</v>
      </c>
      <c r="C611" s="1">
        <v>38718</v>
      </c>
      <c r="D611" s="1">
        <v>2958465</v>
      </c>
    </row>
    <row r="612" spans="1:4">
      <c r="A612">
        <v>620</v>
      </c>
      <c r="B612" t="s">
        <v>1060</v>
      </c>
      <c r="C612" s="1">
        <v>38718</v>
      </c>
      <c r="D612" s="1">
        <v>2958465</v>
      </c>
    </row>
    <row r="613" spans="1:4">
      <c r="A613">
        <v>621</v>
      </c>
      <c r="B613" t="s">
        <v>5004</v>
      </c>
      <c r="C613" s="1">
        <v>38718</v>
      </c>
      <c r="D613" s="1">
        <v>2958465</v>
      </c>
    </row>
    <row r="614" spans="1:4">
      <c r="A614">
        <v>624</v>
      </c>
      <c r="B614" t="s">
        <v>5005</v>
      </c>
      <c r="C614" s="1">
        <v>38718</v>
      </c>
      <c r="D614" s="1">
        <v>2958465</v>
      </c>
    </row>
    <row r="615" spans="1:4">
      <c r="A615">
        <v>625</v>
      </c>
      <c r="B615" t="s">
        <v>492</v>
      </c>
      <c r="C615" s="1">
        <v>38718</v>
      </c>
      <c r="D615" s="1">
        <v>2958465</v>
      </c>
    </row>
    <row r="616" spans="1:4">
      <c r="A616">
        <v>626</v>
      </c>
      <c r="B616" t="s">
        <v>5006</v>
      </c>
      <c r="C616" s="1">
        <v>38718</v>
      </c>
      <c r="D616" s="1">
        <v>2958465</v>
      </c>
    </row>
    <row r="617" spans="1:4">
      <c r="A617">
        <v>627</v>
      </c>
      <c r="B617" t="s">
        <v>5007</v>
      </c>
      <c r="C617" s="1">
        <v>38718</v>
      </c>
      <c r="D617" s="1">
        <v>2958465</v>
      </c>
    </row>
    <row r="618" spans="1:4">
      <c r="A618">
        <v>628</v>
      </c>
      <c r="B618" t="s">
        <v>5008</v>
      </c>
      <c r="C618" s="1">
        <v>38718</v>
      </c>
      <c r="D618" s="1">
        <v>2958465</v>
      </c>
    </row>
    <row r="619" spans="1:4">
      <c r="A619">
        <v>629</v>
      </c>
      <c r="B619" t="s">
        <v>5009</v>
      </c>
      <c r="C619" s="1">
        <v>38718</v>
      </c>
      <c r="D619" s="1">
        <v>2958465</v>
      </c>
    </row>
    <row r="620" spans="1:4">
      <c r="A620">
        <v>630</v>
      </c>
      <c r="B620" t="s">
        <v>5010</v>
      </c>
      <c r="C620" s="1">
        <v>38718</v>
      </c>
      <c r="D620" s="1">
        <v>2958465</v>
      </c>
    </row>
    <row r="621" spans="1:4">
      <c r="A621">
        <v>631</v>
      </c>
      <c r="B621" t="s">
        <v>5011</v>
      </c>
      <c r="C621" s="1">
        <v>38718</v>
      </c>
      <c r="D621" s="1">
        <v>2958465</v>
      </c>
    </row>
    <row r="622" spans="1:4">
      <c r="A622">
        <v>632</v>
      </c>
      <c r="B622" t="s">
        <v>5012</v>
      </c>
      <c r="C622" s="1">
        <v>38718</v>
      </c>
      <c r="D622" s="1">
        <v>2958465</v>
      </c>
    </row>
    <row r="623" spans="1:4">
      <c r="A623">
        <v>633</v>
      </c>
      <c r="B623" t="s">
        <v>5013</v>
      </c>
      <c r="C623" s="1">
        <v>38718</v>
      </c>
      <c r="D623" s="1">
        <v>2958465</v>
      </c>
    </row>
    <row r="624" spans="1:4">
      <c r="A624">
        <v>634</v>
      </c>
      <c r="B624" t="s">
        <v>5014</v>
      </c>
      <c r="C624" s="1">
        <v>38718</v>
      </c>
      <c r="D624" s="1">
        <v>2958465</v>
      </c>
    </row>
    <row r="625" spans="1:4">
      <c r="A625">
        <v>635</v>
      </c>
      <c r="B625" t="s">
        <v>5015</v>
      </c>
      <c r="C625" s="1">
        <v>38718</v>
      </c>
      <c r="D625" s="1">
        <v>2958465</v>
      </c>
    </row>
    <row r="626" spans="1:4">
      <c r="A626">
        <v>642</v>
      </c>
      <c r="B626" t="s">
        <v>256</v>
      </c>
      <c r="C626" s="1">
        <v>38718</v>
      </c>
      <c r="D626" s="1">
        <v>2958465</v>
      </c>
    </row>
    <row r="627" spans="1:4">
      <c r="A627">
        <v>643</v>
      </c>
      <c r="B627" t="s">
        <v>5016</v>
      </c>
      <c r="C627" s="1">
        <v>38718</v>
      </c>
      <c r="D627" s="1">
        <v>2958465</v>
      </c>
    </row>
    <row r="628" spans="1:4">
      <c r="A628">
        <v>644</v>
      </c>
      <c r="B628" t="s">
        <v>5017</v>
      </c>
      <c r="C628" s="1">
        <v>38718</v>
      </c>
      <c r="D628" s="1">
        <v>2958465</v>
      </c>
    </row>
    <row r="629" spans="1:4">
      <c r="A629">
        <v>645</v>
      </c>
      <c r="B629" t="s">
        <v>5018</v>
      </c>
      <c r="C629" s="1">
        <v>38718</v>
      </c>
      <c r="D629" s="1">
        <v>2958465</v>
      </c>
    </row>
    <row r="630" spans="1:4">
      <c r="A630">
        <v>646</v>
      </c>
      <c r="B630" t="s">
        <v>5019</v>
      </c>
      <c r="C630" s="1">
        <v>38718</v>
      </c>
      <c r="D630" s="1">
        <v>2958465</v>
      </c>
    </row>
    <row r="631" spans="1:4">
      <c r="A631">
        <v>647</v>
      </c>
      <c r="B631" t="s">
        <v>685</v>
      </c>
      <c r="C631" s="1">
        <v>38718</v>
      </c>
      <c r="D631" s="1">
        <v>2958465</v>
      </c>
    </row>
    <row r="632" spans="1:4">
      <c r="A632">
        <v>648</v>
      </c>
      <c r="B632" t="s">
        <v>5020</v>
      </c>
      <c r="C632" s="1">
        <v>38718</v>
      </c>
      <c r="D632" s="1">
        <v>2958465</v>
      </c>
    </row>
    <row r="633" spans="1:4">
      <c r="A633">
        <v>649</v>
      </c>
      <c r="B633" t="s">
        <v>5021</v>
      </c>
      <c r="C633" s="1">
        <v>38718</v>
      </c>
      <c r="D633" s="1">
        <v>2958465</v>
      </c>
    </row>
    <row r="634" spans="1:4">
      <c r="A634">
        <v>650</v>
      </c>
      <c r="B634" t="s">
        <v>5022</v>
      </c>
      <c r="C634" s="1">
        <v>38718</v>
      </c>
      <c r="D634" s="1">
        <v>2958465</v>
      </c>
    </row>
    <row r="635" spans="1:4">
      <c r="A635">
        <v>651</v>
      </c>
      <c r="B635" t="s">
        <v>5023</v>
      </c>
      <c r="C635" s="1">
        <v>38718</v>
      </c>
      <c r="D635" s="1">
        <v>2958465</v>
      </c>
    </row>
    <row r="636" spans="1:4">
      <c r="A636">
        <v>652</v>
      </c>
      <c r="B636" t="s">
        <v>5024</v>
      </c>
      <c r="C636" s="1">
        <v>38718</v>
      </c>
      <c r="D636" s="1">
        <v>2958465</v>
      </c>
    </row>
    <row r="637" spans="1:4">
      <c r="A637">
        <v>653</v>
      </c>
      <c r="B637" t="s">
        <v>5025</v>
      </c>
      <c r="C637" s="1">
        <v>38718</v>
      </c>
      <c r="D637" s="1">
        <v>2958465</v>
      </c>
    </row>
    <row r="638" spans="1:4">
      <c r="A638">
        <v>654</v>
      </c>
      <c r="B638" t="s">
        <v>5026</v>
      </c>
      <c r="C638" s="1">
        <v>38718</v>
      </c>
      <c r="D638" s="1">
        <v>2958465</v>
      </c>
    </row>
    <row r="639" spans="1:4">
      <c r="A639">
        <v>655</v>
      </c>
      <c r="B639" t="s">
        <v>5027</v>
      </c>
      <c r="C639" s="1">
        <v>38718</v>
      </c>
      <c r="D639" s="1">
        <v>2958465</v>
      </c>
    </row>
    <row r="640" spans="1:4">
      <c r="A640">
        <v>656</v>
      </c>
      <c r="B640" t="s">
        <v>5028</v>
      </c>
      <c r="C640" s="1">
        <v>38718</v>
      </c>
      <c r="D640" s="1">
        <v>2958465</v>
      </c>
    </row>
    <row r="641" spans="1:4">
      <c r="A641">
        <v>657</v>
      </c>
      <c r="B641" t="s">
        <v>5029</v>
      </c>
      <c r="C641" s="1">
        <v>38718</v>
      </c>
      <c r="D641" s="1">
        <v>2958465</v>
      </c>
    </row>
    <row r="642" spans="1:4">
      <c r="A642">
        <v>658</v>
      </c>
      <c r="B642" t="s">
        <v>5030</v>
      </c>
      <c r="C642" s="1">
        <v>38718</v>
      </c>
      <c r="D642" s="1">
        <v>2958465</v>
      </c>
    </row>
    <row r="643" spans="1:4">
      <c r="A643">
        <v>659</v>
      </c>
      <c r="B643" t="s">
        <v>5031</v>
      </c>
      <c r="C643" s="1">
        <v>38718</v>
      </c>
      <c r="D643" s="1">
        <v>2958465</v>
      </c>
    </row>
    <row r="644" spans="1:4">
      <c r="A644">
        <v>660</v>
      </c>
      <c r="B644" t="s">
        <v>5032</v>
      </c>
      <c r="C644" s="1">
        <v>38718</v>
      </c>
      <c r="D644" s="1">
        <v>2958465</v>
      </c>
    </row>
    <row r="645" spans="1:4">
      <c r="A645">
        <v>661</v>
      </c>
      <c r="B645" t="s">
        <v>5033</v>
      </c>
      <c r="C645" s="1">
        <v>38718</v>
      </c>
      <c r="D645" s="1">
        <v>2958465</v>
      </c>
    </row>
    <row r="646" spans="1:4">
      <c r="A646">
        <v>662</v>
      </c>
      <c r="B646" t="s">
        <v>5034</v>
      </c>
      <c r="C646" s="1">
        <v>38718</v>
      </c>
      <c r="D646" s="1">
        <v>2958465</v>
      </c>
    </row>
    <row r="647" spans="1:4">
      <c r="A647">
        <v>663</v>
      </c>
      <c r="B647" t="s">
        <v>5035</v>
      </c>
      <c r="C647" s="1">
        <v>38718</v>
      </c>
      <c r="D647" s="1">
        <v>2958465</v>
      </c>
    </row>
    <row r="648" spans="1:4">
      <c r="A648">
        <v>664</v>
      </c>
      <c r="B648" t="s">
        <v>5036</v>
      </c>
      <c r="C648" s="1">
        <v>38718</v>
      </c>
      <c r="D648" s="1">
        <v>2958465</v>
      </c>
    </row>
    <row r="649" spans="1:4">
      <c r="A649">
        <v>665</v>
      </c>
      <c r="B649" t="s">
        <v>1061</v>
      </c>
      <c r="C649" s="1">
        <v>38718</v>
      </c>
      <c r="D649" s="1">
        <v>2958465</v>
      </c>
    </row>
    <row r="650" spans="1:4">
      <c r="A650">
        <v>666</v>
      </c>
      <c r="B650" t="s">
        <v>5037</v>
      </c>
      <c r="C650" s="1">
        <v>38718</v>
      </c>
      <c r="D650" s="1">
        <v>2958465</v>
      </c>
    </row>
    <row r="651" spans="1:4">
      <c r="A651">
        <v>669</v>
      </c>
      <c r="B651" t="s">
        <v>5038</v>
      </c>
      <c r="C651" s="1">
        <v>38718</v>
      </c>
      <c r="D651" s="1">
        <v>2958465</v>
      </c>
    </row>
    <row r="652" spans="1:4">
      <c r="A652">
        <v>670</v>
      </c>
      <c r="B652" t="s">
        <v>450</v>
      </c>
      <c r="C652" s="1">
        <v>38718</v>
      </c>
      <c r="D652" s="1">
        <v>2958465</v>
      </c>
    </row>
    <row r="653" spans="1:4">
      <c r="A653">
        <v>671</v>
      </c>
      <c r="B653" t="s">
        <v>5039</v>
      </c>
      <c r="C653" s="1">
        <v>38718</v>
      </c>
      <c r="D653" s="1">
        <v>2958465</v>
      </c>
    </row>
    <row r="654" spans="1:4">
      <c r="A654">
        <v>672</v>
      </c>
      <c r="B654" t="s">
        <v>812</v>
      </c>
      <c r="C654" s="1">
        <v>38718</v>
      </c>
      <c r="D654" s="1">
        <v>2958465</v>
      </c>
    </row>
    <row r="655" spans="1:4">
      <c r="A655">
        <v>673</v>
      </c>
      <c r="B655" t="s">
        <v>363</v>
      </c>
      <c r="C655" s="1">
        <v>38718</v>
      </c>
      <c r="D655" s="1">
        <v>2958465</v>
      </c>
    </row>
    <row r="656" spans="1:4">
      <c r="A656">
        <v>675</v>
      </c>
      <c r="B656" t="s">
        <v>858</v>
      </c>
      <c r="C656" s="1">
        <v>38718</v>
      </c>
      <c r="D656" s="1">
        <v>2958465</v>
      </c>
    </row>
    <row r="657" spans="1:4">
      <c r="A657">
        <v>676</v>
      </c>
      <c r="B657" t="s">
        <v>5040</v>
      </c>
      <c r="C657" s="1">
        <v>38718</v>
      </c>
      <c r="D657" s="1">
        <v>2958465</v>
      </c>
    </row>
    <row r="658" spans="1:4">
      <c r="A658">
        <v>678</v>
      </c>
      <c r="B658" t="s">
        <v>5041</v>
      </c>
      <c r="C658" s="1">
        <v>38718</v>
      </c>
      <c r="D658" s="1">
        <v>2958465</v>
      </c>
    </row>
    <row r="659" spans="1:4">
      <c r="A659">
        <v>680</v>
      </c>
      <c r="B659" t="s">
        <v>5042</v>
      </c>
      <c r="C659" s="1">
        <v>38718</v>
      </c>
      <c r="D659" s="1">
        <v>2958465</v>
      </c>
    </row>
    <row r="660" spans="1:4">
      <c r="A660">
        <v>682</v>
      </c>
      <c r="B660" t="s">
        <v>5043</v>
      </c>
      <c r="C660" s="1">
        <v>38718</v>
      </c>
      <c r="D660" s="1">
        <v>2958465</v>
      </c>
    </row>
    <row r="661" spans="1:4">
      <c r="A661">
        <v>683</v>
      </c>
      <c r="B661" t="s">
        <v>5044</v>
      </c>
      <c r="C661" s="1">
        <v>38718</v>
      </c>
      <c r="D661" s="1">
        <v>2958465</v>
      </c>
    </row>
    <row r="662" spans="1:4">
      <c r="A662">
        <v>684</v>
      </c>
      <c r="B662" t="s">
        <v>5045</v>
      </c>
      <c r="C662" s="1">
        <v>38718</v>
      </c>
      <c r="D662" s="1">
        <v>2958465</v>
      </c>
    </row>
    <row r="663" spans="1:4">
      <c r="A663">
        <v>685</v>
      </c>
      <c r="B663" t="s">
        <v>5046</v>
      </c>
      <c r="C663" s="1">
        <v>38718</v>
      </c>
      <c r="D663" s="1">
        <v>2958465</v>
      </c>
    </row>
    <row r="664" spans="1:4">
      <c r="A664">
        <v>686</v>
      </c>
      <c r="B664" t="s">
        <v>5047</v>
      </c>
      <c r="C664" s="1">
        <v>38718</v>
      </c>
      <c r="D664" s="1">
        <v>2958465</v>
      </c>
    </row>
    <row r="665" spans="1:4">
      <c r="A665">
        <v>687</v>
      </c>
      <c r="B665" t="s">
        <v>5048</v>
      </c>
      <c r="C665" s="1">
        <v>38718</v>
      </c>
      <c r="D665" s="1">
        <v>2958465</v>
      </c>
    </row>
    <row r="666" spans="1:4">
      <c r="A666">
        <v>688</v>
      </c>
      <c r="B666" t="s">
        <v>5049</v>
      </c>
      <c r="C666" s="1">
        <v>38718</v>
      </c>
      <c r="D666" s="1">
        <v>2958465</v>
      </c>
    </row>
    <row r="667" spans="1:4">
      <c r="A667">
        <v>689</v>
      </c>
      <c r="B667" t="s">
        <v>5050</v>
      </c>
      <c r="C667" s="1">
        <v>38718</v>
      </c>
      <c r="D667" s="1">
        <v>2958465</v>
      </c>
    </row>
    <row r="668" spans="1:4">
      <c r="A668">
        <v>690</v>
      </c>
      <c r="B668" t="s">
        <v>5051</v>
      </c>
      <c r="C668" s="1">
        <v>38718</v>
      </c>
      <c r="D668" s="1">
        <v>2958465</v>
      </c>
    </row>
    <row r="669" spans="1:4">
      <c r="A669">
        <v>691</v>
      </c>
      <c r="B669" t="s">
        <v>1062</v>
      </c>
      <c r="C669" s="1">
        <v>38718</v>
      </c>
      <c r="D669" s="1">
        <v>2958465</v>
      </c>
    </row>
    <row r="670" spans="1:4">
      <c r="A670">
        <v>692</v>
      </c>
      <c r="B670" t="s">
        <v>5052</v>
      </c>
      <c r="C670" s="1">
        <v>38718</v>
      </c>
      <c r="D670" s="1">
        <v>2958465</v>
      </c>
    </row>
    <row r="671" spans="1:4">
      <c r="A671">
        <v>693</v>
      </c>
      <c r="B671" t="s">
        <v>5053</v>
      </c>
      <c r="C671" s="1">
        <v>38718</v>
      </c>
      <c r="D671" s="1">
        <v>2958465</v>
      </c>
    </row>
    <row r="672" spans="1:4">
      <c r="A672">
        <v>694</v>
      </c>
      <c r="B672" t="s">
        <v>5054</v>
      </c>
      <c r="C672" s="1">
        <v>38718</v>
      </c>
      <c r="D672" s="1">
        <v>2958465</v>
      </c>
    </row>
    <row r="673" spans="1:4">
      <c r="A673">
        <v>695</v>
      </c>
      <c r="B673" t="s">
        <v>5055</v>
      </c>
      <c r="C673" s="1">
        <v>38718</v>
      </c>
      <c r="D673" s="1">
        <v>2958465</v>
      </c>
    </row>
    <row r="674" spans="1:4">
      <c r="A674">
        <v>698</v>
      </c>
      <c r="B674" t="s">
        <v>5056</v>
      </c>
      <c r="C674" s="1">
        <v>38718</v>
      </c>
      <c r="D674" s="1">
        <v>2958465</v>
      </c>
    </row>
    <row r="675" spans="1:4">
      <c r="A675">
        <v>699</v>
      </c>
      <c r="B675" t="s">
        <v>5057</v>
      </c>
      <c r="C675" s="1">
        <v>38718</v>
      </c>
      <c r="D675" s="1">
        <v>2958465</v>
      </c>
    </row>
    <row r="676" spans="1:4">
      <c r="A676">
        <v>700</v>
      </c>
      <c r="B676" t="s">
        <v>5058</v>
      </c>
      <c r="C676" s="1">
        <v>38718</v>
      </c>
      <c r="D676" s="1">
        <v>2958465</v>
      </c>
    </row>
    <row r="677" spans="1:4">
      <c r="A677">
        <v>701</v>
      </c>
      <c r="B677" t="s">
        <v>5059</v>
      </c>
      <c r="C677" s="1">
        <v>38718</v>
      </c>
      <c r="D677" s="1">
        <v>2958465</v>
      </c>
    </row>
    <row r="678" spans="1:4">
      <c r="A678">
        <v>702</v>
      </c>
      <c r="B678" t="s">
        <v>5060</v>
      </c>
      <c r="C678" s="1">
        <v>38718</v>
      </c>
      <c r="D678" s="1">
        <v>2958465</v>
      </c>
    </row>
    <row r="679" spans="1:4">
      <c r="A679">
        <v>703</v>
      </c>
      <c r="B679" t="s">
        <v>1063</v>
      </c>
      <c r="C679" s="1">
        <v>38718</v>
      </c>
      <c r="D679" s="1">
        <v>2958465</v>
      </c>
    </row>
    <row r="680" spans="1:4">
      <c r="A680">
        <v>704</v>
      </c>
      <c r="B680" t="s">
        <v>5061</v>
      </c>
      <c r="C680" s="1">
        <v>38718</v>
      </c>
      <c r="D680" s="1">
        <v>2958465</v>
      </c>
    </row>
    <row r="681" spans="1:4">
      <c r="A681">
        <v>705</v>
      </c>
      <c r="B681" t="s">
        <v>1064</v>
      </c>
      <c r="C681" s="1">
        <v>38718</v>
      </c>
      <c r="D681" s="1">
        <v>2958465</v>
      </c>
    </row>
    <row r="682" spans="1:4">
      <c r="A682">
        <v>707</v>
      </c>
      <c r="B682" t="s">
        <v>5062</v>
      </c>
      <c r="C682" s="1">
        <v>38718</v>
      </c>
      <c r="D682" s="1">
        <v>2958465</v>
      </c>
    </row>
    <row r="683" spans="1:4">
      <c r="A683">
        <v>709</v>
      </c>
      <c r="B683" t="s">
        <v>5063</v>
      </c>
      <c r="C683" s="1">
        <v>38718</v>
      </c>
      <c r="D683" s="1">
        <v>2958465</v>
      </c>
    </row>
    <row r="684" spans="1:4">
      <c r="A684">
        <v>710</v>
      </c>
      <c r="B684" t="s">
        <v>5064</v>
      </c>
      <c r="C684" s="1">
        <v>38718</v>
      </c>
      <c r="D684" s="1">
        <v>2958465</v>
      </c>
    </row>
    <row r="685" spans="1:4">
      <c r="A685">
        <v>711</v>
      </c>
      <c r="B685" t="s">
        <v>5065</v>
      </c>
      <c r="C685" s="1">
        <v>38718</v>
      </c>
      <c r="D685" s="1">
        <v>2958465</v>
      </c>
    </row>
    <row r="686" spans="1:4">
      <c r="A686">
        <v>713</v>
      </c>
      <c r="B686" t="s">
        <v>5066</v>
      </c>
      <c r="C686" s="1">
        <v>38718</v>
      </c>
      <c r="D686" s="1">
        <v>2958465</v>
      </c>
    </row>
    <row r="687" spans="1:4">
      <c r="A687">
        <v>714</v>
      </c>
      <c r="B687" t="s">
        <v>359</v>
      </c>
      <c r="C687" s="1">
        <v>38718</v>
      </c>
      <c r="D687" s="1">
        <v>2958465</v>
      </c>
    </row>
    <row r="688" spans="1:4">
      <c r="A688">
        <v>716</v>
      </c>
      <c r="B688" t="s">
        <v>5067</v>
      </c>
      <c r="C688" s="1">
        <v>38718</v>
      </c>
      <c r="D688" s="1">
        <v>2958465</v>
      </c>
    </row>
    <row r="689" spans="1:4">
      <c r="A689">
        <v>717</v>
      </c>
      <c r="B689" t="s">
        <v>5068</v>
      </c>
      <c r="C689" s="1">
        <v>38718</v>
      </c>
      <c r="D689" s="1">
        <v>2958465</v>
      </c>
    </row>
    <row r="690" spans="1:4">
      <c r="A690">
        <v>718</v>
      </c>
      <c r="B690" t="s">
        <v>5069</v>
      </c>
      <c r="C690" s="1">
        <v>38718</v>
      </c>
      <c r="D690" s="1">
        <v>2958465</v>
      </c>
    </row>
    <row r="691" spans="1:4">
      <c r="A691">
        <v>719</v>
      </c>
      <c r="B691" t="s">
        <v>5070</v>
      </c>
      <c r="C691" s="1">
        <v>38718</v>
      </c>
      <c r="D691" s="1">
        <v>2958465</v>
      </c>
    </row>
    <row r="692" spans="1:4">
      <c r="A692">
        <v>720</v>
      </c>
      <c r="B692" t="s">
        <v>5071</v>
      </c>
      <c r="C692" s="1">
        <v>38718</v>
      </c>
      <c r="D692" s="1">
        <v>2958465</v>
      </c>
    </row>
    <row r="693" spans="1:4">
      <c r="A693">
        <v>721</v>
      </c>
      <c r="B693" t="s">
        <v>1065</v>
      </c>
      <c r="C693" s="1">
        <v>38718</v>
      </c>
      <c r="D693" s="1">
        <v>2958465</v>
      </c>
    </row>
    <row r="694" spans="1:4">
      <c r="A694">
        <v>723</v>
      </c>
      <c r="B694" t="s">
        <v>5072</v>
      </c>
      <c r="C694" s="1">
        <v>38718</v>
      </c>
      <c r="D694" s="1">
        <v>2958465</v>
      </c>
    </row>
    <row r="695" spans="1:4">
      <c r="A695">
        <v>724</v>
      </c>
      <c r="B695" t="s">
        <v>5073</v>
      </c>
      <c r="C695" s="1">
        <v>38718</v>
      </c>
      <c r="D695" s="1">
        <v>2958465</v>
      </c>
    </row>
    <row r="696" spans="1:4">
      <c r="A696">
        <v>725</v>
      </c>
      <c r="B696" t="s">
        <v>5074</v>
      </c>
      <c r="C696" s="1">
        <v>38718</v>
      </c>
      <c r="D696" s="1">
        <v>2958465</v>
      </c>
    </row>
    <row r="697" spans="1:4">
      <c r="A697">
        <v>726</v>
      </c>
      <c r="B697" t="s">
        <v>5075</v>
      </c>
      <c r="C697" s="1">
        <v>38718</v>
      </c>
      <c r="D697" s="1">
        <v>2958465</v>
      </c>
    </row>
    <row r="698" spans="1:4">
      <c r="A698">
        <v>729</v>
      </c>
      <c r="B698" t="s">
        <v>5076</v>
      </c>
      <c r="C698" s="1">
        <v>38718</v>
      </c>
      <c r="D698" s="1">
        <v>2958465</v>
      </c>
    </row>
    <row r="699" spans="1:4">
      <c r="A699">
        <v>730</v>
      </c>
      <c r="B699" t="s">
        <v>5077</v>
      </c>
      <c r="C699" s="1">
        <v>38718</v>
      </c>
      <c r="D699" s="1">
        <v>2958465</v>
      </c>
    </row>
    <row r="700" spans="1:4">
      <c r="A700">
        <v>732</v>
      </c>
      <c r="B700" t="s">
        <v>5078</v>
      </c>
      <c r="C700" s="1">
        <v>38718</v>
      </c>
      <c r="D700" s="1">
        <v>2958465</v>
      </c>
    </row>
    <row r="701" spans="1:4">
      <c r="A701">
        <v>733</v>
      </c>
      <c r="B701" t="s">
        <v>1066</v>
      </c>
      <c r="C701" s="1">
        <v>38718</v>
      </c>
      <c r="D701" s="1">
        <v>2958465</v>
      </c>
    </row>
    <row r="702" spans="1:4">
      <c r="A702">
        <v>734</v>
      </c>
      <c r="B702" t="s">
        <v>5079</v>
      </c>
      <c r="C702" s="1">
        <v>38718</v>
      </c>
      <c r="D702" s="1">
        <v>2958465</v>
      </c>
    </row>
    <row r="703" spans="1:4">
      <c r="A703">
        <v>736</v>
      </c>
      <c r="B703" t="s">
        <v>5080</v>
      </c>
      <c r="C703" s="1">
        <v>38718</v>
      </c>
      <c r="D703" s="1">
        <v>2958465</v>
      </c>
    </row>
    <row r="704" spans="1:4">
      <c r="A704">
        <v>737</v>
      </c>
      <c r="B704" t="s">
        <v>5081</v>
      </c>
      <c r="C704" s="1">
        <v>38718</v>
      </c>
      <c r="D704" s="1">
        <v>2958465</v>
      </c>
    </row>
    <row r="705" spans="1:4">
      <c r="A705">
        <v>738</v>
      </c>
      <c r="B705" t="s">
        <v>5082</v>
      </c>
      <c r="C705" s="1">
        <v>38718</v>
      </c>
      <c r="D705" s="1">
        <v>2958465</v>
      </c>
    </row>
    <row r="706" spans="1:4">
      <c r="A706">
        <v>739</v>
      </c>
      <c r="B706" t="s">
        <v>5083</v>
      </c>
      <c r="C706" s="1">
        <v>38718</v>
      </c>
      <c r="D706" s="1">
        <v>2958465</v>
      </c>
    </row>
    <row r="707" spans="1:4">
      <c r="A707">
        <v>740</v>
      </c>
      <c r="B707" t="s">
        <v>5084</v>
      </c>
      <c r="C707" s="1">
        <v>38718</v>
      </c>
      <c r="D707" s="1">
        <v>2958465</v>
      </c>
    </row>
    <row r="708" spans="1:4">
      <c r="A708">
        <v>741</v>
      </c>
      <c r="B708" t="s">
        <v>5085</v>
      </c>
      <c r="C708" s="1">
        <v>38718</v>
      </c>
      <c r="D708" s="1">
        <v>2958465</v>
      </c>
    </row>
    <row r="709" spans="1:4">
      <c r="A709">
        <v>742</v>
      </c>
      <c r="B709" t="s">
        <v>5086</v>
      </c>
      <c r="C709" s="1">
        <v>38718</v>
      </c>
      <c r="D709" s="1">
        <v>2958465</v>
      </c>
    </row>
    <row r="710" spans="1:4">
      <c r="A710">
        <v>743</v>
      </c>
      <c r="B710" t="s">
        <v>5087</v>
      </c>
      <c r="C710" s="1">
        <v>38718</v>
      </c>
      <c r="D710" s="1">
        <v>2958465</v>
      </c>
    </row>
    <row r="711" spans="1:4">
      <c r="A711">
        <v>744</v>
      </c>
      <c r="B711" t="s">
        <v>5088</v>
      </c>
      <c r="C711" s="1">
        <v>38718</v>
      </c>
      <c r="D711" s="1">
        <v>2958465</v>
      </c>
    </row>
    <row r="712" spans="1:4">
      <c r="A712">
        <v>745</v>
      </c>
      <c r="B712" t="s">
        <v>5089</v>
      </c>
      <c r="C712" s="1">
        <v>38718</v>
      </c>
      <c r="D712" s="1">
        <v>2958465</v>
      </c>
    </row>
    <row r="713" spans="1:4">
      <c r="A713">
        <v>746</v>
      </c>
      <c r="B713" t="s">
        <v>5090</v>
      </c>
      <c r="C713" s="1">
        <v>38718</v>
      </c>
      <c r="D713" s="1">
        <v>2958465</v>
      </c>
    </row>
    <row r="714" spans="1:4">
      <c r="A714">
        <v>747</v>
      </c>
      <c r="B714" t="s">
        <v>5091</v>
      </c>
      <c r="C714" s="1">
        <v>38718</v>
      </c>
      <c r="D714" s="1">
        <v>2958465</v>
      </c>
    </row>
    <row r="715" spans="1:4">
      <c r="A715">
        <v>748</v>
      </c>
      <c r="B715" t="s">
        <v>5092</v>
      </c>
      <c r="C715" s="1">
        <v>38718</v>
      </c>
      <c r="D715" s="1">
        <v>2958465</v>
      </c>
    </row>
    <row r="716" spans="1:4">
      <c r="A716">
        <v>749</v>
      </c>
      <c r="B716" t="s">
        <v>5093</v>
      </c>
      <c r="C716" s="1">
        <v>38718</v>
      </c>
      <c r="D716" s="1">
        <v>2958465</v>
      </c>
    </row>
    <row r="717" spans="1:4">
      <c r="A717">
        <v>750</v>
      </c>
      <c r="B717" t="s">
        <v>5094</v>
      </c>
      <c r="C717" s="1">
        <v>38718</v>
      </c>
      <c r="D717" s="1">
        <v>2958465</v>
      </c>
    </row>
    <row r="718" spans="1:4">
      <c r="A718">
        <v>751</v>
      </c>
      <c r="B718" t="s">
        <v>5095</v>
      </c>
      <c r="C718" s="1">
        <v>38718</v>
      </c>
      <c r="D718" s="1">
        <v>2958465</v>
      </c>
    </row>
    <row r="719" spans="1:4">
      <c r="A719">
        <v>755</v>
      </c>
      <c r="B719" t="s">
        <v>5096</v>
      </c>
      <c r="C719" s="1">
        <v>38718</v>
      </c>
      <c r="D719" s="1">
        <v>2958465</v>
      </c>
    </row>
    <row r="720" spans="1:4">
      <c r="A720">
        <v>757</v>
      </c>
      <c r="B720" t="s">
        <v>5097</v>
      </c>
      <c r="C720" s="1">
        <v>38718</v>
      </c>
      <c r="D720" s="1">
        <v>2958465</v>
      </c>
    </row>
    <row r="721" spans="1:4">
      <c r="A721">
        <v>758</v>
      </c>
      <c r="B721" t="s">
        <v>5098</v>
      </c>
      <c r="C721" s="1">
        <v>38718</v>
      </c>
      <c r="D721" s="1">
        <v>2958465</v>
      </c>
    </row>
    <row r="722" spans="1:4">
      <c r="A722">
        <v>759</v>
      </c>
      <c r="B722" t="s">
        <v>5099</v>
      </c>
      <c r="C722" s="1">
        <v>38718</v>
      </c>
      <c r="D722" s="1">
        <v>2958465</v>
      </c>
    </row>
    <row r="723" spans="1:4">
      <c r="A723">
        <v>760</v>
      </c>
      <c r="B723" t="s">
        <v>5100</v>
      </c>
      <c r="C723" s="1">
        <v>38718</v>
      </c>
      <c r="D723" s="1">
        <v>2958465</v>
      </c>
    </row>
    <row r="724" spans="1:4">
      <c r="A724">
        <v>762</v>
      </c>
      <c r="B724" t="s">
        <v>5101</v>
      </c>
      <c r="C724" s="1">
        <v>38718</v>
      </c>
      <c r="D724" s="1">
        <v>2958465</v>
      </c>
    </row>
    <row r="725" spans="1:4">
      <c r="A725">
        <v>763</v>
      </c>
      <c r="B725" t="s">
        <v>5102</v>
      </c>
      <c r="C725" s="1">
        <v>38718</v>
      </c>
      <c r="D725" s="1">
        <v>2958465</v>
      </c>
    </row>
    <row r="726" spans="1:4">
      <c r="A726">
        <v>765</v>
      </c>
      <c r="B726" t="s">
        <v>5103</v>
      </c>
      <c r="C726" s="1">
        <v>38718</v>
      </c>
      <c r="D726" s="1">
        <v>2958465</v>
      </c>
    </row>
    <row r="727" spans="1:4">
      <c r="A727">
        <v>766</v>
      </c>
      <c r="B727" t="s">
        <v>5104</v>
      </c>
      <c r="C727" s="1">
        <v>38718</v>
      </c>
      <c r="D727" s="1">
        <v>2958465</v>
      </c>
    </row>
    <row r="728" spans="1:4">
      <c r="A728">
        <v>767</v>
      </c>
      <c r="B728" t="s">
        <v>5105</v>
      </c>
      <c r="C728" s="1">
        <v>38718</v>
      </c>
      <c r="D728" s="1">
        <v>2958465</v>
      </c>
    </row>
    <row r="729" spans="1:4">
      <c r="A729">
        <v>768</v>
      </c>
      <c r="B729" t="s">
        <v>5106</v>
      </c>
      <c r="C729" s="1">
        <v>38718</v>
      </c>
      <c r="D729" s="1">
        <v>2958465</v>
      </c>
    </row>
    <row r="730" spans="1:4">
      <c r="A730">
        <v>769</v>
      </c>
      <c r="B730" t="s">
        <v>5107</v>
      </c>
      <c r="C730" s="1">
        <v>38718</v>
      </c>
      <c r="D730" s="1">
        <v>2958465</v>
      </c>
    </row>
    <row r="731" spans="1:4">
      <c r="A731">
        <v>770</v>
      </c>
      <c r="B731" t="s">
        <v>5108</v>
      </c>
      <c r="C731" s="1">
        <v>38718</v>
      </c>
      <c r="D731" s="1">
        <v>2958465</v>
      </c>
    </row>
    <row r="732" spans="1:4">
      <c r="A732">
        <v>772</v>
      </c>
      <c r="B732" t="s">
        <v>5109</v>
      </c>
      <c r="C732" s="1">
        <v>38718</v>
      </c>
      <c r="D732" s="1">
        <v>2958465</v>
      </c>
    </row>
    <row r="733" spans="1:4">
      <c r="A733">
        <v>773</v>
      </c>
      <c r="B733" t="s">
        <v>5110</v>
      </c>
      <c r="C733" s="1">
        <v>38718</v>
      </c>
      <c r="D733" s="1">
        <v>2958465</v>
      </c>
    </row>
    <row r="734" spans="1:4">
      <c r="A734">
        <v>774</v>
      </c>
      <c r="B734" t="s">
        <v>5111</v>
      </c>
      <c r="C734" s="1">
        <v>38718</v>
      </c>
      <c r="D734" s="1">
        <v>2958465</v>
      </c>
    </row>
    <row r="735" spans="1:4">
      <c r="A735">
        <v>775</v>
      </c>
      <c r="B735" t="s">
        <v>5112</v>
      </c>
      <c r="C735" s="1">
        <v>38718</v>
      </c>
      <c r="D735" s="1">
        <v>2958465</v>
      </c>
    </row>
    <row r="736" spans="1:4">
      <c r="A736">
        <v>776</v>
      </c>
      <c r="B736" t="s">
        <v>5113</v>
      </c>
      <c r="C736" s="1">
        <v>38718</v>
      </c>
      <c r="D736" s="1">
        <v>2958465</v>
      </c>
    </row>
    <row r="737" spans="1:4">
      <c r="A737">
        <v>777</v>
      </c>
      <c r="B737" t="s">
        <v>5114</v>
      </c>
      <c r="C737" s="1">
        <v>38718</v>
      </c>
      <c r="D737" s="1">
        <v>2958465</v>
      </c>
    </row>
    <row r="738" spans="1:4">
      <c r="A738">
        <v>778</v>
      </c>
      <c r="B738" t="s">
        <v>792</v>
      </c>
      <c r="C738" s="1">
        <v>38718</v>
      </c>
      <c r="D738" s="1">
        <v>2958465</v>
      </c>
    </row>
    <row r="739" spans="1:4">
      <c r="A739">
        <v>779</v>
      </c>
      <c r="B739" t="s">
        <v>5115</v>
      </c>
      <c r="C739" s="1">
        <v>38718</v>
      </c>
      <c r="D739" s="1">
        <v>2958465</v>
      </c>
    </row>
    <row r="740" spans="1:4">
      <c r="A740">
        <v>780</v>
      </c>
      <c r="B740" t="s">
        <v>5116</v>
      </c>
      <c r="C740" s="1">
        <v>38718</v>
      </c>
      <c r="D740" s="1">
        <v>2958465</v>
      </c>
    </row>
    <row r="741" spans="1:4">
      <c r="A741">
        <v>781</v>
      </c>
      <c r="B741" t="s">
        <v>5117</v>
      </c>
      <c r="C741" s="1">
        <v>38718</v>
      </c>
      <c r="D741" s="1">
        <v>2958465</v>
      </c>
    </row>
    <row r="742" spans="1:4">
      <c r="A742">
        <v>782</v>
      </c>
      <c r="B742" t="s">
        <v>5118</v>
      </c>
      <c r="C742" s="1">
        <v>38718</v>
      </c>
      <c r="D742" s="1">
        <v>2958465</v>
      </c>
    </row>
    <row r="743" spans="1:4">
      <c r="A743">
        <v>783</v>
      </c>
      <c r="B743" t="s">
        <v>5119</v>
      </c>
      <c r="C743" s="1">
        <v>38718</v>
      </c>
      <c r="D743" s="1">
        <v>2958465</v>
      </c>
    </row>
    <row r="744" spans="1:4">
      <c r="A744">
        <v>784</v>
      </c>
      <c r="B744" t="s">
        <v>5120</v>
      </c>
      <c r="C744" s="1">
        <v>38718</v>
      </c>
      <c r="D744" s="1">
        <v>2958465</v>
      </c>
    </row>
    <row r="745" spans="1:4">
      <c r="A745">
        <v>785</v>
      </c>
      <c r="B745" t="s">
        <v>5121</v>
      </c>
      <c r="C745" s="1">
        <v>38718</v>
      </c>
      <c r="D745" s="1">
        <v>2958465</v>
      </c>
    </row>
    <row r="746" spans="1:4">
      <c r="A746">
        <v>786</v>
      </c>
      <c r="B746" t="s">
        <v>5122</v>
      </c>
      <c r="C746" s="1">
        <v>38718</v>
      </c>
      <c r="D746" s="1">
        <v>2958465</v>
      </c>
    </row>
    <row r="747" spans="1:4">
      <c r="A747">
        <v>788</v>
      </c>
      <c r="B747" t="s">
        <v>5123</v>
      </c>
      <c r="C747" s="1">
        <v>38718</v>
      </c>
      <c r="D747" s="1">
        <v>2958465</v>
      </c>
    </row>
    <row r="748" spans="1:4">
      <c r="A748">
        <v>789</v>
      </c>
      <c r="B748" t="s">
        <v>1067</v>
      </c>
      <c r="C748" s="1">
        <v>38718</v>
      </c>
      <c r="D748" s="1">
        <v>2958465</v>
      </c>
    </row>
    <row r="749" spans="1:4">
      <c r="A749">
        <v>790</v>
      </c>
      <c r="B749" t="s">
        <v>5124</v>
      </c>
      <c r="C749" s="1">
        <v>38718</v>
      </c>
      <c r="D749" s="1">
        <v>2958465</v>
      </c>
    </row>
    <row r="750" spans="1:4">
      <c r="A750">
        <v>791</v>
      </c>
      <c r="B750" t="s">
        <v>5125</v>
      </c>
      <c r="C750" s="1">
        <v>38718</v>
      </c>
      <c r="D750" s="1">
        <v>2958465</v>
      </c>
    </row>
    <row r="751" spans="1:4">
      <c r="A751">
        <v>792</v>
      </c>
      <c r="B751" t="s">
        <v>5126</v>
      </c>
      <c r="C751" s="1">
        <v>38718</v>
      </c>
      <c r="D751" s="1">
        <v>2958465</v>
      </c>
    </row>
    <row r="752" spans="1:4">
      <c r="A752">
        <v>793</v>
      </c>
      <c r="B752" t="s">
        <v>5127</v>
      </c>
      <c r="C752" s="1">
        <v>38718</v>
      </c>
      <c r="D752" s="1">
        <v>2958465</v>
      </c>
    </row>
    <row r="753" spans="1:4">
      <c r="A753">
        <v>794</v>
      </c>
      <c r="B753" t="s">
        <v>5128</v>
      </c>
      <c r="C753" s="1">
        <v>38718</v>
      </c>
      <c r="D753" s="1">
        <v>2958465</v>
      </c>
    </row>
    <row r="754" spans="1:4">
      <c r="A754">
        <v>795</v>
      </c>
      <c r="B754" t="s">
        <v>5129</v>
      </c>
      <c r="C754" s="1">
        <v>38718</v>
      </c>
      <c r="D754" s="1">
        <v>2958465</v>
      </c>
    </row>
    <row r="755" spans="1:4">
      <c r="A755">
        <v>796</v>
      </c>
      <c r="B755" t="s">
        <v>5130</v>
      </c>
      <c r="C755" s="1">
        <v>38718</v>
      </c>
      <c r="D755" s="1">
        <v>2958465</v>
      </c>
    </row>
    <row r="756" spans="1:4">
      <c r="A756">
        <v>797</v>
      </c>
      <c r="B756" t="s">
        <v>5131</v>
      </c>
      <c r="C756" s="1">
        <v>38718</v>
      </c>
      <c r="D756" s="1">
        <v>2958465</v>
      </c>
    </row>
    <row r="757" spans="1:4">
      <c r="A757">
        <v>798</v>
      </c>
      <c r="B757" t="s">
        <v>1068</v>
      </c>
      <c r="C757" s="1">
        <v>38718</v>
      </c>
      <c r="D757" s="1">
        <v>2958465</v>
      </c>
    </row>
    <row r="758" spans="1:4">
      <c r="A758">
        <v>799</v>
      </c>
      <c r="B758" t="s">
        <v>5132</v>
      </c>
      <c r="C758" s="1">
        <v>38718</v>
      </c>
      <c r="D758" s="1">
        <v>2958465</v>
      </c>
    </row>
    <row r="759" spans="1:4">
      <c r="A759">
        <v>800</v>
      </c>
      <c r="B759" t="s">
        <v>5133</v>
      </c>
      <c r="C759" s="1">
        <v>38718</v>
      </c>
      <c r="D759" s="1">
        <v>2958465</v>
      </c>
    </row>
    <row r="760" spans="1:4">
      <c r="A760">
        <v>801</v>
      </c>
      <c r="B760" t="s">
        <v>5134</v>
      </c>
      <c r="C760" s="1">
        <v>38718</v>
      </c>
      <c r="D760" s="1">
        <v>2958465</v>
      </c>
    </row>
    <row r="761" spans="1:4">
      <c r="A761">
        <v>802</v>
      </c>
      <c r="B761" t="s">
        <v>1069</v>
      </c>
      <c r="C761" s="1">
        <v>38718</v>
      </c>
      <c r="D761" s="1">
        <v>2958465</v>
      </c>
    </row>
    <row r="762" spans="1:4">
      <c r="A762">
        <v>803</v>
      </c>
      <c r="B762" t="s">
        <v>5135</v>
      </c>
      <c r="C762" s="1">
        <v>38718</v>
      </c>
      <c r="D762" s="1">
        <v>2958465</v>
      </c>
    </row>
    <row r="763" spans="1:4">
      <c r="A763">
        <v>804</v>
      </c>
      <c r="B763" t="s">
        <v>5136</v>
      </c>
      <c r="C763" s="1">
        <v>38718</v>
      </c>
      <c r="D763" s="1">
        <v>2958465</v>
      </c>
    </row>
    <row r="764" spans="1:4">
      <c r="A764">
        <v>805</v>
      </c>
      <c r="B764" t="s">
        <v>287</v>
      </c>
      <c r="C764" s="1">
        <v>38718</v>
      </c>
      <c r="D764" s="1">
        <v>2958465</v>
      </c>
    </row>
    <row r="765" spans="1:4">
      <c r="A765">
        <v>807</v>
      </c>
      <c r="B765" t="s">
        <v>5137</v>
      </c>
      <c r="C765" s="1">
        <v>38718</v>
      </c>
      <c r="D765" s="1">
        <v>2958465</v>
      </c>
    </row>
    <row r="766" spans="1:4">
      <c r="A766">
        <v>808</v>
      </c>
      <c r="B766" t="s">
        <v>5138</v>
      </c>
      <c r="C766" s="1">
        <v>38718</v>
      </c>
      <c r="D766" s="1">
        <v>2958465</v>
      </c>
    </row>
    <row r="767" spans="1:4">
      <c r="A767">
        <v>809</v>
      </c>
      <c r="B767" t="s">
        <v>5139</v>
      </c>
      <c r="C767" s="1">
        <v>38718</v>
      </c>
      <c r="D767" s="1">
        <v>2958465</v>
      </c>
    </row>
    <row r="768" spans="1:4">
      <c r="A768">
        <v>810</v>
      </c>
      <c r="B768" t="s">
        <v>5140</v>
      </c>
      <c r="C768" s="1">
        <v>38718</v>
      </c>
      <c r="D768" s="1">
        <v>2958465</v>
      </c>
    </row>
    <row r="769" spans="1:4">
      <c r="A769">
        <v>811</v>
      </c>
      <c r="B769" t="s">
        <v>5141</v>
      </c>
      <c r="C769" s="1">
        <v>38718</v>
      </c>
      <c r="D769" s="1">
        <v>2958465</v>
      </c>
    </row>
    <row r="770" spans="1:4">
      <c r="A770">
        <v>813</v>
      </c>
      <c r="B770" t="s">
        <v>5142</v>
      </c>
      <c r="C770" s="1">
        <v>38718</v>
      </c>
      <c r="D770" s="1">
        <v>2958465</v>
      </c>
    </row>
    <row r="771" spans="1:4">
      <c r="A771">
        <v>814</v>
      </c>
      <c r="B771" t="s">
        <v>5143</v>
      </c>
      <c r="C771" s="1">
        <v>38718</v>
      </c>
      <c r="D771" s="1">
        <v>2958465</v>
      </c>
    </row>
    <row r="772" spans="1:4">
      <c r="A772">
        <v>817</v>
      </c>
      <c r="B772" t="s">
        <v>5144</v>
      </c>
      <c r="C772" s="1">
        <v>38718</v>
      </c>
      <c r="D772" s="1">
        <v>2958465</v>
      </c>
    </row>
    <row r="773" spans="1:4">
      <c r="A773">
        <v>818</v>
      </c>
      <c r="B773" t="s">
        <v>5145</v>
      </c>
      <c r="C773" s="1">
        <v>38718</v>
      </c>
      <c r="D773" s="1">
        <v>2958465</v>
      </c>
    </row>
    <row r="774" spans="1:4">
      <c r="A774">
        <v>819</v>
      </c>
      <c r="B774" t="s">
        <v>666</v>
      </c>
      <c r="C774" s="1">
        <v>38718</v>
      </c>
      <c r="D774" s="1">
        <v>2958465</v>
      </c>
    </row>
    <row r="775" spans="1:4">
      <c r="A775">
        <v>820</v>
      </c>
      <c r="B775" t="s">
        <v>5146</v>
      </c>
      <c r="C775" s="1">
        <v>38718</v>
      </c>
      <c r="D775" s="1">
        <v>2958465</v>
      </c>
    </row>
    <row r="776" spans="1:4">
      <c r="A776">
        <v>821</v>
      </c>
      <c r="B776" t="s">
        <v>5147</v>
      </c>
      <c r="C776" s="1">
        <v>38718</v>
      </c>
      <c r="D776" s="1">
        <v>2958465</v>
      </c>
    </row>
    <row r="777" spans="1:4">
      <c r="A777">
        <v>823</v>
      </c>
      <c r="B777" t="s">
        <v>5148</v>
      </c>
      <c r="C777" s="1">
        <v>38718</v>
      </c>
      <c r="D777" s="1">
        <v>2958465</v>
      </c>
    </row>
    <row r="778" spans="1:4">
      <c r="A778">
        <v>824</v>
      </c>
      <c r="B778" t="s">
        <v>1070</v>
      </c>
      <c r="C778" s="1">
        <v>38718</v>
      </c>
      <c r="D778" s="1">
        <v>2958465</v>
      </c>
    </row>
    <row r="779" spans="1:4">
      <c r="A779">
        <v>825</v>
      </c>
      <c r="B779" t="s">
        <v>5149</v>
      </c>
      <c r="C779" s="1">
        <v>38718</v>
      </c>
      <c r="D779" s="1">
        <v>2958465</v>
      </c>
    </row>
    <row r="780" spans="1:4">
      <c r="A780">
        <v>826</v>
      </c>
      <c r="B780" t="s">
        <v>5150</v>
      </c>
      <c r="C780" s="1">
        <v>38718</v>
      </c>
      <c r="D780" s="1">
        <v>2958465</v>
      </c>
    </row>
    <row r="781" spans="1:4">
      <c r="A781">
        <v>827</v>
      </c>
      <c r="B781" t="s">
        <v>5151</v>
      </c>
      <c r="C781" s="1">
        <v>38718</v>
      </c>
      <c r="D781" s="1">
        <v>2958465</v>
      </c>
    </row>
    <row r="782" spans="1:4">
      <c r="A782">
        <v>828</v>
      </c>
      <c r="B782" t="s">
        <v>5152</v>
      </c>
      <c r="C782" s="1">
        <v>38718</v>
      </c>
      <c r="D782" s="1">
        <v>2958465</v>
      </c>
    </row>
    <row r="783" spans="1:4">
      <c r="A783">
        <v>829</v>
      </c>
      <c r="B783" t="s">
        <v>5153</v>
      </c>
      <c r="C783" s="1">
        <v>38718</v>
      </c>
      <c r="D783" s="1">
        <v>2958465</v>
      </c>
    </row>
    <row r="784" spans="1:4">
      <c r="A784">
        <v>830</v>
      </c>
      <c r="B784" t="s">
        <v>1071</v>
      </c>
      <c r="C784" s="1">
        <v>38718</v>
      </c>
      <c r="D784" s="1">
        <v>2958465</v>
      </c>
    </row>
    <row r="785" spans="1:4">
      <c r="A785">
        <v>831</v>
      </c>
      <c r="B785" t="s">
        <v>5154</v>
      </c>
      <c r="C785" s="1">
        <v>38718</v>
      </c>
      <c r="D785" s="1">
        <v>2958465</v>
      </c>
    </row>
    <row r="786" spans="1:4">
      <c r="A786">
        <v>832</v>
      </c>
      <c r="B786" t="s">
        <v>5155</v>
      </c>
      <c r="C786" s="1">
        <v>38718</v>
      </c>
      <c r="D786" s="1">
        <v>2958465</v>
      </c>
    </row>
    <row r="787" spans="1:4">
      <c r="A787">
        <v>833</v>
      </c>
      <c r="B787" t="s">
        <v>1072</v>
      </c>
      <c r="C787" s="1">
        <v>38718</v>
      </c>
      <c r="D787" s="1">
        <v>2958465</v>
      </c>
    </row>
    <row r="788" spans="1:4">
      <c r="A788">
        <v>834</v>
      </c>
      <c r="B788" t="s">
        <v>5156</v>
      </c>
      <c r="C788" s="1">
        <v>38718</v>
      </c>
      <c r="D788" s="1">
        <v>2958465</v>
      </c>
    </row>
    <row r="789" spans="1:4">
      <c r="A789">
        <v>835</v>
      </c>
      <c r="B789" t="s">
        <v>5157</v>
      </c>
      <c r="C789" s="1">
        <v>38718</v>
      </c>
      <c r="D789" s="1">
        <v>2958465</v>
      </c>
    </row>
    <row r="790" spans="1:4">
      <c r="A790">
        <v>837</v>
      </c>
      <c r="B790" t="s">
        <v>449</v>
      </c>
      <c r="C790" s="1">
        <v>38718</v>
      </c>
      <c r="D790" s="1">
        <v>2958465</v>
      </c>
    </row>
    <row r="791" spans="1:4">
      <c r="A791">
        <v>838</v>
      </c>
      <c r="B791" t="s">
        <v>5158</v>
      </c>
      <c r="C791" s="1">
        <v>38718</v>
      </c>
      <c r="D791" s="1">
        <v>2958465</v>
      </c>
    </row>
    <row r="792" spans="1:4">
      <c r="A792">
        <v>839</v>
      </c>
      <c r="B792" t="s">
        <v>1073</v>
      </c>
      <c r="C792" s="1">
        <v>38718</v>
      </c>
      <c r="D792" s="1">
        <v>2958465</v>
      </c>
    </row>
    <row r="793" spans="1:4">
      <c r="A793">
        <v>840</v>
      </c>
      <c r="B793" t="s">
        <v>5159</v>
      </c>
      <c r="C793" s="1">
        <v>38718</v>
      </c>
      <c r="D793" s="1">
        <v>2958465</v>
      </c>
    </row>
    <row r="794" spans="1:4">
      <c r="A794">
        <v>841</v>
      </c>
      <c r="B794" t="s">
        <v>5160</v>
      </c>
      <c r="C794" s="1">
        <v>38718</v>
      </c>
      <c r="D794" s="1">
        <v>2958465</v>
      </c>
    </row>
    <row r="795" spans="1:4">
      <c r="A795">
        <v>842</v>
      </c>
      <c r="B795" t="s">
        <v>5161</v>
      </c>
      <c r="C795" s="1">
        <v>38718</v>
      </c>
      <c r="D795" s="1">
        <v>2958465</v>
      </c>
    </row>
    <row r="796" spans="1:4">
      <c r="A796">
        <v>843</v>
      </c>
      <c r="B796" t="s">
        <v>5162</v>
      </c>
      <c r="C796" s="1">
        <v>38718</v>
      </c>
      <c r="D796" s="1">
        <v>2958465</v>
      </c>
    </row>
    <row r="797" spans="1:4">
      <c r="A797">
        <v>844</v>
      </c>
      <c r="B797" t="s">
        <v>5163</v>
      </c>
      <c r="C797" s="1">
        <v>38718</v>
      </c>
      <c r="D797" s="1">
        <v>2958465</v>
      </c>
    </row>
    <row r="798" spans="1:4">
      <c r="A798">
        <v>845</v>
      </c>
      <c r="B798" t="s">
        <v>1074</v>
      </c>
      <c r="C798" s="1">
        <v>38718</v>
      </c>
      <c r="D798" s="1">
        <v>2958465</v>
      </c>
    </row>
    <row r="799" spans="1:4">
      <c r="A799">
        <v>846</v>
      </c>
      <c r="B799" t="s">
        <v>5164</v>
      </c>
      <c r="C799" s="1">
        <v>38718</v>
      </c>
      <c r="D799" s="1">
        <v>2958465</v>
      </c>
    </row>
    <row r="800" spans="1:4">
      <c r="A800">
        <v>847</v>
      </c>
      <c r="B800" t="s">
        <v>5165</v>
      </c>
      <c r="C800" s="1">
        <v>38718</v>
      </c>
      <c r="D800" s="1">
        <v>2958465</v>
      </c>
    </row>
    <row r="801" spans="1:4">
      <c r="A801">
        <v>848</v>
      </c>
      <c r="B801" t="s">
        <v>5166</v>
      </c>
      <c r="C801" s="1">
        <v>38718</v>
      </c>
      <c r="D801" s="1">
        <v>2958465</v>
      </c>
    </row>
    <row r="802" spans="1:4">
      <c r="A802">
        <v>849</v>
      </c>
      <c r="B802" t="s">
        <v>5167</v>
      </c>
      <c r="C802" s="1">
        <v>38718</v>
      </c>
      <c r="D802" s="1">
        <v>2958465</v>
      </c>
    </row>
    <row r="803" spans="1:4">
      <c r="A803">
        <v>851</v>
      </c>
      <c r="B803" t="s">
        <v>680</v>
      </c>
      <c r="C803" s="1">
        <v>38718</v>
      </c>
      <c r="D803" s="1">
        <v>2958465</v>
      </c>
    </row>
    <row r="804" spans="1:4">
      <c r="A804">
        <v>852</v>
      </c>
      <c r="B804" t="s">
        <v>5168</v>
      </c>
      <c r="C804" s="1">
        <v>38718</v>
      </c>
      <c r="D804" s="1">
        <v>2958465</v>
      </c>
    </row>
    <row r="805" spans="1:4">
      <c r="A805">
        <v>855</v>
      </c>
      <c r="B805" t="s">
        <v>5169</v>
      </c>
      <c r="C805" s="1">
        <v>38718</v>
      </c>
      <c r="D805" s="1">
        <v>2958465</v>
      </c>
    </row>
    <row r="806" spans="1:4">
      <c r="A806">
        <v>856</v>
      </c>
      <c r="B806" t="s">
        <v>5170</v>
      </c>
      <c r="C806" s="1">
        <v>38718</v>
      </c>
      <c r="D806" s="1">
        <v>2958465</v>
      </c>
    </row>
    <row r="807" spans="1:4">
      <c r="A807">
        <v>857</v>
      </c>
      <c r="B807" t="s">
        <v>5171</v>
      </c>
      <c r="C807" s="1">
        <v>38718</v>
      </c>
      <c r="D807" s="1">
        <v>2958465</v>
      </c>
    </row>
    <row r="808" spans="1:4">
      <c r="A808">
        <v>858</v>
      </c>
      <c r="B808" t="s">
        <v>5172</v>
      </c>
      <c r="C808" s="1">
        <v>38718</v>
      </c>
      <c r="D808" s="1">
        <v>2958465</v>
      </c>
    </row>
    <row r="809" spans="1:4">
      <c r="A809">
        <v>861</v>
      </c>
      <c r="B809" t="s">
        <v>5173</v>
      </c>
      <c r="C809" s="1">
        <v>38718</v>
      </c>
      <c r="D809" s="1">
        <v>2958465</v>
      </c>
    </row>
    <row r="810" spans="1:4">
      <c r="A810">
        <v>862</v>
      </c>
      <c r="B810" t="s">
        <v>5174</v>
      </c>
      <c r="C810" s="1">
        <v>38718</v>
      </c>
      <c r="D810" s="1">
        <v>2958465</v>
      </c>
    </row>
    <row r="811" spans="1:4">
      <c r="A811">
        <v>863</v>
      </c>
      <c r="B811" t="s">
        <v>5175</v>
      </c>
      <c r="C811" s="1">
        <v>38718</v>
      </c>
      <c r="D811" s="1">
        <v>2958465</v>
      </c>
    </row>
    <row r="812" spans="1:4">
      <c r="A812">
        <v>864</v>
      </c>
      <c r="B812" t="s">
        <v>5176</v>
      </c>
      <c r="C812" s="1">
        <v>38718</v>
      </c>
      <c r="D812" s="1">
        <v>2958465</v>
      </c>
    </row>
    <row r="813" spans="1:4">
      <c r="A813">
        <v>866</v>
      </c>
      <c r="B813" t="s">
        <v>5177</v>
      </c>
      <c r="C813" s="1">
        <v>38718</v>
      </c>
      <c r="D813" s="1">
        <v>2958465</v>
      </c>
    </row>
    <row r="814" spans="1:4">
      <c r="A814">
        <v>867</v>
      </c>
      <c r="B814" t="s">
        <v>5178</v>
      </c>
      <c r="C814" s="1">
        <v>38718</v>
      </c>
      <c r="D814" s="1">
        <v>2958465</v>
      </c>
    </row>
    <row r="815" spans="1:4">
      <c r="A815">
        <v>868</v>
      </c>
      <c r="B815" t="s">
        <v>5179</v>
      </c>
      <c r="C815" s="1">
        <v>38718</v>
      </c>
      <c r="D815" s="1">
        <v>2958465</v>
      </c>
    </row>
    <row r="816" spans="1:4">
      <c r="A816">
        <v>869</v>
      </c>
      <c r="B816" t="s">
        <v>5180</v>
      </c>
      <c r="C816" s="1">
        <v>38718</v>
      </c>
      <c r="D816" s="1">
        <v>2958465</v>
      </c>
    </row>
    <row r="817" spans="1:4">
      <c r="A817">
        <v>870</v>
      </c>
      <c r="B817" t="s">
        <v>5181</v>
      </c>
      <c r="C817" s="1">
        <v>38718</v>
      </c>
      <c r="D817" s="1">
        <v>2958465</v>
      </c>
    </row>
    <row r="818" spans="1:4">
      <c r="A818">
        <v>871</v>
      </c>
      <c r="B818" t="s">
        <v>5182</v>
      </c>
      <c r="C818" s="1">
        <v>38718</v>
      </c>
      <c r="D818" s="1">
        <v>2958465</v>
      </c>
    </row>
    <row r="819" spans="1:4">
      <c r="A819">
        <v>872</v>
      </c>
      <c r="B819" t="s">
        <v>5183</v>
      </c>
      <c r="C819" s="1">
        <v>38718</v>
      </c>
      <c r="D819" s="1">
        <v>2958465</v>
      </c>
    </row>
    <row r="820" spans="1:4">
      <c r="A820">
        <v>873</v>
      </c>
      <c r="B820" t="s">
        <v>5184</v>
      </c>
      <c r="C820" s="1">
        <v>38718</v>
      </c>
      <c r="D820" s="1">
        <v>2958465</v>
      </c>
    </row>
    <row r="821" spans="1:4">
      <c r="A821">
        <v>874</v>
      </c>
      <c r="B821" t="s">
        <v>1075</v>
      </c>
      <c r="C821" s="1">
        <v>38718</v>
      </c>
      <c r="D821" s="1">
        <v>2958465</v>
      </c>
    </row>
    <row r="822" spans="1:4">
      <c r="A822">
        <v>876</v>
      </c>
      <c r="B822" t="s">
        <v>5185</v>
      </c>
      <c r="C822" s="1">
        <v>38718</v>
      </c>
      <c r="D822" s="1">
        <v>2958465</v>
      </c>
    </row>
    <row r="823" spans="1:4">
      <c r="A823">
        <v>877</v>
      </c>
      <c r="B823" t="s">
        <v>1076</v>
      </c>
      <c r="C823" s="1">
        <v>38718</v>
      </c>
      <c r="D823" s="1">
        <v>2958465</v>
      </c>
    </row>
    <row r="824" spans="1:4">
      <c r="A824">
        <v>878</v>
      </c>
      <c r="B824" t="s">
        <v>1077</v>
      </c>
      <c r="C824" s="1">
        <v>38718</v>
      </c>
      <c r="D824" s="1">
        <v>2958465</v>
      </c>
    </row>
    <row r="825" spans="1:4">
      <c r="A825">
        <v>879</v>
      </c>
      <c r="B825" t="s">
        <v>5186</v>
      </c>
      <c r="C825" s="1">
        <v>38718</v>
      </c>
      <c r="D825" s="1">
        <v>2958465</v>
      </c>
    </row>
    <row r="826" spans="1:4">
      <c r="A826">
        <v>880</v>
      </c>
      <c r="B826" t="s">
        <v>5187</v>
      </c>
      <c r="C826" s="1">
        <v>38718</v>
      </c>
      <c r="D826" s="1">
        <v>2958465</v>
      </c>
    </row>
    <row r="827" spans="1:4">
      <c r="A827">
        <v>881</v>
      </c>
      <c r="B827" t="s">
        <v>5188</v>
      </c>
      <c r="C827" s="1">
        <v>38718</v>
      </c>
      <c r="D827" s="1">
        <v>2958465</v>
      </c>
    </row>
    <row r="828" spans="1:4">
      <c r="A828">
        <v>882</v>
      </c>
      <c r="B828" t="s">
        <v>5189</v>
      </c>
      <c r="C828" s="1">
        <v>38718</v>
      </c>
      <c r="D828" s="1">
        <v>2958465</v>
      </c>
    </row>
    <row r="829" spans="1:4">
      <c r="A829">
        <v>883</v>
      </c>
      <c r="B829" t="s">
        <v>5190</v>
      </c>
      <c r="C829" s="1">
        <v>38718</v>
      </c>
      <c r="D829" s="1">
        <v>2958465</v>
      </c>
    </row>
    <row r="830" spans="1:4">
      <c r="A830">
        <v>884</v>
      </c>
      <c r="B830" t="s">
        <v>5191</v>
      </c>
      <c r="C830" s="1">
        <v>38718</v>
      </c>
      <c r="D830" s="1">
        <v>2958465</v>
      </c>
    </row>
    <row r="831" spans="1:4">
      <c r="A831">
        <v>885</v>
      </c>
      <c r="B831" t="s">
        <v>5192</v>
      </c>
      <c r="C831" s="1">
        <v>38718</v>
      </c>
      <c r="D831" s="1">
        <v>2958465</v>
      </c>
    </row>
    <row r="832" spans="1:4">
      <c r="A832">
        <v>886</v>
      </c>
      <c r="B832" t="s">
        <v>5193</v>
      </c>
      <c r="C832" s="1">
        <v>38718</v>
      </c>
      <c r="D832" s="1">
        <v>2958465</v>
      </c>
    </row>
    <row r="833" spans="1:4">
      <c r="A833">
        <v>887</v>
      </c>
      <c r="B833" t="s">
        <v>5194</v>
      </c>
      <c r="C833" s="1">
        <v>38718</v>
      </c>
      <c r="D833" s="1">
        <v>2958465</v>
      </c>
    </row>
    <row r="834" spans="1:4">
      <c r="A834">
        <v>888</v>
      </c>
      <c r="B834" t="s">
        <v>1078</v>
      </c>
      <c r="C834" s="1">
        <v>38718</v>
      </c>
      <c r="D834" s="1">
        <v>2958465</v>
      </c>
    </row>
    <row r="835" spans="1:4">
      <c r="A835">
        <v>889</v>
      </c>
      <c r="B835" t="s">
        <v>5195</v>
      </c>
      <c r="C835" s="1">
        <v>38718</v>
      </c>
      <c r="D835" s="1">
        <v>2958465</v>
      </c>
    </row>
    <row r="836" spans="1:4">
      <c r="A836">
        <v>890</v>
      </c>
      <c r="B836" t="s">
        <v>5196</v>
      </c>
      <c r="C836" s="1">
        <v>38718</v>
      </c>
      <c r="D836" s="1">
        <v>2958465</v>
      </c>
    </row>
    <row r="837" spans="1:4">
      <c r="A837">
        <v>891</v>
      </c>
      <c r="B837" t="s">
        <v>5197</v>
      </c>
      <c r="C837" s="1">
        <v>38718</v>
      </c>
      <c r="D837" s="1">
        <v>2958465</v>
      </c>
    </row>
    <row r="838" spans="1:4">
      <c r="A838">
        <v>892</v>
      </c>
      <c r="B838" t="s">
        <v>5198</v>
      </c>
      <c r="C838" s="1">
        <v>38718</v>
      </c>
      <c r="D838" s="1">
        <v>2958465</v>
      </c>
    </row>
    <row r="839" spans="1:4">
      <c r="A839">
        <v>894</v>
      </c>
      <c r="B839" t="s">
        <v>5199</v>
      </c>
      <c r="C839" s="1">
        <v>38718</v>
      </c>
      <c r="D839" s="1">
        <v>2958465</v>
      </c>
    </row>
    <row r="840" spans="1:4">
      <c r="A840">
        <v>895</v>
      </c>
      <c r="B840" t="s">
        <v>1079</v>
      </c>
      <c r="C840" s="1">
        <v>38718</v>
      </c>
      <c r="D840" s="1">
        <v>2958465</v>
      </c>
    </row>
    <row r="841" spans="1:4">
      <c r="A841">
        <v>896</v>
      </c>
      <c r="B841" t="s">
        <v>5200</v>
      </c>
      <c r="C841" s="1">
        <v>38718</v>
      </c>
      <c r="D841" s="1">
        <v>2958465</v>
      </c>
    </row>
    <row r="842" spans="1:4">
      <c r="A842">
        <v>897</v>
      </c>
      <c r="B842" t="s">
        <v>1080</v>
      </c>
      <c r="C842" s="1">
        <v>38718</v>
      </c>
      <c r="D842" s="1">
        <v>2958465</v>
      </c>
    </row>
    <row r="843" spans="1:4">
      <c r="A843">
        <v>899</v>
      </c>
      <c r="B843" t="s">
        <v>5201</v>
      </c>
      <c r="C843" s="1">
        <v>38718</v>
      </c>
      <c r="D843" s="1">
        <v>2958465</v>
      </c>
    </row>
    <row r="844" spans="1:4">
      <c r="A844">
        <v>900</v>
      </c>
      <c r="B844" t="s">
        <v>5202</v>
      </c>
      <c r="C844" s="1">
        <v>38718</v>
      </c>
      <c r="D844" s="1">
        <v>2958465</v>
      </c>
    </row>
    <row r="845" spans="1:4">
      <c r="A845">
        <v>901</v>
      </c>
      <c r="B845" t="s">
        <v>1081</v>
      </c>
      <c r="C845" s="1">
        <v>38718</v>
      </c>
      <c r="D845" s="1">
        <v>2958465</v>
      </c>
    </row>
    <row r="846" spans="1:4">
      <c r="A846">
        <v>902</v>
      </c>
      <c r="B846" t="s">
        <v>5203</v>
      </c>
      <c r="C846" s="1">
        <v>38718</v>
      </c>
      <c r="D846" s="1">
        <v>2958465</v>
      </c>
    </row>
    <row r="847" spans="1:4">
      <c r="A847">
        <v>903</v>
      </c>
      <c r="B847" t="s">
        <v>1082</v>
      </c>
      <c r="C847" s="1">
        <v>38718</v>
      </c>
      <c r="D847" s="1">
        <v>2958465</v>
      </c>
    </row>
    <row r="848" spans="1:4">
      <c r="A848">
        <v>904</v>
      </c>
      <c r="B848" t="s">
        <v>5204</v>
      </c>
      <c r="C848" s="1">
        <v>38718</v>
      </c>
      <c r="D848" s="1">
        <v>2958465</v>
      </c>
    </row>
    <row r="849" spans="1:4">
      <c r="A849">
        <v>905</v>
      </c>
      <c r="B849" t="s">
        <v>5205</v>
      </c>
      <c r="C849" s="1">
        <v>38718</v>
      </c>
      <c r="D849" s="1">
        <v>2958465</v>
      </c>
    </row>
    <row r="850" spans="1:4">
      <c r="A850">
        <v>906</v>
      </c>
      <c r="B850" t="s">
        <v>5206</v>
      </c>
      <c r="C850" s="1">
        <v>38718</v>
      </c>
      <c r="D850" s="1">
        <v>2958465</v>
      </c>
    </row>
    <row r="851" spans="1:4">
      <c r="A851">
        <v>907</v>
      </c>
      <c r="B851" t="s">
        <v>5207</v>
      </c>
      <c r="C851" s="1">
        <v>38718</v>
      </c>
      <c r="D851" s="1">
        <v>2958465</v>
      </c>
    </row>
    <row r="852" spans="1:4">
      <c r="A852">
        <v>908</v>
      </c>
      <c r="B852" t="s">
        <v>5208</v>
      </c>
      <c r="C852" s="1">
        <v>38718</v>
      </c>
      <c r="D852" s="1">
        <v>2958465</v>
      </c>
    </row>
    <row r="853" spans="1:4">
      <c r="A853">
        <v>909</v>
      </c>
      <c r="B853" t="s">
        <v>1083</v>
      </c>
      <c r="C853" s="1">
        <v>38718</v>
      </c>
      <c r="D853" s="1">
        <v>2958465</v>
      </c>
    </row>
    <row r="854" spans="1:4">
      <c r="A854">
        <v>910</v>
      </c>
      <c r="B854" t="s">
        <v>5209</v>
      </c>
      <c r="C854" s="1">
        <v>38718</v>
      </c>
      <c r="D854" s="1">
        <v>2958465</v>
      </c>
    </row>
    <row r="855" spans="1:4">
      <c r="A855">
        <v>911</v>
      </c>
      <c r="B855" t="s">
        <v>5210</v>
      </c>
      <c r="C855" s="1">
        <v>38718</v>
      </c>
      <c r="D855" s="1">
        <v>2958465</v>
      </c>
    </row>
    <row r="856" spans="1:4">
      <c r="A856">
        <v>912</v>
      </c>
      <c r="B856" t="s">
        <v>5211</v>
      </c>
      <c r="C856" s="1">
        <v>38718</v>
      </c>
      <c r="D856" s="1">
        <v>2958465</v>
      </c>
    </row>
    <row r="857" spans="1:4">
      <c r="A857">
        <v>913</v>
      </c>
      <c r="B857" t="s">
        <v>5212</v>
      </c>
      <c r="C857" s="1">
        <v>38718</v>
      </c>
      <c r="D857" s="1">
        <v>2958465</v>
      </c>
    </row>
    <row r="858" spans="1:4">
      <c r="A858">
        <v>914</v>
      </c>
      <c r="B858" t="s">
        <v>1084</v>
      </c>
      <c r="C858" s="1">
        <v>38718</v>
      </c>
      <c r="D858" s="1">
        <v>2958465</v>
      </c>
    </row>
    <row r="859" spans="1:4">
      <c r="A859">
        <v>915</v>
      </c>
      <c r="B859" t="s">
        <v>5213</v>
      </c>
      <c r="C859" s="1">
        <v>38718</v>
      </c>
      <c r="D859" s="1">
        <v>2958465</v>
      </c>
    </row>
    <row r="860" spans="1:4">
      <c r="A860">
        <v>916</v>
      </c>
      <c r="B860" t="s">
        <v>5214</v>
      </c>
      <c r="C860" s="1">
        <v>38718</v>
      </c>
      <c r="D860" s="1">
        <v>2958465</v>
      </c>
    </row>
    <row r="861" spans="1:4">
      <c r="A861">
        <v>917</v>
      </c>
      <c r="B861" t="s">
        <v>5215</v>
      </c>
      <c r="C861" s="1">
        <v>38718</v>
      </c>
      <c r="D861" s="1">
        <v>2958465</v>
      </c>
    </row>
    <row r="862" spans="1:4">
      <c r="A862">
        <v>918</v>
      </c>
      <c r="B862" t="s">
        <v>5216</v>
      </c>
      <c r="C862" s="1">
        <v>38718</v>
      </c>
      <c r="D862" s="1">
        <v>2958465</v>
      </c>
    </row>
    <row r="863" spans="1:4">
      <c r="A863">
        <v>919</v>
      </c>
      <c r="B863" t="s">
        <v>5217</v>
      </c>
      <c r="C863" s="1">
        <v>38718</v>
      </c>
      <c r="D863" s="1">
        <v>2958465</v>
      </c>
    </row>
    <row r="864" spans="1:4">
      <c r="A864">
        <v>922</v>
      </c>
      <c r="B864" t="s">
        <v>5218</v>
      </c>
      <c r="C864" s="1">
        <v>38718</v>
      </c>
      <c r="D864" s="1">
        <v>2958465</v>
      </c>
    </row>
    <row r="865" spans="1:4">
      <c r="A865">
        <v>924</v>
      </c>
      <c r="B865" t="s">
        <v>572</v>
      </c>
      <c r="C865" s="1">
        <v>38718</v>
      </c>
      <c r="D865" s="1">
        <v>2958465</v>
      </c>
    </row>
    <row r="866" spans="1:4">
      <c r="A866">
        <v>927</v>
      </c>
      <c r="B866" t="s">
        <v>5219</v>
      </c>
      <c r="C866" s="1">
        <v>38718</v>
      </c>
      <c r="D866" s="1">
        <v>2958465</v>
      </c>
    </row>
    <row r="867" spans="1:4">
      <c r="A867">
        <v>928</v>
      </c>
      <c r="B867" t="s">
        <v>5220</v>
      </c>
      <c r="C867" s="1">
        <v>38718</v>
      </c>
      <c r="D867" s="1">
        <v>2958465</v>
      </c>
    </row>
    <row r="868" spans="1:4">
      <c r="A868">
        <v>930</v>
      </c>
      <c r="B868" t="s">
        <v>633</v>
      </c>
      <c r="C868" s="1">
        <v>38718</v>
      </c>
      <c r="D868" s="1">
        <v>2958465</v>
      </c>
    </row>
    <row r="869" spans="1:4">
      <c r="A869">
        <v>932</v>
      </c>
      <c r="B869" t="s">
        <v>5221</v>
      </c>
      <c r="C869" s="1">
        <v>38718</v>
      </c>
      <c r="D869" s="1">
        <v>2958465</v>
      </c>
    </row>
    <row r="870" spans="1:4">
      <c r="A870">
        <v>933</v>
      </c>
      <c r="B870" t="s">
        <v>5222</v>
      </c>
      <c r="C870" s="1">
        <v>38718</v>
      </c>
      <c r="D870" s="1">
        <v>2958465</v>
      </c>
    </row>
    <row r="871" spans="1:4">
      <c r="A871">
        <v>936</v>
      </c>
      <c r="B871" t="s">
        <v>5223</v>
      </c>
      <c r="C871" s="1">
        <v>38718</v>
      </c>
      <c r="D871" s="1">
        <v>2958465</v>
      </c>
    </row>
    <row r="872" spans="1:4">
      <c r="A872">
        <v>938</v>
      </c>
      <c r="B872" t="s">
        <v>5224</v>
      </c>
      <c r="C872" s="1">
        <v>38718</v>
      </c>
      <c r="D872" s="1">
        <v>2958465</v>
      </c>
    </row>
    <row r="873" spans="1:4">
      <c r="A873">
        <v>940</v>
      </c>
      <c r="B873" t="s">
        <v>5225</v>
      </c>
      <c r="C873" s="1">
        <v>38718</v>
      </c>
      <c r="D873" s="1">
        <v>2958465</v>
      </c>
    </row>
    <row r="874" spans="1:4">
      <c r="A874">
        <v>941</v>
      </c>
      <c r="B874" t="s">
        <v>5226</v>
      </c>
      <c r="C874" s="1">
        <v>38718</v>
      </c>
      <c r="D874" s="1">
        <v>2958465</v>
      </c>
    </row>
    <row r="875" spans="1:4">
      <c r="A875">
        <v>943</v>
      </c>
      <c r="B875" t="s">
        <v>5227</v>
      </c>
      <c r="C875" s="1">
        <v>38718</v>
      </c>
      <c r="D875" s="1">
        <v>2958465</v>
      </c>
    </row>
    <row r="876" spans="1:4">
      <c r="A876">
        <v>944</v>
      </c>
      <c r="B876" t="s">
        <v>5228</v>
      </c>
      <c r="C876" s="1">
        <v>38718</v>
      </c>
      <c r="D876" s="1">
        <v>2958465</v>
      </c>
    </row>
    <row r="877" spans="1:4">
      <c r="A877">
        <v>945</v>
      </c>
      <c r="B877" t="s">
        <v>5229</v>
      </c>
      <c r="C877" s="1">
        <v>38718</v>
      </c>
      <c r="D877" s="1">
        <v>2958465</v>
      </c>
    </row>
    <row r="878" spans="1:4">
      <c r="A878">
        <v>947</v>
      </c>
      <c r="B878" t="s">
        <v>5230</v>
      </c>
      <c r="C878" s="1">
        <v>38718</v>
      </c>
      <c r="D878" s="1">
        <v>2958465</v>
      </c>
    </row>
    <row r="879" spans="1:4">
      <c r="A879">
        <v>948</v>
      </c>
      <c r="B879" t="s">
        <v>5231</v>
      </c>
      <c r="C879" s="1">
        <v>38718</v>
      </c>
      <c r="D879" s="1">
        <v>2958465</v>
      </c>
    </row>
    <row r="880" spans="1:4">
      <c r="A880">
        <v>950</v>
      </c>
      <c r="B880" t="s">
        <v>5232</v>
      </c>
      <c r="C880" s="1">
        <v>38718</v>
      </c>
      <c r="D880" s="1">
        <v>2958465</v>
      </c>
    </row>
    <row r="881" spans="1:4">
      <c r="A881">
        <v>951</v>
      </c>
      <c r="B881" t="s">
        <v>5233</v>
      </c>
      <c r="C881" s="1">
        <v>38718</v>
      </c>
      <c r="D881" s="1">
        <v>2958465</v>
      </c>
    </row>
    <row r="882" spans="1:4">
      <c r="A882">
        <v>952</v>
      </c>
      <c r="B882" t="s">
        <v>5234</v>
      </c>
      <c r="C882" s="1">
        <v>38718</v>
      </c>
      <c r="D882" s="1">
        <v>2958465</v>
      </c>
    </row>
    <row r="883" spans="1:4">
      <c r="A883">
        <v>953</v>
      </c>
      <c r="B883" t="s">
        <v>5235</v>
      </c>
      <c r="C883" s="1">
        <v>38718</v>
      </c>
      <c r="D883" s="1">
        <v>2958465</v>
      </c>
    </row>
    <row r="884" spans="1:4">
      <c r="A884">
        <v>962</v>
      </c>
      <c r="B884" t="s">
        <v>5236</v>
      </c>
      <c r="C884" s="1">
        <v>38718</v>
      </c>
      <c r="D884" s="1">
        <v>2958465</v>
      </c>
    </row>
    <row r="885" spans="1:4">
      <c r="A885">
        <v>963</v>
      </c>
      <c r="B885" t="s">
        <v>5237</v>
      </c>
      <c r="C885" s="1">
        <v>38718</v>
      </c>
      <c r="D885" s="1">
        <v>2958465</v>
      </c>
    </row>
    <row r="886" spans="1:4">
      <c r="A886">
        <v>965</v>
      </c>
      <c r="B886" t="s">
        <v>5238</v>
      </c>
      <c r="C886" s="1">
        <v>38718</v>
      </c>
      <c r="D886" s="1">
        <v>2958465</v>
      </c>
    </row>
    <row r="887" spans="1:4">
      <c r="A887">
        <v>966</v>
      </c>
      <c r="B887" t="s">
        <v>5239</v>
      </c>
      <c r="C887" s="1">
        <v>38718</v>
      </c>
      <c r="D887" s="1">
        <v>2958465</v>
      </c>
    </row>
    <row r="888" spans="1:4">
      <c r="A888">
        <v>967</v>
      </c>
      <c r="B888" t="s">
        <v>5240</v>
      </c>
      <c r="C888" s="1">
        <v>38718</v>
      </c>
      <c r="D888" s="1">
        <v>2958465</v>
      </c>
    </row>
    <row r="889" spans="1:4">
      <c r="A889">
        <v>968</v>
      </c>
      <c r="B889" t="s">
        <v>5241</v>
      </c>
      <c r="C889" s="1">
        <v>38718</v>
      </c>
      <c r="D889" s="1">
        <v>2958465</v>
      </c>
    </row>
    <row r="890" spans="1:4">
      <c r="A890">
        <v>969</v>
      </c>
      <c r="B890" t="s">
        <v>5242</v>
      </c>
      <c r="C890" s="1">
        <v>38718</v>
      </c>
      <c r="D890" s="1">
        <v>2958465</v>
      </c>
    </row>
    <row r="891" spans="1:4">
      <c r="A891">
        <v>970</v>
      </c>
      <c r="B891" t="s">
        <v>5243</v>
      </c>
      <c r="C891" s="1">
        <v>38718</v>
      </c>
      <c r="D891" s="1">
        <v>2958465</v>
      </c>
    </row>
    <row r="892" spans="1:4">
      <c r="A892">
        <v>971</v>
      </c>
      <c r="B892" t="s">
        <v>1085</v>
      </c>
      <c r="C892" s="1">
        <v>38718</v>
      </c>
      <c r="D892" s="1">
        <v>2958465</v>
      </c>
    </row>
    <row r="893" spans="1:4">
      <c r="A893">
        <v>972</v>
      </c>
      <c r="B893" t="s">
        <v>1086</v>
      </c>
      <c r="C893" s="1">
        <v>38718</v>
      </c>
      <c r="D893" s="1">
        <v>2958465</v>
      </c>
    </row>
    <row r="894" spans="1:4">
      <c r="A894">
        <v>973</v>
      </c>
      <c r="B894" t="s">
        <v>5244</v>
      </c>
      <c r="C894" s="1">
        <v>38718</v>
      </c>
      <c r="D894" s="1">
        <v>2958465</v>
      </c>
    </row>
    <row r="895" spans="1:4">
      <c r="A895">
        <v>974</v>
      </c>
      <c r="B895" t="s">
        <v>1087</v>
      </c>
      <c r="C895" s="1">
        <v>38718</v>
      </c>
      <c r="D895" s="1">
        <v>2958465</v>
      </c>
    </row>
    <row r="896" spans="1:4">
      <c r="A896">
        <v>975</v>
      </c>
      <c r="B896" t="s">
        <v>5245</v>
      </c>
      <c r="C896" s="1">
        <v>38718</v>
      </c>
      <c r="D896" s="1">
        <v>2958465</v>
      </c>
    </row>
    <row r="897" spans="1:4">
      <c r="A897">
        <v>976</v>
      </c>
      <c r="B897" t="s">
        <v>5246</v>
      </c>
      <c r="C897" s="1">
        <v>38718</v>
      </c>
      <c r="D897" s="1">
        <v>2958465</v>
      </c>
    </row>
    <row r="898" spans="1:4">
      <c r="A898">
        <v>977</v>
      </c>
      <c r="B898" t="s">
        <v>5247</v>
      </c>
      <c r="C898" s="1">
        <v>38718</v>
      </c>
      <c r="D898" s="1">
        <v>2958465</v>
      </c>
    </row>
    <row r="899" spans="1:4">
      <c r="A899">
        <v>978</v>
      </c>
      <c r="B899" t="s">
        <v>5248</v>
      </c>
      <c r="C899" s="1">
        <v>38718</v>
      </c>
      <c r="D899" s="1">
        <v>2958465</v>
      </c>
    </row>
    <row r="900" spans="1:4">
      <c r="A900">
        <v>979</v>
      </c>
      <c r="B900" t="s">
        <v>5249</v>
      </c>
      <c r="C900" s="1">
        <v>38718</v>
      </c>
      <c r="D900" s="1">
        <v>2958465</v>
      </c>
    </row>
    <row r="901" spans="1:4">
      <c r="A901">
        <v>980</v>
      </c>
      <c r="B901" t="s">
        <v>5250</v>
      </c>
      <c r="C901" s="1">
        <v>38718</v>
      </c>
      <c r="D901" s="1">
        <v>2958465</v>
      </c>
    </row>
    <row r="902" spans="1:4">
      <c r="A902">
        <v>981</v>
      </c>
      <c r="B902" t="s">
        <v>1088</v>
      </c>
      <c r="C902" s="1">
        <v>38718</v>
      </c>
      <c r="D902" s="1">
        <v>2958465</v>
      </c>
    </row>
    <row r="903" spans="1:4">
      <c r="A903">
        <v>982</v>
      </c>
      <c r="B903" t="s">
        <v>5251</v>
      </c>
      <c r="C903" s="1">
        <v>38718</v>
      </c>
      <c r="D903" s="1">
        <v>2958465</v>
      </c>
    </row>
    <row r="904" spans="1:4">
      <c r="A904">
        <v>983</v>
      </c>
      <c r="B904" t="s">
        <v>5252</v>
      </c>
      <c r="C904" s="1">
        <v>38718</v>
      </c>
      <c r="D904" s="1">
        <v>2958465</v>
      </c>
    </row>
    <row r="905" spans="1:4">
      <c r="A905">
        <v>985</v>
      </c>
      <c r="B905" t="s">
        <v>5253</v>
      </c>
      <c r="C905" s="1">
        <v>38718</v>
      </c>
      <c r="D905" s="1">
        <v>2958465</v>
      </c>
    </row>
    <row r="906" spans="1:4">
      <c r="A906">
        <v>986</v>
      </c>
      <c r="B906" t="s">
        <v>5254</v>
      </c>
      <c r="C906" s="1">
        <v>38718</v>
      </c>
      <c r="D906" s="1">
        <v>2958465</v>
      </c>
    </row>
    <row r="907" spans="1:4">
      <c r="A907">
        <v>987</v>
      </c>
      <c r="B907" t="s">
        <v>5255</v>
      </c>
      <c r="C907" s="1">
        <v>38718</v>
      </c>
      <c r="D907" s="1">
        <v>2958465</v>
      </c>
    </row>
    <row r="908" spans="1:4">
      <c r="A908">
        <v>989</v>
      </c>
      <c r="B908" t="s">
        <v>5256</v>
      </c>
      <c r="C908" s="1">
        <v>38718</v>
      </c>
      <c r="D908" s="1">
        <v>2958465</v>
      </c>
    </row>
    <row r="909" spans="1:4">
      <c r="A909">
        <v>990</v>
      </c>
      <c r="B909" t="s">
        <v>5257</v>
      </c>
      <c r="C909" s="1">
        <v>38718</v>
      </c>
      <c r="D909" s="1">
        <v>2958465</v>
      </c>
    </row>
    <row r="910" spans="1:4">
      <c r="A910">
        <v>991</v>
      </c>
      <c r="B910" t="s">
        <v>5258</v>
      </c>
      <c r="C910" s="1">
        <v>38718</v>
      </c>
      <c r="D910" s="1">
        <v>2958465</v>
      </c>
    </row>
    <row r="911" spans="1:4">
      <c r="A911">
        <v>992</v>
      </c>
      <c r="B911" t="s">
        <v>5259</v>
      </c>
      <c r="C911" s="1">
        <v>38718</v>
      </c>
      <c r="D911" s="1">
        <v>2958465</v>
      </c>
    </row>
    <row r="912" spans="1:4">
      <c r="A912">
        <v>993</v>
      </c>
      <c r="B912" t="s">
        <v>5260</v>
      </c>
      <c r="C912" s="1">
        <v>38718</v>
      </c>
      <c r="D912" s="1">
        <v>2958465</v>
      </c>
    </row>
    <row r="913" spans="1:4">
      <c r="A913">
        <v>994</v>
      </c>
      <c r="B913" t="s">
        <v>5261</v>
      </c>
      <c r="C913" s="1">
        <v>38718</v>
      </c>
      <c r="D913" s="1">
        <v>2958465</v>
      </c>
    </row>
    <row r="914" spans="1:4">
      <c r="A914">
        <v>995</v>
      </c>
      <c r="B914" t="s">
        <v>5262</v>
      </c>
      <c r="C914" s="1">
        <v>38718</v>
      </c>
      <c r="D914" s="1">
        <v>2958465</v>
      </c>
    </row>
    <row r="915" spans="1:4">
      <c r="A915">
        <v>996</v>
      </c>
      <c r="B915" t="s">
        <v>5263</v>
      </c>
      <c r="C915" s="1">
        <v>38718</v>
      </c>
      <c r="D915" s="1">
        <v>2958465</v>
      </c>
    </row>
    <row r="916" spans="1:4">
      <c r="A916">
        <v>998</v>
      </c>
      <c r="B916" t="s">
        <v>5264</v>
      </c>
      <c r="C916" s="1">
        <v>38718</v>
      </c>
      <c r="D916" s="1">
        <v>2958465</v>
      </c>
    </row>
    <row r="917" spans="1:4">
      <c r="A917">
        <v>999</v>
      </c>
      <c r="B917" t="s">
        <v>5265</v>
      </c>
      <c r="C917" s="1">
        <v>38718</v>
      </c>
      <c r="D917" s="1">
        <v>2958465</v>
      </c>
    </row>
    <row r="918" spans="1:4">
      <c r="A918">
        <v>1000</v>
      </c>
      <c r="B918" t="s">
        <v>5266</v>
      </c>
      <c r="C918" s="1">
        <v>38718</v>
      </c>
      <c r="D918" s="1">
        <v>2958465</v>
      </c>
    </row>
    <row r="919" spans="1:4">
      <c r="A919">
        <v>1002</v>
      </c>
      <c r="B919" t="s">
        <v>5267</v>
      </c>
      <c r="C919" s="1">
        <v>38718</v>
      </c>
      <c r="D919" s="1">
        <v>2958465</v>
      </c>
    </row>
    <row r="920" spans="1:4">
      <c r="A920">
        <v>1004</v>
      </c>
      <c r="B920" t="s">
        <v>5268</v>
      </c>
      <c r="C920" s="1">
        <v>38718</v>
      </c>
      <c r="D920" s="1">
        <v>2958465</v>
      </c>
    </row>
    <row r="921" spans="1:4">
      <c r="A921">
        <v>1005</v>
      </c>
      <c r="B921" t="s">
        <v>5269</v>
      </c>
      <c r="C921" s="1">
        <v>38718</v>
      </c>
      <c r="D921" s="1">
        <v>2958465</v>
      </c>
    </row>
    <row r="922" spans="1:4">
      <c r="A922">
        <v>1006</v>
      </c>
      <c r="B922" t="s">
        <v>5270</v>
      </c>
      <c r="C922" s="1">
        <v>38718</v>
      </c>
      <c r="D922" s="1">
        <v>2958465</v>
      </c>
    </row>
    <row r="923" spans="1:4">
      <c r="A923">
        <v>1007</v>
      </c>
      <c r="B923" t="s">
        <v>5271</v>
      </c>
      <c r="C923" s="1">
        <v>38718</v>
      </c>
      <c r="D923" s="1">
        <v>2958465</v>
      </c>
    </row>
    <row r="924" spans="1:4">
      <c r="A924">
        <v>1008</v>
      </c>
      <c r="B924" t="s">
        <v>5272</v>
      </c>
      <c r="C924" s="1">
        <v>38718</v>
      </c>
      <c r="D924" s="1">
        <v>2958465</v>
      </c>
    </row>
    <row r="925" spans="1:4">
      <c r="A925">
        <v>1009</v>
      </c>
      <c r="B925" t="s">
        <v>5273</v>
      </c>
      <c r="C925" s="1">
        <v>38718</v>
      </c>
      <c r="D925" s="1">
        <v>2958465</v>
      </c>
    </row>
    <row r="926" spans="1:4">
      <c r="A926">
        <v>1010</v>
      </c>
      <c r="B926" t="s">
        <v>5274</v>
      </c>
      <c r="C926" s="1">
        <v>38718</v>
      </c>
      <c r="D926" s="1">
        <v>2958465</v>
      </c>
    </row>
    <row r="927" spans="1:4">
      <c r="A927">
        <v>1012</v>
      </c>
      <c r="B927" t="s">
        <v>5275</v>
      </c>
      <c r="C927" s="1">
        <v>38718</v>
      </c>
      <c r="D927" s="1">
        <v>2958465</v>
      </c>
    </row>
    <row r="928" spans="1:4">
      <c r="A928">
        <v>1013</v>
      </c>
      <c r="B928" t="s">
        <v>5276</v>
      </c>
      <c r="C928" s="1">
        <v>38718</v>
      </c>
      <c r="D928" s="1">
        <v>2958465</v>
      </c>
    </row>
    <row r="929" spans="1:4">
      <c r="A929">
        <v>1014</v>
      </c>
      <c r="B929" t="s">
        <v>5277</v>
      </c>
      <c r="C929" s="1">
        <v>38718</v>
      </c>
      <c r="D929" s="1">
        <v>2958465</v>
      </c>
    </row>
    <row r="930" spans="1:4">
      <c r="A930">
        <v>1015</v>
      </c>
      <c r="B930" t="s">
        <v>5278</v>
      </c>
      <c r="C930" s="1">
        <v>38718</v>
      </c>
      <c r="D930" s="1">
        <v>2958465</v>
      </c>
    </row>
    <row r="931" spans="1:4">
      <c r="A931">
        <v>1016</v>
      </c>
      <c r="B931" t="s">
        <v>1089</v>
      </c>
      <c r="C931" s="1">
        <v>38718</v>
      </c>
      <c r="D931" s="1">
        <v>2958465</v>
      </c>
    </row>
    <row r="932" spans="1:4">
      <c r="A932">
        <v>1017</v>
      </c>
      <c r="B932" t="s">
        <v>5279</v>
      </c>
      <c r="C932" s="1">
        <v>38718</v>
      </c>
      <c r="D932" s="1">
        <v>2958465</v>
      </c>
    </row>
    <row r="933" spans="1:4">
      <c r="A933">
        <v>1018</v>
      </c>
      <c r="B933" t="s">
        <v>5280</v>
      </c>
      <c r="C933" s="1">
        <v>38718</v>
      </c>
      <c r="D933" s="1">
        <v>2958465</v>
      </c>
    </row>
    <row r="934" spans="1:4">
      <c r="A934">
        <v>1019</v>
      </c>
      <c r="B934" t="s">
        <v>5281</v>
      </c>
      <c r="C934" s="1">
        <v>38718</v>
      </c>
      <c r="D934" s="1">
        <v>2958465</v>
      </c>
    </row>
    <row r="935" spans="1:4">
      <c r="A935">
        <v>1020</v>
      </c>
      <c r="B935" t="s">
        <v>1090</v>
      </c>
      <c r="C935" s="1">
        <v>38718</v>
      </c>
      <c r="D935" s="1">
        <v>2958465</v>
      </c>
    </row>
    <row r="936" spans="1:4">
      <c r="A936">
        <v>1021</v>
      </c>
      <c r="B936" t="s">
        <v>5282</v>
      </c>
      <c r="C936" s="1">
        <v>38718</v>
      </c>
      <c r="D936" s="1">
        <v>2958465</v>
      </c>
    </row>
    <row r="937" spans="1:4">
      <c r="A937">
        <v>1022</v>
      </c>
      <c r="B937" t="s">
        <v>5283</v>
      </c>
      <c r="C937" s="1">
        <v>38718</v>
      </c>
      <c r="D937" s="1">
        <v>2958465</v>
      </c>
    </row>
    <row r="938" spans="1:4">
      <c r="A938">
        <v>1023</v>
      </c>
      <c r="B938" t="s">
        <v>5284</v>
      </c>
      <c r="C938" s="1">
        <v>38718</v>
      </c>
      <c r="D938" s="1">
        <v>2958465</v>
      </c>
    </row>
    <row r="939" spans="1:4">
      <c r="A939">
        <v>1024</v>
      </c>
      <c r="B939" t="s">
        <v>5285</v>
      </c>
      <c r="C939" s="1">
        <v>38718</v>
      </c>
      <c r="D939" s="1">
        <v>2958465</v>
      </c>
    </row>
    <row r="940" spans="1:4">
      <c r="A940">
        <v>1025</v>
      </c>
      <c r="B940" t="s">
        <v>5286</v>
      </c>
      <c r="C940" s="1">
        <v>38718</v>
      </c>
      <c r="D940" s="1">
        <v>2958465</v>
      </c>
    </row>
    <row r="941" spans="1:4">
      <c r="A941">
        <v>1026</v>
      </c>
      <c r="B941" t="s">
        <v>1091</v>
      </c>
      <c r="C941" s="1">
        <v>38718</v>
      </c>
      <c r="D941" s="1">
        <v>2958465</v>
      </c>
    </row>
    <row r="942" spans="1:4">
      <c r="A942">
        <v>1027</v>
      </c>
      <c r="B942" t="s">
        <v>5287</v>
      </c>
      <c r="C942" s="1">
        <v>38718</v>
      </c>
      <c r="D942" s="1">
        <v>2958465</v>
      </c>
    </row>
    <row r="943" spans="1:4">
      <c r="A943">
        <v>1028</v>
      </c>
      <c r="B943" t="s">
        <v>5288</v>
      </c>
      <c r="C943" s="1">
        <v>38718</v>
      </c>
      <c r="D943" s="1">
        <v>2958465</v>
      </c>
    </row>
    <row r="944" spans="1:4">
      <c r="A944">
        <v>1029</v>
      </c>
      <c r="B944" t="s">
        <v>5289</v>
      </c>
      <c r="C944" s="1">
        <v>38718</v>
      </c>
      <c r="D944" s="1">
        <v>2958465</v>
      </c>
    </row>
    <row r="945" spans="1:4">
      <c r="A945">
        <v>1030</v>
      </c>
      <c r="B945" t="s">
        <v>5290</v>
      </c>
      <c r="C945" s="1">
        <v>38718</v>
      </c>
      <c r="D945" s="1">
        <v>2958465</v>
      </c>
    </row>
    <row r="946" spans="1:4">
      <c r="A946">
        <v>1031</v>
      </c>
      <c r="B946" t="s">
        <v>5291</v>
      </c>
      <c r="C946" s="1">
        <v>38718</v>
      </c>
      <c r="D946" s="1">
        <v>2958465</v>
      </c>
    </row>
    <row r="947" spans="1:4">
      <c r="A947">
        <v>1032</v>
      </c>
      <c r="B947" t="s">
        <v>5292</v>
      </c>
      <c r="C947" s="1">
        <v>38718</v>
      </c>
      <c r="D947" s="1">
        <v>2958465</v>
      </c>
    </row>
    <row r="948" spans="1:4">
      <c r="A948">
        <v>1033</v>
      </c>
      <c r="B948" t="s">
        <v>5293</v>
      </c>
      <c r="C948" s="1">
        <v>38718</v>
      </c>
      <c r="D948" s="1">
        <v>2958465</v>
      </c>
    </row>
    <row r="949" spans="1:4">
      <c r="A949">
        <v>1034</v>
      </c>
      <c r="B949" t="s">
        <v>5294</v>
      </c>
      <c r="C949" s="1">
        <v>38718</v>
      </c>
      <c r="D949" s="1">
        <v>2958465</v>
      </c>
    </row>
    <row r="950" spans="1:4">
      <c r="A950">
        <v>1035</v>
      </c>
      <c r="B950" t="s">
        <v>5295</v>
      </c>
      <c r="C950" s="1">
        <v>38718</v>
      </c>
      <c r="D950" s="1">
        <v>2958465</v>
      </c>
    </row>
    <row r="951" spans="1:4">
      <c r="A951">
        <v>1037</v>
      </c>
      <c r="B951" t="s">
        <v>5296</v>
      </c>
      <c r="C951" s="1">
        <v>38718</v>
      </c>
      <c r="D951" s="1">
        <v>2958465</v>
      </c>
    </row>
    <row r="952" spans="1:4">
      <c r="A952">
        <v>1038</v>
      </c>
      <c r="B952" t="s">
        <v>5297</v>
      </c>
      <c r="C952" s="1">
        <v>38718</v>
      </c>
      <c r="D952" s="1">
        <v>2958465</v>
      </c>
    </row>
    <row r="953" spans="1:4">
      <c r="A953">
        <v>1039</v>
      </c>
      <c r="B953" t="s">
        <v>5298</v>
      </c>
      <c r="C953" s="1">
        <v>38718</v>
      </c>
      <c r="D953" s="1">
        <v>2958465</v>
      </c>
    </row>
    <row r="954" spans="1:4">
      <c r="A954">
        <v>1040</v>
      </c>
      <c r="B954" t="s">
        <v>5299</v>
      </c>
      <c r="C954" s="1">
        <v>38718</v>
      </c>
      <c r="D954" s="1">
        <v>2958465</v>
      </c>
    </row>
    <row r="955" spans="1:4">
      <c r="A955">
        <v>1041</v>
      </c>
      <c r="B955" t="s">
        <v>5300</v>
      </c>
      <c r="C955" s="1">
        <v>38718</v>
      </c>
      <c r="D955" s="1">
        <v>2958465</v>
      </c>
    </row>
    <row r="956" spans="1:4">
      <c r="A956">
        <v>1042</v>
      </c>
      <c r="B956" t="s">
        <v>1092</v>
      </c>
      <c r="C956" s="1">
        <v>38718</v>
      </c>
      <c r="D956" s="1">
        <v>2958465</v>
      </c>
    </row>
    <row r="957" spans="1:4">
      <c r="A957">
        <v>1043</v>
      </c>
      <c r="B957" t="s">
        <v>1093</v>
      </c>
      <c r="C957" s="1">
        <v>38718</v>
      </c>
      <c r="D957" s="1">
        <v>2958465</v>
      </c>
    </row>
    <row r="958" spans="1:4">
      <c r="A958">
        <v>1044</v>
      </c>
      <c r="B958" t="s">
        <v>5301</v>
      </c>
      <c r="C958" s="1">
        <v>38718</v>
      </c>
      <c r="D958" s="1">
        <v>2958465</v>
      </c>
    </row>
    <row r="959" spans="1:4">
      <c r="A959">
        <v>1045</v>
      </c>
      <c r="B959" t="s">
        <v>5302</v>
      </c>
      <c r="C959" s="1">
        <v>38718</v>
      </c>
      <c r="D959" s="1">
        <v>2958465</v>
      </c>
    </row>
    <row r="960" spans="1:4">
      <c r="A960">
        <v>1046</v>
      </c>
      <c r="B960" t="s">
        <v>5303</v>
      </c>
      <c r="C960" s="1">
        <v>38718</v>
      </c>
      <c r="D960" s="1">
        <v>2958465</v>
      </c>
    </row>
    <row r="961" spans="1:4">
      <c r="A961">
        <v>1047</v>
      </c>
      <c r="B961" t="s">
        <v>5304</v>
      </c>
      <c r="C961" s="1">
        <v>38718</v>
      </c>
      <c r="D961" s="1">
        <v>2958465</v>
      </c>
    </row>
    <row r="962" spans="1:4">
      <c r="A962">
        <v>1051</v>
      </c>
      <c r="B962" t="s">
        <v>1094</v>
      </c>
      <c r="C962" s="1">
        <v>38718</v>
      </c>
      <c r="D962" s="1">
        <v>2958465</v>
      </c>
    </row>
    <row r="963" spans="1:4">
      <c r="A963">
        <v>1052</v>
      </c>
      <c r="B963" t="s">
        <v>1095</v>
      </c>
      <c r="C963" s="1">
        <v>38718</v>
      </c>
      <c r="D963" s="1">
        <v>2958465</v>
      </c>
    </row>
    <row r="964" spans="1:4">
      <c r="A964">
        <v>1053</v>
      </c>
      <c r="B964" t="s">
        <v>5305</v>
      </c>
      <c r="C964" s="1">
        <v>38718</v>
      </c>
      <c r="D964" s="1">
        <v>2958465</v>
      </c>
    </row>
    <row r="965" spans="1:4">
      <c r="A965">
        <v>1054</v>
      </c>
      <c r="B965" t="s">
        <v>1096</v>
      </c>
      <c r="C965" s="1">
        <v>38718</v>
      </c>
      <c r="D965" s="1">
        <v>2958465</v>
      </c>
    </row>
    <row r="966" spans="1:4">
      <c r="A966">
        <v>1055</v>
      </c>
      <c r="B966" t="s">
        <v>5306</v>
      </c>
      <c r="C966" s="1">
        <v>38718</v>
      </c>
      <c r="D966" s="1">
        <v>2958465</v>
      </c>
    </row>
    <row r="967" spans="1:4">
      <c r="A967">
        <v>1056</v>
      </c>
      <c r="B967" t="s">
        <v>5307</v>
      </c>
      <c r="C967" s="1">
        <v>38718</v>
      </c>
      <c r="D967" s="1">
        <v>2958465</v>
      </c>
    </row>
    <row r="968" spans="1:4">
      <c r="A968">
        <v>1057</v>
      </c>
      <c r="B968" t="s">
        <v>5308</v>
      </c>
      <c r="C968" s="1">
        <v>38718</v>
      </c>
      <c r="D968" s="1">
        <v>2958465</v>
      </c>
    </row>
    <row r="969" spans="1:4">
      <c r="A969">
        <v>1058</v>
      </c>
      <c r="B969" t="s">
        <v>5309</v>
      </c>
      <c r="C969" s="1">
        <v>38718</v>
      </c>
      <c r="D969" s="1">
        <v>2958465</v>
      </c>
    </row>
    <row r="970" spans="1:4">
      <c r="A970">
        <v>1059</v>
      </c>
      <c r="B970" t="s">
        <v>5310</v>
      </c>
      <c r="C970" s="1">
        <v>38718</v>
      </c>
      <c r="D970" s="1">
        <v>2958465</v>
      </c>
    </row>
    <row r="971" spans="1:4">
      <c r="A971">
        <v>1060</v>
      </c>
      <c r="B971" t="s">
        <v>5311</v>
      </c>
      <c r="C971" s="1">
        <v>38718</v>
      </c>
      <c r="D971" s="1">
        <v>2958465</v>
      </c>
    </row>
    <row r="972" spans="1:4">
      <c r="A972">
        <v>1061</v>
      </c>
      <c r="B972" t="s">
        <v>5312</v>
      </c>
      <c r="C972" s="1">
        <v>38718</v>
      </c>
      <c r="D972" s="1">
        <v>2958465</v>
      </c>
    </row>
    <row r="973" spans="1:4">
      <c r="A973">
        <v>1062</v>
      </c>
      <c r="B973" t="s">
        <v>5313</v>
      </c>
      <c r="C973" s="1">
        <v>38718</v>
      </c>
      <c r="D973" s="1">
        <v>2958465</v>
      </c>
    </row>
    <row r="974" spans="1:4">
      <c r="A974">
        <v>1064</v>
      </c>
      <c r="B974" t="s">
        <v>5314</v>
      </c>
      <c r="C974" s="1">
        <v>38718</v>
      </c>
      <c r="D974" s="1">
        <v>2958465</v>
      </c>
    </row>
    <row r="975" spans="1:4">
      <c r="A975">
        <v>1065</v>
      </c>
      <c r="B975" t="s">
        <v>1097</v>
      </c>
      <c r="C975" s="1">
        <v>38718</v>
      </c>
      <c r="D975" s="1">
        <v>2958465</v>
      </c>
    </row>
    <row r="976" spans="1:4">
      <c r="A976">
        <v>1066</v>
      </c>
      <c r="B976" t="s">
        <v>1098</v>
      </c>
      <c r="C976" s="1">
        <v>38718</v>
      </c>
      <c r="D976" s="1">
        <v>2958465</v>
      </c>
    </row>
    <row r="977" spans="1:4">
      <c r="A977">
        <v>1067</v>
      </c>
      <c r="B977" t="s">
        <v>1099</v>
      </c>
      <c r="C977" s="1">
        <v>38718</v>
      </c>
      <c r="D977" s="1">
        <v>2958465</v>
      </c>
    </row>
    <row r="978" spans="1:4">
      <c r="A978">
        <v>1068</v>
      </c>
      <c r="B978" t="s">
        <v>5315</v>
      </c>
      <c r="C978" s="1">
        <v>38718</v>
      </c>
      <c r="D978" s="1">
        <v>2958465</v>
      </c>
    </row>
    <row r="979" spans="1:4">
      <c r="A979">
        <v>1070</v>
      </c>
      <c r="B979" t="s">
        <v>5316</v>
      </c>
      <c r="C979" s="1">
        <v>38718</v>
      </c>
      <c r="D979" s="1">
        <v>2958465</v>
      </c>
    </row>
    <row r="980" spans="1:4">
      <c r="A980">
        <v>1071</v>
      </c>
      <c r="B980" t="s">
        <v>1100</v>
      </c>
      <c r="C980" s="1">
        <v>38718</v>
      </c>
      <c r="D980" s="1">
        <v>2958465</v>
      </c>
    </row>
    <row r="981" spans="1:4">
      <c r="A981">
        <v>1073</v>
      </c>
      <c r="B981" t="s">
        <v>5317</v>
      </c>
      <c r="C981" s="1">
        <v>38718</v>
      </c>
      <c r="D981" s="1">
        <v>2958465</v>
      </c>
    </row>
    <row r="982" spans="1:4">
      <c r="A982">
        <v>1075</v>
      </c>
      <c r="B982" t="s">
        <v>5318</v>
      </c>
      <c r="C982" s="1">
        <v>38718</v>
      </c>
      <c r="D982" s="1">
        <v>2958465</v>
      </c>
    </row>
    <row r="983" spans="1:4">
      <c r="A983">
        <v>1076</v>
      </c>
      <c r="B983" t="s">
        <v>5319</v>
      </c>
      <c r="C983" s="1">
        <v>38718</v>
      </c>
      <c r="D983" s="1">
        <v>2958465</v>
      </c>
    </row>
    <row r="984" spans="1:4">
      <c r="A984">
        <v>1077</v>
      </c>
      <c r="B984" t="s">
        <v>5320</v>
      </c>
      <c r="C984" s="1">
        <v>38718</v>
      </c>
      <c r="D984" s="1">
        <v>2958465</v>
      </c>
    </row>
    <row r="985" spans="1:4">
      <c r="A985">
        <v>1078</v>
      </c>
      <c r="B985" t="s">
        <v>5321</v>
      </c>
      <c r="C985" s="1">
        <v>38718</v>
      </c>
      <c r="D985" s="1">
        <v>2958465</v>
      </c>
    </row>
    <row r="986" spans="1:4">
      <c r="A986">
        <v>1079</v>
      </c>
      <c r="B986" t="s">
        <v>5322</v>
      </c>
      <c r="C986" s="1">
        <v>38718</v>
      </c>
      <c r="D986" s="1">
        <v>2958465</v>
      </c>
    </row>
    <row r="987" spans="1:4">
      <c r="A987">
        <v>1080</v>
      </c>
      <c r="B987" t="s">
        <v>5323</v>
      </c>
      <c r="C987" s="1">
        <v>38718</v>
      </c>
      <c r="D987" s="1">
        <v>2958465</v>
      </c>
    </row>
    <row r="988" spans="1:4">
      <c r="A988">
        <v>1081</v>
      </c>
      <c r="B988" t="s">
        <v>5324</v>
      </c>
      <c r="C988" s="1">
        <v>38718</v>
      </c>
      <c r="D988" s="1">
        <v>2958465</v>
      </c>
    </row>
    <row r="989" spans="1:4">
      <c r="A989">
        <v>1082</v>
      </c>
      <c r="B989" t="s">
        <v>5325</v>
      </c>
      <c r="C989" s="1">
        <v>38718</v>
      </c>
      <c r="D989" s="1">
        <v>2958465</v>
      </c>
    </row>
    <row r="990" spans="1:4">
      <c r="A990">
        <v>1083</v>
      </c>
      <c r="B990" t="s">
        <v>5326</v>
      </c>
      <c r="C990" s="1">
        <v>38718</v>
      </c>
      <c r="D990" s="1">
        <v>2958465</v>
      </c>
    </row>
    <row r="991" spans="1:4">
      <c r="A991">
        <v>1084</v>
      </c>
      <c r="B991" t="s">
        <v>5327</v>
      </c>
      <c r="C991" s="1">
        <v>38718</v>
      </c>
      <c r="D991" s="1">
        <v>2958465</v>
      </c>
    </row>
    <row r="992" spans="1:4">
      <c r="A992">
        <v>1086</v>
      </c>
      <c r="B992" t="s">
        <v>5328</v>
      </c>
      <c r="C992" s="1">
        <v>38718</v>
      </c>
      <c r="D992" s="1">
        <v>2958465</v>
      </c>
    </row>
    <row r="993" spans="1:4">
      <c r="A993">
        <v>1088</v>
      </c>
      <c r="B993" t="s">
        <v>5329</v>
      </c>
      <c r="C993" s="1">
        <v>38718</v>
      </c>
      <c r="D993" s="1">
        <v>2958465</v>
      </c>
    </row>
    <row r="994" spans="1:4">
      <c r="A994">
        <v>1089</v>
      </c>
      <c r="B994" t="s">
        <v>5330</v>
      </c>
      <c r="C994" s="1">
        <v>38718</v>
      </c>
      <c r="D994" s="1">
        <v>2958465</v>
      </c>
    </row>
    <row r="995" spans="1:4">
      <c r="A995">
        <v>1090</v>
      </c>
      <c r="B995" t="s">
        <v>5331</v>
      </c>
      <c r="C995" s="1">
        <v>38718</v>
      </c>
      <c r="D995" s="1">
        <v>2958465</v>
      </c>
    </row>
    <row r="996" spans="1:4">
      <c r="A996">
        <v>1091</v>
      </c>
      <c r="B996" t="s">
        <v>5332</v>
      </c>
      <c r="C996" s="1">
        <v>38718</v>
      </c>
      <c r="D996" s="1">
        <v>2958465</v>
      </c>
    </row>
    <row r="997" spans="1:4">
      <c r="A997">
        <v>1092</v>
      </c>
      <c r="B997" t="s">
        <v>281</v>
      </c>
      <c r="C997" s="1">
        <v>38718</v>
      </c>
      <c r="D997" s="1">
        <v>2958465</v>
      </c>
    </row>
    <row r="998" spans="1:4">
      <c r="A998">
        <v>1093</v>
      </c>
      <c r="B998" t="s">
        <v>5333</v>
      </c>
      <c r="C998" s="1">
        <v>38718</v>
      </c>
      <c r="D998" s="1">
        <v>2958465</v>
      </c>
    </row>
    <row r="999" spans="1:4">
      <c r="A999">
        <v>1094</v>
      </c>
      <c r="B999" t="s">
        <v>5334</v>
      </c>
      <c r="C999" s="1">
        <v>38718</v>
      </c>
      <c r="D999" s="1">
        <v>2958465</v>
      </c>
    </row>
    <row r="1000" spans="1:4">
      <c r="A1000">
        <v>1095</v>
      </c>
      <c r="B1000" t="s">
        <v>1101</v>
      </c>
      <c r="C1000" s="1">
        <v>38718</v>
      </c>
      <c r="D1000" s="1">
        <v>2958465</v>
      </c>
    </row>
    <row r="1001" spans="1:4">
      <c r="A1001">
        <v>1096</v>
      </c>
      <c r="B1001" t="s">
        <v>5335</v>
      </c>
      <c r="C1001" s="1">
        <v>38718</v>
      </c>
      <c r="D1001" s="1">
        <v>2958465</v>
      </c>
    </row>
    <row r="1002" spans="1:4">
      <c r="A1002">
        <v>1097</v>
      </c>
      <c r="B1002" t="s">
        <v>5336</v>
      </c>
      <c r="C1002" s="1">
        <v>38718</v>
      </c>
      <c r="D1002" s="1">
        <v>2958465</v>
      </c>
    </row>
    <row r="1003" spans="1:4">
      <c r="A1003">
        <v>1098</v>
      </c>
      <c r="B1003" t="s">
        <v>5337</v>
      </c>
      <c r="C1003" s="1">
        <v>38718</v>
      </c>
      <c r="D1003" s="1">
        <v>2958465</v>
      </c>
    </row>
    <row r="1004" spans="1:4">
      <c r="A1004">
        <v>1101</v>
      </c>
      <c r="B1004" t="s">
        <v>5338</v>
      </c>
      <c r="C1004" s="1">
        <v>38718</v>
      </c>
      <c r="D1004" s="1">
        <v>2958465</v>
      </c>
    </row>
    <row r="1005" spans="1:4">
      <c r="A1005">
        <v>1102</v>
      </c>
      <c r="B1005" t="s">
        <v>5339</v>
      </c>
      <c r="C1005" s="1">
        <v>38718</v>
      </c>
      <c r="D1005" s="1">
        <v>2958465</v>
      </c>
    </row>
    <row r="1006" spans="1:4">
      <c r="A1006">
        <v>1103</v>
      </c>
      <c r="B1006" t="s">
        <v>5340</v>
      </c>
      <c r="C1006" s="1">
        <v>38718</v>
      </c>
      <c r="D1006" s="1">
        <v>2958465</v>
      </c>
    </row>
    <row r="1007" spans="1:4">
      <c r="A1007">
        <v>1104</v>
      </c>
      <c r="B1007" t="s">
        <v>5341</v>
      </c>
      <c r="C1007" s="1">
        <v>38718</v>
      </c>
      <c r="D1007" s="1">
        <v>2958465</v>
      </c>
    </row>
    <row r="1008" spans="1:4">
      <c r="A1008">
        <v>1106</v>
      </c>
      <c r="B1008" t="s">
        <v>5342</v>
      </c>
      <c r="C1008" s="1">
        <v>38718</v>
      </c>
      <c r="D1008" s="1">
        <v>2958465</v>
      </c>
    </row>
    <row r="1009" spans="1:4">
      <c r="A1009">
        <v>1107</v>
      </c>
      <c r="B1009" t="s">
        <v>5343</v>
      </c>
      <c r="C1009" s="1">
        <v>38718</v>
      </c>
      <c r="D1009" s="1">
        <v>2958465</v>
      </c>
    </row>
    <row r="1010" spans="1:4">
      <c r="A1010">
        <v>1108</v>
      </c>
      <c r="B1010" t="s">
        <v>5344</v>
      </c>
      <c r="C1010" s="1">
        <v>38718</v>
      </c>
      <c r="D1010" s="1">
        <v>2958465</v>
      </c>
    </row>
    <row r="1011" spans="1:4">
      <c r="A1011">
        <v>1109</v>
      </c>
      <c r="B1011" t="s">
        <v>783</v>
      </c>
      <c r="C1011" s="1">
        <v>38718</v>
      </c>
      <c r="D1011" s="1">
        <v>2958465</v>
      </c>
    </row>
    <row r="1012" spans="1:4">
      <c r="A1012">
        <v>1110</v>
      </c>
      <c r="B1012" t="s">
        <v>5345</v>
      </c>
      <c r="C1012" s="1">
        <v>38718</v>
      </c>
      <c r="D1012" s="1">
        <v>2958465</v>
      </c>
    </row>
    <row r="1013" spans="1:4">
      <c r="A1013">
        <v>1111</v>
      </c>
      <c r="B1013" t="s">
        <v>5346</v>
      </c>
      <c r="C1013" s="1">
        <v>38718</v>
      </c>
      <c r="D1013" s="1">
        <v>2958465</v>
      </c>
    </row>
    <row r="1014" spans="1:4">
      <c r="A1014">
        <v>1112</v>
      </c>
      <c r="B1014" t="s">
        <v>5347</v>
      </c>
      <c r="C1014" s="1">
        <v>38718</v>
      </c>
      <c r="D1014" s="1">
        <v>2958465</v>
      </c>
    </row>
    <row r="1015" spans="1:4">
      <c r="A1015">
        <v>1113</v>
      </c>
      <c r="B1015" t="s">
        <v>5348</v>
      </c>
      <c r="C1015" s="1">
        <v>38718</v>
      </c>
      <c r="D1015" s="1">
        <v>2958465</v>
      </c>
    </row>
    <row r="1016" spans="1:4">
      <c r="A1016">
        <v>1114</v>
      </c>
      <c r="B1016" t="s">
        <v>5349</v>
      </c>
      <c r="C1016" s="1">
        <v>38718</v>
      </c>
      <c r="D1016" s="1">
        <v>2958465</v>
      </c>
    </row>
    <row r="1017" spans="1:4">
      <c r="A1017">
        <v>1115</v>
      </c>
      <c r="B1017" t="s">
        <v>5350</v>
      </c>
      <c r="C1017" s="1">
        <v>38718</v>
      </c>
      <c r="D1017" s="1">
        <v>2958465</v>
      </c>
    </row>
    <row r="1018" spans="1:4">
      <c r="A1018">
        <v>1116</v>
      </c>
      <c r="B1018" t="s">
        <v>5351</v>
      </c>
      <c r="C1018" s="1">
        <v>38718</v>
      </c>
      <c r="D1018" s="1">
        <v>2958465</v>
      </c>
    </row>
    <row r="1019" spans="1:4">
      <c r="A1019">
        <v>1117</v>
      </c>
      <c r="B1019" t="s">
        <v>5352</v>
      </c>
      <c r="C1019" s="1">
        <v>38718</v>
      </c>
      <c r="D1019" s="1">
        <v>2958465</v>
      </c>
    </row>
    <row r="1020" spans="1:4">
      <c r="A1020">
        <v>1119</v>
      </c>
      <c r="B1020" t="s">
        <v>5353</v>
      </c>
      <c r="C1020" s="1">
        <v>38718</v>
      </c>
      <c r="D1020" s="1">
        <v>2958465</v>
      </c>
    </row>
    <row r="1021" spans="1:4">
      <c r="A1021">
        <v>1124</v>
      </c>
      <c r="B1021" t="s">
        <v>5354</v>
      </c>
      <c r="C1021" s="1">
        <v>38718</v>
      </c>
      <c r="D1021" s="1">
        <v>2958465</v>
      </c>
    </row>
    <row r="1022" spans="1:4">
      <c r="A1022">
        <v>1125</v>
      </c>
      <c r="B1022" t="s">
        <v>5355</v>
      </c>
      <c r="C1022" s="1">
        <v>38718</v>
      </c>
      <c r="D1022" s="1">
        <v>2958465</v>
      </c>
    </row>
    <row r="1023" spans="1:4">
      <c r="A1023">
        <v>1127</v>
      </c>
      <c r="B1023" t="s">
        <v>5356</v>
      </c>
      <c r="C1023" s="1">
        <v>38718</v>
      </c>
      <c r="D1023" s="1">
        <v>2958465</v>
      </c>
    </row>
    <row r="1024" spans="1:4">
      <c r="A1024">
        <v>1129</v>
      </c>
      <c r="B1024" t="s">
        <v>5357</v>
      </c>
      <c r="C1024" s="1">
        <v>38718</v>
      </c>
      <c r="D1024" s="1">
        <v>2958465</v>
      </c>
    </row>
    <row r="1025" spans="1:4">
      <c r="A1025">
        <v>1130</v>
      </c>
      <c r="B1025" t="s">
        <v>5358</v>
      </c>
      <c r="C1025" s="1">
        <v>38718</v>
      </c>
      <c r="D1025" s="1">
        <v>2958465</v>
      </c>
    </row>
    <row r="1026" spans="1:4">
      <c r="A1026">
        <v>1131</v>
      </c>
      <c r="B1026" t="s">
        <v>5359</v>
      </c>
      <c r="C1026" s="1">
        <v>38718</v>
      </c>
      <c r="D1026" s="1">
        <v>2958465</v>
      </c>
    </row>
    <row r="1027" spans="1:4">
      <c r="A1027">
        <v>1132</v>
      </c>
      <c r="B1027" t="s">
        <v>5360</v>
      </c>
      <c r="C1027" s="1">
        <v>38718</v>
      </c>
      <c r="D1027" s="1">
        <v>2958465</v>
      </c>
    </row>
    <row r="1028" spans="1:4">
      <c r="A1028">
        <v>1133</v>
      </c>
      <c r="B1028" t="s">
        <v>5361</v>
      </c>
      <c r="C1028" s="1">
        <v>38718</v>
      </c>
      <c r="D1028" s="1">
        <v>2958465</v>
      </c>
    </row>
    <row r="1029" spans="1:4">
      <c r="A1029">
        <v>1134</v>
      </c>
      <c r="B1029" t="s">
        <v>5362</v>
      </c>
      <c r="C1029" s="1">
        <v>38718</v>
      </c>
      <c r="D1029" s="1">
        <v>2958465</v>
      </c>
    </row>
    <row r="1030" spans="1:4">
      <c r="A1030">
        <v>1135</v>
      </c>
      <c r="B1030" t="s">
        <v>5363</v>
      </c>
      <c r="C1030" s="1">
        <v>38718</v>
      </c>
      <c r="D1030" s="1">
        <v>2958465</v>
      </c>
    </row>
    <row r="1031" spans="1:4">
      <c r="A1031">
        <v>1136</v>
      </c>
      <c r="B1031" t="s">
        <v>5364</v>
      </c>
      <c r="C1031" s="1">
        <v>38718</v>
      </c>
      <c r="D1031" s="1">
        <v>2958465</v>
      </c>
    </row>
    <row r="1032" spans="1:4">
      <c r="A1032">
        <v>1137</v>
      </c>
      <c r="B1032" t="s">
        <v>5365</v>
      </c>
      <c r="C1032" s="1">
        <v>38718</v>
      </c>
      <c r="D1032" s="1">
        <v>2958465</v>
      </c>
    </row>
    <row r="1033" spans="1:4">
      <c r="A1033">
        <v>1138</v>
      </c>
      <c r="B1033" t="s">
        <v>5366</v>
      </c>
      <c r="C1033" s="1">
        <v>38718</v>
      </c>
      <c r="D1033" s="1">
        <v>2958465</v>
      </c>
    </row>
    <row r="1034" spans="1:4">
      <c r="A1034">
        <v>1139</v>
      </c>
      <c r="B1034" t="s">
        <v>5367</v>
      </c>
      <c r="C1034" s="1">
        <v>38718</v>
      </c>
      <c r="D1034" s="1">
        <v>2958465</v>
      </c>
    </row>
    <row r="1035" spans="1:4">
      <c r="A1035">
        <v>1141</v>
      </c>
      <c r="B1035" t="s">
        <v>5368</v>
      </c>
      <c r="C1035" s="1">
        <v>38718</v>
      </c>
      <c r="D1035" s="1">
        <v>2958465</v>
      </c>
    </row>
    <row r="1036" spans="1:4">
      <c r="A1036">
        <v>1142</v>
      </c>
      <c r="B1036" t="s">
        <v>5369</v>
      </c>
      <c r="C1036" s="1">
        <v>38718</v>
      </c>
      <c r="D1036" s="1">
        <v>2958465</v>
      </c>
    </row>
    <row r="1037" spans="1:4">
      <c r="A1037">
        <v>1143</v>
      </c>
      <c r="B1037" t="s">
        <v>1102</v>
      </c>
      <c r="C1037" s="1">
        <v>38718</v>
      </c>
      <c r="D1037" s="1">
        <v>2958465</v>
      </c>
    </row>
    <row r="1038" spans="1:4">
      <c r="A1038">
        <v>1144</v>
      </c>
      <c r="B1038" t="s">
        <v>5370</v>
      </c>
      <c r="C1038" s="1">
        <v>38718</v>
      </c>
      <c r="D1038" s="1">
        <v>2958465</v>
      </c>
    </row>
    <row r="1039" spans="1:4">
      <c r="A1039">
        <v>1145</v>
      </c>
      <c r="B1039" t="s">
        <v>5371</v>
      </c>
      <c r="C1039" s="1">
        <v>38718</v>
      </c>
      <c r="D1039" s="1">
        <v>2958465</v>
      </c>
    </row>
    <row r="1040" spans="1:4">
      <c r="A1040">
        <v>1147</v>
      </c>
      <c r="B1040" t="s">
        <v>5372</v>
      </c>
      <c r="C1040" s="1">
        <v>38718</v>
      </c>
      <c r="D1040" s="1">
        <v>2958465</v>
      </c>
    </row>
    <row r="1041" spans="1:4">
      <c r="A1041">
        <v>1148</v>
      </c>
      <c r="B1041" t="s">
        <v>5373</v>
      </c>
      <c r="C1041" s="1">
        <v>38718</v>
      </c>
      <c r="D1041" s="1">
        <v>2958465</v>
      </c>
    </row>
    <row r="1042" spans="1:4">
      <c r="A1042">
        <v>1149</v>
      </c>
      <c r="B1042" t="s">
        <v>5374</v>
      </c>
      <c r="C1042" s="1">
        <v>38718</v>
      </c>
      <c r="D1042" s="1">
        <v>2958465</v>
      </c>
    </row>
    <row r="1043" spans="1:4">
      <c r="A1043">
        <v>1150</v>
      </c>
      <c r="B1043" t="s">
        <v>5375</v>
      </c>
      <c r="C1043" s="1">
        <v>38718</v>
      </c>
      <c r="D1043" s="1">
        <v>2958465</v>
      </c>
    </row>
    <row r="1044" spans="1:4">
      <c r="A1044">
        <v>1151</v>
      </c>
      <c r="B1044" t="s">
        <v>5376</v>
      </c>
      <c r="C1044" s="1">
        <v>38718</v>
      </c>
      <c r="D1044" s="1">
        <v>2958465</v>
      </c>
    </row>
    <row r="1045" spans="1:4">
      <c r="A1045">
        <v>1153</v>
      </c>
      <c r="B1045" t="s">
        <v>5377</v>
      </c>
      <c r="C1045" s="1">
        <v>38718</v>
      </c>
      <c r="D1045" s="1">
        <v>2958465</v>
      </c>
    </row>
    <row r="1046" spans="1:4">
      <c r="A1046">
        <v>1154</v>
      </c>
      <c r="B1046" t="s">
        <v>5378</v>
      </c>
      <c r="C1046" s="1">
        <v>38718</v>
      </c>
      <c r="D1046" s="1">
        <v>2958465</v>
      </c>
    </row>
    <row r="1047" spans="1:4">
      <c r="A1047">
        <v>1155</v>
      </c>
      <c r="B1047" t="s">
        <v>5379</v>
      </c>
      <c r="C1047" s="1">
        <v>38718</v>
      </c>
      <c r="D1047" s="1">
        <v>2958465</v>
      </c>
    </row>
    <row r="1048" spans="1:4">
      <c r="A1048">
        <v>1156</v>
      </c>
      <c r="B1048" t="s">
        <v>5380</v>
      </c>
      <c r="C1048" s="1">
        <v>38718</v>
      </c>
      <c r="D1048" s="1">
        <v>2958465</v>
      </c>
    </row>
    <row r="1049" spans="1:4">
      <c r="A1049">
        <v>1158</v>
      </c>
      <c r="B1049" t="s">
        <v>5381</v>
      </c>
      <c r="C1049" s="1">
        <v>38718</v>
      </c>
      <c r="D1049" s="1">
        <v>2958465</v>
      </c>
    </row>
    <row r="1050" spans="1:4">
      <c r="A1050">
        <v>1159</v>
      </c>
      <c r="B1050" t="s">
        <v>5382</v>
      </c>
      <c r="C1050" s="1">
        <v>38718</v>
      </c>
      <c r="D1050" s="1">
        <v>2958465</v>
      </c>
    </row>
    <row r="1051" spans="1:4">
      <c r="A1051">
        <v>1160</v>
      </c>
      <c r="B1051" t="s">
        <v>5383</v>
      </c>
      <c r="C1051" s="1">
        <v>38718</v>
      </c>
      <c r="D1051" s="1">
        <v>2958465</v>
      </c>
    </row>
    <row r="1052" spans="1:4">
      <c r="A1052">
        <v>1162</v>
      </c>
      <c r="B1052" t="s">
        <v>5384</v>
      </c>
      <c r="C1052" s="1">
        <v>38718</v>
      </c>
      <c r="D1052" s="1">
        <v>2958465</v>
      </c>
    </row>
    <row r="1053" spans="1:4">
      <c r="A1053">
        <v>1163</v>
      </c>
      <c r="B1053" t="s">
        <v>5385</v>
      </c>
      <c r="C1053" s="1">
        <v>38718</v>
      </c>
      <c r="D1053" s="1">
        <v>2958465</v>
      </c>
    </row>
    <row r="1054" spans="1:4">
      <c r="A1054">
        <v>1164</v>
      </c>
      <c r="B1054" t="s">
        <v>5386</v>
      </c>
      <c r="C1054" s="1">
        <v>38718</v>
      </c>
      <c r="D1054" s="1">
        <v>2958465</v>
      </c>
    </row>
    <row r="1055" spans="1:4">
      <c r="A1055">
        <v>1165</v>
      </c>
      <c r="B1055" t="s">
        <v>5387</v>
      </c>
      <c r="C1055" s="1">
        <v>38718</v>
      </c>
      <c r="D1055" s="1">
        <v>2958465</v>
      </c>
    </row>
    <row r="1056" spans="1:4">
      <c r="A1056">
        <v>1166</v>
      </c>
      <c r="B1056" t="s">
        <v>5388</v>
      </c>
      <c r="C1056" s="1">
        <v>38718</v>
      </c>
      <c r="D1056" s="1">
        <v>2958465</v>
      </c>
    </row>
    <row r="1057" spans="1:4">
      <c r="A1057">
        <v>1167</v>
      </c>
      <c r="B1057" t="s">
        <v>1103</v>
      </c>
      <c r="C1057" s="1">
        <v>38718</v>
      </c>
      <c r="D1057" s="1">
        <v>2958465</v>
      </c>
    </row>
    <row r="1058" spans="1:4">
      <c r="A1058">
        <v>1168</v>
      </c>
      <c r="B1058" t="s">
        <v>5389</v>
      </c>
      <c r="C1058" s="1">
        <v>38718</v>
      </c>
      <c r="D1058" s="1">
        <v>2958465</v>
      </c>
    </row>
    <row r="1059" spans="1:4">
      <c r="A1059">
        <v>1169</v>
      </c>
      <c r="B1059" t="s">
        <v>5390</v>
      </c>
      <c r="C1059" s="1">
        <v>38718</v>
      </c>
      <c r="D1059" s="1">
        <v>2958465</v>
      </c>
    </row>
    <row r="1060" spans="1:4">
      <c r="A1060">
        <v>1171</v>
      </c>
      <c r="B1060" t="s">
        <v>5391</v>
      </c>
      <c r="C1060" s="1">
        <v>38718</v>
      </c>
      <c r="D1060" s="1">
        <v>2958465</v>
      </c>
    </row>
    <row r="1061" spans="1:4">
      <c r="A1061">
        <v>1173</v>
      </c>
      <c r="B1061" t="s">
        <v>5392</v>
      </c>
      <c r="C1061" s="1">
        <v>38718</v>
      </c>
      <c r="D1061" s="1">
        <v>2958465</v>
      </c>
    </row>
    <row r="1062" spans="1:4">
      <c r="A1062">
        <v>1175</v>
      </c>
      <c r="B1062" t="s">
        <v>5393</v>
      </c>
      <c r="C1062" s="1">
        <v>38718</v>
      </c>
      <c r="D1062" s="1">
        <v>2958465</v>
      </c>
    </row>
    <row r="1063" spans="1:4">
      <c r="A1063">
        <v>1176</v>
      </c>
      <c r="B1063" t="s">
        <v>5394</v>
      </c>
      <c r="C1063" s="1">
        <v>38718</v>
      </c>
      <c r="D1063" s="1">
        <v>2958465</v>
      </c>
    </row>
    <row r="1064" spans="1:4">
      <c r="A1064">
        <v>1177</v>
      </c>
      <c r="B1064" t="s">
        <v>5395</v>
      </c>
      <c r="C1064" s="1">
        <v>38718</v>
      </c>
      <c r="D1064" s="1">
        <v>2958465</v>
      </c>
    </row>
    <row r="1065" spans="1:4">
      <c r="A1065">
        <v>1178</v>
      </c>
      <c r="B1065" t="s">
        <v>5396</v>
      </c>
      <c r="C1065" s="1">
        <v>38718</v>
      </c>
      <c r="D1065" s="1">
        <v>2958465</v>
      </c>
    </row>
    <row r="1066" spans="1:4">
      <c r="A1066">
        <v>1179</v>
      </c>
      <c r="B1066" t="s">
        <v>5397</v>
      </c>
      <c r="C1066" s="1">
        <v>38718</v>
      </c>
      <c r="D1066" s="1">
        <v>2958465</v>
      </c>
    </row>
    <row r="1067" spans="1:4">
      <c r="A1067">
        <v>1180</v>
      </c>
      <c r="B1067" t="s">
        <v>5398</v>
      </c>
      <c r="C1067" s="1">
        <v>38718</v>
      </c>
      <c r="D1067" s="1">
        <v>2958465</v>
      </c>
    </row>
    <row r="1068" spans="1:4">
      <c r="A1068">
        <v>1181</v>
      </c>
      <c r="B1068" t="s">
        <v>5399</v>
      </c>
      <c r="C1068" s="1">
        <v>38718</v>
      </c>
      <c r="D1068" s="1">
        <v>2958465</v>
      </c>
    </row>
    <row r="1069" spans="1:4">
      <c r="A1069">
        <v>1182</v>
      </c>
      <c r="B1069" t="s">
        <v>5400</v>
      </c>
      <c r="C1069" s="1">
        <v>38718</v>
      </c>
      <c r="D1069" s="1">
        <v>2958465</v>
      </c>
    </row>
    <row r="1070" spans="1:4">
      <c r="A1070">
        <v>1183</v>
      </c>
      <c r="B1070" t="s">
        <v>5401</v>
      </c>
      <c r="C1070" s="1">
        <v>38718</v>
      </c>
      <c r="D1070" s="1">
        <v>2958465</v>
      </c>
    </row>
    <row r="1071" spans="1:4">
      <c r="A1071">
        <v>1184</v>
      </c>
      <c r="B1071" t="s">
        <v>5402</v>
      </c>
      <c r="C1071" s="1">
        <v>38718</v>
      </c>
      <c r="D1071" s="1">
        <v>2958465</v>
      </c>
    </row>
    <row r="1072" spans="1:4">
      <c r="A1072">
        <v>1185</v>
      </c>
      <c r="B1072" t="s">
        <v>5403</v>
      </c>
      <c r="C1072" s="1">
        <v>38718</v>
      </c>
      <c r="D1072" s="1">
        <v>2958465</v>
      </c>
    </row>
    <row r="1073" spans="1:4">
      <c r="A1073">
        <v>1186</v>
      </c>
      <c r="B1073" t="s">
        <v>5404</v>
      </c>
      <c r="C1073" s="1">
        <v>38718</v>
      </c>
      <c r="D1073" s="1">
        <v>2958465</v>
      </c>
    </row>
    <row r="1074" spans="1:4">
      <c r="A1074">
        <v>1188</v>
      </c>
      <c r="B1074" t="s">
        <v>5405</v>
      </c>
      <c r="C1074" s="1">
        <v>38718</v>
      </c>
      <c r="D1074" s="1">
        <v>2958465</v>
      </c>
    </row>
    <row r="1075" spans="1:4">
      <c r="A1075">
        <v>1189</v>
      </c>
      <c r="B1075" t="s">
        <v>5406</v>
      </c>
      <c r="C1075" s="1">
        <v>38718</v>
      </c>
      <c r="D1075" s="1">
        <v>2958465</v>
      </c>
    </row>
    <row r="1076" spans="1:4">
      <c r="A1076">
        <v>1190</v>
      </c>
      <c r="B1076" t="s">
        <v>5407</v>
      </c>
      <c r="C1076" s="1">
        <v>38718</v>
      </c>
      <c r="D1076" s="1">
        <v>2958465</v>
      </c>
    </row>
    <row r="1077" spans="1:4">
      <c r="A1077">
        <v>1191</v>
      </c>
      <c r="B1077" t="s">
        <v>5408</v>
      </c>
      <c r="C1077" s="1">
        <v>38718</v>
      </c>
      <c r="D1077" s="1">
        <v>2958465</v>
      </c>
    </row>
    <row r="1078" spans="1:4">
      <c r="A1078">
        <v>1192</v>
      </c>
      <c r="B1078" t="s">
        <v>1104</v>
      </c>
      <c r="C1078" s="1">
        <v>38718</v>
      </c>
      <c r="D1078" s="1">
        <v>2958465</v>
      </c>
    </row>
    <row r="1079" spans="1:4">
      <c r="A1079">
        <v>1193</v>
      </c>
      <c r="B1079" t="s">
        <v>5409</v>
      </c>
      <c r="C1079" s="1">
        <v>38718</v>
      </c>
      <c r="D1079" s="1">
        <v>2958465</v>
      </c>
    </row>
    <row r="1080" spans="1:4">
      <c r="A1080">
        <v>1194</v>
      </c>
      <c r="B1080" t="s">
        <v>5410</v>
      </c>
      <c r="C1080" s="1">
        <v>38718</v>
      </c>
      <c r="D1080" s="1">
        <v>2958465</v>
      </c>
    </row>
    <row r="1081" spans="1:4">
      <c r="A1081">
        <v>1195</v>
      </c>
      <c r="B1081" t="s">
        <v>5411</v>
      </c>
      <c r="C1081" s="1">
        <v>38718</v>
      </c>
      <c r="D1081" s="1">
        <v>2958465</v>
      </c>
    </row>
    <row r="1082" spans="1:4">
      <c r="A1082">
        <v>1196</v>
      </c>
      <c r="B1082" t="s">
        <v>5412</v>
      </c>
      <c r="C1082" s="1">
        <v>38718</v>
      </c>
      <c r="D1082" s="1">
        <v>2958465</v>
      </c>
    </row>
    <row r="1083" spans="1:4">
      <c r="A1083">
        <v>1197</v>
      </c>
      <c r="B1083" t="s">
        <v>5413</v>
      </c>
      <c r="C1083" s="1">
        <v>38718</v>
      </c>
      <c r="D1083" s="1">
        <v>2958465</v>
      </c>
    </row>
    <row r="1084" spans="1:4">
      <c r="A1084">
        <v>1199</v>
      </c>
      <c r="B1084" t="s">
        <v>5414</v>
      </c>
      <c r="C1084" s="1">
        <v>38718</v>
      </c>
      <c r="D1084" s="1">
        <v>2958465</v>
      </c>
    </row>
    <row r="1085" spans="1:4">
      <c r="A1085">
        <v>1200</v>
      </c>
      <c r="B1085" t="s">
        <v>5415</v>
      </c>
      <c r="C1085" s="1">
        <v>38718</v>
      </c>
      <c r="D1085" s="1">
        <v>2958465</v>
      </c>
    </row>
    <row r="1086" spans="1:4">
      <c r="A1086">
        <v>1201</v>
      </c>
      <c r="B1086" t="s">
        <v>5416</v>
      </c>
      <c r="C1086" s="1">
        <v>38718</v>
      </c>
      <c r="D1086" s="1">
        <v>2958465</v>
      </c>
    </row>
    <row r="1087" spans="1:4">
      <c r="A1087">
        <v>1202</v>
      </c>
      <c r="B1087" t="s">
        <v>5417</v>
      </c>
      <c r="C1087" s="1">
        <v>38718</v>
      </c>
      <c r="D1087" s="1">
        <v>2958465</v>
      </c>
    </row>
    <row r="1088" spans="1:4">
      <c r="A1088">
        <v>1203</v>
      </c>
      <c r="B1088" t="s">
        <v>5418</v>
      </c>
      <c r="C1088" s="1">
        <v>38718</v>
      </c>
      <c r="D1088" s="1">
        <v>2958465</v>
      </c>
    </row>
    <row r="1089" spans="1:4">
      <c r="A1089">
        <v>1205</v>
      </c>
      <c r="B1089" t="s">
        <v>5419</v>
      </c>
      <c r="C1089" s="1">
        <v>38718</v>
      </c>
      <c r="D1089" s="1">
        <v>2958465</v>
      </c>
    </row>
    <row r="1090" spans="1:4">
      <c r="A1090">
        <v>1206</v>
      </c>
      <c r="B1090" t="s">
        <v>5420</v>
      </c>
      <c r="C1090" s="1">
        <v>38718</v>
      </c>
      <c r="D1090" s="1">
        <v>2958465</v>
      </c>
    </row>
    <row r="1091" spans="1:4">
      <c r="A1091">
        <v>1207</v>
      </c>
      <c r="B1091" t="s">
        <v>5421</v>
      </c>
      <c r="C1091" s="1">
        <v>38718</v>
      </c>
      <c r="D1091" s="1">
        <v>2958465</v>
      </c>
    </row>
    <row r="1092" spans="1:4">
      <c r="A1092">
        <v>1208</v>
      </c>
      <c r="B1092" t="s">
        <v>5422</v>
      </c>
      <c r="C1092" s="1">
        <v>38718</v>
      </c>
      <c r="D1092" s="1">
        <v>2958465</v>
      </c>
    </row>
    <row r="1093" spans="1:4">
      <c r="A1093">
        <v>1211</v>
      </c>
      <c r="B1093" t="s">
        <v>5423</v>
      </c>
      <c r="C1093" s="1">
        <v>38718</v>
      </c>
      <c r="D1093" s="1">
        <v>2958465</v>
      </c>
    </row>
    <row r="1094" spans="1:4">
      <c r="A1094">
        <v>1212</v>
      </c>
      <c r="B1094" t="s">
        <v>5424</v>
      </c>
      <c r="C1094" s="1">
        <v>38718</v>
      </c>
      <c r="D1094" s="1">
        <v>2958465</v>
      </c>
    </row>
    <row r="1095" spans="1:4">
      <c r="A1095">
        <v>1213</v>
      </c>
      <c r="B1095" t="s">
        <v>5425</v>
      </c>
      <c r="C1095" s="1">
        <v>38718</v>
      </c>
      <c r="D1095" s="1">
        <v>2958465</v>
      </c>
    </row>
    <row r="1096" spans="1:4">
      <c r="A1096">
        <v>1214</v>
      </c>
      <c r="B1096" t="s">
        <v>5426</v>
      </c>
      <c r="C1096" s="1">
        <v>38718</v>
      </c>
      <c r="D1096" s="1">
        <v>2958465</v>
      </c>
    </row>
    <row r="1097" spans="1:4">
      <c r="A1097">
        <v>1215</v>
      </c>
      <c r="B1097" t="s">
        <v>371</v>
      </c>
      <c r="C1097" s="1">
        <v>38718</v>
      </c>
      <c r="D1097" s="1">
        <v>2958465</v>
      </c>
    </row>
    <row r="1098" spans="1:4">
      <c r="A1098">
        <v>1217</v>
      </c>
      <c r="B1098" t="s">
        <v>5427</v>
      </c>
      <c r="C1098" s="1">
        <v>38718</v>
      </c>
      <c r="D1098" s="1">
        <v>2958465</v>
      </c>
    </row>
    <row r="1099" spans="1:4">
      <c r="A1099">
        <v>1223</v>
      </c>
      <c r="B1099" t="s">
        <v>5428</v>
      </c>
      <c r="C1099" s="1">
        <v>38718</v>
      </c>
      <c r="D1099" s="1">
        <v>2958465</v>
      </c>
    </row>
    <row r="1100" spans="1:4">
      <c r="A1100">
        <v>1225</v>
      </c>
      <c r="B1100" t="s">
        <v>5429</v>
      </c>
      <c r="C1100" s="1">
        <v>38718</v>
      </c>
      <c r="D1100" s="1">
        <v>2958465</v>
      </c>
    </row>
    <row r="1101" spans="1:4">
      <c r="A1101">
        <v>1226</v>
      </c>
      <c r="B1101" t="s">
        <v>5430</v>
      </c>
      <c r="C1101" s="1">
        <v>38718</v>
      </c>
      <c r="D1101" s="1">
        <v>2958465</v>
      </c>
    </row>
    <row r="1102" spans="1:4">
      <c r="A1102">
        <v>1227</v>
      </c>
      <c r="B1102" t="s">
        <v>531</v>
      </c>
      <c r="C1102" s="1">
        <v>38718</v>
      </c>
      <c r="D1102" s="1">
        <v>2958465</v>
      </c>
    </row>
    <row r="1103" spans="1:4">
      <c r="A1103">
        <v>1229</v>
      </c>
      <c r="B1103" t="s">
        <v>5431</v>
      </c>
      <c r="C1103" s="1">
        <v>38718</v>
      </c>
      <c r="D1103" s="1">
        <v>2958465</v>
      </c>
    </row>
    <row r="1104" spans="1:4">
      <c r="A1104">
        <v>1230</v>
      </c>
      <c r="B1104" t="s">
        <v>5432</v>
      </c>
      <c r="C1104" s="1">
        <v>38718</v>
      </c>
      <c r="D1104" s="1">
        <v>2958465</v>
      </c>
    </row>
    <row r="1105" spans="1:4">
      <c r="A1105">
        <v>1231</v>
      </c>
      <c r="B1105" t="s">
        <v>5433</v>
      </c>
      <c r="C1105" s="1">
        <v>38718</v>
      </c>
      <c r="D1105" s="1">
        <v>2958465</v>
      </c>
    </row>
    <row r="1106" spans="1:4">
      <c r="A1106">
        <v>1232</v>
      </c>
      <c r="B1106" t="s">
        <v>5434</v>
      </c>
      <c r="C1106" s="1">
        <v>38718</v>
      </c>
      <c r="D1106" s="1">
        <v>2958465</v>
      </c>
    </row>
    <row r="1107" spans="1:4">
      <c r="A1107">
        <v>1233</v>
      </c>
      <c r="B1107" t="s">
        <v>5435</v>
      </c>
      <c r="C1107" s="1">
        <v>38718</v>
      </c>
      <c r="D1107" s="1">
        <v>2958465</v>
      </c>
    </row>
    <row r="1108" spans="1:4">
      <c r="A1108">
        <v>1234</v>
      </c>
      <c r="B1108" t="s">
        <v>1105</v>
      </c>
      <c r="C1108" s="1">
        <v>38718</v>
      </c>
      <c r="D1108" s="1">
        <v>2958465</v>
      </c>
    </row>
    <row r="1109" spans="1:4">
      <c r="A1109">
        <v>1237</v>
      </c>
      <c r="B1109" t="s">
        <v>5436</v>
      </c>
      <c r="C1109" s="1">
        <v>38718</v>
      </c>
      <c r="D1109" s="1">
        <v>2958465</v>
      </c>
    </row>
    <row r="1110" spans="1:4">
      <c r="A1110">
        <v>1239</v>
      </c>
      <c r="B1110" t="s">
        <v>490</v>
      </c>
      <c r="C1110" s="1">
        <v>38718</v>
      </c>
      <c r="D1110" s="1">
        <v>2958465</v>
      </c>
    </row>
    <row r="1111" spans="1:4">
      <c r="A1111">
        <v>1240</v>
      </c>
      <c r="B1111" t="s">
        <v>5437</v>
      </c>
      <c r="C1111" s="1">
        <v>38718</v>
      </c>
      <c r="D1111" s="1">
        <v>2958465</v>
      </c>
    </row>
    <row r="1112" spans="1:4">
      <c r="A1112">
        <v>1241</v>
      </c>
      <c r="B1112" t="s">
        <v>5438</v>
      </c>
      <c r="C1112" s="1">
        <v>38718</v>
      </c>
      <c r="D1112" s="1">
        <v>2958465</v>
      </c>
    </row>
    <row r="1113" spans="1:4">
      <c r="A1113">
        <v>1242</v>
      </c>
      <c r="B1113" t="s">
        <v>5439</v>
      </c>
      <c r="C1113" s="1">
        <v>38718</v>
      </c>
      <c r="D1113" s="1">
        <v>2958465</v>
      </c>
    </row>
    <row r="1114" spans="1:4">
      <c r="A1114">
        <v>1243</v>
      </c>
      <c r="B1114" t="s">
        <v>5440</v>
      </c>
      <c r="C1114" s="1">
        <v>38718</v>
      </c>
      <c r="D1114" s="1">
        <v>2958465</v>
      </c>
    </row>
    <row r="1115" spans="1:4">
      <c r="A1115">
        <v>1244</v>
      </c>
      <c r="B1115" t="s">
        <v>5441</v>
      </c>
      <c r="C1115" s="1">
        <v>38718</v>
      </c>
      <c r="D1115" s="1">
        <v>2958465</v>
      </c>
    </row>
    <row r="1116" spans="1:4">
      <c r="A1116">
        <v>1245</v>
      </c>
      <c r="B1116" t="s">
        <v>5442</v>
      </c>
      <c r="C1116" s="1">
        <v>38718</v>
      </c>
      <c r="D1116" s="1">
        <v>2958465</v>
      </c>
    </row>
    <row r="1117" spans="1:4">
      <c r="A1117">
        <v>1246</v>
      </c>
      <c r="B1117" t="s">
        <v>5443</v>
      </c>
      <c r="C1117" s="1">
        <v>38718</v>
      </c>
      <c r="D1117" s="1">
        <v>2958465</v>
      </c>
    </row>
    <row r="1118" spans="1:4">
      <c r="A1118">
        <v>1247</v>
      </c>
      <c r="B1118" t="s">
        <v>5444</v>
      </c>
      <c r="C1118" s="1">
        <v>38718</v>
      </c>
      <c r="D1118" s="1">
        <v>2958465</v>
      </c>
    </row>
    <row r="1119" spans="1:4">
      <c r="A1119">
        <v>1248</v>
      </c>
      <c r="B1119" t="s">
        <v>5445</v>
      </c>
      <c r="C1119" s="1">
        <v>38718</v>
      </c>
      <c r="D1119" s="1">
        <v>2958465</v>
      </c>
    </row>
    <row r="1120" spans="1:4">
      <c r="A1120">
        <v>1249</v>
      </c>
      <c r="B1120" t="s">
        <v>5446</v>
      </c>
      <c r="C1120" s="1">
        <v>38718</v>
      </c>
      <c r="D1120" s="1">
        <v>2958465</v>
      </c>
    </row>
    <row r="1121" spans="1:4">
      <c r="A1121">
        <v>1250</v>
      </c>
      <c r="B1121" t="s">
        <v>5447</v>
      </c>
      <c r="C1121" s="1">
        <v>38718</v>
      </c>
      <c r="D1121" s="1">
        <v>2958465</v>
      </c>
    </row>
    <row r="1122" spans="1:4">
      <c r="A1122">
        <v>1251</v>
      </c>
      <c r="B1122" t="s">
        <v>5448</v>
      </c>
      <c r="C1122" s="1">
        <v>38718</v>
      </c>
      <c r="D1122" s="1">
        <v>2958465</v>
      </c>
    </row>
    <row r="1123" spans="1:4">
      <c r="A1123">
        <v>1252</v>
      </c>
      <c r="B1123" t="s">
        <v>5449</v>
      </c>
      <c r="C1123" s="1">
        <v>38718</v>
      </c>
      <c r="D1123" s="1">
        <v>2958465</v>
      </c>
    </row>
    <row r="1124" spans="1:4">
      <c r="A1124">
        <v>1253</v>
      </c>
      <c r="B1124" t="s">
        <v>5450</v>
      </c>
      <c r="C1124" s="1">
        <v>38718</v>
      </c>
      <c r="D1124" s="1">
        <v>2958465</v>
      </c>
    </row>
    <row r="1125" spans="1:4">
      <c r="A1125">
        <v>1254</v>
      </c>
      <c r="B1125" t="s">
        <v>5451</v>
      </c>
      <c r="C1125" s="1">
        <v>38718</v>
      </c>
      <c r="D1125" s="1">
        <v>2958465</v>
      </c>
    </row>
    <row r="1126" spans="1:4">
      <c r="A1126">
        <v>1255</v>
      </c>
      <c r="B1126" t="s">
        <v>5452</v>
      </c>
      <c r="C1126" s="1">
        <v>38718</v>
      </c>
      <c r="D1126" s="1">
        <v>2958465</v>
      </c>
    </row>
    <row r="1127" spans="1:4">
      <c r="A1127">
        <v>1256</v>
      </c>
      <c r="B1127" t="s">
        <v>5453</v>
      </c>
      <c r="C1127" s="1">
        <v>38718</v>
      </c>
      <c r="D1127" s="1">
        <v>2958465</v>
      </c>
    </row>
    <row r="1128" spans="1:4">
      <c r="A1128">
        <v>1257</v>
      </c>
      <c r="B1128" t="s">
        <v>5454</v>
      </c>
      <c r="C1128" s="1">
        <v>38718</v>
      </c>
      <c r="D1128" s="1">
        <v>2958465</v>
      </c>
    </row>
    <row r="1129" spans="1:4">
      <c r="A1129">
        <v>1258</v>
      </c>
      <c r="B1129" t="s">
        <v>5455</v>
      </c>
      <c r="C1129" s="1">
        <v>38718</v>
      </c>
      <c r="D1129" s="1">
        <v>2958465</v>
      </c>
    </row>
    <row r="1130" spans="1:4">
      <c r="A1130">
        <v>1260</v>
      </c>
      <c r="B1130" t="s">
        <v>5456</v>
      </c>
      <c r="C1130" s="1">
        <v>38718</v>
      </c>
      <c r="D1130" s="1">
        <v>2958465</v>
      </c>
    </row>
    <row r="1131" spans="1:4">
      <c r="A1131">
        <v>1261</v>
      </c>
      <c r="B1131" t="s">
        <v>5457</v>
      </c>
      <c r="C1131" s="1">
        <v>38718</v>
      </c>
      <c r="D1131" s="1">
        <v>2958465</v>
      </c>
    </row>
    <row r="1132" spans="1:4">
      <c r="A1132">
        <v>1262</v>
      </c>
      <c r="B1132" t="s">
        <v>5458</v>
      </c>
      <c r="C1132" s="1">
        <v>38718</v>
      </c>
      <c r="D1132" s="1">
        <v>2958465</v>
      </c>
    </row>
    <row r="1133" spans="1:4">
      <c r="A1133">
        <v>1263</v>
      </c>
      <c r="B1133" t="s">
        <v>5459</v>
      </c>
      <c r="C1133" s="1">
        <v>38718</v>
      </c>
      <c r="D1133" s="1">
        <v>2958465</v>
      </c>
    </row>
    <row r="1134" spans="1:4">
      <c r="A1134">
        <v>1264</v>
      </c>
      <c r="B1134" t="s">
        <v>5460</v>
      </c>
      <c r="C1134" s="1">
        <v>38718</v>
      </c>
      <c r="D1134" s="1">
        <v>2958465</v>
      </c>
    </row>
    <row r="1135" spans="1:4">
      <c r="A1135">
        <v>1265</v>
      </c>
      <c r="B1135" t="s">
        <v>5461</v>
      </c>
      <c r="C1135" s="1">
        <v>38718</v>
      </c>
      <c r="D1135" s="1">
        <v>2958465</v>
      </c>
    </row>
    <row r="1136" spans="1:4">
      <c r="A1136">
        <v>1268</v>
      </c>
      <c r="B1136" t="s">
        <v>1106</v>
      </c>
      <c r="C1136" s="1">
        <v>38718</v>
      </c>
      <c r="D1136" s="1">
        <v>2958465</v>
      </c>
    </row>
    <row r="1137" spans="1:4">
      <c r="A1137">
        <v>1269</v>
      </c>
      <c r="B1137" t="s">
        <v>5462</v>
      </c>
      <c r="C1137" s="1">
        <v>38718</v>
      </c>
      <c r="D1137" s="1">
        <v>2958465</v>
      </c>
    </row>
    <row r="1138" spans="1:4">
      <c r="A1138">
        <v>1270</v>
      </c>
      <c r="B1138" t="s">
        <v>5463</v>
      </c>
      <c r="C1138" s="1">
        <v>38718</v>
      </c>
      <c r="D1138" s="1">
        <v>2958465</v>
      </c>
    </row>
    <row r="1139" spans="1:4">
      <c r="A1139">
        <v>1271</v>
      </c>
      <c r="B1139" t="s">
        <v>5464</v>
      </c>
      <c r="C1139" s="1">
        <v>38718</v>
      </c>
      <c r="D1139" s="1">
        <v>2958465</v>
      </c>
    </row>
    <row r="1140" spans="1:4">
      <c r="A1140">
        <v>1272</v>
      </c>
      <c r="B1140" t="s">
        <v>5465</v>
      </c>
      <c r="C1140" s="1">
        <v>38718</v>
      </c>
      <c r="D1140" s="1">
        <v>2958465</v>
      </c>
    </row>
    <row r="1141" spans="1:4">
      <c r="A1141">
        <v>1273</v>
      </c>
      <c r="B1141" t="s">
        <v>5466</v>
      </c>
      <c r="C1141" s="1">
        <v>38718</v>
      </c>
      <c r="D1141" s="1">
        <v>2958465</v>
      </c>
    </row>
    <row r="1142" spans="1:4">
      <c r="A1142">
        <v>1274</v>
      </c>
      <c r="B1142" t="s">
        <v>5467</v>
      </c>
      <c r="C1142" s="1">
        <v>38718</v>
      </c>
      <c r="D1142" s="1">
        <v>2958465</v>
      </c>
    </row>
    <row r="1143" spans="1:4">
      <c r="A1143">
        <v>1275</v>
      </c>
      <c r="B1143" t="s">
        <v>5468</v>
      </c>
      <c r="C1143" s="1">
        <v>38718</v>
      </c>
      <c r="D1143" s="1">
        <v>2958465</v>
      </c>
    </row>
    <row r="1144" spans="1:4">
      <c r="A1144">
        <v>1276</v>
      </c>
      <c r="B1144" t="s">
        <v>5469</v>
      </c>
      <c r="C1144" s="1">
        <v>38718</v>
      </c>
      <c r="D1144" s="1">
        <v>2958465</v>
      </c>
    </row>
    <row r="1145" spans="1:4">
      <c r="A1145">
        <v>1277</v>
      </c>
      <c r="B1145" t="s">
        <v>5470</v>
      </c>
      <c r="C1145" s="1">
        <v>38718</v>
      </c>
      <c r="D1145" s="1">
        <v>2958465</v>
      </c>
    </row>
    <row r="1146" spans="1:4">
      <c r="A1146">
        <v>1278</v>
      </c>
      <c r="B1146" t="s">
        <v>5471</v>
      </c>
      <c r="C1146" s="1">
        <v>38718</v>
      </c>
      <c r="D1146" s="1">
        <v>2958465</v>
      </c>
    </row>
    <row r="1147" spans="1:4">
      <c r="A1147">
        <v>1279</v>
      </c>
      <c r="B1147" t="s">
        <v>5472</v>
      </c>
      <c r="C1147" s="1">
        <v>38718</v>
      </c>
      <c r="D1147" s="1">
        <v>2958465</v>
      </c>
    </row>
    <row r="1148" spans="1:4">
      <c r="A1148">
        <v>1282</v>
      </c>
      <c r="B1148" t="s">
        <v>1107</v>
      </c>
      <c r="C1148" s="1">
        <v>38718</v>
      </c>
      <c r="D1148" s="1">
        <v>2958465</v>
      </c>
    </row>
    <row r="1149" spans="1:4">
      <c r="A1149">
        <v>1283</v>
      </c>
      <c r="B1149" t="s">
        <v>5473</v>
      </c>
      <c r="C1149" s="1">
        <v>38718</v>
      </c>
      <c r="D1149" s="1">
        <v>2958465</v>
      </c>
    </row>
    <row r="1150" spans="1:4">
      <c r="A1150">
        <v>1284</v>
      </c>
      <c r="B1150" t="s">
        <v>5474</v>
      </c>
      <c r="C1150" s="1">
        <v>38718</v>
      </c>
      <c r="D1150" s="1">
        <v>2958465</v>
      </c>
    </row>
    <row r="1151" spans="1:4">
      <c r="A1151">
        <v>1285</v>
      </c>
      <c r="B1151" t="s">
        <v>5475</v>
      </c>
      <c r="C1151" s="1">
        <v>38718</v>
      </c>
      <c r="D1151" s="1">
        <v>2958465</v>
      </c>
    </row>
    <row r="1152" spans="1:4">
      <c r="A1152">
        <v>1287</v>
      </c>
      <c r="B1152" t="s">
        <v>5476</v>
      </c>
      <c r="C1152" s="1">
        <v>38718</v>
      </c>
      <c r="D1152" s="1">
        <v>2958465</v>
      </c>
    </row>
    <row r="1153" spans="1:4">
      <c r="A1153">
        <v>1288</v>
      </c>
      <c r="B1153" t="s">
        <v>5477</v>
      </c>
      <c r="C1153" s="1">
        <v>38718</v>
      </c>
      <c r="D1153" s="1">
        <v>2958465</v>
      </c>
    </row>
    <row r="1154" spans="1:4">
      <c r="A1154">
        <v>1289</v>
      </c>
      <c r="B1154" t="s">
        <v>5478</v>
      </c>
      <c r="C1154" s="1">
        <v>38718</v>
      </c>
      <c r="D1154" s="1">
        <v>2958465</v>
      </c>
    </row>
    <row r="1155" spans="1:4">
      <c r="A1155">
        <v>1291</v>
      </c>
      <c r="B1155" t="s">
        <v>1108</v>
      </c>
      <c r="C1155" s="1">
        <v>38718</v>
      </c>
      <c r="D1155" s="1">
        <v>2958465</v>
      </c>
    </row>
    <row r="1156" spans="1:4">
      <c r="A1156">
        <v>1292</v>
      </c>
      <c r="B1156" t="s">
        <v>5479</v>
      </c>
      <c r="C1156" s="1">
        <v>38718</v>
      </c>
      <c r="D1156" s="1">
        <v>2958465</v>
      </c>
    </row>
    <row r="1157" spans="1:4">
      <c r="A1157">
        <v>1293</v>
      </c>
      <c r="B1157" t="s">
        <v>5480</v>
      </c>
      <c r="C1157" s="1">
        <v>38718</v>
      </c>
      <c r="D1157" s="1">
        <v>2958465</v>
      </c>
    </row>
    <row r="1158" spans="1:4">
      <c r="A1158">
        <v>1295</v>
      </c>
      <c r="B1158" t="s">
        <v>5481</v>
      </c>
      <c r="C1158" s="1">
        <v>38718</v>
      </c>
      <c r="D1158" s="1">
        <v>2958465</v>
      </c>
    </row>
    <row r="1159" spans="1:4">
      <c r="A1159">
        <v>1296</v>
      </c>
      <c r="B1159" t="s">
        <v>5482</v>
      </c>
      <c r="C1159" s="1">
        <v>38718</v>
      </c>
      <c r="D1159" s="1">
        <v>2958465</v>
      </c>
    </row>
    <row r="1160" spans="1:4">
      <c r="A1160">
        <v>1298</v>
      </c>
      <c r="B1160" t="s">
        <v>1109</v>
      </c>
      <c r="C1160" s="1">
        <v>38718</v>
      </c>
      <c r="D1160" s="1">
        <v>2958465</v>
      </c>
    </row>
    <row r="1161" spans="1:4">
      <c r="A1161">
        <v>1299</v>
      </c>
      <c r="B1161" t="s">
        <v>5483</v>
      </c>
      <c r="C1161" s="1">
        <v>38718</v>
      </c>
      <c r="D1161" s="1">
        <v>2958465</v>
      </c>
    </row>
    <row r="1162" spans="1:4">
      <c r="A1162">
        <v>1301</v>
      </c>
      <c r="B1162" t="s">
        <v>5484</v>
      </c>
      <c r="C1162" s="1">
        <v>38718</v>
      </c>
      <c r="D1162" s="1">
        <v>2958465</v>
      </c>
    </row>
    <row r="1163" spans="1:4">
      <c r="A1163">
        <v>1302</v>
      </c>
      <c r="B1163" t="s">
        <v>5485</v>
      </c>
      <c r="C1163" s="1">
        <v>38718</v>
      </c>
      <c r="D1163" s="1">
        <v>2958465</v>
      </c>
    </row>
    <row r="1164" spans="1:4">
      <c r="A1164">
        <v>1303</v>
      </c>
      <c r="B1164" t="s">
        <v>5486</v>
      </c>
      <c r="C1164" s="1">
        <v>38718</v>
      </c>
      <c r="D1164" s="1">
        <v>2958465</v>
      </c>
    </row>
    <row r="1165" spans="1:4">
      <c r="A1165">
        <v>1304</v>
      </c>
      <c r="B1165" t="s">
        <v>5487</v>
      </c>
      <c r="C1165" s="1">
        <v>38718</v>
      </c>
      <c r="D1165" s="1">
        <v>2958465</v>
      </c>
    </row>
    <row r="1166" spans="1:4">
      <c r="A1166">
        <v>1305</v>
      </c>
      <c r="B1166" t="s">
        <v>5488</v>
      </c>
      <c r="C1166" s="1">
        <v>38718</v>
      </c>
      <c r="D1166" s="1">
        <v>2958465</v>
      </c>
    </row>
    <row r="1167" spans="1:4">
      <c r="A1167">
        <v>1307</v>
      </c>
      <c r="B1167" t="s">
        <v>5489</v>
      </c>
      <c r="C1167" s="1">
        <v>38718</v>
      </c>
      <c r="D1167" s="1">
        <v>2958465</v>
      </c>
    </row>
    <row r="1168" spans="1:4">
      <c r="A1168">
        <v>1308</v>
      </c>
      <c r="B1168" t="s">
        <v>5490</v>
      </c>
      <c r="C1168" s="1">
        <v>38718</v>
      </c>
      <c r="D1168" s="1">
        <v>2958465</v>
      </c>
    </row>
    <row r="1169" spans="1:4">
      <c r="A1169">
        <v>1309</v>
      </c>
      <c r="B1169" t="s">
        <v>5491</v>
      </c>
      <c r="C1169" s="1">
        <v>38718</v>
      </c>
      <c r="D1169" s="1">
        <v>2958465</v>
      </c>
    </row>
    <row r="1170" spans="1:4">
      <c r="A1170">
        <v>1310</v>
      </c>
      <c r="B1170" t="s">
        <v>5492</v>
      </c>
      <c r="C1170" s="1">
        <v>38718</v>
      </c>
      <c r="D1170" s="1">
        <v>2958465</v>
      </c>
    </row>
    <row r="1171" spans="1:4">
      <c r="A1171">
        <v>1311</v>
      </c>
      <c r="B1171" t="s">
        <v>5493</v>
      </c>
      <c r="C1171" s="1">
        <v>38718</v>
      </c>
      <c r="D1171" s="1">
        <v>2958465</v>
      </c>
    </row>
    <row r="1172" spans="1:4">
      <c r="A1172">
        <v>1312</v>
      </c>
      <c r="B1172" t="s">
        <v>5494</v>
      </c>
      <c r="C1172" s="1">
        <v>38718</v>
      </c>
      <c r="D1172" s="1">
        <v>2958465</v>
      </c>
    </row>
    <row r="1173" spans="1:4">
      <c r="A1173">
        <v>1315</v>
      </c>
      <c r="B1173" t="s">
        <v>5495</v>
      </c>
      <c r="C1173" s="1">
        <v>38718</v>
      </c>
      <c r="D1173" s="1">
        <v>2958465</v>
      </c>
    </row>
    <row r="1174" spans="1:4">
      <c r="A1174">
        <v>1316</v>
      </c>
      <c r="B1174" t="s">
        <v>5496</v>
      </c>
      <c r="C1174" s="1">
        <v>38718</v>
      </c>
      <c r="D1174" s="1">
        <v>2958465</v>
      </c>
    </row>
    <row r="1175" spans="1:4">
      <c r="A1175">
        <v>1318</v>
      </c>
      <c r="B1175" t="s">
        <v>5497</v>
      </c>
      <c r="C1175" s="1">
        <v>38718</v>
      </c>
      <c r="D1175" s="1">
        <v>2958465</v>
      </c>
    </row>
    <row r="1176" spans="1:4">
      <c r="A1176">
        <v>1319</v>
      </c>
      <c r="B1176" t="s">
        <v>703</v>
      </c>
      <c r="C1176" s="1">
        <v>38718</v>
      </c>
      <c r="D1176" s="1">
        <v>2958465</v>
      </c>
    </row>
    <row r="1177" spans="1:4">
      <c r="A1177">
        <v>1320</v>
      </c>
      <c r="B1177" t="s">
        <v>5498</v>
      </c>
      <c r="C1177" s="1">
        <v>38718</v>
      </c>
      <c r="D1177" s="1">
        <v>2958465</v>
      </c>
    </row>
    <row r="1178" spans="1:4">
      <c r="A1178">
        <v>1321</v>
      </c>
      <c r="B1178" t="s">
        <v>5499</v>
      </c>
      <c r="C1178" s="1">
        <v>38718</v>
      </c>
      <c r="D1178" s="1">
        <v>2958465</v>
      </c>
    </row>
    <row r="1179" spans="1:4">
      <c r="A1179">
        <v>1322</v>
      </c>
      <c r="B1179" t="s">
        <v>676</v>
      </c>
      <c r="C1179" s="1">
        <v>38718</v>
      </c>
      <c r="D1179" s="1">
        <v>2958465</v>
      </c>
    </row>
    <row r="1180" spans="1:4">
      <c r="A1180">
        <v>1323</v>
      </c>
      <c r="B1180" t="s">
        <v>5500</v>
      </c>
      <c r="C1180" s="1">
        <v>38718</v>
      </c>
      <c r="D1180" s="1">
        <v>2958465</v>
      </c>
    </row>
    <row r="1181" spans="1:4">
      <c r="A1181">
        <v>1324</v>
      </c>
      <c r="B1181" t="s">
        <v>5501</v>
      </c>
      <c r="C1181" s="1">
        <v>38718</v>
      </c>
      <c r="D1181" s="1">
        <v>2958465</v>
      </c>
    </row>
    <row r="1182" spans="1:4">
      <c r="A1182">
        <v>1325</v>
      </c>
      <c r="B1182" t="s">
        <v>5502</v>
      </c>
      <c r="C1182" s="1">
        <v>38718</v>
      </c>
      <c r="D1182" s="1">
        <v>2958465</v>
      </c>
    </row>
    <row r="1183" spans="1:4">
      <c r="A1183">
        <v>1326</v>
      </c>
      <c r="B1183" t="s">
        <v>5503</v>
      </c>
      <c r="C1183" s="1">
        <v>38718</v>
      </c>
      <c r="D1183" s="1">
        <v>2958465</v>
      </c>
    </row>
    <row r="1184" spans="1:4">
      <c r="A1184">
        <v>1328</v>
      </c>
      <c r="B1184" t="s">
        <v>5504</v>
      </c>
      <c r="C1184" s="1">
        <v>38718</v>
      </c>
      <c r="D1184" s="1">
        <v>2958465</v>
      </c>
    </row>
    <row r="1185" spans="1:4">
      <c r="A1185">
        <v>1330</v>
      </c>
      <c r="B1185" t="s">
        <v>5505</v>
      </c>
      <c r="C1185" s="1">
        <v>38718</v>
      </c>
      <c r="D1185" s="1">
        <v>2958465</v>
      </c>
    </row>
    <row r="1186" spans="1:4">
      <c r="A1186">
        <v>1331</v>
      </c>
      <c r="B1186" t="s">
        <v>5506</v>
      </c>
      <c r="C1186" s="1">
        <v>38718</v>
      </c>
      <c r="D1186" s="1">
        <v>2958465</v>
      </c>
    </row>
    <row r="1187" spans="1:4">
      <c r="A1187">
        <v>1332</v>
      </c>
      <c r="B1187" t="s">
        <v>5507</v>
      </c>
      <c r="C1187" s="1">
        <v>38718</v>
      </c>
      <c r="D1187" s="1">
        <v>2958465</v>
      </c>
    </row>
    <row r="1188" spans="1:4">
      <c r="A1188">
        <v>1333</v>
      </c>
      <c r="B1188" t="s">
        <v>5508</v>
      </c>
      <c r="C1188" s="1">
        <v>38718</v>
      </c>
      <c r="D1188" s="1">
        <v>2958465</v>
      </c>
    </row>
    <row r="1189" spans="1:4">
      <c r="A1189">
        <v>1334</v>
      </c>
      <c r="B1189" t="s">
        <v>5509</v>
      </c>
      <c r="C1189" s="1">
        <v>38718</v>
      </c>
      <c r="D1189" s="1">
        <v>2958465</v>
      </c>
    </row>
    <row r="1190" spans="1:4">
      <c r="A1190">
        <v>1335</v>
      </c>
      <c r="B1190" t="s">
        <v>5510</v>
      </c>
      <c r="C1190" s="1">
        <v>38718</v>
      </c>
      <c r="D1190" s="1">
        <v>2958465</v>
      </c>
    </row>
    <row r="1191" spans="1:4">
      <c r="A1191">
        <v>1336</v>
      </c>
      <c r="B1191" t="s">
        <v>5511</v>
      </c>
      <c r="C1191" s="1">
        <v>38718</v>
      </c>
      <c r="D1191" s="1">
        <v>2958465</v>
      </c>
    </row>
    <row r="1192" spans="1:4">
      <c r="A1192">
        <v>1338</v>
      </c>
      <c r="B1192" t="s">
        <v>1110</v>
      </c>
      <c r="C1192" s="1">
        <v>38718</v>
      </c>
      <c r="D1192" s="1">
        <v>2958465</v>
      </c>
    </row>
    <row r="1193" spans="1:4">
      <c r="A1193">
        <v>1339</v>
      </c>
      <c r="B1193" t="s">
        <v>5512</v>
      </c>
      <c r="C1193" s="1">
        <v>38718</v>
      </c>
      <c r="D1193" s="1">
        <v>2958465</v>
      </c>
    </row>
    <row r="1194" spans="1:4">
      <c r="A1194">
        <v>1340</v>
      </c>
      <c r="B1194" t="s">
        <v>5513</v>
      </c>
      <c r="C1194" s="1">
        <v>38718</v>
      </c>
      <c r="D1194" s="1">
        <v>2958465</v>
      </c>
    </row>
    <row r="1195" spans="1:4">
      <c r="A1195">
        <v>1343</v>
      </c>
      <c r="B1195" t="s">
        <v>5514</v>
      </c>
      <c r="C1195" s="1">
        <v>38718</v>
      </c>
      <c r="D1195" s="1">
        <v>2958465</v>
      </c>
    </row>
    <row r="1196" spans="1:4">
      <c r="A1196">
        <v>1344</v>
      </c>
      <c r="B1196" t="s">
        <v>5515</v>
      </c>
      <c r="C1196" s="1">
        <v>38718</v>
      </c>
      <c r="D1196" s="1">
        <v>2958465</v>
      </c>
    </row>
    <row r="1197" spans="1:4">
      <c r="A1197">
        <v>1347</v>
      </c>
      <c r="B1197" t="s">
        <v>5516</v>
      </c>
      <c r="C1197" s="1">
        <v>38718</v>
      </c>
      <c r="D1197" s="1">
        <v>2958465</v>
      </c>
    </row>
    <row r="1198" spans="1:4">
      <c r="A1198">
        <v>1348</v>
      </c>
      <c r="B1198" t="s">
        <v>5517</v>
      </c>
      <c r="C1198" s="1">
        <v>38718</v>
      </c>
      <c r="D1198" s="1">
        <v>2958465</v>
      </c>
    </row>
    <row r="1199" spans="1:4">
      <c r="A1199">
        <v>1349</v>
      </c>
      <c r="B1199" t="s">
        <v>5518</v>
      </c>
      <c r="C1199" s="1">
        <v>38718</v>
      </c>
      <c r="D1199" s="1">
        <v>2958465</v>
      </c>
    </row>
    <row r="1200" spans="1:4">
      <c r="A1200">
        <v>1351</v>
      </c>
      <c r="B1200" t="s">
        <v>5519</v>
      </c>
      <c r="C1200" s="1">
        <v>38718</v>
      </c>
      <c r="D1200" s="1">
        <v>2958465</v>
      </c>
    </row>
    <row r="1201" spans="1:4">
      <c r="A1201">
        <v>1352</v>
      </c>
      <c r="B1201" t="s">
        <v>5520</v>
      </c>
      <c r="C1201" s="1">
        <v>38718</v>
      </c>
      <c r="D1201" s="1">
        <v>2958465</v>
      </c>
    </row>
    <row r="1202" spans="1:4">
      <c r="A1202">
        <v>1353</v>
      </c>
      <c r="B1202" t="s">
        <v>1111</v>
      </c>
      <c r="C1202" s="1">
        <v>38718</v>
      </c>
      <c r="D1202" s="1">
        <v>2958465</v>
      </c>
    </row>
    <row r="1203" spans="1:4">
      <c r="A1203">
        <v>1355</v>
      </c>
      <c r="B1203" t="s">
        <v>5521</v>
      </c>
      <c r="C1203" s="1">
        <v>38718</v>
      </c>
      <c r="D1203" s="1">
        <v>2958465</v>
      </c>
    </row>
    <row r="1204" spans="1:4">
      <c r="A1204">
        <v>1356</v>
      </c>
      <c r="B1204" t="s">
        <v>5522</v>
      </c>
      <c r="C1204" s="1">
        <v>38718</v>
      </c>
      <c r="D1204" s="1">
        <v>2958465</v>
      </c>
    </row>
    <row r="1205" spans="1:4">
      <c r="A1205">
        <v>1357</v>
      </c>
      <c r="B1205" t="s">
        <v>1112</v>
      </c>
      <c r="C1205" s="1">
        <v>38718</v>
      </c>
      <c r="D1205" s="1">
        <v>2958465</v>
      </c>
    </row>
    <row r="1206" spans="1:4">
      <c r="A1206">
        <v>1358</v>
      </c>
      <c r="B1206" t="s">
        <v>5523</v>
      </c>
      <c r="C1206" s="1">
        <v>38718</v>
      </c>
      <c r="D1206" s="1">
        <v>2958465</v>
      </c>
    </row>
    <row r="1207" spans="1:4">
      <c r="A1207">
        <v>1361</v>
      </c>
      <c r="B1207" t="s">
        <v>5524</v>
      </c>
      <c r="C1207" s="1">
        <v>38718</v>
      </c>
      <c r="D1207" s="1">
        <v>2958465</v>
      </c>
    </row>
    <row r="1208" spans="1:4">
      <c r="A1208">
        <v>1362</v>
      </c>
      <c r="B1208" t="s">
        <v>5525</v>
      </c>
      <c r="C1208" s="1">
        <v>38718</v>
      </c>
      <c r="D1208" s="1">
        <v>2958465</v>
      </c>
    </row>
    <row r="1209" spans="1:4">
      <c r="A1209">
        <v>1363</v>
      </c>
      <c r="B1209" t="s">
        <v>5526</v>
      </c>
      <c r="C1209" s="1">
        <v>38718</v>
      </c>
      <c r="D1209" s="1">
        <v>2958465</v>
      </c>
    </row>
    <row r="1210" spans="1:4">
      <c r="A1210">
        <v>1364</v>
      </c>
      <c r="B1210" t="s">
        <v>5527</v>
      </c>
      <c r="C1210" s="1">
        <v>38718</v>
      </c>
      <c r="D1210" s="1">
        <v>2958465</v>
      </c>
    </row>
    <row r="1211" spans="1:4">
      <c r="A1211">
        <v>1365</v>
      </c>
      <c r="B1211" t="s">
        <v>5528</v>
      </c>
      <c r="C1211" s="1">
        <v>38718</v>
      </c>
      <c r="D1211" s="1">
        <v>2958465</v>
      </c>
    </row>
    <row r="1212" spans="1:4">
      <c r="A1212">
        <v>1366</v>
      </c>
      <c r="B1212" t="s">
        <v>1113</v>
      </c>
      <c r="C1212" s="1">
        <v>38718</v>
      </c>
      <c r="D1212" s="1">
        <v>2958465</v>
      </c>
    </row>
    <row r="1213" spans="1:4">
      <c r="A1213">
        <v>1367</v>
      </c>
      <c r="B1213" t="s">
        <v>5529</v>
      </c>
      <c r="C1213" s="1">
        <v>38718</v>
      </c>
      <c r="D1213" s="1">
        <v>2958465</v>
      </c>
    </row>
    <row r="1214" spans="1:4">
      <c r="A1214">
        <v>1368</v>
      </c>
      <c r="B1214" t="s">
        <v>1114</v>
      </c>
      <c r="C1214" s="1">
        <v>38718</v>
      </c>
      <c r="D1214" s="1">
        <v>2958465</v>
      </c>
    </row>
    <row r="1215" spans="1:4">
      <c r="A1215">
        <v>1369</v>
      </c>
      <c r="B1215" t="s">
        <v>5530</v>
      </c>
      <c r="C1215" s="1">
        <v>38718</v>
      </c>
      <c r="D1215" s="1">
        <v>2958465</v>
      </c>
    </row>
    <row r="1216" spans="1:4">
      <c r="A1216">
        <v>1370</v>
      </c>
      <c r="B1216" t="s">
        <v>5531</v>
      </c>
      <c r="C1216" s="1">
        <v>38718</v>
      </c>
      <c r="D1216" s="1">
        <v>2958465</v>
      </c>
    </row>
    <row r="1217" spans="1:4">
      <c r="A1217">
        <v>1371</v>
      </c>
      <c r="B1217" t="s">
        <v>5532</v>
      </c>
      <c r="C1217" s="1">
        <v>38718</v>
      </c>
      <c r="D1217" s="1">
        <v>2958465</v>
      </c>
    </row>
    <row r="1218" spans="1:4">
      <c r="A1218">
        <v>1372</v>
      </c>
      <c r="B1218" t="s">
        <v>5533</v>
      </c>
      <c r="C1218" s="1">
        <v>38718</v>
      </c>
      <c r="D1218" s="1">
        <v>2958465</v>
      </c>
    </row>
    <row r="1219" spans="1:4">
      <c r="A1219">
        <v>1373</v>
      </c>
      <c r="B1219" t="s">
        <v>5534</v>
      </c>
      <c r="C1219" s="1">
        <v>38718</v>
      </c>
      <c r="D1219" s="1">
        <v>2958465</v>
      </c>
    </row>
    <row r="1220" spans="1:4">
      <c r="A1220">
        <v>1374</v>
      </c>
      <c r="B1220" t="s">
        <v>5535</v>
      </c>
      <c r="C1220" s="1">
        <v>38718</v>
      </c>
      <c r="D1220" s="1">
        <v>2958465</v>
      </c>
    </row>
    <row r="1221" spans="1:4">
      <c r="A1221">
        <v>1375</v>
      </c>
      <c r="B1221" t="s">
        <v>5536</v>
      </c>
      <c r="C1221" s="1">
        <v>38718</v>
      </c>
      <c r="D1221" s="1">
        <v>2958465</v>
      </c>
    </row>
    <row r="1222" spans="1:4">
      <c r="A1222">
        <v>1376</v>
      </c>
      <c r="B1222" t="s">
        <v>5537</v>
      </c>
      <c r="C1222" s="1">
        <v>38718</v>
      </c>
      <c r="D1222" s="1">
        <v>2958465</v>
      </c>
    </row>
    <row r="1223" spans="1:4">
      <c r="A1223">
        <v>1377</v>
      </c>
      <c r="B1223" t="s">
        <v>5538</v>
      </c>
      <c r="C1223" s="1">
        <v>38718</v>
      </c>
      <c r="D1223" s="1">
        <v>2958465</v>
      </c>
    </row>
    <row r="1224" spans="1:4">
      <c r="A1224">
        <v>1378</v>
      </c>
      <c r="B1224" t="s">
        <v>5539</v>
      </c>
      <c r="C1224" s="1">
        <v>38718</v>
      </c>
      <c r="D1224" s="1">
        <v>2958465</v>
      </c>
    </row>
    <row r="1225" spans="1:4">
      <c r="A1225">
        <v>1379</v>
      </c>
      <c r="B1225" t="s">
        <v>5540</v>
      </c>
      <c r="C1225" s="1">
        <v>38718</v>
      </c>
      <c r="D1225" s="1">
        <v>2958465</v>
      </c>
    </row>
    <row r="1226" spans="1:4">
      <c r="A1226">
        <v>1381</v>
      </c>
      <c r="B1226" t="s">
        <v>5541</v>
      </c>
      <c r="C1226" s="1">
        <v>38718</v>
      </c>
      <c r="D1226" s="1">
        <v>2958465</v>
      </c>
    </row>
    <row r="1227" spans="1:4">
      <c r="A1227">
        <v>1382</v>
      </c>
      <c r="B1227" t="s">
        <v>5542</v>
      </c>
      <c r="C1227" s="1">
        <v>38718</v>
      </c>
      <c r="D1227" s="1">
        <v>2958465</v>
      </c>
    </row>
    <row r="1228" spans="1:4">
      <c r="A1228">
        <v>1383</v>
      </c>
      <c r="B1228" t="s">
        <v>5543</v>
      </c>
      <c r="C1228" s="1">
        <v>38718</v>
      </c>
      <c r="D1228" s="1">
        <v>2958465</v>
      </c>
    </row>
    <row r="1229" spans="1:4">
      <c r="A1229">
        <v>1384</v>
      </c>
      <c r="B1229" t="s">
        <v>5544</v>
      </c>
      <c r="C1229" s="1">
        <v>38718</v>
      </c>
      <c r="D1229" s="1">
        <v>2958465</v>
      </c>
    </row>
    <row r="1230" spans="1:4">
      <c r="A1230">
        <v>1385</v>
      </c>
      <c r="B1230" t="s">
        <v>5545</v>
      </c>
      <c r="C1230" s="1">
        <v>38718</v>
      </c>
      <c r="D1230" s="1">
        <v>2958465</v>
      </c>
    </row>
    <row r="1231" spans="1:4">
      <c r="A1231">
        <v>1386</v>
      </c>
      <c r="B1231" t="s">
        <v>5546</v>
      </c>
      <c r="C1231" s="1">
        <v>38718</v>
      </c>
      <c r="D1231" s="1">
        <v>2958465</v>
      </c>
    </row>
    <row r="1232" spans="1:4">
      <c r="A1232">
        <v>1387</v>
      </c>
      <c r="B1232" t="s">
        <v>5547</v>
      </c>
      <c r="C1232" s="1">
        <v>38718</v>
      </c>
      <c r="D1232" s="1">
        <v>2958465</v>
      </c>
    </row>
    <row r="1233" spans="1:4">
      <c r="A1233">
        <v>1388</v>
      </c>
      <c r="B1233" t="s">
        <v>5548</v>
      </c>
      <c r="C1233" s="1">
        <v>38718</v>
      </c>
      <c r="D1233" s="1">
        <v>2958465</v>
      </c>
    </row>
    <row r="1234" spans="1:4">
      <c r="A1234">
        <v>1389</v>
      </c>
      <c r="B1234" t="s">
        <v>1115</v>
      </c>
      <c r="C1234" s="1">
        <v>38718</v>
      </c>
      <c r="D1234" s="1">
        <v>2958465</v>
      </c>
    </row>
    <row r="1235" spans="1:4">
      <c r="A1235">
        <v>1390</v>
      </c>
      <c r="B1235" t="s">
        <v>5549</v>
      </c>
      <c r="C1235" s="1">
        <v>38718</v>
      </c>
      <c r="D1235" s="1">
        <v>2958465</v>
      </c>
    </row>
    <row r="1236" spans="1:4">
      <c r="A1236">
        <v>1391</v>
      </c>
      <c r="B1236" t="s">
        <v>5550</v>
      </c>
      <c r="C1236" s="1">
        <v>38718</v>
      </c>
      <c r="D1236" s="1">
        <v>2958465</v>
      </c>
    </row>
    <row r="1237" spans="1:4">
      <c r="A1237">
        <v>1392</v>
      </c>
      <c r="B1237" t="s">
        <v>5551</v>
      </c>
      <c r="C1237" s="1">
        <v>38718</v>
      </c>
      <c r="D1237" s="1">
        <v>2958465</v>
      </c>
    </row>
    <row r="1238" spans="1:4">
      <c r="A1238">
        <v>1393</v>
      </c>
      <c r="B1238" t="s">
        <v>5552</v>
      </c>
      <c r="C1238" s="1">
        <v>38718</v>
      </c>
      <c r="D1238" s="1">
        <v>2958465</v>
      </c>
    </row>
    <row r="1239" spans="1:4">
      <c r="A1239">
        <v>1394</v>
      </c>
      <c r="B1239" t="s">
        <v>5553</v>
      </c>
      <c r="C1239" s="1">
        <v>38718</v>
      </c>
      <c r="D1239" s="1">
        <v>2958465</v>
      </c>
    </row>
    <row r="1240" spans="1:4">
      <c r="A1240">
        <v>1395</v>
      </c>
      <c r="B1240" t="s">
        <v>348</v>
      </c>
      <c r="C1240" s="1">
        <v>38718</v>
      </c>
      <c r="D1240" s="1">
        <v>2958465</v>
      </c>
    </row>
    <row r="1241" spans="1:4">
      <c r="A1241">
        <v>1396</v>
      </c>
      <c r="B1241" t="s">
        <v>1116</v>
      </c>
      <c r="C1241" s="1">
        <v>38718</v>
      </c>
      <c r="D1241" s="1">
        <v>2958465</v>
      </c>
    </row>
    <row r="1242" spans="1:4">
      <c r="A1242">
        <v>1399</v>
      </c>
      <c r="B1242" t="s">
        <v>5554</v>
      </c>
      <c r="C1242" s="1">
        <v>38718</v>
      </c>
      <c r="D1242" s="1">
        <v>2958465</v>
      </c>
    </row>
    <row r="1243" spans="1:4">
      <c r="A1243">
        <v>1400</v>
      </c>
      <c r="B1243" t="s">
        <v>5555</v>
      </c>
      <c r="C1243" s="1">
        <v>38718</v>
      </c>
      <c r="D1243" s="1">
        <v>2958465</v>
      </c>
    </row>
    <row r="1244" spans="1:4">
      <c r="A1244">
        <v>1402</v>
      </c>
      <c r="B1244" t="s">
        <v>936</v>
      </c>
      <c r="C1244" s="1">
        <v>38718</v>
      </c>
      <c r="D1244" s="1">
        <v>2958465</v>
      </c>
    </row>
    <row r="1245" spans="1:4">
      <c r="A1245">
        <v>1403</v>
      </c>
      <c r="B1245" t="s">
        <v>5556</v>
      </c>
      <c r="C1245" s="1">
        <v>38718</v>
      </c>
      <c r="D1245" s="1">
        <v>2958465</v>
      </c>
    </row>
    <row r="1246" spans="1:4">
      <c r="A1246">
        <v>1404</v>
      </c>
      <c r="B1246" t="s">
        <v>5557</v>
      </c>
      <c r="C1246" s="1">
        <v>38718</v>
      </c>
      <c r="D1246" s="1">
        <v>2958465</v>
      </c>
    </row>
    <row r="1247" spans="1:4">
      <c r="A1247">
        <v>1405</v>
      </c>
      <c r="B1247" t="s">
        <v>5558</v>
      </c>
      <c r="C1247" s="1">
        <v>38718</v>
      </c>
      <c r="D1247" s="1">
        <v>2958465</v>
      </c>
    </row>
    <row r="1248" spans="1:4">
      <c r="A1248">
        <v>1406</v>
      </c>
      <c r="B1248" t="s">
        <v>5559</v>
      </c>
      <c r="C1248" s="1">
        <v>38718</v>
      </c>
      <c r="D1248" s="1">
        <v>2958465</v>
      </c>
    </row>
    <row r="1249" spans="1:4">
      <c r="A1249">
        <v>1407</v>
      </c>
      <c r="B1249" t="s">
        <v>5560</v>
      </c>
      <c r="C1249" s="1">
        <v>38718</v>
      </c>
      <c r="D1249" s="1">
        <v>2958465</v>
      </c>
    </row>
    <row r="1250" spans="1:4">
      <c r="A1250">
        <v>1408</v>
      </c>
      <c r="B1250" t="s">
        <v>5561</v>
      </c>
      <c r="C1250" s="1">
        <v>38718</v>
      </c>
      <c r="D1250" s="1">
        <v>2958465</v>
      </c>
    </row>
    <row r="1251" spans="1:4">
      <c r="A1251">
        <v>1409</v>
      </c>
      <c r="B1251" t="s">
        <v>1117</v>
      </c>
      <c r="C1251" s="1">
        <v>38718</v>
      </c>
      <c r="D1251" s="1">
        <v>2958465</v>
      </c>
    </row>
    <row r="1252" spans="1:4">
      <c r="A1252">
        <v>1410</v>
      </c>
      <c r="B1252" t="s">
        <v>5562</v>
      </c>
      <c r="C1252" s="1">
        <v>38718</v>
      </c>
      <c r="D1252" s="1">
        <v>2958465</v>
      </c>
    </row>
    <row r="1253" spans="1:4">
      <c r="A1253">
        <v>1411</v>
      </c>
      <c r="B1253" t="s">
        <v>5563</v>
      </c>
      <c r="C1253" s="1">
        <v>38718</v>
      </c>
      <c r="D1253" s="1">
        <v>2958465</v>
      </c>
    </row>
    <row r="1254" spans="1:4">
      <c r="A1254">
        <v>1413</v>
      </c>
      <c r="B1254" t="s">
        <v>5564</v>
      </c>
      <c r="C1254" s="1">
        <v>38718</v>
      </c>
      <c r="D1254" s="1">
        <v>2958465</v>
      </c>
    </row>
    <row r="1255" spans="1:4">
      <c r="A1255">
        <v>1414</v>
      </c>
      <c r="B1255" t="s">
        <v>5565</v>
      </c>
      <c r="C1255" s="1">
        <v>38718</v>
      </c>
      <c r="D1255" s="1">
        <v>2958465</v>
      </c>
    </row>
    <row r="1256" spans="1:4">
      <c r="A1256">
        <v>1415</v>
      </c>
      <c r="B1256" t="s">
        <v>5566</v>
      </c>
      <c r="C1256" s="1">
        <v>38718</v>
      </c>
      <c r="D1256" s="1">
        <v>2958465</v>
      </c>
    </row>
    <row r="1257" spans="1:4">
      <c r="A1257">
        <v>1416</v>
      </c>
      <c r="B1257" t="s">
        <v>5567</v>
      </c>
      <c r="C1257" s="1">
        <v>38718</v>
      </c>
      <c r="D1257" s="1">
        <v>2958465</v>
      </c>
    </row>
    <row r="1258" spans="1:4">
      <c r="A1258">
        <v>1417</v>
      </c>
      <c r="B1258" t="s">
        <v>5568</v>
      </c>
      <c r="C1258" s="1">
        <v>38718</v>
      </c>
      <c r="D1258" s="1">
        <v>2958465</v>
      </c>
    </row>
    <row r="1259" spans="1:4">
      <c r="A1259">
        <v>1418</v>
      </c>
      <c r="B1259" t="s">
        <v>5569</v>
      </c>
      <c r="C1259" s="1">
        <v>38718</v>
      </c>
      <c r="D1259" s="1">
        <v>2958465</v>
      </c>
    </row>
    <row r="1260" spans="1:4">
      <c r="A1260">
        <v>1419</v>
      </c>
      <c r="B1260" t="s">
        <v>5570</v>
      </c>
      <c r="C1260" s="1">
        <v>38718</v>
      </c>
      <c r="D1260" s="1">
        <v>2958465</v>
      </c>
    </row>
    <row r="1261" spans="1:4">
      <c r="A1261">
        <v>1420</v>
      </c>
      <c r="B1261" t="s">
        <v>5571</v>
      </c>
      <c r="C1261" s="1">
        <v>38718</v>
      </c>
      <c r="D1261" s="1">
        <v>2958465</v>
      </c>
    </row>
    <row r="1262" spans="1:4">
      <c r="A1262">
        <v>1421</v>
      </c>
      <c r="B1262" t="s">
        <v>5572</v>
      </c>
      <c r="C1262" s="1">
        <v>38718</v>
      </c>
      <c r="D1262" s="1">
        <v>2958465</v>
      </c>
    </row>
    <row r="1263" spans="1:4">
      <c r="A1263">
        <v>1422</v>
      </c>
      <c r="B1263" t="s">
        <v>5573</v>
      </c>
      <c r="C1263" s="1">
        <v>38718</v>
      </c>
      <c r="D1263" s="1">
        <v>2958465</v>
      </c>
    </row>
    <row r="1264" spans="1:4">
      <c r="A1264">
        <v>1423</v>
      </c>
      <c r="B1264" t="s">
        <v>5574</v>
      </c>
      <c r="C1264" s="1">
        <v>38718</v>
      </c>
      <c r="D1264" s="1">
        <v>2958465</v>
      </c>
    </row>
    <row r="1265" spans="1:4">
      <c r="A1265">
        <v>1424</v>
      </c>
      <c r="B1265" t="s">
        <v>5575</v>
      </c>
      <c r="C1265" s="1">
        <v>38718</v>
      </c>
      <c r="D1265" s="1">
        <v>2958465</v>
      </c>
    </row>
    <row r="1266" spans="1:4">
      <c r="A1266">
        <v>1425</v>
      </c>
      <c r="B1266" t="s">
        <v>5576</v>
      </c>
      <c r="C1266" s="1">
        <v>38718</v>
      </c>
      <c r="D1266" s="1">
        <v>2958465</v>
      </c>
    </row>
    <row r="1267" spans="1:4">
      <c r="A1267">
        <v>1426</v>
      </c>
      <c r="B1267" t="s">
        <v>5577</v>
      </c>
      <c r="C1267" s="1">
        <v>38718</v>
      </c>
      <c r="D1267" s="1">
        <v>2958465</v>
      </c>
    </row>
    <row r="1268" spans="1:4">
      <c r="A1268">
        <v>1427</v>
      </c>
      <c r="B1268" t="s">
        <v>361</v>
      </c>
      <c r="C1268" s="1">
        <v>38718</v>
      </c>
      <c r="D1268" s="1">
        <v>2958465</v>
      </c>
    </row>
    <row r="1269" spans="1:4">
      <c r="A1269">
        <v>1430</v>
      </c>
      <c r="B1269" t="s">
        <v>5578</v>
      </c>
      <c r="C1269" s="1">
        <v>38718</v>
      </c>
      <c r="D1269" s="1">
        <v>2958465</v>
      </c>
    </row>
    <row r="1270" spans="1:4">
      <c r="A1270">
        <v>1431</v>
      </c>
      <c r="B1270" t="s">
        <v>5579</v>
      </c>
      <c r="C1270" s="1">
        <v>38718</v>
      </c>
      <c r="D1270" s="1">
        <v>2958465</v>
      </c>
    </row>
    <row r="1271" spans="1:4">
      <c r="A1271">
        <v>1432</v>
      </c>
      <c r="B1271" t="s">
        <v>5580</v>
      </c>
      <c r="C1271" s="1">
        <v>38718</v>
      </c>
      <c r="D1271" s="1">
        <v>2958465</v>
      </c>
    </row>
    <row r="1272" spans="1:4">
      <c r="A1272">
        <v>1433</v>
      </c>
      <c r="B1272" t="s">
        <v>1118</v>
      </c>
      <c r="C1272" s="1">
        <v>38718</v>
      </c>
      <c r="D1272" s="1">
        <v>2958465</v>
      </c>
    </row>
    <row r="1273" spans="1:4">
      <c r="A1273">
        <v>1434</v>
      </c>
      <c r="B1273" t="s">
        <v>1119</v>
      </c>
      <c r="C1273" s="1">
        <v>38718</v>
      </c>
      <c r="D1273" s="1">
        <v>2958465</v>
      </c>
    </row>
    <row r="1274" spans="1:4">
      <c r="A1274">
        <v>1435</v>
      </c>
      <c r="B1274" t="s">
        <v>5581</v>
      </c>
      <c r="C1274" s="1">
        <v>38718</v>
      </c>
      <c r="D1274" s="1">
        <v>2958465</v>
      </c>
    </row>
    <row r="1275" spans="1:4">
      <c r="A1275">
        <v>1436</v>
      </c>
      <c r="B1275" t="s">
        <v>5582</v>
      </c>
      <c r="C1275" s="1">
        <v>38718</v>
      </c>
      <c r="D1275" s="1">
        <v>2958465</v>
      </c>
    </row>
    <row r="1276" spans="1:4">
      <c r="A1276">
        <v>1437</v>
      </c>
      <c r="B1276" t="s">
        <v>1120</v>
      </c>
      <c r="C1276" s="1">
        <v>38718</v>
      </c>
      <c r="D1276" s="1">
        <v>2958465</v>
      </c>
    </row>
    <row r="1277" spans="1:4">
      <c r="A1277">
        <v>1438</v>
      </c>
      <c r="B1277" t="s">
        <v>5583</v>
      </c>
      <c r="C1277" s="1">
        <v>38718</v>
      </c>
      <c r="D1277" s="1">
        <v>2958465</v>
      </c>
    </row>
    <row r="1278" spans="1:4">
      <c r="A1278">
        <v>1442</v>
      </c>
      <c r="B1278" t="s">
        <v>5584</v>
      </c>
      <c r="C1278" s="1">
        <v>38718</v>
      </c>
      <c r="D1278" s="1">
        <v>2958465</v>
      </c>
    </row>
    <row r="1279" spans="1:4">
      <c r="A1279">
        <v>1443</v>
      </c>
      <c r="B1279" t="s">
        <v>5585</v>
      </c>
      <c r="C1279" s="1">
        <v>38718</v>
      </c>
      <c r="D1279" s="1">
        <v>2958465</v>
      </c>
    </row>
    <row r="1280" spans="1:4">
      <c r="A1280">
        <v>1444</v>
      </c>
      <c r="B1280" t="s">
        <v>1121</v>
      </c>
      <c r="C1280" s="1">
        <v>38718</v>
      </c>
      <c r="D1280" s="1">
        <v>2958465</v>
      </c>
    </row>
    <row r="1281" spans="1:4">
      <c r="A1281">
        <v>1445</v>
      </c>
      <c r="B1281" t="s">
        <v>5586</v>
      </c>
      <c r="C1281" s="1">
        <v>38718</v>
      </c>
      <c r="D1281" s="1">
        <v>2958465</v>
      </c>
    </row>
    <row r="1282" spans="1:4">
      <c r="A1282">
        <v>1446</v>
      </c>
      <c r="B1282" t="s">
        <v>5587</v>
      </c>
      <c r="C1282" s="1">
        <v>38718</v>
      </c>
      <c r="D1282" s="1">
        <v>2958465</v>
      </c>
    </row>
    <row r="1283" spans="1:4">
      <c r="A1283">
        <v>1447</v>
      </c>
      <c r="B1283" t="s">
        <v>5588</v>
      </c>
      <c r="C1283" s="1">
        <v>38718</v>
      </c>
      <c r="D1283" s="1">
        <v>2958465</v>
      </c>
    </row>
    <row r="1284" spans="1:4">
      <c r="A1284">
        <v>1448</v>
      </c>
      <c r="B1284" t="s">
        <v>686</v>
      </c>
      <c r="C1284" s="1">
        <v>38718</v>
      </c>
      <c r="D1284" s="1">
        <v>2958465</v>
      </c>
    </row>
    <row r="1285" spans="1:4">
      <c r="A1285">
        <v>1449</v>
      </c>
      <c r="B1285" t="s">
        <v>5589</v>
      </c>
      <c r="C1285" s="1">
        <v>38718</v>
      </c>
      <c r="D1285" s="1">
        <v>2958465</v>
      </c>
    </row>
    <row r="1286" spans="1:4">
      <c r="A1286">
        <v>1450</v>
      </c>
      <c r="B1286" t="s">
        <v>5590</v>
      </c>
      <c r="C1286" s="1">
        <v>38718</v>
      </c>
      <c r="D1286" s="1">
        <v>2958465</v>
      </c>
    </row>
    <row r="1287" spans="1:4">
      <c r="A1287">
        <v>1451</v>
      </c>
      <c r="B1287" t="s">
        <v>5591</v>
      </c>
      <c r="C1287" s="1">
        <v>38718</v>
      </c>
      <c r="D1287" s="1">
        <v>2958465</v>
      </c>
    </row>
    <row r="1288" spans="1:4">
      <c r="A1288">
        <v>1452</v>
      </c>
      <c r="B1288" t="s">
        <v>5592</v>
      </c>
      <c r="C1288" s="1">
        <v>38718</v>
      </c>
      <c r="D1288" s="1">
        <v>2958465</v>
      </c>
    </row>
    <row r="1289" spans="1:4">
      <c r="A1289">
        <v>1453</v>
      </c>
      <c r="B1289" t="s">
        <v>1122</v>
      </c>
      <c r="C1289" s="1">
        <v>38718</v>
      </c>
      <c r="D1289" s="1">
        <v>2958465</v>
      </c>
    </row>
    <row r="1290" spans="1:4">
      <c r="A1290">
        <v>1454</v>
      </c>
      <c r="B1290" t="s">
        <v>5593</v>
      </c>
      <c r="C1290" s="1">
        <v>38718</v>
      </c>
      <c r="D1290" s="1">
        <v>2958465</v>
      </c>
    </row>
    <row r="1291" spans="1:4">
      <c r="A1291">
        <v>1457</v>
      </c>
      <c r="B1291" t="s">
        <v>5594</v>
      </c>
      <c r="C1291" s="1">
        <v>38718</v>
      </c>
      <c r="D1291" s="1">
        <v>2958465</v>
      </c>
    </row>
    <row r="1292" spans="1:4">
      <c r="A1292">
        <v>1460</v>
      </c>
      <c r="B1292" t="s">
        <v>5595</v>
      </c>
      <c r="C1292" s="1">
        <v>38718</v>
      </c>
      <c r="D1292" s="1">
        <v>2958465</v>
      </c>
    </row>
    <row r="1293" spans="1:4">
      <c r="A1293">
        <v>1461</v>
      </c>
      <c r="B1293" t="s">
        <v>5596</v>
      </c>
      <c r="C1293" s="1">
        <v>38718</v>
      </c>
      <c r="D1293" s="1">
        <v>2958465</v>
      </c>
    </row>
    <row r="1294" spans="1:4">
      <c r="A1294">
        <v>1463</v>
      </c>
      <c r="B1294" t="s">
        <v>539</v>
      </c>
      <c r="C1294" s="1">
        <v>38718</v>
      </c>
      <c r="D1294" s="1">
        <v>2958465</v>
      </c>
    </row>
    <row r="1295" spans="1:4">
      <c r="A1295">
        <v>1464</v>
      </c>
      <c r="B1295" t="s">
        <v>5597</v>
      </c>
      <c r="C1295" s="1">
        <v>38718</v>
      </c>
      <c r="D1295" s="1">
        <v>2958465</v>
      </c>
    </row>
    <row r="1296" spans="1:4">
      <c r="A1296">
        <v>1465</v>
      </c>
      <c r="B1296" t="s">
        <v>5598</v>
      </c>
      <c r="C1296" s="1">
        <v>38718</v>
      </c>
      <c r="D1296" s="1">
        <v>2958465</v>
      </c>
    </row>
    <row r="1297" spans="1:4">
      <c r="A1297">
        <v>1466</v>
      </c>
      <c r="B1297" t="s">
        <v>221</v>
      </c>
      <c r="C1297" s="1">
        <v>38718</v>
      </c>
      <c r="D1297" s="1">
        <v>2958465</v>
      </c>
    </row>
    <row r="1298" spans="1:4">
      <c r="A1298">
        <v>1467</v>
      </c>
      <c r="B1298" t="s">
        <v>5599</v>
      </c>
      <c r="C1298" s="1">
        <v>38718</v>
      </c>
      <c r="D1298" s="1">
        <v>2958465</v>
      </c>
    </row>
    <row r="1299" spans="1:4">
      <c r="A1299">
        <v>1468</v>
      </c>
      <c r="B1299" t="s">
        <v>5600</v>
      </c>
      <c r="C1299" s="1">
        <v>38718</v>
      </c>
      <c r="D1299" s="1">
        <v>2958465</v>
      </c>
    </row>
    <row r="1300" spans="1:4">
      <c r="A1300">
        <v>1469</v>
      </c>
      <c r="B1300" t="s">
        <v>1123</v>
      </c>
      <c r="C1300" s="1">
        <v>38718</v>
      </c>
      <c r="D1300" s="1">
        <v>2958465</v>
      </c>
    </row>
    <row r="1301" spans="1:4">
      <c r="A1301">
        <v>1470</v>
      </c>
      <c r="B1301" t="s">
        <v>5601</v>
      </c>
      <c r="C1301" s="1">
        <v>38718</v>
      </c>
      <c r="D1301" s="1">
        <v>2958465</v>
      </c>
    </row>
    <row r="1302" spans="1:4">
      <c r="A1302">
        <v>1471</v>
      </c>
      <c r="B1302" t="s">
        <v>5602</v>
      </c>
      <c r="C1302" s="1">
        <v>38718</v>
      </c>
      <c r="D1302" s="1">
        <v>2958465</v>
      </c>
    </row>
    <row r="1303" spans="1:4">
      <c r="A1303">
        <v>1472</v>
      </c>
      <c r="B1303" t="s">
        <v>5603</v>
      </c>
      <c r="C1303" s="1">
        <v>38718</v>
      </c>
      <c r="D1303" s="1">
        <v>2958465</v>
      </c>
    </row>
    <row r="1304" spans="1:4">
      <c r="A1304">
        <v>1473</v>
      </c>
      <c r="B1304" t="s">
        <v>5604</v>
      </c>
      <c r="C1304" s="1">
        <v>38718</v>
      </c>
      <c r="D1304" s="1">
        <v>2958465</v>
      </c>
    </row>
    <row r="1305" spans="1:4">
      <c r="A1305">
        <v>1474</v>
      </c>
      <c r="B1305" t="s">
        <v>5605</v>
      </c>
      <c r="C1305" s="1">
        <v>38718</v>
      </c>
      <c r="D1305" s="1">
        <v>2958465</v>
      </c>
    </row>
    <row r="1306" spans="1:4">
      <c r="A1306">
        <v>1476</v>
      </c>
      <c r="B1306" t="s">
        <v>5606</v>
      </c>
      <c r="C1306" s="1">
        <v>38718</v>
      </c>
      <c r="D1306" s="1">
        <v>2958465</v>
      </c>
    </row>
    <row r="1307" spans="1:4">
      <c r="A1307">
        <v>1477</v>
      </c>
      <c r="B1307" t="s">
        <v>5607</v>
      </c>
      <c r="C1307" s="1">
        <v>38718</v>
      </c>
      <c r="D1307" s="1">
        <v>2958465</v>
      </c>
    </row>
    <row r="1308" spans="1:4">
      <c r="A1308">
        <v>1478</v>
      </c>
      <c r="B1308" t="s">
        <v>5608</v>
      </c>
      <c r="C1308" s="1">
        <v>38718</v>
      </c>
      <c r="D1308" s="1">
        <v>2958465</v>
      </c>
    </row>
    <row r="1309" spans="1:4">
      <c r="A1309">
        <v>1480</v>
      </c>
      <c r="B1309" t="s">
        <v>5609</v>
      </c>
      <c r="C1309" s="1">
        <v>38718</v>
      </c>
      <c r="D1309" s="1">
        <v>2958465</v>
      </c>
    </row>
    <row r="1310" spans="1:4">
      <c r="A1310">
        <v>1481</v>
      </c>
      <c r="B1310" t="s">
        <v>5610</v>
      </c>
      <c r="C1310" s="1">
        <v>38718</v>
      </c>
      <c r="D1310" s="1">
        <v>2958465</v>
      </c>
    </row>
    <row r="1311" spans="1:4">
      <c r="A1311">
        <v>1482</v>
      </c>
      <c r="B1311" t="s">
        <v>5611</v>
      </c>
      <c r="C1311" s="1">
        <v>38718</v>
      </c>
      <c r="D1311" s="1">
        <v>2958465</v>
      </c>
    </row>
    <row r="1312" spans="1:4">
      <c r="A1312">
        <v>1483</v>
      </c>
      <c r="B1312" t="s">
        <v>5612</v>
      </c>
      <c r="C1312" s="1">
        <v>38718</v>
      </c>
      <c r="D1312" s="1">
        <v>2958465</v>
      </c>
    </row>
    <row r="1313" spans="1:4">
      <c r="A1313">
        <v>1484</v>
      </c>
      <c r="B1313" t="s">
        <v>390</v>
      </c>
      <c r="C1313" s="1">
        <v>38718</v>
      </c>
      <c r="D1313" s="1">
        <v>2958465</v>
      </c>
    </row>
    <row r="1314" spans="1:4">
      <c r="A1314">
        <v>1485</v>
      </c>
      <c r="B1314" t="s">
        <v>5613</v>
      </c>
      <c r="C1314" s="1">
        <v>38718</v>
      </c>
      <c r="D1314" s="1">
        <v>2958465</v>
      </c>
    </row>
    <row r="1315" spans="1:4">
      <c r="A1315">
        <v>1486</v>
      </c>
      <c r="B1315" t="s">
        <v>5614</v>
      </c>
      <c r="C1315" s="1">
        <v>38718</v>
      </c>
      <c r="D1315" s="1">
        <v>2958465</v>
      </c>
    </row>
    <row r="1316" spans="1:4">
      <c r="A1316">
        <v>1487</v>
      </c>
      <c r="B1316" t="s">
        <v>5615</v>
      </c>
      <c r="C1316" s="1">
        <v>38718</v>
      </c>
      <c r="D1316" s="1">
        <v>2958465</v>
      </c>
    </row>
    <row r="1317" spans="1:4">
      <c r="A1317">
        <v>1488</v>
      </c>
      <c r="B1317" t="s">
        <v>5616</v>
      </c>
      <c r="C1317" s="1">
        <v>38718</v>
      </c>
      <c r="D1317" s="1">
        <v>2958465</v>
      </c>
    </row>
    <row r="1318" spans="1:4">
      <c r="A1318">
        <v>1489</v>
      </c>
      <c r="B1318" t="s">
        <v>5617</v>
      </c>
      <c r="C1318" s="1">
        <v>38718</v>
      </c>
      <c r="D1318" s="1">
        <v>2958465</v>
      </c>
    </row>
    <row r="1319" spans="1:4">
      <c r="A1319">
        <v>1490</v>
      </c>
      <c r="B1319" t="s">
        <v>5618</v>
      </c>
      <c r="C1319" s="1">
        <v>38718</v>
      </c>
      <c r="D1319" s="1">
        <v>2958465</v>
      </c>
    </row>
    <row r="1320" spans="1:4">
      <c r="A1320">
        <v>1491</v>
      </c>
      <c r="B1320" t="s">
        <v>5619</v>
      </c>
      <c r="C1320" s="1">
        <v>38718</v>
      </c>
      <c r="D1320" s="1">
        <v>2958465</v>
      </c>
    </row>
    <row r="1321" spans="1:4">
      <c r="A1321">
        <v>1492</v>
      </c>
      <c r="B1321" t="s">
        <v>5620</v>
      </c>
      <c r="C1321" s="1">
        <v>38718</v>
      </c>
      <c r="D1321" s="1">
        <v>2958465</v>
      </c>
    </row>
    <row r="1322" spans="1:4">
      <c r="A1322">
        <v>1493</v>
      </c>
      <c r="B1322" t="s">
        <v>5621</v>
      </c>
      <c r="C1322" s="1">
        <v>38718</v>
      </c>
      <c r="D1322" s="1">
        <v>2958465</v>
      </c>
    </row>
    <row r="1323" spans="1:4">
      <c r="A1323">
        <v>1494</v>
      </c>
      <c r="B1323" t="s">
        <v>5622</v>
      </c>
      <c r="C1323" s="1">
        <v>38718</v>
      </c>
      <c r="D1323" s="1">
        <v>2958465</v>
      </c>
    </row>
    <row r="1324" spans="1:4">
      <c r="A1324">
        <v>1495</v>
      </c>
      <c r="B1324" t="s">
        <v>1124</v>
      </c>
      <c r="C1324" s="1">
        <v>38718</v>
      </c>
      <c r="D1324" s="1">
        <v>2958465</v>
      </c>
    </row>
    <row r="1325" spans="1:4">
      <c r="A1325">
        <v>1497</v>
      </c>
      <c r="B1325" t="s">
        <v>5623</v>
      </c>
      <c r="C1325" s="1">
        <v>38718</v>
      </c>
      <c r="D1325" s="1">
        <v>2958465</v>
      </c>
    </row>
    <row r="1326" spans="1:4">
      <c r="A1326">
        <v>1498</v>
      </c>
      <c r="B1326" t="s">
        <v>5624</v>
      </c>
      <c r="C1326" s="1">
        <v>38718</v>
      </c>
      <c r="D1326" s="1">
        <v>2958465</v>
      </c>
    </row>
    <row r="1327" spans="1:4">
      <c r="A1327">
        <v>1500</v>
      </c>
      <c r="B1327" t="s">
        <v>1125</v>
      </c>
      <c r="C1327" s="1">
        <v>38718</v>
      </c>
      <c r="D1327" s="1">
        <v>2958465</v>
      </c>
    </row>
    <row r="1328" spans="1:4">
      <c r="A1328">
        <v>1502</v>
      </c>
      <c r="B1328" t="s">
        <v>5625</v>
      </c>
      <c r="C1328" s="1">
        <v>38718</v>
      </c>
      <c r="D1328" s="1">
        <v>2958465</v>
      </c>
    </row>
    <row r="1329" spans="1:4">
      <c r="A1329">
        <v>1503</v>
      </c>
      <c r="B1329" t="s">
        <v>5626</v>
      </c>
      <c r="C1329" s="1">
        <v>38718</v>
      </c>
      <c r="D1329" s="1">
        <v>2958465</v>
      </c>
    </row>
    <row r="1330" spans="1:4">
      <c r="A1330">
        <v>1505</v>
      </c>
      <c r="B1330" t="s">
        <v>5627</v>
      </c>
      <c r="C1330" s="1">
        <v>38718</v>
      </c>
      <c r="D1330" s="1">
        <v>2958465</v>
      </c>
    </row>
    <row r="1331" spans="1:4">
      <c r="A1331">
        <v>1506</v>
      </c>
      <c r="B1331" t="s">
        <v>1126</v>
      </c>
      <c r="C1331" s="1">
        <v>38718</v>
      </c>
      <c r="D1331" s="1">
        <v>2958465</v>
      </c>
    </row>
    <row r="1332" spans="1:4">
      <c r="A1332">
        <v>1508</v>
      </c>
      <c r="B1332" t="s">
        <v>5628</v>
      </c>
      <c r="C1332" s="1">
        <v>38718</v>
      </c>
      <c r="D1332" s="1">
        <v>2958465</v>
      </c>
    </row>
    <row r="1333" spans="1:4">
      <c r="A1333">
        <v>1511</v>
      </c>
      <c r="B1333" t="s">
        <v>5629</v>
      </c>
      <c r="C1333" s="1">
        <v>38718</v>
      </c>
      <c r="D1333" s="1">
        <v>2958465</v>
      </c>
    </row>
    <row r="1334" spans="1:4">
      <c r="A1334">
        <v>1513</v>
      </c>
      <c r="B1334" t="s">
        <v>5630</v>
      </c>
      <c r="C1334" s="1">
        <v>38718</v>
      </c>
      <c r="D1334" s="1">
        <v>2958465</v>
      </c>
    </row>
    <row r="1335" spans="1:4">
      <c r="A1335">
        <v>1514</v>
      </c>
      <c r="B1335" t="s">
        <v>1127</v>
      </c>
      <c r="C1335" s="1">
        <v>38718</v>
      </c>
      <c r="D1335" s="1">
        <v>2958465</v>
      </c>
    </row>
    <row r="1336" spans="1:4">
      <c r="A1336">
        <v>1515</v>
      </c>
      <c r="B1336" t="s">
        <v>5631</v>
      </c>
      <c r="C1336" s="1">
        <v>38718</v>
      </c>
      <c r="D1336" s="1">
        <v>2958465</v>
      </c>
    </row>
    <row r="1337" spans="1:4">
      <c r="A1337">
        <v>1516</v>
      </c>
      <c r="B1337" t="s">
        <v>5632</v>
      </c>
      <c r="C1337" s="1">
        <v>38718</v>
      </c>
      <c r="D1337" s="1">
        <v>2958465</v>
      </c>
    </row>
    <row r="1338" spans="1:4">
      <c r="A1338">
        <v>1517</v>
      </c>
      <c r="B1338" t="s">
        <v>5633</v>
      </c>
      <c r="C1338" s="1">
        <v>38718</v>
      </c>
      <c r="D1338" s="1">
        <v>2958465</v>
      </c>
    </row>
    <row r="1339" spans="1:4">
      <c r="A1339">
        <v>1518</v>
      </c>
      <c r="B1339" t="s">
        <v>5634</v>
      </c>
      <c r="C1339" s="1">
        <v>38718</v>
      </c>
      <c r="D1339" s="1">
        <v>2958465</v>
      </c>
    </row>
    <row r="1340" spans="1:4">
      <c r="A1340">
        <v>1520</v>
      </c>
      <c r="B1340" t="s">
        <v>5635</v>
      </c>
      <c r="C1340" s="1">
        <v>38718</v>
      </c>
      <c r="D1340" s="1">
        <v>2958465</v>
      </c>
    </row>
    <row r="1341" spans="1:4">
      <c r="A1341">
        <v>1521</v>
      </c>
      <c r="B1341" t="s">
        <v>5636</v>
      </c>
      <c r="C1341" s="1">
        <v>38718</v>
      </c>
      <c r="D1341" s="1">
        <v>2958465</v>
      </c>
    </row>
    <row r="1342" spans="1:4">
      <c r="A1342">
        <v>1522</v>
      </c>
      <c r="B1342" t="s">
        <v>5637</v>
      </c>
      <c r="C1342" s="1">
        <v>38718</v>
      </c>
      <c r="D1342" s="1">
        <v>2958465</v>
      </c>
    </row>
    <row r="1343" spans="1:4">
      <c r="A1343">
        <v>1524</v>
      </c>
      <c r="B1343" t="s">
        <v>5638</v>
      </c>
      <c r="C1343" s="1">
        <v>38718</v>
      </c>
      <c r="D1343" s="1">
        <v>2958465</v>
      </c>
    </row>
    <row r="1344" spans="1:4">
      <c r="A1344">
        <v>1525</v>
      </c>
      <c r="B1344" t="s">
        <v>5639</v>
      </c>
      <c r="C1344" s="1">
        <v>38718</v>
      </c>
      <c r="D1344" s="1">
        <v>2958465</v>
      </c>
    </row>
    <row r="1345" spans="1:4">
      <c r="A1345">
        <v>1527</v>
      </c>
      <c r="B1345" t="s">
        <v>5640</v>
      </c>
      <c r="C1345" s="1">
        <v>38718</v>
      </c>
      <c r="D1345" s="1">
        <v>2958465</v>
      </c>
    </row>
    <row r="1346" spans="1:4">
      <c r="A1346">
        <v>1528</v>
      </c>
      <c r="B1346" t="s">
        <v>5641</v>
      </c>
      <c r="C1346" s="1">
        <v>38718</v>
      </c>
      <c r="D1346" s="1">
        <v>2958465</v>
      </c>
    </row>
    <row r="1347" spans="1:4">
      <c r="A1347">
        <v>1530</v>
      </c>
      <c r="B1347" t="s">
        <v>1128</v>
      </c>
      <c r="C1347" s="1">
        <v>38718</v>
      </c>
      <c r="D1347" s="1">
        <v>2958465</v>
      </c>
    </row>
    <row r="1348" spans="1:4">
      <c r="A1348">
        <v>1531</v>
      </c>
      <c r="B1348" t="s">
        <v>5642</v>
      </c>
      <c r="C1348" s="1">
        <v>38718</v>
      </c>
      <c r="D1348" s="1">
        <v>2958465</v>
      </c>
    </row>
    <row r="1349" spans="1:4">
      <c r="A1349">
        <v>1532</v>
      </c>
      <c r="B1349" t="s">
        <v>1129</v>
      </c>
      <c r="C1349" s="1">
        <v>38718</v>
      </c>
      <c r="D1349" s="1">
        <v>2958465</v>
      </c>
    </row>
    <row r="1350" spans="1:4">
      <c r="A1350">
        <v>1534</v>
      </c>
      <c r="B1350" t="s">
        <v>5643</v>
      </c>
      <c r="C1350" s="1">
        <v>38718</v>
      </c>
      <c r="D1350" s="1">
        <v>2958465</v>
      </c>
    </row>
    <row r="1351" spans="1:4">
      <c r="A1351">
        <v>1535</v>
      </c>
      <c r="B1351" t="s">
        <v>222</v>
      </c>
      <c r="C1351" s="1">
        <v>38718</v>
      </c>
      <c r="D1351" s="1">
        <v>2958465</v>
      </c>
    </row>
    <row r="1352" spans="1:4">
      <c r="A1352">
        <v>1536</v>
      </c>
      <c r="B1352" t="s">
        <v>5644</v>
      </c>
      <c r="C1352" s="1">
        <v>38718</v>
      </c>
      <c r="D1352" s="1">
        <v>2958465</v>
      </c>
    </row>
    <row r="1353" spans="1:4">
      <c r="A1353">
        <v>1537</v>
      </c>
      <c r="B1353" t="s">
        <v>5645</v>
      </c>
      <c r="C1353" s="1">
        <v>38718</v>
      </c>
      <c r="D1353" s="1">
        <v>2958465</v>
      </c>
    </row>
    <row r="1354" spans="1:4">
      <c r="A1354">
        <v>1538</v>
      </c>
      <c r="B1354" t="s">
        <v>1130</v>
      </c>
      <c r="C1354" s="1">
        <v>38718</v>
      </c>
      <c r="D1354" s="1">
        <v>2958465</v>
      </c>
    </row>
    <row r="1355" spans="1:4">
      <c r="A1355">
        <v>1539</v>
      </c>
      <c r="B1355" t="s">
        <v>5646</v>
      </c>
      <c r="C1355" s="1">
        <v>38718</v>
      </c>
      <c r="D1355" s="1">
        <v>2958465</v>
      </c>
    </row>
    <row r="1356" spans="1:4">
      <c r="A1356">
        <v>1540</v>
      </c>
      <c r="B1356" t="s">
        <v>5647</v>
      </c>
      <c r="C1356" s="1">
        <v>38718</v>
      </c>
      <c r="D1356" s="1">
        <v>2958465</v>
      </c>
    </row>
    <row r="1357" spans="1:4">
      <c r="A1357">
        <v>1542</v>
      </c>
      <c r="B1357" t="s">
        <v>5648</v>
      </c>
      <c r="C1357" s="1">
        <v>38718</v>
      </c>
      <c r="D1357" s="1">
        <v>2958465</v>
      </c>
    </row>
    <row r="1358" spans="1:4">
      <c r="A1358">
        <v>1543</v>
      </c>
      <c r="B1358" t="s">
        <v>5649</v>
      </c>
      <c r="C1358" s="1">
        <v>38718</v>
      </c>
      <c r="D1358" s="1">
        <v>2958465</v>
      </c>
    </row>
    <row r="1359" spans="1:4">
      <c r="A1359">
        <v>1546</v>
      </c>
      <c r="B1359" t="s">
        <v>5650</v>
      </c>
      <c r="C1359" s="1">
        <v>38718</v>
      </c>
      <c r="D1359" s="1">
        <v>2958465</v>
      </c>
    </row>
    <row r="1360" spans="1:4">
      <c r="A1360">
        <v>1550</v>
      </c>
      <c r="B1360" t="s">
        <v>5651</v>
      </c>
      <c r="C1360" s="1">
        <v>38718</v>
      </c>
      <c r="D1360" s="1">
        <v>2958465</v>
      </c>
    </row>
    <row r="1361" spans="1:4">
      <c r="A1361">
        <v>1551</v>
      </c>
      <c r="B1361" t="s">
        <v>5652</v>
      </c>
      <c r="C1361" s="1">
        <v>38718</v>
      </c>
      <c r="D1361" s="1">
        <v>2958465</v>
      </c>
    </row>
    <row r="1362" spans="1:4">
      <c r="A1362">
        <v>1552</v>
      </c>
      <c r="B1362" t="s">
        <v>5653</v>
      </c>
      <c r="C1362" s="1">
        <v>38718</v>
      </c>
      <c r="D1362" s="1">
        <v>2958465</v>
      </c>
    </row>
    <row r="1363" spans="1:4">
      <c r="A1363">
        <v>1553</v>
      </c>
      <c r="B1363" t="s">
        <v>5654</v>
      </c>
      <c r="C1363" s="1">
        <v>38718</v>
      </c>
      <c r="D1363" s="1">
        <v>2958465</v>
      </c>
    </row>
    <row r="1364" spans="1:4">
      <c r="A1364">
        <v>1554</v>
      </c>
      <c r="B1364" t="s">
        <v>5655</v>
      </c>
      <c r="C1364" s="1">
        <v>38718</v>
      </c>
      <c r="D1364" s="1">
        <v>2958465</v>
      </c>
    </row>
    <row r="1365" spans="1:4">
      <c r="A1365">
        <v>1555</v>
      </c>
      <c r="B1365" t="s">
        <v>5656</v>
      </c>
      <c r="C1365" s="1">
        <v>38718</v>
      </c>
      <c r="D1365" s="1">
        <v>2958465</v>
      </c>
    </row>
    <row r="1366" spans="1:4">
      <c r="A1366">
        <v>1556</v>
      </c>
      <c r="B1366" t="s">
        <v>5657</v>
      </c>
      <c r="C1366" s="1">
        <v>38718</v>
      </c>
      <c r="D1366" s="1">
        <v>2958465</v>
      </c>
    </row>
    <row r="1367" spans="1:4">
      <c r="A1367">
        <v>1558</v>
      </c>
      <c r="B1367" t="s">
        <v>5658</v>
      </c>
      <c r="C1367" s="1">
        <v>38718</v>
      </c>
      <c r="D1367" s="1">
        <v>2958465</v>
      </c>
    </row>
    <row r="1368" spans="1:4">
      <c r="A1368">
        <v>1560</v>
      </c>
      <c r="B1368" t="s">
        <v>5659</v>
      </c>
      <c r="C1368" s="1">
        <v>38718</v>
      </c>
      <c r="D1368" s="1">
        <v>2958465</v>
      </c>
    </row>
    <row r="1369" spans="1:4">
      <c r="A1369">
        <v>1561</v>
      </c>
      <c r="B1369" t="s">
        <v>5660</v>
      </c>
      <c r="C1369" s="1">
        <v>38718</v>
      </c>
      <c r="D1369" s="1">
        <v>2958465</v>
      </c>
    </row>
    <row r="1370" spans="1:4">
      <c r="A1370">
        <v>1562</v>
      </c>
      <c r="B1370" t="s">
        <v>5661</v>
      </c>
      <c r="C1370" s="1">
        <v>38718</v>
      </c>
      <c r="D1370" s="1">
        <v>2958465</v>
      </c>
    </row>
    <row r="1371" spans="1:4">
      <c r="A1371">
        <v>1564</v>
      </c>
      <c r="B1371" t="s">
        <v>5662</v>
      </c>
      <c r="C1371" s="1">
        <v>38718</v>
      </c>
      <c r="D1371" s="1">
        <v>2958465</v>
      </c>
    </row>
    <row r="1372" spans="1:4">
      <c r="A1372">
        <v>1565</v>
      </c>
      <c r="B1372" t="s">
        <v>5663</v>
      </c>
      <c r="C1372" s="1">
        <v>38718</v>
      </c>
      <c r="D1372" s="1">
        <v>2958465</v>
      </c>
    </row>
    <row r="1373" spans="1:4">
      <c r="A1373">
        <v>1566</v>
      </c>
      <c r="B1373" t="s">
        <v>5664</v>
      </c>
      <c r="C1373" s="1">
        <v>38718</v>
      </c>
      <c r="D1373" s="1">
        <v>43100</v>
      </c>
    </row>
    <row r="1374" spans="1:4">
      <c r="A1374">
        <v>1567</v>
      </c>
      <c r="B1374" t="s">
        <v>5665</v>
      </c>
      <c r="C1374" s="1">
        <v>38718</v>
      </c>
      <c r="D1374" s="1">
        <v>43100</v>
      </c>
    </row>
    <row r="1375" spans="1:4">
      <c r="A1375">
        <v>1568</v>
      </c>
      <c r="B1375" t="s">
        <v>5666</v>
      </c>
      <c r="C1375" s="1">
        <v>38718</v>
      </c>
      <c r="D1375" s="1">
        <v>43100</v>
      </c>
    </row>
    <row r="1376" spans="1:4">
      <c r="A1376">
        <v>1569</v>
      </c>
      <c r="B1376" t="s">
        <v>5667</v>
      </c>
      <c r="C1376" s="1">
        <v>38718</v>
      </c>
      <c r="D1376" s="1">
        <v>43100</v>
      </c>
    </row>
    <row r="1377" spans="1:4">
      <c r="A1377">
        <v>1570</v>
      </c>
      <c r="B1377" t="s">
        <v>5668</v>
      </c>
      <c r="C1377" s="1">
        <v>38718</v>
      </c>
      <c r="D1377" s="1">
        <v>43100</v>
      </c>
    </row>
    <row r="1378" spans="1:4">
      <c r="A1378">
        <v>1571</v>
      </c>
      <c r="B1378" t="s">
        <v>5669</v>
      </c>
      <c r="C1378" s="1">
        <v>38718</v>
      </c>
      <c r="D1378" s="1">
        <v>43100</v>
      </c>
    </row>
    <row r="1379" spans="1:4">
      <c r="A1379">
        <v>1572</v>
      </c>
      <c r="B1379" t="s">
        <v>5670</v>
      </c>
      <c r="C1379" s="1">
        <v>38718</v>
      </c>
      <c r="D1379" s="1">
        <v>43100</v>
      </c>
    </row>
    <row r="1380" spans="1:4">
      <c r="A1380">
        <v>1573</v>
      </c>
      <c r="B1380" t="s">
        <v>5671</v>
      </c>
      <c r="C1380" s="1">
        <v>38718</v>
      </c>
      <c r="D1380" s="1">
        <v>43100</v>
      </c>
    </row>
    <row r="1381" spans="1:4">
      <c r="A1381">
        <v>1574</v>
      </c>
      <c r="B1381" t="s">
        <v>5672</v>
      </c>
      <c r="C1381" s="1">
        <v>38718</v>
      </c>
      <c r="D1381" s="1">
        <v>43100</v>
      </c>
    </row>
    <row r="1382" spans="1:4">
      <c r="A1382">
        <v>1575</v>
      </c>
      <c r="B1382" t="s">
        <v>5673</v>
      </c>
      <c r="C1382" s="1">
        <v>38718</v>
      </c>
      <c r="D1382" s="1">
        <v>43100</v>
      </c>
    </row>
    <row r="1383" spans="1:4">
      <c r="A1383">
        <v>1576</v>
      </c>
      <c r="B1383" t="s">
        <v>5674</v>
      </c>
      <c r="C1383" s="1">
        <v>38718</v>
      </c>
      <c r="D1383" s="1">
        <v>43100</v>
      </c>
    </row>
    <row r="1384" spans="1:4">
      <c r="A1384">
        <v>1577</v>
      </c>
      <c r="B1384" t="s">
        <v>5675</v>
      </c>
      <c r="C1384" s="1">
        <v>38718</v>
      </c>
      <c r="D1384" s="1">
        <v>43100</v>
      </c>
    </row>
    <row r="1385" spans="1:4">
      <c r="A1385">
        <v>1578</v>
      </c>
      <c r="B1385" t="s">
        <v>5676</v>
      </c>
      <c r="C1385" s="1">
        <v>38718</v>
      </c>
      <c r="D1385" s="1">
        <v>43100</v>
      </c>
    </row>
    <row r="1386" spans="1:4">
      <c r="A1386">
        <v>1579</v>
      </c>
      <c r="B1386" t="s">
        <v>5677</v>
      </c>
      <c r="C1386" s="1">
        <v>38718</v>
      </c>
      <c r="D1386" s="1">
        <v>43100</v>
      </c>
    </row>
    <row r="1387" spans="1:4">
      <c r="A1387">
        <v>1580</v>
      </c>
      <c r="B1387" t="s">
        <v>5678</v>
      </c>
      <c r="C1387" s="1">
        <v>38718</v>
      </c>
      <c r="D1387" s="1">
        <v>43100</v>
      </c>
    </row>
    <row r="1388" spans="1:4">
      <c r="A1388">
        <v>1581</v>
      </c>
      <c r="B1388" t="s">
        <v>5679</v>
      </c>
      <c r="C1388" s="1">
        <v>38718</v>
      </c>
      <c r="D1388" s="1">
        <v>43100</v>
      </c>
    </row>
    <row r="1389" spans="1:4">
      <c r="A1389">
        <v>1582</v>
      </c>
      <c r="B1389" t="s">
        <v>5680</v>
      </c>
      <c r="C1389" s="1">
        <v>38718</v>
      </c>
      <c r="D1389" s="1">
        <v>43100</v>
      </c>
    </row>
    <row r="1390" spans="1:4">
      <c r="A1390">
        <v>1583</v>
      </c>
      <c r="B1390" t="s">
        <v>5681</v>
      </c>
      <c r="C1390" s="1">
        <v>38718</v>
      </c>
      <c r="D1390" s="1">
        <v>43100</v>
      </c>
    </row>
    <row r="1391" spans="1:4">
      <c r="A1391">
        <v>1584</v>
      </c>
      <c r="B1391" t="s">
        <v>5682</v>
      </c>
      <c r="C1391" s="1">
        <v>38718</v>
      </c>
      <c r="D1391" s="1">
        <v>43100</v>
      </c>
    </row>
    <row r="1392" spans="1:4">
      <c r="A1392">
        <v>1585</v>
      </c>
      <c r="B1392" t="s">
        <v>5683</v>
      </c>
      <c r="C1392" s="1">
        <v>38718</v>
      </c>
      <c r="D1392" s="1">
        <v>43100</v>
      </c>
    </row>
    <row r="1393" spans="1:4">
      <c r="A1393">
        <v>1586</v>
      </c>
      <c r="B1393" t="s">
        <v>5684</v>
      </c>
      <c r="C1393" s="1">
        <v>38718</v>
      </c>
      <c r="D1393" s="1">
        <v>43100</v>
      </c>
    </row>
    <row r="1394" spans="1:4">
      <c r="A1394">
        <v>1587</v>
      </c>
      <c r="B1394" t="s">
        <v>5685</v>
      </c>
      <c r="C1394" s="1">
        <v>38718</v>
      </c>
      <c r="D1394" s="1">
        <v>43100</v>
      </c>
    </row>
    <row r="1395" spans="1:4">
      <c r="A1395">
        <v>1588</v>
      </c>
      <c r="B1395" t="s">
        <v>5686</v>
      </c>
      <c r="C1395" s="1">
        <v>38718</v>
      </c>
      <c r="D1395" s="1">
        <v>43100</v>
      </c>
    </row>
    <row r="1396" spans="1:4">
      <c r="A1396">
        <v>1589</v>
      </c>
      <c r="B1396" t="s">
        <v>5687</v>
      </c>
      <c r="C1396" s="1">
        <v>38718</v>
      </c>
      <c r="D1396" s="1">
        <v>43100</v>
      </c>
    </row>
    <row r="1397" spans="1:4">
      <c r="A1397">
        <v>1590</v>
      </c>
      <c r="B1397" t="s">
        <v>5688</v>
      </c>
      <c r="C1397" s="1">
        <v>38718</v>
      </c>
      <c r="D1397" s="1">
        <v>43100</v>
      </c>
    </row>
    <row r="1398" spans="1:4">
      <c r="A1398">
        <v>1591</v>
      </c>
      <c r="B1398" t="s">
        <v>5689</v>
      </c>
      <c r="C1398" s="1">
        <v>38718</v>
      </c>
      <c r="D1398" s="1">
        <v>43100</v>
      </c>
    </row>
    <row r="1399" spans="1:4">
      <c r="A1399">
        <v>1592</v>
      </c>
      <c r="B1399" t="s">
        <v>5690</v>
      </c>
      <c r="C1399" s="1">
        <v>38718</v>
      </c>
      <c r="D1399" s="1">
        <v>43100</v>
      </c>
    </row>
    <row r="1400" spans="1:4">
      <c r="A1400">
        <v>1593</v>
      </c>
      <c r="B1400" t="s">
        <v>5691</v>
      </c>
      <c r="C1400" s="1">
        <v>38718</v>
      </c>
      <c r="D1400" s="1">
        <v>43100</v>
      </c>
    </row>
    <row r="1401" spans="1:4">
      <c r="A1401">
        <v>1594</v>
      </c>
      <c r="B1401" t="s">
        <v>5692</v>
      </c>
      <c r="C1401" s="1">
        <v>38718</v>
      </c>
      <c r="D1401" s="1">
        <v>43100</v>
      </c>
    </row>
    <row r="1402" spans="1:4">
      <c r="A1402">
        <v>1595</v>
      </c>
      <c r="B1402" t="s">
        <v>5693</v>
      </c>
      <c r="C1402" s="1">
        <v>38718</v>
      </c>
      <c r="D1402" s="1">
        <v>43100</v>
      </c>
    </row>
    <row r="1403" spans="1:4">
      <c r="A1403">
        <v>1596</v>
      </c>
      <c r="B1403" t="s">
        <v>5694</v>
      </c>
      <c r="C1403" s="1">
        <v>38718</v>
      </c>
      <c r="D1403" s="1">
        <v>43100</v>
      </c>
    </row>
    <row r="1404" spans="1:4">
      <c r="A1404">
        <v>1597</v>
      </c>
      <c r="B1404" t="s">
        <v>5695</v>
      </c>
      <c r="C1404" s="1">
        <v>38718</v>
      </c>
      <c r="D1404" s="1">
        <v>43100</v>
      </c>
    </row>
    <row r="1405" spans="1:4">
      <c r="A1405">
        <v>1598</v>
      </c>
      <c r="B1405" t="s">
        <v>5696</v>
      </c>
      <c r="C1405" s="1">
        <v>38718</v>
      </c>
      <c r="D1405" s="1">
        <v>43100</v>
      </c>
    </row>
    <row r="1406" spans="1:4">
      <c r="A1406">
        <v>1599</v>
      </c>
      <c r="B1406" t="s">
        <v>5697</v>
      </c>
      <c r="C1406" s="1">
        <v>38718</v>
      </c>
      <c r="D1406" s="1">
        <v>43100</v>
      </c>
    </row>
    <row r="1407" spans="1:4">
      <c r="A1407">
        <v>1600</v>
      </c>
      <c r="B1407" t="s">
        <v>5698</v>
      </c>
      <c r="C1407" s="1">
        <v>38718</v>
      </c>
      <c r="D1407" s="1">
        <v>43100</v>
      </c>
    </row>
    <row r="1408" spans="1:4">
      <c r="A1408">
        <v>1601</v>
      </c>
      <c r="B1408" t="s">
        <v>5699</v>
      </c>
      <c r="C1408" s="1">
        <v>38718</v>
      </c>
      <c r="D1408" s="1">
        <v>43100</v>
      </c>
    </row>
    <row r="1409" spans="1:4">
      <c r="A1409">
        <v>1602</v>
      </c>
      <c r="B1409" t="s">
        <v>5700</v>
      </c>
      <c r="C1409" s="1">
        <v>38718</v>
      </c>
      <c r="D1409" s="1">
        <v>43100</v>
      </c>
    </row>
    <row r="1410" spans="1:4">
      <c r="A1410">
        <v>1603</v>
      </c>
      <c r="B1410" t="s">
        <v>5701</v>
      </c>
      <c r="C1410" s="1">
        <v>38718</v>
      </c>
      <c r="D1410" s="1">
        <v>43100</v>
      </c>
    </row>
    <row r="1411" spans="1:4">
      <c r="A1411">
        <v>1604</v>
      </c>
      <c r="B1411" t="s">
        <v>5702</v>
      </c>
      <c r="C1411" s="1">
        <v>38718</v>
      </c>
      <c r="D1411" s="1">
        <v>43100</v>
      </c>
    </row>
    <row r="1412" spans="1:4">
      <c r="A1412">
        <v>1605</v>
      </c>
      <c r="B1412" t="s">
        <v>5703</v>
      </c>
      <c r="C1412" s="1">
        <v>38718</v>
      </c>
      <c r="D1412" s="1">
        <v>43100</v>
      </c>
    </row>
    <row r="1413" spans="1:4">
      <c r="A1413">
        <v>1606</v>
      </c>
      <c r="B1413" t="s">
        <v>5704</v>
      </c>
      <c r="C1413" s="1">
        <v>38718</v>
      </c>
      <c r="D1413" s="1">
        <v>43100</v>
      </c>
    </row>
    <row r="1414" spans="1:4">
      <c r="A1414">
        <v>1607</v>
      </c>
      <c r="B1414" t="s">
        <v>5705</v>
      </c>
      <c r="C1414" s="1">
        <v>38718</v>
      </c>
      <c r="D1414" s="1">
        <v>43100</v>
      </c>
    </row>
    <row r="1415" spans="1:4">
      <c r="A1415">
        <v>1608</v>
      </c>
      <c r="B1415" t="s">
        <v>5706</v>
      </c>
      <c r="C1415" s="1">
        <v>38718</v>
      </c>
      <c r="D1415" s="1">
        <v>43100</v>
      </c>
    </row>
    <row r="1416" spans="1:4">
      <c r="A1416">
        <v>1609</v>
      </c>
      <c r="B1416" t="s">
        <v>5707</v>
      </c>
      <c r="C1416" s="1">
        <v>38718</v>
      </c>
      <c r="D1416" s="1">
        <v>43100</v>
      </c>
    </row>
    <row r="1417" spans="1:4">
      <c r="A1417">
        <v>1610</v>
      </c>
      <c r="B1417" t="s">
        <v>5708</v>
      </c>
      <c r="C1417" s="1">
        <v>38718</v>
      </c>
      <c r="D1417" s="1">
        <v>43100</v>
      </c>
    </row>
    <row r="1418" spans="1:4">
      <c r="A1418">
        <v>1611</v>
      </c>
      <c r="B1418" t="s">
        <v>5709</v>
      </c>
      <c r="C1418" s="1">
        <v>38718</v>
      </c>
      <c r="D1418" s="1">
        <v>43100</v>
      </c>
    </row>
    <row r="1419" spans="1:4">
      <c r="A1419">
        <v>1612</v>
      </c>
      <c r="B1419" t="s">
        <v>5710</v>
      </c>
      <c r="C1419" s="1">
        <v>38718</v>
      </c>
      <c r="D1419" s="1">
        <v>43100</v>
      </c>
    </row>
    <row r="1420" spans="1:4">
      <c r="A1420">
        <v>1613</v>
      </c>
      <c r="B1420" t="s">
        <v>5711</v>
      </c>
      <c r="C1420" s="1">
        <v>38718</v>
      </c>
      <c r="D1420" s="1">
        <v>43100</v>
      </c>
    </row>
    <row r="1421" spans="1:4">
      <c r="A1421">
        <v>1614</v>
      </c>
      <c r="B1421" t="s">
        <v>5712</v>
      </c>
      <c r="C1421" s="1">
        <v>38718</v>
      </c>
      <c r="D1421" s="1">
        <v>43100</v>
      </c>
    </row>
    <row r="1422" spans="1:4">
      <c r="A1422">
        <v>1615</v>
      </c>
      <c r="B1422" t="s">
        <v>5713</v>
      </c>
      <c r="C1422" s="1">
        <v>38718</v>
      </c>
      <c r="D1422" s="1">
        <v>43100</v>
      </c>
    </row>
    <row r="1423" spans="1:4">
      <c r="A1423">
        <v>1616</v>
      </c>
      <c r="B1423" t="s">
        <v>5714</v>
      </c>
      <c r="C1423" s="1">
        <v>38718</v>
      </c>
      <c r="D1423" s="1">
        <v>43100</v>
      </c>
    </row>
    <row r="1424" spans="1:4">
      <c r="A1424">
        <v>1617</v>
      </c>
      <c r="B1424" t="s">
        <v>5715</v>
      </c>
      <c r="C1424" s="1">
        <v>38718</v>
      </c>
      <c r="D1424" s="1">
        <v>43100</v>
      </c>
    </row>
    <row r="1425" spans="1:4">
      <c r="A1425">
        <v>1618</v>
      </c>
      <c r="B1425" t="s">
        <v>5716</v>
      </c>
      <c r="C1425" s="1">
        <v>38718</v>
      </c>
      <c r="D1425" s="1">
        <v>43100</v>
      </c>
    </row>
    <row r="1426" spans="1:4">
      <c r="A1426">
        <v>1619</v>
      </c>
      <c r="B1426" t="s">
        <v>5717</v>
      </c>
      <c r="C1426" s="1">
        <v>38718</v>
      </c>
      <c r="D1426" s="1">
        <v>43100</v>
      </c>
    </row>
    <row r="1427" spans="1:4">
      <c r="A1427">
        <v>1620</v>
      </c>
      <c r="B1427" t="s">
        <v>5718</v>
      </c>
      <c r="C1427" s="1">
        <v>38718</v>
      </c>
      <c r="D1427" s="1">
        <v>43100</v>
      </c>
    </row>
    <row r="1428" spans="1:4">
      <c r="A1428">
        <v>1621</v>
      </c>
      <c r="B1428" t="s">
        <v>5719</v>
      </c>
      <c r="C1428" s="1">
        <v>38718</v>
      </c>
      <c r="D1428" s="1">
        <v>43100</v>
      </c>
    </row>
    <row r="1429" spans="1:4">
      <c r="A1429">
        <v>1622</v>
      </c>
      <c r="B1429" t="s">
        <v>5720</v>
      </c>
      <c r="C1429" s="1">
        <v>38718</v>
      </c>
      <c r="D1429" s="1">
        <v>43100</v>
      </c>
    </row>
    <row r="1430" spans="1:4">
      <c r="A1430">
        <v>1623</v>
      </c>
      <c r="B1430" t="s">
        <v>5721</v>
      </c>
      <c r="C1430" s="1">
        <v>38718</v>
      </c>
      <c r="D1430" s="1">
        <v>43100</v>
      </c>
    </row>
    <row r="1431" spans="1:4">
      <c r="A1431">
        <v>1624</v>
      </c>
      <c r="B1431" t="s">
        <v>5722</v>
      </c>
      <c r="C1431" s="1">
        <v>38718</v>
      </c>
      <c r="D1431" s="1">
        <v>43100</v>
      </c>
    </row>
    <row r="1432" spans="1:4">
      <c r="A1432">
        <v>1625</v>
      </c>
      <c r="B1432" t="s">
        <v>5723</v>
      </c>
      <c r="C1432" s="1">
        <v>38718</v>
      </c>
      <c r="D1432" s="1">
        <v>43100</v>
      </c>
    </row>
    <row r="1433" spans="1:4">
      <c r="A1433">
        <v>1626</v>
      </c>
      <c r="B1433" t="s">
        <v>5724</v>
      </c>
      <c r="C1433" s="1">
        <v>38718</v>
      </c>
      <c r="D1433" s="1">
        <v>43100</v>
      </c>
    </row>
    <row r="1434" spans="1:4">
      <c r="A1434">
        <v>1627</v>
      </c>
      <c r="B1434" t="s">
        <v>5725</v>
      </c>
      <c r="C1434" s="1">
        <v>38718</v>
      </c>
      <c r="D1434" s="1">
        <v>43100</v>
      </c>
    </row>
    <row r="1435" spans="1:4">
      <c r="A1435">
        <v>1628</v>
      </c>
      <c r="B1435" t="s">
        <v>5726</v>
      </c>
      <c r="C1435" s="1">
        <v>38718</v>
      </c>
      <c r="D1435" s="1">
        <v>43100</v>
      </c>
    </row>
    <row r="1436" spans="1:4">
      <c r="A1436">
        <v>1629</v>
      </c>
      <c r="B1436" t="s">
        <v>5727</v>
      </c>
      <c r="C1436" s="1">
        <v>38718</v>
      </c>
      <c r="D1436" s="1">
        <v>43100</v>
      </c>
    </row>
    <row r="1437" spans="1:4">
      <c r="A1437">
        <v>1630</v>
      </c>
      <c r="B1437" t="s">
        <v>5728</v>
      </c>
      <c r="C1437" s="1">
        <v>38718</v>
      </c>
      <c r="D1437" s="1">
        <v>43100</v>
      </c>
    </row>
    <row r="1438" spans="1:4">
      <c r="A1438">
        <v>1631</v>
      </c>
      <c r="B1438" t="s">
        <v>5729</v>
      </c>
      <c r="C1438" s="1">
        <v>38718</v>
      </c>
      <c r="D1438" s="1">
        <v>43100</v>
      </c>
    </row>
    <row r="1439" spans="1:4">
      <c r="A1439">
        <v>1632</v>
      </c>
      <c r="B1439" t="s">
        <v>5730</v>
      </c>
      <c r="C1439" s="1">
        <v>38718</v>
      </c>
      <c r="D1439" s="1">
        <v>43100</v>
      </c>
    </row>
    <row r="1440" spans="1:4">
      <c r="A1440">
        <v>1633</v>
      </c>
      <c r="B1440" t="s">
        <v>5731</v>
      </c>
      <c r="C1440" s="1">
        <v>38718</v>
      </c>
      <c r="D1440" s="1">
        <v>43100</v>
      </c>
    </row>
    <row r="1441" spans="1:4">
      <c r="A1441">
        <v>1634</v>
      </c>
      <c r="B1441" t="s">
        <v>5732</v>
      </c>
      <c r="C1441" s="1">
        <v>38718</v>
      </c>
      <c r="D1441" s="1">
        <v>43100</v>
      </c>
    </row>
    <row r="1442" spans="1:4">
      <c r="A1442">
        <v>1635</v>
      </c>
      <c r="B1442" t="s">
        <v>5733</v>
      </c>
      <c r="C1442" s="1">
        <v>38718</v>
      </c>
      <c r="D1442" s="1">
        <v>43100</v>
      </c>
    </row>
    <row r="1443" spans="1:4">
      <c r="A1443">
        <v>1636</v>
      </c>
      <c r="B1443" t="s">
        <v>5734</v>
      </c>
      <c r="C1443" s="1">
        <v>38718</v>
      </c>
      <c r="D1443" s="1">
        <v>43100</v>
      </c>
    </row>
    <row r="1444" spans="1:4">
      <c r="A1444">
        <v>1637</v>
      </c>
      <c r="B1444" t="s">
        <v>5735</v>
      </c>
      <c r="C1444" s="1">
        <v>38718</v>
      </c>
      <c r="D1444" s="1">
        <v>43100</v>
      </c>
    </row>
    <row r="1445" spans="1:4">
      <c r="A1445">
        <v>1638</v>
      </c>
      <c r="B1445" t="s">
        <v>5736</v>
      </c>
      <c r="C1445" s="1">
        <v>38718</v>
      </c>
      <c r="D1445" s="1">
        <v>43100</v>
      </c>
    </row>
    <row r="1446" spans="1:4">
      <c r="A1446">
        <v>1639</v>
      </c>
      <c r="B1446" t="s">
        <v>5737</v>
      </c>
      <c r="C1446" s="1">
        <v>38718</v>
      </c>
      <c r="D1446" s="1">
        <v>43100</v>
      </c>
    </row>
    <row r="1447" spans="1:4">
      <c r="A1447">
        <v>1640</v>
      </c>
      <c r="B1447" t="s">
        <v>5738</v>
      </c>
      <c r="C1447" s="1">
        <v>38718</v>
      </c>
      <c r="D1447" s="1">
        <v>43100</v>
      </c>
    </row>
    <row r="1448" spans="1:4">
      <c r="A1448">
        <v>1641</v>
      </c>
      <c r="B1448" t="s">
        <v>5739</v>
      </c>
      <c r="C1448" s="1">
        <v>38718</v>
      </c>
      <c r="D1448" s="1">
        <v>43100</v>
      </c>
    </row>
    <row r="1449" spans="1:4">
      <c r="A1449">
        <v>1642</v>
      </c>
      <c r="B1449" t="s">
        <v>5740</v>
      </c>
      <c r="C1449" s="1">
        <v>38718</v>
      </c>
      <c r="D1449" s="1">
        <v>43100</v>
      </c>
    </row>
    <row r="1450" spans="1:4">
      <c r="A1450">
        <v>1643</v>
      </c>
      <c r="B1450" t="s">
        <v>5741</v>
      </c>
      <c r="C1450" s="1">
        <v>38718</v>
      </c>
      <c r="D1450" s="1">
        <v>43100</v>
      </c>
    </row>
    <row r="1451" spans="1:4">
      <c r="A1451">
        <v>1644</v>
      </c>
      <c r="B1451" t="s">
        <v>5742</v>
      </c>
      <c r="C1451" s="1">
        <v>38718</v>
      </c>
      <c r="D1451" s="1">
        <v>43100</v>
      </c>
    </row>
    <row r="1452" spans="1:4">
      <c r="A1452">
        <v>1645</v>
      </c>
      <c r="B1452" t="s">
        <v>5743</v>
      </c>
      <c r="C1452" s="1">
        <v>38718</v>
      </c>
      <c r="D1452" s="1">
        <v>43100</v>
      </c>
    </row>
    <row r="1453" spans="1:4">
      <c r="A1453">
        <v>1646</v>
      </c>
      <c r="B1453" t="s">
        <v>5744</v>
      </c>
      <c r="C1453" s="1">
        <v>38718</v>
      </c>
      <c r="D1453" s="1">
        <v>43100</v>
      </c>
    </row>
    <row r="1454" spans="1:4">
      <c r="A1454">
        <v>1647</v>
      </c>
      <c r="B1454" t="s">
        <v>5745</v>
      </c>
      <c r="C1454" s="1">
        <v>38718</v>
      </c>
      <c r="D1454" s="1">
        <v>43100</v>
      </c>
    </row>
    <row r="1455" spans="1:4">
      <c r="A1455">
        <v>1648</v>
      </c>
      <c r="B1455" t="s">
        <v>5746</v>
      </c>
      <c r="C1455" s="1">
        <v>38718</v>
      </c>
      <c r="D1455" s="1">
        <v>43100</v>
      </c>
    </row>
    <row r="1456" spans="1:4">
      <c r="A1456">
        <v>1649</v>
      </c>
      <c r="B1456" t="s">
        <v>5747</v>
      </c>
      <c r="C1456" s="1">
        <v>38718</v>
      </c>
      <c r="D1456" s="1">
        <v>43100</v>
      </c>
    </row>
    <row r="1457" spans="1:4">
      <c r="A1457">
        <v>1650</v>
      </c>
      <c r="B1457" t="s">
        <v>5748</v>
      </c>
      <c r="C1457" s="1">
        <v>38718</v>
      </c>
      <c r="D1457" s="1">
        <v>43100</v>
      </c>
    </row>
    <row r="1458" spans="1:4">
      <c r="A1458">
        <v>1651</v>
      </c>
      <c r="B1458" t="s">
        <v>5749</v>
      </c>
      <c r="C1458" s="1">
        <v>38718</v>
      </c>
      <c r="D1458" s="1">
        <v>43100</v>
      </c>
    </row>
    <row r="1459" spans="1:4">
      <c r="A1459">
        <v>1652</v>
      </c>
      <c r="B1459" t="s">
        <v>5750</v>
      </c>
      <c r="C1459" s="1">
        <v>38718</v>
      </c>
      <c r="D1459" s="1">
        <v>43100</v>
      </c>
    </row>
    <row r="1460" spans="1:4">
      <c r="A1460">
        <v>1653</v>
      </c>
      <c r="B1460" t="s">
        <v>5751</v>
      </c>
      <c r="C1460" s="1">
        <v>38718</v>
      </c>
      <c r="D1460" s="1">
        <v>43100</v>
      </c>
    </row>
    <row r="1461" spans="1:4">
      <c r="A1461">
        <v>1654</v>
      </c>
      <c r="B1461" t="s">
        <v>5752</v>
      </c>
      <c r="C1461" s="1">
        <v>38718</v>
      </c>
      <c r="D1461" s="1">
        <v>43100</v>
      </c>
    </row>
    <row r="1462" spans="1:4">
      <c r="A1462">
        <v>1655</v>
      </c>
      <c r="B1462" t="s">
        <v>5753</v>
      </c>
      <c r="C1462" s="1">
        <v>38718</v>
      </c>
      <c r="D1462" s="1">
        <v>43100</v>
      </c>
    </row>
    <row r="1463" spans="1:4">
      <c r="A1463">
        <v>1656</v>
      </c>
      <c r="B1463" t="s">
        <v>5754</v>
      </c>
      <c r="C1463" s="1">
        <v>38718</v>
      </c>
      <c r="D1463" s="1">
        <v>43100</v>
      </c>
    </row>
    <row r="1464" spans="1:4">
      <c r="A1464">
        <v>1657</v>
      </c>
      <c r="B1464" t="s">
        <v>5755</v>
      </c>
      <c r="C1464" s="1">
        <v>38718</v>
      </c>
      <c r="D1464" s="1">
        <v>43100</v>
      </c>
    </row>
    <row r="1465" spans="1:4">
      <c r="A1465">
        <v>1658</v>
      </c>
      <c r="B1465" t="s">
        <v>5756</v>
      </c>
      <c r="C1465" s="1">
        <v>38718</v>
      </c>
      <c r="D1465" s="1">
        <v>43100</v>
      </c>
    </row>
    <row r="1466" spans="1:4">
      <c r="A1466">
        <v>1659</v>
      </c>
      <c r="B1466" t="s">
        <v>5757</v>
      </c>
      <c r="C1466" s="1">
        <v>38718</v>
      </c>
      <c r="D1466" s="1">
        <v>43100</v>
      </c>
    </row>
    <row r="1467" spans="1:4">
      <c r="A1467">
        <v>1660</v>
      </c>
      <c r="B1467" t="s">
        <v>5758</v>
      </c>
      <c r="C1467" s="1">
        <v>38718</v>
      </c>
      <c r="D1467" s="1">
        <v>43100</v>
      </c>
    </row>
    <row r="1468" spans="1:4">
      <c r="A1468">
        <v>1661</v>
      </c>
      <c r="B1468" t="s">
        <v>5759</v>
      </c>
      <c r="C1468" s="1">
        <v>38718</v>
      </c>
      <c r="D1468" s="1">
        <v>43100</v>
      </c>
    </row>
    <row r="1469" spans="1:4">
      <c r="A1469">
        <v>1662</v>
      </c>
      <c r="B1469" t="s">
        <v>5760</v>
      </c>
      <c r="C1469" s="1">
        <v>38718</v>
      </c>
      <c r="D1469" s="1">
        <v>43100</v>
      </c>
    </row>
    <row r="1470" spans="1:4">
      <c r="A1470">
        <v>1663</v>
      </c>
      <c r="B1470" t="s">
        <v>5761</v>
      </c>
      <c r="C1470" s="1">
        <v>38718</v>
      </c>
      <c r="D1470" s="1">
        <v>43100</v>
      </c>
    </row>
    <row r="1471" spans="1:4">
      <c r="A1471">
        <v>1664</v>
      </c>
      <c r="B1471" t="s">
        <v>5762</v>
      </c>
      <c r="C1471" s="1">
        <v>38718</v>
      </c>
      <c r="D1471" s="1">
        <v>43100</v>
      </c>
    </row>
    <row r="1472" spans="1:4">
      <c r="A1472">
        <v>1665</v>
      </c>
      <c r="B1472" t="s">
        <v>5763</v>
      </c>
      <c r="C1472" s="1">
        <v>38718</v>
      </c>
      <c r="D1472" s="1">
        <v>43100</v>
      </c>
    </row>
    <row r="1473" spans="1:4">
      <c r="A1473">
        <v>1666</v>
      </c>
      <c r="B1473" t="s">
        <v>5764</v>
      </c>
      <c r="C1473" s="1">
        <v>38718</v>
      </c>
      <c r="D1473" s="1">
        <v>43100</v>
      </c>
    </row>
    <row r="1474" spans="1:4">
      <c r="A1474">
        <v>1667</v>
      </c>
      <c r="B1474" t="s">
        <v>5765</v>
      </c>
      <c r="C1474" s="1">
        <v>38718</v>
      </c>
      <c r="D1474" s="1">
        <v>43100</v>
      </c>
    </row>
    <row r="1475" spans="1:4">
      <c r="A1475">
        <v>1668</v>
      </c>
      <c r="B1475" t="s">
        <v>5766</v>
      </c>
      <c r="C1475" s="1">
        <v>38718</v>
      </c>
      <c r="D1475" s="1">
        <v>43100</v>
      </c>
    </row>
    <row r="1476" spans="1:4">
      <c r="A1476">
        <v>1669</v>
      </c>
      <c r="B1476" t="s">
        <v>5767</v>
      </c>
      <c r="C1476" s="1">
        <v>38718</v>
      </c>
      <c r="D1476" s="1">
        <v>43100</v>
      </c>
    </row>
    <row r="1477" spans="1:4">
      <c r="A1477">
        <v>1670</v>
      </c>
      <c r="B1477" t="s">
        <v>5768</v>
      </c>
      <c r="C1477" s="1">
        <v>38718</v>
      </c>
      <c r="D1477" s="1">
        <v>43100</v>
      </c>
    </row>
    <row r="1478" spans="1:4">
      <c r="A1478">
        <v>1671</v>
      </c>
      <c r="B1478" t="s">
        <v>5769</v>
      </c>
      <c r="C1478" s="1">
        <v>38718</v>
      </c>
      <c r="D1478" s="1">
        <v>43100</v>
      </c>
    </row>
    <row r="1479" spans="1:4">
      <c r="A1479">
        <v>1672</v>
      </c>
      <c r="B1479" t="s">
        <v>5770</v>
      </c>
      <c r="C1479" s="1">
        <v>38718</v>
      </c>
      <c r="D1479" s="1">
        <v>43100</v>
      </c>
    </row>
    <row r="1480" spans="1:4">
      <c r="A1480">
        <v>1673</v>
      </c>
      <c r="B1480" t="s">
        <v>5771</v>
      </c>
      <c r="C1480" s="1">
        <v>38718</v>
      </c>
      <c r="D1480" s="1">
        <v>43100</v>
      </c>
    </row>
    <row r="1481" spans="1:4">
      <c r="A1481">
        <v>1674</v>
      </c>
      <c r="B1481" t="s">
        <v>5772</v>
      </c>
      <c r="C1481" s="1">
        <v>38718</v>
      </c>
      <c r="D1481" s="1">
        <v>43100</v>
      </c>
    </row>
    <row r="1482" spans="1:4">
      <c r="A1482">
        <v>1675</v>
      </c>
      <c r="B1482" t="s">
        <v>5773</v>
      </c>
      <c r="C1482" s="1">
        <v>38718</v>
      </c>
      <c r="D1482" s="1">
        <v>43100</v>
      </c>
    </row>
    <row r="1483" spans="1:4">
      <c r="A1483">
        <v>1676</v>
      </c>
      <c r="B1483" t="s">
        <v>5774</v>
      </c>
      <c r="C1483" s="1">
        <v>38718</v>
      </c>
      <c r="D1483" s="1">
        <v>43100</v>
      </c>
    </row>
    <row r="1484" spans="1:4">
      <c r="A1484">
        <v>1677</v>
      </c>
      <c r="B1484" t="s">
        <v>5775</v>
      </c>
      <c r="C1484" s="1">
        <v>38718</v>
      </c>
      <c r="D1484" s="1">
        <v>43100</v>
      </c>
    </row>
    <row r="1485" spans="1:4">
      <c r="A1485">
        <v>1678</v>
      </c>
      <c r="B1485" t="s">
        <v>5776</v>
      </c>
      <c r="C1485" s="1">
        <v>38718</v>
      </c>
      <c r="D1485" s="1">
        <v>43100</v>
      </c>
    </row>
    <row r="1486" spans="1:4">
      <c r="A1486">
        <v>1679</v>
      </c>
      <c r="B1486" t="s">
        <v>5777</v>
      </c>
      <c r="C1486" s="1">
        <v>38718</v>
      </c>
      <c r="D1486" s="1">
        <v>43100</v>
      </c>
    </row>
    <row r="1487" spans="1:4">
      <c r="A1487">
        <v>1680</v>
      </c>
      <c r="B1487" t="s">
        <v>5778</v>
      </c>
      <c r="C1487" s="1">
        <v>38718</v>
      </c>
      <c r="D1487" s="1">
        <v>43100</v>
      </c>
    </row>
    <row r="1488" spans="1:4">
      <c r="A1488">
        <v>1681</v>
      </c>
      <c r="B1488" t="s">
        <v>5779</v>
      </c>
      <c r="C1488" s="1">
        <v>38718</v>
      </c>
      <c r="D1488" s="1">
        <v>43100</v>
      </c>
    </row>
    <row r="1489" spans="1:4">
      <c r="A1489">
        <v>1682</v>
      </c>
      <c r="B1489" t="s">
        <v>5780</v>
      </c>
      <c r="C1489" s="1">
        <v>38718</v>
      </c>
      <c r="D1489" s="1">
        <v>43100</v>
      </c>
    </row>
    <row r="1490" spans="1:4">
      <c r="A1490">
        <v>1683</v>
      </c>
      <c r="B1490" t="s">
        <v>5781</v>
      </c>
      <c r="C1490" s="1">
        <v>38718</v>
      </c>
      <c r="D1490" s="1">
        <v>43100</v>
      </c>
    </row>
    <row r="1491" spans="1:4">
      <c r="A1491">
        <v>1684</v>
      </c>
      <c r="B1491" t="s">
        <v>5782</v>
      </c>
      <c r="C1491" s="1">
        <v>38718</v>
      </c>
      <c r="D1491" s="1">
        <v>43100</v>
      </c>
    </row>
    <row r="1492" spans="1:4">
      <c r="A1492">
        <v>1685</v>
      </c>
      <c r="B1492" t="s">
        <v>5783</v>
      </c>
      <c r="C1492" s="1">
        <v>38718</v>
      </c>
      <c r="D1492" s="1">
        <v>43100</v>
      </c>
    </row>
    <row r="1493" spans="1:4">
      <c r="A1493">
        <v>1686</v>
      </c>
      <c r="B1493" t="s">
        <v>5784</v>
      </c>
      <c r="C1493" s="1">
        <v>38718</v>
      </c>
      <c r="D1493" s="1">
        <v>43100</v>
      </c>
    </row>
    <row r="1494" spans="1:4">
      <c r="A1494">
        <v>1687</v>
      </c>
      <c r="B1494" t="s">
        <v>5785</v>
      </c>
      <c r="C1494" s="1">
        <v>38718</v>
      </c>
      <c r="D1494" s="1">
        <v>43100</v>
      </c>
    </row>
    <row r="1495" spans="1:4">
      <c r="A1495">
        <v>1688</v>
      </c>
      <c r="B1495" t="s">
        <v>5786</v>
      </c>
      <c r="C1495" s="1">
        <v>38718</v>
      </c>
      <c r="D1495" s="1">
        <v>43100</v>
      </c>
    </row>
    <row r="1496" spans="1:4">
      <c r="A1496">
        <v>1689</v>
      </c>
      <c r="B1496" t="s">
        <v>5787</v>
      </c>
      <c r="C1496" s="1">
        <v>38718</v>
      </c>
      <c r="D1496" s="1">
        <v>43100</v>
      </c>
    </row>
    <row r="1497" spans="1:4">
      <c r="A1497">
        <v>1690</v>
      </c>
      <c r="B1497" t="s">
        <v>5788</v>
      </c>
      <c r="C1497" s="1">
        <v>38718</v>
      </c>
      <c r="D1497" s="1">
        <v>43100</v>
      </c>
    </row>
    <row r="1498" spans="1:4">
      <c r="A1498">
        <v>1691</v>
      </c>
      <c r="B1498" t="s">
        <v>5789</v>
      </c>
      <c r="C1498" s="1">
        <v>38718</v>
      </c>
      <c r="D1498" s="1">
        <v>43100</v>
      </c>
    </row>
    <row r="1499" spans="1:4">
      <c r="A1499">
        <v>1692</v>
      </c>
      <c r="B1499" t="s">
        <v>5790</v>
      </c>
      <c r="C1499" s="1">
        <v>38718</v>
      </c>
      <c r="D1499" s="1">
        <v>43100</v>
      </c>
    </row>
    <row r="1500" spans="1:4">
      <c r="A1500">
        <v>1693</v>
      </c>
      <c r="B1500" t="s">
        <v>5791</v>
      </c>
      <c r="C1500" s="1">
        <v>38718</v>
      </c>
      <c r="D1500" s="1">
        <v>43100</v>
      </c>
    </row>
    <row r="1501" spans="1:4">
      <c r="A1501">
        <v>1694</v>
      </c>
      <c r="B1501" t="s">
        <v>5792</v>
      </c>
      <c r="C1501" s="1">
        <v>38718</v>
      </c>
      <c r="D1501" s="1">
        <v>43100</v>
      </c>
    </row>
    <row r="1502" spans="1:4">
      <c r="A1502">
        <v>1695</v>
      </c>
      <c r="B1502" t="s">
        <v>5793</v>
      </c>
      <c r="C1502" s="1">
        <v>38718</v>
      </c>
      <c r="D1502" s="1">
        <v>43100</v>
      </c>
    </row>
    <row r="1503" spans="1:4">
      <c r="A1503">
        <v>1696</v>
      </c>
      <c r="B1503" t="s">
        <v>5794</v>
      </c>
      <c r="C1503" s="1">
        <v>38718</v>
      </c>
      <c r="D1503" s="1">
        <v>43100</v>
      </c>
    </row>
    <row r="1504" spans="1:4">
      <c r="A1504">
        <v>1697</v>
      </c>
      <c r="B1504" t="s">
        <v>5795</v>
      </c>
      <c r="C1504" s="1">
        <v>38718</v>
      </c>
      <c r="D1504" s="1">
        <v>43100</v>
      </c>
    </row>
    <row r="1505" spans="1:4">
      <c r="A1505">
        <v>1698</v>
      </c>
      <c r="B1505" t="s">
        <v>5796</v>
      </c>
      <c r="C1505" s="1">
        <v>38718</v>
      </c>
      <c r="D1505" s="1">
        <v>43100</v>
      </c>
    </row>
    <row r="1506" spans="1:4">
      <c r="A1506">
        <v>1699</v>
      </c>
      <c r="B1506" t="s">
        <v>5797</v>
      </c>
      <c r="C1506" s="1">
        <v>38718</v>
      </c>
      <c r="D1506" s="1">
        <v>43100</v>
      </c>
    </row>
    <row r="1507" spans="1:4">
      <c r="A1507">
        <v>1700</v>
      </c>
      <c r="B1507" t="s">
        <v>5798</v>
      </c>
      <c r="C1507" s="1">
        <v>38718</v>
      </c>
      <c r="D1507" s="1">
        <v>43100</v>
      </c>
    </row>
    <row r="1508" spans="1:4">
      <c r="A1508">
        <v>1701</v>
      </c>
      <c r="B1508" t="s">
        <v>5799</v>
      </c>
      <c r="C1508" s="1">
        <v>38718</v>
      </c>
      <c r="D1508" s="1">
        <v>43100</v>
      </c>
    </row>
    <row r="1509" spans="1:4">
      <c r="A1509">
        <v>1702</v>
      </c>
      <c r="B1509" t="s">
        <v>5800</v>
      </c>
      <c r="C1509" s="1">
        <v>38718</v>
      </c>
      <c r="D1509" s="1">
        <v>43100</v>
      </c>
    </row>
    <row r="1510" spans="1:4">
      <c r="A1510">
        <v>1703</v>
      </c>
      <c r="B1510" t="s">
        <v>5801</v>
      </c>
      <c r="C1510" s="1">
        <v>38718</v>
      </c>
      <c r="D1510" s="1">
        <v>43100</v>
      </c>
    </row>
    <row r="1511" spans="1:4">
      <c r="A1511">
        <v>1704</v>
      </c>
      <c r="B1511" t="s">
        <v>5802</v>
      </c>
      <c r="C1511" s="1">
        <v>38718</v>
      </c>
      <c r="D1511" s="1">
        <v>43100</v>
      </c>
    </row>
    <row r="1512" spans="1:4">
      <c r="A1512">
        <v>1705</v>
      </c>
      <c r="B1512" t="s">
        <v>5803</v>
      </c>
      <c r="C1512" s="1">
        <v>38718</v>
      </c>
      <c r="D1512" s="1">
        <v>43100</v>
      </c>
    </row>
    <row r="1513" spans="1:4">
      <c r="A1513">
        <v>1706</v>
      </c>
      <c r="B1513" t="s">
        <v>5804</v>
      </c>
      <c r="C1513" s="1">
        <v>38718</v>
      </c>
      <c r="D1513" s="1">
        <v>43100</v>
      </c>
    </row>
    <row r="1514" spans="1:4">
      <c r="A1514">
        <v>1707</v>
      </c>
      <c r="B1514" t="s">
        <v>5805</v>
      </c>
      <c r="C1514" s="1">
        <v>38718</v>
      </c>
      <c r="D1514" s="1">
        <v>43100</v>
      </c>
    </row>
    <row r="1515" spans="1:4">
      <c r="A1515">
        <v>1708</v>
      </c>
      <c r="B1515" t="s">
        <v>5806</v>
      </c>
      <c r="C1515" s="1">
        <v>38718</v>
      </c>
      <c r="D1515" s="1">
        <v>43100</v>
      </c>
    </row>
    <row r="1516" spans="1:4">
      <c r="A1516">
        <v>1709</v>
      </c>
      <c r="B1516" t="s">
        <v>5807</v>
      </c>
      <c r="C1516" s="1">
        <v>38718</v>
      </c>
      <c r="D1516" s="1">
        <v>43100</v>
      </c>
    </row>
    <row r="1517" spans="1:4">
      <c r="A1517">
        <v>1710</v>
      </c>
      <c r="B1517" t="s">
        <v>5808</v>
      </c>
      <c r="C1517" s="1">
        <v>38718</v>
      </c>
      <c r="D1517" s="1">
        <v>43100</v>
      </c>
    </row>
    <row r="1518" spans="1:4">
      <c r="A1518">
        <v>1711</v>
      </c>
      <c r="B1518" t="s">
        <v>5809</v>
      </c>
      <c r="C1518" s="1">
        <v>38718</v>
      </c>
      <c r="D1518" s="1">
        <v>43100</v>
      </c>
    </row>
    <row r="1519" spans="1:4">
      <c r="A1519">
        <v>1712</v>
      </c>
      <c r="B1519" t="s">
        <v>5810</v>
      </c>
      <c r="C1519" s="1">
        <v>38718</v>
      </c>
      <c r="D1519" s="1">
        <v>43100</v>
      </c>
    </row>
    <row r="1520" spans="1:4">
      <c r="A1520">
        <v>1713</v>
      </c>
      <c r="B1520" t="s">
        <v>5811</v>
      </c>
      <c r="C1520" s="1">
        <v>38718</v>
      </c>
      <c r="D1520" s="1">
        <v>43100</v>
      </c>
    </row>
    <row r="1521" spans="1:4">
      <c r="A1521">
        <v>1714</v>
      </c>
      <c r="B1521" t="s">
        <v>5812</v>
      </c>
      <c r="C1521" s="1">
        <v>38718</v>
      </c>
      <c r="D1521" s="1">
        <v>43100</v>
      </c>
    </row>
    <row r="1522" spans="1:4">
      <c r="A1522">
        <v>1715</v>
      </c>
      <c r="B1522" t="s">
        <v>5813</v>
      </c>
      <c r="C1522" s="1">
        <v>38718</v>
      </c>
      <c r="D1522" s="1">
        <v>43100</v>
      </c>
    </row>
    <row r="1523" spans="1:4">
      <c r="A1523">
        <v>1716</v>
      </c>
      <c r="B1523" t="s">
        <v>5814</v>
      </c>
      <c r="C1523" s="1">
        <v>38718</v>
      </c>
      <c r="D1523" s="1">
        <v>43100</v>
      </c>
    </row>
    <row r="1524" spans="1:4">
      <c r="A1524">
        <v>1717</v>
      </c>
      <c r="B1524" t="s">
        <v>5815</v>
      </c>
      <c r="C1524" s="1">
        <v>38718</v>
      </c>
      <c r="D1524" s="1">
        <v>43100</v>
      </c>
    </row>
    <row r="1525" spans="1:4">
      <c r="A1525">
        <v>1718</v>
      </c>
      <c r="B1525" t="s">
        <v>5816</v>
      </c>
      <c r="C1525" s="1">
        <v>38718</v>
      </c>
      <c r="D1525" s="1">
        <v>43100</v>
      </c>
    </row>
    <row r="1526" spans="1:4">
      <c r="A1526">
        <v>1719</v>
      </c>
      <c r="B1526" t="s">
        <v>5817</v>
      </c>
      <c r="C1526" s="1">
        <v>38718</v>
      </c>
      <c r="D1526" s="1">
        <v>43100</v>
      </c>
    </row>
    <row r="1527" spans="1:4">
      <c r="A1527">
        <v>1720</v>
      </c>
      <c r="B1527" t="s">
        <v>5818</v>
      </c>
      <c r="C1527" s="1">
        <v>38718</v>
      </c>
      <c r="D1527" s="1">
        <v>43100</v>
      </c>
    </row>
    <row r="1528" spans="1:4">
      <c r="A1528">
        <v>1721</v>
      </c>
      <c r="B1528" t="s">
        <v>5819</v>
      </c>
      <c r="C1528" s="1">
        <v>38718</v>
      </c>
      <c r="D1528" s="1">
        <v>43100</v>
      </c>
    </row>
    <row r="1529" spans="1:4">
      <c r="A1529">
        <v>1722</v>
      </c>
      <c r="B1529" t="s">
        <v>5820</v>
      </c>
      <c r="C1529" s="1">
        <v>38718</v>
      </c>
      <c r="D1529" s="1">
        <v>43100</v>
      </c>
    </row>
    <row r="1530" spans="1:4">
      <c r="A1530">
        <v>1723</v>
      </c>
      <c r="B1530" t="s">
        <v>5821</v>
      </c>
      <c r="C1530" s="1">
        <v>38718</v>
      </c>
      <c r="D1530" s="1">
        <v>43100</v>
      </c>
    </row>
    <row r="1531" spans="1:4">
      <c r="A1531">
        <v>1724</v>
      </c>
      <c r="B1531" t="s">
        <v>5822</v>
      </c>
      <c r="C1531" s="1">
        <v>38718</v>
      </c>
      <c r="D1531" s="1">
        <v>43100</v>
      </c>
    </row>
    <row r="1532" spans="1:4">
      <c r="A1532">
        <v>1725</v>
      </c>
      <c r="B1532" t="s">
        <v>5823</v>
      </c>
      <c r="C1532" s="1">
        <v>38718</v>
      </c>
      <c r="D1532" s="1">
        <v>43100</v>
      </c>
    </row>
    <row r="1533" spans="1:4">
      <c r="A1533">
        <v>1726</v>
      </c>
      <c r="B1533" t="s">
        <v>5824</v>
      </c>
      <c r="C1533" s="1">
        <v>38718</v>
      </c>
      <c r="D1533" s="1">
        <v>43100</v>
      </c>
    </row>
    <row r="1534" spans="1:4">
      <c r="A1534">
        <v>1727</v>
      </c>
      <c r="B1534" t="s">
        <v>5825</v>
      </c>
      <c r="C1534" s="1">
        <v>38718</v>
      </c>
      <c r="D1534" s="1">
        <v>43100</v>
      </c>
    </row>
    <row r="1535" spans="1:4">
      <c r="A1535">
        <v>1728</v>
      </c>
      <c r="B1535" t="s">
        <v>5826</v>
      </c>
      <c r="C1535" s="1">
        <v>38718</v>
      </c>
      <c r="D1535" s="1">
        <v>43100</v>
      </c>
    </row>
    <row r="1536" spans="1:4">
      <c r="A1536">
        <v>1729</v>
      </c>
      <c r="B1536" t="s">
        <v>5827</v>
      </c>
      <c r="C1536" s="1">
        <v>38718</v>
      </c>
      <c r="D1536" s="1">
        <v>43100</v>
      </c>
    </row>
    <row r="1537" spans="1:4">
      <c r="A1537">
        <v>1730</v>
      </c>
      <c r="B1537" t="s">
        <v>5828</v>
      </c>
      <c r="C1537" s="1">
        <v>38718</v>
      </c>
      <c r="D1537" s="1">
        <v>43100</v>
      </c>
    </row>
    <row r="1538" spans="1:4">
      <c r="A1538">
        <v>1731</v>
      </c>
      <c r="B1538" t="s">
        <v>5829</v>
      </c>
      <c r="C1538" s="1">
        <v>38718</v>
      </c>
      <c r="D1538" s="1">
        <v>43100</v>
      </c>
    </row>
    <row r="1539" spans="1:4">
      <c r="A1539">
        <v>1732</v>
      </c>
      <c r="B1539" t="s">
        <v>5830</v>
      </c>
      <c r="C1539" s="1">
        <v>38718</v>
      </c>
      <c r="D1539" s="1">
        <v>43100</v>
      </c>
    </row>
    <row r="1540" spans="1:4">
      <c r="A1540">
        <v>1733</v>
      </c>
      <c r="B1540" t="s">
        <v>5831</v>
      </c>
      <c r="C1540" s="1">
        <v>38718</v>
      </c>
      <c r="D1540" s="1">
        <v>43100</v>
      </c>
    </row>
    <row r="1541" spans="1:4">
      <c r="A1541">
        <v>1734</v>
      </c>
      <c r="B1541" t="s">
        <v>5832</v>
      </c>
      <c r="C1541" s="1">
        <v>38718</v>
      </c>
      <c r="D1541" s="1">
        <v>43100</v>
      </c>
    </row>
    <row r="1542" spans="1:4">
      <c r="A1542">
        <v>1735</v>
      </c>
      <c r="B1542" t="s">
        <v>5833</v>
      </c>
      <c r="C1542" s="1">
        <v>38718</v>
      </c>
      <c r="D1542" s="1">
        <v>43100</v>
      </c>
    </row>
    <row r="1543" spans="1:4">
      <c r="A1543">
        <v>1736</v>
      </c>
      <c r="B1543" t="s">
        <v>5834</v>
      </c>
      <c r="C1543" s="1">
        <v>38718</v>
      </c>
      <c r="D1543" s="1">
        <v>43100</v>
      </c>
    </row>
    <row r="1544" spans="1:4">
      <c r="A1544">
        <v>1737</v>
      </c>
      <c r="B1544" t="s">
        <v>5835</v>
      </c>
      <c r="C1544" s="1">
        <v>38718</v>
      </c>
      <c r="D1544" s="1">
        <v>43100</v>
      </c>
    </row>
    <row r="1545" spans="1:4">
      <c r="A1545">
        <v>1738</v>
      </c>
      <c r="B1545" t="s">
        <v>5836</v>
      </c>
      <c r="C1545" s="1">
        <v>38718</v>
      </c>
      <c r="D1545" s="1">
        <v>43100</v>
      </c>
    </row>
    <row r="1546" spans="1:4">
      <c r="A1546">
        <v>1739</v>
      </c>
      <c r="B1546" t="s">
        <v>5837</v>
      </c>
      <c r="C1546" s="1">
        <v>38718</v>
      </c>
      <c r="D1546" s="1">
        <v>43100</v>
      </c>
    </row>
    <row r="1547" spans="1:4">
      <c r="A1547">
        <v>1740</v>
      </c>
      <c r="B1547" t="s">
        <v>5838</v>
      </c>
      <c r="C1547" s="1">
        <v>38718</v>
      </c>
      <c r="D1547" s="1">
        <v>43100</v>
      </c>
    </row>
    <row r="1548" spans="1:4">
      <c r="A1548">
        <v>1741</v>
      </c>
      <c r="B1548" t="s">
        <v>5839</v>
      </c>
      <c r="C1548" s="1">
        <v>38718</v>
      </c>
      <c r="D1548" s="1">
        <v>43100</v>
      </c>
    </row>
    <row r="1549" spans="1:4">
      <c r="A1549">
        <v>1742</v>
      </c>
      <c r="B1549" t="s">
        <v>5840</v>
      </c>
      <c r="C1549" s="1">
        <v>38718</v>
      </c>
      <c r="D1549" s="1">
        <v>43100</v>
      </c>
    </row>
    <row r="1550" spans="1:4">
      <c r="A1550">
        <v>1743</v>
      </c>
      <c r="B1550" t="s">
        <v>5841</v>
      </c>
      <c r="C1550" s="1">
        <v>38718</v>
      </c>
      <c r="D1550" s="1">
        <v>43100</v>
      </c>
    </row>
    <row r="1551" spans="1:4">
      <c r="A1551">
        <v>1744</v>
      </c>
      <c r="B1551" t="s">
        <v>5842</v>
      </c>
      <c r="C1551" s="1">
        <v>38718</v>
      </c>
      <c r="D1551" s="1">
        <v>43100</v>
      </c>
    </row>
    <row r="1552" spans="1:4">
      <c r="A1552">
        <v>1745</v>
      </c>
      <c r="B1552" t="s">
        <v>5843</v>
      </c>
      <c r="C1552" s="1">
        <v>38718</v>
      </c>
      <c r="D1552" s="1">
        <v>43100</v>
      </c>
    </row>
    <row r="1553" spans="1:4">
      <c r="A1553">
        <v>1746</v>
      </c>
      <c r="B1553" t="s">
        <v>5844</v>
      </c>
      <c r="C1553" s="1">
        <v>38718</v>
      </c>
      <c r="D1553" s="1">
        <v>43100</v>
      </c>
    </row>
    <row r="1554" spans="1:4">
      <c r="A1554">
        <v>1747</v>
      </c>
      <c r="B1554" t="s">
        <v>5845</v>
      </c>
      <c r="C1554" s="1">
        <v>38718</v>
      </c>
      <c r="D1554" s="1">
        <v>43100</v>
      </c>
    </row>
    <row r="1555" spans="1:4">
      <c r="A1555">
        <v>1748</v>
      </c>
      <c r="B1555" t="s">
        <v>5846</v>
      </c>
      <c r="C1555" s="1">
        <v>38718</v>
      </c>
      <c r="D1555" s="1">
        <v>43100</v>
      </c>
    </row>
    <row r="1556" spans="1:4">
      <c r="A1556">
        <v>1749</v>
      </c>
      <c r="B1556" t="s">
        <v>5847</v>
      </c>
      <c r="C1556" s="1">
        <v>38718</v>
      </c>
      <c r="D1556" s="1">
        <v>43100</v>
      </c>
    </row>
    <row r="1557" spans="1:4">
      <c r="A1557">
        <v>1750</v>
      </c>
      <c r="B1557" t="s">
        <v>5848</v>
      </c>
      <c r="C1557" s="1">
        <v>38718</v>
      </c>
      <c r="D1557" s="1">
        <v>43100</v>
      </c>
    </row>
    <row r="1558" spans="1:4">
      <c r="A1558">
        <v>1751</v>
      </c>
      <c r="B1558" t="s">
        <v>5849</v>
      </c>
      <c r="C1558" s="1">
        <v>38718</v>
      </c>
      <c r="D1558" s="1">
        <v>43100</v>
      </c>
    </row>
    <row r="1559" spans="1:4">
      <c r="A1559">
        <v>1752</v>
      </c>
      <c r="B1559" t="s">
        <v>5850</v>
      </c>
      <c r="C1559" s="1">
        <v>38718</v>
      </c>
      <c r="D1559" s="1">
        <v>43100</v>
      </c>
    </row>
    <row r="1560" spans="1:4">
      <c r="A1560">
        <v>1753</v>
      </c>
      <c r="B1560" t="s">
        <v>5851</v>
      </c>
      <c r="C1560" s="1">
        <v>38718</v>
      </c>
      <c r="D1560" s="1">
        <v>43100</v>
      </c>
    </row>
    <row r="1561" spans="1:4">
      <c r="A1561">
        <v>1754</v>
      </c>
      <c r="B1561" t="s">
        <v>5852</v>
      </c>
      <c r="C1561" s="1">
        <v>38718</v>
      </c>
      <c r="D1561" s="1">
        <v>43100</v>
      </c>
    </row>
    <row r="1562" spans="1:4">
      <c r="A1562">
        <v>1755</v>
      </c>
      <c r="B1562" t="s">
        <v>5853</v>
      </c>
      <c r="C1562" s="1">
        <v>38718</v>
      </c>
      <c r="D1562" s="1">
        <v>43100</v>
      </c>
    </row>
    <row r="1563" spans="1:4">
      <c r="A1563">
        <v>1756</v>
      </c>
      <c r="B1563" t="s">
        <v>5854</v>
      </c>
      <c r="C1563" s="1">
        <v>38718</v>
      </c>
      <c r="D1563" s="1">
        <v>43100</v>
      </c>
    </row>
    <row r="1564" spans="1:4">
      <c r="A1564">
        <v>1757</v>
      </c>
      <c r="B1564" t="s">
        <v>5855</v>
      </c>
      <c r="C1564" s="1">
        <v>38718</v>
      </c>
      <c r="D1564" s="1">
        <v>43100</v>
      </c>
    </row>
    <row r="1565" spans="1:4">
      <c r="A1565">
        <v>1758</v>
      </c>
      <c r="B1565" t="s">
        <v>5856</v>
      </c>
      <c r="C1565" s="1">
        <v>38718</v>
      </c>
      <c r="D1565" s="1">
        <v>43100</v>
      </c>
    </row>
    <row r="1566" spans="1:4">
      <c r="A1566">
        <v>1759</v>
      </c>
      <c r="B1566" t="s">
        <v>5857</v>
      </c>
      <c r="C1566" s="1">
        <v>38718</v>
      </c>
      <c r="D1566" s="1">
        <v>43100</v>
      </c>
    </row>
    <row r="1567" spans="1:4">
      <c r="A1567">
        <v>1760</v>
      </c>
      <c r="B1567" t="s">
        <v>5858</v>
      </c>
      <c r="C1567" s="1">
        <v>38718</v>
      </c>
      <c r="D1567" s="1">
        <v>43100</v>
      </c>
    </row>
    <row r="1568" spans="1:4">
      <c r="A1568">
        <v>1761</v>
      </c>
      <c r="B1568" t="s">
        <v>5859</v>
      </c>
      <c r="C1568" s="1">
        <v>38718</v>
      </c>
      <c r="D1568" s="1">
        <v>43100</v>
      </c>
    </row>
    <row r="1569" spans="1:4">
      <c r="A1569">
        <v>1762</v>
      </c>
      <c r="B1569" t="s">
        <v>5860</v>
      </c>
      <c r="C1569" s="1">
        <v>38718</v>
      </c>
      <c r="D1569" s="1">
        <v>43100</v>
      </c>
    </row>
    <row r="1570" spans="1:4">
      <c r="A1570">
        <v>1763</v>
      </c>
      <c r="B1570" t="s">
        <v>5861</v>
      </c>
      <c r="C1570" s="1">
        <v>38718</v>
      </c>
      <c r="D1570" s="1">
        <v>43100</v>
      </c>
    </row>
    <row r="1571" spans="1:4">
      <c r="A1571">
        <v>1764</v>
      </c>
      <c r="B1571" t="s">
        <v>5862</v>
      </c>
      <c r="C1571" s="1">
        <v>38718</v>
      </c>
      <c r="D1571" s="1">
        <v>43100</v>
      </c>
    </row>
    <row r="1572" spans="1:4">
      <c r="A1572">
        <v>1765</v>
      </c>
      <c r="B1572" t="s">
        <v>5863</v>
      </c>
      <c r="C1572" s="1">
        <v>38718</v>
      </c>
      <c r="D1572" s="1">
        <v>43100</v>
      </c>
    </row>
    <row r="1573" spans="1:4">
      <c r="A1573">
        <v>1766</v>
      </c>
      <c r="B1573" t="s">
        <v>5864</v>
      </c>
      <c r="C1573" s="1">
        <v>38718</v>
      </c>
      <c r="D1573" s="1">
        <v>43100</v>
      </c>
    </row>
    <row r="1574" spans="1:4">
      <c r="A1574">
        <v>1767</v>
      </c>
      <c r="B1574" t="s">
        <v>5865</v>
      </c>
      <c r="C1574" s="1">
        <v>38718</v>
      </c>
      <c r="D1574" s="1">
        <v>43100</v>
      </c>
    </row>
    <row r="1575" spans="1:4">
      <c r="A1575">
        <v>1768</v>
      </c>
      <c r="B1575" t="s">
        <v>5866</v>
      </c>
      <c r="C1575" s="1">
        <v>38718</v>
      </c>
      <c r="D1575" s="1">
        <v>43100</v>
      </c>
    </row>
    <row r="1576" spans="1:4">
      <c r="A1576">
        <v>1769</v>
      </c>
      <c r="B1576" t="s">
        <v>5867</v>
      </c>
      <c r="C1576" s="1">
        <v>38718</v>
      </c>
      <c r="D1576" s="1">
        <v>43100</v>
      </c>
    </row>
    <row r="1577" spans="1:4">
      <c r="A1577">
        <v>1770</v>
      </c>
      <c r="B1577" t="s">
        <v>5868</v>
      </c>
      <c r="C1577" s="1">
        <v>38718</v>
      </c>
      <c r="D1577" s="1">
        <v>43100</v>
      </c>
    </row>
    <row r="1578" spans="1:4">
      <c r="A1578">
        <v>1771</v>
      </c>
      <c r="B1578" t="s">
        <v>5869</v>
      </c>
      <c r="C1578" s="1">
        <v>38718</v>
      </c>
      <c r="D1578" s="1">
        <v>43100</v>
      </c>
    </row>
    <row r="1579" spans="1:4">
      <c r="A1579">
        <v>1772</v>
      </c>
      <c r="B1579" t="s">
        <v>5870</v>
      </c>
      <c r="C1579" s="1">
        <v>38718</v>
      </c>
      <c r="D1579" s="1">
        <v>43100</v>
      </c>
    </row>
    <row r="1580" spans="1:4">
      <c r="A1580">
        <v>1773</v>
      </c>
      <c r="B1580" t="s">
        <v>5871</v>
      </c>
      <c r="C1580" s="1">
        <v>38718</v>
      </c>
      <c r="D1580" s="1">
        <v>43100</v>
      </c>
    </row>
    <row r="1581" spans="1:4">
      <c r="A1581">
        <v>1774</v>
      </c>
      <c r="B1581" t="s">
        <v>5872</v>
      </c>
      <c r="C1581" s="1">
        <v>38718</v>
      </c>
      <c r="D1581" s="1">
        <v>43100</v>
      </c>
    </row>
    <row r="1582" spans="1:4">
      <c r="A1582">
        <v>1775</v>
      </c>
      <c r="B1582" t="s">
        <v>5873</v>
      </c>
      <c r="C1582" s="1">
        <v>38718</v>
      </c>
      <c r="D1582" s="1">
        <v>43100</v>
      </c>
    </row>
    <row r="1583" spans="1:4">
      <c r="A1583">
        <v>1776</v>
      </c>
      <c r="B1583" t="s">
        <v>5874</v>
      </c>
      <c r="C1583" s="1">
        <v>38718</v>
      </c>
      <c r="D1583" s="1">
        <v>43100</v>
      </c>
    </row>
    <row r="1584" spans="1:4">
      <c r="A1584">
        <v>1777</v>
      </c>
      <c r="B1584" t="s">
        <v>5875</v>
      </c>
      <c r="C1584" s="1">
        <v>38718</v>
      </c>
      <c r="D1584" s="1">
        <v>43100</v>
      </c>
    </row>
    <row r="1585" spans="1:4">
      <c r="A1585">
        <v>1778</v>
      </c>
      <c r="B1585" t="s">
        <v>5876</v>
      </c>
      <c r="C1585" s="1">
        <v>38718</v>
      </c>
      <c r="D1585" s="1">
        <v>43100</v>
      </c>
    </row>
    <row r="1586" spans="1:4">
      <c r="A1586">
        <v>1779</v>
      </c>
      <c r="B1586" t="s">
        <v>5877</v>
      </c>
      <c r="C1586" s="1">
        <v>38718</v>
      </c>
      <c r="D1586" s="1">
        <v>43100</v>
      </c>
    </row>
    <row r="1587" spans="1:4">
      <c r="A1587">
        <v>1780</v>
      </c>
      <c r="B1587" t="s">
        <v>5878</v>
      </c>
      <c r="C1587" s="1">
        <v>38718</v>
      </c>
      <c r="D1587" s="1">
        <v>43100</v>
      </c>
    </row>
    <row r="1588" spans="1:4">
      <c r="A1588">
        <v>1781</v>
      </c>
      <c r="B1588" t="s">
        <v>5879</v>
      </c>
      <c r="C1588" s="1">
        <v>38718</v>
      </c>
      <c r="D1588" s="1">
        <v>43100</v>
      </c>
    </row>
    <row r="1589" spans="1:4">
      <c r="A1589">
        <v>1782</v>
      </c>
      <c r="B1589" t="s">
        <v>5880</v>
      </c>
      <c r="C1589" s="1">
        <v>38718</v>
      </c>
      <c r="D1589" s="1">
        <v>43100</v>
      </c>
    </row>
    <row r="1590" spans="1:4">
      <c r="A1590">
        <v>1783</v>
      </c>
      <c r="B1590" t="s">
        <v>5881</v>
      </c>
      <c r="C1590" s="1">
        <v>38718</v>
      </c>
      <c r="D1590" s="1">
        <v>43100</v>
      </c>
    </row>
    <row r="1591" spans="1:4">
      <c r="A1591">
        <v>1784</v>
      </c>
      <c r="B1591" t="s">
        <v>5882</v>
      </c>
      <c r="C1591" s="1">
        <v>38718</v>
      </c>
      <c r="D1591" s="1">
        <v>43100</v>
      </c>
    </row>
    <row r="1592" spans="1:4">
      <c r="A1592">
        <v>1785</v>
      </c>
      <c r="B1592" t="s">
        <v>5883</v>
      </c>
      <c r="C1592" s="1">
        <v>38718</v>
      </c>
      <c r="D1592" s="1">
        <v>43100</v>
      </c>
    </row>
    <row r="1593" spans="1:4">
      <c r="A1593">
        <v>1786</v>
      </c>
      <c r="B1593" t="s">
        <v>5884</v>
      </c>
      <c r="C1593" s="1">
        <v>38718</v>
      </c>
      <c r="D1593" s="1">
        <v>43100</v>
      </c>
    </row>
    <row r="1594" spans="1:4">
      <c r="A1594">
        <v>1787</v>
      </c>
      <c r="B1594" t="s">
        <v>5885</v>
      </c>
      <c r="C1594" s="1">
        <v>38718</v>
      </c>
      <c r="D1594" s="1">
        <v>43100</v>
      </c>
    </row>
    <row r="1595" spans="1:4">
      <c r="A1595">
        <v>1788</v>
      </c>
      <c r="B1595" t="s">
        <v>5886</v>
      </c>
      <c r="C1595" s="1">
        <v>38718</v>
      </c>
      <c r="D1595" s="1">
        <v>43100</v>
      </c>
    </row>
    <row r="1596" spans="1:4">
      <c r="A1596">
        <v>1789</v>
      </c>
      <c r="B1596" t="s">
        <v>5887</v>
      </c>
      <c r="C1596" s="1">
        <v>38718</v>
      </c>
      <c r="D1596" s="1">
        <v>43100</v>
      </c>
    </row>
    <row r="1597" spans="1:4">
      <c r="A1597">
        <v>1790</v>
      </c>
      <c r="B1597" t="s">
        <v>5888</v>
      </c>
      <c r="C1597" s="1">
        <v>38718</v>
      </c>
      <c r="D1597" s="1">
        <v>43100</v>
      </c>
    </row>
    <row r="1598" spans="1:4">
      <c r="A1598">
        <v>1791</v>
      </c>
      <c r="B1598" t="s">
        <v>5889</v>
      </c>
      <c r="C1598" s="1">
        <v>38718</v>
      </c>
      <c r="D1598" s="1">
        <v>43100</v>
      </c>
    </row>
    <row r="1599" spans="1:4">
      <c r="A1599">
        <v>1792</v>
      </c>
      <c r="B1599" t="s">
        <v>5890</v>
      </c>
      <c r="C1599" s="1">
        <v>38718</v>
      </c>
      <c r="D1599" s="1">
        <v>43100</v>
      </c>
    </row>
    <row r="1600" spans="1:4">
      <c r="A1600">
        <v>1793</v>
      </c>
      <c r="B1600" t="s">
        <v>5891</v>
      </c>
      <c r="C1600" s="1">
        <v>38718</v>
      </c>
      <c r="D1600" s="1">
        <v>43100</v>
      </c>
    </row>
    <row r="1601" spans="1:4">
      <c r="A1601">
        <v>1794</v>
      </c>
      <c r="B1601" t="s">
        <v>5892</v>
      </c>
      <c r="C1601" s="1">
        <v>38718</v>
      </c>
      <c r="D1601" s="1">
        <v>43100</v>
      </c>
    </row>
    <row r="1602" spans="1:4">
      <c r="A1602">
        <v>1795</v>
      </c>
      <c r="B1602" t="s">
        <v>5893</v>
      </c>
      <c r="C1602" s="1">
        <v>38718</v>
      </c>
      <c r="D1602" s="1">
        <v>43100</v>
      </c>
    </row>
    <row r="1603" spans="1:4">
      <c r="A1603">
        <v>1796</v>
      </c>
      <c r="B1603" t="s">
        <v>5894</v>
      </c>
      <c r="C1603" s="1">
        <v>38718</v>
      </c>
      <c r="D1603" s="1">
        <v>43100</v>
      </c>
    </row>
    <row r="1604" spans="1:4">
      <c r="A1604">
        <v>1797</v>
      </c>
      <c r="B1604" t="s">
        <v>5895</v>
      </c>
      <c r="C1604" s="1">
        <v>38718</v>
      </c>
      <c r="D1604" s="1">
        <v>43100</v>
      </c>
    </row>
    <row r="1605" spans="1:4">
      <c r="A1605">
        <v>1798</v>
      </c>
      <c r="B1605" t="s">
        <v>5896</v>
      </c>
      <c r="C1605" s="1">
        <v>38718</v>
      </c>
      <c r="D1605" s="1">
        <v>43100</v>
      </c>
    </row>
    <row r="1606" spans="1:4">
      <c r="A1606">
        <v>1799</v>
      </c>
      <c r="B1606" t="s">
        <v>5897</v>
      </c>
      <c r="C1606" s="1">
        <v>38718</v>
      </c>
      <c r="D1606" s="1">
        <v>43100</v>
      </c>
    </row>
    <row r="1607" spans="1:4">
      <c r="A1607">
        <v>1800</v>
      </c>
      <c r="B1607" t="s">
        <v>5898</v>
      </c>
      <c r="C1607" s="1">
        <v>38718</v>
      </c>
      <c r="D1607" s="1">
        <v>43100</v>
      </c>
    </row>
    <row r="1608" spans="1:4">
      <c r="A1608">
        <v>1801</v>
      </c>
      <c r="B1608" t="s">
        <v>5899</v>
      </c>
      <c r="C1608" s="1">
        <v>38718</v>
      </c>
      <c r="D1608" s="1">
        <v>43100</v>
      </c>
    </row>
    <row r="1609" spans="1:4">
      <c r="A1609">
        <v>1802</v>
      </c>
      <c r="B1609" t="s">
        <v>5900</v>
      </c>
      <c r="C1609" s="1">
        <v>38718</v>
      </c>
      <c r="D1609" s="1">
        <v>43100</v>
      </c>
    </row>
    <row r="1610" spans="1:4">
      <c r="A1610">
        <v>1803</v>
      </c>
      <c r="B1610" t="s">
        <v>5901</v>
      </c>
      <c r="C1610" s="1">
        <v>38718</v>
      </c>
      <c r="D1610" s="1">
        <v>43100</v>
      </c>
    </row>
    <row r="1611" spans="1:4">
      <c r="A1611">
        <v>1804</v>
      </c>
      <c r="B1611" t="s">
        <v>5902</v>
      </c>
      <c r="C1611" s="1">
        <v>38718</v>
      </c>
      <c r="D1611" s="1">
        <v>43100</v>
      </c>
    </row>
    <row r="1612" spans="1:4">
      <c r="A1612">
        <v>1805</v>
      </c>
      <c r="B1612" t="s">
        <v>5903</v>
      </c>
      <c r="C1612" s="1">
        <v>38718</v>
      </c>
      <c r="D1612" s="1">
        <v>43100</v>
      </c>
    </row>
    <row r="1613" spans="1:4">
      <c r="A1613">
        <v>1806</v>
      </c>
      <c r="B1613" t="s">
        <v>5904</v>
      </c>
      <c r="C1613" s="1">
        <v>38718</v>
      </c>
      <c r="D1613" s="1">
        <v>43100</v>
      </c>
    </row>
    <row r="1614" spans="1:4">
      <c r="A1614">
        <v>1807</v>
      </c>
      <c r="B1614" t="s">
        <v>5905</v>
      </c>
      <c r="C1614" s="1">
        <v>38718</v>
      </c>
      <c r="D1614" s="1">
        <v>43100</v>
      </c>
    </row>
    <row r="1615" spans="1:4">
      <c r="A1615">
        <v>1808</v>
      </c>
      <c r="B1615" t="s">
        <v>5906</v>
      </c>
      <c r="C1615" s="1">
        <v>38718</v>
      </c>
      <c r="D1615" s="1">
        <v>43100</v>
      </c>
    </row>
    <row r="1616" spans="1:4">
      <c r="A1616">
        <v>1809</v>
      </c>
      <c r="B1616" t="s">
        <v>5907</v>
      </c>
      <c r="C1616" s="1">
        <v>38718</v>
      </c>
      <c r="D1616" s="1">
        <v>43100</v>
      </c>
    </row>
    <row r="1617" spans="1:4">
      <c r="A1617">
        <v>1810</v>
      </c>
      <c r="B1617" t="s">
        <v>5908</v>
      </c>
      <c r="C1617" s="1">
        <v>38718</v>
      </c>
      <c r="D1617" s="1">
        <v>43100</v>
      </c>
    </row>
    <row r="1618" spans="1:4">
      <c r="A1618">
        <v>1811</v>
      </c>
      <c r="B1618" t="s">
        <v>5909</v>
      </c>
      <c r="C1618" s="1">
        <v>38718</v>
      </c>
      <c r="D1618" s="1">
        <v>43100</v>
      </c>
    </row>
    <row r="1619" spans="1:4">
      <c r="A1619">
        <v>1812</v>
      </c>
      <c r="B1619" t="s">
        <v>5910</v>
      </c>
      <c r="C1619" s="1">
        <v>38718</v>
      </c>
      <c r="D1619" s="1">
        <v>43100</v>
      </c>
    </row>
    <row r="1620" spans="1:4">
      <c r="A1620">
        <v>1813</v>
      </c>
      <c r="B1620" t="s">
        <v>5911</v>
      </c>
      <c r="C1620" s="1">
        <v>38718</v>
      </c>
      <c r="D1620" s="1">
        <v>43100</v>
      </c>
    </row>
    <row r="1621" spans="1:4">
      <c r="A1621">
        <v>1814</v>
      </c>
      <c r="B1621" t="s">
        <v>5912</v>
      </c>
      <c r="C1621" s="1">
        <v>38718</v>
      </c>
      <c r="D1621" s="1">
        <v>43100</v>
      </c>
    </row>
    <row r="1622" spans="1:4">
      <c r="A1622">
        <v>1815</v>
      </c>
      <c r="B1622" t="s">
        <v>5913</v>
      </c>
      <c r="C1622" s="1">
        <v>38718</v>
      </c>
      <c r="D1622" s="1">
        <v>43100</v>
      </c>
    </row>
    <row r="1623" spans="1:4">
      <c r="A1623">
        <v>1816</v>
      </c>
      <c r="B1623" t="s">
        <v>5914</v>
      </c>
      <c r="C1623" s="1">
        <v>38718</v>
      </c>
      <c r="D1623" s="1">
        <v>43100</v>
      </c>
    </row>
    <row r="1624" spans="1:4">
      <c r="A1624">
        <v>1817</v>
      </c>
      <c r="B1624" t="s">
        <v>5915</v>
      </c>
      <c r="C1624" s="1">
        <v>38718</v>
      </c>
      <c r="D1624" s="1">
        <v>43100</v>
      </c>
    </row>
    <row r="1625" spans="1:4">
      <c r="A1625">
        <v>1818</v>
      </c>
      <c r="B1625" t="s">
        <v>5916</v>
      </c>
      <c r="C1625" s="1">
        <v>38718</v>
      </c>
      <c r="D1625" s="1">
        <v>43100</v>
      </c>
    </row>
    <row r="1626" spans="1:4">
      <c r="A1626">
        <v>1819</v>
      </c>
      <c r="B1626" t="s">
        <v>5917</v>
      </c>
      <c r="C1626" s="1">
        <v>38718</v>
      </c>
      <c r="D1626" s="1">
        <v>43100</v>
      </c>
    </row>
    <row r="1627" spans="1:4">
      <c r="A1627">
        <v>1820</v>
      </c>
      <c r="B1627" t="s">
        <v>5918</v>
      </c>
      <c r="C1627" s="1">
        <v>38718</v>
      </c>
      <c r="D1627" s="1">
        <v>2958465</v>
      </c>
    </row>
    <row r="1628" spans="1:4">
      <c r="A1628">
        <v>1821</v>
      </c>
      <c r="B1628" t="s">
        <v>5919</v>
      </c>
      <c r="C1628" s="1">
        <v>38718</v>
      </c>
      <c r="D1628" s="1">
        <v>2958465</v>
      </c>
    </row>
    <row r="1629" spans="1:4">
      <c r="A1629">
        <v>1824</v>
      </c>
      <c r="B1629" t="s">
        <v>5920</v>
      </c>
      <c r="C1629" s="1">
        <v>38718</v>
      </c>
      <c r="D1629" s="1">
        <v>2958465</v>
      </c>
    </row>
    <row r="1630" spans="1:4">
      <c r="A1630">
        <v>1860</v>
      </c>
      <c r="B1630" t="s">
        <v>5921</v>
      </c>
      <c r="C1630" s="1">
        <v>38718</v>
      </c>
      <c r="D1630" s="1">
        <v>2958465</v>
      </c>
    </row>
    <row r="1631" spans="1:4">
      <c r="A1631">
        <v>1870</v>
      </c>
      <c r="B1631" t="s">
        <v>5922</v>
      </c>
      <c r="C1631" s="1">
        <v>38718</v>
      </c>
      <c r="D1631" s="1">
        <v>2958465</v>
      </c>
    </row>
    <row r="1632" spans="1:4">
      <c r="A1632">
        <v>1873</v>
      </c>
      <c r="B1632" t="s">
        <v>5923</v>
      </c>
      <c r="C1632" s="1">
        <v>38718</v>
      </c>
      <c r="D1632" s="1">
        <v>2958465</v>
      </c>
    </row>
    <row r="1633" spans="1:4">
      <c r="A1633">
        <v>1896</v>
      </c>
      <c r="B1633" t="s">
        <v>5924</v>
      </c>
      <c r="C1633" s="1">
        <v>38718</v>
      </c>
      <c r="D1633" s="1">
        <v>2958465</v>
      </c>
    </row>
    <row r="1634" spans="1:4">
      <c r="A1634">
        <v>1915</v>
      </c>
      <c r="B1634" t="s">
        <v>1131</v>
      </c>
      <c r="C1634" s="1">
        <v>38718</v>
      </c>
      <c r="D1634" s="1">
        <v>2958465</v>
      </c>
    </row>
    <row r="1635" spans="1:4">
      <c r="A1635">
        <v>1921</v>
      </c>
      <c r="B1635" t="s">
        <v>5925</v>
      </c>
      <c r="C1635" s="1">
        <v>38718</v>
      </c>
      <c r="D1635" s="1">
        <v>2958465</v>
      </c>
    </row>
    <row r="1636" spans="1:4">
      <c r="A1636">
        <v>1922</v>
      </c>
      <c r="B1636" t="s">
        <v>5926</v>
      </c>
      <c r="C1636" s="1">
        <v>38718</v>
      </c>
      <c r="D1636" s="1">
        <v>2958465</v>
      </c>
    </row>
    <row r="1637" spans="1:4">
      <c r="A1637">
        <v>1923</v>
      </c>
      <c r="B1637" t="s">
        <v>5927</v>
      </c>
      <c r="C1637" s="1">
        <v>38718</v>
      </c>
      <c r="D1637" s="1">
        <v>2958465</v>
      </c>
    </row>
    <row r="1638" spans="1:4">
      <c r="A1638">
        <v>1925</v>
      </c>
      <c r="B1638" t="s">
        <v>5928</v>
      </c>
      <c r="C1638" s="1">
        <v>38718</v>
      </c>
      <c r="D1638" s="1">
        <v>2958465</v>
      </c>
    </row>
    <row r="1639" spans="1:4">
      <c r="A1639">
        <v>1926</v>
      </c>
      <c r="B1639" t="s">
        <v>5929</v>
      </c>
      <c r="C1639" s="1">
        <v>38718</v>
      </c>
      <c r="D1639" s="1">
        <v>2958465</v>
      </c>
    </row>
    <row r="1640" spans="1:4">
      <c r="A1640">
        <v>1938</v>
      </c>
      <c r="B1640" t="s">
        <v>5930</v>
      </c>
      <c r="C1640" s="1">
        <v>38718</v>
      </c>
      <c r="D1640" s="1">
        <v>2958465</v>
      </c>
    </row>
    <row r="1641" spans="1:4">
      <c r="A1641">
        <v>1953</v>
      </c>
      <c r="B1641" t="s">
        <v>5931</v>
      </c>
      <c r="C1641" s="1">
        <v>38718</v>
      </c>
      <c r="D1641" s="1">
        <v>2958465</v>
      </c>
    </row>
    <row r="1642" spans="1:4">
      <c r="A1642">
        <v>1954</v>
      </c>
      <c r="B1642" t="s">
        <v>5932</v>
      </c>
      <c r="C1642" s="1">
        <v>38718</v>
      </c>
      <c r="D1642" s="1">
        <v>2958465</v>
      </c>
    </row>
    <row r="1643" spans="1:4">
      <c r="A1643">
        <v>1977</v>
      </c>
      <c r="B1643" t="s">
        <v>5933</v>
      </c>
      <c r="C1643" s="1">
        <v>38718</v>
      </c>
      <c r="D1643" s="1">
        <v>2958465</v>
      </c>
    </row>
    <row r="1644" spans="1:4">
      <c r="A1644">
        <v>1985</v>
      </c>
      <c r="B1644" t="s">
        <v>5934</v>
      </c>
      <c r="C1644" s="1">
        <v>38718</v>
      </c>
      <c r="D1644" s="1">
        <v>2958465</v>
      </c>
    </row>
    <row r="1645" spans="1:4">
      <c r="A1645">
        <v>2014</v>
      </c>
      <c r="B1645" t="s">
        <v>5935</v>
      </c>
      <c r="C1645" s="1">
        <v>38718</v>
      </c>
      <c r="D1645" s="1">
        <v>2958465</v>
      </c>
    </row>
    <row r="1646" spans="1:4">
      <c r="A1646">
        <v>2051</v>
      </c>
      <c r="B1646" t="s">
        <v>5936</v>
      </c>
      <c r="C1646" s="1">
        <v>38718</v>
      </c>
      <c r="D1646" s="1">
        <v>2958465</v>
      </c>
    </row>
    <row r="1647" spans="1:4">
      <c r="A1647">
        <v>2054</v>
      </c>
      <c r="B1647" t="s">
        <v>5937</v>
      </c>
      <c r="C1647" s="1">
        <v>38718</v>
      </c>
      <c r="D1647" s="1">
        <v>2958465</v>
      </c>
    </row>
    <row r="1648" spans="1:4">
      <c r="A1648">
        <v>2055</v>
      </c>
      <c r="B1648" t="s">
        <v>5938</v>
      </c>
      <c r="C1648" s="1">
        <v>38718</v>
      </c>
      <c r="D1648" s="1">
        <v>2958465</v>
      </c>
    </row>
    <row r="1649" spans="1:4">
      <c r="A1649">
        <v>2057</v>
      </c>
      <c r="B1649" t="s">
        <v>5939</v>
      </c>
      <c r="C1649" s="1">
        <v>38718</v>
      </c>
      <c r="D1649" s="1">
        <v>2958465</v>
      </c>
    </row>
    <row r="1650" spans="1:4">
      <c r="A1650">
        <v>2066</v>
      </c>
      <c r="B1650" t="s">
        <v>5940</v>
      </c>
      <c r="C1650" s="1">
        <v>38718</v>
      </c>
      <c r="D1650" s="1">
        <v>2958465</v>
      </c>
    </row>
    <row r="1651" spans="1:4">
      <c r="A1651">
        <v>2071</v>
      </c>
      <c r="B1651" t="s">
        <v>457</v>
      </c>
      <c r="C1651" s="1">
        <v>38718</v>
      </c>
      <c r="D1651" s="1">
        <v>2958465</v>
      </c>
    </row>
    <row r="1652" spans="1:4">
      <c r="A1652">
        <v>2078</v>
      </c>
      <c r="B1652" t="s">
        <v>1132</v>
      </c>
      <c r="C1652" s="1">
        <v>38718</v>
      </c>
      <c r="D1652" s="1">
        <v>2958465</v>
      </c>
    </row>
    <row r="1653" spans="1:4">
      <c r="A1653">
        <v>2091</v>
      </c>
      <c r="B1653" t="s">
        <v>5941</v>
      </c>
      <c r="C1653" s="1">
        <v>38718</v>
      </c>
      <c r="D1653" s="1">
        <v>2958465</v>
      </c>
    </row>
    <row r="1654" spans="1:4">
      <c r="A1654">
        <v>2094</v>
      </c>
      <c r="B1654" t="s">
        <v>5942</v>
      </c>
      <c r="C1654" s="1">
        <v>38718</v>
      </c>
      <c r="D1654" s="1">
        <v>2958465</v>
      </c>
    </row>
    <row r="1655" spans="1:4">
      <c r="A1655">
        <v>2097</v>
      </c>
      <c r="B1655" t="s">
        <v>1133</v>
      </c>
      <c r="C1655" s="1">
        <v>38718</v>
      </c>
      <c r="D1655" s="1">
        <v>2958465</v>
      </c>
    </row>
    <row r="1656" spans="1:4">
      <c r="A1656">
        <v>2100</v>
      </c>
      <c r="B1656" t="s">
        <v>5943</v>
      </c>
      <c r="C1656" s="1">
        <v>38718</v>
      </c>
      <c r="D1656" s="1">
        <v>2958465</v>
      </c>
    </row>
    <row r="1657" spans="1:4">
      <c r="A1657">
        <v>2104</v>
      </c>
      <c r="B1657" t="s">
        <v>5944</v>
      </c>
      <c r="C1657" s="1">
        <v>38718</v>
      </c>
      <c r="D1657" s="1">
        <v>2958465</v>
      </c>
    </row>
    <row r="1658" spans="1:4">
      <c r="A1658">
        <v>2112</v>
      </c>
      <c r="B1658" t="s">
        <v>5945</v>
      </c>
      <c r="C1658" s="1">
        <v>38718</v>
      </c>
      <c r="D1658" s="1">
        <v>2958465</v>
      </c>
    </row>
    <row r="1659" spans="1:4">
      <c r="A1659">
        <v>2115</v>
      </c>
      <c r="B1659" t="s">
        <v>5946</v>
      </c>
      <c r="C1659" s="1">
        <v>38718</v>
      </c>
      <c r="D1659" s="1">
        <v>2958465</v>
      </c>
    </row>
    <row r="1660" spans="1:4">
      <c r="A1660">
        <v>2123</v>
      </c>
      <c r="B1660" t="s">
        <v>5947</v>
      </c>
      <c r="C1660" s="1">
        <v>38718</v>
      </c>
      <c r="D1660" s="1">
        <v>2958465</v>
      </c>
    </row>
    <row r="1661" spans="1:4">
      <c r="A1661">
        <v>2126</v>
      </c>
      <c r="B1661" t="s">
        <v>5948</v>
      </c>
      <c r="C1661" s="1">
        <v>38718</v>
      </c>
      <c r="D1661" s="1">
        <v>2958465</v>
      </c>
    </row>
    <row r="1662" spans="1:4">
      <c r="A1662">
        <v>2131</v>
      </c>
      <c r="B1662" t="s">
        <v>5949</v>
      </c>
      <c r="C1662" s="1">
        <v>38718</v>
      </c>
      <c r="D1662" s="1">
        <v>2958465</v>
      </c>
    </row>
    <row r="1663" spans="1:4">
      <c r="A1663">
        <v>2140</v>
      </c>
      <c r="B1663" t="s">
        <v>5950</v>
      </c>
      <c r="C1663" s="1">
        <v>38718</v>
      </c>
      <c r="D1663" s="1">
        <v>2958465</v>
      </c>
    </row>
    <row r="1664" spans="1:4">
      <c r="A1664">
        <v>2150</v>
      </c>
      <c r="B1664" t="s">
        <v>1134</v>
      </c>
      <c r="C1664" s="1">
        <v>38718</v>
      </c>
      <c r="D1664" s="1">
        <v>2958465</v>
      </c>
    </row>
    <row r="1665" spans="1:4">
      <c r="A1665">
        <v>2152</v>
      </c>
      <c r="B1665" t="s">
        <v>5951</v>
      </c>
      <c r="C1665" s="1">
        <v>38718</v>
      </c>
      <c r="D1665" s="1">
        <v>2958465</v>
      </c>
    </row>
    <row r="1666" spans="1:4">
      <c r="A1666">
        <v>2170</v>
      </c>
      <c r="B1666" t="s">
        <v>5952</v>
      </c>
      <c r="C1666" s="1">
        <v>38718</v>
      </c>
      <c r="D1666" s="1">
        <v>2958465</v>
      </c>
    </row>
    <row r="1667" spans="1:4">
      <c r="A1667">
        <v>2173</v>
      </c>
      <c r="B1667" t="s">
        <v>5953</v>
      </c>
      <c r="C1667" s="1">
        <v>38718</v>
      </c>
      <c r="D1667" s="1">
        <v>2958465</v>
      </c>
    </row>
    <row r="1668" spans="1:4">
      <c r="A1668">
        <v>2195</v>
      </c>
      <c r="B1668" t="s">
        <v>5954</v>
      </c>
      <c r="C1668" s="1">
        <v>38718</v>
      </c>
      <c r="D1668" s="1">
        <v>2958465</v>
      </c>
    </row>
    <row r="1669" spans="1:4">
      <c r="A1669">
        <v>2217</v>
      </c>
      <c r="B1669" t="s">
        <v>5955</v>
      </c>
      <c r="C1669" s="1">
        <v>38718</v>
      </c>
      <c r="D1669" s="1">
        <v>2958465</v>
      </c>
    </row>
    <row r="1670" spans="1:4">
      <c r="A1670">
        <v>2246</v>
      </c>
      <c r="B1670" t="s">
        <v>5956</v>
      </c>
      <c r="C1670" s="1">
        <v>38718</v>
      </c>
      <c r="D1670" s="1">
        <v>2958465</v>
      </c>
    </row>
    <row r="1671" spans="1:4">
      <c r="A1671">
        <v>2247</v>
      </c>
      <c r="B1671" t="s">
        <v>5957</v>
      </c>
      <c r="C1671" s="1">
        <v>38718</v>
      </c>
      <c r="D1671" s="1">
        <v>2958465</v>
      </c>
    </row>
    <row r="1672" spans="1:4">
      <c r="A1672">
        <v>2251</v>
      </c>
      <c r="B1672" t="s">
        <v>5958</v>
      </c>
      <c r="C1672" s="1">
        <v>38718</v>
      </c>
      <c r="D1672" s="1">
        <v>2958465</v>
      </c>
    </row>
    <row r="1673" spans="1:4">
      <c r="A1673">
        <v>2252</v>
      </c>
      <c r="B1673" t="s">
        <v>5959</v>
      </c>
      <c r="C1673" s="1">
        <v>38718</v>
      </c>
      <c r="D1673" s="1">
        <v>2958465</v>
      </c>
    </row>
    <row r="1674" spans="1:4">
      <c r="A1674">
        <v>2255</v>
      </c>
      <c r="B1674" t="s">
        <v>5960</v>
      </c>
      <c r="C1674" s="1">
        <v>38718</v>
      </c>
      <c r="D1674" s="1">
        <v>2958465</v>
      </c>
    </row>
    <row r="1675" spans="1:4">
      <c r="A1675">
        <v>2256</v>
      </c>
      <c r="B1675" t="s">
        <v>5961</v>
      </c>
      <c r="C1675" s="1">
        <v>38718</v>
      </c>
      <c r="D1675" s="1">
        <v>2958465</v>
      </c>
    </row>
    <row r="1676" spans="1:4">
      <c r="A1676">
        <v>2257</v>
      </c>
      <c r="B1676" t="s">
        <v>5962</v>
      </c>
      <c r="C1676" s="1">
        <v>38718</v>
      </c>
      <c r="D1676" s="1">
        <v>2958465</v>
      </c>
    </row>
    <row r="1677" spans="1:4">
      <c r="A1677">
        <v>2258</v>
      </c>
      <c r="B1677" t="s">
        <v>5963</v>
      </c>
      <c r="C1677" s="1">
        <v>38718</v>
      </c>
      <c r="D1677" s="1">
        <v>2958465</v>
      </c>
    </row>
    <row r="1678" spans="1:4">
      <c r="A1678">
        <v>2265</v>
      </c>
      <c r="B1678" t="s">
        <v>5964</v>
      </c>
      <c r="C1678" s="1">
        <v>38718</v>
      </c>
      <c r="D1678" s="1">
        <v>2958465</v>
      </c>
    </row>
    <row r="1679" spans="1:4">
      <c r="A1679">
        <v>2269</v>
      </c>
      <c r="B1679" t="s">
        <v>5965</v>
      </c>
      <c r="C1679" s="1">
        <v>38718</v>
      </c>
      <c r="D1679" s="1">
        <v>2958465</v>
      </c>
    </row>
    <row r="1680" spans="1:4">
      <c r="A1680">
        <v>2274</v>
      </c>
      <c r="B1680" t="s">
        <v>5966</v>
      </c>
      <c r="C1680" s="1">
        <v>38718</v>
      </c>
      <c r="D1680" s="1">
        <v>2958465</v>
      </c>
    </row>
    <row r="1681" spans="1:4">
      <c r="A1681">
        <v>2278</v>
      </c>
      <c r="B1681" t="s">
        <v>5967</v>
      </c>
      <c r="C1681" s="1">
        <v>38718</v>
      </c>
      <c r="D1681" s="1">
        <v>2958465</v>
      </c>
    </row>
    <row r="1682" spans="1:4">
      <c r="A1682">
        <v>2290</v>
      </c>
      <c r="B1682" t="s">
        <v>5968</v>
      </c>
      <c r="C1682" s="1">
        <v>38718</v>
      </c>
      <c r="D1682" s="1">
        <v>2958465</v>
      </c>
    </row>
    <row r="1683" spans="1:4">
      <c r="A1683">
        <v>2335</v>
      </c>
      <c r="B1683" t="s">
        <v>5969</v>
      </c>
      <c r="C1683" s="1">
        <v>38718</v>
      </c>
      <c r="D1683" s="1">
        <v>2958465</v>
      </c>
    </row>
    <row r="1684" spans="1:4">
      <c r="A1684">
        <v>2337</v>
      </c>
      <c r="B1684" t="s">
        <v>5970</v>
      </c>
      <c r="C1684" s="1">
        <v>38718</v>
      </c>
      <c r="D1684" s="1">
        <v>2958465</v>
      </c>
    </row>
    <row r="1685" spans="1:4">
      <c r="A1685">
        <v>2341</v>
      </c>
      <c r="B1685" t="s">
        <v>5971</v>
      </c>
      <c r="C1685" s="1">
        <v>38718</v>
      </c>
      <c r="D1685" s="1">
        <v>2958465</v>
      </c>
    </row>
    <row r="1686" spans="1:4">
      <c r="A1686">
        <v>2367</v>
      </c>
      <c r="B1686" t="s">
        <v>5972</v>
      </c>
      <c r="C1686" s="1">
        <v>38718</v>
      </c>
      <c r="D1686" s="1">
        <v>2958465</v>
      </c>
    </row>
    <row r="1687" spans="1:4">
      <c r="A1687">
        <v>2374</v>
      </c>
      <c r="B1687" t="s">
        <v>5973</v>
      </c>
      <c r="C1687" s="1">
        <v>38718</v>
      </c>
      <c r="D1687" s="1">
        <v>2958465</v>
      </c>
    </row>
    <row r="1688" spans="1:4">
      <c r="A1688">
        <v>2394</v>
      </c>
      <c r="B1688" t="s">
        <v>5974</v>
      </c>
      <c r="C1688" s="1">
        <v>38718</v>
      </c>
      <c r="D1688" s="1">
        <v>2958465</v>
      </c>
    </row>
    <row r="1689" spans="1:4">
      <c r="A1689">
        <v>2401</v>
      </c>
      <c r="B1689" t="s">
        <v>5975</v>
      </c>
      <c r="C1689" s="1">
        <v>38718</v>
      </c>
      <c r="D1689" s="1">
        <v>2958465</v>
      </c>
    </row>
    <row r="1690" spans="1:4">
      <c r="A1690">
        <v>2403</v>
      </c>
      <c r="B1690" t="s">
        <v>5976</v>
      </c>
      <c r="C1690" s="1">
        <v>38718</v>
      </c>
      <c r="D1690" s="1">
        <v>2958465</v>
      </c>
    </row>
    <row r="1691" spans="1:4">
      <c r="A1691">
        <v>2420</v>
      </c>
      <c r="B1691" t="s">
        <v>5977</v>
      </c>
      <c r="C1691" s="1">
        <v>38718</v>
      </c>
      <c r="D1691" s="1">
        <v>2958465</v>
      </c>
    </row>
    <row r="1692" spans="1:4">
      <c r="A1692">
        <v>2421</v>
      </c>
      <c r="B1692" t="s">
        <v>5978</v>
      </c>
      <c r="C1692" s="1">
        <v>38718</v>
      </c>
      <c r="D1692" s="1">
        <v>2958465</v>
      </c>
    </row>
    <row r="1693" spans="1:4">
      <c r="A1693">
        <v>2428</v>
      </c>
      <c r="B1693" t="s">
        <v>5979</v>
      </c>
      <c r="C1693" s="1">
        <v>38718</v>
      </c>
      <c r="D1693" s="1">
        <v>2958465</v>
      </c>
    </row>
    <row r="1694" spans="1:4">
      <c r="A1694">
        <v>2438</v>
      </c>
      <c r="B1694" t="s">
        <v>5980</v>
      </c>
      <c r="C1694" s="1">
        <v>38718</v>
      </c>
      <c r="D1694" s="1">
        <v>2958465</v>
      </c>
    </row>
    <row r="1695" spans="1:4">
      <c r="A1695">
        <v>2442</v>
      </c>
      <c r="B1695" t="s">
        <v>5981</v>
      </c>
      <c r="C1695" s="1">
        <v>38718</v>
      </c>
      <c r="D1695" s="1">
        <v>2958465</v>
      </c>
    </row>
    <row r="1696" spans="1:4">
      <c r="A1696">
        <v>2444</v>
      </c>
      <c r="B1696" t="s">
        <v>5982</v>
      </c>
      <c r="C1696" s="1">
        <v>38718</v>
      </c>
      <c r="D1696" s="1">
        <v>2958465</v>
      </c>
    </row>
    <row r="1697" spans="1:4">
      <c r="A1697">
        <v>2450</v>
      </c>
      <c r="B1697" t="s">
        <v>1135</v>
      </c>
      <c r="C1697" s="1">
        <v>38718</v>
      </c>
      <c r="D1697" s="1">
        <v>2958465</v>
      </c>
    </row>
    <row r="1698" spans="1:4">
      <c r="A1698">
        <v>2471</v>
      </c>
      <c r="B1698" t="s">
        <v>5983</v>
      </c>
      <c r="C1698" s="1">
        <v>38718</v>
      </c>
      <c r="D1698" s="1">
        <v>2958465</v>
      </c>
    </row>
    <row r="1699" spans="1:4">
      <c r="A1699">
        <v>2474</v>
      </c>
      <c r="B1699" t="s">
        <v>5984</v>
      </c>
      <c r="C1699" s="1">
        <v>38718</v>
      </c>
      <c r="D1699" s="1">
        <v>2958465</v>
      </c>
    </row>
    <row r="1700" spans="1:4">
      <c r="A1700">
        <v>2481</v>
      </c>
      <c r="B1700" t="s">
        <v>267</v>
      </c>
      <c r="C1700" s="1">
        <v>38718</v>
      </c>
      <c r="D1700" s="1">
        <v>2958465</v>
      </c>
    </row>
    <row r="1701" spans="1:4">
      <c r="A1701">
        <v>2482</v>
      </c>
      <c r="B1701" t="s">
        <v>5985</v>
      </c>
      <c r="C1701" s="1">
        <v>38718</v>
      </c>
      <c r="D1701" s="1">
        <v>2958465</v>
      </c>
    </row>
    <row r="1702" spans="1:4">
      <c r="A1702">
        <v>2492</v>
      </c>
      <c r="B1702" t="s">
        <v>5986</v>
      </c>
      <c r="C1702" s="1">
        <v>38718</v>
      </c>
      <c r="D1702" s="1">
        <v>2958465</v>
      </c>
    </row>
    <row r="1703" spans="1:4">
      <c r="A1703">
        <v>2493</v>
      </c>
      <c r="B1703" t="s">
        <v>5987</v>
      </c>
      <c r="C1703" s="1">
        <v>38718</v>
      </c>
      <c r="D1703" s="1">
        <v>2958465</v>
      </c>
    </row>
    <row r="1704" spans="1:4">
      <c r="A1704">
        <v>2495</v>
      </c>
      <c r="B1704" t="s">
        <v>5988</v>
      </c>
      <c r="C1704" s="1">
        <v>38718</v>
      </c>
      <c r="D1704" s="1">
        <v>2958465</v>
      </c>
    </row>
    <row r="1705" spans="1:4">
      <c r="A1705">
        <v>2499</v>
      </c>
      <c r="B1705" t="s">
        <v>5989</v>
      </c>
      <c r="C1705" s="1">
        <v>38718</v>
      </c>
      <c r="D1705" s="1">
        <v>2958465</v>
      </c>
    </row>
    <row r="1706" spans="1:4">
      <c r="A1706">
        <v>2501</v>
      </c>
      <c r="B1706" t="s">
        <v>1136</v>
      </c>
      <c r="C1706" s="1">
        <v>38718</v>
      </c>
      <c r="D1706" s="1">
        <v>2958465</v>
      </c>
    </row>
    <row r="1707" spans="1:4">
      <c r="A1707">
        <v>2503</v>
      </c>
      <c r="B1707" t="s">
        <v>5990</v>
      </c>
      <c r="C1707" s="1">
        <v>38718</v>
      </c>
      <c r="D1707" s="1">
        <v>2958465</v>
      </c>
    </row>
    <row r="1708" spans="1:4">
      <c r="A1708">
        <v>2509</v>
      </c>
      <c r="B1708" t="s">
        <v>5991</v>
      </c>
      <c r="C1708" s="1">
        <v>38718</v>
      </c>
      <c r="D1708" s="1">
        <v>2958465</v>
      </c>
    </row>
    <row r="1709" spans="1:4">
      <c r="A1709">
        <v>2525</v>
      </c>
      <c r="B1709" t="s">
        <v>1137</v>
      </c>
      <c r="C1709" s="1">
        <v>38718</v>
      </c>
      <c r="D1709" s="1">
        <v>2958465</v>
      </c>
    </row>
    <row r="1710" spans="1:4">
      <c r="A1710">
        <v>2529</v>
      </c>
      <c r="B1710" t="s">
        <v>1138</v>
      </c>
      <c r="C1710" s="1">
        <v>38718</v>
      </c>
      <c r="D1710" s="1">
        <v>2958465</v>
      </c>
    </row>
    <row r="1711" spans="1:4">
      <c r="A1711">
        <v>2537</v>
      </c>
      <c r="B1711" t="s">
        <v>1139</v>
      </c>
      <c r="C1711" s="1">
        <v>38718</v>
      </c>
      <c r="D1711" s="1">
        <v>2958465</v>
      </c>
    </row>
    <row r="1712" spans="1:4">
      <c r="A1712">
        <v>2544</v>
      </c>
      <c r="B1712" t="s">
        <v>5992</v>
      </c>
      <c r="C1712" s="1">
        <v>38718</v>
      </c>
      <c r="D1712" s="1">
        <v>2958465</v>
      </c>
    </row>
    <row r="1713" spans="1:4">
      <c r="A1713">
        <v>2556</v>
      </c>
      <c r="B1713" t="s">
        <v>5993</v>
      </c>
      <c r="C1713" s="1">
        <v>38718</v>
      </c>
      <c r="D1713" s="1">
        <v>2958465</v>
      </c>
    </row>
    <row r="1714" spans="1:4">
      <c r="A1714">
        <v>2579</v>
      </c>
      <c r="B1714" t="s">
        <v>5994</v>
      </c>
      <c r="C1714" s="1">
        <v>38718</v>
      </c>
      <c r="D1714" s="1">
        <v>2958465</v>
      </c>
    </row>
    <row r="1715" spans="1:4">
      <c r="A1715">
        <v>2585</v>
      </c>
      <c r="B1715" t="s">
        <v>5995</v>
      </c>
      <c r="C1715" s="1">
        <v>38718</v>
      </c>
      <c r="D1715" s="1">
        <v>2958465</v>
      </c>
    </row>
    <row r="1716" spans="1:4">
      <c r="A1716">
        <v>2589</v>
      </c>
      <c r="B1716" t="s">
        <v>5996</v>
      </c>
      <c r="C1716" s="1">
        <v>38718</v>
      </c>
      <c r="D1716" s="1">
        <v>2958465</v>
      </c>
    </row>
    <row r="1717" spans="1:4">
      <c r="A1717">
        <v>2623</v>
      </c>
      <c r="B1717" t="s">
        <v>5997</v>
      </c>
      <c r="C1717" s="1">
        <v>38718</v>
      </c>
      <c r="D1717" s="1">
        <v>2958465</v>
      </c>
    </row>
    <row r="1718" spans="1:4">
      <c r="A1718">
        <v>2644</v>
      </c>
      <c r="B1718" t="s">
        <v>5998</v>
      </c>
      <c r="C1718" s="1">
        <v>38718</v>
      </c>
      <c r="D1718" s="1">
        <v>2958465</v>
      </c>
    </row>
    <row r="1719" spans="1:4">
      <c r="A1719">
        <v>2645</v>
      </c>
      <c r="B1719" t="s">
        <v>5999</v>
      </c>
      <c r="C1719" s="1">
        <v>38718</v>
      </c>
      <c r="D1719" s="1">
        <v>2958465</v>
      </c>
    </row>
    <row r="1720" spans="1:4">
      <c r="A1720">
        <v>2646</v>
      </c>
      <c r="B1720" t="s">
        <v>6000</v>
      </c>
      <c r="C1720" s="1">
        <v>38718</v>
      </c>
      <c r="D1720" s="1">
        <v>2958465</v>
      </c>
    </row>
    <row r="1721" spans="1:4">
      <c r="A1721">
        <v>2647</v>
      </c>
      <c r="B1721" t="s">
        <v>1140</v>
      </c>
      <c r="C1721" s="1">
        <v>38718</v>
      </c>
      <c r="D1721" s="1">
        <v>2958465</v>
      </c>
    </row>
    <row r="1722" spans="1:4">
      <c r="A1722">
        <v>2653</v>
      </c>
      <c r="B1722" t="s">
        <v>6001</v>
      </c>
      <c r="C1722" s="1">
        <v>38718</v>
      </c>
      <c r="D1722" s="1">
        <v>2958465</v>
      </c>
    </row>
    <row r="1723" spans="1:4">
      <c r="A1723">
        <v>2660</v>
      </c>
      <c r="B1723" t="s">
        <v>6002</v>
      </c>
      <c r="C1723" s="1">
        <v>38718</v>
      </c>
      <c r="D1723" s="1">
        <v>2958465</v>
      </c>
    </row>
    <row r="1724" spans="1:4">
      <c r="A1724">
        <v>2701</v>
      </c>
      <c r="B1724" t="s">
        <v>6003</v>
      </c>
      <c r="C1724" s="1">
        <v>38718</v>
      </c>
      <c r="D1724" s="1">
        <v>2958465</v>
      </c>
    </row>
    <row r="1725" spans="1:4">
      <c r="A1725">
        <v>2703</v>
      </c>
      <c r="B1725" t="s">
        <v>1141</v>
      </c>
      <c r="C1725" s="1">
        <v>38718</v>
      </c>
      <c r="D1725" s="1">
        <v>2958465</v>
      </c>
    </row>
    <row r="1726" spans="1:4">
      <c r="A1726">
        <v>2711</v>
      </c>
      <c r="B1726" t="s">
        <v>6004</v>
      </c>
      <c r="C1726" s="1">
        <v>38718</v>
      </c>
      <c r="D1726" s="1">
        <v>2958465</v>
      </c>
    </row>
    <row r="1727" spans="1:4">
      <c r="A1727">
        <v>2734</v>
      </c>
      <c r="B1727" t="s">
        <v>6005</v>
      </c>
      <c r="C1727" s="1">
        <v>38718</v>
      </c>
      <c r="D1727" s="1">
        <v>2958465</v>
      </c>
    </row>
    <row r="1728" spans="1:4">
      <c r="A1728">
        <v>2758</v>
      </c>
      <c r="B1728" t="s">
        <v>6006</v>
      </c>
      <c r="C1728" s="1">
        <v>38718</v>
      </c>
      <c r="D1728" s="1">
        <v>2958465</v>
      </c>
    </row>
    <row r="1729" spans="1:4">
      <c r="A1729">
        <v>2780</v>
      </c>
      <c r="B1729" t="s">
        <v>6007</v>
      </c>
      <c r="C1729" s="1">
        <v>38718</v>
      </c>
      <c r="D1729" s="1">
        <v>2958465</v>
      </c>
    </row>
    <row r="1730" spans="1:4">
      <c r="A1730">
        <v>2782</v>
      </c>
      <c r="B1730" t="s">
        <v>6008</v>
      </c>
      <c r="C1730" s="1">
        <v>38718</v>
      </c>
      <c r="D1730" s="1">
        <v>2958465</v>
      </c>
    </row>
    <row r="1731" spans="1:4">
      <c r="A1731">
        <v>2784</v>
      </c>
      <c r="B1731" t="s">
        <v>6009</v>
      </c>
      <c r="C1731" s="1">
        <v>38718</v>
      </c>
      <c r="D1731" s="1">
        <v>2958465</v>
      </c>
    </row>
    <row r="1732" spans="1:4">
      <c r="A1732">
        <v>2796</v>
      </c>
      <c r="B1732" t="s">
        <v>6010</v>
      </c>
      <c r="C1732" s="1">
        <v>38718</v>
      </c>
      <c r="D1732" s="1">
        <v>2958465</v>
      </c>
    </row>
    <row r="1733" spans="1:4">
      <c r="A1733">
        <v>2819</v>
      </c>
      <c r="B1733" t="s">
        <v>6011</v>
      </c>
      <c r="C1733" s="1">
        <v>38718</v>
      </c>
      <c r="D1733" s="1">
        <v>2958465</v>
      </c>
    </row>
    <row r="1734" spans="1:4">
      <c r="A1734">
        <v>2826</v>
      </c>
      <c r="B1734" t="s">
        <v>6012</v>
      </c>
      <c r="C1734" s="1">
        <v>38718</v>
      </c>
      <c r="D1734" s="1">
        <v>2958465</v>
      </c>
    </row>
    <row r="1735" spans="1:4">
      <c r="A1735">
        <v>2831</v>
      </c>
      <c r="B1735" t="s">
        <v>6013</v>
      </c>
      <c r="C1735" s="1">
        <v>38718</v>
      </c>
      <c r="D1735" s="1">
        <v>2958465</v>
      </c>
    </row>
    <row r="1736" spans="1:4">
      <c r="A1736">
        <v>2841</v>
      </c>
      <c r="B1736" t="s">
        <v>6014</v>
      </c>
      <c r="C1736" s="1">
        <v>38718</v>
      </c>
      <c r="D1736" s="1">
        <v>2958465</v>
      </c>
    </row>
    <row r="1737" spans="1:4">
      <c r="A1737">
        <v>2844</v>
      </c>
      <c r="B1737" t="s">
        <v>6015</v>
      </c>
      <c r="C1737" s="1">
        <v>38718</v>
      </c>
      <c r="D1737" s="1">
        <v>2958465</v>
      </c>
    </row>
    <row r="1738" spans="1:4">
      <c r="A1738">
        <v>2851</v>
      </c>
      <c r="B1738" t="s">
        <v>6016</v>
      </c>
      <c r="C1738" s="1">
        <v>38718</v>
      </c>
      <c r="D1738" s="1">
        <v>2958465</v>
      </c>
    </row>
    <row r="1739" spans="1:4">
      <c r="A1739">
        <v>2852</v>
      </c>
      <c r="B1739" t="s">
        <v>6017</v>
      </c>
      <c r="C1739" s="1">
        <v>38718</v>
      </c>
      <c r="D1739" s="1">
        <v>2958465</v>
      </c>
    </row>
    <row r="1740" spans="1:4">
      <c r="A1740">
        <v>2857</v>
      </c>
      <c r="B1740" t="s">
        <v>6018</v>
      </c>
      <c r="C1740" s="1">
        <v>38718</v>
      </c>
      <c r="D1740" s="1">
        <v>2958465</v>
      </c>
    </row>
    <row r="1741" spans="1:4">
      <c r="A1741">
        <v>2864</v>
      </c>
      <c r="B1741" t="s">
        <v>6019</v>
      </c>
      <c r="C1741" s="1">
        <v>38718</v>
      </c>
      <c r="D1741" s="1">
        <v>2958465</v>
      </c>
    </row>
    <row r="1742" spans="1:4">
      <c r="A1742">
        <v>2886</v>
      </c>
      <c r="B1742" t="s">
        <v>1142</v>
      </c>
      <c r="C1742" s="1">
        <v>38718</v>
      </c>
      <c r="D1742" s="1">
        <v>2958465</v>
      </c>
    </row>
    <row r="1743" spans="1:4">
      <c r="A1743">
        <v>2892</v>
      </c>
      <c r="B1743" t="s">
        <v>6020</v>
      </c>
      <c r="C1743" s="1">
        <v>38718</v>
      </c>
      <c r="D1743" s="1">
        <v>2958465</v>
      </c>
    </row>
    <row r="1744" spans="1:4">
      <c r="A1744">
        <v>2930</v>
      </c>
      <c r="B1744" t="s">
        <v>6021</v>
      </c>
      <c r="C1744" s="1">
        <v>38718</v>
      </c>
      <c r="D1744" s="1">
        <v>2958465</v>
      </c>
    </row>
    <row r="1745" spans="1:4">
      <c r="A1745">
        <v>2934</v>
      </c>
      <c r="B1745" t="s">
        <v>6022</v>
      </c>
      <c r="C1745" s="1">
        <v>38718</v>
      </c>
      <c r="D1745" s="1">
        <v>2958465</v>
      </c>
    </row>
    <row r="1746" spans="1:4">
      <c r="A1746">
        <v>2935</v>
      </c>
      <c r="B1746" t="s">
        <v>6023</v>
      </c>
      <c r="C1746" s="1">
        <v>38718</v>
      </c>
      <c r="D1746" s="1">
        <v>2958465</v>
      </c>
    </row>
    <row r="1747" spans="1:4">
      <c r="A1747">
        <v>2940</v>
      </c>
      <c r="B1747" t="s">
        <v>6024</v>
      </c>
      <c r="C1747" s="1">
        <v>38718</v>
      </c>
      <c r="D1747" s="1">
        <v>2958465</v>
      </c>
    </row>
    <row r="1748" spans="1:4">
      <c r="A1748">
        <v>2941</v>
      </c>
      <c r="B1748" t="s">
        <v>6025</v>
      </c>
      <c r="C1748" s="1">
        <v>38718</v>
      </c>
      <c r="D1748" s="1">
        <v>2958465</v>
      </c>
    </row>
    <row r="1749" spans="1:4">
      <c r="A1749">
        <v>2946</v>
      </c>
      <c r="B1749" t="s">
        <v>6026</v>
      </c>
      <c r="C1749" s="1">
        <v>38718</v>
      </c>
      <c r="D1749" s="1">
        <v>2958465</v>
      </c>
    </row>
    <row r="1750" spans="1:4">
      <c r="A1750">
        <v>2950</v>
      </c>
      <c r="B1750" t="s">
        <v>1143</v>
      </c>
      <c r="C1750" s="1">
        <v>38718</v>
      </c>
      <c r="D1750" s="1">
        <v>2958465</v>
      </c>
    </row>
    <row r="1751" spans="1:4">
      <c r="A1751">
        <v>2954</v>
      </c>
      <c r="B1751" t="s">
        <v>6027</v>
      </c>
      <c r="C1751" s="1">
        <v>38718</v>
      </c>
      <c r="D1751" s="1">
        <v>2958465</v>
      </c>
    </row>
    <row r="1752" spans="1:4">
      <c r="A1752">
        <v>2957</v>
      </c>
      <c r="B1752" t="s">
        <v>6028</v>
      </c>
      <c r="C1752" s="1">
        <v>38718</v>
      </c>
      <c r="D1752" s="1">
        <v>2958465</v>
      </c>
    </row>
    <row r="1753" spans="1:4">
      <c r="A1753">
        <v>2958</v>
      </c>
      <c r="B1753" t="s">
        <v>1144</v>
      </c>
      <c r="C1753" s="1">
        <v>38718</v>
      </c>
      <c r="D1753" s="1">
        <v>2958465</v>
      </c>
    </row>
    <row r="1754" spans="1:4">
      <c r="A1754">
        <v>2964</v>
      </c>
      <c r="B1754" t="s">
        <v>6029</v>
      </c>
      <c r="C1754" s="1">
        <v>38718</v>
      </c>
      <c r="D1754" s="1">
        <v>2958465</v>
      </c>
    </row>
    <row r="1755" spans="1:4">
      <c r="A1755">
        <v>2973</v>
      </c>
      <c r="B1755" t="s">
        <v>6030</v>
      </c>
      <c r="C1755" s="1">
        <v>38718</v>
      </c>
      <c r="D1755" s="1">
        <v>2958465</v>
      </c>
    </row>
    <row r="1756" spans="1:4">
      <c r="A1756">
        <v>2974</v>
      </c>
      <c r="B1756" t="s">
        <v>6031</v>
      </c>
      <c r="C1756" s="1">
        <v>38718</v>
      </c>
      <c r="D1756" s="1">
        <v>2958465</v>
      </c>
    </row>
    <row r="1757" spans="1:4">
      <c r="A1757">
        <v>2984</v>
      </c>
      <c r="B1757" t="s">
        <v>6032</v>
      </c>
      <c r="C1757" s="1">
        <v>38718</v>
      </c>
      <c r="D1757" s="1">
        <v>2958465</v>
      </c>
    </row>
    <row r="1758" spans="1:4">
      <c r="A1758">
        <v>2998</v>
      </c>
      <c r="B1758" t="s">
        <v>6033</v>
      </c>
      <c r="C1758" s="1">
        <v>38718</v>
      </c>
      <c r="D1758" s="1">
        <v>2958465</v>
      </c>
    </row>
    <row r="1759" spans="1:4">
      <c r="A1759">
        <v>3016</v>
      </c>
      <c r="B1759" t="s">
        <v>1145</v>
      </c>
      <c r="C1759" s="1">
        <v>38718</v>
      </c>
      <c r="D1759" s="1">
        <v>2958465</v>
      </c>
    </row>
    <row r="1760" spans="1:4">
      <c r="A1760">
        <v>3036</v>
      </c>
      <c r="B1760" t="s">
        <v>6034</v>
      </c>
      <c r="C1760" s="1">
        <v>38718</v>
      </c>
      <c r="D1760" s="1">
        <v>2958465</v>
      </c>
    </row>
    <row r="1761" spans="1:4">
      <c r="A1761">
        <v>3086</v>
      </c>
      <c r="B1761" t="s">
        <v>6035</v>
      </c>
      <c r="C1761" s="1">
        <v>38718</v>
      </c>
      <c r="D1761" s="1">
        <v>2958465</v>
      </c>
    </row>
    <row r="1762" spans="1:4">
      <c r="A1762">
        <v>3091</v>
      </c>
      <c r="B1762" t="s">
        <v>6036</v>
      </c>
      <c r="C1762" s="1">
        <v>38718</v>
      </c>
      <c r="D1762" s="1">
        <v>2958465</v>
      </c>
    </row>
    <row r="1763" spans="1:4">
      <c r="A1763">
        <v>3116</v>
      </c>
      <c r="B1763" t="s">
        <v>6037</v>
      </c>
      <c r="C1763" s="1">
        <v>38718</v>
      </c>
      <c r="D1763" s="1">
        <v>2958465</v>
      </c>
    </row>
    <row r="1764" spans="1:4">
      <c r="A1764">
        <v>3118</v>
      </c>
      <c r="B1764" t="s">
        <v>6038</v>
      </c>
      <c r="C1764" s="1">
        <v>38718</v>
      </c>
      <c r="D1764" s="1">
        <v>2958465</v>
      </c>
    </row>
    <row r="1765" spans="1:4">
      <c r="A1765">
        <v>3146</v>
      </c>
      <c r="B1765" t="s">
        <v>1146</v>
      </c>
      <c r="C1765" s="1">
        <v>38718</v>
      </c>
      <c r="D1765" s="1">
        <v>2958465</v>
      </c>
    </row>
    <row r="1766" spans="1:4">
      <c r="A1766">
        <v>3149</v>
      </c>
      <c r="B1766" t="s">
        <v>6039</v>
      </c>
      <c r="C1766" s="1">
        <v>38718</v>
      </c>
      <c r="D1766" s="1">
        <v>2958465</v>
      </c>
    </row>
    <row r="1767" spans="1:4">
      <c r="A1767">
        <v>3150</v>
      </c>
      <c r="B1767" t="s">
        <v>6040</v>
      </c>
      <c r="C1767" s="1">
        <v>38718</v>
      </c>
      <c r="D1767" s="1">
        <v>2958465</v>
      </c>
    </row>
    <row r="1768" spans="1:4">
      <c r="A1768">
        <v>3158</v>
      </c>
      <c r="B1768" t="s">
        <v>6041</v>
      </c>
      <c r="C1768" s="1">
        <v>38718</v>
      </c>
      <c r="D1768" s="1">
        <v>2958465</v>
      </c>
    </row>
    <row r="1769" spans="1:4">
      <c r="A1769">
        <v>3162</v>
      </c>
      <c r="B1769" t="s">
        <v>6042</v>
      </c>
      <c r="C1769" s="1">
        <v>38718</v>
      </c>
      <c r="D1769" s="1">
        <v>2958465</v>
      </c>
    </row>
    <row r="1770" spans="1:4">
      <c r="A1770">
        <v>3169</v>
      </c>
      <c r="B1770" t="s">
        <v>6043</v>
      </c>
      <c r="C1770" s="1">
        <v>38718</v>
      </c>
      <c r="D1770" s="1">
        <v>2958465</v>
      </c>
    </row>
    <row r="1771" spans="1:4">
      <c r="A1771">
        <v>3186</v>
      </c>
      <c r="B1771" t="s">
        <v>6044</v>
      </c>
      <c r="C1771" s="1">
        <v>38718</v>
      </c>
      <c r="D1771" s="1">
        <v>2958465</v>
      </c>
    </row>
    <row r="1772" spans="1:4">
      <c r="A1772">
        <v>3193</v>
      </c>
      <c r="B1772" t="s">
        <v>6045</v>
      </c>
      <c r="C1772" s="1">
        <v>38718</v>
      </c>
      <c r="D1772" s="1">
        <v>2958465</v>
      </c>
    </row>
    <row r="1773" spans="1:4">
      <c r="A1773">
        <v>3211</v>
      </c>
      <c r="B1773" t="s">
        <v>6046</v>
      </c>
      <c r="C1773" s="1">
        <v>38718</v>
      </c>
      <c r="D1773" s="1">
        <v>2958465</v>
      </c>
    </row>
    <row r="1774" spans="1:4">
      <c r="A1774">
        <v>3234</v>
      </c>
      <c r="B1774" t="s">
        <v>6047</v>
      </c>
      <c r="C1774" s="1">
        <v>38718</v>
      </c>
      <c r="D1774" s="1">
        <v>2958465</v>
      </c>
    </row>
    <row r="1775" spans="1:4">
      <c r="A1775">
        <v>3239</v>
      </c>
      <c r="B1775" t="s">
        <v>6048</v>
      </c>
      <c r="C1775" s="1">
        <v>38718</v>
      </c>
      <c r="D1775" s="1">
        <v>2958465</v>
      </c>
    </row>
    <row r="1776" spans="1:4">
      <c r="A1776">
        <v>3250</v>
      </c>
      <c r="B1776" t="s">
        <v>6049</v>
      </c>
      <c r="C1776" s="1">
        <v>38718</v>
      </c>
      <c r="D1776" s="1">
        <v>2958465</v>
      </c>
    </row>
    <row r="1777" spans="1:4">
      <c r="A1777">
        <v>3263</v>
      </c>
      <c r="B1777" t="s">
        <v>6050</v>
      </c>
      <c r="C1777" s="1">
        <v>38718</v>
      </c>
      <c r="D1777" s="1">
        <v>2958465</v>
      </c>
    </row>
    <row r="1778" spans="1:4">
      <c r="A1778">
        <v>3268</v>
      </c>
      <c r="B1778" t="s">
        <v>6051</v>
      </c>
      <c r="C1778" s="1">
        <v>38718</v>
      </c>
      <c r="D1778" s="1">
        <v>2958465</v>
      </c>
    </row>
    <row r="1779" spans="1:4">
      <c r="A1779">
        <v>3287</v>
      </c>
      <c r="B1779" t="s">
        <v>6052</v>
      </c>
      <c r="C1779" s="1">
        <v>38718</v>
      </c>
      <c r="D1779" s="1">
        <v>2958465</v>
      </c>
    </row>
    <row r="1780" spans="1:4">
      <c r="A1780">
        <v>3296</v>
      </c>
      <c r="B1780" t="s">
        <v>6053</v>
      </c>
      <c r="C1780" s="1">
        <v>38718</v>
      </c>
      <c r="D1780" s="1">
        <v>2958465</v>
      </c>
    </row>
    <row r="1781" spans="1:4">
      <c r="A1781">
        <v>3299</v>
      </c>
      <c r="B1781" t="s">
        <v>6054</v>
      </c>
      <c r="C1781" s="1">
        <v>38718</v>
      </c>
      <c r="D1781" s="1">
        <v>2958465</v>
      </c>
    </row>
    <row r="1782" spans="1:4">
      <c r="A1782">
        <v>3303</v>
      </c>
      <c r="B1782" t="s">
        <v>6055</v>
      </c>
      <c r="C1782" s="1">
        <v>38718</v>
      </c>
      <c r="D1782" s="1">
        <v>2958465</v>
      </c>
    </row>
    <row r="1783" spans="1:4">
      <c r="A1783">
        <v>3313</v>
      </c>
      <c r="B1783" t="s">
        <v>6056</v>
      </c>
      <c r="C1783" s="1">
        <v>38718</v>
      </c>
      <c r="D1783" s="1">
        <v>2958465</v>
      </c>
    </row>
    <row r="1784" spans="1:4">
      <c r="A1784">
        <v>3325</v>
      </c>
      <c r="B1784" t="s">
        <v>6057</v>
      </c>
      <c r="C1784" s="1">
        <v>38718</v>
      </c>
      <c r="D1784" s="1">
        <v>2958465</v>
      </c>
    </row>
    <row r="1785" spans="1:4">
      <c r="A1785">
        <v>3331</v>
      </c>
      <c r="B1785" t="s">
        <v>6058</v>
      </c>
      <c r="C1785" s="1">
        <v>38718</v>
      </c>
      <c r="D1785" s="1">
        <v>2958465</v>
      </c>
    </row>
    <row r="1786" spans="1:4">
      <c r="A1786">
        <v>3341</v>
      </c>
      <c r="B1786" t="s">
        <v>6059</v>
      </c>
      <c r="C1786" s="1">
        <v>38718</v>
      </c>
      <c r="D1786" s="1">
        <v>2958465</v>
      </c>
    </row>
    <row r="1787" spans="1:4">
      <c r="A1787">
        <v>3348</v>
      </c>
      <c r="B1787" t="s">
        <v>6060</v>
      </c>
      <c r="C1787" s="1">
        <v>38718</v>
      </c>
      <c r="D1787" s="1">
        <v>2958465</v>
      </c>
    </row>
    <row r="1788" spans="1:4">
      <c r="A1788">
        <v>3359</v>
      </c>
      <c r="B1788" t="s">
        <v>6061</v>
      </c>
      <c r="C1788" s="1">
        <v>38718</v>
      </c>
      <c r="D1788" s="1">
        <v>2958465</v>
      </c>
    </row>
    <row r="1789" spans="1:4">
      <c r="A1789">
        <v>3370</v>
      </c>
      <c r="B1789" t="s">
        <v>6062</v>
      </c>
      <c r="C1789" s="1">
        <v>38718</v>
      </c>
      <c r="D1789" s="1">
        <v>2958465</v>
      </c>
    </row>
    <row r="1790" spans="1:4">
      <c r="A1790">
        <v>3373</v>
      </c>
      <c r="B1790" t="s">
        <v>6063</v>
      </c>
      <c r="C1790" s="1">
        <v>38718</v>
      </c>
      <c r="D1790" s="1">
        <v>2958465</v>
      </c>
    </row>
    <row r="1791" spans="1:4">
      <c r="A1791">
        <v>3375</v>
      </c>
      <c r="B1791" t="s">
        <v>6064</v>
      </c>
      <c r="C1791" s="1">
        <v>38718</v>
      </c>
      <c r="D1791" s="1">
        <v>2958465</v>
      </c>
    </row>
    <row r="1792" spans="1:4">
      <c r="A1792">
        <v>3393</v>
      </c>
      <c r="B1792" t="s">
        <v>6065</v>
      </c>
      <c r="C1792" s="1">
        <v>38718</v>
      </c>
      <c r="D1792" s="1">
        <v>2958465</v>
      </c>
    </row>
    <row r="1793" spans="1:4">
      <c r="A1793">
        <v>3398</v>
      </c>
      <c r="B1793" t="s">
        <v>6066</v>
      </c>
      <c r="C1793" s="1">
        <v>38718</v>
      </c>
      <c r="D1793" s="1">
        <v>2958465</v>
      </c>
    </row>
    <row r="1794" spans="1:4">
      <c r="A1794">
        <v>3406</v>
      </c>
      <c r="B1794" t="s">
        <v>6067</v>
      </c>
      <c r="C1794" s="1">
        <v>38718</v>
      </c>
      <c r="D1794" s="1">
        <v>2958465</v>
      </c>
    </row>
    <row r="1795" spans="1:4">
      <c r="A1795">
        <v>3410</v>
      </c>
      <c r="B1795" t="s">
        <v>6068</v>
      </c>
      <c r="C1795" s="1">
        <v>38718</v>
      </c>
      <c r="D1795" s="1">
        <v>2958465</v>
      </c>
    </row>
    <row r="1796" spans="1:4">
      <c r="A1796">
        <v>3415</v>
      </c>
      <c r="B1796" t="s">
        <v>6069</v>
      </c>
      <c r="C1796" s="1">
        <v>38718</v>
      </c>
      <c r="D1796" s="1">
        <v>2958465</v>
      </c>
    </row>
    <row r="1797" spans="1:4">
      <c r="A1797">
        <v>3417</v>
      </c>
      <c r="B1797" t="s">
        <v>6070</v>
      </c>
      <c r="C1797" s="1">
        <v>38718</v>
      </c>
      <c r="D1797" s="1">
        <v>2958465</v>
      </c>
    </row>
    <row r="1798" spans="1:4">
      <c r="A1798">
        <v>3418</v>
      </c>
      <c r="B1798" t="s">
        <v>1147</v>
      </c>
      <c r="C1798" s="1">
        <v>38718</v>
      </c>
      <c r="D1798" s="1">
        <v>2958465</v>
      </c>
    </row>
    <row r="1799" spans="1:4">
      <c r="A1799">
        <v>3424</v>
      </c>
      <c r="B1799" t="s">
        <v>6071</v>
      </c>
      <c r="C1799" s="1">
        <v>38718</v>
      </c>
      <c r="D1799" s="1">
        <v>2958465</v>
      </c>
    </row>
    <row r="1800" spans="1:4">
      <c r="A1800">
        <v>3426</v>
      </c>
      <c r="B1800" t="s">
        <v>6072</v>
      </c>
      <c r="C1800" s="1">
        <v>38718</v>
      </c>
      <c r="D1800" s="1">
        <v>2958465</v>
      </c>
    </row>
    <row r="1801" spans="1:4">
      <c r="A1801">
        <v>3429</v>
      </c>
      <c r="B1801" t="s">
        <v>6073</v>
      </c>
      <c r="C1801" s="1">
        <v>38718</v>
      </c>
      <c r="D1801" s="1">
        <v>2958465</v>
      </c>
    </row>
    <row r="1802" spans="1:4">
      <c r="A1802">
        <v>3434</v>
      </c>
      <c r="B1802" t="s">
        <v>1148</v>
      </c>
      <c r="C1802" s="1">
        <v>38718</v>
      </c>
      <c r="D1802" s="1">
        <v>2958465</v>
      </c>
    </row>
    <row r="1803" spans="1:4">
      <c r="A1803">
        <v>3440</v>
      </c>
      <c r="B1803" t="s">
        <v>6074</v>
      </c>
      <c r="C1803" s="1">
        <v>38718</v>
      </c>
      <c r="D1803" s="1">
        <v>2958465</v>
      </c>
    </row>
    <row r="1804" spans="1:4">
      <c r="A1804">
        <v>3443</v>
      </c>
      <c r="B1804" t="s">
        <v>6075</v>
      </c>
      <c r="C1804" s="1">
        <v>38718</v>
      </c>
      <c r="D1804" s="1">
        <v>2958465</v>
      </c>
    </row>
    <row r="1805" spans="1:4">
      <c r="A1805">
        <v>3453</v>
      </c>
      <c r="B1805" t="s">
        <v>6076</v>
      </c>
      <c r="C1805" s="1">
        <v>38718</v>
      </c>
      <c r="D1805" s="1">
        <v>2958465</v>
      </c>
    </row>
    <row r="1806" spans="1:4">
      <c r="A1806">
        <v>3458</v>
      </c>
      <c r="B1806" t="s">
        <v>1149</v>
      </c>
      <c r="C1806" s="1">
        <v>38718</v>
      </c>
      <c r="D1806" s="1">
        <v>2958465</v>
      </c>
    </row>
    <row r="1807" spans="1:4">
      <c r="A1807">
        <v>3465</v>
      </c>
      <c r="B1807" t="s">
        <v>6077</v>
      </c>
      <c r="C1807" s="1">
        <v>38718</v>
      </c>
      <c r="D1807" s="1">
        <v>2958465</v>
      </c>
    </row>
    <row r="1808" spans="1:4">
      <c r="A1808">
        <v>3470</v>
      </c>
      <c r="B1808" t="s">
        <v>1150</v>
      </c>
      <c r="C1808" s="1">
        <v>38718</v>
      </c>
      <c r="D1808" s="1">
        <v>2958465</v>
      </c>
    </row>
    <row r="1809" spans="1:4">
      <c r="A1809">
        <v>3475</v>
      </c>
      <c r="B1809" t="s">
        <v>6078</v>
      </c>
      <c r="C1809" s="1">
        <v>38718</v>
      </c>
      <c r="D1809" s="1">
        <v>2958465</v>
      </c>
    </row>
    <row r="1810" spans="1:4">
      <c r="A1810">
        <v>3477</v>
      </c>
      <c r="B1810" t="s">
        <v>6079</v>
      </c>
      <c r="C1810" s="1">
        <v>38718</v>
      </c>
      <c r="D1810" s="1">
        <v>2958465</v>
      </c>
    </row>
    <row r="1811" spans="1:4">
      <c r="A1811">
        <v>3478</v>
      </c>
      <c r="B1811" t="s">
        <v>6080</v>
      </c>
      <c r="C1811" s="1">
        <v>38718</v>
      </c>
      <c r="D1811" s="1">
        <v>2958465</v>
      </c>
    </row>
    <row r="1812" spans="1:4">
      <c r="A1812">
        <v>3484</v>
      </c>
      <c r="B1812" t="s">
        <v>6081</v>
      </c>
      <c r="C1812" s="1">
        <v>38718</v>
      </c>
      <c r="D1812" s="1">
        <v>2958465</v>
      </c>
    </row>
    <row r="1813" spans="1:4">
      <c r="A1813">
        <v>3498</v>
      </c>
      <c r="B1813" t="s">
        <v>6082</v>
      </c>
      <c r="C1813" s="1">
        <v>38718</v>
      </c>
      <c r="D1813" s="1">
        <v>2958465</v>
      </c>
    </row>
    <row r="1814" spans="1:4">
      <c r="A1814">
        <v>3502</v>
      </c>
      <c r="B1814" t="s">
        <v>6083</v>
      </c>
      <c r="C1814" s="1">
        <v>38718</v>
      </c>
      <c r="D1814" s="1">
        <v>2958465</v>
      </c>
    </row>
    <row r="1815" spans="1:4">
      <c r="A1815">
        <v>3507</v>
      </c>
      <c r="B1815" t="s">
        <v>6084</v>
      </c>
      <c r="C1815" s="1">
        <v>38718</v>
      </c>
      <c r="D1815" s="1">
        <v>2958465</v>
      </c>
    </row>
    <row r="1816" spans="1:4">
      <c r="A1816">
        <v>3515</v>
      </c>
      <c r="B1816" t="s">
        <v>6085</v>
      </c>
      <c r="C1816" s="1">
        <v>38718</v>
      </c>
      <c r="D1816" s="1">
        <v>2958465</v>
      </c>
    </row>
    <row r="1817" spans="1:4">
      <c r="A1817">
        <v>3522</v>
      </c>
      <c r="B1817" t="s">
        <v>1151</v>
      </c>
      <c r="C1817" s="1">
        <v>38718</v>
      </c>
      <c r="D1817" s="1">
        <v>2958465</v>
      </c>
    </row>
    <row r="1818" spans="1:4">
      <c r="A1818">
        <v>3524</v>
      </c>
      <c r="B1818" t="s">
        <v>6086</v>
      </c>
      <c r="C1818" s="1">
        <v>38718</v>
      </c>
      <c r="D1818" s="1">
        <v>2958465</v>
      </c>
    </row>
    <row r="1819" spans="1:4">
      <c r="A1819">
        <v>3528</v>
      </c>
      <c r="B1819" t="s">
        <v>6087</v>
      </c>
      <c r="C1819" s="1">
        <v>38718</v>
      </c>
      <c r="D1819" s="1">
        <v>2958465</v>
      </c>
    </row>
    <row r="1820" spans="1:4">
      <c r="A1820">
        <v>3534</v>
      </c>
      <c r="B1820" t="s">
        <v>6088</v>
      </c>
      <c r="C1820" s="1">
        <v>38718</v>
      </c>
      <c r="D1820" s="1">
        <v>2958465</v>
      </c>
    </row>
    <row r="1821" spans="1:4">
      <c r="A1821">
        <v>3554</v>
      </c>
      <c r="B1821" t="s">
        <v>6089</v>
      </c>
      <c r="C1821" s="1">
        <v>38718</v>
      </c>
      <c r="D1821" s="1">
        <v>2958465</v>
      </c>
    </row>
    <row r="1822" spans="1:4">
      <c r="A1822">
        <v>3557</v>
      </c>
      <c r="B1822" t="s">
        <v>6090</v>
      </c>
      <c r="C1822" s="1">
        <v>38718</v>
      </c>
      <c r="D1822" s="1">
        <v>2958465</v>
      </c>
    </row>
    <row r="1823" spans="1:4">
      <c r="A1823">
        <v>3558</v>
      </c>
      <c r="B1823" t="s">
        <v>1152</v>
      </c>
      <c r="C1823" s="1">
        <v>38718</v>
      </c>
      <c r="D1823" s="1">
        <v>2958465</v>
      </c>
    </row>
    <row r="1824" spans="1:4">
      <c r="A1824">
        <v>3563</v>
      </c>
      <c r="B1824" t="s">
        <v>1153</v>
      </c>
      <c r="C1824" s="1">
        <v>38718</v>
      </c>
      <c r="D1824" s="1">
        <v>2958465</v>
      </c>
    </row>
    <row r="1825" spans="1:4">
      <c r="A1825">
        <v>3585</v>
      </c>
      <c r="B1825" t="s">
        <v>290</v>
      </c>
      <c r="C1825" s="1">
        <v>38718</v>
      </c>
      <c r="D1825" s="1">
        <v>2958465</v>
      </c>
    </row>
    <row r="1826" spans="1:4">
      <c r="A1826">
        <v>3599</v>
      </c>
      <c r="B1826" t="s">
        <v>6091</v>
      </c>
      <c r="C1826" s="1">
        <v>38718</v>
      </c>
      <c r="D1826" s="1">
        <v>2958465</v>
      </c>
    </row>
    <row r="1827" spans="1:4">
      <c r="A1827">
        <v>3608</v>
      </c>
      <c r="B1827" t="s">
        <v>1154</v>
      </c>
      <c r="C1827" s="1">
        <v>38718</v>
      </c>
      <c r="D1827" s="1">
        <v>2958465</v>
      </c>
    </row>
    <row r="1828" spans="1:4">
      <c r="A1828">
        <v>3615</v>
      </c>
      <c r="B1828" t="s">
        <v>6092</v>
      </c>
      <c r="C1828" s="1">
        <v>38718</v>
      </c>
      <c r="D1828" s="1">
        <v>2958465</v>
      </c>
    </row>
    <row r="1829" spans="1:4">
      <c r="A1829">
        <v>3620</v>
      </c>
      <c r="B1829" t="s">
        <v>1155</v>
      </c>
      <c r="C1829" s="1">
        <v>38718</v>
      </c>
      <c r="D1829" s="1">
        <v>2958465</v>
      </c>
    </row>
    <row r="1830" spans="1:4">
      <c r="A1830">
        <v>3647</v>
      </c>
      <c r="B1830" t="s">
        <v>6093</v>
      </c>
      <c r="C1830" s="1">
        <v>38718</v>
      </c>
      <c r="D1830" s="1">
        <v>2958465</v>
      </c>
    </row>
    <row r="1831" spans="1:4">
      <c r="A1831">
        <v>3652</v>
      </c>
      <c r="B1831" t="s">
        <v>6094</v>
      </c>
      <c r="C1831" s="1">
        <v>38718</v>
      </c>
      <c r="D1831" s="1">
        <v>2958465</v>
      </c>
    </row>
    <row r="1832" spans="1:4">
      <c r="A1832">
        <v>3659</v>
      </c>
      <c r="B1832" t="s">
        <v>6095</v>
      </c>
      <c r="C1832" s="1">
        <v>38718</v>
      </c>
      <c r="D1832" s="1">
        <v>2958465</v>
      </c>
    </row>
    <row r="1833" spans="1:4">
      <c r="A1833">
        <v>3666</v>
      </c>
      <c r="B1833" t="s">
        <v>6096</v>
      </c>
      <c r="C1833" s="1">
        <v>38718</v>
      </c>
      <c r="D1833" s="1">
        <v>2958465</v>
      </c>
    </row>
    <row r="1834" spans="1:4">
      <c r="A1834">
        <v>3670</v>
      </c>
      <c r="B1834" t="s">
        <v>6097</v>
      </c>
      <c r="C1834" s="1">
        <v>38718</v>
      </c>
      <c r="D1834" s="1">
        <v>2958465</v>
      </c>
    </row>
    <row r="1835" spans="1:4">
      <c r="A1835">
        <v>3674</v>
      </c>
      <c r="B1835" t="s">
        <v>6098</v>
      </c>
      <c r="C1835" s="1">
        <v>38718</v>
      </c>
      <c r="D1835" s="1">
        <v>2958465</v>
      </c>
    </row>
    <row r="1836" spans="1:4">
      <c r="A1836">
        <v>3695</v>
      </c>
      <c r="B1836" t="s">
        <v>6099</v>
      </c>
      <c r="C1836" s="1">
        <v>38718</v>
      </c>
      <c r="D1836" s="1">
        <v>2958465</v>
      </c>
    </row>
    <row r="1837" spans="1:4">
      <c r="A1837">
        <v>3701</v>
      </c>
      <c r="B1837" t="s">
        <v>6100</v>
      </c>
      <c r="C1837" s="1">
        <v>38718</v>
      </c>
      <c r="D1837" s="1">
        <v>2958465</v>
      </c>
    </row>
    <row r="1838" spans="1:4">
      <c r="A1838">
        <v>3709</v>
      </c>
      <c r="B1838" t="s">
        <v>6101</v>
      </c>
      <c r="C1838" s="1">
        <v>38718</v>
      </c>
      <c r="D1838" s="1">
        <v>2958465</v>
      </c>
    </row>
    <row r="1839" spans="1:4">
      <c r="A1839">
        <v>3726</v>
      </c>
      <c r="B1839" t="s">
        <v>6102</v>
      </c>
      <c r="C1839" s="1">
        <v>38718</v>
      </c>
      <c r="D1839" s="1">
        <v>2958465</v>
      </c>
    </row>
    <row r="1840" spans="1:4">
      <c r="A1840">
        <v>3732</v>
      </c>
      <c r="B1840" t="s">
        <v>6103</v>
      </c>
      <c r="C1840" s="1">
        <v>38718</v>
      </c>
      <c r="D1840" s="1">
        <v>2958465</v>
      </c>
    </row>
    <row r="1841" spans="1:4">
      <c r="A1841">
        <v>3734</v>
      </c>
      <c r="B1841" t="s">
        <v>6104</v>
      </c>
      <c r="C1841" s="1">
        <v>38718</v>
      </c>
      <c r="D1841" s="1">
        <v>2958465</v>
      </c>
    </row>
    <row r="1842" spans="1:4">
      <c r="A1842">
        <v>3746</v>
      </c>
      <c r="B1842" t="s">
        <v>6105</v>
      </c>
      <c r="C1842" s="1">
        <v>38718</v>
      </c>
      <c r="D1842" s="1">
        <v>2958465</v>
      </c>
    </row>
    <row r="1843" spans="1:4">
      <c r="A1843">
        <v>3749</v>
      </c>
      <c r="B1843" t="s">
        <v>6106</v>
      </c>
      <c r="C1843" s="1">
        <v>38718</v>
      </c>
      <c r="D1843" s="1">
        <v>2958465</v>
      </c>
    </row>
    <row r="1844" spans="1:4">
      <c r="A1844">
        <v>3754</v>
      </c>
      <c r="B1844" t="s">
        <v>6107</v>
      </c>
      <c r="C1844" s="1">
        <v>38718</v>
      </c>
      <c r="D1844" s="1">
        <v>2958465</v>
      </c>
    </row>
    <row r="1845" spans="1:4">
      <c r="A1845">
        <v>3767</v>
      </c>
      <c r="B1845" t="s">
        <v>6108</v>
      </c>
      <c r="C1845" s="1">
        <v>38718</v>
      </c>
      <c r="D1845" s="1">
        <v>2958465</v>
      </c>
    </row>
    <row r="1846" spans="1:4">
      <c r="A1846">
        <v>3768</v>
      </c>
      <c r="B1846" t="s">
        <v>6109</v>
      </c>
      <c r="C1846" s="1">
        <v>38718</v>
      </c>
      <c r="D1846" s="1">
        <v>2958465</v>
      </c>
    </row>
    <row r="1847" spans="1:4">
      <c r="A1847">
        <v>3770</v>
      </c>
      <c r="B1847" t="s">
        <v>6110</v>
      </c>
      <c r="C1847" s="1">
        <v>38718</v>
      </c>
      <c r="D1847" s="1">
        <v>2958465</v>
      </c>
    </row>
    <row r="1848" spans="1:4">
      <c r="A1848">
        <v>3822</v>
      </c>
      <c r="B1848" t="s">
        <v>1156</v>
      </c>
      <c r="C1848" s="1">
        <v>38718</v>
      </c>
      <c r="D1848" s="1">
        <v>2958465</v>
      </c>
    </row>
    <row r="1849" spans="1:4">
      <c r="A1849">
        <v>3834</v>
      </c>
      <c r="B1849" t="s">
        <v>6111</v>
      </c>
      <c r="C1849" s="1">
        <v>38718</v>
      </c>
      <c r="D1849" s="1">
        <v>2958465</v>
      </c>
    </row>
    <row r="1850" spans="1:4">
      <c r="A1850">
        <v>3835</v>
      </c>
      <c r="B1850" t="s">
        <v>1157</v>
      </c>
      <c r="C1850" s="1">
        <v>38718</v>
      </c>
      <c r="D1850" s="1">
        <v>2958465</v>
      </c>
    </row>
    <row r="1851" spans="1:4">
      <c r="A1851">
        <v>3845</v>
      </c>
      <c r="B1851" t="s">
        <v>6112</v>
      </c>
      <c r="C1851" s="1">
        <v>38718</v>
      </c>
      <c r="D1851" s="1">
        <v>2958465</v>
      </c>
    </row>
    <row r="1852" spans="1:4">
      <c r="A1852">
        <v>3851</v>
      </c>
      <c r="B1852" t="s">
        <v>6113</v>
      </c>
      <c r="C1852" s="1">
        <v>38718</v>
      </c>
      <c r="D1852" s="1">
        <v>2958465</v>
      </c>
    </row>
    <row r="1853" spans="1:4">
      <c r="A1853">
        <v>3858</v>
      </c>
      <c r="B1853" t="s">
        <v>6114</v>
      </c>
      <c r="C1853" s="1">
        <v>38718</v>
      </c>
      <c r="D1853" s="1">
        <v>2958465</v>
      </c>
    </row>
    <row r="1854" spans="1:4">
      <c r="A1854">
        <v>3860</v>
      </c>
      <c r="B1854" t="s">
        <v>6115</v>
      </c>
      <c r="C1854" s="1">
        <v>38718</v>
      </c>
      <c r="D1854" s="1">
        <v>2958465</v>
      </c>
    </row>
    <row r="1855" spans="1:4">
      <c r="A1855">
        <v>3882</v>
      </c>
      <c r="B1855" t="s">
        <v>6116</v>
      </c>
      <c r="C1855" s="1">
        <v>38718</v>
      </c>
      <c r="D1855" s="1">
        <v>2958465</v>
      </c>
    </row>
    <row r="1856" spans="1:4">
      <c r="A1856">
        <v>3884</v>
      </c>
      <c r="B1856" t="s">
        <v>6117</v>
      </c>
      <c r="C1856" s="1">
        <v>38718</v>
      </c>
      <c r="D1856" s="1">
        <v>2958465</v>
      </c>
    </row>
    <row r="1857" spans="1:4">
      <c r="A1857">
        <v>3897</v>
      </c>
      <c r="B1857" t="s">
        <v>6118</v>
      </c>
      <c r="C1857" s="1">
        <v>38718</v>
      </c>
      <c r="D1857" s="1">
        <v>2958465</v>
      </c>
    </row>
    <row r="1858" spans="1:4">
      <c r="A1858">
        <v>3909</v>
      </c>
      <c r="B1858" t="s">
        <v>1158</v>
      </c>
      <c r="C1858" s="1">
        <v>38718</v>
      </c>
      <c r="D1858" s="1">
        <v>2958465</v>
      </c>
    </row>
    <row r="1859" spans="1:4">
      <c r="A1859">
        <v>3911</v>
      </c>
      <c r="B1859" t="s">
        <v>6119</v>
      </c>
      <c r="C1859" s="1">
        <v>38718</v>
      </c>
      <c r="D1859" s="1">
        <v>2958465</v>
      </c>
    </row>
    <row r="1860" spans="1:4">
      <c r="A1860">
        <v>3929</v>
      </c>
      <c r="B1860" t="s">
        <v>6120</v>
      </c>
      <c r="C1860" s="1">
        <v>38718</v>
      </c>
      <c r="D1860" s="1">
        <v>2958465</v>
      </c>
    </row>
    <row r="1861" spans="1:4">
      <c r="A1861">
        <v>3967</v>
      </c>
      <c r="B1861" t="s">
        <v>6121</v>
      </c>
      <c r="C1861" s="1">
        <v>38718</v>
      </c>
      <c r="D1861" s="1">
        <v>2958465</v>
      </c>
    </row>
    <row r="1862" spans="1:4">
      <c r="A1862">
        <v>3969</v>
      </c>
      <c r="B1862" t="s">
        <v>6122</v>
      </c>
      <c r="C1862" s="1">
        <v>38718</v>
      </c>
      <c r="D1862" s="1">
        <v>2958465</v>
      </c>
    </row>
    <row r="1863" spans="1:4">
      <c r="A1863">
        <v>4006</v>
      </c>
      <c r="B1863" t="s">
        <v>6123</v>
      </c>
      <c r="C1863" s="1">
        <v>38718</v>
      </c>
      <c r="D1863" s="1">
        <v>2958465</v>
      </c>
    </row>
    <row r="1864" spans="1:4">
      <c r="A1864">
        <v>4021</v>
      </c>
      <c r="B1864" t="s">
        <v>6124</v>
      </c>
      <c r="C1864" s="1">
        <v>38718</v>
      </c>
      <c r="D1864" s="1">
        <v>2958465</v>
      </c>
    </row>
    <row r="1865" spans="1:4">
      <c r="A1865">
        <v>4027</v>
      </c>
      <c r="B1865" t="s">
        <v>1159</v>
      </c>
      <c r="C1865" s="1">
        <v>38718</v>
      </c>
      <c r="D1865" s="1">
        <v>2958465</v>
      </c>
    </row>
    <row r="1866" spans="1:4">
      <c r="A1866">
        <v>4037</v>
      </c>
      <c r="B1866" t="s">
        <v>1160</v>
      </c>
      <c r="C1866" s="1">
        <v>38718</v>
      </c>
      <c r="D1866" s="1">
        <v>2958465</v>
      </c>
    </row>
    <row r="1867" spans="1:4">
      <c r="A1867">
        <v>4039</v>
      </c>
      <c r="B1867" t="s">
        <v>6125</v>
      </c>
      <c r="C1867" s="1">
        <v>38718</v>
      </c>
      <c r="D1867" s="1">
        <v>2958465</v>
      </c>
    </row>
    <row r="1868" spans="1:4">
      <c r="A1868">
        <v>4040</v>
      </c>
      <c r="B1868" t="s">
        <v>6126</v>
      </c>
      <c r="C1868" s="1">
        <v>38718</v>
      </c>
      <c r="D1868" s="1">
        <v>2958465</v>
      </c>
    </row>
    <row r="1869" spans="1:4">
      <c r="A1869">
        <v>4080</v>
      </c>
      <c r="B1869" t="s">
        <v>6127</v>
      </c>
      <c r="C1869" s="1">
        <v>38718</v>
      </c>
      <c r="D1869" s="1">
        <v>2958465</v>
      </c>
    </row>
    <row r="1870" spans="1:4">
      <c r="A1870">
        <v>4108</v>
      </c>
      <c r="B1870" t="s">
        <v>6128</v>
      </c>
      <c r="C1870" s="1">
        <v>38718</v>
      </c>
      <c r="D1870" s="1">
        <v>2958465</v>
      </c>
    </row>
    <row r="1871" spans="1:4">
      <c r="A1871">
        <v>4115</v>
      </c>
      <c r="B1871" t="s">
        <v>6129</v>
      </c>
      <c r="C1871" s="1">
        <v>38718</v>
      </c>
      <c r="D1871" s="1">
        <v>2958465</v>
      </c>
    </row>
    <row r="1872" spans="1:4">
      <c r="A1872">
        <v>4118</v>
      </c>
      <c r="B1872" t="s">
        <v>6130</v>
      </c>
      <c r="C1872" s="1">
        <v>38718</v>
      </c>
      <c r="D1872" s="1">
        <v>2958465</v>
      </c>
    </row>
    <row r="1873" spans="1:4">
      <c r="A1873">
        <v>4121</v>
      </c>
      <c r="B1873" t="s">
        <v>6131</v>
      </c>
      <c r="C1873" s="1">
        <v>38718</v>
      </c>
      <c r="D1873" s="1">
        <v>2958465</v>
      </c>
    </row>
    <row r="1874" spans="1:4">
      <c r="A1874">
        <v>4123</v>
      </c>
      <c r="B1874" t="s">
        <v>1161</v>
      </c>
      <c r="C1874" s="1">
        <v>38718</v>
      </c>
      <c r="D1874" s="1">
        <v>2958465</v>
      </c>
    </row>
    <row r="1875" spans="1:4">
      <c r="A1875">
        <v>4130</v>
      </c>
      <c r="B1875" t="s">
        <v>6132</v>
      </c>
      <c r="C1875" s="1">
        <v>38718</v>
      </c>
      <c r="D1875" s="1">
        <v>2958465</v>
      </c>
    </row>
    <row r="1876" spans="1:4">
      <c r="A1876">
        <v>4148</v>
      </c>
      <c r="B1876" t="s">
        <v>1162</v>
      </c>
      <c r="C1876" s="1">
        <v>38718</v>
      </c>
      <c r="D1876" s="1">
        <v>2958465</v>
      </c>
    </row>
    <row r="1877" spans="1:4">
      <c r="A1877">
        <v>4158</v>
      </c>
      <c r="B1877" t="s">
        <v>6133</v>
      </c>
      <c r="C1877" s="1">
        <v>38718</v>
      </c>
      <c r="D1877" s="1">
        <v>2958465</v>
      </c>
    </row>
    <row r="1878" spans="1:4">
      <c r="A1878">
        <v>4161</v>
      </c>
      <c r="B1878" t="s">
        <v>6134</v>
      </c>
      <c r="C1878" s="1">
        <v>38718</v>
      </c>
      <c r="D1878" s="1">
        <v>2958465</v>
      </c>
    </row>
    <row r="1879" spans="1:4">
      <c r="A1879">
        <v>4172</v>
      </c>
      <c r="B1879" t="s">
        <v>6135</v>
      </c>
      <c r="C1879" s="1">
        <v>38718</v>
      </c>
      <c r="D1879" s="1">
        <v>2958465</v>
      </c>
    </row>
    <row r="1880" spans="1:4">
      <c r="A1880">
        <v>4181</v>
      </c>
      <c r="B1880" t="s">
        <v>6136</v>
      </c>
      <c r="C1880" s="1">
        <v>38718</v>
      </c>
      <c r="D1880" s="1">
        <v>2958465</v>
      </c>
    </row>
    <row r="1881" spans="1:4">
      <c r="A1881">
        <v>4188</v>
      </c>
      <c r="B1881" t="s">
        <v>6137</v>
      </c>
      <c r="C1881" s="1">
        <v>38718</v>
      </c>
      <c r="D1881" s="1">
        <v>2958465</v>
      </c>
    </row>
    <row r="1882" spans="1:4">
      <c r="A1882">
        <v>4207</v>
      </c>
      <c r="B1882" t="s">
        <v>6138</v>
      </c>
      <c r="C1882" s="1">
        <v>38718</v>
      </c>
      <c r="D1882" s="1">
        <v>2958465</v>
      </c>
    </row>
    <row r="1883" spans="1:4">
      <c r="A1883">
        <v>4233</v>
      </c>
      <c r="B1883" t="s">
        <v>6139</v>
      </c>
      <c r="C1883" s="1">
        <v>38718</v>
      </c>
      <c r="D1883" s="1">
        <v>2958465</v>
      </c>
    </row>
    <row r="1884" spans="1:4">
      <c r="A1884">
        <v>4241</v>
      </c>
      <c r="B1884" t="s">
        <v>6140</v>
      </c>
      <c r="C1884" s="1">
        <v>38718</v>
      </c>
      <c r="D1884" s="1">
        <v>2958465</v>
      </c>
    </row>
    <row r="1885" spans="1:4">
      <c r="A1885">
        <v>4269</v>
      </c>
      <c r="B1885" t="s">
        <v>6141</v>
      </c>
      <c r="C1885" s="1">
        <v>38718</v>
      </c>
      <c r="D1885" s="1">
        <v>2958465</v>
      </c>
    </row>
    <row r="1886" spans="1:4">
      <c r="A1886">
        <v>4272</v>
      </c>
      <c r="B1886" t="s">
        <v>6142</v>
      </c>
      <c r="C1886" s="1">
        <v>38718</v>
      </c>
      <c r="D1886" s="1">
        <v>2958465</v>
      </c>
    </row>
    <row r="1887" spans="1:4">
      <c r="A1887">
        <v>4292</v>
      </c>
      <c r="B1887" t="s">
        <v>6143</v>
      </c>
      <c r="C1887" s="1">
        <v>38718</v>
      </c>
      <c r="D1887" s="1">
        <v>2958465</v>
      </c>
    </row>
    <row r="1888" spans="1:4">
      <c r="A1888">
        <v>4324</v>
      </c>
      <c r="B1888" t="s">
        <v>6144</v>
      </c>
      <c r="C1888" s="1">
        <v>38718</v>
      </c>
      <c r="D1888" s="1">
        <v>2958465</v>
      </c>
    </row>
    <row r="1889" spans="1:4">
      <c r="A1889">
        <v>4337</v>
      </c>
      <c r="B1889" t="s">
        <v>6145</v>
      </c>
      <c r="C1889" s="1">
        <v>38718</v>
      </c>
      <c r="D1889" s="1">
        <v>2958465</v>
      </c>
    </row>
    <row r="1890" spans="1:4">
      <c r="A1890">
        <v>4372</v>
      </c>
      <c r="B1890" t="s">
        <v>6146</v>
      </c>
      <c r="C1890" s="1">
        <v>38718</v>
      </c>
      <c r="D1890" s="1">
        <v>2958465</v>
      </c>
    </row>
    <row r="1891" spans="1:4">
      <c r="A1891">
        <v>4373</v>
      </c>
      <c r="B1891" t="s">
        <v>6147</v>
      </c>
      <c r="C1891" s="1">
        <v>38718</v>
      </c>
      <c r="D1891" s="1">
        <v>2958465</v>
      </c>
    </row>
    <row r="1892" spans="1:4">
      <c r="A1892">
        <v>4389</v>
      </c>
      <c r="B1892" t="s">
        <v>6148</v>
      </c>
      <c r="C1892" s="1">
        <v>38718</v>
      </c>
      <c r="D1892" s="1">
        <v>2958465</v>
      </c>
    </row>
    <row r="1893" spans="1:4">
      <c r="A1893">
        <v>4411</v>
      </c>
      <c r="B1893" t="s">
        <v>6149</v>
      </c>
      <c r="C1893" s="1">
        <v>38718</v>
      </c>
      <c r="D1893" s="1">
        <v>2958465</v>
      </c>
    </row>
    <row r="1894" spans="1:4">
      <c r="A1894">
        <v>4412</v>
      </c>
      <c r="B1894" t="s">
        <v>6150</v>
      </c>
      <c r="C1894" s="1">
        <v>38718</v>
      </c>
      <c r="D1894" s="1">
        <v>2958465</v>
      </c>
    </row>
    <row r="1895" spans="1:4">
      <c r="A1895">
        <v>4417</v>
      </c>
      <c r="B1895" t="s">
        <v>6151</v>
      </c>
      <c r="C1895" s="1">
        <v>38718</v>
      </c>
      <c r="D1895" s="1">
        <v>2958465</v>
      </c>
    </row>
    <row r="1896" spans="1:4">
      <c r="A1896">
        <v>4437</v>
      </c>
      <c r="B1896" t="s">
        <v>6152</v>
      </c>
      <c r="C1896" s="1">
        <v>38718</v>
      </c>
      <c r="D1896" s="1">
        <v>2958465</v>
      </c>
    </row>
    <row r="1897" spans="1:4">
      <c r="A1897">
        <v>4440</v>
      </c>
      <c r="B1897" t="s">
        <v>6153</v>
      </c>
      <c r="C1897" s="1">
        <v>38718</v>
      </c>
      <c r="D1897" s="1">
        <v>2958465</v>
      </c>
    </row>
    <row r="1898" spans="1:4">
      <c r="A1898">
        <v>4461</v>
      </c>
      <c r="B1898" t="s">
        <v>191</v>
      </c>
      <c r="C1898" s="1">
        <v>38718</v>
      </c>
      <c r="D1898" s="1">
        <v>2958465</v>
      </c>
    </row>
    <row r="1899" spans="1:4">
      <c r="A1899">
        <v>4467</v>
      </c>
      <c r="B1899" t="s">
        <v>6154</v>
      </c>
      <c r="C1899" s="1">
        <v>38718</v>
      </c>
      <c r="D1899" s="1">
        <v>2958465</v>
      </c>
    </row>
    <row r="1900" spans="1:4">
      <c r="A1900">
        <v>4469</v>
      </c>
      <c r="B1900" t="s">
        <v>6155</v>
      </c>
      <c r="C1900" s="1">
        <v>38718</v>
      </c>
      <c r="D1900" s="1">
        <v>2958465</v>
      </c>
    </row>
    <row r="1901" spans="1:4">
      <c r="A1901">
        <v>4479</v>
      </c>
      <c r="B1901" t="s">
        <v>6156</v>
      </c>
      <c r="C1901" s="1">
        <v>38718</v>
      </c>
      <c r="D1901" s="1">
        <v>2958465</v>
      </c>
    </row>
    <row r="1902" spans="1:4">
      <c r="A1902">
        <v>4482</v>
      </c>
      <c r="B1902" t="s">
        <v>6157</v>
      </c>
      <c r="C1902" s="1">
        <v>38718</v>
      </c>
      <c r="D1902" s="1">
        <v>2958465</v>
      </c>
    </row>
    <row r="1903" spans="1:4">
      <c r="A1903">
        <v>4521</v>
      </c>
      <c r="B1903" t="s">
        <v>6158</v>
      </c>
      <c r="C1903" s="1">
        <v>38718</v>
      </c>
      <c r="D1903" s="1">
        <v>2958465</v>
      </c>
    </row>
    <row r="1904" spans="1:4">
      <c r="A1904">
        <v>4525</v>
      </c>
      <c r="B1904" t="s">
        <v>6159</v>
      </c>
      <c r="C1904" s="1">
        <v>38718</v>
      </c>
      <c r="D1904" s="1">
        <v>2958465</v>
      </c>
    </row>
    <row r="1905" spans="1:4">
      <c r="A1905">
        <v>4534</v>
      </c>
      <c r="B1905" t="s">
        <v>6160</v>
      </c>
      <c r="C1905" s="1">
        <v>38718</v>
      </c>
      <c r="D1905" s="1">
        <v>2958465</v>
      </c>
    </row>
    <row r="1906" spans="1:4">
      <c r="A1906">
        <v>4581</v>
      </c>
      <c r="B1906" t="s">
        <v>6161</v>
      </c>
      <c r="C1906" s="1">
        <v>38718</v>
      </c>
      <c r="D1906" s="1">
        <v>2958465</v>
      </c>
    </row>
    <row r="1907" spans="1:4">
      <c r="A1907">
        <v>4593</v>
      </c>
      <c r="B1907" t="s">
        <v>6162</v>
      </c>
      <c r="C1907" s="1">
        <v>38718</v>
      </c>
      <c r="D1907" s="1">
        <v>2958465</v>
      </c>
    </row>
    <row r="1908" spans="1:4">
      <c r="A1908">
        <v>4611</v>
      </c>
      <c r="B1908" t="s">
        <v>6163</v>
      </c>
      <c r="C1908" s="1">
        <v>38718</v>
      </c>
      <c r="D1908" s="1">
        <v>2958465</v>
      </c>
    </row>
    <row r="1909" spans="1:4">
      <c r="A1909">
        <v>4612</v>
      </c>
      <c r="B1909" t="s">
        <v>6164</v>
      </c>
      <c r="C1909" s="1">
        <v>38718</v>
      </c>
      <c r="D1909" s="1">
        <v>2958465</v>
      </c>
    </row>
    <row r="1910" spans="1:4">
      <c r="A1910">
        <v>4619</v>
      </c>
      <c r="B1910" t="s">
        <v>6165</v>
      </c>
      <c r="C1910" s="1">
        <v>38718</v>
      </c>
      <c r="D1910" s="1">
        <v>2958465</v>
      </c>
    </row>
    <row r="1911" spans="1:4">
      <c r="A1911">
        <v>4636</v>
      </c>
      <c r="B1911" t="s">
        <v>1163</v>
      </c>
      <c r="C1911" s="1">
        <v>38718</v>
      </c>
      <c r="D1911" s="1">
        <v>2958465</v>
      </c>
    </row>
    <row r="1912" spans="1:4">
      <c r="A1912">
        <v>4638</v>
      </c>
      <c r="B1912" t="s">
        <v>6166</v>
      </c>
      <c r="C1912" s="1">
        <v>38718</v>
      </c>
      <c r="D1912" s="1">
        <v>2958465</v>
      </c>
    </row>
    <row r="1913" spans="1:4">
      <c r="A1913">
        <v>4653</v>
      </c>
      <c r="B1913" t="s">
        <v>6167</v>
      </c>
      <c r="C1913" s="1">
        <v>38718</v>
      </c>
      <c r="D1913" s="1">
        <v>2958465</v>
      </c>
    </row>
    <row r="1914" spans="1:4">
      <c r="A1914">
        <v>4665</v>
      </c>
      <c r="B1914" t="s">
        <v>6168</v>
      </c>
      <c r="C1914" s="1">
        <v>38718</v>
      </c>
      <c r="D1914" s="1">
        <v>2958465</v>
      </c>
    </row>
    <row r="1915" spans="1:4">
      <c r="A1915">
        <v>4675</v>
      </c>
      <c r="B1915" t="s">
        <v>6169</v>
      </c>
      <c r="C1915" s="1">
        <v>38718</v>
      </c>
      <c r="D1915" s="1">
        <v>2958465</v>
      </c>
    </row>
    <row r="1916" spans="1:4">
      <c r="A1916">
        <v>4718</v>
      </c>
      <c r="B1916" t="s">
        <v>6170</v>
      </c>
      <c r="C1916" s="1">
        <v>38718</v>
      </c>
      <c r="D1916" s="1">
        <v>2958465</v>
      </c>
    </row>
    <row r="1917" spans="1:4">
      <c r="A1917">
        <v>4726</v>
      </c>
      <c r="B1917" t="s">
        <v>6171</v>
      </c>
      <c r="C1917" s="1">
        <v>38718</v>
      </c>
      <c r="D1917" s="1">
        <v>2958465</v>
      </c>
    </row>
    <row r="1918" spans="1:4">
      <c r="A1918">
        <v>4728</v>
      </c>
      <c r="B1918" t="s">
        <v>6172</v>
      </c>
      <c r="C1918" s="1">
        <v>38718</v>
      </c>
      <c r="D1918" s="1">
        <v>2958465</v>
      </c>
    </row>
    <row r="1919" spans="1:4">
      <c r="A1919">
        <v>4733</v>
      </c>
      <c r="B1919" t="s">
        <v>6173</v>
      </c>
      <c r="C1919" s="1">
        <v>38718</v>
      </c>
      <c r="D1919" s="1">
        <v>2958465</v>
      </c>
    </row>
    <row r="1920" spans="1:4">
      <c r="A1920">
        <v>4741</v>
      </c>
      <c r="B1920" t="s">
        <v>1164</v>
      </c>
      <c r="C1920" s="1">
        <v>38718</v>
      </c>
      <c r="D1920" s="1">
        <v>2958465</v>
      </c>
    </row>
    <row r="1921" spans="1:4">
      <c r="A1921">
        <v>4757</v>
      </c>
      <c r="B1921" t="s">
        <v>6174</v>
      </c>
      <c r="C1921" s="1">
        <v>38718</v>
      </c>
      <c r="D1921" s="1">
        <v>2958465</v>
      </c>
    </row>
    <row r="1922" spans="1:4">
      <c r="A1922">
        <v>4776</v>
      </c>
      <c r="B1922" t="s">
        <v>1165</v>
      </c>
      <c r="C1922" s="1">
        <v>38718</v>
      </c>
      <c r="D1922" s="1">
        <v>2958465</v>
      </c>
    </row>
    <row r="1923" spans="1:4">
      <c r="A1923">
        <v>4801</v>
      </c>
      <c r="B1923" t="s">
        <v>6175</v>
      </c>
      <c r="C1923" s="1">
        <v>38718</v>
      </c>
      <c r="D1923" s="1">
        <v>2958465</v>
      </c>
    </row>
    <row r="1924" spans="1:4">
      <c r="A1924">
        <v>4816</v>
      </c>
      <c r="B1924" t="s">
        <v>6176</v>
      </c>
      <c r="C1924" s="1">
        <v>38718</v>
      </c>
      <c r="D1924" s="1">
        <v>2958465</v>
      </c>
    </row>
    <row r="1925" spans="1:4">
      <c r="A1925">
        <v>4817</v>
      </c>
      <c r="B1925" t="s">
        <v>6177</v>
      </c>
      <c r="C1925" s="1">
        <v>38718</v>
      </c>
      <c r="D1925" s="1">
        <v>2958465</v>
      </c>
    </row>
    <row r="1926" spans="1:4">
      <c r="A1926">
        <v>4836</v>
      </c>
      <c r="B1926" t="s">
        <v>6178</v>
      </c>
      <c r="C1926" s="1">
        <v>38718</v>
      </c>
      <c r="D1926" s="1">
        <v>2958465</v>
      </c>
    </row>
    <row r="1927" spans="1:4">
      <c r="A1927">
        <v>4841</v>
      </c>
      <c r="B1927" t="s">
        <v>6179</v>
      </c>
      <c r="C1927" s="1">
        <v>38718</v>
      </c>
      <c r="D1927" s="1">
        <v>2958465</v>
      </c>
    </row>
    <row r="1928" spans="1:4">
      <c r="A1928">
        <v>4846</v>
      </c>
      <c r="B1928" t="s">
        <v>1166</v>
      </c>
      <c r="C1928" s="1">
        <v>38718</v>
      </c>
      <c r="D1928" s="1">
        <v>2958465</v>
      </c>
    </row>
    <row r="1929" spans="1:4">
      <c r="A1929">
        <v>4850</v>
      </c>
      <c r="B1929" t="s">
        <v>6180</v>
      </c>
      <c r="C1929" s="1">
        <v>38718</v>
      </c>
      <c r="D1929" s="1">
        <v>2958465</v>
      </c>
    </row>
    <row r="1930" spans="1:4">
      <c r="A1930">
        <v>4871</v>
      </c>
      <c r="B1930" t="s">
        <v>6181</v>
      </c>
      <c r="C1930" s="1">
        <v>38718</v>
      </c>
      <c r="D1930" s="1">
        <v>2958465</v>
      </c>
    </row>
    <row r="1931" spans="1:4">
      <c r="A1931">
        <v>4873</v>
      </c>
      <c r="B1931" t="s">
        <v>6182</v>
      </c>
      <c r="C1931" s="1">
        <v>38718</v>
      </c>
      <c r="D1931" s="1">
        <v>2958465</v>
      </c>
    </row>
    <row r="1932" spans="1:4">
      <c r="A1932">
        <v>4874</v>
      </c>
      <c r="B1932" t="s">
        <v>6183</v>
      </c>
      <c r="C1932" s="1">
        <v>38718</v>
      </c>
      <c r="D1932" s="1">
        <v>2958465</v>
      </c>
    </row>
    <row r="1933" spans="1:4">
      <c r="A1933">
        <v>4875</v>
      </c>
      <c r="B1933" t="s">
        <v>6184</v>
      </c>
      <c r="C1933" s="1">
        <v>38718</v>
      </c>
      <c r="D1933" s="1">
        <v>2958465</v>
      </c>
    </row>
    <row r="1934" spans="1:4">
      <c r="A1934">
        <v>4877</v>
      </c>
      <c r="B1934" t="s">
        <v>6185</v>
      </c>
      <c r="C1934" s="1">
        <v>38718</v>
      </c>
      <c r="D1934" s="1">
        <v>2958465</v>
      </c>
    </row>
    <row r="1935" spans="1:4">
      <c r="A1935">
        <v>4878</v>
      </c>
      <c r="B1935" t="s">
        <v>6186</v>
      </c>
      <c r="C1935" s="1">
        <v>38718</v>
      </c>
      <c r="D1935" s="1">
        <v>2958465</v>
      </c>
    </row>
    <row r="1936" spans="1:4">
      <c r="A1936">
        <v>4900</v>
      </c>
      <c r="B1936" t="s">
        <v>6187</v>
      </c>
      <c r="C1936" s="1">
        <v>38718</v>
      </c>
      <c r="D1936" s="1">
        <v>2958465</v>
      </c>
    </row>
    <row r="1937" spans="1:4">
      <c r="A1937">
        <v>4912</v>
      </c>
      <c r="B1937" t="s">
        <v>6188</v>
      </c>
      <c r="C1937" s="1">
        <v>38718</v>
      </c>
      <c r="D1937" s="1">
        <v>2958465</v>
      </c>
    </row>
    <row r="1938" spans="1:4">
      <c r="A1938">
        <v>4915</v>
      </c>
      <c r="B1938" t="s">
        <v>6189</v>
      </c>
      <c r="C1938" s="1">
        <v>38718</v>
      </c>
      <c r="D1938" s="1">
        <v>2958465</v>
      </c>
    </row>
    <row r="1939" spans="1:4">
      <c r="A1939">
        <v>4930</v>
      </c>
      <c r="B1939" t="s">
        <v>6190</v>
      </c>
      <c r="C1939" s="1">
        <v>38718</v>
      </c>
      <c r="D1939" s="1">
        <v>2958465</v>
      </c>
    </row>
    <row r="1940" spans="1:4">
      <c r="A1940">
        <v>4931</v>
      </c>
      <c r="B1940" t="s">
        <v>6191</v>
      </c>
      <c r="C1940" s="1">
        <v>38718</v>
      </c>
      <c r="D1940" s="1">
        <v>2958465</v>
      </c>
    </row>
    <row r="1941" spans="1:4">
      <c r="A1941">
        <v>4936</v>
      </c>
      <c r="B1941" t="s">
        <v>6192</v>
      </c>
      <c r="C1941" s="1">
        <v>38718</v>
      </c>
      <c r="D1941" s="1">
        <v>2958465</v>
      </c>
    </row>
    <row r="1942" spans="1:4">
      <c r="A1942">
        <v>4945</v>
      </c>
      <c r="B1942" t="s">
        <v>6193</v>
      </c>
      <c r="C1942" s="1">
        <v>38718</v>
      </c>
      <c r="D1942" s="1">
        <v>2958465</v>
      </c>
    </row>
    <row r="1943" spans="1:4">
      <c r="A1943">
        <v>4949</v>
      </c>
      <c r="B1943" t="s">
        <v>6194</v>
      </c>
      <c r="C1943" s="1">
        <v>38718</v>
      </c>
      <c r="D1943" s="1">
        <v>2958465</v>
      </c>
    </row>
    <row r="1944" spans="1:4">
      <c r="A1944">
        <v>4969</v>
      </c>
      <c r="B1944" t="s">
        <v>6195</v>
      </c>
      <c r="C1944" s="1">
        <v>38718</v>
      </c>
      <c r="D1944" s="1">
        <v>2958465</v>
      </c>
    </row>
    <row r="1945" spans="1:4">
      <c r="A1945">
        <v>4989</v>
      </c>
      <c r="B1945" t="s">
        <v>6196</v>
      </c>
      <c r="C1945" s="1">
        <v>38718</v>
      </c>
      <c r="D1945" s="1">
        <v>2958465</v>
      </c>
    </row>
    <row r="1946" spans="1:4">
      <c r="A1946">
        <v>4999</v>
      </c>
      <c r="B1946" t="s">
        <v>6197</v>
      </c>
      <c r="C1946" s="1">
        <v>38718</v>
      </c>
      <c r="D1946" s="1">
        <v>2958465</v>
      </c>
    </row>
    <row r="1947" spans="1:4">
      <c r="A1947">
        <v>5006</v>
      </c>
      <c r="B1947" t="s">
        <v>648</v>
      </c>
      <c r="C1947" s="1">
        <v>38718</v>
      </c>
      <c r="D1947" s="1">
        <v>2958465</v>
      </c>
    </row>
    <row r="1948" spans="1:4">
      <c r="A1948">
        <v>5011</v>
      </c>
      <c r="B1948" t="s">
        <v>6198</v>
      </c>
      <c r="C1948" s="1">
        <v>38718</v>
      </c>
      <c r="D1948" s="1">
        <v>2958465</v>
      </c>
    </row>
    <row r="1949" spans="1:4">
      <c r="A1949">
        <v>5021</v>
      </c>
      <c r="B1949" t="s">
        <v>6199</v>
      </c>
      <c r="C1949" s="1">
        <v>38718</v>
      </c>
      <c r="D1949" s="1">
        <v>2958465</v>
      </c>
    </row>
    <row r="1950" spans="1:4">
      <c r="A1950">
        <v>5026</v>
      </c>
      <c r="B1950" t="s">
        <v>6200</v>
      </c>
      <c r="C1950" s="1">
        <v>38718</v>
      </c>
      <c r="D1950" s="1">
        <v>2958465</v>
      </c>
    </row>
    <row r="1951" spans="1:4">
      <c r="A1951">
        <v>5031</v>
      </c>
      <c r="B1951" t="s">
        <v>6201</v>
      </c>
      <c r="C1951" s="1">
        <v>38718</v>
      </c>
      <c r="D1951" s="1">
        <v>2958465</v>
      </c>
    </row>
    <row r="1952" spans="1:4">
      <c r="A1952">
        <v>5032</v>
      </c>
      <c r="B1952" t="s">
        <v>6202</v>
      </c>
      <c r="C1952" s="1">
        <v>38718</v>
      </c>
      <c r="D1952" s="1">
        <v>2958465</v>
      </c>
    </row>
    <row r="1953" spans="1:4">
      <c r="A1953">
        <v>5040</v>
      </c>
      <c r="B1953" t="s">
        <v>6203</v>
      </c>
      <c r="C1953" s="1">
        <v>38718</v>
      </c>
      <c r="D1953" s="1">
        <v>2958465</v>
      </c>
    </row>
    <row r="1954" spans="1:4">
      <c r="A1954">
        <v>5044</v>
      </c>
      <c r="B1954" t="s">
        <v>6204</v>
      </c>
      <c r="C1954" s="1">
        <v>38718</v>
      </c>
      <c r="D1954" s="1">
        <v>2958465</v>
      </c>
    </row>
    <row r="1955" spans="1:4">
      <c r="A1955">
        <v>5046</v>
      </c>
      <c r="B1955" t="s">
        <v>6205</v>
      </c>
      <c r="C1955" s="1">
        <v>38718</v>
      </c>
      <c r="D1955" s="1">
        <v>2958465</v>
      </c>
    </row>
    <row r="1956" spans="1:4">
      <c r="A1956">
        <v>5048</v>
      </c>
      <c r="B1956" t="s">
        <v>6206</v>
      </c>
      <c r="C1956" s="1">
        <v>38718</v>
      </c>
      <c r="D1956" s="1">
        <v>2958465</v>
      </c>
    </row>
    <row r="1957" spans="1:4">
      <c r="A1957">
        <v>5074</v>
      </c>
      <c r="B1957" t="s">
        <v>6207</v>
      </c>
      <c r="C1957" s="1">
        <v>38718</v>
      </c>
      <c r="D1957" s="1">
        <v>2958465</v>
      </c>
    </row>
    <row r="1958" spans="1:4">
      <c r="A1958">
        <v>5077</v>
      </c>
      <c r="B1958" t="s">
        <v>6208</v>
      </c>
      <c r="C1958" s="1">
        <v>38718</v>
      </c>
      <c r="D1958" s="1">
        <v>2958465</v>
      </c>
    </row>
    <row r="1959" spans="1:4">
      <c r="A1959">
        <v>5086</v>
      </c>
      <c r="B1959" t="s">
        <v>6209</v>
      </c>
      <c r="C1959" s="1">
        <v>38718</v>
      </c>
      <c r="D1959" s="1">
        <v>2958465</v>
      </c>
    </row>
    <row r="1960" spans="1:4">
      <c r="A1960">
        <v>5099</v>
      </c>
      <c r="B1960" t="s">
        <v>6210</v>
      </c>
      <c r="C1960" s="1">
        <v>38718</v>
      </c>
      <c r="D1960" s="1">
        <v>2958465</v>
      </c>
    </row>
    <row r="1961" spans="1:4">
      <c r="A1961">
        <v>5111</v>
      </c>
      <c r="B1961" t="s">
        <v>6211</v>
      </c>
      <c r="C1961" s="1">
        <v>38718</v>
      </c>
      <c r="D1961" s="1">
        <v>2958465</v>
      </c>
    </row>
    <row r="1962" spans="1:4">
      <c r="A1962">
        <v>5150</v>
      </c>
      <c r="B1962" t="s">
        <v>6212</v>
      </c>
      <c r="C1962" s="1">
        <v>38718</v>
      </c>
      <c r="D1962" s="1">
        <v>2958465</v>
      </c>
    </row>
    <row r="1963" spans="1:4">
      <c r="A1963">
        <v>5156</v>
      </c>
      <c r="B1963" t="s">
        <v>6213</v>
      </c>
      <c r="C1963" s="1">
        <v>38718</v>
      </c>
      <c r="D1963" s="1">
        <v>2958465</v>
      </c>
    </row>
    <row r="1964" spans="1:4">
      <c r="A1964">
        <v>5163</v>
      </c>
      <c r="B1964" t="s">
        <v>6214</v>
      </c>
      <c r="C1964" s="1">
        <v>38718</v>
      </c>
      <c r="D1964" s="1">
        <v>2958465</v>
      </c>
    </row>
    <row r="1965" spans="1:4">
      <c r="A1965">
        <v>5177</v>
      </c>
      <c r="B1965" t="s">
        <v>1167</v>
      </c>
      <c r="C1965" s="1">
        <v>38718</v>
      </c>
      <c r="D1965" s="1">
        <v>2958465</v>
      </c>
    </row>
    <row r="1966" spans="1:4">
      <c r="A1966">
        <v>5188</v>
      </c>
      <c r="B1966" t="s">
        <v>6215</v>
      </c>
      <c r="C1966" s="1">
        <v>38718</v>
      </c>
      <c r="D1966" s="1">
        <v>2958465</v>
      </c>
    </row>
    <row r="1967" spans="1:4">
      <c r="A1967">
        <v>5192</v>
      </c>
      <c r="B1967" t="s">
        <v>6216</v>
      </c>
      <c r="C1967" s="1">
        <v>38718</v>
      </c>
      <c r="D1967" s="1">
        <v>2958465</v>
      </c>
    </row>
    <row r="1968" spans="1:4">
      <c r="A1968">
        <v>5198</v>
      </c>
      <c r="B1968" t="s">
        <v>6217</v>
      </c>
      <c r="C1968" s="1">
        <v>38718</v>
      </c>
      <c r="D1968" s="1">
        <v>2958465</v>
      </c>
    </row>
    <row r="1969" spans="1:4">
      <c r="A1969">
        <v>5200</v>
      </c>
      <c r="B1969" t="s">
        <v>6218</v>
      </c>
      <c r="C1969" s="1">
        <v>38718</v>
      </c>
      <c r="D1969" s="1">
        <v>2958465</v>
      </c>
    </row>
    <row r="1970" spans="1:4">
      <c r="A1970">
        <v>5206</v>
      </c>
      <c r="B1970" t="s">
        <v>6219</v>
      </c>
      <c r="C1970" s="1">
        <v>38718</v>
      </c>
      <c r="D1970" s="1">
        <v>2958465</v>
      </c>
    </row>
    <row r="1971" spans="1:4">
      <c r="A1971">
        <v>5211</v>
      </c>
      <c r="B1971" t="s">
        <v>6220</v>
      </c>
      <c r="C1971" s="1">
        <v>38718</v>
      </c>
      <c r="D1971" s="1">
        <v>2958465</v>
      </c>
    </row>
    <row r="1972" spans="1:4">
      <c r="A1972">
        <v>5221</v>
      </c>
      <c r="B1972" t="s">
        <v>6221</v>
      </c>
      <c r="C1972" s="1">
        <v>38718</v>
      </c>
      <c r="D1972" s="1">
        <v>2958465</v>
      </c>
    </row>
    <row r="1973" spans="1:4">
      <c r="A1973">
        <v>5240</v>
      </c>
      <c r="B1973" t="s">
        <v>6222</v>
      </c>
      <c r="C1973" s="1">
        <v>38718</v>
      </c>
      <c r="D1973" s="1">
        <v>2958465</v>
      </c>
    </row>
    <row r="1974" spans="1:4">
      <c r="A1974">
        <v>5246</v>
      </c>
      <c r="B1974" t="s">
        <v>6223</v>
      </c>
      <c r="C1974" s="1">
        <v>38718</v>
      </c>
      <c r="D1974" s="1">
        <v>2958465</v>
      </c>
    </row>
    <row r="1975" spans="1:4">
      <c r="A1975">
        <v>5255</v>
      </c>
      <c r="B1975" t="s">
        <v>6224</v>
      </c>
      <c r="C1975" s="1">
        <v>38718</v>
      </c>
      <c r="D1975" s="1">
        <v>2958465</v>
      </c>
    </row>
    <row r="1976" spans="1:4">
      <c r="A1976">
        <v>5263</v>
      </c>
      <c r="B1976" t="s">
        <v>6225</v>
      </c>
      <c r="C1976" s="1">
        <v>38718</v>
      </c>
      <c r="D1976" s="1">
        <v>2958465</v>
      </c>
    </row>
    <row r="1977" spans="1:4">
      <c r="A1977">
        <v>5264</v>
      </c>
      <c r="B1977" t="s">
        <v>6226</v>
      </c>
      <c r="C1977" s="1">
        <v>38718</v>
      </c>
      <c r="D1977" s="1">
        <v>2958465</v>
      </c>
    </row>
    <row r="1978" spans="1:4">
      <c r="A1978">
        <v>5267</v>
      </c>
      <c r="B1978" t="s">
        <v>6227</v>
      </c>
      <c r="C1978" s="1">
        <v>38718</v>
      </c>
      <c r="D1978" s="1">
        <v>2958465</v>
      </c>
    </row>
    <row r="1979" spans="1:4">
      <c r="A1979">
        <v>5269</v>
      </c>
      <c r="B1979" t="s">
        <v>6228</v>
      </c>
      <c r="C1979" s="1">
        <v>38718</v>
      </c>
      <c r="D1979" s="1">
        <v>2958465</v>
      </c>
    </row>
    <row r="1980" spans="1:4">
      <c r="A1980">
        <v>5274</v>
      </c>
      <c r="B1980" t="s">
        <v>6229</v>
      </c>
      <c r="C1980" s="1">
        <v>38718</v>
      </c>
      <c r="D1980" s="1">
        <v>2958465</v>
      </c>
    </row>
    <row r="1981" spans="1:4">
      <c r="A1981">
        <v>5283</v>
      </c>
      <c r="B1981" t="s">
        <v>917</v>
      </c>
      <c r="C1981" s="1">
        <v>38718</v>
      </c>
      <c r="D1981" s="1">
        <v>2958465</v>
      </c>
    </row>
    <row r="1982" spans="1:4">
      <c r="A1982">
        <v>5316</v>
      </c>
      <c r="B1982" t="s">
        <v>1168</v>
      </c>
      <c r="C1982" s="1">
        <v>38718</v>
      </c>
      <c r="D1982" s="1">
        <v>2958465</v>
      </c>
    </row>
    <row r="1983" spans="1:4">
      <c r="A1983">
        <v>5326</v>
      </c>
      <c r="B1983" t="s">
        <v>6230</v>
      </c>
      <c r="C1983" s="1">
        <v>38718</v>
      </c>
      <c r="D1983" s="1">
        <v>2958465</v>
      </c>
    </row>
    <row r="1984" spans="1:4">
      <c r="A1984">
        <v>5329</v>
      </c>
      <c r="B1984" t="s">
        <v>6231</v>
      </c>
      <c r="C1984" s="1">
        <v>38718</v>
      </c>
      <c r="D1984" s="1">
        <v>2958465</v>
      </c>
    </row>
    <row r="1985" spans="1:4">
      <c r="A1985">
        <v>5333</v>
      </c>
      <c r="B1985" t="s">
        <v>6232</v>
      </c>
      <c r="C1985" s="1">
        <v>38718</v>
      </c>
      <c r="D1985" s="1">
        <v>2958465</v>
      </c>
    </row>
    <row r="1986" spans="1:4">
      <c r="A1986">
        <v>5335</v>
      </c>
      <c r="B1986" t="s">
        <v>6233</v>
      </c>
      <c r="C1986" s="1">
        <v>38718</v>
      </c>
      <c r="D1986" s="1">
        <v>2958465</v>
      </c>
    </row>
    <row r="1987" spans="1:4">
      <c r="A1987">
        <v>5402</v>
      </c>
      <c r="B1987" t="s">
        <v>6234</v>
      </c>
      <c r="C1987" s="1">
        <v>38718</v>
      </c>
      <c r="D1987" s="1">
        <v>2958465</v>
      </c>
    </row>
    <row r="1988" spans="1:4">
      <c r="A1988">
        <v>5417</v>
      </c>
      <c r="B1988" t="s">
        <v>6235</v>
      </c>
      <c r="C1988" s="1">
        <v>38718</v>
      </c>
      <c r="D1988" s="1">
        <v>2958465</v>
      </c>
    </row>
    <row r="1989" spans="1:4">
      <c r="A1989">
        <v>5421</v>
      </c>
      <c r="B1989" t="s">
        <v>6236</v>
      </c>
      <c r="C1989" s="1">
        <v>38718</v>
      </c>
      <c r="D1989" s="1">
        <v>2958465</v>
      </c>
    </row>
    <row r="1990" spans="1:4">
      <c r="A1990">
        <v>5426</v>
      </c>
      <c r="B1990" t="s">
        <v>6237</v>
      </c>
      <c r="C1990" s="1">
        <v>38718</v>
      </c>
      <c r="D1990" s="1">
        <v>2958465</v>
      </c>
    </row>
    <row r="1991" spans="1:4">
      <c r="A1991">
        <v>5437</v>
      </c>
      <c r="B1991" t="s">
        <v>1169</v>
      </c>
      <c r="C1991" s="1">
        <v>38718</v>
      </c>
      <c r="D1991" s="1">
        <v>2958465</v>
      </c>
    </row>
    <row r="1992" spans="1:4">
      <c r="A1992">
        <v>5448</v>
      </c>
      <c r="B1992" t="s">
        <v>6238</v>
      </c>
      <c r="C1992" s="1">
        <v>38718</v>
      </c>
      <c r="D1992" s="1">
        <v>2958465</v>
      </c>
    </row>
    <row r="1993" spans="1:4">
      <c r="A1993">
        <v>5460</v>
      </c>
      <c r="B1993" t="s">
        <v>6239</v>
      </c>
      <c r="C1993" s="1">
        <v>38718</v>
      </c>
      <c r="D1993" s="1">
        <v>2958465</v>
      </c>
    </row>
    <row r="1994" spans="1:4">
      <c r="A1994">
        <v>5463</v>
      </c>
      <c r="B1994" t="s">
        <v>6240</v>
      </c>
      <c r="C1994" s="1">
        <v>38718</v>
      </c>
      <c r="D1994" s="1">
        <v>2958465</v>
      </c>
    </row>
    <row r="1995" spans="1:4">
      <c r="A1995">
        <v>5470</v>
      </c>
      <c r="B1995" t="s">
        <v>6241</v>
      </c>
      <c r="C1995" s="1">
        <v>38718</v>
      </c>
      <c r="D1995" s="1">
        <v>2958465</v>
      </c>
    </row>
    <row r="1996" spans="1:4">
      <c r="A1996">
        <v>5492</v>
      </c>
      <c r="B1996" t="s">
        <v>6242</v>
      </c>
      <c r="C1996" s="1">
        <v>38718</v>
      </c>
      <c r="D1996" s="1">
        <v>2958465</v>
      </c>
    </row>
    <row r="1997" spans="1:4">
      <c r="A1997">
        <v>5494</v>
      </c>
      <c r="B1997" t="s">
        <v>6243</v>
      </c>
      <c r="C1997" s="1">
        <v>38718</v>
      </c>
      <c r="D1997" s="1">
        <v>2958465</v>
      </c>
    </row>
    <row r="1998" spans="1:4">
      <c r="A1998">
        <v>5499</v>
      </c>
      <c r="B1998" t="s">
        <v>6244</v>
      </c>
      <c r="C1998" s="1">
        <v>38718</v>
      </c>
      <c r="D1998" s="1">
        <v>2958465</v>
      </c>
    </row>
    <row r="1999" spans="1:4">
      <c r="A1999">
        <v>5511</v>
      </c>
      <c r="B1999" t="s">
        <v>6245</v>
      </c>
      <c r="C1999" s="1">
        <v>38718</v>
      </c>
      <c r="D1999" s="1">
        <v>2958465</v>
      </c>
    </row>
    <row r="2000" spans="1:4">
      <c r="A2000">
        <v>5521</v>
      </c>
      <c r="B2000" t="s">
        <v>1170</v>
      </c>
      <c r="C2000" s="1">
        <v>38718</v>
      </c>
      <c r="D2000" s="1">
        <v>2958465</v>
      </c>
    </row>
    <row r="2001" spans="1:4">
      <c r="A2001">
        <v>5524</v>
      </c>
      <c r="B2001" t="s">
        <v>6246</v>
      </c>
      <c r="C2001" s="1">
        <v>38718</v>
      </c>
      <c r="D2001" s="1">
        <v>2958465</v>
      </c>
    </row>
    <row r="2002" spans="1:4">
      <c r="A2002">
        <v>5535</v>
      </c>
      <c r="B2002" t="s">
        <v>6247</v>
      </c>
      <c r="C2002" s="1">
        <v>38718</v>
      </c>
      <c r="D2002" s="1">
        <v>2958465</v>
      </c>
    </row>
    <row r="2003" spans="1:4">
      <c r="A2003">
        <v>5564</v>
      </c>
      <c r="B2003" t="s">
        <v>6248</v>
      </c>
      <c r="C2003" s="1">
        <v>38718</v>
      </c>
      <c r="D2003" s="1">
        <v>2958465</v>
      </c>
    </row>
    <row r="2004" spans="1:4">
      <c r="A2004">
        <v>5570</v>
      </c>
      <c r="B2004" t="s">
        <v>6249</v>
      </c>
      <c r="C2004" s="1">
        <v>38718</v>
      </c>
      <c r="D2004" s="1">
        <v>2958465</v>
      </c>
    </row>
    <row r="2005" spans="1:4">
      <c r="A2005">
        <v>5582</v>
      </c>
      <c r="B2005" t="s">
        <v>333</v>
      </c>
      <c r="C2005" s="1">
        <v>38718</v>
      </c>
      <c r="D2005" s="1">
        <v>2958465</v>
      </c>
    </row>
    <row r="2006" spans="1:4">
      <c r="A2006">
        <v>5592</v>
      </c>
      <c r="B2006" t="s">
        <v>1171</v>
      </c>
      <c r="C2006" s="1">
        <v>38718</v>
      </c>
      <c r="D2006" s="1">
        <v>2958465</v>
      </c>
    </row>
    <row r="2007" spans="1:4">
      <c r="A2007">
        <v>5594</v>
      </c>
      <c r="B2007" t="s">
        <v>6250</v>
      </c>
      <c r="C2007" s="1">
        <v>38718</v>
      </c>
      <c r="D2007" s="1">
        <v>2958465</v>
      </c>
    </row>
    <row r="2008" spans="1:4">
      <c r="A2008">
        <v>5596</v>
      </c>
      <c r="B2008" t="s">
        <v>6251</v>
      </c>
      <c r="C2008" s="1">
        <v>38718</v>
      </c>
      <c r="D2008" s="1">
        <v>2958465</v>
      </c>
    </row>
    <row r="2009" spans="1:4">
      <c r="A2009">
        <v>5599</v>
      </c>
      <c r="B2009" t="s">
        <v>6252</v>
      </c>
      <c r="C2009" s="1">
        <v>38718</v>
      </c>
      <c r="D2009" s="1">
        <v>2958465</v>
      </c>
    </row>
    <row r="2010" spans="1:4">
      <c r="A2010">
        <v>5610</v>
      </c>
      <c r="B2010" t="s">
        <v>6253</v>
      </c>
      <c r="C2010" s="1">
        <v>38718</v>
      </c>
      <c r="D2010" s="1">
        <v>2958465</v>
      </c>
    </row>
    <row r="2011" spans="1:4">
      <c r="A2011">
        <v>5613</v>
      </c>
      <c r="B2011" t="s">
        <v>6254</v>
      </c>
      <c r="C2011" s="1">
        <v>38718</v>
      </c>
      <c r="D2011" s="1">
        <v>2958465</v>
      </c>
    </row>
    <row r="2012" spans="1:4">
      <c r="A2012">
        <v>5616</v>
      </c>
      <c r="B2012" t="s">
        <v>6255</v>
      </c>
      <c r="C2012" s="1">
        <v>38718</v>
      </c>
      <c r="D2012" s="1">
        <v>2958465</v>
      </c>
    </row>
    <row r="2013" spans="1:4">
      <c r="A2013">
        <v>5623</v>
      </c>
      <c r="B2013" t="s">
        <v>6256</v>
      </c>
      <c r="C2013" s="1">
        <v>38718</v>
      </c>
      <c r="D2013" s="1">
        <v>2958465</v>
      </c>
    </row>
    <row r="2014" spans="1:4">
      <c r="A2014">
        <v>5641</v>
      </c>
      <c r="B2014" t="s">
        <v>6257</v>
      </c>
      <c r="C2014" s="1">
        <v>38718</v>
      </c>
      <c r="D2014" s="1">
        <v>2958465</v>
      </c>
    </row>
    <row r="2015" spans="1:4">
      <c r="A2015">
        <v>5642</v>
      </c>
      <c r="B2015" t="s">
        <v>6258</v>
      </c>
      <c r="C2015" s="1">
        <v>38718</v>
      </c>
      <c r="D2015" s="1">
        <v>2958465</v>
      </c>
    </row>
    <row r="2016" spans="1:4">
      <c r="A2016">
        <v>5644</v>
      </c>
      <c r="B2016" t="s">
        <v>6259</v>
      </c>
      <c r="C2016" s="1">
        <v>38718</v>
      </c>
      <c r="D2016" s="1">
        <v>2958465</v>
      </c>
    </row>
    <row r="2017" spans="1:4">
      <c r="A2017">
        <v>5659</v>
      </c>
      <c r="B2017" t="s">
        <v>6260</v>
      </c>
      <c r="C2017" s="1">
        <v>38718</v>
      </c>
      <c r="D2017" s="1">
        <v>2958465</v>
      </c>
    </row>
    <row r="2018" spans="1:4">
      <c r="A2018">
        <v>5691</v>
      </c>
      <c r="B2018" t="s">
        <v>1172</v>
      </c>
      <c r="C2018" s="1">
        <v>38718</v>
      </c>
      <c r="D2018" s="1">
        <v>2958465</v>
      </c>
    </row>
    <row r="2019" spans="1:4">
      <c r="A2019">
        <v>5698</v>
      </c>
      <c r="B2019" t="s">
        <v>1173</v>
      </c>
      <c r="C2019" s="1">
        <v>38718</v>
      </c>
      <c r="D2019" s="1">
        <v>2958465</v>
      </c>
    </row>
    <row r="2020" spans="1:4">
      <c r="A2020">
        <v>5701</v>
      </c>
      <c r="B2020" t="s">
        <v>6261</v>
      </c>
      <c r="C2020" s="1">
        <v>38718</v>
      </c>
      <c r="D2020" s="1">
        <v>2958465</v>
      </c>
    </row>
    <row r="2021" spans="1:4">
      <c r="A2021">
        <v>5716</v>
      </c>
      <c r="B2021" t="s">
        <v>6262</v>
      </c>
      <c r="C2021" s="1">
        <v>38718</v>
      </c>
      <c r="D2021" s="1">
        <v>2958465</v>
      </c>
    </row>
    <row r="2022" spans="1:4">
      <c r="A2022">
        <v>5725</v>
      </c>
      <c r="B2022" t="s">
        <v>6263</v>
      </c>
      <c r="C2022" s="1">
        <v>38718</v>
      </c>
      <c r="D2022" s="1">
        <v>2958465</v>
      </c>
    </row>
    <row r="2023" spans="1:4">
      <c r="A2023">
        <v>5768</v>
      </c>
      <c r="B2023" t="s">
        <v>6264</v>
      </c>
      <c r="C2023" s="1">
        <v>38718</v>
      </c>
      <c r="D2023" s="1">
        <v>2958465</v>
      </c>
    </row>
    <row r="2024" spans="1:4">
      <c r="A2024">
        <v>5781</v>
      </c>
      <c r="B2024" t="s">
        <v>6265</v>
      </c>
      <c r="C2024" s="1">
        <v>38718</v>
      </c>
      <c r="D2024" s="1">
        <v>2958465</v>
      </c>
    </row>
    <row r="2025" spans="1:4">
      <c r="A2025">
        <v>5783</v>
      </c>
      <c r="B2025" t="s">
        <v>6266</v>
      </c>
      <c r="C2025" s="1">
        <v>38718</v>
      </c>
      <c r="D2025" s="1">
        <v>2958465</v>
      </c>
    </row>
    <row r="2026" spans="1:4">
      <c r="A2026">
        <v>5787</v>
      </c>
      <c r="B2026" t="s">
        <v>6267</v>
      </c>
      <c r="C2026" s="1">
        <v>38718</v>
      </c>
      <c r="D2026" s="1">
        <v>2958465</v>
      </c>
    </row>
    <row r="2027" spans="1:4">
      <c r="A2027">
        <v>5798</v>
      </c>
      <c r="B2027" t="s">
        <v>6268</v>
      </c>
      <c r="C2027" s="1">
        <v>38718</v>
      </c>
      <c r="D2027" s="1">
        <v>2958465</v>
      </c>
    </row>
    <row r="2028" spans="1:4">
      <c r="A2028">
        <v>5809</v>
      </c>
      <c r="B2028" t="s">
        <v>6269</v>
      </c>
      <c r="C2028" s="1">
        <v>38718</v>
      </c>
      <c r="D2028" s="1">
        <v>2958465</v>
      </c>
    </row>
    <row r="2029" spans="1:4">
      <c r="A2029">
        <v>5818</v>
      </c>
      <c r="B2029" t="s">
        <v>6270</v>
      </c>
      <c r="C2029" s="1">
        <v>38718</v>
      </c>
      <c r="D2029" s="1">
        <v>2958465</v>
      </c>
    </row>
    <row r="2030" spans="1:4">
      <c r="A2030">
        <v>5823</v>
      </c>
      <c r="B2030" t="s">
        <v>6271</v>
      </c>
      <c r="C2030" s="1">
        <v>38718</v>
      </c>
      <c r="D2030" s="1">
        <v>2958465</v>
      </c>
    </row>
    <row r="2031" spans="1:4">
      <c r="A2031">
        <v>5825</v>
      </c>
      <c r="B2031" t="s">
        <v>6272</v>
      </c>
      <c r="C2031" s="1">
        <v>38718</v>
      </c>
      <c r="D2031" s="1">
        <v>2958465</v>
      </c>
    </row>
    <row r="2032" spans="1:4">
      <c r="A2032">
        <v>5826</v>
      </c>
      <c r="B2032" t="s">
        <v>1174</v>
      </c>
      <c r="C2032" s="1">
        <v>38718</v>
      </c>
      <c r="D2032" s="1">
        <v>2958465</v>
      </c>
    </row>
    <row r="2033" spans="1:4">
      <c r="A2033">
        <v>5828</v>
      </c>
      <c r="B2033" t="s">
        <v>6273</v>
      </c>
      <c r="C2033" s="1">
        <v>38718</v>
      </c>
      <c r="D2033" s="1">
        <v>2958465</v>
      </c>
    </row>
    <row r="2034" spans="1:4">
      <c r="A2034">
        <v>5850</v>
      </c>
      <c r="B2034" t="s">
        <v>6274</v>
      </c>
      <c r="C2034" s="1">
        <v>38718</v>
      </c>
      <c r="D2034" s="1">
        <v>2958465</v>
      </c>
    </row>
    <row r="2035" spans="1:4">
      <c r="A2035">
        <v>5857</v>
      </c>
      <c r="B2035" t="s">
        <v>6275</v>
      </c>
      <c r="C2035" s="1">
        <v>38718</v>
      </c>
      <c r="D2035" s="1">
        <v>2958465</v>
      </c>
    </row>
    <row r="2036" spans="1:4">
      <c r="A2036">
        <v>5873</v>
      </c>
      <c r="B2036" t="s">
        <v>6276</v>
      </c>
      <c r="C2036" s="1">
        <v>38718</v>
      </c>
      <c r="D2036" s="1">
        <v>2958465</v>
      </c>
    </row>
    <row r="2037" spans="1:4">
      <c r="A2037">
        <v>5877</v>
      </c>
      <c r="B2037" t="s">
        <v>6277</v>
      </c>
      <c r="C2037" s="1">
        <v>38718</v>
      </c>
      <c r="D2037" s="1">
        <v>2958465</v>
      </c>
    </row>
    <row r="2038" spans="1:4">
      <c r="A2038">
        <v>5878</v>
      </c>
      <c r="B2038" t="s">
        <v>6278</v>
      </c>
      <c r="C2038" s="1">
        <v>38718</v>
      </c>
      <c r="D2038" s="1">
        <v>2958465</v>
      </c>
    </row>
    <row r="2039" spans="1:4">
      <c r="A2039">
        <v>5910</v>
      </c>
      <c r="B2039" t="s">
        <v>6279</v>
      </c>
      <c r="C2039" s="1">
        <v>38718</v>
      </c>
      <c r="D2039" s="1">
        <v>2958465</v>
      </c>
    </row>
    <row r="2040" spans="1:4">
      <c r="A2040">
        <v>5918</v>
      </c>
      <c r="B2040" t="s">
        <v>6280</v>
      </c>
      <c r="C2040" s="1">
        <v>38718</v>
      </c>
      <c r="D2040" s="1">
        <v>2958465</v>
      </c>
    </row>
    <row r="2041" spans="1:4">
      <c r="A2041">
        <v>5920</v>
      </c>
      <c r="B2041" t="s">
        <v>6281</v>
      </c>
      <c r="C2041" s="1">
        <v>38718</v>
      </c>
      <c r="D2041" s="1">
        <v>2958465</v>
      </c>
    </row>
    <row r="2042" spans="1:4">
      <c r="A2042">
        <v>5942</v>
      </c>
      <c r="B2042" t="s">
        <v>6282</v>
      </c>
      <c r="C2042" s="1">
        <v>38718</v>
      </c>
      <c r="D2042" s="1">
        <v>2958465</v>
      </c>
    </row>
    <row r="2043" spans="1:4">
      <c r="A2043">
        <v>5962</v>
      </c>
      <c r="B2043" t="s">
        <v>6283</v>
      </c>
      <c r="C2043" s="1">
        <v>38718</v>
      </c>
      <c r="D2043" s="1">
        <v>2958465</v>
      </c>
    </row>
    <row r="2044" spans="1:4">
      <c r="A2044">
        <v>5967</v>
      </c>
      <c r="B2044" t="s">
        <v>6284</v>
      </c>
      <c r="C2044" s="1">
        <v>38718</v>
      </c>
      <c r="D2044" s="1">
        <v>2958465</v>
      </c>
    </row>
    <row r="2045" spans="1:4">
      <c r="A2045">
        <v>5979</v>
      </c>
      <c r="B2045" t="s">
        <v>6285</v>
      </c>
      <c r="C2045" s="1">
        <v>38718</v>
      </c>
      <c r="D2045" s="1">
        <v>2958465</v>
      </c>
    </row>
    <row r="2046" spans="1:4">
      <c r="A2046">
        <v>5985</v>
      </c>
      <c r="B2046" t="s">
        <v>6286</v>
      </c>
      <c r="C2046" s="1">
        <v>38718</v>
      </c>
      <c r="D2046" s="1">
        <v>2958465</v>
      </c>
    </row>
    <row r="2047" spans="1:4">
      <c r="A2047">
        <v>5994</v>
      </c>
      <c r="B2047" t="s">
        <v>6287</v>
      </c>
      <c r="C2047" s="1">
        <v>38718</v>
      </c>
      <c r="D2047" s="1">
        <v>2958465</v>
      </c>
    </row>
    <row r="2048" spans="1:4">
      <c r="A2048">
        <v>6000</v>
      </c>
      <c r="B2048" t="s">
        <v>6288</v>
      </c>
      <c r="C2048" s="1">
        <v>38718</v>
      </c>
      <c r="D2048" s="1">
        <v>2958465</v>
      </c>
    </row>
    <row r="2049" spans="1:4">
      <c r="A2049">
        <v>6002</v>
      </c>
      <c r="B2049" t="s">
        <v>6289</v>
      </c>
      <c r="C2049" s="1">
        <v>38718</v>
      </c>
      <c r="D2049" s="1">
        <v>2958465</v>
      </c>
    </row>
    <row r="2050" spans="1:4">
      <c r="A2050">
        <v>6008</v>
      </c>
      <c r="B2050" t="s">
        <v>6290</v>
      </c>
      <c r="C2050" s="1">
        <v>38718</v>
      </c>
      <c r="D2050" s="1">
        <v>2958465</v>
      </c>
    </row>
    <row r="2051" spans="1:4">
      <c r="A2051">
        <v>6022</v>
      </c>
      <c r="B2051" t="s">
        <v>6291</v>
      </c>
      <c r="C2051" s="1">
        <v>38718</v>
      </c>
      <c r="D2051" s="1">
        <v>2958465</v>
      </c>
    </row>
    <row r="2052" spans="1:4">
      <c r="A2052">
        <v>6054</v>
      </c>
      <c r="B2052" t="s">
        <v>6292</v>
      </c>
      <c r="C2052" s="1">
        <v>38718</v>
      </c>
      <c r="D2052" s="1">
        <v>2958465</v>
      </c>
    </row>
    <row r="2053" spans="1:4">
      <c r="A2053">
        <v>6071</v>
      </c>
      <c r="B2053" t="s">
        <v>1175</v>
      </c>
      <c r="C2053" s="1">
        <v>38718</v>
      </c>
      <c r="D2053" s="1">
        <v>2958465</v>
      </c>
    </row>
    <row r="2054" spans="1:4">
      <c r="A2054">
        <v>6087</v>
      </c>
      <c r="B2054" t="s">
        <v>6293</v>
      </c>
      <c r="C2054" s="1">
        <v>38718</v>
      </c>
      <c r="D2054" s="1">
        <v>2958465</v>
      </c>
    </row>
    <row r="2055" spans="1:4">
      <c r="A2055">
        <v>6094</v>
      </c>
      <c r="B2055" t="s">
        <v>1176</v>
      </c>
      <c r="C2055" s="1">
        <v>38718</v>
      </c>
      <c r="D2055" s="1">
        <v>2958465</v>
      </c>
    </row>
    <row r="2056" spans="1:4">
      <c r="A2056">
        <v>6105</v>
      </c>
      <c r="B2056" t="s">
        <v>6294</v>
      </c>
      <c r="C2056" s="1">
        <v>38718</v>
      </c>
      <c r="D2056" s="1">
        <v>2958465</v>
      </c>
    </row>
    <row r="2057" spans="1:4">
      <c r="A2057">
        <v>6107</v>
      </c>
      <c r="B2057" t="s">
        <v>6295</v>
      </c>
      <c r="C2057" s="1">
        <v>38718</v>
      </c>
      <c r="D2057" s="1">
        <v>2958465</v>
      </c>
    </row>
    <row r="2058" spans="1:4">
      <c r="A2058">
        <v>6138</v>
      </c>
      <c r="B2058" t="s">
        <v>6296</v>
      </c>
      <c r="C2058" s="1">
        <v>38718</v>
      </c>
      <c r="D2058" s="1">
        <v>2958465</v>
      </c>
    </row>
    <row r="2059" spans="1:4">
      <c r="A2059">
        <v>6154</v>
      </c>
      <c r="B2059" t="s">
        <v>6297</v>
      </c>
      <c r="C2059" s="1">
        <v>38718</v>
      </c>
      <c r="D2059" s="1">
        <v>2958465</v>
      </c>
    </row>
    <row r="2060" spans="1:4">
      <c r="A2060">
        <v>6162</v>
      </c>
      <c r="B2060" t="s">
        <v>6298</v>
      </c>
      <c r="C2060" s="1">
        <v>38718</v>
      </c>
      <c r="D2060" s="1">
        <v>2958465</v>
      </c>
    </row>
    <row r="2061" spans="1:4">
      <c r="A2061">
        <v>6171</v>
      </c>
      <c r="B2061" t="s">
        <v>6299</v>
      </c>
      <c r="C2061" s="1">
        <v>38718</v>
      </c>
      <c r="D2061" s="1">
        <v>2958465</v>
      </c>
    </row>
    <row r="2062" spans="1:4">
      <c r="A2062">
        <v>6174</v>
      </c>
      <c r="B2062" t="s">
        <v>6300</v>
      </c>
      <c r="C2062" s="1">
        <v>38718</v>
      </c>
      <c r="D2062" s="1">
        <v>2958465</v>
      </c>
    </row>
    <row r="2063" spans="1:4">
      <c r="A2063">
        <v>6204</v>
      </c>
      <c r="B2063" t="s">
        <v>6301</v>
      </c>
      <c r="C2063" s="1">
        <v>38718</v>
      </c>
      <c r="D2063" s="1">
        <v>2958465</v>
      </c>
    </row>
    <row r="2064" spans="1:4">
      <c r="A2064">
        <v>6239</v>
      </c>
      <c r="B2064" t="s">
        <v>6302</v>
      </c>
      <c r="C2064" s="1">
        <v>38718</v>
      </c>
      <c r="D2064" s="1">
        <v>2958465</v>
      </c>
    </row>
    <row r="2065" spans="1:4">
      <c r="A2065">
        <v>6247</v>
      </c>
      <c r="B2065" t="s">
        <v>6303</v>
      </c>
      <c r="C2065" s="1">
        <v>38718</v>
      </c>
      <c r="D2065" s="1">
        <v>2958465</v>
      </c>
    </row>
    <row r="2066" spans="1:4">
      <c r="A2066">
        <v>6272</v>
      </c>
      <c r="B2066" t="s">
        <v>6304</v>
      </c>
      <c r="C2066" s="1">
        <v>38718</v>
      </c>
      <c r="D2066" s="1">
        <v>2958465</v>
      </c>
    </row>
    <row r="2067" spans="1:4">
      <c r="A2067">
        <v>6274</v>
      </c>
      <c r="B2067" t="s">
        <v>6305</v>
      </c>
      <c r="C2067" s="1">
        <v>38718</v>
      </c>
      <c r="D2067" s="1">
        <v>2958465</v>
      </c>
    </row>
    <row r="2068" spans="1:4">
      <c r="A2068">
        <v>6299</v>
      </c>
      <c r="B2068" t="s">
        <v>6306</v>
      </c>
      <c r="C2068" s="1">
        <v>38718</v>
      </c>
      <c r="D2068" s="1">
        <v>2958465</v>
      </c>
    </row>
    <row r="2069" spans="1:4">
      <c r="A2069">
        <v>6310</v>
      </c>
      <c r="B2069" t="s">
        <v>6307</v>
      </c>
      <c r="C2069" s="1">
        <v>38718</v>
      </c>
      <c r="D2069" s="1">
        <v>2958465</v>
      </c>
    </row>
    <row r="2070" spans="1:4">
      <c r="A2070">
        <v>6318</v>
      </c>
      <c r="B2070" t="s">
        <v>6308</v>
      </c>
      <c r="C2070" s="1">
        <v>38718</v>
      </c>
      <c r="D2070" s="1">
        <v>2958465</v>
      </c>
    </row>
    <row r="2071" spans="1:4">
      <c r="A2071">
        <v>6319</v>
      </c>
      <c r="B2071" t="s">
        <v>6309</v>
      </c>
      <c r="C2071" s="1">
        <v>38718</v>
      </c>
      <c r="D2071" s="1">
        <v>2958465</v>
      </c>
    </row>
    <row r="2072" spans="1:4">
      <c r="A2072">
        <v>6323</v>
      </c>
      <c r="B2072" t="s">
        <v>6310</v>
      </c>
      <c r="C2072" s="1">
        <v>38718</v>
      </c>
      <c r="D2072" s="1">
        <v>2958465</v>
      </c>
    </row>
    <row r="2073" spans="1:4">
      <c r="A2073">
        <v>6338</v>
      </c>
      <c r="B2073" t="s">
        <v>6311</v>
      </c>
      <c r="C2073" s="1">
        <v>38718</v>
      </c>
      <c r="D2073" s="1">
        <v>2958465</v>
      </c>
    </row>
    <row r="2074" spans="1:4">
      <c r="A2074">
        <v>6343</v>
      </c>
      <c r="B2074" t="s">
        <v>6312</v>
      </c>
      <c r="C2074" s="1">
        <v>38718</v>
      </c>
      <c r="D2074" s="1">
        <v>2958465</v>
      </c>
    </row>
    <row r="2075" spans="1:4">
      <c r="A2075">
        <v>6344</v>
      </c>
      <c r="B2075" t="s">
        <v>6313</v>
      </c>
      <c r="C2075" s="1">
        <v>38718</v>
      </c>
      <c r="D2075" s="1">
        <v>2958465</v>
      </c>
    </row>
    <row r="2076" spans="1:4">
      <c r="A2076">
        <v>6362</v>
      </c>
      <c r="B2076" t="s">
        <v>6314</v>
      </c>
      <c r="C2076" s="1">
        <v>38718</v>
      </c>
      <c r="D2076" s="1">
        <v>2958465</v>
      </c>
    </row>
    <row r="2077" spans="1:4">
      <c r="A2077">
        <v>6367</v>
      </c>
      <c r="B2077" t="s">
        <v>6315</v>
      </c>
      <c r="C2077" s="1">
        <v>38718</v>
      </c>
      <c r="D2077" s="1">
        <v>2958465</v>
      </c>
    </row>
    <row r="2078" spans="1:4">
      <c r="A2078">
        <v>6385</v>
      </c>
      <c r="B2078" t="s">
        <v>1177</v>
      </c>
      <c r="C2078" s="1">
        <v>38718</v>
      </c>
      <c r="D2078" s="1">
        <v>2958465</v>
      </c>
    </row>
    <row r="2079" spans="1:4">
      <c r="A2079">
        <v>6386</v>
      </c>
      <c r="B2079" t="s">
        <v>6316</v>
      </c>
      <c r="C2079" s="1">
        <v>38718</v>
      </c>
      <c r="D2079" s="1">
        <v>2958465</v>
      </c>
    </row>
    <row r="2080" spans="1:4">
      <c r="A2080">
        <v>6394</v>
      </c>
      <c r="B2080" t="s">
        <v>1178</v>
      </c>
      <c r="C2080" s="1">
        <v>38718</v>
      </c>
      <c r="D2080" s="1">
        <v>2958465</v>
      </c>
    </row>
    <row r="2081" spans="1:4">
      <c r="A2081">
        <v>6407</v>
      </c>
      <c r="B2081" t="s">
        <v>1179</v>
      </c>
      <c r="C2081" s="1">
        <v>38718</v>
      </c>
      <c r="D2081" s="1">
        <v>2958465</v>
      </c>
    </row>
    <row r="2082" spans="1:4">
      <c r="A2082">
        <v>6414</v>
      </c>
      <c r="B2082" t="s">
        <v>6317</v>
      </c>
      <c r="C2082" s="1">
        <v>38718</v>
      </c>
      <c r="D2082" s="1">
        <v>2958465</v>
      </c>
    </row>
    <row r="2083" spans="1:4">
      <c r="A2083">
        <v>6415</v>
      </c>
      <c r="B2083" t="s">
        <v>6318</v>
      </c>
      <c r="C2083" s="1">
        <v>38718</v>
      </c>
      <c r="D2083" s="1">
        <v>2958465</v>
      </c>
    </row>
    <row r="2084" spans="1:4">
      <c r="A2084">
        <v>6422</v>
      </c>
      <c r="B2084" t="s">
        <v>6319</v>
      </c>
      <c r="C2084" s="1">
        <v>38718</v>
      </c>
      <c r="D2084" s="1">
        <v>2958465</v>
      </c>
    </row>
    <row r="2085" spans="1:4">
      <c r="A2085">
        <v>6436</v>
      </c>
      <c r="B2085" t="s">
        <v>6320</v>
      </c>
      <c r="C2085" s="1">
        <v>38718</v>
      </c>
      <c r="D2085" s="1">
        <v>2958465</v>
      </c>
    </row>
    <row r="2086" spans="1:4">
      <c r="A2086">
        <v>6473</v>
      </c>
      <c r="B2086" t="s">
        <v>6321</v>
      </c>
      <c r="C2086" s="1">
        <v>38718</v>
      </c>
      <c r="D2086" s="1">
        <v>2958465</v>
      </c>
    </row>
    <row r="2087" spans="1:4">
      <c r="A2087">
        <v>6479</v>
      </c>
      <c r="B2087" t="s">
        <v>6322</v>
      </c>
      <c r="C2087" s="1">
        <v>38718</v>
      </c>
      <c r="D2087" s="1">
        <v>2958465</v>
      </c>
    </row>
    <row r="2088" spans="1:4">
      <c r="A2088">
        <v>6482</v>
      </c>
      <c r="B2088" t="s">
        <v>6323</v>
      </c>
      <c r="C2088" s="1">
        <v>38718</v>
      </c>
      <c r="D2088" s="1">
        <v>2958465</v>
      </c>
    </row>
    <row r="2089" spans="1:4">
      <c r="A2089">
        <v>6494</v>
      </c>
      <c r="B2089" t="s">
        <v>6324</v>
      </c>
      <c r="C2089" s="1">
        <v>38718</v>
      </c>
      <c r="D2089" s="1">
        <v>2958465</v>
      </c>
    </row>
    <row r="2090" spans="1:4">
      <c r="A2090">
        <v>6501</v>
      </c>
      <c r="B2090" t="s">
        <v>6325</v>
      </c>
      <c r="C2090" s="1">
        <v>38718</v>
      </c>
      <c r="D2090" s="1">
        <v>2958465</v>
      </c>
    </row>
    <row r="2091" spans="1:4">
      <c r="A2091">
        <v>6517</v>
      </c>
      <c r="B2091" t="s">
        <v>6326</v>
      </c>
      <c r="C2091" s="1">
        <v>38718</v>
      </c>
      <c r="D2091" s="1">
        <v>2958465</v>
      </c>
    </row>
    <row r="2092" spans="1:4">
      <c r="A2092">
        <v>6538</v>
      </c>
      <c r="B2092" t="s">
        <v>6327</v>
      </c>
      <c r="C2092" s="1">
        <v>38718</v>
      </c>
      <c r="D2092" s="1">
        <v>2958465</v>
      </c>
    </row>
    <row r="2093" spans="1:4">
      <c r="A2093">
        <v>6540</v>
      </c>
      <c r="B2093" t="s">
        <v>6328</v>
      </c>
      <c r="C2093" s="1">
        <v>38718</v>
      </c>
      <c r="D2093" s="1">
        <v>2958465</v>
      </c>
    </row>
    <row r="2094" spans="1:4">
      <c r="A2094">
        <v>6546</v>
      </c>
      <c r="B2094" t="s">
        <v>6329</v>
      </c>
      <c r="C2094" s="1">
        <v>38718</v>
      </c>
      <c r="D2094" s="1">
        <v>2958465</v>
      </c>
    </row>
    <row r="2095" spans="1:4">
      <c r="A2095">
        <v>6547</v>
      </c>
      <c r="B2095" t="s">
        <v>6330</v>
      </c>
      <c r="C2095" s="1">
        <v>38718</v>
      </c>
      <c r="D2095" s="1">
        <v>2958465</v>
      </c>
    </row>
    <row r="2096" spans="1:4">
      <c r="A2096">
        <v>6549</v>
      </c>
      <c r="B2096" t="s">
        <v>6331</v>
      </c>
      <c r="C2096" s="1">
        <v>38718</v>
      </c>
      <c r="D2096" s="1">
        <v>2958465</v>
      </c>
    </row>
    <row r="2097" spans="1:4">
      <c r="A2097">
        <v>6553</v>
      </c>
      <c r="B2097" t="s">
        <v>6332</v>
      </c>
      <c r="C2097" s="1">
        <v>38718</v>
      </c>
      <c r="D2097" s="1">
        <v>2958465</v>
      </c>
    </row>
    <row r="2098" spans="1:4">
      <c r="A2098">
        <v>6560</v>
      </c>
      <c r="B2098" t="s">
        <v>6333</v>
      </c>
      <c r="C2098" s="1">
        <v>38718</v>
      </c>
      <c r="D2098" s="1">
        <v>2958465</v>
      </c>
    </row>
    <row r="2099" spans="1:4">
      <c r="A2099">
        <v>6562</v>
      </c>
      <c r="B2099" t="s">
        <v>6334</v>
      </c>
      <c r="C2099" s="1">
        <v>38718</v>
      </c>
      <c r="D2099" s="1">
        <v>2958465</v>
      </c>
    </row>
    <row r="2100" spans="1:4">
      <c r="A2100">
        <v>6588</v>
      </c>
      <c r="B2100" t="s">
        <v>6335</v>
      </c>
      <c r="C2100" s="1">
        <v>38718</v>
      </c>
      <c r="D2100" s="1">
        <v>2958465</v>
      </c>
    </row>
    <row r="2101" spans="1:4">
      <c r="A2101">
        <v>6592</v>
      </c>
      <c r="B2101" t="s">
        <v>1180</v>
      </c>
      <c r="C2101" s="1">
        <v>38718</v>
      </c>
      <c r="D2101" s="1">
        <v>2958465</v>
      </c>
    </row>
    <row r="2102" spans="1:4">
      <c r="A2102">
        <v>6654</v>
      </c>
      <c r="B2102" t="s">
        <v>6336</v>
      </c>
      <c r="C2102" s="1">
        <v>38718</v>
      </c>
      <c r="D2102" s="1">
        <v>2958465</v>
      </c>
    </row>
    <row r="2103" spans="1:4">
      <c r="A2103">
        <v>6662</v>
      </c>
      <c r="B2103" t="s">
        <v>6337</v>
      </c>
      <c r="C2103" s="1">
        <v>38718</v>
      </c>
      <c r="D2103" s="1">
        <v>2958465</v>
      </c>
    </row>
    <row r="2104" spans="1:4">
      <c r="A2104">
        <v>6675</v>
      </c>
      <c r="B2104" t="s">
        <v>6338</v>
      </c>
      <c r="C2104" s="1">
        <v>38718</v>
      </c>
      <c r="D2104" s="1">
        <v>2958465</v>
      </c>
    </row>
    <row r="2105" spans="1:4">
      <c r="A2105">
        <v>6710</v>
      </c>
      <c r="B2105" t="s">
        <v>6339</v>
      </c>
      <c r="C2105" s="1">
        <v>38718</v>
      </c>
      <c r="D2105" s="1">
        <v>2958465</v>
      </c>
    </row>
    <row r="2106" spans="1:4">
      <c r="A2106">
        <v>6719</v>
      </c>
      <c r="B2106" t="s">
        <v>6340</v>
      </c>
      <c r="C2106" s="1">
        <v>38718</v>
      </c>
      <c r="D2106" s="1">
        <v>2958465</v>
      </c>
    </row>
    <row r="2107" spans="1:4">
      <c r="A2107">
        <v>6720</v>
      </c>
      <c r="B2107" t="s">
        <v>6341</v>
      </c>
      <c r="C2107" s="1">
        <v>38718</v>
      </c>
      <c r="D2107" s="1">
        <v>2958465</v>
      </c>
    </row>
    <row r="2108" spans="1:4">
      <c r="A2108">
        <v>6722</v>
      </c>
      <c r="B2108" t="s">
        <v>6342</v>
      </c>
      <c r="C2108" s="1">
        <v>38718</v>
      </c>
      <c r="D2108" s="1">
        <v>2958465</v>
      </c>
    </row>
    <row r="2109" spans="1:4">
      <c r="A2109">
        <v>6725</v>
      </c>
      <c r="B2109" t="s">
        <v>6343</v>
      </c>
      <c r="C2109" s="1">
        <v>38718</v>
      </c>
      <c r="D2109" s="1">
        <v>2958465</v>
      </c>
    </row>
    <row r="2110" spans="1:4">
      <c r="A2110">
        <v>6735</v>
      </c>
      <c r="B2110" t="s">
        <v>6344</v>
      </c>
      <c r="C2110" s="1">
        <v>38718</v>
      </c>
      <c r="D2110" s="1">
        <v>2958465</v>
      </c>
    </row>
    <row r="2111" spans="1:4">
      <c r="A2111">
        <v>6738</v>
      </c>
      <c r="B2111" t="s">
        <v>6345</v>
      </c>
      <c r="C2111" s="1">
        <v>38718</v>
      </c>
      <c r="D2111" s="1">
        <v>2958465</v>
      </c>
    </row>
    <row r="2112" spans="1:4">
      <c r="A2112">
        <v>6744</v>
      </c>
      <c r="B2112" t="s">
        <v>6346</v>
      </c>
      <c r="C2112" s="1">
        <v>38718</v>
      </c>
      <c r="D2112" s="1">
        <v>2958465</v>
      </c>
    </row>
    <row r="2113" spans="1:4">
      <c r="A2113">
        <v>6751</v>
      </c>
      <c r="B2113" t="s">
        <v>6347</v>
      </c>
      <c r="C2113" s="1">
        <v>38718</v>
      </c>
      <c r="D2113" s="1">
        <v>2958465</v>
      </c>
    </row>
    <row r="2114" spans="1:4">
      <c r="A2114">
        <v>6756</v>
      </c>
      <c r="B2114" t="s">
        <v>6348</v>
      </c>
      <c r="C2114" s="1">
        <v>38718</v>
      </c>
      <c r="D2114" s="1">
        <v>2958465</v>
      </c>
    </row>
    <row r="2115" spans="1:4">
      <c r="A2115">
        <v>6770</v>
      </c>
      <c r="B2115" t="s">
        <v>6349</v>
      </c>
      <c r="C2115" s="1">
        <v>38718</v>
      </c>
      <c r="D2115" s="1">
        <v>2958465</v>
      </c>
    </row>
    <row r="2116" spans="1:4">
      <c r="A2116">
        <v>6776</v>
      </c>
      <c r="B2116" t="s">
        <v>6350</v>
      </c>
      <c r="C2116" s="1">
        <v>38718</v>
      </c>
      <c r="D2116" s="1">
        <v>2958465</v>
      </c>
    </row>
    <row r="2117" spans="1:4">
      <c r="A2117">
        <v>6777</v>
      </c>
      <c r="B2117" t="s">
        <v>6351</v>
      </c>
      <c r="C2117" s="1">
        <v>38718</v>
      </c>
      <c r="D2117" s="1">
        <v>2958465</v>
      </c>
    </row>
    <row r="2118" spans="1:4">
      <c r="A2118">
        <v>6783</v>
      </c>
      <c r="B2118" t="s">
        <v>6352</v>
      </c>
      <c r="C2118" s="1">
        <v>38718</v>
      </c>
      <c r="D2118" s="1">
        <v>2958465</v>
      </c>
    </row>
    <row r="2119" spans="1:4">
      <c r="A2119">
        <v>6789</v>
      </c>
      <c r="B2119" t="s">
        <v>6353</v>
      </c>
      <c r="C2119" s="1">
        <v>38718</v>
      </c>
      <c r="D2119" s="1">
        <v>2958465</v>
      </c>
    </row>
    <row r="2120" spans="1:4">
      <c r="A2120">
        <v>6791</v>
      </c>
      <c r="B2120" t="s">
        <v>6354</v>
      </c>
      <c r="C2120" s="1">
        <v>38718</v>
      </c>
      <c r="D2120" s="1">
        <v>2958465</v>
      </c>
    </row>
    <row r="2121" spans="1:4">
      <c r="A2121">
        <v>6798</v>
      </c>
      <c r="B2121" t="s">
        <v>6355</v>
      </c>
      <c r="C2121" s="1">
        <v>38718</v>
      </c>
      <c r="D2121" s="1">
        <v>2958465</v>
      </c>
    </row>
    <row r="2122" spans="1:4">
      <c r="A2122">
        <v>6810</v>
      </c>
      <c r="B2122" t="s">
        <v>6356</v>
      </c>
      <c r="C2122" s="1">
        <v>38718</v>
      </c>
      <c r="D2122" s="1">
        <v>2958465</v>
      </c>
    </row>
    <row r="2123" spans="1:4">
      <c r="A2123">
        <v>6816</v>
      </c>
      <c r="B2123" t="s">
        <v>6357</v>
      </c>
      <c r="C2123" s="1">
        <v>38718</v>
      </c>
      <c r="D2123" s="1">
        <v>2958465</v>
      </c>
    </row>
    <row r="2124" spans="1:4">
      <c r="A2124">
        <v>6842</v>
      </c>
      <c r="B2124" t="s">
        <v>6358</v>
      </c>
      <c r="C2124" s="1">
        <v>38718</v>
      </c>
      <c r="D2124" s="1">
        <v>2958465</v>
      </c>
    </row>
    <row r="2125" spans="1:4">
      <c r="A2125">
        <v>6844</v>
      </c>
      <c r="B2125" t="s">
        <v>6359</v>
      </c>
      <c r="C2125" s="1">
        <v>38718</v>
      </c>
      <c r="D2125" s="1">
        <v>2958465</v>
      </c>
    </row>
    <row r="2126" spans="1:4">
      <c r="A2126">
        <v>6848</v>
      </c>
      <c r="B2126" t="s">
        <v>6360</v>
      </c>
      <c r="C2126" s="1">
        <v>38718</v>
      </c>
      <c r="D2126" s="1">
        <v>2958465</v>
      </c>
    </row>
    <row r="2127" spans="1:4">
      <c r="A2127">
        <v>6851</v>
      </c>
      <c r="B2127" t="s">
        <v>6361</v>
      </c>
      <c r="C2127" s="1">
        <v>38718</v>
      </c>
      <c r="D2127" s="1">
        <v>2958465</v>
      </c>
    </row>
    <row r="2128" spans="1:4">
      <c r="A2128">
        <v>6864</v>
      </c>
      <c r="B2128" t="s">
        <v>6362</v>
      </c>
      <c r="C2128" s="1">
        <v>38718</v>
      </c>
      <c r="D2128" s="1">
        <v>2958465</v>
      </c>
    </row>
    <row r="2129" spans="1:4">
      <c r="A2129">
        <v>6866</v>
      </c>
      <c r="B2129" t="s">
        <v>6363</v>
      </c>
      <c r="C2129" s="1">
        <v>38718</v>
      </c>
      <c r="D2129" s="1">
        <v>2958465</v>
      </c>
    </row>
    <row r="2130" spans="1:4">
      <c r="A2130">
        <v>6877</v>
      </c>
      <c r="B2130" t="s">
        <v>6364</v>
      </c>
      <c r="C2130" s="1">
        <v>38718</v>
      </c>
      <c r="D2130" s="1">
        <v>2958465</v>
      </c>
    </row>
    <row r="2131" spans="1:4">
      <c r="A2131">
        <v>6884</v>
      </c>
      <c r="B2131" t="s">
        <v>1181</v>
      </c>
      <c r="C2131" s="1">
        <v>38718</v>
      </c>
      <c r="D2131" s="1">
        <v>2958465</v>
      </c>
    </row>
    <row r="2132" spans="1:4">
      <c r="A2132">
        <v>6885</v>
      </c>
      <c r="B2132" t="s">
        <v>6365</v>
      </c>
      <c r="C2132" s="1">
        <v>38718</v>
      </c>
      <c r="D2132" s="1">
        <v>2958465</v>
      </c>
    </row>
    <row r="2133" spans="1:4">
      <c r="A2133">
        <v>6886</v>
      </c>
      <c r="B2133" t="s">
        <v>6366</v>
      </c>
      <c r="C2133" s="1">
        <v>38718</v>
      </c>
      <c r="D2133" s="1">
        <v>2958465</v>
      </c>
    </row>
    <row r="2134" spans="1:4">
      <c r="A2134">
        <v>6889</v>
      </c>
      <c r="B2134" t="s">
        <v>6367</v>
      </c>
      <c r="C2134" s="1">
        <v>38718</v>
      </c>
      <c r="D2134" s="1">
        <v>2958465</v>
      </c>
    </row>
    <row r="2135" spans="1:4">
      <c r="A2135">
        <v>6904</v>
      </c>
      <c r="B2135" t="s">
        <v>6368</v>
      </c>
      <c r="C2135" s="1">
        <v>38718</v>
      </c>
      <c r="D2135" s="1">
        <v>2958465</v>
      </c>
    </row>
    <row r="2136" spans="1:4">
      <c r="A2136">
        <v>6905</v>
      </c>
      <c r="B2136" t="s">
        <v>6369</v>
      </c>
      <c r="C2136" s="1">
        <v>38718</v>
      </c>
      <c r="D2136" s="1">
        <v>2958465</v>
      </c>
    </row>
    <row r="2137" spans="1:4">
      <c r="A2137">
        <v>6922</v>
      </c>
      <c r="B2137" t="s">
        <v>6370</v>
      </c>
      <c r="C2137" s="1">
        <v>38718</v>
      </c>
      <c r="D2137" s="1">
        <v>2958465</v>
      </c>
    </row>
    <row r="2138" spans="1:4">
      <c r="A2138">
        <v>6928</v>
      </c>
      <c r="B2138" t="s">
        <v>6371</v>
      </c>
      <c r="C2138" s="1">
        <v>38718</v>
      </c>
      <c r="D2138" s="1">
        <v>2958465</v>
      </c>
    </row>
    <row r="2139" spans="1:4">
      <c r="A2139">
        <v>6930</v>
      </c>
      <c r="B2139" t="s">
        <v>1182</v>
      </c>
      <c r="C2139" s="1">
        <v>38718</v>
      </c>
      <c r="D2139" s="1">
        <v>2958465</v>
      </c>
    </row>
    <row r="2140" spans="1:4">
      <c r="A2140">
        <v>6952</v>
      </c>
      <c r="B2140" t="s">
        <v>6372</v>
      </c>
      <c r="C2140" s="1">
        <v>38718</v>
      </c>
      <c r="D2140" s="1">
        <v>2958465</v>
      </c>
    </row>
    <row r="2141" spans="1:4">
      <c r="A2141">
        <v>6961</v>
      </c>
      <c r="B2141" t="s">
        <v>1183</v>
      </c>
      <c r="C2141" s="1">
        <v>38718</v>
      </c>
      <c r="D2141" s="1">
        <v>2958465</v>
      </c>
    </row>
    <row r="2142" spans="1:4">
      <c r="A2142">
        <v>6977</v>
      </c>
      <c r="B2142" t="s">
        <v>6373</v>
      </c>
      <c r="C2142" s="1">
        <v>38718</v>
      </c>
      <c r="D2142" s="1">
        <v>2958465</v>
      </c>
    </row>
    <row r="2143" spans="1:4">
      <c r="A2143">
        <v>7010</v>
      </c>
      <c r="B2143" t="s">
        <v>6374</v>
      </c>
      <c r="C2143" s="1">
        <v>38718</v>
      </c>
      <c r="D2143" s="1">
        <v>2958465</v>
      </c>
    </row>
    <row r="2144" spans="1:4">
      <c r="A2144">
        <v>7013</v>
      </c>
      <c r="B2144" t="s">
        <v>6375</v>
      </c>
      <c r="C2144" s="1">
        <v>38718</v>
      </c>
      <c r="D2144" s="1">
        <v>2958465</v>
      </c>
    </row>
    <row r="2145" spans="1:4">
      <c r="A2145">
        <v>7014</v>
      </c>
      <c r="B2145" t="s">
        <v>6376</v>
      </c>
      <c r="C2145" s="1">
        <v>38718</v>
      </c>
      <c r="D2145" s="1">
        <v>2958465</v>
      </c>
    </row>
    <row r="2146" spans="1:4">
      <c r="A2146">
        <v>7020</v>
      </c>
      <c r="B2146" t="s">
        <v>1184</v>
      </c>
      <c r="C2146" s="1">
        <v>38718</v>
      </c>
      <c r="D2146" s="1">
        <v>2958465</v>
      </c>
    </row>
    <row r="2147" spans="1:4">
      <c r="A2147">
        <v>7031</v>
      </c>
      <c r="B2147" t="s">
        <v>6377</v>
      </c>
      <c r="C2147" s="1">
        <v>38718</v>
      </c>
      <c r="D2147" s="1">
        <v>2958465</v>
      </c>
    </row>
    <row r="2148" spans="1:4">
      <c r="A2148">
        <v>7032</v>
      </c>
      <c r="B2148" t="s">
        <v>6378</v>
      </c>
      <c r="C2148" s="1">
        <v>38718</v>
      </c>
      <c r="D2148" s="1">
        <v>2958465</v>
      </c>
    </row>
    <row r="2149" spans="1:4">
      <c r="A2149">
        <v>7037</v>
      </c>
      <c r="B2149" t="s">
        <v>1185</v>
      </c>
      <c r="C2149" s="1">
        <v>38718</v>
      </c>
      <c r="D2149" s="1">
        <v>2958465</v>
      </c>
    </row>
    <row r="2150" spans="1:4">
      <c r="A2150">
        <v>7063</v>
      </c>
      <c r="B2150" t="s">
        <v>1186</v>
      </c>
      <c r="C2150" s="1">
        <v>38718</v>
      </c>
      <c r="D2150" s="1">
        <v>2958465</v>
      </c>
    </row>
    <row r="2151" spans="1:4">
      <c r="A2151">
        <v>7067</v>
      </c>
      <c r="B2151" t="s">
        <v>6379</v>
      </c>
      <c r="C2151" s="1">
        <v>38718</v>
      </c>
      <c r="D2151" s="1">
        <v>2958465</v>
      </c>
    </row>
    <row r="2152" spans="1:4">
      <c r="A2152">
        <v>7070</v>
      </c>
      <c r="B2152" t="s">
        <v>6380</v>
      </c>
      <c r="C2152" s="1">
        <v>38718</v>
      </c>
      <c r="D2152" s="1">
        <v>2958465</v>
      </c>
    </row>
    <row r="2153" spans="1:4">
      <c r="A2153">
        <v>7075</v>
      </c>
      <c r="B2153" t="s">
        <v>6381</v>
      </c>
      <c r="C2153" s="1">
        <v>38718</v>
      </c>
      <c r="D2153" s="1">
        <v>2958465</v>
      </c>
    </row>
    <row r="2154" spans="1:4">
      <c r="A2154">
        <v>7084</v>
      </c>
      <c r="B2154" t="s">
        <v>6382</v>
      </c>
      <c r="C2154" s="1">
        <v>38718</v>
      </c>
      <c r="D2154" s="1">
        <v>2958465</v>
      </c>
    </row>
    <row r="2155" spans="1:4">
      <c r="A2155">
        <v>7093</v>
      </c>
      <c r="B2155" t="s">
        <v>6383</v>
      </c>
      <c r="C2155" s="1">
        <v>38718</v>
      </c>
      <c r="D2155" s="1">
        <v>2958465</v>
      </c>
    </row>
    <row r="2156" spans="1:4">
      <c r="A2156">
        <v>7099</v>
      </c>
      <c r="B2156" t="s">
        <v>6384</v>
      </c>
      <c r="C2156" s="1">
        <v>38718</v>
      </c>
      <c r="D2156" s="1">
        <v>2958465</v>
      </c>
    </row>
    <row r="2157" spans="1:4">
      <c r="A2157">
        <v>7102</v>
      </c>
      <c r="B2157" t="s">
        <v>6385</v>
      </c>
      <c r="C2157" s="1">
        <v>38718</v>
      </c>
      <c r="D2157" s="1">
        <v>2958465</v>
      </c>
    </row>
    <row r="2158" spans="1:4">
      <c r="A2158">
        <v>7129</v>
      </c>
      <c r="B2158" t="s">
        <v>6386</v>
      </c>
      <c r="C2158" s="1">
        <v>38718</v>
      </c>
      <c r="D2158" s="1">
        <v>2958465</v>
      </c>
    </row>
    <row r="2159" spans="1:4">
      <c r="A2159">
        <v>7131</v>
      </c>
      <c r="B2159" t="s">
        <v>6387</v>
      </c>
      <c r="C2159" s="1">
        <v>38718</v>
      </c>
      <c r="D2159" s="1">
        <v>2958465</v>
      </c>
    </row>
    <row r="2160" spans="1:4">
      <c r="A2160">
        <v>7140</v>
      </c>
      <c r="B2160" t="s">
        <v>6388</v>
      </c>
      <c r="C2160" s="1">
        <v>38718</v>
      </c>
      <c r="D2160" s="1">
        <v>2958465</v>
      </c>
    </row>
    <row r="2161" spans="1:4">
      <c r="A2161">
        <v>7152</v>
      </c>
      <c r="B2161" t="s">
        <v>6389</v>
      </c>
      <c r="C2161" s="1">
        <v>38718</v>
      </c>
      <c r="D2161" s="1">
        <v>2958465</v>
      </c>
    </row>
    <row r="2162" spans="1:4">
      <c r="A2162">
        <v>7159</v>
      </c>
      <c r="B2162" t="s">
        <v>6390</v>
      </c>
      <c r="C2162" s="1">
        <v>38718</v>
      </c>
      <c r="D2162" s="1">
        <v>2958465</v>
      </c>
    </row>
    <row r="2163" spans="1:4">
      <c r="A2163">
        <v>7175</v>
      </c>
      <c r="B2163" t="s">
        <v>6391</v>
      </c>
      <c r="C2163" s="1">
        <v>38718</v>
      </c>
      <c r="D2163" s="1">
        <v>2958465</v>
      </c>
    </row>
    <row r="2164" spans="1:4">
      <c r="A2164">
        <v>7188</v>
      </c>
      <c r="B2164" t="s">
        <v>6392</v>
      </c>
      <c r="C2164" s="1">
        <v>38718</v>
      </c>
      <c r="D2164" s="1">
        <v>2958465</v>
      </c>
    </row>
    <row r="2165" spans="1:4">
      <c r="A2165">
        <v>7202</v>
      </c>
      <c r="B2165" t="s">
        <v>6393</v>
      </c>
      <c r="C2165" s="1">
        <v>38718</v>
      </c>
      <c r="D2165" s="1">
        <v>2958465</v>
      </c>
    </row>
    <row r="2166" spans="1:4">
      <c r="A2166">
        <v>7207</v>
      </c>
      <c r="B2166" t="s">
        <v>6394</v>
      </c>
      <c r="C2166" s="1">
        <v>38718</v>
      </c>
      <c r="D2166" s="1">
        <v>2958465</v>
      </c>
    </row>
    <row r="2167" spans="1:4">
      <c r="A2167">
        <v>7218</v>
      </c>
      <c r="B2167" t="s">
        <v>6395</v>
      </c>
      <c r="C2167" s="1">
        <v>38718</v>
      </c>
      <c r="D2167" s="1">
        <v>2958465</v>
      </c>
    </row>
    <row r="2168" spans="1:4">
      <c r="A2168">
        <v>7223</v>
      </c>
      <c r="B2168" t="s">
        <v>6396</v>
      </c>
      <c r="C2168" s="1">
        <v>38718</v>
      </c>
      <c r="D2168" s="1">
        <v>2958465</v>
      </c>
    </row>
    <row r="2169" spans="1:4">
      <c r="A2169">
        <v>7249</v>
      </c>
      <c r="B2169" t="s">
        <v>6397</v>
      </c>
      <c r="C2169" s="1">
        <v>38718</v>
      </c>
      <c r="D2169" s="1">
        <v>2958465</v>
      </c>
    </row>
    <row r="2170" spans="1:4">
      <c r="A2170">
        <v>7257</v>
      </c>
      <c r="B2170" t="s">
        <v>6398</v>
      </c>
      <c r="C2170" s="1">
        <v>38718</v>
      </c>
      <c r="D2170" s="1">
        <v>2958465</v>
      </c>
    </row>
    <row r="2171" spans="1:4">
      <c r="A2171">
        <v>7263</v>
      </c>
      <c r="B2171" t="s">
        <v>6399</v>
      </c>
      <c r="C2171" s="1">
        <v>38718</v>
      </c>
      <c r="D2171" s="1">
        <v>2958465</v>
      </c>
    </row>
    <row r="2172" spans="1:4">
      <c r="A2172">
        <v>7264</v>
      </c>
      <c r="B2172" t="s">
        <v>6400</v>
      </c>
      <c r="C2172" s="1">
        <v>38718</v>
      </c>
      <c r="D2172" s="1">
        <v>2958465</v>
      </c>
    </row>
    <row r="2173" spans="1:4">
      <c r="A2173">
        <v>7272</v>
      </c>
      <c r="B2173" t="s">
        <v>6401</v>
      </c>
      <c r="C2173" s="1">
        <v>38718</v>
      </c>
      <c r="D2173" s="1">
        <v>2958465</v>
      </c>
    </row>
    <row r="2174" spans="1:4">
      <c r="A2174">
        <v>7282</v>
      </c>
      <c r="B2174" t="s">
        <v>6402</v>
      </c>
      <c r="C2174" s="1">
        <v>38718</v>
      </c>
      <c r="D2174" s="1">
        <v>2958465</v>
      </c>
    </row>
    <row r="2175" spans="1:4">
      <c r="A2175">
        <v>7284</v>
      </c>
      <c r="B2175" t="s">
        <v>1187</v>
      </c>
      <c r="C2175" s="1">
        <v>38718</v>
      </c>
      <c r="D2175" s="1">
        <v>2958465</v>
      </c>
    </row>
    <row r="2176" spans="1:4">
      <c r="A2176">
        <v>7288</v>
      </c>
      <c r="B2176" t="s">
        <v>6403</v>
      </c>
      <c r="C2176" s="1">
        <v>38718</v>
      </c>
      <c r="D2176" s="1">
        <v>2958465</v>
      </c>
    </row>
    <row r="2177" spans="1:4">
      <c r="A2177">
        <v>7290</v>
      </c>
      <c r="B2177" t="s">
        <v>6404</v>
      </c>
      <c r="C2177" s="1">
        <v>38718</v>
      </c>
      <c r="D2177" s="1">
        <v>2958465</v>
      </c>
    </row>
    <row r="2178" spans="1:4">
      <c r="A2178">
        <v>7292</v>
      </c>
      <c r="B2178" t="s">
        <v>6405</v>
      </c>
      <c r="C2178" s="1">
        <v>38718</v>
      </c>
      <c r="D2178" s="1">
        <v>2958465</v>
      </c>
    </row>
    <row r="2179" spans="1:4">
      <c r="A2179">
        <v>7315</v>
      </c>
      <c r="B2179" t="s">
        <v>6406</v>
      </c>
      <c r="C2179" s="1">
        <v>38718</v>
      </c>
      <c r="D2179" s="1">
        <v>2958465</v>
      </c>
    </row>
    <row r="2180" spans="1:4">
      <c r="A2180">
        <v>7316</v>
      </c>
      <c r="B2180" t="s">
        <v>6407</v>
      </c>
      <c r="C2180" s="1">
        <v>38718</v>
      </c>
      <c r="D2180" s="1">
        <v>2958465</v>
      </c>
    </row>
    <row r="2181" spans="1:4">
      <c r="A2181">
        <v>7323</v>
      </c>
      <c r="B2181" t="s">
        <v>6408</v>
      </c>
      <c r="C2181" s="1">
        <v>38718</v>
      </c>
      <c r="D2181" s="1">
        <v>2958465</v>
      </c>
    </row>
    <row r="2182" spans="1:4">
      <c r="A2182">
        <v>7327</v>
      </c>
      <c r="B2182" t="s">
        <v>6409</v>
      </c>
      <c r="C2182" s="1">
        <v>38718</v>
      </c>
      <c r="D2182" s="1">
        <v>2958465</v>
      </c>
    </row>
    <row r="2183" spans="1:4">
      <c r="A2183">
        <v>7328</v>
      </c>
      <c r="B2183" t="s">
        <v>6410</v>
      </c>
      <c r="C2183" s="1">
        <v>38718</v>
      </c>
      <c r="D2183" s="1">
        <v>2958465</v>
      </c>
    </row>
    <row r="2184" spans="1:4">
      <c r="A2184">
        <v>7333</v>
      </c>
      <c r="B2184" t="s">
        <v>6411</v>
      </c>
      <c r="C2184" s="1">
        <v>38718</v>
      </c>
      <c r="D2184" s="1">
        <v>2958465</v>
      </c>
    </row>
    <row r="2185" spans="1:4">
      <c r="A2185">
        <v>7336</v>
      </c>
      <c r="B2185" t="s">
        <v>6412</v>
      </c>
      <c r="C2185" s="1">
        <v>38718</v>
      </c>
      <c r="D2185" s="1">
        <v>2958465</v>
      </c>
    </row>
    <row r="2186" spans="1:4">
      <c r="A2186">
        <v>7337</v>
      </c>
      <c r="B2186" t="s">
        <v>6413</v>
      </c>
      <c r="C2186" s="1">
        <v>38718</v>
      </c>
      <c r="D2186" s="1">
        <v>2958465</v>
      </c>
    </row>
    <row r="2187" spans="1:4">
      <c r="A2187">
        <v>7346</v>
      </c>
      <c r="B2187" t="s">
        <v>6414</v>
      </c>
      <c r="C2187" s="1">
        <v>38718</v>
      </c>
      <c r="D2187" s="1">
        <v>2958465</v>
      </c>
    </row>
    <row r="2188" spans="1:4">
      <c r="A2188">
        <v>7352</v>
      </c>
      <c r="B2188" t="s">
        <v>6415</v>
      </c>
      <c r="C2188" s="1">
        <v>38718</v>
      </c>
      <c r="D2188" s="1">
        <v>2958465</v>
      </c>
    </row>
    <row r="2189" spans="1:4">
      <c r="A2189">
        <v>7356</v>
      </c>
      <c r="B2189" t="s">
        <v>6416</v>
      </c>
      <c r="C2189" s="1">
        <v>38718</v>
      </c>
      <c r="D2189" s="1">
        <v>2958465</v>
      </c>
    </row>
    <row r="2190" spans="1:4">
      <c r="A2190">
        <v>7372</v>
      </c>
      <c r="B2190" t="s">
        <v>1188</v>
      </c>
      <c r="C2190" s="1">
        <v>38718</v>
      </c>
      <c r="D2190" s="1">
        <v>2958465</v>
      </c>
    </row>
    <row r="2191" spans="1:4">
      <c r="A2191">
        <v>7375</v>
      </c>
      <c r="B2191" t="s">
        <v>6417</v>
      </c>
      <c r="C2191" s="1">
        <v>38718</v>
      </c>
      <c r="D2191" s="1">
        <v>2958465</v>
      </c>
    </row>
    <row r="2192" spans="1:4">
      <c r="A2192">
        <v>7389</v>
      </c>
      <c r="B2192" t="s">
        <v>6418</v>
      </c>
      <c r="C2192" s="1">
        <v>38718</v>
      </c>
      <c r="D2192" s="1">
        <v>2958465</v>
      </c>
    </row>
    <row r="2193" spans="1:4">
      <c r="A2193">
        <v>7391</v>
      </c>
      <c r="B2193" t="s">
        <v>1189</v>
      </c>
      <c r="C2193" s="1">
        <v>38718</v>
      </c>
      <c r="D2193" s="1">
        <v>2958465</v>
      </c>
    </row>
    <row r="2194" spans="1:4">
      <c r="A2194">
        <v>7413</v>
      </c>
      <c r="B2194" t="s">
        <v>6419</v>
      </c>
      <c r="C2194" s="1">
        <v>38718</v>
      </c>
      <c r="D2194" s="1">
        <v>2958465</v>
      </c>
    </row>
    <row r="2195" spans="1:4">
      <c r="A2195">
        <v>7420</v>
      </c>
      <c r="B2195" t="s">
        <v>6420</v>
      </c>
      <c r="C2195" s="1">
        <v>38718</v>
      </c>
      <c r="D2195" s="1">
        <v>2958465</v>
      </c>
    </row>
    <row r="2196" spans="1:4">
      <c r="A2196">
        <v>7437</v>
      </c>
      <c r="B2196" t="s">
        <v>6421</v>
      </c>
      <c r="C2196" s="1">
        <v>38718</v>
      </c>
      <c r="D2196" s="1">
        <v>2958465</v>
      </c>
    </row>
    <row r="2197" spans="1:4">
      <c r="A2197">
        <v>7465</v>
      </c>
      <c r="B2197" t="s">
        <v>6422</v>
      </c>
      <c r="C2197" s="1">
        <v>38718</v>
      </c>
      <c r="D2197" s="1">
        <v>2958465</v>
      </c>
    </row>
    <row r="2198" spans="1:4">
      <c r="A2198">
        <v>7475</v>
      </c>
      <c r="B2198" t="s">
        <v>6423</v>
      </c>
      <c r="C2198" s="1">
        <v>38718</v>
      </c>
      <c r="D2198" s="1">
        <v>2958465</v>
      </c>
    </row>
    <row r="2199" spans="1:4">
      <c r="A2199">
        <v>7490</v>
      </c>
      <c r="B2199" t="s">
        <v>6424</v>
      </c>
      <c r="C2199" s="1">
        <v>38718</v>
      </c>
      <c r="D2199" s="1">
        <v>2958465</v>
      </c>
    </row>
    <row r="2200" spans="1:4">
      <c r="A2200">
        <v>7493</v>
      </c>
      <c r="B2200" t="s">
        <v>6425</v>
      </c>
      <c r="C2200" s="1">
        <v>38718</v>
      </c>
      <c r="D2200" s="1">
        <v>2958465</v>
      </c>
    </row>
    <row r="2201" spans="1:4">
      <c r="A2201">
        <v>7501</v>
      </c>
      <c r="B2201" t="s">
        <v>6426</v>
      </c>
      <c r="C2201" s="1">
        <v>38718</v>
      </c>
      <c r="D2201" s="1">
        <v>2958465</v>
      </c>
    </row>
    <row r="2202" spans="1:4">
      <c r="A2202">
        <v>7527</v>
      </c>
      <c r="B2202" t="s">
        <v>6427</v>
      </c>
      <c r="C2202" s="1">
        <v>38718</v>
      </c>
      <c r="D2202" s="1">
        <v>2958465</v>
      </c>
    </row>
    <row r="2203" spans="1:4">
      <c r="A2203">
        <v>7551</v>
      </c>
      <c r="B2203" t="s">
        <v>6428</v>
      </c>
      <c r="C2203" s="1">
        <v>38718</v>
      </c>
      <c r="D2203" s="1">
        <v>2958465</v>
      </c>
    </row>
    <row r="2204" spans="1:4">
      <c r="A2204">
        <v>7562</v>
      </c>
      <c r="B2204" t="s">
        <v>6429</v>
      </c>
      <c r="C2204" s="1">
        <v>38718</v>
      </c>
      <c r="D2204" s="1">
        <v>2958465</v>
      </c>
    </row>
    <row r="2205" spans="1:4">
      <c r="A2205">
        <v>7573</v>
      </c>
      <c r="B2205" t="s">
        <v>6430</v>
      </c>
      <c r="C2205" s="1">
        <v>38718</v>
      </c>
      <c r="D2205" s="1">
        <v>2958465</v>
      </c>
    </row>
    <row r="2206" spans="1:4">
      <c r="A2206">
        <v>7594</v>
      </c>
      <c r="B2206" t="s">
        <v>6431</v>
      </c>
      <c r="C2206" s="1">
        <v>38718</v>
      </c>
      <c r="D2206" s="1">
        <v>2958465</v>
      </c>
    </row>
    <row r="2207" spans="1:4">
      <c r="A2207">
        <v>7597</v>
      </c>
      <c r="B2207" t="s">
        <v>6432</v>
      </c>
      <c r="C2207" s="1">
        <v>38718</v>
      </c>
      <c r="D2207" s="1">
        <v>2958465</v>
      </c>
    </row>
    <row r="2208" spans="1:4">
      <c r="A2208">
        <v>7602</v>
      </c>
      <c r="B2208" t="s">
        <v>6433</v>
      </c>
      <c r="C2208" s="1">
        <v>38718</v>
      </c>
      <c r="D2208" s="1">
        <v>2958465</v>
      </c>
    </row>
    <row r="2209" spans="1:4">
      <c r="A2209">
        <v>7603</v>
      </c>
      <c r="B2209" t="s">
        <v>861</v>
      </c>
      <c r="C2209" s="1">
        <v>38718</v>
      </c>
      <c r="D2209" s="1">
        <v>2958465</v>
      </c>
    </row>
    <row r="2210" spans="1:4">
      <c r="A2210">
        <v>7609</v>
      </c>
      <c r="B2210" t="s">
        <v>6434</v>
      </c>
      <c r="C2210" s="1">
        <v>38718</v>
      </c>
      <c r="D2210" s="1">
        <v>2958465</v>
      </c>
    </row>
    <row r="2211" spans="1:4">
      <c r="A2211">
        <v>7616</v>
      </c>
      <c r="B2211" t="s">
        <v>6435</v>
      </c>
      <c r="C2211" s="1">
        <v>38718</v>
      </c>
      <c r="D2211" s="1">
        <v>2958465</v>
      </c>
    </row>
    <row r="2212" spans="1:4">
      <c r="A2212">
        <v>7618</v>
      </c>
      <c r="B2212" t="s">
        <v>6436</v>
      </c>
      <c r="C2212" s="1">
        <v>38718</v>
      </c>
      <c r="D2212" s="1">
        <v>2958465</v>
      </c>
    </row>
    <row r="2213" spans="1:4">
      <c r="A2213">
        <v>7673</v>
      </c>
      <c r="B2213" t="s">
        <v>6437</v>
      </c>
      <c r="C2213" s="1">
        <v>38718</v>
      </c>
      <c r="D2213" s="1">
        <v>2958465</v>
      </c>
    </row>
    <row r="2214" spans="1:4">
      <c r="A2214">
        <v>7699</v>
      </c>
      <c r="B2214" t="s">
        <v>6438</v>
      </c>
      <c r="C2214" s="1">
        <v>38718</v>
      </c>
      <c r="D2214" s="1">
        <v>2958465</v>
      </c>
    </row>
    <row r="2215" spans="1:4">
      <c r="A2215">
        <v>7706</v>
      </c>
      <c r="B2215" t="s">
        <v>6439</v>
      </c>
      <c r="C2215" s="1">
        <v>38718</v>
      </c>
      <c r="D2215" s="1">
        <v>2958465</v>
      </c>
    </row>
    <row r="2216" spans="1:4">
      <c r="A2216">
        <v>7711</v>
      </c>
      <c r="B2216" t="s">
        <v>6440</v>
      </c>
      <c r="C2216" s="1">
        <v>38718</v>
      </c>
      <c r="D2216" s="1">
        <v>2958465</v>
      </c>
    </row>
    <row r="2217" spans="1:4">
      <c r="A2217">
        <v>7714</v>
      </c>
      <c r="B2217" t="s">
        <v>6441</v>
      </c>
      <c r="C2217" s="1">
        <v>38718</v>
      </c>
      <c r="D2217" s="1">
        <v>2958465</v>
      </c>
    </row>
    <row r="2218" spans="1:4">
      <c r="A2218">
        <v>7722</v>
      </c>
      <c r="B2218" t="s">
        <v>6442</v>
      </c>
      <c r="C2218" s="1">
        <v>38718</v>
      </c>
      <c r="D2218" s="1">
        <v>2958465</v>
      </c>
    </row>
    <row r="2219" spans="1:4">
      <c r="A2219">
        <v>7757</v>
      </c>
      <c r="B2219" t="s">
        <v>6443</v>
      </c>
      <c r="C2219" s="1">
        <v>38718</v>
      </c>
      <c r="D2219" s="1">
        <v>2958465</v>
      </c>
    </row>
    <row r="2220" spans="1:4">
      <c r="A2220">
        <v>7764</v>
      </c>
      <c r="B2220" t="s">
        <v>6444</v>
      </c>
      <c r="C2220" s="1">
        <v>38718</v>
      </c>
      <c r="D2220" s="1">
        <v>2958465</v>
      </c>
    </row>
    <row r="2221" spans="1:4">
      <c r="A2221">
        <v>7771</v>
      </c>
      <c r="B2221" t="s">
        <v>6445</v>
      </c>
      <c r="C2221" s="1">
        <v>38718</v>
      </c>
      <c r="D2221" s="1">
        <v>2958465</v>
      </c>
    </row>
    <row r="2222" spans="1:4">
      <c r="A2222">
        <v>7772</v>
      </c>
      <c r="B2222" t="s">
        <v>1190</v>
      </c>
      <c r="C2222" s="1">
        <v>38718</v>
      </c>
      <c r="D2222" s="1">
        <v>2958465</v>
      </c>
    </row>
    <row r="2223" spans="1:4">
      <c r="A2223">
        <v>7776</v>
      </c>
      <c r="B2223" t="s">
        <v>6446</v>
      </c>
      <c r="C2223" s="1">
        <v>38718</v>
      </c>
      <c r="D2223" s="1">
        <v>2958465</v>
      </c>
    </row>
    <row r="2224" spans="1:4">
      <c r="A2224">
        <v>7782</v>
      </c>
      <c r="B2224" t="s">
        <v>6447</v>
      </c>
      <c r="C2224" s="1">
        <v>38718</v>
      </c>
      <c r="D2224" s="1">
        <v>2958465</v>
      </c>
    </row>
    <row r="2225" spans="1:4">
      <c r="A2225">
        <v>7814</v>
      </c>
      <c r="B2225" t="s">
        <v>6448</v>
      </c>
      <c r="C2225" s="1">
        <v>38718</v>
      </c>
      <c r="D2225" s="1">
        <v>2958465</v>
      </c>
    </row>
    <row r="2226" spans="1:4">
      <c r="A2226">
        <v>7815</v>
      </c>
      <c r="B2226" t="s">
        <v>6449</v>
      </c>
      <c r="C2226" s="1">
        <v>38718</v>
      </c>
      <c r="D2226" s="1">
        <v>2958465</v>
      </c>
    </row>
    <row r="2227" spans="1:4">
      <c r="A2227">
        <v>7854</v>
      </c>
      <c r="B2227" t="s">
        <v>6450</v>
      </c>
      <c r="C2227" s="1">
        <v>38718</v>
      </c>
      <c r="D2227" s="1">
        <v>2958465</v>
      </c>
    </row>
    <row r="2228" spans="1:4">
      <c r="A2228">
        <v>7857</v>
      </c>
      <c r="B2228" t="s">
        <v>6451</v>
      </c>
      <c r="C2228" s="1">
        <v>38718</v>
      </c>
      <c r="D2228" s="1">
        <v>2958465</v>
      </c>
    </row>
    <row r="2229" spans="1:4">
      <c r="A2229">
        <v>7870</v>
      </c>
      <c r="B2229" t="s">
        <v>6452</v>
      </c>
      <c r="C2229" s="1">
        <v>38718</v>
      </c>
      <c r="D2229" s="1">
        <v>2958465</v>
      </c>
    </row>
    <row r="2230" spans="1:4">
      <c r="A2230">
        <v>7894</v>
      </c>
      <c r="B2230" t="s">
        <v>1191</v>
      </c>
      <c r="C2230" s="1">
        <v>38718</v>
      </c>
      <c r="D2230" s="1">
        <v>2958465</v>
      </c>
    </row>
    <row r="2231" spans="1:4">
      <c r="A2231">
        <v>7913</v>
      </c>
      <c r="B2231" t="s">
        <v>6453</v>
      </c>
      <c r="C2231" s="1">
        <v>38718</v>
      </c>
      <c r="D2231" s="1">
        <v>2958465</v>
      </c>
    </row>
    <row r="2232" spans="1:4">
      <c r="A2232">
        <v>7923</v>
      </c>
      <c r="B2232" t="s">
        <v>6454</v>
      </c>
      <c r="C2232" s="1">
        <v>38718</v>
      </c>
      <c r="D2232" s="1">
        <v>2958465</v>
      </c>
    </row>
    <row r="2233" spans="1:4">
      <c r="A2233">
        <v>7934</v>
      </c>
      <c r="B2233" t="s">
        <v>6455</v>
      </c>
      <c r="C2233" s="1">
        <v>38718</v>
      </c>
      <c r="D2233" s="1">
        <v>2958465</v>
      </c>
    </row>
    <row r="2234" spans="1:4">
      <c r="A2234">
        <v>7938</v>
      </c>
      <c r="B2234" t="s">
        <v>6456</v>
      </c>
      <c r="C2234" s="1">
        <v>38718</v>
      </c>
      <c r="D2234" s="1">
        <v>2958465</v>
      </c>
    </row>
    <row r="2235" spans="1:4">
      <c r="A2235">
        <v>7944</v>
      </c>
      <c r="B2235" t="s">
        <v>6457</v>
      </c>
      <c r="C2235" s="1">
        <v>38718</v>
      </c>
      <c r="D2235" s="1">
        <v>2958465</v>
      </c>
    </row>
    <row r="2236" spans="1:4">
      <c r="A2236">
        <v>7956</v>
      </c>
      <c r="B2236" t="s">
        <v>1192</v>
      </c>
      <c r="C2236" s="1">
        <v>38718</v>
      </c>
      <c r="D2236" s="1">
        <v>2958465</v>
      </c>
    </row>
    <row r="2237" spans="1:4">
      <c r="A2237">
        <v>7957</v>
      </c>
      <c r="B2237" t="s">
        <v>6458</v>
      </c>
      <c r="C2237" s="1">
        <v>38718</v>
      </c>
      <c r="D2237" s="1">
        <v>2958465</v>
      </c>
    </row>
    <row r="2238" spans="1:4">
      <c r="A2238">
        <v>7958</v>
      </c>
      <c r="B2238" t="s">
        <v>6459</v>
      </c>
      <c r="C2238" s="1">
        <v>38718</v>
      </c>
      <c r="D2238" s="1">
        <v>2958465</v>
      </c>
    </row>
    <row r="2239" spans="1:4">
      <c r="A2239">
        <v>7967</v>
      </c>
      <c r="B2239" t="s">
        <v>6460</v>
      </c>
      <c r="C2239" s="1">
        <v>38718</v>
      </c>
      <c r="D2239" s="1">
        <v>2958465</v>
      </c>
    </row>
    <row r="2240" spans="1:4">
      <c r="A2240">
        <v>7971</v>
      </c>
      <c r="B2240" t="s">
        <v>6461</v>
      </c>
      <c r="C2240" s="1">
        <v>38718</v>
      </c>
      <c r="D2240" s="1">
        <v>2958465</v>
      </c>
    </row>
    <row r="2241" spans="1:4">
      <c r="A2241">
        <v>7989</v>
      </c>
      <c r="B2241" t="s">
        <v>6462</v>
      </c>
      <c r="C2241" s="1">
        <v>38718</v>
      </c>
      <c r="D2241" s="1">
        <v>2958465</v>
      </c>
    </row>
    <row r="2242" spans="1:4">
      <c r="A2242">
        <v>7997</v>
      </c>
      <c r="B2242" t="s">
        <v>6463</v>
      </c>
      <c r="C2242" s="1">
        <v>38718</v>
      </c>
      <c r="D2242" s="1">
        <v>2958465</v>
      </c>
    </row>
    <row r="2243" spans="1:4">
      <c r="A2243">
        <v>8001</v>
      </c>
      <c r="B2243" t="s">
        <v>6464</v>
      </c>
      <c r="C2243" s="1">
        <v>38718</v>
      </c>
      <c r="D2243" s="1">
        <v>2958465</v>
      </c>
    </row>
    <row r="2244" spans="1:4">
      <c r="A2244">
        <v>8006</v>
      </c>
      <c r="B2244" t="s">
        <v>6465</v>
      </c>
      <c r="C2244" s="1">
        <v>38718</v>
      </c>
      <c r="D2244" s="1">
        <v>2958465</v>
      </c>
    </row>
    <row r="2245" spans="1:4">
      <c r="A2245">
        <v>8011</v>
      </c>
      <c r="B2245" t="s">
        <v>6466</v>
      </c>
      <c r="C2245" s="1">
        <v>38718</v>
      </c>
      <c r="D2245" s="1">
        <v>2958465</v>
      </c>
    </row>
    <row r="2246" spans="1:4">
      <c r="A2246">
        <v>8014</v>
      </c>
      <c r="B2246" t="s">
        <v>6467</v>
      </c>
      <c r="C2246" s="1">
        <v>38718</v>
      </c>
      <c r="D2246" s="1">
        <v>2958465</v>
      </c>
    </row>
    <row r="2247" spans="1:4">
      <c r="A2247">
        <v>8025</v>
      </c>
      <c r="B2247" t="s">
        <v>6468</v>
      </c>
      <c r="C2247" s="1">
        <v>38718</v>
      </c>
      <c r="D2247" s="1">
        <v>2958465</v>
      </c>
    </row>
    <row r="2248" spans="1:4">
      <c r="A2248">
        <v>8035</v>
      </c>
      <c r="B2248" t="s">
        <v>6469</v>
      </c>
      <c r="C2248" s="1">
        <v>38718</v>
      </c>
      <c r="D2248" s="1">
        <v>2958465</v>
      </c>
    </row>
    <row r="2249" spans="1:4">
      <c r="A2249">
        <v>8050</v>
      </c>
      <c r="B2249" t="s">
        <v>6470</v>
      </c>
      <c r="C2249" s="1">
        <v>38718</v>
      </c>
      <c r="D2249" s="1">
        <v>2958465</v>
      </c>
    </row>
    <row r="2250" spans="1:4">
      <c r="A2250">
        <v>8061</v>
      </c>
      <c r="B2250" t="s">
        <v>6471</v>
      </c>
      <c r="C2250" s="1">
        <v>38718</v>
      </c>
      <c r="D2250" s="1">
        <v>2958465</v>
      </c>
    </row>
    <row r="2251" spans="1:4">
      <c r="A2251">
        <v>8063</v>
      </c>
      <c r="B2251" t="s">
        <v>6472</v>
      </c>
      <c r="C2251" s="1">
        <v>38718</v>
      </c>
      <c r="D2251" s="1">
        <v>2958465</v>
      </c>
    </row>
    <row r="2252" spans="1:4">
      <c r="A2252">
        <v>8069</v>
      </c>
      <c r="B2252" t="s">
        <v>6473</v>
      </c>
      <c r="C2252" s="1">
        <v>38718</v>
      </c>
      <c r="D2252" s="1">
        <v>2958465</v>
      </c>
    </row>
    <row r="2253" spans="1:4">
      <c r="A2253">
        <v>8070</v>
      </c>
      <c r="B2253" t="s">
        <v>845</v>
      </c>
      <c r="C2253" s="1">
        <v>38718</v>
      </c>
      <c r="D2253" s="1">
        <v>2958465</v>
      </c>
    </row>
    <row r="2254" spans="1:4">
      <c r="A2254">
        <v>8076</v>
      </c>
      <c r="B2254" t="s">
        <v>6474</v>
      </c>
      <c r="C2254" s="1">
        <v>38718</v>
      </c>
      <c r="D2254" s="1">
        <v>2958465</v>
      </c>
    </row>
    <row r="2255" spans="1:4">
      <c r="A2255">
        <v>8084</v>
      </c>
      <c r="B2255" t="s">
        <v>1193</v>
      </c>
      <c r="C2255" s="1">
        <v>38718</v>
      </c>
      <c r="D2255" s="1">
        <v>2958465</v>
      </c>
    </row>
    <row r="2256" spans="1:4">
      <c r="A2256">
        <v>8087</v>
      </c>
      <c r="B2256" t="s">
        <v>6475</v>
      </c>
      <c r="C2256" s="1">
        <v>38718</v>
      </c>
      <c r="D2256" s="1">
        <v>2958465</v>
      </c>
    </row>
    <row r="2257" spans="1:4">
      <c r="A2257">
        <v>8101</v>
      </c>
      <c r="B2257" t="s">
        <v>6476</v>
      </c>
      <c r="C2257" s="1">
        <v>38718</v>
      </c>
      <c r="D2257" s="1">
        <v>2958465</v>
      </c>
    </row>
    <row r="2258" spans="1:4">
      <c r="A2258">
        <v>8103</v>
      </c>
      <c r="B2258" t="s">
        <v>6477</v>
      </c>
      <c r="C2258" s="1">
        <v>38718</v>
      </c>
      <c r="D2258" s="1">
        <v>2958465</v>
      </c>
    </row>
    <row r="2259" spans="1:4">
      <c r="A2259">
        <v>8106</v>
      </c>
      <c r="B2259" t="s">
        <v>1194</v>
      </c>
      <c r="C2259" s="1">
        <v>38718</v>
      </c>
      <c r="D2259" s="1">
        <v>2958465</v>
      </c>
    </row>
    <row r="2260" spans="1:4">
      <c r="A2260">
        <v>8116</v>
      </c>
      <c r="B2260" t="s">
        <v>6478</v>
      </c>
      <c r="C2260" s="1">
        <v>38718</v>
      </c>
      <c r="D2260" s="1">
        <v>2958465</v>
      </c>
    </row>
    <row r="2261" spans="1:4">
      <c r="A2261">
        <v>8117</v>
      </c>
      <c r="B2261" t="s">
        <v>6479</v>
      </c>
      <c r="C2261" s="1">
        <v>38718</v>
      </c>
      <c r="D2261" s="1">
        <v>2958465</v>
      </c>
    </row>
    <row r="2262" spans="1:4">
      <c r="A2262">
        <v>8124</v>
      </c>
      <c r="B2262" t="s">
        <v>6480</v>
      </c>
      <c r="C2262" s="1">
        <v>38718</v>
      </c>
      <c r="D2262" s="1">
        <v>2958465</v>
      </c>
    </row>
    <row r="2263" spans="1:4">
      <c r="A2263">
        <v>8144</v>
      </c>
      <c r="B2263" t="s">
        <v>6481</v>
      </c>
      <c r="C2263" s="1">
        <v>38718</v>
      </c>
      <c r="D2263" s="1">
        <v>2958465</v>
      </c>
    </row>
    <row r="2264" spans="1:4">
      <c r="A2264">
        <v>8159</v>
      </c>
      <c r="B2264" t="s">
        <v>6482</v>
      </c>
      <c r="C2264" s="1">
        <v>38718</v>
      </c>
      <c r="D2264" s="1">
        <v>2958465</v>
      </c>
    </row>
    <row r="2265" spans="1:4">
      <c r="A2265">
        <v>8191</v>
      </c>
      <c r="B2265" t="s">
        <v>6483</v>
      </c>
      <c r="C2265" s="1">
        <v>38718</v>
      </c>
      <c r="D2265" s="1">
        <v>2958465</v>
      </c>
    </row>
    <row r="2266" spans="1:4">
      <c r="A2266">
        <v>8195</v>
      </c>
      <c r="B2266" t="s">
        <v>6484</v>
      </c>
      <c r="C2266" s="1">
        <v>38718</v>
      </c>
      <c r="D2266" s="1">
        <v>2958465</v>
      </c>
    </row>
    <row r="2267" spans="1:4">
      <c r="A2267">
        <v>8198</v>
      </c>
      <c r="B2267" t="s">
        <v>6485</v>
      </c>
      <c r="C2267" s="1">
        <v>38718</v>
      </c>
      <c r="D2267" s="1">
        <v>2958465</v>
      </c>
    </row>
    <row r="2268" spans="1:4">
      <c r="A2268">
        <v>8214</v>
      </c>
      <c r="B2268" t="s">
        <v>6486</v>
      </c>
      <c r="C2268" s="1">
        <v>38718</v>
      </c>
      <c r="D2268" s="1">
        <v>2958465</v>
      </c>
    </row>
    <row r="2269" spans="1:4">
      <c r="A2269">
        <v>8222</v>
      </c>
      <c r="B2269" t="s">
        <v>6487</v>
      </c>
      <c r="C2269" s="1">
        <v>38718</v>
      </c>
      <c r="D2269" s="1">
        <v>2958465</v>
      </c>
    </row>
    <row r="2270" spans="1:4">
      <c r="A2270">
        <v>8224</v>
      </c>
      <c r="B2270" t="s">
        <v>6488</v>
      </c>
      <c r="C2270" s="1">
        <v>38718</v>
      </c>
      <c r="D2270" s="1">
        <v>2958465</v>
      </c>
    </row>
    <row r="2271" spans="1:4">
      <c r="A2271">
        <v>8233</v>
      </c>
      <c r="B2271" t="s">
        <v>6489</v>
      </c>
      <c r="C2271" s="1">
        <v>38718</v>
      </c>
      <c r="D2271" s="1">
        <v>2958465</v>
      </c>
    </row>
    <row r="2272" spans="1:4">
      <c r="A2272">
        <v>8254</v>
      </c>
      <c r="B2272" t="s">
        <v>1195</v>
      </c>
      <c r="C2272" s="1">
        <v>38718</v>
      </c>
      <c r="D2272" s="1">
        <v>2958465</v>
      </c>
    </row>
    <row r="2273" spans="1:4">
      <c r="A2273">
        <v>8267</v>
      </c>
      <c r="B2273" t="s">
        <v>6490</v>
      </c>
      <c r="C2273" s="1">
        <v>38718</v>
      </c>
      <c r="D2273" s="1">
        <v>2958465</v>
      </c>
    </row>
    <row r="2274" spans="1:4">
      <c r="A2274">
        <v>8284</v>
      </c>
      <c r="B2274" t="s">
        <v>6491</v>
      </c>
      <c r="C2274" s="1">
        <v>38718</v>
      </c>
      <c r="D2274" s="1">
        <v>2958465</v>
      </c>
    </row>
    <row r="2275" spans="1:4">
      <c r="A2275">
        <v>8286</v>
      </c>
      <c r="B2275" t="s">
        <v>6492</v>
      </c>
      <c r="C2275" s="1">
        <v>38718</v>
      </c>
      <c r="D2275" s="1">
        <v>2958465</v>
      </c>
    </row>
    <row r="2276" spans="1:4">
      <c r="A2276">
        <v>8289</v>
      </c>
      <c r="B2276" t="s">
        <v>6493</v>
      </c>
      <c r="C2276" s="1">
        <v>38718</v>
      </c>
      <c r="D2276" s="1">
        <v>2958465</v>
      </c>
    </row>
    <row r="2277" spans="1:4">
      <c r="A2277">
        <v>8294</v>
      </c>
      <c r="B2277" t="s">
        <v>6494</v>
      </c>
      <c r="C2277" s="1">
        <v>38718</v>
      </c>
      <c r="D2277" s="1">
        <v>2958465</v>
      </c>
    </row>
    <row r="2278" spans="1:4">
      <c r="A2278">
        <v>8295</v>
      </c>
      <c r="B2278" t="s">
        <v>6495</v>
      </c>
      <c r="C2278" s="1">
        <v>38718</v>
      </c>
      <c r="D2278" s="1">
        <v>2958465</v>
      </c>
    </row>
    <row r="2279" spans="1:4">
      <c r="A2279">
        <v>8296</v>
      </c>
      <c r="B2279" t="s">
        <v>6496</v>
      </c>
      <c r="C2279" s="1">
        <v>38718</v>
      </c>
      <c r="D2279" s="1">
        <v>2958465</v>
      </c>
    </row>
    <row r="2280" spans="1:4">
      <c r="A2280">
        <v>8299</v>
      </c>
      <c r="B2280" t="s">
        <v>6497</v>
      </c>
      <c r="C2280" s="1">
        <v>38718</v>
      </c>
      <c r="D2280" s="1">
        <v>2958465</v>
      </c>
    </row>
    <row r="2281" spans="1:4">
      <c r="A2281">
        <v>8316</v>
      </c>
      <c r="B2281" t="s">
        <v>1196</v>
      </c>
      <c r="C2281" s="1">
        <v>38718</v>
      </c>
      <c r="D2281" s="1">
        <v>2958465</v>
      </c>
    </row>
    <row r="2282" spans="1:4">
      <c r="A2282">
        <v>8318</v>
      </c>
      <c r="B2282" t="s">
        <v>6498</v>
      </c>
      <c r="C2282" s="1">
        <v>38718</v>
      </c>
      <c r="D2282" s="1">
        <v>2958465</v>
      </c>
    </row>
    <row r="2283" spans="1:4">
      <c r="A2283">
        <v>8320</v>
      </c>
      <c r="B2283" t="s">
        <v>6499</v>
      </c>
      <c r="C2283" s="1">
        <v>38718</v>
      </c>
      <c r="D2283" s="1">
        <v>2958465</v>
      </c>
    </row>
    <row r="2284" spans="1:4">
      <c r="A2284">
        <v>8343</v>
      </c>
      <c r="B2284" t="s">
        <v>6500</v>
      </c>
      <c r="C2284" s="1">
        <v>38718</v>
      </c>
      <c r="D2284" s="1">
        <v>2958465</v>
      </c>
    </row>
    <row r="2285" spans="1:4">
      <c r="A2285">
        <v>8351</v>
      </c>
      <c r="B2285" t="s">
        <v>6501</v>
      </c>
      <c r="C2285" s="1">
        <v>38718</v>
      </c>
      <c r="D2285" s="1">
        <v>2958465</v>
      </c>
    </row>
    <row r="2286" spans="1:4">
      <c r="A2286">
        <v>8353</v>
      </c>
      <c r="B2286" t="s">
        <v>6502</v>
      </c>
      <c r="C2286" s="1">
        <v>38718</v>
      </c>
      <c r="D2286" s="1">
        <v>2958465</v>
      </c>
    </row>
    <row r="2287" spans="1:4">
      <c r="A2287">
        <v>8357</v>
      </c>
      <c r="B2287" t="s">
        <v>1197</v>
      </c>
      <c r="C2287" s="1">
        <v>38718</v>
      </c>
      <c r="D2287" s="1">
        <v>2958465</v>
      </c>
    </row>
    <row r="2288" spans="1:4">
      <c r="A2288">
        <v>8360</v>
      </c>
      <c r="B2288" t="s">
        <v>6503</v>
      </c>
      <c r="C2288" s="1">
        <v>38718</v>
      </c>
      <c r="D2288" s="1">
        <v>2958465</v>
      </c>
    </row>
    <row r="2289" spans="1:4">
      <c r="A2289">
        <v>8373</v>
      </c>
      <c r="B2289" t="s">
        <v>6504</v>
      </c>
      <c r="C2289" s="1">
        <v>38718</v>
      </c>
      <c r="D2289" s="1">
        <v>2958465</v>
      </c>
    </row>
    <row r="2290" spans="1:4">
      <c r="A2290">
        <v>8389</v>
      </c>
      <c r="B2290" t="s">
        <v>6505</v>
      </c>
      <c r="C2290" s="1">
        <v>38718</v>
      </c>
      <c r="D2290" s="1">
        <v>2958465</v>
      </c>
    </row>
    <row r="2291" spans="1:4">
      <c r="A2291">
        <v>8391</v>
      </c>
      <c r="B2291" t="s">
        <v>6506</v>
      </c>
      <c r="C2291" s="1">
        <v>38718</v>
      </c>
      <c r="D2291" s="1">
        <v>2958465</v>
      </c>
    </row>
    <row r="2292" spans="1:4">
      <c r="A2292">
        <v>8392</v>
      </c>
      <c r="B2292" t="s">
        <v>6507</v>
      </c>
      <c r="C2292" s="1">
        <v>38718</v>
      </c>
      <c r="D2292" s="1">
        <v>2958465</v>
      </c>
    </row>
    <row r="2293" spans="1:4">
      <c r="A2293">
        <v>8395</v>
      </c>
      <c r="B2293" t="s">
        <v>6508</v>
      </c>
      <c r="C2293" s="1">
        <v>38718</v>
      </c>
      <c r="D2293" s="1">
        <v>2958465</v>
      </c>
    </row>
    <row r="2294" spans="1:4">
      <c r="A2294">
        <v>8401</v>
      </c>
      <c r="B2294" t="s">
        <v>6509</v>
      </c>
      <c r="C2294" s="1">
        <v>38718</v>
      </c>
      <c r="D2294" s="1">
        <v>2958465</v>
      </c>
    </row>
    <row r="2295" spans="1:4">
      <c r="A2295">
        <v>8404</v>
      </c>
      <c r="B2295" t="s">
        <v>6510</v>
      </c>
      <c r="C2295" s="1">
        <v>38718</v>
      </c>
      <c r="D2295" s="1">
        <v>2958465</v>
      </c>
    </row>
    <row r="2296" spans="1:4">
      <c r="A2296">
        <v>8472</v>
      </c>
      <c r="B2296" t="s">
        <v>6511</v>
      </c>
      <c r="C2296" s="1">
        <v>38718</v>
      </c>
      <c r="D2296" s="1">
        <v>2958465</v>
      </c>
    </row>
    <row r="2297" spans="1:4">
      <c r="A2297">
        <v>8479</v>
      </c>
      <c r="B2297" t="s">
        <v>6512</v>
      </c>
      <c r="C2297" s="1">
        <v>38718</v>
      </c>
      <c r="D2297" s="1">
        <v>2958465</v>
      </c>
    </row>
    <row r="2298" spans="1:4">
      <c r="A2298">
        <v>8482</v>
      </c>
      <c r="B2298" t="s">
        <v>6513</v>
      </c>
      <c r="C2298" s="1">
        <v>38718</v>
      </c>
      <c r="D2298" s="1">
        <v>2958465</v>
      </c>
    </row>
    <row r="2299" spans="1:4">
      <c r="A2299">
        <v>8495</v>
      </c>
      <c r="B2299" t="s">
        <v>6514</v>
      </c>
      <c r="C2299" s="1">
        <v>38718</v>
      </c>
      <c r="D2299" s="1">
        <v>2958465</v>
      </c>
    </row>
    <row r="2300" spans="1:4">
      <c r="A2300">
        <v>8503</v>
      </c>
      <c r="B2300" t="s">
        <v>6515</v>
      </c>
      <c r="C2300" s="1">
        <v>38718</v>
      </c>
      <c r="D2300" s="1">
        <v>2958465</v>
      </c>
    </row>
    <row r="2301" spans="1:4">
      <c r="A2301">
        <v>8534</v>
      </c>
      <c r="B2301" t="s">
        <v>6516</v>
      </c>
      <c r="C2301" s="1">
        <v>38718</v>
      </c>
      <c r="D2301" s="1">
        <v>2958465</v>
      </c>
    </row>
    <row r="2302" spans="1:4">
      <c r="A2302">
        <v>8539</v>
      </c>
      <c r="B2302" t="s">
        <v>6517</v>
      </c>
      <c r="C2302" s="1">
        <v>38718</v>
      </c>
      <c r="D2302" s="1">
        <v>2958465</v>
      </c>
    </row>
    <row r="2303" spans="1:4">
      <c r="A2303">
        <v>8540</v>
      </c>
      <c r="B2303" t="s">
        <v>6518</v>
      </c>
      <c r="C2303" s="1">
        <v>38718</v>
      </c>
      <c r="D2303" s="1">
        <v>2958465</v>
      </c>
    </row>
    <row r="2304" spans="1:4">
      <c r="A2304">
        <v>8546</v>
      </c>
      <c r="B2304" t="s">
        <v>6519</v>
      </c>
      <c r="C2304" s="1">
        <v>38718</v>
      </c>
      <c r="D2304" s="1">
        <v>2958465</v>
      </c>
    </row>
    <row r="2305" spans="1:4">
      <c r="A2305">
        <v>8553</v>
      </c>
      <c r="B2305" t="s">
        <v>6520</v>
      </c>
      <c r="C2305" s="1">
        <v>38718</v>
      </c>
      <c r="D2305" s="1">
        <v>2958465</v>
      </c>
    </row>
    <row r="2306" spans="1:4">
      <c r="A2306">
        <v>8581</v>
      </c>
      <c r="B2306" t="s">
        <v>6521</v>
      </c>
      <c r="C2306" s="1">
        <v>38718</v>
      </c>
      <c r="D2306" s="1">
        <v>2958465</v>
      </c>
    </row>
    <row r="2307" spans="1:4">
      <c r="A2307">
        <v>8604</v>
      </c>
      <c r="B2307" t="s">
        <v>6522</v>
      </c>
      <c r="C2307" s="1">
        <v>38718</v>
      </c>
      <c r="D2307" s="1">
        <v>2958465</v>
      </c>
    </row>
    <row r="2308" spans="1:4">
      <c r="A2308">
        <v>8632</v>
      </c>
      <c r="B2308" t="s">
        <v>1198</v>
      </c>
      <c r="C2308" s="1">
        <v>38718</v>
      </c>
      <c r="D2308" s="1">
        <v>2958465</v>
      </c>
    </row>
    <row r="2309" spans="1:4">
      <c r="A2309">
        <v>8637</v>
      </c>
      <c r="B2309" t="s">
        <v>6523</v>
      </c>
      <c r="C2309" s="1">
        <v>38718</v>
      </c>
      <c r="D2309" s="1">
        <v>2958465</v>
      </c>
    </row>
    <row r="2310" spans="1:4">
      <c r="A2310">
        <v>8651</v>
      </c>
      <c r="B2310" t="s">
        <v>6524</v>
      </c>
      <c r="C2310" s="1">
        <v>38718</v>
      </c>
      <c r="D2310" s="1">
        <v>2958465</v>
      </c>
    </row>
    <row r="2311" spans="1:4">
      <c r="A2311">
        <v>8653</v>
      </c>
      <c r="B2311" t="s">
        <v>6525</v>
      </c>
      <c r="C2311" s="1">
        <v>38718</v>
      </c>
      <c r="D2311" s="1">
        <v>2958465</v>
      </c>
    </row>
    <row r="2312" spans="1:4">
      <c r="A2312">
        <v>8696</v>
      </c>
      <c r="B2312" t="s">
        <v>6526</v>
      </c>
      <c r="C2312" s="1">
        <v>38718</v>
      </c>
      <c r="D2312" s="1">
        <v>2958465</v>
      </c>
    </row>
    <row r="2313" spans="1:4">
      <c r="A2313">
        <v>8702</v>
      </c>
      <c r="B2313" t="s">
        <v>6527</v>
      </c>
      <c r="C2313" s="1">
        <v>38718</v>
      </c>
      <c r="D2313" s="1">
        <v>2958465</v>
      </c>
    </row>
    <row r="2314" spans="1:4">
      <c r="A2314">
        <v>8728</v>
      </c>
      <c r="B2314" t="s">
        <v>1199</v>
      </c>
      <c r="C2314" s="1">
        <v>38718</v>
      </c>
      <c r="D2314" s="1">
        <v>2958465</v>
      </c>
    </row>
    <row r="2315" spans="1:4">
      <c r="A2315">
        <v>8739</v>
      </c>
      <c r="B2315" t="s">
        <v>6528</v>
      </c>
      <c r="C2315" s="1">
        <v>38718</v>
      </c>
      <c r="D2315" s="1">
        <v>2958465</v>
      </c>
    </row>
    <row r="2316" spans="1:4">
      <c r="A2316">
        <v>8742</v>
      </c>
      <c r="B2316" t="s">
        <v>6529</v>
      </c>
      <c r="C2316" s="1">
        <v>38718</v>
      </c>
      <c r="D2316" s="1">
        <v>2958465</v>
      </c>
    </row>
    <row r="2317" spans="1:4">
      <c r="A2317">
        <v>8743</v>
      </c>
      <c r="B2317" t="s">
        <v>6530</v>
      </c>
      <c r="C2317" s="1">
        <v>38718</v>
      </c>
      <c r="D2317" s="1">
        <v>2958465</v>
      </c>
    </row>
    <row r="2318" spans="1:4">
      <c r="A2318">
        <v>8744</v>
      </c>
      <c r="B2318" t="s">
        <v>6531</v>
      </c>
      <c r="C2318" s="1">
        <v>38718</v>
      </c>
      <c r="D2318" s="1">
        <v>2958465</v>
      </c>
    </row>
    <row r="2319" spans="1:4">
      <c r="A2319">
        <v>8745</v>
      </c>
      <c r="B2319" t="s">
        <v>6532</v>
      </c>
      <c r="C2319" s="1">
        <v>38718</v>
      </c>
      <c r="D2319" s="1">
        <v>2958465</v>
      </c>
    </row>
    <row r="2320" spans="1:4">
      <c r="A2320">
        <v>8746</v>
      </c>
      <c r="B2320" t="s">
        <v>6533</v>
      </c>
      <c r="C2320" s="1">
        <v>38718</v>
      </c>
      <c r="D2320" s="1">
        <v>2958465</v>
      </c>
    </row>
    <row r="2321" spans="1:4">
      <c r="A2321">
        <v>8747</v>
      </c>
      <c r="B2321" t="s">
        <v>6534</v>
      </c>
      <c r="C2321" s="1">
        <v>38718</v>
      </c>
      <c r="D2321" s="1">
        <v>2958465</v>
      </c>
    </row>
    <row r="2322" spans="1:4">
      <c r="A2322">
        <v>8748</v>
      </c>
      <c r="B2322" t="s">
        <v>6535</v>
      </c>
      <c r="C2322" s="1">
        <v>38718</v>
      </c>
      <c r="D2322" s="1">
        <v>2958465</v>
      </c>
    </row>
    <row r="2323" spans="1:4">
      <c r="A2323">
        <v>8749</v>
      </c>
      <c r="B2323" t="s">
        <v>6536</v>
      </c>
      <c r="C2323" s="1">
        <v>38718</v>
      </c>
      <c r="D2323" s="1">
        <v>2958465</v>
      </c>
    </row>
    <row r="2324" spans="1:4">
      <c r="A2324">
        <v>8750</v>
      </c>
      <c r="B2324" t="s">
        <v>6537</v>
      </c>
      <c r="C2324" s="1">
        <v>38718</v>
      </c>
      <c r="D2324" s="1">
        <v>2958465</v>
      </c>
    </row>
    <row r="2325" spans="1:4">
      <c r="A2325">
        <v>8752</v>
      </c>
      <c r="B2325" t="s">
        <v>6538</v>
      </c>
      <c r="C2325" s="1">
        <v>38718</v>
      </c>
      <c r="D2325" s="1">
        <v>2958465</v>
      </c>
    </row>
    <row r="2326" spans="1:4">
      <c r="A2326">
        <v>8753</v>
      </c>
      <c r="B2326" t="s">
        <v>6539</v>
      </c>
      <c r="C2326" s="1">
        <v>38718</v>
      </c>
      <c r="D2326" s="1">
        <v>2958465</v>
      </c>
    </row>
    <row r="2327" spans="1:4">
      <c r="A2327">
        <v>8754</v>
      </c>
      <c r="B2327" t="s">
        <v>1200</v>
      </c>
      <c r="C2327" s="1">
        <v>38718</v>
      </c>
      <c r="D2327" s="1">
        <v>2958465</v>
      </c>
    </row>
    <row r="2328" spans="1:4">
      <c r="A2328">
        <v>8755</v>
      </c>
      <c r="B2328" t="s">
        <v>6540</v>
      </c>
      <c r="C2328" s="1">
        <v>38718</v>
      </c>
      <c r="D2328" s="1">
        <v>2958465</v>
      </c>
    </row>
    <row r="2329" spans="1:4">
      <c r="A2329">
        <v>8756</v>
      </c>
      <c r="B2329" t="s">
        <v>6541</v>
      </c>
      <c r="C2329" s="1">
        <v>38718</v>
      </c>
      <c r="D2329" s="1">
        <v>2958465</v>
      </c>
    </row>
    <row r="2330" spans="1:4">
      <c r="A2330">
        <v>8757</v>
      </c>
      <c r="B2330" t="s">
        <v>6542</v>
      </c>
      <c r="C2330" s="1">
        <v>38718</v>
      </c>
      <c r="D2330" s="1">
        <v>2958465</v>
      </c>
    </row>
    <row r="2331" spans="1:4">
      <c r="A2331">
        <v>8758</v>
      </c>
      <c r="B2331" t="s">
        <v>6543</v>
      </c>
      <c r="C2331" s="1">
        <v>38718</v>
      </c>
      <c r="D2331" s="1">
        <v>2958465</v>
      </c>
    </row>
    <row r="2332" spans="1:4">
      <c r="A2332">
        <v>8759</v>
      </c>
      <c r="B2332" t="s">
        <v>1201</v>
      </c>
      <c r="C2332" s="1">
        <v>38718</v>
      </c>
      <c r="D2332" s="1">
        <v>2958465</v>
      </c>
    </row>
    <row r="2333" spans="1:4">
      <c r="A2333">
        <v>8760</v>
      </c>
      <c r="B2333" t="s">
        <v>6544</v>
      </c>
      <c r="C2333" s="1">
        <v>38718</v>
      </c>
      <c r="D2333" s="1">
        <v>2958465</v>
      </c>
    </row>
    <row r="2334" spans="1:4">
      <c r="A2334">
        <v>8761</v>
      </c>
      <c r="B2334" t="s">
        <v>6545</v>
      </c>
      <c r="C2334" s="1">
        <v>38718</v>
      </c>
      <c r="D2334" s="1">
        <v>2958465</v>
      </c>
    </row>
    <row r="2335" spans="1:4">
      <c r="A2335">
        <v>8762</v>
      </c>
      <c r="B2335" t="s">
        <v>6546</v>
      </c>
      <c r="C2335" s="1">
        <v>38718</v>
      </c>
      <c r="D2335" s="1">
        <v>2958465</v>
      </c>
    </row>
    <row r="2336" spans="1:4">
      <c r="A2336">
        <v>8763</v>
      </c>
      <c r="B2336" t="s">
        <v>6547</v>
      </c>
      <c r="C2336" s="1">
        <v>38718</v>
      </c>
      <c r="D2336" s="1">
        <v>2958465</v>
      </c>
    </row>
    <row r="2337" spans="1:4">
      <c r="A2337">
        <v>8764</v>
      </c>
      <c r="B2337" t="s">
        <v>6548</v>
      </c>
      <c r="C2337" s="1">
        <v>38718</v>
      </c>
      <c r="D2337" s="1">
        <v>2958465</v>
      </c>
    </row>
    <row r="2338" spans="1:4">
      <c r="A2338">
        <v>8765</v>
      </c>
      <c r="B2338" t="s">
        <v>1202</v>
      </c>
      <c r="C2338" s="1">
        <v>38718</v>
      </c>
      <c r="D2338" s="1">
        <v>2958465</v>
      </c>
    </row>
    <row r="2339" spans="1:4">
      <c r="A2339">
        <v>8766</v>
      </c>
      <c r="B2339" t="s">
        <v>6549</v>
      </c>
      <c r="C2339" s="1">
        <v>38718</v>
      </c>
      <c r="D2339" s="1">
        <v>2958465</v>
      </c>
    </row>
    <row r="2340" spans="1:4">
      <c r="A2340">
        <v>8767</v>
      </c>
      <c r="B2340" t="s">
        <v>6550</v>
      </c>
      <c r="C2340" s="1">
        <v>38718</v>
      </c>
      <c r="D2340" s="1">
        <v>2958465</v>
      </c>
    </row>
    <row r="2341" spans="1:4">
      <c r="A2341">
        <v>8768</v>
      </c>
      <c r="B2341" t="s">
        <v>6551</v>
      </c>
      <c r="C2341" s="1">
        <v>38718</v>
      </c>
      <c r="D2341" s="1">
        <v>2958465</v>
      </c>
    </row>
    <row r="2342" spans="1:4">
      <c r="A2342">
        <v>8769</v>
      </c>
      <c r="B2342" t="s">
        <v>6552</v>
      </c>
      <c r="C2342" s="1">
        <v>38718</v>
      </c>
      <c r="D2342" s="1">
        <v>2958465</v>
      </c>
    </row>
    <row r="2343" spans="1:4">
      <c r="A2343">
        <v>8770</v>
      </c>
      <c r="B2343" t="s">
        <v>6553</v>
      </c>
      <c r="C2343" s="1">
        <v>38718</v>
      </c>
      <c r="D2343" s="1">
        <v>2958465</v>
      </c>
    </row>
    <row r="2344" spans="1:4">
      <c r="A2344">
        <v>8771</v>
      </c>
      <c r="B2344" t="s">
        <v>6554</v>
      </c>
      <c r="C2344" s="1">
        <v>38718</v>
      </c>
      <c r="D2344" s="1">
        <v>2958465</v>
      </c>
    </row>
    <row r="2345" spans="1:4">
      <c r="A2345">
        <v>8772</v>
      </c>
      <c r="B2345" t="s">
        <v>1203</v>
      </c>
      <c r="C2345" s="1">
        <v>38718</v>
      </c>
      <c r="D2345" s="1">
        <v>2958465</v>
      </c>
    </row>
    <row r="2346" spans="1:4">
      <c r="A2346">
        <v>8773</v>
      </c>
      <c r="B2346" t="s">
        <v>6555</v>
      </c>
      <c r="C2346" s="1">
        <v>38718</v>
      </c>
      <c r="D2346" s="1">
        <v>2958465</v>
      </c>
    </row>
    <row r="2347" spans="1:4">
      <c r="A2347">
        <v>8774</v>
      </c>
      <c r="B2347" t="s">
        <v>6556</v>
      </c>
      <c r="C2347" s="1">
        <v>38718</v>
      </c>
      <c r="D2347" s="1">
        <v>2958465</v>
      </c>
    </row>
    <row r="2348" spans="1:4">
      <c r="A2348">
        <v>8775</v>
      </c>
      <c r="B2348" t="s">
        <v>6557</v>
      </c>
      <c r="C2348" s="1">
        <v>38718</v>
      </c>
      <c r="D2348" s="1">
        <v>2958465</v>
      </c>
    </row>
    <row r="2349" spans="1:4">
      <c r="A2349">
        <v>8776</v>
      </c>
      <c r="B2349" t="s">
        <v>6558</v>
      </c>
      <c r="C2349" s="1">
        <v>38718</v>
      </c>
      <c r="D2349" s="1">
        <v>2958465</v>
      </c>
    </row>
    <row r="2350" spans="1:4">
      <c r="A2350">
        <v>8777</v>
      </c>
      <c r="B2350" t="s">
        <v>6559</v>
      </c>
      <c r="C2350" s="1">
        <v>38718</v>
      </c>
      <c r="D2350" s="1">
        <v>2958465</v>
      </c>
    </row>
    <row r="2351" spans="1:4">
      <c r="A2351">
        <v>8778</v>
      </c>
      <c r="B2351" t="s">
        <v>6560</v>
      </c>
      <c r="C2351" s="1">
        <v>38718</v>
      </c>
      <c r="D2351" s="1">
        <v>2958465</v>
      </c>
    </row>
    <row r="2352" spans="1:4">
      <c r="A2352">
        <v>8779</v>
      </c>
      <c r="B2352" t="s">
        <v>6561</v>
      </c>
      <c r="C2352" s="1">
        <v>38718</v>
      </c>
      <c r="D2352" s="1">
        <v>2958465</v>
      </c>
    </row>
    <row r="2353" spans="1:4">
      <c r="A2353">
        <v>8780</v>
      </c>
      <c r="B2353" t="s">
        <v>6562</v>
      </c>
      <c r="C2353" s="1">
        <v>38718</v>
      </c>
      <c r="D2353" s="1">
        <v>2958465</v>
      </c>
    </row>
    <row r="2354" spans="1:4">
      <c r="A2354">
        <v>8781</v>
      </c>
      <c r="B2354" t="s">
        <v>6563</v>
      </c>
      <c r="C2354" s="1">
        <v>38718</v>
      </c>
      <c r="D2354" s="1">
        <v>2958465</v>
      </c>
    </row>
    <row r="2355" spans="1:4">
      <c r="A2355">
        <v>8782</v>
      </c>
      <c r="B2355" t="s">
        <v>6564</v>
      </c>
      <c r="C2355" s="1">
        <v>38718</v>
      </c>
      <c r="D2355" s="1">
        <v>2958465</v>
      </c>
    </row>
    <row r="2356" spans="1:4">
      <c r="A2356">
        <v>8783</v>
      </c>
      <c r="B2356" t="s">
        <v>6565</v>
      </c>
      <c r="C2356" s="1">
        <v>38718</v>
      </c>
      <c r="D2356" s="1">
        <v>2958465</v>
      </c>
    </row>
    <row r="2357" spans="1:4">
      <c r="A2357">
        <v>8784</v>
      </c>
      <c r="B2357" t="s">
        <v>6566</v>
      </c>
      <c r="C2357" s="1">
        <v>38718</v>
      </c>
      <c r="D2357" s="1">
        <v>2958465</v>
      </c>
    </row>
    <row r="2358" spans="1:4">
      <c r="A2358">
        <v>8785</v>
      </c>
      <c r="B2358" t="s">
        <v>6567</v>
      </c>
      <c r="C2358" s="1">
        <v>38718</v>
      </c>
      <c r="D2358" s="1">
        <v>2958465</v>
      </c>
    </row>
    <row r="2359" spans="1:4">
      <c r="A2359">
        <v>8786</v>
      </c>
      <c r="B2359" t="s">
        <v>1204</v>
      </c>
      <c r="C2359" s="1">
        <v>38718</v>
      </c>
      <c r="D2359" s="1">
        <v>2958465</v>
      </c>
    </row>
    <row r="2360" spans="1:4">
      <c r="A2360">
        <v>8787</v>
      </c>
      <c r="B2360" t="s">
        <v>6568</v>
      </c>
      <c r="C2360" s="1">
        <v>38718</v>
      </c>
      <c r="D2360" s="1">
        <v>2958465</v>
      </c>
    </row>
    <row r="2361" spans="1:4">
      <c r="A2361">
        <v>8788</v>
      </c>
      <c r="B2361" t="s">
        <v>6569</v>
      </c>
      <c r="C2361" s="1">
        <v>38718</v>
      </c>
      <c r="D2361" s="1">
        <v>2958465</v>
      </c>
    </row>
    <row r="2362" spans="1:4">
      <c r="A2362">
        <v>8789</v>
      </c>
      <c r="B2362" t="s">
        <v>6570</v>
      </c>
      <c r="C2362" s="1">
        <v>38718</v>
      </c>
      <c r="D2362" s="1">
        <v>2958465</v>
      </c>
    </row>
    <row r="2363" spans="1:4">
      <c r="A2363">
        <v>8790</v>
      </c>
      <c r="B2363" t="s">
        <v>1205</v>
      </c>
      <c r="C2363" s="1">
        <v>38718</v>
      </c>
      <c r="D2363" s="1">
        <v>2958465</v>
      </c>
    </row>
    <row r="2364" spans="1:4">
      <c r="A2364">
        <v>8791</v>
      </c>
      <c r="B2364" t="s">
        <v>6571</v>
      </c>
      <c r="C2364" s="1">
        <v>38718</v>
      </c>
      <c r="D2364" s="1">
        <v>2958465</v>
      </c>
    </row>
    <row r="2365" spans="1:4">
      <c r="A2365">
        <v>8792</v>
      </c>
      <c r="B2365" t="s">
        <v>6572</v>
      </c>
      <c r="C2365" s="1">
        <v>38718</v>
      </c>
      <c r="D2365" s="1">
        <v>2958465</v>
      </c>
    </row>
    <row r="2366" spans="1:4">
      <c r="A2366">
        <v>8793</v>
      </c>
      <c r="B2366" t="s">
        <v>1206</v>
      </c>
      <c r="C2366" s="1">
        <v>38718</v>
      </c>
      <c r="D2366" s="1">
        <v>2958465</v>
      </c>
    </row>
    <row r="2367" spans="1:4">
      <c r="A2367">
        <v>8794</v>
      </c>
      <c r="B2367" t="s">
        <v>6573</v>
      </c>
      <c r="C2367" s="1">
        <v>38718</v>
      </c>
      <c r="D2367" s="1">
        <v>2958465</v>
      </c>
    </row>
    <row r="2368" spans="1:4">
      <c r="A2368">
        <v>8795</v>
      </c>
      <c r="B2368" t="s">
        <v>6574</v>
      </c>
      <c r="C2368" s="1">
        <v>38718</v>
      </c>
      <c r="D2368" s="1">
        <v>2958465</v>
      </c>
    </row>
    <row r="2369" spans="1:4">
      <c r="A2369">
        <v>8796</v>
      </c>
      <c r="B2369" t="s">
        <v>6575</v>
      </c>
      <c r="C2369" s="1">
        <v>38718</v>
      </c>
      <c r="D2369" s="1">
        <v>2958465</v>
      </c>
    </row>
    <row r="2370" spans="1:4">
      <c r="A2370">
        <v>8797</v>
      </c>
      <c r="B2370" t="s">
        <v>6576</v>
      </c>
      <c r="C2370" s="1">
        <v>38718</v>
      </c>
      <c r="D2370" s="1">
        <v>2958465</v>
      </c>
    </row>
    <row r="2371" spans="1:4">
      <c r="A2371">
        <v>8798</v>
      </c>
      <c r="B2371" t="s">
        <v>6577</v>
      </c>
      <c r="C2371" s="1">
        <v>38718</v>
      </c>
      <c r="D2371" s="1">
        <v>2958465</v>
      </c>
    </row>
    <row r="2372" spans="1:4">
      <c r="A2372">
        <v>8799</v>
      </c>
      <c r="B2372" t="s">
        <v>6578</v>
      </c>
      <c r="C2372" s="1">
        <v>38718</v>
      </c>
      <c r="D2372" s="1">
        <v>2958465</v>
      </c>
    </row>
    <row r="2373" spans="1:4">
      <c r="A2373">
        <v>8800</v>
      </c>
      <c r="B2373" t="s">
        <v>6579</v>
      </c>
      <c r="C2373" s="1">
        <v>38718</v>
      </c>
      <c r="D2373" s="1">
        <v>2958465</v>
      </c>
    </row>
    <row r="2374" spans="1:4">
      <c r="A2374">
        <v>8801</v>
      </c>
      <c r="B2374" t="s">
        <v>6580</v>
      </c>
      <c r="C2374" s="1">
        <v>38718</v>
      </c>
      <c r="D2374" s="1">
        <v>2958465</v>
      </c>
    </row>
    <row r="2375" spans="1:4">
      <c r="A2375">
        <v>8802</v>
      </c>
      <c r="B2375" t="s">
        <v>1207</v>
      </c>
      <c r="C2375" s="1">
        <v>38718</v>
      </c>
      <c r="D2375" s="1">
        <v>2958465</v>
      </c>
    </row>
    <row r="2376" spans="1:4">
      <c r="A2376">
        <v>8803</v>
      </c>
      <c r="B2376" t="s">
        <v>6581</v>
      </c>
      <c r="C2376" s="1">
        <v>38718</v>
      </c>
      <c r="D2376" s="1">
        <v>2958465</v>
      </c>
    </row>
    <row r="2377" spans="1:4">
      <c r="A2377">
        <v>8804</v>
      </c>
      <c r="B2377" t="s">
        <v>6582</v>
      </c>
      <c r="C2377" s="1">
        <v>38718</v>
      </c>
      <c r="D2377" s="1">
        <v>2958465</v>
      </c>
    </row>
    <row r="2378" spans="1:4">
      <c r="A2378">
        <v>8805</v>
      </c>
      <c r="B2378" t="s">
        <v>6583</v>
      </c>
      <c r="C2378" s="1">
        <v>38718</v>
      </c>
      <c r="D2378" s="1">
        <v>2958465</v>
      </c>
    </row>
    <row r="2379" spans="1:4">
      <c r="A2379">
        <v>8806</v>
      </c>
      <c r="B2379" t="s">
        <v>6584</v>
      </c>
      <c r="C2379" s="1">
        <v>38718</v>
      </c>
      <c r="D2379" s="1">
        <v>2958465</v>
      </c>
    </row>
    <row r="2380" spans="1:4">
      <c r="A2380">
        <v>8807</v>
      </c>
      <c r="B2380" t="s">
        <v>1208</v>
      </c>
      <c r="C2380" s="1">
        <v>38718</v>
      </c>
      <c r="D2380" s="1">
        <v>2958465</v>
      </c>
    </row>
    <row r="2381" spans="1:4">
      <c r="A2381">
        <v>8808</v>
      </c>
      <c r="B2381" t="s">
        <v>6585</v>
      </c>
      <c r="C2381" s="1">
        <v>38718</v>
      </c>
      <c r="D2381" s="1">
        <v>2958465</v>
      </c>
    </row>
    <row r="2382" spans="1:4">
      <c r="A2382">
        <v>8809</v>
      </c>
      <c r="B2382" t="s">
        <v>1209</v>
      </c>
      <c r="C2382" s="1">
        <v>38718</v>
      </c>
      <c r="D2382" s="1">
        <v>2958465</v>
      </c>
    </row>
    <row r="2383" spans="1:4">
      <c r="A2383">
        <v>8810</v>
      </c>
      <c r="B2383" t="s">
        <v>6586</v>
      </c>
      <c r="C2383" s="1">
        <v>38718</v>
      </c>
      <c r="D2383" s="1">
        <v>2958465</v>
      </c>
    </row>
    <row r="2384" spans="1:4">
      <c r="A2384">
        <v>8811</v>
      </c>
      <c r="B2384" t="s">
        <v>6587</v>
      </c>
      <c r="C2384" s="1">
        <v>38718</v>
      </c>
      <c r="D2384" s="1">
        <v>2958465</v>
      </c>
    </row>
    <row r="2385" spans="1:4">
      <c r="A2385">
        <v>8812</v>
      </c>
      <c r="B2385" t="s">
        <v>6588</v>
      </c>
      <c r="C2385" s="1">
        <v>38718</v>
      </c>
      <c r="D2385" s="1">
        <v>2958465</v>
      </c>
    </row>
    <row r="2386" spans="1:4">
      <c r="A2386">
        <v>8813</v>
      </c>
      <c r="B2386" t="s">
        <v>6589</v>
      </c>
      <c r="C2386" s="1">
        <v>38718</v>
      </c>
      <c r="D2386" s="1">
        <v>2958465</v>
      </c>
    </row>
    <row r="2387" spans="1:4">
      <c r="A2387">
        <v>8814</v>
      </c>
      <c r="B2387" t="s">
        <v>6590</v>
      </c>
      <c r="C2387" s="1">
        <v>38718</v>
      </c>
      <c r="D2387" s="1">
        <v>2958465</v>
      </c>
    </row>
    <row r="2388" spans="1:4">
      <c r="A2388">
        <v>8815</v>
      </c>
      <c r="B2388" t="s">
        <v>6591</v>
      </c>
      <c r="C2388" s="1">
        <v>38718</v>
      </c>
      <c r="D2388" s="1">
        <v>2958465</v>
      </c>
    </row>
    <row r="2389" spans="1:4">
      <c r="A2389">
        <v>8816</v>
      </c>
      <c r="B2389" t="s">
        <v>6592</v>
      </c>
      <c r="C2389" s="1">
        <v>38718</v>
      </c>
      <c r="D2389" s="1">
        <v>2958465</v>
      </c>
    </row>
    <row r="2390" spans="1:4">
      <c r="A2390">
        <v>8817</v>
      </c>
      <c r="B2390" t="s">
        <v>1210</v>
      </c>
      <c r="C2390" s="1">
        <v>38718</v>
      </c>
      <c r="D2390" s="1">
        <v>2958465</v>
      </c>
    </row>
    <row r="2391" spans="1:4">
      <c r="A2391">
        <v>8818</v>
      </c>
      <c r="B2391" t="s">
        <v>6593</v>
      </c>
      <c r="C2391" s="1">
        <v>38718</v>
      </c>
      <c r="D2391" s="1">
        <v>2958465</v>
      </c>
    </row>
    <row r="2392" spans="1:4">
      <c r="A2392">
        <v>8819</v>
      </c>
      <c r="B2392" t="s">
        <v>6594</v>
      </c>
      <c r="C2392" s="1">
        <v>38718</v>
      </c>
      <c r="D2392" s="1">
        <v>2958465</v>
      </c>
    </row>
    <row r="2393" spans="1:4">
      <c r="A2393">
        <v>8820</v>
      </c>
      <c r="B2393" t="s">
        <v>6595</v>
      </c>
      <c r="C2393" s="1">
        <v>38718</v>
      </c>
      <c r="D2393" s="1">
        <v>2958465</v>
      </c>
    </row>
    <row r="2394" spans="1:4">
      <c r="A2394">
        <v>8821</v>
      </c>
      <c r="B2394" t="s">
        <v>6596</v>
      </c>
      <c r="C2394" s="1">
        <v>38718</v>
      </c>
      <c r="D2394" s="1">
        <v>2958465</v>
      </c>
    </row>
    <row r="2395" spans="1:4">
      <c r="A2395">
        <v>8822</v>
      </c>
      <c r="B2395" t="s">
        <v>6597</v>
      </c>
      <c r="C2395" s="1">
        <v>38718</v>
      </c>
      <c r="D2395" s="1">
        <v>2958465</v>
      </c>
    </row>
    <row r="2396" spans="1:4">
      <c r="A2396">
        <v>8823</v>
      </c>
      <c r="B2396" t="s">
        <v>1211</v>
      </c>
      <c r="C2396" s="1">
        <v>38718</v>
      </c>
      <c r="D2396" s="1">
        <v>2958465</v>
      </c>
    </row>
    <row r="2397" spans="1:4">
      <c r="A2397">
        <v>8824</v>
      </c>
      <c r="B2397" t="s">
        <v>6598</v>
      </c>
      <c r="C2397" s="1">
        <v>38718</v>
      </c>
      <c r="D2397" s="1">
        <v>2958465</v>
      </c>
    </row>
    <row r="2398" spans="1:4">
      <c r="A2398">
        <v>8825</v>
      </c>
      <c r="B2398" t="s">
        <v>6599</v>
      </c>
      <c r="C2398" s="1">
        <v>38718</v>
      </c>
      <c r="D2398" s="1">
        <v>2958465</v>
      </c>
    </row>
    <row r="2399" spans="1:4">
      <c r="A2399">
        <v>8826</v>
      </c>
      <c r="B2399" t="s">
        <v>6600</v>
      </c>
      <c r="C2399" s="1">
        <v>38718</v>
      </c>
      <c r="D2399" s="1">
        <v>2958465</v>
      </c>
    </row>
    <row r="2400" spans="1:4">
      <c r="A2400">
        <v>8827</v>
      </c>
      <c r="B2400" t="s">
        <v>6601</v>
      </c>
      <c r="C2400" s="1">
        <v>38718</v>
      </c>
      <c r="D2400" s="1">
        <v>2958465</v>
      </c>
    </row>
    <row r="2401" spans="1:4">
      <c r="A2401">
        <v>8828</v>
      </c>
      <c r="B2401" t="s">
        <v>6602</v>
      </c>
      <c r="C2401" s="1">
        <v>38718</v>
      </c>
      <c r="D2401" s="1">
        <v>2958465</v>
      </c>
    </row>
    <row r="2402" spans="1:4">
      <c r="A2402">
        <v>8829</v>
      </c>
      <c r="B2402" t="s">
        <v>1212</v>
      </c>
      <c r="C2402" s="1">
        <v>38718</v>
      </c>
      <c r="D2402" s="1">
        <v>2958465</v>
      </c>
    </row>
    <row r="2403" spans="1:4">
      <c r="A2403">
        <v>8830</v>
      </c>
      <c r="B2403" t="s">
        <v>6603</v>
      </c>
      <c r="C2403" s="1">
        <v>38718</v>
      </c>
      <c r="D2403" s="1">
        <v>2958465</v>
      </c>
    </row>
    <row r="2404" spans="1:4">
      <c r="A2404">
        <v>8831</v>
      </c>
      <c r="B2404" t="s">
        <v>6604</v>
      </c>
      <c r="C2404" s="1">
        <v>38718</v>
      </c>
      <c r="D2404" s="1">
        <v>2958465</v>
      </c>
    </row>
    <row r="2405" spans="1:4">
      <c r="A2405">
        <v>8832</v>
      </c>
      <c r="B2405" t="s">
        <v>6605</v>
      </c>
      <c r="C2405" s="1">
        <v>38718</v>
      </c>
      <c r="D2405" s="1">
        <v>2958465</v>
      </c>
    </row>
    <row r="2406" spans="1:4">
      <c r="A2406">
        <v>8833</v>
      </c>
      <c r="B2406" t="s">
        <v>6606</v>
      </c>
      <c r="C2406" s="1">
        <v>38718</v>
      </c>
      <c r="D2406" s="1">
        <v>2958465</v>
      </c>
    </row>
    <row r="2407" spans="1:4">
      <c r="A2407">
        <v>8834</v>
      </c>
      <c r="B2407" t="s">
        <v>6607</v>
      </c>
      <c r="C2407" s="1">
        <v>38718</v>
      </c>
      <c r="D2407" s="1">
        <v>2958465</v>
      </c>
    </row>
    <row r="2408" spans="1:4">
      <c r="A2408">
        <v>8835</v>
      </c>
      <c r="B2408" t="s">
        <v>6608</v>
      </c>
      <c r="C2408" s="1">
        <v>38718</v>
      </c>
      <c r="D2408" s="1">
        <v>2958465</v>
      </c>
    </row>
    <row r="2409" spans="1:4">
      <c r="A2409">
        <v>8836</v>
      </c>
      <c r="B2409" t="s">
        <v>6609</v>
      </c>
      <c r="C2409" s="1">
        <v>38718</v>
      </c>
      <c r="D2409" s="1">
        <v>2958465</v>
      </c>
    </row>
    <row r="2410" spans="1:4">
      <c r="A2410">
        <v>8837</v>
      </c>
      <c r="B2410" t="s">
        <v>6610</v>
      </c>
      <c r="C2410" s="1">
        <v>38718</v>
      </c>
      <c r="D2410" s="1">
        <v>2958465</v>
      </c>
    </row>
    <row r="2411" spans="1:4">
      <c r="A2411">
        <v>8838</v>
      </c>
      <c r="B2411" t="s">
        <v>1213</v>
      </c>
      <c r="C2411" s="1">
        <v>38718</v>
      </c>
      <c r="D2411" s="1">
        <v>2958465</v>
      </c>
    </row>
    <row r="2412" spans="1:4">
      <c r="A2412">
        <v>8839</v>
      </c>
      <c r="B2412" t="s">
        <v>6611</v>
      </c>
      <c r="C2412" s="1">
        <v>38718</v>
      </c>
      <c r="D2412" s="1">
        <v>2958465</v>
      </c>
    </row>
    <row r="2413" spans="1:4">
      <c r="A2413">
        <v>8840</v>
      </c>
      <c r="B2413" t="s">
        <v>6612</v>
      </c>
      <c r="C2413" s="1">
        <v>38718</v>
      </c>
      <c r="D2413" s="1">
        <v>2958465</v>
      </c>
    </row>
    <row r="2414" spans="1:4">
      <c r="A2414">
        <v>8841</v>
      </c>
      <c r="B2414" t="s">
        <v>6613</v>
      </c>
      <c r="C2414" s="1">
        <v>38718</v>
      </c>
      <c r="D2414" s="1">
        <v>2958465</v>
      </c>
    </row>
    <row r="2415" spans="1:4">
      <c r="A2415">
        <v>8842</v>
      </c>
      <c r="B2415" t="s">
        <v>6614</v>
      </c>
      <c r="C2415" s="1">
        <v>38718</v>
      </c>
      <c r="D2415" s="1">
        <v>2958465</v>
      </c>
    </row>
    <row r="2416" spans="1:4">
      <c r="A2416">
        <v>8843</v>
      </c>
      <c r="B2416" t="s">
        <v>6615</v>
      </c>
      <c r="C2416" s="1">
        <v>38718</v>
      </c>
      <c r="D2416" s="1">
        <v>2958465</v>
      </c>
    </row>
    <row r="2417" spans="1:4">
      <c r="A2417">
        <v>8844</v>
      </c>
      <c r="B2417" t="s">
        <v>6616</v>
      </c>
      <c r="C2417" s="1">
        <v>38718</v>
      </c>
      <c r="D2417" s="1">
        <v>2958465</v>
      </c>
    </row>
    <row r="2418" spans="1:4">
      <c r="A2418">
        <v>8845</v>
      </c>
      <c r="B2418" t="s">
        <v>6617</v>
      </c>
      <c r="C2418" s="1">
        <v>38718</v>
      </c>
      <c r="D2418" s="1">
        <v>2958465</v>
      </c>
    </row>
    <row r="2419" spans="1:4">
      <c r="A2419">
        <v>8846</v>
      </c>
      <c r="B2419" t="s">
        <v>6618</v>
      </c>
      <c r="C2419" s="1">
        <v>38718</v>
      </c>
      <c r="D2419" s="1">
        <v>2958465</v>
      </c>
    </row>
    <row r="2420" spans="1:4">
      <c r="A2420">
        <v>8847</v>
      </c>
      <c r="B2420" t="s">
        <v>6619</v>
      </c>
      <c r="C2420" s="1">
        <v>38718</v>
      </c>
      <c r="D2420" s="1">
        <v>2958465</v>
      </c>
    </row>
    <row r="2421" spans="1:4">
      <c r="A2421">
        <v>8848</v>
      </c>
      <c r="B2421" t="s">
        <v>6620</v>
      </c>
      <c r="C2421" s="1">
        <v>38718</v>
      </c>
      <c r="D2421" s="1">
        <v>2958465</v>
      </c>
    </row>
    <row r="2422" spans="1:4">
      <c r="A2422">
        <v>8849</v>
      </c>
      <c r="B2422" t="s">
        <v>6621</v>
      </c>
      <c r="C2422" s="1">
        <v>38718</v>
      </c>
      <c r="D2422" s="1">
        <v>2958465</v>
      </c>
    </row>
    <row r="2423" spans="1:4">
      <c r="A2423">
        <v>8850</v>
      </c>
      <c r="B2423" t="s">
        <v>6622</v>
      </c>
      <c r="C2423" s="1">
        <v>38718</v>
      </c>
      <c r="D2423" s="1">
        <v>2958465</v>
      </c>
    </row>
    <row r="2424" spans="1:4">
      <c r="A2424">
        <v>8851</v>
      </c>
      <c r="B2424" t="s">
        <v>6623</v>
      </c>
      <c r="C2424" s="1">
        <v>38718</v>
      </c>
      <c r="D2424" s="1">
        <v>2958465</v>
      </c>
    </row>
    <row r="2425" spans="1:4">
      <c r="A2425">
        <v>8852</v>
      </c>
      <c r="B2425" t="s">
        <v>6624</v>
      </c>
      <c r="C2425" s="1">
        <v>38718</v>
      </c>
      <c r="D2425" s="1">
        <v>2958465</v>
      </c>
    </row>
    <row r="2426" spans="1:4">
      <c r="A2426">
        <v>8853</v>
      </c>
      <c r="B2426" t="s">
        <v>6625</v>
      </c>
      <c r="C2426" s="1">
        <v>38718</v>
      </c>
      <c r="D2426" s="1">
        <v>2958465</v>
      </c>
    </row>
    <row r="2427" spans="1:4">
      <c r="A2427">
        <v>8854</v>
      </c>
      <c r="B2427" t="s">
        <v>6626</v>
      </c>
      <c r="C2427" s="1">
        <v>38718</v>
      </c>
      <c r="D2427" s="1">
        <v>2958465</v>
      </c>
    </row>
    <row r="2428" spans="1:4">
      <c r="A2428">
        <v>8855</v>
      </c>
      <c r="B2428" t="s">
        <v>6627</v>
      </c>
      <c r="C2428" s="1">
        <v>38718</v>
      </c>
      <c r="D2428" s="1">
        <v>2958465</v>
      </c>
    </row>
    <row r="2429" spans="1:4">
      <c r="A2429">
        <v>8856</v>
      </c>
      <c r="B2429" t="s">
        <v>6628</v>
      </c>
      <c r="C2429" s="1">
        <v>38718</v>
      </c>
      <c r="D2429" s="1">
        <v>2958465</v>
      </c>
    </row>
    <row r="2430" spans="1:4">
      <c r="A2430">
        <v>8857</v>
      </c>
      <c r="B2430" t="s">
        <v>6629</v>
      </c>
      <c r="C2430" s="1">
        <v>38718</v>
      </c>
      <c r="D2430" s="1">
        <v>2958465</v>
      </c>
    </row>
    <row r="2431" spans="1:4">
      <c r="A2431">
        <v>8858</v>
      </c>
      <c r="B2431" t="s">
        <v>6630</v>
      </c>
      <c r="C2431" s="1">
        <v>38718</v>
      </c>
      <c r="D2431" s="1">
        <v>2958465</v>
      </c>
    </row>
    <row r="2432" spans="1:4">
      <c r="A2432">
        <v>8859</v>
      </c>
      <c r="B2432" t="s">
        <v>6631</v>
      </c>
      <c r="C2432" s="1">
        <v>38718</v>
      </c>
      <c r="D2432" s="1">
        <v>2958465</v>
      </c>
    </row>
    <row r="2433" spans="1:4">
      <c r="A2433">
        <v>8860</v>
      </c>
      <c r="B2433" t="s">
        <v>6632</v>
      </c>
      <c r="C2433" s="1">
        <v>38718</v>
      </c>
      <c r="D2433" s="1">
        <v>2958465</v>
      </c>
    </row>
    <row r="2434" spans="1:4">
      <c r="A2434">
        <v>8861</v>
      </c>
      <c r="B2434" t="s">
        <v>6633</v>
      </c>
      <c r="C2434" s="1">
        <v>38718</v>
      </c>
      <c r="D2434" s="1">
        <v>2958465</v>
      </c>
    </row>
    <row r="2435" spans="1:4">
      <c r="A2435">
        <v>8862</v>
      </c>
      <c r="B2435" t="s">
        <v>6634</v>
      </c>
      <c r="C2435" s="1">
        <v>38718</v>
      </c>
      <c r="D2435" s="1">
        <v>2958465</v>
      </c>
    </row>
    <row r="2436" spans="1:4">
      <c r="A2436">
        <v>9999</v>
      </c>
      <c r="B2436" t="s">
        <v>263</v>
      </c>
      <c r="C2436" s="1">
        <v>38718</v>
      </c>
      <c r="D2436" s="1">
        <v>2958465</v>
      </c>
    </row>
    <row r="2437" spans="1:4">
      <c r="A2437">
        <v>99999</v>
      </c>
      <c r="B2437" t="s">
        <v>133</v>
      </c>
      <c r="C2437" s="1"/>
      <c r="D2437"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7"/>
  <sheetViews>
    <sheetView workbookViewId="0">
      <selection activeCell="A19" sqref="A19"/>
    </sheetView>
  </sheetViews>
  <sheetFormatPr defaultColWidth="9" defaultRowHeight="12.75"/>
  <cols>
    <col min="1" max="1" width="22.140625" bestFit="1" customWidth="1"/>
    <col min="2" max="2" width="35.42578125" bestFit="1" customWidth="1"/>
    <col min="3" max="4" width="15.140625" bestFit="1" customWidth="1"/>
  </cols>
  <sheetData>
    <row r="1" spans="1:4" s="54" customFormat="1">
      <c r="A1" s="54" t="s">
        <v>6635</v>
      </c>
      <c r="B1" s="54" t="s">
        <v>6636</v>
      </c>
      <c r="C1" s="55" t="s">
        <v>0</v>
      </c>
      <c r="D1" s="55" t="s">
        <v>1</v>
      </c>
    </row>
    <row r="2" spans="1:4">
      <c r="A2">
        <v>1</v>
      </c>
      <c r="B2" t="s">
        <v>6637</v>
      </c>
      <c r="C2" s="1">
        <v>32874</v>
      </c>
      <c r="D2" s="1">
        <v>2958465</v>
      </c>
    </row>
    <row r="3" spans="1:4">
      <c r="A3">
        <v>2</v>
      </c>
      <c r="B3" t="s">
        <v>1214</v>
      </c>
      <c r="C3" s="1">
        <v>32874</v>
      </c>
      <c r="D3" s="1">
        <v>2958465</v>
      </c>
    </row>
    <row r="4" spans="1:4">
      <c r="A4">
        <v>3</v>
      </c>
      <c r="B4" t="s">
        <v>6638</v>
      </c>
      <c r="C4" s="1">
        <v>32874</v>
      </c>
      <c r="D4" s="1">
        <v>2958465</v>
      </c>
    </row>
    <row r="5" spans="1:4">
      <c r="A5">
        <v>4</v>
      </c>
      <c r="B5" t="s">
        <v>6639</v>
      </c>
      <c r="C5" s="1">
        <v>32874</v>
      </c>
      <c r="D5" s="1">
        <v>2958465</v>
      </c>
    </row>
    <row r="6" spans="1:4">
      <c r="A6">
        <v>5</v>
      </c>
      <c r="B6" t="s">
        <v>6640</v>
      </c>
      <c r="C6" s="1">
        <v>32874</v>
      </c>
      <c r="D6" s="1">
        <v>2958465</v>
      </c>
    </row>
    <row r="7" spans="1:4">
      <c r="A7">
        <v>6</v>
      </c>
      <c r="B7" t="s">
        <v>6641</v>
      </c>
      <c r="C7" s="1">
        <v>32874</v>
      </c>
      <c r="D7" s="1">
        <v>2958465</v>
      </c>
    </row>
    <row r="8" spans="1:4">
      <c r="A8">
        <v>7</v>
      </c>
      <c r="B8" t="s">
        <v>1215</v>
      </c>
      <c r="C8" s="1">
        <v>32874</v>
      </c>
      <c r="D8" s="1">
        <v>2958465</v>
      </c>
    </row>
    <row r="9" spans="1:4">
      <c r="A9">
        <v>8</v>
      </c>
      <c r="B9" t="s">
        <v>6642</v>
      </c>
      <c r="C9" s="1">
        <v>32874</v>
      </c>
      <c r="D9" s="1">
        <v>2958465</v>
      </c>
    </row>
    <row r="10" spans="1:4">
      <c r="A10">
        <v>9</v>
      </c>
      <c r="B10" t="s">
        <v>6643</v>
      </c>
      <c r="C10" s="1">
        <v>32874</v>
      </c>
      <c r="D10" s="1">
        <v>2958465</v>
      </c>
    </row>
    <row r="11" spans="1:4">
      <c r="A11">
        <v>10</v>
      </c>
      <c r="B11" t="s">
        <v>6644</v>
      </c>
      <c r="C11" s="1">
        <v>32874</v>
      </c>
      <c r="D11" s="1">
        <v>2958465</v>
      </c>
    </row>
    <row r="12" spans="1:4">
      <c r="A12">
        <v>11</v>
      </c>
      <c r="B12" t="s">
        <v>1216</v>
      </c>
      <c r="C12" s="1">
        <v>32874</v>
      </c>
      <c r="D12" s="1">
        <v>2958465</v>
      </c>
    </row>
    <row r="13" spans="1:4">
      <c r="A13">
        <v>12</v>
      </c>
      <c r="B13" t="s">
        <v>134</v>
      </c>
      <c r="C13" s="1">
        <v>40179</v>
      </c>
      <c r="D13" s="1">
        <v>2958465</v>
      </c>
    </row>
    <row r="14" spans="1:4">
      <c r="A14">
        <v>13</v>
      </c>
      <c r="B14" t="s">
        <v>6645</v>
      </c>
      <c r="C14" s="1">
        <v>40179</v>
      </c>
      <c r="D14" s="1">
        <v>2958465</v>
      </c>
    </row>
    <row r="15" spans="1:4">
      <c r="A15">
        <v>14</v>
      </c>
      <c r="B15" t="s">
        <v>6646</v>
      </c>
      <c r="C15" s="1">
        <v>40179</v>
      </c>
      <c r="D15" s="1">
        <v>2958465</v>
      </c>
    </row>
    <row r="16" spans="1:4">
      <c r="A16">
        <v>15</v>
      </c>
      <c r="B16" t="s">
        <v>6647</v>
      </c>
      <c r="C16" s="1">
        <v>40179</v>
      </c>
      <c r="D16" s="1">
        <v>2958465</v>
      </c>
    </row>
    <row r="17" spans="1:4">
      <c r="A17">
        <v>98</v>
      </c>
      <c r="B17" t="s">
        <v>147</v>
      </c>
      <c r="C17" s="1">
        <v>32874</v>
      </c>
      <c r="D1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25"/>
  <sheetViews>
    <sheetView workbookViewId="0">
      <selection activeCell="A26" sqref="A26"/>
    </sheetView>
  </sheetViews>
  <sheetFormatPr defaultColWidth="9" defaultRowHeight="12.75"/>
  <cols>
    <col min="1" max="1" width="14" bestFit="1" customWidth="1"/>
    <col min="2" max="2" width="54.42578125" bestFit="1" customWidth="1"/>
    <col min="3" max="4" width="15.140625" bestFit="1" customWidth="1"/>
  </cols>
  <sheetData>
    <row r="1" spans="1:4" s="54" customFormat="1">
      <c r="A1" s="54" t="s">
        <v>6648</v>
      </c>
      <c r="B1" s="54" t="s">
        <v>6649</v>
      </c>
      <c r="C1" s="55" t="s">
        <v>0</v>
      </c>
      <c r="D1" s="55" t="s">
        <v>1</v>
      </c>
    </row>
    <row r="2" spans="1:4">
      <c r="A2">
        <v>-2</v>
      </c>
      <c r="B2" t="s">
        <v>2</v>
      </c>
      <c r="C2" s="1"/>
      <c r="D2" s="1"/>
    </row>
    <row r="3" spans="1:4">
      <c r="A3">
        <v>-1</v>
      </c>
      <c r="B3" t="s">
        <v>3</v>
      </c>
      <c r="C3" s="1"/>
      <c r="D3" s="1"/>
    </row>
    <row r="4" spans="1:4">
      <c r="A4">
        <v>1</v>
      </c>
      <c r="B4" t="s">
        <v>6650</v>
      </c>
      <c r="C4" s="1">
        <v>32874</v>
      </c>
      <c r="D4" s="1">
        <v>2958465</v>
      </c>
    </row>
    <row r="5" spans="1:4">
      <c r="A5">
        <v>2</v>
      </c>
      <c r="B5" t="s">
        <v>6651</v>
      </c>
      <c r="C5" s="1">
        <v>32874</v>
      </c>
      <c r="D5" s="1">
        <v>2958465</v>
      </c>
    </row>
    <row r="6" spans="1:4">
      <c r="A6">
        <v>3</v>
      </c>
      <c r="B6" t="s">
        <v>6652</v>
      </c>
      <c r="C6" s="1">
        <v>32874</v>
      </c>
      <c r="D6" s="1">
        <v>2958465</v>
      </c>
    </row>
    <row r="7" spans="1:4">
      <c r="A7">
        <v>4</v>
      </c>
      <c r="B7" t="s">
        <v>6653</v>
      </c>
      <c r="C7" s="1">
        <v>32874</v>
      </c>
      <c r="D7" s="1">
        <v>2958465</v>
      </c>
    </row>
    <row r="8" spans="1:4">
      <c r="A8">
        <v>5</v>
      </c>
      <c r="B8" t="s">
        <v>6654</v>
      </c>
      <c r="C8" s="1">
        <v>32874</v>
      </c>
      <c r="D8" s="1">
        <v>2958465</v>
      </c>
    </row>
    <row r="9" spans="1:4">
      <c r="A9">
        <v>7</v>
      </c>
      <c r="B9" t="s">
        <v>6655</v>
      </c>
      <c r="C9" s="1">
        <v>32874</v>
      </c>
      <c r="D9" s="1">
        <v>2958465</v>
      </c>
    </row>
    <row r="10" spans="1:4">
      <c r="A10">
        <v>8</v>
      </c>
      <c r="B10" t="s">
        <v>6656</v>
      </c>
      <c r="C10" s="1">
        <v>32874</v>
      </c>
      <c r="D10" s="1">
        <v>2958465</v>
      </c>
    </row>
    <row r="11" spans="1:4">
      <c r="A11">
        <v>9</v>
      </c>
      <c r="B11" t="s">
        <v>6657</v>
      </c>
      <c r="C11" s="1">
        <v>32874</v>
      </c>
      <c r="D11" s="1">
        <v>2958465</v>
      </c>
    </row>
    <row r="12" spans="1:4">
      <c r="A12">
        <v>10</v>
      </c>
      <c r="B12" t="s">
        <v>6658</v>
      </c>
      <c r="C12" s="1">
        <v>32874</v>
      </c>
      <c r="D12" s="1">
        <v>2958465</v>
      </c>
    </row>
    <row r="13" spans="1:4">
      <c r="A13">
        <v>11</v>
      </c>
      <c r="B13" t="s">
        <v>6659</v>
      </c>
      <c r="C13" s="1">
        <v>32874</v>
      </c>
      <c r="D13" s="1">
        <v>2958465</v>
      </c>
    </row>
    <row r="14" spans="1:4">
      <c r="A14">
        <v>12</v>
      </c>
      <c r="B14" t="s">
        <v>6660</v>
      </c>
      <c r="C14" s="1">
        <v>32874</v>
      </c>
      <c r="D14" s="1">
        <v>2958465</v>
      </c>
    </row>
    <row r="15" spans="1:4">
      <c r="A15">
        <v>13</v>
      </c>
      <c r="B15" t="s">
        <v>6661</v>
      </c>
      <c r="C15" s="1">
        <v>32874</v>
      </c>
      <c r="D15" s="1">
        <v>2958465</v>
      </c>
    </row>
    <row r="16" spans="1:4">
      <c r="A16">
        <v>14</v>
      </c>
      <c r="B16" t="s">
        <v>6662</v>
      </c>
      <c r="C16" s="1">
        <v>32874</v>
      </c>
      <c r="D16" s="1">
        <v>2958465</v>
      </c>
    </row>
    <row r="17" spans="1:4">
      <c r="A17">
        <v>15</v>
      </c>
      <c r="B17" t="s">
        <v>6663</v>
      </c>
      <c r="C17" s="1">
        <v>32874</v>
      </c>
      <c r="D17" s="1">
        <v>2958465</v>
      </c>
    </row>
    <row r="18" spans="1:4">
      <c r="A18">
        <v>16</v>
      </c>
      <c r="B18" t="s">
        <v>6664</v>
      </c>
      <c r="C18" s="1">
        <v>32874</v>
      </c>
      <c r="D18" s="1">
        <v>2958465</v>
      </c>
    </row>
    <row r="19" spans="1:4">
      <c r="A19">
        <v>17</v>
      </c>
      <c r="B19" t="s">
        <v>6665</v>
      </c>
      <c r="C19" s="1">
        <v>32874</v>
      </c>
      <c r="D19" s="1">
        <v>2958465</v>
      </c>
    </row>
    <row r="20" spans="1:4">
      <c r="A20">
        <v>18</v>
      </c>
      <c r="B20" t="s">
        <v>6666</v>
      </c>
      <c r="C20" s="1">
        <v>32874</v>
      </c>
      <c r="D20" s="1">
        <v>2958465</v>
      </c>
    </row>
    <row r="21" spans="1:4">
      <c r="A21">
        <v>19</v>
      </c>
      <c r="B21" t="s">
        <v>6667</v>
      </c>
      <c r="C21" s="1">
        <v>32874</v>
      </c>
      <c r="D21" s="1">
        <v>2958465</v>
      </c>
    </row>
    <row r="22" spans="1:4">
      <c r="A22">
        <v>20</v>
      </c>
      <c r="B22" t="s">
        <v>6668</v>
      </c>
      <c r="C22" s="1">
        <v>32874</v>
      </c>
      <c r="D22" s="1">
        <v>2958465</v>
      </c>
    </row>
    <row r="23" spans="1:4">
      <c r="A23">
        <v>21</v>
      </c>
      <c r="B23" t="s">
        <v>6669</v>
      </c>
      <c r="C23" s="1">
        <v>32874</v>
      </c>
      <c r="D23" s="1">
        <v>2958465</v>
      </c>
    </row>
    <row r="24" spans="1:4">
      <c r="A24">
        <v>22</v>
      </c>
      <c r="B24" t="s">
        <v>6670</v>
      </c>
      <c r="C24" s="1">
        <v>40179</v>
      </c>
      <c r="D24" s="1">
        <v>2958465</v>
      </c>
    </row>
    <row r="25" spans="1:4">
      <c r="A25">
        <v>98</v>
      </c>
      <c r="B25" t="s">
        <v>147</v>
      </c>
      <c r="C25" s="1">
        <v>32874</v>
      </c>
      <c r="D2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6"/>
  <sheetViews>
    <sheetView workbookViewId="0">
      <selection activeCell="A7" sqref="A7"/>
    </sheetView>
  </sheetViews>
  <sheetFormatPr defaultColWidth="9" defaultRowHeight="12.75"/>
  <cols>
    <col min="1" max="1" width="19.42578125" bestFit="1" customWidth="1"/>
    <col min="2" max="2" width="26.85546875" bestFit="1" customWidth="1"/>
    <col min="3" max="4" width="15.140625" bestFit="1" customWidth="1"/>
  </cols>
  <sheetData>
    <row r="1" spans="1:4" s="54" customFormat="1">
      <c r="A1" s="54" t="s">
        <v>6671</v>
      </c>
      <c r="B1" s="54" t="s">
        <v>6672</v>
      </c>
      <c r="C1" s="55" t="s">
        <v>0</v>
      </c>
      <c r="D1" s="55" t="s">
        <v>1</v>
      </c>
    </row>
    <row r="2" spans="1:4">
      <c r="A2">
        <v>-2</v>
      </c>
      <c r="B2" t="s">
        <v>2</v>
      </c>
      <c r="C2" s="1"/>
      <c r="D2" s="1"/>
    </row>
    <row r="3" spans="1:4">
      <c r="A3">
        <v>-1</v>
      </c>
      <c r="B3" t="s">
        <v>3</v>
      </c>
      <c r="C3" s="1"/>
      <c r="D3" s="1"/>
    </row>
    <row r="4" spans="1:4">
      <c r="A4">
        <v>1</v>
      </c>
      <c r="B4" t="s">
        <v>6673</v>
      </c>
      <c r="C4" s="1">
        <v>32874</v>
      </c>
      <c r="D4" s="1">
        <v>2958465</v>
      </c>
    </row>
    <row r="5" spans="1:4">
      <c r="A5">
        <v>2</v>
      </c>
      <c r="B5" t="s">
        <v>6674</v>
      </c>
      <c r="C5" s="1">
        <v>32874</v>
      </c>
      <c r="D5" s="1">
        <v>2958465</v>
      </c>
    </row>
    <row r="6" spans="1:4">
      <c r="A6">
        <v>3</v>
      </c>
      <c r="B6" t="s">
        <v>6675</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6"/>
  <sheetViews>
    <sheetView workbookViewId="0">
      <selection activeCell="A7" sqref="A7"/>
    </sheetView>
  </sheetViews>
  <sheetFormatPr defaultColWidth="9" defaultRowHeight="12.75"/>
  <cols>
    <col min="1" max="1" width="14.42578125" bestFit="1" customWidth="1"/>
    <col min="2" max="2" width="19" bestFit="1" customWidth="1"/>
    <col min="3" max="4" width="15.140625" bestFit="1" customWidth="1"/>
  </cols>
  <sheetData>
    <row r="1" spans="1:4" s="54" customFormat="1">
      <c r="A1" s="54" t="s">
        <v>6676</v>
      </c>
      <c r="B1" s="54" t="s">
        <v>6677</v>
      </c>
      <c r="C1" s="55" t="s">
        <v>0</v>
      </c>
      <c r="D1" s="55" t="s">
        <v>1</v>
      </c>
    </row>
    <row r="2" spans="1:4">
      <c r="A2">
        <v>-2</v>
      </c>
      <c r="B2" t="s">
        <v>2</v>
      </c>
      <c r="C2" s="1"/>
      <c r="D2" s="1"/>
    </row>
    <row r="3" spans="1:4">
      <c r="A3">
        <v>-1</v>
      </c>
      <c r="B3" t="s">
        <v>3</v>
      </c>
      <c r="C3" s="1"/>
      <c r="D3" s="1"/>
    </row>
    <row r="4" spans="1:4">
      <c r="A4">
        <v>1</v>
      </c>
      <c r="B4" t="s">
        <v>6678</v>
      </c>
      <c r="C4" s="1">
        <v>32874</v>
      </c>
      <c r="D4" s="1">
        <v>2958465</v>
      </c>
    </row>
    <row r="5" spans="1:4">
      <c r="A5">
        <v>2</v>
      </c>
      <c r="B5" t="s">
        <v>6679</v>
      </c>
      <c r="C5" s="1">
        <v>32874</v>
      </c>
      <c r="D5" s="1">
        <v>2958465</v>
      </c>
    </row>
    <row r="6" spans="1:4">
      <c r="A6">
        <v>3</v>
      </c>
      <c r="B6" t="s">
        <v>6680</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8"/>
  <sheetViews>
    <sheetView workbookViewId="0">
      <selection activeCell="A9" sqref="A9"/>
    </sheetView>
  </sheetViews>
  <sheetFormatPr defaultColWidth="9" defaultRowHeight="12.75"/>
  <cols>
    <col min="1" max="1" width="19.140625" bestFit="1" customWidth="1"/>
    <col min="2" max="2" width="24.140625" bestFit="1" customWidth="1"/>
    <col min="3" max="4" width="15.140625" bestFit="1" customWidth="1"/>
  </cols>
  <sheetData>
    <row r="1" spans="1:4" s="54" customFormat="1">
      <c r="A1" s="54" t="s">
        <v>6681</v>
      </c>
      <c r="B1" s="54" t="s">
        <v>6682</v>
      </c>
      <c r="C1" s="55" t="s">
        <v>0</v>
      </c>
      <c r="D1" s="55" t="s">
        <v>1</v>
      </c>
    </row>
    <row r="2" spans="1:4">
      <c r="A2">
        <v>-2</v>
      </c>
      <c r="B2" t="s">
        <v>2</v>
      </c>
      <c r="C2" s="1"/>
      <c r="D2" s="1"/>
    </row>
    <row r="3" spans="1:4">
      <c r="A3">
        <v>-1</v>
      </c>
      <c r="B3" t="s">
        <v>3</v>
      </c>
      <c r="C3" s="1"/>
      <c r="D3" s="1"/>
    </row>
    <row r="4" spans="1:4">
      <c r="A4">
        <v>1</v>
      </c>
      <c r="B4" t="s">
        <v>1217</v>
      </c>
      <c r="C4" s="1">
        <v>40179</v>
      </c>
      <c r="D4" s="1">
        <v>2958465</v>
      </c>
    </row>
    <row r="5" spans="1:4">
      <c r="A5">
        <v>2</v>
      </c>
      <c r="B5" t="s">
        <v>6683</v>
      </c>
      <c r="C5" s="1">
        <v>40179</v>
      </c>
      <c r="D5" s="1">
        <v>2958465</v>
      </c>
    </row>
    <row r="6" spans="1:4">
      <c r="A6">
        <v>3</v>
      </c>
      <c r="B6" t="s">
        <v>6684</v>
      </c>
      <c r="C6" s="1">
        <v>40179</v>
      </c>
      <c r="D6" s="1">
        <v>2958465</v>
      </c>
    </row>
    <row r="7" spans="1:4">
      <c r="A7">
        <v>4</v>
      </c>
      <c r="B7" t="s">
        <v>1218</v>
      </c>
      <c r="C7" s="1">
        <v>40179</v>
      </c>
      <c r="D7" s="1">
        <v>2958465</v>
      </c>
    </row>
    <row r="8" spans="1:4">
      <c r="A8">
        <v>5</v>
      </c>
      <c r="B8" t="s">
        <v>529</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105"/>
  <sheetViews>
    <sheetView topLeftCell="F104" zoomScale="200" zoomScaleNormal="130" workbookViewId="0">
      <selection activeCell="J105" sqref="J105"/>
    </sheetView>
  </sheetViews>
  <sheetFormatPr defaultColWidth="9.140625" defaultRowHeight="15"/>
  <cols>
    <col min="1" max="1" width="54" style="27" customWidth="1"/>
    <col min="2" max="2" width="39.140625" style="23" customWidth="1"/>
    <col min="3" max="3" width="12.140625" style="27" customWidth="1"/>
    <col min="4" max="6" width="13.42578125" style="27" customWidth="1"/>
    <col min="7" max="7" width="7.85546875" style="28" customWidth="1"/>
    <col min="8" max="8" width="33.85546875" style="26" customWidth="1"/>
    <col min="9" max="9" width="23.140625" style="20" customWidth="1"/>
    <col min="10" max="10" width="40.42578125" style="20" bestFit="1" customWidth="1"/>
    <col min="11" max="11" width="56.42578125" style="27" customWidth="1"/>
    <col min="12" max="12" width="111.85546875" style="20" customWidth="1"/>
    <col min="13" max="1025" width="11.42578125" style="12" customWidth="1"/>
    <col min="1026" max="16384" width="9.140625" style="12"/>
  </cols>
  <sheetData>
    <row r="2" spans="1:12" s="14" customFormat="1" ht="20.25">
      <c r="A2" s="96" t="s">
        <v>40522</v>
      </c>
      <c r="B2" s="96"/>
      <c r="C2" s="96"/>
      <c r="D2" s="96"/>
      <c r="E2" s="96"/>
      <c r="F2" s="96"/>
      <c r="G2" s="96"/>
      <c r="H2" s="96"/>
      <c r="I2" s="96"/>
      <c r="J2" s="96"/>
      <c r="K2" s="96"/>
      <c r="L2" s="13"/>
    </row>
    <row r="3" spans="1:12" ht="20.25">
      <c r="A3" s="13"/>
      <c r="B3" s="38"/>
      <c r="C3" s="15"/>
      <c r="D3" s="15"/>
      <c r="E3" s="15"/>
      <c r="F3" s="15"/>
      <c r="G3" s="15"/>
      <c r="H3" s="38"/>
      <c r="I3" s="15"/>
      <c r="J3" s="50"/>
      <c r="K3" s="15"/>
      <c r="L3" s="15"/>
    </row>
    <row r="4" spans="1:12" ht="18">
      <c r="A4" s="17" t="s">
        <v>40523</v>
      </c>
      <c r="B4" s="35"/>
      <c r="C4" s="18"/>
      <c r="D4" s="18"/>
      <c r="E4" s="18"/>
      <c r="F4" s="18"/>
      <c r="G4" s="19"/>
      <c r="H4" s="35"/>
      <c r="I4" s="18"/>
      <c r="J4" s="18"/>
      <c r="K4" s="18"/>
      <c r="L4" s="18"/>
    </row>
    <row r="5" spans="1:12">
      <c r="A5" s="20"/>
      <c r="B5" s="35"/>
      <c r="C5" s="18"/>
      <c r="D5" s="18"/>
      <c r="E5" s="18"/>
      <c r="F5" s="18"/>
      <c r="G5" s="19"/>
      <c r="H5" s="35"/>
      <c r="I5" s="18"/>
      <c r="J5" s="18"/>
      <c r="K5" s="18"/>
      <c r="L5" s="18"/>
    </row>
    <row r="6" spans="1:12">
      <c r="A6" s="20"/>
      <c r="B6" s="35"/>
      <c r="C6" s="18"/>
      <c r="D6" s="18"/>
      <c r="E6" s="18"/>
      <c r="F6" s="18"/>
      <c r="G6" s="19"/>
      <c r="H6" s="35"/>
      <c r="I6" s="18"/>
      <c r="J6" s="18"/>
      <c r="K6" s="18"/>
      <c r="L6" s="18"/>
    </row>
    <row r="7" spans="1:12" s="19" customFormat="1" ht="90">
      <c r="A7" s="72" t="s">
        <v>39781</v>
      </c>
      <c r="B7" s="71" t="s">
        <v>39782</v>
      </c>
      <c r="C7" s="21" t="s">
        <v>39783</v>
      </c>
      <c r="D7" s="21" t="s">
        <v>39784</v>
      </c>
      <c r="E7" s="21" t="s">
        <v>39785</v>
      </c>
      <c r="F7" s="21" t="s">
        <v>39786</v>
      </c>
      <c r="G7" s="21" t="s">
        <v>39787</v>
      </c>
      <c r="H7" s="21" t="s">
        <v>39788</v>
      </c>
      <c r="I7" s="21" t="s">
        <v>39789</v>
      </c>
      <c r="J7" s="21" t="s">
        <v>39790</v>
      </c>
      <c r="K7" s="21" t="s">
        <v>39791</v>
      </c>
      <c r="L7" s="21" t="s">
        <v>39792</v>
      </c>
    </row>
    <row r="8" spans="1:12" s="19" customFormat="1" ht="20.25" customHeight="1">
      <c r="A8" s="23"/>
      <c r="B8" s="39" t="s">
        <v>39793</v>
      </c>
      <c r="C8" s="25"/>
      <c r="D8" s="25"/>
      <c r="E8" s="25"/>
      <c r="F8" s="25"/>
      <c r="G8" s="25"/>
      <c r="H8" s="26"/>
      <c r="I8" s="26"/>
      <c r="J8" s="26"/>
      <c r="K8" s="25"/>
      <c r="L8" s="20"/>
    </row>
    <row r="9" spans="1:12" ht="30">
      <c r="A9" s="27" t="s">
        <v>39794</v>
      </c>
      <c r="B9" s="23" t="s">
        <v>39795</v>
      </c>
      <c r="E9" s="27" t="s">
        <v>39796</v>
      </c>
      <c r="F9" s="20" t="s">
        <v>39797</v>
      </c>
      <c r="H9" s="26" t="s">
        <v>40524</v>
      </c>
      <c r="I9" s="30" t="s">
        <v>39799</v>
      </c>
      <c r="L9" s="20" t="s">
        <v>39800</v>
      </c>
    </row>
    <row r="10" spans="1:12" ht="28.5">
      <c r="A10" s="30" t="s">
        <v>40525</v>
      </c>
      <c r="B10" s="30" t="s">
        <v>40526</v>
      </c>
      <c r="E10" s="27" t="s">
        <v>39796</v>
      </c>
      <c r="F10" s="20" t="s">
        <v>39797</v>
      </c>
      <c r="H10" s="26" t="s">
        <v>40527</v>
      </c>
      <c r="I10" s="30" t="s">
        <v>39799</v>
      </c>
      <c r="L10" s="20" t="s">
        <v>40528</v>
      </c>
    </row>
    <row r="11" spans="1:12" ht="30">
      <c r="A11" s="30" t="s">
        <v>40529</v>
      </c>
      <c r="B11" s="23" t="s">
        <v>40530</v>
      </c>
      <c r="C11" s="27" t="s">
        <v>39852</v>
      </c>
      <c r="E11" s="27" t="s">
        <v>39796</v>
      </c>
      <c r="F11" s="20" t="s">
        <v>39797</v>
      </c>
      <c r="H11" s="26" t="s">
        <v>40531</v>
      </c>
      <c r="I11" s="30" t="s">
        <v>39799</v>
      </c>
      <c r="J11" s="52" t="str">
        <f>HYPERLINK("#'VEH_UNIT_DESC_LKP'!A1","VEH_UNIT_DESC_LKP")</f>
        <v>VEH_UNIT_DESC_LKP</v>
      </c>
      <c r="K11" s="12" t="s">
        <v>40532</v>
      </c>
      <c r="L11" s="20" t="s">
        <v>40533</v>
      </c>
    </row>
    <row r="12" spans="1:12" ht="30">
      <c r="A12" s="30" t="s">
        <v>40534</v>
      </c>
      <c r="B12" s="23" t="s">
        <v>40535</v>
      </c>
      <c r="E12" s="27" t="s">
        <v>39898</v>
      </c>
      <c r="F12" s="20" t="s">
        <v>39804</v>
      </c>
      <c r="G12" s="28">
        <v>3</v>
      </c>
      <c r="H12" s="26" t="s">
        <v>39829</v>
      </c>
      <c r="I12" s="30" t="s">
        <v>39799</v>
      </c>
      <c r="J12" s="52" t="str">
        <f>HYPERLINK("#'YES_NO_CHOICE_LKP'!A1","YES_NO_CHOICE_LKP")</f>
        <v>YES_NO_CHOICE_LKP</v>
      </c>
      <c r="K12" s="20" t="s">
        <v>40536</v>
      </c>
      <c r="L12" s="20" t="s">
        <v>40537</v>
      </c>
    </row>
    <row r="13" spans="1:12">
      <c r="A13" s="30" t="s">
        <v>40538</v>
      </c>
      <c r="B13" s="23" t="s">
        <v>40539</v>
      </c>
      <c r="E13" s="27" t="s">
        <v>39803</v>
      </c>
      <c r="F13" s="20" t="s">
        <v>39804</v>
      </c>
      <c r="G13" s="28">
        <v>1</v>
      </c>
      <c r="H13" s="26" t="s">
        <v>40540</v>
      </c>
      <c r="I13" s="30" t="s">
        <v>39834</v>
      </c>
      <c r="J13" s="52" t="str">
        <f>HYPERLINK("#'YES_NO_CHOICE_LKP'!A1","YES_NO_CHOICE_LKP")</f>
        <v>YES_NO_CHOICE_LKP</v>
      </c>
      <c r="K13" s="20" t="s">
        <v>40541</v>
      </c>
      <c r="L13" s="20" t="s">
        <v>40542</v>
      </c>
    </row>
    <row r="14" spans="1:12" ht="30">
      <c r="A14" s="30" t="s">
        <v>40543</v>
      </c>
      <c r="B14" s="23" t="s">
        <v>40544</v>
      </c>
      <c r="E14" s="27" t="s">
        <v>39796</v>
      </c>
      <c r="F14" s="20" t="s">
        <v>39797</v>
      </c>
      <c r="H14" s="26" t="s">
        <v>40545</v>
      </c>
      <c r="I14" s="30" t="s">
        <v>39834</v>
      </c>
      <c r="J14" s="52" t="str">
        <f>HYPERLINK("#'STATE_LKP'!A1","STATE_LKP")</f>
        <v>STATE_LKP</v>
      </c>
      <c r="K14" s="12" t="s">
        <v>40546</v>
      </c>
      <c r="L14" s="18" t="s">
        <v>40547</v>
      </c>
    </row>
    <row r="15" spans="1:12">
      <c r="A15" s="30" t="s">
        <v>40548</v>
      </c>
      <c r="B15" s="23" t="s">
        <v>40548</v>
      </c>
      <c r="E15" s="27" t="s">
        <v>40549</v>
      </c>
      <c r="F15" s="27" t="s">
        <v>39804</v>
      </c>
      <c r="G15" s="28">
        <v>19</v>
      </c>
      <c r="H15" s="26" t="s">
        <v>40550</v>
      </c>
      <c r="I15" s="30" t="s">
        <v>39834</v>
      </c>
      <c r="L15" s="35" t="s">
        <v>40551</v>
      </c>
    </row>
    <row r="16" spans="1:12" ht="30">
      <c r="A16" s="12" t="s">
        <v>40552</v>
      </c>
      <c r="B16" s="30" t="s">
        <v>40553</v>
      </c>
      <c r="E16" s="27" t="s">
        <v>39796</v>
      </c>
      <c r="F16" s="20" t="s">
        <v>39797</v>
      </c>
      <c r="H16" s="26" t="s">
        <v>40554</v>
      </c>
      <c r="I16" s="30" t="s">
        <v>39799</v>
      </c>
      <c r="J16" s="52" t="str">
        <f>HYPERLINK("#'VEH_MODEL_YEAR_LKP'!A1","VEH_MODEL_YEAR_LKP")</f>
        <v>VEH_MODEL_YEAR_LKP</v>
      </c>
      <c r="K16" s="27" t="s">
        <v>40555</v>
      </c>
      <c r="L16" s="35" t="s">
        <v>40556</v>
      </c>
    </row>
    <row r="17" spans="1:12">
      <c r="A17" s="12" t="s">
        <v>40557</v>
      </c>
      <c r="B17" s="23" t="s">
        <v>40558</v>
      </c>
      <c r="E17" s="27" t="s">
        <v>39796</v>
      </c>
      <c r="F17" s="20" t="s">
        <v>39797</v>
      </c>
      <c r="H17" s="26" t="s">
        <v>40559</v>
      </c>
      <c r="I17" s="30" t="s">
        <v>39799</v>
      </c>
      <c r="J17" s="52" t="str">
        <f>HYPERLINK("#'VEH_COLOR_LKP'!A1","VEH_COLOR_LKP")</f>
        <v>VEH_COLOR_LKP</v>
      </c>
      <c r="K17" s="12" t="s">
        <v>40560</v>
      </c>
      <c r="L17" s="35" t="s">
        <v>40561</v>
      </c>
    </row>
    <row r="18" spans="1:12" ht="42.75">
      <c r="A18" s="12" t="s">
        <v>40562</v>
      </c>
      <c r="B18" s="30" t="s">
        <v>40563</v>
      </c>
      <c r="E18" s="27" t="s">
        <v>39796</v>
      </c>
      <c r="F18" s="20" t="s">
        <v>39797</v>
      </c>
      <c r="H18" s="26" t="s">
        <v>40564</v>
      </c>
      <c r="I18" s="30" t="s">
        <v>39799</v>
      </c>
      <c r="J18" s="52" t="str">
        <f>HYPERLINK("#'VEH_MAKE_LKP'!A1","VEH_MAKE_LKP")</f>
        <v>VEH_MAKE_LKP</v>
      </c>
      <c r="K18" s="12" t="s">
        <v>40565</v>
      </c>
      <c r="L18" s="35" t="s">
        <v>40566</v>
      </c>
    </row>
    <row r="19" spans="1:12">
      <c r="A19" s="12" t="s">
        <v>40567</v>
      </c>
      <c r="B19" s="30" t="s">
        <v>40568</v>
      </c>
      <c r="E19" s="27" t="s">
        <v>39796</v>
      </c>
      <c r="F19" s="20" t="s">
        <v>39797</v>
      </c>
      <c r="H19" s="26" t="s">
        <v>40569</v>
      </c>
      <c r="I19" s="30" t="s">
        <v>39799</v>
      </c>
      <c r="J19" s="52" t="str">
        <f>HYPERLINK("#'VEH_MOD_LKP'!A1","VEH_MOD_LKP")</f>
        <v>VEH_MOD_LKP</v>
      </c>
      <c r="K19" s="12" t="s">
        <v>40570</v>
      </c>
      <c r="L19" s="35" t="s">
        <v>40571</v>
      </c>
    </row>
    <row r="20" spans="1:12" ht="30">
      <c r="A20" s="12" t="s">
        <v>40572</v>
      </c>
      <c r="B20" s="30" t="s">
        <v>40573</v>
      </c>
      <c r="E20" s="27" t="s">
        <v>39796</v>
      </c>
      <c r="F20" s="20" t="s">
        <v>39797</v>
      </c>
      <c r="H20" s="26" t="s">
        <v>40574</v>
      </c>
      <c r="I20" s="30" t="s">
        <v>39799</v>
      </c>
      <c r="J20" s="52" t="str">
        <f>HYPERLINK("#'VEH_BODY_STYL_LKP'!A1","VEH_BODY_STYL_LKP")</f>
        <v>VEH_BODY_STYL_LKP</v>
      </c>
      <c r="K20" s="12" t="s">
        <v>40575</v>
      </c>
      <c r="L20" s="35" t="s">
        <v>40576</v>
      </c>
    </row>
    <row r="21" spans="1:12" ht="85.5">
      <c r="A21" s="12" t="s">
        <v>40577</v>
      </c>
      <c r="B21" s="30" t="s">
        <v>40578</v>
      </c>
      <c r="E21" s="27" t="s">
        <v>39803</v>
      </c>
      <c r="F21" s="20" t="s">
        <v>39804</v>
      </c>
      <c r="G21" s="28">
        <v>1</v>
      </c>
      <c r="H21" s="26" t="s">
        <v>40579</v>
      </c>
      <c r="I21" s="30" t="s">
        <v>39799</v>
      </c>
      <c r="J21" s="52" t="str">
        <f>HYPERLINK("#'YES_NO_CHOICE_LKP'!A1","YES_NO_CHOICE_LKP")</f>
        <v>YES_NO_CHOICE_LKP</v>
      </c>
      <c r="K21" s="20"/>
      <c r="L21" s="35" t="s">
        <v>40580</v>
      </c>
    </row>
    <row r="22" spans="1:12" ht="30">
      <c r="A22" s="12" t="s">
        <v>40581</v>
      </c>
      <c r="B22" s="78" t="s">
        <v>40582</v>
      </c>
      <c r="E22" s="27" t="s">
        <v>40583</v>
      </c>
      <c r="F22" s="27" t="s">
        <v>39804</v>
      </c>
      <c r="G22" s="28">
        <v>15</v>
      </c>
      <c r="H22" s="26" t="s">
        <v>40584</v>
      </c>
      <c r="I22" s="30" t="s">
        <v>39834</v>
      </c>
      <c r="L22" s="35" t="s">
        <v>40585</v>
      </c>
    </row>
    <row r="23" spans="1:12" ht="45">
      <c r="A23" s="12" t="s">
        <v>40586</v>
      </c>
      <c r="B23" s="29" t="s">
        <v>40587</v>
      </c>
      <c r="E23" s="27" t="s">
        <v>39796</v>
      </c>
      <c r="F23" s="20" t="s">
        <v>39797</v>
      </c>
      <c r="H23" s="26" t="s">
        <v>40588</v>
      </c>
      <c r="I23" s="30" t="s">
        <v>39799</v>
      </c>
      <c r="J23" s="52" t="str">
        <f>HYPERLINK("#'INSURANCE_PROOF_LKP'!A1","INSURANCE_PROOF_LKP")</f>
        <v>INSURANCE_PROOF_LKP</v>
      </c>
      <c r="K23" s="20" t="s">
        <v>40589</v>
      </c>
      <c r="L23" s="20" t="s">
        <v>40590</v>
      </c>
    </row>
    <row r="24" spans="1:12">
      <c r="A24" s="12" t="s">
        <v>40591</v>
      </c>
      <c r="B24" s="23" t="s">
        <v>40592</v>
      </c>
      <c r="E24" s="27" t="s">
        <v>39796</v>
      </c>
      <c r="F24" s="20" t="s">
        <v>39797</v>
      </c>
      <c r="H24" s="26" t="s">
        <v>40593</v>
      </c>
      <c r="I24" s="30" t="s">
        <v>39834</v>
      </c>
      <c r="J24" s="52" t="str">
        <f>HYPERLINK("#'INSURANCE_TYPE_LKP'!A1","INSURANCE_TYPE_LKP")</f>
        <v>INSURANCE_TYPE_LKP</v>
      </c>
      <c r="K24" s="12" t="s">
        <v>40594</v>
      </c>
      <c r="L24" s="20" t="s">
        <v>40595</v>
      </c>
    </row>
    <row r="25" spans="1:12" ht="30">
      <c r="A25" s="73" t="s">
        <v>41561</v>
      </c>
      <c r="B25" s="23" t="s">
        <v>40596</v>
      </c>
      <c r="E25" s="27" t="s">
        <v>39796</v>
      </c>
      <c r="F25" s="20" t="s">
        <v>39797</v>
      </c>
      <c r="H25" s="26" t="s">
        <v>40597</v>
      </c>
      <c r="I25" s="30" t="s">
        <v>39834</v>
      </c>
      <c r="J25" s="52" t="str">
        <f>HYPERLINK("#'VEH_DAMAGE_DESCRIPTION_LKP'!A1","VEH_DAMAGE_DESCRIPTION_LKP")</f>
        <v>VEH_DAMAGE_DESCRIPTION_LKP</v>
      </c>
      <c r="K25" s="12" t="s">
        <v>40598</v>
      </c>
      <c r="L25" s="35" t="s">
        <v>40599</v>
      </c>
    </row>
    <row r="26" spans="1:12" ht="30">
      <c r="A26" s="73" t="s">
        <v>41562</v>
      </c>
      <c r="B26" s="23" t="s">
        <v>40600</v>
      </c>
      <c r="E26" s="27" t="s">
        <v>39796</v>
      </c>
      <c r="F26" s="20" t="s">
        <v>39797</v>
      </c>
      <c r="H26" s="26" t="s">
        <v>40601</v>
      </c>
      <c r="I26" s="30" t="s">
        <v>39834</v>
      </c>
      <c r="J26" s="52" t="str">
        <f>HYPERLINK("#'VEH_DAMAGE_SEVERITY_LKP'!A1","VEH_DAMAGE_SEVERITY_LKP")</f>
        <v>VEH_DAMAGE_SEVERITY_LKP</v>
      </c>
      <c r="K26" s="12" t="s">
        <v>40602</v>
      </c>
      <c r="L26" s="20" t="s">
        <v>40603</v>
      </c>
    </row>
    <row r="27" spans="1:12" ht="30">
      <c r="A27" s="73" t="s">
        <v>41563</v>
      </c>
      <c r="B27" s="23" t="s">
        <v>40604</v>
      </c>
      <c r="E27" s="27" t="s">
        <v>39796</v>
      </c>
      <c r="F27" s="20" t="s">
        <v>39797</v>
      </c>
      <c r="H27" s="26" t="s">
        <v>40605</v>
      </c>
      <c r="I27" s="30" t="s">
        <v>39834</v>
      </c>
      <c r="J27" s="52" t="str">
        <f>HYPERLINK("#'VEH_DIRECTION_OF_FORCE_LKP'!A1","VEH_DIRECTION_OF_FORCE_LKP")</f>
        <v>VEH_DIRECTION_OF_FORCE_LKP</v>
      </c>
      <c r="L27" s="20" t="s">
        <v>40606</v>
      </c>
    </row>
    <row r="28" spans="1:12" ht="30">
      <c r="A28" s="73" t="s">
        <v>41564</v>
      </c>
      <c r="B28" s="23" t="s">
        <v>40607</v>
      </c>
      <c r="E28" s="27" t="s">
        <v>39796</v>
      </c>
      <c r="F28" s="20" t="s">
        <v>39797</v>
      </c>
      <c r="H28" s="26" t="s">
        <v>40608</v>
      </c>
      <c r="I28" s="30" t="s">
        <v>39834</v>
      </c>
      <c r="J28" s="52" t="str">
        <f>HYPERLINK("#'VEH_DAMAGE_DESCRIPTION_LKP'!A1","VEH_DAMAGE_DESCRIPTION_LKP")</f>
        <v>VEH_DAMAGE_DESCRIPTION_LKP</v>
      </c>
      <c r="K28" s="12" t="s">
        <v>40598</v>
      </c>
      <c r="L28" s="20" t="s">
        <v>40609</v>
      </c>
    </row>
    <row r="29" spans="1:12" ht="30">
      <c r="A29" s="73" t="s">
        <v>41565</v>
      </c>
      <c r="B29" s="23" t="s">
        <v>40610</v>
      </c>
      <c r="E29" s="27" t="s">
        <v>39796</v>
      </c>
      <c r="F29" s="20" t="s">
        <v>39797</v>
      </c>
      <c r="H29" s="26" t="s">
        <v>40611</v>
      </c>
      <c r="I29" s="30" t="s">
        <v>39834</v>
      </c>
      <c r="J29" s="52" t="str">
        <f>HYPERLINK("#'VEH_DAMAGE_SEVERITY_LKP'!A1","VEH_DAMAGE_SEVERITY_LKP")</f>
        <v>VEH_DAMAGE_SEVERITY_LKP</v>
      </c>
      <c r="K29" s="12" t="s">
        <v>40602</v>
      </c>
      <c r="L29" s="20" t="s">
        <v>40612</v>
      </c>
    </row>
    <row r="30" spans="1:12" ht="30">
      <c r="A30" s="73" t="s">
        <v>41566</v>
      </c>
      <c r="B30" s="23" t="s">
        <v>41567</v>
      </c>
      <c r="E30" s="27" t="s">
        <v>39796</v>
      </c>
      <c r="F30" s="20" t="s">
        <v>39797</v>
      </c>
      <c r="H30" s="26" t="s">
        <v>40613</v>
      </c>
      <c r="I30" s="30" t="s">
        <v>39834</v>
      </c>
      <c r="J30" s="52" t="str">
        <f>HYPERLINK("#'VEH_DIRECTION_OF_FORCE_LKP'!A1","VEH_DIRECTION_OF_FORCE_LKP")</f>
        <v>VEH_DIRECTION_OF_FORCE_LKP</v>
      </c>
      <c r="L30" s="20" t="s">
        <v>40614</v>
      </c>
    </row>
    <row r="31" spans="1:12" ht="30">
      <c r="A31" s="12" t="s">
        <v>40615</v>
      </c>
      <c r="B31" s="23" t="s">
        <v>40616</v>
      </c>
      <c r="E31" s="27" t="s">
        <v>39898</v>
      </c>
      <c r="F31" s="20" t="s">
        <v>39804</v>
      </c>
      <c r="G31" s="28">
        <v>3</v>
      </c>
      <c r="H31" s="26" t="s">
        <v>39829</v>
      </c>
      <c r="I31" s="30" t="s">
        <v>39834</v>
      </c>
      <c r="J31" s="52" t="str">
        <f>HYPERLINK("#'YES_NO_CHOICE_LKP'!A1","YES_NO_CHOICE_LKP")</f>
        <v>YES_NO_CHOICE_LKP</v>
      </c>
      <c r="K31" s="20"/>
      <c r="L31" s="20" t="s">
        <v>40617</v>
      </c>
    </row>
    <row r="32" spans="1:12" ht="30">
      <c r="A32" s="12" t="s">
        <v>40618</v>
      </c>
      <c r="B32" s="23" t="s">
        <v>40619</v>
      </c>
      <c r="E32" s="27" t="s">
        <v>39898</v>
      </c>
      <c r="F32" s="27" t="s">
        <v>39804</v>
      </c>
      <c r="G32" s="28">
        <v>40</v>
      </c>
      <c r="H32" s="26" t="s">
        <v>40620</v>
      </c>
      <c r="I32" s="30" t="s">
        <v>39834</v>
      </c>
      <c r="L32" s="20" t="s">
        <v>40621</v>
      </c>
    </row>
    <row r="33" spans="1:15" ht="30">
      <c r="A33" s="12" t="s">
        <v>40622</v>
      </c>
      <c r="B33" s="23" t="s">
        <v>40623</v>
      </c>
      <c r="E33" s="27" t="s">
        <v>39898</v>
      </c>
      <c r="F33" s="27" t="s">
        <v>39804</v>
      </c>
      <c r="G33" s="28">
        <v>40</v>
      </c>
      <c r="H33" s="26" t="s">
        <v>40624</v>
      </c>
      <c r="I33" s="30" t="s">
        <v>39834</v>
      </c>
      <c r="L33" s="20" t="s">
        <v>40625</v>
      </c>
    </row>
    <row r="34" spans="1:15">
      <c r="A34" s="74" t="s">
        <v>41559</v>
      </c>
      <c r="B34" s="23" t="s">
        <v>40626</v>
      </c>
      <c r="C34" s="12"/>
      <c r="D34" s="12"/>
      <c r="E34" s="12" t="s">
        <v>39803</v>
      </c>
      <c r="F34" s="20" t="s">
        <v>39804</v>
      </c>
      <c r="G34" s="28">
        <v>1</v>
      </c>
      <c r="H34" s="26" t="s">
        <v>40627</v>
      </c>
      <c r="I34" s="30" t="s">
        <v>39799</v>
      </c>
      <c r="J34" s="52" t="str">
        <f>HYPERLINK("#'YES_NO_CHOICE_LKP'!A1","YES_NO_CHOICE_LKP")</f>
        <v>YES_NO_CHOICE_LKP</v>
      </c>
      <c r="K34" s="20"/>
      <c r="L34" s="20" t="s">
        <v>40628</v>
      </c>
      <c r="M34" s="40"/>
      <c r="N34" s="29"/>
      <c r="O34" s="29"/>
    </row>
    <row r="35" spans="1:15" ht="30">
      <c r="A35" s="12" t="s">
        <v>40629</v>
      </c>
      <c r="B35" s="23" t="s">
        <v>40630</v>
      </c>
      <c r="E35" s="27" t="s">
        <v>39803</v>
      </c>
      <c r="F35" s="20" t="s">
        <v>39804</v>
      </c>
      <c r="G35" s="28">
        <v>1</v>
      </c>
      <c r="H35" s="26" t="s">
        <v>40631</v>
      </c>
      <c r="I35" s="30" t="s">
        <v>39834</v>
      </c>
      <c r="J35" s="52" t="str">
        <f>HYPERLINK("#'YES_NO_CHOICE_LKP'!A1","YES_NO_CHOICE_LKP")</f>
        <v>YES_NO_CHOICE_LKP</v>
      </c>
      <c r="K35" s="20"/>
      <c r="L35" s="20" t="s">
        <v>40632</v>
      </c>
    </row>
    <row r="36" spans="1:15">
      <c r="A36" s="12" t="s">
        <v>40633</v>
      </c>
      <c r="B36" s="23" t="s">
        <v>40634</v>
      </c>
      <c r="E36" s="27" t="s">
        <v>39803</v>
      </c>
      <c r="F36" s="20" t="s">
        <v>39804</v>
      </c>
      <c r="G36" s="28">
        <v>1</v>
      </c>
      <c r="H36" s="26" t="s">
        <v>40635</v>
      </c>
      <c r="I36" s="30" t="s">
        <v>39834</v>
      </c>
      <c r="J36" s="52" t="str">
        <f>HYPERLINK("#'YES_NO_CHOICE_LKP'!A1","YES_NO_CHOICE_LKP")</f>
        <v>YES_NO_CHOICE_LKP</v>
      </c>
      <c r="K36" s="20"/>
      <c r="L36" s="20" t="s">
        <v>40636</v>
      </c>
    </row>
    <row r="37" spans="1:15">
      <c r="A37" s="12" t="s">
        <v>40637</v>
      </c>
      <c r="B37" s="23" t="s">
        <v>40638</v>
      </c>
      <c r="E37" s="27" t="s">
        <v>39803</v>
      </c>
      <c r="F37" s="20" t="s">
        <v>39804</v>
      </c>
      <c r="G37" s="28">
        <v>1</v>
      </c>
      <c r="H37" s="26" t="s">
        <v>40639</v>
      </c>
      <c r="I37" s="30" t="s">
        <v>39834</v>
      </c>
      <c r="J37" s="52" t="str">
        <f>HYPERLINK("#'YES_NO_CHOICE_LKP'!A1","YES_NO_CHOICE_LKP")</f>
        <v>YES_NO_CHOICE_LKP</v>
      </c>
      <c r="K37" s="20"/>
      <c r="L37" s="20" t="s">
        <v>40640</v>
      </c>
    </row>
    <row r="38" spans="1:15">
      <c r="A38" s="12" t="s">
        <v>40641</v>
      </c>
      <c r="B38" s="23" t="s">
        <v>40642</v>
      </c>
      <c r="E38" s="27" t="s">
        <v>39796</v>
      </c>
      <c r="F38" s="20" t="s">
        <v>39797</v>
      </c>
      <c r="H38" s="26" t="s">
        <v>40643</v>
      </c>
      <c r="I38" s="30" t="s">
        <v>39834</v>
      </c>
      <c r="J38" s="52" t="str">
        <f>HYPERLINK("#'CMV_VEH_OPER_LKP'!A1","CMV_VEH_OPER_LKP")</f>
        <v>CMV_VEH_OPER_LKP</v>
      </c>
      <c r="K38" s="12" t="s">
        <v>40644</v>
      </c>
      <c r="L38" s="20" t="s">
        <v>40645</v>
      </c>
    </row>
    <row r="39" spans="1:15">
      <c r="A39" s="12" t="s">
        <v>40646</v>
      </c>
      <c r="B39" s="23" t="s">
        <v>40647</v>
      </c>
      <c r="E39" s="27" t="s">
        <v>39796</v>
      </c>
      <c r="F39" s="20" t="s">
        <v>39797</v>
      </c>
      <c r="H39" s="26" t="s">
        <v>40648</v>
      </c>
      <c r="I39" s="30" t="s">
        <v>39834</v>
      </c>
      <c r="J39" s="52" t="str">
        <f>HYPERLINK("#'CARRIER_ID_TYPE_LKP'!A1","CARRIER_ID_TYPE_LKP")</f>
        <v>CARRIER_ID_TYPE_LKP</v>
      </c>
      <c r="K39" s="12" t="s">
        <v>40649</v>
      </c>
      <c r="L39" s="20" t="s">
        <v>40650</v>
      </c>
    </row>
    <row r="40" spans="1:15">
      <c r="A40" s="12" t="s">
        <v>40651</v>
      </c>
      <c r="B40" s="79" t="s">
        <v>40652</v>
      </c>
      <c r="E40" s="27" t="s">
        <v>40583</v>
      </c>
      <c r="F40" s="27" t="s">
        <v>39804</v>
      </c>
      <c r="G40" s="28">
        <v>15</v>
      </c>
      <c r="H40" s="26" t="s">
        <v>40653</v>
      </c>
      <c r="I40" s="30" t="s">
        <v>39834</v>
      </c>
      <c r="L40" s="20" t="s">
        <v>40654</v>
      </c>
    </row>
    <row r="41" spans="1:15">
      <c r="A41" s="12" t="s">
        <v>40655</v>
      </c>
      <c r="B41" s="23" t="s">
        <v>40656</v>
      </c>
      <c r="E41" s="27" t="s">
        <v>39796</v>
      </c>
      <c r="F41" s="20" t="s">
        <v>39797</v>
      </c>
      <c r="H41" s="26" t="s">
        <v>40657</v>
      </c>
      <c r="I41" s="30" t="s">
        <v>40658</v>
      </c>
      <c r="J41" s="52" t="str">
        <f>HYPERLINK("#'CMV_ROAD_ACC_LKP'!A1","CMV_ROAD_ACC_LKP")</f>
        <v>CMV_ROAD_ACC_LKP</v>
      </c>
      <c r="K41" s="12" t="s">
        <v>40659</v>
      </c>
      <c r="L41" s="20" t="s">
        <v>40660</v>
      </c>
    </row>
    <row r="42" spans="1:15">
      <c r="A42" s="12" t="s">
        <v>40661</v>
      </c>
      <c r="B42" s="23" t="s">
        <v>40662</v>
      </c>
      <c r="E42" s="27" t="s">
        <v>39796</v>
      </c>
      <c r="F42" s="20" t="s">
        <v>39797</v>
      </c>
      <c r="H42" s="26" t="s">
        <v>40663</v>
      </c>
      <c r="I42" s="30" t="s">
        <v>39834</v>
      </c>
      <c r="J42" s="52" t="str">
        <f>HYPERLINK("#'CMV_VEH_TYPE_LKP'!A1","CMV_VEH_TYPE_LKP")</f>
        <v>CMV_VEH_TYPE_LKP</v>
      </c>
      <c r="K42" s="12" t="s">
        <v>40664</v>
      </c>
      <c r="L42" s="20" t="s">
        <v>40665</v>
      </c>
    </row>
    <row r="43" spans="1:15" ht="21" customHeight="1">
      <c r="A43" s="12" t="s">
        <v>40666</v>
      </c>
      <c r="B43" s="23" t="s">
        <v>40667</v>
      </c>
      <c r="E43" s="27" t="s">
        <v>39796</v>
      </c>
      <c r="F43" s="20" t="s">
        <v>39797</v>
      </c>
      <c r="H43" s="26" t="s">
        <v>40668</v>
      </c>
      <c r="I43" s="30" t="s">
        <v>39834</v>
      </c>
      <c r="L43" s="20" t="s">
        <v>40669</v>
      </c>
    </row>
    <row r="44" spans="1:15">
      <c r="A44" s="12" t="s">
        <v>40670</v>
      </c>
      <c r="B44" s="23" t="s">
        <v>40671</v>
      </c>
      <c r="E44" s="27" t="s">
        <v>39796</v>
      </c>
      <c r="F44" s="20" t="s">
        <v>39797</v>
      </c>
      <c r="H44" s="26" t="s">
        <v>40672</v>
      </c>
      <c r="I44" s="30" t="s">
        <v>39834</v>
      </c>
      <c r="L44" s="20" t="s">
        <v>40673</v>
      </c>
    </row>
    <row r="45" spans="1:15">
      <c r="A45" s="12" t="s">
        <v>40674</v>
      </c>
      <c r="B45" s="23" t="s">
        <v>40675</v>
      </c>
      <c r="E45" s="27" t="s">
        <v>39803</v>
      </c>
      <c r="F45" s="20" t="s">
        <v>39804</v>
      </c>
      <c r="G45" s="28">
        <v>1</v>
      </c>
      <c r="H45" s="26" t="s">
        <v>40676</v>
      </c>
      <c r="I45" s="30" t="s">
        <v>39834</v>
      </c>
      <c r="J45" s="52" t="str">
        <f>HYPERLINK("#'YES_NO_CHOICE_LKP'!A1","YES_NO_CHOICE_LKP")</f>
        <v>YES_NO_CHOICE_LKP</v>
      </c>
      <c r="K45" s="20"/>
      <c r="L45" s="20" t="s">
        <v>40677</v>
      </c>
    </row>
    <row r="46" spans="1:15" ht="30">
      <c r="A46" s="12" t="s">
        <v>40678</v>
      </c>
      <c r="B46" s="23" t="s">
        <v>40679</v>
      </c>
      <c r="E46" s="27" t="s">
        <v>39796</v>
      </c>
      <c r="F46" s="20" t="s">
        <v>39797</v>
      </c>
      <c r="H46" s="26" t="s">
        <v>40680</v>
      </c>
      <c r="I46" s="30" t="s">
        <v>39834</v>
      </c>
      <c r="J46" s="52" t="str">
        <f>HYPERLINK("#'HAZMAT_CLS_LKP'!A1","HAZMAT_CLS_LKP")</f>
        <v>HAZMAT_CLS_LKP</v>
      </c>
      <c r="L46" s="20" t="s">
        <v>40681</v>
      </c>
    </row>
    <row r="47" spans="1:15" ht="30">
      <c r="A47" s="12" t="s">
        <v>40682</v>
      </c>
      <c r="B47" s="23" t="s">
        <v>40683</v>
      </c>
      <c r="E47" s="27" t="s">
        <v>39796</v>
      </c>
      <c r="F47" s="20" t="s">
        <v>39797</v>
      </c>
      <c r="H47" s="26" t="s">
        <v>40684</v>
      </c>
      <c r="I47" s="30" t="s">
        <v>39834</v>
      </c>
      <c r="J47" s="52" t="str">
        <f>HYPERLINK("#'HAZMAT_IDNBR_LKP'!A1","HAZMAT_IDNBR_LKP")</f>
        <v>HAZMAT_IDNBR_LKP</v>
      </c>
      <c r="L47" s="20" t="s">
        <v>40685</v>
      </c>
    </row>
    <row r="48" spans="1:15" ht="30">
      <c r="A48" s="12" t="s">
        <v>40686</v>
      </c>
      <c r="B48" s="23" t="s">
        <v>40687</v>
      </c>
      <c r="E48" s="27" t="s">
        <v>39796</v>
      </c>
      <c r="F48" s="20" t="s">
        <v>39797</v>
      </c>
      <c r="H48" s="26" t="s">
        <v>40688</v>
      </c>
      <c r="I48" s="30" t="s">
        <v>39834</v>
      </c>
      <c r="J48" s="52" t="str">
        <f>HYPERLINK("#'HAZMAT_CLS_LKP'!A1","HAZMAT_CLS_LKP")</f>
        <v>HAZMAT_CLS_LKP</v>
      </c>
      <c r="L48" s="20" t="s">
        <v>40689</v>
      </c>
    </row>
    <row r="49" spans="1:12" ht="30">
      <c r="A49" s="12" t="s">
        <v>40690</v>
      </c>
      <c r="B49" s="23" t="s">
        <v>40691</v>
      </c>
      <c r="E49" s="27" t="s">
        <v>39796</v>
      </c>
      <c r="F49" s="20" t="s">
        <v>39797</v>
      </c>
      <c r="H49" s="26" t="s">
        <v>40692</v>
      </c>
      <c r="I49" s="30" t="s">
        <v>39834</v>
      </c>
      <c r="J49" s="52" t="str">
        <f>HYPERLINK("#'HAZMAT_IDNBR_LKP'!A1","HAZMAT_IDNBR_LKP")</f>
        <v>HAZMAT_IDNBR_LKP</v>
      </c>
      <c r="L49" s="20" t="s">
        <v>40693</v>
      </c>
    </row>
    <row r="50" spans="1:12">
      <c r="A50" s="12" t="s">
        <v>40694</v>
      </c>
      <c r="B50" s="23" t="s">
        <v>40695</v>
      </c>
      <c r="E50" s="27" t="s">
        <v>39796</v>
      </c>
      <c r="F50" s="20" t="s">
        <v>39797</v>
      </c>
      <c r="H50" s="26" t="s">
        <v>40696</v>
      </c>
      <c r="I50" s="30" t="s">
        <v>39834</v>
      </c>
      <c r="J50" s="52" t="str">
        <f>HYPERLINK("#'CMV_CARGO_BODY_LKP'!A1","CMV_CARGO_BODY_LKP")</f>
        <v>CMV_CARGO_BODY_LKP</v>
      </c>
      <c r="K50" s="12" t="s">
        <v>40697</v>
      </c>
      <c r="L50" s="20" t="s">
        <v>40698</v>
      </c>
    </row>
    <row r="51" spans="1:12" ht="21" customHeight="1">
      <c r="A51" s="12" t="s">
        <v>40699</v>
      </c>
      <c r="B51" s="23" t="s">
        <v>40700</v>
      </c>
      <c r="E51" s="27" t="s">
        <v>39796</v>
      </c>
      <c r="F51" s="20" t="s">
        <v>39797</v>
      </c>
      <c r="H51" s="26" t="s">
        <v>40701</v>
      </c>
      <c r="I51" s="30" t="s">
        <v>40702</v>
      </c>
      <c r="L51" s="20" t="s">
        <v>40703</v>
      </c>
    </row>
    <row r="52" spans="1:12">
      <c r="A52" s="12" t="s">
        <v>40704</v>
      </c>
      <c r="B52" s="23" t="s">
        <v>40705</v>
      </c>
      <c r="E52" s="27" t="s">
        <v>39796</v>
      </c>
      <c r="F52" s="20" t="s">
        <v>39797</v>
      </c>
      <c r="H52" s="26" t="s">
        <v>40706</v>
      </c>
      <c r="I52" s="30" t="s">
        <v>40702</v>
      </c>
      <c r="L52" s="20" t="s">
        <v>40707</v>
      </c>
    </row>
    <row r="53" spans="1:12">
      <c r="A53" s="12" t="s">
        <v>40708</v>
      </c>
      <c r="B53" s="23" t="s">
        <v>40709</v>
      </c>
      <c r="E53" s="27" t="s">
        <v>39796</v>
      </c>
      <c r="F53" s="20" t="s">
        <v>39797</v>
      </c>
      <c r="H53" s="26" t="s">
        <v>40710</v>
      </c>
      <c r="I53" s="30" t="s">
        <v>40702</v>
      </c>
      <c r="J53" s="52" t="str">
        <f>HYPERLINK("#'CMV_TRLR_TYPE_LKP'!A1","CMV_TRLR_TYPE_LKP")</f>
        <v>CMV_TRLR_TYPE_LKP</v>
      </c>
      <c r="K53" s="12" t="s">
        <v>40711</v>
      </c>
      <c r="L53" s="20" t="s">
        <v>40712</v>
      </c>
    </row>
    <row r="54" spans="1:12" ht="21" customHeight="1">
      <c r="A54" s="12" t="s">
        <v>40713</v>
      </c>
      <c r="B54" s="23" t="s">
        <v>40714</v>
      </c>
      <c r="E54" s="27" t="s">
        <v>39796</v>
      </c>
      <c r="F54" s="20" t="s">
        <v>39797</v>
      </c>
      <c r="H54" s="26" t="s">
        <v>40715</v>
      </c>
      <c r="I54" s="30" t="s">
        <v>40702</v>
      </c>
      <c r="L54" s="20" t="s">
        <v>40716</v>
      </c>
    </row>
    <row r="55" spans="1:12">
      <c r="A55" s="12" t="s">
        <v>40717</v>
      </c>
      <c r="B55" s="23" t="s">
        <v>40718</v>
      </c>
      <c r="E55" s="27" t="s">
        <v>39796</v>
      </c>
      <c r="F55" s="20" t="s">
        <v>39797</v>
      </c>
      <c r="H55" s="26" t="s">
        <v>40719</v>
      </c>
      <c r="I55" s="30" t="s">
        <v>40702</v>
      </c>
      <c r="L55" s="20" t="s">
        <v>40720</v>
      </c>
    </row>
    <row r="56" spans="1:12">
      <c r="A56" s="12" t="s">
        <v>40721</v>
      </c>
      <c r="B56" s="23" t="s">
        <v>40722</v>
      </c>
      <c r="E56" s="27" t="s">
        <v>39796</v>
      </c>
      <c r="F56" s="20" t="s">
        <v>39797</v>
      </c>
      <c r="H56" s="26" t="s">
        <v>40723</v>
      </c>
      <c r="I56" s="30" t="s">
        <v>40702</v>
      </c>
      <c r="J56" s="52" t="str">
        <f>HYPERLINK("#'CMV_TRLR_TYPE_LKP'!A1","CMV_TRLR_TYPE_LKP")</f>
        <v>CMV_TRLR_TYPE_LKP</v>
      </c>
      <c r="K56" s="12" t="s">
        <v>40711</v>
      </c>
      <c r="L56" s="20" t="s">
        <v>40724</v>
      </c>
    </row>
    <row r="57" spans="1:12">
      <c r="A57" s="12" t="s">
        <v>40725</v>
      </c>
      <c r="B57" s="23" t="s">
        <v>40726</v>
      </c>
      <c r="E57" s="27" t="s">
        <v>39796</v>
      </c>
      <c r="F57" s="20" t="s">
        <v>39797</v>
      </c>
      <c r="H57" s="26" t="s">
        <v>40727</v>
      </c>
      <c r="I57" s="30" t="s">
        <v>39834</v>
      </c>
      <c r="J57" s="52" t="str">
        <f>HYPERLINK("#'CMV_EVNT_LKP'!A1","CMV_EVNT_LKP")</f>
        <v>CMV_EVNT_LKP</v>
      </c>
      <c r="K57" s="12" t="s">
        <v>40728</v>
      </c>
      <c r="L57" s="20" t="s">
        <v>40729</v>
      </c>
    </row>
    <row r="58" spans="1:12">
      <c r="A58" s="12" t="s">
        <v>40730</v>
      </c>
      <c r="B58" s="23" t="s">
        <v>40731</v>
      </c>
      <c r="E58" s="27" t="s">
        <v>39796</v>
      </c>
      <c r="F58" s="20" t="s">
        <v>39797</v>
      </c>
      <c r="H58" s="26" t="s">
        <v>40732</v>
      </c>
      <c r="I58" s="30" t="s">
        <v>39834</v>
      </c>
      <c r="J58" s="52" t="str">
        <f>HYPERLINK("#'CMV_EVNT_LKP'!A1","CMV_EVNT_LKP")</f>
        <v>CMV_EVNT_LKP</v>
      </c>
      <c r="K58" s="12" t="s">
        <v>40728</v>
      </c>
      <c r="L58" s="20" t="s">
        <v>40733</v>
      </c>
    </row>
    <row r="59" spans="1:12">
      <c r="A59" s="12" t="s">
        <v>40734</v>
      </c>
      <c r="B59" s="23" t="s">
        <v>40735</v>
      </c>
      <c r="E59" s="27" t="s">
        <v>39796</v>
      </c>
      <c r="F59" s="20" t="s">
        <v>39797</v>
      </c>
      <c r="H59" s="26" t="s">
        <v>40736</v>
      </c>
      <c r="I59" s="30" t="s">
        <v>39834</v>
      </c>
      <c r="J59" s="52" t="str">
        <f>HYPERLINK("#'CMV_EVNT_LKP'!A1","CMV_EVNT_LKP")</f>
        <v>CMV_EVNT_LKP</v>
      </c>
      <c r="K59" s="12" t="s">
        <v>40728</v>
      </c>
      <c r="L59" s="20" t="s">
        <v>40737</v>
      </c>
    </row>
    <row r="60" spans="1:12">
      <c r="A60" s="12" t="s">
        <v>40738</v>
      </c>
      <c r="B60" s="23" t="s">
        <v>40739</v>
      </c>
      <c r="E60" s="27" t="s">
        <v>39796</v>
      </c>
      <c r="F60" s="20" t="s">
        <v>39797</v>
      </c>
      <c r="H60" s="26" t="s">
        <v>40740</v>
      </c>
      <c r="I60" s="30" t="s">
        <v>39834</v>
      </c>
      <c r="J60" s="52" t="str">
        <f>HYPERLINK("#'CMV_EVNT_LKP'!A1","CMV_EVNT_LKP")</f>
        <v>CMV_EVNT_LKP</v>
      </c>
      <c r="K60" s="12" t="s">
        <v>40728</v>
      </c>
      <c r="L60" s="20" t="s">
        <v>40741</v>
      </c>
    </row>
    <row r="61" spans="1:12">
      <c r="A61" s="12" t="s">
        <v>40742</v>
      </c>
      <c r="B61" s="23" t="s">
        <v>40743</v>
      </c>
      <c r="E61" s="27" t="s">
        <v>39796</v>
      </c>
      <c r="F61" s="20" t="s">
        <v>39797</v>
      </c>
      <c r="H61" s="26" t="s">
        <v>40744</v>
      </c>
      <c r="I61" s="30" t="s">
        <v>40658</v>
      </c>
      <c r="L61" s="20" t="s">
        <v>40745</v>
      </c>
    </row>
    <row r="62" spans="1:12">
      <c r="A62" s="12" t="s">
        <v>40746</v>
      </c>
      <c r="B62" s="23" t="s">
        <v>40747</v>
      </c>
      <c r="E62" s="27" t="s">
        <v>39796</v>
      </c>
      <c r="F62" s="20" t="s">
        <v>39797</v>
      </c>
      <c r="H62" s="26" t="s">
        <v>40748</v>
      </c>
      <c r="I62" s="30" t="s">
        <v>40658</v>
      </c>
      <c r="L62" s="20" t="s">
        <v>40749</v>
      </c>
    </row>
    <row r="63" spans="1:12" ht="30">
      <c r="A63" s="12" t="s">
        <v>40750</v>
      </c>
      <c r="B63" s="30" t="s">
        <v>40751</v>
      </c>
      <c r="E63" s="27" t="s">
        <v>39796</v>
      </c>
      <c r="F63" s="20" t="s">
        <v>39797</v>
      </c>
      <c r="H63" s="26" t="s">
        <v>40752</v>
      </c>
      <c r="I63" s="30" t="s">
        <v>39799</v>
      </c>
      <c r="J63" s="52" t="str">
        <f>HYPERLINK("#'CONTRIB_FACTR_LKP'!A1","CONTRIB_FACTR_LKP")</f>
        <v>CONTRIB_FACTR_LKP</v>
      </c>
      <c r="K63" s="12" t="s">
        <v>40753</v>
      </c>
      <c r="L63" s="20" t="s">
        <v>40754</v>
      </c>
    </row>
    <row r="64" spans="1:12" ht="30">
      <c r="A64" s="12" t="s">
        <v>40755</v>
      </c>
      <c r="B64" s="30" t="s">
        <v>40756</v>
      </c>
      <c r="E64" s="27" t="s">
        <v>39796</v>
      </c>
      <c r="F64" s="20" t="s">
        <v>39797</v>
      </c>
      <c r="H64" s="26" t="s">
        <v>40752</v>
      </c>
      <c r="I64" s="30" t="s">
        <v>39799</v>
      </c>
      <c r="J64" s="52" t="str">
        <f>HYPERLINK("#'CONTRIB_FACTR_LKP'!A1","CONTRIB_FACTR_LKP")</f>
        <v>CONTRIB_FACTR_LKP</v>
      </c>
      <c r="K64" s="12" t="s">
        <v>40753</v>
      </c>
      <c r="L64" s="20" t="s">
        <v>40757</v>
      </c>
    </row>
    <row r="65" spans="1:12" ht="30">
      <c r="A65" s="12" t="s">
        <v>40758</v>
      </c>
      <c r="B65" s="30" t="s">
        <v>40759</v>
      </c>
      <c r="E65" s="27" t="s">
        <v>39796</v>
      </c>
      <c r="F65" s="20" t="s">
        <v>39797</v>
      </c>
      <c r="H65" s="26" t="s">
        <v>40752</v>
      </c>
      <c r="I65" s="30" t="s">
        <v>39799</v>
      </c>
      <c r="J65" s="52" t="str">
        <f>HYPERLINK("#'CONTRIB_FACTR_LKP'!A1","CONTRIB_FACTR_LKP")</f>
        <v>CONTRIB_FACTR_LKP</v>
      </c>
      <c r="K65" s="12" t="s">
        <v>40753</v>
      </c>
      <c r="L65" s="20" t="s">
        <v>40760</v>
      </c>
    </row>
    <row r="66" spans="1:12" ht="42.75">
      <c r="A66" s="12" t="s">
        <v>40761</v>
      </c>
      <c r="B66" s="30" t="s">
        <v>40762</v>
      </c>
      <c r="E66" s="27" t="s">
        <v>39796</v>
      </c>
      <c r="F66" s="20" t="s">
        <v>39797</v>
      </c>
      <c r="H66" s="26" t="s">
        <v>40752</v>
      </c>
      <c r="I66" s="30" t="s">
        <v>39799</v>
      </c>
      <c r="J66" s="52" t="str">
        <f>HYPERLINK("#'CONTRIB_FACTR_LKP'!A1","CONTRIB_FACTR_LKP")</f>
        <v>CONTRIB_FACTR_LKP</v>
      </c>
      <c r="K66" s="12" t="s">
        <v>40753</v>
      </c>
      <c r="L66" s="20" t="s">
        <v>40763</v>
      </c>
    </row>
    <row r="67" spans="1:12" ht="42.75">
      <c r="A67" s="12" t="s">
        <v>40764</v>
      </c>
      <c r="B67" s="30" t="s">
        <v>40765</v>
      </c>
      <c r="E67" s="27" t="s">
        <v>39796</v>
      </c>
      <c r="F67" s="20" t="s">
        <v>39797</v>
      </c>
      <c r="H67" s="26" t="s">
        <v>40752</v>
      </c>
      <c r="I67" s="30" t="s">
        <v>39799</v>
      </c>
      <c r="J67" s="52" t="str">
        <f>HYPERLINK("#'CONTRIB_FACTR_LKP'!A1","CONTRIB_FACTR_LKP")</f>
        <v>CONTRIB_FACTR_LKP</v>
      </c>
      <c r="K67" s="12" t="s">
        <v>40753</v>
      </c>
      <c r="L67" s="20" t="s">
        <v>40766</v>
      </c>
    </row>
    <row r="68" spans="1:12" ht="42.75">
      <c r="A68" s="12" t="s">
        <v>40767</v>
      </c>
      <c r="B68" s="30" t="s">
        <v>40768</v>
      </c>
      <c r="E68" s="27" t="s">
        <v>39796</v>
      </c>
      <c r="F68" s="20" t="s">
        <v>39797</v>
      </c>
      <c r="H68" s="26" t="s">
        <v>40769</v>
      </c>
      <c r="I68" s="30" t="s">
        <v>39799</v>
      </c>
      <c r="J68" s="52" t="str">
        <f>HYPERLINK("#'UNIT_DFCT_LKP'!A1","UNIT_DFCT_LKP")</f>
        <v>UNIT_DFCT_LKP</v>
      </c>
      <c r="K68" s="12" t="s">
        <v>40770</v>
      </c>
      <c r="L68" s="20" t="s">
        <v>40771</v>
      </c>
    </row>
    <row r="69" spans="1:12" ht="42.75">
      <c r="A69" s="12" t="s">
        <v>40772</v>
      </c>
      <c r="B69" s="30" t="s">
        <v>40773</v>
      </c>
      <c r="E69" s="27" t="s">
        <v>39796</v>
      </c>
      <c r="F69" s="20" t="s">
        <v>39797</v>
      </c>
      <c r="H69" s="26" t="s">
        <v>40769</v>
      </c>
      <c r="I69" s="30" t="s">
        <v>39799</v>
      </c>
      <c r="J69" s="52" t="str">
        <f>HYPERLINK("#'UNIT_DFCT_LKP'!A1","UNIT_DFCT_LKP")</f>
        <v>UNIT_DFCT_LKP</v>
      </c>
      <c r="K69" s="12" t="s">
        <v>40770</v>
      </c>
      <c r="L69" s="20" t="s">
        <v>40774</v>
      </c>
    </row>
    <row r="70" spans="1:12" ht="42.75">
      <c r="A70" s="12" t="s">
        <v>40775</v>
      </c>
      <c r="B70" s="30" t="s">
        <v>40776</v>
      </c>
      <c r="E70" s="27" t="s">
        <v>39796</v>
      </c>
      <c r="F70" s="20" t="s">
        <v>39797</v>
      </c>
      <c r="H70" s="26" t="s">
        <v>40769</v>
      </c>
      <c r="I70" s="30" t="s">
        <v>39799</v>
      </c>
      <c r="J70" s="52" t="str">
        <f>HYPERLINK("#'UNIT_DFCT_LKP'!A1","UNIT_DFCT_LKP")</f>
        <v>UNIT_DFCT_LKP</v>
      </c>
      <c r="K70" s="12" t="s">
        <v>40770</v>
      </c>
      <c r="L70" s="20" t="s">
        <v>40777</v>
      </c>
    </row>
    <row r="71" spans="1:12" ht="42.75">
      <c r="A71" s="12" t="s">
        <v>40778</v>
      </c>
      <c r="B71" s="30" t="s">
        <v>40779</v>
      </c>
      <c r="E71" s="27" t="s">
        <v>39796</v>
      </c>
      <c r="F71" s="20" t="s">
        <v>39797</v>
      </c>
      <c r="H71" s="26" t="s">
        <v>40769</v>
      </c>
      <c r="I71" s="30" t="s">
        <v>39799</v>
      </c>
      <c r="J71" s="52" t="str">
        <f>HYPERLINK("#'UNIT_DFCT_LKP'!A1","UNIT_DFCT_LKP")</f>
        <v>UNIT_DFCT_LKP</v>
      </c>
      <c r="K71" s="12" t="s">
        <v>40770</v>
      </c>
      <c r="L71" s="20" t="s">
        <v>40780</v>
      </c>
    </row>
    <row r="72" spans="1:12" ht="42.75">
      <c r="A72" s="12" t="s">
        <v>40781</v>
      </c>
      <c r="B72" s="30" t="s">
        <v>40782</v>
      </c>
      <c r="E72" s="27" t="s">
        <v>39796</v>
      </c>
      <c r="F72" s="20" t="s">
        <v>39797</v>
      </c>
      <c r="H72" s="26" t="s">
        <v>40769</v>
      </c>
      <c r="I72" s="30" t="s">
        <v>39799</v>
      </c>
      <c r="J72" s="52" t="str">
        <f>HYPERLINK("#'UNIT_DFCT_LKP'!A1","UNIT_DFCT_LKP")</f>
        <v>UNIT_DFCT_LKP</v>
      </c>
      <c r="K72" s="12" t="s">
        <v>40770</v>
      </c>
      <c r="L72" s="20" t="s">
        <v>40783</v>
      </c>
    </row>
    <row r="73" spans="1:12">
      <c r="B73" s="80" t="s">
        <v>40066</v>
      </c>
    </row>
    <row r="74" spans="1:12" ht="45">
      <c r="A74" s="27" t="s">
        <v>40784</v>
      </c>
      <c r="B74" s="30" t="s">
        <v>40785</v>
      </c>
      <c r="C74" s="37" t="s">
        <v>40069</v>
      </c>
      <c r="D74" s="37" t="s">
        <v>40069</v>
      </c>
      <c r="E74" s="27" t="s">
        <v>39796</v>
      </c>
      <c r="F74" s="20" t="s">
        <v>39797</v>
      </c>
      <c r="G74" s="37"/>
      <c r="H74" s="35" t="s">
        <v>40786</v>
      </c>
      <c r="I74" s="30" t="s">
        <v>39799</v>
      </c>
      <c r="J74" s="52" t="str">
        <f>HYPERLINK("#'TRVL_DIR_LKP'!A1","TRVL_DIR_LKP")</f>
        <v>TRVL_DIR_LKP</v>
      </c>
      <c r="K74" s="12" t="s">
        <v>40787</v>
      </c>
      <c r="L74" s="20" t="s">
        <v>40788</v>
      </c>
    </row>
    <row r="75" spans="1:12" ht="32.25">
      <c r="A75" s="27" t="s">
        <v>40789</v>
      </c>
      <c r="B75" s="29" t="s">
        <v>40790</v>
      </c>
      <c r="C75" s="37"/>
      <c r="D75" s="37"/>
      <c r="E75" s="18" t="s">
        <v>39796</v>
      </c>
      <c r="F75" s="20" t="s">
        <v>39797</v>
      </c>
      <c r="G75" s="37"/>
      <c r="H75" s="35" t="s">
        <v>40791</v>
      </c>
      <c r="I75" s="30" t="s">
        <v>39799</v>
      </c>
      <c r="J75" s="52" t="str">
        <f>HYPERLINK("#'YES_NO_CHOICE_LKP'!A1","YES_NO_CHOICE_LKP")</f>
        <v>YES_NO_CHOICE_LKP</v>
      </c>
      <c r="K75" s="12" t="s">
        <v>40075</v>
      </c>
      <c r="L75" s="20" t="s">
        <v>40792</v>
      </c>
    </row>
    <row r="76" spans="1:12" ht="21">
      <c r="B76" s="81" t="s">
        <v>40493</v>
      </c>
      <c r="C76" s="37"/>
      <c r="D76" s="37"/>
      <c r="E76" s="37"/>
      <c r="F76" s="37"/>
      <c r="G76" s="37"/>
      <c r="H76" s="41"/>
      <c r="I76" s="42"/>
      <c r="J76" s="83"/>
      <c r="K76" s="37"/>
    </row>
    <row r="77" spans="1:12" ht="30">
      <c r="A77" s="29" t="s">
        <v>40494</v>
      </c>
      <c r="B77" s="29" t="s">
        <v>40495</v>
      </c>
      <c r="F77" s="20" t="s">
        <v>39797</v>
      </c>
      <c r="H77" s="26" t="s">
        <v>40793</v>
      </c>
      <c r="L77" s="20" t="s">
        <v>40794</v>
      </c>
    </row>
    <row r="78" spans="1:12" ht="30">
      <c r="A78" s="29" t="s">
        <v>40498</v>
      </c>
      <c r="B78" s="29" t="s">
        <v>40499</v>
      </c>
      <c r="F78" s="20" t="s">
        <v>39797</v>
      </c>
      <c r="H78" s="26" t="s">
        <v>40795</v>
      </c>
      <c r="L78" s="20" t="s">
        <v>40796</v>
      </c>
    </row>
    <row r="79" spans="1:12">
      <c r="A79" s="29" t="s">
        <v>40502</v>
      </c>
      <c r="B79" s="29" t="s">
        <v>40503</v>
      </c>
      <c r="F79" s="20" t="s">
        <v>39797</v>
      </c>
      <c r="H79" s="26" t="s">
        <v>40797</v>
      </c>
      <c r="L79" s="20" t="s">
        <v>40798</v>
      </c>
    </row>
    <row r="80" spans="1:12">
      <c r="A80" s="29" t="s">
        <v>40506</v>
      </c>
      <c r="B80" s="29" t="s">
        <v>40507</v>
      </c>
      <c r="F80" s="20" t="s">
        <v>39797</v>
      </c>
      <c r="H80" s="26" t="s">
        <v>40799</v>
      </c>
      <c r="L80" s="20" t="s">
        <v>40800</v>
      </c>
    </row>
    <row r="81" spans="1:12">
      <c r="A81" s="29" t="s">
        <v>40510</v>
      </c>
      <c r="B81" s="29" t="s">
        <v>40511</v>
      </c>
      <c r="F81" s="20" t="s">
        <v>39797</v>
      </c>
      <c r="H81" s="26" t="s">
        <v>40801</v>
      </c>
      <c r="L81" s="20" t="s">
        <v>40802</v>
      </c>
    </row>
    <row r="82" spans="1:12">
      <c r="A82" s="29" t="s">
        <v>40514</v>
      </c>
      <c r="B82" s="29" t="s">
        <v>40515</v>
      </c>
      <c r="F82" s="20" t="s">
        <v>39797</v>
      </c>
      <c r="H82" s="26" t="s">
        <v>40803</v>
      </c>
      <c r="L82" s="20" t="s">
        <v>40804</v>
      </c>
    </row>
    <row r="83" spans="1:12">
      <c r="A83" s="29" t="s">
        <v>40518</v>
      </c>
      <c r="B83" s="29" t="s">
        <v>40519</v>
      </c>
      <c r="F83" s="20" t="s">
        <v>39797</v>
      </c>
      <c r="H83" s="26" t="s">
        <v>40805</v>
      </c>
      <c r="L83" s="20" t="s">
        <v>40806</v>
      </c>
    </row>
    <row r="84" spans="1:12" ht="21">
      <c r="B84" s="81" t="s">
        <v>40807</v>
      </c>
      <c r="C84" s="37"/>
      <c r="D84" s="37"/>
      <c r="E84" s="37"/>
      <c r="F84" s="37"/>
      <c r="G84" s="41"/>
      <c r="H84" s="42"/>
      <c r="I84" s="42"/>
      <c r="J84" s="84"/>
      <c r="K84" s="37"/>
    </row>
    <row r="85" spans="1:12">
      <c r="A85" s="23" t="s">
        <v>40808</v>
      </c>
      <c r="B85" s="23" t="s">
        <v>40809</v>
      </c>
      <c r="E85" s="27" t="s">
        <v>39803</v>
      </c>
      <c r="F85" s="20" t="s">
        <v>39804</v>
      </c>
      <c r="G85" s="28">
        <v>1</v>
      </c>
      <c r="H85" s="20" t="s">
        <v>40810</v>
      </c>
      <c r="I85" s="20" t="s">
        <v>40488</v>
      </c>
      <c r="K85" s="20"/>
      <c r="L85" s="43" t="s">
        <v>40811</v>
      </c>
    </row>
    <row r="86" spans="1:12">
      <c r="A86" s="27" t="s">
        <v>40812</v>
      </c>
      <c r="B86" s="23" t="s">
        <v>40813</v>
      </c>
      <c r="E86" s="27" t="s">
        <v>39803</v>
      </c>
      <c r="F86" s="20" t="s">
        <v>39804</v>
      </c>
      <c r="G86" s="28">
        <v>1</v>
      </c>
      <c r="H86" s="20" t="s">
        <v>40814</v>
      </c>
      <c r="I86" s="20" t="s">
        <v>40488</v>
      </c>
      <c r="K86" s="20"/>
      <c r="L86" s="43" t="s">
        <v>40815</v>
      </c>
    </row>
    <row r="87" spans="1:12">
      <c r="A87" s="27" t="s">
        <v>40816</v>
      </c>
      <c r="B87" s="23" t="s">
        <v>40817</v>
      </c>
      <c r="E87" s="27" t="s">
        <v>39803</v>
      </c>
      <c r="F87" s="20" t="s">
        <v>39804</v>
      </c>
      <c r="G87" s="28">
        <v>1</v>
      </c>
      <c r="H87" s="20" t="s">
        <v>40818</v>
      </c>
      <c r="I87" s="20" t="s">
        <v>40488</v>
      </c>
      <c r="K87" s="20"/>
      <c r="L87" s="43" t="s">
        <v>40819</v>
      </c>
    </row>
    <row r="88" spans="1:12">
      <c r="A88" s="27" t="s">
        <v>41560</v>
      </c>
      <c r="B88" s="23" t="s">
        <v>40820</v>
      </c>
      <c r="E88" s="27" t="s">
        <v>39796</v>
      </c>
      <c r="F88" s="20" t="s">
        <v>39797</v>
      </c>
      <c r="H88" s="20" t="s">
        <v>40821</v>
      </c>
      <c r="I88" s="20" t="s">
        <v>40488</v>
      </c>
      <c r="J88" s="53" t="s">
        <v>40822</v>
      </c>
      <c r="K88" s="12" t="s">
        <v>40823</v>
      </c>
      <c r="L88" s="20" t="s">
        <v>40824</v>
      </c>
    </row>
    <row r="89" spans="1:12" ht="21">
      <c r="B89" s="81" t="s">
        <v>40825</v>
      </c>
      <c r="C89" s="37"/>
      <c r="D89" s="37"/>
      <c r="E89" s="37"/>
      <c r="F89" s="37"/>
      <c r="G89" s="41"/>
      <c r="H89" s="42"/>
      <c r="I89" s="42"/>
      <c r="J89" s="84"/>
      <c r="K89" s="37"/>
    </row>
    <row r="90" spans="1:12">
      <c r="A90" s="27" t="s">
        <v>40826</v>
      </c>
      <c r="B90" s="82" t="s">
        <v>40827</v>
      </c>
      <c r="C90" s="44"/>
      <c r="D90" s="44"/>
      <c r="E90" s="44" t="s">
        <v>39796</v>
      </c>
      <c r="F90" s="44" t="s">
        <v>39797</v>
      </c>
      <c r="G90" s="45"/>
      <c r="H90" s="44" t="s">
        <v>40828</v>
      </c>
      <c r="I90" s="44" t="s">
        <v>40488</v>
      </c>
      <c r="J90" s="44"/>
      <c r="K90" s="44"/>
      <c r="L90" s="46" t="s">
        <v>40829</v>
      </c>
    </row>
    <row r="91" spans="1:12">
      <c r="A91" s="27" t="s">
        <v>40830</v>
      </c>
      <c r="B91" s="82" t="s">
        <v>40827</v>
      </c>
      <c r="C91" s="44"/>
      <c r="D91" s="44"/>
      <c r="E91" s="44" t="s">
        <v>39796</v>
      </c>
      <c r="F91" s="44" t="s">
        <v>39797</v>
      </c>
      <c r="G91" s="45"/>
      <c r="H91" s="44" t="s">
        <v>40831</v>
      </c>
      <c r="I91" s="44" t="s">
        <v>40488</v>
      </c>
      <c r="J91" s="44"/>
      <c r="K91" s="44"/>
      <c r="L91" s="46" t="s">
        <v>40832</v>
      </c>
    </row>
    <row r="92" spans="1:12">
      <c r="A92" s="27" t="s">
        <v>40833</v>
      </c>
      <c r="B92" s="82" t="s">
        <v>40834</v>
      </c>
      <c r="C92" s="44"/>
      <c r="D92" s="44"/>
      <c r="E92" s="44" t="s">
        <v>39796</v>
      </c>
      <c r="F92" s="44" t="s">
        <v>39797</v>
      </c>
      <c r="G92" s="45"/>
      <c r="H92" s="44" t="s">
        <v>40835</v>
      </c>
      <c r="I92" s="44" t="s">
        <v>40488</v>
      </c>
      <c r="J92" s="85" t="str">
        <f>HYPERLINK("#'\E_LKP'!A1","CMV_TRLR_TYPE_LKP")</f>
        <v>CMV_TRLR_TYPE_LKP</v>
      </c>
      <c r="K92" s="44" t="s">
        <v>40836</v>
      </c>
      <c r="L92" s="46" t="s">
        <v>40837</v>
      </c>
    </row>
    <row r="93" spans="1:12">
      <c r="A93" s="27" t="s">
        <v>40838</v>
      </c>
      <c r="B93" s="82" t="s">
        <v>40839</v>
      </c>
      <c r="C93" s="44"/>
      <c r="D93" s="44"/>
      <c r="E93" s="44" t="s">
        <v>39803</v>
      </c>
      <c r="F93" s="44" t="s">
        <v>39804</v>
      </c>
      <c r="G93" s="47">
        <v>1</v>
      </c>
      <c r="H93" s="44" t="s">
        <v>40810</v>
      </c>
      <c r="I93" s="44"/>
      <c r="J93" s="44"/>
      <c r="K93" s="44" t="s">
        <v>40541</v>
      </c>
      <c r="L93" s="46" t="s">
        <v>40840</v>
      </c>
    </row>
    <row r="94" spans="1:12" ht="30">
      <c r="A94" s="27" t="s">
        <v>41568</v>
      </c>
      <c r="B94" s="23" t="s">
        <v>40841</v>
      </c>
      <c r="E94" s="27" t="s">
        <v>39803</v>
      </c>
      <c r="F94" s="27" t="s">
        <v>39804</v>
      </c>
      <c r="G94" s="28">
        <v>1</v>
      </c>
      <c r="H94" s="26" t="s">
        <v>40842</v>
      </c>
      <c r="I94" s="20" t="s">
        <v>40843</v>
      </c>
      <c r="J94" s="86" t="str">
        <f>HYPERLINK("#'YES_NO_CHOICE_LKP'!A1","YES_NO_CHOICE_LKP")</f>
        <v>YES_NO_CHOICE_LKP</v>
      </c>
      <c r="K94" s="27" t="s">
        <v>40541</v>
      </c>
      <c r="L94" s="20" t="s">
        <v>40844</v>
      </c>
    </row>
    <row r="95" spans="1:12" ht="30">
      <c r="A95" s="27" t="s">
        <v>41569</v>
      </c>
      <c r="B95" s="23" t="s">
        <v>40845</v>
      </c>
      <c r="E95" s="27" t="s">
        <v>39796</v>
      </c>
      <c r="F95" s="27" t="s">
        <v>39797</v>
      </c>
      <c r="G95" s="28">
        <v>10</v>
      </c>
      <c r="H95" s="26" t="s">
        <v>40846</v>
      </c>
      <c r="I95" s="20" t="s">
        <v>40843</v>
      </c>
      <c r="J95" s="46"/>
      <c r="L95" s="20" t="s">
        <v>40847</v>
      </c>
    </row>
    <row r="96" spans="1:12">
      <c r="A96" s="73" t="s">
        <v>41346</v>
      </c>
      <c r="B96" s="23" t="s">
        <v>41352</v>
      </c>
      <c r="E96" s="27" t="s">
        <v>39796</v>
      </c>
      <c r="F96" s="27" t="s">
        <v>39797</v>
      </c>
      <c r="G96" s="28">
        <v>10</v>
      </c>
      <c r="H96" s="26" t="s">
        <v>41358</v>
      </c>
      <c r="I96" s="20" t="s">
        <v>41364</v>
      </c>
      <c r="J96" s="70" t="str">
        <f>HYPERLINK("#'PEDESTRIAN_ACTION_LKP'!A1","PEDESTRIAN_ACTION_LKP")</f>
        <v>PEDESTRIAN_ACTION_LKP</v>
      </c>
      <c r="K96" s="12" t="s">
        <v>41547</v>
      </c>
      <c r="L96" s="70" t="s">
        <v>41548</v>
      </c>
    </row>
    <row r="97" spans="1:12">
      <c r="A97" s="73" t="s">
        <v>41347</v>
      </c>
      <c r="B97" s="23" t="s">
        <v>41353</v>
      </c>
      <c r="E97" s="27" t="s">
        <v>39796</v>
      </c>
      <c r="F97" s="27" t="s">
        <v>39797</v>
      </c>
      <c r="G97" s="28">
        <v>10</v>
      </c>
      <c r="H97" s="26" t="s">
        <v>41359</v>
      </c>
      <c r="I97" s="20" t="s">
        <v>41364</v>
      </c>
      <c r="J97" s="70" t="str">
        <f>HYPERLINK("#'PEDALCYCLIST_ACTION_LKP'!A1","PEDALCYCLIST_ACTION_LKP")</f>
        <v>PEDALCYCLIST_ACTION_LKP</v>
      </c>
      <c r="K97" s="12" t="s">
        <v>41546</v>
      </c>
      <c r="L97" s="70" t="s">
        <v>41549</v>
      </c>
    </row>
    <row r="98" spans="1:12" ht="30">
      <c r="A98" s="73" t="s">
        <v>41348</v>
      </c>
      <c r="B98" s="23" t="s">
        <v>41356</v>
      </c>
      <c r="E98" s="27" t="s">
        <v>39796</v>
      </c>
      <c r="F98" s="27" t="s">
        <v>39797</v>
      </c>
      <c r="G98" s="28">
        <v>10</v>
      </c>
      <c r="H98" s="26" t="s">
        <v>41360</v>
      </c>
      <c r="I98" s="20" t="s">
        <v>41364</v>
      </c>
      <c r="J98" s="70" t="str">
        <f>HYPERLINK("#'PBCAT_PEDESTRIAN_LKP'!A1","PBCAT_PEDESTRIAN_LKP")</f>
        <v>PBCAT_PEDESTRIAN_LKP</v>
      </c>
      <c r="K98" s="12" t="s">
        <v>41545</v>
      </c>
      <c r="L98" s="70" t="s">
        <v>41550</v>
      </c>
    </row>
    <row r="99" spans="1:12" ht="30">
      <c r="A99" s="73" t="s">
        <v>41349</v>
      </c>
      <c r="B99" s="23" t="s">
        <v>41357</v>
      </c>
      <c r="E99" s="27" t="s">
        <v>39796</v>
      </c>
      <c r="F99" s="27" t="s">
        <v>39797</v>
      </c>
      <c r="G99" s="28">
        <v>10</v>
      </c>
      <c r="H99" s="26" t="s">
        <v>41361</v>
      </c>
      <c r="I99" s="20" t="s">
        <v>41364</v>
      </c>
      <c r="J99" s="70" t="str">
        <f>HYPERLINK("#'PBCAT_PEDALCYCLIST_LKP'!A1","PBCAT_PEDALCYCLIST_LKP")</f>
        <v>PBCAT_PEDALCYCLIST_LKP</v>
      </c>
      <c r="K99" s="12" t="s">
        <v>41544</v>
      </c>
      <c r="L99" s="70" t="s">
        <v>41551</v>
      </c>
    </row>
    <row r="100" spans="1:12">
      <c r="A100" s="73" t="s">
        <v>41350</v>
      </c>
      <c r="B100" s="23" t="s">
        <v>41354</v>
      </c>
      <c r="E100" s="27" t="s">
        <v>39796</v>
      </c>
      <c r="F100" s="27" t="s">
        <v>39797</v>
      </c>
      <c r="G100" s="28">
        <v>10</v>
      </c>
      <c r="H100" s="26" t="s">
        <v>41362</v>
      </c>
      <c r="I100" s="20" t="s">
        <v>41364</v>
      </c>
      <c r="J100" s="70" t="str">
        <f>HYPERLINK("#'E_SCOOTER_LKP'!A1","E_SCOOTER_LKP")</f>
        <v>E_SCOOTER_LKP</v>
      </c>
      <c r="K100" s="12" t="s">
        <v>41543</v>
      </c>
      <c r="L100" s="70" t="s">
        <v>41552</v>
      </c>
    </row>
    <row r="101" spans="1:12">
      <c r="A101" s="73" t="s">
        <v>41351</v>
      </c>
      <c r="B101" s="23" t="s">
        <v>41355</v>
      </c>
      <c r="E101" s="27" t="s">
        <v>39796</v>
      </c>
      <c r="F101" s="27" t="s">
        <v>39797</v>
      </c>
      <c r="G101" s="28">
        <v>10</v>
      </c>
      <c r="H101" s="26" t="s">
        <v>41363</v>
      </c>
      <c r="I101" s="20" t="s">
        <v>41364</v>
      </c>
      <c r="J101" s="87" t="str">
        <f>HYPERLINK("#'AUTONOMOUS_UNIT_LKP'!A1","AUTONOMOUS_UNIT_LKP")</f>
        <v>AUTONOMOUS_UNIT_LKP</v>
      </c>
      <c r="K101" s="12" t="s">
        <v>41542</v>
      </c>
      <c r="L101" s="70" t="s">
        <v>41553</v>
      </c>
    </row>
    <row r="102" spans="1:12" ht="21">
      <c r="B102" s="25" t="s">
        <v>41598</v>
      </c>
      <c r="C102" s="37"/>
      <c r="D102" s="37"/>
      <c r="E102" s="37"/>
      <c r="F102" s="37"/>
      <c r="G102" s="41"/>
      <c r="H102" s="76"/>
      <c r="I102" s="42"/>
      <c r="J102" s="84"/>
    </row>
    <row r="103" spans="1:12" ht="60">
      <c r="A103" s="29" t="s">
        <v>41599</v>
      </c>
      <c r="B103" s="23" t="s">
        <v>41600</v>
      </c>
      <c r="E103" s="27" t="s">
        <v>39796</v>
      </c>
      <c r="F103" s="20" t="s">
        <v>39804</v>
      </c>
      <c r="G103" s="28">
        <v>3</v>
      </c>
      <c r="H103" s="77" t="s">
        <v>39829</v>
      </c>
      <c r="I103" s="29" t="s">
        <v>41572</v>
      </c>
      <c r="J103" s="52" t="str">
        <f>HYPERLINK("#'YES_NO_CHOICE_LKP'!A1","YES_NO_CHOICE_LKP")</f>
        <v>YES_NO_CHOICE_LKP</v>
      </c>
      <c r="K103" s="20"/>
      <c r="L103" s="20" t="s">
        <v>41601</v>
      </c>
    </row>
    <row r="104" spans="1:12">
      <c r="A104" s="73" t="s">
        <v>41602</v>
      </c>
      <c r="B104" s="23" t="s">
        <v>41603</v>
      </c>
      <c r="E104" s="27" t="s">
        <v>39796</v>
      </c>
      <c r="F104" s="27" t="s">
        <v>39797</v>
      </c>
      <c r="H104" s="77" t="s">
        <v>41604</v>
      </c>
      <c r="I104" s="29" t="s">
        <v>41572</v>
      </c>
      <c r="J104" s="70" t="str">
        <f>HYPERLINK("#'RPT_AUTONOMOUS_UNIT_LKP'!A1","RPT_AUTONOMOUS_UNIT_LKP")</f>
        <v>RPT_AUTONOMOUS_UNIT_LKP</v>
      </c>
      <c r="K104" s="12" t="s">
        <v>41605</v>
      </c>
      <c r="L104" s="73" t="s">
        <v>41606</v>
      </c>
    </row>
    <row r="105" spans="1:12" ht="30">
      <c r="A105" s="27" t="s">
        <v>41618</v>
      </c>
      <c r="B105" s="23" t="s">
        <v>41617</v>
      </c>
      <c r="E105" s="27" t="s">
        <v>39796</v>
      </c>
      <c r="F105" s="27" t="s">
        <v>39797</v>
      </c>
      <c r="H105" s="77" t="s">
        <v>41607</v>
      </c>
      <c r="I105" s="29" t="s">
        <v>41572</v>
      </c>
      <c r="J105" s="70" t="str">
        <f>HYPERLINK("#'AUTONOMOUS_LEVEL_ENGAGED_LKP'!A1","AUTONOMOUS_LEVEL_ENGAGED_LKP")</f>
        <v>AUTONOMOUS_LEVEL_ENGAGED_LKP</v>
      </c>
      <c r="K105" s="12" t="s">
        <v>41619</v>
      </c>
      <c r="L105" s="20" t="s">
        <v>41608</v>
      </c>
    </row>
  </sheetData>
  <mergeCells count="1">
    <mergeCell ref="A2:K2"/>
  </mergeCells>
  <hyperlinks>
    <hyperlink ref="J88" location="BUS_TYPE_LKP!A1" display="BUS_TYPE_LKP" xr:uid="{00000000-0004-0000-0200-000000000000}"/>
    <hyperlink ref="L96" r:id="rId1" xr:uid="{9E703D5F-73E8-FC45-AFF2-6F43069C3AC0}"/>
    <hyperlink ref="L97" r:id="rId2" xr:uid="{B23E9686-A7D8-5440-BAC4-6CD8476F05BB}"/>
    <hyperlink ref="L98" r:id="rId3" xr:uid="{CCCA5DA3-095C-F54F-B3F3-0E756971D468}"/>
    <hyperlink ref="L99" r:id="rId4" xr:uid="{B8AC0923-4132-F540-92FA-E944BC98E323}"/>
    <hyperlink ref="L100" r:id="rId5" xr:uid="{C76956C7-72F5-6741-939A-D1984B3E2C2D}"/>
    <hyperlink ref="L101" r:id="rId6" xr:uid="{0DB62192-90B1-2E4A-881F-DC7F2927B79A}"/>
  </hyperlinks>
  <pageMargins left="0.23611111111111099" right="0.23611111111111099" top="1.1416666666666699" bottom="0.74791666666666701" header="0.23611111111111099" footer="0.23611111111111099"/>
  <pageSetup orientation="portrait" useFirstPageNumber="1" horizontalDpi="300" verticalDpi="300" r:id="rId7"/>
  <headerFooter>
    <oddHeader>&amp;R&amp;"Franklin Gothic Book,Regular"Public 2010 and Greater 
Extract File Specification</oddHeader>
    <oddFooter>&amp;RPage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7"/>
  <sheetViews>
    <sheetView workbookViewId="0">
      <selection activeCell="A18" sqref="A18"/>
    </sheetView>
  </sheetViews>
  <sheetFormatPr defaultColWidth="9" defaultRowHeight="12.75"/>
  <cols>
    <col min="1" max="1" width="18.85546875" bestFit="1" customWidth="1"/>
    <col min="2" max="2" width="37.140625" bestFit="1" customWidth="1"/>
    <col min="3" max="4" width="15.140625" bestFit="1" customWidth="1"/>
  </cols>
  <sheetData>
    <row r="1" spans="1:4" s="54" customFormat="1">
      <c r="A1" s="54" t="s">
        <v>41065</v>
      </c>
      <c r="B1" s="54" t="s">
        <v>41066</v>
      </c>
      <c r="C1" s="54" t="s">
        <v>0</v>
      </c>
      <c r="D1" s="54" t="s">
        <v>1</v>
      </c>
    </row>
    <row r="2" spans="1:4">
      <c r="A2">
        <v>0</v>
      </c>
      <c r="B2" t="s">
        <v>1219</v>
      </c>
      <c r="C2" s="1">
        <v>32874</v>
      </c>
      <c r="D2" s="1">
        <v>2958465</v>
      </c>
    </row>
    <row r="3" spans="1:4">
      <c r="A3">
        <v>-2</v>
      </c>
      <c r="B3" t="s">
        <v>2</v>
      </c>
      <c r="C3" s="1"/>
      <c r="D3" s="1"/>
    </row>
    <row r="4" spans="1:4">
      <c r="A4">
        <v>-1</v>
      </c>
      <c r="B4" t="s">
        <v>3</v>
      </c>
      <c r="C4" s="1"/>
      <c r="D4" s="1"/>
    </row>
    <row r="5" spans="1:4">
      <c r="A5">
        <v>0</v>
      </c>
      <c r="B5" t="s">
        <v>1219</v>
      </c>
      <c r="C5" s="1"/>
      <c r="D5" s="1"/>
    </row>
    <row r="6" spans="1:4">
      <c r="A6">
        <v>1</v>
      </c>
      <c r="B6" t="s">
        <v>740</v>
      </c>
      <c r="C6" s="1">
        <v>32874</v>
      </c>
      <c r="D6" s="1">
        <v>2958465</v>
      </c>
    </row>
    <row r="7" spans="1:4">
      <c r="A7">
        <v>2</v>
      </c>
      <c r="B7" t="s">
        <v>6685</v>
      </c>
      <c r="C7" s="1">
        <v>32874</v>
      </c>
      <c r="D7" s="1">
        <v>2958465</v>
      </c>
    </row>
    <row r="8" spans="1:4">
      <c r="A8">
        <v>3</v>
      </c>
      <c r="B8" t="s">
        <v>6686</v>
      </c>
      <c r="C8" s="1">
        <v>32874</v>
      </c>
      <c r="D8" s="1">
        <v>2958465</v>
      </c>
    </row>
    <row r="9" spans="1:4">
      <c r="A9">
        <v>4</v>
      </c>
      <c r="B9" t="s">
        <v>1214</v>
      </c>
      <c r="C9" s="1">
        <v>32874</v>
      </c>
      <c r="D9" s="1">
        <v>2958465</v>
      </c>
    </row>
    <row r="10" spans="1:4">
      <c r="A10">
        <v>5</v>
      </c>
      <c r="B10" t="s">
        <v>6687</v>
      </c>
      <c r="C10" s="1">
        <v>32874</v>
      </c>
      <c r="D10" s="1">
        <v>2958465</v>
      </c>
    </row>
    <row r="11" spans="1:4">
      <c r="A11">
        <v>6</v>
      </c>
      <c r="B11" t="s">
        <v>6688</v>
      </c>
      <c r="C11" s="1">
        <v>32874</v>
      </c>
      <c r="D11" s="1">
        <v>2958465</v>
      </c>
    </row>
    <row r="12" spans="1:4">
      <c r="A12">
        <v>7</v>
      </c>
      <c r="B12" t="s">
        <v>6689</v>
      </c>
      <c r="C12" s="1">
        <v>32874</v>
      </c>
      <c r="D12" s="1">
        <v>2958465</v>
      </c>
    </row>
    <row r="13" spans="1:4">
      <c r="A13">
        <v>8</v>
      </c>
      <c r="B13" t="s">
        <v>6690</v>
      </c>
      <c r="C13" s="1">
        <v>32874</v>
      </c>
      <c r="D13" s="1">
        <v>2958465</v>
      </c>
    </row>
    <row r="14" spans="1:4">
      <c r="A14">
        <v>9</v>
      </c>
      <c r="B14" t="s">
        <v>6691</v>
      </c>
      <c r="C14" s="1">
        <v>32874</v>
      </c>
      <c r="D14" s="1">
        <v>2958465</v>
      </c>
    </row>
    <row r="15" spans="1:4">
      <c r="A15">
        <v>10</v>
      </c>
      <c r="B15" t="s">
        <v>6692</v>
      </c>
      <c r="C15" s="1">
        <v>32874</v>
      </c>
      <c r="D15" s="1">
        <v>2958465</v>
      </c>
    </row>
    <row r="16" spans="1:4">
      <c r="A16">
        <v>11</v>
      </c>
      <c r="B16" t="s">
        <v>6693</v>
      </c>
      <c r="C16" s="1">
        <v>32874</v>
      </c>
      <c r="D16" s="1">
        <v>2958465</v>
      </c>
    </row>
    <row r="17" spans="1:4">
      <c r="A17">
        <v>98</v>
      </c>
      <c r="B17" t="s">
        <v>147</v>
      </c>
      <c r="C17" s="1">
        <v>40179</v>
      </c>
      <c r="D1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9786"/>
  <sheetViews>
    <sheetView workbookViewId="0">
      <selection activeCell="A2" sqref="A2"/>
    </sheetView>
  </sheetViews>
  <sheetFormatPr defaultColWidth="9" defaultRowHeight="12.75"/>
  <cols>
    <col min="1" max="1" width="16" bestFit="1" customWidth="1"/>
    <col min="2" max="2" width="17.42578125" bestFit="1" customWidth="1"/>
    <col min="3" max="3" width="20" bestFit="1" customWidth="1"/>
    <col min="4" max="4" width="14.140625" bestFit="1" customWidth="1"/>
    <col min="6" max="6" width="14.85546875" bestFit="1" customWidth="1"/>
    <col min="7" max="7" width="8.85546875" bestFit="1" customWidth="1"/>
    <col min="9" max="9" width="16.85546875" style="58" bestFit="1" customWidth="1"/>
    <col min="10" max="10" width="23.85546875" bestFit="1" customWidth="1"/>
    <col min="11" max="11" width="18.140625" bestFit="1" customWidth="1"/>
    <col min="12" max="12" width="16" bestFit="1" customWidth="1"/>
    <col min="13" max="13" width="11.140625" bestFit="1" customWidth="1"/>
    <col min="14" max="14" width="8.42578125" bestFit="1" customWidth="1"/>
    <col min="15" max="16" width="19.140625" bestFit="1" customWidth="1"/>
  </cols>
  <sheetData>
    <row r="1" spans="1:18" s="54" customFormat="1">
      <c r="A1" s="54" t="s">
        <v>6694</v>
      </c>
      <c r="B1" s="54" t="s">
        <v>6695</v>
      </c>
      <c r="C1" s="54" t="s">
        <v>6696</v>
      </c>
      <c r="D1" s="54" t="s">
        <v>1220</v>
      </c>
      <c r="E1" s="54" t="s">
        <v>6697</v>
      </c>
      <c r="F1" s="54" t="s">
        <v>6698</v>
      </c>
      <c r="G1" s="54" t="s">
        <v>6699</v>
      </c>
      <c r="H1" s="54" t="s">
        <v>6700</v>
      </c>
      <c r="I1" s="57" t="s">
        <v>6701</v>
      </c>
      <c r="J1" s="54" t="s">
        <v>6702</v>
      </c>
      <c r="K1" s="56" t="s">
        <v>6703</v>
      </c>
      <c r="L1" s="56" t="s">
        <v>6704</v>
      </c>
      <c r="M1" s="56" t="s">
        <v>6705</v>
      </c>
      <c r="N1" s="56" t="s">
        <v>6706</v>
      </c>
      <c r="O1" s="54" t="s">
        <v>6707</v>
      </c>
      <c r="P1" s="54" t="s">
        <v>6708</v>
      </c>
      <c r="Q1" s="54" t="s">
        <v>0</v>
      </c>
      <c r="R1" s="54" t="s">
        <v>1</v>
      </c>
    </row>
    <row r="2" spans="1:18">
      <c r="A2">
        <v>1</v>
      </c>
      <c r="B2">
        <v>1</v>
      </c>
      <c r="C2">
        <v>1</v>
      </c>
      <c r="D2">
        <v>116</v>
      </c>
      <c r="E2">
        <v>1037</v>
      </c>
      <c r="F2">
        <v>289</v>
      </c>
      <c r="G2">
        <v>764</v>
      </c>
      <c r="H2">
        <v>3</v>
      </c>
      <c r="I2" s="58" t="s">
        <v>6709</v>
      </c>
      <c r="J2">
        <v>76403</v>
      </c>
      <c r="K2" s="4">
        <v>0</v>
      </c>
      <c r="L2" s="4">
        <v>11.797000000000001</v>
      </c>
      <c r="M2" s="4">
        <v>0</v>
      </c>
      <c r="N2" s="4">
        <v>11.797000000000001</v>
      </c>
      <c r="O2" s="5">
        <v>42305.745292812499</v>
      </c>
      <c r="P2" s="5">
        <v>42305.745292812499</v>
      </c>
    </row>
    <row r="3" spans="1:18">
      <c r="A3">
        <v>1</v>
      </c>
      <c r="B3">
        <v>1</v>
      </c>
      <c r="C3">
        <v>1</v>
      </c>
      <c r="D3">
        <v>116</v>
      </c>
      <c r="E3">
        <v>116</v>
      </c>
      <c r="F3">
        <v>267</v>
      </c>
      <c r="G3">
        <v>202</v>
      </c>
      <c r="H3">
        <v>5</v>
      </c>
      <c r="I3" s="58" t="s">
        <v>1221</v>
      </c>
      <c r="J3">
        <v>20205</v>
      </c>
      <c r="K3" s="4">
        <v>8.8490000000000002</v>
      </c>
      <c r="L3" s="4">
        <v>11.808999999999999</v>
      </c>
      <c r="M3" s="4">
        <v>0</v>
      </c>
      <c r="N3" s="4">
        <v>2.96</v>
      </c>
      <c r="O3" s="5">
        <v>42305.745292812499</v>
      </c>
      <c r="P3" s="5">
        <v>42305.745292812499</v>
      </c>
    </row>
    <row r="4" spans="1:18">
      <c r="A4">
        <v>1</v>
      </c>
      <c r="B4">
        <v>1</v>
      </c>
      <c r="C4">
        <v>1</v>
      </c>
      <c r="D4">
        <v>116</v>
      </c>
      <c r="E4">
        <v>116</v>
      </c>
      <c r="F4">
        <v>268</v>
      </c>
      <c r="G4">
        <v>203</v>
      </c>
      <c r="H4">
        <v>1</v>
      </c>
      <c r="I4" s="58" t="s">
        <v>1222</v>
      </c>
      <c r="J4">
        <v>20301</v>
      </c>
      <c r="K4" s="4">
        <v>18.088999999999999</v>
      </c>
      <c r="L4" s="4">
        <v>20.401</v>
      </c>
      <c r="M4" s="4">
        <v>4.1289999999999996</v>
      </c>
      <c r="N4" s="4">
        <v>6.4409999999999998</v>
      </c>
      <c r="O4" s="5">
        <v>42305.745292812499</v>
      </c>
      <c r="P4" s="5">
        <v>42305.745292812499</v>
      </c>
    </row>
    <row r="5" spans="1:18">
      <c r="A5">
        <v>1</v>
      </c>
      <c r="B5">
        <v>1</v>
      </c>
      <c r="C5">
        <v>1</v>
      </c>
      <c r="D5">
        <v>116</v>
      </c>
      <c r="E5">
        <v>1629</v>
      </c>
      <c r="F5">
        <v>290</v>
      </c>
      <c r="G5">
        <v>1463</v>
      </c>
      <c r="H5">
        <v>1</v>
      </c>
      <c r="I5" s="58" t="s">
        <v>6710</v>
      </c>
      <c r="J5">
        <v>146301</v>
      </c>
      <c r="K5" s="4">
        <v>0.5</v>
      </c>
      <c r="L5" s="4">
        <v>5.6219999999999999</v>
      </c>
      <c r="M5" s="4">
        <v>0</v>
      </c>
      <c r="N5" s="4">
        <v>5.1219999999999999</v>
      </c>
      <c r="O5" s="5">
        <v>42305.745292812499</v>
      </c>
      <c r="P5" s="5">
        <v>42305.745292812499</v>
      </c>
    </row>
    <row r="6" spans="1:18">
      <c r="A6">
        <v>1</v>
      </c>
      <c r="B6">
        <v>1</v>
      </c>
      <c r="C6">
        <v>1</v>
      </c>
      <c r="D6">
        <v>116</v>
      </c>
      <c r="E6">
        <v>1658</v>
      </c>
      <c r="F6">
        <v>291</v>
      </c>
      <c r="G6">
        <v>1492</v>
      </c>
      <c r="H6">
        <v>2</v>
      </c>
      <c r="I6" s="58" t="s">
        <v>6711</v>
      </c>
      <c r="J6">
        <v>149202</v>
      </c>
      <c r="K6" s="4">
        <v>1</v>
      </c>
      <c r="L6" s="4">
        <v>7.1219999999999999</v>
      </c>
      <c r="M6" s="4">
        <v>0.97499999999999998</v>
      </c>
      <c r="N6" s="4">
        <v>7.0970000000000004</v>
      </c>
      <c r="O6" s="5">
        <v>42305.745292812499</v>
      </c>
      <c r="P6" s="5">
        <v>43258.050196053242</v>
      </c>
    </row>
    <row r="7" spans="1:18">
      <c r="A7">
        <v>1</v>
      </c>
      <c r="B7">
        <v>1</v>
      </c>
      <c r="C7">
        <v>1</v>
      </c>
      <c r="D7">
        <v>116</v>
      </c>
      <c r="E7">
        <v>1659</v>
      </c>
      <c r="F7">
        <v>292</v>
      </c>
      <c r="G7">
        <v>1097</v>
      </c>
      <c r="H7">
        <v>3</v>
      </c>
      <c r="I7" s="58" t="s">
        <v>6712</v>
      </c>
      <c r="J7">
        <v>109703</v>
      </c>
      <c r="K7" s="4">
        <v>0.5</v>
      </c>
      <c r="L7" s="4">
        <v>13.289</v>
      </c>
      <c r="M7" s="4">
        <v>0</v>
      </c>
      <c r="N7" s="4">
        <v>12.788</v>
      </c>
      <c r="O7" s="5">
        <v>42305.745292812499</v>
      </c>
      <c r="P7" s="5">
        <v>42305.745292812499</v>
      </c>
    </row>
    <row r="8" spans="1:18">
      <c r="A8">
        <v>1</v>
      </c>
      <c r="B8">
        <v>1</v>
      </c>
      <c r="C8">
        <v>1</v>
      </c>
      <c r="D8">
        <v>116</v>
      </c>
      <c r="E8">
        <v>1660</v>
      </c>
      <c r="F8">
        <v>293</v>
      </c>
      <c r="G8">
        <v>1496</v>
      </c>
      <c r="H8">
        <v>1</v>
      </c>
      <c r="I8" s="58" t="s">
        <v>6713</v>
      </c>
      <c r="J8">
        <v>149601</v>
      </c>
      <c r="K8" s="4">
        <v>1</v>
      </c>
      <c r="L8" s="4">
        <v>8.0809999999999995</v>
      </c>
      <c r="M8" s="4">
        <v>5.3659999999999997</v>
      </c>
      <c r="N8" s="4">
        <v>12.446999999999999</v>
      </c>
      <c r="O8" s="5">
        <v>42305.745292812499</v>
      </c>
      <c r="P8" s="5">
        <v>42305.745292812499</v>
      </c>
    </row>
    <row r="9" spans="1:18">
      <c r="A9">
        <v>1</v>
      </c>
      <c r="B9">
        <v>1</v>
      </c>
      <c r="C9">
        <v>1</v>
      </c>
      <c r="D9">
        <v>116</v>
      </c>
      <c r="E9">
        <v>1660</v>
      </c>
      <c r="F9">
        <v>294</v>
      </c>
      <c r="G9">
        <v>3145</v>
      </c>
      <c r="H9">
        <v>1</v>
      </c>
      <c r="I9" s="58">
        <v>454729</v>
      </c>
      <c r="J9">
        <v>314501</v>
      </c>
      <c r="K9" s="4">
        <v>0</v>
      </c>
      <c r="L9" s="4">
        <v>4.7210000000000001</v>
      </c>
      <c r="M9" s="4">
        <v>0</v>
      </c>
      <c r="N9" s="4">
        <v>4.7210000000000001</v>
      </c>
      <c r="O9" s="5">
        <v>42305.745292812499</v>
      </c>
      <c r="P9" s="5">
        <v>42305.745292812499</v>
      </c>
    </row>
    <row r="10" spans="1:18">
      <c r="A10">
        <v>1</v>
      </c>
      <c r="B10">
        <v>1</v>
      </c>
      <c r="C10">
        <v>1</v>
      </c>
      <c r="D10">
        <v>116</v>
      </c>
      <c r="E10">
        <v>1661</v>
      </c>
      <c r="F10">
        <v>295</v>
      </c>
      <c r="G10">
        <v>1494</v>
      </c>
      <c r="H10">
        <v>1</v>
      </c>
      <c r="I10" s="58" t="s">
        <v>6714</v>
      </c>
      <c r="J10">
        <v>149401</v>
      </c>
      <c r="K10" s="4">
        <v>1</v>
      </c>
      <c r="L10" s="4">
        <v>16.545999999999999</v>
      </c>
      <c r="M10" s="4">
        <v>0</v>
      </c>
      <c r="N10" s="4">
        <v>15.544</v>
      </c>
      <c r="O10" s="5">
        <v>42305.745292812499</v>
      </c>
      <c r="P10" s="5">
        <v>42305.745292812499</v>
      </c>
    </row>
    <row r="11" spans="1:18">
      <c r="A11">
        <v>1</v>
      </c>
      <c r="B11">
        <v>1</v>
      </c>
      <c r="C11">
        <v>1</v>
      </c>
      <c r="D11">
        <v>116</v>
      </c>
      <c r="E11">
        <v>1662</v>
      </c>
      <c r="F11">
        <v>296</v>
      </c>
      <c r="G11">
        <v>1495</v>
      </c>
      <c r="H11">
        <v>1</v>
      </c>
      <c r="I11" s="58" t="s">
        <v>6715</v>
      </c>
      <c r="J11">
        <v>149501</v>
      </c>
      <c r="K11" s="4">
        <v>0</v>
      </c>
      <c r="L11" s="4">
        <v>6.5279999999999996</v>
      </c>
      <c r="M11" s="4">
        <v>0</v>
      </c>
      <c r="N11" s="4">
        <v>6.5279999999999996</v>
      </c>
      <c r="O11" s="5">
        <v>42305.745292812499</v>
      </c>
      <c r="P11" s="5">
        <v>42305.745292812499</v>
      </c>
    </row>
    <row r="12" spans="1:18">
      <c r="A12">
        <v>1</v>
      </c>
      <c r="B12">
        <v>1</v>
      </c>
      <c r="C12">
        <v>1</v>
      </c>
      <c r="D12">
        <v>116</v>
      </c>
      <c r="E12">
        <v>1662</v>
      </c>
      <c r="F12">
        <v>297</v>
      </c>
      <c r="G12">
        <v>1495</v>
      </c>
      <c r="H12">
        <v>2</v>
      </c>
      <c r="I12" s="58" t="s">
        <v>6716</v>
      </c>
      <c r="J12">
        <v>149502</v>
      </c>
      <c r="K12" s="4">
        <v>0</v>
      </c>
      <c r="L12" s="4">
        <v>3.0960000000000001</v>
      </c>
      <c r="M12" s="4">
        <v>7.3070000000000004</v>
      </c>
      <c r="N12" s="4">
        <v>10.403</v>
      </c>
      <c r="O12" s="5">
        <v>42305.745292812499</v>
      </c>
      <c r="P12" s="5">
        <v>42305.745292812499</v>
      </c>
    </row>
    <row r="13" spans="1:18">
      <c r="A13">
        <v>1</v>
      </c>
      <c r="B13">
        <v>1</v>
      </c>
      <c r="C13">
        <v>1</v>
      </c>
      <c r="D13">
        <v>116</v>
      </c>
      <c r="E13">
        <v>1663</v>
      </c>
      <c r="F13">
        <v>298</v>
      </c>
      <c r="G13">
        <v>641</v>
      </c>
      <c r="H13">
        <v>2</v>
      </c>
      <c r="I13" s="58" t="s">
        <v>6717</v>
      </c>
      <c r="J13">
        <v>64102</v>
      </c>
      <c r="K13" s="4">
        <v>1</v>
      </c>
      <c r="L13" s="4">
        <v>6.1040000000000001</v>
      </c>
      <c r="M13" s="4">
        <v>0</v>
      </c>
      <c r="N13" s="4">
        <v>5.1040000000000001</v>
      </c>
      <c r="O13" s="5">
        <v>42305.745292812499</v>
      </c>
      <c r="P13" s="5">
        <v>42305.745292812499</v>
      </c>
    </row>
    <row r="14" spans="1:18">
      <c r="A14">
        <v>1</v>
      </c>
      <c r="B14">
        <v>1</v>
      </c>
      <c r="C14">
        <v>1</v>
      </c>
      <c r="D14">
        <v>116</v>
      </c>
      <c r="E14">
        <v>1664</v>
      </c>
      <c r="F14">
        <v>299</v>
      </c>
      <c r="G14">
        <v>1497</v>
      </c>
      <c r="H14">
        <v>1</v>
      </c>
      <c r="I14" s="58" t="s">
        <v>6718</v>
      </c>
      <c r="J14">
        <v>149701</v>
      </c>
      <c r="K14" s="4">
        <v>4.9939999999999998</v>
      </c>
      <c r="L14" s="4">
        <v>11.603999999999999</v>
      </c>
      <c r="M14" s="4">
        <v>0</v>
      </c>
      <c r="N14" s="4">
        <v>6.61</v>
      </c>
      <c r="O14" t="s">
        <v>1223</v>
      </c>
      <c r="P14" t="s">
        <v>1223</v>
      </c>
    </row>
    <row r="15" spans="1:18">
      <c r="A15">
        <v>1</v>
      </c>
      <c r="B15">
        <v>1</v>
      </c>
      <c r="C15">
        <v>1</v>
      </c>
      <c r="D15">
        <v>116</v>
      </c>
      <c r="E15">
        <v>1665</v>
      </c>
      <c r="F15">
        <v>300</v>
      </c>
      <c r="G15">
        <v>1493</v>
      </c>
      <c r="H15">
        <v>1</v>
      </c>
      <c r="I15" s="58" t="s">
        <v>6719</v>
      </c>
      <c r="J15">
        <v>149301</v>
      </c>
      <c r="K15" s="4">
        <v>1</v>
      </c>
      <c r="L15" s="4">
        <v>7.125</v>
      </c>
      <c r="M15" s="4">
        <v>4.4939999999999998</v>
      </c>
      <c r="N15" s="4">
        <v>10.619</v>
      </c>
      <c r="O15" s="5">
        <v>42305.745292812499</v>
      </c>
      <c r="P15" s="5">
        <v>42305.745292812499</v>
      </c>
    </row>
    <row r="16" spans="1:18">
      <c r="A16">
        <v>1</v>
      </c>
      <c r="B16">
        <v>1</v>
      </c>
      <c r="C16">
        <v>1</v>
      </c>
      <c r="D16">
        <v>116</v>
      </c>
      <c r="E16">
        <v>1665</v>
      </c>
      <c r="F16">
        <v>301</v>
      </c>
      <c r="G16">
        <v>1493</v>
      </c>
      <c r="H16">
        <v>2</v>
      </c>
      <c r="I16" s="58" t="s">
        <v>6720</v>
      </c>
      <c r="J16">
        <v>149302</v>
      </c>
      <c r="K16" s="4">
        <v>0</v>
      </c>
      <c r="L16" s="4">
        <v>2.99</v>
      </c>
      <c r="M16" s="4">
        <v>0</v>
      </c>
      <c r="N16" s="4">
        <v>2.99</v>
      </c>
      <c r="O16" s="5">
        <v>42305.745292812499</v>
      </c>
      <c r="P16" s="5">
        <v>42305.745292812499</v>
      </c>
    </row>
    <row r="17" spans="1:16">
      <c r="A17">
        <v>1</v>
      </c>
      <c r="B17">
        <v>1</v>
      </c>
      <c r="C17">
        <v>1</v>
      </c>
      <c r="D17">
        <v>116</v>
      </c>
      <c r="E17">
        <v>1666</v>
      </c>
      <c r="F17">
        <v>302</v>
      </c>
      <c r="G17">
        <v>692</v>
      </c>
      <c r="H17">
        <v>1</v>
      </c>
      <c r="I17" s="58" t="s">
        <v>6721</v>
      </c>
      <c r="J17">
        <v>69201</v>
      </c>
      <c r="K17" s="4">
        <v>0</v>
      </c>
      <c r="L17" s="4">
        <v>4.3090000000000002</v>
      </c>
      <c r="M17" s="4">
        <v>3.3929999999999998</v>
      </c>
      <c r="N17" s="4">
        <v>7.702</v>
      </c>
      <c r="O17" s="5">
        <v>42305.745292812499</v>
      </c>
      <c r="P17" s="5">
        <v>43258.050196053242</v>
      </c>
    </row>
    <row r="18" spans="1:16">
      <c r="A18">
        <v>1</v>
      </c>
      <c r="B18">
        <v>1</v>
      </c>
      <c r="C18">
        <v>1</v>
      </c>
      <c r="D18">
        <v>116</v>
      </c>
      <c r="E18">
        <v>1666</v>
      </c>
      <c r="F18">
        <v>303</v>
      </c>
      <c r="G18">
        <v>2276</v>
      </c>
      <c r="H18">
        <v>1</v>
      </c>
      <c r="I18" s="58">
        <v>137333</v>
      </c>
      <c r="J18">
        <v>227601</v>
      </c>
      <c r="K18" s="4">
        <v>0</v>
      </c>
      <c r="L18" s="4">
        <v>3.3929999999999998</v>
      </c>
      <c r="M18" s="4">
        <v>0</v>
      </c>
      <c r="N18" s="4">
        <v>3.3929999999999998</v>
      </c>
      <c r="O18" s="5">
        <v>42305.745292812499</v>
      </c>
      <c r="P18" s="5">
        <v>43258.050196053242</v>
      </c>
    </row>
    <row r="19" spans="1:16">
      <c r="A19">
        <v>1</v>
      </c>
      <c r="B19">
        <v>1</v>
      </c>
      <c r="C19">
        <v>1</v>
      </c>
      <c r="D19">
        <v>116</v>
      </c>
      <c r="E19">
        <v>1666</v>
      </c>
      <c r="F19">
        <v>304</v>
      </c>
      <c r="G19">
        <v>2659</v>
      </c>
      <c r="H19">
        <v>1</v>
      </c>
      <c r="I19" s="58">
        <v>277221</v>
      </c>
      <c r="J19">
        <v>265901</v>
      </c>
      <c r="K19" s="4">
        <v>0</v>
      </c>
      <c r="L19" s="4">
        <v>3.1880000000000002</v>
      </c>
      <c r="M19" s="4">
        <v>7.7969999999999997</v>
      </c>
      <c r="N19" s="4">
        <v>10.984999999999999</v>
      </c>
      <c r="O19" s="5">
        <v>42305.745292812499</v>
      </c>
      <c r="P19" s="5">
        <v>42305.745292812499</v>
      </c>
    </row>
    <row r="20" spans="1:16">
      <c r="A20">
        <v>1</v>
      </c>
      <c r="B20">
        <v>1</v>
      </c>
      <c r="C20">
        <v>1</v>
      </c>
      <c r="D20">
        <v>116</v>
      </c>
      <c r="E20">
        <v>1667</v>
      </c>
      <c r="F20">
        <v>305</v>
      </c>
      <c r="G20">
        <v>768</v>
      </c>
      <c r="H20">
        <v>3</v>
      </c>
      <c r="I20" s="58" t="s">
        <v>1224</v>
      </c>
      <c r="J20">
        <v>76803</v>
      </c>
      <c r="K20" s="4">
        <v>10</v>
      </c>
      <c r="L20" s="4">
        <v>12.555999999999999</v>
      </c>
      <c r="M20" s="4">
        <v>1.9370000000000001</v>
      </c>
      <c r="N20" s="4">
        <v>4.4930000000000003</v>
      </c>
      <c r="O20" s="5">
        <v>42305.745292812499</v>
      </c>
      <c r="P20" s="5">
        <v>42305.745292812499</v>
      </c>
    </row>
    <row r="21" spans="1:16">
      <c r="A21">
        <v>1</v>
      </c>
      <c r="B21">
        <v>1</v>
      </c>
      <c r="C21">
        <v>1</v>
      </c>
      <c r="D21">
        <v>116</v>
      </c>
      <c r="E21">
        <v>1667</v>
      </c>
      <c r="F21">
        <v>306</v>
      </c>
      <c r="G21">
        <v>1839</v>
      </c>
      <c r="H21">
        <v>1</v>
      </c>
      <c r="I21" s="58">
        <v>-22279</v>
      </c>
      <c r="J21">
        <v>183901</v>
      </c>
      <c r="K21" s="4">
        <v>0</v>
      </c>
      <c r="L21" s="4">
        <v>1.9370000000000001</v>
      </c>
      <c r="M21" s="4">
        <v>0</v>
      </c>
      <c r="N21" s="4">
        <v>1.9370000000000001</v>
      </c>
      <c r="O21" s="5">
        <v>42305.745292812499</v>
      </c>
      <c r="P21" s="5">
        <v>42305.745292812499</v>
      </c>
    </row>
    <row r="22" spans="1:16">
      <c r="A22">
        <v>1</v>
      </c>
      <c r="B22">
        <v>1</v>
      </c>
      <c r="C22">
        <v>1</v>
      </c>
      <c r="D22">
        <v>116</v>
      </c>
      <c r="E22">
        <v>1821</v>
      </c>
      <c r="F22">
        <v>307</v>
      </c>
      <c r="G22">
        <v>1617</v>
      </c>
      <c r="H22">
        <v>1</v>
      </c>
      <c r="I22" s="58">
        <v>-103362</v>
      </c>
      <c r="J22">
        <v>161701</v>
      </c>
      <c r="K22" s="4">
        <v>1</v>
      </c>
      <c r="L22" s="4">
        <v>3.778</v>
      </c>
      <c r="M22" s="4">
        <v>0</v>
      </c>
      <c r="N22" s="4">
        <v>2.778</v>
      </c>
      <c r="O22" s="5">
        <v>42305.745292812499</v>
      </c>
      <c r="P22" s="5">
        <v>42305.745292812499</v>
      </c>
    </row>
    <row r="23" spans="1:16">
      <c r="A23">
        <v>1</v>
      </c>
      <c r="B23">
        <v>1</v>
      </c>
      <c r="C23">
        <v>1</v>
      </c>
      <c r="D23">
        <v>116</v>
      </c>
      <c r="E23">
        <v>1975</v>
      </c>
      <c r="F23">
        <v>308</v>
      </c>
      <c r="G23">
        <v>1496</v>
      </c>
      <c r="H23">
        <v>2</v>
      </c>
      <c r="I23" s="58" t="s">
        <v>6722</v>
      </c>
      <c r="J23">
        <v>149602</v>
      </c>
      <c r="K23" s="4">
        <v>0</v>
      </c>
      <c r="L23" s="4">
        <v>5.7850000000000001</v>
      </c>
      <c r="M23" s="4">
        <v>0</v>
      </c>
      <c r="N23" s="4">
        <v>5.7850000000000001</v>
      </c>
      <c r="O23" s="5">
        <v>42305.745292812499</v>
      </c>
      <c r="P23" s="5">
        <v>42305.745292812499</v>
      </c>
    </row>
    <row r="24" spans="1:16">
      <c r="A24">
        <v>1</v>
      </c>
      <c r="B24">
        <v>1</v>
      </c>
      <c r="C24">
        <v>1</v>
      </c>
      <c r="D24">
        <v>116</v>
      </c>
      <c r="E24">
        <v>198</v>
      </c>
      <c r="F24">
        <v>269</v>
      </c>
      <c r="G24">
        <v>135</v>
      </c>
      <c r="H24">
        <v>6</v>
      </c>
      <c r="I24" s="58" t="s">
        <v>1225</v>
      </c>
      <c r="J24">
        <v>13506</v>
      </c>
      <c r="K24" s="4">
        <v>1.9930000000000001</v>
      </c>
      <c r="L24" s="4">
        <v>3.5059999999999998</v>
      </c>
      <c r="M24" s="4">
        <v>0</v>
      </c>
      <c r="N24" s="4">
        <v>1.5129999999999999</v>
      </c>
      <c r="O24" s="5">
        <v>42305.745292812499</v>
      </c>
      <c r="P24" s="5">
        <v>42305.745292812499</v>
      </c>
    </row>
    <row r="25" spans="1:16">
      <c r="A25">
        <v>1</v>
      </c>
      <c r="B25">
        <v>1</v>
      </c>
      <c r="C25">
        <v>1</v>
      </c>
      <c r="D25">
        <v>116</v>
      </c>
      <c r="E25">
        <v>204</v>
      </c>
      <c r="F25">
        <v>270</v>
      </c>
      <c r="G25">
        <v>619</v>
      </c>
      <c r="H25">
        <v>2</v>
      </c>
      <c r="I25" s="58" t="s">
        <v>6723</v>
      </c>
      <c r="J25">
        <v>61902</v>
      </c>
      <c r="K25" s="4">
        <v>0</v>
      </c>
      <c r="L25" s="4">
        <v>3.5910000000000002</v>
      </c>
      <c r="M25" s="4">
        <v>7.8879999999999999</v>
      </c>
      <c r="N25" s="4">
        <v>11.478999999999999</v>
      </c>
      <c r="O25" s="5">
        <v>42305.745292812499</v>
      </c>
      <c r="P25" s="5">
        <v>43258.050196053242</v>
      </c>
    </row>
    <row r="26" spans="1:16">
      <c r="A26">
        <v>1</v>
      </c>
      <c r="B26">
        <v>1</v>
      </c>
      <c r="C26">
        <v>1</v>
      </c>
      <c r="D26">
        <v>116</v>
      </c>
      <c r="E26">
        <v>2131</v>
      </c>
      <c r="F26">
        <v>309</v>
      </c>
      <c r="G26">
        <v>1097</v>
      </c>
      <c r="H26">
        <v>4</v>
      </c>
      <c r="I26" s="58" t="s">
        <v>6724</v>
      </c>
      <c r="J26">
        <v>109704</v>
      </c>
      <c r="K26" s="4">
        <v>1</v>
      </c>
      <c r="L26" s="4">
        <v>4.4210000000000003</v>
      </c>
      <c r="M26" s="4">
        <v>0</v>
      </c>
      <c r="N26" s="4">
        <v>3.4209999999999998</v>
      </c>
      <c r="O26" s="5">
        <v>42305.745292812499</v>
      </c>
      <c r="P26" s="5">
        <v>42305.745292812499</v>
      </c>
    </row>
    <row r="27" spans="1:16">
      <c r="A27">
        <v>1</v>
      </c>
      <c r="B27">
        <v>1</v>
      </c>
      <c r="C27">
        <v>1</v>
      </c>
      <c r="D27">
        <v>116</v>
      </c>
      <c r="E27">
        <v>2162</v>
      </c>
      <c r="F27">
        <v>310</v>
      </c>
      <c r="G27">
        <v>2035</v>
      </c>
      <c r="H27">
        <v>1</v>
      </c>
      <c r="I27" s="58">
        <v>49310</v>
      </c>
      <c r="J27">
        <v>203501</v>
      </c>
      <c r="K27" s="4">
        <v>1</v>
      </c>
      <c r="L27" s="4">
        <v>15.246</v>
      </c>
      <c r="M27" s="4">
        <v>0</v>
      </c>
      <c r="N27" s="4">
        <v>14.246</v>
      </c>
      <c r="O27" s="5">
        <v>42305.745292812499</v>
      </c>
      <c r="P27" s="5">
        <v>42305.745292812499</v>
      </c>
    </row>
    <row r="28" spans="1:16">
      <c r="A28">
        <v>1</v>
      </c>
      <c r="B28">
        <v>1</v>
      </c>
      <c r="C28">
        <v>1</v>
      </c>
      <c r="D28">
        <v>116</v>
      </c>
      <c r="E28">
        <v>2248</v>
      </c>
      <c r="F28">
        <v>311</v>
      </c>
      <c r="G28">
        <v>2247</v>
      </c>
      <c r="H28">
        <v>2</v>
      </c>
      <c r="I28" s="58">
        <v>126772</v>
      </c>
      <c r="J28">
        <v>224702</v>
      </c>
      <c r="K28" s="4">
        <v>0</v>
      </c>
      <c r="L28" s="4">
        <v>0.93500000000000005</v>
      </c>
      <c r="M28" s="4">
        <v>5.3259999999999996</v>
      </c>
      <c r="N28" s="4">
        <v>6.2610000000000001</v>
      </c>
      <c r="O28" s="5">
        <v>42305.745292812499</v>
      </c>
      <c r="P28" s="5">
        <v>43258.050196053242</v>
      </c>
    </row>
    <row r="29" spans="1:16">
      <c r="A29">
        <v>1</v>
      </c>
      <c r="B29">
        <v>1</v>
      </c>
      <c r="C29">
        <v>1</v>
      </c>
      <c r="D29">
        <v>116</v>
      </c>
      <c r="E29">
        <v>2248</v>
      </c>
      <c r="F29">
        <v>312</v>
      </c>
      <c r="G29">
        <v>2247</v>
      </c>
      <c r="H29">
        <v>3</v>
      </c>
      <c r="I29" s="58">
        <v>126800</v>
      </c>
      <c r="J29">
        <v>224703</v>
      </c>
      <c r="K29" s="4">
        <v>0</v>
      </c>
      <c r="L29" s="4">
        <v>3.4969999999999999</v>
      </c>
      <c r="M29" s="4">
        <v>6.2610000000000001</v>
      </c>
      <c r="N29" s="4">
        <v>9.7579999999999991</v>
      </c>
      <c r="O29" s="5">
        <v>42305.745292812499</v>
      </c>
      <c r="P29" s="5">
        <v>42305.745292812499</v>
      </c>
    </row>
    <row r="30" spans="1:16">
      <c r="A30">
        <v>1</v>
      </c>
      <c r="B30">
        <v>1</v>
      </c>
      <c r="C30">
        <v>1</v>
      </c>
      <c r="D30">
        <v>116</v>
      </c>
      <c r="E30">
        <v>2248</v>
      </c>
      <c r="F30">
        <v>313</v>
      </c>
      <c r="G30">
        <v>2247</v>
      </c>
      <c r="H30">
        <v>4</v>
      </c>
      <c r="I30" s="58">
        <v>126831</v>
      </c>
      <c r="J30">
        <v>224704</v>
      </c>
      <c r="K30" s="4">
        <v>0</v>
      </c>
      <c r="L30" s="4">
        <v>4.4580000000000002</v>
      </c>
      <c r="M30" s="4">
        <v>10.151999999999999</v>
      </c>
      <c r="N30" s="4">
        <v>14.61</v>
      </c>
      <c r="O30" s="5">
        <v>42305.745292812499</v>
      </c>
      <c r="P30" s="5">
        <v>42305.745292812499</v>
      </c>
    </row>
    <row r="31" spans="1:16">
      <c r="A31">
        <v>1</v>
      </c>
      <c r="B31">
        <v>1</v>
      </c>
      <c r="C31">
        <v>1</v>
      </c>
      <c r="D31">
        <v>116</v>
      </c>
      <c r="E31">
        <v>227</v>
      </c>
      <c r="F31">
        <v>271</v>
      </c>
      <c r="G31">
        <v>1017</v>
      </c>
      <c r="H31">
        <v>3</v>
      </c>
      <c r="I31" s="58" t="s">
        <v>1226</v>
      </c>
      <c r="J31">
        <v>101703</v>
      </c>
      <c r="K31" s="4">
        <v>1</v>
      </c>
      <c r="L31" s="4">
        <v>6.7359999999999998</v>
      </c>
      <c r="M31" s="4">
        <v>1.5680000000000001</v>
      </c>
      <c r="N31" s="4">
        <v>7.3040000000000003</v>
      </c>
      <c r="O31" s="5">
        <v>42305.745292812499</v>
      </c>
      <c r="P31" s="5">
        <v>42305.745292812499</v>
      </c>
    </row>
    <row r="32" spans="1:16">
      <c r="A32">
        <v>1</v>
      </c>
      <c r="B32">
        <v>1</v>
      </c>
      <c r="C32">
        <v>1</v>
      </c>
      <c r="D32">
        <v>116</v>
      </c>
      <c r="E32">
        <v>228</v>
      </c>
      <c r="F32">
        <v>272</v>
      </c>
      <c r="G32">
        <v>642</v>
      </c>
      <c r="H32">
        <v>1</v>
      </c>
      <c r="I32" s="58" t="s">
        <v>6725</v>
      </c>
      <c r="J32">
        <v>64201</v>
      </c>
      <c r="K32" s="4">
        <v>1</v>
      </c>
      <c r="L32" s="4">
        <v>12.260999999999999</v>
      </c>
      <c r="M32" s="4">
        <v>0</v>
      </c>
      <c r="N32" s="4">
        <v>11.260999999999999</v>
      </c>
      <c r="O32" s="5">
        <v>42305.745292812499</v>
      </c>
      <c r="P32" s="5">
        <v>42305.745292812499</v>
      </c>
    </row>
    <row r="33" spans="1:16">
      <c r="A33">
        <v>1</v>
      </c>
      <c r="B33">
        <v>1</v>
      </c>
      <c r="C33">
        <v>1</v>
      </c>
      <c r="D33">
        <v>116</v>
      </c>
      <c r="E33">
        <v>228</v>
      </c>
      <c r="F33">
        <v>273</v>
      </c>
      <c r="G33">
        <v>642</v>
      </c>
      <c r="H33">
        <v>2</v>
      </c>
      <c r="I33" s="58" t="s">
        <v>6726</v>
      </c>
      <c r="J33">
        <v>64202</v>
      </c>
      <c r="K33" s="4">
        <v>1.1950000000000001</v>
      </c>
      <c r="L33" s="4">
        <v>7.3380000000000001</v>
      </c>
      <c r="M33" s="4">
        <v>12.561</v>
      </c>
      <c r="N33" s="4">
        <v>18.704000000000001</v>
      </c>
      <c r="O33" s="5">
        <v>42305.745292812499</v>
      </c>
      <c r="P33" s="5">
        <v>42305.745292812499</v>
      </c>
    </row>
    <row r="34" spans="1:16">
      <c r="A34">
        <v>1</v>
      </c>
      <c r="B34">
        <v>1</v>
      </c>
      <c r="C34">
        <v>1</v>
      </c>
      <c r="D34">
        <v>116</v>
      </c>
      <c r="E34">
        <v>228</v>
      </c>
      <c r="F34">
        <v>274</v>
      </c>
      <c r="G34">
        <v>642</v>
      </c>
      <c r="H34">
        <v>3</v>
      </c>
      <c r="I34" s="58" t="s">
        <v>6727</v>
      </c>
      <c r="J34">
        <v>64203</v>
      </c>
      <c r="K34" s="4">
        <v>1</v>
      </c>
      <c r="L34" s="4">
        <v>13.634</v>
      </c>
      <c r="M34" s="4">
        <v>18.811</v>
      </c>
      <c r="N34" s="4">
        <v>31.785</v>
      </c>
      <c r="O34" s="5">
        <v>42305.745292812499</v>
      </c>
      <c r="P34" s="5">
        <v>42305.745292812499</v>
      </c>
    </row>
    <row r="35" spans="1:16">
      <c r="A35">
        <v>1</v>
      </c>
      <c r="B35">
        <v>1</v>
      </c>
      <c r="C35">
        <v>1</v>
      </c>
      <c r="D35">
        <v>116</v>
      </c>
      <c r="E35">
        <v>2392</v>
      </c>
      <c r="F35">
        <v>314</v>
      </c>
      <c r="G35">
        <v>1492</v>
      </c>
      <c r="H35">
        <v>4</v>
      </c>
      <c r="I35" s="58" t="s">
        <v>6728</v>
      </c>
      <c r="J35">
        <v>149204</v>
      </c>
      <c r="K35" s="4">
        <v>5</v>
      </c>
      <c r="L35" s="4">
        <v>6.1909999999999998</v>
      </c>
      <c r="M35" s="4">
        <v>0</v>
      </c>
      <c r="N35" s="4">
        <v>1.1910000000000001</v>
      </c>
      <c r="O35" t="s">
        <v>1223</v>
      </c>
      <c r="P35" t="s">
        <v>1223</v>
      </c>
    </row>
    <row r="36" spans="1:16">
      <c r="A36">
        <v>1</v>
      </c>
      <c r="B36">
        <v>1</v>
      </c>
      <c r="C36">
        <v>1</v>
      </c>
      <c r="D36">
        <v>116</v>
      </c>
      <c r="E36">
        <v>2498</v>
      </c>
      <c r="F36">
        <v>315</v>
      </c>
      <c r="G36">
        <v>3263</v>
      </c>
      <c r="H36">
        <v>2</v>
      </c>
      <c r="I36" s="58">
        <v>497859</v>
      </c>
      <c r="J36">
        <v>326302</v>
      </c>
      <c r="K36" s="4">
        <v>0</v>
      </c>
      <c r="L36" s="4">
        <v>0.214</v>
      </c>
      <c r="M36" s="4">
        <v>0</v>
      </c>
      <c r="N36" s="4">
        <v>0.214</v>
      </c>
      <c r="O36" s="5">
        <v>42305.745292812499</v>
      </c>
      <c r="P36" s="5">
        <v>43258.050196053242</v>
      </c>
    </row>
    <row r="37" spans="1:16">
      <c r="A37">
        <v>1</v>
      </c>
      <c r="B37">
        <v>1</v>
      </c>
      <c r="C37">
        <v>1</v>
      </c>
      <c r="D37">
        <v>116</v>
      </c>
      <c r="E37">
        <v>260</v>
      </c>
      <c r="F37">
        <v>275</v>
      </c>
      <c r="G37">
        <v>1466</v>
      </c>
      <c r="H37">
        <v>1</v>
      </c>
      <c r="I37" s="58" t="s">
        <v>6729</v>
      </c>
      <c r="J37">
        <v>146601</v>
      </c>
      <c r="K37" s="4">
        <v>1</v>
      </c>
      <c r="L37" s="4">
        <v>3.2530000000000001</v>
      </c>
      <c r="M37" s="4">
        <v>0</v>
      </c>
      <c r="N37" s="4">
        <v>2.2530000000000001</v>
      </c>
      <c r="O37" s="5">
        <v>42305.745292812499</v>
      </c>
      <c r="P37" s="5">
        <v>42305.745292812499</v>
      </c>
    </row>
    <row r="38" spans="1:16">
      <c r="A38">
        <v>1</v>
      </c>
      <c r="B38">
        <v>1</v>
      </c>
      <c r="C38">
        <v>1</v>
      </c>
      <c r="D38">
        <v>116</v>
      </c>
      <c r="E38">
        <v>2652</v>
      </c>
      <c r="F38">
        <v>316</v>
      </c>
      <c r="G38">
        <v>2658</v>
      </c>
      <c r="H38">
        <v>1</v>
      </c>
      <c r="I38" s="58">
        <v>276856</v>
      </c>
      <c r="J38">
        <v>265801</v>
      </c>
      <c r="K38" s="4">
        <v>0</v>
      </c>
      <c r="L38" s="4">
        <v>2.593</v>
      </c>
      <c r="M38" s="4">
        <v>0</v>
      </c>
      <c r="N38" s="4">
        <v>2.593</v>
      </c>
      <c r="O38" t="s">
        <v>1223</v>
      </c>
      <c r="P38" t="s">
        <v>1223</v>
      </c>
    </row>
    <row r="39" spans="1:16">
      <c r="A39">
        <v>1</v>
      </c>
      <c r="B39">
        <v>1</v>
      </c>
      <c r="C39">
        <v>1</v>
      </c>
      <c r="D39">
        <v>116</v>
      </c>
      <c r="E39">
        <v>2659</v>
      </c>
      <c r="F39">
        <v>317</v>
      </c>
      <c r="G39">
        <v>2876</v>
      </c>
      <c r="H39">
        <v>1</v>
      </c>
      <c r="I39" s="58">
        <v>356479</v>
      </c>
      <c r="J39">
        <v>287601</v>
      </c>
      <c r="K39" s="4">
        <v>0</v>
      </c>
      <c r="L39" s="4">
        <v>8.4019999999999992</v>
      </c>
      <c r="M39" s="4">
        <v>0</v>
      </c>
      <c r="N39" s="4">
        <v>8.4019999999999992</v>
      </c>
      <c r="O39" s="5">
        <v>42305.745292812499</v>
      </c>
      <c r="P39" s="5">
        <v>42305.745292812499</v>
      </c>
    </row>
    <row r="40" spans="1:16">
      <c r="A40">
        <v>1</v>
      </c>
      <c r="B40">
        <v>1</v>
      </c>
      <c r="C40">
        <v>1</v>
      </c>
      <c r="D40">
        <v>116</v>
      </c>
      <c r="E40">
        <v>2664</v>
      </c>
      <c r="F40">
        <v>318</v>
      </c>
      <c r="G40">
        <v>2946</v>
      </c>
      <c r="H40">
        <v>1</v>
      </c>
      <c r="I40" s="58">
        <v>382046</v>
      </c>
      <c r="J40">
        <v>294601</v>
      </c>
      <c r="K40" s="4">
        <v>0</v>
      </c>
      <c r="L40" s="4">
        <v>3.9009999999999998</v>
      </c>
      <c r="M40" s="4">
        <v>0</v>
      </c>
      <c r="N40" s="4">
        <v>3.9009999999999998</v>
      </c>
      <c r="O40" t="s">
        <v>1223</v>
      </c>
      <c r="P40" t="s">
        <v>1223</v>
      </c>
    </row>
    <row r="41" spans="1:16">
      <c r="A41">
        <v>1</v>
      </c>
      <c r="B41">
        <v>1</v>
      </c>
      <c r="C41">
        <v>1</v>
      </c>
      <c r="D41">
        <v>116</v>
      </c>
      <c r="E41">
        <v>2738</v>
      </c>
      <c r="F41">
        <v>319</v>
      </c>
      <c r="G41">
        <v>2732</v>
      </c>
      <c r="H41">
        <v>1</v>
      </c>
      <c r="I41" s="58">
        <v>303883</v>
      </c>
      <c r="J41">
        <v>273201</v>
      </c>
      <c r="K41" s="4">
        <v>0</v>
      </c>
      <c r="L41" s="4">
        <v>6.2770000000000001</v>
      </c>
      <c r="M41" s="4">
        <v>0</v>
      </c>
      <c r="N41" s="4">
        <v>6.2770000000000001</v>
      </c>
      <c r="O41" s="5">
        <v>42305.745292812499</v>
      </c>
      <c r="P41" s="5">
        <v>42305.745292812499</v>
      </c>
    </row>
    <row r="42" spans="1:16">
      <c r="A42">
        <v>1</v>
      </c>
      <c r="B42">
        <v>1</v>
      </c>
      <c r="C42">
        <v>1</v>
      </c>
      <c r="D42">
        <v>116</v>
      </c>
      <c r="E42">
        <v>2739</v>
      </c>
      <c r="F42">
        <v>320</v>
      </c>
      <c r="G42">
        <v>2799</v>
      </c>
      <c r="H42">
        <v>1</v>
      </c>
      <c r="I42" s="58">
        <v>328355</v>
      </c>
      <c r="J42">
        <v>279901</v>
      </c>
      <c r="K42" s="4">
        <v>0</v>
      </c>
      <c r="L42" s="4">
        <v>0.14499999999999999</v>
      </c>
      <c r="M42" s="4">
        <v>0</v>
      </c>
      <c r="N42" s="4">
        <v>0.14499999999999999</v>
      </c>
      <c r="O42" s="5">
        <v>42305.745292812499</v>
      </c>
      <c r="P42" s="5">
        <v>43258.050196053242</v>
      </c>
    </row>
    <row r="43" spans="1:16">
      <c r="A43">
        <v>1</v>
      </c>
      <c r="B43">
        <v>1</v>
      </c>
      <c r="C43">
        <v>1</v>
      </c>
      <c r="D43">
        <v>116</v>
      </c>
      <c r="E43">
        <v>2862</v>
      </c>
      <c r="F43">
        <v>321</v>
      </c>
      <c r="G43">
        <v>136</v>
      </c>
      <c r="H43">
        <v>12</v>
      </c>
      <c r="I43" s="58" t="s">
        <v>1227</v>
      </c>
      <c r="J43">
        <v>13612</v>
      </c>
      <c r="K43" s="4">
        <v>1</v>
      </c>
      <c r="L43" s="4">
        <v>7.0839999999999996</v>
      </c>
      <c r="M43" s="4">
        <v>0</v>
      </c>
      <c r="N43" s="4">
        <v>6.0839999999999996</v>
      </c>
      <c r="O43" s="5">
        <v>42305.745292812499</v>
      </c>
      <c r="P43" s="5">
        <v>42305.745292812499</v>
      </c>
    </row>
    <row r="44" spans="1:16">
      <c r="A44">
        <v>1</v>
      </c>
      <c r="B44">
        <v>1</v>
      </c>
      <c r="C44">
        <v>1</v>
      </c>
      <c r="D44">
        <v>116</v>
      </c>
      <c r="E44">
        <v>2930</v>
      </c>
      <c r="F44">
        <v>322</v>
      </c>
      <c r="G44">
        <v>2822</v>
      </c>
      <c r="H44">
        <v>1</v>
      </c>
      <c r="I44" s="58">
        <v>336756</v>
      </c>
      <c r="J44">
        <v>282201</v>
      </c>
      <c r="K44" s="4">
        <v>0</v>
      </c>
      <c r="L44" s="4">
        <v>5.7519999999999998</v>
      </c>
      <c r="M44" s="4">
        <v>0</v>
      </c>
      <c r="N44" s="4">
        <v>5.7519999999999998</v>
      </c>
      <c r="O44" s="5">
        <v>42305.745292812499</v>
      </c>
      <c r="P44" s="5">
        <v>42305.745292812499</v>
      </c>
    </row>
    <row r="45" spans="1:16">
      <c r="A45">
        <v>1</v>
      </c>
      <c r="B45">
        <v>1</v>
      </c>
      <c r="C45">
        <v>1</v>
      </c>
      <c r="D45">
        <v>116</v>
      </c>
      <c r="E45">
        <v>306</v>
      </c>
      <c r="F45">
        <v>276</v>
      </c>
      <c r="G45">
        <v>726</v>
      </c>
      <c r="H45">
        <v>1</v>
      </c>
      <c r="I45" s="58" t="s">
        <v>1228</v>
      </c>
      <c r="J45">
        <v>72601</v>
      </c>
      <c r="K45" s="4">
        <v>0</v>
      </c>
      <c r="L45" s="4">
        <v>5.95</v>
      </c>
      <c r="M45" s="4">
        <v>5.4130000000000003</v>
      </c>
      <c r="N45" s="4">
        <v>11.363</v>
      </c>
      <c r="O45" s="5">
        <v>42305.745292812499</v>
      </c>
      <c r="P45" s="5">
        <v>42305.745292812499</v>
      </c>
    </row>
    <row r="46" spans="1:16">
      <c r="A46">
        <v>1</v>
      </c>
      <c r="B46">
        <v>1</v>
      </c>
      <c r="C46">
        <v>1</v>
      </c>
      <c r="D46">
        <v>116</v>
      </c>
      <c r="E46">
        <v>306</v>
      </c>
      <c r="F46">
        <v>277</v>
      </c>
      <c r="G46">
        <v>1725</v>
      </c>
      <c r="H46">
        <v>1</v>
      </c>
      <c r="I46" s="58">
        <v>-63916</v>
      </c>
      <c r="J46">
        <v>172501</v>
      </c>
      <c r="K46" s="4">
        <v>0</v>
      </c>
      <c r="L46" s="4">
        <v>5.4130000000000003</v>
      </c>
      <c r="M46" s="4">
        <v>0</v>
      </c>
      <c r="N46" s="4">
        <v>5.4130000000000003</v>
      </c>
      <c r="O46" s="5">
        <v>42305.745292812499</v>
      </c>
      <c r="P46" s="5">
        <v>42305.745292812499</v>
      </c>
    </row>
    <row r="47" spans="1:16">
      <c r="A47">
        <v>1</v>
      </c>
      <c r="B47">
        <v>1</v>
      </c>
      <c r="C47">
        <v>1</v>
      </c>
      <c r="D47">
        <v>116</v>
      </c>
      <c r="E47">
        <v>3175</v>
      </c>
      <c r="F47">
        <v>323</v>
      </c>
      <c r="G47">
        <v>3396</v>
      </c>
      <c r="H47">
        <v>1</v>
      </c>
      <c r="I47" s="58">
        <v>546405</v>
      </c>
      <c r="J47">
        <v>339601</v>
      </c>
      <c r="K47" s="4">
        <v>1</v>
      </c>
      <c r="L47" s="4">
        <v>6.1509999999999998</v>
      </c>
      <c r="M47" s="4">
        <v>0</v>
      </c>
      <c r="N47" s="4">
        <v>5.1509999999999998</v>
      </c>
      <c r="O47" s="5">
        <v>42305.745292812499</v>
      </c>
      <c r="P47" s="5">
        <v>42305.745292812499</v>
      </c>
    </row>
    <row r="48" spans="1:16">
      <c r="A48">
        <v>1</v>
      </c>
      <c r="B48">
        <v>1</v>
      </c>
      <c r="C48">
        <v>1</v>
      </c>
      <c r="D48">
        <v>116</v>
      </c>
      <c r="E48">
        <v>3182</v>
      </c>
      <c r="F48">
        <v>324</v>
      </c>
      <c r="G48">
        <v>3453</v>
      </c>
      <c r="H48">
        <v>1</v>
      </c>
      <c r="I48" s="58">
        <v>567224</v>
      </c>
      <c r="J48">
        <v>345301</v>
      </c>
      <c r="K48" s="4">
        <v>1</v>
      </c>
      <c r="L48" s="4">
        <v>4.093</v>
      </c>
      <c r="M48" s="4">
        <v>0</v>
      </c>
      <c r="N48" s="4">
        <v>3.093</v>
      </c>
      <c r="O48" t="s">
        <v>1223</v>
      </c>
      <c r="P48" t="s">
        <v>1223</v>
      </c>
    </row>
    <row r="49" spans="1:16">
      <c r="A49">
        <v>1</v>
      </c>
      <c r="B49">
        <v>1</v>
      </c>
      <c r="C49">
        <v>1</v>
      </c>
      <c r="D49">
        <v>116</v>
      </c>
      <c r="E49">
        <v>3370</v>
      </c>
      <c r="F49">
        <v>325</v>
      </c>
      <c r="G49">
        <v>1045</v>
      </c>
      <c r="H49">
        <v>1</v>
      </c>
      <c r="I49" s="58" t="s">
        <v>6730</v>
      </c>
      <c r="J49">
        <v>104501</v>
      </c>
      <c r="K49" s="4">
        <v>0</v>
      </c>
      <c r="L49" s="4">
        <v>4.5510000000000002</v>
      </c>
      <c r="M49" s="4">
        <v>0</v>
      </c>
      <c r="N49" s="4">
        <v>4.5510000000000002</v>
      </c>
      <c r="O49" s="5">
        <v>42305.745292812499</v>
      </c>
      <c r="P49" s="5">
        <v>42305.745292812499</v>
      </c>
    </row>
    <row r="50" spans="1:16">
      <c r="A50">
        <v>1</v>
      </c>
      <c r="B50">
        <v>1</v>
      </c>
      <c r="C50">
        <v>1</v>
      </c>
      <c r="D50">
        <v>116</v>
      </c>
      <c r="E50">
        <v>3469</v>
      </c>
      <c r="F50">
        <v>326</v>
      </c>
      <c r="G50">
        <v>726</v>
      </c>
      <c r="H50">
        <v>1</v>
      </c>
      <c r="I50" s="58" t="s">
        <v>1228</v>
      </c>
      <c r="J50">
        <v>72601</v>
      </c>
      <c r="K50" s="4">
        <v>8</v>
      </c>
      <c r="L50" s="4">
        <v>8.3770000000000007</v>
      </c>
      <c r="M50" s="4">
        <v>0</v>
      </c>
      <c r="N50" s="4">
        <v>0.377</v>
      </c>
      <c r="O50" s="5">
        <v>42305.745292812499</v>
      </c>
      <c r="P50" s="5">
        <v>42305.745292812499</v>
      </c>
    </row>
    <row r="51" spans="1:16">
      <c r="A51">
        <v>1</v>
      </c>
      <c r="B51">
        <v>1</v>
      </c>
      <c r="C51">
        <v>1</v>
      </c>
      <c r="D51">
        <v>116</v>
      </c>
      <c r="E51">
        <v>3513</v>
      </c>
      <c r="F51">
        <v>327</v>
      </c>
      <c r="G51">
        <v>768</v>
      </c>
      <c r="H51">
        <v>3</v>
      </c>
      <c r="I51" s="58" t="s">
        <v>1224</v>
      </c>
      <c r="J51">
        <v>76803</v>
      </c>
      <c r="K51" s="4">
        <v>0</v>
      </c>
      <c r="L51" s="4">
        <v>0.114</v>
      </c>
      <c r="M51" s="4">
        <v>0</v>
      </c>
      <c r="N51" s="4">
        <v>0.114</v>
      </c>
      <c r="O51" t="s">
        <v>1223</v>
      </c>
      <c r="P51" t="s">
        <v>1223</v>
      </c>
    </row>
    <row r="52" spans="1:16">
      <c r="A52">
        <v>1</v>
      </c>
      <c r="B52">
        <v>1</v>
      </c>
      <c r="C52">
        <v>1</v>
      </c>
      <c r="D52">
        <v>116</v>
      </c>
      <c r="E52">
        <v>3537</v>
      </c>
      <c r="F52">
        <v>328</v>
      </c>
      <c r="G52">
        <v>9</v>
      </c>
      <c r="H52">
        <v>13</v>
      </c>
      <c r="I52" s="58" t="s">
        <v>6731</v>
      </c>
      <c r="J52">
        <v>913</v>
      </c>
      <c r="K52" s="4">
        <v>0</v>
      </c>
      <c r="L52" s="4">
        <v>29.759</v>
      </c>
      <c r="M52" s="4">
        <v>79.153999999999996</v>
      </c>
      <c r="N52" s="4">
        <v>108.913</v>
      </c>
      <c r="O52" s="5">
        <v>42305.745292812499</v>
      </c>
      <c r="P52" s="5">
        <v>43258.050196053242</v>
      </c>
    </row>
    <row r="53" spans="1:16">
      <c r="A53">
        <v>1</v>
      </c>
      <c r="B53">
        <v>1</v>
      </c>
      <c r="C53">
        <v>1</v>
      </c>
      <c r="D53">
        <v>116</v>
      </c>
      <c r="E53">
        <v>3629</v>
      </c>
      <c r="F53">
        <v>329</v>
      </c>
      <c r="G53">
        <v>1839</v>
      </c>
      <c r="H53">
        <v>2</v>
      </c>
      <c r="I53" s="58">
        <v>-22248</v>
      </c>
      <c r="J53">
        <v>183902</v>
      </c>
      <c r="K53" s="4">
        <v>0</v>
      </c>
      <c r="L53" s="4">
        <v>1.853</v>
      </c>
      <c r="M53" s="4">
        <v>0</v>
      </c>
      <c r="N53" s="4">
        <v>0.27300000000000002</v>
      </c>
      <c r="O53" s="5">
        <v>42305.745292812499</v>
      </c>
      <c r="P53" s="5">
        <v>42305.745292812499</v>
      </c>
    </row>
    <row r="54" spans="1:16">
      <c r="A54">
        <v>1</v>
      </c>
      <c r="B54">
        <v>1</v>
      </c>
      <c r="C54">
        <v>1</v>
      </c>
      <c r="D54">
        <v>116</v>
      </c>
      <c r="E54">
        <v>3630</v>
      </c>
      <c r="F54">
        <v>330</v>
      </c>
      <c r="G54">
        <v>1839</v>
      </c>
      <c r="H54">
        <v>2</v>
      </c>
      <c r="I54" s="58">
        <v>-22248</v>
      </c>
      <c r="J54">
        <v>183902</v>
      </c>
      <c r="K54" s="4">
        <v>1.8560000000000001</v>
      </c>
      <c r="L54" s="4">
        <v>2.3029999999999999</v>
      </c>
      <c r="M54" s="4">
        <v>0</v>
      </c>
      <c r="N54" s="4">
        <v>0.44700000000000001</v>
      </c>
      <c r="O54" s="5">
        <v>42305.745292812499</v>
      </c>
      <c r="P54" s="5">
        <v>43258.050196053242</v>
      </c>
    </row>
    <row r="55" spans="1:16">
      <c r="A55">
        <v>1</v>
      </c>
      <c r="B55">
        <v>1</v>
      </c>
      <c r="C55">
        <v>1</v>
      </c>
      <c r="D55">
        <v>116</v>
      </c>
      <c r="E55">
        <v>3862</v>
      </c>
      <c r="F55">
        <v>331</v>
      </c>
      <c r="G55">
        <v>83</v>
      </c>
      <c r="H55">
        <v>1</v>
      </c>
      <c r="I55" s="58">
        <v>30317</v>
      </c>
      <c r="J55">
        <v>8301</v>
      </c>
      <c r="K55" s="4">
        <v>17.355</v>
      </c>
      <c r="L55" s="4">
        <v>19.064</v>
      </c>
      <c r="M55" s="4">
        <v>54.604999999999997</v>
      </c>
      <c r="N55" s="4">
        <v>56.314</v>
      </c>
      <c r="O55" s="5">
        <v>42305.745292812499</v>
      </c>
      <c r="P55" s="5">
        <v>43258.050196053242</v>
      </c>
    </row>
    <row r="56" spans="1:16">
      <c r="A56">
        <v>1</v>
      </c>
      <c r="B56">
        <v>1</v>
      </c>
      <c r="C56">
        <v>1</v>
      </c>
      <c r="D56">
        <v>116</v>
      </c>
      <c r="E56">
        <v>3862</v>
      </c>
      <c r="F56">
        <v>332</v>
      </c>
      <c r="G56">
        <v>83</v>
      </c>
      <c r="H56">
        <v>11</v>
      </c>
      <c r="I56" s="58">
        <v>30621</v>
      </c>
      <c r="J56">
        <v>8311</v>
      </c>
      <c r="K56" s="4">
        <v>10</v>
      </c>
      <c r="L56" s="4">
        <v>11.529</v>
      </c>
      <c r="M56" s="4">
        <v>53.076000000000001</v>
      </c>
      <c r="N56" s="4">
        <v>54.604999999999997</v>
      </c>
      <c r="O56" s="5">
        <v>42305.745292812499</v>
      </c>
      <c r="P56" s="5">
        <v>43258.050196053242</v>
      </c>
    </row>
    <row r="57" spans="1:16">
      <c r="A57">
        <v>1</v>
      </c>
      <c r="B57">
        <v>1</v>
      </c>
      <c r="C57">
        <v>1</v>
      </c>
      <c r="D57">
        <v>116</v>
      </c>
      <c r="E57">
        <v>3862</v>
      </c>
      <c r="F57">
        <v>333</v>
      </c>
      <c r="G57">
        <v>136</v>
      </c>
      <c r="H57">
        <v>14</v>
      </c>
      <c r="I57" s="58" t="s">
        <v>1229</v>
      </c>
      <c r="J57">
        <v>13614</v>
      </c>
      <c r="K57" s="4">
        <v>4.6319999999999997</v>
      </c>
      <c r="L57" s="4">
        <v>5.2690000000000001</v>
      </c>
      <c r="M57" s="4">
        <v>51.226999999999997</v>
      </c>
      <c r="N57" s="4">
        <v>51.902999999999999</v>
      </c>
      <c r="O57" s="5">
        <v>42305.745292812499</v>
      </c>
      <c r="P57" s="5">
        <v>43258.050196053242</v>
      </c>
    </row>
    <row r="58" spans="1:16">
      <c r="A58">
        <v>1</v>
      </c>
      <c r="B58">
        <v>1</v>
      </c>
      <c r="C58">
        <v>1</v>
      </c>
      <c r="D58">
        <v>116</v>
      </c>
      <c r="E58">
        <v>3862</v>
      </c>
      <c r="F58">
        <v>334</v>
      </c>
      <c r="G58">
        <v>768</v>
      </c>
      <c r="H58">
        <v>1</v>
      </c>
      <c r="I58" s="58" t="s">
        <v>1230</v>
      </c>
      <c r="J58">
        <v>76801</v>
      </c>
      <c r="K58" s="4">
        <v>0</v>
      </c>
      <c r="L58" s="4">
        <v>1.173</v>
      </c>
      <c r="M58" s="4">
        <v>51.902999999999999</v>
      </c>
      <c r="N58" s="4">
        <v>53.076000000000001</v>
      </c>
      <c r="O58" s="5">
        <v>42305.745292812499</v>
      </c>
      <c r="P58" s="5">
        <v>43258.050196053242</v>
      </c>
    </row>
    <row r="59" spans="1:16">
      <c r="A59">
        <v>1</v>
      </c>
      <c r="B59">
        <v>1</v>
      </c>
      <c r="C59">
        <v>1</v>
      </c>
      <c r="D59">
        <v>116</v>
      </c>
      <c r="E59">
        <v>3862</v>
      </c>
      <c r="F59">
        <v>335</v>
      </c>
      <c r="G59">
        <v>2139</v>
      </c>
      <c r="H59">
        <v>4</v>
      </c>
      <c r="I59" s="58">
        <v>87385</v>
      </c>
      <c r="J59">
        <v>213904</v>
      </c>
      <c r="K59" s="4">
        <v>20</v>
      </c>
      <c r="L59" s="4">
        <v>33.314999999999998</v>
      </c>
      <c r="M59" s="4">
        <v>37.951000000000001</v>
      </c>
      <c r="N59" s="4">
        <v>51.265999999999998</v>
      </c>
      <c r="O59" s="5">
        <v>42305.745292812499</v>
      </c>
      <c r="P59" s="5">
        <v>43258.050196053242</v>
      </c>
    </row>
    <row r="60" spans="1:16">
      <c r="A60">
        <v>1</v>
      </c>
      <c r="B60">
        <v>1</v>
      </c>
      <c r="C60">
        <v>1</v>
      </c>
      <c r="D60">
        <v>116</v>
      </c>
      <c r="E60">
        <v>3874</v>
      </c>
      <c r="F60">
        <v>336</v>
      </c>
      <c r="G60">
        <v>9</v>
      </c>
      <c r="H60">
        <v>8</v>
      </c>
      <c r="I60" s="58">
        <v>40026</v>
      </c>
      <c r="J60">
        <v>908</v>
      </c>
      <c r="K60" s="4">
        <v>8.4860000000000007</v>
      </c>
      <c r="L60" s="4">
        <v>10.734999999999999</v>
      </c>
      <c r="M60" s="4">
        <v>30.655000000000001</v>
      </c>
      <c r="N60" s="4">
        <v>32.904000000000003</v>
      </c>
      <c r="O60" s="5">
        <v>42305.745292812499</v>
      </c>
      <c r="P60" s="5">
        <v>42305.745292812499</v>
      </c>
    </row>
    <row r="61" spans="1:16">
      <c r="A61">
        <v>1</v>
      </c>
      <c r="B61">
        <v>1</v>
      </c>
      <c r="C61">
        <v>1</v>
      </c>
      <c r="D61">
        <v>116</v>
      </c>
      <c r="E61">
        <v>3874</v>
      </c>
      <c r="F61">
        <v>337</v>
      </c>
      <c r="G61">
        <v>136</v>
      </c>
      <c r="H61">
        <v>2</v>
      </c>
      <c r="I61" s="58" t="s">
        <v>1231</v>
      </c>
      <c r="J61">
        <v>13602</v>
      </c>
      <c r="K61" s="4">
        <v>0.998</v>
      </c>
      <c r="L61" s="4">
        <v>3.6379999999999999</v>
      </c>
      <c r="M61" s="4">
        <v>18.042999999999999</v>
      </c>
      <c r="N61" s="4">
        <v>20.683</v>
      </c>
      <c r="O61" s="5">
        <v>42305.745292812499</v>
      </c>
      <c r="P61" s="5">
        <v>43258.050196053242</v>
      </c>
    </row>
    <row r="62" spans="1:16">
      <c r="A62">
        <v>1</v>
      </c>
      <c r="B62">
        <v>1</v>
      </c>
      <c r="C62">
        <v>1</v>
      </c>
      <c r="D62">
        <v>116</v>
      </c>
      <c r="E62">
        <v>3874</v>
      </c>
      <c r="F62">
        <v>338</v>
      </c>
      <c r="G62">
        <v>136</v>
      </c>
      <c r="H62">
        <v>14</v>
      </c>
      <c r="I62" s="58" t="s">
        <v>1229</v>
      </c>
      <c r="J62">
        <v>13614</v>
      </c>
      <c r="K62" s="4">
        <v>3.456</v>
      </c>
      <c r="L62" s="4">
        <v>4.6150000000000002</v>
      </c>
      <c r="M62" s="4">
        <v>20.683</v>
      </c>
      <c r="N62" s="4">
        <v>21.841999999999999</v>
      </c>
      <c r="O62" s="5">
        <v>42305.745292812499</v>
      </c>
      <c r="P62" s="5">
        <v>43258.050196053242</v>
      </c>
    </row>
    <row r="63" spans="1:16">
      <c r="A63">
        <v>1</v>
      </c>
      <c r="B63">
        <v>1</v>
      </c>
      <c r="C63">
        <v>1</v>
      </c>
      <c r="D63">
        <v>116</v>
      </c>
      <c r="E63">
        <v>3874</v>
      </c>
      <c r="F63">
        <v>339</v>
      </c>
      <c r="G63">
        <v>768</v>
      </c>
      <c r="H63">
        <v>1</v>
      </c>
      <c r="I63" s="58" t="s">
        <v>1230</v>
      </c>
      <c r="J63">
        <v>76801</v>
      </c>
      <c r="K63" s="4">
        <v>1.173</v>
      </c>
      <c r="L63" s="4">
        <v>7.26</v>
      </c>
      <c r="M63" s="4">
        <v>23.568999999999999</v>
      </c>
      <c r="N63" s="4">
        <v>29.655999999999999</v>
      </c>
      <c r="O63" s="5">
        <v>42305.745292812499</v>
      </c>
      <c r="P63" s="5">
        <v>43258.050196053242</v>
      </c>
    </row>
    <row r="64" spans="1:16">
      <c r="A64">
        <v>1</v>
      </c>
      <c r="B64">
        <v>1</v>
      </c>
      <c r="C64">
        <v>1</v>
      </c>
      <c r="D64">
        <v>116</v>
      </c>
      <c r="E64">
        <v>3874</v>
      </c>
      <c r="F64">
        <v>340</v>
      </c>
      <c r="G64">
        <v>2321</v>
      </c>
      <c r="H64">
        <v>1</v>
      </c>
      <c r="I64" s="58">
        <v>153769</v>
      </c>
      <c r="J64">
        <v>232101</v>
      </c>
      <c r="K64" s="4">
        <v>0</v>
      </c>
      <c r="L64" s="4">
        <v>0.999</v>
      </c>
      <c r="M64" s="4">
        <v>29.655999999999999</v>
      </c>
      <c r="N64" s="4">
        <v>30.655000000000001</v>
      </c>
      <c r="O64" s="5">
        <v>42305.745292812499</v>
      </c>
      <c r="P64" s="5">
        <v>43258.050196053242</v>
      </c>
    </row>
    <row r="65" spans="1:16">
      <c r="A65">
        <v>1</v>
      </c>
      <c r="B65">
        <v>1</v>
      </c>
      <c r="C65">
        <v>1</v>
      </c>
      <c r="D65">
        <v>116</v>
      </c>
      <c r="E65">
        <v>3882</v>
      </c>
      <c r="F65">
        <v>341</v>
      </c>
      <c r="G65">
        <v>136</v>
      </c>
      <c r="H65">
        <v>1</v>
      </c>
      <c r="I65" s="58" t="s">
        <v>1232</v>
      </c>
      <c r="J65">
        <v>13601</v>
      </c>
      <c r="K65" s="4">
        <v>1</v>
      </c>
      <c r="L65" s="4">
        <v>2.1920000000000002</v>
      </c>
      <c r="M65" s="4">
        <v>38.194000000000003</v>
      </c>
      <c r="N65" s="4">
        <v>39.386000000000003</v>
      </c>
      <c r="O65" s="5">
        <v>42305.745292812499</v>
      </c>
      <c r="P65" s="5">
        <v>42305.745292812499</v>
      </c>
    </row>
    <row r="66" spans="1:16">
      <c r="A66">
        <v>1</v>
      </c>
      <c r="B66">
        <v>1</v>
      </c>
      <c r="C66">
        <v>1</v>
      </c>
      <c r="D66">
        <v>116</v>
      </c>
      <c r="E66">
        <v>3882</v>
      </c>
      <c r="F66">
        <v>342</v>
      </c>
      <c r="G66">
        <v>173</v>
      </c>
      <c r="H66">
        <v>6</v>
      </c>
      <c r="I66" s="58" t="s">
        <v>6732</v>
      </c>
      <c r="J66">
        <v>17306</v>
      </c>
      <c r="K66" s="4">
        <v>2.5999999999999999E-2</v>
      </c>
      <c r="L66" s="4">
        <v>11.680999999999999</v>
      </c>
      <c r="M66" s="4">
        <v>49.728000000000002</v>
      </c>
      <c r="N66" s="4">
        <v>61.383000000000003</v>
      </c>
      <c r="O66" s="5">
        <v>42305.745292812499</v>
      </c>
      <c r="P66" s="5">
        <v>42305.745292812499</v>
      </c>
    </row>
    <row r="67" spans="1:16">
      <c r="A67">
        <v>1</v>
      </c>
      <c r="B67">
        <v>1</v>
      </c>
      <c r="C67">
        <v>1</v>
      </c>
      <c r="D67">
        <v>116</v>
      </c>
      <c r="E67">
        <v>3882</v>
      </c>
      <c r="F67">
        <v>343</v>
      </c>
      <c r="G67">
        <v>173</v>
      </c>
      <c r="H67">
        <v>7</v>
      </c>
      <c r="I67" s="58" t="s">
        <v>6733</v>
      </c>
      <c r="J67">
        <v>17307</v>
      </c>
      <c r="K67" s="4">
        <v>0</v>
      </c>
      <c r="L67" s="4">
        <v>9.7810000000000006</v>
      </c>
      <c r="M67" s="4">
        <v>39.947000000000003</v>
      </c>
      <c r="N67" s="4">
        <v>49.728000000000002</v>
      </c>
      <c r="O67" s="5">
        <v>42305.745292812499</v>
      </c>
      <c r="P67" s="5">
        <v>42305.745292812499</v>
      </c>
    </row>
    <row r="68" spans="1:16">
      <c r="A68">
        <v>1</v>
      </c>
      <c r="B68">
        <v>1</v>
      </c>
      <c r="C68">
        <v>1</v>
      </c>
      <c r="D68">
        <v>116</v>
      </c>
      <c r="E68">
        <v>3882</v>
      </c>
      <c r="F68">
        <v>344</v>
      </c>
      <c r="G68">
        <v>174</v>
      </c>
      <c r="H68">
        <v>1</v>
      </c>
      <c r="I68" s="58" t="s">
        <v>6734</v>
      </c>
      <c r="J68">
        <v>17401</v>
      </c>
      <c r="K68" s="4">
        <v>0</v>
      </c>
      <c r="L68" s="4">
        <v>16.602</v>
      </c>
      <c r="M68" s="4">
        <v>21.591999999999999</v>
      </c>
      <c r="N68" s="4">
        <v>38.194000000000003</v>
      </c>
      <c r="O68" s="5">
        <v>42305.745292812499</v>
      </c>
      <c r="P68" s="5">
        <v>43258.050196053242</v>
      </c>
    </row>
    <row r="69" spans="1:16">
      <c r="A69">
        <v>1</v>
      </c>
      <c r="B69">
        <v>1</v>
      </c>
      <c r="C69">
        <v>1</v>
      </c>
      <c r="D69">
        <v>116</v>
      </c>
      <c r="E69">
        <v>3882</v>
      </c>
      <c r="F69">
        <v>345</v>
      </c>
      <c r="G69">
        <v>203</v>
      </c>
      <c r="H69">
        <v>1</v>
      </c>
      <c r="I69" s="58" t="s">
        <v>1222</v>
      </c>
      <c r="J69">
        <v>20301</v>
      </c>
      <c r="K69" s="4">
        <v>17.527999999999999</v>
      </c>
      <c r="L69" s="4">
        <v>18.088999999999999</v>
      </c>
      <c r="M69" s="4">
        <v>39.386000000000003</v>
      </c>
      <c r="N69" s="4">
        <v>39.947000000000003</v>
      </c>
      <c r="O69" s="5">
        <v>42305.745292812499</v>
      </c>
      <c r="P69" s="5">
        <v>42305.745292812499</v>
      </c>
    </row>
    <row r="70" spans="1:16">
      <c r="A70">
        <v>1</v>
      </c>
      <c r="B70">
        <v>1</v>
      </c>
      <c r="C70">
        <v>1</v>
      </c>
      <c r="D70">
        <v>116</v>
      </c>
      <c r="E70">
        <v>3897</v>
      </c>
      <c r="F70">
        <v>346</v>
      </c>
      <c r="G70">
        <v>82</v>
      </c>
      <c r="H70">
        <v>2</v>
      </c>
      <c r="I70" s="58">
        <v>29983</v>
      </c>
      <c r="J70">
        <v>8202</v>
      </c>
      <c r="K70" s="4">
        <v>1</v>
      </c>
      <c r="L70" s="4">
        <v>10.298999999999999</v>
      </c>
      <c r="M70" s="4">
        <v>2.38</v>
      </c>
      <c r="N70" s="4">
        <v>11.679</v>
      </c>
      <c r="O70" s="5">
        <v>42305.745292812499</v>
      </c>
      <c r="P70" s="5">
        <v>43258.050196053242</v>
      </c>
    </row>
    <row r="71" spans="1:16">
      <c r="A71">
        <v>1</v>
      </c>
      <c r="B71">
        <v>1</v>
      </c>
      <c r="C71">
        <v>1</v>
      </c>
      <c r="D71">
        <v>116</v>
      </c>
      <c r="E71">
        <v>3911</v>
      </c>
      <c r="F71">
        <v>347</v>
      </c>
      <c r="G71">
        <v>9</v>
      </c>
      <c r="H71">
        <v>6</v>
      </c>
      <c r="I71" s="58">
        <v>39965</v>
      </c>
      <c r="J71">
        <v>906</v>
      </c>
      <c r="K71" s="4">
        <v>0</v>
      </c>
      <c r="L71" s="4">
        <v>12.481</v>
      </c>
      <c r="M71" s="4">
        <v>22.486999999999998</v>
      </c>
      <c r="N71" s="4">
        <v>34.968000000000004</v>
      </c>
      <c r="O71" s="5">
        <v>42305.745292812499</v>
      </c>
      <c r="P71" s="5">
        <v>43258.050196053242</v>
      </c>
    </row>
    <row r="72" spans="1:16">
      <c r="A72">
        <v>1</v>
      </c>
      <c r="B72">
        <v>1</v>
      </c>
      <c r="C72">
        <v>1</v>
      </c>
      <c r="D72">
        <v>116</v>
      </c>
      <c r="E72">
        <v>4029</v>
      </c>
      <c r="F72">
        <v>348</v>
      </c>
      <c r="G72">
        <v>136</v>
      </c>
      <c r="H72">
        <v>1</v>
      </c>
      <c r="I72" s="58" t="s">
        <v>1232</v>
      </c>
      <c r="J72">
        <v>13601</v>
      </c>
      <c r="K72" s="4">
        <v>5.5839999999999996</v>
      </c>
      <c r="L72" s="4">
        <v>18.239000000000001</v>
      </c>
      <c r="M72" s="4">
        <v>0</v>
      </c>
      <c r="N72" s="4">
        <v>12.654999999999999</v>
      </c>
      <c r="O72" s="5">
        <v>42305.745292812499</v>
      </c>
      <c r="P72" s="5">
        <v>43258.050196053242</v>
      </c>
    </row>
    <row r="73" spans="1:16">
      <c r="A73">
        <v>1</v>
      </c>
      <c r="B73">
        <v>1</v>
      </c>
      <c r="C73">
        <v>1</v>
      </c>
      <c r="D73">
        <v>116</v>
      </c>
      <c r="E73">
        <v>4029</v>
      </c>
      <c r="F73">
        <v>349</v>
      </c>
      <c r="G73">
        <v>136</v>
      </c>
      <c r="H73">
        <v>2</v>
      </c>
      <c r="I73" s="58" t="s">
        <v>1231</v>
      </c>
      <c r="J73">
        <v>13602</v>
      </c>
      <c r="K73" s="4">
        <v>18.239000000000001</v>
      </c>
      <c r="L73" s="4">
        <v>20.484999999999999</v>
      </c>
      <c r="M73" s="4">
        <v>12.654999999999999</v>
      </c>
      <c r="N73" s="4">
        <v>14.901</v>
      </c>
      <c r="O73" s="5">
        <v>42305.745292812499</v>
      </c>
      <c r="P73" s="5">
        <v>43258.050196053242</v>
      </c>
    </row>
    <row r="74" spans="1:16">
      <c r="A74">
        <v>1</v>
      </c>
      <c r="B74">
        <v>1</v>
      </c>
      <c r="C74">
        <v>1</v>
      </c>
      <c r="D74">
        <v>116</v>
      </c>
      <c r="E74">
        <v>4049</v>
      </c>
      <c r="F74">
        <v>350</v>
      </c>
      <c r="G74">
        <v>641</v>
      </c>
      <c r="H74">
        <v>1</v>
      </c>
      <c r="I74" s="58" t="s">
        <v>6735</v>
      </c>
      <c r="J74">
        <v>64101</v>
      </c>
      <c r="K74" s="4">
        <v>0</v>
      </c>
      <c r="L74" s="4">
        <v>9.3810000000000002</v>
      </c>
      <c r="M74" s="4">
        <v>20.077000000000002</v>
      </c>
      <c r="N74" s="4">
        <v>29.457999999999998</v>
      </c>
      <c r="O74" s="5">
        <v>42305.745292812499</v>
      </c>
      <c r="P74" s="5">
        <v>43258.050196053242</v>
      </c>
    </row>
    <row r="75" spans="1:16">
      <c r="A75">
        <v>1</v>
      </c>
      <c r="B75">
        <v>1</v>
      </c>
      <c r="C75">
        <v>1</v>
      </c>
      <c r="D75">
        <v>116</v>
      </c>
      <c r="E75">
        <v>4049</v>
      </c>
      <c r="F75">
        <v>351</v>
      </c>
      <c r="G75">
        <v>1017</v>
      </c>
      <c r="H75">
        <v>3</v>
      </c>
      <c r="I75" s="58" t="s">
        <v>1226</v>
      </c>
      <c r="J75">
        <v>101703</v>
      </c>
      <c r="K75" s="4">
        <v>6.7359999999999998</v>
      </c>
      <c r="L75" s="4">
        <v>13.278</v>
      </c>
      <c r="M75" s="4">
        <v>12.917</v>
      </c>
      <c r="N75" s="4">
        <v>19.459</v>
      </c>
      <c r="O75" s="5">
        <v>42305.745292812499</v>
      </c>
      <c r="P75" s="5">
        <v>43258.050196053242</v>
      </c>
    </row>
    <row r="76" spans="1:16">
      <c r="A76">
        <v>1</v>
      </c>
      <c r="B76">
        <v>1</v>
      </c>
      <c r="C76">
        <v>1</v>
      </c>
      <c r="D76">
        <v>116</v>
      </c>
      <c r="E76">
        <v>4049</v>
      </c>
      <c r="F76">
        <v>352</v>
      </c>
      <c r="G76">
        <v>1290</v>
      </c>
      <c r="H76">
        <v>5</v>
      </c>
      <c r="I76" s="58" t="s">
        <v>6736</v>
      </c>
      <c r="J76">
        <v>129005</v>
      </c>
      <c r="K76" s="4">
        <v>0</v>
      </c>
      <c r="L76" s="4">
        <v>4.0090000000000003</v>
      </c>
      <c r="M76" s="4">
        <v>8.9079999999999995</v>
      </c>
      <c r="N76" s="4">
        <v>12.917</v>
      </c>
      <c r="O76" s="5">
        <v>42305.745292812499</v>
      </c>
      <c r="P76" s="5">
        <v>43258.050196053242</v>
      </c>
    </row>
    <row r="77" spans="1:16">
      <c r="A77">
        <v>1</v>
      </c>
      <c r="B77">
        <v>1</v>
      </c>
      <c r="C77">
        <v>1</v>
      </c>
      <c r="D77">
        <v>116</v>
      </c>
      <c r="E77">
        <v>4167</v>
      </c>
      <c r="F77">
        <v>353</v>
      </c>
      <c r="G77">
        <v>83</v>
      </c>
      <c r="H77">
        <v>11</v>
      </c>
      <c r="I77" s="58">
        <v>30621</v>
      </c>
      <c r="J77">
        <v>8311</v>
      </c>
      <c r="K77" s="4">
        <v>11.688000000000001</v>
      </c>
      <c r="L77" s="4">
        <v>13.438000000000001</v>
      </c>
      <c r="M77" s="4">
        <v>0</v>
      </c>
      <c r="N77" s="4">
        <v>1.75</v>
      </c>
      <c r="O77" s="5">
        <v>42305.745292812499</v>
      </c>
      <c r="P77" s="5">
        <v>42305.745292812499</v>
      </c>
    </row>
    <row r="78" spans="1:16">
      <c r="A78">
        <v>1</v>
      </c>
      <c r="B78">
        <v>1</v>
      </c>
      <c r="C78">
        <v>1</v>
      </c>
      <c r="D78">
        <v>116</v>
      </c>
      <c r="E78">
        <v>4368</v>
      </c>
      <c r="F78">
        <v>354</v>
      </c>
      <c r="G78">
        <v>135</v>
      </c>
      <c r="H78">
        <v>7</v>
      </c>
      <c r="I78" s="58" t="s">
        <v>1233</v>
      </c>
      <c r="J78">
        <v>13507</v>
      </c>
      <c r="K78" s="4">
        <v>13</v>
      </c>
      <c r="L78" s="4">
        <v>13.693</v>
      </c>
      <c r="M78" s="4">
        <v>0</v>
      </c>
      <c r="N78" s="4">
        <v>0.69299999999999995</v>
      </c>
      <c r="O78" s="5">
        <v>42305.745292812499</v>
      </c>
      <c r="P78" s="5">
        <v>42305.745292812499</v>
      </c>
    </row>
    <row r="79" spans="1:16">
      <c r="A79">
        <v>1</v>
      </c>
      <c r="B79">
        <v>1</v>
      </c>
      <c r="C79">
        <v>1</v>
      </c>
      <c r="D79">
        <v>116</v>
      </c>
      <c r="E79">
        <v>4369</v>
      </c>
      <c r="F79">
        <v>355</v>
      </c>
      <c r="G79">
        <v>135</v>
      </c>
      <c r="H79">
        <v>7</v>
      </c>
      <c r="I79" s="58" t="s">
        <v>1233</v>
      </c>
      <c r="J79">
        <v>13507</v>
      </c>
      <c r="K79" s="4">
        <v>15</v>
      </c>
      <c r="L79" s="4">
        <v>15.138</v>
      </c>
      <c r="M79" s="4">
        <v>0</v>
      </c>
      <c r="N79" s="4">
        <v>0.13800000000000001</v>
      </c>
      <c r="O79" s="5">
        <v>42305.745292812499</v>
      </c>
      <c r="P79" s="5">
        <v>42305.745292812499</v>
      </c>
    </row>
    <row r="80" spans="1:16">
      <c r="A80">
        <v>1</v>
      </c>
      <c r="B80">
        <v>1</v>
      </c>
      <c r="C80">
        <v>1</v>
      </c>
      <c r="D80">
        <v>116</v>
      </c>
      <c r="E80">
        <v>4418</v>
      </c>
      <c r="F80">
        <v>356</v>
      </c>
      <c r="G80">
        <v>173</v>
      </c>
      <c r="H80">
        <v>9</v>
      </c>
      <c r="I80" s="58" t="s">
        <v>6737</v>
      </c>
      <c r="J80">
        <v>17309</v>
      </c>
      <c r="K80" s="4">
        <v>0</v>
      </c>
      <c r="L80" s="4">
        <v>1.42</v>
      </c>
      <c r="M80" s="4">
        <v>0</v>
      </c>
      <c r="N80" s="4">
        <v>1.42</v>
      </c>
      <c r="O80" t="s">
        <v>1223</v>
      </c>
      <c r="P80" t="s">
        <v>1223</v>
      </c>
    </row>
    <row r="81" spans="1:16">
      <c r="A81">
        <v>1</v>
      </c>
      <c r="B81">
        <v>1</v>
      </c>
      <c r="C81">
        <v>1</v>
      </c>
      <c r="D81">
        <v>116</v>
      </c>
      <c r="E81">
        <v>4429</v>
      </c>
      <c r="F81">
        <v>357</v>
      </c>
      <c r="G81">
        <v>9</v>
      </c>
      <c r="H81">
        <v>7</v>
      </c>
      <c r="I81" s="58">
        <v>39995</v>
      </c>
      <c r="J81">
        <v>907</v>
      </c>
      <c r="K81" s="4">
        <v>4.8000000000000001E-2</v>
      </c>
      <c r="L81" s="4">
        <v>1.4870000000000001</v>
      </c>
      <c r="M81" s="4">
        <v>1.8440000000000001</v>
      </c>
      <c r="N81" s="4">
        <v>3.2829999999999999</v>
      </c>
      <c r="O81" s="5">
        <v>42305.745292812499</v>
      </c>
      <c r="P81" s="5">
        <v>43258.050196053242</v>
      </c>
    </row>
    <row r="82" spans="1:16">
      <c r="A82">
        <v>1</v>
      </c>
      <c r="B82">
        <v>1</v>
      </c>
      <c r="C82">
        <v>1</v>
      </c>
      <c r="D82">
        <v>116</v>
      </c>
      <c r="E82">
        <v>4429</v>
      </c>
      <c r="F82">
        <v>358</v>
      </c>
      <c r="G82">
        <v>9</v>
      </c>
      <c r="H82">
        <v>14</v>
      </c>
      <c r="I82" s="58" t="s">
        <v>6738</v>
      </c>
      <c r="J82">
        <v>914</v>
      </c>
      <c r="K82" s="4">
        <v>1.4870000000000001</v>
      </c>
      <c r="L82" s="4">
        <v>2.0920000000000001</v>
      </c>
      <c r="M82" s="4">
        <v>3.2829999999999999</v>
      </c>
      <c r="N82" s="4">
        <v>3.8879999999999999</v>
      </c>
      <c r="O82" s="5">
        <v>42305.745292812499</v>
      </c>
      <c r="P82" s="5">
        <v>43258.050196053242</v>
      </c>
    </row>
    <row r="83" spans="1:16">
      <c r="A83">
        <v>1</v>
      </c>
      <c r="B83">
        <v>1</v>
      </c>
      <c r="C83">
        <v>1</v>
      </c>
      <c r="D83">
        <v>116</v>
      </c>
      <c r="E83">
        <v>4429</v>
      </c>
      <c r="F83">
        <v>359</v>
      </c>
      <c r="G83">
        <v>135</v>
      </c>
      <c r="H83">
        <v>7</v>
      </c>
      <c r="I83" s="58" t="s">
        <v>1233</v>
      </c>
      <c r="J83">
        <v>13507</v>
      </c>
      <c r="K83" s="4">
        <v>9.51</v>
      </c>
      <c r="L83" s="4">
        <v>11.353999999999999</v>
      </c>
      <c r="M83" s="4">
        <v>0</v>
      </c>
      <c r="N83" s="4">
        <v>1.8440000000000001</v>
      </c>
      <c r="O83" s="5">
        <v>42305.745292812499</v>
      </c>
      <c r="P83" s="5">
        <v>42305.745292812499</v>
      </c>
    </row>
    <row r="84" spans="1:16">
      <c r="A84">
        <v>1</v>
      </c>
      <c r="B84">
        <v>1</v>
      </c>
      <c r="C84">
        <v>1</v>
      </c>
      <c r="D84">
        <v>116</v>
      </c>
      <c r="E84">
        <v>450</v>
      </c>
      <c r="F84">
        <v>278</v>
      </c>
      <c r="G84">
        <v>764</v>
      </c>
      <c r="H84">
        <v>2</v>
      </c>
      <c r="I84" s="58" t="s">
        <v>6739</v>
      </c>
      <c r="J84">
        <v>76402</v>
      </c>
      <c r="K84" s="4">
        <v>1</v>
      </c>
      <c r="L84" s="4">
        <v>8.3759999999999994</v>
      </c>
      <c r="M84" s="4">
        <v>4.391</v>
      </c>
      <c r="N84" s="4">
        <v>11.766999999999999</v>
      </c>
      <c r="O84" s="5">
        <v>42305.745292812499</v>
      </c>
      <c r="P84" s="5">
        <v>42305.745292812499</v>
      </c>
    </row>
    <row r="85" spans="1:16">
      <c r="A85">
        <v>1</v>
      </c>
      <c r="B85">
        <v>1</v>
      </c>
      <c r="C85">
        <v>1</v>
      </c>
      <c r="D85">
        <v>116</v>
      </c>
      <c r="E85">
        <v>4524</v>
      </c>
      <c r="F85">
        <v>360</v>
      </c>
      <c r="G85">
        <v>9</v>
      </c>
      <c r="H85">
        <v>15</v>
      </c>
      <c r="I85" s="58" t="s">
        <v>6740</v>
      </c>
      <c r="J85">
        <v>915</v>
      </c>
      <c r="K85" s="4">
        <v>3.8290000000000002</v>
      </c>
      <c r="L85" s="4">
        <v>7.5570000000000004</v>
      </c>
      <c r="M85" s="4">
        <v>57.856999999999999</v>
      </c>
      <c r="N85" s="4">
        <v>61.585000000000001</v>
      </c>
      <c r="O85" s="5">
        <v>42305.745292812499</v>
      </c>
      <c r="P85" s="5">
        <v>43258.050196053242</v>
      </c>
    </row>
    <row r="86" spans="1:16">
      <c r="A86">
        <v>1</v>
      </c>
      <c r="B86">
        <v>1</v>
      </c>
      <c r="C86">
        <v>1</v>
      </c>
      <c r="D86">
        <v>116</v>
      </c>
      <c r="E86">
        <v>4524</v>
      </c>
      <c r="F86">
        <v>361</v>
      </c>
      <c r="G86">
        <v>202</v>
      </c>
      <c r="H86">
        <v>4</v>
      </c>
      <c r="I86" s="58" t="s">
        <v>6741</v>
      </c>
      <c r="J86">
        <v>20204</v>
      </c>
      <c r="K86" s="4">
        <v>0</v>
      </c>
      <c r="L86" s="4">
        <v>5.1390000000000002</v>
      </c>
      <c r="M86" s="4">
        <v>40.17</v>
      </c>
      <c r="N86" s="4">
        <v>45.308999999999997</v>
      </c>
      <c r="O86" s="5">
        <v>42305.745292812499</v>
      </c>
      <c r="P86" s="5">
        <v>43258.050196053242</v>
      </c>
    </row>
    <row r="87" spans="1:16">
      <c r="A87">
        <v>1</v>
      </c>
      <c r="B87">
        <v>1</v>
      </c>
      <c r="C87">
        <v>1</v>
      </c>
      <c r="D87">
        <v>116</v>
      </c>
      <c r="E87">
        <v>4524</v>
      </c>
      <c r="F87">
        <v>362</v>
      </c>
      <c r="G87">
        <v>202</v>
      </c>
      <c r="H87">
        <v>5</v>
      </c>
      <c r="I87" s="58" t="s">
        <v>1221</v>
      </c>
      <c r="J87">
        <v>20205</v>
      </c>
      <c r="K87" s="4">
        <v>0</v>
      </c>
      <c r="L87" s="4">
        <v>8.8490000000000002</v>
      </c>
      <c r="M87" s="4">
        <v>45.308999999999997</v>
      </c>
      <c r="N87" s="4">
        <v>54.158000000000001</v>
      </c>
      <c r="O87" s="5">
        <v>42305.745292812499</v>
      </c>
      <c r="P87" s="5">
        <v>43258.050196053242</v>
      </c>
    </row>
    <row r="88" spans="1:16">
      <c r="A88">
        <v>1</v>
      </c>
      <c r="B88">
        <v>1</v>
      </c>
      <c r="C88">
        <v>1</v>
      </c>
      <c r="D88">
        <v>116</v>
      </c>
      <c r="E88">
        <v>4524</v>
      </c>
      <c r="F88">
        <v>363</v>
      </c>
      <c r="G88">
        <v>202</v>
      </c>
      <c r="H88">
        <v>10</v>
      </c>
      <c r="I88" s="58" t="s">
        <v>6742</v>
      </c>
      <c r="J88">
        <v>20210</v>
      </c>
      <c r="K88" s="4">
        <v>9.0999999999999998E-2</v>
      </c>
      <c r="L88" s="4">
        <v>3.79</v>
      </c>
      <c r="M88" s="4">
        <v>54.158000000000001</v>
      </c>
      <c r="N88" s="4">
        <v>57.856999999999999</v>
      </c>
      <c r="O88" s="5">
        <v>42305.745292812499</v>
      </c>
      <c r="P88" s="5">
        <v>43258.050196053242</v>
      </c>
    </row>
    <row r="89" spans="1:16">
      <c r="A89">
        <v>1</v>
      </c>
      <c r="B89">
        <v>1</v>
      </c>
      <c r="C89">
        <v>1</v>
      </c>
      <c r="D89">
        <v>116</v>
      </c>
      <c r="E89">
        <v>4524</v>
      </c>
      <c r="F89">
        <v>364</v>
      </c>
      <c r="G89">
        <v>203</v>
      </c>
      <c r="H89">
        <v>1</v>
      </c>
      <c r="I89" s="58" t="s">
        <v>1222</v>
      </c>
      <c r="J89">
        <v>20301</v>
      </c>
      <c r="K89" s="4">
        <v>20.477</v>
      </c>
      <c r="L89" s="4">
        <v>22.105</v>
      </c>
      <c r="M89" s="4">
        <v>61.585000000000001</v>
      </c>
      <c r="N89" s="4">
        <v>63.213000000000001</v>
      </c>
      <c r="O89" s="5">
        <v>42305.745292812499</v>
      </c>
      <c r="P89" s="5">
        <v>42305.745292812499</v>
      </c>
    </row>
    <row r="90" spans="1:16">
      <c r="A90">
        <v>1</v>
      </c>
      <c r="B90">
        <v>1</v>
      </c>
      <c r="C90">
        <v>1</v>
      </c>
      <c r="D90">
        <v>116</v>
      </c>
      <c r="E90">
        <v>4524</v>
      </c>
      <c r="F90">
        <v>365</v>
      </c>
      <c r="G90">
        <v>203</v>
      </c>
      <c r="H90">
        <v>2</v>
      </c>
      <c r="I90" s="58" t="s">
        <v>6743</v>
      </c>
      <c r="J90">
        <v>20302</v>
      </c>
      <c r="K90" s="4">
        <v>22.09</v>
      </c>
      <c r="L90" s="4">
        <v>34.091000000000001</v>
      </c>
      <c r="M90" s="4">
        <v>63.213000000000001</v>
      </c>
      <c r="N90" s="4">
        <v>75.213999999999999</v>
      </c>
      <c r="O90" s="5">
        <v>42305.745292812499</v>
      </c>
      <c r="P90" s="5">
        <v>43258.050196053242</v>
      </c>
    </row>
    <row r="91" spans="1:16">
      <c r="A91">
        <v>1</v>
      </c>
      <c r="B91">
        <v>1</v>
      </c>
      <c r="C91">
        <v>1</v>
      </c>
      <c r="D91">
        <v>116</v>
      </c>
      <c r="E91">
        <v>4553</v>
      </c>
      <c r="F91">
        <v>366</v>
      </c>
      <c r="G91">
        <v>135</v>
      </c>
      <c r="H91">
        <v>6</v>
      </c>
      <c r="I91" s="58" t="s">
        <v>1225</v>
      </c>
      <c r="J91">
        <v>13506</v>
      </c>
      <c r="K91" s="4">
        <v>0</v>
      </c>
      <c r="L91" s="4">
        <v>5.1909999999999998</v>
      </c>
      <c r="M91" s="4">
        <v>418.79700000000003</v>
      </c>
      <c r="N91" s="4">
        <v>423.988</v>
      </c>
      <c r="O91" s="5">
        <v>42305.745292812499</v>
      </c>
      <c r="P91" s="5">
        <v>43258.050196053242</v>
      </c>
    </row>
    <row r="92" spans="1:16">
      <c r="A92">
        <v>1</v>
      </c>
      <c r="B92">
        <v>1</v>
      </c>
      <c r="C92">
        <v>1</v>
      </c>
      <c r="D92">
        <v>116</v>
      </c>
      <c r="E92">
        <v>4553</v>
      </c>
      <c r="F92">
        <v>367</v>
      </c>
      <c r="G92">
        <v>135</v>
      </c>
      <c r="H92">
        <v>7</v>
      </c>
      <c r="I92" s="58" t="s">
        <v>1233</v>
      </c>
      <c r="J92">
        <v>13507</v>
      </c>
      <c r="K92" s="4">
        <v>5.2240000000000002</v>
      </c>
      <c r="L92" s="4">
        <v>9.4589999999999996</v>
      </c>
      <c r="M92" s="4">
        <v>423.988</v>
      </c>
      <c r="N92" s="4">
        <v>428.22300000000001</v>
      </c>
      <c r="O92" s="5">
        <v>42305.745292812499</v>
      </c>
      <c r="P92" s="5">
        <v>43258.050196053242</v>
      </c>
    </row>
    <row r="93" spans="1:16">
      <c r="A93">
        <v>1</v>
      </c>
      <c r="B93">
        <v>1</v>
      </c>
      <c r="C93">
        <v>1</v>
      </c>
      <c r="D93">
        <v>116</v>
      </c>
      <c r="E93">
        <v>4553</v>
      </c>
      <c r="F93">
        <v>368</v>
      </c>
      <c r="G93">
        <v>135</v>
      </c>
      <c r="H93">
        <v>14</v>
      </c>
      <c r="I93" s="58" t="s">
        <v>6744</v>
      </c>
      <c r="J93">
        <v>13514</v>
      </c>
      <c r="K93" s="4">
        <v>0</v>
      </c>
      <c r="L93" s="4">
        <v>2.206</v>
      </c>
      <c r="M93" s="4">
        <v>420.79</v>
      </c>
      <c r="N93" s="4">
        <v>422.99599999999998</v>
      </c>
      <c r="O93" s="5">
        <v>42305.745292812499</v>
      </c>
      <c r="P93" s="5">
        <v>43258.050196053242</v>
      </c>
    </row>
    <row r="94" spans="1:16">
      <c r="A94">
        <v>1</v>
      </c>
      <c r="B94">
        <v>1</v>
      </c>
      <c r="C94">
        <v>1</v>
      </c>
      <c r="D94">
        <v>116</v>
      </c>
      <c r="E94">
        <v>50</v>
      </c>
      <c r="F94">
        <v>263</v>
      </c>
      <c r="G94">
        <v>83</v>
      </c>
      <c r="H94">
        <v>1</v>
      </c>
      <c r="I94" s="58">
        <v>30317</v>
      </c>
      <c r="J94">
        <v>8301</v>
      </c>
      <c r="K94" s="4">
        <v>10.494</v>
      </c>
      <c r="L94" s="4">
        <v>12.256</v>
      </c>
      <c r="M94" s="4">
        <v>0.79</v>
      </c>
      <c r="N94" s="4">
        <v>2.552</v>
      </c>
      <c r="O94" s="5">
        <v>42305.745292812499</v>
      </c>
      <c r="P94" s="5">
        <v>42305.745292812499</v>
      </c>
    </row>
    <row r="95" spans="1:16">
      <c r="A95">
        <v>1</v>
      </c>
      <c r="B95">
        <v>1</v>
      </c>
      <c r="C95">
        <v>1</v>
      </c>
      <c r="D95">
        <v>116</v>
      </c>
      <c r="E95">
        <v>50</v>
      </c>
      <c r="F95">
        <v>264</v>
      </c>
      <c r="G95">
        <v>2139</v>
      </c>
      <c r="H95">
        <v>4</v>
      </c>
      <c r="I95" s="58">
        <v>87385</v>
      </c>
      <c r="J95">
        <v>213904</v>
      </c>
      <c r="K95" s="4">
        <v>13.315</v>
      </c>
      <c r="L95" s="4">
        <v>14.105</v>
      </c>
      <c r="M95" s="4">
        <v>0</v>
      </c>
      <c r="N95" s="4">
        <v>0.79</v>
      </c>
      <c r="O95" s="5">
        <v>42305.745292812499</v>
      </c>
      <c r="P95" s="5">
        <v>42305.745292812499</v>
      </c>
    </row>
    <row r="96" spans="1:16">
      <c r="A96">
        <v>1</v>
      </c>
      <c r="B96">
        <v>1</v>
      </c>
      <c r="C96">
        <v>1</v>
      </c>
      <c r="D96">
        <v>116</v>
      </c>
      <c r="E96">
        <v>597</v>
      </c>
      <c r="F96">
        <v>279</v>
      </c>
      <c r="G96">
        <v>1089</v>
      </c>
      <c r="H96">
        <v>3</v>
      </c>
      <c r="I96" s="58" t="s">
        <v>6745</v>
      </c>
      <c r="J96">
        <v>108903</v>
      </c>
      <c r="K96" s="4">
        <v>0</v>
      </c>
      <c r="L96" s="4">
        <v>1.7629999999999999</v>
      </c>
      <c r="M96" s="4">
        <v>0</v>
      </c>
      <c r="N96" s="4">
        <v>1.7629999999999999</v>
      </c>
      <c r="O96" s="5">
        <v>42305.745292812499</v>
      </c>
      <c r="P96" s="5">
        <v>43258.050196053242</v>
      </c>
    </row>
    <row r="97" spans="1:16">
      <c r="A97">
        <v>1</v>
      </c>
      <c r="B97">
        <v>1</v>
      </c>
      <c r="C97">
        <v>1</v>
      </c>
      <c r="D97">
        <v>116</v>
      </c>
      <c r="E97">
        <v>658</v>
      </c>
      <c r="F97">
        <v>280</v>
      </c>
      <c r="G97">
        <v>9</v>
      </c>
      <c r="H97">
        <v>7</v>
      </c>
      <c r="I97" s="58">
        <v>39995</v>
      </c>
      <c r="J97">
        <v>907</v>
      </c>
      <c r="K97" s="4">
        <v>1.7130000000000001</v>
      </c>
      <c r="L97" s="4">
        <v>3.76</v>
      </c>
      <c r="M97" s="4">
        <v>0</v>
      </c>
      <c r="N97" s="4">
        <v>2.0470000000000002</v>
      </c>
      <c r="O97" s="5">
        <v>42305.745292812499</v>
      </c>
      <c r="P97" s="5">
        <v>42305.745292812499</v>
      </c>
    </row>
    <row r="98" spans="1:16">
      <c r="A98">
        <v>1</v>
      </c>
      <c r="B98">
        <v>1</v>
      </c>
      <c r="C98">
        <v>1</v>
      </c>
      <c r="D98">
        <v>116</v>
      </c>
      <c r="E98">
        <v>658</v>
      </c>
      <c r="F98">
        <v>281</v>
      </c>
      <c r="G98">
        <v>9</v>
      </c>
      <c r="H98">
        <v>8</v>
      </c>
      <c r="I98" s="58">
        <v>40026</v>
      </c>
      <c r="J98">
        <v>908</v>
      </c>
      <c r="K98" s="4">
        <v>11.587999999999999</v>
      </c>
      <c r="L98" s="4">
        <v>17.555</v>
      </c>
      <c r="M98" s="4">
        <v>7.2960000000000003</v>
      </c>
      <c r="N98" s="4">
        <v>13.263</v>
      </c>
      <c r="O98" s="5">
        <v>42305.745292812499</v>
      </c>
      <c r="P98" s="5">
        <v>43258.050196053242</v>
      </c>
    </row>
    <row r="99" spans="1:16">
      <c r="A99">
        <v>1</v>
      </c>
      <c r="B99">
        <v>1</v>
      </c>
      <c r="C99">
        <v>1</v>
      </c>
      <c r="D99">
        <v>116</v>
      </c>
      <c r="E99">
        <v>658</v>
      </c>
      <c r="F99">
        <v>282</v>
      </c>
      <c r="G99">
        <v>9</v>
      </c>
      <c r="H99">
        <v>22</v>
      </c>
      <c r="I99" s="58" t="s">
        <v>6746</v>
      </c>
      <c r="J99">
        <v>922</v>
      </c>
      <c r="K99" s="4">
        <v>0.28100000000000003</v>
      </c>
      <c r="L99" s="4">
        <v>1.7330000000000001</v>
      </c>
      <c r="M99" s="4">
        <v>3.8980000000000001</v>
      </c>
      <c r="N99" s="4">
        <v>5.35</v>
      </c>
      <c r="O99" s="5">
        <v>42305.745292812499</v>
      </c>
      <c r="P99" s="5">
        <v>42305.745292812499</v>
      </c>
    </row>
    <row r="100" spans="1:16">
      <c r="A100">
        <v>1</v>
      </c>
      <c r="B100">
        <v>1</v>
      </c>
      <c r="C100">
        <v>1</v>
      </c>
      <c r="D100">
        <v>116</v>
      </c>
      <c r="E100">
        <v>669</v>
      </c>
      <c r="F100">
        <v>283</v>
      </c>
      <c r="G100">
        <v>579</v>
      </c>
      <c r="H100">
        <v>2</v>
      </c>
      <c r="I100" s="58" t="s">
        <v>6747</v>
      </c>
      <c r="J100">
        <v>57902</v>
      </c>
      <c r="K100" s="4">
        <v>0</v>
      </c>
      <c r="L100" s="4">
        <v>13.04</v>
      </c>
      <c r="M100" s="4">
        <v>0</v>
      </c>
      <c r="N100" s="4">
        <v>13.04</v>
      </c>
      <c r="O100" t="s">
        <v>1223</v>
      </c>
      <c r="P100" t="s">
        <v>1223</v>
      </c>
    </row>
    <row r="101" spans="1:16">
      <c r="A101">
        <v>1</v>
      </c>
      <c r="B101">
        <v>1</v>
      </c>
      <c r="C101">
        <v>1</v>
      </c>
      <c r="D101">
        <v>116</v>
      </c>
      <c r="E101">
        <v>670</v>
      </c>
      <c r="F101">
        <v>284</v>
      </c>
      <c r="G101">
        <v>768</v>
      </c>
      <c r="H101">
        <v>1</v>
      </c>
      <c r="I101" s="58" t="s">
        <v>1230</v>
      </c>
      <c r="J101">
        <v>76801</v>
      </c>
      <c r="K101" s="4">
        <v>7.2610000000000001</v>
      </c>
      <c r="L101" s="4">
        <v>7.8920000000000003</v>
      </c>
      <c r="M101" s="4">
        <v>0</v>
      </c>
      <c r="N101" s="4">
        <v>0.63100000000000001</v>
      </c>
      <c r="O101" s="5">
        <v>42305.745292812499</v>
      </c>
      <c r="P101" s="5">
        <v>42305.745292812499</v>
      </c>
    </row>
    <row r="102" spans="1:16">
      <c r="A102">
        <v>1</v>
      </c>
      <c r="B102">
        <v>1</v>
      </c>
      <c r="C102">
        <v>1</v>
      </c>
      <c r="D102">
        <v>116</v>
      </c>
      <c r="E102">
        <v>670</v>
      </c>
      <c r="F102">
        <v>285</v>
      </c>
      <c r="G102">
        <v>768</v>
      </c>
      <c r="H102">
        <v>2</v>
      </c>
      <c r="I102" s="58" t="s">
        <v>6748</v>
      </c>
      <c r="J102">
        <v>76802</v>
      </c>
      <c r="K102" s="4">
        <v>1</v>
      </c>
      <c r="L102" s="4">
        <v>14.31</v>
      </c>
      <c r="M102" s="4">
        <v>0.63100000000000001</v>
      </c>
      <c r="N102" s="4">
        <v>11.775</v>
      </c>
      <c r="O102" s="5">
        <v>42305.745292812499</v>
      </c>
      <c r="P102" s="5">
        <v>42305.745292812499</v>
      </c>
    </row>
    <row r="103" spans="1:16">
      <c r="A103">
        <v>1</v>
      </c>
      <c r="B103">
        <v>1</v>
      </c>
      <c r="C103">
        <v>1</v>
      </c>
      <c r="D103">
        <v>116</v>
      </c>
      <c r="E103">
        <v>670</v>
      </c>
      <c r="F103">
        <v>286</v>
      </c>
      <c r="G103">
        <v>1849</v>
      </c>
      <c r="H103">
        <v>1</v>
      </c>
      <c r="I103" s="58">
        <v>-18626</v>
      </c>
      <c r="J103">
        <v>184901</v>
      </c>
      <c r="K103" s="4">
        <v>5</v>
      </c>
      <c r="L103" s="4">
        <v>10.678000000000001</v>
      </c>
      <c r="M103" s="4">
        <v>12.891</v>
      </c>
      <c r="N103" s="4">
        <v>18.568999999999999</v>
      </c>
      <c r="O103" s="5">
        <v>42305.745292812499</v>
      </c>
      <c r="P103" s="5">
        <v>43258.050196053242</v>
      </c>
    </row>
    <row r="104" spans="1:16">
      <c r="A104">
        <v>1</v>
      </c>
      <c r="B104">
        <v>1</v>
      </c>
      <c r="C104">
        <v>1</v>
      </c>
      <c r="D104">
        <v>116</v>
      </c>
      <c r="E104">
        <v>895</v>
      </c>
      <c r="F104">
        <v>287</v>
      </c>
      <c r="G104">
        <v>1017</v>
      </c>
      <c r="H104">
        <v>4</v>
      </c>
      <c r="I104" s="58" t="s">
        <v>6749</v>
      </c>
      <c r="J104">
        <v>101704</v>
      </c>
      <c r="K104" s="4">
        <v>0</v>
      </c>
      <c r="L104" s="4">
        <v>6.13</v>
      </c>
      <c r="M104" s="4">
        <v>0</v>
      </c>
      <c r="N104" s="4">
        <v>6.13</v>
      </c>
      <c r="O104" s="5">
        <v>42305.745292812499</v>
      </c>
      <c r="P104" s="5">
        <v>43258.050196053242</v>
      </c>
    </row>
    <row r="105" spans="1:16">
      <c r="A105">
        <v>1</v>
      </c>
      <c r="B105">
        <v>1</v>
      </c>
      <c r="C105">
        <v>1</v>
      </c>
      <c r="D105">
        <v>116</v>
      </c>
      <c r="E105">
        <v>91</v>
      </c>
      <c r="F105">
        <v>265</v>
      </c>
      <c r="G105">
        <v>83</v>
      </c>
      <c r="H105">
        <v>1</v>
      </c>
      <c r="I105" s="58">
        <v>30317</v>
      </c>
      <c r="J105">
        <v>8301</v>
      </c>
      <c r="K105" s="4">
        <v>9</v>
      </c>
      <c r="L105" s="4">
        <v>9.2829999999999995</v>
      </c>
      <c r="M105" s="4">
        <v>1.9239999999999999</v>
      </c>
      <c r="N105" s="4">
        <v>2.2069999999999999</v>
      </c>
      <c r="O105" t="s">
        <v>1223</v>
      </c>
      <c r="P105" t="s">
        <v>1223</v>
      </c>
    </row>
    <row r="106" spans="1:16">
      <c r="A106">
        <v>1</v>
      </c>
      <c r="B106">
        <v>1</v>
      </c>
      <c r="C106">
        <v>1</v>
      </c>
      <c r="D106">
        <v>116</v>
      </c>
      <c r="E106">
        <v>91</v>
      </c>
      <c r="F106">
        <v>266</v>
      </c>
      <c r="G106">
        <v>136</v>
      </c>
      <c r="H106">
        <v>12</v>
      </c>
      <c r="I106" s="58" t="s">
        <v>1227</v>
      </c>
      <c r="J106">
        <v>13612</v>
      </c>
      <c r="K106" s="4">
        <v>7.0839999999999996</v>
      </c>
      <c r="L106" s="4">
        <v>8.6780000000000008</v>
      </c>
      <c r="M106" s="4">
        <v>0</v>
      </c>
      <c r="N106" s="4">
        <v>1.5940000000000001</v>
      </c>
      <c r="O106" s="5">
        <v>42305.745292812499</v>
      </c>
      <c r="P106" s="5">
        <v>42305.745292812499</v>
      </c>
    </row>
    <row r="107" spans="1:16">
      <c r="A107">
        <v>1</v>
      </c>
      <c r="B107">
        <v>1</v>
      </c>
      <c r="C107">
        <v>1</v>
      </c>
      <c r="D107">
        <v>116</v>
      </c>
      <c r="E107">
        <v>957</v>
      </c>
      <c r="F107">
        <v>288</v>
      </c>
      <c r="G107">
        <v>1097</v>
      </c>
      <c r="H107">
        <v>1</v>
      </c>
      <c r="I107" s="58" t="s">
        <v>6750</v>
      </c>
      <c r="J107">
        <v>109701</v>
      </c>
      <c r="K107" s="4">
        <v>0</v>
      </c>
      <c r="L107" s="4">
        <v>6.117</v>
      </c>
      <c r="M107" s="4">
        <v>4.4210000000000003</v>
      </c>
      <c r="N107" s="4">
        <v>10.538</v>
      </c>
      <c r="O107" s="5">
        <v>42305.745292812499</v>
      </c>
      <c r="P107" s="5">
        <v>42305.745292812499</v>
      </c>
    </row>
    <row r="108" spans="1:16">
      <c r="A108">
        <v>1</v>
      </c>
      <c r="B108">
        <v>1</v>
      </c>
      <c r="C108">
        <v>18</v>
      </c>
      <c r="D108">
        <v>129</v>
      </c>
      <c r="E108">
        <v>1114</v>
      </c>
      <c r="F108">
        <v>7566</v>
      </c>
      <c r="G108">
        <v>642</v>
      </c>
      <c r="H108">
        <v>5</v>
      </c>
      <c r="I108" s="58" t="s">
        <v>6751</v>
      </c>
      <c r="J108">
        <v>64205</v>
      </c>
      <c r="K108" s="4">
        <v>0</v>
      </c>
      <c r="L108" s="4">
        <v>8.6</v>
      </c>
      <c r="M108" s="4">
        <v>0</v>
      </c>
      <c r="N108" s="4">
        <v>8.6</v>
      </c>
      <c r="O108" s="5">
        <v>42305.745292812499</v>
      </c>
      <c r="P108" s="5">
        <v>42305.745292812499</v>
      </c>
    </row>
    <row r="109" spans="1:16">
      <c r="A109">
        <v>1</v>
      </c>
      <c r="B109">
        <v>1</v>
      </c>
      <c r="C109">
        <v>18</v>
      </c>
      <c r="D109">
        <v>129</v>
      </c>
      <c r="E109">
        <v>1115</v>
      </c>
      <c r="F109">
        <v>7567</v>
      </c>
      <c r="G109">
        <v>1217</v>
      </c>
      <c r="H109">
        <v>2</v>
      </c>
      <c r="I109" s="58" t="s">
        <v>6752</v>
      </c>
      <c r="J109">
        <v>121702</v>
      </c>
      <c r="K109" s="4">
        <v>0</v>
      </c>
      <c r="L109" s="4">
        <v>7.5510000000000002</v>
      </c>
      <c r="M109" s="4">
        <v>0</v>
      </c>
      <c r="N109" s="4">
        <v>7.5389999999999997</v>
      </c>
      <c r="O109" s="5">
        <v>42305.745292812499</v>
      </c>
      <c r="P109" s="5">
        <v>42305.745292812499</v>
      </c>
    </row>
    <row r="110" spans="1:16">
      <c r="A110">
        <v>1</v>
      </c>
      <c r="B110">
        <v>1</v>
      </c>
      <c r="C110">
        <v>18</v>
      </c>
      <c r="D110">
        <v>129</v>
      </c>
      <c r="E110">
        <v>1490</v>
      </c>
      <c r="F110">
        <v>7568</v>
      </c>
      <c r="G110">
        <v>1217</v>
      </c>
      <c r="H110">
        <v>3</v>
      </c>
      <c r="I110" s="58" t="s">
        <v>6753</v>
      </c>
      <c r="J110">
        <v>121703</v>
      </c>
      <c r="K110" s="4">
        <v>9.9710000000000001</v>
      </c>
      <c r="L110" s="4">
        <v>17.201000000000001</v>
      </c>
      <c r="M110" s="4">
        <v>0</v>
      </c>
      <c r="N110" s="4">
        <v>7.23</v>
      </c>
      <c r="O110" s="5">
        <v>42305.745292812499</v>
      </c>
      <c r="P110" s="5">
        <v>42305.745292812499</v>
      </c>
    </row>
    <row r="111" spans="1:16">
      <c r="A111">
        <v>1</v>
      </c>
      <c r="B111">
        <v>1</v>
      </c>
      <c r="C111">
        <v>18</v>
      </c>
      <c r="D111">
        <v>129</v>
      </c>
      <c r="E111">
        <v>1491</v>
      </c>
      <c r="F111">
        <v>7569</v>
      </c>
      <c r="G111">
        <v>1395</v>
      </c>
      <c r="H111">
        <v>1</v>
      </c>
      <c r="I111" s="58" t="s">
        <v>6754</v>
      </c>
      <c r="J111">
        <v>139501</v>
      </c>
      <c r="K111" s="4">
        <v>0</v>
      </c>
      <c r="L111" s="4">
        <v>6.6849999999999996</v>
      </c>
      <c r="M111" s="4">
        <v>0</v>
      </c>
      <c r="N111" s="4">
        <v>6.6849999999999996</v>
      </c>
      <c r="O111" s="5">
        <v>42305.745292812499</v>
      </c>
      <c r="P111" s="5">
        <v>42305.745292812499</v>
      </c>
    </row>
    <row r="112" spans="1:16">
      <c r="A112">
        <v>1</v>
      </c>
      <c r="B112">
        <v>1</v>
      </c>
      <c r="C112">
        <v>18</v>
      </c>
      <c r="D112">
        <v>129</v>
      </c>
      <c r="E112">
        <v>1492</v>
      </c>
      <c r="F112">
        <v>7570</v>
      </c>
      <c r="G112">
        <v>197</v>
      </c>
      <c r="H112">
        <v>11</v>
      </c>
      <c r="I112" s="58" t="s">
        <v>6755</v>
      </c>
      <c r="J112">
        <v>19711</v>
      </c>
      <c r="K112" s="4">
        <v>0.5</v>
      </c>
      <c r="L112" s="4">
        <v>4.8659999999999997</v>
      </c>
      <c r="M112" s="4">
        <v>0</v>
      </c>
      <c r="N112" s="4">
        <v>4.3659999999999997</v>
      </c>
      <c r="O112" s="5">
        <v>42305.745292812499</v>
      </c>
      <c r="P112" s="5">
        <v>42305.745292812499</v>
      </c>
    </row>
    <row r="113" spans="1:16">
      <c r="A113">
        <v>1</v>
      </c>
      <c r="B113">
        <v>1</v>
      </c>
      <c r="C113">
        <v>18</v>
      </c>
      <c r="D113">
        <v>129</v>
      </c>
      <c r="E113">
        <v>1492</v>
      </c>
      <c r="F113">
        <v>7571</v>
      </c>
      <c r="G113">
        <v>2982</v>
      </c>
      <c r="H113">
        <v>1</v>
      </c>
      <c r="I113" s="58">
        <v>395195</v>
      </c>
      <c r="J113">
        <v>298201</v>
      </c>
      <c r="K113" s="4">
        <v>0</v>
      </c>
      <c r="L113" s="4">
        <v>5.4989999999999997</v>
      </c>
      <c r="M113" s="4">
        <v>5.6719999999999997</v>
      </c>
      <c r="N113" s="4">
        <v>11.170999999999999</v>
      </c>
      <c r="O113" s="5">
        <v>42305.745292812499</v>
      </c>
      <c r="P113" s="5">
        <v>42305.745292812499</v>
      </c>
    </row>
    <row r="114" spans="1:16">
      <c r="A114">
        <v>1</v>
      </c>
      <c r="B114">
        <v>1</v>
      </c>
      <c r="C114">
        <v>18</v>
      </c>
      <c r="D114">
        <v>129</v>
      </c>
      <c r="E114">
        <v>1493</v>
      </c>
      <c r="F114">
        <v>7572</v>
      </c>
      <c r="G114">
        <v>1396</v>
      </c>
      <c r="H114">
        <v>1</v>
      </c>
      <c r="I114" s="58" t="s">
        <v>6756</v>
      </c>
      <c r="J114">
        <v>139601</v>
      </c>
      <c r="K114" s="4">
        <v>0</v>
      </c>
      <c r="L114" s="4">
        <v>6.8739999999999997</v>
      </c>
      <c r="M114" s="4">
        <v>0</v>
      </c>
      <c r="N114" s="4">
        <v>6.8739999999999997</v>
      </c>
      <c r="O114" s="5">
        <v>42305.745292812499</v>
      </c>
      <c r="P114" s="5">
        <v>42305.745292812499</v>
      </c>
    </row>
    <row r="115" spans="1:16">
      <c r="A115">
        <v>1</v>
      </c>
      <c r="B115">
        <v>1</v>
      </c>
      <c r="C115">
        <v>18</v>
      </c>
      <c r="D115">
        <v>129</v>
      </c>
      <c r="E115">
        <v>1494</v>
      </c>
      <c r="F115">
        <v>7573</v>
      </c>
      <c r="G115">
        <v>1016</v>
      </c>
      <c r="H115">
        <v>6</v>
      </c>
      <c r="I115" s="58" t="s">
        <v>6757</v>
      </c>
      <c r="J115">
        <v>101606</v>
      </c>
      <c r="K115" s="4">
        <v>0</v>
      </c>
      <c r="L115" s="4">
        <v>4.5890000000000004</v>
      </c>
      <c r="M115" s="4">
        <v>0</v>
      </c>
      <c r="N115" s="4">
        <v>4.5890000000000004</v>
      </c>
      <c r="O115" s="5">
        <v>42305.745292812499</v>
      </c>
      <c r="P115" s="5">
        <v>42305.745292812499</v>
      </c>
    </row>
    <row r="116" spans="1:16">
      <c r="A116">
        <v>1</v>
      </c>
      <c r="B116">
        <v>1</v>
      </c>
      <c r="C116">
        <v>18</v>
      </c>
      <c r="D116">
        <v>129</v>
      </c>
      <c r="E116">
        <v>152</v>
      </c>
      <c r="F116">
        <v>7549</v>
      </c>
      <c r="G116">
        <v>197</v>
      </c>
      <c r="H116">
        <v>12</v>
      </c>
      <c r="I116" s="58" t="s">
        <v>6758</v>
      </c>
      <c r="J116">
        <v>19712</v>
      </c>
      <c r="K116" s="4">
        <v>1</v>
      </c>
      <c r="L116" s="4">
        <v>3.4319999999999999</v>
      </c>
      <c r="M116" s="4">
        <v>0</v>
      </c>
      <c r="N116" s="4">
        <v>2.4319999999999999</v>
      </c>
      <c r="O116" s="5">
        <v>42305.745292812499</v>
      </c>
      <c r="P116" s="5">
        <v>42305.745292812499</v>
      </c>
    </row>
    <row r="117" spans="1:16">
      <c r="A117">
        <v>1</v>
      </c>
      <c r="B117">
        <v>1</v>
      </c>
      <c r="C117">
        <v>18</v>
      </c>
      <c r="D117">
        <v>129</v>
      </c>
      <c r="E117">
        <v>153</v>
      </c>
      <c r="F117">
        <v>7550</v>
      </c>
      <c r="G117">
        <v>197</v>
      </c>
      <c r="H117">
        <v>13</v>
      </c>
      <c r="I117" s="58" t="s">
        <v>6759</v>
      </c>
      <c r="J117">
        <v>19713</v>
      </c>
      <c r="K117" s="4">
        <v>23.27</v>
      </c>
      <c r="L117" s="4">
        <v>25.98</v>
      </c>
      <c r="M117" s="4">
        <v>0</v>
      </c>
      <c r="N117" s="4">
        <v>2.71</v>
      </c>
      <c r="O117" s="5">
        <v>42305.745292812499</v>
      </c>
      <c r="P117" s="5">
        <v>43258.050196053242</v>
      </c>
    </row>
    <row r="118" spans="1:16">
      <c r="A118">
        <v>1</v>
      </c>
      <c r="B118">
        <v>1</v>
      </c>
      <c r="C118">
        <v>18</v>
      </c>
      <c r="D118">
        <v>129</v>
      </c>
      <c r="E118">
        <v>1661</v>
      </c>
      <c r="F118">
        <v>7574</v>
      </c>
      <c r="G118">
        <v>1494</v>
      </c>
      <c r="H118">
        <v>2</v>
      </c>
      <c r="I118" s="58" t="s">
        <v>6760</v>
      </c>
      <c r="J118">
        <v>149402</v>
      </c>
      <c r="K118" s="4">
        <v>0</v>
      </c>
      <c r="L118" s="4">
        <v>1.623</v>
      </c>
      <c r="M118" s="4">
        <v>15.544</v>
      </c>
      <c r="N118" s="4">
        <v>17.167000000000002</v>
      </c>
      <c r="O118" s="5">
        <v>42305.745292812499</v>
      </c>
      <c r="P118" s="5">
        <v>42305.745292812499</v>
      </c>
    </row>
    <row r="119" spans="1:16">
      <c r="A119">
        <v>1</v>
      </c>
      <c r="B119">
        <v>1</v>
      </c>
      <c r="C119">
        <v>18</v>
      </c>
      <c r="D119">
        <v>129</v>
      </c>
      <c r="E119">
        <v>1733</v>
      </c>
      <c r="F119">
        <v>7575</v>
      </c>
      <c r="G119">
        <v>1217</v>
      </c>
      <c r="H119">
        <v>1</v>
      </c>
      <c r="I119" s="58" t="s">
        <v>6761</v>
      </c>
      <c r="J119">
        <v>121701</v>
      </c>
      <c r="K119" s="4">
        <v>0</v>
      </c>
      <c r="L119" s="4">
        <v>5.3479999999999999</v>
      </c>
      <c r="M119" s="4">
        <v>0</v>
      </c>
      <c r="N119" s="4">
        <v>5.3479999999999999</v>
      </c>
      <c r="O119" s="5">
        <v>42305.745292812499</v>
      </c>
      <c r="P119" s="5">
        <v>42305.745292812499</v>
      </c>
    </row>
    <row r="120" spans="1:16">
      <c r="A120">
        <v>1</v>
      </c>
      <c r="B120">
        <v>1</v>
      </c>
      <c r="C120">
        <v>18</v>
      </c>
      <c r="D120">
        <v>129</v>
      </c>
      <c r="E120">
        <v>1915</v>
      </c>
      <c r="F120">
        <v>7576</v>
      </c>
      <c r="G120">
        <v>1397</v>
      </c>
      <c r="H120">
        <v>1</v>
      </c>
      <c r="I120" s="58" t="s">
        <v>1234</v>
      </c>
      <c r="J120">
        <v>139701</v>
      </c>
      <c r="K120" s="4">
        <v>0</v>
      </c>
      <c r="L120" s="4">
        <v>15.708</v>
      </c>
      <c r="M120" s="4">
        <v>0</v>
      </c>
      <c r="N120" s="4">
        <v>15.708</v>
      </c>
      <c r="O120" s="5">
        <v>42305.745292812499</v>
      </c>
      <c r="P120" s="5">
        <v>42305.745292812499</v>
      </c>
    </row>
    <row r="121" spans="1:16">
      <c r="A121">
        <v>1</v>
      </c>
      <c r="B121">
        <v>1</v>
      </c>
      <c r="C121">
        <v>18</v>
      </c>
      <c r="D121">
        <v>129</v>
      </c>
      <c r="E121">
        <v>1968</v>
      </c>
      <c r="F121">
        <v>7577</v>
      </c>
      <c r="G121">
        <v>1975</v>
      </c>
      <c r="H121">
        <v>2</v>
      </c>
      <c r="I121" s="58">
        <v>27426</v>
      </c>
      <c r="J121">
        <v>197502</v>
      </c>
      <c r="K121" s="4">
        <v>0</v>
      </c>
      <c r="L121" s="4">
        <v>7.5380000000000003</v>
      </c>
      <c r="M121" s="4">
        <v>0</v>
      </c>
      <c r="N121" s="4">
        <v>7.5380000000000003</v>
      </c>
      <c r="O121" s="5">
        <v>42305.745292812499</v>
      </c>
      <c r="P121" s="5">
        <v>42305.745292812499</v>
      </c>
    </row>
    <row r="122" spans="1:16">
      <c r="A122">
        <v>1</v>
      </c>
      <c r="B122">
        <v>1</v>
      </c>
      <c r="C122">
        <v>18</v>
      </c>
      <c r="D122">
        <v>129</v>
      </c>
      <c r="E122">
        <v>2476</v>
      </c>
      <c r="F122">
        <v>7578</v>
      </c>
      <c r="G122">
        <v>2355</v>
      </c>
      <c r="H122">
        <v>1</v>
      </c>
      <c r="I122" s="58">
        <v>166187</v>
      </c>
      <c r="J122">
        <v>235501</v>
      </c>
      <c r="K122" s="4">
        <v>0</v>
      </c>
      <c r="L122" s="4">
        <v>1.1519999999999999</v>
      </c>
      <c r="M122" s="4">
        <v>0</v>
      </c>
      <c r="N122" s="4">
        <v>1.1519999999999999</v>
      </c>
      <c r="O122" s="5">
        <v>42305.745292812499</v>
      </c>
      <c r="P122" s="5">
        <v>42305.745292812499</v>
      </c>
    </row>
    <row r="123" spans="1:16">
      <c r="A123">
        <v>1</v>
      </c>
      <c r="B123">
        <v>1</v>
      </c>
      <c r="C123">
        <v>18</v>
      </c>
      <c r="D123">
        <v>129</v>
      </c>
      <c r="E123">
        <v>2476</v>
      </c>
      <c r="F123">
        <v>7579</v>
      </c>
      <c r="G123">
        <v>2355</v>
      </c>
      <c r="H123">
        <v>2</v>
      </c>
      <c r="I123" s="58">
        <v>166218</v>
      </c>
      <c r="J123">
        <v>235502</v>
      </c>
      <c r="K123" s="4">
        <v>0</v>
      </c>
      <c r="L123" s="4">
        <v>5.14</v>
      </c>
      <c r="M123" s="4">
        <v>1.4710000000000001</v>
      </c>
      <c r="N123" s="4">
        <v>6.6109999999999998</v>
      </c>
      <c r="O123" s="5">
        <v>42305.745292812499</v>
      </c>
      <c r="P123" s="5">
        <v>42305.745292812499</v>
      </c>
    </row>
    <row r="124" spans="1:16">
      <c r="A124">
        <v>1</v>
      </c>
      <c r="B124">
        <v>1</v>
      </c>
      <c r="C124">
        <v>18</v>
      </c>
      <c r="D124">
        <v>129</v>
      </c>
      <c r="E124">
        <v>2537</v>
      </c>
      <c r="F124">
        <v>7580</v>
      </c>
      <c r="G124">
        <v>1975</v>
      </c>
      <c r="H124">
        <v>1</v>
      </c>
      <c r="I124" s="58">
        <v>27395</v>
      </c>
      <c r="J124">
        <v>197501</v>
      </c>
      <c r="K124" s="4">
        <v>0</v>
      </c>
      <c r="L124" s="4">
        <v>2.5289999999999999</v>
      </c>
      <c r="M124" s="4">
        <v>0</v>
      </c>
      <c r="N124" s="4">
        <v>2.5289999999999999</v>
      </c>
      <c r="O124" s="5">
        <v>42305.745292812499</v>
      </c>
      <c r="P124" s="5">
        <v>42305.745292812499</v>
      </c>
    </row>
    <row r="125" spans="1:16">
      <c r="A125">
        <v>1</v>
      </c>
      <c r="B125">
        <v>1</v>
      </c>
      <c r="C125">
        <v>18</v>
      </c>
      <c r="D125">
        <v>129</v>
      </c>
      <c r="E125">
        <v>2598</v>
      </c>
      <c r="F125">
        <v>7581</v>
      </c>
      <c r="G125">
        <v>2555</v>
      </c>
      <c r="H125">
        <v>1</v>
      </c>
      <c r="I125" s="58">
        <v>239236</v>
      </c>
      <c r="J125">
        <v>255501</v>
      </c>
      <c r="K125" s="4">
        <v>0</v>
      </c>
      <c r="L125" s="4">
        <v>11.173</v>
      </c>
      <c r="M125" s="4">
        <v>0</v>
      </c>
      <c r="N125" s="4">
        <v>11.173</v>
      </c>
      <c r="O125" s="5">
        <v>42305.745292812499</v>
      </c>
      <c r="P125" s="5">
        <v>42305.745292812499</v>
      </c>
    </row>
    <row r="126" spans="1:16">
      <c r="A126">
        <v>1</v>
      </c>
      <c r="B126">
        <v>1</v>
      </c>
      <c r="C126">
        <v>18</v>
      </c>
      <c r="D126">
        <v>129</v>
      </c>
      <c r="E126">
        <v>2627</v>
      </c>
      <c r="F126">
        <v>7582</v>
      </c>
      <c r="G126">
        <v>697</v>
      </c>
      <c r="H126">
        <v>6</v>
      </c>
      <c r="I126" s="58" t="s">
        <v>6762</v>
      </c>
      <c r="J126">
        <v>69706</v>
      </c>
      <c r="K126" s="4">
        <v>0</v>
      </c>
      <c r="L126" s="4">
        <v>3.6459999999999999</v>
      </c>
      <c r="M126" s="4">
        <v>0</v>
      </c>
      <c r="N126" s="4">
        <v>3.645</v>
      </c>
      <c r="O126" s="5">
        <v>42305.745292812499</v>
      </c>
      <c r="P126" s="5">
        <v>42305.745292812499</v>
      </c>
    </row>
    <row r="127" spans="1:16">
      <c r="A127">
        <v>1</v>
      </c>
      <c r="B127">
        <v>1</v>
      </c>
      <c r="C127">
        <v>18</v>
      </c>
      <c r="D127">
        <v>129</v>
      </c>
      <c r="E127">
        <v>2729</v>
      </c>
      <c r="F127">
        <v>7583</v>
      </c>
      <c r="G127">
        <v>2746</v>
      </c>
      <c r="H127">
        <v>1</v>
      </c>
      <c r="I127" s="58">
        <v>308997</v>
      </c>
      <c r="J127">
        <v>274601</v>
      </c>
      <c r="K127" s="4">
        <v>0</v>
      </c>
      <c r="L127" s="4">
        <v>8.3849999999999998</v>
      </c>
      <c r="M127" s="4">
        <v>0</v>
      </c>
      <c r="N127" s="4">
        <v>8.3849999999999998</v>
      </c>
      <c r="O127" s="5">
        <v>42305.745292812499</v>
      </c>
      <c r="P127" s="5">
        <v>42305.745292812499</v>
      </c>
    </row>
    <row r="128" spans="1:16">
      <c r="A128">
        <v>1</v>
      </c>
      <c r="B128">
        <v>1</v>
      </c>
      <c r="C128">
        <v>18</v>
      </c>
      <c r="D128">
        <v>129</v>
      </c>
      <c r="E128">
        <v>2730</v>
      </c>
      <c r="F128">
        <v>7584</v>
      </c>
      <c r="G128">
        <v>2512</v>
      </c>
      <c r="H128">
        <v>1</v>
      </c>
      <c r="I128" s="58">
        <v>223530</v>
      </c>
      <c r="J128">
        <v>251201</v>
      </c>
      <c r="K128" s="4">
        <v>4.2119999999999997</v>
      </c>
      <c r="L128" s="4">
        <v>12.927</v>
      </c>
      <c r="M128" s="4">
        <v>0</v>
      </c>
      <c r="N128" s="4">
        <v>8.7149999999999999</v>
      </c>
      <c r="O128" s="5">
        <v>42305.745292812499</v>
      </c>
      <c r="P128" s="5">
        <v>42305.745292812499</v>
      </c>
    </row>
    <row r="129" spans="1:16">
      <c r="A129">
        <v>1</v>
      </c>
      <c r="B129">
        <v>1</v>
      </c>
      <c r="C129">
        <v>18</v>
      </c>
      <c r="D129">
        <v>129</v>
      </c>
      <c r="E129">
        <v>2730</v>
      </c>
      <c r="F129">
        <v>7585</v>
      </c>
      <c r="G129">
        <v>2512</v>
      </c>
      <c r="H129">
        <v>2</v>
      </c>
      <c r="I129" s="58">
        <v>223561</v>
      </c>
      <c r="J129">
        <v>251202</v>
      </c>
      <c r="K129" s="4">
        <v>0</v>
      </c>
      <c r="L129" s="4">
        <v>3</v>
      </c>
      <c r="M129" s="4">
        <v>8.8309999999999995</v>
      </c>
      <c r="N129" s="4">
        <v>11.831</v>
      </c>
      <c r="O129" s="5">
        <v>42305.745292812499</v>
      </c>
      <c r="P129" s="5">
        <v>42305.745292812499</v>
      </c>
    </row>
    <row r="130" spans="1:16">
      <c r="A130">
        <v>1</v>
      </c>
      <c r="B130">
        <v>1</v>
      </c>
      <c r="C130">
        <v>18</v>
      </c>
      <c r="D130">
        <v>129</v>
      </c>
      <c r="E130">
        <v>2730</v>
      </c>
      <c r="F130">
        <v>7586</v>
      </c>
      <c r="G130">
        <v>2512</v>
      </c>
      <c r="H130">
        <v>3</v>
      </c>
      <c r="I130" s="58">
        <v>223590</v>
      </c>
      <c r="J130">
        <v>251203</v>
      </c>
      <c r="K130" s="4">
        <v>10</v>
      </c>
      <c r="L130" s="4">
        <v>16.414999999999999</v>
      </c>
      <c r="M130" s="4">
        <v>12.467000000000001</v>
      </c>
      <c r="N130" s="4">
        <v>18.882000000000001</v>
      </c>
      <c r="O130" s="5">
        <v>42305.745292812499</v>
      </c>
      <c r="P130" s="5">
        <v>42305.745292812499</v>
      </c>
    </row>
    <row r="131" spans="1:16">
      <c r="A131">
        <v>1</v>
      </c>
      <c r="B131">
        <v>1</v>
      </c>
      <c r="C131">
        <v>18</v>
      </c>
      <c r="D131">
        <v>129</v>
      </c>
      <c r="E131">
        <v>2757</v>
      </c>
      <c r="F131">
        <v>7587</v>
      </c>
      <c r="G131">
        <v>2815</v>
      </c>
      <c r="H131">
        <v>1</v>
      </c>
      <c r="I131" s="58">
        <v>334199</v>
      </c>
      <c r="J131">
        <v>281501</v>
      </c>
      <c r="K131" s="4">
        <v>0</v>
      </c>
      <c r="L131" s="4">
        <v>3.6960000000000002</v>
      </c>
      <c r="M131" s="4">
        <v>0</v>
      </c>
      <c r="N131" s="4">
        <v>3.6960000000000002</v>
      </c>
      <c r="O131" t="s">
        <v>1223</v>
      </c>
      <c r="P131" t="s">
        <v>1223</v>
      </c>
    </row>
    <row r="132" spans="1:16">
      <c r="A132">
        <v>1</v>
      </c>
      <c r="B132">
        <v>1</v>
      </c>
      <c r="C132">
        <v>18</v>
      </c>
      <c r="D132">
        <v>129</v>
      </c>
      <c r="E132">
        <v>279</v>
      </c>
      <c r="F132">
        <v>7551</v>
      </c>
      <c r="G132">
        <v>697</v>
      </c>
      <c r="H132">
        <v>4</v>
      </c>
      <c r="I132" s="58" t="s">
        <v>6763</v>
      </c>
      <c r="J132">
        <v>69704</v>
      </c>
      <c r="K132" s="4">
        <v>0</v>
      </c>
      <c r="L132" s="4">
        <v>7.625</v>
      </c>
      <c r="M132" s="4">
        <v>5.5839999999999996</v>
      </c>
      <c r="N132" s="4">
        <v>13.209</v>
      </c>
      <c r="O132" s="5">
        <v>42305.745292812499</v>
      </c>
      <c r="P132" s="5">
        <v>43258.050196053242</v>
      </c>
    </row>
    <row r="133" spans="1:16">
      <c r="A133">
        <v>1</v>
      </c>
      <c r="B133">
        <v>1</v>
      </c>
      <c r="C133">
        <v>18</v>
      </c>
      <c r="D133">
        <v>129</v>
      </c>
      <c r="E133">
        <v>279</v>
      </c>
      <c r="F133">
        <v>7552</v>
      </c>
      <c r="G133">
        <v>1397</v>
      </c>
      <c r="H133">
        <v>1</v>
      </c>
      <c r="I133" s="58" t="s">
        <v>1234</v>
      </c>
      <c r="J133">
        <v>139701</v>
      </c>
      <c r="K133" s="4">
        <v>20</v>
      </c>
      <c r="L133" s="4">
        <v>21.645</v>
      </c>
      <c r="M133" s="4">
        <v>3.9390000000000001</v>
      </c>
      <c r="N133" s="4">
        <v>5.5839999999999996</v>
      </c>
      <c r="O133" s="5">
        <v>42305.745292812499</v>
      </c>
      <c r="P133" s="5">
        <v>43258.050196053242</v>
      </c>
    </row>
    <row r="134" spans="1:16">
      <c r="A134">
        <v>1</v>
      </c>
      <c r="B134">
        <v>1</v>
      </c>
      <c r="C134">
        <v>18</v>
      </c>
      <c r="D134">
        <v>129</v>
      </c>
      <c r="E134">
        <v>2849</v>
      </c>
      <c r="F134">
        <v>7588</v>
      </c>
      <c r="G134">
        <v>2846</v>
      </c>
      <c r="H134">
        <v>1</v>
      </c>
      <c r="I134" s="58">
        <v>345522</v>
      </c>
      <c r="J134">
        <v>284601</v>
      </c>
      <c r="K134" s="4">
        <v>4.8810000000000002</v>
      </c>
      <c r="L134" s="4">
        <v>7.7610000000000001</v>
      </c>
      <c r="M134" s="4">
        <v>4.8810000000000002</v>
      </c>
      <c r="N134" s="4">
        <v>7.7610000000000001</v>
      </c>
      <c r="O134" s="5">
        <v>42305.745292812499</v>
      </c>
      <c r="P134" s="5">
        <v>42305.745292812499</v>
      </c>
    </row>
    <row r="135" spans="1:16">
      <c r="A135">
        <v>1</v>
      </c>
      <c r="B135">
        <v>1</v>
      </c>
      <c r="C135">
        <v>18</v>
      </c>
      <c r="D135">
        <v>129</v>
      </c>
      <c r="E135">
        <v>2849</v>
      </c>
      <c r="F135">
        <v>7589</v>
      </c>
      <c r="G135">
        <v>3190</v>
      </c>
      <c r="H135">
        <v>1</v>
      </c>
      <c r="I135" s="58">
        <v>471165</v>
      </c>
      <c r="J135">
        <v>319001</v>
      </c>
      <c r="K135" s="4">
        <v>0</v>
      </c>
      <c r="L135" s="4">
        <v>4.8810000000000002</v>
      </c>
      <c r="M135" s="4">
        <v>0</v>
      </c>
      <c r="N135" s="4">
        <v>4.8810000000000002</v>
      </c>
      <c r="O135" s="5">
        <v>42305.745292812499</v>
      </c>
      <c r="P135" s="5">
        <v>42305.745292812499</v>
      </c>
    </row>
    <row r="136" spans="1:16">
      <c r="A136">
        <v>1</v>
      </c>
      <c r="B136">
        <v>1</v>
      </c>
      <c r="C136">
        <v>18</v>
      </c>
      <c r="D136">
        <v>129</v>
      </c>
      <c r="E136">
        <v>2915</v>
      </c>
      <c r="F136">
        <v>7590</v>
      </c>
      <c r="G136">
        <v>2981</v>
      </c>
      <c r="H136">
        <v>1</v>
      </c>
      <c r="I136" s="58">
        <v>394830</v>
      </c>
      <c r="J136">
        <v>298101</v>
      </c>
      <c r="K136" s="4">
        <v>0</v>
      </c>
      <c r="L136" s="4">
        <v>3.5950000000000002</v>
      </c>
      <c r="M136" s="4">
        <v>0</v>
      </c>
      <c r="N136" s="4">
        <v>3.5950000000000002</v>
      </c>
      <c r="O136" s="5">
        <v>42305.745292812499</v>
      </c>
      <c r="P136" s="5">
        <v>42305.745292812499</v>
      </c>
    </row>
    <row r="137" spans="1:16">
      <c r="A137">
        <v>1</v>
      </c>
      <c r="B137">
        <v>1</v>
      </c>
      <c r="C137">
        <v>18</v>
      </c>
      <c r="D137">
        <v>129</v>
      </c>
      <c r="E137">
        <v>2948</v>
      </c>
      <c r="F137">
        <v>7591</v>
      </c>
      <c r="G137">
        <v>3022</v>
      </c>
      <c r="H137">
        <v>2</v>
      </c>
      <c r="I137" s="58">
        <v>409835</v>
      </c>
      <c r="J137">
        <v>302202</v>
      </c>
      <c r="K137" s="4">
        <v>0</v>
      </c>
      <c r="L137" s="4">
        <v>2.681</v>
      </c>
      <c r="M137" s="4">
        <v>4.1760000000000002</v>
      </c>
      <c r="N137" s="4">
        <v>6.8570000000000002</v>
      </c>
      <c r="O137" s="5">
        <v>42305.745292812499</v>
      </c>
      <c r="P137" s="5">
        <v>42305.745292812499</v>
      </c>
    </row>
    <row r="138" spans="1:16">
      <c r="A138">
        <v>1</v>
      </c>
      <c r="B138">
        <v>1</v>
      </c>
      <c r="C138">
        <v>18</v>
      </c>
      <c r="D138">
        <v>129</v>
      </c>
      <c r="E138">
        <v>3017</v>
      </c>
      <c r="F138">
        <v>7592</v>
      </c>
      <c r="G138">
        <v>3089</v>
      </c>
      <c r="H138">
        <v>1</v>
      </c>
      <c r="I138" s="58">
        <v>434276</v>
      </c>
      <c r="J138">
        <v>308901</v>
      </c>
      <c r="K138" s="4">
        <v>1</v>
      </c>
      <c r="L138" s="4">
        <v>5.0330000000000004</v>
      </c>
      <c r="M138" s="4">
        <v>0</v>
      </c>
      <c r="N138" s="4">
        <v>4.0330000000000004</v>
      </c>
      <c r="O138" s="5">
        <v>42305.745292812499</v>
      </c>
      <c r="P138" s="5">
        <v>42305.745292812499</v>
      </c>
    </row>
    <row r="139" spans="1:16">
      <c r="A139">
        <v>1</v>
      </c>
      <c r="B139">
        <v>1</v>
      </c>
      <c r="C139">
        <v>18</v>
      </c>
      <c r="D139">
        <v>129</v>
      </c>
      <c r="E139">
        <v>3068</v>
      </c>
      <c r="F139">
        <v>7593</v>
      </c>
      <c r="G139">
        <v>751</v>
      </c>
      <c r="H139">
        <v>3</v>
      </c>
      <c r="I139" s="58" t="s">
        <v>1235</v>
      </c>
      <c r="J139">
        <v>75103</v>
      </c>
      <c r="K139" s="4">
        <v>6.08</v>
      </c>
      <c r="L139" s="4">
        <v>10.89</v>
      </c>
      <c r="M139" s="4">
        <v>0</v>
      </c>
      <c r="N139" s="4">
        <v>4.8099999999999996</v>
      </c>
      <c r="O139" s="5">
        <v>42305.745292812499</v>
      </c>
      <c r="P139" s="5">
        <v>42305.745292812499</v>
      </c>
    </row>
    <row r="140" spans="1:16">
      <c r="A140">
        <v>1</v>
      </c>
      <c r="B140">
        <v>1</v>
      </c>
      <c r="C140">
        <v>18</v>
      </c>
      <c r="D140">
        <v>129</v>
      </c>
      <c r="E140">
        <v>3344</v>
      </c>
      <c r="F140">
        <v>7594</v>
      </c>
      <c r="G140">
        <v>3426</v>
      </c>
      <c r="H140">
        <v>1</v>
      </c>
      <c r="I140" s="58">
        <v>557362</v>
      </c>
      <c r="J140">
        <v>342601</v>
      </c>
      <c r="K140" s="4">
        <v>0</v>
      </c>
      <c r="L140" s="4">
        <v>5.2229999999999999</v>
      </c>
      <c r="M140" s="4">
        <v>0</v>
      </c>
      <c r="N140" s="4">
        <v>5.2229999999999999</v>
      </c>
      <c r="O140" s="5">
        <v>42305.745292812499</v>
      </c>
      <c r="P140" s="5">
        <v>42305.745292812499</v>
      </c>
    </row>
    <row r="141" spans="1:16">
      <c r="A141">
        <v>1</v>
      </c>
      <c r="B141">
        <v>1</v>
      </c>
      <c r="C141">
        <v>18</v>
      </c>
      <c r="D141">
        <v>129</v>
      </c>
      <c r="E141">
        <v>336</v>
      </c>
      <c r="F141">
        <v>7553</v>
      </c>
      <c r="G141">
        <v>751</v>
      </c>
      <c r="H141">
        <v>1</v>
      </c>
      <c r="I141" s="58" t="s">
        <v>6764</v>
      </c>
      <c r="J141">
        <v>75101</v>
      </c>
      <c r="K141" s="4">
        <v>0</v>
      </c>
      <c r="L141" s="4">
        <v>12.861000000000001</v>
      </c>
      <c r="M141" s="4">
        <v>0</v>
      </c>
      <c r="N141" s="4">
        <v>12.861000000000001</v>
      </c>
      <c r="O141" s="5">
        <v>42305.745292812499</v>
      </c>
      <c r="P141" s="5">
        <v>42305.745292812499</v>
      </c>
    </row>
    <row r="142" spans="1:16">
      <c r="A142">
        <v>1</v>
      </c>
      <c r="B142">
        <v>1</v>
      </c>
      <c r="C142">
        <v>18</v>
      </c>
      <c r="D142">
        <v>129</v>
      </c>
      <c r="E142">
        <v>336</v>
      </c>
      <c r="F142">
        <v>7554</v>
      </c>
      <c r="G142">
        <v>751</v>
      </c>
      <c r="H142">
        <v>2</v>
      </c>
      <c r="I142" s="58" t="s">
        <v>6765</v>
      </c>
      <c r="J142">
        <v>75102</v>
      </c>
      <c r="K142" s="4">
        <v>9.952</v>
      </c>
      <c r="L142" s="4">
        <v>20.516999999999999</v>
      </c>
      <c r="M142" s="4">
        <v>12.861000000000001</v>
      </c>
      <c r="N142" s="4">
        <v>23.425999999999998</v>
      </c>
      <c r="O142" s="5">
        <v>42305.745292812499</v>
      </c>
      <c r="P142" s="5">
        <v>42305.745292812499</v>
      </c>
    </row>
    <row r="143" spans="1:16">
      <c r="A143">
        <v>1</v>
      </c>
      <c r="B143">
        <v>1</v>
      </c>
      <c r="C143">
        <v>18</v>
      </c>
      <c r="D143">
        <v>129</v>
      </c>
      <c r="E143">
        <v>336</v>
      </c>
      <c r="F143">
        <v>7555</v>
      </c>
      <c r="G143">
        <v>751</v>
      </c>
      <c r="H143">
        <v>3</v>
      </c>
      <c r="I143" s="58" t="s">
        <v>1235</v>
      </c>
      <c r="J143">
        <v>75103</v>
      </c>
      <c r="K143" s="4">
        <v>0</v>
      </c>
      <c r="L143" s="4">
        <v>18.82</v>
      </c>
      <c r="M143" s="4">
        <v>23.626000000000001</v>
      </c>
      <c r="N143" s="4">
        <v>38.453000000000003</v>
      </c>
      <c r="O143" s="5">
        <v>42305.745292812499</v>
      </c>
      <c r="P143" s="5">
        <v>42305.745292812499</v>
      </c>
    </row>
    <row r="144" spans="1:16">
      <c r="A144">
        <v>1</v>
      </c>
      <c r="B144">
        <v>1</v>
      </c>
      <c r="C144">
        <v>18</v>
      </c>
      <c r="D144">
        <v>129</v>
      </c>
      <c r="E144">
        <v>336</v>
      </c>
      <c r="F144">
        <v>7556</v>
      </c>
      <c r="G144">
        <v>3146</v>
      </c>
      <c r="H144">
        <v>1</v>
      </c>
      <c r="I144" s="58">
        <v>455094</v>
      </c>
      <c r="J144">
        <v>314601</v>
      </c>
      <c r="K144" s="4">
        <v>0.113</v>
      </c>
      <c r="L144" s="4">
        <v>2.04</v>
      </c>
      <c r="M144" s="4">
        <v>29.706</v>
      </c>
      <c r="N144" s="4">
        <v>31.632999999999999</v>
      </c>
      <c r="O144" s="5">
        <v>42305.745292812499</v>
      </c>
      <c r="P144" s="5">
        <v>43258.050196053242</v>
      </c>
    </row>
    <row r="145" spans="1:16">
      <c r="A145">
        <v>1</v>
      </c>
      <c r="B145">
        <v>1</v>
      </c>
      <c r="C145">
        <v>18</v>
      </c>
      <c r="D145">
        <v>129</v>
      </c>
      <c r="E145">
        <v>3535</v>
      </c>
      <c r="F145">
        <v>7595</v>
      </c>
      <c r="G145">
        <v>95</v>
      </c>
      <c r="H145">
        <v>14</v>
      </c>
      <c r="I145" s="58" t="s">
        <v>6766</v>
      </c>
      <c r="J145">
        <v>9514</v>
      </c>
      <c r="K145" s="4">
        <v>0</v>
      </c>
      <c r="L145" s="4">
        <v>12.895</v>
      </c>
      <c r="M145" s="4">
        <v>485.53300000000002</v>
      </c>
      <c r="N145" s="4">
        <v>498.428</v>
      </c>
      <c r="O145" s="5">
        <v>42305.745292812499</v>
      </c>
      <c r="P145" s="5">
        <v>43258.050196053242</v>
      </c>
    </row>
    <row r="146" spans="1:16">
      <c r="A146">
        <v>1</v>
      </c>
      <c r="B146">
        <v>1</v>
      </c>
      <c r="C146">
        <v>18</v>
      </c>
      <c r="D146">
        <v>129</v>
      </c>
      <c r="E146">
        <v>3535</v>
      </c>
      <c r="F146">
        <v>7596</v>
      </c>
      <c r="G146">
        <v>495</v>
      </c>
      <c r="H146">
        <v>1</v>
      </c>
      <c r="I146" s="58" t="s">
        <v>1236</v>
      </c>
      <c r="J146">
        <v>49501</v>
      </c>
      <c r="K146" s="4">
        <v>4.3689999999999998</v>
      </c>
      <c r="L146" s="4">
        <v>18.413</v>
      </c>
      <c r="M146" s="4">
        <v>498.428</v>
      </c>
      <c r="N146" s="4">
        <v>512.47199999999998</v>
      </c>
      <c r="O146" s="5">
        <v>42305.745292812499</v>
      </c>
      <c r="P146" s="5">
        <v>43258.050196053242</v>
      </c>
    </row>
    <row r="147" spans="1:16">
      <c r="A147">
        <v>1</v>
      </c>
      <c r="B147">
        <v>1</v>
      </c>
      <c r="C147">
        <v>18</v>
      </c>
      <c r="D147">
        <v>129</v>
      </c>
      <c r="E147">
        <v>3882</v>
      </c>
      <c r="F147">
        <v>7597</v>
      </c>
      <c r="G147">
        <v>173</v>
      </c>
      <c r="H147">
        <v>2</v>
      </c>
      <c r="I147" s="58" t="s">
        <v>6767</v>
      </c>
      <c r="J147">
        <v>17302</v>
      </c>
      <c r="K147" s="4">
        <v>0</v>
      </c>
      <c r="L147" s="4">
        <v>11.855</v>
      </c>
      <c r="M147" s="4">
        <v>86.034000000000006</v>
      </c>
      <c r="N147" s="4">
        <v>97.888999999999996</v>
      </c>
      <c r="O147" s="5">
        <v>42305.745292812499</v>
      </c>
      <c r="P147" s="5">
        <v>43258.050196053242</v>
      </c>
    </row>
    <row r="148" spans="1:16">
      <c r="A148">
        <v>1</v>
      </c>
      <c r="B148">
        <v>1</v>
      </c>
      <c r="C148">
        <v>18</v>
      </c>
      <c r="D148">
        <v>129</v>
      </c>
      <c r="E148">
        <v>3882</v>
      </c>
      <c r="F148">
        <v>7598</v>
      </c>
      <c r="G148">
        <v>173</v>
      </c>
      <c r="H148">
        <v>3</v>
      </c>
      <c r="I148" s="58" t="s">
        <v>6768</v>
      </c>
      <c r="J148">
        <v>17303</v>
      </c>
      <c r="K148" s="4">
        <v>0</v>
      </c>
      <c r="L148" s="4">
        <v>4.24</v>
      </c>
      <c r="M148" s="4">
        <v>81.793999999999997</v>
      </c>
      <c r="N148" s="4">
        <v>86.034000000000006</v>
      </c>
      <c r="O148" s="5">
        <v>42305.745292812499</v>
      </c>
      <c r="P148" s="5">
        <v>43258.050196053242</v>
      </c>
    </row>
    <row r="149" spans="1:16">
      <c r="A149">
        <v>1</v>
      </c>
      <c r="B149">
        <v>1</v>
      </c>
      <c r="C149">
        <v>18</v>
      </c>
      <c r="D149">
        <v>129</v>
      </c>
      <c r="E149">
        <v>3882</v>
      </c>
      <c r="F149">
        <v>7599</v>
      </c>
      <c r="G149">
        <v>173</v>
      </c>
      <c r="H149">
        <v>4</v>
      </c>
      <c r="I149" s="58" t="s">
        <v>1237</v>
      </c>
      <c r="J149">
        <v>17304</v>
      </c>
      <c r="K149" s="4">
        <v>0.72399999999999998</v>
      </c>
      <c r="L149" s="4">
        <v>10.922000000000001</v>
      </c>
      <c r="M149" s="4">
        <v>71.629000000000005</v>
      </c>
      <c r="N149" s="4">
        <v>81.793999999999997</v>
      </c>
      <c r="O149" s="5">
        <v>42305.745292812499</v>
      </c>
      <c r="P149" s="5">
        <v>43258.050196053242</v>
      </c>
    </row>
    <row r="150" spans="1:16">
      <c r="A150">
        <v>1</v>
      </c>
      <c r="B150">
        <v>1</v>
      </c>
      <c r="C150">
        <v>18</v>
      </c>
      <c r="D150">
        <v>129</v>
      </c>
      <c r="E150">
        <v>3882</v>
      </c>
      <c r="F150">
        <v>7600</v>
      </c>
      <c r="G150">
        <v>173</v>
      </c>
      <c r="H150">
        <v>5</v>
      </c>
      <c r="I150" s="58" t="s">
        <v>1238</v>
      </c>
      <c r="J150">
        <v>17305</v>
      </c>
      <c r="K150" s="4">
        <v>0</v>
      </c>
      <c r="L150" s="4">
        <v>7.14</v>
      </c>
      <c r="M150" s="4">
        <v>61.383000000000003</v>
      </c>
      <c r="N150" s="4">
        <v>68.522999999999996</v>
      </c>
      <c r="O150" s="5">
        <v>42305.745292812499</v>
      </c>
      <c r="P150" s="5">
        <v>43258.050196053242</v>
      </c>
    </row>
    <row r="151" spans="1:16">
      <c r="A151">
        <v>1</v>
      </c>
      <c r="B151">
        <v>1</v>
      </c>
      <c r="C151">
        <v>18</v>
      </c>
      <c r="D151">
        <v>129</v>
      </c>
      <c r="E151">
        <v>3882</v>
      </c>
      <c r="F151">
        <v>7601</v>
      </c>
      <c r="G151">
        <v>173</v>
      </c>
      <c r="H151">
        <v>10</v>
      </c>
      <c r="I151" s="58" t="s">
        <v>6769</v>
      </c>
      <c r="J151">
        <v>17310</v>
      </c>
      <c r="K151" s="4">
        <v>0</v>
      </c>
      <c r="L151" s="4">
        <v>3.1059999999999999</v>
      </c>
      <c r="M151" s="4">
        <v>68.522999999999996</v>
      </c>
      <c r="N151" s="4">
        <v>71.629000000000005</v>
      </c>
      <c r="O151" s="5">
        <v>42305.745292812499</v>
      </c>
      <c r="P151" s="5">
        <v>43258.050196053242</v>
      </c>
    </row>
    <row r="152" spans="1:16">
      <c r="A152">
        <v>1</v>
      </c>
      <c r="B152">
        <v>1</v>
      </c>
      <c r="C152">
        <v>18</v>
      </c>
      <c r="D152">
        <v>129</v>
      </c>
      <c r="E152">
        <v>4011</v>
      </c>
      <c r="F152">
        <v>7602</v>
      </c>
      <c r="G152">
        <v>443</v>
      </c>
      <c r="H152">
        <v>2</v>
      </c>
      <c r="I152" s="58" t="s">
        <v>6770</v>
      </c>
      <c r="J152">
        <v>44302</v>
      </c>
      <c r="K152" s="4">
        <v>1</v>
      </c>
      <c r="L152" s="4">
        <v>3.4060000000000001</v>
      </c>
      <c r="M152" s="4">
        <v>17.972000000000001</v>
      </c>
      <c r="N152" s="4">
        <v>20.378</v>
      </c>
      <c r="O152" s="5">
        <v>42305.745292812499</v>
      </c>
      <c r="P152" s="5">
        <v>42305.745292812499</v>
      </c>
    </row>
    <row r="153" spans="1:16">
      <c r="A153">
        <v>1</v>
      </c>
      <c r="B153">
        <v>1</v>
      </c>
      <c r="C153">
        <v>18</v>
      </c>
      <c r="D153">
        <v>129</v>
      </c>
      <c r="E153">
        <v>4011</v>
      </c>
      <c r="F153">
        <v>7603</v>
      </c>
      <c r="G153">
        <v>697</v>
      </c>
      <c r="H153">
        <v>1</v>
      </c>
      <c r="I153" s="58" t="s">
        <v>6771</v>
      </c>
      <c r="J153">
        <v>69701</v>
      </c>
      <c r="K153" s="4">
        <v>3.4060000000000001</v>
      </c>
      <c r="L153" s="4">
        <v>3.9860000000000002</v>
      </c>
      <c r="M153" s="4">
        <v>20.378</v>
      </c>
      <c r="N153" s="4">
        <v>20.957999999999998</v>
      </c>
      <c r="O153" s="5">
        <v>42305.745292812499</v>
      </c>
      <c r="P153" s="5">
        <v>43258.050196053242</v>
      </c>
    </row>
    <row r="154" spans="1:16">
      <c r="A154">
        <v>1</v>
      </c>
      <c r="B154">
        <v>1</v>
      </c>
      <c r="C154">
        <v>18</v>
      </c>
      <c r="D154">
        <v>129</v>
      </c>
      <c r="E154">
        <v>4017</v>
      </c>
      <c r="F154">
        <v>7604</v>
      </c>
      <c r="G154">
        <v>451</v>
      </c>
      <c r="H154">
        <v>2</v>
      </c>
      <c r="I154" s="58" t="s">
        <v>6772</v>
      </c>
      <c r="J154">
        <v>45102</v>
      </c>
      <c r="K154" s="4">
        <v>0.02</v>
      </c>
      <c r="L154" s="4">
        <v>6.1050000000000004</v>
      </c>
      <c r="M154" s="4">
        <v>17.193000000000001</v>
      </c>
      <c r="N154" s="4">
        <v>23.277999999999999</v>
      </c>
      <c r="O154" s="5">
        <v>42305.745292812499</v>
      </c>
      <c r="P154" s="5">
        <v>42305.745292812499</v>
      </c>
    </row>
    <row r="155" spans="1:16">
      <c r="A155">
        <v>1</v>
      </c>
      <c r="B155">
        <v>1</v>
      </c>
      <c r="C155">
        <v>18</v>
      </c>
      <c r="D155">
        <v>129</v>
      </c>
      <c r="E155">
        <v>4038</v>
      </c>
      <c r="F155">
        <v>7605</v>
      </c>
      <c r="G155">
        <v>197</v>
      </c>
      <c r="H155">
        <v>8</v>
      </c>
      <c r="I155" s="58" t="s">
        <v>6773</v>
      </c>
      <c r="J155">
        <v>19708</v>
      </c>
      <c r="K155" s="4">
        <v>0</v>
      </c>
      <c r="L155" s="4">
        <v>1.05</v>
      </c>
      <c r="M155" s="4">
        <v>0</v>
      </c>
      <c r="N155" s="4">
        <v>1.05</v>
      </c>
      <c r="O155" s="5">
        <v>42305.745292812499</v>
      </c>
      <c r="P155" s="5">
        <v>42305.745292812499</v>
      </c>
    </row>
    <row r="156" spans="1:16">
      <c r="A156">
        <v>1</v>
      </c>
      <c r="B156">
        <v>1</v>
      </c>
      <c r="C156">
        <v>18</v>
      </c>
      <c r="D156">
        <v>129</v>
      </c>
      <c r="E156">
        <v>4038</v>
      </c>
      <c r="F156">
        <v>7606</v>
      </c>
      <c r="G156">
        <v>522</v>
      </c>
      <c r="H156">
        <v>1</v>
      </c>
      <c r="I156" s="58" t="s">
        <v>6774</v>
      </c>
      <c r="J156">
        <v>52201</v>
      </c>
      <c r="K156" s="4">
        <v>0</v>
      </c>
      <c r="L156" s="4">
        <v>23.013999999999999</v>
      </c>
      <c r="M156" s="4">
        <v>1.6080000000000001</v>
      </c>
      <c r="N156" s="4">
        <v>14.752000000000001</v>
      </c>
      <c r="O156" s="5">
        <v>42305.745292812499</v>
      </c>
      <c r="P156" s="5">
        <v>42305.745292812499</v>
      </c>
    </row>
    <row r="157" spans="1:16">
      <c r="A157">
        <v>1</v>
      </c>
      <c r="B157">
        <v>1</v>
      </c>
      <c r="C157">
        <v>18</v>
      </c>
      <c r="D157">
        <v>129</v>
      </c>
      <c r="E157">
        <v>4047</v>
      </c>
      <c r="F157">
        <v>7607</v>
      </c>
      <c r="G157">
        <v>561</v>
      </c>
      <c r="H157">
        <v>1</v>
      </c>
      <c r="I157" s="58" t="s">
        <v>6775</v>
      </c>
      <c r="J157">
        <v>56101</v>
      </c>
      <c r="K157" s="4">
        <v>1</v>
      </c>
      <c r="L157" s="4">
        <v>7.1920000000000002</v>
      </c>
      <c r="M157" s="4">
        <v>0</v>
      </c>
      <c r="N157" s="4">
        <v>6.1920000000000002</v>
      </c>
      <c r="O157" s="5">
        <v>42305.745292812499</v>
      </c>
      <c r="P157" s="5">
        <v>42305.745292812499</v>
      </c>
    </row>
    <row r="158" spans="1:16">
      <c r="A158">
        <v>1</v>
      </c>
      <c r="B158">
        <v>1</v>
      </c>
      <c r="C158">
        <v>18</v>
      </c>
      <c r="D158">
        <v>129</v>
      </c>
      <c r="E158">
        <v>4343</v>
      </c>
      <c r="F158">
        <v>7608</v>
      </c>
      <c r="G158">
        <v>95</v>
      </c>
      <c r="H158">
        <v>12</v>
      </c>
      <c r="I158" s="58">
        <v>35034</v>
      </c>
      <c r="J158">
        <v>9512</v>
      </c>
      <c r="K158" s="4">
        <v>0</v>
      </c>
      <c r="L158" s="4">
        <v>0.26</v>
      </c>
      <c r="M158" s="4">
        <v>0</v>
      </c>
      <c r="N158" s="4">
        <v>0.26</v>
      </c>
      <c r="O158" t="s">
        <v>1223</v>
      </c>
      <c r="P158" t="s">
        <v>1223</v>
      </c>
    </row>
    <row r="159" spans="1:16">
      <c r="A159">
        <v>1</v>
      </c>
      <c r="B159">
        <v>1</v>
      </c>
      <c r="C159">
        <v>18</v>
      </c>
      <c r="D159">
        <v>129</v>
      </c>
      <c r="E159">
        <v>4500</v>
      </c>
      <c r="F159">
        <v>7609</v>
      </c>
      <c r="G159">
        <v>495</v>
      </c>
      <c r="H159">
        <v>1</v>
      </c>
      <c r="I159" s="58" t="s">
        <v>1236</v>
      </c>
      <c r="J159">
        <v>49501</v>
      </c>
      <c r="K159" s="4">
        <v>0</v>
      </c>
      <c r="L159" s="4">
        <v>4.3689999999999998</v>
      </c>
      <c r="M159" s="4">
        <v>0</v>
      </c>
      <c r="N159" s="4">
        <v>4.3689999999999998</v>
      </c>
      <c r="O159" s="5">
        <v>42305.745292812499</v>
      </c>
      <c r="P159" s="5">
        <v>42305.745292812499</v>
      </c>
    </row>
    <row r="160" spans="1:16">
      <c r="A160">
        <v>1</v>
      </c>
      <c r="B160">
        <v>1</v>
      </c>
      <c r="C160">
        <v>18</v>
      </c>
      <c r="D160">
        <v>129</v>
      </c>
      <c r="E160">
        <v>4530</v>
      </c>
      <c r="F160">
        <v>7610</v>
      </c>
      <c r="G160">
        <v>95</v>
      </c>
      <c r="H160">
        <v>3</v>
      </c>
      <c r="I160" s="58">
        <v>34759</v>
      </c>
      <c r="J160">
        <v>9503</v>
      </c>
      <c r="K160" s="4">
        <v>0</v>
      </c>
      <c r="L160" s="4">
        <v>5.33</v>
      </c>
      <c r="M160" s="4">
        <v>9.6959999999999997</v>
      </c>
      <c r="N160" s="4">
        <v>15.026</v>
      </c>
      <c r="O160" s="5">
        <v>42305.745292812499</v>
      </c>
      <c r="P160" s="5">
        <v>43258.050196053242</v>
      </c>
    </row>
    <row r="161" spans="1:16">
      <c r="A161">
        <v>1</v>
      </c>
      <c r="B161">
        <v>1</v>
      </c>
      <c r="C161">
        <v>18</v>
      </c>
      <c r="D161">
        <v>129</v>
      </c>
      <c r="E161">
        <v>4530</v>
      </c>
      <c r="F161">
        <v>7611</v>
      </c>
      <c r="G161">
        <v>95</v>
      </c>
      <c r="H161">
        <v>4</v>
      </c>
      <c r="I161" s="58">
        <v>34790</v>
      </c>
      <c r="J161">
        <v>9504</v>
      </c>
      <c r="K161" s="4">
        <v>0</v>
      </c>
      <c r="L161" s="4">
        <v>8.8049999999999997</v>
      </c>
      <c r="M161" s="4">
        <v>15.026</v>
      </c>
      <c r="N161" s="4">
        <v>23.831</v>
      </c>
      <c r="O161" s="5">
        <v>43258.050196053242</v>
      </c>
      <c r="P161" s="5">
        <v>43258.050196053242</v>
      </c>
    </row>
    <row r="162" spans="1:16">
      <c r="A162">
        <v>1</v>
      </c>
      <c r="B162">
        <v>1</v>
      </c>
      <c r="C162">
        <v>18</v>
      </c>
      <c r="D162">
        <v>129</v>
      </c>
      <c r="E162">
        <v>4530</v>
      </c>
      <c r="F162">
        <v>7612</v>
      </c>
      <c r="G162">
        <v>95</v>
      </c>
      <c r="H162">
        <v>5</v>
      </c>
      <c r="I162" s="58">
        <v>34820</v>
      </c>
      <c r="J162">
        <v>9505</v>
      </c>
      <c r="K162" s="4">
        <v>14.321999999999999</v>
      </c>
      <c r="L162" s="4">
        <v>27.11</v>
      </c>
      <c r="M162" s="4">
        <v>23.831</v>
      </c>
      <c r="N162" s="4">
        <v>36.619</v>
      </c>
      <c r="O162" s="5">
        <v>42305.745292812499</v>
      </c>
      <c r="P162" s="5">
        <v>43258.050196053242</v>
      </c>
    </row>
    <row r="163" spans="1:16">
      <c r="A163">
        <v>1</v>
      </c>
      <c r="B163">
        <v>1</v>
      </c>
      <c r="C163">
        <v>18</v>
      </c>
      <c r="D163">
        <v>129</v>
      </c>
      <c r="E163">
        <v>4539</v>
      </c>
      <c r="F163">
        <v>7613</v>
      </c>
      <c r="G163">
        <v>197</v>
      </c>
      <c r="H163">
        <v>3</v>
      </c>
      <c r="I163" s="58" t="s">
        <v>6776</v>
      </c>
      <c r="J163">
        <v>19703</v>
      </c>
      <c r="K163" s="4">
        <v>11</v>
      </c>
      <c r="L163" s="4">
        <v>20.856999999999999</v>
      </c>
      <c r="M163" s="4">
        <v>17.869</v>
      </c>
      <c r="N163" s="4">
        <v>27.725999999999999</v>
      </c>
      <c r="O163" s="5">
        <v>42305.745292812499</v>
      </c>
      <c r="P163" s="5">
        <v>43258.050196053242</v>
      </c>
    </row>
    <row r="164" spans="1:16">
      <c r="A164">
        <v>1</v>
      </c>
      <c r="B164">
        <v>1</v>
      </c>
      <c r="C164">
        <v>18</v>
      </c>
      <c r="D164">
        <v>129</v>
      </c>
      <c r="E164">
        <v>4539</v>
      </c>
      <c r="F164">
        <v>7614</v>
      </c>
      <c r="G164">
        <v>197</v>
      </c>
      <c r="H164">
        <v>4</v>
      </c>
      <c r="I164" s="58" t="s">
        <v>6777</v>
      </c>
      <c r="J164">
        <v>19704</v>
      </c>
      <c r="K164" s="4">
        <v>1</v>
      </c>
      <c r="L164" s="4">
        <v>11.448</v>
      </c>
      <c r="M164" s="4">
        <v>27.725999999999999</v>
      </c>
      <c r="N164" s="4">
        <v>38.173999999999999</v>
      </c>
      <c r="O164" s="5">
        <v>42305.745292812499</v>
      </c>
      <c r="P164" s="5">
        <v>43258.050196053242</v>
      </c>
    </row>
    <row r="165" spans="1:16">
      <c r="A165">
        <v>1</v>
      </c>
      <c r="B165">
        <v>1</v>
      </c>
      <c r="C165">
        <v>18</v>
      </c>
      <c r="D165">
        <v>129</v>
      </c>
      <c r="E165">
        <v>4539</v>
      </c>
      <c r="F165">
        <v>7615</v>
      </c>
      <c r="G165">
        <v>197</v>
      </c>
      <c r="H165">
        <v>5</v>
      </c>
      <c r="I165" s="58" t="s">
        <v>6778</v>
      </c>
      <c r="J165">
        <v>19705</v>
      </c>
      <c r="K165" s="4">
        <v>11.473000000000001</v>
      </c>
      <c r="L165" s="4">
        <v>26.376999999999999</v>
      </c>
      <c r="M165" s="4">
        <v>38.173999999999999</v>
      </c>
      <c r="N165" s="4">
        <v>53.078000000000003</v>
      </c>
      <c r="O165" s="5">
        <v>42305.745292812499</v>
      </c>
      <c r="P165" s="5">
        <v>43258.050196053242</v>
      </c>
    </row>
    <row r="166" spans="1:16">
      <c r="A166">
        <v>1</v>
      </c>
      <c r="B166">
        <v>1</v>
      </c>
      <c r="C166">
        <v>18</v>
      </c>
      <c r="D166">
        <v>129</v>
      </c>
      <c r="E166">
        <v>4575</v>
      </c>
      <c r="F166">
        <v>7547</v>
      </c>
      <c r="G166">
        <v>173</v>
      </c>
      <c r="H166">
        <v>4</v>
      </c>
      <c r="I166" s="58" t="s">
        <v>1237</v>
      </c>
      <c r="J166">
        <v>17304</v>
      </c>
      <c r="K166" s="4">
        <v>0</v>
      </c>
      <c r="L166" s="4">
        <v>0.70399999999999996</v>
      </c>
      <c r="M166" s="4">
        <v>2.5369999999999999</v>
      </c>
      <c r="N166" s="4">
        <v>3.2410000000000001</v>
      </c>
      <c r="O166" s="5">
        <v>42305.745292812499</v>
      </c>
      <c r="P166" s="5">
        <v>43258.050196053242</v>
      </c>
    </row>
    <row r="167" spans="1:16">
      <c r="A167">
        <v>1</v>
      </c>
      <c r="B167">
        <v>1</v>
      </c>
      <c r="C167">
        <v>18</v>
      </c>
      <c r="D167">
        <v>129</v>
      </c>
      <c r="E167">
        <v>4575</v>
      </c>
      <c r="F167">
        <v>7548</v>
      </c>
      <c r="G167">
        <v>173</v>
      </c>
      <c r="H167">
        <v>5</v>
      </c>
      <c r="I167" s="58" t="s">
        <v>1238</v>
      </c>
      <c r="J167">
        <v>17305</v>
      </c>
      <c r="K167" s="4">
        <v>15</v>
      </c>
      <c r="L167" s="4">
        <v>17.536999999999999</v>
      </c>
      <c r="M167" s="4">
        <v>0</v>
      </c>
      <c r="N167" s="4">
        <v>2.5369999999999999</v>
      </c>
      <c r="O167" s="5">
        <v>42305.745292812499</v>
      </c>
      <c r="P167" s="5">
        <v>43258.050196053242</v>
      </c>
    </row>
    <row r="168" spans="1:16">
      <c r="A168">
        <v>1</v>
      </c>
      <c r="B168">
        <v>1</v>
      </c>
      <c r="C168">
        <v>18</v>
      </c>
      <c r="D168">
        <v>129</v>
      </c>
      <c r="E168">
        <v>597</v>
      </c>
      <c r="F168">
        <v>7557</v>
      </c>
      <c r="G168">
        <v>697</v>
      </c>
      <c r="H168">
        <v>3</v>
      </c>
      <c r="I168" s="58" t="s">
        <v>6779</v>
      </c>
      <c r="J168">
        <v>69703</v>
      </c>
      <c r="K168" s="4">
        <v>1</v>
      </c>
      <c r="L168" s="4">
        <v>15.611000000000001</v>
      </c>
      <c r="M168" s="4">
        <v>15.494999999999999</v>
      </c>
      <c r="N168" s="4">
        <v>30.106000000000002</v>
      </c>
      <c r="O168" s="5">
        <v>42305.745292812499</v>
      </c>
      <c r="P168" s="5">
        <v>42305.745292812499</v>
      </c>
    </row>
    <row r="169" spans="1:16">
      <c r="A169">
        <v>1</v>
      </c>
      <c r="B169">
        <v>1</v>
      </c>
      <c r="C169">
        <v>18</v>
      </c>
      <c r="D169">
        <v>129</v>
      </c>
      <c r="E169">
        <v>597</v>
      </c>
      <c r="F169">
        <v>7558</v>
      </c>
      <c r="G169">
        <v>1089</v>
      </c>
      <c r="H169">
        <v>2</v>
      </c>
      <c r="I169" s="58" t="s">
        <v>6780</v>
      </c>
      <c r="J169">
        <v>108902</v>
      </c>
      <c r="K169" s="4">
        <v>3.145</v>
      </c>
      <c r="L169" s="4">
        <v>16.396999999999998</v>
      </c>
      <c r="M169" s="4">
        <v>1.7629999999999999</v>
      </c>
      <c r="N169" s="4">
        <v>15.015000000000001</v>
      </c>
      <c r="O169" s="5">
        <v>42305.745292812499</v>
      </c>
      <c r="P169" s="5">
        <v>43258.050196053242</v>
      </c>
    </row>
    <row r="170" spans="1:16">
      <c r="A170">
        <v>1</v>
      </c>
      <c r="B170">
        <v>1</v>
      </c>
      <c r="C170">
        <v>18</v>
      </c>
      <c r="D170">
        <v>129</v>
      </c>
      <c r="E170">
        <v>627</v>
      </c>
      <c r="F170">
        <v>7559</v>
      </c>
      <c r="G170">
        <v>2249</v>
      </c>
      <c r="H170">
        <v>1</v>
      </c>
      <c r="I170" s="58">
        <v>127472</v>
      </c>
      <c r="J170">
        <v>224901</v>
      </c>
      <c r="K170" s="4">
        <v>0</v>
      </c>
      <c r="L170" s="4">
        <v>1.1140000000000001</v>
      </c>
      <c r="M170" s="4">
        <v>0</v>
      </c>
      <c r="N170" s="4">
        <v>1.1140000000000001</v>
      </c>
      <c r="O170" s="5">
        <v>42305.745292812499</v>
      </c>
      <c r="P170" s="5">
        <v>42305.745292812499</v>
      </c>
    </row>
    <row r="171" spans="1:16">
      <c r="A171">
        <v>1</v>
      </c>
      <c r="B171">
        <v>1</v>
      </c>
      <c r="C171">
        <v>18</v>
      </c>
      <c r="D171">
        <v>129</v>
      </c>
      <c r="E171">
        <v>704</v>
      </c>
      <c r="F171">
        <v>7560</v>
      </c>
      <c r="G171">
        <v>2588</v>
      </c>
      <c r="H171">
        <v>1</v>
      </c>
      <c r="I171" s="58">
        <v>251289</v>
      </c>
      <c r="J171">
        <v>258801</v>
      </c>
      <c r="K171" s="4">
        <v>0</v>
      </c>
      <c r="L171" s="4">
        <v>10.396000000000001</v>
      </c>
      <c r="M171" s="4">
        <v>13.948</v>
      </c>
      <c r="N171" s="4">
        <v>24.344000000000001</v>
      </c>
      <c r="O171" s="5">
        <v>42305.745292812499</v>
      </c>
      <c r="P171" s="5">
        <v>42305.745292812499</v>
      </c>
    </row>
    <row r="172" spans="1:16">
      <c r="A172">
        <v>1</v>
      </c>
      <c r="B172">
        <v>1</v>
      </c>
      <c r="C172">
        <v>18</v>
      </c>
      <c r="D172">
        <v>129</v>
      </c>
      <c r="E172">
        <v>752</v>
      </c>
      <c r="F172">
        <v>7561</v>
      </c>
      <c r="G172">
        <v>751</v>
      </c>
      <c r="H172">
        <v>4</v>
      </c>
      <c r="I172" s="58" t="s">
        <v>6781</v>
      </c>
      <c r="J172">
        <v>75104</v>
      </c>
      <c r="K172" s="4">
        <v>0</v>
      </c>
      <c r="L172" s="4">
        <v>2.2490000000000001</v>
      </c>
      <c r="M172" s="4">
        <v>0</v>
      </c>
      <c r="N172" s="4">
        <v>2.2490000000000001</v>
      </c>
      <c r="O172" s="5">
        <v>42305.745292812499</v>
      </c>
      <c r="P172" s="5">
        <v>42305.745292812499</v>
      </c>
    </row>
    <row r="173" spans="1:16">
      <c r="A173">
        <v>1</v>
      </c>
      <c r="B173">
        <v>1</v>
      </c>
      <c r="C173">
        <v>18</v>
      </c>
      <c r="D173">
        <v>129</v>
      </c>
      <c r="E173">
        <v>836</v>
      </c>
      <c r="F173">
        <v>7562</v>
      </c>
      <c r="G173">
        <v>95</v>
      </c>
      <c r="H173">
        <v>11</v>
      </c>
      <c r="I173" s="58">
        <v>35004</v>
      </c>
      <c r="J173">
        <v>9511</v>
      </c>
      <c r="K173" s="4">
        <v>0</v>
      </c>
      <c r="L173" s="4">
        <v>2.3130000000000002</v>
      </c>
      <c r="M173" s="4">
        <v>0</v>
      </c>
      <c r="N173" s="4">
        <v>2.3130000000000002</v>
      </c>
      <c r="O173" s="5">
        <v>42305.745292812499</v>
      </c>
      <c r="P173" s="5">
        <v>42305.745292812499</v>
      </c>
    </row>
    <row r="174" spans="1:16">
      <c r="A174">
        <v>1</v>
      </c>
      <c r="B174">
        <v>1</v>
      </c>
      <c r="C174">
        <v>18</v>
      </c>
      <c r="D174">
        <v>129</v>
      </c>
      <c r="E174">
        <v>884</v>
      </c>
      <c r="F174">
        <v>7563</v>
      </c>
      <c r="G174">
        <v>1091</v>
      </c>
      <c r="H174">
        <v>1</v>
      </c>
      <c r="I174" s="58" t="s">
        <v>6782</v>
      </c>
      <c r="J174">
        <v>109101</v>
      </c>
      <c r="K174" s="4">
        <v>0</v>
      </c>
      <c r="L174" s="4">
        <v>5.2569999999999997</v>
      </c>
      <c r="M174" s="4">
        <v>8.5030000000000001</v>
      </c>
      <c r="N174" s="4">
        <v>13.76</v>
      </c>
      <c r="O174" s="5">
        <v>42305.745292812499</v>
      </c>
      <c r="P174" s="5">
        <v>42305.745292812499</v>
      </c>
    </row>
    <row r="175" spans="1:16">
      <c r="A175">
        <v>1</v>
      </c>
      <c r="B175">
        <v>1</v>
      </c>
      <c r="C175">
        <v>18</v>
      </c>
      <c r="D175">
        <v>129</v>
      </c>
      <c r="E175">
        <v>884</v>
      </c>
      <c r="F175">
        <v>7564</v>
      </c>
      <c r="G175">
        <v>1091</v>
      </c>
      <c r="H175">
        <v>2</v>
      </c>
      <c r="I175" s="58" t="s">
        <v>6783</v>
      </c>
      <c r="J175">
        <v>109102</v>
      </c>
      <c r="K175" s="4">
        <v>0</v>
      </c>
      <c r="L175" s="4">
        <v>5.8970000000000002</v>
      </c>
      <c r="M175" s="4">
        <v>13.99</v>
      </c>
      <c r="N175" s="4">
        <v>19.887</v>
      </c>
      <c r="O175" s="5">
        <v>42305.745292812499</v>
      </c>
      <c r="P175" s="5">
        <v>42305.745292812499</v>
      </c>
    </row>
    <row r="176" spans="1:16">
      <c r="A176">
        <v>1</v>
      </c>
      <c r="B176">
        <v>1</v>
      </c>
      <c r="C176">
        <v>18</v>
      </c>
      <c r="D176">
        <v>129</v>
      </c>
      <c r="E176">
        <v>885</v>
      </c>
      <c r="F176">
        <v>7565</v>
      </c>
      <c r="G176">
        <v>1092</v>
      </c>
      <c r="H176">
        <v>1</v>
      </c>
      <c r="I176" s="58" t="s">
        <v>6784</v>
      </c>
      <c r="J176">
        <v>109201</v>
      </c>
      <c r="K176" s="4">
        <v>0</v>
      </c>
      <c r="L176" s="4">
        <v>9.8409999999999993</v>
      </c>
      <c r="M176" s="4">
        <v>0</v>
      </c>
      <c r="N176" s="4">
        <v>9.8409999999999993</v>
      </c>
      <c r="O176" s="5">
        <v>42305.745292812499</v>
      </c>
      <c r="P176" s="5">
        <v>42305.745292812499</v>
      </c>
    </row>
    <row r="177" spans="1:16">
      <c r="A177">
        <v>1</v>
      </c>
      <c r="B177">
        <v>1</v>
      </c>
      <c r="C177">
        <v>18</v>
      </c>
      <c r="D177">
        <v>175</v>
      </c>
      <c r="E177">
        <v>1246</v>
      </c>
      <c r="F177">
        <v>7645</v>
      </c>
      <c r="G177">
        <v>1289</v>
      </c>
      <c r="H177">
        <v>1</v>
      </c>
      <c r="I177" s="58" t="s">
        <v>6785</v>
      </c>
      <c r="J177">
        <v>128901</v>
      </c>
      <c r="K177" s="4">
        <v>0</v>
      </c>
      <c r="L177" s="4">
        <v>14.708</v>
      </c>
      <c r="M177" s="4">
        <v>0</v>
      </c>
      <c r="N177" s="4">
        <v>14.708</v>
      </c>
      <c r="O177" s="5">
        <v>42305.745292812499</v>
      </c>
      <c r="P177" s="5">
        <v>42305.745292812499</v>
      </c>
    </row>
    <row r="178" spans="1:16">
      <c r="A178">
        <v>1</v>
      </c>
      <c r="B178">
        <v>1</v>
      </c>
      <c r="C178">
        <v>18</v>
      </c>
      <c r="D178">
        <v>175</v>
      </c>
      <c r="E178">
        <v>1246</v>
      </c>
      <c r="F178">
        <v>7646</v>
      </c>
      <c r="G178">
        <v>1724</v>
      </c>
      <c r="H178">
        <v>1</v>
      </c>
      <c r="I178" s="58">
        <v>-64282</v>
      </c>
      <c r="J178">
        <v>172401</v>
      </c>
      <c r="K178" s="4">
        <v>0</v>
      </c>
      <c r="L178" s="4">
        <v>7.54</v>
      </c>
      <c r="M178" s="4">
        <v>14.708</v>
      </c>
      <c r="N178" s="4">
        <v>22.248000000000001</v>
      </c>
      <c r="O178" s="5">
        <v>42305.745292812499</v>
      </c>
      <c r="P178" s="5">
        <v>42305.745292812499</v>
      </c>
    </row>
    <row r="179" spans="1:16">
      <c r="A179">
        <v>1</v>
      </c>
      <c r="B179">
        <v>1</v>
      </c>
      <c r="C179">
        <v>18</v>
      </c>
      <c r="D179">
        <v>175</v>
      </c>
      <c r="E179">
        <v>1249</v>
      </c>
      <c r="F179">
        <v>7647</v>
      </c>
      <c r="G179">
        <v>719</v>
      </c>
      <c r="H179">
        <v>2</v>
      </c>
      <c r="I179" s="58" t="s">
        <v>1239</v>
      </c>
      <c r="J179">
        <v>71902</v>
      </c>
      <c r="K179" s="4">
        <v>1.744</v>
      </c>
      <c r="L179" s="4">
        <v>16.637</v>
      </c>
      <c r="M179" s="4">
        <v>0</v>
      </c>
      <c r="N179" s="4">
        <v>14.893000000000001</v>
      </c>
      <c r="O179" s="5">
        <v>42305.745292812499</v>
      </c>
      <c r="P179" s="5">
        <v>42305.745292812499</v>
      </c>
    </row>
    <row r="180" spans="1:16">
      <c r="A180">
        <v>1</v>
      </c>
      <c r="B180">
        <v>1</v>
      </c>
      <c r="C180">
        <v>18</v>
      </c>
      <c r="D180">
        <v>175</v>
      </c>
      <c r="E180">
        <v>1495</v>
      </c>
      <c r="F180">
        <v>7648</v>
      </c>
      <c r="G180">
        <v>1288</v>
      </c>
      <c r="H180">
        <v>1</v>
      </c>
      <c r="I180" s="58" t="s">
        <v>6786</v>
      </c>
      <c r="J180">
        <v>128801</v>
      </c>
      <c r="K180" s="4">
        <v>9.9930000000000003</v>
      </c>
      <c r="L180" s="4">
        <v>17.32</v>
      </c>
      <c r="M180" s="4">
        <v>0</v>
      </c>
      <c r="N180" s="4">
        <v>7.327</v>
      </c>
      <c r="O180" t="s">
        <v>1223</v>
      </c>
      <c r="P180" t="s">
        <v>1223</v>
      </c>
    </row>
    <row r="181" spans="1:16">
      <c r="A181">
        <v>1</v>
      </c>
      <c r="B181">
        <v>1</v>
      </c>
      <c r="C181">
        <v>18</v>
      </c>
      <c r="D181">
        <v>175</v>
      </c>
      <c r="E181">
        <v>1496</v>
      </c>
      <c r="F181">
        <v>7649</v>
      </c>
      <c r="G181">
        <v>999</v>
      </c>
      <c r="H181">
        <v>1</v>
      </c>
      <c r="I181" s="58" t="s">
        <v>1240</v>
      </c>
      <c r="J181">
        <v>99901</v>
      </c>
      <c r="K181" s="4">
        <v>10</v>
      </c>
      <c r="L181" s="4">
        <v>28.425000000000001</v>
      </c>
      <c r="M181" s="4">
        <v>0</v>
      </c>
      <c r="N181" s="4">
        <v>9.0429999999999993</v>
      </c>
      <c r="O181" s="5">
        <v>42305.745292812499</v>
      </c>
      <c r="P181" s="5">
        <v>43258.050196053242</v>
      </c>
    </row>
    <row r="182" spans="1:16">
      <c r="A182">
        <v>1</v>
      </c>
      <c r="B182">
        <v>1</v>
      </c>
      <c r="C182">
        <v>18</v>
      </c>
      <c r="D182">
        <v>175</v>
      </c>
      <c r="E182">
        <v>1496</v>
      </c>
      <c r="F182">
        <v>7650</v>
      </c>
      <c r="G182">
        <v>2462</v>
      </c>
      <c r="H182">
        <v>1</v>
      </c>
      <c r="I182" s="58">
        <v>205269</v>
      </c>
      <c r="J182">
        <v>246201</v>
      </c>
      <c r="K182" s="4">
        <v>8.4250000000000007</v>
      </c>
      <c r="L182" s="4">
        <v>11.622</v>
      </c>
      <c r="M182" s="4">
        <v>9.0429999999999993</v>
      </c>
      <c r="N182" s="4">
        <v>12.24</v>
      </c>
      <c r="O182" s="5">
        <v>42305.745292812499</v>
      </c>
      <c r="P182" s="5">
        <v>43258.050196053242</v>
      </c>
    </row>
    <row r="183" spans="1:16">
      <c r="A183">
        <v>1</v>
      </c>
      <c r="B183">
        <v>1</v>
      </c>
      <c r="C183">
        <v>18</v>
      </c>
      <c r="D183">
        <v>175</v>
      </c>
      <c r="E183">
        <v>1674</v>
      </c>
      <c r="F183">
        <v>7651</v>
      </c>
      <c r="G183">
        <v>997</v>
      </c>
      <c r="H183">
        <v>1</v>
      </c>
      <c r="I183" s="58" t="s">
        <v>1241</v>
      </c>
      <c r="J183">
        <v>99701</v>
      </c>
      <c r="K183" s="4">
        <v>33</v>
      </c>
      <c r="L183" s="4">
        <v>35.024000000000001</v>
      </c>
      <c r="M183" s="4">
        <v>0</v>
      </c>
      <c r="N183" s="4">
        <v>2.024</v>
      </c>
      <c r="O183" s="5">
        <v>42305.745292812499</v>
      </c>
      <c r="P183" s="5">
        <v>42305.745292812499</v>
      </c>
    </row>
    <row r="184" spans="1:16">
      <c r="A184">
        <v>1</v>
      </c>
      <c r="B184">
        <v>1</v>
      </c>
      <c r="C184">
        <v>18</v>
      </c>
      <c r="D184">
        <v>175</v>
      </c>
      <c r="E184">
        <v>1698</v>
      </c>
      <c r="F184">
        <v>7652</v>
      </c>
      <c r="G184">
        <v>1522</v>
      </c>
      <c r="H184">
        <v>1</v>
      </c>
      <c r="I184" s="58" t="s">
        <v>6787</v>
      </c>
      <c r="J184">
        <v>152201</v>
      </c>
      <c r="K184" s="4">
        <v>0</v>
      </c>
      <c r="L184" s="4">
        <v>6.5949999999999998</v>
      </c>
      <c r="M184" s="4">
        <v>0</v>
      </c>
      <c r="N184" s="4">
        <v>6.5949999999999998</v>
      </c>
      <c r="O184" s="5">
        <v>42305.745292812499</v>
      </c>
      <c r="P184" s="5">
        <v>42305.745292812499</v>
      </c>
    </row>
    <row r="185" spans="1:16">
      <c r="A185">
        <v>1</v>
      </c>
      <c r="B185">
        <v>1</v>
      </c>
      <c r="C185">
        <v>18</v>
      </c>
      <c r="D185">
        <v>175</v>
      </c>
      <c r="E185">
        <v>186</v>
      </c>
      <c r="F185">
        <v>7617</v>
      </c>
      <c r="G185">
        <v>122</v>
      </c>
      <c r="H185">
        <v>1</v>
      </c>
      <c r="I185" s="58" t="s">
        <v>1242</v>
      </c>
      <c r="J185">
        <v>12201</v>
      </c>
      <c r="K185" s="4">
        <v>5.2999999999999999E-2</v>
      </c>
      <c r="L185" s="4">
        <v>0.86</v>
      </c>
      <c r="M185" s="4">
        <v>0</v>
      </c>
      <c r="N185" s="4">
        <v>0.80700000000000005</v>
      </c>
      <c r="O185" s="5">
        <v>42305.745292812499</v>
      </c>
      <c r="P185" s="5">
        <v>42305.745292812499</v>
      </c>
    </row>
    <row r="186" spans="1:16">
      <c r="A186">
        <v>1</v>
      </c>
      <c r="B186">
        <v>1</v>
      </c>
      <c r="C186">
        <v>18</v>
      </c>
      <c r="D186">
        <v>175</v>
      </c>
      <c r="E186">
        <v>1916</v>
      </c>
      <c r="F186">
        <v>7653</v>
      </c>
      <c r="G186">
        <v>997</v>
      </c>
      <c r="H186">
        <v>2</v>
      </c>
      <c r="I186" s="58" t="s">
        <v>6788</v>
      </c>
      <c r="J186">
        <v>99702</v>
      </c>
      <c r="K186" s="4">
        <v>2E-3</v>
      </c>
      <c r="L186" s="4">
        <v>9.3550000000000004</v>
      </c>
      <c r="M186" s="4">
        <v>0</v>
      </c>
      <c r="N186" s="4">
        <v>9.3529999999999998</v>
      </c>
      <c r="O186" s="5">
        <v>42305.745292812499</v>
      </c>
      <c r="P186" s="5">
        <v>42305.745292812499</v>
      </c>
    </row>
    <row r="187" spans="1:16">
      <c r="A187">
        <v>1</v>
      </c>
      <c r="B187">
        <v>1</v>
      </c>
      <c r="C187">
        <v>18</v>
      </c>
      <c r="D187">
        <v>175</v>
      </c>
      <c r="E187">
        <v>1917</v>
      </c>
      <c r="F187">
        <v>7654</v>
      </c>
      <c r="G187">
        <v>1786</v>
      </c>
      <c r="H187">
        <v>1</v>
      </c>
      <c r="I187" s="58">
        <v>-41636</v>
      </c>
      <c r="J187">
        <v>178601</v>
      </c>
      <c r="K187" s="4">
        <v>0</v>
      </c>
      <c r="L187" s="4">
        <v>5.8129999999999997</v>
      </c>
      <c r="M187" s="4">
        <v>0</v>
      </c>
      <c r="N187" s="4">
        <v>5.8129999999999997</v>
      </c>
      <c r="O187" s="5">
        <v>42305.745292812499</v>
      </c>
      <c r="P187" s="5">
        <v>42305.745292812499</v>
      </c>
    </row>
    <row r="188" spans="1:16">
      <c r="A188">
        <v>1</v>
      </c>
      <c r="B188">
        <v>1</v>
      </c>
      <c r="C188">
        <v>18</v>
      </c>
      <c r="D188">
        <v>175</v>
      </c>
      <c r="E188">
        <v>2016</v>
      </c>
      <c r="F188">
        <v>7655</v>
      </c>
      <c r="G188">
        <v>1829</v>
      </c>
      <c r="H188">
        <v>4</v>
      </c>
      <c r="I188" s="58">
        <v>-25841</v>
      </c>
      <c r="J188">
        <v>182904</v>
      </c>
      <c r="K188" s="4">
        <v>0</v>
      </c>
      <c r="L188" s="4">
        <v>1.1830000000000001</v>
      </c>
      <c r="M188" s="4">
        <v>12.38</v>
      </c>
      <c r="N188" s="4">
        <v>13.563000000000001</v>
      </c>
      <c r="O188" s="5">
        <v>42305.745292812499</v>
      </c>
      <c r="P188" s="5">
        <v>42305.745292812499</v>
      </c>
    </row>
    <row r="189" spans="1:16">
      <c r="A189">
        <v>1</v>
      </c>
      <c r="B189">
        <v>1</v>
      </c>
      <c r="C189">
        <v>18</v>
      </c>
      <c r="D189">
        <v>175</v>
      </c>
      <c r="E189">
        <v>245</v>
      </c>
      <c r="F189">
        <v>7618</v>
      </c>
      <c r="G189">
        <v>121</v>
      </c>
      <c r="H189">
        <v>8</v>
      </c>
      <c r="I189" s="58" t="s">
        <v>6789</v>
      </c>
      <c r="J189">
        <v>12108</v>
      </c>
      <c r="K189" s="4">
        <v>0</v>
      </c>
      <c r="L189" s="4">
        <v>10.17</v>
      </c>
      <c r="M189" s="4">
        <v>19.805</v>
      </c>
      <c r="N189" s="4">
        <v>29.975000000000001</v>
      </c>
      <c r="O189" s="5">
        <v>42305.745292812499</v>
      </c>
      <c r="P189" s="5">
        <v>42305.745292812499</v>
      </c>
    </row>
    <row r="190" spans="1:16">
      <c r="A190">
        <v>1</v>
      </c>
      <c r="B190">
        <v>1</v>
      </c>
      <c r="C190">
        <v>18</v>
      </c>
      <c r="D190">
        <v>175</v>
      </c>
      <c r="E190">
        <v>245</v>
      </c>
      <c r="F190">
        <v>7619</v>
      </c>
      <c r="G190">
        <v>162</v>
      </c>
      <c r="H190">
        <v>8</v>
      </c>
      <c r="I190" s="58" t="s">
        <v>6790</v>
      </c>
      <c r="J190">
        <v>16208</v>
      </c>
      <c r="K190" s="4">
        <v>10</v>
      </c>
      <c r="L190" s="4">
        <v>15.483000000000001</v>
      </c>
      <c r="M190" s="4">
        <v>30.413</v>
      </c>
      <c r="N190" s="4">
        <v>35.896000000000001</v>
      </c>
      <c r="O190" s="5">
        <v>42305.745292812499</v>
      </c>
      <c r="P190" s="5">
        <v>42305.745292812499</v>
      </c>
    </row>
    <row r="191" spans="1:16">
      <c r="A191">
        <v>1</v>
      </c>
      <c r="B191">
        <v>1</v>
      </c>
      <c r="C191">
        <v>18</v>
      </c>
      <c r="D191">
        <v>175</v>
      </c>
      <c r="E191">
        <v>245</v>
      </c>
      <c r="F191">
        <v>7620</v>
      </c>
      <c r="G191">
        <v>1451</v>
      </c>
      <c r="H191">
        <v>3</v>
      </c>
      <c r="I191" s="58" t="s">
        <v>6791</v>
      </c>
      <c r="J191">
        <v>145103</v>
      </c>
      <c r="K191" s="4">
        <v>0</v>
      </c>
      <c r="L191" s="4">
        <v>4.3410000000000002</v>
      </c>
      <c r="M191" s="4">
        <v>15.247999999999999</v>
      </c>
      <c r="N191" s="4">
        <v>19.588999999999999</v>
      </c>
      <c r="O191" s="5">
        <v>42305.745292812499</v>
      </c>
      <c r="P191" s="5">
        <v>43258.050196053242</v>
      </c>
    </row>
    <row r="192" spans="1:16">
      <c r="A192">
        <v>1</v>
      </c>
      <c r="B192">
        <v>1</v>
      </c>
      <c r="C192">
        <v>18</v>
      </c>
      <c r="D192">
        <v>175</v>
      </c>
      <c r="E192">
        <v>2477</v>
      </c>
      <c r="F192">
        <v>7656</v>
      </c>
      <c r="G192">
        <v>1724</v>
      </c>
      <c r="H192">
        <v>2</v>
      </c>
      <c r="I192" s="58">
        <v>-64251</v>
      </c>
      <c r="J192">
        <v>172402</v>
      </c>
      <c r="K192" s="4">
        <v>0</v>
      </c>
      <c r="L192" s="4">
        <v>5.2430000000000003</v>
      </c>
      <c r="M192" s="4">
        <v>0</v>
      </c>
      <c r="N192" s="4">
        <v>5.2430000000000003</v>
      </c>
      <c r="O192" s="5">
        <v>42305.745292812499</v>
      </c>
      <c r="P192" s="5">
        <v>42305.745292812499</v>
      </c>
    </row>
    <row r="193" spans="1:16">
      <c r="A193">
        <v>1</v>
      </c>
      <c r="B193">
        <v>1</v>
      </c>
      <c r="C193">
        <v>18</v>
      </c>
      <c r="D193">
        <v>175</v>
      </c>
      <c r="E193">
        <v>2575</v>
      </c>
      <c r="F193">
        <v>7657</v>
      </c>
      <c r="G193">
        <v>2682</v>
      </c>
      <c r="H193">
        <v>1</v>
      </c>
      <c r="I193" s="58">
        <v>285622</v>
      </c>
      <c r="J193">
        <v>268201</v>
      </c>
      <c r="K193" s="4">
        <v>0</v>
      </c>
      <c r="L193" s="4">
        <v>5.2279999999999998</v>
      </c>
      <c r="M193" s="4">
        <v>0</v>
      </c>
      <c r="N193" s="4">
        <v>5.2279999999999998</v>
      </c>
      <c r="O193" s="5">
        <v>42305.745292812499</v>
      </c>
      <c r="P193" s="5">
        <v>42305.745292812499</v>
      </c>
    </row>
    <row r="194" spans="1:16">
      <c r="A194">
        <v>1</v>
      </c>
      <c r="B194">
        <v>1</v>
      </c>
      <c r="C194">
        <v>18</v>
      </c>
      <c r="D194">
        <v>175</v>
      </c>
      <c r="E194">
        <v>274</v>
      </c>
      <c r="F194">
        <v>7621</v>
      </c>
      <c r="G194">
        <v>719</v>
      </c>
      <c r="H194">
        <v>2</v>
      </c>
      <c r="I194" s="58" t="s">
        <v>1239</v>
      </c>
      <c r="J194">
        <v>71902</v>
      </c>
      <c r="K194" s="4">
        <v>23.114999999999998</v>
      </c>
      <c r="L194" s="4">
        <v>24.462</v>
      </c>
      <c r="M194" s="4">
        <v>13.93</v>
      </c>
      <c r="N194" s="4">
        <v>15.276999999999999</v>
      </c>
      <c r="O194" s="5">
        <v>42305.745292812499</v>
      </c>
      <c r="P194" s="5">
        <v>43258.050196053242</v>
      </c>
    </row>
    <row r="195" spans="1:16">
      <c r="A195">
        <v>1</v>
      </c>
      <c r="B195">
        <v>1</v>
      </c>
      <c r="C195">
        <v>18</v>
      </c>
      <c r="D195">
        <v>175</v>
      </c>
      <c r="E195">
        <v>274</v>
      </c>
      <c r="F195">
        <v>7622</v>
      </c>
      <c r="G195">
        <v>1050</v>
      </c>
      <c r="H195">
        <v>2</v>
      </c>
      <c r="I195" s="58" t="s">
        <v>6792</v>
      </c>
      <c r="J195">
        <v>105002</v>
      </c>
      <c r="K195" s="4">
        <v>20</v>
      </c>
      <c r="L195" s="4">
        <v>23.114999999999998</v>
      </c>
      <c r="M195" s="4">
        <v>10.815</v>
      </c>
      <c r="N195" s="4">
        <v>13.93</v>
      </c>
      <c r="O195" s="5">
        <v>42305.745292812499</v>
      </c>
      <c r="P195" s="5">
        <v>43258.050196053242</v>
      </c>
    </row>
    <row r="196" spans="1:16">
      <c r="A196">
        <v>1</v>
      </c>
      <c r="B196">
        <v>1</v>
      </c>
      <c r="C196">
        <v>18</v>
      </c>
      <c r="D196">
        <v>175</v>
      </c>
      <c r="E196">
        <v>2848</v>
      </c>
      <c r="F196">
        <v>7658</v>
      </c>
      <c r="G196">
        <v>2847</v>
      </c>
      <c r="H196">
        <v>1</v>
      </c>
      <c r="I196" s="58">
        <v>345887</v>
      </c>
      <c r="J196">
        <v>284701</v>
      </c>
      <c r="K196" s="4">
        <v>0</v>
      </c>
      <c r="L196" s="4">
        <v>7.0389999999999997</v>
      </c>
      <c r="M196" s="4">
        <v>0</v>
      </c>
      <c r="N196" s="4">
        <v>7.0389999999999997</v>
      </c>
      <c r="O196" s="5">
        <v>42305.745292812499</v>
      </c>
      <c r="P196" s="5">
        <v>42305.745292812499</v>
      </c>
    </row>
    <row r="197" spans="1:16">
      <c r="A197">
        <v>1</v>
      </c>
      <c r="B197">
        <v>1</v>
      </c>
      <c r="C197">
        <v>18</v>
      </c>
      <c r="D197">
        <v>175</v>
      </c>
      <c r="E197">
        <v>2913</v>
      </c>
      <c r="F197">
        <v>7659</v>
      </c>
      <c r="G197">
        <v>1724</v>
      </c>
      <c r="H197">
        <v>3</v>
      </c>
      <c r="I197" s="58">
        <v>-64222</v>
      </c>
      <c r="J197">
        <v>172403</v>
      </c>
      <c r="K197" s="4">
        <v>0</v>
      </c>
      <c r="L197" s="4">
        <v>6.28</v>
      </c>
      <c r="M197" s="4">
        <v>0</v>
      </c>
      <c r="N197" s="4">
        <v>6.28</v>
      </c>
      <c r="O197" s="5">
        <v>42305.745292812499</v>
      </c>
      <c r="P197" s="5">
        <v>42305.745292812499</v>
      </c>
    </row>
    <row r="198" spans="1:16">
      <c r="A198">
        <v>1</v>
      </c>
      <c r="B198">
        <v>1</v>
      </c>
      <c r="C198">
        <v>18</v>
      </c>
      <c r="D198">
        <v>175</v>
      </c>
      <c r="E198">
        <v>3019</v>
      </c>
      <c r="F198">
        <v>7660</v>
      </c>
      <c r="G198">
        <v>719</v>
      </c>
      <c r="H198">
        <v>3</v>
      </c>
      <c r="I198" s="58" t="s">
        <v>6793</v>
      </c>
      <c r="J198">
        <v>71903</v>
      </c>
      <c r="K198" s="4">
        <v>15.664</v>
      </c>
      <c r="L198" s="4">
        <v>16.155999999999999</v>
      </c>
      <c r="M198" s="4">
        <v>5.6639999999999997</v>
      </c>
      <c r="N198" s="4">
        <v>6.1559999999999997</v>
      </c>
      <c r="O198" s="5">
        <v>42305.745292812499</v>
      </c>
      <c r="P198" s="5">
        <v>43258.050196053242</v>
      </c>
    </row>
    <row r="199" spans="1:16">
      <c r="A199">
        <v>1</v>
      </c>
      <c r="B199">
        <v>1</v>
      </c>
      <c r="C199">
        <v>18</v>
      </c>
      <c r="D199">
        <v>175</v>
      </c>
      <c r="E199">
        <v>3019</v>
      </c>
      <c r="F199">
        <v>7661</v>
      </c>
      <c r="G199">
        <v>3090</v>
      </c>
      <c r="H199">
        <v>1</v>
      </c>
      <c r="I199" s="58">
        <v>434641</v>
      </c>
      <c r="J199">
        <v>309001</v>
      </c>
      <c r="K199" s="4">
        <v>10</v>
      </c>
      <c r="L199" s="4">
        <v>15.664</v>
      </c>
      <c r="M199" s="4">
        <v>0</v>
      </c>
      <c r="N199" s="4">
        <v>5.6639999999999997</v>
      </c>
      <c r="O199" s="5">
        <v>42305.745292812499</v>
      </c>
      <c r="P199" s="5">
        <v>43258.050196053242</v>
      </c>
    </row>
    <row r="200" spans="1:16">
      <c r="A200">
        <v>1</v>
      </c>
      <c r="B200">
        <v>1</v>
      </c>
      <c r="C200">
        <v>18</v>
      </c>
      <c r="D200">
        <v>175</v>
      </c>
      <c r="E200">
        <v>3070</v>
      </c>
      <c r="F200">
        <v>7662</v>
      </c>
      <c r="G200">
        <v>3147</v>
      </c>
      <c r="H200">
        <v>1</v>
      </c>
      <c r="I200" s="58">
        <v>455459</v>
      </c>
      <c r="J200">
        <v>314701</v>
      </c>
      <c r="K200" s="4">
        <v>10</v>
      </c>
      <c r="L200" s="4">
        <v>17.835000000000001</v>
      </c>
      <c r="M200" s="4">
        <v>0</v>
      </c>
      <c r="N200" s="4">
        <v>7.835</v>
      </c>
      <c r="O200" s="5">
        <v>42305.745292812499</v>
      </c>
      <c r="P200" s="5">
        <v>42305.745292812499</v>
      </c>
    </row>
    <row r="201" spans="1:16">
      <c r="A201">
        <v>1</v>
      </c>
      <c r="B201">
        <v>1</v>
      </c>
      <c r="C201">
        <v>18</v>
      </c>
      <c r="D201">
        <v>175</v>
      </c>
      <c r="E201">
        <v>3158</v>
      </c>
      <c r="F201">
        <v>7663</v>
      </c>
      <c r="G201">
        <v>2462</v>
      </c>
      <c r="H201">
        <v>4</v>
      </c>
      <c r="I201" s="58">
        <v>205359</v>
      </c>
      <c r="J201">
        <v>246204</v>
      </c>
      <c r="K201" s="4">
        <v>5</v>
      </c>
      <c r="L201" s="4">
        <v>10.446</v>
      </c>
      <c r="M201" s="4">
        <v>0</v>
      </c>
      <c r="N201" s="4">
        <v>5.4459999999999997</v>
      </c>
      <c r="O201" s="5">
        <v>42305.745292812499</v>
      </c>
      <c r="P201" s="5">
        <v>42305.745292812499</v>
      </c>
    </row>
    <row r="202" spans="1:16">
      <c r="A202">
        <v>1</v>
      </c>
      <c r="B202">
        <v>1</v>
      </c>
      <c r="C202">
        <v>18</v>
      </c>
      <c r="D202">
        <v>175</v>
      </c>
      <c r="E202">
        <v>3202</v>
      </c>
      <c r="F202">
        <v>7664</v>
      </c>
      <c r="G202">
        <v>3325</v>
      </c>
      <c r="H202">
        <v>1</v>
      </c>
      <c r="I202" s="58">
        <v>520473</v>
      </c>
      <c r="J202">
        <v>332501</v>
      </c>
      <c r="K202" s="4">
        <v>10</v>
      </c>
      <c r="L202" s="4">
        <v>15.102</v>
      </c>
      <c r="M202" s="4">
        <v>0</v>
      </c>
      <c r="N202" s="4">
        <v>5.1020000000000003</v>
      </c>
      <c r="O202" s="5">
        <v>42305.745292812499</v>
      </c>
      <c r="P202" s="5">
        <v>42305.745292812499</v>
      </c>
    </row>
    <row r="203" spans="1:16">
      <c r="A203">
        <v>1</v>
      </c>
      <c r="B203">
        <v>1</v>
      </c>
      <c r="C203">
        <v>18</v>
      </c>
      <c r="D203">
        <v>175</v>
      </c>
      <c r="E203">
        <v>3331</v>
      </c>
      <c r="F203">
        <v>7665</v>
      </c>
      <c r="G203">
        <v>3401</v>
      </c>
      <c r="H203">
        <v>1</v>
      </c>
      <c r="I203" s="58">
        <v>548231</v>
      </c>
      <c r="J203">
        <v>340101</v>
      </c>
      <c r="K203" s="4">
        <v>5</v>
      </c>
      <c r="L203" s="4">
        <v>11.525</v>
      </c>
      <c r="M203" s="4">
        <v>0</v>
      </c>
      <c r="N203" s="4">
        <v>6.5250000000000004</v>
      </c>
      <c r="O203" s="5">
        <v>42305.745292812499</v>
      </c>
      <c r="P203" s="5">
        <v>42305.745292812499</v>
      </c>
    </row>
    <row r="204" spans="1:16">
      <c r="A204">
        <v>1</v>
      </c>
      <c r="B204">
        <v>1</v>
      </c>
      <c r="C204">
        <v>18</v>
      </c>
      <c r="D204">
        <v>175</v>
      </c>
      <c r="E204">
        <v>3544</v>
      </c>
      <c r="F204">
        <v>7666</v>
      </c>
      <c r="G204">
        <v>92</v>
      </c>
      <c r="H204">
        <v>6</v>
      </c>
      <c r="I204" s="58">
        <v>33756</v>
      </c>
      <c r="J204">
        <v>9206</v>
      </c>
      <c r="K204" s="4">
        <v>20.34</v>
      </c>
      <c r="L204" s="4">
        <v>33.566000000000003</v>
      </c>
      <c r="M204" s="4">
        <v>230.52500000000001</v>
      </c>
      <c r="N204" s="4">
        <v>243.751</v>
      </c>
      <c r="O204" s="5">
        <v>42305.745292812499</v>
      </c>
      <c r="P204" s="5">
        <v>42305.745292812499</v>
      </c>
    </row>
    <row r="205" spans="1:16">
      <c r="A205">
        <v>1</v>
      </c>
      <c r="B205">
        <v>1</v>
      </c>
      <c r="C205">
        <v>18</v>
      </c>
      <c r="D205">
        <v>175</v>
      </c>
      <c r="E205">
        <v>3544</v>
      </c>
      <c r="F205">
        <v>7667</v>
      </c>
      <c r="G205">
        <v>93</v>
      </c>
      <c r="H205">
        <v>1</v>
      </c>
      <c r="I205" s="58">
        <v>33970</v>
      </c>
      <c r="J205">
        <v>9301</v>
      </c>
      <c r="K205" s="4">
        <v>6.5910000000000002</v>
      </c>
      <c r="L205" s="4">
        <v>17.561</v>
      </c>
      <c r="M205" s="4">
        <v>219.55500000000001</v>
      </c>
      <c r="N205" s="4">
        <v>230.52500000000001</v>
      </c>
      <c r="O205" s="5">
        <v>42305.745292812499</v>
      </c>
      <c r="P205" s="5">
        <v>42305.745292812499</v>
      </c>
    </row>
    <row r="206" spans="1:16">
      <c r="A206">
        <v>1</v>
      </c>
      <c r="B206">
        <v>1</v>
      </c>
      <c r="C206">
        <v>18</v>
      </c>
      <c r="D206">
        <v>175</v>
      </c>
      <c r="E206">
        <v>3544</v>
      </c>
      <c r="F206">
        <v>7668</v>
      </c>
      <c r="G206">
        <v>166</v>
      </c>
      <c r="H206">
        <v>1</v>
      </c>
      <c r="I206" s="58" t="s">
        <v>6794</v>
      </c>
      <c r="J206">
        <v>16601</v>
      </c>
      <c r="K206" s="4">
        <v>0</v>
      </c>
      <c r="L206" s="4">
        <v>6.5910000000000002</v>
      </c>
      <c r="M206" s="4">
        <v>212.964</v>
      </c>
      <c r="N206" s="4">
        <v>219.55500000000001</v>
      </c>
      <c r="O206" s="5">
        <v>42305.745292812499</v>
      </c>
      <c r="P206" s="5">
        <v>43258.050196053242</v>
      </c>
    </row>
    <row r="207" spans="1:16">
      <c r="A207">
        <v>1</v>
      </c>
      <c r="B207">
        <v>1</v>
      </c>
      <c r="C207">
        <v>18</v>
      </c>
      <c r="D207">
        <v>175</v>
      </c>
      <c r="E207">
        <v>3864</v>
      </c>
      <c r="F207">
        <v>7669</v>
      </c>
      <c r="G207">
        <v>93</v>
      </c>
      <c r="H207">
        <v>2</v>
      </c>
      <c r="I207" s="58">
        <v>34001</v>
      </c>
      <c r="J207">
        <v>9302</v>
      </c>
      <c r="K207" s="4">
        <v>0</v>
      </c>
      <c r="L207" s="4">
        <v>8.4239999999999995</v>
      </c>
      <c r="M207" s="4">
        <v>0</v>
      </c>
      <c r="N207" s="4">
        <v>8.4239999999999995</v>
      </c>
      <c r="O207" s="5">
        <v>42305.745292812499</v>
      </c>
      <c r="P207" s="5">
        <v>43258.050196053242</v>
      </c>
    </row>
    <row r="208" spans="1:16">
      <c r="A208">
        <v>1</v>
      </c>
      <c r="B208">
        <v>1</v>
      </c>
      <c r="C208">
        <v>18</v>
      </c>
      <c r="D208">
        <v>175</v>
      </c>
      <c r="E208">
        <v>3872</v>
      </c>
      <c r="F208">
        <v>7670</v>
      </c>
      <c r="G208">
        <v>121</v>
      </c>
      <c r="H208">
        <v>4</v>
      </c>
      <c r="I208" s="58" t="s">
        <v>6795</v>
      </c>
      <c r="J208">
        <v>12104</v>
      </c>
      <c r="K208" s="4">
        <v>0</v>
      </c>
      <c r="L208" s="4">
        <v>17.425000000000001</v>
      </c>
      <c r="M208" s="4">
        <v>86.05</v>
      </c>
      <c r="N208" s="4">
        <v>103.47499999999999</v>
      </c>
      <c r="O208" s="5">
        <v>42305.745292812499</v>
      </c>
      <c r="P208" s="5">
        <v>43258.050196053242</v>
      </c>
    </row>
    <row r="209" spans="1:16">
      <c r="A209">
        <v>1</v>
      </c>
      <c r="B209">
        <v>1</v>
      </c>
      <c r="C209">
        <v>18</v>
      </c>
      <c r="D209">
        <v>175</v>
      </c>
      <c r="E209">
        <v>3872</v>
      </c>
      <c r="F209">
        <v>7671</v>
      </c>
      <c r="G209">
        <v>121</v>
      </c>
      <c r="H209">
        <v>5</v>
      </c>
      <c r="I209" s="58" t="s">
        <v>1243</v>
      </c>
      <c r="J209">
        <v>12105</v>
      </c>
      <c r="K209" s="4">
        <v>17.425000000000001</v>
      </c>
      <c r="L209" s="4">
        <v>25.640999999999998</v>
      </c>
      <c r="M209" s="4">
        <v>103.47499999999999</v>
      </c>
      <c r="N209" s="4">
        <v>111.691</v>
      </c>
      <c r="O209" s="5">
        <v>42305.745292812499</v>
      </c>
      <c r="P209" s="5">
        <v>43258.050196053242</v>
      </c>
    </row>
    <row r="210" spans="1:16">
      <c r="A210">
        <v>1</v>
      </c>
      <c r="B210">
        <v>1</v>
      </c>
      <c r="C210">
        <v>18</v>
      </c>
      <c r="D210">
        <v>175</v>
      </c>
      <c r="E210">
        <v>3880</v>
      </c>
      <c r="F210">
        <v>7672</v>
      </c>
      <c r="G210">
        <v>121</v>
      </c>
      <c r="H210">
        <v>5</v>
      </c>
      <c r="I210" s="58" t="s">
        <v>1243</v>
      </c>
      <c r="J210">
        <v>12105</v>
      </c>
      <c r="K210" s="4">
        <v>32.887999999999998</v>
      </c>
      <c r="L210" s="4">
        <v>33.494999999999997</v>
      </c>
      <c r="M210" s="4">
        <v>46.189</v>
      </c>
      <c r="N210" s="4">
        <v>46.795999999999999</v>
      </c>
      <c r="O210" s="5">
        <v>42305.745292812499</v>
      </c>
      <c r="P210" s="5">
        <v>43258.050196053242</v>
      </c>
    </row>
    <row r="211" spans="1:16">
      <c r="A211">
        <v>1</v>
      </c>
      <c r="B211">
        <v>1</v>
      </c>
      <c r="C211">
        <v>18</v>
      </c>
      <c r="D211">
        <v>175</v>
      </c>
      <c r="E211">
        <v>3880</v>
      </c>
      <c r="F211">
        <v>7673</v>
      </c>
      <c r="G211">
        <v>162</v>
      </c>
      <c r="H211">
        <v>3</v>
      </c>
      <c r="I211" s="58" t="s">
        <v>6796</v>
      </c>
      <c r="J211">
        <v>16203</v>
      </c>
      <c r="K211" s="4">
        <v>0</v>
      </c>
      <c r="L211" s="4">
        <v>9.9469999999999992</v>
      </c>
      <c r="M211" s="4">
        <v>23.300999999999998</v>
      </c>
      <c r="N211" s="4">
        <v>33.247999999999998</v>
      </c>
      <c r="O211" s="5">
        <v>42305.745292812499</v>
      </c>
      <c r="P211" s="5">
        <v>43258.050196053242</v>
      </c>
    </row>
    <row r="212" spans="1:16">
      <c r="A212">
        <v>1</v>
      </c>
      <c r="B212">
        <v>1</v>
      </c>
      <c r="C212">
        <v>18</v>
      </c>
      <c r="D212">
        <v>175</v>
      </c>
      <c r="E212">
        <v>3880</v>
      </c>
      <c r="F212">
        <v>7674</v>
      </c>
      <c r="G212">
        <v>162</v>
      </c>
      <c r="H212">
        <v>4</v>
      </c>
      <c r="I212" s="58" t="s">
        <v>6797</v>
      </c>
      <c r="J212">
        <v>16204</v>
      </c>
      <c r="K212" s="4">
        <v>9.9469999999999992</v>
      </c>
      <c r="L212" s="4">
        <v>22.888000000000002</v>
      </c>
      <c r="M212" s="4">
        <v>33.247999999999998</v>
      </c>
      <c r="N212" s="4">
        <v>46.189</v>
      </c>
      <c r="O212" s="5">
        <v>42305.745292812499</v>
      </c>
      <c r="P212" s="5">
        <v>43258.050196053242</v>
      </c>
    </row>
    <row r="213" spans="1:16">
      <c r="A213">
        <v>1</v>
      </c>
      <c r="B213">
        <v>1</v>
      </c>
      <c r="C213">
        <v>18</v>
      </c>
      <c r="D213">
        <v>175</v>
      </c>
      <c r="E213">
        <v>3880</v>
      </c>
      <c r="F213">
        <v>7675</v>
      </c>
      <c r="G213">
        <v>163</v>
      </c>
      <c r="H213">
        <v>1</v>
      </c>
      <c r="I213" s="58" t="s">
        <v>6798</v>
      </c>
      <c r="J213">
        <v>16301</v>
      </c>
      <c r="K213" s="4">
        <v>0</v>
      </c>
      <c r="L213" s="4">
        <v>9.8780000000000001</v>
      </c>
      <c r="M213" s="4">
        <v>46.795999999999999</v>
      </c>
      <c r="N213" s="4">
        <v>56.673999999999999</v>
      </c>
      <c r="O213" s="5">
        <v>42305.745292812499</v>
      </c>
      <c r="P213" s="5">
        <v>43258.050196053242</v>
      </c>
    </row>
    <row r="214" spans="1:16">
      <c r="A214">
        <v>1</v>
      </c>
      <c r="B214">
        <v>1</v>
      </c>
      <c r="C214">
        <v>18</v>
      </c>
      <c r="D214">
        <v>175</v>
      </c>
      <c r="E214">
        <v>3880</v>
      </c>
      <c r="F214">
        <v>7676</v>
      </c>
      <c r="G214">
        <v>163</v>
      </c>
      <c r="H214">
        <v>2</v>
      </c>
      <c r="I214" s="58" t="s">
        <v>6799</v>
      </c>
      <c r="J214">
        <v>16302</v>
      </c>
      <c r="K214" s="4">
        <v>9.8780000000000001</v>
      </c>
      <c r="L214" s="4">
        <v>21.038</v>
      </c>
      <c r="M214" s="4">
        <v>56.673999999999999</v>
      </c>
      <c r="N214" s="4">
        <v>67.834000000000003</v>
      </c>
      <c r="O214" s="5">
        <v>42305.745292812499</v>
      </c>
      <c r="P214" s="5">
        <v>43258.050196053242</v>
      </c>
    </row>
    <row r="215" spans="1:16">
      <c r="A215">
        <v>1</v>
      </c>
      <c r="B215">
        <v>1</v>
      </c>
      <c r="C215">
        <v>18</v>
      </c>
      <c r="D215">
        <v>175</v>
      </c>
      <c r="E215">
        <v>3917</v>
      </c>
      <c r="F215">
        <v>7677</v>
      </c>
      <c r="G215">
        <v>166</v>
      </c>
      <c r="H215">
        <v>10</v>
      </c>
      <c r="I215" s="58" t="s">
        <v>6800</v>
      </c>
      <c r="J215">
        <v>16610</v>
      </c>
      <c r="K215" s="4">
        <v>0</v>
      </c>
      <c r="L215" s="4">
        <v>1.2210000000000001</v>
      </c>
      <c r="M215" s="4">
        <v>0</v>
      </c>
      <c r="N215" s="4">
        <v>1.2210000000000001</v>
      </c>
      <c r="O215" s="5">
        <v>42305.745292812499</v>
      </c>
      <c r="P215" s="5">
        <v>42305.745292812499</v>
      </c>
    </row>
    <row r="216" spans="1:16">
      <c r="A216">
        <v>1</v>
      </c>
      <c r="B216">
        <v>1</v>
      </c>
      <c r="C216">
        <v>18</v>
      </c>
      <c r="D216">
        <v>175</v>
      </c>
      <c r="E216">
        <v>4063</v>
      </c>
      <c r="F216">
        <v>7678</v>
      </c>
      <c r="G216">
        <v>574</v>
      </c>
      <c r="H216">
        <v>1</v>
      </c>
      <c r="I216" s="58" t="s">
        <v>6801</v>
      </c>
      <c r="J216">
        <v>57401</v>
      </c>
      <c r="K216" s="4">
        <v>1.0720000000000001</v>
      </c>
      <c r="L216" s="4">
        <v>12.756</v>
      </c>
      <c r="M216" s="4">
        <v>0</v>
      </c>
      <c r="N216" s="4">
        <v>11.683999999999999</v>
      </c>
      <c r="O216" s="5">
        <v>42305.745292812499</v>
      </c>
      <c r="P216" s="5">
        <v>42305.745292812499</v>
      </c>
    </row>
    <row r="217" spans="1:16">
      <c r="A217">
        <v>1</v>
      </c>
      <c r="B217">
        <v>1</v>
      </c>
      <c r="C217">
        <v>18</v>
      </c>
      <c r="D217">
        <v>175</v>
      </c>
      <c r="E217">
        <v>426</v>
      </c>
      <c r="F217">
        <v>7623</v>
      </c>
      <c r="G217">
        <v>998</v>
      </c>
      <c r="H217">
        <v>2</v>
      </c>
      <c r="I217" s="58" t="s">
        <v>6802</v>
      </c>
      <c r="J217">
        <v>99802</v>
      </c>
      <c r="K217" s="4">
        <v>0</v>
      </c>
      <c r="L217" s="4">
        <v>1.3819999999999999</v>
      </c>
      <c r="M217" s="4">
        <v>0</v>
      </c>
      <c r="N217" s="4">
        <v>1.3819999999999999</v>
      </c>
      <c r="O217" s="5">
        <v>42305.745292812499</v>
      </c>
      <c r="P217" s="5">
        <v>43258.050196053242</v>
      </c>
    </row>
    <row r="218" spans="1:16">
      <c r="A218">
        <v>1</v>
      </c>
      <c r="B218">
        <v>1</v>
      </c>
      <c r="C218">
        <v>18</v>
      </c>
      <c r="D218">
        <v>175</v>
      </c>
      <c r="E218">
        <v>42</v>
      </c>
      <c r="F218">
        <v>7616</v>
      </c>
      <c r="G218">
        <v>92</v>
      </c>
      <c r="H218">
        <v>13</v>
      </c>
      <c r="I218" s="58" t="s">
        <v>6803</v>
      </c>
      <c r="J218">
        <v>9213</v>
      </c>
      <c r="K218" s="4">
        <v>8.1440000000000001</v>
      </c>
      <c r="L218" s="4">
        <v>14.510999999999999</v>
      </c>
      <c r="M218" s="4">
        <v>0</v>
      </c>
      <c r="N218" s="4">
        <v>6.367</v>
      </c>
      <c r="O218" s="5">
        <v>42305.745292812499</v>
      </c>
      <c r="P218" s="5">
        <v>42305.745292812499</v>
      </c>
    </row>
    <row r="219" spans="1:16">
      <c r="A219">
        <v>1</v>
      </c>
      <c r="B219">
        <v>1</v>
      </c>
      <c r="C219">
        <v>18</v>
      </c>
      <c r="D219">
        <v>175</v>
      </c>
      <c r="E219">
        <v>4417</v>
      </c>
      <c r="F219">
        <v>7679</v>
      </c>
      <c r="G219">
        <v>162</v>
      </c>
      <c r="H219">
        <v>10</v>
      </c>
      <c r="I219" s="58" t="s">
        <v>6804</v>
      </c>
      <c r="J219">
        <v>16210</v>
      </c>
      <c r="K219" s="4">
        <v>1</v>
      </c>
      <c r="L219" s="4">
        <v>1.0920000000000001</v>
      </c>
      <c r="M219" s="4">
        <v>0</v>
      </c>
      <c r="N219" s="4">
        <v>9.1999999999999998E-2</v>
      </c>
      <c r="O219" s="5">
        <v>42305.745292812499</v>
      </c>
      <c r="P219" s="5">
        <v>42305.745292812499</v>
      </c>
    </row>
    <row r="220" spans="1:16">
      <c r="A220">
        <v>1</v>
      </c>
      <c r="B220">
        <v>1</v>
      </c>
      <c r="C220">
        <v>18</v>
      </c>
      <c r="D220">
        <v>175</v>
      </c>
      <c r="E220">
        <v>4425</v>
      </c>
      <c r="F220">
        <v>7680</v>
      </c>
      <c r="G220">
        <v>122</v>
      </c>
      <c r="H220">
        <v>7</v>
      </c>
      <c r="I220" s="58" t="s">
        <v>6805</v>
      </c>
      <c r="J220">
        <v>12207</v>
      </c>
      <c r="K220" s="4">
        <v>0</v>
      </c>
      <c r="L220" s="4">
        <v>1.327</v>
      </c>
      <c r="M220" s="4">
        <v>0</v>
      </c>
      <c r="N220" s="4">
        <v>1.327</v>
      </c>
      <c r="O220" s="5">
        <v>42305.745292812499</v>
      </c>
      <c r="P220" s="5">
        <v>42305.745292812499</v>
      </c>
    </row>
    <row r="221" spans="1:16">
      <c r="A221">
        <v>1</v>
      </c>
      <c r="B221">
        <v>1</v>
      </c>
      <c r="C221">
        <v>18</v>
      </c>
      <c r="D221">
        <v>175</v>
      </c>
      <c r="E221">
        <v>4550</v>
      </c>
      <c r="F221">
        <v>7681</v>
      </c>
      <c r="G221">
        <v>122</v>
      </c>
      <c r="H221">
        <v>1</v>
      </c>
      <c r="I221" s="58" t="s">
        <v>1242</v>
      </c>
      <c r="J221">
        <v>12201</v>
      </c>
      <c r="K221" s="4">
        <v>0.86</v>
      </c>
      <c r="L221" s="4">
        <v>13.846</v>
      </c>
      <c r="M221" s="4">
        <v>511.92500000000001</v>
      </c>
      <c r="N221" s="4">
        <v>524.91099999999994</v>
      </c>
      <c r="O221" s="5">
        <v>42305.745292812499</v>
      </c>
      <c r="P221" s="5">
        <v>43258.050196053242</v>
      </c>
    </row>
    <row r="222" spans="1:16">
      <c r="A222">
        <v>1</v>
      </c>
      <c r="B222">
        <v>1</v>
      </c>
      <c r="C222">
        <v>18</v>
      </c>
      <c r="D222">
        <v>175</v>
      </c>
      <c r="E222">
        <v>4550</v>
      </c>
      <c r="F222">
        <v>7682</v>
      </c>
      <c r="G222">
        <v>122</v>
      </c>
      <c r="H222">
        <v>2</v>
      </c>
      <c r="I222" s="58" t="s">
        <v>6806</v>
      </c>
      <c r="J222">
        <v>12202</v>
      </c>
      <c r="K222" s="4">
        <v>0</v>
      </c>
      <c r="L222" s="4">
        <v>8.66</v>
      </c>
      <c r="M222" s="4">
        <v>524.91099999999994</v>
      </c>
      <c r="N222" s="4">
        <v>533.57100000000003</v>
      </c>
      <c r="O222" s="5">
        <v>42305.745292812499</v>
      </c>
      <c r="P222" s="5">
        <v>43258.050196053242</v>
      </c>
    </row>
    <row r="223" spans="1:16">
      <c r="A223">
        <v>1</v>
      </c>
      <c r="B223">
        <v>1</v>
      </c>
      <c r="C223">
        <v>18</v>
      </c>
      <c r="D223">
        <v>175</v>
      </c>
      <c r="E223">
        <v>584</v>
      </c>
      <c r="F223">
        <v>7624</v>
      </c>
      <c r="G223">
        <v>998</v>
      </c>
      <c r="H223">
        <v>3</v>
      </c>
      <c r="I223" s="58" t="s">
        <v>6807</v>
      </c>
      <c r="J223">
        <v>99803</v>
      </c>
      <c r="K223" s="4">
        <v>0</v>
      </c>
      <c r="L223" s="4">
        <v>9.3179999999999996</v>
      </c>
      <c r="M223" s="4">
        <v>0.22</v>
      </c>
      <c r="N223" s="4">
        <v>9.5380000000000003</v>
      </c>
      <c r="O223" s="5">
        <v>42305.745292812499</v>
      </c>
      <c r="P223" s="5">
        <v>42305.745292812499</v>
      </c>
    </row>
    <row r="224" spans="1:16">
      <c r="A224">
        <v>1</v>
      </c>
      <c r="B224">
        <v>1</v>
      </c>
      <c r="C224">
        <v>18</v>
      </c>
      <c r="D224">
        <v>175</v>
      </c>
      <c r="E224">
        <v>785</v>
      </c>
      <c r="F224">
        <v>7625</v>
      </c>
      <c r="G224">
        <v>719</v>
      </c>
      <c r="H224">
        <v>1</v>
      </c>
      <c r="I224" s="58" t="s">
        <v>6808</v>
      </c>
      <c r="J224">
        <v>71901</v>
      </c>
      <c r="K224" s="4">
        <v>0</v>
      </c>
      <c r="L224" s="4">
        <v>4.7699999999999996</v>
      </c>
      <c r="M224" s="4">
        <v>0</v>
      </c>
      <c r="N224" s="4">
        <v>4.7699999999999996</v>
      </c>
      <c r="O224" s="5">
        <v>42305.745292812499</v>
      </c>
      <c r="P224" s="5">
        <v>42305.745292812499</v>
      </c>
    </row>
    <row r="225" spans="1:16">
      <c r="A225">
        <v>1</v>
      </c>
      <c r="B225">
        <v>1</v>
      </c>
      <c r="C225">
        <v>18</v>
      </c>
      <c r="D225">
        <v>175</v>
      </c>
      <c r="E225">
        <v>787</v>
      </c>
      <c r="F225">
        <v>7626</v>
      </c>
      <c r="G225">
        <v>1847</v>
      </c>
      <c r="H225">
        <v>1</v>
      </c>
      <c r="I225" s="58">
        <v>-19357</v>
      </c>
      <c r="J225">
        <v>184701</v>
      </c>
      <c r="K225" s="4">
        <v>0</v>
      </c>
      <c r="L225" s="4">
        <v>2.1419999999999999</v>
      </c>
      <c r="M225" s="4">
        <v>0</v>
      </c>
      <c r="N225" s="4">
        <v>2.1419999999999999</v>
      </c>
      <c r="O225" s="5">
        <v>42305.745292812499</v>
      </c>
      <c r="P225" s="5">
        <v>42305.745292812499</v>
      </c>
    </row>
    <row r="226" spans="1:16">
      <c r="A226">
        <v>1</v>
      </c>
      <c r="B226">
        <v>1</v>
      </c>
      <c r="C226">
        <v>18</v>
      </c>
      <c r="D226">
        <v>175</v>
      </c>
      <c r="E226">
        <v>788</v>
      </c>
      <c r="F226">
        <v>7627</v>
      </c>
      <c r="G226">
        <v>574</v>
      </c>
      <c r="H226">
        <v>2</v>
      </c>
      <c r="I226" s="58" t="s">
        <v>6809</v>
      </c>
      <c r="J226">
        <v>57402</v>
      </c>
      <c r="K226" s="4">
        <v>0</v>
      </c>
      <c r="L226" s="4">
        <v>12.625</v>
      </c>
      <c r="M226" s="4">
        <v>0</v>
      </c>
      <c r="N226" s="4">
        <v>12.625</v>
      </c>
      <c r="O226" s="5">
        <v>42305.745292812499</v>
      </c>
      <c r="P226" s="5">
        <v>42305.745292812499</v>
      </c>
    </row>
    <row r="227" spans="1:16">
      <c r="A227">
        <v>1</v>
      </c>
      <c r="B227">
        <v>1</v>
      </c>
      <c r="C227">
        <v>18</v>
      </c>
      <c r="D227">
        <v>175</v>
      </c>
      <c r="E227">
        <v>789</v>
      </c>
      <c r="F227">
        <v>7628</v>
      </c>
      <c r="G227">
        <v>995</v>
      </c>
      <c r="H227">
        <v>1</v>
      </c>
      <c r="I227" s="58" t="s">
        <v>6810</v>
      </c>
      <c r="J227">
        <v>99501</v>
      </c>
      <c r="K227" s="4">
        <v>0</v>
      </c>
      <c r="L227" s="4">
        <v>8.2639999999999993</v>
      </c>
      <c r="M227" s="4">
        <v>0</v>
      </c>
      <c r="N227" s="4">
        <v>8.2639999999999993</v>
      </c>
      <c r="O227" s="5">
        <v>42305.745292812499</v>
      </c>
      <c r="P227" s="5">
        <v>42305.745292812499</v>
      </c>
    </row>
    <row r="228" spans="1:16">
      <c r="A228">
        <v>1</v>
      </c>
      <c r="B228">
        <v>1</v>
      </c>
      <c r="C228">
        <v>18</v>
      </c>
      <c r="D228">
        <v>175</v>
      </c>
      <c r="E228">
        <v>790</v>
      </c>
      <c r="F228">
        <v>7629</v>
      </c>
      <c r="G228">
        <v>996</v>
      </c>
      <c r="H228">
        <v>1</v>
      </c>
      <c r="I228" s="58" t="s">
        <v>6811</v>
      </c>
      <c r="J228">
        <v>99601</v>
      </c>
      <c r="K228" s="4">
        <v>0</v>
      </c>
      <c r="L228" s="4">
        <v>8.9939999999999998</v>
      </c>
      <c r="M228" s="4">
        <v>0</v>
      </c>
      <c r="N228" s="4">
        <v>8.9930000000000003</v>
      </c>
      <c r="O228" s="5">
        <v>42305.745292812499</v>
      </c>
      <c r="P228" s="5">
        <v>42305.745292812499</v>
      </c>
    </row>
    <row r="229" spans="1:16">
      <c r="A229">
        <v>1</v>
      </c>
      <c r="B229">
        <v>1</v>
      </c>
      <c r="C229">
        <v>18</v>
      </c>
      <c r="D229">
        <v>175</v>
      </c>
      <c r="E229">
        <v>791</v>
      </c>
      <c r="F229">
        <v>7630</v>
      </c>
      <c r="G229">
        <v>997</v>
      </c>
      <c r="H229">
        <v>1</v>
      </c>
      <c r="I229" s="58" t="s">
        <v>1241</v>
      </c>
      <c r="J229">
        <v>99701</v>
      </c>
      <c r="K229" s="4">
        <v>21</v>
      </c>
      <c r="L229" s="4">
        <v>27.440999999999999</v>
      </c>
      <c r="M229" s="4">
        <v>0</v>
      </c>
      <c r="N229" s="4">
        <v>6.4409999999999998</v>
      </c>
      <c r="O229" s="5">
        <v>42305.745292812499</v>
      </c>
      <c r="P229" s="5">
        <v>43258.050196053242</v>
      </c>
    </row>
    <row r="230" spans="1:16">
      <c r="A230">
        <v>1</v>
      </c>
      <c r="B230">
        <v>1</v>
      </c>
      <c r="C230">
        <v>18</v>
      </c>
      <c r="D230">
        <v>175</v>
      </c>
      <c r="E230">
        <v>791</v>
      </c>
      <c r="F230">
        <v>7631</v>
      </c>
      <c r="G230">
        <v>3227</v>
      </c>
      <c r="H230">
        <v>1</v>
      </c>
      <c r="I230" s="58">
        <v>484679</v>
      </c>
      <c r="J230">
        <v>322701</v>
      </c>
      <c r="K230" s="4">
        <v>0</v>
      </c>
      <c r="L230" s="4">
        <v>4.0179999999999998</v>
      </c>
      <c r="M230" s="4">
        <v>6.4409999999999998</v>
      </c>
      <c r="N230" s="4">
        <v>10.459</v>
      </c>
      <c r="O230" s="5">
        <v>42305.745292812499</v>
      </c>
      <c r="P230" s="5">
        <v>42305.745292812499</v>
      </c>
    </row>
    <row r="231" spans="1:16">
      <c r="A231">
        <v>1</v>
      </c>
      <c r="B231">
        <v>1</v>
      </c>
      <c r="C231">
        <v>18</v>
      </c>
      <c r="D231">
        <v>175</v>
      </c>
      <c r="E231">
        <v>793</v>
      </c>
      <c r="F231">
        <v>7632</v>
      </c>
      <c r="G231">
        <v>999</v>
      </c>
      <c r="H231">
        <v>1</v>
      </c>
      <c r="I231" s="58" t="s">
        <v>1240</v>
      </c>
      <c r="J231">
        <v>99901</v>
      </c>
      <c r="K231" s="4">
        <v>30</v>
      </c>
      <c r="L231" s="4">
        <v>33.26</v>
      </c>
      <c r="M231" s="4">
        <v>0</v>
      </c>
      <c r="N231" s="4">
        <v>3.26</v>
      </c>
      <c r="O231" t="s">
        <v>1223</v>
      </c>
      <c r="P231" t="s">
        <v>1223</v>
      </c>
    </row>
    <row r="232" spans="1:16">
      <c r="A232">
        <v>1</v>
      </c>
      <c r="B232">
        <v>1</v>
      </c>
      <c r="C232">
        <v>18</v>
      </c>
      <c r="D232">
        <v>175</v>
      </c>
      <c r="E232">
        <v>794</v>
      </c>
      <c r="F232">
        <v>7633</v>
      </c>
      <c r="G232">
        <v>1000</v>
      </c>
      <c r="H232">
        <v>1</v>
      </c>
      <c r="I232" s="58" t="s">
        <v>6812</v>
      </c>
      <c r="J232">
        <v>100001</v>
      </c>
      <c r="K232" s="4">
        <v>0</v>
      </c>
      <c r="L232" s="4">
        <v>8.734</v>
      </c>
      <c r="M232" s="4">
        <v>0</v>
      </c>
      <c r="N232" s="4">
        <v>8.734</v>
      </c>
      <c r="O232" s="5">
        <v>42305.745292812499</v>
      </c>
      <c r="P232" s="5">
        <v>42305.745292812499</v>
      </c>
    </row>
    <row r="233" spans="1:16">
      <c r="A233">
        <v>1</v>
      </c>
      <c r="B233">
        <v>1</v>
      </c>
      <c r="C233">
        <v>18</v>
      </c>
      <c r="D233">
        <v>175</v>
      </c>
      <c r="E233">
        <v>817</v>
      </c>
      <c r="F233">
        <v>7634</v>
      </c>
      <c r="G233">
        <v>747</v>
      </c>
      <c r="H233">
        <v>2</v>
      </c>
      <c r="I233" s="58" t="s">
        <v>6813</v>
      </c>
      <c r="J233">
        <v>74702</v>
      </c>
      <c r="K233" s="4">
        <v>0</v>
      </c>
      <c r="L233" s="4">
        <v>10.151</v>
      </c>
      <c r="M233" s="4">
        <v>6.2160000000000002</v>
      </c>
      <c r="N233" s="4">
        <v>16.366</v>
      </c>
      <c r="O233" s="5">
        <v>42305.745292812499</v>
      </c>
      <c r="P233" s="5">
        <v>42305.745292812499</v>
      </c>
    </row>
    <row r="234" spans="1:16">
      <c r="A234">
        <v>1</v>
      </c>
      <c r="B234">
        <v>1</v>
      </c>
      <c r="C234">
        <v>18</v>
      </c>
      <c r="D234">
        <v>175</v>
      </c>
      <c r="E234">
        <v>817</v>
      </c>
      <c r="F234">
        <v>7635</v>
      </c>
      <c r="G234">
        <v>997</v>
      </c>
      <c r="H234">
        <v>3</v>
      </c>
      <c r="I234" s="58" t="s">
        <v>6814</v>
      </c>
      <c r="J234">
        <v>99703</v>
      </c>
      <c r="K234" s="4">
        <v>0</v>
      </c>
      <c r="L234" s="4">
        <v>4.8499999999999996</v>
      </c>
      <c r="M234" s="4">
        <v>16.968</v>
      </c>
      <c r="N234" s="4">
        <v>21.818000000000001</v>
      </c>
      <c r="O234" s="5">
        <v>42305.745292812499</v>
      </c>
      <c r="P234" s="5">
        <v>42305.745292812499</v>
      </c>
    </row>
    <row r="235" spans="1:16">
      <c r="A235">
        <v>1</v>
      </c>
      <c r="B235">
        <v>1</v>
      </c>
      <c r="C235">
        <v>18</v>
      </c>
      <c r="D235">
        <v>175</v>
      </c>
      <c r="E235">
        <v>854</v>
      </c>
      <c r="F235">
        <v>7636</v>
      </c>
      <c r="G235">
        <v>162</v>
      </c>
      <c r="H235">
        <v>5</v>
      </c>
      <c r="I235" s="58" t="s">
        <v>6815</v>
      </c>
      <c r="J235">
        <v>16205</v>
      </c>
      <c r="K235" s="4">
        <v>9.9700000000000006</v>
      </c>
      <c r="L235" s="4">
        <v>10.547000000000001</v>
      </c>
      <c r="M235" s="4">
        <v>10.978</v>
      </c>
      <c r="N235" s="4">
        <v>11.555</v>
      </c>
      <c r="O235" s="5">
        <v>42305.745292812499</v>
      </c>
      <c r="P235" s="5">
        <v>43258.050196053242</v>
      </c>
    </row>
    <row r="236" spans="1:16">
      <c r="A236">
        <v>1</v>
      </c>
      <c r="B236">
        <v>1</v>
      </c>
      <c r="C236">
        <v>18</v>
      </c>
      <c r="D236">
        <v>175</v>
      </c>
      <c r="E236">
        <v>854</v>
      </c>
      <c r="F236">
        <v>7637</v>
      </c>
      <c r="G236">
        <v>162</v>
      </c>
      <c r="H236">
        <v>9</v>
      </c>
      <c r="I236" s="58" t="s">
        <v>6816</v>
      </c>
      <c r="J236">
        <v>16209</v>
      </c>
      <c r="K236" s="4">
        <v>10.547000000000001</v>
      </c>
      <c r="L236" s="4">
        <v>35.380000000000003</v>
      </c>
      <c r="M236" s="4">
        <v>11.555</v>
      </c>
      <c r="N236" s="4">
        <v>36.302999999999997</v>
      </c>
      <c r="O236" s="5">
        <v>42305.745292812499</v>
      </c>
      <c r="P236" s="5">
        <v>43258.050196053242</v>
      </c>
    </row>
    <row r="237" spans="1:16">
      <c r="A237">
        <v>1</v>
      </c>
      <c r="B237">
        <v>1</v>
      </c>
      <c r="C237">
        <v>18</v>
      </c>
      <c r="D237">
        <v>175</v>
      </c>
      <c r="E237">
        <v>854</v>
      </c>
      <c r="F237">
        <v>7638</v>
      </c>
      <c r="G237">
        <v>997</v>
      </c>
      <c r="H237">
        <v>1</v>
      </c>
      <c r="I237" s="58" t="s">
        <v>1241</v>
      </c>
      <c r="J237">
        <v>99701</v>
      </c>
      <c r="K237" s="4">
        <v>10</v>
      </c>
      <c r="L237" s="4">
        <v>13.715999999999999</v>
      </c>
      <c r="M237" s="4">
        <v>7.1459999999999999</v>
      </c>
      <c r="N237" s="4">
        <v>10.862</v>
      </c>
      <c r="O237" s="5">
        <v>42305.745292812499</v>
      </c>
      <c r="P237" s="5">
        <v>43258.050196053242</v>
      </c>
    </row>
    <row r="238" spans="1:16">
      <c r="A238">
        <v>1</v>
      </c>
      <c r="B238">
        <v>1</v>
      </c>
      <c r="C238">
        <v>18</v>
      </c>
      <c r="D238">
        <v>175</v>
      </c>
      <c r="E238">
        <v>854</v>
      </c>
      <c r="F238">
        <v>7639</v>
      </c>
      <c r="G238">
        <v>3053</v>
      </c>
      <c r="H238">
        <v>1</v>
      </c>
      <c r="I238" s="58">
        <v>421127</v>
      </c>
      <c r="J238">
        <v>305301</v>
      </c>
      <c r="K238" s="4">
        <v>30</v>
      </c>
      <c r="L238" s="4">
        <v>37.146000000000001</v>
      </c>
      <c r="M238" s="4">
        <v>0</v>
      </c>
      <c r="N238" s="4">
        <v>7.1459999999999999</v>
      </c>
      <c r="O238" s="5">
        <v>42305.745292812499</v>
      </c>
      <c r="P238" s="5">
        <v>43258.050196053242</v>
      </c>
    </row>
    <row r="239" spans="1:16">
      <c r="A239">
        <v>1</v>
      </c>
      <c r="B239">
        <v>1</v>
      </c>
      <c r="C239">
        <v>18</v>
      </c>
      <c r="D239">
        <v>175</v>
      </c>
      <c r="E239">
        <v>883</v>
      </c>
      <c r="F239">
        <v>7640</v>
      </c>
      <c r="G239">
        <v>995</v>
      </c>
      <c r="H239">
        <v>2</v>
      </c>
      <c r="I239" s="58" t="s">
        <v>6817</v>
      </c>
      <c r="J239">
        <v>99502</v>
      </c>
      <c r="K239" s="4">
        <v>7.0000000000000001E-3</v>
      </c>
      <c r="L239" s="4">
        <v>2.8780000000000001</v>
      </c>
      <c r="M239" s="4">
        <v>0</v>
      </c>
      <c r="N239" s="4">
        <v>2.871</v>
      </c>
      <c r="O239" s="5">
        <v>42305.745292812499</v>
      </c>
      <c r="P239" s="5">
        <v>42305.745292812499</v>
      </c>
    </row>
    <row r="240" spans="1:16">
      <c r="A240">
        <v>1</v>
      </c>
      <c r="B240">
        <v>1</v>
      </c>
      <c r="C240">
        <v>18</v>
      </c>
      <c r="D240">
        <v>175</v>
      </c>
      <c r="E240">
        <v>888</v>
      </c>
      <c r="F240">
        <v>7641</v>
      </c>
      <c r="G240">
        <v>997</v>
      </c>
      <c r="H240">
        <v>1</v>
      </c>
      <c r="I240" s="58" t="s">
        <v>1241</v>
      </c>
      <c r="J240">
        <v>99701</v>
      </c>
      <c r="K240" s="4">
        <v>4.4130000000000003</v>
      </c>
      <c r="L240" s="4">
        <v>6.7759999999999998</v>
      </c>
      <c r="M240" s="4">
        <v>8.9179999999999993</v>
      </c>
      <c r="N240" s="4">
        <v>11.281000000000001</v>
      </c>
      <c r="O240" s="5">
        <v>42305.745292812499</v>
      </c>
      <c r="P240" s="5">
        <v>43258.050196053242</v>
      </c>
    </row>
    <row r="241" spans="1:16">
      <c r="A241">
        <v>1</v>
      </c>
      <c r="B241">
        <v>1</v>
      </c>
      <c r="C241">
        <v>18</v>
      </c>
      <c r="D241">
        <v>175</v>
      </c>
      <c r="E241">
        <v>888</v>
      </c>
      <c r="F241">
        <v>7642</v>
      </c>
      <c r="G241">
        <v>1663</v>
      </c>
      <c r="H241">
        <v>2</v>
      </c>
      <c r="I241" s="58">
        <v>-86530</v>
      </c>
      <c r="J241">
        <v>166302</v>
      </c>
      <c r="K241" s="4">
        <v>1</v>
      </c>
      <c r="L241" s="4">
        <v>4.4130000000000003</v>
      </c>
      <c r="M241" s="4">
        <v>5.5049999999999999</v>
      </c>
      <c r="N241" s="4">
        <v>8.9179999999999993</v>
      </c>
      <c r="O241" s="5">
        <v>42305.745292812499</v>
      </c>
      <c r="P241" s="5">
        <v>43258.050196053242</v>
      </c>
    </row>
    <row r="242" spans="1:16">
      <c r="A242">
        <v>1</v>
      </c>
      <c r="B242">
        <v>1</v>
      </c>
      <c r="C242">
        <v>18</v>
      </c>
      <c r="D242">
        <v>175</v>
      </c>
      <c r="E242">
        <v>888</v>
      </c>
      <c r="F242">
        <v>7643</v>
      </c>
      <c r="G242">
        <v>1663</v>
      </c>
      <c r="H242">
        <v>3</v>
      </c>
      <c r="I242" s="58">
        <v>-86502</v>
      </c>
      <c r="J242">
        <v>166303</v>
      </c>
      <c r="K242" s="4">
        <v>6.7759999999999998</v>
      </c>
      <c r="L242" s="4">
        <v>17.577000000000002</v>
      </c>
      <c r="M242" s="4">
        <v>11.281000000000001</v>
      </c>
      <c r="N242" s="4">
        <v>22.082000000000001</v>
      </c>
      <c r="O242" s="5">
        <v>42305.745292812499</v>
      </c>
      <c r="P242" s="5">
        <v>42305.745292812499</v>
      </c>
    </row>
    <row r="243" spans="1:16">
      <c r="A243">
        <v>1</v>
      </c>
      <c r="B243">
        <v>1</v>
      </c>
      <c r="C243">
        <v>18</v>
      </c>
      <c r="D243">
        <v>175</v>
      </c>
      <c r="E243">
        <v>888</v>
      </c>
      <c r="F243">
        <v>7644</v>
      </c>
      <c r="G243">
        <v>1663</v>
      </c>
      <c r="H243">
        <v>4</v>
      </c>
      <c r="I243" s="58">
        <v>-86471</v>
      </c>
      <c r="J243">
        <v>166304</v>
      </c>
      <c r="K243" s="4">
        <v>18.146999999999998</v>
      </c>
      <c r="L243" s="4">
        <v>23.343</v>
      </c>
      <c r="M243" s="4">
        <v>22.608000000000001</v>
      </c>
      <c r="N243" s="4">
        <v>27.803999999999998</v>
      </c>
      <c r="O243" s="5">
        <v>42305.745292812499</v>
      </c>
      <c r="P243" s="5">
        <v>42305.745292812499</v>
      </c>
    </row>
    <row r="244" spans="1:16">
      <c r="A244">
        <v>1</v>
      </c>
      <c r="B244">
        <v>1</v>
      </c>
      <c r="C244">
        <v>18</v>
      </c>
      <c r="D244">
        <v>199</v>
      </c>
      <c r="E244">
        <v>1258</v>
      </c>
      <c r="F244">
        <v>7695</v>
      </c>
      <c r="G244">
        <v>1016</v>
      </c>
      <c r="H244">
        <v>3</v>
      </c>
      <c r="I244" s="58" t="s">
        <v>6818</v>
      </c>
      <c r="J244">
        <v>101603</v>
      </c>
      <c r="K244" s="4">
        <v>1</v>
      </c>
      <c r="L244" s="4">
        <v>2.0680000000000001</v>
      </c>
      <c r="M244" s="4">
        <v>7.4550000000000001</v>
      </c>
      <c r="N244" s="4">
        <v>8.5229999999999997</v>
      </c>
      <c r="O244" s="5">
        <v>42305.745292812499</v>
      </c>
      <c r="P244" s="5">
        <v>42305.745292812499</v>
      </c>
    </row>
    <row r="245" spans="1:16">
      <c r="A245">
        <v>1</v>
      </c>
      <c r="B245">
        <v>1</v>
      </c>
      <c r="C245">
        <v>18</v>
      </c>
      <c r="D245">
        <v>199</v>
      </c>
      <c r="E245">
        <v>1259</v>
      </c>
      <c r="F245">
        <v>7696</v>
      </c>
      <c r="G245">
        <v>1015</v>
      </c>
      <c r="H245">
        <v>2</v>
      </c>
      <c r="I245" s="58" t="s">
        <v>6819</v>
      </c>
      <c r="J245">
        <v>101502</v>
      </c>
      <c r="K245" s="4">
        <v>1</v>
      </c>
      <c r="L245" s="4">
        <v>3.794</v>
      </c>
      <c r="M245" s="4">
        <v>0</v>
      </c>
      <c r="N245" s="4">
        <v>2.794</v>
      </c>
      <c r="O245" s="5">
        <v>42305.745292812499</v>
      </c>
      <c r="P245" s="5">
        <v>42305.745292812499</v>
      </c>
    </row>
    <row r="246" spans="1:16">
      <c r="A246">
        <v>1</v>
      </c>
      <c r="B246">
        <v>1</v>
      </c>
      <c r="C246">
        <v>18</v>
      </c>
      <c r="D246">
        <v>199</v>
      </c>
      <c r="E246">
        <v>1260</v>
      </c>
      <c r="F246">
        <v>7697</v>
      </c>
      <c r="G246">
        <v>1091</v>
      </c>
      <c r="H246">
        <v>3</v>
      </c>
      <c r="I246" s="58" t="s">
        <v>6820</v>
      </c>
      <c r="J246">
        <v>109103</v>
      </c>
      <c r="K246" s="4">
        <v>1</v>
      </c>
      <c r="L246" s="4">
        <v>3.4510000000000001</v>
      </c>
      <c r="M246" s="4">
        <v>0</v>
      </c>
      <c r="N246" s="4">
        <v>2.4510000000000001</v>
      </c>
      <c r="O246" s="5">
        <v>42305.745292812499</v>
      </c>
      <c r="P246" s="5">
        <v>42305.745292812499</v>
      </c>
    </row>
    <row r="247" spans="1:16">
      <c r="A247">
        <v>1</v>
      </c>
      <c r="B247">
        <v>1</v>
      </c>
      <c r="C247">
        <v>18</v>
      </c>
      <c r="D247">
        <v>199</v>
      </c>
      <c r="E247">
        <v>1261</v>
      </c>
      <c r="F247">
        <v>7698</v>
      </c>
      <c r="G247">
        <v>1290</v>
      </c>
      <c r="H247">
        <v>1</v>
      </c>
      <c r="I247" s="58" t="s">
        <v>6821</v>
      </c>
      <c r="J247">
        <v>129001</v>
      </c>
      <c r="K247" s="4">
        <v>1</v>
      </c>
      <c r="L247" s="4">
        <v>3.464</v>
      </c>
      <c r="M247" s="4">
        <v>0</v>
      </c>
      <c r="N247" s="4">
        <v>2.464</v>
      </c>
      <c r="O247" s="5">
        <v>42305.745292812499</v>
      </c>
      <c r="P247" s="5">
        <v>42305.745292812499</v>
      </c>
    </row>
    <row r="248" spans="1:16">
      <c r="A248">
        <v>1</v>
      </c>
      <c r="B248">
        <v>1</v>
      </c>
      <c r="C248">
        <v>18</v>
      </c>
      <c r="D248">
        <v>199</v>
      </c>
      <c r="E248">
        <v>227</v>
      </c>
      <c r="F248">
        <v>7683</v>
      </c>
      <c r="G248">
        <v>1017</v>
      </c>
      <c r="H248">
        <v>2</v>
      </c>
      <c r="I248" s="58" t="s">
        <v>6822</v>
      </c>
      <c r="J248">
        <v>101702</v>
      </c>
      <c r="K248" s="4">
        <v>1</v>
      </c>
      <c r="L248" s="4">
        <v>2.5680000000000001</v>
      </c>
      <c r="M248" s="4">
        <v>0</v>
      </c>
      <c r="N248" s="4">
        <v>1.5680000000000001</v>
      </c>
      <c r="O248" s="5">
        <v>42305.745292812499</v>
      </c>
      <c r="P248" s="5">
        <v>42305.745292812499</v>
      </c>
    </row>
    <row r="249" spans="1:16">
      <c r="A249">
        <v>1</v>
      </c>
      <c r="B249">
        <v>1</v>
      </c>
      <c r="C249">
        <v>18</v>
      </c>
      <c r="D249">
        <v>199</v>
      </c>
      <c r="E249">
        <v>2478</v>
      </c>
      <c r="F249">
        <v>7699</v>
      </c>
      <c r="G249">
        <v>2363</v>
      </c>
      <c r="H249">
        <v>1</v>
      </c>
      <c r="I249" s="58">
        <v>169109</v>
      </c>
      <c r="J249">
        <v>236301</v>
      </c>
      <c r="K249" s="4">
        <v>0</v>
      </c>
      <c r="L249" s="4">
        <v>2.528</v>
      </c>
      <c r="M249" s="4">
        <v>0</v>
      </c>
      <c r="N249" s="4">
        <v>2.528</v>
      </c>
      <c r="O249" s="5">
        <v>42305.745292812499</v>
      </c>
      <c r="P249" s="5">
        <v>42305.745292812499</v>
      </c>
    </row>
    <row r="250" spans="1:16">
      <c r="A250">
        <v>1</v>
      </c>
      <c r="B250">
        <v>1</v>
      </c>
      <c r="C250">
        <v>18</v>
      </c>
      <c r="D250">
        <v>199</v>
      </c>
      <c r="E250">
        <v>3071</v>
      </c>
      <c r="F250">
        <v>7700</v>
      </c>
      <c r="G250">
        <v>3148</v>
      </c>
      <c r="H250">
        <v>1</v>
      </c>
      <c r="I250" s="58">
        <v>455824</v>
      </c>
      <c r="J250">
        <v>314801</v>
      </c>
      <c r="K250" s="4">
        <v>0</v>
      </c>
      <c r="L250" s="4">
        <v>2.57</v>
      </c>
      <c r="M250" s="4">
        <v>0</v>
      </c>
      <c r="N250" s="4">
        <v>2.57</v>
      </c>
      <c r="O250" s="5">
        <v>42305.745292812499</v>
      </c>
      <c r="P250" s="5">
        <v>42305.745292812499</v>
      </c>
    </row>
    <row r="251" spans="1:16">
      <c r="A251">
        <v>1</v>
      </c>
      <c r="B251">
        <v>1</v>
      </c>
      <c r="C251">
        <v>18</v>
      </c>
      <c r="D251">
        <v>199</v>
      </c>
      <c r="E251">
        <v>3460</v>
      </c>
      <c r="F251">
        <v>7701</v>
      </c>
      <c r="G251">
        <v>1015</v>
      </c>
      <c r="H251">
        <v>1</v>
      </c>
      <c r="I251" s="58" t="s">
        <v>1244</v>
      </c>
      <c r="J251">
        <v>101501</v>
      </c>
      <c r="K251" s="4">
        <v>5</v>
      </c>
      <c r="L251" s="4">
        <v>8.593</v>
      </c>
      <c r="M251" s="4">
        <v>0</v>
      </c>
      <c r="N251" s="4">
        <v>3.593</v>
      </c>
      <c r="O251" t="s">
        <v>1223</v>
      </c>
      <c r="P251" t="s">
        <v>1223</v>
      </c>
    </row>
    <row r="252" spans="1:16">
      <c r="A252">
        <v>1</v>
      </c>
      <c r="B252">
        <v>1</v>
      </c>
      <c r="C252">
        <v>18</v>
      </c>
      <c r="D252">
        <v>199</v>
      </c>
      <c r="E252">
        <v>3537</v>
      </c>
      <c r="F252">
        <v>7702</v>
      </c>
      <c r="G252">
        <v>9</v>
      </c>
      <c r="H252">
        <v>12</v>
      </c>
      <c r="I252" s="58">
        <v>40148</v>
      </c>
      <c r="J252">
        <v>912</v>
      </c>
      <c r="K252" s="4">
        <v>1</v>
      </c>
      <c r="L252" s="4">
        <v>15.993</v>
      </c>
      <c r="M252" s="4">
        <v>64.161000000000001</v>
      </c>
      <c r="N252" s="4">
        <v>79.153999999999996</v>
      </c>
      <c r="O252" s="5">
        <v>42305.745292812499</v>
      </c>
      <c r="P252" s="5">
        <v>43258.050196053242</v>
      </c>
    </row>
    <row r="253" spans="1:16">
      <c r="A253">
        <v>1</v>
      </c>
      <c r="B253">
        <v>1</v>
      </c>
      <c r="C253">
        <v>18</v>
      </c>
      <c r="D253">
        <v>199</v>
      </c>
      <c r="E253">
        <v>3911</v>
      </c>
      <c r="F253">
        <v>7703</v>
      </c>
      <c r="G253">
        <v>9</v>
      </c>
      <c r="H253">
        <v>4</v>
      </c>
      <c r="I253" s="58">
        <v>39904</v>
      </c>
      <c r="J253">
        <v>904</v>
      </c>
      <c r="K253" s="4">
        <v>0.99399999999999999</v>
      </c>
      <c r="L253" s="4">
        <v>14.489000000000001</v>
      </c>
      <c r="M253" s="4">
        <v>6.8360000000000003</v>
      </c>
      <c r="N253" s="4">
        <v>20.331</v>
      </c>
      <c r="O253" s="5">
        <v>42305.745292812499</v>
      </c>
      <c r="P253" s="5">
        <v>43258.050196053242</v>
      </c>
    </row>
    <row r="254" spans="1:16">
      <c r="A254">
        <v>1</v>
      </c>
      <c r="B254">
        <v>1</v>
      </c>
      <c r="C254">
        <v>18</v>
      </c>
      <c r="D254">
        <v>199</v>
      </c>
      <c r="E254">
        <v>4017</v>
      </c>
      <c r="F254">
        <v>7704</v>
      </c>
      <c r="G254">
        <v>451</v>
      </c>
      <c r="H254">
        <v>1</v>
      </c>
      <c r="I254" s="58" t="s">
        <v>6823</v>
      </c>
      <c r="J254">
        <v>45101</v>
      </c>
      <c r="K254" s="4">
        <v>1</v>
      </c>
      <c r="L254" s="4">
        <v>11.736000000000001</v>
      </c>
      <c r="M254" s="4">
        <v>6.4569999999999999</v>
      </c>
      <c r="N254" s="4">
        <v>17.193000000000001</v>
      </c>
      <c r="O254" s="5">
        <v>42305.745292812499</v>
      </c>
      <c r="P254" s="5">
        <v>43258.050196053242</v>
      </c>
    </row>
    <row r="255" spans="1:16">
      <c r="A255">
        <v>1</v>
      </c>
      <c r="B255">
        <v>1</v>
      </c>
      <c r="C255">
        <v>18</v>
      </c>
      <c r="D255">
        <v>199</v>
      </c>
      <c r="E255">
        <v>4017</v>
      </c>
      <c r="F255">
        <v>7705</v>
      </c>
      <c r="G255">
        <v>451</v>
      </c>
      <c r="H255">
        <v>4</v>
      </c>
      <c r="I255" s="58" t="s">
        <v>6824</v>
      </c>
      <c r="J255">
        <v>45104</v>
      </c>
      <c r="K255" s="4">
        <v>0.5</v>
      </c>
      <c r="L255" s="4">
        <v>4.077</v>
      </c>
      <c r="M255" s="4">
        <v>2.88</v>
      </c>
      <c r="N255" s="4">
        <v>6.4569999999999999</v>
      </c>
      <c r="O255" s="5">
        <v>42305.745292812499</v>
      </c>
      <c r="P255" s="5">
        <v>43258.050196053242</v>
      </c>
    </row>
    <row r="256" spans="1:16">
      <c r="A256">
        <v>1</v>
      </c>
      <c r="B256">
        <v>1</v>
      </c>
      <c r="C256">
        <v>18</v>
      </c>
      <c r="D256">
        <v>199</v>
      </c>
      <c r="E256">
        <v>4049</v>
      </c>
      <c r="F256">
        <v>7706</v>
      </c>
      <c r="G256">
        <v>1290</v>
      </c>
      <c r="H256">
        <v>2</v>
      </c>
      <c r="I256" s="58" t="s">
        <v>6825</v>
      </c>
      <c r="J256">
        <v>129002</v>
      </c>
      <c r="K256" s="4">
        <v>0</v>
      </c>
      <c r="L256" s="4">
        <v>1.7689999999999999</v>
      </c>
      <c r="M256" s="4">
        <v>0</v>
      </c>
      <c r="N256" s="4">
        <v>1.7689999999999999</v>
      </c>
      <c r="O256" s="5">
        <v>42305.745292812499</v>
      </c>
      <c r="P256" s="5">
        <v>43258.050196053242</v>
      </c>
    </row>
    <row r="257" spans="1:16">
      <c r="A257">
        <v>1</v>
      </c>
      <c r="B257">
        <v>1</v>
      </c>
      <c r="C257">
        <v>18</v>
      </c>
      <c r="D257">
        <v>199</v>
      </c>
      <c r="E257">
        <v>4049</v>
      </c>
      <c r="F257">
        <v>7707</v>
      </c>
      <c r="G257">
        <v>1290</v>
      </c>
      <c r="H257">
        <v>3</v>
      </c>
      <c r="I257" s="58" t="s">
        <v>6826</v>
      </c>
      <c r="J257">
        <v>129003</v>
      </c>
      <c r="K257" s="4">
        <v>0</v>
      </c>
      <c r="L257" s="4">
        <v>4.6479999999999997</v>
      </c>
      <c r="M257" s="4">
        <v>1.7689999999999999</v>
      </c>
      <c r="N257" s="4">
        <v>6.4169999999999998</v>
      </c>
      <c r="O257" s="5">
        <v>42305.745292812499</v>
      </c>
      <c r="P257" s="5">
        <v>43258.050196053242</v>
      </c>
    </row>
    <row r="258" spans="1:16">
      <c r="A258">
        <v>1</v>
      </c>
      <c r="B258">
        <v>1</v>
      </c>
      <c r="C258">
        <v>18</v>
      </c>
      <c r="D258">
        <v>199</v>
      </c>
      <c r="E258">
        <v>4049</v>
      </c>
      <c r="F258">
        <v>7708</v>
      </c>
      <c r="G258">
        <v>1290</v>
      </c>
      <c r="H258">
        <v>4</v>
      </c>
      <c r="I258" s="58" t="s">
        <v>6827</v>
      </c>
      <c r="J258">
        <v>129004</v>
      </c>
      <c r="K258" s="4">
        <v>0</v>
      </c>
      <c r="L258" s="4">
        <v>2.4910000000000001</v>
      </c>
      <c r="M258" s="4">
        <v>6.4169999999999998</v>
      </c>
      <c r="N258" s="4">
        <v>8.9079999999999995</v>
      </c>
      <c r="O258" s="5">
        <v>42305.745292812499</v>
      </c>
      <c r="P258" s="5">
        <v>43258.050196053242</v>
      </c>
    </row>
    <row r="259" spans="1:16">
      <c r="A259">
        <v>1</v>
      </c>
      <c r="B259">
        <v>1</v>
      </c>
      <c r="C259">
        <v>18</v>
      </c>
      <c r="D259">
        <v>199</v>
      </c>
      <c r="E259">
        <v>704</v>
      </c>
      <c r="F259">
        <v>7684</v>
      </c>
      <c r="G259">
        <v>1014</v>
      </c>
      <c r="H259">
        <v>2</v>
      </c>
      <c r="I259" s="58" t="s">
        <v>1245</v>
      </c>
      <c r="J259">
        <v>101402</v>
      </c>
      <c r="K259" s="4">
        <v>1</v>
      </c>
      <c r="L259" s="4">
        <v>6.3639999999999999</v>
      </c>
      <c r="M259" s="4">
        <v>0</v>
      </c>
      <c r="N259" s="4">
        <v>5.3639999999999999</v>
      </c>
      <c r="O259" s="5">
        <v>42305.745292812499</v>
      </c>
      <c r="P259" s="5">
        <v>43258.050196053242</v>
      </c>
    </row>
    <row r="260" spans="1:16">
      <c r="A260">
        <v>1</v>
      </c>
      <c r="B260">
        <v>1</v>
      </c>
      <c r="C260">
        <v>18</v>
      </c>
      <c r="D260">
        <v>199</v>
      </c>
      <c r="E260">
        <v>704</v>
      </c>
      <c r="F260">
        <v>7685</v>
      </c>
      <c r="G260">
        <v>1016</v>
      </c>
      <c r="H260">
        <v>4</v>
      </c>
      <c r="I260" s="58" t="s">
        <v>6828</v>
      </c>
      <c r="J260">
        <v>101604</v>
      </c>
      <c r="K260" s="4">
        <v>1</v>
      </c>
      <c r="L260" s="4">
        <v>8.3870000000000005</v>
      </c>
      <c r="M260" s="4">
        <v>5.3639999999999999</v>
      </c>
      <c r="N260" s="4">
        <v>12.750999999999999</v>
      </c>
      <c r="O260" s="5">
        <v>42305.745292812499</v>
      </c>
      <c r="P260" s="5">
        <v>43258.050196053242</v>
      </c>
    </row>
    <row r="261" spans="1:16">
      <c r="A261">
        <v>1</v>
      </c>
      <c r="B261">
        <v>1</v>
      </c>
      <c r="C261">
        <v>18</v>
      </c>
      <c r="D261">
        <v>199</v>
      </c>
      <c r="E261">
        <v>704</v>
      </c>
      <c r="F261">
        <v>7686</v>
      </c>
      <c r="G261">
        <v>2588</v>
      </c>
      <c r="H261">
        <v>2</v>
      </c>
      <c r="I261" s="58">
        <v>251320</v>
      </c>
      <c r="J261">
        <v>258802</v>
      </c>
      <c r="K261" s="4">
        <v>10</v>
      </c>
      <c r="L261" s="4">
        <v>10.677</v>
      </c>
      <c r="M261" s="4">
        <v>13.271000000000001</v>
      </c>
      <c r="N261" s="4">
        <v>13.948</v>
      </c>
      <c r="O261" s="5">
        <v>42305.745292812499</v>
      </c>
      <c r="P261" s="5">
        <v>42305.745292812499</v>
      </c>
    </row>
    <row r="262" spans="1:16">
      <c r="A262">
        <v>1</v>
      </c>
      <c r="B262">
        <v>1</v>
      </c>
      <c r="C262">
        <v>18</v>
      </c>
      <c r="D262">
        <v>199</v>
      </c>
      <c r="E262">
        <v>705</v>
      </c>
      <c r="F262">
        <v>7687</v>
      </c>
      <c r="G262">
        <v>1015</v>
      </c>
      <c r="H262">
        <v>1</v>
      </c>
      <c r="I262" s="58" t="s">
        <v>1244</v>
      </c>
      <c r="J262">
        <v>101501</v>
      </c>
      <c r="K262" s="4">
        <v>9.5960000000000001</v>
      </c>
      <c r="L262" s="4">
        <v>11.667999999999999</v>
      </c>
      <c r="M262" s="4">
        <v>0</v>
      </c>
      <c r="N262" s="4">
        <v>2.0720000000000001</v>
      </c>
      <c r="O262" s="5">
        <v>42305.745292812499</v>
      </c>
      <c r="P262" s="5">
        <v>42305.745292812499</v>
      </c>
    </row>
    <row r="263" spans="1:16">
      <c r="A263">
        <v>1</v>
      </c>
      <c r="B263">
        <v>1</v>
      </c>
      <c r="C263">
        <v>18</v>
      </c>
      <c r="D263">
        <v>199</v>
      </c>
      <c r="E263">
        <v>705</v>
      </c>
      <c r="F263">
        <v>7688</v>
      </c>
      <c r="G263">
        <v>1091</v>
      </c>
      <c r="H263">
        <v>4</v>
      </c>
      <c r="I263" s="58" t="s">
        <v>1246</v>
      </c>
      <c r="J263">
        <v>109104</v>
      </c>
      <c r="K263" s="4">
        <v>0</v>
      </c>
      <c r="L263" s="4">
        <v>3.7120000000000002</v>
      </c>
      <c r="M263" s="4">
        <v>2.3180000000000001</v>
      </c>
      <c r="N263" s="4">
        <v>6.03</v>
      </c>
      <c r="O263" s="5">
        <v>42305.745292812499</v>
      </c>
      <c r="P263" s="5">
        <v>42305.745292812499</v>
      </c>
    </row>
    <row r="264" spans="1:16">
      <c r="A264">
        <v>1</v>
      </c>
      <c r="B264">
        <v>1</v>
      </c>
      <c r="C264">
        <v>18</v>
      </c>
      <c r="D264">
        <v>199</v>
      </c>
      <c r="E264">
        <v>706</v>
      </c>
      <c r="F264">
        <v>7689</v>
      </c>
      <c r="G264">
        <v>1014</v>
      </c>
      <c r="H264">
        <v>2</v>
      </c>
      <c r="I264" s="58" t="s">
        <v>1245</v>
      </c>
      <c r="J264">
        <v>101402</v>
      </c>
      <c r="K264" s="4">
        <v>7.6</v>
      </c>
      <c r="L264" s="4">
        <v>12.132999999999999</v>
      </c>
      <c r="M264" s="4">
        <v>5.6180000000000003</v>
      </c>
      <c r="N264" s="4">
        <v>10.151</v>
      </c>
      <c r="O264" s="5">
        <v>42305.745292812499</v>
      </c>
      <c r="P264" s="5">
        <v>42305.745292812499</v>
      </c>
    </row>
    <row r="265" spans="1:16">
      <c r="A265">
        <v>1</v>
      </c>
      <c r="B265">
        <v>1</v>
      </c>
      <c r="C265">
        <v>18</v>
      </c>
      <c r="D265">
        <v>199</v>
      </c>
      <c r="E265">
        <v>706</v>
      </c>
      <c r="F265">
        <v>7690</v>
      </c>
      <c r="G265">
        <v>1014</v>
      </c>
      <c r="H265">
        <v>3</v>
      </c>
      <c r="I265" s="58" t="s">
        <v>1247</v>
      </c>
      <c r="J265">
        <v>101403</v>
      </c>
      <c r="K265" s="4">
        <v>11.048</v>
      </c>
      <c r="L265" s="4">
        <v>16.666</v>
      </c>
      <c r="M265" s="4">
        <v>0</v>
      </c>
      <c r="N265" s="4">
        <v>5.6180000000000003</v>
      </c>
      <c r="O265" s="5">
        <v>42305.745292812499</v>
      </c>
      <c r="P265" s="5">
        <v>42305.745292812499</v>
      </c>
    </row>
    <row r="266" spans="1:16">
      <c r="A266">
        <v>1</v>
      </c>
      <c r="B266">
        <v>1</v>
      </c>
      <c r="C266">
        <v>18</v>
      </c>
      <c r="D266">
        <v>199</v>
      </c>
      <c r="E266">
        <v>707</v>
      </c>
      <c r="F266">
        <v>7691</v>
      </c>
      <c r="G266">
        <v>1016</v>
      </c>
      <c r="H266">
        <v>1</v>
      </c>
      <c r="I266" s="58" t="s">
        <v>6829</v>
      </c>
      <c r="J266">
        <v>101601</v>
      </c>
      <c r="K266" s="4">
        <v>1.004</v>
      </c>
      <c r="L266" s="4">
        <v>4.4039999999999999</v>
      </c>
      <c r="M266" s="4">
        <v>0</v>
      </c>
      <c r="N266" s="4">
        <v>3.4</v>
      </c>
      <c r="O266" s="5">
        <v>42305.745292812499</v>
      </c>
      <c r="P266" s="5">
        <v>42305.745292812499</v>
      </c>
    </row>
    <row r="267" spans="1:16">
      <c r="A267">
        <v>1</v>
      </c>
      <c r="B267">
        <v>1</v>
      </c>
      <c r="C267">
        <v>18</v>
      </c>
      <c r="D267">
        <v>199</v>
      </c>
      <c r="E267">
        <v>708</v>
      </c>
      <c r="F267">
        <v>7692</v>
      </c>
      <c r="G267">
        <v>1017</v>
      </c>
      <c r="H267">
        <v>1</v>
      </c>
      <c r="I267" s="58" t="s">
        <v>6830</v>
      </c>
      <c r="J267">
        <v>101701</v>
      </c>
      <c r="K267" s="4">
        <v>1</v>
      </c>
      <c r="L267" s="4">
        <v>6.3639999999999999</v>
      </c>
      <c r="M267" s="4">
        <v>0</v>
      </c>
      <c r="N267" s="4">
        <v>5.3639999999999999</v>
      </c>
      <c r="O267" s="5">
        <v>42305.745292812499</v>
      </c>
      <c r="P267" s="5">
        <v>42305.745292812499</v>
      </c>
    </row>
    <row r="268" spans="1:16">
      <c r="A268">
        <v>1</v>
      </c>
      <c r="B268">
        <v>1</v>
      </c>
      <c r="C268">
        <v>18</v>
      </c>
      <c r="D268">
        <v>199</v>
      </c>
      <c r="E268">
        <v>884</v>
      </c>
      <c r="F268">
        <v>7693</v>
      </c>
      <c r="G268">
        <v>1014</v>
      </c>
      <c r="H268">
        <v>3</v>
      </c>
      <c r="I268" s="58" t="s">
        <v>1247</v>
      </c>
      <c r="J268">
        <v>101403</v>
      </c>
      <c r="K268" s="4">
        <v>5</v>
      </c>
      <c r="L268" s="4">
        <v>11.048</v>
      </c>
      <c r="M268" s="4">
        <v>0</v>
      </c>
      <c r="N268" s="4">
        <v>6.048</v>
      </c>
      <c r="O268" s="5">
        <v>42305.745292812499</v>
      </c>
      <c r="P268" s="5">
        <v>42305.745292812499</v>
      </c>
    </row>
    <row r="269" spans="1:16">
      <c r="A269">
        <v>1</v>
      </c>
      <c r="B269">
        <v>1</v>
      </c>
      <c r="C269">
        <v>18</v>
      </c>
      <c r="D269">
        <v>199</v>
      </c>
      <c r="E269">
        <v>884</v>
      </c>
      <c r="F269">
        <v>7694</v>
      </c>
      <c r="G269">
        <v>1091</v>
      </c>
      <c r="H269">
        <v>4</v>
      </c>
      <c r="I269" s="58" t="s">
        <v>1246</v>
      </c>
      <c r="J269">
        <v>109104</v>
      </c>
      <c r="K269" s="4">
        <v>3.7120000000000002</v>
      </c>
      <c r="L269" s="4">
        <v>6.1669999999999998</v>
      </c>
      <c r="M269" s="4">
        <v>6.048</v>
      </c>
      <c r="N269" s="4">
        <v>8.5030000000000001</v>
      </c>
      <c r="O269" s="5">
        <v>42305.745292812499</v>
      </c>
      <c r="P269" s="5">
        <v>42305.745292812499</v>
      </c>
    </row>
    <row r="270" spans="1:16">
      <c r="A270">
        <v>1</v>
      </c>
      <c r="B270">
        <v>1</v>
      </c>
      <c r="C270">
        <v>18</v>
      </c>
      <c r="D270">
        <v>43</v>
      </c>
      <c r="E270">
        <v>1109</v>
      </c>
      <c r="F270">
        <v>7284</v>
      </c>
      <c r="G270">
        <v>1012</v>
      </c>
      <c r="H270">
        <v>3</v>
      </c>
      <c r="I270" s="58" t="s">
        <v>6831</v>
      </c>
      <c r="J270">
        <v>101203</v>
      </c>
      <c r="K270" s="4">
        <v>1</v>
      </c>
      <c r="L270" s="4">
        <v>10.16</v>
      </c>
      <c r="M270" s="4">
        <v>0</v>
      </c>
      <c r="N270" s="4">
        <v>9.16</v>
      </c>
      <c r="O270" s="5">
        <v>42305.745292812499</v>
      </c>
      <c r="P270" s="5">
        <v>42305.745292812499</v>
      </c>
    </row>
    <row r="271" spans="1:16">
      <c r="A271">
        <v>1</v>
      </c>
      <c r="B271">
        <v>1</v>
      </c>
      <c r="C271">
        <v>18</v>
      </c>
      <c r="D271">
        <v>43</v>
      </c>
      <c r="E271">
        <v>1110</v>
      </c>
      <c r="F271">
        <v>7285</v>
      </c>
      <c r="G271">
        <v>387</v>
      </c>
      <c r="H271">
        <v>5</v>
      </c>
      <c r="I271" s="58" t="s">
        <v>6832</v>
      </c>
      <c r="J271">
        <v>38705</v>
      </c>
      <c r="K271" s="4">
        <v>1</v>
      </c>
      <c r="L271" s="4">
        <v>9.3680000000000003</v>
      </c>
      <c r="M271" s="4">
        <v>0</v>
      </c>
      <c r="N271" s="4">
        <v>8.3680000000000003</v>
      </c>
      <c r="O271" s="5">
        <v>42305.745292812499</v>
      </c>
      <c r="P271" s="5">
        <v>42305.745292812499</v>
      </c>
    </row>
    <row r="272" spans="1:16">
      <c r="A272">
        <v>1</v>
      </c>
      <c r="B272">
        <v>1</v>
      </c>
      <c r="C272">
        <v>18</v>
      </c>
      <c r="D272">
        <v>43</v>
      </c>
      <c r="E272">
        <v>1258</v>
      </c>
      <c r="F272">
        <v>7286</v>
      </c>
      <c r="G272">
        <v>1016</v>
      </c>
      <c r="H272">
        <v>2</v>
      </c>
      <c r="I272" s="58" t="s">
        <v>6833</v>
      </c>
      <c r="J272">
        <v>101602</v>
      </c>
      <c r="K272" s="4">
        <v>0</v>
      </c>
      <c r="L272" s="4">
        <v>4.2160000000000002</v>
      </c>
      <c r="M272" s="4">
        <v>3.2389999999999999</v>
      </c>
      <c r="N272" s="4">
        <v>7.4550000000000001</v>
      </c>
      <c r="O272" s="5">
        <v>42305.745292812499</v>
      </c>
      <c r="P272" s="5">
        <v>42305.745292812499</v>
      </c>
    </row>
    <row r="273" spans="1:16">
      <c r="A273">
        <v>1</v>
      </c>
      <c r="B273">
        <v>1</v>
      </c>
      <c r="C273">
        <v>18</v>
      </c>
      <c r="D273">
        <v>43</v>
      </c>
      <c r="E273">
        <v>1258</v>
      </c>
      <c r="F273">
        <v>7287</v>
      </c>
      <c r="G273">
        <v>1016</v>
      </c>
      <c r="H273">
        <v>7</v>
      </c>
      <c r="I273" s="58" t="s">
        <v>6834</v>
      </c>
      <c r="J273">
        <v>101607</v>
      </c>
      <c r="K273" s="4">
        <v>0</v>
      </c>
      <c r="L273" s="4">
        <v>2.6440000000000001</v>
      </c>
      <c r="M273" s="4">
        <v>0</v>
      </c>
      <c r="N273" s="4">
        <v>2.6440000000000001</v>
      </c>
      <c r="O273" s="5">
        <v>42305.745292812499</v>
      </c>
      <c r="P273" s="5">
        <v>42305.745292812499</v>
      </c>
    </row>
    <row r="274" spans="1:16">
      <c r="A274">
        <v>1</v>
      </c>
      <c r="B274">
        <v>1</v>
      </c>
      <c r="C274">
        <v>18</v>
      </c>
      <c r="D274">
        <v>43</v>
      </c>
      <c r="E274">
        <v>1311</v>
      </c>
      <c r="F274">
        <v>7288</v>
      </c>
      <c r="G274">
        <v>2978</v>
      </c>
      <c r="H274">
        <v>1</v>
      </c>
      <c r="I274" s="58">
        <v>393734</v>
      </c>
      <c r="J274">
        <v>297801</v>
      </c>
      <c r="K274" s="4">
        <v>0</v>
      </c>
      <c r="L274" s="4">
        <v>0.70199999999999996</v>
      </c>
      <c r="M274" s="4">
        <v>0</v>
      </c>
      <c r="N274" s="4">
        <v>0.70199999999999996</v>
      </c>
      <c r="O274" s="5">
        <v>42305.745292812499</v>
      </c>
      <c r="P274" s="5">
        <v>42305.745292812499</v>
      </c>
    </row>
    <row r="275" spans="1:16">
      <c r="A275">
        <v>1</v>
      </c>
      <c r="B275">
        <v>1</v>
      </c>
      <c r="C275">
        <v>18</v>
      </c>
      <c r="D275">
        <v>43</v>
      </c>
      <c r="E275">
        <v>1479</v>
      </c>
      <c r="F275">
        <v>7289</v>
      </c>
      <c r="G275">
        <v>1391</v>
      </c>
      <c r="H275">
        <v>1</v>
      </c>
      <c r="I275" s="58" t="s">
        <v>6835</v>
      </c>
      <c r="J275">
        <v>139101</v>
      </c>
      <c r="K275" s="4">
        <v>0</v>
      </c>
      <c r="L275" s="4">
        <v>11.696</v>
      </c>
      <c r="M275" s="4">
        <v>0</v>
      </c>
      <c r="N275" s="4">
        <v>11.696</v>
      </c>
      <c r="O275" s="5">
        <v>42305.745292812499</v>
      </c>
      <c r="P275" s="5">
        <v>42305.745292812499</v>
      </c>
    </row>
    <row r="276" spans="1:16">
      <c r="A276">
        <v>1</v>
      </c>
      <c r="B276">
        <v>1</v>
      </c>
      <c r="C276">
        <v>18</v>
      </c>
      <c r="D276">
        <v>43</v>
      </c>
      <c r="E276">
        <v>1480</v>
      </c>
      <c r="F276">
        <v>7290</v>
      </c>
      <c r="G276">
        <v>1392</v>
      </c>
      <c r="H276">
        <v>1</v>
      </c>
      <c r="I276" s="58" t="s">
        <v>6836</v>
      </c>
      <c r="J276">
        <v>139201</v>
      </c>
      <c r="K276" s="4">
        <v>1</v>
      </c>
      <c r="L276" s="4">
        <v>10.85</v>
      </c>
      <c r="M276" s="4">
        <v>0</v>
      </c>
      <c r="N276" s="4">
        <v>9.85</v>
      </c>
      <c r="O276" s="5">
        <v>42305.745292812499</v>
      </c>
      <c r="P276" s="5">
        <v>42305.745292812499</v>
      </c>
    </row>
    <row r="277" spans="1:16">
      <c r="A277">
        <v>1</v>
      </c>
      <c r="B277">
        <v>1</v>
      </c>
      <c r="C277">
        <v>18</v>
      </c>
      <c r="D277">
        <v>43</v>
      </c>
      <c r="E277">
        <v>1561</v>
      </c>
      <c r="F277">
        <v>7291</v>
      </c>
      <c r="G277">
        <v>1392</v>
      </c>
      <c r="H277">
        <v>3</v>
      </c>
      <c r="I277" s="58" t="s">
        <v>6837</v>
      </c>
      <c r="J277">
        <v>139203</v>
      </c>
      <c r="K277" s="4">
        <v>1</v>
      </c>
      <c r="L277" s="4">
        <v>2.0049999999999999</v>
      </c>
      <c r="M277" s="4">
        <v>5.9470000000000001</v>
      </c>
      <c r="N277" s="4">
        <v>6.952</v>
      </c>
      <c r="O277" s="5">
        <v>42305.745292812499</v>
      </c>
      <c r="P277" s="5">
        <v>42305.745292812499</v>
      </c>
    </row>
    <row r="278" spans="1:16">
      <c r="A278">
        <v>1</v>
      </c>
      <c r="B278">
        <v>1</v>
      </c>
      <c r="C278">
        <v>18</v>
      </c>
      <c r="D278">
        <v>43</v>
      </c>
      <c r="E278">
        <v>1561</v>
      </c>
      <c r="F278">
        <v>7292</v>
      </c>
      <c r="G278">
        <v>1973</v>
      </c>
      <c r="H278">
        <v>1</v>
      </c>
      <c r="I278" s="58">
        <v>26665</v>
      </c>
      <c r="J278">
        <v>197301</v>
      </c>
      <c r="K278" s="4">
        <v>1</v>
      </c>
      <c r="L278" s="4">
        <v>6.9470000000000001</v>
      </c>
      <c r="M278" s="4">
        <v>0</v>
      </c>
      <c r="N278" s="4">
        <v>5.9470000000000001</v>
      </c>
      <c r="O278" t="s">
        <v>1223</v>
      </c>
      <c r="P278" t="s">
        <v>1223</v>
      </c>
    </row>
    <row r="279" spans="1:16">
      <c r="A279">
        <v>1</v>
      </c>
      <c r="B279">
        <v>1</v>
      </c>
      <c r="C279">
        <v>18</v>
      </c>
      <c r="D279">
        <v>43</v>
      </c>
      <c r="E279">
        <v>1658</v>
      </c>
      <c r="F279">
        <v>7293</v>
      </c>
      <c r="G279">
        <v>1492</v>
      </c>
      <c r="H279">
        <v>1</v>
      </c>
      <c r="I279" s="58" t="s">
        <v>6838</v>
      </c>
      <c r="J279">
        <v>149201</v>
      </c>
      <c r="K279" s="4">
        <v>0</v>
      </c>
      <c r="L279" s="4">
        <v>0.97499999999999998</v>
      </c>
      <c r="M279" s="4">
        <v>0</v>
      </c>
      <c r="N279" s="4">
        <v>0.97499999999999998</v>
      </c>
      <c r="O279" s="5">
        <v>42305.745292812499</v>
      </c>
      <c r="P279" s="5">
        <v>43258.050196053242</v>
      </c>
    </row>
    <row r="280" spans="1:16">
      <c r="A280">
        <v>1</v>
      </c>
      <c r="B280">
        <v>1</v>
      </c>
      <c r="C280">
        <v>18</v>
      </c>
      <c r="D280">
        <v>43</v>
      </c>
      <c r="E280">
        <v>1860</v>
      </c>
      <c r="F280">
        <v>7294</v>
      </c>
      <c r="G280">
        <v>1014</v>
      </c>
      <c r="H280">
        <v>4</v>
      </c>
      <c r="I280" s="58" t="s">
        <v>6839</v>
      </c>
      <c r="J280">
        <v>101404</v>
      </c>
      <c r="K280" s="4">
        <v>1</v>
      </c>
      <c r="L280" s="4">
        <v>7.0250000000000004</v>
      </c>
      <c r="M280" s="4">
        <v>0</v>
      </c>
      <c r="N280" s="4">
        <v>6.0250000000000004</v>
      </c>
      <c r="O280" s="5">
        <v>42305.745292812499</v>
      </c>
      <c r="P280" s="5">
        <v>42305.745292812499</v>
      </c>
    </row>
    <row r="281" spans="1:16">
      <c r="A281">
        <v>1</v>
      </c>
      <c r="B281">
        <v>1</v>
      </c>
      <c r="C281">
        <v>18</v>
      </c>
      <c r="D281">
        <v>43</v>
      </c>
      <c r="E281">
        <v>1861</v>
      </c>
      <c r="F281">
        <v>7295</v>
      </c>
      <c r="G281">
        <v>1735</v>
      </c>
      <c r="H281">
        <v>1</v>
      </c>
      <c r="I281" s="58">
        <v>-60264</v>
      </c>
      <c r="J281">
        <v>173501</v>
      </c>
      <c r="K281" s="4">
        <v>1</v>
      </c>
      <c r="L281" s="4">
        <v>5.6760000000000002</v>
      </c>
      <c r="M281" s="4">
        <v>0</v>
      </c>
      <c r="N281" s="4">
        <v>4.6760000000000002</v>
      </c>
      <c r="O281" s="5">
        <v>42305.745292812499</v>
      </c>
      <c r="P281" s="5">
        <v>42305.745292812499</v>
      </c>
    </row>
    <row r="282" spans="1:16">
      <c r="A282">
        <v>1</v>
      </c>
      <c r="B282">
        <v>1</v>
      </c>
      <c r="C282">
        <v>18</v>
      </c>
      <c r="D282">
        <v>43</v>
      </c>
      <c r="E282">
        <v>1907</v>
      </c>
      <c r="F282">
        <v>7296</v>
      </c>
      <c r="G282">
        <v>1746</v>
      </c>
      <c r="H282">
        <v>1</v>
      </c>
      <c r="I282" s="58">
        <v>-56246</v>
      </c>
      <c r="J282">
        <v>174601</v>
      </c>
      <c r="K282" s="4">
        <v>0</v>
      </c>
      <c r="L282" s="4">
        <v>10.784000000000001</v>
      </c>
      <c r="M282" s="4">
        <v>0</v>
      </c>
      <c r="N282" s="4">
        <v>10.784000000000001</v>
      </c>
      <c r="O282" s="5">
        <v>42305.745292812499</v>
      </c>
      <c r="P282" s="5">
        <v>42305.745292812499</v>
      </c>
    </row>
    <row r="283" spans="1:16">
      <c r="A283">
        <v>1</v>
      </c>
      <c r="B283">
        <v>1</v>
      </c>
      <c r="C283">
        <v>18</v>
      </c>
      <c r="D283">
        <v>43</v>
      </c>
      <c r="E283">
        <v>204</v>
      </c>
      <c r="F283">
        <v>7273</v>
      </c>
      <c r="G283">
        <v>619</v>
      </c>
      <c r="H283">
        <v>1</v>
      </c>
      <c r="I283" s="58" t="s">
        <v>6840</v>
      </c>
      <c r="J283">
        <v>61901</v>
      </c>
      <c r="K283" s="4">
        <v>5</v>
      </c>
      <c r="L283" s="4">
        <v>12.888</v>
      </c>
      <c r="M283" s="4">
        <v>0</v>
      </c>
      <c r="N283" s="4">
        <v>7.8879999999999999</v>
      </c>
      <c r="O283" s="5">
        <v>42305.745292812499</v>
      </c>
      <c r="P283" s="5">
        <v>43258.050196053242</v>
      </c>
    </row>
    <row r="284" spans="1:16">
      <c r="A284">
        <v>1</v>
      </c>
      <c r="B284">
        <v>1</v>
      </c>
      <c r="C284">
        <v>18</v>
      </c>
      <c r="D284">
        <v>43</v>
      </c>
      <c r="E284">
        <v>2225</v>
      </c>
      <c r="F284">
        <v>7297</v>
      </c>
      <c r="G284">
        <v>2461</v>
      </c>
      <c r="H284">
        <v>1</v>
      </c>
      <c r="I284" s="58">
        <v>204904</v>
      </c>
      <c r="J284">
        <v>246101</v>
      </c>
      <c r="K284" s="4">
        <v>0</v>
      </c>
      <c r="L284" s="4">
        <v>1.63</v>
      </c>
      <c r="M284" s="4">
        <v>0</v>
      </c>
      <c r="N284" s="4">
        <v>1.63</v>
      </c>
      <c r="O284" s="5">
        <v>42305.745292812499</v>
      </c>
      <c r="P284" s="5">
        <v>42305.745292812499</v>
      </c>
    </row>
    <row r="285" spans="1:16">
      <c r="A285">
        <v>1</v>
      </c>
      <c r="B285">
        <v>1</v>
      </c>
      <c r="C285">
        <v>18</v>
      </c>
      <c r="D285">
        <v>43</v>
      </c>
      <c r="E285">
        <v>2248</v>
      </c>
      <c r="F285">
        <v>7298</v>
      </c>
      <c r="G285">
        <v>2247</v>
      </c>
      <c r="H285">
        <v>1</v>
      </c>
      <c r="I285" s="58">
        <v>126741</v>
      </c>
      <c r="J285">
        <v>224701</v>
      </c>
      <c r="K285" s="4">
        <v>0</v>
      </c>
      <c r="L285" s="4">
        <v>5.3259999999999996</v>
      </c>
      <c r="M285" s="4">
        <v>0</v>
      </c>
      <c r="N285" s="4">
        <v>5.3259999999999996</v>
      </c>
      <c r="O285" s="5">
        <v>42305.745292812499</v>
      </c>
      <c r="P285" s="5">
        <v>43258.050196053242</v>
      </c>
    </row>
    <row r="286" spans="1:16">
      <c r="A286">
        <v>1</v>
      </c>
      <c r="B286">
        <v>1</v>
      </c>
      <c r="C286">
        <v>18</v>
      </c>
      <c r="D286">
        <v>43</v>
      </c>
      <c r="E286">
        <v>2501</v>
      </c>
      <c r="F286">
        <v>7299</v>
      </c>
      <c r="G286">
        <v>2351</v>
      </c>
      <c r="H286">
        <v>1</v>
      </c>
      <c r="I286" s="58">
        <v>164726</v>
      </c>
      <c r="J286">
        <v>235101</v>
      </c>
      <c r="K286" s="4">
        <v>0</v>
      </c>
      <c r="L286" s="4">
        <v>9.4540000000000006</v>
      </c>
      <c r="M286" s="4">
        <v>6.12</v>
      </c>
      <c r="N286" s="4">
        <v>15.574</v>
      </c>
      <c r="O286" s="5">
        <v>42305.745292812499</v>
      </c>
      <c r="P286" s="5">
        <v>42305.745292812499</v>
      </c>
    </row>
    <row r="287" spans="1:16">
      <c r="A287">
        <v>1</v>
      </c>
      <c r="B287">
        <v>1</v>
      </c>
      <c r="C287">
        <v>18</v>
      </c>
      <c r="D287">
        <v>43</v>
      </c>
      <c r="E287">
        <v>2501</v>
      </c>
      <c r="F287">
        <v>7300</v>
      </c>
      <c r="G287">
        <v>2351</v>
      </c>
      <c r="H287">
        <v>2</v>
      </c>
      <c r="I287" s="58">
        <v>164757</v>
      </c>
      <c r="J287">
        <v>235102</v>
      </c>
      <c r="K287" s="4">
        <v>1</v>
      </c>
      <c r="L287" s="4">
        <v>6.9649999999999999</v>
      </c>
      <c r="M287" s="4">
        <v>0</v>
      </c>
      <c r="N287" s="4">
        <v>5.9649999999999999</v>
      </c>
      <c r="O287" s="5">
        <v>42305.745292812499</v>
      </c>
      <c r="P287" s="5">
        <v>42305.745292812499</v>
      </c>
    </row>
    <row r="288" spans="1:16">
      <c r="A288">
        <v>1</v>
      </c>
      <c r="B288">
        <v>1</v>
      </c>
      <c r="C288">
        <v>18</v>
      </c>
      <c r="D288">
        <v>43</v>
      </c>
      <c r="E288">
        <v>2536</v>
      </c>
      <c r="F288">
        <v>7301</v>
      </c>
      <c r="G288">
        <v>2679</v>
      </c>
      <c r="H288">
        <v>1</v>
      </c>
      <c r="I288" s="58">
        <v>284526</v>
      </c>
      <c r="J288">
        <v>267901</v>
      </c>
      <c r="K288" s="4">
        <v>0</v>
      </c>
      <c r="L288" s="4">
        <v>1.95</v>
      </c>
      <c r="M288" s="4">
        <v>0</v>
      </c>
      <c r="N288" s="4">
        <v>1.95</v>
      </c>
      <c r="O288" s="5">
        <v>42305.745292812499</v>
      </c>
      <c r="P288" s="5">
        <v>42305.745292812499</v>
      </c>
    </row>
    <row r="289" spans="1:16">
      <c r="A289">
        <v>1</v>
      </c>
      <c r="B289">
        <v>1</v>
      </c>
      <c r="C289">
        <v>18</v>
      </c>
      <c r="D289">
        <v>43</v>
      </c>
      <c r="E289">
        <v>2536</v>
      </c>
      <c r="F289">
        <v>7302</v>
      </c>
      <c r="G289">
        <v>2679</v>
      </c>
      <c r="H289">
        <v>2</v>
      </c>
      <c r="I289" s="58">
        <v>284557</v>
      </c>
      <c r="J289">
        <v>267902</v>
      </c>
      <c r="K289" s="4">
        <v>0</v>
      </c>
      <c r="L289" s="4">
        <v>2.5219999999999998</v>
      </c>
      <c r="M289" s="4">
        <v>2.3719999999999999</v>
      </c>
      <c r="N289" s="4">
        <v>4.8940000000000001</v>
      </c>
      <c r="O289" s="5">
        <v>42305.745292812499</v>
      </c>
      <c r="P289" s="5">
        <v>42305.745292812499</v>
      </c>
    </row>
    <row r="290" spans="1:16">
      <c r="A290">
        <v>1</v>
      </c>
      <c r="B290">
        <v>1</v>
      </c>
      <c r="C290">
        <v>18</v>
      </c>
      <c r="D290">
        <v>43</v>
      </c>
      <c r="E290">
        <v>2536</v>
      </c>
      <c r="F290">
        <v>7303</v>
      </c>
      <c r="G290">
        <v>2679</v>
      </c>
      <c r="H290">
        <v>3</v>
      </c>
      <c r="I290" s="58">
        <v>284585</v>
      </c>
      <c r="J290">
        <v>267903</v>
      </c>
      <c r="K290" s="4">
        <v>0</v>
      </c>
      <c r="L290" s="4">
        <v>3.823</v>
      </c>
      <c r="M290" s="4">
        <v>5.0810000000000004</v>
      </c>
      <c r="N290" s="4">
        <v>8.9039999999999999</v>
      </c>
      <c r="O290" s="5">
        <v>42305.745292812499</v>
      </c>
      <c r="P290" s="5">
        <v>42305.745292812499</v>
      </c>
    </row>
    <row r="291" spans="1:16">
      <c r="A291">
        <v>1</v>
      </c>
      <c r="B291">
        <v>1</v>
      </c>
      <c r="C291">
        <v>18</v>
      </c>
      <c r="D291">
        <v>43</v>
      </c>
      <c r="E291">
        <v>2571</v>
      </c>
      <c r="F291">
        <v>7304</v>
      </c>
      <c r="G291">
        <v>2056</v>
      </c>
      <c r="H291">
        <v>1</v>
      </c>
      <c r="I291" s="58">
        <v>56980</v>
      </c>
      <c r="J291">
        <v>205601</v>
      </c>
      <c r="K291" s="4">
        <v>6.5449999999999999</v>
      </c>
      <c r="L291" s="4">
        <v>13.161</v>
      </c>
      <c r="M291" s="4">
        <v>0</v>
      </c>
      <c r="N291" s="4">
        <v>6.6159999999999997</v>
      </c>
      <c r="O291" s="5">
        <v>42305.745292812499</v>
      </c>
      <c r="P291" s="5">
        <v>42305.745292812499</v>
      </c>
    </row>
    <row r="292" spans="1:16">
      <c r="A292">
        <v>1</v>
      </c>
      <c r="B292">
        <v>1</v>
      </c>
      <c r="C292">
        <v>18</v>
      </c>
      <c r="D292">
        <v>43</v>
      </c>
      <c r="E292">
        <v>264</v>
      </c>
      <c r="F292">
        <v>7274</v>
      </c>
      <c r="G292">
        <v>387</v>
      </c>
      <c r="H292">
        <v>1</v>
      </c>
      <c r="I292" s="58" t="s">
        <v>6841</v>
      </c>
      <c r="J292">
        <v>38701</v>
      </c>
      <c r="K292" s="4">
        <v>0</v>
      </c>
      <c r="L292" s="4">
        <v>4.5049999999999999</v>
      </c>
      <c r="M292" s="4">
        <v>0</v>
      </c>
      <c r="N292" s="4">
        <v>4.5049999999999999</v>
      </c>
      <c r="O292" s="5">
        <v>42305.745292812499</v>
      </c>
      <c r="P292" s="5">
        <v>42305.745292812499</v>
      </c>
    </row>
    <row r="293" spans="1:16">
      <c r="A293">
        <v>1</v>
      </c>
      <c r="B293">
        <v>1</v>
      </c>
      <c r="C293">
        <v>18</v>
      </c>
      <c r="D293">
        <v>43</v>
      </c>
      <c r="E293">
        <v>2755</v>
      </c>
      <c r="F293">
        <v>7305</v>
      </c>
      <c r="G293">
        <v>2745</v>
      </c>
      <c r="H293">
        <v>1</v>
      </c>
      <c r="I293" s="58">
        <v>308632</v>
      </c>
      <c r="J293">
        <v>274501</v>
      </c>
      <c r="K293" s="4">
        <v>0.38600000000000001</v>
      </c>
      <c r="L293" s="4">
        <v>5.8789999999999996</v>
      </c>
      <c r="M293" s="4">
        <v>0</v>
      </c>
      <c r="N293" s="4">
        <v>5.4930000000000003</v>
      </c>
      <c r="O293" s="5">
        <v>42305.745292812499</v>
      </c>
      <c r="P293" s="5">
        <v>42305.745292812499</v>
      </c>
    </row>
    <row r="294" spans="1:16">
      <c r="A294">
        <v>1</v>
      </c>
      <c r="B294">
        <v>1</v>
      </c>
      <c r="C294">
        <v>18</v>
      </c>
      <c r="D294">
        <v>43</v>
      </c>
      <c r="E294">
        <v>2756</v>
      </c>
      <c r="F294">
        <v>7306</v>
      </c>
      <c r="G294">
        <v>2814</v>
      </c>
      <c r="H294">
        <v>1</v>
      </c>
      <c r="I294" s="58">
        <v>333834</v>
      </c>
      <c r="J294">
        <v>281401</v>
      </c>
      <c r="K294" s="4">
        <v>0</v>
      </c>
      <c r="L294" s="4">
        <v>4.9119999999999999</v>
      </c>
      <c r="M294" s="4">
        <v>0</v>
      </c>
      <c r="N294" s="4">
        <v>4.9119999999999999</v>
      </c>
      <c r="O294" s="5">
        <v>42305.745292812499</v>
      </c>
      <c r="P294" s="5">
        <v>42305.745292812499</v>
      </c>
    </row>
    <row r="295" spans="1:16">
      <c r="A295">
        <v>1</v>
      </c>
      <c r="B295">
        <v>1</v>
      </c>
      <c r="C295">
        <v>18</v>
      </c>
      <c r="D295">
        <v>43</v>
      </c>
      <c r="E295">
        <v>2780</v>
      </c>
      <c r="F295">
        <v>7307</v>
      </c>
      <c r="G295">
        <v>3392</v>
      </c>
      <c r="H295">
        <v>1</v>
      </c>
      <c r="I295" s="58">
        <v>544944</v>
      </c>
      <c r="J295">
        <v>339201</v>
      </c>
      <c r="K295" s="4">
        <v>0.90800000000000003</v>
      </c>
      <c r="L295" s="4">
        <v>2.851</v>
      </c>
      <c r="M295" s="4">
        <v>0</v>
      </c>
      <c r="N295" s="4">
        <v>1.9430000000000001</v>
      </c>
      <c r="O295" s="5">
        <v>42305.745292812499</v>
      </c>
      <c r="P295" s="5">
        <v>42305.745292812499</v>
      </c>
    </row>
    <row r="296" spans="1:16">
      <c r="A296">
        <v>1</v>
      </c>
      <c r="B296">
        <v>1</v>
      </c>
      <c r="C296">
        <v>18</v>
      </c>
      <c r="D296">
        <v>43</v>
      </c>
      <c r="E296">
        <v>2851</v>
      </c>
      <c r="F296">
        <v>7308</v>
      </c>
      <c r="G296">
        <v>816</v>
      </c>
      <c r="H296">
        <v>5</v>
      </c>
      <c r="I296" s="58" t="s">
        <v>6842</v>
      </c>
      <c r="J296">
        <v>81605</v>
      </c>
      <c r="K296" s="4">
        <v>0.96</v>
      </c>
      <c r="L296" s="4">
        <v>12.195</v>
      </c>
      <c r="M296" s="4">
        <v>0</v>
      </c>
      <c r="N296" s="4">
        <v>11.234999999999999</v>
      </c>
      <c r="O296" s="5">
        <v>42305.745292812499</v>
      </c>
      <c r="P296" s="5">
        <v>42305.745292812499</v>
      </c>
    </row>
    <row r="297" spans="1:16">
      <c r="A297">
        <v>1</v>
      </c>
      <c r="B297">
        <v>1</v>
      </c>
      <c r="C297">
        <v>18</v>
      </c>
      <c r="D297">
        <v>43</v>
      </c>
      <c r="E297">
        <v>2916</v>
      </c>
      <c r="F297">
        <v>7309</v>
      </c>
      <c r="G297">
        <v>2977</v>
      </c>
      <c r="H297">
        <v>1</v>
      </c>
      <c r="I297" s="58">
        <v>393369</v>
      </c>
      <c r="J297">
        <v>297701</v>
      </c>
      <c r="K297" s="4">
        <v>0</v>
      </c>
      <c r="L297" s="4">
        <v>6.8890000000000002</v>
      </c>
      <c r="M297" s="4">
        <v>0.63100000000000001</v>
      </c>
      <c r="N297" s="4">
        <v>7.52</v>
      </c>
      <c r="O297" s="5">
        <v>42305.745292812499</v>
      </c>
      <c r="P297" s="5">
        <v>42305.745292812499</v>
      </c>
    </row>
    <row r="298" spans="1:16">
      <c r="A298">
        <v>1</v>
      </c>
      <c r="B298">
        <v>1</v>
      </c>
      <c r="C298">
        <v>18</v>
      </c>
      <c r="D298">
        <v>43</v>
      </c>
      <c r="E298">
        <v>2916</v>
      </c>
      <c r="F298">
        <v>7310</v>
      </c>
      <c r="G298">
        <v>2977</v>
      </c>
      <c r="H298">
        <v>2</v>
      </c>
      <c r="I298" s="58">
        <v>393400</v>
      </c>
      <c r="J298">
        <v>297702</v>
      </c>
      <c r="K298" s="4">
        <v>1E-3</v>
      </c>
      <c r="L298" s="4">
        <v>0.63200000000000001</v>
      </c>
      <c r="M298" s="4">
        <v>0</v>
      </c>
      <c r="N298" s="4">
        <v>0.63100000000000001</v>
      </c>
      <c r="O298" t="s">
        <v>1223</v>
      </c>
      <c r="P298" t="s">
        <v>1223</v>
      </c>
    </row>
    <row r="299" spans="1:16">
      <c r="A299">
        <v>1</v>
      </c>
      <c r="B299">
        <v>1</v>
      </c>
      <c r="C299">
        <v>18</v>
      </c>
      <c r="D299">
        <v>43</v>
      </c>
      <c r="E299">
        <v>3016</v>
      </c>
      <c r="F299">
        <v>7311</v>
      </c>
      <c r="G299">
        <v>3132</v>
      </c>
      <c r="H299">
        <v>1</v>
      </c>
      <c r="I299" s="58">
        <v>449980</v>
      </c>
      <c r="J299">
        <v>313201</v>
      </c>
      <c r="K299" s="4">
        <v>0</v>
      </c>
      <c r="L299" s="4">
        <v>1.65</v>
      </c>
      <c r="M299" s="4">
        <v>0</v>
      </c>
      <c r="N299" s="4">
        <v>1.65</v>
      </c>
      <c r="O299" s="5">
        <v>42305.745292812499</v>
      </c>
      <c r="P299" s="5">
        <v>42305.745292812499</v>
      </c>
    </row>
    <row r="300" spans="1:16">
      <c r="A300">
        <v>1</v>
      </c>
      <c r="B300">
        <v>1</v>
      </c>
      <c r="C300">
        <v>18</v>
      </c>
      <c r="D300">
        <v>43</v>
      </c>
      <c r="E300">
        <v>3103</v>
      </c>
      <c r="F300">
        <v>7312</v>
      </c>
      <c r="G300">
        <v>3236</v>
      </c>
      <c r="H300">
        <v>2</v>
      </c>
      <c r="I300" s="58">
        <v>487997</v>
      </c>
      <c r="J300">
        <v>323602</v>
      </c>
      <c r="K300" s="4">
        <v>1</v>
      </c>
      <c r="L300" s="4">
        <v>5.8410000000000002</v>
      </c>
      <c r="M300" s="4">
        <v>3.9729999999999999</v>
      </c>
      <c r="N300" s="4">
        <v>8.8140000000000001</v>
      </c>
      <c r="O300" s="5">
        <v>42305.745292812499</v>
      </c>
      <c r="P300" s="5">
        <v>43258.050196053242</v>
      </c>
    </row>
    <row r="301" spans="1:16">
      <c r="A301">
        <v>1</v>
      </c>
      <c r="B301">
        <v>1</v>
      </c>
      <c r="C301">
        <v>18</v>
      </c>
      <c r="D301">
        <v>43</v>
      </c>
      <c r="E301">
        <v>3243</v>
      </c>
      <c r="F301">
        <v>7313</v>
      </c>
      <c r="G301">
        <v>3476</v>
      </c>
      <c r="H301">
        <v>2</v>
      </c>
      <c r="I301" s="58">
        <v>575655</v>
      </c>
      <c r="J301">
        <v>347602</v>
      </c>
      <c r="K301" s="4">
        <v>10</v>
      </c>
      <c r="L301" s="4">
        <v>13.916</v>
      </c>
      <c r="M301" s="4">
        <v>0</v>
      </c>
      <c r="N301" s="4">
        <v>3.9159999999999999</v>
      </c>
      <c r="O301" s="5">
        <v>42305.745292812499</v>
      </c>
      <c r="P301" s="5">
        <v>42305.745292812499</v>
      </c>
    </row>
    <row r="302" spans="1:16">
      <c r="A302">
        <v>1</v>
      </c>
      <c r="B302">
        <v>1</v>
      </c>
      <c r="C302">
        <v>18</v>
      </c>
      <c r="D302">
        <v>43</v>
      </c>
      <c r="E302">
        <v>3306</v>
      </c>
      <c r="F302">
        <v>7314</v>
      </c>
      <c r="G302">
        <v>3427</v>
      </c>
      <c r="H302">
        <v>3</v>
      </c>
      <c r="I302" s="58">
        <v>557786</v>
      </c>
      <c r="J302">
        <v>342703</v>
      </c>
      <c r="K302" s="4">
        <v>0.90700000000000003</v>
      </c>
      <c r="L302" s="4">
        <v>3.7639999999999998</v>
      </c>
      <c r="M302" s="4">
        <v>1.538</v>
      </c>
      <c r="N302" s="4">
        <v>4.3949999999999996</v>
      </c>
      <c r="O302" s="5">
        <v>42305.745292812499</v>
      </c>
      <c r="P302" s="5">
        <v>42305.745292812499</v>
      </c>
    </row>
    <row r="303" spans="1:16">
      <c r="A303">
        <v>1</v>
      </c>
      <c r="B303">
        <v>1</v>
      </c>
      <c r="C303">
        <v>18</v>
      </c>
      <c r="D303">
        <v>43</v>
      </c>
      <c r="E303">
        <v>3314</v>
      </c>
      <c r="F303">
        <v>7315</v>
      </c>
      <c r="G303">
        <v>387</v>
      </c>
      <c r="H303">
        <v>6</v>
      </c>
      <c r="I303" s="58" t="s">
        <v>6843</v>
      </c>
      <c r="J303">
        <v>38706</v>
      </c>
      <c r="K303" s="4">
        <v>1</v>
      </c>
      <c r="L303" s="4">
        <v>3.7149999999999999</v>
      </c>
      <c r="M303" s="4">
        <v>0</v>
      </c>
      <c r="N303" s="4">
        <v>2.7149999999999999</v>
      </c>
      <c r="O303" s="5">
        <v>42305.745292812499</v>
      </c>
      <c r="P303" s="5">
        <v>42305.745292812499</v>
      </c>
    </row>
    <row r="304" spans="1:16">
      <c r="A304">
        <v>1</v>
      </c>
      <c r="B304">
        <v>1</v>
      </c>
      <c r="C304">
        <v>18</v>
      </c>
      <c r="D304">
        <v>43</v>
      </c>
      <c r="E304">
        <v>3457</v>
      </c>
      <c r="F304">
        <v>7316</v>
      </c>
      <c r="G304">
        <v>135</v>
      </c>
      <c r="H304">
        <v>12</v>
      </c>
      <c r="I304" s="58" t="s">
        <v>6844</v>
      </c>
      <c r="J304">
        <v>13512</v>
      </c>
      <c r="K304" s="4">
        <v>10.07</v>
      </c>
      <c r="L304" s="4">
        <v>14.159000000000001</v>
      </c>
      <c r="M304" s="4">
        <v>0</v>
      </c>
      <c r="N304" s="4">
        <v>4.0890000000000004</v>
      </c>
      <c r="O304" s="5">
        <v>42305.745292812499</v>
      </c>
      <c r="P304" s="5">
        <v>42305.745292812499</v>
      </c>
    </row>
    <row r="305" spans="1:16">
      <c r="A305">
        <v>1</v>
      </c>
      <c r="B305">
        <v>1</v>
      </c>
      <c r="C305">
        <v>18</v>
      </c>
      <c r="D305">
        <v>43</v>
      </c>
      <c r="E305">
        <v>3857</v>
      </c>
      <c r="F305">
        <v>7317</v>
      </c>
      <c r="G305">
        <v>47</v>
      </c>
      <c r="H305">
        <v>4</v>
      </c>
      <c r="I305" s="58">
        <v>17258</v>
      </c>
      <c r="J305">
        <v>4704</v>
      </c>
      <c r="K305" s="4">
        <v>1</v>
      </c>
      <c r="L305" s="4">
        <v>13.256</v>
      </c>
      <c r="M305" s="4">
        <v>9.74</v>
      </c>
      <c r="N305" s="4">
        <v>20.937999999999999</v>
      </c>
      <c r="O305" s="5">
        <v>42305.745292812499</v>
      </c>
      <c r="P305" s="5">
        <v>43258.050196053242</v>
      </c>
    </row>
    <row r="306" spans="1:16">
      <c r="A306">
        <v>1</v>
      </c>
      <c r="B306">
        <v>1</v>
      </c>
      <c r="C306">
        <v>18</v>
      </c>
      <c r="D306">
        <v>43</v>
      </c>
      <c r="E306">
        <v>3857</v>
      </c>
      <c r="F306">
        <v>7318</v>
      </c>
      <c r="G306">
        <v>47</v>
      </c>
      <c r="H306">
        <v>5</v>
      </c>
      <c r="I306" s="58">
        <v>17288</v>
      </c>
      <c r="J306">
        <v>4705</v>
      </c>
      <c r="K306" s="4">
        <v>13.256</v>
      </c>
      <c r="L306" s="4">
        <v>19.600000000000001</v>
      </c>
      <c r="M306" s="4">
        <v>20.937999999999999</v>
      </c>
      <c r="N306" s="4">
        <v>27.282</v>
      </c>
      <c r="O306" s="5">
        <v>42305.745292812499</v>
      </c>
      <c r="P306" s="5">
        <v>43258.050196053242</v>
      </c>
    </row>
    <row r="307" spans="1:16">
      <c r="A307">
        <v>1</v>
      </c>
      <c r="B307">
        <v>1</v>
      </c>
      <c r="C307">
        <v>18</v>
      </c>
      <c r="D307">
        <v>43</v>
      </c>
      <c r="E307">
        <v>3857</v>
      </c>
      <c r="F307">
        <v>7319</v>
      </c>
      <c r="G307">
        <v>47</v>
      </c>
      <c r="H307">
        <v>9</v>
      </c>
      <c r="I307" s="58">
        <v>17411</v>
      </c>
      <c r="J307">
        <v>4709</v>
      </c>
      <c r="K307" s="4">
        <v>0</v>
      </c>
      <c r="L307" s="4">
        <v>3.9220000000000002</v>
      </c>
      <c r="M307" s="4">
        <v>27.282</v>
      </c>
      <c r="N307" s="4">
        <v>31.204000000000001</v>
      </c>
      <c r="O307" s="5">
        <v>42305.745292812499</v>
      </c>
      <c r="P307" s="5">
        <v>42305.745292812499</v>
      </c>
    </row>
    <row r="308" spans="1:16">
      <c r="A308">
        <v>1</v>
      </c>
      <c r="B308">
        <v>1</v>
      </c>
      <c r="C308">
        <v>18</v>
      </c>
      <c r="D308">
        <v>43</v>
      </c>
      <c r="E308">
        <v>3857</v>
      </c>
      <c r="F308">
        <v>7320</v>
      </c>
      <c r="G308">
        <v>549</v>
      </c>
      <c r="H308">
        <v>3</v>
      </c>
      <c r="I308" s="58" t="s">
        <v>1248</v>
      </c>
      <c r="J308">
        <v>54903</v>
      </c>
      <c r="K308" s="4">
        <v>15.566000000000001</v>
      </c>
      <c r="L308" s="4">
        <v>15.928000000000001</v>
      </c>
      <c r="M308" s="4">
        <v>19.32</v>
      </c>
      <c r="N308" s="4">
        <v>19.681999999999999</v>
      </c>
      <c r="O308" s="5">
        <v>42305.745292812499</v>
      </c>
      <c r="P308" s="5">
        <v>43258.050196053242</v>
      </c>
    </row>
    <row r="309" spans="1:16">
      <c r="A309">
        <v>1</v>
      </c>
      <c r="B309">
        <v>1</v>
      </c>
      <c r="C309">
        <v>18</v>
      </c>
      <c r="D309">
        <v>43</v>
      </c>
      <c r="E309">
        <v>3911</v>
      </c>
      <c r="F309">
        <v>7321</v>
      </c>
      <c r="G309">
        <v>9</v>
      </c>
      <c r="H309">
        <v>5</v>
      </c>
      <c r="I309" s="58">
        <v>39934</v>
      </c>
      <c r="J309">
        <v>905</v>
      </c>
      <c r="K309" s="4">
        <v>1</v>
      </c>
      <c r="L309" s="4">
        <v>3.1560000000000001</v>
      </c>
      <c r="M309" s="4">
        <v>20.331</v>
      </c>
      <c r="N309" s="4">
        <v>22.486999999999998</v>
      </c>
      <c r="O309" s="5">
        <v>42305.745292812499</v>
      </c>
      <c r="P309" s="5">
        <v>43258.050196053242</v>
      </c>
    </row>
    <row r="310" spans="1:16">
      <c r="A310">
        <v>1</v>
      </c>
      <c r="B310">
        <v>1</v>
      </c>
      <c r="C310">
        <v>18</v>
      </c>
      <c r="D310">
        <v>43</v>
      </c>
      <c r="E310">
        <v>3919</v>
      </c>
      <c r="F310">
        <v>7322</v>
      </c>
      <c r="G310">
        <v>280</v>
      </c>
      <c r="H310">
        <v>2</v>
      </c>
      <c r="I310" s="58" t="s">
        <v>6845</v>
      </c>
      <c r="J310">
        <v>28002</v>
      </c>
      <c r="K310" s="4">
        <v>1.0029999999999999</v>
      </c>
      <c r="L310" s="4">
        <v>16.923999999999999</v>
      </c>
      <c r="M310" s="4">
        <v>37.447000000000003</v>
      </c>
      <c r="N310" s="4">
        <v>53.368000000000002</v>
      </c>
      <c r="O310" s="5">
        <v>42305.745292812499</v>
      </c>
      <c r="P310" s="5">
        <v>42305.745292812499</v>
      </c>
    </row>
    <row r="311" spans="1:16">
      <c r="A311">
        <v>1</v>
      </c>
      <c r="B311">
        <v>1</v>
      </c>
      <c r="C311">
        <v>18</v>
      </c>
      <c r="D311">
        <v>43</v>
      </c>
      <c r="E311">
        <v>3919</v>
      </c>
      <c r="F311">
        <v>7323</v>
      </c>
      <c r="G311">
        <v>281</v>
      </c>
      <c r="H311">
        <v>1</v>
      </c>
      <c r="I311" s="58" t="s">
        <v>6846</v>
      </c>
      <c r="J311">
        <v>28101</v>
      </c>
      <c r="K311" s="4">
        <v>16.395</v>
      </c>
      <c r="L311" s="4">
        <v>26.63</v>
      </c>
      <c r="M311" s="4">
        <v>53.368000000000002</v>
      </c>
      <c r="N311" s="4">
        <v>63.603000000000002</v>
      </c>
      <c r="O311" s="5">
        <v>42305.745292812499</v>
      </c>
      <c r="P311" s="5">
        <v>42305.745292812499</v>
      </c>
    </row>
    <row r="312" spans="1:16">
      <c r="A312">
        <v>1</v>
      </c>
      <c r="B312">
        <v>1</v>
      </c>
      <c r="C312">
        <v>18</v>
      </c>
      <c r="D312">
        <v>43</v>
      </c>
      <c r="E312">
        <v>3919</v>
      </c>
      <c r="F312">
        <v>7324</v>
      </c>
      <c r="G312">
        <v>281</v>
      </c>
      <c r="H312">
        <v>2</v>
      </c>
      <c r="I312" s="58" t="s">
        <v>6847</v>
      </c>
      <c r="J312">
        <v>28102</v>
      </c>
      <c r="K312" s="4">
        <v>28.016999999999999</v>
      </c>
      <c r="L312" s="4">
        <v>38.17</v>
      </c>
      <c r="M312" s="4">
        <v>63.603000000000002</v>
      </c>
      <c r="N312" s="4">
        <v>73.756</v>
      </c>
      <c r="O312" s="5">
        <v>42305.745292812499</v>
      </c>
      <c r="P312" s="5">
        <v>42305.745292812499</v>
      </c>
    </row>
    <row r="313" spans="1:16">
      <c r="A313">
        <v>1</v>
      </c>
      <c r="B313">
        <v>1</v>
      </c>
      <c r="C313">
        <v>18</v>
      </c>
      <c r="D313">
        <v>43</v>
      </c>
      <c r="E313">
        <v>3953</v>
      </c>
      <c r="F313">
        <v>7325</v>
      </c>
      <c r="G313">
        <v>364</v>
      </c>
      <c r="H313">
        <v>4</v>
      </c>
      <c r="I313" s="58" t="s">
        <v>1249</v>
      </c>
      <c r="J313">
        <v>36404</v>
      </c>
      <c r="K313" s="4">
        <v>11.259</v>
      </c>
      <c r="L313" s="4">
        <v>23.709</v>
      </c>
      <c r="M313" s="4">
        <v>45.332000000000001</v>
      </c>
      <c r="N313" s="4">
        <v>57.767000000000003</v>
      </c>
      <c r="O313" s="5">
        <v>42305.745292812499</v>
      </c>
      <c r="P313" s="5">
        <v>42305.745292812499</v>
      </c>
    </row>
    <row r="314" spans="1:16">
      <c r="A314">
        <v>1</v>
      </c>
      <c r="B314">
        <v>1</v>
      </c>
      <c r="C314">
        <v>18</v>
      </c>
      <c r="D314">
        <v>43</v>
      </c>
      <c r="E314">
        <v>3953</v>
      </c>
      <c r="F314">
        <v>7326</v>
      </c>
      <c r="G314">
        <v>549</v>
      </c>
      <c r="H314">
        <v>3</v>
      </c>
      <c r="I314" s="58" t="s">
        <v>1248</v>
      </c>
      <c r="J314">
        <v>54903</v>
      </c>
      <c r="K314" s="4">
        <v>0.8</v>
      </c>
      <c r="L314" s="4">
        <v>16.751000000000001</v>
      </c>
      <c r="M314" s="4">
        <v>21.838999999999999</v>
      </c>
      <c r="N314" s="4">
        <v>37.590000000000003</v>
      </c>
      <c r="O314" s="5">
        <v>42305.745292812499</v>
      </c>
      <c r="P314" s="5">
        <v>43258.050196053242</v>
      </c>
    </row>
    <row r="315" spans="1:16">
      <c r="A315">
        <v>1</v>
      </c>
      <c r="B315">
        <v>1</v>
      </c>
      <c r="C315">
        <v>18</v>
      </c>
      <c r="D315">
        <v>43</v>
      </c>
      <c r="E315">
        <v>3953</v>
      </c>
      <c r="F315">
        <v>7458</v>
      </c>
      <c r="G315">
        <v>364</v>
      </c>
      <c r="H315">
        <v>3</v>
      </c>
      <c r="I315" s="58" t="s">
        <v>1250</v>
      </c>
      <c r="J315">
        <v>36403</v>
      </c>
      <c r="K315" s="4">
        <v>0</v>
      </c>
      <c r="L315" s="4">
        <v>5.0910000000000002</v>
      </c>
      <c r="M315" s="4">
        <v>57.767000000000003</v>
      </c>
      <c r="N315" s="4">
        <v>63.218000000000004</v>
      </c>
      <c r="O315" s="5">
        <v>42305.745292812499</v>
      </c>
      <c r="P315" s="5">
        <v>42305.745292812499</v>
      </c>
    </row>
    <row r="316" spans="1:16">
      <c r="A316">
        <v>1</v>
      </c>
      <c r="B316">
        <v>1</v>
      </c>
      <c r="C316">
        <v>18</v>
      </c>
      <c r="D316">
        <v>43</v>
      </c>
      <c r="E316">
        <v>3953</v>
      </c>
      <c r="F316">
        <v>9794</v>
      </c>
      <c r="G316">
        <v>3547</v>
      </c>
      <c r="H316">
        <v>1</v>
      </c>
      <c r="I316" s="58">
        <v>601556</v>
      </c>
      <c r="J316">
        <v>354701</v>
      </c>
      <c r="K316" s="4">
        <v>0</v>
      </c>
      <c r="L316" s="4">
        <v>5.8369999999999997</v>
      </c>
      <c r="M316" s="4">
        <v>63.218000000000004</v>
      </c>
      <c r="N316" s="4">
        <v>68.703000000000003</v>
      </c>
      <c r="O316" s="5">
        <v>42305.745292812499</v>
      </c>
      <c r="P316" s="5">
        <v>42305.745292812499</v>
      </c>
    </row>
    <row r="317" spans="1:16">
      <c r="A317">
        <v>1</v>
      </c>
      <c r="B317">
        <v>1</v>
      </c>
      <c r="C317">
        <v>18</v>
      </c>
      <c r="D317">
        <v>43</v>
      </c>
      <c r="E317">
        <v>3953</v>
      </c>
      <c r="F317">
        <v>9795</v>
      </c>
      <c r="G317">
        <v>3547</v>
      </c>
      <c r="H317">
        <v>2</v>
      </c>
      <c r="I317" s="58">
        <v>601587</v>
      </c>
      <c r="J317">
        <v>354702</v>
      </c>
      <c r="K317" s="4">
        <v>0</v>
      </c>
      <c r="L317" s="4">
        <v>1.242</v>
      </c>
      <c r="M317" s="4">
        <v>68.703000000000003</v>
      </c>
      <c r="N317" s="4">
        <v>69.947999999999993</v>
      </c>
      <c r="O317" s="5">
        <v>42305.745292812499</v>
      </c>
      <c r="P317" s="5">
        <v>42305.745292812499</v>
      </c>
    </row>
    <row r="318" spans="1:16">
      <c r="A318">
        <v>1</v>
      </c>
      <c r="B318">
        <v>1</v>
      </c>
      <c r="C318">
        <v>18</v>
      </c>
      <c r="D318">
        <v>43</v>
      </c>
      <c r="E318">
        <v>3953</v>
      </c>
      <c r="F318">
        <v>9796</v>
      </c>
      <c r="G318">
        <v>3547</v>
      </c>
      <c r="H318">
        <v>3</v>
      </c>
      <c r="I318" s="58">
        <v>601615</v>
      </c>
      <c r="J318">
        <v>354703</v>
      </c>
      <c r="K318" s="4">
        <v>0</v>
      </c>
      <c r="L318" s="4">
        <v>0.55800000000000005</v>
      </c>
      <c r="M318" s="4">
        <v>69.947999999999993</v>
      </c>
      <c r="N318" s="4">
        <v>70.510000000000005</v>
      </c>
      <c r="O318" s="5">
        <v>42305.745292812499</v>
      </c>
      <c r="P318" s="5">
        <v>42305.745292812499</v>
      </c>
    </row>
    <row r="319" spans="1:16">
      <c r="A319">
        <v>1</v>
      </c>
      <c r="B319">
        <v>1</v>
      </c>
      <c r="C319">
        <v>18</v>
      </c>
      <c r="D319">
        <v>43</v>
      </c>
      <c r="E319">
        <v>3983</v>
      </c>
      <c r="F319">
        <v>7327</v>
      </c>
      <c r="G319">
        <v>410</v>
      </c>
      <c r="H319">
        <v>3</v>
      </c>
      <c r="I319" s="58" t="s">
        <v>6848</v>
      </c>
      <c r="J319">
        <v>41003</v>
      </c>
      <c r="K319" s="4">
        <v>0.5</v>
      </c>
      <c r="L319" s="4">
        <v>2.0209999999999999</v>
      </c>
      <c r="M319" s="4">
        <v>7.3719999999999999</v>
      </c>
      <c r="N319" s="4">
        <v>8.8930000000000007</v>
      </c>
      <c r="O319" s="5">
        <v>42305.745292812499</v>
      </c>
      <c r="P319" s="5">
        <v>43258.050196053242</v>
      </c>
    </row>
    <row r="320" spans="1:16">
      <c r="A320">
        <v>1</v>
      </c>
      <c r="B320">
        <v>1</v>
      </c>
      <c r="C320">
        <v>18</v>
      </c>
      <c r="D320">
        <v>43</v>
      </c>
      <c r="E320">
        <v>4006</v>
      </c>
      <c r="F320">
        <v>7328</v>
      </c>
      <c r="G320">
        <v>2964</v>
      </c>
      <c r="H320">
        <v>5</v>
      </c>
      <c r="I320" s="58">
        <v>388741</v>
      </c>
      <c r="J320">
        <v>296405</v>
      </c>
      <c r="K320" s="4">
        <v>0.80800000000000005</v>
      </c>
      <c r="L320" s="4">
        <v>12.163</v>
      </c>
      <c r="M320" s="4">
        <v>13.801</v>
      </c>
      <c r="N320" s="4">
        <v>17.07</v>
      </c>
      <c r="O320" s="5">
        <v>42305.745292812499</v>
      </c>
      <c r="P320" s="5">
        <v>42305.745292812499</v>
      </c>
    </row>
    <row r="321" spans="1:16">
      <c r="A321">
        <v>1</v>
      </c>
      <c r="B321">
        <v>1</v>
      </c>
      <c r="C321">
        <v>18</v>
      </c>
      <c r="D321">
        <v>43</v>
      </c>
      <c r="E321">
        <v>4017</v>
      </c>
      <c r="F321">
        <v>7329</v>
      </c>
      <c r="G321">
        <v>451</v>
      </c>
      <c r="H321">
        <v>3</v>
      </c>
      <c r="I321" s="58" t="s">
        <v>6849</v>
      </c>
      <c r="J321">
        <v>45103</v>
      </c>
      <c r="K321" s="4">
        <v>0</v>
      </c>
      <c r="L321" s="4">
        <v>2.88</v>
      </c>
      <c r="M321" s="4">
        <v>0</v>
      </c>
      <c r="N321" s="4">
        <v>2.88</v>
      </c>
      <c r="O321" s="5">
        <v>42305.745292812499</v>
      </c>
      <c r="P321" s="5">
        <v>43258.050196053242</v>
      </c>
    </row>
    <row r="322" spans="1:16">
      <c r="A322">
        <v>1</v>
      </c>
      <c r="B322">
        <v>1</v>
      </c>
      <c r="C322">
        <v>18</v>
      </c>
      <c r="D322">
        <v>43</v>
      </c>
      <c r="E322">
        <v>4055</v>
      </c>
      <c r="F322">
        <v>7330</v>
      </c>
      <c r="G322">
        <v>91</v>
      </c>
      <c r="H322">
        <v>3</v>
      </c>
      <c r="I322" s="58">
        <v>33298</v>
      </c>
      <c r="J322">
        <v>9103</v>
      </c>
      <c r="K322" s="4">
        <v>0</v>
      </c>
      <c r="L322" s="4">
        <v>5.5490000000000004</v>
      </c>
      <c r="M322" s="4">
        <v>33.07</v>
      </c>
      <c r="N322" s="4">
        <v>38.619</v>
      </c>
      <c r="O322" s="5">
        <v>42305.745292812499</v>
      </c>
      <c r="P322" s="5">
        <v>43258.050196053242</v>
      </c>
    </row>
    <row r="323" spans="1:16">
      <c r="A323">
        <v>1</v>
      </c>
      <c r="B323">
        <v>1</v>
      </c>
      <c r="C323">
        <v>18</v>
      </c>
      <c r="D323">
        <v>43</v>
      </c>
      <c r="E323">
        <v>4055</v>
      </c>
      <c r="F323">
        <v>7331</v>
      </c>
      <c r="G323">
        <v>91</v>
      </c>
      <c r="H323">
        <v>4</v>
      </c>
      <c r="I323" s="58">
        <v>33329</v>
      </c>
      <c r="J323">
        <v>9104</v>
      </c>
      <c r="K323" s="4">
        <v>6.5209999999999999</v>
      </c>
      <c r="L323" s="4">
        <v>17.11</v>
      </c>
      <c r="M323" s="4">
        <v>38.619</v>
      </c>
      <c r="N323" s="4">
        <v>49.207999999999998</v>
      </c>
      <c r="O323" s="5">
        <v>42305.745292812499</v>
      </c>
      <c r="P323" s="5">
        <v>43258.050196053242</v>
      </c>
    </row>
    <row r="324" spans="1:16">
      <c r="A324">
        <v>1</v>
      </c>
      <c r="B324">
        <v>1</v>
      </c>
      <c r="C324">
        <v>18</v>
      </c>
      <c r="D324">
        <v>43</v>
      </c>
      <c r="E324">
        <v>4055</v>
      </c>
      <c r="F324">
        <v>7332</v>
      </c>
      <c r="G324">
        <v>91</v>
      </c>
      <c r="H324">
        <v>5</v>
      </c>
      <c r="I324" s="58">
        <v>33359</v>
      </c>
      <c r="J324">
        <v>9105</v>
      </c>
      <c r="K324" s="4">
        <v>17.943999999999999</v>
      </c>
      <c r="L324" s="4">
        <v>31.222000000000001</v>
      </c>
      <c r="M324" s="4">
        <v>49.207999999999998</v>
      </c>
      <c r="N324" s="4">
        <v>62.485999999999997</v>
      </c>
      <c r="O324" s="5">
        <v>42305.745292812499</v>
      </c>
      <c r="P324" s="5">
        <v>43258.050196053242</v>
      </c>
    </row>
    <row r="325" spans="1:16">
      <c r="A325">
        <v>1</v>
      </c>
      <c r="B325">
        <v>1</v>
      </c>
      <c r="C325">
        <v>18</v>
      </c>
      <c r="D325">
        <v>43</v>
      </c>
      <c r="E325">
        <v>4318</v>
      </c>
      <c r="F325">
        <v>7333</v>
      </c>
      <c r="G325">
        <v>135</v>
      </c>
      <c r="H325">
        <v>8</v>
      </c>
      <c r="I325" s="58" t="s">
        <v>6850</v>
      </c>
      <c r="J325">
        <v>13508</v>
      </c>
      <c r="K325" s="4">
        <v>1</v>
      </c>
      <c r="L325" s="4">
        <v>1.3580000000000001</v>
      </c>
      <c r="M325" s="4">
        <v>0</v>
      </c>
      <c r="N325" s="4">
        <v>0.35799999999999998</v>
      </c>
      <c r="O325" s="5">
        <v>42305.745292812499</v>
      </c>
      <c r="P325" s="5">
        <v>42305.745292812499</v>
      </c>
    </row>
    <row r="326" spans="1:16">
      <c r="A326">
        <v>1</v>
      </c>
      <c r="B326">
        <v>1</v>
      </c>
      <c r="C326">
        <v>18</v>
      </c>
      <c r="D326">
        <v>43</v>
      </c>
      <c r="E326">
        <v>4451</v>
      </c>
      <c r="F326">
        <v>7334</v>
      </c>
      <c r="G326">
        <v>47</v>
      </c>
      <c r="H326">
        <v>15</v>
      </c>
      <c r="I326" s="58" t="s">
        <v>6851</v>
      </c>
      <c r="J326">
        <v>4715</v>
      </c>
      <c r="K326" s="4">
        <v>0</v>
      </c>
      <c r="L326" s="4">
        <v>1.56</v>
      </c>
      <c r="M326" s="4">
        <v>0</v>
      </c>
      <c r="N326" s="4">
        <v>1.56</v>
      </c>
      <c r="O326" s="5">
        <v>42305.745292812499</v>
      </c>
      <c r="P326" s="5">
        <v>42305.745292812499</v>
      </c>
    </row>
    <row r="327" spans="1:16">
      <c r="A327">
        <v>1</v>
      </c>
      <c r="B327">
        <v>1</v>
      </c>
      <c r="C327">
        <v>18</v>
      </c>
      <c r="D327">
        <v>43</v>
      </c>
      <c r="E327">
        <v>4460</v>
      </c>
      <c r="F327">
        <v>7335</v>
      </c>
      <c r="G327">
        <v>364</v>
      </c>
      <c r="H327">
        <v>4</v>
      </c>
      <c r="I327" s="58" t="s">
        <v>1249</v>
      </c>
      <c r="J327">
        <v>36404</v>
      </c>
      <c r="K327" s="4">
        <v>10.159000000000001</v>
      </c>
      <c r="L327" s="4">
        <v>11.259</v>
      </c>
      <c r="M327" s="4">
        <v>0</v>
      </c>
      <c r="N327" s="4">
        <v>1.1000000000000001</v>
      </c>
      <c r="O327" s="5">
        <v>42305.745292812499</v>
      </c>
      <c r="P327" s="5">
        <v>42305.745292812499</v>
      </c>
    </row>
    <row r="328" spans="1:16">
      <c r="A328">
        <v>1</v>
      </c>
      <c r="B328">
        <v>1</v>
      </c>
      <c r="C328">
        <v>18</v>
      </c>
      <c r="D328">
        <v>43</v>
      </c>
      <c r="E328">
        <v>4527</v>
      </c>
      <c r="F328">
        <v>7336</v>
      </c>
      <c r="G328">
        <v>47</v>
      </c>
      <c r="H328">
        <v>6</v>
      </c>
      <c r="I328" s="58">
        <v>17319</v>
      </c>
      <c r="J328">
        <v>4706</v>
      </c>
      <c r="K328" s="4">
        <v>5.0000000000000001E-3</v>
      </c>
      <c r="L328" s="4">
        <v>14.606</v>
      </c>
      <c r="M328" s="4">
        <v>46.201000000000001</v>
      </c>
      <c r="N328" s="4">
        <v>60.801000000000002</v>
      </c>
      <c r="O328" s="5">
        <v>42305.745292812499</v>
      </c>
      <c r="P328" s="5">
        <v>42305.745292812499</v>
      </c>
    </row>
    <row r="329" spans="1:16">
      <c r="A329">
        <v>1</v>
      </c>
      <c r="B329">
        <v>1</v>
      </c>
      <c r="C329">
        <v>18</v>
      </c>
      <c r="D329">
        <v>43</v>
      </c>
      <c r="E329">
        <v>4527</v>
      </c>
      <c r="F329">
        <v>7337</v>
      </c>
      <c r="G329">
        <v>47</v>
      </c>
      <c r="H329">
        <v>14</v>
      </c>
      <c r="I329" s="58" t="s">
        <v>6852</v>
      </c>
      <c r="J329">
        <v>4714</v>
      </c>
      <c r="K329" s="4">
        <v>0</v>
      </c>
      <c r="L329" s="4">
        <v>15.772</v>
      </c>
      <c r="M329" s="4">
        <v>30.428999999999998</v>
      </c>
      <c r="N329" s="4">
        <v>46.201000000000001</v>
      </c>
      <c r="O329" s="5">
        <v>42305.745292812499</v>
      </c>
      <c r="P329" s="5">
        <v>43258.050196053242</v>
      </c>
    </row>
    <row r="330" spans="1:16">
      <c r="A330">
        <v>1</v>
      </c>
      <c r="B330">
        <v>1</v>
      </c>
      <c r="C330">
        <v>18</v>
      </c>
      <c r="D330">
        <v>43</v>
      </c>
      <c r="E330">
        <v>4553</v>
      </c>
      <c r="F330">
        <v>7338</v>
      </c>
      <c r="G330">
        <v>135</v>
      </c>
      <c r="H330">
        <v>2</v>
      </c>
      <c r="I330" s="58" t="s">
        <v>6853</v>
      </c>
      <c r="J330">
        <v>13502</v>
      </c>
      <c r="K330" s="4">
        <v>8.7999999999999995E-2</v>
      </c>
      <c r="L330" s="4">
        <v>11.095000000000001</v>
      </c>
      <c r="M330" s="4">
        <v>388.84899999999999</v>
      </c>
      <c r="N330" s="4">
        <v>399.85599999999999</v>
      </c>
      <c r="O330" s="5">
        <v>42305.745292812499</v>
      </c>
      <c r="P330" s="5">
        <v>43258.050196053242</v>
      </c>
    </row>
    <row r="331" spans="1:16">
      <c r="A331">
        <v>1</v>
      </c>
      <c r="B331">
        <v>1</v>
      </c>
      <c r="C331">
        <v>18</v>
      </c>
      <c r="D331">
        <v>43</v>
      </c>
      <c r="E331">
        <v>4553</v>
      </c>
      <c r="F331">
        <v>7339</v>
      </c>
      <c r="G331">
        <v>135</v>
      </c>
      <c r="H331">
        <v>3</v>
      </c>
      <c r="I331" s="58" t="s">
        <v>6854</v>
      </c>
      <c r="J331">
        <v>13503</v>
      </c>
      <c r="K331" s="4">
        <v>11.095000000000001</v>
      </c>
      <c r="L331" s="4">
        <v>18.34</v>
      </c>
      <c r="M331" s="4">
        <v>399.85599999999999</v>
      </c>
      <c r="N331" s="4">
        <v>407.101</v>
      </c>
      <c r="O331" s="5">
        <v>42305.745292812499</v>
      </c>
      <c r="P331" s="5">
        <v>43258.050196053242</v>
      </c>
    </row>
    <row r="332" spans="1:16">
      <c r="A332">
        <v>1</v>
      </c>
      <c r="B332">
        <v>1</v>
      </c>
      <c r="C332">
        <v>18</v>
      </c>
      <c r="D332">
        <v>43</v>
      </c>
      <c r="E332">
        <v>4553</v>
      </c>
      <c r="F332">
        <v>7340</v>
      </c>
      <c r="G332">
        <v>135</v>
      </c>
      <c r="H332">
        <v>4</v>
      </c>
      <c r="I332" s="58" t="s">
        <v>6855</v>
      </c>
      <c r="J332">
        <v>13504</v>
      </c>
      <c r="K332" s="4">
        <v>2</v>
      </c>
      <c r="L332" s="4">
        <v>9.6359999999999992</v>
      </c>
      <c r="M332" s="4">
        <v>407.101</v>
      </c>
      <c r="N332" s="4">
        <v>414.73700000000002</v>
      </c>
      <c r="O332" s="5">
        <v>42305.745292812499</v>
      </c>
      <c r="P332" s="5">
        <v>43258.050196053242</v>
      </c>
    </row>
    <row r="333" spans="1:16">
      <c r="A333">
        <v>1</v>
      </c>
      <c r="B333">
        <v>1</v>
      </c>
      <c r="C333">
        <v>18</v>
      </c>
      <c r="D333">
        <v>43</v>
      </c>
      <c r="E333">
        <v>4553</v>
      </c>
      <c r="F333">
        <v>7341</v>
      </c>
      <c r="G333">
        <v>135</v>
      </c>
      <c r="H333">
        <v>5</v>
      </c>
      <c r="I333" s="58" t="s">
        <v>6856</v>
      </c>
      <c r="J333">
        <v>13505</v>
      </c>
      <c r="K333" s="4">
        <v>25.96</v>
      </c>
      <c r="L333" s="4">
        <v>30.02</v>
      </c>
      <c r="M333" s="4">
        <v>414.73700000000002</v>
      </c>
      <c r="N333" s="4">
        <v>418.79700000000003</v>
      </c>
      <c r="O333" s="5">
        <v>42305.745292812499</v>
      </c>
      <c r="P333" s="5">
        <v>42305.745292812499</v>
      </c>
    </row>
    <row r="334" spans="1:16">
      <c r="A334">
        <v>1</v>
      </c>
      <c r="B334">
        <v>1</v>
      </c>
      <c r="C334">
        <v>18</v>
      </c>
      <c r="D334">
        <v>43</v>
      </c>
      <c r="E334">
        <v>4553</v>
      </c>
      <c r="F334">
        <v>7342</v>
      </c>
      <c r="G334">
        <v>135</v>
      </c>
      <c r="H334">
        <v>11</v>
      </c>
      <c r="I334" s="58" t="s">
        <v>6857</v>
      </c>
      <c r="J334">
        <v>13511</v>
      </c>
      <c r="K334" s="4">
        <v>0</v>
      </c>
      <c r="L334" s="4">
        <v>2.2069999999999999</v>
      </c>
      <c r="M334" s="4">
        <v>386.642</v>
      </c>
      <c r="N334" s="4">
        <v>388.84899999999999</v>
      </c>
      <c r="O334" s="5">
        <v>42305.745292812499</v>
      </c>
      <c r="P334" s="5">
        <v>43258.050196053242</v>
      </c>
    </row>
    <row r="335" spans="1:16">
      <c r="A335">
        <v>1</v>
      </c>
      <c r="B335">
        <v>1</v>
      </c>
      <c r="C335">
        <v>18</v>
      </c>
      <c r="D335">
        <v>43</v>
      </c>
      <c r="E335">
        <v>4605</v>
      </c>
      <c r="F335">
        <v>9802</v>
      </c>
      <c r="G335">
        <v>1012</v>
      </c>
      <c r="H335">
        <v>1</v>
      </c>
      <c r="I335" s="58" t="s">
        <v>1251</v>
      </c>
      <c r="J335">
        <v>101201</v>
      </c>
      <c r="K335" s="4">
        <v>1</v>
      </c>
      <c r="L335" s="4">
        <v>8.6080000000000005</v>
      </c>
      <c r="M335" s="4">
        <v>0</v>
      </c>
      <c r="N335" s="4">
        <v>7.6079999999999997</v>
      </c>
      <c r="O335" s="5">
        <v>42305.745292812499</v>
      </c>
      <c r="P335" s="5">
        <v>42305.745292812499</v>
      </c>
    </row>
    <row r="336" spans="1:16">
      <c r="A336">
        <v>1</v>
      </c>
      <c r="B336">
        <v>1</v>
      </c>
      <c r="C336">
        <v>18</v>
      </c>
      <c r="D336">
        <v>43</v>
      </c>
      <c r="E336">
        <v>596</v>
      </c>
      <c r="F336">
        <v>7275</v>
      </c>
      <c r="G336">
        <v>2678</v>
      </c>
      <c r="H336">
        <v>1</v>
      </c>
      <c r="I336" s="58">
        <v>284161</v>
      </c>
      <c r="J336">
        <v>267801</v>
      </c>
      <c r="K336" s="4">
        <v>0</v>
      </c>
      <c r="L336" s="4">
        <v>3.8639999999999999</v>
      </c>
      <c r="M336" s="4">
        <v>21.879000000000001</v>
      </c>
      <c r="N336" s="4">
        <v>25.742999999999999</v>
      </c>
      <c r="O336" s="5">
        <v>42305.745292812499</v>
      </c>
      <c r="P336" s="5">
        <v>42305.745292812499</v>
      </c>
    </row>
    <row r="337" spans="1:16">
      <c r="A337">
        <v>1</v>
      </c>
      <c r="B337">
        <v>1</v>
      </c>
      <c r="C337">
        <v>18</v>
      </c>
      <c r="D337">
        <v>43</v>
      </c>
      <c r="E337">
        <v>622</v>
      </c>
      <c r="F337">
        <v>7276</v>
      </c>
      <c r="G337">
        <v>816</v>
      </c>
      <c r="H337">
        <v>4</v>
      </c>
      <c r="I337" s="58" t="s">
        <v>6858</v>
      </c>
      <c r="J337">
        <v>81604</v>
      </c>
      <c r="K337" s="4">
        <v>1</v>
      </c>
      <c r="L337" s="4">
        <v>23.43</v>
      </c>
      <c r="M337" s="4">
        <v>68.611999999999995</v>
      </c>
      <c r="N337" s="4">
        <v>91.04</v>
      </c>
      <c r="O337" s="5">
        <v>42305.745292812499</v>
      </c>
      <c r="P337" s="5">
        <v>43258.050196053242</v>
      </c>
    </row>
    <row r="338" spans="1:16">
      <c r="A338">
        <v>1</v>
      </c>
      <c r="B338">
        <v>1</v>
      </c>
      <c r="C338">
        <v>18</v>
      </c>
      <c r="D338">
        <v>43</v>
      </c>
      <c r="E338">
        <v>622</v>
      </c>
      <c r="F338">
        <v>7277</v>
      </c>
      <c r="G338">
        <v>2845</v>
      </c>
      <c r="H338">
        <v>1</v>
      </c>
      <c r="I338" s="58">
        <v>345157</v>
      </c>
      <c r="J338">
        <v>284501</v>
      </c>
      <c r="K338" s="4">
        <v>0</v>
      </c>
      <c r="L338" s="4">
        <v>6.5140000000000002</v>
      </c>
      <c r="M338" s="4">
        <v>91.04</v>
      </c>
      <c r="N338" s="4">
        <v>97.433000000000007</v>
      </c>
      <c r="O338" s="5">
        <v>42305.745292812499</v>
      </c>
      <c r="P338" s="5">
        <v>42305.745292812499</v>
      </c>
    </row>
    <row r="339" spans="1:16">
      <c r="A339">
        <v>1</v>
      </c>
      <c r="B339">
        <v>1</v>
      </c>
      <c r="C339">
        <v>18</v>
      </c>
      <c r="D339">
        <v>43</v>
      </c>
      <c r="E339">
        <v>699</v>
      </c>
      <c r="F339">
        <v>7278</v>
      </c>
      <c r="G339">
        <v>1012</v>
      </c>
      <c r="H339">
        <v>1</v>
      </c>
      <c r="I339" s="58" t="s">
        <v>1251</v>
      </c>
      <c r="J339">
        <v>101201</v>
      </c>
      <c r="K339" s="4">
        <v>10.122</v>
      </c>
      <c r="L339" s="4">
        <v>11.093</v>
      </c>
      <c r="M339" s="4">
        <v>0</v>
      </c>
      <c r="N339" s="4">
        <v>0.97099999999999997</v>
      </c>
      <c r="O339" s="5">
        <v>42305.745292812499</v>
      </c>
      <c r="P339" s="5">
        <v>42305.745292812499</v>
      </c>
    </row>
    <row r="340" spans="1:16">
      <c r="A340">
        <v>1</v>
      </c>
      <c r="B340">
        <v>1</v>
      </c>
      <c r="C340">
        <v>18</v>
      </c>
      <c r="D340">
        <v>43</v>
      </c>
      <c r="E340">
        <v>700</v>
      </c>
      <c r="F340">
        <v>7279</v>
      </c>
      <c r="G340">
        <v>619</v>
      </c>
      <c r="H340">
        <v>3</v>
      </c>
      <c r="I340" s="58" t="s">
        <v>6859</v>
      </c>
      <c r="J340">
        <v>61903</v>
      </c>
      <c r="K340" s="4">
        <v>5.5019999999999998</v>
      </c>
      <c r="L340" s="4">
        <v>10.061</v>
      </c>
      <c r="M340" s="4">
        <v>19.338000000000001</v>
      </c>
      <c r="N340" s="4">
        <v>23.896999999999998</v>
      </c>
      <c r="O340" s="5">
        <v>42305.745292812499</v>
      </c>
      <c r="P340" s="5">
        <v>42305.745292812499</v>
      </c>
    </row>
    <row r="341" spans="1:16">
      <c r="A341">
        <v>1</v>
      </c>
      <c r="B341">
        <v>1</v>
      </c>
      <c r="C341">
        <v>18</v>
      </c>
      <c r="D341">
        <v>43</v>
      </c>
      <c r="E341">
        <v>700</v>
      </c>
      <c r="F341">
        <v>7280</v>
      </c>
      <c r="G341">
        <v>619</v>
      </c>
      <c r="H341">
        <v>4</v>
      </c>
      <c r="I341" s="58" t="s">
        <v>6860</v>
      </c>
      <c r="J341">
        <v>61904</v>
      </c>
      <c r="K341" s="4">
        <v>0</v>
      </c>
      <c r="L341" s="4">
        <v>0.36</v>
      </c>
      <c r="M341" s="4">
        <v>6.0010000000000003</v>
      </c>
      <c r="N341" s="4">
        <v>6.3609999999999998</v>
      </c>
      <c r="O341" s="5">
        <v>42305.745292812499</v>
      </c>
      <c r="P341" s="5">
        <v>42305.745292812499</v>
      </c>
    </row>
    <row r="342" spans="1:16">
      <c r="A342">
        <v>1</v>
      </c>
      <c r="B342">
        <v>1</v>
      </c>
      <c r="C342">
        <v>18</v>
      </c>
      <c r="D342">
        <v>43</v>
      </c>
      <c r="E342">
        <v>701</v>
      </c>
      <c r="F342">
        <v>7281</v>
      </c>
      <c r="G342">
        <v>1012</v>
      </c>
      <c r="H342">
        <v>2</v>
      </c>
      <c r="I342" s="58" t="s">
        <v>6861</v>
      </c>
      <c r="J342">
        <v>101202</v>
      </c>
      <c r="K342" s="4">
        <v>1.8120000000000001</v>
      </c>
      <c r="L342" s="4">
        <v>12.077</v>
      </c>
      <c r="M342" s="4">
        <v>0</v>
      </c>
      <c r="N342" s="4">
        <v>10.265000000000001</v>
      </c>
      <c r="O342" s="5">
        <v>42305.745292812499</v>
      </c>
      <c r="P342" s="5">
        <v>42305.745292812499</v>
      </c>
    </row>
    <row r="343" spans="1:16">
      <c r="A343">
        <v>1</v>
      </c>
      <c r="B343">
        <v>1</v>
      </c>
      <c r="C343">
        <v>18</v>
      </c>
      <c r="D343">
        <v>43</v>
      </c>
      <c r="E343">
        <v>702</v>
      </c>
      <c r="F343">
        <v>7282</v>
      </c>
      <c r="G343">
        <v>1013</v>
      </c>
      <c r="H343">
        <v>1</v>
      </c>
      <c r="I343" s="58" t="s">
        <v>6862</v>
      </c>
      <c r="J343">
        <v>101301</v>
      </c>
      <c r="K343" s="4">
        <v>2.5999999999999999E-2</v>
      </c>
      <c r="L343" s="4">
        <v>11.208</v>
      </c>
      <c r="M343" s="4">
        <v>0</v>
      </c>
      <c r="N343" s="4">
        <v>11.182</v>
      </c>
      <c r="O343" s="5">
        <v>42305.745292812499</v>
      </c>
      <c r="P343" s="5">
        <v>42305.745292812499</v>
      </c>
    </row>
    <row r="344" spans="1:16">
      <c r="A344">
        <v>1</v>
      </c>
      <c r="B344">
        <v>1</v>
      </c>
      <c r="C344">
        <v>18</v>
      </c>
      <c r="D344">
        <v>43</v>
      </c>
      <c r="E344">
        <v>703</v>
      </c>
      <c r="F344">
        <v>7283</v>
      </c>
      <c r="G344">
        <v>1014</v>
      </c>
      <c r="H344">
        <v>1</v>
      </c>
      <c r="I344" s="58" t="s">
        <v>6863</v>
      </c>
      <c r="J344">
        <v>101401</v>
      </c>
      <c r="K344" s="4">
        <v>1</v>
      </c>
      <c r="L344" s="4">
        <v>8.8759999999999994</v>
      </c>
      <c r="M344" s="4">
        <v>0</v>
      </c>
      <c r="N344" s="4">
        <v>7.8760000000000003</v>
      </c>
      <c r="O344" s="5">
        <v>42305.745292812499</v>
      </c>
      <c r="P344" s="5">
        <v>42305.745292812499</v>
      </c>
    </row>
    <row r="345" spans="1:16">
      <c r="A345">
        <v>1</v>
      </c>
      <c r="B345">
        <v>1</v>
      </c>
      <c r="C345">
        <v>18</v>
      </c>
      <c r="D345">
        <v>43</v>
      </c>
      <c r="E345">
        <v>71</v>
      </c>
      <c r="F345">
        <v>7267</v>
      </c>
      <c r="G345">
        <v>280</v>
      </c>
      <c r="H345">
        <v>3</v>
      </c>
      <c r="I345" s="58" t="s">
        <v>6864</v>
      </c>
      <c r="J345">
        <v>28003</v>
      </c>
      <c r="K345" s="4">
        <v>20.5</v>
      </c>
      <c r="L345" s="4">
        <v>23.117999999999999</v>
      </c>
      <c r="M345" s="4">
        <v>0</v>
      </c>
      <c r="N345" s="4">
        <v>2.6179999999999999</v>
      </c>
      <c r="O345" s="5">
        <v>42305.745292812499</v>
      </c>
      <c r="P345" s="5">
        <v>42305.745292812499</v>
      </c>
    </row>
    <row r="346" spans="1:16">
      <c r="A346">
        <v>1</v>
      </c>
      <c r="B346">
        <v>1</v>
      </c>
      <c r="C346">
        <v>18</v>
      </c>
      <c r="D346">
        <v>43</v>
      </c>
      <c r="E346">
        <v>72</v>
      </c>
      <c r="F346">
        <v>7268</v>
      </c>
      <c r="G346">
        <v>280</v>
      </c>
      <c r="H346">
        <v>4</v>
      </c>
      <c r="I346" s="58" t="s">
        <v>6865</v>
      </c>
      <c r="J346">
        <v>28004</v>
      </c>
      <c r="K346" s="4">
        <v>1</v>
      </c>
      <c r="L346" s="4">
        <v>3.4350000000000001</v>
      </c>
      <c r="M346" s="4">
        <v>0</v>
      </c>
      <c r="N346" s="4">
        <v>2.4350000000000001</v>
      </c>
      <c r="O346" s="5">
        <v>42305.745292812499</v>
      </c>
      <c r="P346" s="5">
        <v>42305.745292812499</v>
      </c>
    </row>
    <row r="347" spans="1:16">
      <c r="A347">
        <v>1</v>
      </c>
      <c r="B347">
        <v>1</v>
      </c>
      <c r="C347">
        <v>18</v>
      </c>
      <c r="D347">
        <v>43</v>
      </c>
      <c r="E347">
        <v>73</v>
      </c>
      <c r="F347">
        <v>7269</v>
      </c>
      <c r="G347">
        <v>281</v>
      </c>
      <c r="H347">
        <v>7</v>
      </c>
      <c r="I347" s="58" t="s">
        <v>6866</v>
      </c>
      <c r="J347">
        <v>28107</v>
      </c>
      <c r="K347" s="4">
        <v>5</v>
      </c>
      <c r="L347" s="4">
        <v>7.4089999999999998</v>
      </c>
      <c r="M347" s="4">
        <v>0</v>
      </c>
      <c r="N347" s="4">
        <v>2.4089999999999998</v>
      </c>
      <c r="O347" t="s">
        <v>1223</v>
      </c>
      <c r="P347" t="s">
        <v>1223</v>
      </c>
    </row>
    <row r="348" spans="1:16">
      <c r="A348">
        <v>1</v>
      </c>
      <c r="B348">
        <v>1</v>
      </c>
      <c r="C348">
        <v>18</v>
      </c>
      <c r="D348">
        <v>43</v>
      </c>
      <c r="E348">
        <v>74</v>
      </c>
      <c r="F348">
        <v>7270</v>
      </c>
      <c r="G348">
        <v>281</v>
      </c>
      <c r="H348">
        <v>6</v>
      </c>
      <c r="I348" s="58" t="s">
        <v>6867</v>
      </c>
      <c r="J348">
        <v>28106</v>
      </c>
      <c r="K348" s="4">
        <v>0</v>
      </c>
      <c r="L348" s="4">
        <v>1.101</v>
      </c>
      <c r="M348" s="4">
        <v>0</v>
      </c>
      <c r="N348" s="4">
        <v>1.101</v>
      </c>
      <c r="O348" s="5">
        <v>42305.745292812499</v>
      </c>
      <c r="P348" s="5">
        <v>42305.745292812499</v>
      </c>
    </row>
    <row r="349" spans="1:16">
      <c r="A349">
        <v>1</v>
      </c>
      <c r="B349">
        <v>1</v>
      </c>
      <c r="C349">
        <v>18</v>
      </c>
      <c r="D349">
        <v>43</v>
      </c>
      <c r="E349">
        <v>95</v>
      </c>
      <c r="F349">
        <v>7271</v>
      </c>
      <c r="G349">
        <v>91</v>
      </c>
      <c r="H349">
        <v>9</v>
      </c>
      <c r="I349" s="58">
        <v>33482</v>
      </c>
      <c r="J349">
        <v>9109</v>
      </c>
      <c r="K349" s="4">
        <v>0</v>
      </c>
      <c r="L349" s="4">
        <v>5.484</v>
      </c>
      <c r="M349" s="4">
        <v>0</v>
      </c>
      <c r="N349" s="4">
        <v>5.484</v>
      </c>
      <c r="O349" s="5">
        <v>42305.745292812499</v>
      </c>
      <c r="P349" s="5">
        <v>42305.745292812499</v>
      </c>
    </row>
    <row r="350" spans="1:16">
      <c r="A350">
        <v>1</v>
      </c>
      <c r="B350">
        <v>1</v>
      </c>
      <c r="C350">
        <v>18</v>
      </c>
      <c r="D350">
        <v>43</v>
      </c>
      <c r="E350">
        <v>96</v>
      </c>
      <c r="F350">
        <v>7272</v>
      </c>
      <c r="G350">
        <v>91</v>
      </c>
      <c r="H350">
        <v>8</v>
      </c>
      <c r="I350" s="58">
        <v>33451</v>
      </c>
      <c r="J350">
        <v>9108</v>
      </c>
      <c r="K350" s="4">
        <v>2.77</v>
      </c>
      <c r="L350" s="4">
        <v>3.91</v>
      </c>
      <c r="M350" s="4">
        <v>0</v>
      </c>
      <c r="N350" s="4">
        <v>1.1399999999999999</v>
      </c>
      <c r="O350" s="5">
        <v>42305.745292812499</v>
      </c>
      <c r="P350" s="5">
        <v>42305.745292812499</v>
      </c>
    </row>
    <row r="351" spans="1:16">
      <c r="A351">
        <v>1</v>
      </c>
      <c r="B351">
        <v>1</v>
      </c>
      <c r="C351">
        <v>18</v>
      </c>
      <c r="D351">
        <v>57</v>
      </c>
      <c r="E351">
        <v>1484</v>
      </c>
      <c r="F351">
        <v>7345</v>
      </c>
      <c r="G351">
        <v>1047</v>
      </c>
      <c r="H351">
        <v>2</v>
      </c>
      <c r="I351" s="58" t="s">
        <v>6868</v>
      </c>
      <c r="J351">
        <v>104702</v>
      </c>
      <c r="K351" s="4">
        <v>10.961</v>
      </c>
      <c r="L351" s="4">
        <v>22.120999999999999</v>
      </c>
      <c r="M351" s="4">
        <v>10.917999999999999</v>
      </c>
      <c r="N351" s="4">
        <v>18.969000000000001</v>
      </c>
      <c r="O351" s="5">
        <v>42305.745292812499</v>
      </c>
      <c r="P351" s="5">
        <v>43258.050196053242</v>
      </c>
    </row>
    <row r="352" spans="1:16">
      <c r="A352">
        <v>1</v>
      </c>
      <c r="B352">
        <v>1</v>
      </c>
      <c r="C352">
        <v>18</v>
      </c>
      <c r="D352">
        <v>57</v>
      </c>
      <c r="E352">
        <v>1484</v>
      </c>
      <c r="F352">
        <v>7346</v>
      </c>
      <c r="G352">
        <v>1047</v>
      </c>
      <c r="H352">
        <v>3</v>
      </c>
      <c r="I352" s="58" t="s">
        <v>6869</v>
      </c>
      <c r="J352">
        <v>104703</v>
      </c>
      <c r="K352" s="4">
        <v>0.5</v>
      </c>
      <c r="L352" s="4">
        <v>11.417999999999999</v>
      </c>
      <c r="M352" s="4">
        <v>0</v>
      </c>
      <c r="N352" s="4">
        <v>10.917999999999999</v>
      </c>
      <c r="O352" s="5">
        <v>43258.050196053242</v>
      </c>
      <c r="P352" s="5">
        <v>43258.050196053242</v>
      </c>
    </row>
    <row r="353" spans="1:16">
      <c r="A353">
        <v>1</v>
      </c>
      <c r="B353">
        <v>1</v>
      </c>
      <c r="C353">
        <v>18</v>
      </c>
      <c r="D353">
        <v>57</v>
      </c>
      <c r="E353">
        <v>3535</v>
      </c>
      <c r="F353">
        <v>7347</v>
      </c>
      <c r="G353">
        <v>95</v>
      </c>
      <c r="H353">
        <v>13</v>
      </c>
      <c r="I353" s="58" t="s">
        <v>6870</v>
      </c>
      <c r="J353">
        <v>9513</v>
      </c>
      <c r="K353" s="4">
        <v>0</v>
      </c>
      <c r="L353" s="4">
        <v>6.415</v>
      </c>
      <c r="M353" s="4">
        <v>479.11799999999999</v>
      </c>
      <c r="N353" s="4">
        <v>485.53300000000002</v>
      </c>
      <c r="O353" s="5">
        <v>42305.745292812499</v>
      </c>
      <c r="P353" s="5">
        <v>43258.050196053242</v>
      </c>
    </row>
    <row r="354" spans="1:16">
      <c r="A354">
        <v>1</v>
      </c>
      <c r="B354">
        <v>1</v>
      </c>
      <c r="C354">
        <v>18</v>
      </c>
      <c r="D354">
        <v>57</v>
      </c>
      <c r="E354">
        <v>3535</v>
      </c>
      <c r="F354">
        <v>7348</v>
      </c>
      <c r="G354">
        <v>2374</v>
      </c>
      <c r="H354">
        <v>3</v>
      </c>
      <c r="I354" s="58">
        <v>173186</v>
      </c>
      <c r="J354">
        <v>237403</v>
      </c>
      <c r="K354" s="4">
        <v>13.340999999999999</v>
      </c>
      <c r="L354" s="4">
        <v>26.218</v>
      </c>
      <c r="M354" s="4">
        <v>466.24099999999999</v>
      </c>
      <c r="N354" s="4">
        <v>479.11799999999999</v>
      </c>
      <c r="O354" s="5">
        <v>42305.745292812499</v>
      </c>
      <c r="P354" s="5">
        <v>43258.050196053242</v>
      </c>
    </row>
    <row r="355" spans="1:16">
      <c r="A355">
        <v>1</v>
      </c>
      <c r="B355">
        <v>1</v>
      </c>
      <c r="C355">
        <v>18</v>
      </c>
      <c r="D355">
        <v>57</v>
      </c>
      <c r="E355">
        <v>3535</v>
      </c>
      <c r="F355">
        <v>7349</v>
      </c>
      <c r="G355">
        <v>2374</v>
      </c>
      <c r="H355">
        <v>4</v>
      </c>
      <c r="I355" s="58">
        <v>173217</v>
      </c>
      <c r="J355">
        <v>237404</v>
      </c>
      <c r="K355" s="4">
        <v>1</v>
      </c>
      <c r="L355" s="4">
        <v>13.27</v>
      </c>
      <c r="M355" s="4">
        <v>453.971</v>
      </c>
      <c r="N355" s="4">
        <v>466.24099999999999</v>
      </c>
      <c r="O355" s="5">
        <v>42305.745292812499</v>
      </c>
      <c r="P355" s="5">
        <v>43258.050196053242</v>
      </c>
    </row>
    <row r="356" spans="1:16">
      <c r="A356">
        <v>1</v>
      </c>
      <c r="B356">
        <v>1</v>
      </c>
      <c r="C356">
        <v>18</v>
      </c>
      <c r="D356">
        <v>57</v>
      </c>
      <c r="E356">
        <v>3537</v>
      </c>
      <c r="F356">
        <v>7350</v>
      </c>
      <c r="G356">
        <v>9</v>
      </c>
      <c r="H356">
        <v>11</v>
      </c>
      <c r="I356" s="58">
        <v>40118</v>
      </c>
      <c r="J356">
        <v>911</v>
      </c>
      <c r="K356" s="4">
        <v>2.99</v>
      </c>
      <c r="L356" s="4">
        <v>31.917999999999999</v>
      </c>
      <c r="M356" s="4">
        <v>45.225000000000001</v>
      </c>
      <c r="N356" s="4">
        <v>64.161000000000001</v>
      </c>
      <c r="O356" s="5">
        <v>42305.745292812499</v>
      </c>
      <c r="P356" s="5">
        <v>42305.745292812499</v>
      </c>
    </row>
    <row r="357" spans="1:16">
      <c r="A357">
        <v>1</v>
      </c>
      <c r="B357">
        <v>1</v>
      </c>
      <c r="C357">
        <v>18</v>
      </c>
      <c r="D357">
        <v>57</v>
      </c>
      <c r="E357">
        <v>3537</v>
      </c>
      <c r="F357">
        <v>7351</v>
      </c>
      <c r="G357">
        <v>1068</v>
      </c>
      <c r="H357">
        <v>4</v>
      </c>
      <c r="I357" s="58" t="s">
        <v>6871</v>
      </c>
      <c r="J357">
        <v>106804</v>
      </c>
      <c r="K357" s="4">
        <v>0</v>
      </c>
      <c r="L357" s="4">
        <v>13.44</v>
      </c>
      <c r="M357" s="4">
        <v>31.785</v>
      </c>
      <c r="N357" s="4">
        <v>45.225000000000001</v>
      </c>
      <c r="O357" s="5">
        <v>42305.745292812499</v>
      </c>
      <c r="P357" s="5">
        <v>42305.745292812499</v>
      </c>
    </row>
    <row r="358" spans="1:16">
      <c r="A358">
        <v>1</v>
      </c>
      <c r="B358">
        <v>1</v>
      </c>
      <c r="C358">
        <v>18</v>
      </c>
      <c r="D358">
        <v>57</v>
      </c>
      <c r="E358">
        <v>3539</v>
      </c>
      <c r="F358">
        <v>7352</v>
      </c>
      <c r="G358">
        <v>196</v>
      </c>
      <c r="H358">
        <v>3</v>
      </c>
      <c r="I358" s="58" t="s">
        <v>6872</v>
      </c>
      <c r="J358">
        <v>19603</v>
      </c>
      <c r="K358" s="4">
        <v>15.663</v>
      </c>
      <c r="L358" s="4">
        <v>34.350999999999999</v>
      </c>
      <c r="M358" s="4">
        <v>56.731000000000002</v>
      </c>
      <c r="N358" s="4">
        <v>75.418000000000006</v>
      </c>
      <c r="O358" s="5">
        <v>42305.745292812499</v>
      </c>
      <c r="P358" s="5">
        <v>42305.745292812499</v>
      </c>
    </row>
    <row r="359" spans="1:16">
      <c r="A359">
        <v>1</v>
      </c>
      <c r="B359">
        <v>1</v>
      </c>
      <c r="C359">
        <v>18</v>
      </c>
      <c r="D359">
        <v>57</v>
      </c>
      <c r="E359">
        <v>3539</v>
      </c>
      <c r="F359">
        <v>7353</v>
      </c>
      <c r="G359">
        <v>442</v>
      </c>
      <c r="H359">
        <v>2</v>
      </c>
      <c r="I359" s="58" t="s">
        <v>6873</v>
      </c>
      <c r="J359">
        <v>44202</v>
      </c>
      <c r="K359" s="4">
        <v>0</v>
      </c>
      <c r="L359" s="4">
        <v>15.853999999999999</v>
      </c>
      <c r="M359" s="4">
        <v>40.877000000000002</v>
      </c>
      <c r="N359" s="4">
        <v>56.731000000000002</v>
      </c>
      <c r="O359" s="5">
        <v>42305.745292812499</v>
      </c>
      <c r="P359" s="5">
        <v>42305.745292812499</v>
      </c>
    </row>
    <row r="360" spans="1:16">
      <c r="A360">
        <v>1</v>
      </c>
      <c r="B360">
        <v>1</v>
      </c>
      <c r="C360">
        <v>18</v>
      </c>
      <c r="D360">
        <v>57</v>
      </c>
      <c r="E360">
        <v>3544</v>
      </c>
      <c r="F360">
        <v>7354</v>
      </c>
      <c r="G360">
        <v>92</v>
      </c>
      <c r="H360">
        <v>2</v>
      </c>
      <c r="I360" s="58">
        <v>33635</v>
      </c>
      <c r="J360">
        <v>9202</v>
      </c>
      <c r="K360" s="4">
        <v>0</v>
      </c>
      <c r="L360" s="4">
        <v>8.4290000000000003</v>
      </c>
      <c r="M360" s="4">
        <v>267.173</v>
      </c>
      <c r="N360" s="4">
        <v>275.60199999999998</v>
      </c>
      <c r="O360" s="5">
        <v>42305.745292812499</v>
      </c>
      <c r="P360" s="5">
        <v>43258.050196053242</v>
      </c>
    </row>
    <row r="361" spans="1:16">
      <c r="A361">
        <v>1</v>
      </c>
      <c r="B361">
        <v>1</v>
      </c>
      <c r="C361">
        <v>18</v>
      </c>
      <c r="D361">
        <v>57</v>
      </c>
      <c r="E361">
        <v>3544</v>
      </c>
      <c r="F361">
        <v>7355</v>
      </c>
      <c r="G361">
        <v>92</v>
      </c>
      <c r="H361">
        <v>14</v>
      </c>
      <c r="I361" s="58" t="s">
        <v>1252</v>
      </c>
      <c r="J361">
        <v>9214</v>
      </c>
      <c r="K361" s="4">
        <v>8.4290000000000003</v>
      </c>
      <c r="L361" s="4">
        <v>20.007000000000001</v>
      </c>
      <c r="M361" s="4">
        <v>275.60199999999998</v>
      </c>
      <c r="N361" s="4">
        <v>284.91300000000001</v>
      </c>
      <c r="O361" s="5">
        <v>42305.745292812499</v>
      </c>
      <c r="P361" s="5">
        <v>43258.050196053242</v>
      </c>
    </row>
    <row r="362" spans="1:16">
      <c r="A362">
        <v>1</v>
      </c>
      <c r="B362">
        <v>1</v>
      </c>
      <c r="C362">
        <v>18</v>
      </c>
      <c r="D362">
        <v>57</v>
      </c>
      <c r="E362">
        <v>3547</v>
      </c>
      <c r="F362">
        <v>7356</v>
      </c>
      <c r="G362">
        <v>92</v>
      </c>
      <c r="H362">
        <v>14</v>
      </c>
      <c r="I362" s="58" t="s">
        <v>1252</v>
      </c>
      <c r="J362">
        <v>9214</v>
      </c>
      <c r="K362" s="4">
        <v>20.007000000000001</v>
      </c>
      <c r="L362" s="4">
        <v>21.407</v>
      </c>
      <c r="M362" s="4">
        <v>0</v>
      </c>
      <c r="N362" s="4">
        <v>1.4</v>
      </c>
      <c r="O362" s="5">
        <v>42305.745292812499</v>
      </c>
      <c r="P362" s="5">
        <v>42305.745292812499</v>
      </c>
    </row>
    <row r="363" spans="1:16">
      <c r="A363">
        <v>1</v>
      </c>
      <c r="B363">
        <v>1</v>
      </c>
      <c r="C363">
        <v>18</v>
      </c>
      <c r="D363">
        <v>57</v>
      </c>
      <c r="E363">
        <v>3550</v>
      </c>
      <c r="F363">
        <v>7357</v>
      </c>
      <c r="G363">
        <v>2374</v>
      </c>
      <c r="H363">
        <v>1</v>
      </c>
      <c r="I363" s="58">
        <v>173127</v>
      </c>
      <c r="J363">
        <v>237401</v>
      </c>
      <c r="K363" s="4">
        <v>0</v>
      </c>
      <c r="L363" s="4">
        <v>15.029</v>
      </c>
      <c r="M363" s="4">
        <v>13.375999999999999</v>
      </c>
      <c r="N363" s="4">
        <v>28.405000000000001</v>
      </c>
      <c r="O363" s="5">
        <v>42305.745292812499</v>
      </c>
      <c r="P363" s="5">
        <v>43258.050196053242</v>
      </c>
    </row>
    <row r="364" spans="1:16">
      <c r="A364">
        <v>1</v>
      </c>
      <c r="B364">
        <v>1</v>
      </c>
      <c r="C364">
        <v>18</v>
      </c>
      <c r="D364">
        <v>57</v>
      </c>
      <c r="E364">
        <v>3550</v>
      </c>
      <c r="F364">
        <v>7358</v>
      </c>
      <c r="G364">
        <v>2374</v>
      </c>
      <c r="H364">
        <v>2</v>
      </c>
      <c r="I364" s="58">
        <v>173158</v>
      </c>
      <c r="J364">
        <v>237402</v>
      </c>
      <c r="K364" s="4">
        <v>0.122</v>
      </c>
      <c r="L364" s="4">
        <v>13.497999999999999</v>
      </c>
      <c r="M364" s="4">
        <v>0</v>
      </c>
      <c r="N364" s="4">
        <v>13.375999999999999</v>
      </c>
      <c r="O364" s="5">
        <v>42305.745292812499</v>
      </c>
      <c r="P364" s="5">
        <v>43258.050196053242</v>
      </c>
    </row>
    <row r="365" spans="1:16">
      <c r="A365">
        <v>1</v>
      </c>
      <c r="B365">
        <v>1</v>
      </c>
      <c r="C365">
        <v>18</v>
      </c>
      <c r="D365">
        <v>57</v>
      </c>
      <c r="E365">
        <v>3550</v>
      </c>
      <c r="F365">
        <v>7359</v>
      </c>
      <c r="G365">
        <v>2374</v>
      </c>
      <c r="H365">
        <v>7</v>
      </c>
      <c r="I365" s="58">
        <v>173308</v>
      </c>
      <c r="J365">
        <v>237407</v>
      </c>
      <c r="K365" s="4">
        <v>1</v>
      </c>
      <c r="L365" s="4">
        <v>9.1080000000000005</v>
      </c>
      <c r="M365" s="4">
        <v>28.405000000000001</v>
      </c>
      <c r="N365" s="4">
        <v>36.512999999999998</v>
      </c>
      <c r="O365" s="5">
        <v>42305.745292812499</v>
      </c>
      <c r="P365" s="5">
        <v>43258.050196053242</v>
      </c>
    </row>
    <row r="366" spans="1:16">
      <c r="A366">
        <v>1</v>
      </c>
      <c r="B366">
        <v>1</v>
      </c>
      <c r="C366">
        <v>18</v>
      </c>
      <c r="D366">
        <v>57</v>
      </c>
      <c r="E366">
        <v>3555</v>
      </c>
      <c r="F366">
        <v>7360</v>
      </c>
      <c r="G366">
        <v>1811</v>
      </c>
      <c r="H366">
        <v>1</v>
      </c>
      <c r="I366" s="58">
        <v>-32506</v>
      </c>
      <c r="J366">
        <v>181101</v>
      </c>
      <c r="K366" s="4">
        <v>37.854999999999997</v>
      </c>
      <c r="L366" s="4">
        <v>38.646000000000001</v>
      </c>
      <c r="M366" s="4">
        <v>0</v>
      </c>
      <c r="N366" s="4">
        <v>0.79100000000000004</v>
      </c>
      <c r="O366" s="5">
        <v>42305.745292812499</v>
      </c>
      <c r="P366" s="5">
        <v>42305.745292812499</v>
      </c>
    </row>
    <row r="367" spans="1:16">
      <c r="A367">
        <v>1</v>
      </c>
      <c r="B367">
        <v>1</v>
      </c>
      <c r="C367">
        <v>18</v>
      </c>
      <c r="D367">
        <v>57</v>
      </c>
      <c r="E367">
        <v>3555</v>
      </c>
      <c r="F367">
        <v>7361</v>
      </c>
      <c r="G367">
        <v>1811</v>
      </c>
      <c r="H367">
        <v>2</v>
      </c>
      <c r="I367" s="58">
        <v>-32475</v>
      </c>
      <c r="J367">
        <v>181102</v>
      </c>
      <c r="K367" s="4">
        <v>40.862000000000002</v>
      </c>
      <c r="L367" s="4">
        <v>41.002000000000002</v>
      </c>
      <c r="M367" s="4">
        <v>0.79100000000000004</v>
      </c>
      <c r="N367" s="4">
        <v>0.93100000000000005</v>
      </c>
      <c r="O367" s="5">
        <v>42305.745292812499</v>
      </c>
      <c r="P367" s="5">
        <v>42305.745292812499</v>
      </c>
    </row>
    <row r="368" spans="1:16">
      <c r="A368">
        <v>1</v>
      </c>
      <c r="B368">
        <v>1</v>
      </c>
      <c r="C368">
        <v>18</v>
      </c>
      <c r="D368">
        <v>57</v>
      </c>
      <c r="E368">
        <v>3555</v>
      </c>
      <c r="F368">
        <v>7362</v>
      </c>
      <c r="G368">
        <v>1811</v>
      </c>
      <c r="H368">
        <v>3</v>
      </c>
      <c r="I368" s="58">
        <v>-32447</v>
      </c>
      <c r="J368">
        <v>181103</v>
      </c>
      <c r="K368" s="4">
        <v>41.622</v>
      </c>
      <c r="L368" s="4">
        <v>41.813000000000002</v>
      </c>
      <c r="M368" s="4">
        <v>0.93100000000000005</v>
      </c>
      <c r="N368" s="4">
        <v>1.1220000000000001</v>
      </c>
      <c r="O368" t="s">
        <v>1223</v>
      </c>
      <c r="P368" t="s">
        <v>1223</v>
      </c>
    </row>
    <row r="369" spans="1:16">
      <c r="A369">
        <v>1</v>
      </c>
      <c r="B369">
        <v>1</v>
      </c>
      <c r="C369">
        <v>18</v>
      </c>
      <c r="D369">
        <v>57</v>
      </c>
      <c r="E369">
        <v>3555</v>
      </c>
      <c r="F369">
        <v>7363</v>
      </c>
      <c r="G369">
        <v>1811</v>
      </c>
      <c r="H369">
        <v>4</v>
      </c>
      <c r="I369" s="58">
        <v>-32416</v>
      </c>
      <c r="J369">
        <v>181104</v>
      </c>
      <c r="K369" s="4">
        <v>43.012</v>
      </c>
      <c r="L369" s="4">
        <v>43.323</v>
      </c>
      <c r="M369" s="4">
        <v>1.1220000000000001</v>
      </c>
      <c r="N369" s="4">
        <v>1.4330000000000001</v>
      </c>
      <c r="O369" s="5">
        <v>42305.745292812499</v>
      </c>
      <c r="P369" s="5">
        <v>42305.745292812499</v>
      </c>
    </row>
    <row r="370" spans="1:16">
      <c r="A370">
        <v>1</v>
      </c>
      <c r="B370">
        <v>1</v>
      </c>
      <c r="C370">
        <v>18</v>
      </c>
      <c r="D370">
        <v>57</v>
      </c>
      <c r="E370">
        <v>3911</v>
      </c>
      <c r="F370">
        <v>7364</v>
      </c>
      <c r="G370">
        <v>9</v>
      </c>
      <c r="H370">
        <v>3</v>
      </c>
      <c r="I370" s="58">
        <v>39873</v>
      </c>
      <c r="J370">
        <v>903</v>
      </c>
      <c r="K370" s="4">
        <v>30.356999999999999</v>
      </c>
      <c r="L370" s="4">
        <v>37.192999999999998</v>
      </c>
      <c r="M370" s="4">
        <v>0</v>
      </c>
      <c r="N370" s="4">
        <v>6.8360000000000003</v>
      </c>
      <c r="O370" s="5">
        <v>42305.745292812499</v>
      </c>
      <c r="P370" s="5">
        <v>42305.745292812499</v>
      </c>
    </row>
    <row r="371" spans="1:16">
      <c r="A371">
        <v>1</v>
      </c>
      <c r="B371">
        <v>1</v>
      </c>
      <c r="C371">
        <v>18</v>
      </c>
      <c r="D371">
        <v>57</v>
      </c>
      <c r="E371">
        <v>3919</v>
      </c>
      <c r="F371">
        <v>7365</v>
      </c>
      <c r="G371">
        <v>9</v>
      </c>
      <c r="H371">
        <v>2</v>
      </c>
      <c r="I371" s="58">
        <v>39845</v>
      </c>
      <c r="J371">
        <v>902</v>
      </c>
      <c r="K371" s="4">
        <v>6.0540000000000003</v>
      </c>
      <c r="L371" s="4">
        <v>17.571999999999999</v>
      </c>
      <c r="M371" s="4">
        <v>79.825000000000003</v>
      </c>
      <c r="N371" s="4">
        <v>91.343000000000004</v>
      </c>
      <c r="O371" s="5">
        <v>42305.745292812499</v>
      </c>
      <c r="P371" s="5">
        <v>42305.745292812499</v>
      </c>
    </row>
    <row r="372" spans="1:16">
      <c r="A372">
        <v>1</v>
      </c>
      <c r="B372">
        <v>1</v>
      </c>
      <c r="C372">
        <v>18</v>
      </c>
      <c r="D372">
        <v>57</v>
      </c>
      <c r="E372">
        <v>3919</v>
      </c>
      <c r="F372">
        <v>7366</v>
      </c>
      <c r="G372">
        <v>281</v>
      </c>
      <c r="H372">
        <v>3</v>
      </c>
      <c r="I372" s="58" t="s">
        <v>6874</v>
      </c>
      <c r="J372">
        <v>28103</v>
      </c>
      <c r="K372" s="4">
        <v>1</v>
      </c>
      <c r="L372" s="4">
        <v>7.069</v>
      </c>
      <c r="M372" s="4">
        <v>73.756</v>
      </c>
      <c r="N372" s="4">
        <v>79.825000000000003</v>
      </c>
      <c r="O372" s="5">
        <v>42305.745292812499</v>
      </c>
      <c r="P372" s="5">
        <v>42305.745292812499</v>
      </c>
    </row>
    <row r="373" spans="1:16">
      <c r="A373">
        <v>1</v>
      </c>
      <c r="B373">
        <v>1</v>
      </c>
      <c r="C373">
        <v>18</v>
      </c>
      <c r="D373">
        <v>57</v>
      </c>
      <c r="E373">
        <v>3949</v>
      </c>
      <c r="F373">
        <v>7367</v>
      </c>
      <c r="G373">
        <v>353</v>
      </c>
      <c r="H373">
        <v>4</v>
      </c>
      <c r="I373" s="58" t="s">
        <v>1253</v>
      </c>
      <c r="J373">
        <v>35304</v>
      </c>
      <c r="K373" s="4">
        <v>9.8580000000000005</v>
      </c>
      <c r="L373" s="4">
        <v>15.473000000000001</v>
      </c>
      <c r="M373" s="4">
        <v>381.94400000000002</v>
      </c>
      <c r="N373" s="4">
        <v>387.55900000000003</v>
      </c>
      <c r="O373" s="5">
        <v>42305.745292812499</v>
      </c>
      <c r="P373" s="5">
        <v>42305.745292812499</v>
      </c>
    </row>
    <row r="374" spans="1:16">
      <c r="A374">
        <v>1</v>
      </c>
      <c r="B374">
        <v>1</v>
      </c>
      <c r="C374">
        <v>18</v>
      </c>
      <c r="D374">
        <v>57</v>
      </c>
      <c r="E374">
        <v>3949</v>
      </c>
      <c r="F374">
        <v>7368</v>
      </c>
      <c r="G374">
        <v>353</v>
      </c>
      <c r="H374">
        <v>6</v>
      </c>
      <c r="I374" s="58" t="s">
        <v>6875</v>
      </c>
      <c r="J374">
        <v>35306</v>
      </c>
      <c r="K374" s="4">
        <v>0</v>
      </c>
      <c r="L374" s="4">
        <v>4.68</v>
      </c>
      <c r="M374" s="4">
        <v>387.55900000000003</v>
      </c>
      <c r="N374" s="4">
        <v>392.23899999999998</v>
      </c>
      <c r="O374" s="5">
        <v>42305.745292812499</v>
      </c>
      <c r="P374" s="5">
        <v>42305.745292812499</v>
      </c>
    </row>
    <row r="375" spans="1:16">
      <c r="A375">
        <v>1</v>
      </c>
      <c r="B375">
        <v>1</v>
      </c>
      <c r="C375">
        <v>18</v>
      </c>
      <c r="D375">
        <v>57</v>
      </c>
      <c r="E375">
        <v>3953</v>
      </c>
      <c r="F375">
        <v>7369</v>
      </c>
      <c r="G375">
        <v>364</v>
      </c>
      <c r="H375">
        <v>2</v>
      </c>
      <c r="I375" s="58" t="s">
        <v>1254</v>
      </c>
      <c r="J375">
        <v>36402</v>
      </c>
      <c r="K375" s="4">
        <v>20</v>
      </c>
      <c r="L375" s="4">
        <v>21.718</v>
      </c>
      <c r="M375" s="4">
        <v>70.713999999999999</v>
      </c>
      <c r="N375" s="4">
        <v>72.432000000000002</v>
      </c>
      <c r="O375" s="5">
        <v>42305.745292812499</v>
      </c>
      <c r="P375" s="5">
        <v>43258.050196053242</v>
      </c>
    </row>
    <row r="376" spans="1:16">
      <c r="A376">
        <v>1</v>
      </c>
      <c r="B376">
        <v>1</v>
      </c>
      <c r="C376">
        <v>18</v>
      </c>
      <c r="D376">
        <v>57</v>
      </c>
      <c r="E376">
        <v>3953</v>
      </c>
      <c r="F376">
        <v>7370</v>
      </c>
      <c r="G376">
        <v>3547</v>
      </c>
      <c r="H376">
        <v>4</v>
      </c>
      <c r="I376" s="58">
        <v>601646</v>
      </c>
      <c r="J376">
        <v>354704</v>
      </c>
      <c r="K376" s="4">
        <v>13.786</v>
      </c>
      <c r="L376" s="4">
        <v>13.843</v>
      </c>
      <c r="M376" s="4">
        <v>70.656999999999996</v>
      </c>
      <c r="N376" s="4">
        <v>70.713999999999999</v>
      </c>
      <c r="O376" s="5">
        <v>42305.745292812499</v>
      </c>
      <c r="P376" s="5">
        <v>43258.050196053242</v>
      </c>
    </row>
    <row r="377" spans="1:16">
      <c r="A377">
        <v>1</v>
      </c>
      <c r="B377">
        <v>1</v>
      </c>
      <c r="C377">
        <v>18</v>
      </c>
      <c r="D377">
        <v>57</v>
      </c>
      <c r="E377">
        <v>3984</v>
      </c>
      <c r="F377">
        <v>7371</v>
      </c>
      <c r="G377">
        <v>2964</v>
      </c>
      <c r="H377">
        <v>1</v>
      </c>
      <c r="I377" s="58">
        <v>388620</v>
      </c>
      <c r="J377">
        <v>296401</v>
      </c>
      <c r="K377" s="4">
        <v>11.792999999999999</v>
      </c>
      <c r="L377" s="4">
        <v>15.071</v>
      </c>
      <c r="M377" s="4">
        <v>3.32</v>
      </c>
      <c r="N377" s="4">
        <v>6.5979999999999999</v>
      </c>
      <c r="O377" s="5">
        <v>42305.745292812499</v>
      </c>
      <c r="P377" s="5">
        <v>42306.734552314818</v>
      </c>
    </row>
    <row r="378" spans="1:16">
      <c r="A378">
        <v>1</v>
      </c>
      <c r="B378">
        <v>1</v>
      </c>
      <c r="C378">
        <v>18</v>
      </c>
      <c r="D378">
        <v>57</v>
      </c>
      <c r="E378">
        <v>3999</v>
      </c>
      <c r="F378">
        <v>7372</v>
      </c>
      <c r="G378">
        <v>8</v>
      </c>
      <c r="H378">
        <v>8</v>
      </c>
      <c r="I378" s="58">
        <v>39661</v>
      </c>
      <c r="J378">
        <v>808</v>
      </c>
      <c r="K378" s="4">
        <v>0</v>
      </c>
      <c r="L378" s="4">
        <v>7.0869999999999997</v>
      </c>
      <c r="M378" s="4">
        <v>16.986000000000001</v>
      </c>
      <c r="N378" s="4">
        <v>24.073</v>
      </c>
      <c r="O378" s="5">
        <v>42305.745292812499</v>
      </c>
      <c r="P378" s="5">
        <v>42305.745292812499</v>
      </c>
    </row>
    <row r="379" spans="1:16">
      <c r="A379">
        <v>1</v>
      </c>
      <c r="B379">
        <v>1</v>
      </c>
      <c r="C379">
        <v>18</v>
      </c>
      <c r="D379">
        <v>57</v>
      </c>
      <c r="E379">
        <v>3999</v>
      </c>
      <c r="F379">
        <v>7373</v>
      </c>
      <c r="G379">
        <v>9</v>
      </c>
      <c r="H379">
        <v>1</v>
      </c>
      <c r="I379" s="58">
        <v>39814</v>
      </c>
      <c r="J379">
        <v>901</v>
      </c>
      <c r="K379" s="4">
        <v>11.05</v>
      </c>
      <c r="L379" s="4">
        <v>12.461</v>
      </c>
      <c r="M379" s="4">
        <v>27.934000000000001</v>
      </c>
      <c r="N379" s="4">
        <v>29.341000000000001</v>
      </c>
      <c r="O379" t="s">
        <v>1223</v>
      </c>
      <c r="P379" t="s">
        <v>1223</v>
      </c>
    </row>
    <row r="380" spans="1:16">
      <c r="A380">
        <v>1</v>
      </c>
      <c r="B380">
        <v>1</v>
      </c>
      <c r="C380">
        <v>18</v>
      </c>
      <c r="D380">
        <v>57</v>
      </c>
      <c r="E380">
        <v>3999</v>
      </c>
      <c r="F380">
        <v>7374</v>
      </c>
      <c r="G380">
        <v>9</v>
      </c>
      <c r="H380">
        <v>20</v>
      </c>
      <c r="I380" s="58" t="s">
        <v>6876</v>
      </c>
      <c r="J380">
        <v>920</v>
      </c>
      <c r="K380" s="4">
        <v>12.461</v>
      </c>
      <c r="L380" s="4">
        <v>13.394</v>
      </c>
      <c r="M380" s="4">
        <v>29.341000000000001</v>
      </c>
      <c r="N380" s="4">
        <v>30.265000000000001</v>
      </c>
      <c r="O380" t="s">
        <v>1223</v>
      </c>
      <c r="P380" t="s">
        <v>1223</v>
      </c>
    </row>
    <row r="381" spans="1:16">
      <c r="A381">
        <v>1</v>
      </c>
      <c r="B381">
        <v>1</v>
      </c>
      <c r="C381">
        <v>18</v>
      </c>
      <c r="D381">
        <v>57</v>
      </c>
      <c r="E381">
        <v>4001</v>
      </c>
      <c r="F381">
        <v>7375</v>
      </c>
      <c r="G381">
        <v>94</v>
      </c>
      <c r="H381">
        <v>3</v>
      </c>
      <c r="I381" s="58">
        <v>34394</v>
      </c>
      <c r="J381">
        <v>9403</v>
      </c>
      <c r="K381" s="4">
        <v>1.0369999999999999</v>
      </c>
      <c r="L381" s="4">
        <v>8.2460000000000004</v>
      </c>
      <c r="M381" s="4">
        <v>32.880000000000003</v>
      </c>
      <c r="N381" s="4">
        <v>40.088999999999999</v>
      </c>
      <c r="O381" s="5">
        <v>42305.745292812499</v>
      </c>
      <c r="P381" s="5">
        <v>43258.050196053242</v>
      </c>
    </row>
    <row r="382" spans="1:16">
      <c r="A382">
        <v>1</v>
      </c>
      <c r="B382">
        <v>1</v>
      </c>
      <c r="C382">
        <v>18</v>
      </c>
      <c r="D382">
        <v>57</v>
      </c>
      <c r="E382">
        <v>4001</v>
      </c>
      <c r="F382">
        <v>7376</v>
      </c>
      <c r="G382">
        <v>94</v>
      </c>
      <c r="H382">
        <v>7</v>
      </c>
      <c r="I382" s="58">
        <v>34516</v>
      </c>
      <c r="J382">
        <v>9407</v>
      </c>
      <c r="K382" s="4">
        <v>8.2490000000000006</v>
      </c>
      <c r="L382" s="4">
        <v>11.18</v>
      </c>
      <c r="M382" s="4">
        <v>40.088999999999999</v>
      </c>
      <c r="N382" s="4">
        <v>43.02</v>
      </c>
      <c r="O382" s="5">
        <v>42305.745292812499</v>
      </c>
      <c r="P382" s="5">
        <v>43258.050196053242</v>
      </c>
    </row>
    <row r="383" spans="1:16">
      <c r="A383">
        <v>1</v>
      </c>
      <c r="B383">
        <v>1</v>
      </c>
      <c r="C383">
        <v>18</v>
      </c>
      <c r="D383">
        <v>57</v>
      </c>
      <c r="E383">
        <v>4006</v>
      </c>
      <c r="F383">
        <v>7377</v>
      </c>
      <c r="G383">
        <v>2964</v>
      </c>
      <c r="H383">
        <v>3</v>
      </c>
      <c r="I383" s="58">
        <v>388680</v>
      </c>
      <c r="J383">
        <v>296403</v>
      </c>
      <c r="K383" s="4">
        <v>0</v>
      </c>
      <c r="L383" s="4">
        <v>3.5150000000000001</v>
      </c>
      <c r="M383" s="4">
        <v>27.138000000000002</v>
      </c>
      <c r="N383" s="4">
        <v>27.891999999999999</v>
      </c>
      <c r="O383" s="5">
        <v>42305.745292812499</v>
      </c>
      <c r="P383" s="5">
        <v>42305.745292812499</v>
      </c>
    </row>
    <row r="384" spans="1:16">
      <c r="A384">
        <v>1</v>
      </c>
      <c r="B384">
        <v>1</v>
      </c>
      <c r="C384">
        <v>18</v>
      </c>
      <c r="D384">
        <v>57</v>
      </c>
      <c r="E384">
        <v>4006</v>
      </c>
      <c r="F384">
        <v>7378</v>
      </c>
      <c r="G384">
        <v>2964</v>
      </c>
      <c r="H384">
        <v>6</v>
      </c>
      <c r="I384" s="58">
        <v>388772</v>
      </c>
      <c r="J384">
        <v>296406</v>
      </c>
      <c r="K384" s="4">
        <v>10</v>
      </c>
      <c r="L384" s="4">
        <v>22.251999999999999</v>
      </c>
      <c r="M384" s="4">
        <v>3.6240000000000001</v>
      </c>
      <c r="N384" s="4">
        <v>7.8010000000000002</v>
      </c>
      <c r="O384" s="5">
        <v>42305.745292812499</v>
      </c>
      <c r="P384" s="5">
        <v>42305.745292812499</v>
      </c>
    </row>
    <row r="385" spans="1:16">
      <c r="A385">
        <v>1</v>
      </c>
      <c r="B385">
        <v>1</v>
      </c>
      <c r="C385">
        <v>18</v>
      </c>
      <c r="D385">
        <v>57</v>
      </c>
      <c r="E385">
        <v>4055</v>
      </c>
      <c r="F385">
        <v>7379</v>
      </c>
      <c r="G385">
        <v>91</v>
      </c>
      <c r="H385">
        <v>6</v>
      </c>
      <c r="I385" s="58">
        <v>33390</v>
      </c>
      <c r="J385">
        <v>9106</v>
      </c>
      <c r="K385" s="4">
        <v>0.95099999999999996</v>
      </c>
      <c r="L385" s="4">
        <v>9.3439999999999994</v>
      </c>
      <c r="M385" s="4">
        <v>62.485999999999997</v>
      </c>
      <c r="N385" s="4">
        <v>70.879000000000005</v>
      </c>
      <c r="O385" s="5">
        <v>42305.745292812499</v>
      </c>
      <c r="P385" s="5">
        <v>43258.050196053242</v>
      </c>
    </row>
    <row r="386" spans="1:16">
      <c r="A386">
        <v>1</v>
      </c>
      <c r="B386">
        <v>1</v>
      </c>
      <c r="C386">
        <v>18</v>
      </c>
      <c r="D386">
        <v>57</v>
      </c>
      <c r="E386">
        <v>4064</v>
      </c>
      <c r="F386">
        <v>7380</v>
      </c>
      <c r="G386">
        <v>92</v>
      </c>
      <c r="H386">
        <v>1</v>
      </c>
      <c r="I386" s="58">
        <v>33604</v>
      </c>
      <c r="J386">
        <v>9201</v>
      </c>
      <c r="K386" s="4">
        <v>3.6549999999999998</v>
      </c>
      <c r="L386" s="4">
        <v>4.5579999999999998</v>
      </c>
      <c r="M386" s="4">
        <v>0</v>
      </c>
      <c r="N386" s="4">
        <v>0.90300000000000002</v>
      </c>
      <c r="O386" s="5">
        <v>42305.745292812499</v>
      </c>
      <c r="P386" s="5">
        <v>42305.745292812499</v>
      </c>
    </row>
    <row r="387" spans="1:16">
      <c r="A387">
        <v>1</v>
      </c>
      <c r="B387">
        <v>1</v>
      </c>
      <c r="C387">
        <v>18</v>
      </c>
      <c r="D387">
        <v>57</v>
      </c>
      <c r="E387">
        <v>4064</v>
      </c>
      <c r="F387">
        <v>7381</v>
      </c>
      <c r="G387">
        <v>92</v>
      </c>
      <c r="H387">
        <v>2</v>
      </c>
      <c r="I387" s="58">
        <v>33635</v>
      </c>
      <c r="J387">
        <v>9202</v>
      </c>
      <c r="K387" s="4">
        <v>10</v>
      </c>
      <c r="L387" s="4">
        <v>15.911</v>
      </c>
      <c r="M387" s="4">
        <v>0.90300000000000002</v>
      </c>
      <c r="N387" s="4">
        <v>6.8140000000000001</v>
      </c>
      <c r="O387" s="5">
        <v>42305.745292812499</v>
      </c>
      <c r="P387" s="5">
        <v>42305.745292812499</v>
      </c>
    </row>
    <row r="388" spans="1:16">
      <c r="A388">
        <v>1</v>
      </c>
      <c r="B388">
        <v>1</v>
      </c>
      <c r="C388">
        <v>18</v>
      </c>
      <c r="D388">
        <v>57</v>
      </c>
      <c r="E388">
        <v>4081</v>
      </c>
      <c r="F388">
        <v>7382</v>
      </c>
      <c r="G388">
        <v>48</v>
      </c>
      <c r="H388">
        <v>1</v>
      </c>
      <c r="I388" s="58">
        <v>17533</v>
      </c>
      <c r="J388">
        <v>4801</v>
      </c>
      <c r="K388" s="4">
        <v>7.2549999999999999</v>
      </c>
      <c r="L388" s="4">
        <v>26.364000000000001</v>
      </c>
      <c r="M388" s="4">
        <v>0</v>
      </c>
      <c r="N388" s="4">
        <v>10.516</v>
      </c>
      <c r="O388" s="5">
        <v>42305.745292812499</v>
      </c>
      <c r="P388" s="5">
        <v>42305.745292812499</v>
      </c>
    </row>
    <row r="389" spans="1:16">
      <c r="A389">
        <v>1</v>
      </c>
      <c r="B389">
        <v>1</v>
      </c>
      <c r="C389">
        <v>18</v>
      </c>
      <c r="D389">
        <v>57</v>
      </c>
      <c r="E389">
        <v>4087</v>
      </c>
      <c r="F389">
        <v>7383</v>
      </c>
      <c r="G389">
        <v>197</v>
      </c>
      <c r="H389">
        <v>1</v>
      </c>
      <c r="I389" s="58" t="s">
        <v>6877</v>
      </c>
      <c r="J389">
        <v>19701</v>
      </c>
      <c r="K389" s="4">
        <v>1.35</v>
      </c>
      <c r="L389" s="4">
        <v>2.9870000000000001</v>
      </c>
      <c r="M389" s="4">
        <v>0</v>
      </c>
      <c r="N389" s="4">
        <v>1.637</v>
      </c>
      <c r="O389" s="5">
        <v>42305.745292812499</v>
      </c>
      <c r="P389" s="5">
        <v>42305.745292812499</v>
      </c>
    </row>
    <row r="390" spans="1:16">
      <c r="A390">
        <v>1</v>
      </c>
      <c r="B390">
        <v>1</v>
      </c>
      <c r="C390">
        <v>18</v>
      </c>
      <c r="D390">
        <v>57</v>
      </c>
      <c r="E390">
        <v>4087</v>
      </c>
      <c r="F390">
        <v>7384</v>
      </c>
      <c r="G390">
        <v>430</v>
      </c>
      <c r="H390">
        <v>1</v>
      </c>
      <c r="I390" s="58" t="s">
        <v>6878</v>
      </c>
      <c r="J390">
        <v>43001</v>
      </c>
      <c r="K390" s="4">
        <v>8.0000000000000002E-3</v>
      </c>
      <c r="L390" s="4">
        <v>11.99</v>
      </c>
      <c r="M390" s="4">
        <v>1.637</v>
      </c>
      <c r="N390" s="4">
        <v>13.619</v>
      </c>
      <c r="O390" s="5">
        <v>42305.745292812499</v>
      </c>
      <c r="P390" s="5">
        <v>42305.745292812499</v>
      </c>
    </row>
    <row r="391" spans="1:16">
      <c r="A391">
        <v>1</v>
      </c>
      <c r="B391">
        <v>1</v>
      </c>
      <c r="C391">
        <v>18</v>
      </c>
      <c r="D391">
        <v>57</v>
      </c>
      <c r="E391">
        <v>4089</v>
      </c>
      <c r="F391">
        <v>7385</v>
      </c>
      <c r="G391">
        <v>92</v>
      </c>
      <c r="H391">
        <v>7</v>
      </c>
      <c r="I391" s="58">
        <v>33786</v>
      </c>
      <c r="J391">
        <v>9207</v>
      </c>
      <c r="K391" s="4">
        <v>9.6940000000000008</v>
      </c>
      <c r="L391" s="4">
        <v>16.079999999999998</v>
      </c>
      <c r="M391" s="4">
        <v>0</v>
      </c>
      <c r="N391" s="4">
        <v>6.3860000000000001</v>
      </c>
      <c r="O391" t="s">
        <v>1223</v>
      </c>
      <c r="P391" t="s">
        <v>1223</v>
      </c>
    </row>
    <row r="392" spans="1:16">
      <c r="A392">
        <v>1</v>
      </c>
      <c r="B392">
        <v>1</v>
      </c>
      <c r="C392">
        <v>18</v>
      </c>
      <c r="D392">
        <v>57</v>
      </c>
      <c r="E392">
        <v>4105</v>
      </c>
      <c r="F392">
        <v>7386</v>
      </c>
      <c r="G392">
        <v>353</v>
      </c>
      <c r="H392">
        <v>4</v>
      </c>
      <c r="I392" s="58" t="s">
        <v>1253</v>
      </c>
      <c r="J392">
        <v>35304</v>
      </c>
      <c r="K392" s="4">
        <v>18.818000000000001</v>
      </c>
      <c r="L392" s="4">
        <v>19.378</v>
      </c>
      <c r="M392" s="4">
        <v>16.841999999999999</v>
      </c>
      <c r="N392" s="4">
        <v>17.402000000000001</v>
      </c>
      <c r="O392" s="5">
        <v>42305.745292812499</v>
      </c>
      <c r="P392" s="5">
        <v>43258.050196053242</v>
      </c>
    </row>
    <row r="393" spans="1:16">
      <c r="A393">
        <v>1</v>
      </c>
      <c r="B393">
        <v>1</v>
      </c>
      <c r="C393">
        <v>18</v>
      </c>
      <c r="D393">
        <v>57</v>
      </c>
      <c r="E393">
        <v>4105</v>
      </c>
      <c r="F393">
        <v>7387</v>
      </c>
      <c r="G393">
        <v>353</v>
      </c>
      <c r="H393">
        <v>5</v>
      </c>
      <c r="I393" s="58" t="s">
        <v>1255</v>
      </c>
      <c r="J393">
        <v>35305</v>
      </c>
      <c r="K393" s="4">
        <v>19.117000000000001</v>
      </c>
      <c r="L393" s="4">
        <v>29.831</v>
      </c>
      <c r="M393" s="4">
        <v>17.402000000000001</v>
      </c>
      <c r="N393" s="4">
        <v>28.116</v>
      </c>
      <c r="O393" s="5">
        <v>42305.745292812499</v>
      </c>
      <c r="P393" s="5">
        <v>43258.050196053242</v>
      </c>
    </row>
    <row r="394" spans="1:16">
      <c r="A394">
        <v>1</v>
      </c>
      <c r="B394">
        <v>1</v>
      </c>
      <c r="C394">
        <v>18</v>
      </c>
      <c r="D394">
        <v>57</v>
      </c>
      <c r="E394">
        <v>4105</v>
      </c>
      <c r="F394">
        <v>7388</v>
      </c>
      <c r="G394">
        <v>581</v>
      </c>
      <c r="H394">
        <v>1</v>
      </c>
      <c r="I394" s="58" t="s">
        <v>6879</v>
      </c>
      <c r="J394">
        <v>58101</v>
      </c>
      <c r="K394" s="4">
        <v>0.106</v>
      </c>
      <c r="L394" s="4">
        <v>34.787999999999997</v>
      </c>
      <c r="M394" s="4">
        <v>28.116</v>
      </c>
      <c r="N394" s="4">
        <v>47.747</v>
      </c>
      <c r="O394" s="5">
        <v>42305.745292812499</v>
      </c>
      <c r="P394" s="5">
        <v>43258.050196053242</v>
      </c>
    </row>
    <row r="395" spans="1:16">
      <c r="A395">
        <v>1</v>
      </c>
      <c r="B395">
        <v>1</v>
      </c>
      <c r="C395">
        <v>18</v>
      </c>
      <c r="D395">
        <v>57</v>
      </c>
      <c r="E395">
        <v>4105</v>
      </c>
      <c r="F395">
        <v>7389</v>
      </c>
      <c r="G395">
        <v>581</v>
      </c>
      <c r="H395">
        <v>2</v>
      </c>
      <c r="I395" s="58" t="s">
        <v>1256</v>
      </c>
      <c r="J395">
        <v>58102</v>
      </c>
      <c r="K395" s="4">
        <v>4.7889999999999997</v>
      </c>
      <c r="L395" s="4">
        <v>21.643000000000001</v>
      </c>
      <c r="M395" s="4">
        <v>0</v>
      </c>
      <c r="N395" s="4">
        <v>16.841999999999999</v>
      </c>
      <c r="O395" s="5">
        <v>42305.745292812499</v>
      </c>
      <c r="P395" s="5">
        <v>43258.050196053242</v>
      </c>
    </row>
    <row r="396" spans="1:16">
      <c r="A396">
        <v>1</v>
      </c>
      <c r="B396">
        <v>1</v>
      </c>
      <c r="C396">
        <v>18</v>
      </c>
      <c r="D396">
        <v>57</v>
      </c>
      <c r="E396">
        <v>4237</v>
      </c>
      <c r="F396">
        <v>7390</v>
      </c>
      <c r="G396">
        <v>196</v>
      </c>
      <c r="H396">
        <v>6</v>
      </c>
      <c r="I396" s="58" t="s">
        <v>6880</v>
      </c>
      <c r="J396">
        <v>19606</v>
      </c>
      <c r="K396" s="4">
        <v>5.7169999999999996</v>
      </c>
      <c r="L396" s="4">
        <v>9.8650000000000002</v>
      </c>
      <c r="M396" s="4">
        <v>0</v>
      </c>
      <c r="N396" s="4">
        <v>4.1479999999999997</v>
      </c>
      <c r="O396" s="5">
        <v>42305.745292812499</v>
      </c>
      <c r="P396" s="5">
        <v>42305.745292812499</v>
      </c>
    </row>
    <row r="397" spans="1:16">
      <c r="A397">
        <v>1</v>
      </c>
      <c r="B397">
        <v>1</v>
      </c>
      <c r="C397">
        <v>18</v>
      </c>
      <c r="D397">
        <v>57</v>
      </c>
      <c r="E397">
        <v>4411</v>
      </c>
      <c r="F397">
        <v>7391</v>
      </c>
      <c r="G397">
        <v>353</v>
      </c>
      <c r="H397">
        <v>5</v>
      </c>
      <c r="I397" s="58" t="s">
        <v>1255</v>
      </c>
      <c r="J397">
        <v>35305</v>
      </c>
      <c r="K397" s="4">
        <v>34.826000000000001</v>
      </c>
      <c r="L397" s="4">
        <v>37.74</v>
      </c>
      <c r="M397" s="4">
        <v>0</v>
      </c>
      <c r="N397" s="4">
        <v>2.9140000000000001</v>
      </c>
      <c r="O397" s="5">
        <v>42305.745292812499</v>
      </c>
      <c r="P397" s="5">
        <v>42305.745292812499</v>
      </c>
    </row>
    <row r="398" spans="1:16">
      <c r="A398">
        <v>1</v>
      </c>
      <c r="B398">
        <v>1</v>
      </c>
      <c r="C398">
        <v>18</v>
      </c>
      <c r="D398">
        <v>57</v>
      </c>
      <c r="E398">
        <v>4430</v>
      </c>
      <c r="F398">
        <v>7392</v>
      </c>
      <c r="G398">
        <v>2208</v>
      </c>
      <c r="H398">
        <v>2</v>
      </c>
      <c r="I398" s="58">
        <v>112527</v>
      </c>
      <c r="J398">
        <v>220802</v>
      </c>
      <c r="K398" s="4">
        <v>0.28599999999999998</v>
      </c>
      <c r="L398" s="4">
        <v>8.8780000000000001</v>
      </c>
      <c r="M398" s="4">
        <v>12.029</v>
      </c>
      <c r="N398" s="4">
        <v>19.891999999999999</v>
      </c>
      <c r="O398" s="5">
        <v>42305.745292812499</v>
      </c>
      <c r="P398" s="5">
        <v>43258.050196053242</v>
      </c>
    </row>
    <row r="399" spans="1:16">
      <c r="A399">
        <v>1</v>
      </c>
      <c r="B399">
        <v>1</v>
      </c>
      <c r="C399">
        <v>18</v>
      </c>
      <c r="D399">
        <v>57</v>
      </c>
      <c r="E399">
        <v>4447</v>
      </c>
      <c r="F399">
        <v>7393</v>
      </c>
      <c r="G399">
        <v>353</v>
      </c>
      <c r="H399">
        <v>4</v>
      </c>
      <c r="I399" s="58" t="s">
        <v>1253</v>
      </c>
      <c r="J399">
        <v>35304</v>
      </c>
      <c r="K399" s="4">
        <v>15.473000000000001</v>
      </c>
      <c r="L399" s="4">
        <v>18.818000000000001</v>
      </c>
      <c r="M399" s="4">
        <v>0</v>
      </c>
      <c r="N399" s="4">
        <v>3.3450000000000002</v>
      </c>
      <c r="O399" s="5">
        <v>42305.745292812499</v>
      </c>
      <c r="P399" s="5">
        <v>42305.745292812499</v>
      </c>
    </row>
    <row r="400" spans="1:16">
      <c r="A400">
        <v>1</v>
      </c>
      <c r="B400">
        <v>1</v>
      </c>
      <c r="C400">
        <v>18</v>
      </c>
      <c r="D400">
        <v>57</v>
      </c>
      <c r="E400">
        <v>4447</v>
      </c>
      <c r="F400">
        <v>7394</v>
      </c>
      <c r="G400">
        <v>581</v>
      </c>
      <c r="H400">
        <v>2</v>
      </c>
      <c r="I400" s="58" t="s">
        <v>1256</v>
      </c>
      <c r="J400">
        <v>58102</v>
      </c>
      <c r="K400" s="4">
        <v>21.643000000000001</v>
      </c>
      <c r="L400" s="4">
        <v>22.201000000000001</v>
      </c>
      <c r="M400" s="4">
        <v>3.3450000000000002</v>
      </c>
      <c r="N400" s="4">
        <v>3.903</v>
      </c>
      <c r="O400" s="5">
        <v>42305.745292812499</v>
      </c>
      <c r="P400" s="5">
        <v>42305.745292812499</v>
      </c>
    </row>
    <row r="401" spans="1:16">
      <c r="A401">
        <v>1</v>
      </c>
      <c r="B401">
        <v>1</v>
      </c>
      <c r="C401">
        <v>18</v>
      </c>
      <c r="D401">
        <v>57</v>
      </c>
      <c r="E401">
        <v>4453</v>
      </c>
      <c r="F401">
        <v>7395</v>
      </c>
      <c r="G401">
        <v>196</v>
      </c>
      <c r="H401">
        <v>7</v>
      </c>
      <c r="I401" s="58" t="s">
        <v>6881</v>
      </c>
      <c r="J401">
        <v>19607</v>
      </c>
      <c r="K401" s="4">
        <v>0.187</v>
      </c>
      <c r="L401" s="4">
        <v>2.61</v>
      </c>
      <c r="M401" s="4">
        <v>0</v>
      </c>
      <c r="N401" s="4">
        <v>2.423</v>
      </c>
      <c r="O401" s="5">
        <v>42305.745292812499</v>
      </c>
      <c r="P401" s="5">
        <v>42305.745292812499</v>
      </c>
    </row>
    <row r="402" spans="1:16">
      <c r="A402">
        <v>1</v>
      </c>
      <c r="B402">
        <v>1</v>
      </c>
      <c r="C402">
        <v>18</v>
      </c>
      <c r="D402">
        <v>57</v>
      </c>
      <c r="E402">
        <v>4464</v>
      </c>
      <c r="F402">
        <v>7396</v>
      </c>
      <c r="G402">
        <v>3000</v>
      </c>
      <c r="H402">
        <v>1</v>
      </c>
      <c r="I402" s="58">
        <v>401769</v>
      </c>
      <c r="J402">
        <v>300001</v>
      </c>
      <c r="K402" s="4">
        <v>1</v>
      </c>
      <c r="L402" s="4">
        <v>5.3579999999999997</v>
      </c>
      <c r="M402" s="4">
        <v>0</v>
      </c>
      <c r="N402" s="4">
        <v>4.3579999999999997</v>
      </c>
      <c r="O402" t="s">
        <v>1223</v>
      </c>
      <c r="P402" t="s">
        <v>1223</v>
      </c>
    </row>
    <row r="403" spans="1:16">
      <c r="A403">
        <v>1</v>
      </c>
      <c r="B403">
        <v>1</v>
      </c>
      <c r="C403">
        <v>18</v>
      </c>
      <c r="D403">
        <v>57</v>
      </c>
      <c r="E403">
        <v>4485</v>
      </c>
      <c r="F403">
        <v>7397</v>
      </c>
      <c r="G403">
        <v>94</v>
      </c>
      <c r="H403">
        <v>3</v>
      </c>
      <c r="I403" s="58">
        <v>34394</v>
      </c>
      <c r="J403">
        <v>9403</v>
      </c>
      <c r="K403" s="4">
        <v>8.2460000000000004</v>
      </c>
      <c r="L403" s="4">
        <v>10.458</v>
      </c>
      <c r="M403" s="4">
        <v>0</v>
      </c>
      <c r="N403" s="4">
        <v>2.2120000000000002</v>
      </c>
      <c r="O403" s="5">
        <v>42305.745292812499</v>
      </c>
      <c r="P403" s="5">
        <v>42305.745292812499</v>
      </c>
    </row>
    <row r="404" spans="1:16">
      <c r="A404">
        <v>1</v>
      </c>
      <c r="B404">
        <v>1</v>
      </c>
      <c r="C404">
        <v>18</v>
      </c>
      <c r="D404">
        <v>57</v>
      </c>
      <c r="E404">
        <v>4523</v>
      </c>
      <c r="F404">
        <v>7398</v>
      </c>
      <c r="G404">
        <v>261</v>
      </c>
      <c r="H404">
        <v>2</v>
      </c>
      <c r="I404" s="58" t="s">
        <v>6882</v>
      </c>
      <c r="J404">
        <v>26102</v>
      </c>
      <c r="K404" s="4">
        <v>9.984</v>
      </c>
      <c r="L404" s="4">
        <v>18.806999999999999</v>
      </c>
      <c r="M404" s="4">
        <v>189.571</v>
      </c>
      <c r="N404" s="4">
        <v>198.39400000000001</v>
      </c>
      <c r="O404" s="5">
        <v>42305.745292812499</v>
      </c>
      <c r="P404" s="5">
        <v>43258.050196053242</v>
      </c>
    </row>
    <row r="405" spans="1:16">
      <c r="A405">
        <v>1</v>
      </c>
      <c r="B405">
        <v>1</v>
      </c>
      <c r="C405">
        <v>18</v>
      </c>
      <c r="D405">
        <v>57</v>
      </c>
      <c r="E405">
        <v>4523</v>
      </c>
      <c r="F405">
        <v>7399</v>
      </c>
      <c r="G405">
        <v>261</v>
      </c>
      <c r="H405">
        <v>3</v>
      </c>
      <c r="I405" s="58" t="s">
        <v>6883</v>
      </c>
      <c r="J405">
        <v>26103</v>
      </c>
      <c r="K405" s="4">
        <v>0</v>
      </c>
      <c r="L405" s="4">
        <v>5.3940000000000001</v>
      </c>
      <c r="M405" s="4">
        <v>184.17699999999999</v>
      </c>
      <c r="N405" s="4">
        <v>189.571</v>
      </c>
      <c r="O405" s="5">
        <v>42305.745292812499</v>
      </c>
      <c r="P405" s="5">
        <v>43258.050196053242</v>
      </c>
    </row>
    <row r="406" spans="1:16">
      <c r="A406">
        <v>1</v>
      </c>
      <c r="B406">
        <v>1</v>
      </c>
      <c r="C406">
        <v>18</v>
      </c>
      <c r="D406">
        <v>57</v>
      </c>
      <c r="E406">
        <v>4527</v>
      </c>
      <c r="F406">
        <v>7400</v>
      </c>
      <c r="G406">
        <v>47</v>
      </c>
      <c r="H406">
        <v>7</v>
      </c>
      <c r="I406" s="58">
        <v>17349</v>
      </c>
      <c r="J406">
        <v>4707</v>
      </c>
      <c r="K406" s="4">
        <v>0</v>
      </c>
      <c r="L406" s="4">
        <v>14.462</v>
      </c>
      <c r="M406" s="4">
        <v>60.801000000000002</v>
      </c>
      <c r="N406" s="4">
        <v>75.263999999999996</v>
      </c>
      <c r="O406" s="5">
        <v>42305.745292812499</v>
      </c>
      <c r="P406" s="5">
        <v>42305.745292812499</v>
      </c>
    </row>
    <row r="407" spans="1:16">
      <c r="A407">
        <v>1</v>
      </c>
      <c r="B407">
        <v>1</v>
      </c>
      <c r="C407">
        <v>18</v>
      </c>
      <c r="D407">
        <v>57</v>
      </c>
      <c r="E407">
        <v>4530</v>
      </c>
      <c r="F407">
        <v>7401</v>
      </c>
      <c r="G407">
        <v>95</v>
      </c>
      <c r="H407">
        <v>2</v>
      </c>
      <c r="I407" s="58">
        <v>34731</v>
      </c>
      <c r="J407">
        <v>9502</v>
      </c>
      <c r="K407" s="4">
        <v>1.679</v>
      </c>
      <c r="L407" s="4">
        <v>9.4640000000000004</v>
      </c>
      <c r="M407" s="4">
        <v>1.911</v>
      </c>
      <c r="N407" s="4">
        <v>9.6959999999999997</v>
      </c>
      <c r="O407" s="5">
        <v>42305.745292812499</v>
      </c>
      <c r="P407" s="5">
        <v>43258.050196053242</v>
      </c>
    </row>
    <row r="408" spans="1:16">
      <c r="A408">
        <v>1</v>
      </c>
      <c r="B408">
        <v>1</v>
      </c>
      <c r="C408">
        <v>18</v>
      </c>
      <c r="D408">
        <v>57</v>
      </c>
      <c r="E408">
        <v>4530</v>
      </c>
      <c r="F408">
        <v>7402</v>
      </c>
      <c r="G408">
        <v>95</v>
      </c>
      <c r="H408">
        <v>10</v>
      </c>
      <c r="I408" s="58">
        <v>34973</v>
      </c>
      <c r="J408">
        <v>9510</v>
      </c>
      <c r="K408" s="4">
        <v>0.26800000000000002</v>
      </c>
      <c r="L408" s="4">
        <v>2.1789999999999998</v>
      </c>
      <c r="M408" s="4">
        <v>0</v>
      </c>
      <c r="N408" s="4">
        <v>1.911</v>
      </c>
      <c r="O408" s="5">
        <v>42305.745292812499</v>
      </c>
      <c r="P408" s="5">
        <v>42305.745292812499</v>
      </c>
    </row>
    <row r="409" spans="1:16">
      <c r="A409">
        <v>1</v>
      </c>
      <c r="B409">
        <v>1</v>
      </c>
      <c r="C409">
        <v>18</v>
      </c>
      <c r="D409">
        <v>57</v>
      </c>
      <c r="E409">
        <v>4539</v>
      </c>
      <c r="F409">
        <v>7403</v>
      </c>
      <c r="G409">
        <v>92</v>
      </c>
      <c r="H409">
        <v>1</v>
      </c>
      <c r="I409" s="58">
        <v>33604</v>
      </c>
      <c r="J409">
        <v>9201</v>
      </c>
      <c r="K409" s="4">
        <v>1.6459999999999999</v>
      </c>
      <c r="L409" s="4">
        <v>3.6549999999999998</v>
      </c>
      <c r="M409" s="4">
        <v>0</v>
      </c>
      <c r="N409" s="4">
        <v>2.0089999999999999</v>
      </c>
      <c r="O409" s="5">
        <v>42305.745292812499</v>
      </c>
      <c r="P409" s="5">
        <v>43258.050196053242</v>
      </c>
    </row>
    <row r="410" spans="1:16">
      <c r="A410">
        <v>1</v>
      </c>
      <c r="B410">
        <v>1</v>
      </c>
      <c r="C410">
        <v>18</v>
      </c>
      <c r="D410">
        <v>57</v>
      </c>
      <c r="E410">
        <v>4539</v>
      </c>
      <c r="F410">
        <v>7404</v>
      </c>
      <c r="G410">
        <v>197</v>
      </c>
      <c r="H410">
        <v>2</v>
      </c>
      <c r="I410" s="58" t="s">
        <v>6884</v>
      </c>
      <c r="J410">
        <v>19702</v>
      </c>
      <c r="K410" s="4">
        <v>0</v>
      </c>
      <c r="L410" s="4">
        <v>15.86</v>
      </c>
      <c r="M410" s="4">
        <v>2.0089999999999999</v>
      </c>
      <c r="N410" s="4">
        <v>17.869</v>
      </c>
      <c r="O410" s="5">
        <v>42305.745292812499</v>
      </c>
      <c r="P410" s="5">
        <v>43258.050196053242</v>
      </c>
    </row>
    <row r="411" spans="1:16">
      <c r="A411">
        <v>1</v>
      </c>
      <c r="B411">
        <v>1</v>
      </c>
      <c r="C411">
        <v>18</v>
      </c>
      <c r="D411">
        <v>57</v>
      </c>
      <c r="E411">
        <v>45</v>
      </c>
      <c r="F411">
        <v>7343</v>
      </c>
      <c r="G411">
        <v>92</v>
      </c>
      <c r="H411">
        <v>9</v>
      </c>
      <c r="I411" s="58">
        <v>33848</v>
      </c>
      <c r="J411">
        <v>9209</v>
      </c>
      <c r="K411" s="4">
        <v>17.736000000000001</v>
      </c>
      <c r="L411" s="4">
        <v>18.818000000000001</v>
      </c>
      <c r="M411" s="4">
        <v>0</v>
      </c>
      <c r="N411" s="4">
        <v>1.0820000000000001</v>
      </c>
      <c r="O411" s="5">
        <v>42305.745292812499</v>
      </c>
      <c r="P411" s="5">
        <v>42305.745292812499</v>
      </c>
    </row>
    <row r="412" spans="1:16">
      <c r="A412">
        <v>1</v>
      </c>
      <c r="B412">
        <v>1</v>
      </c>
      <c r="C412">
        <v>18</v>
      </c>
      <c r="D412">
        <v>57</v>
      </c>
      <c r="E412">
        <v>81</v>
      </c>
      <c r="F412">
        <v>7344</v>
      </c>
      <c r="G412">
        <v>364</v>
      </c>
      <c r="H412">
        <v>2</v>
      </c>
      <c r="I412" s="58" t="s">
        <v>1254</v>
      </c>
      <c r="J412">
        <v>36402</v>
      </c>
      <c r="K412" s="4">
        <v>13.32</v>
      </c>
      <c r="L412" s="4">
        <v>13.624000000000001</v>
      </c>
      <c r="M412" s="4">
        <v>8.1820000000000004</v>
      </c>
      <c r="N412" s="4">
        <v>8.4860000000000007</v>
      </c>
      <c r="O412" s="5">
        <v>42305.745292812499</v>
      </c>
      <c r="P412" s="5">
        <v>42305.745292812499</v>
      </c>
    </row>
    <row r="413" spans="1:16">
      <c r="A413">
        <v>1</v>
      </c>
      <c r="B413">
        <v>1</v>
      </c>
      <c r="C413">
        <v>18</v>
      </c>
      <c r="D413">
        <v>70</v>
      </c>
      <c r="E413">
        <v>1011</v>
      </c>
      <c r="F413">
        <v>7497</v>
      </c>
      <c r="G413">
        <v>815</v>
      </c>
      <c r="H413">
        <v>8</v>
      </c>
      <c r="I413" s="58" t="s">
        <v>1257</v>
      </c>
      <c r="J413">
        <v>81508</v>
      </c>
      <c r="K413" s="4">
        <v>10</v>
      </c>
      <c r="L413" s="4">
        <v>15.206</v>
      </c>
      <c r="M413" s="4">
        <v>0</v>
      </c>
      <c r="N413" s="4">
        <v>5.2060000000000004</v>
      </c>
      <c r="O413" s="5">
        <v>42305.745292812499</v>
      </c>
      <c r="P413" s="5">
        <v>42305.745292812499</v>
      </c>
    </row>
    <row r="414" spans="1:16">
      <c r="A414">
        <v>1</v>
      </c>
      <c r="B414">
        <v>1</v>
      </c>
      <c r="C414">
        <v>18</v>
      </c>
      <c r="D414">
        <v>70</v>
      </c>
      <c r="E414">
        <v>1011</v>
      </c>
      <c r="F414">
        <v>7498</v>
      </c>
      <c r="G414">
        <v>1159</v>
      </c>
      <c r="H414">
        <v>1</v>
      </c>
      <c r="I414" s="58" t="s">
        <v>6885</v>
      </c>
      <c r="J414">
        <v>115901</v>
      </c>
      <c r="K414" s="4">
        <v>0</v>
      </c>
      <c r="L414" s="4">
        <v>7.1449999999999996</v>
      </c>
      <c r="M414" s="4">
        <v>5.2060000000000004</v>
      </c>
      <c r="N414" s="4">
        <v>12.351000000000001</v>
      </c>
      <c r="O414" s="5">
        <v>42305.745292812499</v>
      </c>
      <c r="P414" s="5">
        <v>42305.745292812499</v>
      </c>
    </row>
    <row r="415" spans="1:16">
      <c r="A415">
        <v>1</v>
      </c>
      <c r="B415">
        <v>1</v>
      </c>
      <c r="C415">
        <v>18</v>
      </c>
      <c r="D415">
        <v>70</v>
      </c>
      <c r="E415">
        <v>1012</v>
      </c>
      <c r="F415">
        <v>7499</v>
      </c>
      <c r="G415">
        <v>1051</v>
      </c>
      <c r="H415">
        <v>2</v>
      </c>
      <c r="I415" s="58" t="s">
        <v>1258</v>
      </c>
      <c r="J415">
        <v>105102</v>
      </c>
      <c r="K415" s="4">
        <v>0.53400000000000003</v>
      </c>
      <c r="L415" s="4">
        <v>6.61</v>
      </c>
      <c r="M415" s="4">
        <v>0</v>
      </c>
      <c r="N415" s="4">
        <v>6.0759999999999996</v>
      </c>
      <c r="O415" s="5">
        <v>43258.050196053242</v>
      </c>
      <c r="P415" s="5">
        <v>43258.050196053242</v>
      </c>
    </row>
    <row r="416" spans="1:16">
      <c r="A416">
        <v>1</v>
      </c>
      <c r="B416">
        <v>1</v>
      </c>
      <c r="C416">
        <v>18</v>
      </c>
      <c r="D416">
        <v>70</v>
      </c>
      <c r="E416">
        <v>1012</v>
      </c>
      <c r="F416">
        <v>7500</v>
      </c>
      <c r="G416">
        <v>2984</v>
      </c>
      <c r="H416">
        <v>1</v>
      </c>
      <c r="I416" s="58">
        <v>395925</v>
      </c>
      <c r="J416">
        <v>298401</v>
      </c>
      <c r="K416" s="4">
        <v>6.61</v>
      </c>
      <c r="L416" s="4">
        <v>10.278</v>
      </c>
      <c r="M416" s="4">
        <v>6.0759999999999996</v>
      </c>
      <c r="N416" s="4">
        <v>9.7439999999999998</v>
      </c>
      <c r="O416" s="5">
        <v>42305.745292812499</v>
      </c>
      <c r="P416" s="5">
        <v>43258.050196053242</v>
      </c>
    </row>
    <row r="417" spans="1:16">
      <c r="A417">
        <v>1</v>
      </c>
      <c r="B417">
        <v>1</v>
      </c>
      <c r="C417">
        <v>18</v>
      </c>
      <c r="D417">
        <v>70</v>
      </c>
      <c r="E417">
        <v>1013</v>
      </c>
      <c r="F417">
        <v>7501</v>
      </c>
      <c r="G417">
        <v>1160</v>
      </c>
      <c r="H417">
        <v>1</v>
      </c>
      <c r="I417" s="58" t="s">
        <v>6886</v>
      </c>
      <c r="J417">
        <v>116001</v>
      </c>
      <c r="K417" s="4">
        <v>9.8049999999999997</v>
      </c>
      <c r="L417" s="4">
        <v>22.443000000000001</v>
      </c>
      <c r="M417" s="4">
        <v>0</v>
      </c>
      <c r="N417" s="4">
        <v>12.638</v>
      </c>
      <c r="O417" s="5">
        <v>42305.745292812499</v>
      </c>
      <c r="P417" s="5">
        <v>42305.745292812499</v>
      </c>
    </row>
    <row r="418" spans="1:16">
      <c r="A418">
        <v>1</v>
      </c>
      <c r="B418">
        <v>1</v>
      </c>
      <c r="C418">
        <v>18</v>
      </c>
      <c r="D418">
        <v>70</v>
      </c>
      <c r="E418">
        <v>1014</v>
      </c>
      <c r="F418">
        <v>7502</v>
      </c>
      <c r="G418">
        <v>596</v>
      </c>
      <c r="H418">
        <v>4</v>
      </c>
      <c r="I418" s="58" t="s">
        <v>6887</v>
      </c>
      <c r="J418">
        <v>59604</v>
      </c>
      <c r="K418" s="4">
        <v>0</v>
      </c>
      <c r="L418" s="4">
        <v>11.063000000000001</v>
      </c>
      <c r="M418" s="4">
        <v>0</v>
      </c>
      <c r="N418" s="4">
        <v>11.063000000000001</v>
      </c>
      <c r="O418" s="5">
        <v>42305.745292812499</v>
      </c>
      <c r="P418" s="5">
        <v>42305.745292812499</v>
      </c>
    </row>
    <row r="419" spans="1:16">
      <c r="A419">
        <v>1</v>
      </c>
      <c r="B419">
        <v>1</v>
      </c>
      <c r="C419">
        <v>18</v>
      </c>
      <c r="D419">
        <v>70</v>
      </c>
      <c r="E419">
        <v>1015</v>
      </c>
      <c r="F419">
        <v>7503</v>
      </c>
      <c r="G419">
        <v>1159</v>
      </c>
      <c r="H419">
        <v>2</v>
      </c>
      <c r="I419" s="58" t="s">
        <v>6888</v>
      </c>
      <c r="J419">
        <v>115902</v>
      </c>
      <c r="K419" s="4">
        <v>0.21</v>
      </c>
      <c r="L419" s="4">
        <v>16.187999999999999</v>
      </c>
      <c r="M419" s="4">
        <v>0</v>
      </c>
      <c r="N419" s="4">
        <v>15.978</v>
      </c>
      <c r="O419" s="5">
        <v>42305.745292812499</v>
      </c>
      <c r="P419" s="5">
        <v>42305.745292812499</v>
      </c>
    </row>
    <row r="420" spans="1:16">
      <c r="A420">
        <v>1</v>
      </c>
      <c r="B420">
        <v>1</v>
      </c>
      <c r="C420">
        <v>18</v>
      </c>
      <c r="D420">
        <v>70</v>
      </c>
      <c r="E420">
        <v>1049</v>
      </c>
      <c r="F420">
        <v>7504</v>
      </c>
      <c r="G420">
        <v>712</v>
      </c>
      <c r="H420">
        <v>3</v>
      </c>
      <c r="I420" s="58" t="s">
        <v>6889</v>
      </c>
      <c r="J420">
        <v>71203</v>
      </c>
      <c r="K420" s="4">
        <v>0</v>
      </c>
      <c r="L420" s="4">
        <v>4.9059999999999997</v>
      </c>
      <c r="M420" s="4">
        <v>29.6</v>
      </c>
      <c r="N420" s="4">
        <v>34.506</v>
      </c>
      <c r="O420" s="5">
        <v>42305.745292812499</v>
      </c>
      <c r="P420" s="5">
        <v>42305.745292812499</v>
      </c>
    </row>
    <row r="421" spans="1:16">
      <c r="A421">
        <v>1</v>
      </c>
      <c r="B421">
        <v>1</v>
      </c>
      <c r="C421">
        <v>18</v>
      </c>
      <c r="D421">
        <v>70</v>
      </c>
      <c r="E421">
        <v>1111</v>
      </c>
      <c r="F421">
        <v>7505</v>
      </c>
      <c r="G421">
        <v>1048</v>
      </c>
      <c r="H421">
        <v>1</v>
      </c>
      <c r="I421" s="58" t="s">
        <v>6890</v>
      </c>
      <c r="J421">
        <v>104801</v>
      </c>
      <c r="K421" s="4">
        <v>0</v>
      </c>
      <c r="L421" s="4">
        <v>7.9589999999999996</v>
      </c>
      <c r="M421" s="4">
        <v>0</v>
      </c>
      <c r="N421" s="4">
        <v>7.9589999999999996</v>
      </c>
      <c r="O421" s="5">
        <v>42305.745292812499</v>
      </c>
      <c r="P421" s="5">
        <v>42305.745292812499</v>
      </c>
    </row>
    <row r="422" spans="1:16">
      <c r="A422">
        <v>1</v>
      </c>
      <c r="B422">
        <v>1</v>
      </c>
      <c r="C422">
        <v>18</v>
      </c>
      <c r="D422">
        <v>70</v>
      </c>
      <c r="E422">
        <v>1112</v>
      </c>
      <c r="F422">
        <v>7506</v>
      </c>
      <c r="G422">
        <v>1211</v>
      </c>
      <c r="H422">
        <v>1</v>
      </c>
      <c r="I422" s="58" t="s">
        <v>6891</v>
      </c>
      <c r="J422">
        <v>121101</v>
      </c>
      <c r="K422" s="4">
        <v>0</v>
      </c>
      <c r="L422" s="4">
        <v>6.3159999999999998</v>
      </c>
      <c r="M422" s="4">
        <v>7.07</v>
      </c>
      <c r="N422" s="4">
        <v>13.385999999999999</v>
      </c>
      <c r="O422" s="5">
        <v>42305.745292812499</v>
      </c>
      <c r="P422" s="5">
        <v>42305.745292812499</v>
      </c>
    </row>
    <row r="423" spans="1:16">
      <c r="A423">
        <v>1</v>
      </c>
      <c r="B423">
        <v>1</v>
      </c>
      <c r="C423">
        <v>18</v>
      </c>
      <c r="D423">
        <v>70</v>
      </c>
      <c r="E423">
        <v>1112</v>
      </c>
      <c r="F423">
        <v>7507</v>
      </c>
      <c r="G423">
        <v>1211</v>
      </c>
      <c r="H423">
        <v>2</v>
      </c>
      <c r="I423" s="58" t="s">
        <v>6892</v>
      </c>
      <c r="J423">
        <v>121102</v>
      </c>
      <c r="K423" s="4">
        <v>10</v>
      </c>
      <c r="L423" s="4">
        <v>16.931000000000001</v>
      </c>
      <c r="M423" s="4">
        <v>0</v>
      </c>
      <c r="N423" s="4">
        <v>6.931</v>
      </c>
      <c r="O423" s="5">
        <v>42305.745292812499</v>
      </c>
      <c r="P423" s="5">
        <v>42305.745292812499</v>
      </c>
    </row>
    <row r="424" spans="1:16">
      <c r="A424">
        <v>1</v>
      </c>
      <c r="B424">
        <v>1</v>
      </c>
      <c r="C424">
        <v>18</v>
      </c>
      <c r="D424">
        <v>70</v>
      </c>
      <c r="E424">
        <v>1113</v>
      </c>
      <c r="F424">
        <v>7508</v>
      </c>
      <c r="G424">
        <v>1212</v>
      </c>
      <c r="H424">
        <v>1</v>
      </c>
      <c r="I424" s="58" t="s">
        <v>6893</v>
      </c>
      <c r="J424">
        <v>121201</v>
      </c>
      <c r="K424" s="4">
        <v>0</v>
      </c>
      <c r="L424" s="4">
        <v>7.3220000000000001</v>
      </c>
      <c r="M424" s="4">
        <v>0</v>
      </c>
      <c r="N424" s="4">
        <v>7.3220000000000001</v>
      </c>
      <c r="O424" s="5">
        <v>42305.745292812499</v>
      </c>
      <c r="P424" s="5">
        <v>42305.745292812499</v>
      </c>
    </row>
    <row r="425" spans="1:16">
      <c r="A425">
        <v>1</v>
      </c>
      <c r="B425">
        <v>1</v>
      </c>
      <c r="C425">
        <v>18</v>
      </c>
      <c r="D425">
        <v>70</v>
      </c>
      <c r="E425">
        <v>1299</v>
      </c>
      <c r="F425">
        <v>7509</v>
      </c>
      <c r="G425">
        <v>1318</v>
      </c>
      <c r="H425">
        <v>1</v>
      </c>
      <c r="I425" s="58" t="s">
        <v>6894</v>
      </c>
      <c r="J425">
        <v>131801</v>
      </c>
      <c r="K425" s="4">
        <v>0</v>
      </c>
      <c r="L425" s="4">
        <v>10.263999999999999</v>
      </c>
      <c r="M425" s="4">
        <v>0</v>
      </c>
      <c r="N425" s="4">
        <v>10.263999999999999</v>
      </c>
      <c r="O425" s="5">
        <v>43258.050196053242</v>
      </c>
      <c r="P425" s="5">
        <v>43258.050196053242</v>
      </c>
    </row>
    <row r="426" spans="1:16">
      <c r="A426">
        <v>1</v>
      </c>
      <c r="B426">
        <v>1</v>
      </c>
      <c r="C426">
        <v>18</v>
      </c>
      <c r="D426">
        <v>70</v>
      </c>
      <c r="E426">
        <v>1299</v>
      </c>
      <c r="F426">
        <v>7510</v>
      </c>
      <c r="G426">
        <v>1974</v>
      </c>
      <c r="H426">
        <v>1</v>
      </c>
      <c r="I426" s="58">
        <v>27030</v>
      </c>
      <c r="J426">
        <v>197401</v>
      </c>
      <c r="K426" s="4">
        <v>10.263999999999999</v>
      </c>
      <c r="L426" s="4">
        <v>15.176</v>
      </c>
      <c r="M426" s="4">
        <v>10.263999999999999</v>
      </c>
      <c r="N426" s="4">
        <v>15.176</v>
      </c>
      <c r="O426" s="5">
        <v>42305.745292812499</v>
      </c>
      <c r="P426" s="5">
        <v>43258.050196053242</v>
      </c>
    </row>
    <row r="427" spans="1:16">
      <c r="A427">
        <v>1</v>
      </c>
      <c r="B427">
        <v>1</v>
      </c>
      <c r="C427">
        <v>18</v>
      </c>
      <c r="D427">
        <v>70</v>
      </c>
      <c r="E427">
        <v>1300</v>
      </c>
      <c r="F427">
        <v>7511</v>
      </c>
      <c r="G427">
        <v>1317</v>
      </c>
      <c r="H427">
        <v>2</v>
      </c>
      <c r="I427" s="58" t="s">
        <v>6895</v>
      </c>
      <c r="J427">
        <v>131702</v>
      </c>
      <c r="K427" s="4">
        <v>4.5999999999999999E-2</v>
      </c>
      <c r="L427" s="4">
        <v>4.2729999999999997</v>
      </c>
      <c r="M427" s="4">
        <v>0</v>
      </c>
      <c r="N427" s="4">
        <v>4.2270000000000003</v>
      </c>
      <c r="O427" s="5">
        <v>42305.745292812499</v>
      </c>
      <c r="P427" s="5">
        <v>42305.745292812499</v>
      </c>
    </row>
    <row r="428" spans="1:16">
      <c r="A428">
        <v>1</v>
      </c>
      <c r="B428">
        <v>1</v>
      </c>
      <c r="C428">
        <v>18</v>
      </c>
      <c r="D428">
        <v>70</v>
      </c>
      <c r="E428">
        <v>1301</v>
      </c>
      <c r="F428">
        <v>7512</v>
      </c>
      <c r="G428">
        <v>1317</v>
      </c>
      <c r="H428">
        <v>1</v>
      </c>
      <c r="I428" s="58" t="s">
        <v>6896</v>
      </c>
      <c r="J428">
        <v>131701</v>
      </c>
      <c r="K428" s="4">
        <v>1.7270000000000001</v>
      </c>
      <c r="L428" s="4">
        <v>9.9420000000000002</v>
      </c>
      <c r="M428" s="4">
        <v>0</v>
      </c>
      <c r="N428" s="4">
        <v>8.2149999999999999</v>
      </c>
      <c r="O428" s="5">
        <v>42305.745292812499</v>
      </c>
      <c r="P428" s="5">
        <v>42305.745292812499</v>
      </c>
    </row>
    <row r="429" spans="1:16">
      <c r="A429">
        <v>1</v>
      </c>
      <c r="B429">
        <v>1</v>
      </c>
      <c r="C429">
        <v>18</v>
      </c>
      <c r="D429">
        <v>70</v>
      </c>
      <c r="E429">
        <v>1489</v>
      </c>
      <c r="F429">
        <v>7513</v>
      </c>
      <c r="G429">
        <v>1394</v>
      </c>
      <c r="H429">
        <v>2</v>
      </c>
      <c r="I429" s="58" t="s">
        <v>6897</v>
      </c>
      <c r="J429">
        <v>139402</v>
      </c>
      <c r="K429" s="4">
        <v>9.9179999999999993</v>
      </c>
      <c r="L429" s="4">
        <v>16.513000000000002</v>
      </c>
      <c r="M429" s="4">
        <v>0</v>
      </c>
      <c r="N429" s="4">
        <v>6.5949999999999998</v>
      </c>
      <c r="O429" s="5">
        <v>42305.745292812499</v>
      </c>
      <c r="P429" s="5">
        <v>42305.745292812499</v>
      </c>
    </row>
    <row r="430" spans="1:16">
      <c r="A430">
        <v>1</v>
      </c>
      <c r="B430">
        <v>1</v>
      </c>
      <c r="C430">
        <v>18</v>
      </c>
      <c r="D430">
        <v>70</v>
      </c>
      <c r="E430">
        <v>1546</v>
      </c>
      <c r="F430">
        <v>7514</v>
      </c>
      <c r="G430">
        <v>1160</v>
      </c>
      <c r="H430">
        <v>2</v>
      </c>
      <c r="I430" s="58" t="s">
        <v>6898</v>
      </c>
      <c r="J430">
        <v>116002</v>
      </c>
      <c r="K430" s="4">
        <v>0</v>
      </c>
      <c r="L430" s="4">
        <v>8.2780000000000005</v>
      </c>
      <c r="M430" s="4">
        <v>0</v>
      </c>
      <c r="N430" s="4">
        <v>8.2780000000000005</v>
      </c>
      <c r="O430" s="5">
        <v>42305.745292812499</v>
      </c>
      <c r="P430" s="5">
        <v>42305.745292812499</v>
      </c>
    </row>
    <row r="431" spans="1:16">
      <c r="A431">
        <v>1</v>
      </c>
      <c r="B431">
        <v>1</v>
      </c>
      <c r="C431">
        <v>18</v>
      </c>
      <c r="D431">
        <v>70</v>
      </c>
      <c r="E431">
        <v>1591</v>
      </c>
      <c r="F431">
        <v>7515</v>
      </c>
      <c r="G431">
        <v>712</v>
      </c>
      <c r="H431">
        <v>5</v>
      </c>
      <c r="I431" s="58" t="s">
        <v>6899</v>
      </c>
      <c r="J431">
        <v>71205</v>
      </c>
      <c r="K431" s="4">
        <v>0</v>
      </c>
      <c r="L431" s="4">
        <v>2.2280000000000002</v>
      </c>
      <c r="M431" s="4">
        <v>0</v>
      </c>
      <c r="N431" s="4">
        <v>2.2280000000000002</v>
      </c>
      <c r="O431" s="5">
        <v>42305.745292812499</v>
      </c>
      <c r="P431" s="5">
        <v>42305.745292812499</v>
      </c>
    </row>
    <row r="432" spans="1:16">
      <c r="A432">
        <v>1</v>
      </c>
      <c r="B432">
        <v>1</v>
      </c>
      <c r="C432">
        <v>18</v>
      </c>
      <c r="D432">
        <v>70</v>
      </c>
      <c r="E432">
        <v>1807</v>
      </c>
      <c r="F432">
        <v>7516</v>
      </c>
      <c r="G432">
        <v>1317</v>
      </c>
      <c r="H432">
        <v>3</v>
      </c>
      <c r="I432" s="58" t="s">
        <v>6900</v>
      </c>
      <c r="J432">
        <v>131703</v>
      </c>
      <c r="K432" s="4">
        <v>0</v>
      </c>
      <c r="L432" s="4">
        <v>5.7729999999999997</v>
      </c>
      <c r="M432" s="4">
        <v>0</v>
      </c>
      <c r="N432" s="4">
        <v>5.7729999999999997</v>
      </c>
      <c r="O432" s="5">
        <v>42305.745292812499</v>
      </c>
      <c r="P432" s="5">
        <v>42305.745292812499</v>
      </c>
    </row>
    <row r="433" spans="1:16">
      <c r="A433">
        <v>1</v>
      </c>
      <c r="B433">
        <v>1</v>
      </c>
      <c r="C433">
        <v>18</v>
      </c>
      <c r="D433">
        <v>70</v>
      </c>
      <c r="E433">
        <v>183</v>
      </c>
      <c r="F433">
        <v>7474</v>
      </c>
      <c r="G433">
        <v>172</v>
      </c>
      <c r="H433">
        <v>4</v>
      </c>
      <c r="I433" s="58" t="s">
        <v>1259</v>
      </c>
      <c r="J433">
        <v>17204</v>
      </c>
      <c r="K433" s="4">
        <v>5.8869999999999996</v>
      </c>
      <c r="L433" s="4">
        <v>7.1189999999999998</v>
      </c>
      <c r="M433" s="4">
        <v>0</v>
      </c>
      <c r="N433" s="4">
        <v>1.232</v>
      </c>
      <c r="O433" s="5">
        <v>42305.745292812499</v>
      </c>
      <c r="P433" s="5">
        <v>43258.050196053242</v>
      </c>
    </row>
    <row r="434" spans="1:16">
      <c r="A434">
        <v>1</v>
      </c>
      <c r="B434">
        <v>1</v>
      </c>
      <c r="C434">
        <v>18</v>
      </c>
      <c r="D434">
        <v>70</v>
      </c>
      <c r="E434">
        <v>183</v>
      </c>
      <c r="F434">
        <v>7475</v>
      </c>
      <c r="G434">
        <v>172</v>
      </c>
      <c r="H434">
        <v>5</v>
      </c>
      <c r="I434" s="58" t="s">
        <v>1260</v>
      </c>
      <c r="J434">
        <v>17205</v>
      </c>
      <c r="K434" s="4">
        <v>7.1189999999999998</v>
      </c>
      <c r="L434" s="4">
        <v>8.8019999999999996</v>
      </c>
      <c r="M434" s="4">
        <v>1.232</v>
      </c>
      <c r="N434" s="4">
        <v>2.915</v>
      </c>
      <c r="O434" s="5">
        <v>42305.745292812499</v>
      </c>
      <c r="P434" s="5">
        <v>43258.050196053242</v>
      </c>
    </row>
    <row r="435" spans="1:16">
      <c r="A435">
        <v>1</v>
      </c>
      <c r="B435">
        <v>1</v>
      </c>
      <c r="C435">
        <v>18</v>
      </c>
      <c r="D435">
        <v>70</v>
      </c>
      <c r="E435">
        <v>184</v>
      </c>
      <c r="F435">
        <v>7476</v>
      </c>
      <c r="G435">
        <v>172</v>
      </c>
      <c r="H435">
        <v>11</v>
      </c>
      <c r="I435" s="58" t="s">
        <v>6901</v>
      </c>
      <c r="J435">
        <v>17211</v>
      </c>
      <c r="K435" s="4">
        <v>1.5</v>
      </c>
      <c r="L435" s="4">
        <v>9.1129999999999995</v>
      </c>
      <c r="M435" s="4">
        <v>0</v>
      </c>
      <c r="N435" s="4">
        <v>7.6130000000000004</v>
      </c>
      <c r="O435" t="s">
        <v>1223</v>
      </c>
      <c r="P435" t="s">
        <v>1223</v>
      </c>
    </row>
    <row r="436" spans="1:16">
      <c r="A436">
        <v>1</v>
      </c>
      <c r="B436">
        <v>1</v>
      </c>
      <c r="C436">
        <v>18</v>
      </c>
      <c r="D436">
        <v>70</v>
      </c>
      <c r="E436">
        <v>184</v>
      </c>
      <c r="F436">
        <v>7477</v>
      </c>
      <c r="G436">
        <v>2921</v>
      </c>
      <c r="H436">
        <v>1</v>
      </c>
      <c r="I436" s="58">
        <v>372915</v>
      </c>
      <c r="J436">
        <v>292101</v>
      </c>
      <c r="K436" s="4">
        <v>2.9390000000000001</v>
      </c>
      <c r="L436" s="4">
        <v>3.2530000000000001</v>
      </c>
      <c r="M436" s="4">
        <v>7.6130000000000004</v>
      </c>
      <c r="N436" s="4">
        <v>7.9269999999999996</v>
      </c>
      <c r="O436" t="s">
        <v>1223</v>
      </c>
      <c r="P436" t="s">
        <v>1223</v>
      </c>
    </row>
    <row r="437" spans="1:16">
      <c r="A437">
        <v>1</v>
      </c>
      <c r="B437">
        <v>1</v>
      </c>
      <c r="C437">
        <v>18</v>
      </c>
      <c r="D437">
        <v>70</v>
      </c>
      <c r="E437">
        <v>185</v>
      </c>
      <c r="F437">
        <v>7478</v>
      </c>
      <c r="G437">
        <v>172</v>
      </c>
      <c r="H437">
        <v>12</v>
      </c>
      <c r="I437" s="58" t="s">
        <v>6902</v>
      </c>
      <c r="J437">
        <v>17212</v>
      </c>
      <c r="K437" s="4">
        <v>4.0720000000000001</v>
      </c>
      <c r="L437" s="4">
        <v>7.0640000000000001</v>
      </c>
      <c r="M437" s="4">
        <v>0</v>
      </c>
      <c r="N437" s="4">
        <v>2.992</v>
      </c>
      <c r="O437" s="5">
        <v>42305.745292812499</v>
      </c>
      <c r="P437" s="5">
        <v>42305.745292812499</v>
      </c>
    </row>
    <row r="438" spans="1:16">
      <c r="A438">
        <v>1</v>
      </c>
      <c r="B438">
        <v>1</v>
      </c>
      <c r="C438">
        <v>18</v>
      </c>
      <c r="D438">
        <v>70</v>
      </c>
      <c r="E438">
        <v>1889</v>
      </c>
      <c r="F438">
        <v>7517</v>
      </c>
      <c r="G438">
        <v>1600</v>
      </c>
      <c r="H438">
        <v>3</v>
      </c>
      <c r="I438" s="58">
        <v>-109512</v>
      </c>
      <c r="J438">
        <v>160003</v>
      </c>
      <c r="K438" s="4">
        <v>0</v>
      </c>
      <c r="L438" s="4">
        <v>8.1000000000000003E-2</v>
      </c>
      <c r="M438" s="4">
        <v>8.9030000000000005</v>
      </c>
      <c r="N438" s="4">
        <v>8.984</v>
      </c>
      <c r="O438" s="5">
        <v>42305.745292812499</v>
      </c>
      <c r="P438" s="5">
        <v>43258.050196053242</v>
      </c>
    </row>
    <row r="439" spans="1:16">
      <c r="A439">
        <v>1</v>
      </c>
      <c r="B439">
        <v>1</v>
      </c>
      <c r="C439">
        <v>18</v>
      </c>
      <c r="D439">
        <v>70</v>
      </c>
      <c r="E439">
        <v>2304</v>
      </c>
      <c r="F439">
        <v>7518</v>
      </c>
      <c r="G439">
        <v>1599</v>
      </c>
      <c r="H439">
        <v>5</v>
      </c>
      <c r="I439" s="58">
        <v>-109817</v>
      </c>
      <c r="J439">
        <v>159905</v>
      </c>
      <c r="K439" s="4">
        <v>0</v>
      </c>
      <c r="L439" s="4">
        <v>2.605</v>
      </c>
      <c r="M439" s="4">
        <v>6.7460000000000004</v>
      </c>
      <c r="N439" s="4">
        <v>9.3510000000000009</v>
      </c>
      <c r="O439" s="5">
        <v>42305.745292812499</v>
      </c>
      <c r="P439" s="5">
        <v>42305.745292812499</v>
      </c>
    </row>
    <row r="440" spans="1:16">
      <c r="A440">
        <v>1</v>
      </c>
      <c r="B440">
        <v>1</v>
      </c>
      <c r="C440">
        <v>18</v>
      </c>
      <c r="D440">
        <v>70</v>
      </c>
      <c r="E440">
        <v>2409</v>
      </c>
      <c r="F440">
        <v>7519</v>
      </c>
      <c r="G440">
        <v>2264</v>
      </c>
      <c r="H440">
        <v>1</v>
      </c>
      <c r="I440" s="58">
        <v>132950</v>
      </c>
      <c r="J440">
        <v>226401</v>
      </c>
      <c r="K440" s="4">
        <v>0</v>
      </c>
      <c r="L440" s="4">
        <v>4.2069999999999999</v>
      </c>
      <c r="M440" s="4">
        <v>0</v>
      </c>
      <c r="N440" s="4">
        <v>4.2069999999999999</v>
      </c>
      <c r="O440" t="s">
        <v>1223</v>
      </c>
      <c r="P440" t="s">
        <v>1223</v>
      </c>
    </row>
    <row r="441" spans="1:16">
      <c r="A441">
        <v>1</v>
      </c>
      <c r="B441">
        <v>1</v>
      </c>
      <c r="C441">
        <v>18</v>
      </c>
      <c r="D441">
        <v>70</v>
      </c>
      <c r="E441">
        <v>245</v>
      </c>
      <c r="F441">
        <v>7479</v>
      </c>
      <c r="G441">
        <v>1451</v>
      </c>
      <c r="H441">
        <v>1</v>
      </c>
      <c r="I441" s="58" t="s">
        <v>6903</v>
      </c>
      <c r="J441">
        <v>145101</v>
      </c>
      <c r="K441" s="4">
        <v>0</v>
      </c>
      <c r="L441" s="4">
        <v>10.46</v>
      </c>
      <c r="M441" s="4">
        <v>0</v>
      </c>
      <c r="N441" s="4">
        <v>10.46</v>
      </c>
      <c r="O441" s="5">
        <v>42305.745292812499</v>
      </c>
      <c r="P441" s="5">
        <v>42305.745292812499</v>
      </c>
    </row>
    <row r="442" spans="1:16">
      <c r="A442">
        <v>1</v>
      </c>
      <c r="B442">
        <v>1</v>
      </c>
      <c r="C442">
        <v>18</v>
      </c>
      <c r="D442">
        <v>70</v>
      </c>
      <c r="E442">
        <v>245</v>
      </c>
      <c r="F442">
        <v>7480</v>
      </c>
      <c r="G442">
        <v>1451</v>
      </c>
      <c r="H442">
        <v>2</v>
      </c>
      <c r="I442" s="58" t="s">
        <v>6904</v>
      </c>
      <c r="J442">
        <v>145102</v>
      </c>
      <c r="K442" s="4">
        <v>20</v>
      </c>
      <c r="L442" s="4">
        <v>24.76</v>
      </c>
      <c r="M442" s="4">
        <v>10.488</v>
      </c>
      <c r="N442" s="4">
        <v>15.247999999999999</v>
      </c>
      <c r="O442" s="5">
        <v>42305.745292812499</v>
      </c>
      <c r="P442" s="5">
        <v>43258.050196053242</v>
      </c>
    </row>
    <row r="443" spans="1:16">
      <c r="A443">
        <v>1</v>
      </c>
      <c r="B443">
        <v>1</v>
      </c>
      <c r="C443">
        <v>18</v>
      </c>
      <c r="D443">
        <v>70</v>
      </c>
      <c r="E443">
        <v>255</v>
      </c>
      <c r="F443">
        <v>7481</v>
      </c>
      <c r="G443">
        <v>596</v>
      </c>
      <c r="H443">
        <v>2</v>
      </c>
      <c r="I443" s="58" t="s">
        <v>6905</v>
      </c>
      <c r="J443">
        <v>59602</v>
      </c>
      <c r="K443" s="4">
        <v>0</v>
      </c>
      <c r="L443" s="4">
        <v>18.111999999999998</v>
      </c>
      <c r="M443" s="4">
        <v>14.686999999999999</v>
      </c>
      <c r="N443" s="4">
        <v>32.798999999999999</v>
      </c>
      <c r="O443" s="5">
        <v>42305.745292812499</v>
      </c>
      <c r="P443" s="5">
        <v>43258.050196053242</v>
      </c>
    </row>
    <row r="444" spans="1:16">
      <c r="A444">
        <v>1</v>
      </c>
      <c r="B444">
        <v>1</v>
      </c>
      <c r="C444">
        <v>18</v>
      </c>
      <c r="D444">
        <v>70</v>
      </c>
      <c r="E444">
        <v>274</v>
      </c>
      <c r="F444">
        <v>7482</v>
      </c>
      <c r="G444">
        <v>1050</v>
      </c>
      <c r="H444">
        <v>1</v>
      </c>
      <c r="I444" s="58" t="s">
        <v>6906</v>
      </c>
      <c r="J444">
        <v>105001</v>
      </c>
      <c r="K444" s="4">
        <v>9.4</v>
      </c>
      <c r="L444" s="4">
        <v>20.215</v>
      </c>
      <c r="M444" s="4">
        <v>0</v>
      </c>
      <c r="N444" s="4">
        <v>10.815</v>
      </c>
      <c r="O444" s="5">
        <v>42305.745292812499</v>
      </c>
      <c r="P444" s="5">
        <v>43258.050196053242</v>
      </c>
    </row>
    <row r="445" spans="1:16">
      <c r="A445">
        <v>1</v>
      </c>
      <c r="B445">
        <v>1</v>
      </c>
      <c r="C445">
        <v>18</v>
      </c>
      <c r="D445">
        <v>70</v>
      </c>
      <c r="E445">
        <v>3357</v>
      </c>
      <c r="F445">
        <v>7520</v>
      </c>
      <c r="G445">
        <v>1050</v>
      </c>
      <c r="H445">
        <v>3</v>
      </c>
      <c r="I445" s="58" t="s">
        <v>6907</v>
      </c>
      <c r="J445">
        <v>105003</v>
      </c>
      <c r="K445" s="4">
        <v>0</v>
      </c>
      <c r="L445" s="4">
        <v>0.20899999999999999</v>
      </c>
      <c r="M445" s="4">
        <v>0</v>
      </c>
      <c r="N445" s="4">
        <v>0.20899999999999999</v>
      </c>
      <c r="O445" s="5">
        <v>42305.745292812499</v>
      </c>
      <c r="P445" s="5">
        <v>42305.745292812499</v>
      </c>
    </row>
    <row r="446" spans="1:16">
      <c r="A446">
        <v>1</v>
      </c>
      <c r="B446">
        <v>1</v>
      </c>
      <c r="C446">
        <v>18</v>
      </c>
      <c r="D446">
        <v>70</v>
      </c>
      <c r="E446">
        <v>343</v>
      </c>
      <c r="F446">
        <v>7483</v>
      </c>
      <c r="G446">
        <v>747</v>
      </c>
      <c r="H446">
        <v>6</v>
      </c>
      <c r="I446" s="58" t="s">
        <v>6908</v>
      </c>
      <c r="J446">
        <v>74706</v>
      </c>
      <c r="K446" s="4">
        <v>1.9E-2</v>
      </c>
      <c r="L446" s="4">
        <v>8.5779999999999994</v>
      </c>
      <c r="M446" s="4">
        <v>36.622</v>
      </c>
      <c r="N446" s="4">
        <v>45.180999999999997</v>
      </c>
      <c r="O446" s="5">
        <v>42305.745292812499</v>
      </c>
      <c r="P446" s="5">
        <v>43258.050196053242</v>
      </c>
    </row>
    <row r="447" spans="1:16">
      <c r="A447">
        <v>1</v>
      </c>
      <c r="B447">
        <v>1</v>
      </c>
      <c r="C447">
        <v>18</v>
      </c>
      <c r="D447">
        <v>70</v>
      </c>
      <c r="E447">
        <v>3539</v>
      </c>
      <c r="F447">
        <v>7521</v>
      </c>
      <c r="G447">
        <v>48</v>
      </c>
      <c r="H447">
        <v>4</v>
      </c>
      <c r="I447" s="58">
        <v>17624</v>
      </c>
      <c r="J447">
        <v>4804</v>
      </c>
      <c r="K447" s="4">
        <v>18.54</v>
      </c>
      <c r="L447" s="4">
        <v>29.591999999999999</v>
      </c>
      <c r="M447" s="4">
        <v>26.39</v>
      </c>
      <c r="N447" s="4">
        <v>37.442</v>
      </c>
      <c r="O447" s="5">
        <v>42305.745292812499</v>
      </c>
      <c r="P447" s="5">
        <v>42305.745292812499</v>
      </c>
    </row>
    <row r="448" spans="1:16">
      <c r="A448">
        <v>1</v>
      </c>
      <c r="B448">
        <v>1</v>
      </c>
      <c r="C448">
        <v>18</v>
      </c>
      <c r="D448">
        <v>70</v>
      </c>
      <c r="E448">
        <v>3539</v>
      </c>
      <c r="F448">
        <v>7522</v>
      </c>
      <c r="G448">
        <v>48</v>
      </c>
      <c r="H448">
        <v>8</v>
      </c>
      <c r="I448" s="58">
        <v>17746</v>
      </c>
      <c r="J448">
        <v>4808</v>
      </c>
      <c r="K448" s="4">
        <v>0</v>
      </c>
      <c r="L448" s="4">
        <v>18.481000000000002</v>
      </c>
      <c r="M448" s="4">
        <v>7.9089999999999998</v>
      </c>
      <c r="N448" s="4">
        <v>26.39</v>
      </c>
      <c r="O448" s="5">
        <v>42305.745292812499</v>
      </c>
      <c r="P448" s="5">
        <v>43258.050196053242</v>
      </c>
    </row>
    <row r="449" spans="1:16">
      <c r="A449">
        <v>1</v>
      </c>
      <c r="B449">
        <v>1</v>
      </c>
      <c r="C449">
        <v>18</v>
      </c>
      <c r="D449">
        <v>70</v>
      </c>
      <c r="E449">
        <v>3539</v>
      </c>
      <c r="F449">
        <v>7523</v>
      </c>
      <c r="G449">
        <v>442</v>
      </c>
      <c r="H449">
        <v>3</v>
      </c>
      <c r="I449" s="58" t="s">
        <v>1261</v>
      </c>
      <c r="J449">
        <v>44203</v>
      </c>
      <c r="K449" s="4">
        <v>29.911999999999999</v>
      </c>
      <c r="L449" s="4">
        <v>33.347000000000001</v>
      </c>
      <c r="M449" s="4">
        <v>37.442</v>
      </c>
      <c r="N449" s="4">
        <v>40.877000000000002</v>
      </c>
      <c r="O449" s="5">
        <v>42305.745292812499</v>
      </c>
      <c r="P449" s="5">
        <v>42305.745292812499</v>
      </c>
    </row>
    <row r="450" spans="1:16">
      <c r="A450">
        <v>1</v>
      </c>
      <c r="B450">
        <v>1</v>
      </c>
      <c r="C450">
        <v>18</v>
      </c>
      <c r="D450">
        <v>70</v>
      </c>
      <c r="E450">
        <v>3544</v>
      </c>
      <c r="F450">
        <v>7524</v>
      </c>
      <c r="G450">
        <v>92</v>
      </c>
      <c r="H450">
        <v>3</v>
      </c>
      <c r="I450" s="58">
        <v>33664</v>
      </c>
      <c r="J450">
        <v>9203</v>
      </c>
      <c r="K450" s="4">
        <v>17.893000000000001</v>
      </c>
      <c r="L450" s="4">
        <v>23.422000000000001</v>
      </c>
      <c r="M450" s="4">
        <v>261.64400000000001</v>
      </c>
      <c r="N450" s="4">
        <v>267.173</v>
      </c>
      <c r="O450" s="5">
        <v>42305.745292812499</v>
      </c>
      <c r="P450" s="5">
        <v>42305.745292812499</v>
      </c>
    </row>
    <row r="451" spans="1:16">
      <c r="A451">
        <v>1</v>
      </c>
      <c r="B451">
        <v>1</v>
      </c>
      <c r="C451">
        <v>18</v>
      </c>
      <c r="D451">
        <v>70</v>
      </c>
      <c r="E451">
        <v>3544</v>
      </c>
      <c r="F451">
        <v>7525</v>
      </c>
      <c r="G451">
        <v>92</v>
      </c>
      <c r="H451">
        <v>4</v>
      </c>
      <c r="I451" s="58">
        <v>33695</v>
      </c>
      <c r="J451">
        <v>9204</v>
      </c>
      <c r="K451" s="4">
        <v>7.81</v>
      </c>
      <c r="L451" s="4">
        <v>17.893000000000001</v>
      </c>
      <c r="M451" s="4">
        <v>251.56100000000001</v>
      </c>
      <c r="N451" s="4">
        <v>261.64400000000001</v>
      </c>
      <c r="O451" s="5">
        <v>42305.745292812499</v>
      </c>
      <c r="P451" s="5">
        <v>42305.745292812499</v>
      </c>
    </row>
    <row r="452" spans="1:16">
      <c r="A452">
        <v>1</v>
      </c>
      <c r="B452">
        <v>1</v>
      </c>
      <c r="C452">
        <v>18</v>
      </c>
      <c r="D452">
        <v>70</v>
      </c>
      <c r="E452">
        <v>3544</v>
      </c>
      <c r="F452">
        <v>7526</v>
      </c>
      <c r="G452">
        <v>92</v>
      </c>
      <c r="H452">
        <v>5</v>
      </c>
      <c r="I452" s="58">
        <v>33725</v>
      </c>
      <c r="J452">
        <v>9205</v>
      </c>
      <c r="K452" s="4">
        <v>0</v>
      </c>
      <c r="L452" s="4">
        <v>7.81</v>
      </c>
      <c r="M452" s="4">
        <v>243.751</v>
      </c>
      <c r="N452" s="4">
        <v>251.56100000000001</v>
      </c>
      <c r="O452" s="5">
        <v>42305.745292812499</v>
      </c>
      <c r="P452" s="5">
        <v>42305.745292812499</v>
      </c>
    </row>
    <row r="453" spans="1:16">
      <c r="A453">
        <v>1</v>
      </c>
      <c r="B453">
        <v>1</v>
      </c>
      <c r="C453">
        <v>18</v>
      </c>
      <c r="D453">
        <v>70</v>
      </c>
      <c r="E453">
        <v>3882</v>
      </c>
      <c r="F453">
        <v>7527</v>
      </c>
      <c r="G453">
        <v>173</v>
      </c>
      <c r="H453">
        <v>1</v>
      </c>
      <c r="I453" s="58" t="s">
        <v>6909</v>
      </c>
      <c r="J453">
        <v>17301</v>
      </c>
      <c r="K453" s="4">
        <v>5.2999999999999999E-2</v>
      </c>
      <c r="L453" s="4">
        <v>11.583</v>
      </c>
      <c r="M453" s="4">
        <v>97.888999999999996</v>
      </c>
      <c r="N453" s="4">
        <v>109.419</v>
      </c>
      <c r="O453" s="5">
        <v>42305.745292812499</v>
      </c>
      <c r="P453" s="5">
        <v>43258.050196053242</v>
      </c>
    </row>
    <row r="454" spans="1:16">
      <c r="A454">
        <v>1</v>
      </c>
      <c r="B454">
        <v>1</v>
      </c>
      <c r="C454">
        <v>18</v>
      </c>
      <c r="D454">
        <v>70</v>
      </c>
      <c r="E454">
        <v>3882</v>
      </c>
      <c r="F454">
        <v>7528</v>
      </c>
      <c r="G454">
        <v>568</v>
      </c>
      <c r="H454">
        <v>1</v>
      </c>
      <c r="I454" s="58" t="s">
        <v>6910</v>
      </c>
      <c r="J454">
        <v>56801</v>
      </c>
      <c r="K454" s="4">
        <v>9.8249999999999993</v>
      </c>
      <c r="L454" s="4">
        <v>29.521999999999998</v>
      </c>
      <c r="M454" s="4">
        <v>110.148</v>
      </c>
      <c r="N454" s="4">
        <v>129.845</v>
      </c>
      <c r="O454" s="5">
        <v>42305.745292812499</v>
      </c>
      <c r="P454" s="5">
        <v>43258.050196053242</v>
      </c>
    </row>
    <row r="455" spans="1:16">
      <c r="A455">
        <v>1</v>
      </c>
      <c r="B455">
        <v>1</v>
      </c>
      <c r="C455">
        <v>18</v>
      </c>
      <c r="D455">
        <v>70</v>
      </c>
      <c r="E455">
        <v>3882</v>
      </c>
      <c r="F455">
        <v>7529</v>
      </c>
      <c r="G455">
        <v>2984</v>
      </c>
      <c r="H455">
        <v>1</v>
      </c>
      <c r="I455" s="58">
        <v>395925</v>
      </c>
      <c r="J455">
        <v>298401</v>
      </c>
      <c r="K455" s="4">
        <v>0</v>
      </c>
      <c r="L455" s="4">
        <v>1.07</v>
      </c>
      <c r="M455" s="4">
        <v>129.845</v>
      </c>
      <c r="N455" s="4">
        <v>130.91499999999999</v>
      </c>
      <c r="O455" s="5">
        <v>42305.745292812499</v>
      </c>
      <c r="P455" s="5">
        <v>43258.050196053242</v>
      </c>
    </row>
    <row r="456" spans="1:16">
      <c r="A456">
        <v>1</v>
      </c>
      <c r="B456">
        <v>1</v>
      </c>
      <c r="C456">
        <v>18</v>
      </c>
      <c r="D456">
        <v>70</v>
      </c>
      <c r="E456">
        <v>4081</v>
      </c>
      <c r="F456">
        <v>7530</v>
      </c>
      <c r="G456">
        <v>48</v>
      </c>
      <c r="H456">
        <v>3</v>
      </c>
      <c r="I456" s="58">
        <v>17593</v>
      </c>
      <c r="J456">
        <v>4803</v>
      </c>
      <c r="K456" s="4">
        <v>0</v>
      </c>
      <c r="L456" s="4">
        <v>4.8570000000000002</v>
      </c>
      <c r="M456" s="4">
        <v>10.516</v>
      </c>
      <c r="N456" s="4">
        <v>15.372999999999999</v>
      </c>
      <c r="O456" s="5">
        <v>42305.745292812499</v>
      </c>
      <c r="P456" s="5">
        <v>42305.745292812499</v>
      </c>
    </row>
    <row r="457" spans="1:16">
      <c r="A457">
        <v>1</v>
      </c>
      <c r="B457">
        <v>1</v>
      </c>
      <c r="C457">
        <v>18</v>
      </c>
      <c r="D457">
        <v>70</v>
      </c>
      <c r="E457">
        <v>4093</v>
      </c>
      <c r="F457">
        <v>7531</v>
      </c>
      <c r="G457">
        <v>2266</v>
      </c>
      <c r="H457">
        <v>3</v>
      </c>
      <c r="I457" s="58">
        <v>133740</v>
      </c>
      <c r="J457">
        <v>226603</v>
      </c>
      <c r="K457" s="4">
        <v>0</v>
      </c>
      <c r="L457" s="4">
        <v>1.819</v>
      </c>
      <c r="M457" s="4">
        <v>26.178000000000001</v>
      </c>
      <c r="N457" s="4">
        <v>27.997</v>
      </c>
      <c r="O457" s="5">
        <v>42305.745292812499</v>
      </c>
      <c r="P457" s="5">
        <v>42305.745292812499</v>
      </c>
    </row>
    <row r="458" spans="1:16">
      <c r="A458">
        <v>1</v>
      </c>
      <c r="B458">
        <v>1</v>
      </c>
      <c r="C458">
        <v>18</v>
      </c>
      <c r="D458">
        <v>70</v>
      </c>
      <c r="E458">
        <v>4298</v>
      </c>
      <c r="F458">
        <v>7532</v>
      </c>
      <c r="G458">
        <v>92</v>
      </c>
      <c r="H458">
        <v>11</v>
      </c>
      <c r="I458" s="58">
        <v>33909</v>
      </c>
      <c r="J458">
        <v>9211</v>
      </c>
      <c r="K458" s="4">
        <v>0</v>
      </c>
      <c r="L458" s="4">
        <v>0.93600000000000005</v>
      </c>
      <c r="M458" s="4">
        <v>0</v>
      </c>
      <c r="N458" s="4">
        <v>0.93600000000000005</v>
      </c>
      <c r="O458" s="5">
        <v>42305.745292812499</v>
      </c>
      <c r="P458" s="5">
        <v>42305.745292812499</v>
      </c>
    </row>
    <row r="459" spans="1:16">
      <c r="A459">
        <v>1</v>
      </c>
      <c r="B459">
        <v>1</v>
      </c>
      <c r="C459">
        <v>18</v>
      </c>
      <c r="D459">
        <v>70</v>
      </c>
      <c r="E459">
        <v>4336</v>
      </c>
      <c r="F459">
        <v>7533</v>
      </c>
      <c r="G459">
        <v>260</v>
      </c>
      <c r="H459">
        <v>4</v>
      </c>
      <c r="I459" s="58" t="s">
        <v>6911</v>
      </c>
      <c r="J459">
        <v>26004</v>
      </c>
      <c r="K459" s="4">
        <v>0</v>
      </c>
      <c r="L459" s="4">
        <v>1.3</v>
      </c>
      <c r="M459" s="4">
        <v>0</v>
      </c>
      <c r="N459" s="4">
        <v>1.3</v>
      </c>
      <c r="O459" s="5">
        <v>42305.745292812499</v>
      </c>
      <c r="P459" s="5">
        <v>42305.745292812499</v>
      </c>
    </row>
    <row r="460" spans="1:16">
      <c r="A460">
        <v>1</v>
      </c>
      <c r="B460">
        <v>1</v>
      </c>
      <c r="C460">
        <v>18</v>
      </c>
      <c r="D460">
        <v>70</v>
      </c>
      <c r="E460">
        <v>43</v>
      </c>
      <c r="F460">
        <v>7471</v>
      </c>
      <c r="G460">
        <v>92</v>
      </c>
      <c r="H460">
        <v>8</v>
      </c>
      <c r="I460" s="58">
        <v>33817</v>
      </c>
      <c r="J460">
        <v>9208</v>
      </c>
      <c r="K460" s="4">
        <v>13.318</v>
      </c>
      <c r="L460" s="4">
        <v>17.829999999999998</v>
      </c>
      <c r="M460" s="4">
        <v>0</v>
      </c>
      <c r="N460" s="4">
        <v>4.5119999999999996</v>
      </c>
      <c r="O460" s="5">
        <v>42305.745292812499</v>
      </c>
      <c r="P460" s="5">
        <v>42305.745292812499</v>
      </c>
    </row>
    <row r="461" spans="1:16">
      <c r="A461">
        <v>1</v>
      </c>
      <c r="B461">
        <v>1</v>
      </c>
      <c r="C461">
        <v>18</v>
      </c>
      <c r="D461">
        <v>70</v>
      </c>
      <c r="E461">
        <v>4473</v>
      </c>
      <c r="F461">
        <v>7534</v>
      </c>
      <c r="G461">
        <v>568</v>
      </c>
      <c r="H461">
        <v>2</v>
      </c>
      <c r="I461" s="58" t="s">
        <v>6912</v>
      </c>
      <c r="J461">
        <v>56802</v>
      </c>
      <c r="K461" s="4">
        <v>0</v>
      </c>
      <c r="L461" s="4">
        <v>1.091</v>
      </c>
      <c r="M461" s="4">
        <v>0</v>
      </c>
      <c r="N461" s="4">
        <v>1.091</v>
      </c>
      <c r="O461" s="5">
        <v>42305.745292812499</v>
      </c>
      <c r="P461" s="5">
        <v>42305.745292812499</v>
      </c>
    </row>
    <row r="462" spans="1:16">
      <c r="A462">
        <v>1</v>
      </c>
      <c r="B462">
        <v>1</v>
      </c>
      <c r="C462">
        <v>18</v>
      </c>
      <c r="D462">
        <v>70</v>
      </c>
      <c r="E462">
        <v>44</v>
      </c>
      <c r="F462">
        <v>7472</v>
      </c>
      <c r="G462">
        <v>92</v>
      </c>
      <c r="H462">
        <v>12</v>
      </c>
      <c r="I462" s="58">
        <v>33939</v>
      </c>
      <c r="J462">
        <v>9212</v>
      </c>
      <c r="K462" s="4">
        <v>1</v>
      </c>
      <c r="L462" s="4">
        <v>3.33</v>
      </c>
      <c r="M462" s="4">
        <v>0</v>
      </c>
      <c r="N462" s="4">
        <v>2.33</v>
      </c>
      <c r="O462" s="5">
        <v>42305.745292812499</v>
      </c>
      <c r="P462" s="5">
        <v>42305.745292812499</v>
      </c>
    </row>
    <row r="463" spans="1:16">
      <c r="A463">
        <v>1</v>
      </c>
      <c r="B463">
        <v>1</v>
      </c>
      <c r="C463">
        <v>18</v>
      </c>
      <c r="D463">
        <v>70</v>
      </c>
      <c r="E463">
        <v>4482</v>
      </c>
      <c r="F463">
        <v>7535</v>
      </c>
      <c r="G463">
        <v>92</v>
      </c>
      <c r="H463">
        <v>15</v>
      </c>
      <c r="I463" s="58" t="s">
        <v>6913</v>
      </c>
      <c r="J463">
        <v>9215</v>
      </c>
      <c r="K463" s="4">
        <v>0</v>
      </c>
      <c r="L463" s="4">
        <v>1.9350000000000001</v>
      </c>
      <c r="M463" s="4">
        <v>0</v>
      </c>
      <c r="N463" s="4">
        <v>1.9350000000000001</v>
      </c>
      <c r="O463" s="5">
        <v>42305.745292812499</v>
      </c>
      <c r="P463" s="5">
        <v>42305.745292812499</v>
      </c>
    </row>
    <row r="464" spans="1:16">
      <c r="A464">
        <v>1</v>
      </c>
      <c r="B464">
        <v>1</v>
      </c>
      <c r="C464">
        <v>18</v>
      </c>
      <c r="D464">
        <v>70</v>
      </c>
      <c r="E464">
        <v>4523</v>
      </c>
      <c r="F464">
        <v>7536</v>
      </c>
      <c r="G464">
        <v>260</v>
      </c>
      <c r="H464">
        <v>2</v>
      </c>
      <c r="I464" s="58" t="s">
        <v>6914</v>
      </c>
      <c r="J464">
        <v>26002</v>
      </c>
      <c r="K464" s="4">
        <v>0</v>
      </c>
      <c r="L464" s="4">
        <v>5.6749999999999998</v>
      </c>
      <c r="M464" s="4">
        <v>203.51900000000001</v>
      </c>
      <c r="N464" s="4">
        <v>209.19399999999999</v>
      </c>
      <c r="O464" s="5">
        <v>42305.745292812499</v>
      </c>
      <c r="P464" s="5">
        <v>43258.050196053242</v>
      </c>
    </row>
    <row r="465" spans="1:16">
      <c r="A465">
        <v>1</v>
      </c>
      <c r="B465">
        <v>1</v>
      </c>
      <c r="C465">
        <v>18</v>
      </c>
      <c r="D465">
        <v>70</v>
      </c>
      <c r="E465">
        <v>4523</v>
      </c>
      <c r="F465">
        <v>7537</v>
      </c>
      <c r="G465">
        <v>261</v>
      </c>
      <c r="H465">
        <v>1</v>
      </c>
      <c r="I465" s="58" t="s">
        <v>6915</v>
      </c>
      <c r="J465">
        <v>26101</v>
      </c>
      <c r="K465" s="4">
        <v>0.5</v>
      </c>
      <c r="L465" s="4">
        <v>5.625</v>
      </c>
      <c r="M465" s="4">
        <v>198.39400000000001</v>
      </c>
      <c r="N465" s="4">
        <v>203.51900000000001</v>
      </c>
      <c r="O465" s="5">
        <v>42305.745292812499</v>
      </c>
      <c r="P465" s="5">
        <v>42305.745292812499</v>
      </c>
    </row>
    <row r="466" spans="1:16">
      <c r="A466">
        <v>1</v>
      </c>
      <c r="B466">
        <v>1</v>
      </c>
      <c r="C466">
        <v>18</v>
      </c>
      <c r="D466">
        <v>70</v>
      </c>
      <c r="E466">
        <v>4528</v>
      </c>
      <c r="F466">
        <v>7538</v>
      </c>
      <c r="G466">
        <v>48</v>
      </c>
      <c r="H466">
        <v>3</v>
      </c>
      <c r="I466" s="58">
        <v>17593</v>
      </c>
      <c r="J466">
        <v>4803</v>
      </c>
      <c r="K466" s="4">
        <v>4.8570000000000002</v>
      </c>
      <c r="L466" s="4">
        <v>13.957000000000001</v>
      </c>
      <c r="M466" s="4">
        <v>63.094000000000001</v>
      </c>
      <c r="N466" s="4">
        <v>73.027000000000001</v>
      </c>
      <c r="O466" s="5">
        <v>42305.745292812499</v>
      </c>
      <c r="P466" s="5">
        <v>43258.050196053242</v>
      </c>
    </row>
    <row r="467" spans="1:16">
      <c r="A467">
        <v>1</v>
      </c>
      <c r="B467">
        <v>1</v>
      </c>
      <c r="C467">
        <v>18</v>
      </c>
      <c r="D467">
        <v>70</v>
      </c>
      <c r="E467">
        <v>4528</v>
      </c>
      <c r="F467">
        <v>7539</v>
      </c>
      <c r="G467">
        <v>48</v>
      </c>
      <c r="H467">
        <v>4</v>
      </c>
      <c r="I467" s="58">
        <v>17624</v>
      </c>
      <c r="J467">
        <v>4804</v>
      </c>
      <c r="K467" s="4">
        <v>30</v>
      </c>
      <c r="L467" s="4">
        <v>36.24</v>
      </c>
      <c r="M467" s="4">
        <v>73.69</v>
      </c>
      <c r="N467" s="4">
        <v>79.930000000000007</v>
      </c>
      <c r="O467" s="5">
        <v>42305.745292812499</v>
      </c>
      <c r="P467" s="5">
        <v>42305.745292812499</v>
      </c>
    </row>
    <row r="468" spans="1:16">
      <c r="A468">
        <v>1</v>
      </c>
      <c r="B468">
        <v>1</v>
      </c>
      <c r="C468">
        <v>18</v>
      </c>
      <c r="D468">
        <v>70</v>
      </c>
      <c r="E468">
        <v>4528</v>
      </c>
      <c r="F468">
        <v>7540</v>
      </c>
      <c r="G468">
        <v>48</v>
      </c>
      <c r="H468">
        <v>5</v>
      </c>
      <c r="I468" s="58">
        <v>17654</v>
      </c>
      <c r="J468">
        <v>4805</v>
      </c>
      <c r="K468" s="4">
        <v>36.24</v>
      </c>
      <c r="L468" s="4">
        <v>49.331000000000003</v>
      </c>
      <c r="M468" s="4">
        <v>79.930000000000007</v>
      </c>
      <c r="N468" s="4">
        <v>93.021000000000001</v>
      </c>
      <c r="O468" s="5">
        <v>42305.745292812499</v>
      </c>
      <c r="P468" s="5">
        <v>42305.745292812499</v>
      </c>
    </row>
    <row r="469" spans="1:16">
      <c r="A469">
        <v>1</v>
      </c>
      <c r="B469">
        <v>1</v>
      </c>
      <c r="C469">
        <v>18</v>
      </c>
      <c r="D469">
        <v>70</v>
      </c>
      <c r="E469">
        <v>4528</v>
      </c>
      <c r="F469">
        <v>7541</v>
      </c>
      <c r="G469">
        <v>442</v>
      </c>
      <c r="H469">
        <v>3</v>
      </c>
      <c r="I469" s="58" t="s">
        <v>1261</v>
      </c>
      <c r="J469">
        <v>44203</v>
      </c>
      <c r="K469" s="4">
        <v>3.5409999999999999</v>
      </c>
      <c r="L469" s="4">
        <v>4.3739999999999997</v>
      </c>
      <c r="M469" s="4">
        <v>63.094000000000001</v>
      </c>
      <c r="N469" s="4">
        <v>63.926000000000002</v>
      </c>
      <c r="O469" s="5">
        <v>42305.745292812499</v>
      </c>
      <c r="P469" s="5">
        <v>42305.745292812499</v>
      </c>
    </row>
    <row r="470" spans="1:16">
      <c r="A470">
        <v>1</v>
      </c>
      <c r="B470">
        <v>1</v>
      </c>
      <c r="C470">
        <v>18</v>
      </c>
      <c r="D470">
        <v>70</v>
      </c>
      <c r="E470">
        <v>4550</v>
      </c>
      <c r="F470">
        <v>7542</v>
      </c>
      <c r="G470">
        <v>172</v>
      </c>
      <c r="H470">
        <v>4</v>
      </c>
      <c r="I470" s="58" t="s">
        <v>1259</v>
      </c>
      <c r="J470">
        <v>17204</v>
      </c>
      <c r="K470" s="4">
        <v>1</v>
      </c>
      <c r="L470" s="4">
        <v>5.5880000000000001</v>
      </c>
      <c r="M470" s="4">
        <v>455.57</v>
      </c>
      <c r="N470" s="4">
        <v>460.15800000000002</v>
      </c>
      <c r="O470" s="5">
        <v>42305.745292812499</v>
      </c>
      <c r="P470" s="5">
        <v>43258.050196053242</v>
      </c>
    </row>
    <row r="471" spans="1:16">
      <c r="A471">
        <v>1</v>
      </c>
      <c r="B471">
        <v>1</v>
      </c>
      <c r="C471">
        <v>18</v>
      </c>
      <c r="D471">
        <v>70</v>
      </c>
      <c r="E471">
        <v>4550</v>
      </c>
      <c r="F471">
        <v>7543</v>
      </c>
      <c r="G471">
        <v>172</v>
      </c>
      <c r="H471">
        <v>5</v>
      </c>
      <c r="I471" s="58" t="s">
        <v>1260</v>
      </c>
      <c r="J471">
        <v>17205</v>
      </c>
      <c r="K471" s="4">
        <v>32.503999999999998</v>
      </c>
      <c r="L471" s="4">
        <v>47.107999999999997</v>
      </c>
      <c r="M471" s="4">
        <v>464.26499999999999</v>
      </c>
      <c r="N471" s="4">
        <v>478.86900000000003</v>
      </c>
      <c r="O471" s="5">
        <v>42305.745292812499</v>
      </c>
      <c r="P471" s="5">
        <v>43258.050196053242</v>
      </c>
    </row>
    <row r="472" spans="1:16">
      <c r="A472">
        <v>1</v>
      </c>
      <c r="B472">
        <v>1</v>
      </c>
      <c r="C472">
        <v>18</v>
      </c>
      <c r="D472">
        <v>70</v>
      </c>
      <c r="E472">
        <v>4550</v>
      </c>
      <c r="F472">
        <v>7544</v>
      </c>
      <c r="G472">
        <v>172</v>
      </c>
      <c r="H472">
        <v>7</v>
      </c>
      <c r="I472" s="58" t="s">
        <v>6916</v>
      </c>
      <c r="J472">
        <v>17207</v>
      </c>
      <c r="K472" s="4">
        <v>47.107999999999997</v>
      </c>
      <c r="L472" s="4">
        <v>50.65</v>
      </c>
      <c r="M472" s="4">
        <v>478.86900000000003</v>
      </c>
      <c r="N472" s="4">
        <v>482.411</v>
      </c>
      <c r="O472" s="5">
        <v>42305.745292812499</v>
      </c>
      <c r="P472" s="5">
        <v>42305.745292812499</v>
      </c>
    </row>
    <row r="473" spans="1:16">
      <c r="A473">
        <v>1</v>
      </c>
      <c r="B473">
        <v>1</v>
      </c>
      <c r="C473">
        <v>18</v>
      </c>
      <c r="D473">
        <v>70</v>
      </c>
      <c r="E473">
        <v>4550</v>
      </c>
      <c r="F473">
        <v>7545</v>
      </c>
      <c r="G473">
        <v>172</v>
      </c>
      <c r="H473">
        <v>8</v>
      </c>
      <c r="I473" s="58" t="s">
        <v>6917</v>
      </c>
      <c r="J473">
        <v>17208</v>
      </c>
      <c r="K473" s="4">
        <v>0</v>
      </c>
      <c r="L473" s="4">
        <v>11.135999999999999</v>
      </c>
      <c r="M473" s="4">
        <v>482.411</v>
      </c>
      <c r="N473" s="4">
        <v>493.54700000000003</v>
      </c>
      <c r="O473" s="5">
        <v>42305.745292812499</v>
      </c>
      <c r="P473" s="5">
        <v>42305.745292812499</v>
      </c>
    </row>
    <row r="474" spans="1:16">
      <c r="A474">
        <v>1</v>
      </c>
      <c r="B474">
        <v>1</v>
      </c>
      <c r="C474">
        <v>18</v>
      </c>
      <c r="D474">
        <v>70</v>
      </c>
      <c r="E474">
        <v>4550</v>
      </c>
      <c r="F474">
        <v>7546</v>
      </c>
      <c r="G474">
        <v>172</v>
      </c>
      <c r="H474">
        <v>13</v>
      </c>
      <c r="I474" s="58" t="s">
        <v>6918</v>
      </c>
      <c r="J474">
        <v>17213</v>
      </c>
      <c r="K474" s="4">
        <v>5.5880000000000001</v>
      </c>
      <c r="L474" s="4">
        <v>9.6950000000000003</v>
      </c>
      <c r="M474" s="4">
        <v>460.15800000000002</v>
      </c>
      <c r="N474" s="4">
        <v>464.26499999999999</v>
      </c>
      <c r="O474" s="5">
        <v>42305.745292812499</v>
      </c>
      <c r="P474" s="5">
        <v>43258.050196053242</v>
      </c>
    </row>
    <row r="475" spans="1:16">
      <c r="A475">
        <v>1</v>
      </c>
      <c r="B475">
        <v>1</v>
      </c>
      <c r="C475">
        <v>18</v>
      </c>
      <c r="D475">
        <v>70</v>
      </c>
      <c r="E475">
        <v>45</v>
      </c>
      <c r="F475">
        <v>7473</v>
      </c>
      <c r="G475">
        <v>92</v>
      </c>
      <c r="H475">
        <v>10</v>
      </c>
      <c r="I475" s="58">
        <v>33878</v>
      </c>
      <c r="J475">
        <v>9210</v>
      </c>
      <c r="K475" s="4">
        <v>0</v>
      </c>
      <c r="L475" s="4">
        <v>2.2850000000000001</v>
      </c>
      <c r="M475" s="4">
        <v>1.0820000000000001</v>
      </c>
      <c r="N475" s="4">
        <v>3.367</v>
      </c>
      <c r="O475" s="5">
        <v>42305.745292812499</v>
      </c>
      <c r="P475" s="5">
        <v>42305.745292812499</v>
      </c>
    </row>
    <row r="476" spans="1:16">
      <c r="A476">
        <v>1</v>
      </c>
      <c r="B476">
        <v>1</v>
      </c>
      <c r="C476">
        <v>18</v>
      </c>
      <c r="D476">
        <v>70</v>
      </c>
      <c r="E476">
        <v>483</v>
      </c>
      <c r="F476">
        <v>7484</v>
      </c>
      <c r="G476">
        <v>834</v>
      </c>
      <c r="H476">
        <v>1</v>
      </c>
      <c r="I476" s="58" t="s">
        <v>6919</v>
      </c>
      <c r="J476">
        <v>83401</v>
      </c>
      <c r="K476" s="4">
        <v>6.0000000000000001E-3</v>
      </c>
      <c r="L476" s="4">
        <v>4.8120000000000003</v>
      </c>
      <c r="M476" s="4">
        <v>11.788</v>
      </c>
      <c r="N476" s="4">
        <v>16.594000000000001</v>
      </c>
      <c r="O476" s="5">
        <v>42305.745292812499</v>
      </c>
      <c r="P476" s="5">
        <v>42305.745292812499</v>
      </c>
    </row>
    <row r="477" spans="1:16">
      <c r="A477">
        <v>1</v>
      </c>
      <c r="B477">
        <v>1</v>
      </c>
      <c r="C477">
        <v>18</v>
      </c>
      <c r="D477">
        <v>70</v>
      </c>
      <c r="E477">
        <v>483</v>
      </c>
      <c r="F477">
        <v>7485</v>
      </c>
      <c r="G477">
        <v>1393</v>
      </c>
      <c r="H477">
        <v>1</v>
      </c>
      <c r="I477" s="58" t="s">
        <v>6920</v>
      </c>
      <c r="J477">
        <v>139301</v>
      </c>
      <c r="K477" s="4">
        <v>0</v>
      </c>
      <c r="L477" s="4">
        <v>10.744999999999999</v>
      </c>
      <c r="M477" s="4">
        <v>0</v>
      </c>
      <c r="N477" s="4">
        <v>10.744999999999999</v>
      </c>
      <c r="O477" s="5">
        <v>42305.745292812499</v>
      </c>
      <c r="P477" s="5">
        <v>42305.745292812499</v>
      </c>
    </row>
    <row r="478" spans="1:16">
      <c r="A478">
        <v>1</v>
      </c>
      <c r="B478">
        <v>1</v>
      </c>
      <c r="C478">
        <v>18</v>
      </c>
      <c r="D478">
        <v>70</v>
      </c>
      <c r="E478">
        <v>504</v>
      </c>
      <c r="F478">
        <v>7486</v>
      </c>
      <c r="G478">
        <v>1051</v>
      </c>
      <c r="H478">
        <v>2</v>
      </c>
      <c r="I478" s="58" t="s">
        <v>1258</v>
      </c>
      <c r="J478">
        <v>105102</v>
      </c>
      <c r="K478" s="4">
        <v>0</v>
      </c>
      <c r="L478" s="4">
        <v>0.36399999999999999</v>
      </c>
      <c r="M478" s="4">
        <v>0</v>
      </c>
      <c r="N478" s="4">
        <v>0.36399999999999999</v>
      </c>
      <c r="O478" s="5">
        <v>42305.745292812499</v>
      </c>
      <c r="P478" s="5">
        <v>42305.745292812499</v>
      </c>
    </row>
    <row r="479" spans="1:16">
      <c r="A479">
        <v>1</v>
      </c>
      <c r="B479">
        <v>1</v>
      </c>
      <c r="C479">
        <v>18</v>
      </c>
      <c r="D479">
        <v>70</v>
      </c>
      <c r="E479">
        <v>556</v>
      </c>
      <c r="F479">
        <v>7487</v>
      </c>
      <c r="G479">
        <v>3419</v>
      </c>
      <c r="H479">
        <v>1</v>
      </c>
      <c r="I479" s="58">
        <v>554805</v>
      </c>
      <c r="J479">
        <v>341901</v>
      </c>
      <c r="K479" s="4">
        <v>1</v>
      </c>
      <c r="L479" s="4">
        <v>4.3289999999999997</v>
      </c>
      <c r="M479" s="4">
        <v>0</v>
      </c>
      <c r="N479" s="4">
        <v>3.3290000000000002</v>
      </c>
      <c r="O479" s="5">
        <v>42305.745292812499</v>
      </c>
      <c r="P479" s="5">
        <v>42305.745292812499</v>
      </c>
    </row>
    <row r="480" spans="1:16">
      <c r="A480">
        <v>1</v>
      </c>
      <c r="B480">
        <v>1</v>
      </c>
      <c r="C480">
        <v>18</v>
      </c>
      <c r="D480">
        <v>70</v>
      </c>
      <c r="E480">
        <v>721</v>
      </c>
      <c r="F480">
        <v>7488</v>
      </c>
      <c r="G480">
        <v>2983</v>
      </c>
      <c r="H480">
        <v>2</v>
      </c>
      <c r="I480" s="58">
        <v>395591</v>
      </c>
      <c r="J480">
        <v>298302</v>
      </c>
      <c r="K480" s="4">
        <v>0</v>
      </c>
      <c r="L480" s="4">
        <v>0.86299999999999999</v>
      </c>
      <c r="M480" s="4">
        <v>0</v>
      </c>
      <c r="N480" s="4">
        <v>0.86299999999999999</v>
      </c>
      <c r="O480" s="5">
        <v>42305.745292812499</v>
      </c>
      <c r="P480" s="5">
        <v>42305.745292812499</v>
      </c>
    </row>
    <row r="481" spans="1:16">
      <c r="A481">
        <v>1</v>
      </c>
      <c r="B481">
        <v>1</v>
      </c>
      <c r="C481">
        <v>18</v>
      </c>
      <c r="D481">
        <v>70</v>
      </c>
      <c r="E481">
        <v>810</v>
      </c>
      <c r="F481">
        <v>7489</v>
      </c>
      <c r="G481">
        <v>1048</v>
      </c>
      <c r="H481">
        <v>2</v>
      </c>
      <c r="I481" s="58" t="s">
        <v>6921</v>
      </c>
      <c r="J481">
        <v>104802</v>
      </c>
      <c r="K481" s="4">
        <v>0.5</v>
      </c>
      <c r="L481" s="4">
        <v>17.154</v>
      </c>
      <c r="M481" s="4">
        <v>0</v>
      </c>
      <c r="N481" s="4">
        <v>16.654</v>
      </c>
      <c r="O481" s="5">
        <v>42305.745292812499</v>
      </c>
      <c r="P481" s="5">
        <v>42305.745292812499</v>
      </c>
    </row>
    <row r="482" spans="1:16">
      <c r="A482">
        <v>1</v>
      </c>
      <c r="B482">
        <v>1</v>
      </c>
      <c r="C482">
        <v>18</v>
      </c>
      <c r="D482">
        <v>70</v>
      </c>
      <c r="E482">
        <v>811</v>
      </c>
      <c r="F482">
        <v>7490</v>
      </c>
      <c r="G482">
        <v>1049</v>
      </c>
      <c r="H482">
        <v>1</v>
      </c>
      <c r="I482" s="58" t="s">
        <v>6922</v>
      </c>
      <c r="J482">
        <v>104901</v>
      </c>
      <c r="K482" s="4">
        <v>1</v>
      </c>
      <c r="L482" s="4">
        <v>3.8170000000000002</v>
      </c>
      <c r="M482" s="4">
        <v>0</v>
      </c>
      <c r="N482" s="4">
        <v>2.8170000000000002</v>
      </c>
      <c r="O482" s="5">
        <v>42305.745292812499</v>
      </c>
      <c r="P482" s="5">
        <v>42305.745292812499</v>
      </c>
    </row>
    <row r="483" spans="1:16">
      <c r="A483">
        <v>1</v>
      </c>
      <c r="B483">
        <v>1</v>
      </c>
      <c r="C483">
        <v>18</v>
      </c>
      <c r="D483">
        <v>70</v>
      </c>
      <c r="E483">
        <v>813</v>
      </c>
      <c r="F483">
        <v>7491</v>
      </c>
      <c r="G483">
        <v>815</v>
      </c>
      <c r="H483">
        <v>8</v>
      </c>
      <c r="I483" s="58" t="s">
        <v>1257</v>
      </c>
      <c r="J483">
        <v>81508</v>
      </c>
      <c r="K483" s="4">
        <v>1</v>
      </c>
      <c r="L483" s="4">
        <v>5.8319999999999999</v>
      </c>
      <c r="M483" s="4">
        <v>0</v>
      </c>
      <c r="N483" s="4">
        <v>4.8319999999999999</v>
      </c>
      <c r="O483" s="5">
        <v>42305.745292812499</v>
      </c>
      <c r="P483" s="5">
        <v>42305.745292812499</v>
      </c>
    </row>
    <row r="484" spans="1:16">
      <c r="A484">
        <v>1</v>
      </c>
      <c r="B484">
        <v>1</v>
      </c>
      <c r="C484">
        <v>18</v>
      </c>
      <c r="D484">
        <v>70</v>
      </c>
      <c r="E484">
        <v>814</v>
      </c>
      <c r="F484">
        <v>7492</v>
      </c>
      <c r="G484">
        <v>1051</v>
      </c>
      <c r="H484">
        <v>1</v>
      </c>
      <c r="I484" s="58" t="s">
        <v>6923</v>
      </c>
      <c r="J484">
        <v>105101</v>
      </c>
      <c r="K484" s="4">
        <v>1</v>
      </c>
      <c r="L484" s="4">
        <v>23.076000000000001</v>
      </c>
      <c r="M484" s="4">
        <v>0</v>
      </c>
      <c r="N484" s="4">
        <v>22.076000000000001</v>
      </c>
      <c r="O484" s="5">
        <v>42305.745292812499</v>
      </c>
      <c r="P484" s="5">
        <v>42305.745292812499</v>
      </c>
    </row>
    <row r="485" spans="1:16">
      <c r="A485">
        <v>1</v>
      </c>
      <c r="B485">
        <v>1</v>
      </c>
      <c r="C485">
        <v>18</v>
      </c>
      <c r="D485">
        <v>70</v>
      </c>
      <c r="E485">
        <v>817</v>
      </c>
      <c r="F485">
        <v>7493</v>
      </c>
      <c r="G485">
        <v>747</v>
      </c>
      <c r="H485">
        <v>1</v>
      </c>
      <c r="I485" s="58" t="s">
        <v>6924</v>
      </c>
      <c r="J485">
        <v>74701</v>
      </c>
      <c r="K485" s="4">
        <v>1</v>
      </c>
      <c r="L485" s="4">
        <v>7.2149999999999999</v>
      </c>
      <c r="M485" s="4">
        <v>0</v>
      </c>
      <c r="N485" s="4">
        <v>6.2160000000000002</v>
      </c>
      <c r="O485" s="5">
        <v>42305.745292812499</v>
      </c>
      <c r="P485" s="5">
        <v>42305.745292812499</v>
      </c>
    </row>
    <row r="486" spans="1:16">
      <c r="A486">
        <v>1</v>
      </c>
      <c r="B486">
        <v>1</v>
      </c>
      <c r="C486">
        <v>18</v>
      </c>
      <c r="D486">
        <v>70</v>
      </c>
      <c r="E486">
        <v>924</v>
      </c>
      <c r="F486">
        <v>7494</v>
      </c>
      <c r="G486">
        <v>1048</v>
      </c>
      <c r="H486">
        <v>3</v>
      </c>
      <c r="I486" s="58" t="s">
        <v>6925</v>
      </c>
      <c r="J486">
        <v>104803</v>
      </c>
      <c r="K486" s="4">
        <v>0</v>
      </c>
      <c r="L486" s="4">
        <v>4.9930000000000003</v>
      </c>
      <c r="M486" s="4">
        <v>0</v>
      </c>
      <c r="N486" s="4">
        <v>4.9930000000000003</v>
      </c>
      <c r="O486" s="5">
        <v>42305.745292812499</v>
      </c>
      <c r="P486" s="5">
        <v>42305.745292812499</v>
      </c>
    </row>
    <row r="487" spans="1:16">
      <c r="A487">
        <v>1</v>
      </c>
      <c r="B487">
        <v>1</v>
      </c>
      <c r="C487">
        <v>18</v>
      </c>
      <c r="D487">
        <v>70</v>
      </c>
      <c r="E487">
        <v>954</v>
      </c>
      <c r="F487">
        <v>7495</v>
      </c>
      <c r="G487">
        <v>1139</v>
      </c>
      <c r="H487">
        <v>1</v>
      </c>
      <c r="I487" s="58" t="s">
        <v>6926</v>
      </c>
      <c r="J487">
        <v>113901</v>
      </c>
      <c r="K487" s="4">
        <v>1</v>
      </c>
      <c r="L487" s="4">
        <v>16.22</v>
      </c>
      <c r="M487" s="4">
        <v>0</v>
      </c>
      <c r="N487" s="4">
        <v>15.22</v>
      </c>
      <c r="O487" s="5">
        <v>42305.745292812499</v>
      </c>
      <c r="P487" s="5">
        <v>42305.745292812499</v>
      </c>
    </row>
    <row r="488" spans="1:16">
      <c r="A488">
        <v>1</v>
      </c>
      <c r="B488">
        <v>1</v>
      </c>
      <c r="C488">
        <v>18</v>
      </c>
      <c r="D488">
        <v>70</v>
      </c>
      <c r="E488">
        <v>954</v>
      </c>
      <c r="F488">
        <v>7496</v>
      </c>
      <c r="G488">
        <v>1139</v>
      </c>
      <c r="H488">
        <v>2</v>
      </c>
      <c r="I488" s="58" t="s">
        <v>6927</v>
      </c>
      <c r="J488">
        <v>113902</v>
      </c>
      <c r="K488" s="4">
        <v>15.24</v>
      </c>
      <c r="L488" s="4">
        <v>20.75</v>
      </c>
      <c r="M488" s="4">
        <v>15.22</v>
      </c>
      <c r="N488" s="4">
        <v>20.73</v>
      </c>
      <c r="O488" s="5">
        <v>42305.745292812499</v>
      </c>
      <c r="P488" s="5">
        <v>42305.745292812499</v>
      </c>
    </row>
    <row r="489" spans="1:16">
      <c r="A489">
        <v>1</v>
      </c>
      <c r="B489">
        <v>2</v>
      </c>
      <c r="C489">
        <v>10</v>
      </c>
      <c r="D489">
        <v>107</v>
      </c>
      <c r="E489">
        <v>1331</v>
      </c>
      <c r="F489">
        <v>4013</v>
      </c>
      <c r="G489">
        <v>2302</v>
      </c>
      <c r="H489">
        <v>1</v>
      </c>
      <c r="I489" s="58">
        <v>146829</v>
      </c>
      <c r="J489">
        <v>230201</v>
      </c>
      <c r="K489" s="4">
        <v>0</v>
      </c>
      <c r="L489" s="4">
        <v>1.1919999999999999</v>
      </c>
      <c r="M489" s="4">
        <v>0</v>
      </c>
      <c r="N489" s="4">
        <v>1.1919999999999999</v>
      </c>
      <c r="O489" s="5">
        <v>42305.745292812499</v>
      </c>
      <c r="P489" s="5">
        <v>42305.745292812499</v>
      </c>
    </row>
    <row r="490" spans="1:16">
      <c r="A490">
        <v>1</v>
      </c>
      <c r="B490">
        <v>2</v>
      </c>
      <c r="C490">
        <v>10</v>
      </c>
      <c r="D490">
        <v>107</v>
      </c>
      <c r="E490">
        <v>1416</v>
      </c>
      <c r="F490">
        <v>4014</v>
      </c>
      <c r="G490">
        <v>3083</v>
      </c>
      <c r="H490">
        <v>1</v>
      </c>
      <c r="I490" s="58">
        <v>432084</v>
      </c>
      <c r="J490">
        <v>308301</v>
      </c>
      <c r="K490" s="4">
        <v>0</v>
      </c>
      <c r="L490" s="4">
        <v>0.38800000000000001</v>
      </c>
      <c r="M490" s="4">
        <v>0</v>
      </c>
      <c r="N490" s="4">
        <v>0.38800000000000001</v>
      </c>
      <c r="O490" s="5">
        <v>42305.745292812499</v>
      </c>
      <c r="P490" s="5">
        <v>42305.745292812499</v>
      </c>
    </row>
    <row r="491" spans="1:16">
      <c r="A491">
        <v>1</v>
      </c>
      <c r="B491">
        <v>2</v>
      </c>
      <c r="C491">
        <v>10</v>
      </c>
      <c r="D491">
        <v>107</v>
      </c>
      <c r="E491">
        <v>153</v>
      </c>
      <c r="F491">
        <v>3991</v>
      </c>
      <c r="G491">
        <v>197</v>
      </c>
      <c r="H491">
        <v>14</v>
      </c>
      <c r="I491" s="58" t="s">
        <v>6928</v>
      </c>
      <c r="J491">
        <v>19714</v>
      </c>
      <c r="K491" s="4">
        <v>0</v>
      </c>
      <c r="L491" s="4">
        <v>0.22500000000000001</v>
      </c>
      <c r="M491" s="4">
        <v>2.71</v>
      </c>
      <c r="N491" s="4">
        <v>2.9350000000000001</v>
      </c>
      <c r="O491" s="5">
        <v>42305.745292812499</v>
      </c>
      <c r="P491" s="5">
        <v>43258.050196053242</v>
      </c>
    </row>
    <row r="492" spans="1:16">
      <c r="A492">
        <v>1</v>
      </c>
      <c r="B492">
        <v>2</v>
      </c>
      <c r="C492">
        <v>10</v>
      </c>
      <c r="D492">
        <v>107</v>
      </c>
      <c r="E492">
        <v>154</v>
      </c>
      <c r="F492">
        <v>3992</v>
      </c>
      <c r="G492">
        <v>163</v>
      </c>
      <c r="H492">
        <v>4</v>
      </c>
      <c r="I492" s="58" t="s">
        <v>1262</v>
      </c>
      <c r="J492">
        <v>16304</v>
      </c>
      <c r="K492" s="4">
        <v>9.3610000000000007</v>
      </c>
      <c r="L492" s="4">
        <v>10.141999999999999</v>
      </c>
      <c r="M492" s="4">
        <v>1.367</v>
      </c>
      <c r="N492" s="4">
        <v>2.1480000000000001</v>
      </c>
      <c r="O492" s="5">
        <v>42305.745292812499</v>
      </c>
      <c r="P492" s="5">
        <v>43258.050196053242</v>
      </c>
    </row>
    <row r="493" spans="1:16">
      <c r="A493">
        <v>1</v>
      </c>
      <c r="B493">
        <v>2</v>
      </c>
      <c r="C493">
        <v>10</v>
      </c>
      <c r="D493">
        <v>107</v>
      </c>
      <c r="E493">
        <v>154</v>
      </c>
      <c r="F493">
        <v>3993</v>
      </c>
      <c r="G493">
        <v>197</v>
      </c>
      <c r="H493">
        <v>6</v>
      </c>
      <c r="I493" s="58" t="s">
        <v>1263</v>
      </c>
      <c r="J493">
        <v>19706</v>
      </c>
      <c r="K493" s="4">
        <v>15.307</v>
      </c>
      <c r="L493" s="4">
        <v>16.673999999999999</v>
      </c>
      <c r="M493" s="4">
        <v>0</v>
      </c>
      <c r="N493" s="4">
        <v>1.367</v>
      </c>
      <c r="O493" s="5">
        <v>42305.745292812499</v>
      </c>
      <c r="P493" s="5">
        <v>43258.050196053242</v>
      </c>
    </row>
    <row r="494" spans="1:16">
      <c r="A494">
        <v>1</v>
      </c>
      <c r="B494">
        <v>2</v>
      </c>
      <c r="C494">
        <v>10</v>
      </c>
      <c r="D494">
        <v>107</v>
      </c>
      <c r="E494">
        <v>154</v>
      </c>
      <c r="F494">
        <v>3994</v>
      </c>
      <c r="G494">
        <v>198</v>
      </c>
      <c r="H494">
        <v>1</v>
      </c>
      <c r="I494" s="58" t="s">
        <v>1264</v>
      </c>
      <c r="J494">
        <v>19801</v>
      </c>
      <c r="K494" s="4">
        <v>1</v>
      </c>
      <c r="L494" s="4">
        <v>3.7229999999999999</v>
      </c>
      <c r="M494" s="4">
        <v>2.1480000000000001</v>
      </c>
      <c r="N494" s="4">
        <v>4.8710000000000004</v>
      </c>
      <c r="O494" s="5">
        <v>42305.745292812499</v>
      </c>
      <c r="P494" s="5">
        <v>42305.745292812499</v>
      </c>
    </row>
    <row r="495" spans="1:16">
      <c r="A495">
        <v>1</v>
      </c>
      <c r="B495">
        <v>2</v>
      </c>
      <c r="C495">
        <v>10</v>
      </c>
      <c r="D495">
        <v>107</v>
      </c>
      <c r="E495">
        <v>1710</v>
      </c>
      <c r="F495">
        <v>4015</v>
      </c>
      <c r="G495">
        <v>1625</v>
      </c>
      <c r="H495">
        <v>1</v>
      </c>
      <c r="I495" s="58">
        <v>-100440</v>
      </c>
      <c r="J495">
        <v>162501</v>
      </c>
      <c r="K495" s="4">
        <v>1</v>
      </c>
      <c r="L495" s="4">
        <v>11.456</v>
      </c>
      <c r="M495" s="4">
        <v>0</v>
      </c>
      <c r="N495" s="4">
        <v>10.456</v>
      </c>
      <c r="O495" s="5">
        <v>42305.745292812499</v>
      </c>
      <c r="P495" s="5">
        <v>42305.745292812499</v>
      </c>
    </row>
    <row r="496" spans="1:16">
      <c r="A496">
        <v>1</v>
      </c>
      <c r="B496">
        <v>2</v>
      </c>
      <c r="C496">
        <v>10</v>
      </c>
      <c r="D496">
        <v>107</v>
      </c>
      <c r="E496">
        <v>1711</v>
      </c>
      <c r="F496">
        <v>4016</v>
      </c>
      <c r="G496">
        <v>1099</v>
      </c>
      <c r="H496">
        <v>3</v>
      </c>
      <c r="I496" s="58" t="s">
        <v>6929</v>
      </c>
      <c r="J496">
        <v>109903</v>
      </c>
      <c r="K496" s="4">
        <v>0</v>
      </c>
      <c r="L496" s="4">
        <v>7.1079999999999997</v>
      </c>
      <c r="M496" s="4">
        <v>0</v>
      </c>
      <c r="N496" s="4">
        <v>7.1079999999999997</v>
      </c>
      <c r="O496" s="5">
        <v>42305.745292812499</v>
      </c>
      <c r="P496" s="5">
        <v>42305.745292812499</v>
      </c>
    </row>
    <row r="497" spans="1:16">
      <c r="A497">
        <v>1</v>
      </c>
      <c r="B497">
        <v>2</v>
      </c>
      <c r="C497">
        <v>10</v>
      </c>
      <c r="D497">
        <v>107</v>
      </c>
      <c r="E497">
        <v>1757</v>
      </c>
      <c r="F497">
        <v>4017</v>
      </c>
      <c r="G497">
        <v>2476</v>
      </c>
      <c r="H497">
        <v>1</v>
      </c>
      <c r="I497" s="58">
        <v>210382</v>
      </c>
      <c r="J497">
        <v>247601</v>
      </c>
      <c r="K497" s="4">
        <v>0</v>
      </c>
      <c r="L497" s="4">
        <v>4.5590000000000002</v>
      </c>
      <c r="M497" s="4">
        <v>0</v>
      </c>
      <c r="N497" s="4">
        <v>4.5590000000000002</v>
      </c>
      <c r="O497" s="5">
        <v>42305.745292812499</v>
      </c>
      <c r="P497" s="5">
        <v>42305.745292812499</v>
      </c>
    </row>
    <row r="498" spans="1:16">
      <c r="A498">
        <v>1</v>
      </c>
      <c r="B498">
        <v>2</v>
      </c>
      <c r="C498">
        <v>10</v>
      </c>
      <c r="D498">
        <v>107</v>
      </c>
      <c r="E498">
        <v>1885</v>
      </c>
      <c r="F498">
        <v>4018</v>
      </c>
      <c r="G498">
        <v>2475</v>
      </c>
      <c r="H498">
        <v>1</v>
      </c>
      <c r="I498" s="58">
        <v>210017</v>
      </c>
      <c r="J498">
        <v>247501</v>
      </c>
      <c r="K498" s="4">
        <v>0</v>
      </c>
      <c r="L498" s="4">
        <v>4.5579999999999998</v>
      </c>
      <c r="M498" s="4">
        <v>0</v>
      </c>
      <c r="N498" s="4">
        <v>4.5579999999999998</v>
      </c>
      <c r="O498" s="5">
        <v>42305.745292812499</v>
      </c>
      <c r="P498" s="5">
        <v>42305.745292812499</v>
      </c>
    </row>
    <row r="499" spans="1:16">
      <c r="A499">
        <v>1</v>
      </c>
      <c r="B499">
        <v>2</v>
      </c>
      <c r="C499">
        <v>10</v>
      </c>
      <c r="D499">
        <v>107</v>
      </c>
      <c r="E499">
        <v>1885</v>
      </c>
      <c r="F499">
        <v>4019</v>
      </c>
      <c r="G499">
        <v>2986</v>
      </c>
      <c r="H499">
        <v>1</v>
      </c>
      <c r="I499" s="58">
        <v>396656</v>
      </c>
      <c r="J499">
        <v>298601</v>
      </c>
      <c r="K499" s="4">
        <v>0</v>
      </c>
      <c r="L499" s="4">
        <v>3.7770000000000001</v>
      </c>
      <c r="M499" s="4">
        <v>5.3140000000000001</v>
      </c>
      <c r="N499" s="4">
        <v>9.0909999999999993</v>
      </c>
      <c r="O499" s="5">
        <v>42305.745292812499</v>
      </c>
      <c r="P499" s="5">
        <v>42305.745292812499</v>
      </c>
    </row>
    <row r="500" spans="1:16">
      <c r="A500">
        <v>1</v>
      </c>
      <c r="B500">
        <v>2</v>
      </c>
      <c r="C500">
        <v>10</v>
      </c>
      <c r="D500">
        <v>107</v>
      </c>
      <c r="E500">
        <v>1938</v>
      </c>
      <c r="F500">
        <v>4020</v>
      </c>
      <c r="G500">
        <v>1673</v>
      </c>
      <c r="H500">
        <v>3</v>
      </c>
      <c r="I500" s="58">
        <v>-82849</v>
      </c>
      <c r="J500">
        <v>167303</v>
      </c>
      <c r="K500" s="4">
        <v>0</v>
      </c>
      <c r="L500" s="4">
        <v>1.6779999999999999</v>
      </c>
      <c r="M500" s="4">
        <v>0</v>
      </c>
      <c r="N500" s="4">
        <v>1.6779999999999999</v>
      </c>
      <c r="O500" s="5">
        <v>42305.745292812499</v>
      </c>
      <c r="P500" s="5">
        <v>43258.050196053242</v>
      </c>
    </row>
    <row r="501" spans="1:16">
      <c r="A501">
        <v>1</v>
      </c>
      <c r="B501">
        <v>2</v>
      </c>
      <c r="C501">
        <v>10</v>
      </c>
      <c r="D501">
        <v>107</v>
      </c>
      <c r="E501">
        <v>2077</v>
      </c>
      <c r="F501">
        <v>4021</v>
      </c>
      <c r="G501">
        <v>2840</v>
      </c>
      <c r="H501">
        <v>2</v>
      </c>
      <c r="I501" s="58">
        <v>343361</v>
      </c>
      <c r="J501">
        <v>284002</v>
      </c>
      <c r="K501" s="4">
        <v>0</v>
      </c>
      <c r="L501" s="4">
        <v>3.2679999999999998</v>
      </c>
      <c r="M501" s="4">
        <v>0.35399999999999998</v>
      </c>
      <c r="N501" s="4">
        <v>3.6219999999999999</v>
      </c>
      <c r="O501" s="5">
        <v>42305.745292812499</v>
      </c>
      <c r="P501" s="5">
        <v>43258.050196053242</v>
      </c>
    </row>
    <row r="502" spans="1:16">
      <c r="A502">
        <v>1</v>
      </c>
      <c r="B502">
        <v>2</v>
      </c>
      <c r="C502">
        <v>10</v>
      </c>
      <c r="D502">
        <v>107</v>
      </c>
      <c r="E502">
        <v>2269</v>
      </c>
      <c r="F502">
        <v>4022</v>
      </c>
      <c r="G502">
        <v>3083</v>
      </c>
      <c r="H502">
        <v>2</v>
      </c>
      <c r="I502" s="58">
        <v>432115</v>
      </c>
      <c r="J502">
        <v>308302</v>
      </c>
      <c r="K502" s="4">
        <v>1</v>
      </c>
      <c r="L502" s="4">
        <v>2.339</v>
      </c>
      <c r="M502" s="4">
        <v>0</v>
      </c>
      <c r="N502" s="4">
        <v>1.339</v>
      </c>
      <c r="O502" s="5">
        <v>42305.745292812499</v>
      </c>
      <c r="P502" s="5">
        <v>42305.745292812499</v>
      </c>
    </row>
    <row r="503" spans="1:16">
      <c r="A503">
        <v>1</v>
      </c>
      <c r="B503">
        <v>2</v>
      </c>
      <c r="C503">
        <v>10</v>
      </c>
      <c r="D503">
        <v>107</v>
      </c>
      <c r="E503">
        <v>249</v>
      </c>
      <c r="F503">
        <v>3995</v>
      </c>
      <c r="G503">
        <v>458</v>
      </c>
      <c r="H503">
        <v>1</v>
      </c>
      <c r="I503" s="58" t="s">
        <v>6930</v>
      </c>
      <c r="J503">
        <v>45801</v>
      </c>
      <c r="K503" s="4">
        <v>0</v>
      </c>
      <c r="L503" s="4">
        <v>14.439</v>
      </c>
      <c r="M503" s="4">
        <v>0</v>
      </c>
      <c r="N503" s="4">
        <v>14.439</v>
      </c>
      <c r="O503" s="5">
        <v>42305.745292812499</v>
      </c>
      <c r="P503" s="5">
        <v>42305.745292812499</v>
      </c>
    </row>
    <row r="504" spans="1:16">
      <c r="A504">
        <v>1</v>
      </c>
      <c r="B504">
        <v>2</v>
      </c>
      <c r="C504">
        <v>10</v>
      </c>
      <c r="D504">
        <v>107</v>
      </c>
      <c r="E504">
        <v>2517</v>
      </c>
      <c r="F504">
        <v>4023</v>
      </c>
      <c r="G504">
        <v>2408</v>
      </c>
      <c r="H504">
        <v>1</v>
      </c>
      <c r="I504" s="58">
        <v>185545</v>
      </c>
      <c r="J504">
        <v>240801</v>
      </c>
      <c r="K504" s="4">
        <v>0</v>
      </c>
      <c r="L504" s="4">
        <v>7.0919999999999996</v>
      </c>
      <c r="M504" s="4">
        <v>0</v>
      </c>
      <c r="N504" s="4">
        <v>7.0919999999999996</v>
      </c>
      <c r="O504" s="5">
        <v>42305.745292812499</v>
      </c>
      <c r="P504" s="5">
        <v>42305.745292812499</v>
      </c>
    </row>
    <row r="505" spans="1:16">
      <c r="A505">
        <v>1</v>
      </c>
      <c r="B505">
        <v>2</v>
      </c>
      <c r="C505">
        <v>10</v>
      </c>
      <c r="D505">
        <v>107</v>
      </c>
      <c r="E505">
        <v>2518</v>
      </c>
      <c r="F505">
        <v>4024</v>
      </c>
      <c r="G505">
        <v>2426</v>
      </c>
      <c r="H505">
        <v>1</v>
      </c>
      <c r="I505" s="58">
        <v>192120</v>
      </c>
      <c r="J505">
        <v>242601</v>
      </c>
      <c r="K505" s="4">
        <v>0</v>
      </c>
      <c r="L505" s="4">
        <v>5.3090000000000002</v>
      </c>
      <c r="M505" s="4">
        <v>0</v>
      </c>
      <c r="N505" s="4">
        <v>5.3090000000000002</v>
      </c>
      <c r="O505" s="5">
        <v>42305.745292812499</v>
      </c>
      <c r="P505" s="5">
        <v>42305.745292812499</v>
      </c>
    </row>
    <row r="506" spans="1:16">
      <c r="A506">
        <v>1</v>
      </c>
      <c r="B506">
        <v>2</v>
      </c>
      <c r="C506">
        <v>10</v>
      </c>
      <c r="D506">
        <v>107</v>
      </c>
      <c r="E506">
        <v>2627</v>
      </c>
      <c r="F506">
        <v>4025</v>
      </c>
      <c r="G506">
        <v>697</v>
      </c>
      <c r="H506">
        <v>2</v>
      </c>
      <c r="I506" s="58" t="s">
        <v>1265</v>
      </c>
      <c r="J506">
        <v>69702</v>
      </c>
      <c r="K506" s="4">
        <v>20</v>
      </c>
      <c r="L506" s="4">
        <v>21.841999999999999</v>
      </c>
      <c r="M506" s="4">
        <v>3.645</v>
      </c>
      <c r="N506" s="4">
        <v>5.4880000000000004</v>
      </c>
      <c r="O506" s="5">
        <v>42305.745292812499</v>
      </c>
      <c r="P506" s="5">
        <v>42305.745292812499</v>
      </c>
    </row>
    <row r="507" spans="1:16">
      <c r="A507">
        <v>1</v>
      </c>
      <c r="B507">
        <v>2</v>
      </c>
      <c r="C507">
        <v>10</v>
      </c>
      <c r="D507">
        <v>107</v>
      </c>
      <c r="E507">
        <v>2646</v>
      </c>
      <c r="F507">
        <v>4026</v>
      </c>
      <c r="G507">
        <v>646</v>
      </c>
      <c r="H507">
        <v>6</v>
      </c>
      <c r="I507" s="58" t="s">
        <v>6931</v>
      </c>
      <c r="J507">
        <v>64606</v>
      </c>
      <c r="K507" s="4">
        <v>0</v>
      </c>
      <c r="L507" s="4">
        <v>3.0819999999999999</v>
      </c>
      <c r="M507" s="4">
        <v>0</v>
      </c>
      <c r="N507" s="4">
        <v>3.0819999999999999</v>
      </c>
      <c r="O507" s="5">
        <v>42305.745292812499</v>
      </c>
      <c r="P507" s="5">
        <v>42305.745292812499</v>
      </c>
    </row>
    <row r="508" spans="1:16">
      <c r="A508">
        <v>1</v>
      </c>
      <c r="B508">
        <v>2</v>
      </c>
      <c r="C508">
        <v>10</v>
      </c>
      <c r="D508">
        <v>107</v>
      </c>
      <c r="E508">
        <v>2714</v>
      </c>
      <c r="F508">
        <v>4027</v>
      </c>
      <c r="G508">
        <v>2743</v>
      </c>
      <c r="H508">
        <v>1</v>
      </c>
      <c r="I508" s="58">
        <v>307901</v>
      </c>
      <c r="J508">
        <v>274301</v>
      </c>
      <c r="K508" s="4">
        <v>0</v>
      </c>
      <c r="L508" s="4">
        <v>9.4700000000000006</v>
      </c>
      <c r="M508" s="4">
        <v>0</v>
      </c>
      <c r="N508" s="4">
        <v>9.4700000000000006</v>
      </c>
      <c r="O508" s="5">
        <v>42305.745292812499</v>
      </c>
      <c r="P508" s="5">
        <v>42305.745292812499</v>
      </c>
    </row>
    <row r="509" spans="1:16">
      <c r="A509">
        <v>1</v>
      </c>
      <c r="B509">
        <v>2</v>
      </c>
      <c r="C509">
        <v>10</v>
      </c>
      <c r="D509">
        <v>107</v>
      </c>
      <c r="E509">
        <v>274</v>
      </c>
      <c r="F509">
        <v>3996</v>
      </c>
      <c r="G509">
        <v>697</v>
      </c>
      <c r="H509">
        <v>2</v>
      </c>
      <c r="I509" s="58" t="s">
        <v>1265</v>
      </c>
      <c r="J509">
        <v>69702</v>
      </c>
      <c r="K509" s="4">
        <v>2.2210000000000001</v>
      </c>
      <c r="L509" s="4">
        <v>9.31</v>
      </c>
      <c r="M509" s="4">
        <v>17.498000000000001</v>
      </c>
      <c r="N509" s="4">
        <v>24.587</v>
      </c>
      <c r="O509" s="5">
        <v>42305.745292812499</v>
      </c>
      <c r="P509" s="5">
        <v>42305.745292812499</v>
      </c>
    </row>
    <row r="510" spans="1:16">
      <c r="A510">
        <v>1</v>
      </c>
      <c r="B510">
        <v>2</v>
      </c>
      <c r="C510">
        <v>10</v>
      </c>
      <c r="D510">
        <v>107</v>
      </c>
      <c r="E510">
        <v>274</v>
      </c>
      <c r="F510">
        <v>3997</v>
      </c>
      <c r="G510">
        <v>719</v>
      </c>
      <c r="H510">
        <v>4</v>
      </c>
      <c r="I510" s="58" t="s">
        <v>6932</v>
      </c>
      <c r="J510">
        <v>71904</v>
      </c>
      <c r="K510" s="4">
        <v>0</v>
      </c>
      <c r="L510" s="4">
        <v>2.2210000000000001</v>
      </c>
      <c r="M510" s="4">
        <v>15.276999999999999</v>
      </c>
      <c r="N510" s="4">
        <v>17.498000000000001</v>
      </c>
      <c r="O510" s="5">
        <v>42305.745292812499</v>
      </c>
      <c r="P510" s="5">
        <v>43258.050196053242</v>
      </c>
    </row>
    <row r="511" spans="1:16">
      <c r="A511">
        <v>1</v>
      </c>
      <c r="B511">
        <v>2</v>
      </c>
      <c r="C511">
        <v>10</v>
      </c>
      <c r="D511">
        <v>107</v>
      </c>
      <c r="E511">
        <v>2752</v>
      </c>
      <c r="F511">
        <v>4028</v>
      </c>
      <c r="G511">
        <v>2791</v>
      </c>
      <c r="H511">
        <v>1</v>
      </c>
      <c r="I511" s="58">
        <v>325433</v>
      </c>
      <c r="J511">
        <v>279101</v>
      </c>
      <c r="K511" s="4">
        <v>0</v>
      </c>
      <c r="L511" s="4">
        <v>2.9260000000000002</v>
      </c>
      <c r="M511" s="4">
        <v>0</v>
      </c>
      <c r="N511" s="4">
        <v>2.9260000000000002</v>
      </c>
      <c r="O511" s="5">
        <v>42305.745292812499</v>
      </c>
      <c r="P511" s="5">
        <v>42305.745292812499</v>
      </c>
    </row>
    <row r="512" spans="1:16">
      <c r="A512">
        <v>1</v>
      </c>
      <c r="B512">
        <v>2</v>
      </c>
      <c r="C512">
        <v>10</v>
      </c>
      <c r="D512">
        <v>107</v>
      </c>
      <c r="E512">
        <v>2879</v>
      </c>
      <c r="F512">
        <v>4029</v>
      </c>
      <c r="G512">
        <v>3262</v>
      </c>
      <c r="H512">
        <v>1</v>
      </c>
      <c r="I512" s="58">
        <v>497463</v>
      </c>
      <c r="J512">
        <v>326201</v>
      </c>
      <c r="K512" s="4">
        <v>0</v>
      </c>
      <c r="L512" s="4">
        <v>2.052</v>
      </c>
      <c r="M512" s="4">
        <v>0</v>
      </c>
      <c r="N512" s="4">
        <v>2.052</v>
      </c>
      <c r="O512" s="5">
        <v>42305.745292812499</v>
      </c>
      <c r="P512" s="5">
        <v>42305.745292812499</v>
      </c>
    </row>
    <row r="513" spans="1:16">
      <c r="A513">
        <v>1</v>
      </c>
      <c r="B513">
        <v>2</v>
      </c>
      <c r="C513">
        <v>10</v>
      </c>
      <c r="D513">
        <v>107</v>
      </c>
      <c r="E513">
        <v>3039</v>
      </c>
      <c r="F513">
        <v>4030</v>
      </c>
      <c r="G513">
        <v>3193</v>
      </c>
      <c r="H513">
        <v>1</v>
      </c>
      <c r="I513" s="58">
        <v>472261</v>
      </c>
      <c r="J513">
        <v>319301</v>
      </c>
      <c r="K513" s="4">
        <v>5.28</v>
      </c>
      <c r="L513" s="4">
        <v>8.0990000000000002</v>
      </c>
      <c r="M513" s="4">
        <v>0</v>
      </c>
      <c r="N513" s="4">
        <v>2.819</v>
      </c>
      <c r="O513" s="5">
        <v>42305.745292812499</v>
      </c>
      <c r="P513" s="5">
        <v>42305.745292812499</v>
      </c>
    </row>
    <row r="514" spans="1:16">
      <c r="A514">
        <v>1</v>
      </c>
      <c r="B514">
        <v>2</v>
      </c>
      <c r="C514">
        <v>10</v>
      </c>
      <c r="D514">
        <v>107</v>
      </c>
      <c r="E514">
        <v>3054</v>
      </c>
      <c r="F514">
        <v>4031</v>
      </c>
      <c r="G514">
        <v>3155</v>
      </c>
      <c r="H514">
        <v>2</v>
      </c>
      <c r="I514" s="58">
        <v>458412</v>
      </c>
      <c r="J514">
        <v>315502</v>
      </c>
      <c r="K514" s="4">
        <v>0</v>
      </c>
      <c r="L514" s="4">
        <v>5.2089999999999996</v>
      </c>
      <c r="M514" s="4">
        <v>0</v>
      </c>
      <c r="N514" s="4">
        <v>5.2089999999999996</v>
      </c>
      <c r="O514" s="5">
        <v>42305.745292812499</v>
      </c>
      <c r="P514" s="5">
        <v>42305.745292812499</v>
      </c>
    </row>
    <row r="515" spans="1:16">
      <c r="A515">
        <v>1</v>
      </c>
      <c r="B515">
        <v>2</v>
      </c>
      <c r="C515">
        <v>10</v>
      </c>
      <c r="D515">
        <v>107</v>
      </c>
      <c r="E515">
        <v>3168</v>
      </c>
      <c r="F515">
        <v>4032</v>
      </c>
      <c r="G515">
        <v>164</v>
      </c>
      <c r="H515">
        <v>7</v>
      </c>
      <c r="I515" s="58" t="s">
        <v>6933</v>
      </c>
      <c r="J515">
        <v>16407</v>
      </c>
      <c r="K515" s="4">
        <v>0</v>
      </c>
      <c r="L515" s="4">
        <v>4.9400000000000004</v>
      </c>
      <c r="M515" s="4">
        <v>0</v>
      </c>
      <c r="N515" s="4">
        <v>4.9400000000000004</v>
      </c>
      <c r="O515" s="5">
        <v>42305.745292812499</v>
      </c>
      <c r="P515" s="5">
        <v>42305.745292812499</v>
      </c>
    </row>
    <row r="516" spans="1:16">
      <c r="A516">
        <v>1</v>
      </c>
      <c r="B516">
        <v>2</v>
      </c>
      <c r="C516">
        <v>10</v>
      </c>
      <c r="D516">
        <v>107</v>
      </c>
      <c r="E516">
        <v>3189</v>
      </c>
      <c r="F516">
        <v>4033</v>
      </c>
      <c r="G516">
        <v>3323</v>
      </c>
      <c r="H516">
        <v>1</v>
      </c>
      <c r="I516" s="58">
        <v>519742</v>
      </c>
      <c r="J516">
        <v>332301</v>
      </c>
      <c r="K516" s="4">
        <v>10</v>
      </c>
      <c r="L516" s="4">
        <v>12.298</v>
      </c>
      <c r="M516" s="4">
        <v>0</v>
      </c>
      <c r="N516" s="4">
        <v>2.298</v>
      </c>
      <c r="O516" s="5">
        <v>42305.745292812499</v>
      </c>
      <c r="P516" s="5">
        <v>42305.745292812499</v>
      </c>
    </row>
    <row r="517" spans="1:16">
      <c r="A517">
        <v>1</v>
      </c>
      <c r="B517">
        <v>2</v>
      </c>
      <c r="C517">
        <v>10</v>
      </c>
      <c r="D517">
        <v>107</v>
      </c>
      <c r="E517">
        <v>3384</v>
      </c>
      <c r="F517">
        <v>4034</v>
      </c>
      <c r="G517">
        <v>701</v>
      </c>
      <c r="H517">
        <v>1</v>
      </c>
      <c r="I517" s="58" t="s">
        <v>6934</v>
      </c>
      <c r="J517">
        <v>70101</v>
      </c>
      <c r="K517" s="4">
        <v>1</v>
      </c>
      <c r="L517" s="4">
        <v>10.182</v>
      </c>
      <c r="M517" s="4">
        <v>0</v>
      </c>
      <c r="N517" s="4">
        <v>9.1820000000000004</v>
      </c>
      <c r="O517" s="5">
        <v>42305.745292812499</v>
      </c>
      <c r="P517" s="5">
        <v>42305.745292812499</v>
      </c>
    </row>
    <row r="518" spans="1:16">
      <c r="A518">
        <v>1</v>
      </c>
      <c r="B518">
        <v>2</v>
      </c>
      <c r="C518">
        <v>10</v>
      </c>
      <c r="D518">
        <v>107</v>
      </c>
      <c r="E518">
        <v>3437</v>
      </c>
      <c r="F518">
        <v>4035</v>
      </c>
      <c r="G518">
        <v>3574</v>
      </c>
      <c r="H518">
        <v>1</v>
      </c>
      <c r="I518" s="58">
        <v>611418</v>
      </c>
      <c r="J518">
        <v>357401</v>
      </c>
      <c r="K518" s="4">
        <v>0</v>
      </c>
      <c r="L518" s="4">
        <v>4.1550000000000002</v>
      </c>
      <c r="M518" s="4">
        <v>0</v>
      </c>
      <c r="N518" s="4">
        <v>4.1550000000000002</v>
      </c>
      <c r="O518" s="5">
        <v>42305.745292812499</v>
      </c>
      <c r="P518" s="5">
        <v>42305.745292812499</v>
      </c>
    </row>
    <row r="519" spans="1:16">
      <c r="A519">
        <v>1</v>
      </c>
      <c r="B519">
        <v>2</v>
      </c>
      <c r="C519">
        <v>10</v>
      </c>
      <c r="D519">
        <v>107</v>
      </c>
      <c r="E519">
        <v>3782</v>
      </c>
      <c r="F519">
        <v>4036</v>
      </c>
      <c r="G519">
        <v>2196</v>
      </c>
      <c r="H519">
        <v>1</v>
      </c>
      <c r="I519" s="58">
        <v>108114</v>
      </c>
      <c r="J519">
        <v>219601</v>
      </c>
      <c r="K519" s="4">
        <v>0</v>
      </c>
      <c r="L519" s="4">
        <v>7.1239999999999997</v>
      </c>
      <c r="M519" s="4">
        <v>0</v>
      </c>
      <c r="N519" s="4">
        <v>7.1239999999999997</v>
      </c>
      <c r="O519" s="5">
        <v>42305.745292812499</v>
      </c>
      <c r="P519" s="5">
        <v>42305.745292812499</v>
      </c>
    </row>
    <row r="520" spans="1:16">
      <c r="A520">
        <v>1</v>
      </c>
      <c r="B520">
        <v>2</v>
      </c>
      <c r="C520">
        <v>10</v>
      </c>
      <c r="D520">
        <v>107</v>
      </c>
      <c r="E520">
        <v>3799</v>
      </c>
      <c r="F520">
        <v>4037</v>
      </c>
      <c r="G520">
        <v>2652</v>
      </c>
      <c r="H520">
        <v>1</v>
      </c>
      <c r="I520" s="58">
        <v>274664</v>
      </c>
      <c r="J520">
        <v>265201</v>
      </c>
      <c r="K520" s="4">
        <v>0</v>
      </c>
      <c r="L520" s="4">
        <v>4.306</v>
      </c>
      <c r="M520" s="4">
        <v>0</v>
      </c>
      <c r="N520" s="4">
        <v>4.306</v>
      </c>
      <c r="O520" s="5">
        <v>42305.745292812499</v>
      </c>
      <c r="P520" s="5">
        <v>42305.745292812499</v>
      </c>
    </row>
    <row r="521" spans="1:16">
      <c r="A521">
        <v>1</v>
      </c>
      <c r="B521">
        <v>2</v>
      </c>
      <c r="C521">
        <v>10</v>
      </c>
      <c r="D521">
        <v>107</v>
      </c>
      <c r="E521">
        <v>3830</v>
      </c>
      <c r="F521">
        <v>4038</v>
      </c>
      <c r="G521">
        <v>3154</v>
      </c>
      <c r="H521">
        <v>1</v>
      </c>
      <c r="I521" s="58">
        <v>458016</v>
      </c>
      <c r="J521">
        <v>315401</v>
      </c>
      <c r="K521" s="4">
        <v>0</v>
      </c>
      <c r="L521" s="4">
        <v>2.746</v>
      </c>
      <c r="M521" s="4">
        <v>0</v>
      </c>
      <c r="N521" s="4">
        <v>2.746</v>
      </c>
      <c r="O521" s="5">
        <v>42305.745292812499</v>
      </c>
      <c r="P521" s="5">
        <v>42305.745292812499</v>
      </c>
    </row>
    <row r="522" spans="1:16">
      <c r="A522">
        <v>1</v>
      </c>
      <c r="B522">
        <v>2</v>
      </c>
      <c r="C522">
        <v>10</v>
      </c>
      <c r="D522">
        <v>107</v>
      </c>
      <c r="E522">
        <v>3834</v>
      </c>
      <c r="F522">
        <v>4039</v>
      </c>
      <c r="G522">
        <v>2302</v>
      </c>
      <c r="H522">
        <v>2</v>
      </c>
      <c r="I522" s="58">
        <v>146860</v>
      </c>
      <c r="J522">
        <v>230202</v>
      </c>
      <c r="K522" s="4">
        <v>0</v>
      </c>
      <c r="L522" s="4">
        <v>4.1680000000000001</v>
      </c>
      <c r="M522" s="4">
        <v>0</v>
      </c>
      <c r="N522" s="4">
        <v>4.1680000000000001</v>
      </c>
      <c r="O522" s="5">
        <v>42305.745292812499</v>
      </c>
      <c r="P522" s="5">
        <v>42305.745292812499</v>
      </c>
    </row>
    <row r="523" spans="1:16">
      <c r="A523">
        <v>1</v>
      </c>
      <c r="B523">
        <v>2</v>
      </c>
      <c r="C523">
        <v>10</v>
      </c>
      <c r="D523">
        <v>107</v>
      </c>
      <c r="E523">
        <v>3844</v>
      </c>
      <c r="F523">
        <v>4040</v>
      </c>
      <c r="G523">
        <v>3154</v>
      </c>
      <c r="H523">
        <v>1</v>
      </c>
      <c r="I523" s="58">
        <v>458016</v>
      </c>
      <c r="J523">
        <v>315401</v>
      </c>
      <c r="K523" s="4">
        <v>10</v>
      </c>
      <c r="L523" s="4">
        <v>11.861000000000001</v>
      </c>
      <c r="M523" s="4">
        <v>0</v>
      </c>
      <c r="N523" s="4">
        <v>1.861</v>
      </c>
      <c r="O523" s="5">
        <v>42305.745292812499</v>
      </c>
      <c r="P523" s="5">
        <v>42305.745292812499</v>
      </c>
    </row>
    <row r="524" spans="1:16">
      <c r="A524">
        <v>1</v>
      </c>
      <c r="B524">
        <v>2</v>
      </c>
      <c r="C524">
        <v>10</v>
      </c>
      <c r="D524">
        <v>107</v>
      </c>
      <c r="E524">
        <v>3869</v>
      </c>
      <c r="F524">
        <v>4041</v>
      </c>
      <c r="G524">
        <v>108</v>
      </c>
      <c r="H524">
        <v>3</v>
      </c>
      <c r="I524" s="58" t="s">
        <v>1266</v>
      </c>
      <c r="J524">
        <v>10803</v>
      </c>
      <c r="K524" s="4">
        <v>0</v>
      </c>
      <c r="L524" s="4">
        <v>8.9909999999999997</v>
      </c>
      <c r="M524" s="4">
        <v>95.647000000000006</v>
      </c>
      <c r="N524" s="4">
        <v>104.63800000000001</v>
      </c>
      <c r="O524" s="5">
        <v>42305.745292812499</v>
      </c>
      <c r="P524" s="5">
        <v>42305.745292812499</v>
      </c>
    </row>
    <row r="525" spans="1:16">
      <c r="A525">
        <v>1</v>
      </c>
      <c r="B525">
        <v>2</v>
      </c>
      <c r="C525">
        <v>10</v>
      </c>
      <c r="D525">
        <v>107</v>
      </c>
      <c r="E525">
        <v>3869</v>
      </c>
      <c r="F525">
        <v>4042</v>
      </c>
      <c r="G525">
        <v>108</v>
      </c>
      <c r="H525">
        <v>4</v>
      </c>
      <c r="I525" s="58" t="s">
        <v>1267</v>
      </c>
      <c r="J525">
        <v>10804</v>
      </c>
      <c r="K525" s="4">
        <v>12.59</v>
      </c>
      <c r="L525" s="4">
        <v>17.204000000000001</v>
      </c>
      <c r="M525" s="4">
        <v>112.358</v>
      </c>
      <c r="N525" s="4">
        <v>116.97199999999999</v>
      </c>
      <c r="O525" s="5">
        <v>42305.745292812499</v>
      </c>
      <c r="P525" s="5">
        <v>43258.050196053242</v>
      </c>
    </row>
    <row r="526" spans="1:16">
      <c r="A526">
        <v>1</v>
      </c>
      <c r="B526">
        <v>2</v>
      </c>
      <c r="C526">
        <v>10</v>
      </c>
      <c r="D526">
        <v>107</v>
      </c>
      <c r="E526">
        <v>3869</v>
      </c>
      <c r="F526">
        <v>4043</v>
      </c>
      <c r="G526">
        <v>108</v>
      </c>
      <c r="H526">
        <v>5</v>
      </c>
      <c r="I526" s="58" t="s">
        <v>6935</v>
      </c>
      <c r="J526">
        <v>10805</v>
      </c>
      <c r="K526" s="4">
        <v>7.2039999999999997</v>
      </c>
      <c r="L526" s="4">
        <v>12.298</v>
      </c>
      <c r="M526" s="4">
        <v>116.97199999999999</v>
      </c>
      <c r="N526" s="4">
        <v>122.066</v>
      </c>
      <c r="O526" s="5">
        <v>42305.745292812499</v>
      </c>
      <c r="P526" s="5">
        <v>43258.050196053242</v>
      </c>
    </row>
    <row r="527" spans="1:16">
      <c r="A527">
        <v>1</v>
      </c>
      <c r="B527">
        <v>2</v>
      </c>
      <c r="C527">
        <v>10</v>
      </c>
      <c r="D527">
        <v>107</v>
      </c>
      <c r="E527">
        <v>3869</v>
      </c>
      <c r="F527">
        <v>4044</v>
      </c>
      <c r="G527">
        <v>1099</v>
      </c>
      <c r="H527">
        <v>5</v>
      </c>
      <c r="I527" s="58" t="s">
        <v>1268</v>
      </c>
      <c r="J527">
        <v>109905</v>
      </c>
      <c r="K527" s="4">
        <v>29.524000000000001</v>
      </c>
      <c r="L527" s="4">
        <v>31.997</v>
      </c>
      <c r="M527" s="4">
        <v>109.88500000000001</v>
      </c>
      <c r="N527" s="4">
        <v>112.358</v>
      </c>
      <c r="O527" s="5">
        <v>42305.745292812499</v>
      </c>
      <c r="P527" s="5">
        <v>42305.745292812499</v>
      </c>
    </row>
    <row r="528" spans="1:16">
      <c r="A528">
        <v>1</v>
      </c>
      <c r="B528">
        <v>2</v>
      </c>
      <c r="C528">
        <v>10</v>
      </c>
      <c r="D528">
        <v>107</v>
      </c>
      <c r="E528">
        <v>3880</v>
      </c>
      <c r="F528">
        <v>4045</v>
      </c>
      <c r="G528">
        <v>163</v>
      </c>
      <c r="H528">
        <v>3</v>
      </c>
      <c r="I528" s="58" t="s">
        <v>6936</v>
      </c>
      <c r="J528">
        <v>16303</v>
      </c>
      <c r="K528" s="4">
        <v>0.19700000000000001</v>
      </c>
      <c r="L528" s="4">
        <v>5.5119999999999996</v>
      </c>
      <c r="M528" s="4">
        <v>67.834000000000003</v>
      </c>
      <c r="N528" s="4">
        <v>73.149000000000001</v>
      </c>
      <c r="O528" s="5">
        <v>42305.745292812499</v>
      </c>
      <c r="P528" s="5">
        <v>42305.745292812499</v>
      </c>
    </row>
    <row r="529" spans="1:16">
      <c r="A529">
        <v>1</v>
      </c>
      <c r="B529">
        <v>2</v>
      </c>
      <c r="C529">
        <v>10</v>
      </c>
      <c r="D529">
        <v>107</v>
      </c>
      <c r="E529">
        <v>3880</v>
      </c>
      <c r="F529">
        <v>4046</v>
      </c>
      <c r="G529">
        <v>163</v>
      </c>
      <c r="H529">
        <v>4</v>
      </c>
      <c r="I529" s="58" t="s">
        <v>1262</v>
      </c>
      <c r="J529">
        <v>16304</v>
      </c>
      <c r="K529" s="4">
        <v>0</v>
      </c>
      <c r="L529" s="4">
        <v>6.859</v>
      </c>
      <c r="M529" s="4">
        <v>73.149000000000001</v>
      </c>
      <c r="N529" s="4">
        <v>80.007000000000005</v>
      </c>
      <c r="O529" s="5">
        <v>42305.745292812499</v>
      </c>
      <c r="P529" s="5">
        <v>42305.745292812499</v>
      </c>
    </row>
    <row r="530" spans="1:16">
      <c r="A530">
        <v>1</v>
      </c>
      <c r="B530">
        <v>2</v>
      </c>
      <c r="C530">
        <v>10</v>
      </c>
      <c r="D530">
        <v>107</v>
      </c>
      <c r="E530">
        <v>3880</v>
      </c>
      <c r="F530">
        <v>4047</v>
      </c>
      <c r="G530">
        <v>164</v>
      </c>
      <c r="H530">
        <v>1</v>
      </c>
      <c r="I530" s="58" t="s">
        <v>1269</v>
      </c>
      <c r="J530">
        <v>16401</v>
      </c>
      <c r="K530" s="4">
        <v>13.17</v>
      </c>
      <c r="L530" s="4">
        <v>19.355</v>
      </c>
      <c r="M530" s="4">
        <v>86.704999999999998</v>
      </c>
      <c r="N530" s="4">
        <v>92.89</v>
      </c>
      <c r="O530" s="5">
        <v>42305.745292812499</v>
      </c>
      <c r="P530" s="5">
        <v>42305.745292812499</v>
      </c>
    </row>
    <row r="531" spans="1:16">
      <c r="A531">
        <v>1</v>
      </c>
      <c r="B531">
        <v>2</v>
      </c>
      <c r="C531">
        <v>10</v>
      </c>
      <c r="D531">
        <v>107</v>
      </c>
      <c r="E531">
        <v>3880</v>
      </c>
      <c r="F531">
        <v>4048</v>
      </c>
      <c r="G531">
        <v>164</v>
      </c>
      <c r="H531">
        <v>2</v>
      </c>
      <c r="I531" s="58" t="s">
        <v>6937</v>
      </c>
      <c r="J531">
        <v>16402</v>
      </c>
      <c r="K531" s="4">
        <v>9.3550000000000004</v>
      </c>
      <c r="L531" s="4">
        <v>17.012</v>
      </c>
      <c r="M531" s="4">
        <v>92.89</v>
      </c>
      <c r="N531" s="4">
        <v>100.547</v>
      </c>
      <c r="O531" s="5">
        <v>42305.745292812499</v>
      </c>
      <c r="P531" s="5">
        <v>43258.050196053242</v>
      </c>
    </row>
    <row r="532" spans="1:16">
      <c r="A532">
        <v>1</v>
      </c>
      <c r="B532">
        <v>2</v>
      </c>
      <c r="C532">
        <v>10</v>
      </c>
      <c r="D532">
        <v>107</v>
      </c>
      <c r="E532">
        <v>3880</v>
      </c>
      <c r="F532">
        <v>4049</v>
      </c>
      <c r="G532">
        <v>164</v>
      </c>
      <c r="H532">
        <v>3</v>
      </c>
      <c r="I532" s="58" t="s">
        <v>6938</v>
      </c>
      <c r="J532">
        <v>16403</v>
      </c>
      <c r="K532" s="4">
        <v>32.768000000000001</v>
      </c>
      <c r="L532" s="4">
        <v>42.173000000000002</v>
      </c>
      <c r="M532" s="4">
        <v>100.547</v>
      </c>
      <c r="N532" s="4">
        <v>109.952</v>
      </c>
      <c r="O532" s="5">
        <v>42305.745292812499</v>
      </c>
      <c r="P532" s="5">
        <v>43258.050196053242</v>
      </c>
    </row>
    <row r="533" spans="1:16">
      <c r="A533">
        <v>1</v>
      </c>
      <c r="B533">
        <v>2</v>
      </c>
      <c r="C533">
        <v>10</v>
      </c>
      <c r="D533">
        <v>107</v>
      </c>
      <c r="E533">
        <v>3880</v>
      </c>
      <c r="F533">
        <v>4050</v>
      </c>
      <c r="G533">
        <v>1099</v>
      </c>
      <c r="H533">
        <v>5</v>
      </c>
      <c r="I533" s="58" t="s">
        <v>1268</v>
      </c>
      <c r="J533">
        <v>109905</v>
      </c>
      <c r="K533" s="4">
        <v>20</v>
      </c>
      <c r="L533" s="4">
        <v>22.59</v>
      </c>
      <c r="M533" s="4">
        <v>80.007000000000005</v>
      </c>
      <c r="N533" s="4">
        <v>82.597999999999999</v>
      </c>
      <c r="O533" s="5">
        <v>42305.745292812499</v>
      </c>
      <c r="P533" s="5">
        <v>42305.745292812499</v>
      </c>
    </row>
    <row r="534" spans="1:16">
      <c r="A534">
        <v>1</v>
      </c>
      <c r="B534">
        <v>2</v>
      </c>
      <c r="C534">
        <v>10</v>
      </c>
      <c r="D534">
        <v>107</v>
      </c>
      <c r="E534">
        <v>3979</v>
      </c>
      <c r="F534">
        <v>4051</v>
      </c>
      <c r="G534">
        <v>520</v>
      </c>
      <c r="H534">
        <v>7</v>
      </c>
      <c r="I534" s="58" t="s">
        <v>6939</v>
      </c>
      <c r="J534">
        <v>52007</v>
      </c>
      <c r="K534" s="4">
        <v>0.17699999999999999</v>
      </c>
      <c r="L534" s="4">
        <v>5.117</v>
      </c>
      <c r="M534" s="4">
        <v>95.266999999999996</v>
      </c>
      <c r="N534" s="4">
        <v>100.20699999999999</v>
      </c>
      <c r="O534" s="5">
        <v>42305.745292812499</v>
      </c>
      <c r="P534" s="5">
        <v>43258.050196053242</v>
      </c>
    </row>
    <row r="535" spans="1:16">
      <c r="A535">
        <v>1</v>
      </c>
      <c r="B535">
        <v>2</v>
      </c>
      <c r="C535">
        <v>10</v>
      </c>
      <c r="D535">
        <v>107</v>
      </c>
      <c r="E535">
        <v>4011</v>
      </c>
      <c r="F535">
        <v>4052</v>
      </c>
      <c r="G535">
        <v>646</v>
      </c>
      <c r="H535">
        <v>5</v>
      </c>
      <c r="I535" s="58" t="s">
        <v>1270</v>
      </c>
      <c r="J535">
        <v>64605</v>
      </c>
      <c r="K535" s="4">
        <v>6.694</v>
      </c>
      <c r="L535" s="4">
        <v>15.821</v>
      </c>
      <c r="M535" s="4">
        <v>28.545999999999999</v>
      </c>
      <c r="N535" s="4">
        <v>37.673000000000002</v>
      </c>
      <c r="O535" s="5">
        <v>42305.745292812499</v>
      </c>
      <c r="P535" s="5">
        <v>43258.050196053242</v>
      </c>
    </row>
    <row r="536" spans="1:16">
      <c r="A536">
        <v>1</v>
      </c>
      <c r="B536">
        <v>2</v>
      </c>
      <c r="C536">
        <v>10</v>
      </c>
      <c r="D536">
        <v>107</v>
      </c>
      <c r="E536">
        <v>4011</v>
      </c>
      <c r="F536">
        <v>4053</v>
      </c>
      <c r="G536">
        <v>697</v>
      </c>
      <c r="H536">
        <v>2</v>
      </c>
      <c r="I536" s="58" t="s">
        <v>1265</v>
      </c>
      <c r="J536">
        <v>69702</v>
      </c>
      <c r="K536" s="4">
        <v>0</v>
      </c>
      <c r="L536" s="4">
        <v>1.889</v>
      </c>
      <c r="M536" s="4">
        <v>20.957999999999998</v>
      </c>
      <c r="N536" s="4">
        <v>22.847000000000001</v>
      </c>
      <c r="O536" s="5">
        <v>42305.745292812499</v>
      </c>
      <c r="P536" s="5">
        <v>43258.050196053242</v>
      </c>
    </row>
    <row r="537" spans="1:16">
      <c r="A537">
        <v>1</v>
      </c>
      <c r="B537">
        <v>2</v>
      </c>
      <c r="C537">
        <v>10</v>
      </c>
      <c r="D537">
        <v>107</v>
      </c>
      <c r="E537">
        <v>4011</v>
      </c>
      <c r="F537">
        <v>4054</v>
      </c>
      <c r="G537">
        <v>1668</v>
      </c>
      <c r="H537">
        <v>1</v>
      </c>
      <c r="I537" s="58">
        <v>-84735</v>
      </c>
      <c r="J537">
        <v>166801</v>
      </c>
      <c r="K537" s="4">
        <v>0.995</v>
      </c>
      <c r="L537" s="4">
        <v>6.694</v>
      </c>
      <c r="M537" s="4">
        <v>22.847000000000001</v>
      </c>
      <c r="N537" s="4">
        <v>28.545999999999999</v>
      </c>
      <c r="O537" s="5">
        <v>42305.745292812499</v>
      </c>
      <c r="P537" s="5">
        <v>43258.050196053242</v>
      </c>
    </row>
    <row r="538" spans="1:16">
      <c r="A538">
        <v>1</v>
      </c>
      <c r="B538">
        <v>2</v>
      </c>
      <c r="C538">
        <v>10</v>
      </c>
      <c r="D538">
        <v>107</v>
      </c>
      <c r="E538">
        <v>4047</v>
      </c>
      <c r="F538">
        <v>4055</v>
      </c>
      <c r="G538">
        <v>561</v>
      </c>
      <c r="H538">
        <v>2</v>
      </c>
      <c r="I538" s="58" t="s">
        <v>6940</v>
      </c>
      <c r="J538">
        <v>56102</v>
      </c>
      <c r="K538" s="4">
        <v>0</v>
      </c>
      <c r="L538" s="4">
        <v>16.812000000000001</v>
      </c>
      <c r="M538" s="4">
        <v>6.1920000000000002</v>
      </c>
      <c r="N538" s="4">
        <v>23.004000000000001</v>
      </c>
      <c r="O538" s="5">
        <v>42305.745292812499</v>
      </c>
      <c r="P538" s="5">
        <v>42305.745292812499</v>
      </c>
    </row>
    <row r="539" spans="1:16">
      <c r="A539">
        <v>1</v>
      </c>
      <c r="B539">
        <v>2</v>
      </c>
      <c r="C539">
        <v>10</v>
      </c>
      <c r="D539">
        <v>107</v>
      </c>
      <c r="E539">
        <v>4076</v>
      </c>
      <c r="F539">
        <v>4056</v>
      </c>
      <c r="G539">
        <v>697</v>
      </c>
      <c r="H539">
        <v>2</v>
      </c>
      <c r="I539" s="58" t="s">
        <v>1265</v>
      </c>
      <c r="J539">
        <v>69702</v>
      </c>
      <c r="K539" s="4">
        <v>9.31</v>
      </c>
      <c r="L539" s="4">
        <v>15.291</v>
      </c>
      <c r="M539" s="4">
        <v>0</v>
      </c>
      <c r="N539" s="4">
        <v>5.9809999999999999</v>
      </c>
      <c r="O539" s="5">
        <v>42305.745292812499</v>
      </c>
      <c r="P539" s="5">
        <v>43258.050196053242</v>
      </c>
    </row>
    <row r="540" spans="1:16">
      <c r="A540">
        <v>1</v>
      </c>
      <c r="B540">
        <v>2</v>
      </c>
      <c r="C540">
        <v>10</v>
      </c>
      <c r="D540">
        <v>107</v>
      </c>
      <c r="E540">
        <v>4076</v>
      </c>
      <c r="F540">
        <v>4057</v>
      </c>
      <c r="G540">
        <v>1398</v>
      </c>
      <c r="H540">
        <v>1</v>
      </c>
      <c r="I540" s="58" t="s">
        <v>6941</v>
      </c>
      <c r="J540">
        <v>139801</v>
      </c>
      <c r="K540" s="4">
        <v>15.291</v>
      </c>
      <c r="L540" s="4">
        <v>19.428999999999998</v>
      </c>
      <c r="M540" s="4">
        <v>5.9809999999999999</v>
      </c>
      <c r="N540" s="4">
        <v>10.119</v>
      </c>
      <c r="O540" s="5">
        <v>42305.745292812499</v>
      </c>
      <c r="P540" s="5">
        <v>43258.050196053242</v>
      </c>
    </row>
    <row r="541" spans="1:16">
      <c r="A541">
        <v>1</v>
      </c>
      <c r="B541">
        <v>2</v>
      </c>
      <c r="C541">
        <v>10</v>
      </c>
      <c r="D541">
        <v>107</v>
      </c>
      <c r="E541">
        <v>4102</v>
      </c>
      <c r="F541">
        <v>4058</v>
      </c>
      <c r="G541">
        <v>1099</v>
      </c>
      <c r="H541">
        <v>5</v>
      </c>
      <c r="I541" s="58" t="s">
        <v>1268</v>
      </c>
      <c r="J541">
        <v>109905</v>
      </c>
      <c r="K541" s="4">
        <v>16.686</v>
      </c>
      <c r="L541" s="4">
        <v>33.713000000000001</v>
      </c>
      <c r="M541" s="4">
        <v>0</v>
      </c>
      <c r="N541" s="4">
        <v>17.027000000000001</v>
      </c>
      <c r="O541" s="5">
        <v>42305.745292812499</v>
      </c>
      <c r="P541" s="5">
        <v>43258.050196053242</v>
      </c>
    </row>
    <row r="542" spans="1:16">
      <c r="A542">
        <v>1</v>
      </c>
      <c r="B542">
        <v>2</v>
      </c>
      <c r="C542">
        <v>10</v>
      </c>
      <c r="D542">
        <v>107</v>
      </c>
      <c r="E542">
        <v>4122</v>
      </c>
      <c r="F542">
        <v>4059</v>
      </c>
      <c r="G542">
        <v>198</v>
      </c>
      <c r="H542">
        <v>6</v>
      </c>
      <c r="I542" s="58" t="s">
        <v>6942</v>
      </c>
      <c r="J542">
        <v>19806</v>
      </c>
      <c r="K542" s="4">
        <v>0</v>
      </c>
      <c r="L542" s="4">
        <v>1.1200000000000001</v>
      </c>
      <c r="M542" s="4">
        <v>0</v>
      </c>
      <c r="N542" s="4">
        <v>1.1200000000000001</v>
      </c>
      <c r="O542" s="5">
        <v>42305.745292812499</v>
      </c>
      <c r="P542" s="5">
        <v>42305.745292812499</v>
      </c>
    </row>
    <row r="543" spans="1:16">
      <c r="A543">
        <v>1</v>
      </c>
      <c r="B543">
        <v>2</v>
      </c>
      <c r="C543">
        <v>10</v>
      </c>
      <c r="D543">
        <v>107</v>
      </c>
      <c r="E543">
        <v>4539</v>
      </c>
      <c r="F543">
        <v>4060</v>
      </c>
      <c r="G543">
        <v>197</v>
      </c>
      <c r="H543">
        <v>6</v>
      </c>
      <c r="I543" s="58" t="s">
        <v>1263</v>
      </c>
      <c r="J543">
        <v>19706</v>
      </c>
      <c r="K543" s="4">
        <v>8.1000000000000003E-2</v>
      </c>
      <c r="L543" s="4">
        <v>15.307</v>
      </c>
      <c r="M543" s="4">
        <v>53.078000000000003</v>
      </c>
      <c r="N543" s="4">
        <v>68.304000000000002</v>
      </c>
      <c r="O543" s="5">
        <v>42305.745292812499</v>
      </c>
      <c r="P543" s="5">
        <v>42305.745292812499</v>
      </c>
    </row>
    <row r="544" spans="1:16">
      <c r="A544">
        <v>1</v>
      </c>
      <c r="B544">
        <v>2</v>
      </c>
      <c r="C544">
        <v>10</v>
      </c>
      <c r="D544">
        <v>107</v>
      </c>
      <c r="E544">
        <v>4539</v>
      </c>
      <c r="F544">
        <v>4061</v>
      </c>
      <c r="G544">
        <v>198</v>
      </c>
      <c r="H544">
        <v>1</v>
      </c>
      <c r="I544" s="58" t="s">
        <v>1264</v>
      </c>
      <c r="J544">
        <v>19801</v>
      </c>
      <c r="K544" s="4">
        <v>3.7229999999999999</v>
      </c>
      <c r="L544" s="4">
        <v>9.4580000000000002</v>
      </c>
      <c r="M544" s="4">
        <v>75.238</v>
      </c>
      <c r="N544" s="4">
        <v>80.971999999999994</v>
      </c>
      <c r="O544" s="5">
        <v>42305.745292812499</v>
      </c>
      <c r="P544" s="5">
        <v>43258.050196053242</v>
      </c>
    </row>
    <row r="545" spans="1:16">
      <c r="A545">
        <v>1</v>
      </c>
      <c r="B545">
        <v>2</v>
      </c>
      <c r="C545">
        <v>10</v>
      </c>
      <c r="D545">
        <v>107</v>
      </c>
      <c r="E545">
        <v>4539</v>
      </c>
      <c r="F545">
        <v>4062</v>
      </c>
      <c r="G545">
        <v>198</v>
      </c>
      <c r="H545">
        <v>2</v>
      </c>
      <c r="I545" s="58" t="s">
        <v>6943</v>
      </c>
      <c r="J545">
        <v>19802</v>
      </c>
      <c r="K545" s="4">
        <v>25.908999999999999</v>
      </c>
      <c r="L545" s="4">
        <v>36.972999999999999</v>
      </c>
      <c r="M545" s="4">
        <v>80.971999999999994</v>
      </c>
      <c r="N545" s="4">
        <v>92.037000000000006</v>
      </c>
      <c r="O545" s="5">
        <v>42305.745292812499</v>
      </c>
      <c r="P545" s="5">
        <v>43258.050196053242</v>
      </c>
    </row>
    <row r="546" spans="1:16">
      <c r="A546">
        <v>1</v>
      </c>
      <c r="B546">
        <v>2</v>
      </c>
      <c r="C546">
        <v>10</v>
      </c>
      <c r="D546">
        <v>107</v>
      </c>
      <c r="E546">
        <v>4539</v>
      </c>
      <c r="F546">
        <v>4063</v>
      </c>
      <c r="G546">
        <v>1099</v>
      </c>
      <c r="H546">
        <v>5</v>
      </c>
      <c r="I546" s="58" t="s">
        <v>1268</v>
      </c>
      <c r="J546">
        <v>109905</v>
      </c>
      <c r="K546" s="4">
        <v>22.59</v>
      </c>
      <c r="L546" s="4">
        <v>29.524000000000001</v>
      </c>
      <c r="M546" s="4">
        <v>68.304000000000002</v>
      </c>
      <c r="N546" s="4">
        <v>75.238</v>
      </c>
      <c r="O546" s="5">
        <v>42305.745292812499</v>
      </c>
      <c r="P546" s="5">
        <v>43258.050196053242</v>
      </c>
    </row>
    <row r="547" spans="1:16">
      <c r="A547">
        <v>1</v>
      </c>
      <c r="B547">
        <v>2</v>
      </c>
      <c r="C547">
        <v>10</v>
      </c>
      <c r="D547">
        <v>107</v>
      </c>
      <c r="E547">
        <v>489</v>
      </c>
      <c r="F547">
        <v>3998</v>
      </c>
      <c r="G547">
        <v>745</v>
      </c>
      <c r="H547">
        <v>2</v>
      </c>
      <c r="I547" s="58" t="s">
        <v>6944</v>
      </c>
      <c r="J547">
        <v>74502</v>
      </c>
      <c r="K547" s="4">
        <v>0</v>
      </c>
      <c r="L547" s="4">
        <v>3.7789999999999999</v>
      </c>
      <c r="M547" s="4">
        <v>13.106999999999999</v>
      </c>
      <c r="N547" s="4">
        <v>16.885999999999999</v>
      </c>
      <c r="O547" s="5">
        <v>42305.745292812499</v>
      </c>
      <c r="P547" s="5">
        <v>43258.050196053242</v>
      </c>
    </row>
    <row r="548" spans="1:16">
      <c r="A548">
        <v>1</v>
      </c>
      <c r="B548">
        <v>2</v>
      </c>
      <c r="C548">
        <v>10</v>
      </c>
      <c r="D548">
        <v>107</v>
      </c>
      <c r="E548">
        <v>489</v>
      </c>
      <c r="F548">
        <v>3999</v>
      </c>
      <c r="G548">
        <v>1789</v>
      </c>
      <c r="H548">
        <v>1</v>
      </c>
      <c r="I548" s="58">
        <v>-40540</v>
      </c>
      <c r="J548">
        <v>178901</v>
      </c>
      <c r="K548" s="4">
        <v>0</v>
      </c>
      <c r="L548" s="4">
        <v>12.558</v>
      </c>
      <c r="M548" s="4">
        <v>16.885999999999999</v>
      </c>
      <c r="N548" s="4">
        <v>29.443999999999999</v>
      </c>
      <c r="O548" s="5">
        <v>42305.745292812499</v>
      </c>
      <c r="P548" s="5">
        <v>43258.050196053242</v>
      </c>
    </row>
    <row r="549" spans="1:16">
      <c r="A549">
        <v>1</v>
      </c>
      <c r="B549">
        <v>2</v>
      </c>
      <c r="C549">
        <v>10</v>
      </c>
      <c r="D549">
        <v>107</v>
      </c>
      <c r="E549">
        <v>490</v>
      </c>
      <c r="F549">
        <v>4000</v>
      </c>
      <c r="G549">
        <v>559</v>
      </c>
      <c r="H549">
        <v>2</v>
      </c>
      <c r="I549" s="58" t="s">
        <v>6945</v>
      </c>
      <c r="J549">
        <v>55902</v>
      </c>
      <c r="K549" s="4">
        <v>0</v>
      </c>
      <c r="L549" s="4">
        <v>18.102</v>
      </c>
      <c r="M549" s="4">
        <v>0.23400000000000001</v>
      </c>
      <c r="N549" s="4">
        <v>18.279</v>
      </c>
      <c r="O549" s="5">
        <v>42305.745292812499</v>
      </c>
      <c r="P549" s="5">
        <v>43258.050196053242</v>
      </c>
    </row>
    <row r="550" spans="1:16">
      <c r="A550">
        <v>1</v>
      </c>
      <c r="B550">
        <v>2</v>
      </c>
      <c r="C550">
        <v>10</v>
      </c>
      <c r="D550">
        <v>107</v>
      </c>
      <c r="E550">
        <v>490</v>
      </c>
      <c r="F550">
        <v>4001</v>
      </c>
      <c r="G550">
        <v>890</v>
      </c>
      <c r="H550">
        <v>1</v>
      </c>
      <c r="I550" s="58" t="s">
        <v>6946</v>
      </c>
      <c r="J550">
        <v>89001</v>
      </c>
      <c r="K550" s="4">
        <v>18.11</v>
      </c>
      <c r="L550" s="4">
        <v>23.882999999999999</v>
      </c>
      <c r="M550" s="4">
        <v>18.279</v>
      </c>
      <c r="N550" s="4">
        <v>24.052</v>
      </c>
      <c r="O550" s="5">
        <v>42305.745292812499</v>
      </c>
      <c r="P550" s="5">
        <v>43258.050196053242</v>
      </c>
    </row>
    <row r="551" spans="1:16">
      <c r="A551">
        <v>1</v>
      </c>
      <c r="B551">
        <v>2</v>
      </c>
      <c r="C551">
        <v>10</v>
      </c>
      <c r="D551">
        <v>107</v>
      </c>
      <c r="E551">
        <v>491</v>
      </c>
      <c r="F551">
        <v>4002</v>
      </c>
      <c r="G551">
        <v>646</v>
      </c>
      <c r="H551">
        <v>5</v>
      </c>
      <c r="I551" s="58" t="s">
        <v>1270</v>
      </c>
      <c r="J551">
        <v>64605</v>
      </c>
      <c r="K551" s="4">
        <v>0.90500000000000003</v>
      </c>
      <c r="L551" s="4">
        <v>6.6289999999999996</v>
      </c>
      <c r="M551" s="4">
        <v>9.8670000000000009</v>
      </c>
      <c r="N551" s="4">
        <v>15.590999999999999</v>
      </c>
      <c r="O551" s="5">
        <v>42305.745292812499</v>
      </c>
      <c r="P551" s="5">
        <v>42305.745292812499</v>
      </c>
    </row>
    <row r="552" spans="1:16">
      <c r="A552">
        <v>1</v>
      </c>
      <c r="B552">
        <v>2</v>
      </c>
      <c r="C552">
        <v>10</v>
      </c>
      <c r="D552">
        <v>107</v>
      </c>
      <c r="E552">
        <v>491</v>
      </c>
      <c r="F552">
        <v>4003</v>
      </c>
      <c r="G552">
        <v>646</v>
      </c>
      <c r="H552">
        <v>7</v>
      </c>
      <c r="I552" s="58" t="s">
        <v>6947</v>
      </c>
      <c r="J552">
        <v>64607</v>
      </c>
      <c r="K552" s="4">
        <v>0</v>
      </c>
      <c r="L552" s="4">
        <v>4.4740000000000002</v>
      </c>
      <c r="M552" s="4">
        <v>5.0780000000000003</v>
      </c>
      <c r="N552" s="4">
        <v>9.5519999999999996</v>
      </c>
      <c r="O552" s="5">
        <v>42305.745292812499</v>
      </c>
      <c r="P552" s="5">
        <v>42305.745292812499</v>
      </c>
    </row>
    <row r="553" spans="1:16">
      <c r="A553">
        <v>1</v>
      </c>
      <c r="B553">
        <v>2</v>
      </c>
      <c r="C553">
        <v>10</v>
      </c>
      <c r="D553">
        <v>107</v>
      </c>
      <c r="E553">
        <v>492</v>
      </c>
      <c r="F553">
        <v>4004</v>
      </c>
      <c r="G553">
        <v>889</v>
      </c>
      <c r="H553">
        <v>1</v>
      </c>
      <c r="I553" s="58" t="s">
        <v>6948</v>
      </c>
      <c r="J553">
        <v>88901</v>
      </c>
      <c r="K553" s="4">
        <v>0</v>
      </c>
      <c r="L553" s="4">
        <v>9.4390000000000001</v>
      </c>
      <c r="M553" s="4">
        <v>0</v>
      </c>
      <c r="N553" s="4">
        <v>9.3510000000000009</v>
      </c>
      <c r="O553" s="5">
        <v>42305.745292812499</v>
      </c>
      <c r="P553" s="5">
        <v>42305.745292812499</v>
      </c>
    </row>
    <row r="554" spans="1:16">
      <c r="A554">
        <v>1</v>
      </c>
      <c r="B554">
        <v>2</v>
      </c>
      <c r="C554">
        <v>10</v>
      </c>
      <c r="D554">
        <v>107</v>
      </c>
      <c r="E554">
        <v>492</v>
      </c>
      <c r="F554">
        <v>4005</v>
      </c>
      <c r="G554">
        <v>889</v>
      </c>
      <c r="H554">
        <v>2</v>
      </c>
      <c r="I554" s="58" t="s">
        <v>6949</v>
      </c>
      <c r="J554">
        <v>88902</v>
      </c>
      <c r="K554" s="4">
        <v>0</v>
      </c>
      <c r="L554" s="4">
        <v>8.7370000000000001</v>
      </c>
      <c r="M554" s="4">
        <v>9.6820000000000004</v>
      </c>
      <c r="N554" s="4">
        <v>18.419</v>
      </c>
      <c r="O554" s="5">
        <v>42305.745292812499</v>
      </c>
      <c r="P554" s="5">
        <v>42305.745292812499</v>
      </c>
    </row>
    <row r="555" spans="1:16">
      <c r="A555">
        <v>1</v>
      </c>
      <c r="B555">
        <v>2</v>
      </c>
      <c r="C555">
        <v>10</v>
      </c>
      <c r="D555">
        <v>107</v>
      </c>
      <c r="E555">
        <v>51</v>
      </c>
      <c r="F555">
        <v>3987</v>
      </c>
      <c r="G555">
        <v>108</v>
      </c>
      <c r="H555">
        <v>3</v>
      </c>
      <c r="I555" s="58" t="s">
        <v>1266</v>
      </c>
      <c r="J555">
        <v>10803</v>
      </c>
      <c r="K555" s="4">
        <v>8.9909999999999997</v>
      </c>
      <c r="L555" s="4">
        <v>10.518000000000001</v>
      </c>
      <c r="M555" s="4">
        <v>0</v>
      </c>
      <c r="N555" s="4">
        <v>1.526</v>
      </c>
      <c r="O555" s="5">
        <v>42305.745292812499</v>
      </c>
      <c r="P555" s="5">
        <v>42305.745292812499</v>
      </c>
    </row>
    <row r="556" spans="1:16">
      <c r="A556">
        <v>1</v>
      </c>
      <c r="B556">
        <v>2</v>
      </c>
      <c r="C556">
        <v>10</v>
      </c>
      <c r="D556">
        <v>107</v>
      </c>
      <c r="E556">
        <v>51</v>
      </c>
      <c r="F556">
        <v>3988</v>
      </c>
      <c r="G556">
        <v>108</v>
      </c>
      <c r="H556">
        <v>4</v>
      </c>
      <c r="I556" s="58" t="s">
        <v>1267</v>
      </c>
      <c r="J556">
        <v>10804</v>
      </c>
      <c r="K556" s="4">
        <v>0</v>
      </c>
      <c r="L556" s="4">
        <v>12.59</v>
      </c>
      <c r="M556" s="4">
        <v>1.526</v>
      </c>
      <c r="N556" s="4">
        <v>4.1859999999999999</v>
      </c>
      <c r="O556" s="5">
        <v>42305.745292812499</v>
      </c>
      <c r="P556" s="5">
        <v>42305.745292812499</v>
      </c>
    </row>
    <row r="557" spans="1:16">
      <c r="A557">
        <v>1</v>
      </c>
      <c r="B557">
        <v>2</v>
      </c>
      <c r="C557">
        <v>10</v>
      </c>
      <c r="D557">
        <v>107</v>
      </c>
      <c r="E557">
        <v>54</v>
      </c>
      <c r="F557">
        <v>3989</v>
      </c>
      <c r="G557">
        <v>163</v>
      </c>
      <c r="H557">
        <v>4</v>
      </c>
      <c r="I557" s="58" t="s">
        <v>1262</v>
      </c>
      <c r="J557">
        <v>16304</v>
      </c>
      <c r="K557" s="4">
        <v>6.859</v>
      </c>
      <c r="L557" s="4">
        <v>9.3610000000000007</v>
      </c>
      <c r="M557" s="4">
        <v>0</v>
      </c>
      <c r="N557" s="4">
        <v>2.5019999999999998</v>
      </c>
      <c r="O557" s="5">
        <v>42305.745292812499</v>
      </c>
      <c r="P557" s="5">
        <v>42305.745292812499</v>
      </c>
    </row>
    <row r="558" spans="1:16">
      <c r="A558">
        <v>1</v>
      </c>
      <c r="B558">
        <v>2</v>
      </c>
      <c r="C558">
        <v>10</v>
      </c>
      <c r="D558">
        <v>107</v>
      </c>
      <c r="E558">
        <v>54</v>
      </c>
      <c r="F558">
        <v>3990</v>
      </c>
      <c r="G558">
        <v>164</v>
      </c>
      <c r="H558">
        <v>1</v>
      </c>
      <c r="I558" s="58" t="s">
        <v>1269</v>
      </c>
      <c r="J558">
        <v>16401</v>
      </c>
      <c r="K558" s="4">
        <v>0</v>
      </c>
      <c r="L558" s="4">
        <v>13.17</v>
      </c>
      <c r="M558" s="4">
        <v>3.2829999999999999</v>
      </c>
      <c r="N558" s="4">
        <v>6.5350000000000001</v>
      </c>
      <c r="O558" s="5">
        <v>42305.745292812499</v>
      </c>
      <c r="P558" s="5">
        <v>42305.745292812499</v>
      </c>
    </row>
    <row r="559" spans="1:16">
      <c r="A559">
        <v>1</v>
      </c>
      <c r="B559">
        <v>2</v>
      </c>
      <c r="C559">
        <v>10</v>
      </c>
      <c r="D559">
        <v>107</v>
      </c>
      <c r="E559">
        <v>761</v>
      </c>
      <c r="F559">
        <v>4006</v>
      </c>
      <c r="G559">
        <v>745</v>
      </c>
      <c r="H559">
        <v>3</v>
      </c>
      <c r="I559" s="58" t="s">
        <v>6950</v>
      </c>
      <c r="J559">
        <v>74503</v>
      </c>
      <c r="K559" s="4">
        <v>0</v>
      </c>
      <c r="L559" s="4">
        <v>14.16</v>
      </c>
      <c r="M559" s="4">
        <v>0</v>
      </c>
      <c r="N559" s="4">
        <v>14.16</v>
      </c>
      <c r="O559" s="5">
        <v>42305.745292812499</v>
      </c>
      <c r="P559" s="5">
        <v>42305.745292812499</v>
      </c>
    </row>
    <row r="560" spans="1:16">
      <c r="A560">
        <v>1</v>
      </c>
      <c r="B560">
        <v>2</v>
      </c>
      <c r="C560">
        <v>10</v>
      </c>
      <c r="D560">
        <v>107</v>
      </c>
      <c r="E560">
        <v>897</v>
      </c>
      <c r="F560">
        <v>4007</v>
      </c>
      <c r="G560">
        <v>1085</v>
      </c>
      <c r="H560">
        <v>1</v>
      </c>
      <c r="I560" s="58" t="s">
        <v>6951</v>
      </c>
      <c r="J560">
        <v>108501</v>
      </c>
      <c r="K560" s="4">
        <v>0</v>
      </c>
      <c r="L560" s="4">
        <v>12.273999999999999</v>
      </c>
      <c r="M560" s="4">
        <v>0</v>
      </c>
      <c r="N560" s="4">
        <v>12.273999999999999</v>
      </c>
      <c r="O560" s="5">
        <v>42305.745292812499</v>
      </c>
      <c r="P560" s="5">
        <v>42305.745292812499</v>
      </c>
    </row>
    <row r="561" spans="1:16">
      <c r="A561">
        <v>1</v>
      </c>
      <c r="B561">
        <v>2</v>
      </c>
      <c r="C561">
        <v>10</v>
      </c>
      <c r="D561">
        <v>107</v>
      </c>
      <c r="E561">
        <v>908</v>
      </c>
      <c r="F561">
        <v>4008</v>
      </c>
      <c r="G561">
        <v>163</v>
      </c>
      <c r="H561">
        <v>5</v>
      </c>
      <c r="I561" s="58" t="s">
        <v>6952</v>
      </c>
      <c r="J561">
        <v>16305</v>
      </c>
      <c r="K561" s="4">
        <v>0</v>
      </c>
      <c r="L561" s="4">
        <v>0.252</v>
      </c>
      <c r="M561" s="4">
        <v>0</v>
      </c>
      <c r="N561" s="4">
        <v>0.252</v>
      </c>
      <c r="O561" s="5">
        <v>42305.745292812499</v>
      </c>
      <c r="P561" s="5">
        <v>42305.745292812499</v>
      </c>
    </row>
    <row r="562" spans="1:16">
      <c r="A562">
        <v>1</v>
      </c>
      <c r="B562">
        <v>2</v>
      </c>
      <c r="C562">
        <v>10</v>
      </c>
      <c r="D562">
        <v>107</v>
      </c>
      <c r="E562">
        <v>908</v>
      </c>
      <c r="F562">
        <v>4009</v>
      </c>
      <c r="G562">
        <v>561</v>
      </c>
      <c r="H562">
        <v>3</v>
      </c>
      <c r="I562" s="58" t="s">
        <v>6953</v>
      </c>
      <c r="J562">
        <v>56103</v>
      </c>
      <c r="K562" s="4">
        <v>0.252</v>
      </c>
      <c r="L562" s="4">
        <v>1.897</v>
      </c>
      <c r="M562" s="4">
        <v>0.252</v>
      </c>
      <c r="N562" s="4">
        <v>1.897</v>
      </c>
      <c r="O562" s="5">
        <v>42305.745292812499</v>
      </c>
      <c r="P562" s="5">
        <v>42305.745292812499</v>
      </c>
    </row>
    <row r="563" spans="1:16">
      <c r="A563">
        <v>1</v>
      </c>
      <c r="B563">
        <v>2</v>
      </c>
      <c r="C563">
        <v>10</v>
      </c>
      <c r="D563">
        <v>107</v>
      </c>
      <c r="E563">
        <v>917</v>
      </c>
      <c r="F563">
        <v>4010</v>
      </c>
      <c r="G563">
        <v>1099</v>
      </c>
      <c r="H563">
        <v>2</v>
      </c>
      <c r="I563" s="58" t="s">
        <v>6954</v>
      </c>
      <c r="J563">
        <v>109902</v>
      </c>
      <c r="K563" s="4">
        <v>2.9000000000000001E-2</v>
      </c>
      <c r="L563" s="4">
        <v>6.6890000000000001</v>
      </c>
      <c r="M563" s="4">
        <v>18.84</v>
      </c>
      <c r="N563" s="4">
        <v>25.5</v>
      </c>
      <c r="O563" s="5">
        <v>42305.745292812499</v>
      </c>
      <c r="P563" s="5">
        <v>43258.050196053242</v>
      </c>
    </row>
    <row r="564" spans="1:16">
      <c r="A564">
        <v>1</v>
      </c>
      <c r="B564">
        <v>2</v>
      </c>
      <c r="C564">
        <v>10</v>
      </c>
      <c r="D564">
        <v>107</v>
      </c>
      <c r="E564">
        <v>946</v>
      </c>
      <c r="F564">
        <v>4011</v>
      </c>
      <c r="G564">
        <v>198</v>
      </c>
      <c r="H564">
        <v>5</v>
      </c>
      <c r="I564" s="58" t="s">
        <v>6955</v>
      </c>
      <c r="J564">
        <v>19805</v>
      </c>
      <c r="K564" s="4">
        <v>0</v>
      </c>
      <c r="L564" s="4">
        <v>1.022</v>
      </c>
      <c r="M564" s="4">
        <v>0</v>
      </c>
      <c r="N564" s="4">
        <v>1.0209999999999999</v>
      </c>
      <c r="O564" s="5">
        <v>42305.745292812499</v>
      </c>
      <c r="P564" s="5">
        <v>43258.050196053242</v>
      </c>
    </row>
    <row r="565" spans="1:16">
      <c r="A565">
        <v>1</v>
      </c>
      <c r="B565">
        <v>2</v>
      </c>
      <c r="C565">
        <v>10</v>
      </c>
      <c r="D565">
        <v>107</v>
      </c>
      <c r="E565">
        <v>946</v>
      </c>
      <c r="F565">
        <v>4012</v>
      </c>
      <c r="G565">
        <v>1100</v>
      </c>
      <c r="H565">
        <v>1</v>
      </c>
      <c r="I565" s="58" t="s">
        <v>6956</v>
      </c>
      <c r="J565">
        <v>110001</v>
      </c>
      <c r="K565" s="4">
        <v>1.022</v>
      </c>
      <c r="L565" s="4">
        <v>5.8680000000000003</v>
      </c>
      <c r="M565" s="4">
        <v>1.0209999999999999</v>
      </c>
      <c r="N565" s="4">
        <v>5.8680000000000003</v>
      </c>
      <c r="O565" s="5">
        <v>42305.745292812499</v>
      </c>
      <c r="P565" s="5">
        <v>43258.050196053242</v>
      </c>
    </row>
    <row r="566" spans="1:16">
      <c r="A566">
        <v>1</v>
      </c>
      <c r="B566">
        <v>2</v>
      </c>
      <c r="C566">
        <v>10</v>
      </c>
      <c r="D566">
        <v>1</v>
      </c>
      <c r="E566">
        <v>1000</v>
      </c>
      <c r="F566">
        <v>3818</v>
      </c>
      <c r="G566">
        <v>1173</v>
      </c>
      <c r="H566">
        <v>1</v>
      </c>
      <c r="I566" s="58" t="s">
        <v>6957</v>
      </c>
      <c r="J566">
        <v>117301</v>
      </c>
      <c r="K566" s="4">
        <v>0</v>
      </c>
      <c r="L566" s="4">
        <v>5.09</v>
      </c>
      <c r="M566" s="4">
        <v>0</v>
      </c>
      <c r="N566" s="4">
        <v>5.09</v>
      </c>
      <c r="O566" s="5">
        <v>42305.745292812499</v>
      </c>
      <c r="P566" s="5">
        <v>42305.745292812499</v>
      </c>
    </row>
    <row r="567" spans="1:16">
      <c r="A567">
        <v>1</v>
      </c>
      <c r="B567">
        <v>2</v>
      </c>
      <c r="C567">
        <v>10</v>
      </c>
      <c r="D567">
        <v>1</v>
      </c>
      <c r="E567">
        <v>1257</v>
      </c>
      <c r="F567">
        <v>3819</v>
      </c>
      <c r="G567">
        <v>2055</v>
      </c>
      <c r="H567">
        <v>1</v>
      </c>
      <c r="I567" s="58">
        <v>56615</v>
      </c>
      <c r="J567">
        <v>205501</v>
      </c>
      <c r="K567" s="4">
        <v>0</v>
      </c>
      <c r="L567" s="4">
        <v>4.508</v>
      </c>
      <c r="M567" s="4">
        <v>0</v>
      </c>
      <c r="N567" s="4">
        <v>4.508</v>
      </c>
      <c r="O567" s="5">
        <v>42305.745292812499</v>
      </c>
      <c r="P567" s="5">
        <v>42305.745292812499</v>
      </c>
    </row>
    <row r="568" spans="1:16">
      <c r="A568">
        <v>1</v>
      </c>
      <c r="B568">
        <v>2</v>
      </c>
      <c r="C568">
        <v>10</v>
      </c>
      <c r="D568">
        <v>1</v>
      </c>
      <c r="E568">
        <v>1899</v>
      </c>
      <c r="F568">
        <v>3820</v>
      </c>
      <c r="G568">
        <v>1784</v>
      </c>
      <c r="H568">
        <v>1</v>
      </c>
      <c r="I568" s="58">
        <v>-42367</v>
      </c>
      <c r="J568">
        <v>178401</v>
      </c>
      <c r="K568" s="4">
        <v>0</v>
      </c>
      <c r="L568" s="4">
        <v>8.8650000000000002</v>
      </c>
      <c r="M568" s="4">
        <v>0</v>
      </c>
      <c r="N568" s="4">
        <v>8.86</v>
      </c>
      <c r="O568" s="5">
        <v>42305.745292812499</v>
      </c>
      <c r="P568" s="5">
        <v>42305.745292812499</v>
      </c>
    </row>
    <row r="569" spans="1:16">
      <c r="A569">
        <v>1</v>
      </c>
      <c r="B569">
        <v>2</v>
      </c>
      <c r="C569">
        <v>10</v>
      </c>
      <c r="D569">
        <v>1</v>
      </c>
      <c r="E569">
        <v>1965</v>
      </c>
      <c r="F569">
        <v>3821</v>
      </c>
      <c r="G569">
        <v>2788</v>
      </c>
      <c r="H569">
        <v>2</v>
      </c>
      <c r="I569" s="58">
        <v>324368</v>
      </c>
      <c r="J569">
        <v>278802</v>
      </c>
      <c r="K569" s="4">
        <v>0</v>
      </c>
      <c r="L569" s="4">
        <v>0.88400000000000001</v>
      </c>
      <c r="M569" s="4">
        <v>0</v>
      </c>
      <c r="N569" s="4">
        <v>0.88400000000000001</v>
      </c>
      <c r="O569" s="5">
        <v>42305.745292812499</v>
      </c>
      <c r="P569" s="5">
        <v>42305.745292812499</v>
      </c>
    </row>
    <row r="570" spans="1:16">
      <c r="A570">
        <v>1</v>
      </c>
      <c r="B570">
        <v>2</v>
      </c>
      <c r="C570">
        <v>10</v>
      </c>
      <c r="D570">
        <v>1</v>
      </c>
      <c r="E570">
        <v>2057</v>
      </c>
      <c r="F570">
        <v>3822</v>
      </c>
      <c r="G570">
        <v>205</v>
      </c>
      <c r="H570">
        <v>12</v>
      </c>
      <c r="I570" s="58" t="s">
        <v>1271</v>
      </c>
      <c r="J570">
        <v>20512</v>
      </c>
      <c r="K570" s="4">
        <v>0</v>
      </c>
      <c r="L570" s="4">
        <v>0.23899999999999999</v>
      </c>
      <c r="M570" s="4">
        <v>0</v>
      </c>
      <c r="N570" s="4">
        <v>0.23899999999999999</v>
      </c>
      <c r="O570" s="5">
        <v>43258.050196053242</v>
      </c>
      <c r="P570" s="5">
        <v>43258.050196053242</v>
      </c>
    </row>
    <row r="571" spans="1:16">
      <c r="A571">
        <v>1</v>
      </c>
      <c r="B571">
        <v>2</v>
      </c>
      <c r="C571">
        <v>10</v>
      </c>
      <c r="D571">
        <v>1</v>
      </c>
      <c r="E571">
        <v>2057</v>
      </c>
      <c r="F571">
        <v>3823</v>
      </c>
      <c r="G571">
        <v>1928</v>
      </c>
      <c r="H571">
        <v>1</v>
      </c>
      <c r="I571" s="58">
        <v>10228</v>
      </c>
      <c r="J571">
        <v>192801</v>
      </c>
      <c r="K571" s="4">
        <v>0.23899999999999999</v>
      </c>
      <c r="L571" s="4">
        <v>7.734</v>
      </c>
      <c r="M571" s="4">
        <v>0.23899999999999999</v>
      </c>
      <c r="N571" s="4">
        <v>7.734</v>
      </c>
      <c r="O571" s="5">
        <v>42305.745292812499</v>
      </c>
      <c r="P571" s="5">
        <v>43258.050196053242</v>
      </c>
    </row>
    <row r="572" spans="1:16">
      <c r="A572">
        <v>1</v>
      </c>
      <c r="B572">
        <v>2</v>
      </c>
      <c r="C572">
        <v>10</v>
      </c>
      <c r="D572">
        <v>1</v>
      </c>
      <c r="E572">
        <v>2089</v>
      </c>
      <c r="F572">
        <v>3824</v>
      </c>
      <c r="G572">
        <v>1875</v>
      </c>
      <c r="H572">
        <v>4</v>
      </c>
      <c r="I572" s="58">
        <v>-9040</v>
      </c>
      <c r="J572">
        <v>187504</v>
      </c>
      <c r="K572" s="4">
        <v>2.5720000000000001</v>
      </c>
      <c r="L572" s="4">
        <v>7.7619999999999996</v>
      </c>
      <c r="M572" s="4">
        <v>2.5760000000000001</v>
      </c>
      <c r="N572" s="4">
        <v>7.766</v>
      </c>
      <c r="O572" s="5">
        <v>42305.745292812499</v>
      </c>
      <c r="P572" s="5">
        <v>42305.745292812499</v>
      </c>
    </row>
    <row r="573" spans="1:16">
      <c r="A573">
        <v>1</v>
      </c>
      <c r="B573">
        <v>2</v>
      </c>
      <c r="C573">
        <v>10</v>
      </c>
      <c r="D573">
        <v>1</v>
      </c>
      <c r="E573">
        <v>2089</v>
      </c>
      <c r="F573">
        <v>3825</v>
      </c>
      <c r="G573">
        <v>1875</v>
      </c>
      <c r="H573">
        <v>5</v>
      </c>
      <c r="I573" s="58">
        <v>-9010</v>
      </c>
      <c r="J573">
        <v>187505</v>
      </c>
      <c r="K573" s="4">
        <v>0</v>
      </c>
      <c r="L573" s="4">
        <v>2.464</v>
      </c>
      <c r="M573" s="4">
        <v>0</v>
      </c>
      <c r="N573" s="4">
        <v>2.464</v>
      </c>
      <c r="O573" s="5">
        <v>42305.745292812499</v>
      </c>
      <c r="P573" s="5">
        <v>42305.745292812499</v>
      </c>
    </row>
    <row r="574" spans="1:16">
      <c r="A574">
        <v>1</v>
      </c>
      <c r="B574">
        <v>2</v>
      </c>
      <c r="C574">
        <v>10</v>
      </c>
      <c r="D574">
        <v>1</v>
      </c>
      <c r="E574">
        <v>2118</v>
      </c>
      <c r="F574">
        <v>3826</v>
      </c>
      <c r="G574">
        <v>3199</v>
      </c>
      <c r="H574">
        <v>1</v>
      </c>
      <c r="I574" s="58">
        <v>474452</v>
      </c>
      <c r="J574">
        <v>319901</v>
      </c>
      <c r="K574" s="4">
        <v>0</v>
      </c>
      <c r="L574" s="4">
        <v>3.448</v>
      </c>
      <c r="M574" s="4">
        <v>0</v>
      </c>
      <c r="N574" s="4">
        <v>3.448</v>
      </c>
      <c r="O574" s="5">
        <v>42305.745292812499</v>
      </c>
      <c r="P574" s="5">
        <v>42305.745292812499</v>
      </c>
    </row>
    <row r="575" spans="1:16">
      <c r="A575">
        <v>1</v>
      </c>
      <c r="B575">
        <v>2</v>
      </c>
      <c r="C575">
        <v>10</v>
      </c>
      <c r="D575">
        <v>1</v>
      </c>
      <c r="E575">
        <v>215</v>
      </c>
      <c r="F575">
        <v>3802</v>
      </c>
      <c r="G575">
        <v>559</v>
      </c>
      <c r="H575">
        <v>1</v>
      </c>
      <c r="I575" s="58" t="s">
        <v>6958</v>
      </c>
      <c r="J575">
        <v>55901</v>
      </c>
      <c r="K575" s="4">
        <v>10.048</v>
      </c>
      <c r="L575" s="4">
        <v>23.41</v>
      </c>
      <c r="M575" s="4">
        <v>0</v>
      </c>
      <c r="N575" s="4">
        <v>13.362</v>
      </c>
      <c r="O575" s="5">
        <v>42305.745292812499</v>
      </c>
      <c r="P575" s="5">
        <v>42305.745292812499</v>
      </c>
    </row>
    <row r="576" spans="1:16">
      <c r="A576">
        <v>1</v>
      </c>
      <c r="B576">
        <v>2</v>
      </c>
      <c r="C576">
        <v>10</v>
      </c>
      <c r="D576">
        <v>1</v>
      </c>
      <c r="E576">
        <v>2313</v>
      </c>
      <c r="F576">
        <v>3827</v>
      </c>
      <c r="G576">
        <v>2152</v>
      </c>
      <c r="H576">
        <v>1</v>
      </c>
      <c r="I576" s="58">
        <v>92043</v>
      </c>
      <c r="J576">
        <v>215201</v>
      </c>
      <c r="K576" s="4">
        <v>0</v>
      </c>
      <c r="L576" s="4">
        <v>5.32</v>
      </c>
      <c r="M576" s="4">
        <v>0</v>
      </c>
      <c r="N576" s="4">
        <v>5.32</v>
      </c>
      <c r="O576" s="5">
        <v>42305.745292812499</v>
      </c>
      <c r="P576" s="5">
        <v>42305.745292812499</v>
      </c>
    </row>
    <row r="577" spans="1:16">
      <c r="A577">
        <v>1</v>
      </c>
      <c r="B577">
        <v>2</v>
      </c>
      <c r="C577">
        <v>10</v>
      </c>
      <c r="D577">
        <v>1</v>
      </c>
      <c r="E577">
        <v>2369</v>
      </c>
      <c r="F577">
        <v>3828</v>
      </c>
      <c r="G577">
        <v>2195</v>
      </c>
      <c r="H577">
        <v>2</v>
      </c>
      <c r="I577" s="58">
        <v>107780</v>
      </c>
      <c r="J577">
        <v>219502</v>
      </c>
      <c r="K577" s="4">
        <v>0</v>
      </c>
      <c r="L577" s="4">
        <v>7.1950000000000003</v>
      </c>
      <c r="M577" s="4">
        <v>0</v>
      </c>
      <c r="N577" s="4">
        <v>7.1950000000000003</v>
      </c>
      <c r="O577" s="5">
        <v>42305.745292812499</v>
      </c>
      <c r="P577" s="5">
        <v>42305.745292812499</v>
      </c>
    </row>
    <row r="578" spans="1:16">
      <c r="A578">
        <v>1</v>
      </c>
      <c r="B578">
        <v>2</v>
      </c>
      <c r="C578">
        <v>10</v>
      </c>
      <c r="D578">
        <v>1</v>
      </c>
      <c r="E578">
        <v>2424</v>
      </c>
      <c r="F578">
        <v>3829</v>
      </c>
      <c r="G578">
        <v>3152</v>
      </c>
      <c r="H578">
        <v>1</v>
      </c>
      <c r="I578" s="58">
        <v>457285</v>
      </c>
      <c r="J578">
        <v>315201</v>
      </c>
      <c r="K578" s="4">
        <v>0</v>
      </c>
      <c r="L578" s="4">
        <v>1.748</v>
      </c>
      <c r="M578" s="4">
        <v>0</v>
      </c>
      <c r="N578" s="4">
        <v>1.748</v>
      </c>
      <c r="O578" s="5">
        <v>42305.745292812499</v>
      </c>
      <c r="P578" s="5">
        <v>42305.745292812499</v>
      </c>
    </row>
    <row r="579" spans="1:16">
      <c r="A579">
        <v>1</v>
      </c>
      <c r="B579">
        <v>2</v>
      </c>
      <c r="C579">
        <v>10</v>
      </c>
      <c r="D579">
        <v>1</v>
      </c>
      <c r="E579">
        <v>2445</v>
      </c>
      <c r="F579">
        <v>3830</v>
      </c>
      <c r="G579">
        <v>2272</v>
      </c>
      <c r="H579">
        <v>1</v>
      </c>
      <c r="I579" s="58">
        <v>135872</v>
      </c>
      <c r="J579">
        <v>227201</v>
      </c>
      <c r="K579" s="4">
        <v>9.98</v>
      </c>
      <c r="L579" s="4">
        <v>17.314</v>
      </c>
      <c r="M579" s="4">
        <v>0</v>
      </c>
      <c r="N579" s="4">
        <v>7.3339999999999996</v>
      </c>
      <c r="O579" s="5">
        <v>42305.745292812499</v>
      </c>
      <c r="P579" s="5">
        <v>42305.745292812499</v>
      </c>
    </row>
    <row r="580" spans="1:16">
      <c r="A580">
        <v>1</v>
      </c>
      <c r="B580">
        <v>2</v>
      </c>
      <c r="C580">
        <v>10</v>
      </c>
      <c r="D580">
        <v>1</v>
      </c>
      <c r="E580">
        <v>249</v>
      </c>
      <c r="F580">
        <v>3803</v>
      </c>
      <c r="G580">
        <v>458</v>
      </c>
      <c r="H580">
        <v>2</v>
      </c>
      <c r="I580" s="58" t="s">
        <v>6959</v>
      </c>
      <c r="J580">
        <v>45802</v>
      </c>
      <c r="K580" s="4">
        <v>0</v>
      </c>
      <c r="L580" s="4">
        <v>4.1399999999999997</v>
      </c>
      <c r="M580" s="4">
        <v>14.439</v>
      </c>
      <c r="N580" s="4">
        <v>18.579000000000001</v>
      </c>
      <c r="O580" s="5">
        <v>42305.745292812499</v>
      </c>
      <c r="P580" s="5">
        <v>42305.745292812499</v>
      </c>
    </row>
    <row r="581" spans="1:16">
      <c r="A581">
        <v>1</v>
      </c>
      <c r="B581">
        <v>2</v>
      </c>
      <c r="C581">
        <v>10</v>
      </c>
      <c r="D581">
        <v>1</v>
      </c>
      <c r="E581">
        <v>2594</v>
      </c>
      <c r="F581">
        <v>3831</v>
      </c>
      <c r="G581">
        <v>206</v>
      </c>
      <c r="H581">
        <v>9</v>
      </c>
      <c r="I581" s="58" t="s">
        <v>6960</v>
      </c>
      <c r="J581">
        <v>20609</v>
      </c>
      <c r="K581" s="4">
        <v>0.21</v>
      </c>
      <c r="L581" s="4">
        <v>5.46</v>
      </c>
      <c r="M581" s="4">
        <v>0</v>
      </c>
      <c r="N581" s="4">
        <v>5.25</v>
      </c>
      <c r="O581" s="5">
        <v>42305.745292812499</v>
      </c>
      <c r="P581" s="5">
        <v>42305.745292812499</v>
      </c>
    </row>
    <row r="582" spans="1:16">
      <c r="A582">
        <v>1</v>
      </c>
      <c r="B582">
        <v>2</v>
      </c>
      <c r="C582">
        <v>10</v>
      </c>
      <c r="D582">
        <v>1</v>
      </c>
      <c r="E582">
        <v>2711</v>
      </c>
      <c r="F582">
        <v>3832</v>
      </c>
      <c r="G582">
        <v>2741</v>
      </c>
      <c r="H582">
        <v>2</v>
      </c>
      <c r="I582" s="58">
        <v>307202</v>
      </c>
      <c r="J582">
        <v>274102</v>
      </c>
      <c r="K582" s="4">
        <v>0</v>
      </c>
      <c r="L582" s="4">
        <v>3.5209999999999999</v>
      </c>
      <c r="M582" s="4">
        <v>0</v>
      </c>
      <c r="N582" s="4">
        <v>3.5209999999999999</v>
      </c>
      <c r="O582" s="5">
        <v>42305.745292812499</v>
      </c>
      <c r="P582" s="5">
        <v>42305.745292812499</v>
      </c>
    </row>
    <row r="583" spans="1:16">
      <c r="A583">
        <v>1</v>
      </c>
      <c r="B583">
        <v>2</v>
      </c>
      <c r="C583">
        <v>10</v>
      </c>
      <c r="D583">
        <v>1</v>
      </c>
      <c r="E583">
        <v>2944</v>
      </c>
      <c r="F583">
        <v>3833</v>
      </c>
      <c r="G583">
        <v>3019</v>
      </c>
      <c r="H583">
        <v>1</v>
      </c>
      <c r="I583" s="58">
        <v>408708</v>
      </c>
      <c r="J583">
        <v>301901</v>
      </c>
      <c r="K583" s="4">
        <v>8.3640000000000008</v>
      </c>
      <c r="L583" s="4">
        <v>17.812000000000001</v>
      </c>
      <c r="M583" s="4">
        <v>0</v>
      </c>
      <c r="N583" s="4">
        <v>9.4480000000000004</v>
      </c>
      <c r="O583" s="5">
        <v>42305.745292812499</v>
      </c>
      <c r="P583" s="5">
        <v>42305.745292812499</v>
      </c>
    </row>
    <row r="584" spans="1:16">
      <c r="A584">
        <v>1</v>
      </c>
      <c r="B584">
        <v>2</v>
      </c>
      <c r="C584">
        <v>10</v>
      </c>
      <c r="D584">
        <v>1</v>
      </c>
      <c r="E584">
        <v>3188</v>
      </c>
      <c r="F584">
        <v>3834</v>
      </c>
      <c r="G584">
        <v>3322</v>
      </c>
      <c r="H584">
        <v>1</v>
      </c>
      <c r="I584" s="58">
        <v>519377</v>
      </c>
      <c r="J584">
        <v>332201</v>
      </c>
      <c r="K584" s="4">
        <v>4</v>
      </c>
      <c r="L584" s="4">
        <v>6.649</v>
      </c>
      <c r="M584" s="4">
        <v>0</v>
      </c>
      <c r="N584" s="4">
        <v>2.649</v>
      </c>
      <c r="O584" s="5">
        <v>42305.745292812499</v>
      </c>
      <c r="P584" s="5">
        <v>42305.745292812499</v>
      </c>
    </row>
    <row r="585" spans="1:16">
      <c r="A585">
        <v>1</v>
      </c>
      <c r="B585">
        <v>2</v>
      </c>
      <c r="C585">
        <v>10</v>
      </c>
      <c r="D585">
        <v>1</v>
      </c>
      <c r="E585">
        <v>3224</v>
      </c>
      <c r="F585">
        <v>3835</v>
      </c>
      <c r="G585">
        <v>3522</v>
      </c>
      <c r="H585">
        <v>2</v>
      </c>
      <c r="I585" s="58">
        <v>592456</v>
      </c>
      <c r="J585">
        <v>352202</v>
      </c>
      <c r="K585" s="4">
        <v>10</v>
      </c>
      <c r="L585" s="4">
        <v>11.714</v>
      </c>
      <c r="M585" s="4">
        <v>0</v>
      </c>
      <c r="N585" s="4">
        <v>1.714</v>
      </c>
      <c r="O585" s="5">
        <v>42305.745292812499</v>
      </c>
      <c r="P585" s="5">
        <v>42305.745292812499</v>
      </c>
    </row>
    <row r="586" spans="1:16">
      <c r="A586">
        <v>1</v>
      </c>
      <c r="B586">
        <v>2</v>
      </c>
      <c r="C586">
        <v>10</v>
      </c>
      <c r="D586">
        <v>1</v>
      </c>
      <c r="E586">
        <v>3262</v>
      </c>
      <c r="F586">
        <v>3836</v>
      </c>
      <c r="G586">
        <v>890</v>
      </c>
      <c r="H586">
        <v>5</v>
      </c>
      <c r="I586" s="58" t="s">
        <v>6961</v>
      </c>
      <c r="J586">
        <v>89005</v>
      </c>
      <c r="K586" s="4">
        <v>5</v>
      </c>
      <c r="L586" s="4">
        <v>7.2649999999999997</v>
      </c>
      <c r="M586" s="4">
        <v>0</v>
      </c>
      <c r="N586" s="4">
        <v>2.2650000000000001</v>
      </c>
      <c r="O586" s="5">
        <v>42305.745292812499</v>
      </c>
      <c r="P586" s="5">
        <v>42305.745292812499</v>
      </c>
    </row>
    <row r="587" spans="1:16">
      <c r="A587">
        <v>1</v>
      </c>
      <c r="B587">
        <v>2</v>
      </c>
      <c r="C587">
        <v>10</v>
      </c>
      <c r="D587">
        <v>1</v>
      </c>
      <c r="E587">
        <v>3280</v>
      </c>
      <c r="F587">
        <v>3837</v>
      </c>
      <c r="G587">
        <v>3411</v>
      </c>
      <c r="H587">
        <v>1</v>
      </c>
      <c r="I587" s="58">
        <v>551883</v>
      </c>
      <c r="J587">
        <v>341101</v>
      </c>
      <c r="K587" s="4">
        <v>1</v>
      </c>
      <c r="L587" s="4">
        <v>2.4340000000000002</v>
      </c>
      <c r="M587" s="4">
        <v>0</v>
      </c>
      <c r="N587" s="4">
        <v>1.4339999999999999</v>
      </c>
      <c r="O587" s="5">
        <v>42305.745292812499</v>
      </c>
      <c r="P587" s="5">
        <v>42305.745292812499</v>
      </c>
    </row>
    <row r="588" spans="1:16">
      <c r="A588">
        <v>1</v>
      </c>
      <c r="B588">
        <v>2</v>
      </c>
      <c r="C588">
        <v>10</v>
      </c>
      <c r="D588">
        <v>1</v>
      </c>
      <c r="E588">
        <v>3322</v>
      </c>
      <c r="F588">
        <v>3838</v>
      </c>
      <c r="G588">
        <v>3458</v>
      </c>
      <c r="H588">
        <v>1</v>
      </c>
      <c r="I588" s="58">
        <v>569050</v>
      </c>
      <c r="J588">
        <v>345801</v>
      </c>
      <c r="K588" s="4">
        <v>0.5</v>
      </c>
      <c r="L588" s="4">
        <v>1.885</v>
      </c>
      <c r="M588" s="4">
        <v>0</v>
      </c>
      <c r="N588" s="4">
        <v>1.385</v>
      </c>
      <c r="O588" s="5">
        <v>42305.745292812499</v>
      </c>
      <c r="P588" s="5">
        <v>42305.745292812499</v>
      </c>
    </row>
    <row r="589" spans="1:16">
      <c r="A589">
        <v>1</v>
      </c>
      <c r="B589">
        <v>2</v>
      </c>
      <c r="C589">
        <v>10</v>
      </c>
      <c r="D589">
        <v>1</v>
      </c>
      <c r="E589">
        <v>3394</v>
      </c>
      <c r="F589">
        <v>3839</v>
      </c>
      <c r="G589">
        <v>3091</v>
      </c>
      <c r="H589">
        <v>1</v>
      </c>
      <c r="I589" s="58">
        <v>435006</v>
      </c>
      <c r="J589">
        <v>309101</v>
      </c>
      <c r="K589" s="4">
        <v>0</v>
      </c>
      <c r="L589" s="4">
        <v>1.2829999999999999</v>
      </c>
      <c r="M589" s="4">
        <v>0</v>
      </c>
      <c r="N589" s="4">
        <v>1.2829999999999999</v>
      </c>
      <c r="O589" s="5">
        <v>42305.745292812499</v>
      </c>
      <c r="P589" s="5">
        <v>42305.745292812499</v>
      </c>
    </row>
    <row r="590" spans="1:16">
      <c r="A590">
        <v>1</v>
      </c>
      <c r="B590">
        <v>2</v>
      </c>
      <c r="C590">
        <v>10</v>
      </c>
      <c r="D590">
        <v>1</v>
      </c>
      <c r="E590">
        <v>3521</v>
      </c>
      <c r="F590">
        <v>3840</v>
      </c>
      <c r="G590">
        <v>205</v>
      </c>
      <c r="H590">
        <v>12</v>
      </c>
      <c r="I590" s="58" t="s">
        <v>1271</v>
      </c>
      <c r="J590">
        <v>20512</v>
      </c>
      <c r="K590" s="4">
        <v>10</v>
      </c>
      <c r="L590" s="4">
        <v>10.16</v>
      </c>
      <c r="M590" s="4">
        <v>0</v>
      </c>
      <c r="N590" s="4">
        <v>0.16</v>
      </c>
      <c r="O590" s="5">
        <v>42305.745292812499</v>
      </c>
      <c r="P590" s="5">
        <v>42305.745292812499</v>
      </c>
    </row>
    <row r="591" spans="1:16">
      <c r="A591">
        <v>1</v>
      </c>
      <c r="B591">
        <v>2</v>
      </c>
      <c r="C591">
        <v>10</v>
      </c>
      <c r="D591">
        <v>1</v>
      </c>
      <c r="E591">
        <v>3647</v>
      </c>
      <c r="F591">
        <v>3841</v>
      </c>
      <c r="G591">
        <v>123</v>
      </c>
      <c r="H591">
        <v>12</v>
      </c>
      <c r="I591" s="58" t="s">
        <v>6962</v>
      </c>
      <c r="J591">
        <v>12312</v>
      </c>
      <c r="K591" s="4">
        <v>1</v>
      </c>
      <c r="L591" s="4">
        <v>1.82</v>
      </c>
      <c r="M591" s="4">
        <v>0</v>
      </c>
      <c r="N591" s="4">
        <v>0.82</v>
      </c>
      <c r="O591" s="5">
        <v>42305.745292812499</v>
      </c>
      <c r="P591" s="5">
        <v>42305.745292812499</v>
      </c>
    </row>
    <row r="592" spans="1:16">
      <c r="A592">
        <v>1</v>
      </c>
      <c r="B592">
        <v>2</v>
      </c>
      <c r="C592">
        <v>10</v>
      </c>
      <c r="D592">
        <v>1</v>
      </c>
      <c r="E592">
        <v>3869</v>
      </c>
      <c r="F592">
        <v>3842</v>
      </c>
      <c r="G592">
        <v>108</v>
      </c>
      <c r="H592">
        <v>6</v>
      </c>
      <c r="I592" s="58" t="s">
        <v>6963</v>
      </c>
      <c r="J592">
        <v>10806</v>
      </c>
      <c r="K592" s="4">
        <v>1</v>
      </c>
      <c r="L592" s="4">
        <v>12.57</v>
      </c>
      <c r="M592" s="4">
        <v>122.066</v>
      </c>
      <c r="N592" s="4">
        <v>133.636</v>
      </c>
      <c r="O592" s="5">
        <v>42305.745292812499</v>
      </c>
      <c r="P592" s="5">
        <v>43258.050196053242</v>
      </c>
    </row>
    <row r="593" spans="1:16">
      <c r="A593">
        <v>1</v>
      </c>
      <c r="B593">
        <v>2</v>
      </c>
      <c r="C593">
        <v>10</v>
      </c>
      <c r="D593">
        <v>1</v>
      </c>
      <c r="E593">
        <v>3869</v>
      </c>
      <c r="F593">
        <v>3843</v>
      </c>
      <c r="G593">
        <v>108</v>
      </c>
      <c r="H593">
        <v>7</v>
      </c>
      <c r="I593" s="58" t="s">
        <v>1272</v>
      </c>
      <c r="J593">
        <v>10807</v>
      </c>
      <c r="K593" s="4">
        <v>11.568</v>
      </c>
      <c r="L593" s="4">
        <v>18.547000000000001</v>
      </c>
      <c r="M593" s="4">
        <v>133.636</v>
      </c>
      <c r="N593" s="4">
        <v>140.61500000000001</v>
      </c>
      <c r="O593" s="5">
        <v>42305.745292812499</v>
      </c>
      <c r="P593" s="5">
        <v>43258.050196053242</v>
      </c>
    </row>
    <row r="594" spans="1:16">
      <c r="A594">
        <v>1</v>
      </c>
      <c r="B594">
        <v>2</v>
      </c>
      <c r="C594">
        <v>10</v>
      </c>
      <c r="D594">
        <v>1</v>
      </c>
      <c r="E594">
        <v>3869</v>
      </c>
      <c r="F594">
        <v>3844</v>
      </c>
      <c r="G594">
        <v>108</v>
      </c>
      <c r="H594">
        <v>13</v>
      </c>
      <c r="I594" s="58" t="s">
        <v>6964</v>
      </c>
      <c r="J594">
        <v>10813</v>
      </c>
      <c r="K594" s="4">
        <v>0</v>
      </c>
      <c r="L594" s="4">
        <v>0.67200000000000004</v>
      </c>
      <c r="M594" s="4">
        <v>144.553</v>
      </c>
      <c r="N594" s="4">
        <v>145.22499999999999</v>
      </c>
      <c r="O594" s="5">
        <v>42305.745292812499</v>
      </c>
      <c r="P594" s="5">
        <v>42305.745292812499</v>
      </c>
    </row>
    <row r="595" spans="1:16">
      <c r="A595">
        <v>1</v>
      </c>
      <c r="B595">
        <v>2</v>
      </c>
      <c r="C595">
        <v>10</v>
      </c>
      <c r="D595">
        <v>1</v>
      </c>
      <c r="E595">
        <v>3979</v>
      </c>
      <c r="F595">
        <v>3845</v>
      </c>
      <c r="G595">
        <v>520</v>
      </c>
      <c r="H595">
        <v>8</v>
      </c>
      <c r="I595" s="58" t="s">
        <v>6965</v>
      </c>
      <c r="J595">
        <v>52008</v>
      </c>
      <c r="K595" s="4">
        <v>0</v>
      </c>
      <c r="L595" s="4">
        <v>22.920999999999999</v>
      </c>
      <c r="M595" s="4">
        <v>100.20699999999999</v>
      </c>
      <c r="N595" s="4">
        <v>123.128</v>
      </c>
      <c r="O595" s="5">
        <v>42305.745292812499</v>
      </c>
      <c r="P595" s="5">
        <v>43258.050196053242</v>
      </c>
    </row>
    <row r="596" spans="1:16">
      <c r="A596">
        <v>1</v>
      </c>
      <c r="B596">
        <v>2</v>
      </c>
      <c r="C596">
        <v>10</v>
      </c>
      <c r="D596">
        <v>1</v>
      </c>
      <c r="E596">
        <v>4057</v>
      </c>
      <c r="F596">
        <v>3846</v>
      </c>
      <c r="G596">
        <v>58</v>
      </c>
      <c r="H596">
        <v>1</v>
      </c>
      <c r="I596" s="58">
        <v>21186</v>
      </c>
      <c r="J596">
        <v>5801</v>
      </c>
      <c r="K596" s="4">
        <v>0.97599999999999998</v>
      </c>
      <c r="L596" s="4">
        <v>8.6509999999999998</v>
      </c>
      <c r="M596" s="4">
        <v>0</v>
      </c>
      <c r="N596" s="4">
        <v>7.6749999999999998</v>
      </c>
      <c r="O596" s="5">
        <v>42305.745292812499</v>
      </c>
      <c r="P596" s="5">
        <v>43258.050196053242</v>
      </c>
    </row>
    <row r="597" spans="1:16">
      <c r="A597">
        <v>1</v>
      </c>
      <c r="B597">
        <v>2</v>
      </c>
      <c r="C597">
        <v>10</v>
      </c>
      <c r="D597">
        <v>1</v>
      </c>
      <c r="E597">
        <v>4057</v>
      </c>
      <c r="F597">
        <v>3847</v>
      </c>
      <c r="G597">
        <v>58</v>
      </c>
      <c r="H597">
        <v>2</v>
      </c>
      <c r="I597" s="58">
        <v>21217</v>
      </c>
      <c r="J597">
        <v>5802</v>
      </c>
      <c r="K597" s="4">
        <v>7.5119999999999996</v>
      </c>
      <c r="L597" s="4">
        <v>12.609</v>
      </c>
      <c r="M597" s="4">
        <v>7.6749999999999998</v>
      </c>
      <c r="N597" s="4">
        <v>12.772</v>
      </c>
      <c r="O597" s="5">
        <v>42305.745292812499</v>
      </c>
      <c r="P597" s="5">
        <v>43258.050196053242</v>
      </c>
    </row>
    <row r="598" spans="1:16">
      <c r="A598">
        <v>1</v>
      </c>
      <c r="B598">
        <v>2</v>
      </c>
      <c r="C598">
        <v>10</v>
      </c>
      <c r="D598">
        <v>1</v>
      </c>
      <c r="E598">
        <v>4057</v>
      </c>
      <c r="F598">
        <v>3848</v>
      </c>
      <c r="G598">
        <v>58</v>
      </c>
      <c r="H598">
        <v>3</v>
      </c>
      <c r="I598" s="58">
        <v>21245</v>
      </c>
      <c r="J598">
        <v>5803</v>
      </c>
      <c r="K598" s="4">
        <v>0</v>
      </c>
      <c r="L598" s="4">
        <v>16.600000000000001</v>
      </c>
      <c r="M598" s="4">
        <v>14.624000000000001</v>
      </c>
      <c r="N598" s="4">
        <v>31.224</v>
      </c>
      <c r="O598" s="5">
        <v>42305.745292812499</v>
      </c>
      <c r="P598" s="5">
        <v>42305.745292812499</v>
      </c>
    </row>
    <row r="599" spans="1:16">
      <c r="A599">
        <v>1</v>
      </c>
      <c r="B599">
        <v>2</v>
      </c>
      <c r="C599">
        <v>10</v>
      </c>
      <c r="D599">
        <v>1</v>
      </c>
      <c r="E599">
        <v>409</v>
      </c>
      <c r="F599">
        <v>3804</v>
      </c>
      <c r="G599">
        <v>635</v>
      </c>
      <c r="H599">
        <v>2</v>
      </c>
      <c r="I599" s="58" t="s">
        <v>6966</v>
      </c>
      <c r="J599">
        <v>63502</v>
      </c>
      <c r="K599" s="4">
        <v>0</v>
      </c>
      <c r="L599" s="4">
        <v>2.87</v>
      </c>
      <c r="M599" s="4">
        <v>10.394</v>
      </c>
      <c r="N599" s="4">
        <v>13.265000000000001</v>
      </c>
      <c r="O599" s="5">
        <v>42305.745292812499</v>
      </c>
      <c r="P599" s="5">
        <v>42305.745292812499</v>
      </c>
    </row>
    <row r="600" spans="1:16">
      <c r="A600">
        <v>1</v>
      </c>
      <c r="B600">
        <v>2</v>
      </c>
      <c r="C600">
        <v>10</v>
      </c>
      <c r="D600">
        <v>1</v>
      </c>
      <c r="E600">
        <v>4147</v>
      </c>
      <c r="F600">
        <v>3849</v>
      </c>
      <c r="G600">
        <v>205</v>
      </c>
      <c r="H600">
        <v>13</v>
      </c>
      <c r="I600" s="58" t="s">
        <v>6967</v>
      </c>
      <c r="J600">
        <v>20513</v>
      </c>
      <c r="K600" s="4">
        <v>0.23</v>
      </c>
      <c r="L600" s="4">
        <v>1.86</v>
      </c>
      <c r="M600" s="4">
        <v>0</v>
      </c>
      <c r="N600" s="4">
        <v>1.63</v>
      </c>
      <c r="O600" s="5">
        <v>42305.745292812499</v>
      </c>
      <c r="P600" s="5">
        <v>42305.745292812499</v>
      </c>
    </row>
    <row r="601" spans="1:16">
      <c r="A601">
        <v>1</v>
      </c>
      <c r="B601">
        <v>2</v>
      </c>
      <c r="C601">
        <v>10</v>
      </c>
      <c r="D601">
        <v>1</v>
      </c>
      <c r="E601">
        <v>4195</v>
      </c>
      <c r="F601">
        <v>3850</v>
      </c>
      <c r="G601">
        <v>520</v>
      </c>
      <c r="H601">
        <v>9</v>
      </c>
      <c r="I601" s="58" t="s">
        <v>6968</v>
      </c>
      <c r="J601">
        <v>52009</v>
      </c>
      <c r="K601" s="4">
        <v>0</v>
      </c>
      <c r="L601" s="4">
        <v>10.632</v>
      </c>
      <c r="M601" s="4">
        <v>0</v>
      </c>
      <c r="N601" s="4">
        <v>10.632</v>
      </c>
      <c r="O601" s="5">
        <v>43258.050196053242</v>
      </c>
      <c r="P601" s="5">
        <v>43258.050196053242</v>
      </c>
    </row>
    <row r="602" spans="1:16">
      <c r="A602">
        <v>1</v>
      </c>
      <c r="B602">
        <v>2</v>
      </c>
      <c r="C602">
        <v>10</v>
      </c>
      <c r="D602">
        <v>1</v>
      </c>
      <c r="E602">
        <v>4436</v>
      </c>
      <c r="F602">
        <v>3851</v>
      </c>
      <c r="G602">
        <v>122</v>
      </c>
      <c r="H602">
        <v>6</v>
      </c>
      <c r="I602" s="58" t="s">
        <v>6969</v>
      </c>
      <c r="J602">
        <v>12206</v>
      </c>
      <c r="K602" s="4">
        <v>0</v>
      </c>
      <c r="L602" s="4">
        <v>2.2400000000000002</v>
      </c>
      <c r="M602" s="4">
        <v>0</v>
      </c>
      <c r="N602" s="4">
        <v>2.2400000000000002</v>
      </c>
      <c r="O602" s="5">
        <v>42305.745292812499</v>
      </c>
      <c r="P602" s="5">
        <v>42305.745292812499</v>
      </c>
    </row>
    <row r="603" spans="1:16">
      <c r="A603">
        <v>1</v>
      </c>
      <c r="B603">
        <v>2</v>
      </c>
      <c r="C603">
        <v>10</v>
      </c>
      <c r="D603">
        <v>1</v>
      </c>
      <c r="E603">
        <v>4529</v>
      </c>
      <c r="F603">
        <v>3852</v>
      </c>
      <c r="G603">
        <v>205</v>
      </c>
      <c r="H603">
        <v>7</v>
      </c>
      <c r="I603" s="58" t="s">
        <v>6970</v>
      </c>
      <c r="J603">
        <v>20507</v>
      </c>
      <c r="K603" s="4">
        <v>0</v>
      </c>
      <c r="L603" s="4">
        <v>13.052</v>
      </c>
      <c r="M603" s="4">
        <v>112.401</v>
      </c>
      <c r="N603" s="4">
        <v>125.453</v>
      </c>
      <c r="O603" s="5">
        <v>42305.745292812499</v>
      </c>
      <c r="P603" s="5">
        <v>43258.050196053242</v>
      </c>
    </row>
    <row r="604" spans="1:16">
      <c r="A604">
        <v>1</v>
      </c>
      <c r="B604">
        <v>2</v>
      </c>
      <c r="C604">
        <v>10</v>
      </c>
      <c r="D604">
        <v>1</v>
      </c>
      <c r="E604">
        <v>4529</v>
      </c>
      <c r="F604">
        <v>3853</v>
      </c>
      <c r="G604">
        <v>206</v>
      </c>
      <c r="H604">
        <v>1</v>
      </c>
      <c r="I604" s="58" t="s">
        <v>6971</v>
      </c>
      <c r="J604">
        <v>20601</v>
      </c>
      <c r="K604" s="4">
        <v>0</v>
      </c>
      <c r="L604" s="4">
        <v>10.93</v>
      </c>
      <c r="M604" s="4">
        <v>101.471</v>
      </c>
      <c r="N604" s="4">
        <v>112.401</v>
      </c>
      <c r="O604" s="5">
        <v>42305.745292812499</v>
      </c>
      <c r="P604" s="5">
        <v>43258.050196053242</v>
      </c>
    </row>
    <row r="605" spans="1:16">
      <c r="A605">
        <v>1</v>
      </c>
      <c r="B605">
        <v>2</v>
      </c>
      <c r="C605">
        <v>10</v>
      </c>
      <c r="D605">
        <v>1</v>
      </c>
      <c r="E605">
        <v>4529</v>
      </c>
      <c r="F605">
        <v>3854</v>
      </c>
      <c r="G605">
        <v>206</v>
      </c>
      <c r="H605">
        <v>2</v>
      </c>
      <c r="I605" s="58" t="s">
        <v>6972</v>
      </c>
      <c r="J605">
        <v>20602</v>
      </c>
      <c r="K605" s="4">
        <v>0</v>
      </c>
      <c r="L605" s="4">
        <v>4.1050000000000004</v>
      </c>
      <c r="M605" s="4">
        <v>97.366</v>
      </c>
      <c r="N605" s="4">
        <v>101.471</v>
      </c>
      <c r="O605" s="5">
        <v>42305.745292812499</v>
      </c>
      <c r="P605" s="5">
        <v>43258.050196053242</v>
      </c>
    </row>
    <row r="606" spans="1:16">
      <c r="A606">
        <v>1</v>
      </c>
      <c r="B606">
        <v>2</v>
      </c>
      <c r="C606">
        <v>10</v>
      </c>
      <c r="D606">
        <v>1</v>
      </c>
      <c r="E606">
        <v>4534</v>
      </c>
      <c r="F606">
        <v>3855</v>
      </c>
      <c r="G606">
        <v>109</v>
      </c>
      <c r="H606">
        <v>1</v>
      </c>
      <c r="I606" s="58" t="s">
        <v>1273</v>
      </c>
      <c r="J606">
        <v>10901</v>
      </c>
      <c r="K606" s="4">
        <v>0</v>
      </c>
      <c r="L606" s="4">
        <v>1.133</v>
      </c>
      <c r="M606" s="4">
        <v>530.18799999999999</v>
      </c>
      <c r="N606" s="4">
        <v>531.32100000000003</v>
      </c>
      <c r="O606" s="5">
        <v>42305.745292812499</v>
      </c>
      <c r="P606" s="5">
        <v>43258.050196053242</v>
      </c>
    </row>
    <row r="607" spans="1:16">
      <c r="A607">
        <v>1</v>
      </c>
      <c r="B607">
        <v>2</v>
      </c>
      <c r="C607">
        <v>10</v>
      </c>
      <c r="D607">
        <v>1</v>
      </c>
      <c r="E607">
        <v>4534</v>
      </c>
      <c r="F607">
        <v>3856</v>
      </c>
      <c r="G607">
        <v>123</v>
      </c>
      <c r="H607">
        <v>1</v>
      </c>
      <c r="I607" s="58" t="s">
        <v>6973</v>
      </c>
      <c r="J607">
        <v>12301</v>
      </c>
      <c r="K607" s="4">
        <v>1</v>
      </c>
      <c r="L607" s="4">
        <v>15.361000000000001</v>
      </c>
      <c r="M607" s="4">
        <v>531.32100000000003</v>
      </c>
      <c r="N607" s="4">
        <v>545.68200000000002</v>
      </c>
      <c r="O607" s="5">
        <v>42305.745292812499</v>
      </c>
      <c r="P607" s="5">
        <v>42305.745292812499</v>
      </c>
    </row>
    <row r="608" spans="1:16">
      <c r="A608">
        <v>1</v>
      </c>
      <c r="B608">
        <v>2</v>
      </c>
      <c r="C608">
        <v>10</v>
      </c>
      <c r="D608">
        <v>1</v>
      </c>
      <c r="E608">
        <v>4534</v>
      </c>
      <c r="F608">
        <v>3857</v>
      </c>
      <c r="G608">
        <v>205</v>
      </c>
      <c r="H608">
        <v>14</v>
      </c>
      <c r="I608" s="58" t="s">
        <v>6974</v>
      </c>
      <c r="J608">
        <v>20514</v>
      </c>
      <c r="K608" s="4">
        <v>0</v>
      </c>
      <c r="L608" s="4">
        <v>1.056</v>
      </c>
      <c r="M608" s="4">
        <v>529.13199999999995</v>
      </c>
      <c r="N608" s="4">
        <v>530.18799999999999</v>
      </c>
      <c r="O608" s="5">
        <v>42305.745292812499</v>
      </c>
      <c r="P608" s="5">
        <v>43258.050196053242</v>
      </c>
    </row>
    <row r="609" spans="1:16">
      <c r="A609">
        <v>1</v>
      </c>
      <c r="B609">
        <v>2</v>
      </c>
      <c r="C609">
        <v>10</v>
      </c>
      <c r="D609">
        <v>1</v>
      </c>
      <c r="E609">
        <v>4539</v>
      </c>
      <c r="F609">
        <v>3858</v>
      </c>
      <c r="G609">
        <v>198</v>
      </c>
      <c r="H609">
        <v>3</v>
      </c>
      <c r="I609" s="58" t="s">
        <v>6975</v>
      </c>
      <c r="J609">
        <v>19803</v>
      </c>
      <c r="K609" s="4">
        <v>0</v>
      </c>
      <c r="L609" s="4">
        <v>8.2189999999999994</v>
      </c>
      <c r="M609" s="4">
        <v>92.037000000000006</v>
      </c>
      <c r="N609" s="4">
        <v>100.256</v>
      </c>
      <c r="O609" s="5">
        <v>42305.745292812499</v>
      </c>
      <c r="P609" s="5">
        <v>42305.745292812499</v>
      </c>
    </row>
    <row r="610" spans="1:16">
      <c r="A610">
        <v>1</v>
      </c>
      <c r="B610">
        <v>2</v>
      </c>
      <c r="C610">
        <v>10</v>
      </c>
      <c r="D610">
        <v>1</v>
      </c>
      <c r="E610">
        <v>4550</v>
      </c>
      <c r="F610">
        <v>3859</v>
      </c>
      <c r="G610">
        <v>108</v>
      </c>
      <c r="H610">
        <v>7</v>
      </c>
      <c r="I610" s="58" t="s">
        <v>1272</v>
      </c>
      <c r="J610">
        <v>10807</v>
      </c>
      <c r="K610" s="4">
        <v>18.547000000000001</v>
      </c>
      <c r="L610" s="4">
        <v>21.591999999999999</v>
      </c>
      <c r="M610" s="4">
        <v>564.15800000000002</v>
      </c>
      <c r="N610" s="4">
        <v>567.20299999999997</v>
      </c>
      <c r="O610" s="5">
        <v>42305.745292812499</v>
      </c>
      <c r="P610" s="5">
        <v>42305.745292812499</v>
      </c>
    </row>
    <row r="611" spans="1:16">
      <c r="A611">
        <v>1</v>
      </c>
      <c r="B611">
        <v>2</v>
      </c>
      <c r="C611">
        <v>10</v>
      </c>
      <c r="D611">
        <v>1</v>
      </c>
      <c r="E611">
        <v>4550</v>
      </c>
      <c r="F611">
        <v>3860</v>
      </c>
      <c r="G611">
        <v>109</v>
      </c>
      <c r="H611">
        <v>1</v>
      </c>
      <c r="I611" s="58" t="s">
        <v>1273</v>
      </c>
      <c r="J611">
        <v>10901</v>
      </c>
      <c r="K611" s="4">
        <v>1.133</v>
      </c>
      <c r="L611" s="4">
        <v>10.845000000000001</v>
      </c>
      <c r="M611" s="4">
        <v>568.33699999999999</v>
      </c>
      <c r="N611" s="4">
        <v>578.048</v>
      </c>
      <c r="O611" s="5">
        <v>42305.745292812499</v>
      </c>
      <c r="P611" s="5">
        <v>42305.745292812499</v>
      </c>
    </row>
    <row r="612" spans="1:16">
      <c r="A612">
        <v>1</v>
      </c>
      <c r="B612">
        <v>2</v>
      </c>
      <c r="C612">
        <v>10</v>
      </c>
      <c r="D612">
        <v>1</v>
      </c>
      <c r="E612">
        <v>4550</v>
      </c>
      <c r="F612">
        <v>3861</v>
      </c>
      <c r="G612">
        <v>109</v>
      </c>
      <c r="H612">
        <v>2</v>
      </c>
      <c r="I612" s="58" t="s">
        <v>6976</v>
      </c>
      <c r="J612">
        <v>10902</v>
      </c>
      <c r="K612" s="4">
        <v>9.7170000000000005</v>
      </c>
      <c r="L612" s="4">
        <v>16.706</v>
      </c>
      <c r="M612" s="4">
        <v>578.048</v>
      </c>
      <c r="N612" s="4">
        <v>585.03800000000001</v>
      </c>
      <c r="O612" s="5">
        <v>42305.745292812499</v>
      </c>
      <c r="P612" s="5">
        <v>42305.745292812499</v>
      </c>
    </row>
    <row r="613" spans="1:16">
      <c r="A613">
        <v>1</v>
      </c>
      <c r="B613">
        <v>2</v>
      </c>
      <c r="C613">
        <v>10</v>
      </c>
      <c r="D613">
        <v>1</v>
      </c>
      <c r="E613">
        <v>4550</v>
      </c>
      <c r="F613">
        <v>3862</v>
      </c>
      <c r="G613">
        <v>122</v>
      </c>
      <c r="H613">
        <v>4</v>
      </c>
      <c r="I613" s="58" t="s">
        <v>6977</v>
      </c>
      <c r="J613">
        <v>12204</v>
      </c>
      <c r="K613" s="4">
        <v>1.2E-2</v>
      </c>
      <c r="L613" s="4">
        <v>16.655000000000001</v>
      </c>
      <c r="M613" s="4">
        <v>537.97299999999996</v>
      </c>
      <c r="N613" s="4">
        <v>554.61599999999999</v>
      </c>
      <c r="O613" s="5">
        <v>42305.745292812499</v>
      </c>
      <c r="P613" s="5">
        <v>43258.050196053242</v>
      </c>
    </row>
    <row r="614" spans="1:16">
      <c r="A614">
        <v>1</v>
      </c>
      <c r="B614">
        <v>2</v>
      </c>
      <c r="C614">
        <v>10</v>
      </c>
      <c r="D614">
        <v>1</v>
      </c>
      <c r="E614">
        <v>4550</v>
      </c>
      <c r="F614">
        <v>3863</v>
      </c>
      <c r="G614">
        <v>122</v>
      </c>
      <c r="H614">
        <v>5</v>
      </c>
      <c r="I614" s="58" t="s">
        <v>6978</v>
      </c>
      <c r="J614">
        <v>12205</v>
      </c>
      <c r="K614" s="4">
        <v>16.655000000000001</v>
      </c>
      <c r="L614" s="4">
        <v>26.196999999999999</v>
      </c>
      <c r="M614" s="4">
        <v>554.61599999999999</v>
      </c>
      <c r="N614" s="4">
        <v>564.15800000000002</v>
      </c>
      <c r="O614" s="5">
        <v>42305.745292812499</v>
      </c>
      <c r="P614" s="5">
        <v>43258.050196053242</v>
      </c>
    </row>
    <row r="615" spans="1:16">
      <c r="A615">
        <v>1</v>
      </c>
      <c r="B615">
        <v>2</v>
      </c>
      <c r="C615">
        <v>10</v>
      </c>
      <c r="D615">
        <v>1</v>
      </c>
      <c r="E615">
        <v>490</v>
      </c>
      <c r="F615">
        <v>3805</v>
      </c>
      <c r="G615">
        <v>890</v>
      </c>
      <c r="H615">
        <v>2</v>
      </c>
      <c r="I615" s="58" t="s">
        <v>6979</v>
      </c>
      <c r="J615">
        <v>89002</v>
      </c>
      <c r="K615" s="4">
        <v>0</v>
      </c>
      <c r="L615" s="4">
        <v>20.201000000000001</v>
      </c>
      <c r="M615" s="4">
        <v>24.052</v>
      </c>
      <c r="N615" s="4">
        <v>44.253</v>
      </c>
      <c r="O615" s="5">
        <v>42305.745292812499</v>
      </c>
      <c r="P615" s="5">
        <v>43258.050196053242</v>
      </c>
    </row>
    <row r="616" spans="1:16">
      <c r="A616">
        <v>1</v>
      </c>
      <c r="B616">
        <v>2</v>
      </c>
      <c r="C616">
        <v>10</v>
      </c>
      <c r="D616">
        <v>1</v>
      </c>
      <c r="E616">
        <v>494</v>
      </c>
      <c r="F616">
        <v>3806</v>
      </c>
      <c r="G616">
        <v>890</v>
      </c>
      <c r="H616">
        <v>4</v>
      </c>
      <c r="I616" s="58" t="s">
        <v>6980</v>
      </c>
      <c r="J616">
        <v>89004</v>
      </c>
      <c r="K616" s="4">
        <v>0.01</v>
      </c>
      <c r="L616" s="4">
        <v>8.9960000000000004</v>
      </c>
      <c r="M616" s="4">
        <v>0</v>
      </c>
      <c r="N616" s="4">
        <v>8.9860000000000007</v>
      </c>
      <c r="O616" s="5">
        <v>42305.745292812499</v>
      </c>
      <c r="P616" s="5">
        <v>42305.745292812499</v>
      </c>
    </row>
    <row r="617" spans="1:16">
      <c r="A617">
        <v>1</v>
      </c>
      <c r="B617">
        <v>2</v>
      </c>
      <c r="C617">
        <v>10</v>
      </c>
      <c r="D617">
        <v>1</v>
      </c>
      <c r="E617">
        <v>495</v>
      </c>
      <c r="F617">
        <v>3807</v>
      </c>
      <c r="G617">
        <v>891</v>
      </c>
      <c r="H617">
        <v>1</v>
      </c>
      <c r="I617" s="58" t="s">
        <v>6981</v>
      </c>
      <c r="J617">
        <v>89101</v>
      </c>
      <c r="K617" s="4">
        <v>0</v>
      </c>
      <c r="L617" s="4">
        <v>8.1999999999999993</v>
      </c>
      <c r="M617" s="4">
        <v>0</v>
      </c>
      <c r="N617" s="4">
        <v>8.1850000000000005</v>
      </c>
      <c r="O617" s="5">
        <v>42305.745292812499</v>
      </c>
      <c r="P617" s="5">
        <v>42305.745292812499</v>
      </c>
    </row>
    <row r="618" spans="1:16">
      <c r="A618">
        <v>1</v>
      </c>
      <c r="B618">
        <v>2</v>
      </c>
      <c r="C618">
        <v>10</v>
      </c>
      <c r="D618">
        <v>1</v>
      </c>
      <c r="E618">
        <v>496</v>
      </c>
      <c r="F618">
        <v>3808</v>
      </c>
      <c r="G618">
        <v>892</v>
      </c>
      <c r="H618">
        <v>1</v>
      </c>
      <c r="I618" s="58" t="s">
        <v>6982</v>
      </c>
      <c r="J618">
        <v>89201</v>
      </c>
      <c r="K618" s="4">
        <v>4</v>
      </c>
      <c r="L618" s="4">
        <v>20.738</v>
      </c>
      <c r="M618" s="4">
        <v>0</v>
      </c>
      <c r="N618" s="4">
        <v>16.731999999999999</v>
      </c>
      <c r="O618" s="5">
        <v>43258.050196053242</v>
      </c>
      <c r="P618" s="5">
        <v>43258.050196053242</v>
      </c>
    </row>
    <row r="619" spans="1:16">
      <c r="A619">
        <v>1</v>
      </c>
      <c r="B619">
        <v>2</v>
      </c>
      <c r="C619">
        <v>10</v>
      </c>
      <c r="D619">
        <v>1</v>
      </c>
      <c r="E619">
        <v>496</v>
      </c>
      <c r="F619">
        <v>3809</v>
      </c>
      <c r="G619">
        <v>892</v>
      </c>
      <c r="H619">
        <v>2</v>
      </c>
      <c r="I619" s="58" t="s">
        <v>6983</v>
      </c>
      <c r="J619">
        <v>89202</v>
      </c>
      <c r="K619" s="4">
        <v>20.74</v>
      </c>
      <c r="L619" s="4">
        <v>30.498999999999999</v>
      </c>
      <c r="M619" s="4">
        <v>16.731999999999999</v>
      </c>
      <c r="N619" s="4">
        <v>26.491</v>
      </c>
      <c r="O619" s="5">
        <v>42305.745292812499</v>
      </c>
      <c r="P619" s="5">
        <v>43258.050196053242</v>
      </c>
    </row>
    <row r="620" spans="1:16">
      <c r="A620">
        <v>1</v>
      </c>
      <c r="B620">
        <v>2</v>
      </c>
      <c r="C620">
        <v>10</v>
      </c>
      <c r="D620">
        <v>1</v>
      </c>
      <c r="E620">
        <v>496</v>
      </c>
      <c r="F620">
        <v>3810</v>
      </c>
      <c r="G620">
        <v>892</v>
      </c>
      <c r="H620">
        <v>3</v>
      </c>
      <c r="I620" s="58" t="s">
        <v>6984</v>
      </c>
      <c r="J620">
        <v>89203</v>
      </c>
      <c r="K620" s="4">
        <v>0</v>
      </c>
      <c r="L620" s="4">
        <v>4.5259999999999998</v>
      </c>
      <c r="M620" s="4">
        <v>26.491</v>
      </c>
      <c r="N620" s="4">
        <v>31.016999999999999</v>
      </c>
      <c r="O620" s="5">
        <v>42305.745292812499</v>
      </c>
      <c r="P620" s="5">
        <v>43258.050196053242</v>
      </c>
    </row>
    <row r="621" spans="1:16">
      <c r="A621">
        <v>1</v>
      </c>
      <c r="B621">
        <v>2</v>
      </c>
      <c r="C621">
        <v>10</v>
      </c>
      <c r="D621">
        <v>1</v>
      </c>
      <c r="E621">
        <v>497</v>
      </c>
      <c r="F621">
        <v>3811</v>
      </c>
      <c r="G621">
        <v>890</v>
      </c>
      <c r="H621">
        <v>3</v>
      </c>
      <c r="I621" s="58" t="s">
        <v>6985</v>
      </c>
      <c r="J621">
        <v>89003</v>
      </c>
      <c r="K621" s="4">
        <v>20</v>
      </c>
      <c r="L621" s="4">
        <v>44.136000000000003</v>
      </c>
      <c r="M621" s="4">
        <v>0</v>
      </c>
      <c r="N621" s="4">
        <v>14.199</v>
      </c>
      <c r="O621" s="5">
        <v>42305.745292812499</v>
      </c>
      <c r="P621" s="5">
        <v>42305.745292812499</v>
      </c>
    </row>
    <row r="622" spans="1:16">
      <c r="A622">
        <v>1</v>
      </c>
      <c r="B622">
        <v>2</v>
      </c>
      <c r="C622">
        <v>10</v>
      </c>
      <c r="D622">
        <v>1</v>
      </c>
      <c r="E622">
        <v>498</v>
      </c>
      <c r="F622">
        <v>3812</v>
      </c>
      <c r="G622">
        <v>891</v>
      </c>
      <c r="H622">
        <v>2</v>
      </c>
      <c r="I622" s="58" t="s">
        <v>6986</v>
      </c>
      <c r="J622">
        <v>89102</v>
      </c>
      <c r="K622" s="4">
        <v>0</v>
      </c>
      <c r="L622" s="4">
        <v>15.938000000000001</v>
      </c>
      <c r="M622" s="4">
        <v>0</v>
      </c>
      <c r="N622" s="4">
        <v>15.938000000000001</v>
      </c>
      <c r="O622" s="5">
        <v>42305.745292812499</v>
      </c>
      <c r="P622" s="5">
        <v>42305.745292812499</v>
      </c>
    </row>
    <row r="623" spans="1:16">
      <c r="A623">
        <v>1</v>
      </c>
      <c r="B623">
        <v>2</v>
      </c>
      <c r="C623">
        <v>10</v>
      </c>
      <c r="D623">
        <v>1</v>
      </c>
      <c r="E623">
        <v>797</v>
      </c>
      <c r="F623">
        <v>3813</v>
      </c>
      <c r="G623">
        <v>1707</v>
      </c>
      <c r="H623">
        <v>1</v>
      </c>
      <c r="I623" s="58">
        <v>-70491</v>
      </c>
      <c r="J623">
        <v>170701</v>
      </c>
      <c r="K623" s="4">
        <v>0</v>
      </c>
      <c r="L623" s="4">
        <v>22.824999999999999</v>
      </c>
      <c r="M623" s="4">
        <v>0</v>
      </c>
      <c r="N623" s="4">
        <v>14.475</v>
      </c>
      <c r="O623" s="5">
        <v>42305.745292812499</v>
      </c>
      <c r="P623" s="5">
        <v>42305.745292812499</v>
      </c>
    </row>
    <row r="624" spans="1:16">
      <c r="A624">
        <v>1</v>
      </c>
      <c r="B624">
        <v>2</v>
      </c>
      <c r="C624">
        <v>10</v>
      </c>
      <c r="D624">
        <v>1</v>
      </c>
      <c r="E624">
        <v>977</v>
      </c>
      <c r="F624">
        <v>3814</v>
      </c>
      <c r="G624">
        <v>1666</v>
      </c>
      <c r="H624">
        <v>1</v>
      </c>
      <c r="I624" s="58">
        <v>-85465</v>
      </c>
      <c r="J624">
        <v>166601</v>
      </c>
      <c r="K624" s="4">
        <v>17.003</v>
      </c>
      <c r="L624" s="4">
        <v>25.736000000000001</v>
      </c>
      <c r="M624" s="4">
        <v>17.024999999999999</v>
      </c>
      <c r="N624" s="4">
        <v>25.757999999999999</v>
      </c>
      <c r="O624" s="5">
        <v>42305.745292812499</v>
      </c>
      <c r="P624" s="5">
        <v>43258.050196053242</v>
      </c>
    </row>
    <row r="625" spans="1:16">
      <c r="A625">
        <v>1</v>
      </c>
      <c r="B625">
        <v>2</v>
      </c>
      <c r="C625">
        <v>10</v>
      </c>
      <c r="D625">
        <v>1</v>
      </c>
      <c r="E625">
        <v>977</v>
      </c>
      <c r="F625">
        <v>3815</v>
      </c>
      <c r="G625">
        <v>1666</v>
      </c>
      <c r="H625">
        <v>2</v>
      </c>
      <c r="I625" s="58">
        <v>-85434</v>
      </c>
      <c r="J625">
        <v>166602</v>
      </c>
      <c r="K625" s="4">
        <v>5.6349999999999998</v>
      </c>
      <c r="L625" s="4">
        <v>17.003</v>
      </c>
      <c r="M625" s="4">
        <v>5.657</v>
      </c>
      <c r="N625" s="4">
        <v>17.024999999999999</v>
      </c>
      <c r="O625" s="5">
        <v>42305.745292812499</v>
      </c>
      <c r="P625" s="5">
        <v>43258.050196053242</v>
      </c>
    </row>
    <row r="626" spans="1:16">
      <c r="A626">
        <v>1</v>
      </c>
      <c r="B626">
        <v>2</v>
      </c>
      <c r="C626">
        <v>10</v>
      </c>
      <c r="D626">
        <v>1</v>
      </c>
      <c r="E626">
        <v>977</v>
      </c>
      <c r="F626">
        <v>3816</v>
      </c>
      <c r="G626">
        <v>1666</v>
      </c>
      <c r="H626">
        <v>3</v>
      </c>
      <c r="I626" s="58">
        <v>-85406</v>
      </c>
      <c r="J626">
        <v>166603</v>
      </c>
      <c r="K626" s="4">
        <v>1</v>
      </c>
      <c r="L626" s="4">
        <v>6.657</v>
      </c>
      <c r="M626" s="4">
        <v>0</v>
      </c>
      <c r="N626" s="4">
        <v>5.657</v>
      </c>
      <c r="O626" s="5">
        <v>42305.745292812499</v>
      </c>
      <c r="P626" s="5">
        <v>42305.745292812499</v>
      </c>
    </row>
    <row r="627" spans="1:16">
      <c r="A627">
        <v>1</v>
      </c>
      <c r="B627">
        <v>2</v>
      </c>
      <c r="C627">
        <v>10</v>
      </c>
      <c r="D627">
        <v>1</v>
      </c>
      <c r="E627">
        <v>999</v>
      </c>
      <c r="F627">
        <v>3817</v>
      </c>
      <c r="G627">
        <v>458</v>
      </c>
      <c r="H627">
        <v>3</v>
      </c>
      <c r="I627" s="58" t="s">
        <v>6987</v>
      </c>
      <c r="J627">
        <v>45803</v>
      </c>
      <c r="K627" s="4">
        <v>0</v>
      </c>
      <c r="L627" s="4">
        <v>11.597</v>
      </c>
      <c r="M627" s="4">
        <v>0</v>
      </c>
      <c r="N627" s="4">
        <v>11.597</v>
      </c>
      <c r="O627" s="5">
        <v>42305.745292812499</v>
      </c>
      <c r="P627" s="5">
        <v>42305.745292812499</v>
      </c>
    </row>
    <row r="628" spans="1:16">
      <c r="A628">
        <v>1</v>
      </c>
      <c r="B628">
        <v>2</v>
      </c>
      <c r="C628">
        <v>10</v>
      </c>
      <c r="D628">
        <v>201</v>
      </c>
      <c r="E628">
        <v>1051</v>
      </c>
      <c r="F628">
        <v>4079</v>
      </c>
      <c r="G628">
        <v>378</v>
      </c>
      <c r="H628">
        <v>1</v>
      </c>
      <c r="I628" s="58" t="s">
        <v>1274</v>
      </c>
      <c r="J628">
        <v>37801</v>
      </c>
      <c r="K628" s="4">
        <v>8</v>
      </c>
      <c r="L628" s="4">
        <v>11.43</v>
      </c>
      <c r="M628" s="4">
        <v>0</v>
      </c>
      <c r="N628" s="4">
        <v>3.43</v>
      </c>
      <c r="O628" s="5">
        <v>42305.745292812499</v>
      </c>
      <c r="P628" s="5">
        <v>42305.745292812499</v>
      </c>
    </row>
    <row r="629" spans="1:16">
      <c r="A629">
        <v>1</v>
      </c>
      <c r="B629">
        <v>2</v>
      </c>
      <c r="C629">
        <v>10</v>
      </c>
      <c r="D629">
        <v>201</v>
      </c>
      <c r="E629">
        <v>128</v>
      </c>
      <c r="F629">
        <v>4066</v>
      </c>
      <c r="G629">
        <v>206</v>
      </c>
      <c r="H629">
        <v>8</v>
      </c>
      <c r="I629" s="58" t="s">
        <v>1275</v>
      </c>
      <c r="J629">
        <v>20608</v>
      </c>
      <c r="K629" s="4">
        <v>10</v>
      </c>
      <c r="L629" s="4">
        <v>11.722</v>
      </c>
      <c r="M629" s="4">
        <v>0.86099999999999999</v>
      </c>
      <c r="N629" s="4">
        <v>2.5830000000000002</v>
      </c>
      <c r="O629" s="5">
        <v>42305.745292812499</v>
      </c>
      <c r="P629" s="5">
        <v>43258.050196053242</v>
      </c>
    </row>
    <row r="630" spans="1:16">
      <c r="A630">
        <v>1</v>
      </c>
      <c r="B630">
        <v>2</v>
      </c>
      <c r="C630">
        <v>10</v>
      </c>
      <c r="D630">
        <v>201</v>
      </c>
      <c r="E630">
        <v>128</v>
      </c>
      <c r="F630">
        <v>4067</v>
      </c>
      <c r="G630">
        <v>245</v>
      </c>
      <c r="H630">
        <v>18</v>
      </c>
      <c r="I630" s="58" t="s">
        <v>1276</v>
      </c>
      <c r="J630">
        <v>24518</v>
      </c>
      <c r="K630" s="4">
        <v>20</v>
      </c>
      <c r="L630" s="4">
        <v>20.861000000000001</v>
      </c>
      <c r="M630" s="4">
        <v>0</v>
      </c>
      <c r="N630" s="4">
        <v>0.86099999999999999</v>
      </c>
      <c r="O630" s="5">
        <v>42305.745292812499</v>
      </c>
      <c r="P630" s="5">
        <v>43258.050196053242</v>
      </c>
    </row>
    <row r="631" spans="1:16">
      <c r="A631">
        <v>1</v>
      </c>
      <c r="B631">
        <v>2</v>
      </c>
      <c r="C631">
        <v>10</v>
      </c>
      <c r="D631">
        <v>201</v>
      </c>
      <c r="E631">
        <v>1362</v>
      </c>
      <c r="F631">
        <v>4080</v>
      </c>
      <c r="G631">
        <v>377</v>
      </c>
      <c r="H631">
        <v>9</v>
      </c>
      <c r="I631" s="58" t="s">
        <v>6988</v>
      </c>
      <c r="J631">
        <v>37709</v>
      </c>
      <c r="K631" s="4">
        <v>0</v>
      </c>
      <c r="L631" s="4">
        <v>8.4710000000000001</v>
      </c>
      <c r="M631" s="4">
        <v>1.5649999999999999</v>
      </c>
      <c r="N631" s="4">
        <v>10.036</v>
      </c>
      <c r="O631" s="5">
        <v>42305.745292812499</v>
      </c>
      <c r="P631" s="5">
        <v>43258.050196053242</v>
      </c>
    </row>
    <row r="632" spans="1:16">
      <c r="A632">
        <v>1</v>
      </c>
      <c r="B632">
        <v>2</v>
      </c>
      <c r="C632">
        <v>10</v>
      </c>
      <c r="D632">
        <v>201</v>
      </c>
      <c r="E632">
        <v>1364</v>
      </c>
      <c r="F632">
        <v>4081</v>
      </c>
      <c r="G632">
        <v>1388</v>
      </c>
      <c r="H632">
        <v>1</v>
      </c>
      <c r="I632" s="58" t="s">
        <v>6989</v>
      </c>
      <c r="J632">
        <v>138801</v>
      </c>
      <c r="K632" s="4">
        <v>1</v>
      </c>
      <c r="L632" s="4">
        <v>10.663</v>
      </c>
      <c r="M632" s="4">
        <v>0</v>
      </c>
      <c r="N632" s="4">
        <v>9.6630000000000003</v>
      </c>
      <c r="O632" s="5">
        <v>42305.745292812499</v>
      </c>
      <c r="P632" s="5">
        <v>42305.745292812499</v>
      </c>
    </row>
    <row r="633" spans="1:16">
      <c r="A633">
        <v>1</v>
      </c>
      <c r="B633">
        <v>2</v>
      </c>
      <c r="C633">
        <v>10</v>
      </c>
      <c r="D633">
        <v>201</v>
      </c>
      <c r="E633">
        <v>1611</v>
      </c>
      <c r="F633">
        <v>4082</v>
      </c>
      <c r="G633">
        <v>1450</v>
      </c>
      <c r="H633">
        <v>1</v>
      </c>
      <c r="I633" s="58" t="s">
        <v>6990</v>
      </c>
      <c r="J633">
        <v>145001</v>
      </c>
      <c r="K633" s="4">
        <v>0</v>
      </c>
      <c r="L633" s="4">
        <v>3.3239999999999998</v>
      </c>
      <c r="M633" s="4">
        <v>0</v>
      </c>
      <c r="N633" s="4">
        <v>3.3239999999999998</v>
      </c>
      <c r="O633" s="5">
        <v>42305.745292812499</v>
      </c>
      <c r="P633" s="5">
        <v>42305.745292812499</v>
      </c>
    </row>
    <row r="634" spans="1:16">
      <c r="A634">
        <v>1</v>
      </c>
      <c r="B634">
        <v>2</v>
      </c>
      <c r="C634">
        <v>10</v>
      </c>
      <c r="D634">
        <v>201</v>
      </c>
      <c r="E634">
        <v>164</v>
      </c>
      <c r="F634">
        <v>4068</v>
      </c>
      <c r="G634">
        <v>138</v>
      </c>
      <c r="H634">
        <v>2</v>
      </c>
      <c r="I634" s="58" t="s">
        <v>1277</v>
      </c>
      <c r="J634">
        <v>13802</v>
      </c>
      <c r="K634" s="4">
        <v>0.20200000000000001</v>
      </c>
      <c r="L634" s="4">
        <v>1.994</v>
      </c>
      <c r="M634" s="4">
        <v>3.2719999999999998</v>
      </c>
      <c r="N634" s="4">
        <v>5.0640000000000001</v>
      </c>
      <c r="O634" s="5">
        <v>42305.745292812499</v>
      </c>
      <c r="P634" s="5">
        <v>42305.745292812499</v>
      </c>
    </row>
    <row r="635" spans="1:16">
      <c r="A635">
        <v>1</v>
      </c>
      <c r="B635">
        <v>2</v>
      </c>
      <c r="C635">
        <v>10</v>
      </c>
      <c r="D635">
        <v>201</v>
      </c>
      <c r="E635">
        <v>1731</v>
      </c>
      <c r="F635">
        <v>4083</v>
      </c>
      <c r="G635">
        <v>1608</v>
      </c>
      <c r="H635">
        <v>2</v>
      </c>
      <c r="I635" s="58">
        <v>-106619</v>
      </c>
      <c r="J635">
        <v>160802</v>
      </c>
      <c r="K635" s="4">
        <v>0</v>
      </c>
      <c r="L635" s="4">
        <v>1.9410000000000001</v>
      </c>
      <c r="M635" s="4">
        <v>1.7609999999999999</v>
      </c>
      <c r="N635" s="4">
        <v>3.702</v>
      </c>
      <c r="O635" s="5">
        <v>42305.745292812499</v>
      </c>
      <c r="P635" s="5">
        <v>43258.050196053242</v>
      </c>
    </row>
    <row r="636" spans="1:16">
      <c r="A636">
        <v>1</v>
      </c>
      <c r="B636">
        <v>2</v>
      </c>
      <c r="C636">
        <v>10</v>
      </c>
      <c r="D636">
        <v>201</v>
      </c>
      <c r="E636">
        <v>1752</v>
      </c>
      <c r="F636">
        <v>4084</v>
      </c>
      <c r="G636">
        <v>1669</v>
      </c>
      <c r="H636">
        <v>4</v>
      </c>
      <c r="I636" s="58">
        <v>-84279</v>
      </c>
      <c r="J636">
        <v>166904</v>
      </c>
      <c r="K636" s="4">
        <v>0</v>
      </c>
      <c r="L636" s="4">
        <v>11.224</v>
      </c>
      <c r="M636" s="4">
        <v>0</v>
      </c>
      <c r="N636" s="4">
        <v>11.224</v>
      </c>
      <c r="O636" s="5">
        <v>42305.745292812499</v>
      </c>
      <c r="P636" s="5">
        <v>42305.745292812499</v>
      </c>
    </row>
    <row r="637" spans="1:16">
      <c r="A637">
        <v>1</v>
      </c>
      <c r="B637">
        <v>2</v>
      </c>
      <c r="C637">
        <v>10</v>
      </c>
      <c r="D637">
        <v>201</v>
      </c>
      <c r="E637">
        <v>1801</v>
      </c>
      <c r="F637">
        <v>4085</v>
      </c>
      <c r="G637">
        <v>1940</v>
      </c>
      <c r="H637">
        <v>1</v>
      </c>
      <c r="I637" s="58">
        <v>14611</v>
      </c>
      <c r="J637">
        <v>194001</v>
      </c>
      <c r="K637" s="4">
        <v>5.51</v>
      </c>
      <c r="L637" s="4">
        <v>19.082000000000001</v>
      </c>
      <c r="M637" s="4">
        <v>5.5279999999999996</v>
      </c>
      <c r="N637" s="4">
        <v>19.100000000000001</v>
      </c>
      <c r="O637" s="5">
        <v>42305.745292812499</v>
      </c>
      <c r="P637" s="5">
        <v>42305.745292812499</v>
      </c>
    </row>
    <row r="638" spans="1:16">
      <c r="A638">
        <v>1</v>
      </c>
      <c r="B638">
        <v>2</v>
      </c>
      <c r="C638">
        <v>10</v>
      </c>
      <c r="D638">
        <v>201</v>
      </c>
      <c r="E638">
        <v>1801</v>
      </c>
      <c r="F638">
        <v>4086</v>
      </c>
      <c r="G638">
        <v>1940</v>
      </c>
      <c r="H638">
        <v>2</v>
      </c>
      <c r="I638" s="58">
        <v>14642</v>
      </c>
      <c r="J638">
        <v>194002</v>
      </c>
      <c r="K638" s="4">
        <v>0</v>
      </c>
      <c r="L638" s="4">
        <v>5.3360000000000003</v>
      </c>
      <c r="M638" s="4">
        <v>0</v>
      </c>
      <c r="N638" s="4">
        <v>5.3360000000000003</v>
      </c>
      <c r="O638" s="5">
        <v>42305.745292812499</v>
      </c>
      <c r="P638" s="5">
        <v>42305.745292812499</v>
      </c>
    </row>
    <row r="639" spans="1:16">
      <c r="A639">
        <v>1</v>
      </c>
      <c r="B639">
        <v>2</v>
      </c>
      <c r="C639">
        <v>10</v>
      </c>
      <c r="D639">
        <v>201</v>
      </c>
      <c r="E639">
        <v>1879</v>
      </c>
      <c r="F639">
        <v>4087</v>
      </c>
      <c r="G639">
        <v>424</v>
      </c>
      <c r="H639">
        <v>4</v>
      </c>
      <c r="I639" s="58" t="s">
        <v>6991</v>
      </c>
      <c r="J639">
        <v>42404</v>
      </c>
      <c r="K639" s="4">
        <v>0</v>
      </c>
      <c r="L639" s="4">
        <v>6.6559999999999997</v>
      </c>
      <c r="M639" s="4">
        <v>0</v>
      </c>
      <c r="N639" s="4">
        <v>6.6559999999999997</v>
      </c>
      <c r="O639" s="5">
        <v>42305.745292812499</v>
      </c>
      <c r="P639" s="5">
        <v>42305.745292812499</v>
      </c>
    </row>
    <row r="640" spans="1:16">
      <c r="A640">
        <v>1</v>
      </c>
      <c r="B640">
        <v>2</v>
      </c>
      <c r="C640">
        <v>10</v>
      </c>
      <c r="D640">
        <v>201</v>
      </c>
      <c r="E640">
        <v>1880</v>
      </c>
      <c r="F640">
        <v>4088</v>
      </c>
      <c r="G640">
        <v>424</v>
      </c>
      <c r="H640">
        <v>5</v>
      </c>
      <c r="I640" s="58" t="s">
        <v>1278</v>
      </c>
      <c r="J640">
        <v>42405</v>
      </c>
      <c r="K640" s="4">
        <v>27.849</v>
      </c>
      <c r="L640" s="4">
        <v>31.331</v>
      </c>
      <c r="M640" s="4">
        <v>27.876999999999999</v>
      </c>
      <c r="N640" s="4">
        <v>31.359000000000002</v>
      </c>
      <c r="O640" s="5">
        <v>42305.745292812499</v>
      </c>
      <c r="P640" s="5">
        <v>43258.050196053242</v>
      </c>
    </row>
    <row r="641" spans="1:16">
      <c r="A641">
        <v>1</v>
      </c>
      <c r="B641">
        <v>2</v>
      </c>
      <c r="C641">
        <v>10</v>
      </c>
      <c r="D641">
        <v>201</v>
      </c>
      <c r="E641">
        <v>1880</v>
      </c>
      <c r="F641">
        <v>4089</v>
      </c>
      <c r="G641">
        <v>706</v>
      </c>
      <c r="H641">
        <v>2</v>
      </c>
      <c r="I641" s="58" t="s">
        <v>1279</v>
      </c>
      <c r="J641">
        <v>70602</v>
      </c>
      <c r="K641" s="4">
        <v>17.573</v>
      </c>
      <c r="L641" s="4">
        <v>18.777000000000001</v>
      </c>
      <c r="M641" s="4">
        <v>17.600999999999999</v>
      </c>
      <c r="N641" s="4">
        <v>18.805</v>
      </c>
      <c r="O641" s="5">
        <v>42305.745292812499</v>
      </c>
      <c r="P641" s="5">
        <v>43258.050196053242</v>
      </c>
    </row>
    <row r="642" spans="1:16">
      <c r="A642">
        <v>1</v>
      </c>
      <c r="B642">
        <v>2</v>
      </c>
      <c r="C642">
        <v>10</v>
      </c>
      <c r="D642">
        <v>201</v>
      </c>
      <c r="E642">
        <v>1880</v>
      </c>
      <c r="F642">
        <v>4090</v>
      </c>
      <c r="G642">
        <v>1669</v>
      </c>
      <c r="H642">
        <v>2</v>
      </c>
      <c r="I642" s="58">
        <v>-84338</v>
      </c>
      <c r="J642">
        <v>166902</v>
      </c>
      <c r="K642" s="4">
        <v>18.777000000000001</v>
      </c>
      <c r="L642" s="4">
        <v>27.849</v>
      </c>
      <c r="M642" s="4">
        <v>18.805</v>
      </c>
      <c r="N642" s="4">
        <v>27.876999999999999</v>
      </c>
      <c r="O642" s="5">
        <v>42305.745292812499</v>
      </c>
      <c r="P642" s="5">
        <v>43258.050196053242</v>
      </c>
    </row>
    <row r="643" spans="1:16">
      <c r="A643">
        <v>1</v>
      </c>
      <c r="B643">
        <v>2</v>
      </c>
      <c r="C643">
        <v>10</v>
      </c>
      <c r="D643">
        <v>201</v>
      </c>
      <c r="E643">
        <v>1880</v>
      </c>
      <c r="F643">
        <v>4091</v>
      </c>
      <c r="G643">
        <v>1669</v>
      </c>
      <c r="H643">
        <v>3</v>
      </c>
      <c r="I643" s="58">
        <v>-84310</v>
      </c>
      <c r="J643">
        <v>166903</v>
      </c>
      <c r="K643" s="4">
        <v>10.4</v>
      </c>
      <c r="L643" s="4">
        <v>17.571000000000002</v>
      </c>
      <c r="M643" s="4">
        <v>10.43</v>
      </c>
      <c r="N643" s="4">
        <v>17.600999999999999</v>
      </c>
      <c r="O643" s="5">
        <v>42305.745292812499</v>
      </c>
      <c r="P643" s="5">
        <v>43258.050196053242</v>
      </c>
    </row>
    <row r="644" spans="1:16">
      <c r="A644">
        <v>1</v>
      </c>
      <c r="B644">
        <v>2</v>
      </c>
      <c r="C644">
        <v>10</v>
      </c>
      <c r="D644">
        <v>201</v>
      </c>
      <c r="E644">
        <v>1880</v>
      </c>
      <c r="F644">
        <v>4092</v>
      </c>
      <c r="G644">
        <v>1670</v>
      </c>
      <c r="H644">
        <v>1</v>
      </c>
      <c r="I644" s="58">
        <v>-84004</v>
      </c>
      <c r="J644">
        <v>167001</v>
      </c>
      <c r="K644" s="4">
        <v>0</v>
      </c>
      <c r="L644" s="4">
        <v>10.4</v>
      </c>
      <c r="M644" s="4">
        <v>0</v>
      </c>
      <c r="N644" s="4">
        <v>10.4</v>
      </c>
      <c r="O644" s="5">
        <v>42305.745292812499</v>
      </c>
      <c r="P644" s="5">
        <v>42305.745292812499</v>
      </c>
    </row>
    <row r="645" spans="1:16">
      <c r="A645">
        <v>1</v>
      </c>
      <c r="B645">
        <v>2</v>
      </c>
      <c r="C645">
        <v>10</v>
      </c>
      <c r="D645">
        <v>201</v>
      </c>
      <c r="E645">
        <v>2040</v>
      </c>
      <c r="F645">
        <v>4093</v>
      </c>
      <c r="G645">
        <v>1894</v>
      </c>
      <c r="H645">
        <v>2</v>
      </c>
      <c r="I645" s="58">
        <v>-2159</v>
      </c>
      <c r="J645">
        <v>189402</v>
      </c>
      <c r="K645" s="4">
        <v>0</v>
      </c>
      <c r="L645" s="4">
        <v>7.1</v>
      </c>
      <c r="M645" s="4">
        <v>10.441000000000001</v>
      </c>
      <c r="N645" s="4">
        <v>17.541</v>
      </c>
      <c r="O645" s="5">
        <v>42305.745292812499</v>
      </c>
      <c r="P645" s="5">
        <v>42305.745292812499</v>
      </c>
    </row>
    <row r="646" spans="1:16">
      <c r="A646">
        <v>1</v>
      </c>
      <c r="B646">
        <v>2</v>
      </c>
      <c r="C646">
        <v>10</v>
      </c>
      <c r="D646">
        <v>201</v>
      </c>
      <c r="E646">
        <v>2078</v>
      </c>
      <c r="F646">
        <v>4094</v>
      </c>
      <c r="G646">
        <v>1932</v>
      </c>
      <c r="H646">
        <v>2</v>
      </c>
      <c r="I646" s="58">
        <v>11720</v>
      </c>
      <c r="J646">
        <v>193202</v>
      </c>
      <c r="K646" s="4">
        <v>0</v>
      </c>
      <c r="L646" s="4">
        <v>3.746</v>
      </c>
      <c r="M646" s="4">
        <v>6.5</v>
      </c>
      <c r="N646" s="4">
        <v>10.246</v>
      </c>
      <c r="O646" s="5">
        <v>42305.745292812499</v>
      </c>
      <c r="P646" s="5">
        <v>42305.745292812499</v>
      </c>
    </row>
    <row r="647" spans="1:16">
      <c r="A647">
        <v>1</v>
      </c>
      <c r="B647">
        <v>2</v>
      </c>
      <c r="C647">
        <v>10</v>
      </c>
      <c r="D647">
        <v>201</v>
      </c>
      <c r="E647">
        <v>2079</v>
      </c>
      <c r="F647">
        <v>4095</v>
      </c>
      <c r="G647">
        <v>1933</v>
      </c>
      <c r="H647">
        <v>2</v>
      </c>
      <c r="I647" s="58">
        <v>12086</v>
      </c>
      <c r="J647">
        <v>193302</v>
      </c>
      <c r="K647" s="4">
        <v>10</v>
      </c>
      <c r="L647" s="4">
        <v>26.606000000000002</v>
      </c>
      <c r="M647" s="4">
        <v>1.095</v>
      </c>
      <c r="N647" s="4">
        <v>9.1199999999999992</v>
      </c>
      <c r="O647" s="5">
        <v>42305.745292812499</v>
      </c>
      <c r="P647" s="5">
        <v>43258.050196053242</v>
      </c>
    </row>
    <row r="648" spans="1:16">
      <c r="A648">
        <v>1</v>
      </c>
      <c r="B648">
        <v>2</v>
      </c>
      <c r="C648">
        <v>10</v>
      </c>
      <c r="D648">
        <v>201</v>
      </c>
      <c r="E648">
        <v>209</v>
      </c>
      <c r="F648">
        <v>4069</v>
      </c>
      <c r="G648">
        <v>591</v>
      </c>
      <c r="H648">
        <v>2</v>
      </c>
      <c r="I648" s="58" t="s">
        <v>6992</v>
      </c>
      <c r="J648">
        <v>59102</v>
      </c>
      <c r="K648" s="4">
        <v>0</v>
      </c>
      <c r="L648" s="4">
        <v>11.757999999999999</v>
      </c>
      <c r="M648" s="4">
        <v>8.7379999999999995</v>
      </c>
      <c r="N648" s="4">
        <v>20.495999999999999</v>
      </c>
      <c r="O648" s="5">
        <v>42305.745292812499</v>
      </c>
      <c r="P648" s="5">
        <v>43258.050196053242</v>
      </c>
    </row>
    <row r="649" spans="1:16">
      <c r="A649">
        <v>1</v>
      </c>
      <c r="B649">
        <v>2</v>
      </c>
      <c r="C649">
        <v>10</v>
      </c>
      <c r="D649">
        <v>201</v>
      </c>
      <c r="E649">
        <v>2150</v>
      </c>
      <c r="F649">
        <v>4096</v>
      </c>
      <c r="G649">
        <v>1608</v>
      </c>
      <c r="H649">
        <v>3</v>
      </c>
      <c r="I649" s="58">
        <v>-106590</v>
      </c>
      <c r="J649">
        <v>160803</v>
      </c>
      <c r="K649" s="4">
        <v>0</v>
      </c>
      <c r="L649" s="4">
        <v>2.56</v>
      </c>
      <c r="M649" s="4">
        <v>0</v>
      </c>
      <c r="N649" s="4">
        <v>2.56</v>
      </c>
      <c r="O649" s="5">
        <v>42305.745292812499</v>
      </c>
      <c r="P649" s="5">
        <v>42305.745292812499</v>
      </c>
    </row>
    <row r="650" spans="1:16">
      <c r="A650">
        <v>1</v>
      </c>
      <c r="B650">
        <v>2</v>
      </c>
      <c r="C650">
        <v>10</v>
      </c>
      <c r="D650">
        <v>201</v>
      </c>
      <c r="E650">
        <v>2322</v>
      </c>
      <c r="F650">
        <v>4097</v>
      </c>
      <c r="G650">
        <v>2159</v>
      </c>
      <c r="H650">
        <v>2</v>
      </c>
      <c r="I650" s="58">
        <v>94631</v>
      </c>
      <c r="J650">
        <v>215902</v>
      </c>
      <c r="K650" s="4">
        <v>0</v>
      </c>
      <c r="L650" s="4">
        <v>11.94</v>
      </c>
      <c r="M650" s="4">
        <v>3.4849999999999999</v>
      </c>
      <c r="N650" s="4">
        <v>15.425000000000001</v>
      </c>
      <c r="O650" s="5">
        <v>42305.745292812499</v>
      </c>
      <c r="P650" s="5">
        <v>43258.050196053242</v>
      </c>
    </row>
    <row r="651" spans="1:16">
      <c r="A651">
        <v>1</v>
      </c>
      <c r="B651">
        <v>2</v>
      </c>
      <c r="C651">
        <v>10</v>
      </c>
      <c r="D651">
        <v>201</v>
      </c>
      <c r="E651">
        <v>2322</v>
      </c>
      <c r="F651">
        <v>4098</v>
      </c>
      <c r="G651">
        <v>2159</v>
      </c>
      <c r="H651">
        <v>3</v>
      </c>
      <c r="I651" s="58">
        <v>94659</v>
      </c>
      <c r="J651">
        <v>215903</v>
      </c>
      <c r="K651" s="4">
        <v>11.994</v>
      </c>
      <c r="L651" s="4">
        <v>14.792</v>
      </c>
      <c r="M651" s="4">
        <v>15.503</v>
      </c>
      <c r="N651" s="4">
        <v>18.300999999999998</v>
      </c>
      <c r="O651" s="5">
        <v>42305.745292812499</v>
      </c>
      <c r="P651" s="5">
        <v>42305.745292812499</v>
      </c>
    </row>
    <row r="652" spans="1:16">
      <c r="A652">
        <v>1</v>
      </c>
      <c r="B652">
        <v>2</v>
      </c>
      <c r="C652">
        <v>10</v>
      </c>
      <c r="D652">
        <v>201</v>
      </c>
      <c r="E652">
        <v>2446</v>
      </c>
      <c r="F652">
        <v>4099</v>
      </c>
      <c r="G652">
        <v>2273</v>
      </c>
      <c r="H652">
        <v>2</v>
      </c>
      <c r="I652" s="58">
        <v>136269</v>
      </c>
      <c r="J652">
        <v>227302</v>
      </c>
      <c r="K652" s="4">
        <v>0</v>
      </c>
      <c r="L652" s="4">
        <v>0.79100000000000004</v>
      </c>
      <c r="M652" s="4">
        <v>2.4220000000000002</v>
      </c>
      <c r="N652" s="4">
        <v>3.2130000000000001</v>
      </c>
      <c r="O652" s="5">
        <v>42305.745292812499</v>
      </c>
      <c r="P652" s="5">
        <v>42305.745292812499</v>
      </c>
    </row>
    <row r="653" spans="1:16">
      <c r="A653">
        <v>1</v>
      </c>
      <c r="B653">
        <v>2</v>
      </c>
      <c r="C653">
        <v>10</v>
      </c>
      <c r="D653">
        <v>201</v>
      </c>
      <c r="E653">
        <v>2519</v>
      </c>
      <c r="F653">
        <v>4100</v>
      </c>
      <c r="G653">
        <v>1670</v>
      </c>
      <c r="H653">
        <v>2</v>
      </c>
      <c r="I653" s="58">
        <v>-83973</v>
      </c>
      <c r="J653">
        <v>167002</v>
      </c>
      <c r="K653" s="4">
        <v>0</v>
      </c>
      <c r="L653" s="4">
        <v>6.9050000000000002</v>
      </c>
      <c r="M653" s="4">
        <v>0</v>
      </c>
      <c r="N653" s="4">
        <v>6.9050000000000002</v>
      </c>
      <c r="O653" s="5">
        <v>42305.745292812499</v>
      </c>
      <c r="P653" s="5">
        <v>42305.745292812499</v>
      </c>
    </row>
    <row r="654" spans="1:16">
      <c r="A654">
        <v>1</v>
      </c>
      <c r="B654">
        <v>2</v>
      </c>
      <c r="C654">
        <v>10</v>
      </c>
      <c r="D654">
        <v>201</v>
      </c>
      <c r="E654">
        <v>2667</v>
      </c>
      <c r="F654">
        <v>4101</v>
      </c>
      <c r="G654">
        <v>2653</v>
      </c>
      <c r="H654">
        <v>1</v>
      </c>
      <c r="I654" s="58">
        <v>275030</v>
      </c>
      <c r="J654">
        <v>265301</v>
      </c>
      <c r="K654" s="4">
        <v>1</v>
      </c>
      <c r="L654" s="4">
        <v>7.5389999999999997</v>
      </c>
      <c r="M654" s="4">
        <v>0</v>
      </c>
      <c r="N654" s="4">
        <v>6.5389999999999997</v>
      </c>
      <c r="O654" s="5">
        <v>42305.745292812499</v>
      </c>
      <c r="P654" s="5">
        <v>42305.745292812499</v>
      </c>
    </row>
    <row r="655" spans="1:16">
      <c r="A655">
        <v>1</v>
      </c>
      <c r="B655">
        <v>2</v>
      </c>
      <c r="C655">
        <v>10</v>
      </c>
      <c r="D655">
        <v>201</v>
      </c>
      <c r="E655">
        <v>2753</v>
      </c>
      <c r="F655">
        <v>4102</v>
      </c>
      <c r="G655">
        <v>2792</v>
      </c>
      <c r="H655">
        <v>1</v>
      </c>
      <c r="I655" s="58">
        <v>325798</v>
      </c>
      <c r="J655">
        <v>279201</v>
      </c>
      <c r="K655" s="4">
        <v>0</v>
      </c>
      <c r="L655" s="4">
        <v>2.556</v>
      </c>
      <c r="M655" s="4">
        <v>0</v>
      </c>
      <c r="N655" s="4">
        <v>2.556</v>
      </c>
      <c r="O655" s="5">
        <v>42305.745292812499</v>
      </c>
      <c r="P655" s="5">
        <v>42305.745292812499</v>
      </c>
    </row>
    <row r="656" spans="1:16">
      <c r="A656">
        <v>1</v>
      </c>
      <c r="B656">
        <v>2</v>
      </c>
      <c r="C656">
        <v>10</v>
      </c>
      <c r="D656">
        <v>201</v>
      </c>
      <c r="E656">
        <v>284</v>
      </c>
      <c r="F656">
        <v>4070</v>
      </c>
      <c r="G656">
        <v>706</v>
      </c>
      <c r="H656">
        <v>2</v>
      </c>
      <c r="I656" s="58" t="s">
        <v>1279</v>
      </c>
      <c r="J656">
        <v>70602</v>
      </c>
      <c r="K656" s="4">
        <v>21.239000000000001</v>
      </c>
      <c r="L656" s="4">
        <v>38.594999999999999</v>
      </c>
      <c r="M656" s="4">
        <v>0</v>
      </c>
      <c r="N656" s="4">
        <v>17.356000000000002</v>
      </c>
      <c r="O656" s="5">
        <v>42305.745292812499</v>
      </c>
      <c r="P656" s="5">
        <v>42305.745292812499</v>
      </c>
    </row>
    <row r="657" spans="1:16">
      <c r="A657">
        <v>1</v>
      </c>
      <c r="B657">
        <v>2</v>
      </c>
      <c r="C657">
        <v>10</v>
      </c>
      <c r="D657">
        <v>201</v>
      </c>
      <c r="E657">
        <v>2856</v>
      </c>
      <c r="F657">
        <v>4103</v>
      </c>
      <c r="G657">
        <v>2917</v>
      </c>
      <c r="H657">
        <v>1</v>
      </c>
      <c r="I657" s="58">
        <v>371454</v>
      </c>
      <c r="J657">
        <v>291701</v>
      </c>
      <c r="K657" s="4">
        <v>0</v>
      </c>
      <c r="L657" s="4">
        <v>7.5620000000000003</v>
      </c>
      <c r="M657" s="4">
        <v>0</v>
      </c>
      <c r="N657" s="4">
        <v>7.5620000000000003</v>
      </c>
      <c r="O657" s="5">
        <v>42305.745292812499</v>
      </c>
      <c r="P657" s="5">
        <v>42305.745292812499</v>
      </c>
    </row>
    <row r="658" spans="1:16">
      <c r="A658">
        <v>1</v>
      </c>
      <c r="B658">
        <v>2</v>
      </c>
      <c r="C658">
        <v>10</v>
      </c>
      <c r="D658">
        <v>201</v>
      </c>
      <c r="E658">
        <v>2892</v>
      </c>
      <c r="F658">
        <v>4104</v>
      </c>
      <c r="G658">
        <v>2955</v>
      </c>
      <c r="H658">
        <v>1</v>
      </c>
      <c r="I658" s="58">
        <v>385333</v>
      </c>
      <c r="J658">
        <v>295501</v>
      </c>
      <c r="K658" s="4">
        <v>0</v>
      </c>
      <c r="L658" s="4">
        <v>2.1970000000000001</v>
      </c>
      <c r="M658" s="4">
        <v>0</v>
      </c>
      <c r="N658" s="4">
        <v>2.1970000000000001</v>
      </c>
      <c r="O658" s="5">
        <v>42305.745292812499</v>
      </c>
      <c r="P658" s="5">
        <v>42305.745292812499</v>
      </c>
    </row>
    <row r="659" spans="1:16">
      <c r="A659">
        <v>1</v>
      </c>
      <c r="B659">
        <v>2</v>
      </c>
      <c r="C659">
        <v>10</v>
      </c>
      <c r="D659">
        <v>201</v>
      </c>
      <c r="E659">
        <v>3031</v>
      </c>
      <c r="F659">
        <v>4105</v>
      </c>
      <c r="G659">
        <v>1608</v>
      </c>
      <c r="H659">
        <v>2</v>
      </c>
      <c r="I659" s="58">
        <v>-106619</v>
      </c>
      <c r="J659">
        <v>160802</v>
      </c>
      <c r="K659" s="4">
        <v>10</v>
      </c>
      <c r="L659" s="4">
        <v>15.558</v>
      </c>
      <c r="M659" s="4">
        <v>5.9729999999999999</v>
      </c>
      <c r="N659" s="4">
        <v>11.531000000000001</v>
      </c>
      <c r="O659" s="5">
        <v>42305.745292812499</v>
      </c>
      <c r="P659" s="5">
        <v>43258.050196053242</v>
      </c>
    </row>
    <row r="660" spans="1:16">
      <c r="A660">
        <v>1</v>
      </c>
      <c r="B660">
        <v>2</v>
      </c>
      <c r="C660">
        <v>10</v>
      </c>
      <c r="D660">
        <v>201</v>
      </c>
      <c r="E660">
        <v>3031</v>
      </c>
      <c r="F660">
        <v>4106</v>
      </c>
      <c r="G660">
        <v>3082</v>
      </c>
      <c r="H660">
        <v>2</v>
      </c>
      <c r="I660" s="58">
        <v>431750</v>
      </c>
      <c r="J660">
        <v>308202</v>
      </c>
      <c r="K660" s="4">
        <v>0</v>
      </c>
      <c r="L660" s="4">
        <v>1.1759999999999999</v>
      </c>
      <c r="M660" s="4">
        <v>4.7969999999999997</v>
      </c>
      <c r="N660" s="4">
        <v>5.9729999999999999</v>
      </c>
      <c r="O660" s="5">
        <v>42305.745292812499</v>
      </c>
      <c r="P660" s="5">
        <v>43258.050196053242</v>
      </c>
    </row>
    <row r="661" spans="1:16">
      <c r="A661">
        <v>1</v>
      </c>
      <c r="B661">
        <v>2</v>
      </c>
      <c r="C661">
        <v>10</v>
      </c>
      <c r="D661">
        <v>201</v>
      </c>
      <c r="E661">
        <v>3032</v>
      </c>
      <c r="F661">
        <v>4107</v>
      </c>
      <c r="G661">
        <v>3084</v>
      </c>
      <c r="H661">
        <v>1</v>
      </c>
      <c r="I661" s="58">
        <v>432449</v>
      </c>
      <c r="J661">
        <v>308401</v>
      </c>
      <c r="K661" s="4">
        <v>0</v>
      </c>
      <c r="L661" s="4">
        <v>3.4849999999999999</v>
      </c>
      <c r="M661" s="4">
        <v>0</v>
      </c>
      <c r="N661" s="4">
        <v>3.4849999999999999</v>
      </c>
      <c r="O661" s="5">
        <v>42305.745292812499</v>
      </c>
      <c r="P661" s="5">
        <v>42305.745292812499</v>
      </c>
    </row>
    <row r="662" spans="1:16">
      <c r="A662">
        <v>1</v>
      </c>
      <c r="B662">
        <v>2</v>
      </c>
      <c r="C662">
        <v>10</v>
      </c>
      <c r="D662">
        <v>201</v>
      </c>
      <c r="E662">
        <v>3105</v>
      </c>
      <c r="F662">
        <v>4108</v>
      </c>
      <c r="G662">
        <v>3239</v>
      </c>
      <c r="H662">
        <v>1</v>
      </c>
      <c r="I662" s="58">
        <v>489062</v>
      </c>
      <c r="J662">
        <v>323901</v>
      </c>
      <c r="K662" s="4">
        <v>9.9969999999999999</v>
      </c>
      <c r="L662" s="4">
        <v>16.533999999999999</v>
      </c>
      <c r="M662" s="4">
        <v>0</v>
      </c>
      <c r="N662" s="4">
        <v>6.5369999999999999</v>
      </c>
      <c r="O662" s="5">
        <v>42305.745292812499</v>
      </c>
      <c r="P662" s="5">
        <v>42305.745292812499</v>
      </c>
    </row>
    <row r="663" spans="1:16">
      <c r="A663">
        <v>1</v>
      </c>
      <c r="B663">
        <v>2</v>
      </c>
      <c r="C663">
        <v>10</v>
      </c>
      <c r="D663">
        <v>201</v>
      </c>
      <c r="E663">
        <v>3195</v>
      </c>
      <c r="F663">
        <v>4109</v>
      </c>
      <c r="G663">
        <v>424</v>
      </c>
      <c r="H663">
        <v>5</v>
      </c>
      <c r="I663" s="58" t="s">
        <v>1278</v>
      </c>
      <c r="J663">
        <v>42405</v>
      </c>
      <c r="K663" s="4">
        <v>11.781000000000001</v>
      </c>
      <c r="L663" s="4">
        <v>14.776999999999999</v>
      </c>
      <c r="M663" s="4">
        <v>6.77</v>
      </c>
      <c r="N663" s="4">
        <v>9.766</v>
      </c>
      <c r="O663" s="5">
        <v>42305.745292812499</v>
      </c>
      <c r="P663" s="5">
        <v>43258.050196053242</v>
      </c>
    </row>
    <row r="664" spans="1:16">
      <c r="A664">
        <v>1</v>
      </c>
      <c r="B664">
        <v>2</v>
      </c>
      <c r="C664">
        <v>10</v>
      </c>
      <c r="D664">
        <v>201</v>
      </c>
      <c r="E664">
        <v>3195</v>
      </c>
      <c r="F664">
        <v>4110</v>
      </c>
      <c r="G664">
        <v>424</v>
      </c>
      <c r="H664">
        <v>10</v>
      </c>
      <c r="I664" s="58" t="s">
        <v>6993</v>
      </c>
      <c r="J664">
        <v>42410</v>
      </c>
      <c r="K664" s="4">
        <v>5</v>
      </c>
      <c r="L664" s="4">
        <v>8.5510000000000002</v>
      </c>
      <c r="M664" s="4">
        <v>0</v>
      </c>
      <c r="N664" s="4">
        <v>3.5510000000000002</v>
      </c>
      <c r="O664" s="5">
        <v>42305.745292812499</v>
      </c>
      <c r="P664" s="5">
        <v>42305.745292812499</v>
      </c>
    </row>
    <row r="665" spans="1:16">
      <c r="A665">
        <v>1</v>
      </c>
      <c r="B665">
        <v>2</v>
      </c>
      <c r="C665">
        <v>10</v>
      </c>
      <c r="D665">
        <v>201</v>
      </c>
      <c r="E665">
        <v>3263</v>
      </c>
      <c r="F665">
        <v>4111</v>
      </c>
      <c r="G665">
        <v>138</v>
      </c>
      <c r="H665">
        <v>9</v>
      </c>
      <c r="I665" s="58" t="s">
        <v>6994</v>
      </c>
      <c r="J665">
        <v>13809</v>
      </c>
      <c r="K665" s="4">
        <v>1</v>
      </c>
      <c r="L665" s="4">
        <v>4.32</v>
      </c>
      <c r="M665" s="4">
        <v>0</v>
      </c>
      <c r="N665" s="4">
        <v>3.32</v>
      </c>
      <c r="O665" s="5">
        <v>42305.745292812499</v>
      </c>
      <c r="P665" s="5">
        <v>42305.745292812499</v>
      </c>
    </row>
    <row r="666" spans="1:16">
      <c r="A666">
        <v>1</v>
      </c>
      <c r="B666">
        <v>2</v>
      </c>
      <c r="C666">
        <v>10</v>
      </c>
      <c r="D666">
        <v>201</v>
      </c>
      <c r="E666">
        <v>3492</v>
      </c>
      <c r="F666">
        <v>4112</v>
      </c>
      <c r="G666">
        <v>1116</v>
      </c>
      <c r="H666">
        <v>2</v>
      </c>
      <c r="I666" s="58" t="s">
        <v>6995</v>
      </c>
      <c r="J666">
        <v>111602</v>
      </c>
      <c r="K666" s="4">
        <v>0</v>
      </c>
      <c r="L666" s="4">
        <v>0.505</v>
      </c>
      <c r="M666" s="4">
        <v>0</v>
      </c>
      <c r="N666" s="4">
        <v>0.505</v>
      </c>
      <c r="O666" s="5">
        <v>42305.745292812499</v>
      </c>
      <c r="P666" s="5">
        <v>42305.745292812499</v>
      </c>
    </row>
    <row r="667" spans="1:16">
      <c r="A667">
        <v>1</v>
      </c>
      <c r="B667">
        <v>2</v>
      </c>
      <c r="C667">
        <v>10</v>
      </c>
      <c r="D667">
        <v>201</v>
      </c>
      <c r="E667">
        <v>3494</v>
      </c>
      <c r="F667">
        <v>4113</v>
      </c>
      <c r="G667">
        <v>1841</v>
      </c>
      <c r="H667">
        <v>1</v>
      </c>
      <c r="I667" s="58">
        <v>-21548</v>
      </c>
      <c r="J667">
        <v>184101</v>
      </c>
      <c r="K667" s="4">
        <v>0</v>
      </c>
      <c r="L667" s="4">
        <v>0.11600000000000001</v>
      </c>
      <c r="M667" s="4">
        <v>0</v>
      </c>
      <c r="N667" s="4">
        <v>0.11600000000000001</v>
      </c>
      <c r="O667" s="5">
        <v>42305.745292812499</v>
      </c>
      <c r="P667" s="5">
        <v>42305.745292812499</v>
      </c>
    </row>
    <row r="668" spans="1:16">
      <c r="A668">
        <v>1</v>
      </c>
      <c r="B668">
        <v>2</v>
      </c>
      <c r="C668">
        <v>10</v>
      </c>
      <c r="D668">
        <v>201</v>
      </c>
      <c r="E668">
        <v>3889</v>
      </c>
      <c r="F668">
        <v>4114</v>
      </c>
      <c r="G668">
        <v>138</v>
      </c>
      <c r="H668">
        <v>2</v>
      </c>
      <c r="I668" s="58" t="s">
        <v>1277</v>
      </c>
      <c r="J668">
        <v>13802</v>
      </c>
      <c r="K668" s="4">
        <v>0</v>
      </c>
      <c r="L668" s="4">
        <v>0.20200000000000001</v>
      </c>
      <c r="M668" s="4">
        <v>10.342000000000001</v>
      </c>
      <c r="N668" s="4">
        <v>10.544</v>
      </c>
      <c r="O668" s="5">
        <v>42305.745292812499</v>
      </c>
      <c r="P668" s="5">
        <v>42305.745292812499</v>
      </c>
    </row>
    <row r="669" spans="1:16">
      <c r="A669">
        <v>1</v>
      </c>
      <c r="B669">
        <v>2</v>
      </c>
      <c r="C669">
        <v>10</v>
      </c>
      <c r="D669">
        <v>201</v>
      </c>
      <c r="E669">
        <v>3889</v>
      </c>
      <c r="F669">
        <v>4115</v>
      </c>
      <c r="G669">
        <v>545</v>
      </c>
      <c r="H669">
        <v>2</v>
      </c>
      <c r="I669" s="58" t="s">
        <v>1280</v>
      </c>
      <c r="J669">
        <v>54502</v>
      </c>
      <c r="K669" s="4">
        <v>0.24</v>
      </c>
      <c r="L669" s="4">
        <v>13.686</v>
      </c>
      <c r="M669" s="4">
        <v>11.794</v>
      </c>
      <c r="N669" s="4">
        <v>25.24</v>
      </c>
      <c r="O669" s="5">
        <v>42305.745292812499</v>
      </c>
      <c r="P669" s="5">
        <v>43258.050196053242</v>
      </c>
    </row>
    <row r="670" spans="1:16">
      <c r="A670">
        <v>1</v>
      </c>
      <c r="B670">
        <v>2</v>
      </c>
      <c r="C670">
        <v>10</v>
      </c>
      <c r="D670">
        <v>201</v>
      </c>
      <c r="E670">
        <v>3889</v>
      </c>
      <c r="F670">
        <v>4116</v>
      </c>
      <c r="G670">
        <v>545</v>
      </c>
      <c r="H670">
        <v>3</v>
      </c>
      <c r="I670" s="58" t="s">
        <v>6996</v>
      </c>
      <c r="J670">
        <v>54503</v>
      </c>
      <c r="K670" s="4">
        <v>13.686</v>
      </c>
      <c r="L670" s="4">
        <v>23.571999999999999</v>
      </c>
      <c r="M670" s="4">
        <v>25.24</v>
      </c>
      <c r="N670" s="4">
        <v>35.125999999999998</v>
      </c>
      <c r="O670" s="5">
        <v>42305.745292812499</v>
      </c>
      <c r="P670" s="5">
        <v>43258.050196053242</v>
      </c>
    </row>
    <row r="671" spans="1:16">
      <c r="A671">
        <v>1</v>
      </c>
      <c r="B671">
        <v>2</v>
      </c>
      <c r="C671">
        <v>10</v>
      </c>
      <c r="D671">
        <v>201</v>
      </c>
      <c r="E671">
        <v>3889</v>
      </c>
      <c r="F671">
        <v>4117</v>
      </c>
      <c r="G671">
        <v>564</v>
      </c>
      <c r="H671">
        <v>1</v>
      </c>
      <c r="I671" s="58" t="s">
        <v>6997</v>
      </c>
      <c r="J671">
        <v>56401</v>
      </c>
      <c r="K671" s="4">
        <v>0</v>
      </c>
      <c r="L671" s="4">
        <v>1.25</v>
      </c>
      <c r="M671" s="4">
        <v>10.544</v>
      </c>
      <c r="N671" s="4">
        <v>11.794</v>
      </c>
      <c r="O671" s="5">
        <v>42305.745292812499</v>
      </c>
      <c r="P671" s="5">
        <v>42305.745292812499</v>
      </c>
    </row>
    <row r="672" spans="1:16">
      <c r="A672">
        <v>1</v>
      </c>
      <c r="B672">
        <v>2</v>
      </c>
      <c r="C672">
        <v>10</v>
      </c>
      <c r="D672">
        <v>201</v>
      </c>
      <c r="E672">
        <v>3890</v>
      </c>
      <c r="F672">
        <v>4118</v>
      </c>
      <c r="G672">
        <v>207</v>
      </c>
      <c r="H672">
        <v>1</v>
      </c>
      <c r="I672" s="58" t="s">
        <v>6998</v>
      </c>
      <c r="J672">
        <v>20701</v>
      </c>
      <c r="K672" s="4">
        <v>0</v>
      </c>
      <c r="L672" s="4">
        <v>3.8570000000000002</v>
      </c>
      <c r="M672" s="4">
        <v>81.272999999999996</v>
      </c>
      <c r="N672" s="4">
        <v>85.13</v>
      </c>
      <c r="O672" s="5">
        <v>42305.745292812499</v>
      </c>
      <c r="P672" s="5">
        <v>43258.050196053242</v>
      </c>
    </row>
    <row r="673" spans="1:16">
      <c r="A673">
        <v>1</v>
      </c>
      <c r="B673">
        <v>2</v>
      </c>
      <c r="C673">
        <v>10</v>
      </c>
      <c r="D673">
        <v>201</v>
      </c>
      <c r="E673">
        <v>3890</v>
      </c>
      <c r="F673">
        <v>4119</v>
      </c>
      <c r="G673">
        <v>207</v>
      </c>
      <c r="H673">
        <v>2</v>
      </c>
      <c r="I673" s="58" t="s">
        <v>6999</v>
      </c>
      <c r="J673">
        <v>20702</v>
      </c>
      <c r="K673" s="4">
        <v>0</v>
      </c>
      <c r="L673" s="4">
        <v>8.0020000000000007</v>
      </c>
      <c r="M673" s="4">
        <v>73.271000000000001</v>
      </c>
      <c r="N673" s="4">
        <v>81.272999999999996</v>
      </c>
      <c r="O673" s="5">
        <v>42305.745292812499</v>
      </c>
      <c r="P673" s="5">
        <v>43258.050196053242</v>
      </c>
    </row>
    <row r="674" spans="1:16">
      <c r="A674">
        <v>1</v>
      </c>
      <c r="B674">
        <v>2</v>
      </c>
      <c r="C674">
        <v>10</v>
      </c>
      <c r="D674">
        <v>201</v>
      </c>
      <c r="E674">
        <v>3890</v>
      </c>
      <c r="F674">
        <v>4120</v>
      </c>
      <c r="G674">
        <v>207</v>
      </c>
      <c r="H674">
        <v>3</v>
      </c>
      <c r="I674" s="58" t="s">
        <v>7000</v>
      </c>
      <c r="J674">
        <v>20703</v>
      </c>
      <c r="K674" s="4">
        <v>0</v>
      </c>
      <c r="L674" s="4">
        <v>7.391</v>
      </c>
      <c r="M674" s="4">
        <v>65.88</v>
      </c>
      <c r="N674" s="4">
        <v>73.271000000000001</v>
      </c>
      <c r="O674" s="5">
        <v>42305.745292812499</v>
      </c>
      <c r="P674" s="5">
        <v>43258.050196053242</v>
      </c>
    </row>
    <row r="675" spans="1:16">
      <c r="A675">
        <v>1</v>
      </c>
      <c r="B675">
        <v>2</v>
      </c>
      <c r="C675">
        <v>10</v>
      </c>
      <c r="D675">
        <v>201</v>
      </c>
      <c r="E675">
        <v>3909</v>
      </c>
      <c r="F675">
        <v>4121</v>
      </c>
      <c r="G675">
        <v>245</v>
      </c>
      <c r="H675">
        <v>8</v>
      </c>
      <c r="I675" s="58" t="s">
        <v>1281</v>
      </c>
      <c r="J675">
        <v>24508</v>
      </c>
      <c r="K675" s="4">
        <v>0</v>
      </c>
      <c r="L675" s="4">
        <v>12.106999999999999</v>
      </c>
      <c r="M675" s="4">
        <v>72.159000000000006</v>
      </c>
      <c r="N675" s="4">
        <v>84.266000000000005</v>
      </c>
      <c r="O675" s="5">
        <v>42305.745292812499</v>
      </c>
      <c r="P675" s="5">
        <v>42305.745292812499</v>
      </c>
    </row>
    <row r="676" spans="1:16">
      <c r="A676">
        <v>1</v>
      </c>
      <c r="B676">
        <v>2</v>
      </c>
      <c r="C676">
        <v>10</v>
      </c>
      <c r="D676">
        <v>201</v>
      </c>
      <c r="E676">
        <v>3962</v>
      </c>
      <c r="F676">
        <v>4122</v>
      </c>
      <c r="G676">
        <v>378</v>
      </c>
      <c r="H676">
        <v>1</v>
      </c>
      <c r="I676" s="58" t="s">
        <v>1274</v>
      </c>
      <c r="J676">
        <v>37801</v>
      </c>
      <c r="K676" s="4">
        <v>3.41</v>
      </c>
      <c r="L676" s="4">
        <v>7.8689999999999998</v>
      </c>
      <c r="M676" s="4">
        <v>18.565999999999999</v>
      </c>
      <c r="N676" s="4">
        <v>23.024999999999999</v>
      </c>
      <c r="O676" s="5">
        <v>42305.745292812499</v>
      </c>
      <c r="P676" s="5">
        <v>43258.050196053242</v>
      </c>
    </row>
    <row r="677" spans="1:16">
      <c r="A677">
        <v>1</v>
      </c>
      <c r="B677">
        <v>2</v>
      </c>
      <c r="C677">
        <v>10</v>
      </c>
      <c r="D677">
        <v>201</v>
      </c>
      <c r="E677">
        <v>3962</v>
      </c>
      <c r="F677">
        <v>4123</v>
      </c>
      <c r="G677">
        <v>545</v>
      </c>
      <c r="H677">
        <v>2</v>
      </c>
      <c r="I677" s="58" t="s">
        <v>1280</v>
      </c>
      <c r="J677">
        <v>54502</v>
      </c>
      <c r="K677" s="4">
        <v>0</v>
      </c>
      <c r="L677" s="4">
        <v>0.24</v>
      </c>
      <c r="M677" s="4">
        <v>12.295999999999999</v>
      </c>
      <c r="N677" s="4">
        <v>12.536</v>
      </c>
      <c r="O677" s="5">
        <v>42305.745292812499</v>
      </c>
      <c r="P677" s="5">
        <v>43258.050196053242</v>
      </c>
    </row>
    <row r="678" spans="1:16">
      <c r="A678">
        <v>1</v>
      </c>
      <c r="B678">
        <v>2</v>
      </c>
      <c r="C678">
        <v>10</v>
      </c>
      <c r="D678">
        <v>201</v>
      </c>
      <c r="E678">
        <v>3973</v>
      </c>
      <c r="F678">
        <v>4124</v>
      </c>
      <c r="G678">
        <v>393</v>
      </c>
      <c r="H678">
        <v>2</v>
      </c>
      <c r="I678" s="58" t="s">
        <v>7001</v>
      </c>
      <c r="J678">
        <v>39302</v>
      </c>
      <c r="K678" s="4">
        <v>0</v>
      </c>
      <c r="L678" s="4">
        <v>6.2759999999999998</v>
      </c>
      <c r="M678" s="4">
        <v>10.321999999999999</v>
      </c>
      <c r="N678" s="4">
        <v>16.597999999999999</v>
      </c>
      <c r="O678" s="5">
        <v>42305.745292812499</v>
      </c>
      <c r="P678" s="5">
        <v>43258.050196053242</v>
      </c>
    </row>
    <row r="679" spans="1:16">
      <c r="A679">
        <v>1</v>
      </c>
      <c r="B679">
        <v>2</v>
      </c>
      <c r="C679">
        <v>10</v>
      </c>
      <c r="D679">
        <v>201</v>
      </c>
      <c r="E679">
        <v>4016</v>
      </c>
      <c r="F679">
        <v>4125</v>
      </c>
      <c r="G679">
        <v>450</v>
      </c>
      <c r="H679">
        <v>2</v>
      </c>
      <c r="I679" s="58" t="s">
        <v>7002</v>
      </c>
      <c r="J679">
        <v>45002</v>
      </c>
      <c r="K679" s="4">
        <v>0</v>
      </c>
      <c r="L679" s="4">
        <v>1.5860000000000001</v>
      </c>
      <c r="M679" s="4">
        <v>16.907</v>
      </c>
      <c r="N679" s="4">
        <v>18.492999999999999</v>
      </c>
      <c r="O679" s="5">
        <v>42305.745292812499</v>
      </c>
      <c r="P679" s="5">
        <v>43258.050196053242</v>
      </c>
    </row>
    <row r="680" spans="1:16">
      <c r="A680">
        <v>1</v>
      </c>
      <c r="B680">
        <v>2</v>
      </c>
      <c r="C680">
        <v>10</v>
      </c>
      <c r="D680">
        <v>201</v>
      </c>
      <c r="E680">
        <v>406</v>
      </c>
      <c r="F680">
        <v>4071</v>
      </c>
      <c r="G680">
        <v>594</v>
      </c>
      <c r="H680">
        <v>3</v>
      </c>
      <c r="I680" s="58" t="s">
        <v>7003</v>
      </c>
      <c r="J680">
        <v>59403</v>
      </c>
      <c r="K680" s="4">
        <v>9.9499999999999993</v>
      </c>
      <c r="L680" s="4">
        <v>30.37</v>
      </c>
      <c r="M680" s="4">
        <v>0</v>
      </c>
      <c r="N680" s="4">
        <v>20.420000000000002</v>
      </c>
      <c r="O680" s="5">
        <v>42305.745292812499</v>
      </c>
      <c r="P680" s="5">
        <v>42305.745292812499</v>
      </c>
    </row>
    <row r="681" spans="1:16">
      <c r="A681">
        <v>1</v>
      </c>
      <c r="B681">
        <v>2</v>
      </c>
      <c r="C681">
        <v>10</v>
      </c>
      <c r="D681">
        <v>201</v>
      </c>
      <c r="E681">
        <v>4065</v>
      </c>
      <c r="F681">
        <v>4126</v>
      </c>
      <c r="G681">
        <v>462</v>
      </c>
      <c r="H681">
        <v>1</v>
      </c>
      <c r="I681" s="58" t="s">
        <v>7004</v>
      </c>
      <c r="J681">
        <v>46201</v>
      </c>
      <c r="K681" s="4">
        <v>0.47899999999999998</v>
      </c>
      <c r="L681" s="4">
        <v>9.25</v>
      </c>
      <c r="M681" s="4">
        <v>0</v>
      </c>
      <c r="N681" s="4">
        <v>8.7710000000000008</v>
      </c>
      <c r="O681" s="5">
        <v>42305.745292812499</v>
      </c>
      <c r="P681" s="5">
        <v>42305.745292812499</v>
      </c>
    </row>
    <row r="682" spans="1:16">
      <c r="A682">
        <v>1</v>
      </c>
      <c r="B682">
        <v>2</v>
      </c>
      <c r="C682">
        <v>10</v>
      </c>
      <c r="D682">
        <v>201</v>
      </c>
      <c r="E682">
        <v>4070</v>
      </c>
      <c r="F682">
        <v>4127</v>
      </c>
      <c r="G682">
        <v>594</v>
      </c>
      <c r="H682">
        <v>2</v>
      </c>
      <c r="I682" s="58" t="s">
        <v>7005</v>
      </c>
      <c r="J682">
        <v>59402</v>
      </c>
      <c r="K682" s="4">
        <v>0</v>
      </c>
      <c r="L682" s="4">
        <v>13.84</v>
      </c>
      <c r="M682" s="4">
        <v>5.8230000000000004</v>
      </c>
      <c r="N682" s="4">
        <v>19.663</v>
      </c>
      <c r="O682" s="5">
        <v>42305.745292812499</v>
      </c>
      <c r="P682" s="5">
        <v>42305.745292812499</v>
      </c>
    </row>
    <row r="683" spans="1:16">
      <c r="A683">
        <v>1</v>
      </c>
      <c r="B683">
        <v>2</v>
      </c>
      <c r="C683">
        <v>10</v>
      </c>
      <c r="D683">
        <v>201</v>
      </c>
      <c r="E683">
        <v>4071</v>
      </c>
      <c r="F683">
        <v>4128</v>
      </c>
      <c r="G683">
        <v>592</v>
      </c>
      <c r="H683">
        <v>1</v>
      </c>
      <c r="I683" s="58" t="s">
        <v>7006</v>
      </c>
      <c r="J683">
        <v>59201</v>
      </c>
      <c r="K683" s="4">
        <v>0</v>
      </c>
      <c r="L683" s="4">
        <v>12.801</v>
      </c>
      <c r="M683" s="4">
        <v>0</v>
      </c>
      <c r="N683" s="4">
        <v>12.801</v>
      </c>
      <c r="O683" s="5">
        <v>42305.745292812499</v>
      </c>
      <c r="P683" s="5">
        <v>42305.745292812499</v>
      </c>
    </row>
    <row r="684" spans="1:16">
      <c r="A684">
        <v>1</v>
      </c>
      <c r="B684">
        <v>2</v>
      </c>
      <c r="C684">
        <v>10</v>
      </c>
      <c r="D684">
        <v>201</v>
      </c>
      <c r="E684">
        <v>4117</v>
      </c>
      <c r="F684">
        <v>4129</v>
      </c>
      <c r="G684">
        <v>207</v>
      </c>
      <c r="H684">
        <v>6</v>
      </c>
      <c r="I684" s="58" t="s">
        <v>7007</v>
      </c>
      <c r="J684">
        <v>20706</v>
      </c>
      <c r="K684" s="4">
        <v>0</v>
      </c>
      <c r="L684" s="4">
        <v>0.33</v>
      </c>
      <c r="M684" s="4">
        <v>0</v>
      </c>
      <c r="N684" s="4">
        <v>0.33</v>
      </c>
      <c r="O684" s="5">
        <v>42305.745292812499</v>
      </c>
      <c r="P684" s="5">
        <v>42305.745292812499</v>
      </c>
    </row>
    <row r="685" spans="1:16">
      <c r="A685">
        <v>1</v>
      </c>
      <c r="B685">
        <v>2</v>
      </c>
      <c r="C685">
        <v>10</v>
      </c>
      <c r="D685">
        <v>201</v>
      </c>
      <c r="E685">
        <v>4302</v>
      </c>
      <c r="F685">
        <v>4130</v>
      </c>
      <c r="G685">
        <v>3421</v>
      </c>
      <c r="H685">
        <v>1</v>
      </c>
      <c r="I685" s="58">
        <v>555536</v>
      </c>
      <c r="J685">
        <v>342101</v>
      </c>
      <c r="K685" s="4">
        <v>6.3760000000000003</v>
      </c>
      <c r="L685" s="4">
        <v>12.278</v>
      </c>
      <c r="M685" s="4">
        <v>0</v>
      </c>
      <c r="N685" s="4">
        <v>5.9020000000000001</v>
      </c>
      <c r="O685" s="5">
        <v>42305.745292812499</v>
      </c>
      <c r="P685" s="5">
        <v>42305.745292812499</v>
      </c>
    </row>
    <row r="686" spans="1:16">
      <c r="A686">
        <v>1</v>
      </c>
      <c r="B686">
        <v>2</v>
      </c>
      <c r="C686">
        <v>10</v>
      </c>
      <c r="D686">
        <v>201</v>
      </c>
      <c r="E686">
        <v>4520</v>
      </c>
      <c r="F686">
        <v>4131</v>
      </c>
      <c r="G686">
        <v>175</v>
      </c>
      <c r="H686">
        <v>9</v>
      </c>
      <c r="I686" s="58" t="s">
        <v>7008</v>
      </c>
      <c r="J686">
        <v>17509</v>
      </c>
      <c r="K686" s="4">
        <v>0</v>
      </c>
      <c r="L686" s="4">
        <v>1.032</v>
      </c>
      <c r="M686" s="4">
        <v>139.661</v>
      </c>
      <c r="N686" s="4">
        <v>140.69300000000001</v>
      </c>
      <c r="O686" s="5">
        <v>42305.745292812499</v>
      </c>
      <c r="P686" s="5">
        <v>42305.745292812499</v>
      </c>
    </row>
    <row r="687" spans="1:16">
      <c r="A687">
        <v>1</v>
      </c>
      <c r="B687">
        <v>2</v>
      </c>
      <c r="C687">
        <v>10</v>
      </c>
      <c r="D687">
        <v>201</v>
      </c>
      <c r="E687">
        <v>4529</v>
      </c>
      <c r="F687">
        <v>4132</v>
      </c>
      <c r="G687">
        <v>206</v>
      </c>
      <c r="H687">
        <v>6</v>
      </c>
      <c r="I687" s="58" t="s">
        <v>7009</v>
      </c>
      <c r="J687">
        <v>20606</v>
      </c>
      <c r="K687" s="4">
        <v>1</v>
      </c>
      <c r="L687" s="4">
        <v>7.3719999999999999</v>
      </c>
      <c r="M687" s="4">
        <v>62.994999999999997</v>
      </c>
      <c r="N687" s="4">
        <v>69.367000000000004</v>
      </c>
      <c r="O687" s="5">
        <v>42305.745292812499</v>
      </c>
      <c r="P687" s="5">
        <v>43258.050196053242</v>
      </c>
    </row>
    <row r="688" spans="1:16">
      <c r="A688">
        <v>1</v>
      </c>
      <c r="B688">
        <v>2</v>
      </c>
      <c r="C688">
        <v>10</v>
      </c>
      <c r="D688">
        <v>201</v>
      </c>
      <c r="E688">
        <v>4529</v>
      </c>
      <c r="F688">
        <v>4133</v>
      </c>
      <c r="G688">
        <v>206</v>
      </c>
      <c r="H688">
        <v>7</v>
      </c>
      <c r="I688" s="58" t="s">
        <v>7010</v>
      </c>
      <c r="J688">
        <v>20607</v>
      </c>
      <c r="K688" s="4">
        <v>1</v>
      </c>
      <c r="L688" s="4">
        <v>11.382999999999999</v>
      </c>
      <c r="M688" s="4">
        <v>52.612000000000002</v>
      </c>
      <c r="N688" s="4">
        <v>62.994999999999997</v>
      </c>
      <c r="O688" s="5">
        <v>42305.745292812499</v>
      </c>
      <c r="P688" s="5">
        <v>43258.050196053242</v>
      </c>
    </row>
    <row r="689" spans="1:16">
      <c r="A689">
        <v>1</v>
      </c>
      <c r="B689">
        <v>2</v>
      </c>
      <c r="C689">
        <v>10</v>
      </c>
      <c r="D689">
        <v>201</v>
      </c>
      <c r="E689">
        <v>4529</v>
      </c>
      <c r="F689">
        <v>4134</v>
      </c>
      <c r="G689">
        <v>245</v>
      </c>
      <c r="H689">
        <v>8</v>
      </c>
      <c r="I689" s="58" t="s">
        <v>1281</v>
      </c>
      <c r="J689">
        <v>24508</v>
      </c>
      <c r="K689" s="4">
        <v>13</v>
      </c>
      <c r="L689" s="4">
        <v>13.076000000000001</v>
      </c>
      <c r="M689" s="4">
        <v>52.536000000000001</v>
      </c>
      <c r="N689" s="4">
        <v>52.612000000000002</v>
      </c>
      <c r="O689" s="5">
        <v>42305.745292812499</v>
      </c>
      <c r="P689" s="5">
        <v>42305.745292812499</v>
      </c>
    </row>
    <row r="690" spans="1:16">
      <c r="A690">
        <v>1</v>
      </c>
      <c r="B690">
        <v>2</v>
      </c>
      <c r="C690">
        <v>10</v>
      </c>
      <c r="D690">
        <v>201</v>
      </c>
      <c r="E690">
        <v>4529</v>
      </c>
      <c r="F690">
        <v>4135</v>
      </c>
      <c r="G690">
        <v>246</v>
      </c>
      <c r="H690">
        <v>1</v>
      </c>
      <c r="I690" s="58" t="s">
        <v>7011</v>
      </c>
      <c r="J690">
        <v>24601</v>
      </c>
      <c r="K690" s="4">
        <v>0</v>
      </c>
      <c r="L690" s="4">
        <v>12.212</v>
      </c>
      <c r="M690" s="4">
        <v>40.323999999999998</v>
      </c>
      <c r="N690" s="4">
        <v>52.536000000000001</v>
      </c>
      <c r="O690" s="5">
        <v>42305.745292812499</v>
      </c>
      <c r="P690" s="5">
        <v>43258.050196053242</v>
      </c>
    </row>
    <row r="691" spans="1:16">
      <c r="A691">
        <v>1</v>
      </c>
      <c r="B691">
        <v>2</v>
      </c>
      <c r="C691">
        <v>10</v>
      </c>
      <c r="D691">
        <v>201</v>
      </c>
      <c r="E691">
        <v>4534</v>
      </c>
      <c r="F691">
        <v>4136</v>
      </c>
      <c r="G691">
        <v>123</v>
      </c>
      <c r="H691">
        <v>4</v>
      </c>
      <c r="I691" s="58" t="s">
        <v>7012</v>
      </c>
      <c r="J691">
        <v>12304</v>
      </c>
      <c r="K691" s="4">
        <v>0</v>
      </c>
      <c r="L691" s="4">
        <v>10</v>
      </c>
      <c r="M691" s="4">
        <v>572.29100000000005</v>
      </c>
      <c r="N691" s="4">
        <v>582.29100000000005</v>
      </c>
      <c r="O691" s="5">
        <v>42305.745292812499</v>
      </c>
      <c r="P691" s="5">
        <v>42305.745292812499</v>
      </c>
    </row>
    <row r="692" spans="1:16">
      <c r="A692">
        <v>1</v>
      </c>
      <c r="B692">
        <v>2</v>
      </c>
      <c r="C692">
        <v>10</v>
      </c>
      <c r="D692">
        <v>201</v>
      </c>
      <c r="E692">
        <v>4534</v>
      </c>
      <c r="F692">
        <v>4137</v>
      </c>
      <c r="G692">
        <v>123</v>
      </c>
      <c r="H692">
        <v>5</v>
      </c>
      <c r="I692" s="58" t="s">
        <v>7013</v>
      </c>
      <c r="J692">
        <v>12305</v>
      </c>
      <c r="K692" s="4">
        <v>10</v>
      </c>
      <c r="L692" s="4">
        <v>18.478000000000002</v>
      </c>
      <c r="M692" s="4">
        <v>582.29100000000005</v>
      </c>
      <c r="N692" s="4">
        <v>590.76900000000001</v>
      </c>
      <c r="O692" s="5">
        <v>42305.745292812499</v>
      </c>
      <c r="P692" s="5">
        <v>42305.745292812499</v>
      </c>
    </row>
    <row r="693" spans="1:16">
      <c r="A693">
        <v>1</v>
      </c>
      <c r="B693">
        <v>2</v>
      </c>
      <c r="C693">
        <v>10</v>
      </c>
      <c r="D693">
        <v>201</v>
      </c>
      <c r="E693">
        <v>4534</v>
      </c>
      <c r="F693">
        <v>4138</v>
      </c>
      <c r="G693">
        <v>123</v>
      </c>
      <c r="H693">
        <v>6</v>
      </c>
      <c r="I693" s="58" t="s">
        <v>7014</v>
      </c>
      <c r="J693">
        <v>12306</v>
      </c>
      <c r="K693" s="4">
        <v>18.478000000000002</v>
      </c>
      <c r="L693" s="4">
        <v>28.759</v>
      </c>
      <c r="M693" s="4">
        <v>590.76900000000001</v>
      </c>
      <c r="N693" s="4">
        <v>601.04999999999995</v>
      </c>
      <c r="O693" s="5">
        <v>42305.745292812499</v>
      </c>
      <c r="P693" s="5">
        <v>43258.050196053242</v>
      </c>
    </row>
    <row r="694" spans="1:16">
      <c r="A694">
        <v>1</v>
      </c>
      <c r="B694">
        <v>2</v>
      </c>
      <c r="C694">
        <v>10</v>
      </c>
      <c r="D694">
        <v>201</v>
      </c>
      <c r="E694">
        <v>4544</v>
      </c>
      <c r="F694">
        <v>4139</v>
      </c>
      <c r="G694">
        <v>138</v>
      </c>
      <c r="H694">
        <v>2</v>
      </c>
      <c r="I694" s="58" t="s">
        <v>1277</v>
      </c>
      <c r="J694">
        <v>13802</v>
      </c>
      <c r="K694" s="4">
        <v>1.994</v>
      </c>
      <c r="L694" s="4">
        <v>7.0830000000000002</v>
      </c>
      <c r="M694" s="4">
        <v>106.083</v>
      </c>
      <c r="N694" s="4">
        <v>111.172</v>
      </c>
      <c r="O694" s="5">
        <v>42305.745292812499</v>
      </c>
      <c r="P694" s="5">
        <v>43258.050196053242</v>
      </c>
    </row>
    <row r="695" spans="1:16">
      <c r="A695">
        <v>1</v>
      </c>
      <c r="B695">
        <v>2</v>
      </c>
      <c r="C695">
        <v>10</v>
      </c>
      <c r="D695">
        <v>201</v>
      </c>
      <c r="E695">
        <v>4544</v>
      </c>
      <c r="F695">
        <v>4140</v>
      </c>
      <c r="G695">
        <v>138</v>
      </c>
      <c r="H695">
        <v>3</v>
      </c>
      <c r="I695" s="58" t="s">
        <v>7015</v>
      </c>
      <c r="J695">
        <v>13803</v>
      </c>
      <c r="K695" s="4">
        <v>7.4999999999999997E-2</v>
      </c>
      <c r="L695" s="4">
        <v>8.69</v>
      </c>
      <c r="M695" s="4">
        <v>111.172</v>
      </c>
      <c r="N695" s="4">
        <v>119.78700000000001</v>
      </c>
      <c r="O695" s="5">
        <v>42305.745292812499</v>
      </c>
      <c r="P695" s="5">
        <v>43258.050196053242</v>
      </c>
    </row>
    <row r="696" spans="1:16">
      <c r="A696">
        <v>1</v>
      </c>
      <c r="B696">
        <v>2</v>
      </c>
      <c r="C696">
        <v>10</v>
      </c>
      <c r="D696">
        <v>201</v>
      </c>
      <c r="E696">
        <v>4544</v>
      </c>
      <c r="F696">
        <v>4141</v>
      </c>
      <c r="G696">
        <v>138</v>
      </c>
      <c r="H696">
        <v>4</v>
      </c>
      <c r="I696" s="58" t="s">
        <v>7016</v>
      </c>
      <c r="J696">
        <v>13804</v>
      </c>
      <c r="K696" s="4">
        <v>1</v>
      </c>
      <c r="L696" s="4">
        <v>8.6219999999999999</v>
      </c>
      <c r="M696" s="4">
        <v>121.527</v>
      </c>
      <c r="N696" s="4">
        <v>129.149</v>
      </c>
      <c r="O696" s="5">
        <v>42305.745292812499</v>
      </c>
      <c r="P696" s="5">
        <v>42305.745292812499</v>
      </c>
    </row>
    <row r="697" spans="1:16">
      <c r="A697">
        <v>1</v>
      </c>
      <c r="B697">
        <v>2</v>
      </c>
      <c r="C697">
        <v>10</v>
      </c>
      <c r="D697">
        <v>201</v>
      </c>
      <c r="E697">
        <v>4544</v>
      </c>
      <c r="F697">
        <v>4142</v>
      </c>
      <c r="G697">
        <v>138</v>
      </c>
      <c r="H697">
        <v>5</v>
      </c>
      <c r="I697" s="58" t="s">
        <v>7017</v>
      </c>
      <c r="J697">
        <v>13805</v>
      </c>
      <c r="K697" s="4">
        <v>8.6219999999999999</v>
      </c>
      <c r="L697" s="4">
        <v>23.02</v>
      </c>
      <c r="M697" s="4">
        <v>129.149</v>
      </c>
      <c r="N697" s="4">
        <v>143.547</v>
      </c>
      <c r="O697" s="5">
        <v>42305.745292812499</v>
      </c>
      <c r="P697" s="5">
        <v>43258.050196053242</v>
      </c>
    </row>
    <row r="698" spans="1:16">
      <c r="A698">
        <v>1</v>
      </c>
      <c r="B698">
        <v>2</v>
      </c>
      <c r="C698">
        <v>10</v>
      </c>
      <c r="D698">
        <v>201</v>
      </c>
      <c r="E698">
        <v>4544</v>
      </c>
      <c r="F698">
        <v>4143</v>
      </c>
      <c r="G698">
        <v>138</v>
      </c>
      <c r="H698">
        <v>17</v>
      </c>
      <c r="I698" s="58" t="s">
        <v>7018</v>
      </c>
      <c r="J698">
        <v>13817</v>
      </c>
      <c r="K698" s="4">
        <v>4.8689999999999998</v>
      </c>
      <c r="L698" s="4">
        <v>7.8579999999999997</v>
      </c>
      <c r="M698" s="4">
        <v>103.09399999999999</v>
      </c>
      <c r="N698" s="4">
        <v>106.083</v>
      </c>
      <c r="O698" s="5">
        <v>42305.745292812499</v>
      </c>
      <c r="P698" s="5">
        <v>43258.050196053242</v>
      </c>
    </row>
    <row r="699" spans="1:16">
      <c r="A699">
        <v>1</v>
      </c>
      <c r="B699">
        <v>2</v>
      </c>
      <c r="C699">
        <v>10</v>
      </c>
      <c r="D699">
        <v>201</v>
      </c>
      <c r="E699">
        <v>519</v>
      </c>
      <c r="F699">
        <v>4072</v>
      </c>
      <c r="G699">
        <v>424</v>
      </c>
      <c r="H699">
        <v>5</v>
      </c>
      <c r="I699" s="58" t="s">
        <v>1278</v>
      </c>
      <c r="J699">
        <v>42405</v>
      </c>
      <c r="K699" s="4">
        <v>3.8069999999999999</v>
      </c>
      <c r="L699" s="4">
        <v>4.3</v>
      </c>
      <c r="M699" s="4">
        <v>3.9079999999999999</v>
      </c>
      <c r="N699" s="4">
        <v>4.4009999999999998</v>
      </c>
      <c r="O699" s="5">
        <v>42305.745292812499</v>
      </c>
      <c r="P699" s="5">
        <v>43258.050196053242</v>
      </c>
    </row>
    <row r="700" spans="1:16">
      <c r="A700">
        <v>1</v>
      </c>
      <c r="B700">
        <v>2</v>
      </c>
      <c r="C700">
        <v>10</v>
      </c>
      <c r="D700">
        <v>201</v>
      </c>
      <c r="E700">
        <v>519</v>
      </c>
      <c r="F700">
        <v>4073</v>
      </c>
      <c r="G700">
        <v>1669</v>
      </c>
      <c r="H700">
        <v>1</v>
      </c>
      <c r="I700" s="58">
        <v>-84369</v>
      </c>
      <c r="J700">
        <v>166901</v>
      </c>
      <c r="K700" s="4">
        <v>0</v>
      </c>
      <c r="L700" s="4">
        <v>3.7410000000000001</v>
      </c>
      <c r="M700" s="4">
        <v>0</v>
      </c>
      <c r="N700" s="4">
        <v>3.7410000000000001</v>
      </c>
      <c r="O700" s="5">
        <v>42305.745292812499</v>
      </c>
      <c r="P700" s="5">
        <v>42305.745292812499</v>
      </c>
    </row>
    <row r="701" spans="1:16">
      <c r="A701">
        <v>1</v>
      </c>
      <c r="B701">
        <v>2</v>
      </c>
      <c r="C701">
        <v>10</v>
      </c>
      <c r="D701">
        <v>201</v>
      </c>
      <c r="E701">
        <v>66</v>
      </c>
      <c r="F701">
        <v>4064</v>
      </c>
      <c r="G701">
        <v>206</v>
      </c>
      <c r="H701">
        <v>8</v>
      </c>
      <c r="I701" s="58" t="s">
        <v>1275</v>
      </c>
      <c r="J701">
        <v>20608</v>
      </c>
      <c r="K701" s="4">
        <v>20</v>
      </c>
      <c r="L701" s="4">
        <v>21.064</v>
      </c>
      <c r="M701" s="4">
        <v>1.236</v>
      </c>
      <c r="N701" s="4">
        <v>2.2999999999999998</v>
      </c>
      <c r="O701" s="5">
        <v>42305.745292812499</v>
      </c>
      <c r="P701" s="5">
        <v>42305.745292812499</v>
      </c>
    </row>
    <row r="702" spans="1:16">
      <c r="A702">
        <v>1</v>
      </c>
      <c r="B702">
        <v>2</v>
      </c>
      <c r="C702">
        <v>10</v>
      </c>
      <c r="D702">
        <v>201</v>
      </c>
      <c r="E702">
        <v>66</v>
      </c>
      <c r="F702">
        <v>4065</v>
      </c>
      <c r="G702">
        <v>245</v>
      </c>
      <c r="H702">
        <v>18</v>
      </c>
      <c r="I702" s="58" t="s">
        <v>1276</v>
      </c>
      <c r="J702">
        <v>24518</v>
      </c>
      <c r="K702" s="4">
        <v>0</v>
      </c>
      <c r="L702" s="4">
        <v>1.147</v>
      </c>
      <c r="M702" s="4">
        <v>0</v>
      </c>
      <c r="N702" s="4">
        <v>1.147</v>
      </c>
      <c r="O702" s="5">
        <v>42305.745292812499</v>
      </c>
      <c r="P702" s="5">
        <v>42305.745292812499</v>
      </c>
    </row>
    <row r="703" spans="1:16">
      <c r="A703">
        <v>1</v>
      </c>
      <c r="B703">
        <v>2</v>
      </c>
      <c r="C703">
        <v>10</v>
      </c>
      <c r="D703">
        <v>201</v>
      </c>
      <c r="E703">
        <v>925</v>
      </c>
      <c r="F703">
        <v>4074</v>
      </c>
      <c r="G703">
        <v>1116</v>
      </c>
      <c r="H703">
        <v>1</v>
      </c>
      <c r="I703" s="58" t="s">
        <v>7019</v>
      </c>
      <c r="J703">
        <v>111601</v>
      </c>
      <c r="K703" s="4">
        <v>0</v>
      </c>
      <c r="L703" s="4">
        <v>18.509</v>
      </c>
      <c r="M703" s="4">
        <v>0</v>
      </c>
      <c r="N703" s="4">
        <v>18.509</v>
      </c>
      <c r="O703" s="5">
        <v>42305.745292812499</v>
      </c>
      <c r="P703" s="5">
        <v>42305.745292812499</v>
      </c>
    </row>
    <row r="704" spans="1:16">
      <c r="A704">
        <v>1</v>
      </c>
      <c r="B704">
        <v>2</v>
      </c>
      <c r="C704">
        <v>10</v>
      </c>
      <c r="D704">
        <v>201</v>
      </c>
      <c r="E704">
        <v>978</v>
      </c>
      <c r="F704">
        <v>4075</v>
      </c>
      <c r="G704">
        <v>492</v>
      </c>
      <c r="H704">
        <v>7</v>
      </c>
      <c r="I704" s="58" t="s">
        <v>7020</v>
      </c>
      <c r="J704">
        <v>49207</v>
      </c>
      <c r="K704" s="4">
        <v>0</v>
      </c>
      <c r="L704" s="4">
        <v>2.5089999999999999</v>
      </c>
      <c r="M704" s="4">
        <v>2.16</v>
      </c>
      <c r="N704" s="4">
        <v>4.6689999999999996</v>
      </c>
      <c r="O704" s="5">
        <v>42305.745292812499</v>
      </c>
      <c r="P704" s="5">
        <v>42305.745292812499</v>
      </c>
    </row>
    <row r="705" spans="1:16">
      <c r="A705">
        <v>1</v>
      </c>
      <c r="B705">
        <v>2</v>
      </c>
      <c r="C705">
        <v>10</v>
      </c>
      <c r="D705">
        <v>201</v>
      </c>
      <c r="E705">
        <v>979</v>
      </c>
      <c r="F705">
        <v>4076</v>
      </c>
      <c r="G705">
        <v>545</v>
      </c>
      <c r="H705">
        <v>5</v>
      </c>
      <c r="I705" s="58" t="s">
        <v>7021</v>
      </c>
      <c r="J705">
        <v>54505</v>
      </c>
      <c r="K705" s="4">
        <v>0</v>
      </c>
      <c r="L705" s="4">
        <v>19.693000000000001</v>
      </c>
      <c r="M705" s="4">
        <v>0</v>
      </c>
      <c r="N705" s="4">
        <v>19.268000000000001</v>
      </c>
      <c r="O705" s="5">
        <v>42305.745292812499</v>
      </c>
      <c r="P705" s="5">
        <v>42305.745292812499</v>
      </c>
    </row>
    <row r="706" spans="1:16">
      <c r="A706">
        <v>1</v>
      </c>
      <c r="B706">
        <v>2</v>
      </c>
      <c r="C706">
        <v>10</v>
      </c>
      <c r="D706">
        <v>201</v>
      </c>
      <c r="E706">
        <v>980</v>
      </c>
      <c r="F706">
        <v>4077</v>
      </c>
      <c r="G706">
        <v>592</v>
      </c>
      <c r="H706">
        <v>2</v>
      </c>
      <c r="I706" s="58" t="s">
        <v>7022</v>
      </c>
      <c r="J706">
        <v>59202</v>
      </c>
      <c r="K706" s="4">
        <v>0</v>
      </c>
      <c r="L706" s="4">
        <v>24.056000000000001</v>
      </c>
      <c r="M706" s="4">
        <v>0</v>
      </c>
      <c r="N706" s="4">
        <v>14.545999999999999</v>
      </c>
      <c r="O706" s="5">
        <v>42305.745292812499</v>
      </c>
      <c r="P706" s="5">
        <v>42305.745292812499</v>
      </c>
    </row>
    <row r="707" spans="1:16">
      <c r="A707">
        <v>1</v>
      </c>
      <c r="B707">
        <v>2</v>
      </c>
      <c r="C707">
        <v>10</v>
      </c>
      <c r="D707">
        <v>201</v>
      </c>
      <c r="E707">
        <v>990</v>
      </c>
      <c r="F707">
        <v>4078</v>
      </c>
      <c r="G707">
        <v>1163</v>
      </c>
      <c r="H707">
        <v>2</v>
      </c>
      <c r="I707" s="58" t="s">
        <v>7023</v>
      </c>
      <c r="J707">
        <v>116302</v>
      </c>
      <c r="K707" s="4">
        <v>1</v>
      </c>
      <c r="L707" s="4">
        <v>14.638</v>
      </c>
      <c r="M707" s="4">
        <v>18.437999999999999</v>
      </c>
      <c r="N707" s="4">
        <v>32.076000000000001</v>
      </c>
      <c r="O707" s="5">
        <v>42305.745292812499</v>
      </c>
      <c r="P707" s="5">
        <v>43258.050196053242</v>
      </c>
    </row>
    <row r="708" spans="1:16">
      <c r="A708">
        <v>1</v>
      </c>
      <c r="B708">
        <v>2</v>
      </c>
      <c r="C708">
        <v>10</v>
      </c>
      <c r="D708">
        <v>212</v>
      </c>
      <c r="E708">
        <v>1212</v>
      </c>
      <c r="F708">
        <v>4167</v>
      </c>
      <c r="G708">
        <v>3270</v>
      </c>
      <c r="H708">
        <v>1</v>
      </c>
      <c r="I708" s="58">
        <v>500385</v>
      </c>
      <c r="J708">
        <v>327001</v>
      </c>
      <c r="K708" s="4">
        <v>0</v>
      </c>
      <c r="L708" s="4">
        <v>0.375</v>
      </c>
      <c r="M708" s="4">
        <v>0</v>
      </c>
      <c r="N708" s="4">
        <v>0.375</v>
      </c>
      <c r="O708" s="5">
        <v>42305.745292812499</v>
      </c>
      <c r="P708" s="5">
        <v>42305.745292812499</v>
      </c>
    </row>
    <row r="709" spans="1:16">
      <c r="A709">
        <v>1</v>
      </c>
      <c r="B709">
        <v>2</v>
      </c>
      <c r="C709">
        <v>10</v>
      </c>
      <c r="D709">
        <v>212</v>
      </c>
      <c r="E709">
        <v>1365</v>
      </c>
      <c r="F709">
        <v>4168</v>
      </c>
      <c r="G709">
        <v>1389</v>
      </c>
      <c r="H709">
        <v>1</v>
      </c>
      <c r="I709" s="58" t="s">
        <v>7024</v>
      </c>
      <c r="J709">
        <v>138901</v>
      </c>
      <c r="K709" s="4">
        <v>2.1000000000000001E-2</v>
      </c>
      <c r="L709" s="4">
        <v>8.2799999999999994</v>
      </c>
      <c r="M709" s="4">
        <v>0</v>
      </c>
      <c r="N709" s="4">
        <v>8.1820000000000004</v>
      </c>
      <c r="O709" s="5">
        <v>42305.745292812499</v>
      </c>
      <c r="P709" s="5">
        <v>42305.745292812499</v>
      </c>
    </row>
    <row r="710" spans="1:16">
      <c r="A710">
        <v>1</v>
      </c>
      <c r="B710">
        <v>2</v>
      </c>
      <c r="C710">
        <v>10</v>
      </c>
      <c r="D710">
        <v>212</v>
      </c>
      <c r="E710">
        <v>1366</v>
      </c>
      <c r="F710">
        <v>4169</v>
      </c>
      <c r="G710">
        <v>203</v>
      </c>
      <c r="H710">
        <v>8</v>
      </c>
      <c r="I710" s="58" t="s">
        <v>7025</v>
      </c>
      <c r="J710">
        <v>20308</v>
      </c>
      <c r="K710" s="4">
        <v>8.3000000000000004E-2</v>
      </c>
      <c r="L710" s="4">
        <v>11.87</v>
      </c>
      <c r="M710" s="4">
        <v>0</v>
      </c>
      <c r="N710" s="4">
        <v>11.787000000000001</v>
      </c>
      <c r="O710" s="5">
        <v>42305.745292812499</v>
      </c>
      <c r="P710" s="5">
        <v>42305.745292812499</v>
      </c>
    </row>
    <row r="711" spans="1:16">
      <c r="A711">
        <v>1</v>
      </c>
      <c r="B711">
        <v>2</v>
      </c>
      <c r="C711">
        <v>10</v>
      </c>
      <c r="D711">
        <v>212</v>
      </c>
      <c r="E711">
        <v>1886</v>
      </c>
      <c r="F711">
        <v>4170</v>
      </c>
      <c r="G711">
        <v>1791</v>
      </c>
      <c r="H711">
        <v>1</v>
      </c>
      <c r="I711" s="58">
        <v>-39810</v>
      </c>
      <c r="J711">
        <v>179101</v>
      </c>
      <c r="K711" s="4">
        <v>0</v>
      </c>
      <c r="L711" s="4">
        <v>4.97</v>
      </c>
      <c r="M711" s="4">
        <v>2.8359999999999999</v>
      </c>
      <c r="N711" s="4">
        <v>7.806</v>
      </c>
      <c r="O711" s="5">
        <v>42305.745292812499</v>
      </c>
      <c r="P711" s="5">
        <v>43258.050196053242</v>
      </c>
    </row>
    <row r="712" spans="1:16">
      <c r="A712">
        <v>1</v>
      </c>
      <c r="B712">
        <v>2</v>
      </c>
      <c r="C712">
        <v>10</v>
      </c>
      <c r="D712">
        <v>212</v>
      </c>
      <c r="E712">
        <v>1887</v>
      </c>
      <c r="F712">
        <v>4171</v>
      </c>
      <c r="G712">
        <v>745</v>
      </c>
      <c r="H712">
        <v>4</v>
      </c>
      <c r="I712" s="58" t="s">
        <v>7026</v>
      </c>
      <c r="J712">
        <v>74504</v>
      </c>
      <c r="K712" s="4">
        <v>0</v>
      </c>
      <c r="L712" s="4">
        <v>1.82</v>
      </c>
      <c r="M712" s="4">
        <v>3.4209999999999998</v>
      </c>
      <c r="N712" s="4">
        <v>5.2409999999999997</v>
      </c>
      <c r="O712" s="5">
        <v>42305.745292812499</v>
      </c>
      <c r="P712" s="5">
        <v>43258.050196053242</v>
      </c>
    </row>
    <row r="713" spans="1:16">
      <c r="A713">
        <v>1</v>
      </c>
      <c r="B713">
        <v>2</v>
      </c>
      <c r="C713">
        <v>10</v>
      </c>
      <c r="D713">
        <v>212</v>
      </c>
      <c r="E713">
        <v>2062</v>
      </c>
      <c r="F713">
        <v>4172</v>
      </c>
      <c r="G713">
        <v>1913</v>
      </c>
      <c r="H713">
        <v>2</v>
      </c>
      <c r="I713" s="58">
        <v>4781</v>
      </c>
      <c r="J713">
        <v>191302</v>
      </c>
      <c r="K713" s="4">
        <v>0</v>
      </c>
      <c r="L713" s="4">
        <v>4.7729999999999997</v>
      </c>
      <c r="M713" s="4">
        <v>6.4630000000000001</v>
      </c>
      <c r="N713" s="4">
        <v>11.236000000000001</v>
      </c>
      <c r="O713" s="5">
        <v>42305.745292812499</v>
      </c>
      <c r="P713" s="5">
        <v>42305.745292812499</v>
      </c>
    </row>
    <row r="714" spans="1:16">
      <c r="A714">
        <v>1</v>
      </c>
      <c r="B714">
        <v>2</v>
      </c>
      <c r="C714">
        <v>10</v>
      </c>
      <c r="D714">
        <v>212</v>
      </c>
      <c r="E714">
        <v>2082</v>
      </c>
      <c r="F714">
        <v>4173</v>
      </c>
      <c r="G714">
        <v>1934</v>
      </c>
      <c r="H714">
        <v>1</v>
      </c>
      <c r="I714" s="58">
        <v>12420</v>
      </c>
      <c r="J714">
        <v>193401</v>
      </c>
      <c r="K714" s="4">
        <v>0</v>
      </c>
      <c r="L714" s="4">
        <v>3.153</v>
      </c>
      <c r="M714" s="4">
        <v>0</v>
      </c>
      <c r="N714" s="4">
        <v>3.153</v>
      </c>
      <c r="O714" s="5">
        <v>42305.745292812499</v>
      </c>
      <c r="P714" s="5">
        <v>42305.745292812499</v>
      </c>
    </row>
    <row r="715" spans="1:16">
      <c r="A715">
        <v>1</v>
      </c>
      <c r="B715">
        <v>2</v>
      </c>
      <c r="C715">
        <v>10</v>
      </c>
      <c r="D715">
        <v>212</v>
      </c>
      <c r="E715">
        <v>2082</v>
      </c>
      <c r="F715">
        <v>4174</v>
      </c>
      <c r="G715">
        <v>1934</v>
      </c>
      <c r="H715">
        <v>2</v>
      </c>
      <c r="I715" s="58">
        <v>12451</v>
      </c>
      <c r="J715">
        <v>193402</v>
      </c>
      <c r="K715" s="4">
        <v>0</v>
      </c>
      <c r="L715" s="4">
        <v>8.8539999999999992</v>
      </c>
      <c r="M715" s="4">
        <v>3.2890000000000001</v>
      </c>
      <c r="N715" s="4">
        <v>12.143000000000001</v>
      </c>
      <c r="O715" s="5">
        <v>42305.745292812499</v>
      </c>
      <c r="P715" s="5">
        <v>42305.745292812499</v>
      </c>
    </row>
    <row r="716" spans="1:16">
      <c r="A716">
        <v>1</v>
      </c>
      <c r="B716">
        <v>2</v>
      </c>
      <c r="C716">
        <v>10</v>
      </c>
      <c r="D716">
        <v>212</v>
      </c>
      <c r="E716">
        <v>2083</v>
      </c>
      <c r="F716">
        <v>4175</v>
      </c>
      <c r="G716">
        <v>1935</v>
      </c>
      <c r="H716">
        <v>1</v>
      </c>
      <c r="I716" s="58">
        <v>12785</v>
      </c>
      <c r="J716">
        <v>193501</v>
      </c>
      <c r="K716" s="4">
        <v>0</v>
      </c>
      <c r="L716" s="4">
        <v>1.75</v>
      </c>
      <c r="M716" s="4">
        <v>0</v>
      </c>
      <c r="N716" s="4">
        <v>1.75</v>
      </c>
      <c r="O716" s="5">
        <v>42305.745292812499</v>
      </c>
      <c r="P716" s="5">
        <v>42305.745292812499</v>
      </c>
    </row>
    <row r="717" spans="1:16">
      <c r="A717">
        <v>1</v>
      </c>
      <c r="B717">
        <v>2</v>
      </c>
      <c r="C717">
        <v>10</v>
      </c>
      <c r="D717">
        <v>212</v>
      </c>
      <c r="E717">
        <v>209</v>
      </c>
      <c r="F717">
        <v>4144</v>
      </c>
      <c r="G717">
        <v>591</v>
      </c>
      <c r="H717">
        <v>1</v>
      </c>
      <c r="I717" s="58" t="s">
        <v>7027</v>
      </c>
      <c r="J717">
        <v>59101</v>
      </c>
      <c r="K717" s="4">
        <v>0</v>
      </c>
      <c r="L717" s="4">
        <v>1.08</v>
      </c>
      <c r="M717" s="4">
        <v>0</v>
      </c>
      <c r="N717" s="4">
        <v>1.08</v>
      </c>
      <c r="O717" s="5">
        <v>42305.745292812499</v>
      </c>
      <c r="P717" s="5">
        <v>42305.745292812499</v>
      </c>
    </row>
    <row r="718" spans="1:16">
      <c r="A718">
        <v>1</v>
      </c>
      <c r="B718">
        <v>2</v>
      </c>
      <c r="C718">
        <v>10</v>
      </c>
      <c r="D718">
        <v>212</v>
      </c>
      <c r="E718">
        <v>210</v>
      </c>
      <c r="F718">
        <v>4145</v>
      </c>
      <c r="G718">
        <v>492</v>
      </c>
      <c r="H718">
        <v>1</v>
      </c>
      <c r="I718" s="58" t="s">
        <v>7028</v>
      </c>
      <c r="J718">
        <v>49201</v>
      </c>
      <c r="K718" s="4">
        <v>7.8E-2</v>
      </c>
      <c r="L718" s="4">
        <v>17.423999999999999</v>
      </c>
      <c r="M718" s="4">
        <v>25.068000000000001</v>
      </c>
      <c r="N718" s="4">
        <v>41.545000000000002</v>
      </c>
      <c r="O718" s="5">
        <v>42305.745292812499</v>
      </c>
      <c r="P718" s="5">
        <v>42305.745292812499</v>
      </c>
    </row>
    <row r="719" spans="1:16">
      <c r="A719">
        <v>1</v>
      </c>
      <c r="B719">
        <v>2</v>
      </c>
      <c r="C719">
        <v>10</v>
      </c>
      <c r="D719">
        <v>212</v>
      </c>
      <c r="E719">
        <v>211</v>
      </c>
      <c r="F719">
        <v>4146</v>
      </c>
      <c r="G719">
        <v>491</v>
      </c>
      <c r="H719">
        <v>1</v>
      </c>
      <c r="I719" s="58" t="s">
        <v>7029</v>
      </c>
      <c r="J719">
        <v>49101</v>
      </c>
      <c r="K719" s="4">
        <v>0</v>
      </c>
      <c r="L719" s="4">
        <v>10.302</v>
      </c>
      <c r="M719" s="4">
        <v>0</v>
      </c>
      <c r="N719" s="4">
        <v>10.302</v>
      </c>
      <c r="O719" s="5">
        <v>42305.745292812499</v>
      </c>
      <c r="P719" s="5">
        <v>42305.745292812499</v>
      </c>
    </row>
    <row r="720" spans="1:16">
      <c r="A720">
        <v>1</v>
      </c>
      <c r="B720">
        <v>2</v>
      </c>
      <c r="C720">
        <v>10</v>
      </c>
      <c r="D720">
        <v>212</v>
      </c>
      <c r="E720">
        <v>212</v>
      </c>
      <c r="F720">
        <v>4147</v>
      </c>
      <c r="G720">
        <v>522</v>
      </c>
      <c r="H720">
        <v>4</v>
      </c>
      <c r="I720" s="58" t="s">
        <v>7030</v>
      </c>
      <c r="J720">
        <v>52204</v>
      </c>
      <c r="K720" s="4">
        <v>9.49</v>
      </c>
      <c r="L720" s="4">
        <v>34.299999999999997</v>
      </c>
      <c r="M720" s="4">
        <v>14.933</v>
      </c>
      <c r="N720" s="4">
        <v>39.743000000000002</v>
      </c>
      <c r="O720" s="5">
        <v>42305.745292812499</v>
      </c>
      <c r="P720" s="5">
        <v>42305.745292812499</v>
      </c>
    </row>
    <row r="721" spans="1:16">
      <c r="A721">
        <v>1</v>
      </c>
      <c r="B721">
        <v>2</v>
      </c>
      <c r="C721">
        <v>10</v>
      </c>
      <c r="D721">
        <v>212</v>
      </c>
      <c r="E721">
        <v>212</v>
      </c>
      <c r="F721">
        <v>4148</v>
      </c>
      <c r="G721">
        <v>522</v>
      </c>
      <c r="H721">
        <v>5</v>
      </c>
      <c r="I721" s="58" t="s">
        <v>7031</v>
      </c>
      <c r="J721">
        <v>52205</v>
      </c>
      <c r="K721" s="4">
        <v>24.36</v>
      </c>
      <c r="L721" s="4">
        <v>31.722000000000001</v>
      </c>
      <c r="M721" s="4">
        <v>39.790999999999997</v>
      </c>
      <c r="N721" s="4">
        <v>47.152999999999999</v>
      </c>
      <c r="O721" s="5">
        <v>42305.745292812499</v>
      </c>
      <c r="P721" s="5">
        <v>42305.745292812499</v>
      </c>
    </row>
    <row r="722" spans="1:16">
      <c r="A722">
        <v>1</v>
      </c>
      <c r="B722">
        <v>2</v>
      </c>
      <c r="C722">
        <v>10</v>
      </c>
      <c r="D722">
        <v>212</v>
      </c>
      <c r="E722">
        <v>2150</v>
      </c>
      <c r="F722">
        <v>4176</v>
      </c>
      <c r="G722">
        <v>1608</v>
      </c>
      <c r="H722">
        <v>4</v>
      </c>
      <c r="I722" s="58">
        <v>-106559</v>
      </c>
      <c r="J722">
        <v>160804</v>
      </c>
      <c r="K722" s="4">
        <v>0</v>
      </c>
      <c r="L722" s="4">
        <v>2.2570000000000001</v>
      </c>
      <c r="M722" s="4">
        <v>2.56</v>
      </c>
      <c r="N722" s="4">
        <v>4.8170000000000002</v>
      </c>
      <c r="O722" s="5">
        <v>42305.745292812499</v>
      </c>
      <c r="P722" s="5">
        <v>42305.745292812499</v>
      </c>
    </row>
    <row r="723" spans="1:16">
      <c r="A723">
        <v>1</v>
      </c>
      <c r="B723">
        <v>2</v>
      </c>
      <c r="C723">
        <v>10</v>
      </c>
      <c r="D723">
        <v>212</v>
      </c>
      <c r="E723">
        <v>2198</v>
      </c>
      <c r="F723">
        <v>4177</v>
      </c>
      <c r="G723">
        <v>2064</v>
      </c>
      <c r="H723">
        <v>1</v>
      </c>
      <c r="I723" s="58">
        <v>59902</v>
      </c>
      <c r="J723">
        <v>206401</v>
      </c>
      <c r="K723" s="4">
        <v>0</v>
      </c>
      <c r="L723" s="4">
        <v>0.34100000000000003</v>
      </c>
      <c r="M723" s="4">
        <v>0</v>
      </c>
      <c r="N723" s="4">
        <v>0.34100000000000003</v>
      </c>
      <c r="O723" s="5">
        <v>42305.745292812499</v>
      </c>
      <c r="P723" s="5">
        <v>42305.745292812499</v>
      </c>
    </row>
    <row r="724" spans="1:16">
      <c r="A724">
        <v>1</v>
      </c>
      <c r="B724">
        <v>2</v>
      </c>
      <c r="C724">
        <v>10</v>
      </c>
      <c r="D724">
        <v>212</v>
      </c>
      <c r="E724">
        <v>2516</v>
      </c>
      <c r="F724">
        <v>4178</v>
      </c>
      <c r="G724">
        <v>191</v>
      </c>
      <c r="H724">
        <v>3</v>
      </c>
      <c r="I724" s="58" t="s">
        <v>7032</v>
      </c>
      <c r="J724">
        <v>19103</v>
      </c>
      <c r="K724" s="4">
        <v>1</v>
      </c>
      <c r="L724" s="4">
        <v>15.718999999999999</v>
      </c>
      <c r="M724" s="4">
        <v>0</v>
      </c>
      <c r="N724" s="4">
        <v>14.718999999999999</v>
      </c>
      <c r="O724" s="5">
        <v>42305.745292812499</v>
      </c>
      <c r="P724" s="5">
        <v>43258.050196053242</v>
      </c>
    </row>
    <row r="725" spans="1:16">
      <c r="A725">
        <v>1</v>
      </c>
      <c r="B725">
        <v>2</v>
      </c>
      <c r="C725">
        <v>10</v>
      </c>
      <c r="D725">
        <v>212</v>
      </c>
      <c r="E725">
        <v>2621</v>
      </c>
      <c r="F725">
        <v>4179</v>
      </c>
      <c r="G725">
        <v>2623</v>
      </c>
      <c r="H725">
        <v>1</v>
      </c>
      <c r="I725" s="58">
        <v>264072</v>
      </c>
      <c r="J725">
        <v>262301</v>
      </c>
      <c r="K725" s="4">
        <v>0</v>
      </c>
      <c r="L725" s="4">
        <v>3.2050000000000001</v>
      </c>
      <c r="M725" s="4">
        <v>0</v>
      </c>
      <c r="N725" s="4">
        <v>3.2050000000000001</v>
      </c>
      <c r="O725" s="5">
        <v>42305.745292812499</v>
      </c>
      <c r="P725" s="5">
        <v>42305.745292812499</v>
      </c>
    </row>
    <row r="726" spans="1:16">
      <c r="A726">
        <v>1</v>
      </c>
      <c r="B726">
        <v>2</v>
      </c>
      <c r="C726">
        <v>10</v>
      </c>
      <c r="D726">
        <v>212</v>
      </c>
      <c r="E726">
        <v>2670</v>
      </c>
      <c r="F726">
        <v>4180</v>
      </c>
      <c r="G726">
        <v>2654</v>
      </c>
      <c r="H726">
        <v>1</v>
      </c>
      <c r="I726" s="58">
        <v>275395</v>
      </c>
      <c r="J726">
        <v>265401</v>
      </c>
      <c r="K726" s="4">
        <v>1</v>
      </c>
      <c r="L726" s="4">
        <v>13.996</v>
      </c>
      <c r="M726" s="4">
        <v>0</v>
      </c>
      <c r="N726" s="4">
        <v>12.996</v>
      </c>
      <c r="O726" s="5">
        <v>42305.745292812499</v>
      </c>
      <c r="P726" s="5">
        <v>42305.745292812499</v>
      </c>
    </row>
    <row r="727" spans="1:16">
      <c r="A727">
        <v>1</v>
      </c>
      <c r="B727">
        <v>2</v>
      </c>
      <c r="C727">
        <v>10</v>
      </c>
      <c r="D727">
        <v>212</v>
      </c>
      <c r="E727">
        <v>2715</v>
      </c>
      <c r="F727">
        <v>4181</v>
      </c>
      <c r="G727">
        <v>429</v>
      </c>
      <c r="H727">
        <v>4</v>
      </c>
      <c r="I727" s="58" t="s">
        <v>7033</v>
      </c>
      <c r="J727">
        <v>42904</v>
      </c>
      <c r="K727" s="4">
        <v>0</v>
      </c>
      <c r="L727" s="4">
        <v>4.0650000000000004</v>
      </c>
      <c r="M727" s="4">
        <v>0</v>
      </c>
      <c r="N727" s="4">
        <v>4.0650000000000004</v>
      </c>
      <c r="O727" t="s">
        <v>1223</v>
      </c>
      <c r="P727" t="s">
        <v>1223</v>
      </c>
    </row>
    <row r="728" spans="1:16">
      <c r="A728">
        <v>1</v>
      </c>
      <c r="B728">
        <v>2</v>
      </c>
      <c r="C728">
        <v>10</v>
      </c>
      <c r="D728">
        <v>212</v>
      </c>
      <c r="E728">
        <v>2715</v>
      </c>
      <c r="F728">
        <v>4182</v>
      </c>
      <c r="G728">
        <v>3085</v>
      </c>
      <c r="H728">
        <v>1</v>
      </c>
      <c r="I728" s="58">
        <v>432815</v>
      </c>
      <c r="J728">
        <v>308501</v>
      </c>
      <c r="K728" s="4">
        <v>0</v>
      </c>
      <c r="L728" s="4">
        <v>5.2880000000000003</v>
      </c>
      <c r="M728" s="4">
        <v>4.0650000000000004</v>
      </c>
      <c r="N728" s="4">
        <v>9.3529999999999998</v>
      </c>
      <c r="O728" s="5">
        <v>42305.745292812499</v>
      </c>
      <c r="P728" s="5">
        <v>42305.745292812499</v>
      </c>
    </row>
    <row r="729" spans="1:16">
      <c r="A729">
        <v>1</v>
      </c>
      <c r="B729">
        <v>2</v>
      </c>
      <c r="C729">
        <v>10</v>
      </c>
      <c r="D729">
        <v>212</v>
      </c>
      <c r="E729">
        <v>2765</v>
      </c>
      <c r="F729">
        <v>4183</v>
      </c>
      <c r="G729">
        <v>424</v>
      </c>
      <c r="H729">
        <v>7</v>
      </c>
      <c r="I729" s="58" t="s">
        <v>7034</v>
      </c>
      <c r="J729">
        <v>42407</v>
      </c>
      <c r="K729" s="4">
        <v>9.8000000000000004E-2</v>
      </c>
      <c r="L729" s="4">
        <v>17.353000000000002</v>
      </c>
      <c r="M729" s="4">
        <v>0</v>
      </c>
      <c r="N729" s="4">
        <v>17.254999999999999</v>
      </c>
      <c r="O729" s="5">
        <v>42305.745292812499</v>
      </c>
      <c r="P729" s="5">
        <v>43258.050196053242</v>
      </c>
    </row>
    <row r="730" spans="1:16">
      <c r="A730">
        <v>1</v>
      </c>
      <c r="B730">
        <v>2</v>
      </c>
      <c r="C730">
        <v>10</v>
      </c>
      <c r="D730">
        <v>212</v>
      </c>
      <c r="E730">
        <v>2805</v>
      </c>
      <c r="F730">
        <v>4184</v>
      </c>
      <c r="G730">
        <v>2793</v>
      </c>
      <c r="H730">
        <v>1</v>
      </c>
      <c r="I730" s="58">
        <v>326164</v>
      </c>
      <c r="J730">
        <v>279301</v>
      </c>
      <c r="K730" s="4">
        <v>0</v>
      </c>
      <c r="L730" s="4">
        <v>2.3769999999999998</v>
      </c>
      <c r="M730" s="4">
        <v>0</v>
      </c>
      <c r="N730" s="4">
        <v>2.3769999999999998</v>
      </c>
      <c r="O730" s="5">
        <v>42305.745292812499</v>
      </c>
      <c r="P730" s="5">
        <v>42305.745292812499</v>
      </c>
    </row>
    <row r="731" spans="1:16">
      <c r="A731">
        <v>1</v>
      </c>
      <c r="B731">
        <v>2</v>
      </c>
      <c r="C731">
        <v>10</v>
      </c>
      <c r="D731">
        <v>212</v>
      </c>
      <c r="E731">
        <v>2857</v>
      </c>
      <c r="F731">
        <v>4185</v>
      </c>
      <c r="G731">
        <v>889</v>
      </c>
      <c r="H731">
        <v>3</v>
      </c>
      <c r="I731" s="58" t="s">
        <v>7035</v>
      </c>
      <c r="J731">
        <v>88903</v>
      </c>
      <c r="K731" s="4">
        <v>0</v>
      </c>
      <c r="L731" s="4">
        <v>4.1139999999999999</v>
      </c>
      <c r="M731" s="4">
        <v>0</v>
      </c>
      <c r="N731" s="4">
        <v>4.1139999999999999</v>
      </c>
      <c r="O731" s="5">
        <v>42305.745292812499</v>
      </c>
      <c r="P731" s="5">
        <v>42305.745292812499</v>
      </c>
    </row>
    <row r="732" spans="1:16">
      <c r="A732">
        <v>1</v>
      </c>
      <c r="B732">
        <v>2</v>
      </c>
      <c r="C732">
        <v>10</v>
      </c>
      <c r="D732">
        <v>212</v>
      </c>
      <c r="E732">
        <v>2893</v>
      </c>
      <c r="F732">
        <v>4186</v>
      </c>
      <c r="G732">
        <v>2956</v>
      </c>
      <c r="H732">
        <v>1</v>
      </c>
      <c r="I732" s="58">
        <v>385698</v>
      </c>
      <c r="J732">
        <v>295601</v>
      </c>
      <c r="K732" s="4">
        <v>0</v>
      </c>
      <c r="L732" s="4">
        <v>5.1120000000000001</v>
      </c>
      <c r="M732" s="4">
        <v>0</v>
      </c>
      <c r="N732" s="4">
        <v>5.1120000000000001</v>
      </c>
      <c r="O732" s="5">
        <v>42305.745292812499</v>
      </c>
      <c r="P732" s="5">
        <v>42305.745292812499</v>
      </c>
    </row>
    <row r="733" spans="1:16">
      <c r="A733">
        <v>1</v>
      </c>
      <c r="B733">
        <v>2</v>
      </c>
      <c r="C733">
        <v>10</v>
      </c>
      <c r="D733">
        <v>212</v>
      </c>
      <c r="E733">
        <v>2947</v>
      </c>
      <c r="F733">
        <v>4187</v>
      </c>
      <c r="G733">
        <v>3021</v>
      </c>
      <c r="H733">
        <v>1</v>
      </c>
      <c r="I733" s="58">
        <v>409439</v>
      </c>
      <c r="J733">
        <v>302101</v>
      </c>
      <c r="K733" s="4">
        <v>0</v>
      </c>
      <c r="L733" s="4">
        <v>5.0579999999999998</v>
      </c>
      <c r="M733" s="4">
        <v>0</v>
      </c>
      <c r="N733" s="4">
        <v>5.0579999999999998</v>
      </c>
      <c r="O733" s="5">
        <v>42305.745292812499</v>
      </c>
      <c r="P733" s="5">
        <v>42305.745292812499</v>
      </c>
    </row>
    <row r="734" spans="1:16">
      <c r="A734">
        <v>1</v>
      </c>
      <c r="B734">
        <v>2</v>
      </c>
      <c r="C734">
        <v>10</v>
      </c>
      <c r="D734">
        <v>212</v>
      </c>
      <c r="E734">
        <v>3190</v>
      </c>
      <c r="F734">
        <v>4188</v>
      </c>
      <c r="G734">
        <v>3324</v>
      </c>
      <c r="H734">
        <v>1</v>
      </c>
      <c r="I734" s="58">
        <v>520107</v>
      </c>
      <c r="J734">
        <v>332401</v>
      </c>
      <c r="K734" s="4">
        <v>1</v>
      </c>
      <c r="L734" s="4">
        <v>3.6840000000000002</v>
      </c>
      <c r="M734" s="4">
        <v>0</v>
      </c>
      <c r="N734" s="4">
        <v>2.6840000000000002</v>
      </c>
      <c r="O734" s="5">
        <v>42305.745292812499</v>
      </c>
      <c r="P734" s="5">
        <v>42305.745292812499</v>
      </c>
    </row>
    <row r="735" spans="1:16">
      <c r="A735">
        <v>1</v>
      </c>
      <c r="B735">
        <v>2</v>
      </c>
      <c r="C735">
        <v>10</v>
      </c>
      <c r="D735">
        <v>212</v>
      </c>
      <c r="E735">
        <v>3228</v>
      </c>
      <c r="F735">
        <v>4189</v>
      </c>
      <c r="G735">
        <v>520</v>
      </c>
      <c r="H735">
        <v>10</v>
      </c>
      <c r="I735" s="58" t="s">
        <v>7036</v>
      </c>
      <c r="J735">
        <v>52010</v>
      </c>
      <c r="K735" s="4">
        <v>5</v>
      </c>
      <c r="L735" s="4">
        <v>5.65</v>
      </c>
      <c r="M735" s="4">
        <v>0</v>
      </c>
      <c r="N735" s="4">
        <v>0.65</v>
      </c>
      <c r="O735" t="s">
        <v>1223</v>
      </c>
      <c r="P735" t="s">
        <v>1223</v>
      </c>
    </row>
    <row r="736" spans="1:16">
      <c r="A736">
        <v>1</v>
      </c>
      <c r="B736">
        <v>2</v>
      </c>
      <c r="C736">
        <v>10</v>
      </c>
      <c r="D736">
        <v>212</v>
      </c>
      <c r="E736">
        <v>3229</v>
      </c>
      <c r="F736">
        <v>4190</v>
      </c>
      <c r="G736">
        <v>3464</v>
      </c>
      <c r="H736">
        <v>1</v>
      </c>
      <c r="I736" s="58">
        <v>571241</v>
      </c>
      <c r="J736">
        <v>346401</v>
      </c>
      <c r="K736" s="4">
        <v>10</v>
      </c>
      <c r="L736" s="4">
        <v>12.353</v>
      </c>
      <c r="M736" s="4">
        <v>0</v>
      </c>
      <c r="N736" s="4">
        <v>2.3530000000000002</v>
      </c>
      <c r="O736" s="5">
        <v>42305.745292812499</v>
      </c>
      <c r="P736" s="5">
        <v>42305.745292812499</v>
      </c>
    </row>
    <row r="737" spans="1:16">
      <c r="A737">
        <v>1</v>
      </c>
      <c r="B737">
        <v>2</v>
      </c>
      <c r="C737">
        <v>10</v>
      </c>
      <c r="D737">
        <v>212</v>
      </c>
      <c r="E737">
        <v>3264</v>
      </c>
      <c r="F737">
        <v>4191</v>
      </c>
      <c r="G737">
        <v>3505</v>
      </c>
      <c r="H737">
        <v>1</v>
      </c>
      <c r="I737" s="58">
        <v>586216</v>
      </c>
      <c r="J737">
        <v>350501</v>
      </c>
      <c r="K737" s="4">
        <v>1</v>
      </c>
      <c r="L737" s="4">
        <v>3.0680000000000001</v>
      </c>
      <c r="M737" s="4">
        <v>0</v>
      </c>
      <c r="N737" s="4">
        <v>2.0680000000000001</v>
      </c>
      <c r="O737" s="5">
        <v>42305.745292812499</v>
      </c>
      <c r="P737" s="5">
        <v>42305.745292812499</v>
      </c>
    </row>
    <row r="738" spans="1:16">
      <c r="A738">
        <v>1</v>
      </c>
      <c r="B738">
        <v>2</v>
      </c>
      <c r="C738">
        <v>10</v>
      </c>
      <c r="D738">
        <v>212</v>
      </c>
      <c r="E738">
        <v>3293</v>
      </c>
      <c r="F738">
        <v>4192</v>
      </c>
      <c r="G738">
        <v>3402</v>
      </c>
      <c r="H738">
        <v>1</v>
      </c>
      <c r="I738" s="58">
        <v>548596</v>
      </c>
      <c r="J738">
        <v>340201</v>
      </c>
      <c r="K738" s="4">
        <v>8</v>
      </c>
      <c r="L738" s="4">
        <v>9.5340000000000007</v>
      </c>
      <c r="M738" s="4">
        <v>0</v>
      </c>
      <c r="N738" s="4">
        <v>1.534</v>
      </c>
      <c r="O738" s="5">
        <v>42305.745292812499</v>
      </c>
      <c r="P738" s="5">
        <v>42305.745292812499</v>
      </c>
    </row>
    <row r="739" spans="1:16">
      <c r="A739">
        <v>1</v>
      </c>
      <c r="B739">
        <v>2</v>
      </c>
      <c r="C739">
        <v>10</v>
      </c>
      <c r="D739">
        <v>212</v>
      </c>
      <c r="E739">
        <v>3535</v>
      </c>
      <c r="F739">
        <v>4193</v>
      </c>
      <c r="G739">
        <v>495</v>
      </c>
      <c r="H739">
        <v>4</v>
      </c>
      <c r="I739" s="58" t="s">
        <v>7037</v>
      </c>
      <c r="J739">
        <v>49504</v>
      </c>
      <c r="K739" s="4">
        <v>0</v>
      </c>
      <c r="L739" s="4">
        <v>13.143000000000001</v>
      </c>
      <c r="M739" s="4">
        <v>542.60699999999997</v>
      </c>
      <c r="N739" s="4">
        <v>555.75</v>
      </c>
      <c r="O739" s="5">
        <v>42305.745292812499</v>
      </c>
      <c r="P739" s="5">
        <v>43258.050196053242</v>
      </c>
    </row>
    <row r="740" spans="1:16">
      <c r="A740">
        <v>1</v>
      </c>
      <c r="B740">
        <v>2</v>
      </c>
      <c r="C740">
        <v>10</v>
      </c>
      <c r="D740">
        <v>212</v>
      </c>
      <c r="E740">
        <v>3535</v>
      </c>
      <c r="F740">
        <v>4194</v>
      </c>
      <c r="G740">
        <v>495</v>
      </c>
      <c r="H740">
        <v>5</v>
      </c>
      <c r="I740" s="58" t="s">
        <v>7038</v>
      </c>
      <c r="J740">
        <v>49505</v>
      </c>
      <c r="K740" s="4">
        <v>13.16</v>
      </c>
      <c r="L740" s="4">
        <v>27.696000000000002</v>
      </c>
      <c r="M740" s="4">
        <v>555.75</v>
      </c>
      <c r="N740" s="4">
        <v>570.28599999999994</v>
      </c>
      <c r="O740" s="5">
        <v>42305.745292812499</v>
      </c>
      <c r="P740" s="5">
        <v>43258.050196053242</v>
      </c>
    </row>
    <row r="741" spans="1:16">
      <c r="A741">
        <v>1</v>
      </c>
      <c r="B741">
        <v>2</v>
      </c>
      <c r="C741">
        <v>10</v>
      </c>
      <c r="D741">
        <v>212</v>
      </c>
      <c r="E741">
        <v>3535</v>
      </c>
      <c r="F741">
        <v>4195</v>
      </c>
      <c r="G741">
        <v>495</v>
      </c>
      <c r="H741">
        <v>6</v>
      </c>
      <c r="I741" s="58" t="s">
        <v>7039</v>
      </c>
      <c r="J741">
        <v>49506</v>
      </c>
      <c r="K741" s="4">
        <v>27.856999999999999</v>
      </c>
      <c r="L741" s="4">
        <v>36.308</v>
      </c>
      <c r="M741" s="4">
        <v>570.28599999999994</v>
      </c>
      <c r="N741" s="4">
        <v>578.73699999999997</v>
      </c>
      <c r="O741" s="5">
        <v>42305.745292812499</v>
      </c>
      <c r="P741" s="5">
        <v>43258.050196053242</v>
      </c>
    </row>
    <row r="742" spans="1:16">
      <c r="A742">
        <v>1</v>
      </c>
      <c r="B742">
        <v>2</v>
      </c>
      <c r="C742">
        <v>10</v>
      </c>
      <c r="D742">
        <v>212</v>
      </c>
      <c r="E742">
        <v>3580</v>
      </c>
      <c r="F742">
        <v>4196</v>
      </c>
      <c r="G742">
        <v>606</v>
      </c>
      <c r="H742">
        <v>1</v>
      </c>
      <c r="I742" s="58" t="s">
        <v>7040</v>
      </c>
      <c r="J742">
        <v>60601</v>
      </c>
      <c r="K742" s="4">
        <v>0</v>
      </c>
      <c r="L742" s="4">
        <v>3.8149999999999999</v>
      </c>
      <c r="M742" s="4">
        <v>0</v>
      </c>
      <c r="N742" s="4">
        <v>0.65400000000000003</v>
      </c>
      <c r="O742" s="5">
        <v>42305.745292812499</v>
      </c>
      <c r="P742" s="5">
        <v>42305.745292812499</v>
      </c>
    </row>
    <row r="743" spans="1:16">
      <c r="A743">
        <v>1</v>
      </c>
      <c r="B743">
        <v>2</v>
      </c>
      <c r="C743">
        <v>10</v>
      </c>
      <c r="D743">
        <v>212</v>
      </c>
      <c r="E743">
        <v>3880</v>
      </c>
      <c r="F743">
        <v>4197</v>
      </c>
      <c r="G743">
        <v>164</v>
      </c>
      <c r="H743">
        <v>4</v>
      </c>
      <c r="I743" s="58" t="s">
        <v>7041</v>
      </c>
      <c r="J743">
        <v>16404</v>
      </c>
      <c r="K743" s="4">
        <v>1</v>
      </c>
      <c r="L743" s="4">
        <v>10.744</v>
      </c>
      <c r="M743" s="4">
        <v>109.952</v>
      </c>
      <c r="N743" s="4">
        <v>119.696</v>
      </c>
      <c r="O743" s="5">
        <v>42305.745292812499</v>
      </c>
      <c r="P743" s="5">
        <v>43258.050196053242</v>
      </c>
    </row>
    <row r="744" spans="1:16">
      <c r="A744">
        <v>1</v>
      </c>
      <c r="B744">
        <v>2</v>
      </c>
      <c r="C744">
        <v>10</v>
      </c>
      <c r="D744">
        <v>212</v>
      </c>
      <c r="E744">
        <v>3880</v>
      </c>
      <c r="F744">
        <v>4198</v>
      </c>
      <c r="G744">
        <v>424</v>
      </c>
      <c r="H744">
        <v>1</v>
      </c>
      <c r="I744" s="58" t="s">
        <v>7042</v>
      </c>
      <c r="J744">
        <v>42401</v>
      </c>
      <c r="K744" s="4">
        <v>9.7620000000000005</v>
      </c>
      <c r="L744" s="4">
        <v>27.978999999999999</v>
      </c>
      <c r="M744" s="4">
        <v>119.696</v>
      </c>
      <c r="N744" s="4">
        <v>137.91300000000001</v>
      </c>
      <c r="O744" s="5">
        <v>42305.745292812499</v>
      </c>
      <c r="P744" s="5">
        <v>43258.050196053242</v>
      </c>
    </row>
    <row r="745" spans="1:16">
      <c r="A745">
        <v>1</v>
      </c>
      <c r="B745">
        <v>2</v>
      </c>
      <c r="C745">
        <v>10</v>
      </c>
      <c r="D745">
        <v>212</v>
      </c>
      <c r="E745">
        <v>388</v>
      </c>
      <c r="F745">
        <v>4149</v>
      </c>
      <c r="G745">
        <v>164</v>
      </c>
      <c r="H745">
        <v>8</v>
      </c>
      <c r="I745" s="58" t="s">
        <v>7043</v>
      </c>
      <c r="J745">
        <v>16408</v>
      </c>
      <c r="K745" s="4">
        <v>1</v>
      </c>
      <c r="L745" s="4">
        <v>1.899</v>
      </c>
      <c r="M745" s="4">
        <v>0</v>
      </c>
      <c r="N745" s="4">
        <v>0.89900000000000002</v>
      </c>
      <c r="O745" s="5">
        <v>42305.745292812499</v>
      </c>
      <c r="P745" s="5">
        <v>42305.745292812499</v>
      </c>
    </row>
    <row r="746" spans="1:16">
      <c r="A746">
        <v>1</v>
      </c>
      <c r="B746">
        <v>2</v>
      </c>
      <c r="C746">
        <v>10</v>
      </c>
      <c r="D746">
        <v>212</v>
      </c>
      <c r="E746">
        <v>3903</v>
      </c>
      <c r="F746">
        <v>4199</v>
      </c>
      <c r="G746">
        <v>3618</v>
      </c>
      <c r="H746">
        <v>1</v>
      </c>
      <c r="I746" s="58">
        <v>627489</v>
      </c>
      <c r="J746">
        <v>361801</v>
      </c>
      <c r="K746" s="4">
        <v>0</v>
      </c>
      <c r="L746" s="4">
        <v>1.474</v>
      </c>
      <c r="M746" s="4">
        <v>0</v>
      </c>
      <c r="N746" s="4">
        <v>1.474</v>
      </c>
      <c r="O746" s="5">
        <v>42305.745292812499</v>
      </c>
      <c r="P746" s="5">
        <v>42305.745292812499</v>
      </c>
    </row>
    <row r="747" spans="1:16">
      <c r="A747">
        <v>1</v>
      </c>
      <c r="B747">
        <v>2</v>
      </c>
      <c r="C747">
        <v>10</v>
      </c>
      <c r="D747">
        <v>212</v>
      </c>
      <c r="E747">
        <v>3909</v>
      </c>
      <c r="F747">
        <v>4200</v>
      </c>
      <c r="G747">
        <v>245</v>
      </c>
      <c r="H747">
        <v>5</v>
      </c>
      <c r="I747" s="58" t="s">
        <v>7044</v>
      </c>
      <c r="J747">
        <v>24505</v>
      </c>
      <c r="K747" s="4">
        <v>0</v>
      </c>
      <c r="L747" s="4">
        <v>8.9</v>
      </c>
      <c r="M747" s="4">
        <v>39.31</v>
      </c>
      <c r="N747" s="4">
        <v>48.21</v>
      </c>
      <c r="O747" s="5">
        <v>42305.745292812499</v>
      </c>
      <c r="P747" s="5">
        <v>42305.745292812499</v>
      </c>
    </row>
    <row r="748" spans="1:16">
      <c r="A748">
        <v>1</v>
      </c>
      <c r="B748">
        <v>2</v>
      </c>
      <c r="C748">
        <v>10</v>
      </c>
      <c r="D748">
        <v>212</v>
      </c>
      <c r="E748">
        <v>3909</v>
      </c>
      <c r="F748">
        <v>4201</v>
      </c>
      <c r="G748">
        <v>245</v>
      </c>
      <c r="H748">
        <v>6</v>
      </c>
      <c r="I748" s="58" t="s">
        <v>1282</v>
      </c>
      <c r="J748">
        <v>24506</v>
      </c>
      <c r="K748" s="4">
        <v>8.9</v>
      </c>
      <c r="L748" s="4">
        <v>36.627000000000002</v>
      </c>
      <c r="M748" s="4">
        <v>48.21</v>
      </c>
      <c r="N748" s="4">
        <v>67.340999999999994</v>
      </c>
      <c r="O748" s="5">
        <v>42305.745292812499</v>
      </c>
      <c r="P748" s="5">
        <v>43258.050196053242</v>
      </c>
    </row>
    <row r="749" spans="1:16">
      <c r="A749">
        <v>1</v>
      </c>
      <c r="B749">
        <v>2</v>
      </c>
      <c r="C749">
        <v>10</v>
      </c>
      <c r="D749">
        <v>212</v>
      </c>
      <c r="E749">
        <v>3909</v>
      </c>
      <c r="F749">
        <v>4202</v>
      </c>
      <c r="G749">
        <v>245</v>
      </c>
      <c r="H749">
        <v>7</v>
      </c>
      <c r="I749" s="58" t="s">
        <v>7045</v>
      </c>
      <c r="J749">
        <v>24507</v>
      </c>
      <c r="K749" s="4">
        <v>16.626999999999999</v>
      </c>
      <c r="L749" s="4">
        <v>21.445</v>
      </c>
      <c r="M749" s="4">
        <v>67.340999999999994</v>
      </c>
      <c r="N749" s="4">
        <v>72.159000000000006</v>
      </c>
      <c r="O749" s="5">
        <v>42305.745292812499</v>
      </c>
      <c r="P749" s="5">
        <v>43258.050196053242</v>
      </c>
    </row>
    <row r="750" spans="1:16">
      <c r="A750">
        <v>1</v>
      </c>
      <c r="B750">
        <v>2</v>
      </c>
      <c r="C750">
        <v>10</v>
      </c>
      <c r="D750">
        <v>212</v>
      </c>
      <c r="E750">
        <v>3946</v>
      </c>
      <c r="F750">
        <v>4203</v>
      </c>
      <c r="G750">
        <v>165</v>
      </c>
      <c r="H750">
        <v>1</v>
      </c>
      <c r="I750" s="58" t="s">
        <v>1283</v>
      </c>
      <c r="J750">
        <v>16501</v>
      </c>
      <c r="K750" s="4">
        <v>12.750999999999999</v>
      </c>
      <c r="L750" s="4">
        <v>13.313000000000001</v>
      </c>
      <c r="M750" s="4">
        <v>39.807000000000002</v>
      </c>
      <c r="N750" s="4">
        <v>40.369</v>
      </c>
      <c r="O750" s="5">
        <v>42305.745292812499</v>
      </c>
      <c r="P750" s="5">
        <v>43258.050196053242</v>
      </c>
    </row>
    <row r="751" spans="1:16">
      <c r="A751">
        <v>1</v>
      </c>
      <c r="B751">
        <v>2</v>
      </c>
      <c r="C751">
        <v>10</v>
      </c>
      <c r="D751">
        <v>212</v>
      </c>
      <c r="E751">
        <v>3946</v>
      </c>
      <c r="F751">
        <v>4204</v>
      </c>
      <c r="G751">
        <v>345</v>
      </c>
      <c r="H751">
        <v>1</v>
      </c>
      <c r="I751" s="58" t="s">
        <v>7046</v>
      </c>
      <c r="J751">
        <v>34501</v>
      </c>
      <c r="K751" s="4">
        <v>1.3480000000000001</v>
      </c>
      <c r="L751" s="4">
        <v>9.1709999999999994</v>
      </c>
      <c r="M751" s="4">
        <v>40.369</v>
      </c>
      <c r="N751" s="4">
        <v>48.192</v>
      </c>
      <c r="O751" s="5">
        <v>42305.745292812499</v>
      </c>
      <c r="P751" s="5">
        <v>43258.050196053242</v>
      </c>
    </row>
    <row r="752" spans="1:16">
      <c r="A752">
        <v>1</v>
      </c>
      <c r="B752">
        <v>2</v>
      </c>
      <c r="C752">
        <v>10</v>
      </c>
      <c r="D752">
        <v>212</v>
      </c>
      <c r="E752">
        <v>3946</v>
      </c>
      <c r="F752">
        <v>4205</v>
      </c>
      <c r="G752">
        <v>345</v>
      </c>
      <c r="H752">
        <v>2</v>
      </c>
      <c r="I752" s="58" t="s">
        <v>7047</v>
      </c>
      <c r="J752">
        <v>34502</v>
      </c>
      <c r="K752" s="4">
        <v>9.1739999999999995</v>
      </c>
      <c r="L752" s="4">
        <v>18.57</v>
      </c>
      <c r="M752" s="4">
        <v>48.192</v>
      </c>
      <c r="N752" s="4">
        <v>57.588000000000001</v>
      </c>
      <c r="O752" s="5">
        <v>42305.745292812499</v>
      </c>
      <c r="P752" s="5">
        <v>42305.745292812499</v>
      </c>
    </row>
    <row r="753" spans="1:16">
      <c r="A753">
        <v>1</v>
      </c>
      <c r="B753">
        <v>2</v>
      </c>
      <c r="C753">
        <v>10</v>
      </c>
      <c r="D753">
        <v>212</v>
      </c>
      <c r="E753">
        <v>3946</v>
      </c>
      <c r="F753">
        <v>4206</v>
      </c>
      <c r="G753">
        <v>505</v>
      </c>
      <c r="H753">
        <v>2</v>
      </c>
      <c r="I753" s="58" t="s">
        <v>7048</v>
      </c>
      <c r="J753">
        <v>50502</v>
      </c>
      <c r="K753" s="4">
        <v>0.375</v>
      </c>
      <c r="L753" s="4">
        <v>21.32</v>
      </c>
      <c r="M753" s="4">
        <v>14.435</v>
      </c>
      <c r="N753" s="4">
        <v>35.380000000000003</v>
      </c>
      <c r="O753" s="5">
        <v>42305.745292812499</v>
      </c>
      <c r="P753" s="5">
        <v>42305.745292812499</v>
      </c>
    </row>
    <row r="754" spans="1:16">
      <c r="A754">
        <v>1</v>
      </c>
      <c r="B754">
        <v>2</v>
      </c>
      <c r="C754">
        <v>10</v>
      </c>
      <c r="D754">
        <v>212</v>
      </c>
      <c r="E754">
        <v>3962</v>
      </c>
      <c r="F754">
        <v>4207</v>
      </c>
      <c r="G754">
        <v>378</v>
      </c>
      <c r="H754">
        <v>2</v>
      </c>
      <c r="I754" s="58" t="s">
        <v>7049</v>
      </c>
      <c r="J754">
        <v>37802</v>
      </c>
      <c r="K754" s="4">
        <v>0</v>
      </c>
      <c r="L754" s="4">
        <v>5.41</v>
      </c>
      <c r="M754" s="4">
        <v>23.024999999999999</v>
      </c>
      <c r="N754" s="4">
        <v>28.434999999999999</v>
      </c>
      <c r="O754" s="5">
        <v>42305.745292812499</v>
      </c>
      <c r="P754" s="5">
        <v>43258.050196053242</v>
      </c>
    </row>
    <row r="755" spans="1:16">
      <c r="A755">
        <v>1</v>
      </c>
      <c r="B755">
        <v>2</v>
      </c>
      <c r="C755">
        <v>10</v>
      </c>
      <c r="D755">
        <v>212</v>
      </c>
      <c r="E755">
        <v>3962</v>
      </c>
      <c r="F755">
        <v>4208</v>
      </c>
      <c r="G755">
        <v>378</v>
      </c>
      <c r="H755">
        <v>3</v>
      </c>
      <c r="I755" s="58" t="s">
        <v>7050</v>
      </c>
      <c r="J755">
        <v>37803</v>
      </c>
      <c r="K755" s="4">
        <v>5.41</v>
      </c>
      <c r="L755" s="4">
        <v>12.734999999999999</v>
      </c>
      <c r="M755" s="4">
        <v>28.434999999999999</v>
      </c>
      <c r="N755" s="4">
        <v>35.76</v>
      </c>
      <c r="O755" s="5">
        <v>42305.745292812499</v>
      </c>
      <c r="P755" s="5">
        <v>43258.050196053242</v>
      </c>
    </row>
    <row r="756" spans="1:16">
      <c r="A756">
        <v>1</v>
      </c>
      <c r="B756">
        <v>2</v>
      </c>
      <c r="C756">
        <v>10</v>
      </c>
      <c r="D756">
        <v>212</v>
      </c>
      <c r="E756">
        <v>3962</v>
      </c>
      <c r="F756">
        <v>4209</v>
      </c>
      <c r="G756">
        <v>378</v>
      </c>
      <c r="H756">
        <v>5</v>
      </c>
      <c r="I756" s="58" t="s">
        <v>7051</v>
      </c>
      <c r="J756">
        <v>37805</v>
      </c>
      <c r="K756" s="4">
        <v>0</v>
      </c>
      <c r="L756" s="4">
        <v>0.66600000000000004</v>
      </c>
      <c r="M756" s="4">
        <v>35.909999999999997</v>
      </c>
      <c r="N756" s="4">
        <v>36.576000000000001</v>
      </c>
      <c r="O756" s="5">
        <v>42305.745292812499</v>
      </c>
      <c r="P756" s="5">
        <v>42305.745292812499</v>
      </c>
    </row>
    <row r="757" spans="1:16">
      <c r="A757">
        <v>1</v>
      </c>
      <c r="B757">
        <v>2</v>
      </c>
      <c r="C757">
        <v>10</v>
      </c>
      <c r="D757">
        <v>212</v>
      </c>
      <c r="E757">
        <v>3979</v>
      </c>
      <c r="F757">
        <v>4210</v>
      </c>
      <c r="G757">
        <v>165</v>
      </c>
      <c r="H757">
        <v>1</v>
      </c>
      <c r="I757" s="58" t="s">
        <v>1283</v>
      </c>
      <c r="J757">
        <v>16501</v>
      </c>
      <c r="K757" s="4">
        <v>11.678000000000001</v>
      </c>
      <c r="L757" s="4">
        <v>12.750999999999999</v>
      </c>
      <c r="M757" s="4">
        <v>76.525999999999996</v>
      </c>
      <c r="N757" s="4">
        <v>77.599000000000004</v>
      </c>
      <c r="O757" s="5">
        <v>42305.745292812499</v>
      </c>
      <c r="P757" s="5">
        <v>42305.745292812499</v>
      </c>
    </row>
    <row r="758" spans="1:16">
      <c r="A758">
        <v>1</v>
      </c>
      <c r="B758">
        <v>2</v>
      </c>
      <c r="C758">
        <v>10</v>
      </c>
      <c r="D758">
        <v>212</v>
      </c>
      <c r="E758">
        <v>3979</v>
      </c>
      <c r="F758">
        <v>4211</v>
      </c>
      <c r="G758">
        <v>520</v>
      </c>
      <c r="H758">
        <v>1</v>
      </c>
      <c r="I758" s="58" t="s">
        <v>7052</v>
      </c>
      <c r="J758">
        <v>52001</v>
      </c>
      <c r="K758" s="4">
        <v>0</v>
      </c>
      <c r="L758" s="4">
        <v>10.502000000000001</v>
      </c>
      <c r="M758" s="4">
        <v>58.033999999999999</v>
      </c>
      <c r="N758" s="4">
        <v>68.537000000000006</v>
      </c>
      <c r="O758" s="5">
        <v>42305.745292812499</v>
      </c>
      <c r="P758" s="5">
        <v>43258.050196053242</v>
      </c>
    </row>
    <row r="759" spans="1:16">
      <c r="A759">
        <v>1</v>
      </c>
      <c r="B759">
        <v>2</v>
      </c>
      <c r="C759">
        <v>10</v>
      </c>
      <c r="D759">
        <v>212</v>
      </c>
      <c r="E759">
        <v>3979</v>
      </c>
      <c r="F759">
        <v>4212</v>
      </c>
      <c r="G759">
        <v>520</v>
      </c>
      <c r="H759">
        <v>6</v>
      </c>
      <c r="I759" s="58" t="s">
        <v>7053</v>
      </c>
      <c r="J759">
        <v>52006</v>
      </c>
      <c r="K759" s="4">
        <v>10</v>
      </c>
      <c r="L759" s="4">
        <v>26.559000000000001</v>
      </c>
      <c r="M759" s="4">
        <v>78.707999999999998</v>
      </c>
      <c r="N759" s="4">
        <v>95.266999999999996</v>
      </c>
      <c r="O759" s="5">
        <v>42305.745292812499</v>
      </c>
      <c r="P759" s="5">
        <v>43258.050196053242</v>
      </c>
    </row>
    <row r="760" spans="1:16">
      <c r="A760">
        <v>1</v>
      </c>
      <c r="B760">
        <v>2</v>
      </c>
      <c r="C760">
        <v>10</v>
      </c>
      <c r="D760">
        <v>212</v>
      </c>
      <c r="E760">
        <v>4146</v>
      </c>
      <c r="F760">
        <v>4213</v>
      </c>
      <c r="G760">
        <v>245</v>
      </c>
      <c r="H760">
        <v>16</v>
      </c>
      <c r="I760" s="58" t="s">
        <v>7054</v>
      </c>
      <c r="J760">
        <v>24516</v>
      </c>
      <c r="K760" s="4">
        <v>0.40600000000000003</v>
      </c>
      <c r="L760" s="4">
        <v>1.93</v>
      </c>
      <c r="M760" s="4">
        <v>0</v>
      </c>
      <c r="N760" s="4">
        <v>1.524</v>
      </c>
      <c r="O760" s="5">
        <v>42305.745292812499</v>
      </c>
      <c r="P760" s="5">
        <v>42305.745292812499</v>
      </c>
    </row>
    <row r="761" spans="1:16">
      <c r="A761">
        <v>1</v>
      </c>
      <c r="B761">
        <v>2</v>
      </c>
      <c r="C761">
        <v>10</v>
      </c>
      <c r="D761">
        <v>212</v>
      </c>
      <c r="E761">
        <v>4189</v>
      </c>
      <c r="F761">
        <v>4214</v>
      </c>
      <c r="G761">
        <v>164</v>
      </c>
      <c r="H761">
        <v>6</v>
      </c>
      <c r="I761" s="58" t="s">
        <v>7055</v>
      </c>
      <c r="J761">
        <v>16406</v>
      </c>
      <c r="K761" s="4">
        <v>0.5</v>
      </c>
      <c r="L761" s="4">
        <v>1.0760000000000001</v>
      </c>
      <c r="M761" s="4">
        <v>0</v>
      </c>
      <c r="N761" s="4">
        <v>0.57599999999999996</v>
      </c>
      <c r="O761" s="5">
        <v>42305.745292812499</v>
      </c>
      <c r="P761" s="5">
        <v>42305.745292812499</v>
      </c>
    </row>
    <row r="762" spans="1:16">
      <c r="A762">
        <v>1</v>
      </c>
      <c r="B762">
        <v>2</v>
      </c>
      <c r="C762">
        <v>10</v>
      </c>
      <c r="D762">
        <v>212</v>
      </c>
      <c r="E762">
        <v>4224</v>
      </c>
      <c r="F762">
        <v>4215</v>
      </c>
      <c r="G762">
        <v>1790</v>
      </c>
      <c r="H762">
        <v>2</v>
      </c>
      <c r="I762" s="58">
        <v>-40144</v>
      </c>
      <c r="J762">
        <v>179002</v>
      </c>
      <c r="K762" s="4">
        <v>0</v>
      </c>
      <c r="L762" s="4">
        <v>4.4240000000000004</v>
      </c>
      <c r="M762" s="4">
        <v>0</v>
      </c>
      <c r="N762" s="4">
        <v>4.4240000000000004</v>
      </c>
      <c r="O762" s="5">
        <v>42305.745292812499</v>
      </c>
      <c r="P762" s="5">
        <v>42305.745292812499</v>
      </c>
    </row>
    <row r="763" spans="1:16">
      <c r="A763">
        <v>1</v>
      </c>
      <c r="B763">
        <v>2</v>
      </c>
      <c r="C763">
        <v>10</v>
      </c>
      <c r="D763">
        <v>212</v>
      </c>
      <c r="E763">
        <v>4224</v>
      </c>
      <c r="F763">
        <v>4216</v>
      </c>
      <c r="G763">
        <v>2075</v>
      </c>
      <c r="H763">
        <v>1</v>
      </c>
      <c r="I763" s="58">
        <v>63920</v>
      </c>
      <c r="J763">
        <v>207501</v>
      </c>
      <c r="K763" s="4">
        <v>16</v>
      </c>
      <c r="L763" s="4">
        <v>22.879000000000001</v>
      </c>
      <c r="M763" s="4">
        <v>12.829000000000001</v>
      </c>
      <c r="N763" s="4">
        <v>19.707999999999998</v>
      </c>
      <c r="O763" s="5">
        <v>43258.050196053242</v>
      </c>
      <c r="P763" s="5">
        <v>43258.050196053242</v>
      </c>
    </row>
    <row r="764" spans="1:16">
      <c r="A764">
        <v>1</v>
      </c>
      <c r="B764">
        <v>2</v>
      </c>
      <c r="C764">
        <v>10</v>
      </c>
      <c r="D764">
        <v>212</v>
      </c>
      <c r="E764">
        <v>4224</v>
      </c>
      <c r="F764">
        <v>4217</v>
      </c>
      <c r="G764">
        <v>2075</v>
      </c>
      <c r="H764">
        <v>2</v>
      </c>
      <c r="I764" s="58">
        <v>63951</v>
      </c>
      <c r="J764">
        <v>207502</v>
      </c>
      <c r="K764" s="4">
        <v>0</v>
      </c>
      <c r="L764" s="4">
        <v>8.4049999999999994</v>
      </c>
      <c r="M764" s="4">
        <v>4.4240000000000004</v>
      </c>
      <c r="N764" s="4">
        <v>12.829000000000001</v>
      </c>
      <c r="O764" s="5">
        <v>42305.745292812499</v>
      </c>
      <c r="P764" s="5">
        <v>42305.745292812499</v>
      </c>
    </row>
    <row r="765" spans="1:16">
      <c r="A765">
        <v>1</v>
      </c>
      <c r="B765">
        <v>2</v>
      </c>
      <c r="C765">
        <v>10</v>
      </c>
      <c r="D765">
        <v>212</v>
      </c>
      <c r="E765">
        <v>4340</v>
      </c>
      <c r="F765">
        <v>4218</v>
      </c>
      <c r="G765">
        <v>245</v>
      </c>
      <c r="H765">
        <v>13</v>
      </c>
      <c r="I765" s="58" t="s">
        <v>7056</v>
      </c>
      <c r="J765">
        <v>24513</v>
      </c>
      <c r="K765" s="4">
        <v>0</v>
      </c>
      <c r="L765" s="4">
        <v>0.11</v>
      </c>
      <c r="M765" s="4">
        <v>0</v>
      </c>
      <c r="N765" s="4">
        <v>0.11</v>
      </c>
      <c r="O765" s="5">
        <v>42305.745292812499</v>
      </c>
      <c r="P765" s="5">
        <v>42305.745292812499</v>
      </c>
    </row>
    <row r="766" spans="1:16">
      <c r="A766">
        <v>1</v>
      </c>
      <c r="B766">
        <v>2</v>
      </c>
      <c r="C766">
        <v>10</v>
      </c>
      <c r="D766">
        <v>212</v>
      </c>
      <c r="E766">
        <v>4374</v>
      </c>
      <c r="F766">
        <v>4219</v>
      </c>
      <c r="G766">
        <v>190</v>
      </c>
      <c r="H766">
        <v>8</v>
      </c>
      <c r="I766" s="58" t="s">
        <v>7057</v>
      </c>
      <c r="J766">
        <v>19008</v>
      </c>
      <c r="K766" s="4">
        <v>1.6E-2</v>
      </c>
      <c r="L766" s="4">
        <v>1.5960000000000001</v>
      </c>
      <c r="M766" s="4">
        <v>0</v>
      </c>
      <c r="N766" s="4">
        <v>1.58</v>
      </c>
      <c r="O766" s="5">
        <v>42305.745292812499</v>
      </c>
      <c r="P766" s="5">
        <v>42305.745292812499</v>
      </c>
    </row>
    <row r="767" spans="1:16">
      <c r="A767">
        <v>1</v>
      </c>
      <c r="B767">
        <v>2</v>
      </c>
      <c r="C767">
        <v>10</v>
      </c>
      <c r="D767">
        <v>212</v>
      </c>
      <c r="E767">
        <v>4382</v>
      </c>
      <c r="F767">
        <v>4220</v>
      </c>
      <c r="G767">
        <v>164</v>
      </c>
      <c r="H767">
        <v>5</v>
      </c>
      <c r="I767" s="58" t="s">
        <v>7058</v>
      </c>
      <c r="J767">
        <v>16405</v>
      </c>
      <c r="K767" s="4">
        <v>0</v>
      </c>
      <c r="L767" s="4">
        <v>1</v>
      </c>
      <c r="M767" s="4">
        <v>0</v>
      </c>
      <c r="N767" s="4">
        <v>1</v>
      </c>
      <c r="O767" s="5">
        <v>42305.745292812499</v>
      </c>
      <c r="P767" s="5">
        <v>42305.745292812499</v>
      </c>
    </row>
    <row r="768" spans="1:16">
      <c r="A768">
        <v>1</v>
      </c>
      <c r="B768">
        <v>2</v>
      </c>
      <c r="C768">
        <v>10</v>
      </c>
      <c r="D768">
        <v>212</v>
      </c>
      <c r="E768">
        <v>4415</v>
      </c>
      <c r="F768">
        <v>4221</v>
      </c>
      <c r="G768">
        <v>2558</v>
      </c>
      <c r="H768">
        <v>1</v>
      </c>
      <c r="I768" s="58">
        <v>240332</v>
      </c>
      <c r="J768">
        <v>255801</v>
      </c>
      <c r="K768" s="4">
        <v>0</v>
      </c>
      <c r="L768" s="4">
        <v>3.601</v>
      </c>
      <c r="M768" s="4">
        <v>0</v>
      </c>
      <c r="N768" s="4">
        <v>3.601</v>
      </c>
      <c r="O768" s="5">
        <v>42305.745292812499</v>
      </c>
      <c r="P768" s="5">
        <v>42305.745292812499</v>
      </c>
    </row>
    <row r="769" spans="1:16">
      <c r="A769">
        <v>1</v>
      </c>
      <c r="B769">
        <v>2</v>
      </c>
      <c r="C769">
        <v>10</v>
      </c>
      <c r="D769">
        <v>212</v>
      </c>
      <c r="E769">
        <v>4452</v>
      </c>
      <c r="F769">
        <v>4222</v>
      </c>
      <c r="G769">
        <v>2833</v>
      </c>
      <c r="H769">
        <v>1</v>
      </c>
      <c r="I769" s="58">
        <v>340774</v>
      </c>
      <c r="J769">
        <v>283301</v>
      </c>
      <c r="K769" s="4">
        <v>0</v>
      </c>
      <c r="L769" s="4">
        <v>4.0179999999999998</v>
      </c>
      <c r="M769" s="4">
        <v>0</v>
      </c>
      <c r="N769" s="4">
        <v>4.0179999999999998</v>
      </c>
      <c r="O769" s="5">
        <v>42305.745292812499</v>
      </c>
      <c r="P769" s="5">
        <v>42305.745292812499</v>
      </c>
    </row>
    <row r="770" spans="1:16">
      <c r="A770">
        <v>1</v>
      </c>
      <c r="B770">
        <v>2</v>
      </c>
      <c r="C770">
        <v>10</v>
      </c>
      <c r="D770">
        <v>212</v>
      </c>
      <c r="E770">
        <v>4524</v>
      </c>
      <c r="F770">
        <v>4223</v>
      </c>
      <c r="G770">
        <v>190</v>
      </c>
      <c r="H770">
        <v>4</v>
      </c>
      <c r="I770" s="58" t="s">
        <v>7059</v>
      </c>
      <c r="J770">
        <v>19004</v>
      </c>
      <c r="K770" s="4">
        <v>0</v>
      </c>
      <c r="L770" s="4">
        <v>8.1029999999999998</v>
      </c>
      <c r="M770" s="4">
        <v>112.929</v>
      </c>
      <c r="N770" s="4">
        <v>121.032</v>
      </c>
      <c r="O770" s="5">
        <v>42305.745292812499</v>
      </c>
      <c r="P770" s="5">
        <v>43258.050196053242</v>
      </c>
    </row>
    <row r="771" spans="1:16">
      <c r="A771">
        <v>1</v>
      </c>
      <c r="B771">
        <v>2</v>
      </c>
      <c r="C771">
        <v>10</v>
      </c>
      <c r="D771">
        <v>212</v>
      </c>
      <c r="E771">
        <v>4524</v>
      </c>
      <c r="F771">
        <v>4224</v>
      </c>
      <c r="G771">
        <v>190</v>
      </c>
      <c r="H771">
        <v>5</v>
      </c>
      <c r="I771" s="58" t="s">
        <v>7060</v>
      </c>
      <c r="J771">
        <v>19005</v>
      </c>
      <c r="K771" s="4">
        <v>1</v>
      </c>
      <c r="L771" s="4">
        <v>13.225</v>
      </c>
      <c r="M771" s="4">
        <v>121.032</v>
      </c>
      <c r="N771" s="4">
        <v>133.25700000000001</v>
      </c>
      <c r="O771" s="5">
        <v>42305.745292812499</v>
      </c>
      <c r="P771" s="5">
        <v>43258.050196053242</v>
      </c>
    </row>
    <row r="772" spans="1:16">
      <c r="A772">
        <v>1</v>
      </c>
      <c r="B772">
        <v>2</v>
      </c>
      <c r="C772">
        <v>10</v>
      </c>
      <c r="D772">
        <v>212</v>
      </c>
      <c r="E772">
        <v>4524</v>
      </c>
      <c r="F772">
        <v>4225</v>
      </c>
      <c r="G772">
        <v>190</v>
      </c>
      <c r="H772">
        <v>6</v>
      </c>
      <c r="I772" s="58" t="s">
        <v>7061</v>
      </c>
      <c r="J772">
        <v>19006</v>
      </c>
      <c r="K772" s="4">
        <v>12.278</v>
      </c>
      <c r="L772" s="4">
        <v>13.116</v>
      </c>
      <c r="M772" s="4">
        <v>133.25700000000001</v>
      </c>
      <c r="N772" s="4">
        <v>134.095</v>
      </c>
      <c r="O772" s="5">
        <v>42305.745292812499</v>
      </c>
      <c r="P772" s="5">
        <v>43258.050196053242</v>
      </c>
    </row>
    <row r="773" spans="1:16">
      <c r="A773">
        <v>1</v>
      </c>
      <c r="B773">
        <v>2</v>
      </c>
      <c r="C773">
        <v>10</v>
      </c>
      <c r="D773">
        <v>212</v>
      </c>
      <c r="E773">
        <v>4524</v>
      </c>
      <c r="F773">
        <v>4226</v>
      </c>
      <c r="G773">
        <v>191</v>
      </c>
      <c r="H773">
        <v>1</v>
      </c>
      <c r="I773" s="58" t="s">
        <v>7062</v>
      </c>
      <c r="J773">
        <v>19101</v>
      </c>
      <c r="K773" s="4">
        <v>0.93</v>
      </c>
      <c r="L773" s="4">
        <v>14.654</v>
      </c>
      <c r="M773" s="4">
        <v>136.179</v>
      </c>
      <c r="N773" s="4">
        <v>149.90299999999999</v>
      </c>
      <c r="O773" s="5">
        <v>42305.745292812499</v>
      </c>
      <c r="P773" s="5">
        <v>43258.050196053242</v>
      </c>
    </row>
    <row r="774" spans="1:16">
      <c r="A774">
        <v>1</v>
      </c>
      <c r="B774">
        <v>2</v>
      </c>
      <c r="C774">
        <v>10</v>
      </c>
      <c r="D774">
        <v>212</v>
      </c>
      <c r="E774">
        <v>4524</v>
      </c>
      <c r="F774">
        <v>4227</v>
      </c>
      <c r="G774">
        <v>245</v>
      </c>
      <c r="H774">
        <v>6</v>
      </c>
      <c r="I774" s="58" t="s">
        <v>1282</v>
      </c>
      <c r="J774">
        <v>24506</v>
      </c>
      <c r="K774" s="4">
        <v>13.116</v>
      </c>
      <c r="L774" s="4">
        <v>15.2</v>
      </c>
      <c r="M774" s="4">
        <v>134.095</v>
      </c>
      <c r="N774" s="4">
        <v>136.179</v>
      </c>
      <c r="O774" s="5">
        <v>42305.745292812499</v>
      </c>
      <c r="P774" s="5">
        <v>43258.050196053242</v>
      </c>
    </row>
    <row r="775" spans="1:16">
      <c r="A775">
        <v>1</v>
      </c>
      <c r="B775">
        <v>2</v>
      </c>
      <c r="C775">
        <v>10</v>
      </c>
      <c r="D775">
        <v>212</v>
      </c>
      <c r="E775">
        <v>4530</v>
      </c>
      <c r="F775">
        <v>4228</v>
      </c>
      <c r="G775">
        <v>95</v>
      </c>
      <c r="H775">
        <v>8</v>
      </c>
      <c r="I775" s="58">
        <v>34912</v>
      </c>
      <c r="J775">
        <v>9508</v>
      </c>
      <c r="K775" s="4">
        <v>0</v>
      </c>
      <c r="L775" s="4">
        <v>1.337</v>
      </c>
      <c r="M775" s="4">
        <v>65.132999999999996</v>
      </c>
      <c r="N775" s="4">
        <v>66.47</v>
      </c>
      <c r="O775" s="5">
        <v>42305.745292812499</v>
      </c>
      <c r="P775" s="5">
        <v>43258.050196053242</v>
      </c>
    </row>
    <row r="776" spans="1:16">
      <c r="A776">
        <v>1</v>
      </c>
      <c r="B776">
        <v>2</v>
      </c>
      <c r="C776">
        <v>10</v>
      </c>
      <c r="D776">
        <v>212</v>
      </c>
      <c r="E776">
        <v>4545</v>
      </c>
      <c r="F776">
        <v>4229</v>
      </c>
      <c r="G776">
        <v>165</v>
      </c>
      <c r="H776">
        <v>1</v>
      </c>
      <c r="I776" s="58" t="s">
        <v>1283</v>
      </c>
      <c r="J776">
        <v>16501</v>
      </c>
      <c r="K776" s="4">
        <v>0</v>
      </c>
      <c r="L776" s="4">
        <v>11.678000000000001</v>
      </c>
      <c r="M776" s="4">
        <v>123.078</v>
      </c>
      <c r="N776" s="4">
        <v>134.756</v>
      </c>
      <c r="O776" s="5">
        <v>42305.745292812499</v>
      </c>
      <c r="P776" s="5">
        <v>42305.745292812499</v>
      </c>
    </row>
    <row r="777" spans="1:16">
      <c r="A777">
        <v>1</v>
      </c>
      <c r="B777">
        <v>2</v>
      </c>
      <c r="C777">
        <v>10</v>
      </c>
      <c r="D777">
        <v>212</v>
      </c>
      <c r="E777">
        <v>4545</v>
      </c>
      <c r="F777">
        <v>4230</v>
      </c>
      <c r="G777">
        <v>165</v>
      </c>
      <c r="H777">
        <v>2</v>
      </c>
      <c r="I777" s="58" t="s">
        <v>7063</v>
      </c>
      <c r="J777">
        <v>16502</v>
      </c>
      <c r="K777" s="4">
        <v>0</v>
      </c>
      <c r="L777" s="4">
        <v>10.826000000000001</v>
      </c>
      <c r="M777" s="4">
        <v>112.252</v>
      </c>
      <c r="N777" s="4">
        <v>123.078</v>
      </c>
      <c r="O777" s="5">
        <v>42305.745292812499</v>
      </c>
      <c r="P777" s="5">
        <v>43258.050196053242</v>
      </c>
    </row>
    <row r="778" spans="1:16">
      <c r="A778">
        <v>1</v>
      </c>
      <c r="B778">
        <v>2</v>
      </c>
      <c r="C778">
        <v>10</v>
      </c>
      <c r="D778">
        <v>212</v>
      </c>
      <c r="E778">
        <v>457</v>
      </c>
      <c r="F778">
        <v>4150</v>
      </c>
      <c r="G778">
        <v>245</v>
      </c>
      <c r="H778">
        <v>9</v>
      </c>
      <c r="I778" s="58" t="s">
        <v>7064</v>
      </c>
      <c r="J778">
        <v>24509</v>
      </c>
      <c r="K778" s="4">
        <v>0</v>
      </c>
      <c r="L778" s="4">
        <v>0.99</v>
      </c>
      <c r="M778" s="4">
        <v>18.532</v>
      </c>
      <c r="N778" s="4">
        <v>19.521999999999998</v>
      </c>
      <c r="O778" s="5">
        <v>42305.745292812499</v>
      </c>
      <c r="P778" s="5">
        <v>42305.745292812499</v>
      </c>
    </row>
    <row r="779" spans="1:16">
      <c r="A779">
        <v>1</v>
      </c>
      <c r="B779">
        <v>2</v>
      </c>
      <c r="C779">
        <v>10</v>
      </c>
      <c r="D779">
        <v>212</v>
      </c>
      <c r="E779">
        <v>515</v>
      </c>
      <c r="F779">
        <v>4151</v>
      </c>
      <c r="G779">
        <v>927</v>
      </c>
      <c r="H779">
        <v>1</v>
      </c>
      <c r="I779" s="58" t="s">
        <v>7065</v>
      </c>
      <c r="J779">
        <v>92701</v>
      </c>
      <c r="K779" s="4">
        <v>1</v>
      </c>
      <c r="L779" s="4">
        <v>19.126000000000001</v>
      </c>
      <c r="M779" s="4">
        <v>0</v>
      </c>
      <c r="N779" s="4">
        <v>18.126000000000001</v>
      </c>
      <c r="O779" s="5">
        <v>42305.745292812499</v>
      </c>
      <c r="P779" s="5">
        <v>42305.745292812499</v>
      </c>
    </row>
    <row r="780" spans="1:16">
      <c r="A780">
        <v>1</v>
      </c>
      <c r="B780">
        <v>2</v>
      </c>
      <c r="C780">
        <v>10</v>
      </c>
      <c r="D780">
        <v>212</v>
      </c>
      <c r="E780">
        <v>516</v>
      </c>
      <c r="F780">
        <v>4152</v>
      </c>
      <c r="G780">
        <v>492</v>
      </c>
      <c r="H780">
        <v>8</v>
      </c>
      <c r="I780" s="58" t="s">
        <v>7066</v>
      </c>
      <c r="J780">
        <v>49208</v>
      </c>
      <c r="K780" s="4">
        <v>0.08</v>
      </c>
      <c r="L780" s="4">
        <v>2.109</v>
      </c>
      <c r="M780" s="4">
        <v>0</v>
      </c>
      <c r="N780" s="4">
        <v>2.0289999999999999</v>
      </c>
      <c r="O780" s="5">
        <v>42305.745292812499</v>
      </c>
      <c r="P780" s="5">
        <v>42305.745292812499</v>
      </c>
    </row>
    <row r="781" spans="1:16">
      <c r="A781">
        <v>1</v>
      </c>
      <c r="B781">
        <v>2</v>
      </c>
      <c r="C781">
        <v>10</v>
      </c>
      <c r="D781">
        <v>212</v>
      </c>
      <c r="E781">
        <v>517</v>
      </c>
      <c r="F781">
        <v>4153</v>
      </c>
      <c r="G781">
        <v>492</v>
      </c>
      <c r="H781">
        <v>4</v>
      </c>
      <c r="I781" s="58" t="s">
        <v>1284</v>
      </c>
      <c r="J781">
        <v>49204</v>
      </c>
      <c r="K781" s="4">
        <v>6.274</v>
      </c>
      <c r="L781" s="4">
        <v>8.7840000000000007</v>
      </c>
      <c r="M781" s="4">
        <v>16.388000000000002</v>
      </c>
      <c r="N781" s="4">
        <v>18.896999999999998</v>
      </c>
      <c r="O781" s="5">
        <v>42305.745292812499</v>
      </c>
      <c r="P781" s="5">
        <v>43258.050196053242</v>
      </c>
    </row>
    <row r="782" spans="1:16">
      <c r="A782">
        <v>1</v>
      </c>
      <c r="B782">
        <v>2</v>
      </c>
      <c r="C782">
        <v>10</v>
      </c>
      <c r="D782">
        <v>212</v>
      </c>
      <c r="E782">
        <v>517</v>
      </c>
      <c r="F782">
        <v>4154</v>
      </c>
      <c r="G782">
        <v>492</v>
      </c>
      <c r="H782">
        <v>5</v>
      </c>
      <c r="I782" s="58" t="s">
        <v>7067</v>
      </c>
      <c r="J782">
        <v>49205</v>
      </c>
      <c r="K782" s="4">
        <v>10.616</v>
      </c>
      <c r="L782" s="4">
        <v>20.478999999999999</v>
      </c>
      <c r="M782" s="4">
        <v>18.896999999999998</v>
      </c>
      <c r="N782" s="4">
        <v>28.76</v>
      </c>
      <c r="O782" s="5">
        <v>42305.745292812499</v>
      </c>
      <c r="P782" s="5">
        <v>43258.050196053242</v>
      </c>
    </row>
    <row r="783" spans="1:16">
      <c r="A783">
        <v>1</v>
      </c>
      <c r="B783">
        <v>2</v>
      </c>
      <c r="C783">
        <v>10</v>
      </c>
      <c r="D783">
        <v>212</v>
      </c>
      <c r="E783">
        <v>517</v>
      </c>
      <c r="F783">
        <v>4155</v>
      </c>
      <c r="G783">
        <v>889</v>
      </c>
      <c r="H783">
        <v>4</v>
      </c>
      <c r="I783" s="58" t="s">
        <v>7068</v>
      </c>
      <c r="J783">
        <v>88904</v>
      </c>
      <c r="K783" s="4">
        <v>0</v>
      </c>
      <c r="L783" s="4">
        <v>5.1740000000000004</v>
      </c>
      <c r="M783" s="4">
        <v>11.212999999999999</v>
      </c>
      <c r="N783" s="4">
        <v>16.388000000000002</v>
      </c>
      <c r="O783" s="5">
        <v>42305.745292812499</v>
      </c>
      <c r="P783" s="5">
        <v>43258.050196053242</v>
      </c>
    </row>
    <row r="784" spans="1:16">
      <c r="A784">
        <v>1</v>
      </c>
      <c r="B784">
        <v>2</v>
      </c>
      <c r="C784">
        <v>10</v>
      </c>
      <c r="D784">
        <v>212</v>
      </c>
      <c r="E784">
        <v>517</v>
      </c>
      <c r="F784">
        <v>4156</v>
      </c>
      <c r="G784">
        <v>1764</v>
      </c>
      <c r="H784">
        <v>1</v>
      </c>
      <c r="I784" s="58">
        <v>-49672</v>
      </c>
      <c r="J784">
        <v>176401</v>
      </c>
      <c r="K784" s="4">
        <v>0</v>
      </c>
      <c r="L784" s="4">
        <v>7.1280000000000001</v>
      </c>
      <c r="M784" s="4">
        <v>4.085</v>
      </c>
      <c r="N784" s="4">
        <v>11.212999999999999</v>
      </c>
      <c r="O784" s="5">
        <v>42305.745292812499</v>
      </c>
      <c r="P784" s="5">
        <v>43258.050196053242</v>
      </c>
    </row>
    <row r="785" spans="1:16">
      <c r="A785">
        <v>1</v>
      </c>
      <c r="B785">
        <v>2</v>
      </c>
      <c r="C785">
        <v>10</v>
      </c>
      <c r="D785">
        <v>212</v>
      </c>
      <c r="E785">
        <v>869</v>
      </c>
      <c r="F785">
        <v>4157</v>
      </c>
      <c r="G785">
        <v>203</v>
      </c>
      <c r="H785">
        <v>9</v>
      </c>
      <c r="I785" s="58" t="s">
        <v>7069</v>
      </c>
      <c r="J785">
        <v>20309</v>
      </c>
      <c r="K785" s="4">
        <v>0</v>
      </c>
      <c r="L785" s="4">
        <v>9.391</v>
      </c>
      <c r="M785" s="4">
        <v>0</v>
      </c>
      <c r="N785" s="4">
        <v>9.391</v>
      </c>
      <c r="O785" s="5">
        <v>42305.745292812499</v>
      </c>
      <c r="P785" s="5">
        <v>42305.745292812499</v>
      </c>
    </row>
    <row r="786" spans="1:16">
      <c r="A786">
        <v>1</v>
      </c>
      <c r="B786">
        <v>2</v>
      </c>
      <c r="C786">
        <v>10</v>
      </c>
      <c r="D786">
        <v>212</v>
      </c>
      <c r="E786">
        <v>900</v>
      </c>
      <c r="F786">
        <v>4158</v>
      </c>
      <c r="G786">
        <v>492</v>
      </c>
      <c r="H786">
        <v>4</v>
      </c>
      <c r="I786" s="58" t="s">
        <v>1284</v>
      </c>
      <c r="J786">
        <v>49204</v>
      </c>
      <c r="K786" s="4">
        <v>0</v>
      </c>
      <c r="L786" s="4">
        <v>6.274</v>
      </c>
      <c r="M786" s="4">
        <v>0</v>
      </c>
      <c r="N786" s="4">
        <v>6.274</v>
      </c>
      <c r="O786" s="5">
        <v>42305.745292812499</v>
      </c>
      <c r="P786" s="5">
        <v>42305.745292812499</v>
      </c>
    </row>
    <row r="787" spans="1:16">
      <c r="A787">
        <v>1</v>
      </c>
      <c r="B787">
        <v>2</v>
      </c>
      <c r="C787">
        <v>10</v>
      </c>
      <c r="D787">
        <v>212</v>
      </c>
      <c r="E787">
        <v>900</v>
      </c>
      <c r="F787">
        <v>4159</v>
      </c>
      <c r="G787">
        <v>889</v>
      </c>
      <c r="H787">
        <v>5</v>
      </c>
      <c r="I787" s="58" t="s">
        <v>7070</v>
      </c>
      <c r="J787">
        <v>88905</v>
      </c>
      <c r="K787" s="4">
        <v>0</v>
      </c>
      <c r="L787" s="4">
        <v>3.238</v>
      </c>
      <c r="M787" s="4">
        <v>6.274</v>
      </c>
      <c r="N787" s="4">
        <v>9.5120000000000005</v>
      </c>
      <c r="O787" s="5">
        <v>42305.745292812499</v>
      </c>
      <c r="P787" s="5">
        <v>42305.745292812499</v>
      </c>
    </row>
    <row r="788" spans="1:16">
      <c r="A788">
        <v>1</v>
      </c>
      <c r="B788">
        <v>2</v>
      </c>
      <c r="C788">
        <v>10</v>
      </c>
      <c r="D788">
        <v>212</v>
      </c>
      <c r="E788">
        <v>901</v>
      </c>
      <c r="F788">
        <v>4160</v>
      </c>
      <c r="G788">
        <v>679</v>
      </c>
      <c r="H788">
        <v>1</v>
      </c>
      <c r="I788" s="58" t="s">
        <v>7071</v>
      </c>
      <c r="J788">
        <v>67901</v>
      </c>
      <c r="K788" s="4">
        <v>0</v>
      </c>
      <c r="L788" s="4">
        <v>5.6970000000000001</v>
      </c>
      <c r="M788" s="4">
        <v>1.7310000000000001</v>
      </c>
      <c r="N788" s="4">
        <v>7.4279999999999999</v>
      </c>
      <c r="O788" s="5">
        <v>42305.745292812499</v>
      </c>
      <c r="P788" s="5">
        <v>42305.745292812499</v>
      </c>
    </row>
    <row r="789" spans="1:16">
      <c r="A789">
        <v>1</v>
      </c>
      <c r="B789">
        <v>2</v>
      </c>
      <c r="C789">
        <v>10</v>
      </c>
      <c r="D789">
        <v>212</v>
      </c>
      <c r="E789">
        <v>901</v>
      </c>
      <c r="F789">
        <v>4161</v>
      </c>
      <c r="G789">
        <v>679</v>
      </c>
      <c r="H789">
        <v>2</v>
      </c>
      <c r="I789" s="58" t="s">
        <v>7072</v>
      </c>
      <c r="J789">
        <v>67902</v>
      </c>
      <c r="K789" s="4">
        <v>0</v>
      </c>
      <c r="L789" s="4">
        <v>1.7310000000000001</v>
      </c>
      <c r="M789" s="4">
        <v>0</v>
      </c>
      <c r="N789" s="4">
        <v>1.7310000000000001</v>
      </c>
      <c r="O789" s="5">
        <v>42305.745292812499</v>
      </c>
      <c r="P789" s="5">
        <v>42305.745292812499</v>
      </c>
    </row>
    <row r="790" spans="1:16">
      <c r="A790">
        <v>1</v>
      </c>
      <c r="B790">
        <v>2</v>
      </c>
      <c r="C790">
        <v>10</v>
      </c>
      <c r="D790">
        <v>212</v>
      </c>
      <c r="E790">
        <v>978</v>
      </c>
      <c r="F790">
        <v>4162</v>
      </c>
      <c r="G790">
        <v>492</v>
      </c>
      <c r="H790">
        <v>6</v>
      </c>
      <c r="I790" s="58" t="s">
        <v>7073</v>
      </c>
      <c r="J790">
        <v>49206</v>
      </c>
      <c r="K790" s="4">
        <v>0</v>
      </c>
      <c r="L790" s="4">
        <v>2.16</v>
      </c>
      <c r="M790" s="4">
        <v>0</v>
      </c>
      <c r="N790" s="4">
        <v>2.16</v>
      </c>
      <c r="O790" s="5">
        <v>42305.745292812499</v>
      </c>
      <c r="P790" s="5">
        <v>42305.745292812499</v>
      </c>
    </row>
    <row r="791" spans="1:16">
      <c r="A791">
        <v>1</v>
      </c>
      <c r="B791">
        <v>2</v>
      </c>
      <c r="C791">
        <v>10</v>
      </c>
      <c r="D791">
        <v>212</v>
      </c>
      <c r="E791">
        <v>988</v>
      </c>
      <c r="F791">
        <v>4163</v>
      </c>
      <c r="G791">
        <v>1151</v>
      </c>
      <c r="H791">
        <v>1</v>
      </c>
      <c r="I791" s="58" t="s">
        <v>7074</v>
      </c>
      <c r="J791">
        <v>115101</v>
      </c>
      <c r="K791" s="4">
        <v>0</v>
      </c>
      <c r="L791" s="4">
        <v>7.4569999999999999</v>
      </c>
      <c r="M791" s="4">
        <v>0</v>
      </c>
      <c r="N791" s="4">
        <v>7.4569999999999999</v>
      </c>
      <c r="O791" s="5">
        <v>42305.745292812499</v>
      </c>
      <c r="P791" s="5">
        <v>42305.745292812499</v>
      </c>
    </row>
    <row r="792" spans="1:16">
      <c r="A792">
        <v>1</v>
      </c>
      <c r="B792">
        <v>2</v>
      </c>
      <c r="C792">
        <v>10</v>
      </c>
      <c r="D792">
        <v>212</v>
      </c>
      <c r="E792">
        <v>989</v>
      </c>
      <c r="F792">
        <v>4164</v>
      </c>
      <c r="G792">
        <v>429</v>
      </c>
      <c r="H792">
        <v>5</v>
      </c>
      <c r="I792" s="58" t="s">
        <v>7075</v>
      </c>
      <c r="J792">
        <v>42905</v>
      </c>
      <c r="K792" s="4">
        <v>0</v>
      </c>
      <c r="L792" s="4">
        <v>5.3940000000000001</v>
      </c>
      <c r="M792" s="4">
        <v>0</v>
      </c>
      <c r="N792" s="4">
        <v>5.3940000000000001</v>
      </c>
      <c r="O792" s="5">
        <v>42305.745292812499</v>
      </c>
      <c r="P792" s="5">
        <v>42305.745292812499</v>
      </c>
    </row>
    <row r="793" spans="1:16">
      <c r="A793">
        <v>1</v>
      </c>
      <c r="B793">
        <v>2</v>
      </c>
      <c r="C793">
        <v>10</v>
      </c>
      <c r="D793">
        <v>212</v>
      </c>
      <c r="E793">
        <v>990</v>
      </c>
      <c r="F793">
        <v>4165</v>
      </c>
      <c r="G793">
        <v>1163</v>
      </c>
      <c r="H793">
        <v>1</v>
      </c>
      <c r="I793" s="58" t="s">
        <v>7076</v>
      </c>
      <c r="J793">
        <v>116301</v>
      </c>
      <c r="K793" s="4">
        <v>0</v>
      </c>
      <c r="L793" s="4">
        <v>18.388999999999999</v>
      </c>
      <c r="M793" s="4">
        <v>0</v>
      </c>
      <c r="N793" s="4">
        <v>18.437999999999999</v>
      </c>
      <c r="O793" s="5">
        <v>42305.745292812499</v>
      </c>
      <c r="P793" s="5">
        <v>43258.050196053242</v>
      </c>
    </row>
    <row r="794" spans="1:16">
      <c r="A794">
        <v>1</v>
      </c>
      <c r="B794">
        <v>2</v>
      </c>
      <c r="C794">
        <v>10</v>
      </c>
      <c r="D794">
        <v>212</v>
      </c>
      <c r="E794">
        <v>996</v>
      </c>
      <c r="F794">
        <v>4166</v>
      </c>
      <c r="G794">
        <v>771</v>
      </c>
      <c r="H794">
        <v>6</v>
      </c>
      <c r="I794" s="58" t="s">
        <v>7077</v>
      </c>
      <c r="J794">
        <v>77106</v>
      </c>
      <c r="K794" s="4">
        <v>0</v>
      </c>
      <c r="L794" s="4">
        <v>1.0580000000000001</v>
      </c>
      <c r="M794" s="4">
        <v>7.9960000000000004</v>
      </c>
      <c r="N794" s="4">
        <v>9.0530000000000008</v>
      </c>
      <c r="O794" s="5">
        <v>42305.745292812499</v>
      </c>
      <c r="P794" s="5">
        <v>42305.745292812499</v>
      </c>
    </row>
    <row r="795" spans="1:16">
      <c r="A795">
        <v>1</v>
      </c>
      <c r="B795">
        <v>2</v>
      </c>
      <c r="C795">
        <v>10</v>
      </c>
      <c r="D795">
        <v>234</v>
      </c>
      <c r="E795">
        <v>1368</v>
      </c>
      <c r="F795">
        <v>4252</v>
      </c>
      <c r="G795">
        <v>1322</v>
      </c>
      <c r="H795">
        <v>1</v>
      </c>
      <c r="I795" s="58" t="s">
        <v>7078</v>
      </c>
      <c r="J795">
        <v>132201</v>
      </c>
      <c r="K795" s="4">
        <v>0</v>
      </c>
      <c r="L795" s="4">
        <v>6.7539999999999996</v>
      </c>
      <c r="M795" s="4">
        <v>12.420999999999999</v>
      </c>
      <c r="N795" s="4">
        <v>19.175000000000001</v>
      </c>
      <c r="O795" s="5">
        <v>42305.745292812499</v>
      </c>
      <c r="P795" s="5">
        <v>42305.745292812499</v>
      </c>
    </row>
    <row r="796" spans="1:16">
      <c r="A796">
        <v>1</v>
      </c>
      <c r="B796">
        <v>2</v>
      </c>
      <c r="C796">
        <v>10</v>
      </c>
      <c r="D796">
        <v>234</v>
      </c>
      <c r="E796">
        <v>1368</v>
      </c>
      <c r="F796">
        <v>4253</v>
      </c>
      <c r="G796">
        <v>1322</v>
      </c>
      <c r="H796">
        <v>2</v>
      </c>
      <c r="I796" s="58" t="s">
        <v>7079</v>
      </c>
      <c r="J796">
        <v>132202</v>
      </c>
      <c r="K796" s="4">
        <v>1</v>
      </c>
      <c r="L796" s="4">
        <v>12.961</v>
      </c>
      <c r="M796" s="4">
        <v>0</v>
      </c>
      <c r="N796" s="4">
        <v>11.961</v>
      </c>
      <c r="O796" s="5">
        <v>42305.745292812499</v>
      </c>
      <c r="P796" s="5">
        <v>42305.745292812499</v>
      </c>
    </row>
    <row r="797" spans="1:16">
      <c r="A797">
        <v>1</v>
      </c>
      <c r="B797">
        <v>2</v>
      </c>
      <c r="C797">
        <v>10</v>
      </c>
      <c r="D797">
        <v>234</v>
      </c>
      <c r="E797">
        <v>1369</v>
      </c>
      <c r="F797">
        <v>4254</v>
      </c>
      <c r="G797">
        <v>1172</v>
      </c>
      <c r="H797">
        <v>1</v>
      </c>
      <c r="I797" s="58" t="s">
        <v>7080</v>
      </c>
      <c r="J797">
        <v>117201</v>
      </c>
      <c r="K797" s="4">
        <v>0</v>
      </c>
      <c r="L797" s="4">
        <v>7.9539999999999997</v>
      </c>
      <c r="M797" s="4">
        <v>0</v>
      </c>
      <c r="N797" s="4">
        <v>7.9539999999999997</v>
      </c>
      <c r="O797" s="5">
        <v>42305.745292812499</v>
      </c>
      <c r="P797" s="5">
        <v>42305.745292812499</v>
      </c>
    </row>
    <row r="798" spans="1:16">
      <c r="A798">
        <v>1</v>
      </c>
      <c r="B798">
        <v>2</v>
      </c>
      <c r="C798">
        <v>10</v>
      </c>
      <c r="D798">
        <v>234</v>
      </c>
      <c r="E798">
        <v>1497</v>
      </c>
      <c r="F798">
        <v>4255</v>
      </c>
      <c r="G798">
        <v>2477</v>
      </c>
      <c r="H798">
        <v>1</v>
      </c>
      <c r="I798" s="58">
        <v>210748</v>
      </c>
      <c r="J798">
        <v>247701</v>
      </c>
      <c r="K798" s="4">
        <v>10</v>
      </c>
      <c r="L798" s="4">
        <v>16.934000000000001</v>
      </c>
      <c r="M798" s="4">
        <v>0</v>
      </c>
      <c r="N798" s="4">
        <v>6.9340000000000002</v>
      </c>
      <c r="O798" s="5">
        <v>42305.745292812499</v>
      </c>
      <c r="P798" s="5">
        <v>42305.745292812499</v>
      </c>
    </row>
    <row r="799" spans="1:16">
      <c r="A799">
        <v>1</v>
      </c>
      <c r="B799">
        <v>2</v>
      </c>
      <c r="C799">
        <v>10</v>
      </c>
      <c r="D799">
        <v>234</v>
      </c>
      <c r="E799">
        <v>1602</v>
      </c>
      <c r="F799">
        <v>4256</v>
      </c>
      <c r="G799">
        <v>1323</v>
      </c>
      <c r="H799">
        <v>1</v>
      </c>
      <c r="I799" s="58" t="s">
        <v>7081</v>
      </c>
      <c r="J799">
        <v>132301</v>
      </c>
      <c r="K799" s="4">
        <v>0</v>
      </c>
      <c r="L799" s="4">
        <v>7.3179999999999996</v>
      </c>
      <c r="M799" s="4">
        <v>0</v>
      </c>
      <c r="N799" s="4">
        <v>7.3179999999999996</v>
      </c>
      <c r="O799" s="5">
        <v>42305.745292812499</v>
      </c>
      <c r="P799" s="5">
        <v>42305.745292812499</v>
      </c>
    </row>
    <row r="800" spans="1:16">
      <c r="A800">
        <v>1</v>
      </c>
      <c r="B800">
        <v>2</v>
      </c>
      <c r="C800">
        <v>10</v>
      </c>
      <c r="D800">
        <v>234</v>
      </c>
      <c r="E800">
        <v>1743</v>
      </c>
      <c r="F800">
        <v>4257</v>
      </c>
      <c r="G800">
        <v>1671</v>
      </c>
      <c r="H800">
        <v>1</v>
      </c>
      <c r="I800" s="58">
        <v>-83639</v>
      </c>
      <c r="J800">
        <v>167101</v>
      </c>
      <c r="K800" s="4">
        <v>0</v>
      </c>
      <c r="L800" s="4">
        <v>7.0549999999999997</v>
      </c>
      <c r="M800" s="4">
        <v>0</v>
      </c>
      <c r="N800" s="4">
        <v>6.9240000000000004</v>
      </c>
      <c r="O800" t="s">
        <v>1223</v>
      </c>
      <c r="P800" t="s">
        <v>1223</v>
      </c>
    </row>
    <row r="801" spans="1:16">
      <c r="A801">
        <v>1</v>
      </c>
      <c r="B801">
        <v>2</v>
      </c>
      <c r="C801">
        <v>10</v>
      </c>
      <c r="D801">
        <v>234</v>
      </c>
      <c r="E801">
        <v>1743</v>
      </c>
      <c r="F801">
        <v>4258</v>
      </c>
      <c r="G801">
        <v>1671</v>
      </c>
      <c r="H801">
        <v>2</v>
      </c>
      <c r="I801" s="58">
        <v>-83608</v>
      </c>
      <c r="J801">
        <v>167102</v>
      </c>
      <c r="K801" s="4">
        <v>7.0549999999999997</v>
      </c>
      <c r="L801" s="4">
        <v>13.138999999999999</v>
      </c>
      <c r="M801" s="4">
        <v>6.9240000000000004</v>
      </c>
      <c r="N801" s="4">
        <v>13.007999999999999</v>
      </c>
      <c r="O801" s="5">
        <v>42305.745292812499</v>
      </c>
      <c r="P801" s="5">
        <v>42305.745292812499</v>
      </c>
    </row>
    <row r="802" spans="1:16">
      <c r="A802">
        <v>1</v>
      </c>
      <c r="B802">
        <v>2</v>
      </c>
      <c r="C802">
        <v>10</v>
      </c>
      <c r="D802">
        <v>234</v>
      </c>
      <c r="E802">
        <v>1744</v>
      </c>
      <c r="F802">
        <v>4259</v>
      </c>
      <c r="G802">
        <v>1672</v>
      </c>
      <c r="H802">
        <v>1</v>
      </c>
      <c r="I802" s="58">
        <v>-83274</v>
      </c>
      <c r="J802">
        <v>167201</v>
      </c>
      <c r="K802" s="4">
        <v>0</v>
      </c>
      <c r="L802" s="4">
        <v>6.0359999999999996</v>
      </c>
      <c r="M802" s="4">
        <v>0</v>
      </c>
      <c r="N802" s="4">
        <v>6.0359999999999996</v>
      </c>
      <c r="O802" s="5">
        <v>42305.745292812499</v>
      </c>
      <c r="P802" s="5">
        <v>42305.745292812499</v>
      </c>
    </row>
    <row r="803" spans="1:16">
      <c r="A803">
        <v>1</v>
      </c>
      <c r="B803">
        <v>2</v>
      </c>
      <c r="C803">
        <v>10</v>
      </c>
      <c r="D803">
        <v>234</v>
      </c>
      <c r="E803">
        <v>1745</v>
      </c>
      <c r="F803">
        <v>4260</v>
      </c>
      <c r="G803">
        <v>1673</v>
      </c>
      <c r="H803">
        <v>1</v>
      </c>
      <c r="I803" s="58">
        <v>-82908</v>
      </c>
      <c r="J803">
        <v>167301</v>
      </c>
      <c r="K803" s="4">
        <v>0</v>
      </c>
      <c r="L803" s="4">
        <v>5.6660000000000004</v>
      </c>
      <c r="M803" s="4">
        <v>0</v>
      </c>
      <c r="N803" s="4">
        <v>5.6660000000000004</v>
      </c>
      <c r="O803" s="5">
        <v>42305.745292812499</v>
      </c>
      <c r="P803" s="5">
        <v>42305.745292812499</v>
      </c>
    </row>
    <row r="804" spans="1:16">
      <c r="A804">
        <v>1</v>
      </c>
      <c r="B804">
        <v>2</v>
      </c>
      <c r="C804">
        <v>10</v>
      </c>
      <c r="D804">
        <v>234</v>
      </c>
      <c r="E804">
        <v>1887</v>
      </c>
      <c r="F804">
        <v>4261</v>
      </c>
      <c r="G804">
        <v>745</v>
      </c>
      <c r="H804">
        <v>5</v>
      </c>
      <c r="I804" s="58" t="s">
        <v>7082</v>
      </c>
      <c r="J804">
        <v>74505</v>
      </c>
      <c r="K804" s="4">
        <v>0</v>
      </c>
      <c r="L804" s="4">
        <v>3.4209999999999998</v>
      </c>
      <c r="M804" s="4">
        <v>0</v>
      </c>
      <c r="N804" s="4">
        <v>3.4209999999999998</v>
      </c>
      <c r="O804" s="5">
        <v>42305.745292812499</v>
      </c>
      <c r="P804" s="5">
        <v>43258.050196053242</v>
      </c>
    </row>
    <row r="805" spans="1:16">
      <c r="A805">
        <v>1</v>
      </c>
      <c r="B805">
        <v>2</v>
      </c>
      <c r="C805">
        <v>10</v>
      </c>
      <c r="D805">
        <v>234</v>
      </c>
      <c r="E805">
        <v>1938</v>
      </c>
      <c r="F805">
        <v>4262</v>
      </c>
      <c r="G805">
        <v>1673</v>
      </c>
      <c r="H805">
        <v>2</v>
      </c>
      <c r="I805" s="58">
        <v>-82877</v>
      </c>
      <c r="J805">
        <v>167302</v>
      </c>
      <c r="K805" s="4">
        <v>0</v>
      </c>
      <c r="L805" s="4">
        <v>12.859</v>
      </c>
      <c r="M805" s="4">
        <v>1.6779999999999999</v>
      </c>
      <c r="N805" s="4">
        <v>14.537000000000001</v>
      </c>
      <c r="O805" s="5">
        <v>42305.745292812499</v>
      </c>
      <c r="P805" s="5">
        <v>43258.050196053242</v>
      </c>
    </row>
    <row r="806" spans="1:16">
      <c r="A806">
        <v>1</v>
      </c>
      <c r="B806">
        <v>2</v>
      </c>
      <c r="C806">
        <v>10</v>
      </c>
      <c r="D806">
        <v>234</v>
      </c>
      <c r="E806">
        <v>2062</v>
      </c>
      <c r="F806">
        <v>4263</v>
      </c>
      <c r="G806">
        <v>1913</v>
      </c>
      <c r="H806">
        <v>1</v>
      </c>
      <c r="I806" s="58">
        <v>4750</v>
      </c>
      <c r="J806">
        <v>191301</v>
      </c>
      <c r="K806" s="4">
        <v>3.5070000000000001</v>
      </c>
      <c r="L806" s="4">
        <v>9.9700000000000006</v>
      </c>
      <c r="M806" s="4">
        <v>0</v>
      </c>
      <c r="N806" s="4">
        <v>6.4630000000000001</v>
      </c>
      <c r="O806" s="5">
        <v>42305.745292812499</v>
      </c>
      <c r="P806" s="5">
        <v>42305.745292812499</v>
      </c>
    </row>
    <row r="807" spans="1:16">
      <c r="A807">
        <v>1</v>
      </c>
      <c r="B807">
        <v>2</v>
      </c>
      <c r="C807">
        <v>10</v>
      </c>
      <c r="D807">
        <v>234</v>
      </c>
      <c r="E807">
        <v>2077</v>
      </c>
      <c r="F807">
        <v>4264</v>
      </c>
      <c r="G807">
        <v>2840</v>
      </c>
      <c r="H807">
        <v>1</v>
      </c>
      <c r="I807" s="58">
        <v>343330</v>
      </c>
      <c r="J807">
        <v>284001</v>
      </c>
      <c r="K807" s="4">
        <v>0</v>
      </c>
      <c r="L807" s="4">
        <v>0.35399999999999998</v>
      </c>
      <c r="M807" s="4">
        <v>0</v>
      </c>
      <c r="N807" s="4">
        <v>0.35399999999999998</v>
      </c>
      <c r="O807" s="5">
        <v>42305.745292812499</v>
      </c>
      <c r="P807" s="5">
        <v>43258.050196053242</v>
      </c>
    </row>
    <row r="808" spans="1:16">
      <c r="A808">
        <v>1</v>
      </c>
      <c r="B808">
        <v>2</v>
      </c>
      <c r="C808">
        <v>10</v>
      </c>
      <c r="D808">
        <v>234</v>
      </c>
      <c r="E808">
        <v>212</v>
      </c>
      <c r="F808">
        <v>4231</v>
      </c>
      <c r="G808">
        <v>522</v>
      </c>
      <c r="H808">
        <v>3</v>
      </c>
      <c r="I808" s="58" t="s">
        <v>7083</v>
      </c>
      <c r="J808">
        <v>52203</v>
      </c>
      <c r="K808" s="4">
        <v>0</v>
      </c>
      <c r="L808" s="4">
        <v>9.8379999999999992</v>
      </c>
      <c r="M808" s="4">
        <v>0</v>
      </c>
      <c r="N808" s="4">
        <v>9.8379999999999992</v>
      </c>
      <c r="O808" s="5">
        <v>42305.745292812499</v>
      </c>
      <c r="P808" s="5">
        <v>42305.745292812499</v>
      </c>
    </row>
    <row r="809" spans="1:16">
      <c r="A809">
        <v>1</v>
      </c>
      <c r="B809">
        <v>2</v>
      </c>
      <c r="C809">
        <v>10</v>
      </c>
      <c r="D809">
        <v>234</v>
      </c>
      <c r="E809">
        <v>213</v>
      </c>
      <c r="F809">
        <v>4232</v>
      </c>
      <c r="G809">
        <v>443</v>
      </c>
      <c r="H809">
        <v>3</v>
      </c>
      <c r="I809" s="58" t="s">
        <v>7084</v>
      </c>
      <c r="J809">
        <v>44303</v>
      </c>
      <c r="K809" s="4">
        <v>0</v>
      </c>
      <c r="L809" s="4">
        <v>12.263</v>
      </c>
      <c r="M809" s="4">
        <v>25.372</v>
      </c>
      <c r="N809" s="4">
        <v>37.634999999999998</v>
      </c>
      <c r="O809" s="5">
        <v>42305.745292812499</v>
      </c>
      <c r="P809" s="5">
        <v>42305.745292812499</v>
      </c>
    </row>
    <row r="810" spans="1:16">
      <c r="A810">
        <v>1</v>
      </c>
      <c r="B810">
        <v>2</v>
      </c>
      <c r="C810">
        <v>10</v>
      </c>
      <c r="D810">
        <v>234</v>
      </c>
      <c r="E810">
        <v>213</v>
      </c>
      <c r="F810">
        <v>4233</v>
      </c>
      <c r="G810">
        <v>443</v>
      </c>
      <c r="H810">
        <v>5</v>
      </c>
      <c r="I810" s="58" t="s">
        <v>7085</v>
      </c>
      <c r="J810">
        <v>44305</v>
      </c>
      <c r="K810" s="4">
        <v>0</v>
      </c>
      <c r="L810" s="4">
        <v>5.4109999999999996</v>
      </c>
      <c r="M810" s="4">
        <v>19.036999999999999</v>
      </c>
      <c r="N810" s="4">
        <v>24.448</v>
      </c>
      <c r="O810" s="5">
        <v>42305.745292812499</v>
      </c>
      <c r="P810" s="5">
        <v>43258.050196053242</v>
      </c>
    </row>
    <row r="811" spans="1:16">
      <c r="A811">
        <v>1</v>
      </c>
      <c r="B811">
        <v>2</v>
      </c>
      <c r="C811">
        <v>10</v>
      </c>
      <c r="D811">
        <v>234</v>
      </c>
      <c r="E811">
        <v>2377</v>
      </c>
      <c r="F811">
        <v>4265</v>
      </c>
      <c r="G811">
        <v>2265</v>
      </c>
      <c r="H811">
        <v>1</v>
      </c>
      <c r="I811" s="58">
        <v>133316</v>
      </c>
      <c r="J811">
        <v>226501</v>
      </c>
      <c r="K811" s="4">
        <v>0</v>
      </c>
      <c r="L811" s="4">
        <v>11.933999999999999</v>
      </c>
      <c r="M811" s="4">
        <v>0</v>
      </c>
      <c r="N811" s="4">
        <v>11.266</v>
      </c>
      <c r="O811" s="5">
        <v>42305.745292812499</v>
      </c>
      <c r="P811" s="5">
        <v>42305.745292812499</v>
      </c>
    </row>
    <row r="812" spans="1:16">
      <c r="A812">
        <v>1</v>
      </c>
      <c r="B812">
        <v>2</v>
      </c>
      <c r="C812">
        <v>10</v>
      </c>
      <c r="D812">
        <v>234</v>
      </c>
      <c r="E812">
        <v>238</v>
      </c>
      <c r="F812">
        <v>4234</v>
      </c>
      <c r="G812">
        <v>646</v>
      </c>
      <c r="H812">
        <v>1</v>
      </c>
      <c r="I812" s="58" t="s">
        <v>7086</v>
      </c>
      <c r="J812">
        <v>64601</v>
      </c>
      <c r="K812" s="4">
        <v>0</v>
      </c>
      <c r="L812" s="4">
        <v>10.718</v>
      </c>
      <c r="M812" s="4">
        <v>9.0909999999999993</v>
      </c>
      <c r="N812" s="4">
        <v>19.809000000000001</v>
      </c>
      <c r="O812" s="5">
        <v>42305.745292812499</v>
      </c>
      <c r="P812" s="5">
        <v>43258.050196053242</v>
      </c>
    </row>
    <row r="813" spans="1:16">
      <c r="A813">
        <v>1</v>
      </c>
      <c r="B813">
        <v>2</v>
      </c>
      <c r="C813">
        <v>10</v>
      </c>
      <c r="D813">
        <v>234</v>
      </c>
      <c r="E813">
        <v>238</v>
      </c>
      <c r="F813">
        <v>4235</v>
      </c>
      <c r="G813">
        <v>646</v>
      </c>
      <c r="H813">
        <v>2</v>
      </c>
      <c r="I813" s="58" t="s">
        <v>7087</v>
      </c>
      <c r="J813">
        <v>64602</v>
      </c>
      <c r="K813" s="4">
        <v>0</v>
      </c>
      <c r="L813" s="4">
        <v>11.381</v>
      </c>
      <c r="M813" s="4">
        <v>19.809000000000001</v>
      </c>
      <c r="N813" s="4">
        <v>31.19</v>
      </c>
      <c r="O813" s="5">
        <v>42305.745292812499</v>
      </c>
      <c r="P813" s="5">
        <v>42305.745292812499</v>
      </c>
    </row>
    <row r="814" spans="1:16">
      <c r="A814">
        <v>1</v>
      </c>
      <c r="B814">
        <v>2</v>
      </c>
      <c r="C814">
        <v>10</v>
      </c>
      <c r="D814">
        <v>234</v>
      </c>
      <c r="E814">
        <v>238</v>
      </c>
      <c r="F814">
        <v>4236</v>
      </c>
      <c r="G814">
        <v>646</v>
      </c>
      <c r="H814">
        <v>3</v>
      </c>
      <c r="I814" s="58" t="s">
        <v>7088</v>
      </c>
      <c r="J814">
        <v>64603</v>
      </c>
      <c r="K814" s="4">
        <v>11.35</v>
      </c>
      <c r="L814" s="4">
        <v>20.742000000000001</v>
      </c>
      <c r="M814" s="4">
        <v>31.19</v>
      </c>
      <c r="N814" s="4">
        <v>40.582000000000001</v>
      </c>
      <c r="O814" s="5">
        <v>42305.745292812499</v>
      </c>
      <c r="P814" s="5">
        <v>42305.745292812499</v>
      </c>
    </row>
    <row r="815" spans="1:16">
      <c r="A815">
        <v>1</v>
      </c>
      <c r="B815">
        <v>2</v>
      </c>
      <c r="C815">
        <v>10</v>
      </c>
      <c r="D815">
        <v>234</v>
      </c>
      <c r="E815">
        <v>2498</v>
      </c>
      <c r="F815">
        <v>4266</v>
      </c>
      <c r="G815">
        <v>3263</v>
      </c>
      <c r="H815">
        <v>1</v>
      </c>
      <c r="I815" s="58">
        <v>497828</v>
      </c>
      <c r="J815">
        <v>326301</v>
      </c>
      <c r="K815" s="4">
        <v>0</v>
      </c>
      <c r="L815" s="4">
        <v>4.1619999999999999</v>
      </c>
      <c r="M815" s="4">
        <v>0.214</v>
      </c>
      <c r="N815" s="4">
        <v>4.3760000000000003</v>
      </c>
      <c r="O815" s="5">
        <v>42305.745292812499</v>
      </c>
      <c r="P815" s="5">
        <v>43258.050196053242</v>
      </c>
    </row>
    <row r="816" spans="1:16">
      <c r="A816">
        <v>1</v>
      </c>
      <c r="B816">
        <v>2</v>
      </c>
      <c r="C816">
        <v>10</v>
      </c>
      <c r="D816">
        <v>234</v>
      </c>
      <c r="E816">
        <v>279</v>
      </c>
      <c r="F816">
        <v>4237</v>
      </c>
      <c r="G816">
        <v>1397</v>
      </c>
      <c r="H816">
        <v>2</v>
      </c>
      <c r="I816" s="58" t="s">
        <v>1285</v>
      </c>
      <c r="J816">
        <v>139702</v>
      </c>
      <c r="K816" s="4">
        <v>0</v>
      </c>
      <c r="L816" s="4">
        <v>3.9390000000000001</v>
      </c>
      <c r="M816" s="4">
        <v>0</v>
      </c>
      <c r="N816" s="4">
        <v>3.9390000000000001</v>
      </c>
      <c r="O816" s="5">
        <v>42305.745292812499</v>
      </c>
      <c r="P816" s="5">
        <v>42305.745292812499</v>
      </c>
    </row>
    <row r="817" spans="1:16">
      <c r="A817">
        <v>1</v>
      </c>
      <c r="B817">
        <v>2</v>
      </c>
      <c r="C817">
        <v>10</v>
      </c>
      <c r="D817">
        <v>234</v>
      </c>
      <c r="E817">
        <v>2948</v>
      </c>
      <c r="F817">
        <v>4267</v>
      </c>
      <c r="G817">
        <v>3022</v>
      </c>
      <c r="H817">
        <v>1</v>
      </c>
      <c r="I817" s="58">
        <v>409804</v>
      </c>
      <c r="J817">
        <v>302201</v>
      </c>
      <c r="K817" s="4">
        <v>0</v>
      </c>
      <c r="L817" s="4">
        <v>4.1760000000000002</v>
      </c>
      <c r="M817" s="4">
        <v>0</v>
      </c>
      <c r="N817" s="4">
        <v>4.1760000000000002</v>
      </c>
      <c r="O817" s="5">
        <v>42305.745292812499</v>
      </c>
      <c r="P817" s="5">
        <v>42305.745292812499</v>
      </c>
    </row>
    <row r="818" spans="1:16">
      <c r="A818">
        <v>1</v>
      </c>
      <c r="B818">
        <v>2</v>
      </c>
      <c r="C818">
        <v>10</v>
      </c>
      <c r="D818">
        <v>234</v>
      </c>
      <c r="E818">
        <v>3055</v>
      </c>
      <c r="F818">
        <v>4268</v>
      </c>
      <c r="G818">
        <v>3156</v>
      </c>
      <c r="H818">
        <v>2</v>
      </c>
      <c r="I818" s="58">
        <v>458777</v>
      </c>
      <c r="J818">
        <v>315602</v>
      </c>
      <c r="K818" s="4">
        <v>0</v>
      </c>
      <c r="L818" s="4">
        <v>6.6760000000000002</v>
      </c>
      <c r="M818" s="4">
        <v>0</v>
      </c>
      <c r="N818" s="4">
        <v>6.6760000000000002</v>
      </c>
      <c r="O818" s="5">
        <v>42305.745292812499</v>
      </c>
      <c r="P818" s="5">
        <v>42305.745292812499</v>
      </c>
    </row>
    <row r="819" spans="1:16">
      <c r="A819">
        <v>1</v>
      </c>
      <c r="B819">
        <v>2</v>
      </c>
      <c r="C819">
        <v>10</v>
      </c>
      <c r="D819">
        <v>234</v>
      </c>
      <c r="E819">
        <v>3191</v>
      </c>
      <c r="F819">
        <v>4269</v>
      </c>
      <c r="G819">
        <v>1397</v>
      </c>
      <c r="H819">
        <v>2</v>
      </c>
      <c r="I819" s="58" t="s">
        <v>1285</v>
      </c>
      <c r="J819">
        <v>139702</v>
      </c>
      <c r="K819" s="4">
        <v>4.6020000000000003</v>
      </c>
      <c r="L819" s="4">
        <v>12</v>
      </c>
      <c r="M819" s="4">
        <v>0</v>
      </c>
      <c r="N819" s="4">
        <v>7.3979999999999997</v>
      </c>
      <c r="O819" s="5">
        <v>42305.745292812499</v>
      </c>
      <c r="P819" s="5">
        <v>42305.745292812499</v>
      </c>
    </row>
    <row r="820" spans="1:16">
      <c r="A820">
        <v>1</v>
      </c>
      <c r="B820">
        <v>2</v>
      </c>
      <c r="C820">
        <v>10</v>
      </c>
      <c r="D820">
        <v>234</v>
      </c>
      <c r="E820">
        <v>3535</v>
      </c>
      <c r="F820">
        <v>4270</v>
      </c>
      <c r="G820">
        <v>495</v>
      </c>
      <c r="H820">
        <v>2</v>
      </c>
      <c r="I820" s="58" t="s">
        <v>7089</v>
      </c>
      <c r="J820">
        <v>49502</v>
      </c>
      <c r="K820" s="4">
        <v>0</v>
      </c>
      <c r="L820" s="4">
        <v>13.879</v>
      </c>
      <c r="M820" s="4">
        <v>512.47199999999998</v>
      </c>
      <c r="N820" s="4">
        <v>526.351</v>
      </c>
      <c r="O820" s="5">
        <v>42305.745292812499</v>
      </c>
      <c r="P820" s="5">
        <v>43258.050196053242</v>
      </c>
    </row>
    <row r="821" spans="1:16">
      <c r="A821">
        <v>1</v>
      </c>
      <c r="B821">
        <v>2</v>
      </c>
      <c r="C821">
        <v>10</v>
      </c>
      <c r="D821">
        <v>234</v>
      </c>
      <c r="E821">
        <v>3535</v>
      </c>
      <c r="F821">
        <v>4271</v>
      </c>
      <c r="G821">
        <v>495</v>
      </c>
      <c r="H821">
        <v>3</v>
      </c>
      <c r="I821" s="58" t="s">
        <v>7090</v>
      </c>
      <c r="J821">
        <v>49503</v>
      </c>
      <c r="K821" s="4">
        <v>13.958</v>
      </c>
      <c r="L821" s="4">
        <v>30.213999999999999</v>
      </c>
      <c r="M821" s="4">
        <v>526.351</v>
      </c>
      <c r="N821" s="4">
        <v>542.60699999999997</v>
      </c>
      <c r="O821" s="5">
        <v>42305.745292812499</v>
      </c>
      <c r="P821" s="5">
        <v>43258.050196053242</v>
      </c>
    </row>
    <row r="822" spans="1:16">
      <c r="A822">
        <v>1</v>
      </c>
      <c r="B822">
        <v>2</v>
      </c>
      <c r="C822">
        <v>10</v>
      </c>
      <c r="D822">
        <v>234</v>
      </c>
      <c r="E822">
        <v>3829</v>
      </c>
      <c r="F822">
        <v>4272</v>
      </c>
      <c r="G822">
        <v>2957</v>
      </c>
      <c r="H822">
        <v>1</v>
      </c>
      <c r="I822" s="58">
        <v>386064</v>
      </c>
      <c r="J822">
        <v>295701</v>
      </c>
      <c r="K822" s="4">
        <v>0</v>
      </c>
      <c r="L822" s="4">
        <v>9.0540000000000003</v>
      </c>
      <c r="M822" s="4">
        <v>0</v>
      </c>
      <c r="N822" s="4">
        <v>9.0540000000000003</v>
      </c>
      <c r="O822" s="5">
        <v>42305.745292812499</v>
      </c>
      <c r="P822" s="5">
        <v>42305.745292812499</v>
      </c>
    </row>
    <row r="823" spans="1:16">
      <c r="A823">
        <v>1</v>
      </c>
      <c r="B823">
        <v>2</v>
      </c>
      <c r="C823">
        <v>10</v>
      </c>
      <c r="D823">
        <v>234</v>
      </c>
      <c r="E823">
        <v>3869</v>
      </c>
      <c r="F823">
        <v>4273</v>
      </c>
      <c r="G823">
        <v>108</v>
      </c>
      <c r="H823">
        <v>1</v>
      </c>
      <c r="I823" s="58" t="s">
        <v>7091</v>
      </c>
      <c r="J823">
        <v>10801</v>
      </c>
      <c r="K823" s="4">
        <v>1</v>
      </c>
      <c r="L823" s="4">
        <v>9.9580000000000002</v>
      </c>
      <c r="M823" s="4">
        <v>72.727999999999994</v>
      </c>
      <c r="N823" s="4">
        <v>81.686000000000007</v>
      </c>
      <c r="O823" s="5">
        <v>42305.745292812499</v>
      </c>
      <c r="P823" s="5">
        <v>43258.050196053242</v>
      </c>
    </row>
    <row r="824" spans="1:16">
      <c r="A824">
        <v>1</v>
      </c>
      <c r="B824">
        <v>2</v>
      </c>
      <c r="C824">
        <v>10</v>
      </c>
      <c r="D824">
        <v>234</v>
      </c>
      <c r="E824">
        <v>3869</v>
      </c>
      <c r="F824">
        <v>4274</v>
      </c>
      <c r="G824">
        <v>108</v>
      </c>
      <c r="H824">
        <v>2</v>
      </c>
      <c r="I824" s="58" t="s">
        <v>7092</v>
      </c>
      <c r="J824">
        <v>10802</v>
      </c>
      <c r="K824" s="4">
        <v>8.9700000000000006</v>
      </c>
      <c r="L824" s="4">
        <v>22.931000000000001</v>
      </c>
      <c r="M824" s="4">
        <v>81.686000000000007</v>
      </c>
      <c r="N824" s="4">
        <v>95.647000000000006</v>
      </c>
      <c r="O824" s="5">
        <v>42305.745292812499</v>
      </c>
      <c r="P824" s="5">
        <v>42305.745292812499</v>
      </c>
    </row>
    <row r="825" spans="1:16">
      <c r="A825">
        <v>1</v>
      </c>
      <c r="B825">
        <v>2</v>
      </c>
      <c r="C825">
        <v>10</v>
      </c>
      <c r="D825">
        <v>234</v>
      </c>
      <c r="E825">
        <v>3869</v>
      </c>
      <c r="F825">
        <v>4275</v>
      </c>
      <c r="G825">
        <v>108</v>
      </c>
      <c r="H825">
        <v>12</v>
      </c>
      <c r="I825" s="58" t="s">
        <v>7093</v>
      </c>
      <c r="J825">
        <v>10812</v>
      </c>
      <c r="K825" s="4">
        <v>0</v>
      </c>
      <c r="L825" s="4">
        <v>6.7050000000000001</v>
      </c>
      <c r="M825" s="4">
        <v>66.022000000000006</v>
      </c>
      <c r="N825" s="4">
        <v>72.727999999999994</v>
      </c>
      <c r="O825" s="5">
        <v>42305.745292812499</v>
      </c>
      <c r="P825" s="5">
        <v>43258.050196053242</v>
      </c>
    </row>
    <row r="826" spans="1:16">
      <c r="A826">
        <v>1</v>
      </c>
      <c r="B826">
        <v>2</v>
      </c>
      <c r="C826">
        <v>10</v>
      </c>
      <c r="D826">
        <v>234</v>
      </c>
      <c r="E826">
        <v>3909</v>
      </c>
      <c r="F826">
        <v>4276</v>
      </c>
      <c r="G826">
        <v>245</v>
      </c>
      <c r="H826">
        <v>1</v>
      </c>
      <c r="I826" s="58" t="s">
        <v>7094</v>
      </c>
      <c r="J826">
        <v>24501</v>
      </c>
      <c r="K826" s="4">
        <v>0</v>
      </c>
      <c r="L826" s="4">
        <v>12.949</v>
      </c>
      <c r="M826" s="4">
        <v>0</v>
      </c>
      <c r="N826" s="4">
        <v>12.949</v>
      </c>
      <c r="O826" s="5">
        <v>42305.745292812499</v>
      </c>
      <c r="P826" s="5">
        <v>43258.050196053242</v>
      </c>
    </row>
    <row r="827" spans="1:16">
      <c r="A827">
        <v>1</v>
      </c>
      <c r="B827">
        <v>2</v>
      </c>
      <c r="C827">
        <v>10</v>
      </c>
      <c r="D827">
        <v>234</v>
      </c>
      <c r="E827">
        <v>3909</v>
      </c>
      <c r="F827">
        <v>4277</v>
      </c>
      <c r="G827">
        <v>245</v>
      </c>
      <c r="H827">
        <v>2</v>
      </c>
      <c r="I827" s="58" t="s">
        <v>7095</v>
      </c>
      <c r="J827">
        <v>24502</v>
      </c>
      <c r="K827" s="4">
        <v>12.949</v>
      </c>
      <c r="L827" s="4">
        <v>23.475000000000001</v>
      </c>
      <c r="M827" s="4">
        <v>12.949</v>
      </c>
      <c r="N827" s="4">
        <v>23.475000000000001</v>
      </c>
      <c r="O827" s="5">
        <v>42305.745292812499</v>
      </c>
      <c r="P827" s="5">
        <v>43258.050196053242</v>
      </c>
    </row>
    <row r="828" spans="1:16">
      <c r="A828">
        <v>1</v>
      </c>
      <c r="B828">
        <v>2</v>
      </c>
      <c r="C828">
        <v>10</v>
      </c>
      <c r="D828">
        <v>234</v>
      </c>
      <c r="E828">
        <v>3909</v>
      </c>
      <c r="F828">
        <v>4278</v>
      </c>
      <c r="G828">
        <v>245</v>
      </c>
      <c r="H828">
        <v>19</v>
      </c>
      <c r="I828" s="58" t="s">
        <v>7096</v>
      </c>
      <c r="J828">
        <v>24519</v>
      </c>
      <c r="K828" s="4">
        <v>23.475000000000001</v>
      </c>
      <c r="L828" s="4">
        <v>39.31</v>
      </c>
      <c r="M828" s="4">
        <v>23.475000000000001</v>
      </c>
      <c r="N828" s="4">
        <v>39.31</v>
      </c>
      <c r="O828" s="5">
        <v>42305.745292812499</v>
      </c>
      <c r="P828" s="5">
        <v>42305.745292812499</v>
      </c>
    </row>
    <row r="829" spans="1:16">
      <c r="A829">
        <v>1</v>
      </c>
      <c r="B829">
        <v>2</v>
      </c>
      <c r="C829">
        <v>10</v>
      </c>
      <c r="D829">
        <v>234</v>
      </c>
      <c r="E829">
        <v>3946</v>
      </c>
      <c r="F829">
        <v>4279</v>
      </c>
      <c r="G829">
        <v>505</v>
      </c>
      <c r="H829">
        <v>1</v>
      </c>
      <c r="I829" s="58" t="s">
        <v>7097</v>
      </c>
      <c r="J829">
        <v>50501</v>
      </c>
      <c r="K829" s="4">
        <v>0</v>
      </c>
      <c r="L829" s="4">
        <v>14.435</v>
      </c>
      <c r="M829" s="4">
        <v>0</v>
      </c>
      <c r="N829" s="4">
        <v>14.435</v>
      </c>
      <c r="O829" s="5">
        <v>42305.745292812499</v>
      </c>
      <c r="P829" s="5">
        <v>42305.745292812499</v>
      </c>
    </row>
    <row r="830" spans="1:16">
      <c r="A830">
        <v>1</v>
      </c>
      <c r="B830">
        <v>2</v>
      </c>
      <c r="C830">
        <v>10</v>
      </c>
      <c r="D830">
        <v>234</v>
      </c>
      <c r="E830">
        <v>4011</v>
      </c>
      <c r="F830">
        <v>4280</v>
      </c>
      <c r="G830">
        <v>443</v>
      </c>
      <c r="H830">
        <v>1</v>
      </c>
      <c r="I830" s="58" t="s">
        <v>7098</v>
      </c>
      <c r="J830">
        <v>44301</v>
      </c>
      <c r="K830" s="4">
        <v>0</v>
      </c>
      <c r="L830" s="4">
        <v>17.972000000000001</v>
      </c>
      <c r="M830" s="4">
        <v>0</v>
      </c>
      <c r="N830" s="4">
        <v>17.972000000000001</v>
      </c>
      <c r="O830" s="5">
        <v>42305.745292812499</v>
      </c>
      <c r="P830" s="5">
        <v>42305.745292812499</v>
      </c>
    </row>
    <row r="831" spans="1:16">
      <c r="A831">
        <v>1</v>
      </c>
      <c r="B831">
        <v>2</v>
      </c>
      <c r="C831">
        <v>10</v>
      </c>
      <c r="D831">
        <v>234</v>
      </c>
      <c r="E831">
        <v>4038</v>
      </c>
      <c r="F831">
        <v>4281</v>
      </c>
      <c r="G831">
        <v>522</v>
      </c>
      <c r="H831">
        <v>2</v>
      </c>
      <c r="I831" s="58" t="s">
        <v>7099</v>
      </c>
      <c r="J831">
        <v>52202</v>
      </c>
      <c r="K831" s="4">
        <v>0</v>
      </c>
      <c r="L831" s="4">
        <v>13.715</v>
      </c>
      <c r="M831" s="4">
        <v>14.752000000000001</v>
      </c>
      <c r="N831" s="4">
        <v>28.466999999999999</v>
      </c>
      <c r="O831" s="5">
        <v>42305.745292812499</v>
      </c>
      <c r="P831" s="5">
        <v>42305.745292812499</v>
      </c>
    </row>
    <row r="832" spans="1:16">
      <c r="A832">
        <v>1</v>
      </c>
      <c r="B832">
        <v>2</v>
      </c>
      <c r="C832">
        <v>10</v>
      </c>
      <c r="D832">
        <v>234</v>
      </c>
      <c r="E832">
        <v>4530</v>
      </c>
      <c r="F832">
        <v>4282</v>
      </c>
      <c r="G832">
        <v>95</v>
      </c>
      <c r="H832">
        <v>6</v>
      </c>
      <c r="I832" s="58">
        <v>34851</v>
      </c>
      <c r="J832">
        <v>9506</v>
      </c>
      <c r="K832" s="4">
        <v>0</v>
      </c>
      <c r="L832" s="4">
        <v>14.962999999999999</v>
      </c>
      <c r="M832" s="4">
        <v>36.619</v>
      </c>
      <c r="N832" s="4">
        <v>51.582000000000001</v>
      </c>
      <c r="O832" s="5">
        <v>42305.745292812499</v>
      </c>
      <c r="P832" s="5">
        <v>43258.050196053242</v>
      </c>
    </row>
    <row r="833" spans="1:16">
      <c r="A833">
        <v>1</v>
      </c>
      <c r="B833">
        <v>2</v>
      </c>
      <c r="C833">
        <v>10</v>
      </c>
      <c r="D833">
        <v>234</v>
      </c>
      <c r="E833">
        <v>4530</v>
      </c>
      <c r="F833">
        <v>4283</v>
      </c>
      <c r="G833">
        <v>95</v>
      </c>
      <c r="H833">
        <v>7</v>
      </c>
      <c r="I833" s="58">
        <v>34881</v>
      </c>
      <c r="J833">
        <v>9507</v>
      </c>
      <c r="K833" s="4">
        <v>14.962999999999999</v>
      </c>
      <c r="L833" s="4">
        <v>28.513999999999999</v>
      </c>
      <c r="M833" s="4">
        <v>51.582000000000001</v>
      </c>
      <c r="N833" s="4">
        <v>65.132999999999996</v>
      </c>
      <c r="O833" s="5">
        <v>42305.745292812499</v>
      </c>
      <c r="P833" s="5">
        <v>43258.050196053242</v>
      </c>
    </row>
    <row r="834" spans="1:16">
      <c r="A834">
        <v>1</v>
      </c>
      <c r="B834">
        <v>2</v>
      </c>
      <c r="C834">
        <v>10</v>
      </c>
      <c r="D834">
        <v>234</v>
      </c>
      <c r="E834">
        <v>457</v>
      </c>
      <c r="F834">
        <v>4238</v>
      </c>
      <c r="G834">
        <v>245</v>
      </c>
      <c r="H834">
        <v>3</v>
      </c>
      <c r="I834" s="58" t="s">
        <v>7100</v>
      </c>
      <c r="J834">
        <v>24503</v>
      </c>
      <c r="K834" s="4">
        <v>8.3000000000000004E-2</v>
      </c>
      <c r="L834" s="4">
        <v>8.9920000000000009</v>
      </c>
      <c r="M834" s="4">
        <v>0</v>
      </c>
      <c r="N834" s="4">
        <v>8.9090000000000007</v>
      </c>
      <c r="O834" s="5">
        <v>42305.745292812499</v>
      </c>
      <c r="P834" s="5">
        <v>42305.745292812499</v>
      </c>
    </row>
    <row r="835" spans="1:16">
      <c r="A835">
        <v>1</v>
      </c>
      <c r="B835">
        <v>2</v>
      </c>
      <c r="C835">
        <v>10</v>
      </c>
      <c r="D835">
        <v>234</v>
      </c>
      <c r="E835">
        <v>457</v>
      </c>
      <c r="F835">
        <v>4239</v>
      </c>
      <c r="G835">
        <v>245</v>
      </c>
      <c r="H835">
        <v>4</v>
      </c>
      <c r="I835" s="58" t="s">
        <v>7101</v>
      </c>
      <c r="J835">
        <v>24504</v>
      </c>
      <c r="K835" s="4">
        <v>8.9920000000000009</v>
      </c>
      <c r="L835" s="4">
        <v>18.614999999999998</v>
      </c>
      <c r="M835" s="4">
        <v>8.9090000000000007</v>
      </c>
      <c r="N835" s="4">
        <v>18.532</v>
      </c>
      <c r="O835" s="5">
        <v>42305.745292812499</v>
      </c>
      <c r="P835" s="5">
        <v>42305.745292812499</v>
      </c>
    </row>
    <row r="836" spans="1:16">
      <c r="A836">
        <v>1</v>
      </c>
      <c r="B836">
        <v>2</v>
      </c>
      <c r="C836">
        <v>10</v>
      </c>
      <c r="D836">
        <v>234</v>
      </c>
      <c r="E836">
        <v>489</v>
      </c>
      <c r="F836">
        <v>4240</v>
      </c>
      <c r="G836">
        <v>745</v>
      </c>
      <c r="H836">
        <v>1</v>
      </c>
      <c r="I836" s="58" t="s">
        <v>7102</v>
      </c>
      <c r="J836">
        <v>74501</v>
      </c>
      <c r="K836" s="4">
        <v>0</v>
      </c>
      <c r="L836" s="4">
        <v>21.231000000000002</v>
      </c>
      <c r="M836" s="4">
        <v>0</v>
      </c>
      <c r="N836" s="4">
        <v>13.106999999999999</v>
      </c>
      <c r="O836" s="5">
        <v>42305.745292812499</v>
      </c>
      <c r="P836" s="5">
        <v>43258.050196053242</v>
      </c>
    </row>
    <row r="837" spans="1:16">
      <c r="A837">
        <v>1</v>
      </c>
      <c r="B837">
        <v>2</v>
      </c>
      <c r="C837">
        <v>10</v>
      </c>
      <c r="D837">
        <v>234</v>
      </c>
      <c r="E837">
        <v>490</v>
      </c>
      <c r="F837">
        <v>4241</v>
      </c>
      <c r="G837">
        <v>559</v>
      </c>
      <c r="H837">
        <v>3</v>
      </c>
      <c r="I837" s="58" t="s">
        <v>7103</v>
      </c>
      <c r="J837">
        <v>55903</v>
      </c>
      <c r="K837" s="4">
        <v>0</v>
      </c>
      <c r="L837" s="4">
        <v>0.23400000000000001</v>
      </c>
      <c r="M837" s="4">
        <v>0</v>
      </c>
      <c r="N837" s="4">
        <v>0.23400000000000001</v>
      </c>
      <c r="O837" s="5">
        <v>42305.745292812499</v>
      </c>
      <c r="P837" s="5">
        <v>42305.745292812499</v>
      </c>
    </row>
    <row r="838" spans="1:16">
      <c r="A838">
        <v>1</v>
      </c>
      <c r="B838">
        <v>2</v>
      </c>
      <c r="C838">
        <v>10</v>
      </c>
      <c r="D838">
        <v>234</v>
      </c>
      <c r="E838">
        <v>491</v>
      </c>
      <c r="F838">
        <v>4242</v>
      </c>
      <c r="G838">
        <v>646</v>
      </c>
      <c r="H838">
        <v>4</v>
      </c>
      <c r="I838" s="58" t="s">
        <v>7104</v>
      </c>
      <c r="J838">
        <v>64604</v>
      </c>
      <c r="K838" s="4">
        <v>0</v>
      </c>
      <c r="L838" s="4">
        <v>5.0780000000000003</v>
      </c>
      <c r="M838" s="4">
        <v>0</v>
      </c>
      <c r="N838" s="4">
        <v>5.0780000000000003</v>
      </c>
      <c r="O838" s="5">
        <v>42305.745292812499</v>
      </c>
      <c r="P838" s="5">
        <v>42305.745292812499</v>
      </c>
    </row>
    <row r="839" spans="1:16">
      <c r="A839">
        <v>1</v>
      </c>
      <c r="B839">
        <v>2</v>
      </c>
      <c r="C839">
        <v>10</v>
      </c>
      <c r="D839">
        <v>234</v>
      </c>
      <c r="E839">
        <v>895</v>
      </c>
      <c r="F839">
        <v>4243</v>
      </c>
      <c r="G839">
        <v>1089</v>
      </c>
      <c r="H839">
        <v>1</v>
      </c>
      <c r="I839" s="58" t="s">
        <v>7105</v>
      </c>
      <c r="J839">
        <v>108901</v>
      </c>
      <c r="K839" s="4">
        <v>1</v>
      </c>
      <c r="L839" s="4">
        <v>10.471</v>
      </c>
      <c r="M839" s="4">
        <v>6.13</v>
      </c>
      <c r="N839" s="4">
        <v>15.601000000000001</v>
      </c>
      <c r="O839" s="5">
        <v>42305.745292812499</v>
      </c>
      <c r="P839" s="5">
        <v>43258.050196053242</v>
      </c>
    </row>
    <row r="840" spans="1:16">
      <c r="A840">
        <v>1</v>
      </c>
      <c r="B840">
        <v>2</v>
      </c>
      <c r="C840">
        <v>10</v>
      </c>
      <c r="D840">
        <v>234</v>
      </c>
      <c r="E840">
        <v>917</v>
      </c>
      <c r="F840">
        <v>4244</v>
      </c>
      <c r="G840">
        <v>1099</v>
      </c>
      <c r="H840">
        <v>1</v>
      </c>
      <c r="I840" s="58" t="s">
        <v>7106</v>
      </c>
      <c r="J840">
        <v>109901</v>
      </c>
      <c r="K840" s="4">
        <v>12</v>
      </c>
      <c r="L840" s="4">
        <v>17.917000000000002</v>
      </c>
      <c r="M840" s="4">
        <v>12.923</v>
      </c>
      <c r="N840" s="4">
        <v>18.84</v>
      </c>
      <c r="O840" s="5">
        <v>42305.745292812499</v>
      </c>
      <c r="P840" s="5">
        <v>43258.050196053242</v>
      </c>
    </row>
    <row r="841" spans="1:16">
      <c r="A841">
        <v>1</v>
      </c>
      <c r="B841">
        <v>2</v>
      </c>
      <c r="C841">
        <v>10</v>
      </c>
      <c r="D841">
        <v>234</v>
      </c>
      <c r="E841">
        <v>917</v>
      </c>
      <c r="F841">
        <v>4245</v>
      </c>
      <c r="G841">
        <v>1099</v>
      </c>
      <c r="H841">
        <v>4</v>
      </c>
      <c r="I841" s="58" t="s">
        <v>7107</v>
      </c>
      <c r="J841">
        <v>109904</v>
      </c>
      <c r="K841" s="4">
        <v>0</v>
      </c>
      <c r="L841" s="4">
        <v>11.417999999999999</v>
      </c>
      <c r="M841" s="4">
        <v>0</v>
      </c>
      <c r="N841" s="4">
        <v>11.417999999999999</v>
      </c>
      <c r="O841" s="5">
        <v>42305.745292812499</v>
      </c>
      <c r="P841" s="5">
        <v>42305.745292812499</v>
      </c>
    </row>
    <row r="842" spans="1:16">
      <c r="A842">
        <v>1</v>
      </c>
      <c r="B842">
        <v>2</v>
      </c>
      <c r="C842">
        <v>10</v>
      </c>
      <c r="D842">
        <v>234</v>
      </c>
      <c r="E842">
        <v>996</v>
      </c>
      <c r="F842">
        <v>4246</v>
      </c>
      <c r="G842">
        <v>771</v>
      </c>
      <c r="H842">
        <v>4</v>
      </c>
      <c r="I842" s="58" t="s">
        <v>7108</v>
      </c>
      <c r="J842">
        <v>77104</v>
      </c>
      <c r="K842" s="4">
        <v>0.05</v>
      </c>
      <c r="L842" s="4">
        <v>4.5679999999999996</v>
      </c>
      <c r="M842" s="4">
        <v>0</v>
      </c>
      <c r="N842" s="4">
        <v>4.5179999999999998</v>
      </c>
      <c r="O842" s="5">
        <v>42305.745292812499</v>
      </c>
      <c r="P842" s="5">
        <v>42305.745292812499</v>
      </c>
    </row>
    <row r="843" spans="1:16">
      <c r="A843">
        <v>1</v>
      </c>
      <c r="B843">
        <v>2</v>
      </c>
      <c r="C843">
        <v>10</v>
      </c>
      <c r="D843">
        <v>234</v>
      </c>
      <c r="E843">
        <v>996</v>
      </c>
      <c r="F843">
        <v>4247</v>
      </c>
      <c r="G843">
        <v>771</v>
      </c>
      <c r="H843">
        <v>5</v>
      </c>
      <c r="I843" s="58" t="s">
        <v>7109</v>
      </c>
      <c r="J843">
        <v>77105</v>
      </c>
      <c r="K843" s="4">
        <v>4.6879999999999997</v>
      </c>
      <c r="L843" s="4">
        <v>8.0470000000000006</v>
      </c>
      <c r="M843" s="4">
        <v>4.6360000000000001</v>
      </c>
      <c r="N843" s="4">
        <v>7.9960000000000004</v>
      </c>
      <c r="O843" s="5">
        <v>42305.745292812499</v>
      </c>
      <c r="P843" s="5">
        <v>42305.745292812499</v>
      </c>
    </row>
    <row r="844" spans="1:16">
      <c r="A844">
        <v>1</v>
      </c>
      <c r="B844">
        <v>2</v>
      </c>
      <c r="C844">
        <v>10</v>
      </c>
      <c r="D844">
        <v>234</v>
      </c>
      <c r="E844">
        <v>997</v>
      </c>
      <c r="F844">
        <v>4248</v>
      </c>
      <c r="G844">
        <v>1172</v>
      </c>
      <c r="H844">
        <v>2</v>
      </c>
      <c r="I844" s="58" t="s">
        <v>7110</v>
      </c>
      <c r="J844">
        <v>117202</v>
      </c>
      <c r="K844" s="4">
        <v>0</v>
      </c>
      <c r="L844" s="4">
        <v>10.173999999999999</v>
      </c>
      <c r="M844" s="4">
        <v>0</v>
      </c>
      <c r="N844" s="4">
        <v>10.173999999999999</v>
      </c>
      <c r="O844" s="5">
        <v>42305.745292812499</v>
      </c>
      <c r="P844" s="5">
        <v>42305.745292812499</v>
      </c>
    </row>
    <row r="845" spans="1:16">
      <c r="A845">
        <v>1</v>
      </c>
      <c r="B845">
        <v>2</v>
      </c>
      <c r="C845">
        <v>10</v>
      </c>
      <c r="D845">
        <v>234</v>
      </c>
      <c r="E845">
        <v>997</v>
      </c>
      <c r="F845">
        <v>4249</v>
      </c>
      <c r="G845">
        <v>1172</v>
      </c>
      <c r="H845">
        <v>3</v>
      </c>
      <c r="I845" s="58" t="s">
        <v>7111</v>
      </c>
      <c r="J845">
        <v>117203</v>
      </c>
      <c r="K845" s="4">
        <v>0</v>
      </c>
      <c r="L845" s="4">
        <v>5.2130000000000001</v>
      </c>
      <c r="M845" s="4">
        <v>10.226000000000001</v>
      </c>
      <c r="N845" s="4">
        <v>15.439</v>
      </c>
      <c r="O845" s="5">
        <v>42305.745292812499</v>
      </c>
      <c r="P845" s="5">
        <v>42305.745292812499</v>
      </c>
    </row>
    <row r="846" spans="1:16">
      <c r="A846">
        <v>1</v>
      </c>
      <c r="B846">
        <v>2</v>
      </c>
      <c r="C846">
        <v>10</v>
      </c>
      <c r="D846">
        <v>234</v>
      </c>
      <c r="E846">
        <v>998</v>
      </c>
      <c r="F846">
        <v>4250</v>
      </c>
      <c r="G846">
        <v>1171</v>
      </c>
      <c r="H846">
        <v>1</v>
      </c>
      <c r="I846" s="58" t="s">
        <v>7112</v>
      </c>
      <c r="J846">
        <v>117101</v>
      </c>
      <c r="K846" s="4">
        <v>0</v>
      </c>
      <c r="L846" s="4">
        <v>7.0709999999999997</v>
      </c>
      <c r="M846" s="4">
        <v>0</v>
      </c>
      <c r="N846" s="4">
        <v>7.0709999999999997</v>
      </c>
      <c r="O846" s="5">
        <v>42305.745292812499</v>
      </c>
      <c r="P846" s="5">
        <v>43258.050196053242</v>
      </c>
    </row>
    <row r="847" spans="1:16">
      <c r="A847">
        <v>1</v>
      </c>
      <c r="B847">
        <v>2</v>
      </c>
      <c r="C847">
        <v>10</v>
      </c>
      <c r="D847">
        <v>234</v>
      </c>
      <c r="E847">
        <v>998</v>
      </c>
      <c r="F847">
        <v>4251</v>
      </c>
      <c r="G847">
        <v>1171</v>
      </c>
      <c r="H847">
        <v>2</v>
      </c>
      <c r="I847" s="58" t="s">
        <v>7113</v>
      </c>
      <c r="J847">
        <v>117102</v>
      </c>
      <c r="K847" s="4">
        <v>7.0709999999999997</v>
      </c>
      <c r="L847" s="4">
        <v>16.55</v>
      </c>
      <c r="M847" s="4">
        <v>7.0709999999999997</v>
      </c>
      <c r="N847" s="4">
        <v>16.55</v>
      </c>
      <c r="O847" s="5">
        <v>42305.745292812499</v>
      </c>
      <c r="P847" s="5">
        <v>43258.050196053242</v>
      </c>
    </row>
    <row r="848" spans="1:16">
      <c r="A848">
        <v>1</v>
      </c>
      <c r="B848">
        <v>2</v>
      </c>
      <c r="C848">
        <v>10</v>
      </c>
      <c r="D848">
        <v>250</v>
      </c>
      <c r="E848">
        <v>1367</v>
      </c>
      <c r="F848">
        <v>4309</v>
      </c>
      <c r="G848">
        <v>1390</v>
      </c>
      <c r="H848">
        <v>3</v>
      </c>
      <c r="I848" s="58" t="s">
        <v>7114</v>
      </c>
      <c r="J848">
        <v>139003</v>
      </c>
      <c r="K848" s="4">
        <v>0</v>
      </c>
      <c r="L848" s="4">
        <v>8.2520000000000007</v>
      </c>
      <c r="M848" s="4">
        <v>0</v>
      </c>
      <c r="N848" s="4">
        <v>8.2520000000000007</v>
      </c>
      <c r="O848" s="5">
        <v>42305.745292812499</v>
      </c>
      <c r="P848" s="5">
        <v>42305.745292812499</v>
      </c>
    </row>
    <row r="849" spans="1:16">
      <c r="A849">
        <v>1</v>
      </c>
      <c r="B849">
        <v>2</v>
      </c>
      <c r="C849">
        <v>10</v>
      </c>
      <c r="D849">
        <v>250</v>
      </c>
      <c r="E849">
        <v>1548</v>
      </c>
      <c r="F849">
        <v>4310</v>
      </c>
      <c r="G849">
        <v>1380</v>
      </c>
      <c r="H849">
        <v>2</v>
      </c>
      <c r="I849" s="58" t="s">
        <v>7115</v>
      </c>
      <c r="J849">
        <v>138002</v>
      </c>
      <c r="K849" s="4">
        <v>0</v>
      </c>
      <c r="L849" s="4">
        <v>0.67</v>
      </c>
      <c r="M849" s="4">
        <v>0</v>
      </c>
      <c r="N849" s="4">
        <v>0.67</v>
      </c>
      <c r="O849" s="5">
        <v>42305.745292812499</v>
      </c>
      <c r="P849" s="5">
        <v>42305.745292812499</v>
      </c>
    </row>
    <row r="850" spans="1:16">
      <c r="A850">
        <v>1</v>
      </c>
      <c r="B850">
        <v>2</v>
      </c>
      <c r="C850">
        <v>10</v>
      </c>
      <c r="D850">
        <v>250</v>
      </c>
      <c r="E850">
        <v>1582</v>
      </c>
      <c r="F850">
        <v>4311</v>
      </c>
      <c r="G850">
        <v>657</v>
      </c>
      <c r="H850">
        <v>4</v>
      </c>
      <c r="I850" s="58" t="s">
        <v>1286</v>
      </c>
      <c r="J850">
        <v>65704</v>
      </c>
      <c r="K850" s="4">
        <v>1</v>
      </c>
      <c r="L850" s="4">
        <v>2.597</v>
      </c>
      <c r="M850" s="4">
        <v>0</v>
      </c>
      <c r="N850" s="4">
        <v>1.597</v>
      </c>
      <c r="O850" s="5">
        <v>42305.745292812499</v>
      </c>
      <c r="P850" s="5">
        <v>42305.745292812499</v>
      </c>
    </row>
    <row r="851" spans="1:16">
      <c r="A851">
        <v>1</v>
      </c>
      <c r="B851">
        <v>2</v>
      </c>
      <c r="C851">
        <v>10</v>
      </c>
      <c r="D851">
        <v>250</v>
      </c>
      <c r="E851">
        <v>1735</v>
      </c>
      <c r="F851">
        <v>4312</v>
      </c>
      <c r="G851">
        <v>2794</v>
      </c>
      <c r="H851">
        <v>1</v>
      </c>
      <c r="I851" s="58">
        <v>326529</v>
      </c>
      <c r="J851">
        <v>279401</v>
      </c>
      <c r="K851" s="4">
        <v>0</v>
      </c>
      <c r="L851" s="4">
        <v>5.7759999999999998</v>
      </c>
      <c r="M851" s="4">
        <v>0</v>
      </c>
      <c r="N851" s="4">
        <v>5.7759999999999998</v>
      </c>
      <c r="O851" s="5">
        <v>42305.745292812499</v>
      </c>
      <c r="P851" s="5">
        <v>42305.745292812499</v>
      </c>
    </row>
    <row r="852" spans="1:16">
      <c r="A852">
        <v>1</v>
      </c>
      <c r="B852">
        <v>2</v>
      </c>
      <c r="C852">
        <v>10</v>
      </c>
      <c r="D852">
        <v>250</v>
      </c>
      <c r="E852">
        <v>1739</v>
      </c>
      <c r="F852">
        <v>4313</v>
      </c>
      <c r="G852">
        <v>1674</v>
      </c>
      <c r="H852">
        <v>1</v>
      </c>
      <c r="I852" s="58">
        <v>-82543</v>
      </c>
      <c r="J852">
        <v>167401</v>
      </c>
      <c r="K852" s="4">
        <v>0</v>
      </c>
      <c r="L852" s="4">
        <v>4.9729999999999999</v>
      </c>
      <c r="M852" s="4">
        <v>0</v>
      </c>
      <c r="N852" s="4">
        <v>4.9729999999999999</v>
      </c>
      <c r="O852" s="5">
        <v>42305.745292812499</v>
      </c>
      <c r="P852" s="5">
        <v>42305.745292812499</v>
      </c>
    </row>
    <row r="853" spans="1:16">
      <c r="A853">
        <v>1</v>
      </c>
      <c r="B853">
        <v>2</v>
      </c>
      <c r="C853">
        <v>10</v>
      </c>
      <c r="D853">
        <v>250</v>
      </c>
      <c r="E853">
        <v>1877</v>
      </c>
      <c r="F853">
        <v>4314</v>
      </c>
      <c r="G853">
        <v>1762</v>
      </c>
      <c r="H853">
        <v>2</v>
      </c>
      <c r="I853" s="58">
        <v>-50371</v>
      </c>
      <c r="J853">
        <v>176202</v>
      </c>
      <c r="K853" s="4">
        <v>0</v>
      </c>
      <c r="L853" s="4">
        <v>5.1219999999999999</v>
      </c>
      <c r="M853" s="4">
        <v>10.84</v>
      </c>
      <c r="N853" s="4">
        <v>15.962</v>
      </c>
      <c r="O853" s="5">
        <v>42305.745292812499</v>
      </c>
      <c r="P853" s="5">
        <v>43258.050196053242</v>
      </c>
    </row>
    <row r="854" spans="1:16">
      <c r="A854">
        <v>1</v>
      </c>
      <c r="B854">
        <v>2</v>
      </c>
      <c r="C854">
        <v>10</v>
      </c>
      <c r="D854">
        <v>250</v>
      </c>
      <c r="E854">
        <v>1881</v>
      </c>
      <c r="F854">
        <v>4315</v>
      </c>
      <c r="G854">
        <v>203</v>
      </c>
      <c r="H854">
        <v>10</v>
      </c>
      <c r="I854" s="58" t="s">
        <v>1287</v>
      </c>
      <c r="J854">
        <v>20310</v>
      </c>
      <c r="K854" s="4">
        <v>20.738</v>
      </c>
      <c r="L854" s="4">
        <v>24.463999999999999</v>
      </c>
      <c r="M854" s="4">
        <v>0.73799999999999999</v>
      </c>
      <c r="N854" s="4">
        <v>4.4640000000000004</v>
      </c>
      <c r="O854" s="5">
        <v>42305.745292812499</v>
      </c>
      <c r="P854" s="5">
        <v>43258.050196053242</v>
      </c>
    </row>
    <row r="855" spans="1:16">
      <c r="A855">
        <v>1</v>
      </c>
      <c r="B855">
        <v>2</v>
      </c>
      <c r="C855">
        <v>10</v>
      </c>
      <c r="D855">
        <v>250</v>
      </c>
      <c r="E855">
        <v>1881</v>
      </c>
      <c r="F855">
        <v>4316</v>
      </c>
      <c r="G855">
        <v>203</v>
      </c>
      <c r="H855">
        <v>11</v>
      </c>
      <c r="I855" s="58" t="s">
        <v>7116</v>
      </c>
      <c r="J855">
        <v>20311</v>
      </c>
      <c r="K855" s="4">
        <v>0</v>
      </c>
      <c r="L855" s="4">
        <v>0.73799999999999999</v>
      </c>
      <c r="M855" s="4">
        <v>0</v>
      </c>
      <c r="N855" s="4">
        <v>0.73799999999999999</v>
      </c>
      <c r="O855" s="5">
        <v>42305.745292812499</v>
      </c>
      <c r="P855" s="5">
        <v>43258.050196053242</v>
      </c>
    </row>
    <row r="856" spans="1:16">
      <c r="A856">
        <v>1</v>
      </c>
      <c r="B856">
        <v>2</v>
      </c>
      <c r="C856">
        <v>10</v>
      </c>
      <c r="D856">
        <v>250</v>
      </c>
      <c r="E856">
        <v>1883</v>
      </c>
      <c r="F856">
        <v>4317</v>
      </c>
      <c r="G856">
        <v>96</v>
      </c>
      <c r="H856">
        <v>5</v>
      </c>
      <c r="I856" s="58">
        <v>35186</v>
      </c>
      <c r="J856">
        <v>9605</v>
      </c>
      <c r="K856" s="4">
        <v>9.5000000000000001E-2</v>
      </c>
      <c r="L856" s="4">
        <v>6.3780000000000001</v>
      </c>
      <c r="M856" s="4">
        <v>0</v>
      </c>
      <c r="N856" s="4">
        <v>6.2830000000000004</v>
      </c>
      <c r="O856" s="5">
        <v>42305.745292812499</v>
      </c>
      <c r="P856" s="5">
        <v>42305.745292812499</v>
      </c>
    </row>
    <row r="857" spans="1:16">
      <c r="A857">
        <v>1</v>
      </c>
      <c r="B857">
        <v>2</v>
      </c>
      <c r="C857">
        <v>10</v>
      </c>
      <c r="D857">
        <v>250</v>
      </c>
      <c r="E857">
        <v>1886</v>
      </c>
      <c r="F857">
        <v>4318</v>
      </c>
      <c r="G857">
        <v>1791</v>
      </c>
      <c r="H857">
        <v>2</v>
      </c>
      <c r="I857" s="58">
        <v>-39779</v>
      </c>
      <c r="J857">
        <v>179102</v>
      </c>
      <c r="K857" s="4">
        <v>0</v>
      </c>
      <c r="L857" s="4">
        <v>1.9510000000000001</v>
      </c>
      <c r="M857" s="4">
        <v>0.88500000000000001</v>
      </c>
      <c r="N857" s="4">
        <v>2.8359999999999999</v>
      </c>
      <c r="O857" s="5">
        <v>42305.745292812499</v>
      </c>
      <c r="P857" s="5">
        <v>43258.050196053242</v>
      </c>
    </row>
    <row r="858" spans="1:16">
      <c r="A858">
        <v>1</v>
      </c>
      <c r="B858">
        <v>2</v>
      </c>
      <c r="C858">
        <v>10</v>
      </c>
      <c r="D858">
        <v>250</v>
      </c>
      <c r="E858">
        <v>1886</v>
      </c>
      <c r="F858">
        <v>4319</v>
      </c>
      <c r="G858">
        <v>2274</v>
      </c>
      <c r="H858">
        <v>1</v>
      </c>
      <c r="I858" s="58">
        <v>136603</v>
      </c>
      <c r="J858">
        <v>227401</v>
      </c>
      <c r="K858" s="4">
        <v>4</v>
      </c>
      <c r="L858" s="4">
        <v>4.8849999999999998</v>
      </c>
      <c r="M858" s="4">
        <v>0</v>
      </c>
      <c r="N858" s="4">
        <v>0.88500000000000001</v>
      </c>
      <c r="O858" s="5">
        <v>42305.745292812499</v>
      </c>
      <c r="P858" s="5">
        <v>42305.745292812499</v>
      </c>
    </row>
    <row r="859" spans="1:16">
      <c r="A859">
        <v>1</v>
      </c>
      <c r="B859">
        <v>2</v>
      </c>
      <c r="C859">
        <v>10</v>
      </c>
      <c r="D859">
        <v>250</v>
      </c>
      <c r="E859">
        <v>210</v>
      </c>
      <c r="F859">
        <v>4284</v>
      </c>
      <c r="G859">
        <v>492</v>
      </c>
      <c r="H859">
        <v>3</v>
      </c>
      <c r="I859" s="58" t="s">
        <v>7117</v>
      </c>
      <c r="J859">
        <v>49203</v>
      </c>
      <c r="K859" s="4">
        <v>5.577</v>
      </c>
      <c r="L859" s="4">
        <v>25.148</v>
      </c>
      <c r="M859" s="4">
        <v>5.4969999999999999</v>
      </c>
      <c r="N859" s="4">
        <v>25.068000000000001</v>
      </c>
      <c r="O859" s="5">
        <v>42305.745292812499</v>
      </c>
      <c r="P859" s="5">
        <v>43258.050196053242</v>
      </c>
    </row>
    <row r="860" spans="1:16">
      <c r="A860">
        <v>1</v>
      </c>
      <c r="B860">
        <v>2</v>
      </c>
      <c r="C860">
        <v>10</v>
      </c>
      <c r="D860">
        <v>250</v>
      </c>
      <c r="E860">
        <v>210</v>
      </c>
      <c r="F860">
        <v>4285</v>
      </c>
      <c r="G860">
        <v>1390</v>
      </c>
      <c r="H860">
        <v>1</v>
      </c>
      <c r="I860" s="58" t="s">
        <v>7118</v>
      </c>
      <c r="J860">
        <v>139001</v>
      </c>
      <c r="K860" s="4">
        <v>0.08</v>
      </c>
      <c r="L860" s="4">
        <v>5.577</v>
      </c>
      <c r="M860" s="4">
        <v>0</v>
      </c>
      <c r="N860" s="4">
        <v>5.4969999999999999</v>
      </c>
      <c r="O860" s="5">
        <v>43258.050196053242</v>
      </c>
      <c r="P860" s="5">
        <v>43258.050196053242</v>
      </c>
    </row>
    <row r="861" spans="1:16">
      <c r="A861">
        <v>1</v>
      </c>
      <c r="B861">
        <v>2</v>
      </c>
      <c r="C861">
        <v>10</v>
      </c>
      <c r="D861">
        <v>250</v>
      </c>
      <c r="E861">
        <v>213</v>
      </c>
      <c r="F861">
        <v>4286</v>
      </c>
      <c r="G861">
        <v>203</v>
      </c>
      <c r="H861">
        <v>10</v>
      </c>
      <c r="I861" s="58" t="s">
        <v>1287</v>
      </c>
      <c r="J861">
        <v>20310</v>
      </c>
      <c r="K861" s="4">
        <v>12.249000000000001</v>
      </c>
      <c r="L861" s="4">
        <v>16.239999999999998</v>
      </c>
      <c r="M861" s="4">
        <v>13.201000000000001</v>
      </c>
      <c r="N861" s="4">
        <v>17.192</v>
      </c>
      <c r="O861" s="5">
        <v>42305.745292812499</v>
      </c>
      <c r="P861" s="5">
        <v>42305.745292812499</v>
      </c>
    </row>
    <row r="862" spans="1:16">
      <c r="A862">
        <v>1</v>
      </c>
      <c r="B862">
        <v>2</v>
      </c>
      <c r="C862">
        <v>10</v>
      </c>
      <c r="D862">
        <v>250</v>
      </c>
      <c r="E862">
        <v>213</v>
      </c>
      <c r="F862">
        <v>4287</v>
      </c>
      <c r="G862">
        <v>443</v>
      </c>
      <c r="H862">
        <v>4</v>
      </c>
      <c r="I862" s="58" t="s">
        <v>7119</v>
      </c>
      <c r="J862">
        <v>44304</v>
      </c>
      <c r="K862" s="4">
        <v>16.239999999999998</v>
      </c>
      <c r="L862" s="4">
        <v>18.085000000000001</v>
      </c>
      <c r="M862" s="4">
        <v>17.192</v>
      </c>
      <c r="N862" s="4">
        <v>19.036999999999999</v>
      </c>
      <c r="O862" s="5">
        <v>42305.745292812499</v>
      </c>
      <c r="P862" s="5">
        <v>43258.050196053242</v>
      </c>
    </row>
    <row r="863" spans="1:16">
      <c r="A863">
        <v>1</v>
      </c>
      <c r="B863">
        <v>2</v>
      </c>
      <c r="C863">
        <v>10</v>
      </c>
      <c r="D863">
        <v>250</v>
      </c>
      <c r="E863">
        <v>213</v>
      </c>
      <c r="F863">
        <v>4288</v>
      </c>
      <c r="G863">
        <v>1110</v>
      </c>
      <c r="H863">
        <v>1</v>
      </c>
      <c r="I863" s="58" t="s">
        <v>7120</v>
      </c>
      <c r="J863">
        <v>111001</v>
      </c>
      <c r="K863" s="4">
        <v>10</v>
      </c>
      <c r="L863" s="4">
        <v>16.37</v>
      </c>
      <c r="M863" s="4">
        <v>6.8310000000000004</v>
      </c>
      <c r="N863" s="4">
        <v>13.201000000000001</v>
      </c>
      <c r="O863" s="5">
        <v>42305.745292812499</v>
      </c>
      <c r="P863" s="5">
        <v>42305.745292812499</v>
      </c>
    </row>
    <row r="864" spans="1:16">
      <c r="A864">
        <v>1</v>
      </c>
      <c r="B864">
        <v>2</v>
      </c>
      <c r="C864">
        <v>10</v>
      </c>
      <c r="D864">
        <v>250</v>
      </c>
      <c r="E864">
        <v>213</v>
      </c>
      <c r="F864">
        <v>4289</v>
      </c>
      <c r="G864">
        <v>1110</v>
      </c>
      <c r="H864">
        <v>2</v>
      </c>
      <c r="I864" s="58" t="s">
        <v>7121</v>
      </c>
      <c r="J864">
        <v>111002</v>
      </c>
      <c r="K864" s="4">
        <v>1</v>
      </c>
      <c r="L864" s="4">
        <v>5.71</v>
      </c>
      <c r="M864" s="4">
        <v>0</v>
      </c>
      <c r="N864" s="4">
        <v>4.71</v>
      </c>
      <c r="O864" s="5">
        <v>42305.745292812499</v>
      </c>
      <c r="P864" s="5">
        <v>42305.745292812499</v>
      </c>
    </row>
    <row r="865" spans="1:16">
      <c r="A865">
        <v>1</v>
      </c>
      <c r="B865">
        <v>2</v>
      </c>
      <c r="C865">
        <v>10</v>
      </c>
      <c r="D865">
        <v>250</v>
      </c>
      <c r="E865">
        <v>2149</v>
      </c>
      <c r="F865">
        <v>4320</v>
      </c>
      <c r="G865">
        <v>964</v>
      </c>
      <c r="H865">
        <v>1</v>
      </c>
      <c r="I865" s="58" t="s">
        <v>7122</v>
      </c>
      <c r="J865">
        <v>96401</v>
      </c>
      <c r="K865" s="4">
        <v>0</v>
      </c>
      <c r="L865" s="4">
        <v>8.9730000000000008</v>
      </c>
      <c r="M865" s="4">
        <v>8.7680000000000007</v>
      </c>
      <c r="N865" s="4">
        <v>17.741</v>
      </c>
      <c r="O865" s="5">
        <v>42305.745292812499</v>
      </c>
      <c r="P865" s="5">
        <v>43258.050196053242</v>
      </c>
    </row>
    <row r="866" spans="1:16">
      <c r="A866">
        <v>1</v>
      </c>
      <c r="B866">
        <v>2</v>
      </c>
      <c r="C866">
        <v>10</v>
      </c>
      <c r="D866">
        <v>250</v>
      </c>
      <c r="E866">
        <v>2149</v>
      </c>
      <c r="F866">
        <v>4321</v>
      </c>
      <c r="G866">
        <v>1936</v>
      </c>
      <c r="H866">
        <v>1</v>
      </c>
      <c r="I866" s="58">
        <v>13150</v>
      </c>
      <c r="J866">
        <v>193601</v>
      </c>
      <c r="K866" s="4">
        <v>0</v>
      </c>
      <c r="L866" s="4">
        <v>8.7680000000000007</v>
      </c>
      <c r="M866" s="4">
        <v>0</v>
      </c>
      <c r="N866" s="4">
        <v>8.7680000000000007</v>
      </c>
      <c r="O866" s="5">
        <v>42305.745292812499</v>
      </c>
      <c r="P866" s="5">
        <v>42305.745292812499</v>
      </c>
    </row>
    <row r="867" spans="1:16">
      <c r="A867">
        <v>1</v>
      </c>
      <c r="B867">
        <v>2</v>
      </c>
      <c r="C867">
        <v>10</v>
      </c>
      <c r="D867">
        <v>250</v>
      </c>
      <c r="E867">
        <v>2278</v>
      </c>
      <c r="F867">
        <v>4322</v>
      </c>
      <c r="G867">
        <v>2409</v>
      </c>
      <c r="H867">
        <v>2</v>
      </c>
      <c r="I867" s="58">
        <v>185942</v>
      </c>
      <c r="J867">
        <v>240902</v>
      </c>
      <c r="K867" s="4">
        <v>1</v>
      </c>
      <c r="L867" s="4">
        <v>9.8580000000000005</v>
      </c>
      <c r="M867" s="4">
        <v>0</v>
      </c>
      <c r="N867" s="4">
        <v>8.8580000000000005</v>
      </c>
      <c r="O867" s="5">
        <v>42305.745292812499</v>
      </c>
      <c r="P867" s="5">
        <v>42305.745292812499</v>
      </c>
    </row>
    <row r="868" spans="1:16">
      <c r="A868">
        <v>1</v>
      </c>
      <c r="B868">
        <v>2</v>
      </c>
      <c r="C868">
        <v>10</v>
      </c>
      <c r="D868">
        <v>250</v>
      </c>
      <c r="E868">
        <v>240</v>
      </c>
      <c r="F868">
        <v>4290</v>
      </c>
      <c r="G868">
        <v>647</v>
      </c>
      <c r="H868">
        <v>1</v>
      </c>
      <c r="I868" s="58" t="s">
        <v>7123</v>
      </c>
      <c r="J868">
        <v>64701</v>
      </c>
      <c r="K868" s="4">
        <v>6.0000000000000001E-3</v>
      </c>
      <c r="L868" s="4">
        <v>13.768000000000001</v>
      </c>
      <c r="M868" s="4">
        <v>0</v>
      </c>
      <c r="N868" s="4">
        <v>13.762</v>
      </c>
      <c r="O868" s="5">
        <v>42305.745292812499</v>
      </c>
      <c r="P868" s="5">
        <v>42305.745292812499</v>
      </c>
    </row>
    <row r="869" spans="1:16">
      <c r="A869">
        <v>1</v>
      </c>
      <c r="B869">
        <v>2</v>
      </c>
      <c r="C869">
        <v>10</v>
      </c>
      <c r="D869">
        <v>250</v>
      </c>
      <c r="E869">
        <v>240</v>
      </c>
      <c r="F869">
        <v>4291</v>
      </c>
      <c r="G869">
        <v>647</v>
      </c>
      <c r="H869">
        <v>2</v>
      </c>
      <c r="I869" s="58" t="s">
        <v>7124</v>
      </c>
      <c r="J869">
        <v>64702</v>
      </c>
      <c r="K869" s="4">
        <v>13.791</v>
      </c>
      <c r="L869" s="4">
        <v>21.93</v>
      </c>
      <c r="M869" s="4">
        <v>13.762</v>
      </c>
      <c r="N869" s="4">
        <v>21.901</v>
      </c>
      <c r="O869" s="5">
        <v>42305.745292812499</v>
      </c>
      <c r="P869" s="5">
        <v>43258.050196053242</v>
      </c>
    </row>
    <row r="870" spans="1:16">
      <c r="A870">
        <v>1</v>
      </c>
      <c r="B870">
        <v>2</v>
      </c>
      <c r="C870">
        <v>10</v>
      </c>
      <c r="D870">
        <v>250</v>
      </c>
      <c r="E870">
        <v>2448</v>
      </c>
      <c r="F870">
        <v>4323</v>
      </c>
      <c r="G870">
        <v>2274</v>
      </c>
      <c r="H870">
        <v>1</v>
      </c>
      <c r="I870" s="58">
        <v>136603</v>
      </c>
      <c r="J870">
        <v>227401</v>
      </c>
      <c r="K870" s="4">
        <v>2E-3</v>
      </c>
      <c r="L870" s="4">
        <v>2.706</v>
      </c>
      <c r="M870" s="4">
        <v>0</v>
      </c>
      <c r="N870" s="4">
        <v>2.7040000000000002</v>
      </c>
      <c r="O870" s="5">
        <v>42305.745292812499</v>
      </c>
      <c r="P870" s="5">
        <v>42305.745292812499</v>
      </c>
    </row>
    <row r="871" spans="1:16">
      <c r="A871">
        <v>1</v>
      </c>
      <c r="B871">
        <v>2</v>
      </c>
      <c r="C871">
        <v>10</v>
      </c>
      <c r="D871">
        <v>250</v>
      </c>
      <c r="E871">
        <v>2480</v>
      </c>
      <c r="F871">
        <v>4324</v>
      </c>
      <c r="G871">
        <v>1579</v>
      </c>
      <c r="H871">
        <v>1</v>
      </c>
      <c r="I871" s="58" t="s">
        <v>7125</v>
      </c>
      <c r="J871">
        <v>157901</v>
      </c>
      <c r="K871" s="4">
        <v>1</v>
      </c>
      <c r="L871" s="4">
        <v>1.4550000000000001</v>
      </c>
      <c r="M871" s="4">
        <v>0</v>
      </c>
      <c r="N871" s="4">
        <v>0.45500000000000002</v>
      </c>
      <c r="O871" s="5">
        <v>42305.745292812499</v>
      </c>
      <c r="P871" s="5">
        <v>42305.745292812499</v>
      </c>
    </row>
    <row r="872" spans="1:16">
      <c r="A872">
        <v>1</v>
      </c>
      <c r="B872">
        <v>2</v>
      </c>
      <c r="C872">
        <v>10</v>
      </c>
      <c r="D872">
        <v>250</v>
      </c>
      <c r="E872">
        <v>258</v>
      </c>
      <c r="F872">
        <v>4292</v>
      </c>
      <c r="G872">
        <v>657</v>
      </c>
      <c r="H872">
        <v>4</v>
      </c>
      <c r="I872" s="58" t="s">
        <v>1286</v>
      </c>
      <c r="J872">
        <v>65704</v>
      </c>
      <c r="K872" s="4">
        <v>9.4139999999999997</v>
      </c>
      <c r="L872" s="4">
        <v>9.5310000000000006</v>
      </c>
      <c r="M872" s="4">
        <v>37.81</v>
      </c>
      <c r="N872" s="4">
        <v>37.927</v>
      </c>
      <c r="O872" s="5">
        <v>42305.745292812499</v>
      </c>
      <c r="P872" s="5">
        <v>43258.050196053242</v>
      </c>
    </row>
    <row r="873" spans="1:16">
      <c r="A873">
        <v>1</v>
      </c>
      <c r="B873">
        <v>2</v>
      </c>
      <c r="C873">
        <v>10</v>
      </c>
      <c r="D873">
        <v>250</v>
      </c>
      <c r="E873">
        <v>258</v>
      </c>
      <c r="F873">
        <v>4293</v>
      </c>
      <c r="G873">
        <v>766</v>
      </c>
      <c r="H873">
        <v>3</v>
      </c>
      <c r="I873" s="58" t="s">
        <v>7126</v>
      </c>
      <c r="J873">
        <v>76603</v>
      </c>
      <c r="K873" s="4">
        <v>0</v>
      </c>
      <c r="L873" s="4">
        <v>6.59</v>
      </c>
      <c r="M873" s="4">
        <v>37.927</v>
      </c>
      <c r="N873" s="4">
        <v>44.517000000000003</v>
      </c>
      <c r="O873" s="5">
        <v>42305.745292812499</v>
      </c>
      <c r="P873" s="5">
        <v>43258.050196053242</v>
      </c>
    </row>
    <row r="874" spans="1:16">
      <c r="A874">
        <v>1</v>
      </c>
      <c r="B874">
        <v>2</v>
      </c>
      <c r="C874">
        <v>10</v>
      </c>
      <c r="D874">
        <v>250</v>
      </c>
      <c r="E874">
        <v>258</v>
      </c>
      <c r="F874">
        <v>4294</v>
      </c>
      <c r="G874">
        <v>766</v>
      </c>
      <c r="H874">
        <v>5</v>
      </c>
      <c r="I874" s="58" t="s">
        <v>7127</v>
      </c>
      <c r="J874">
        <v>76605</v>
      </c>
      <c r="K874" s="4">
        <v>0</v>
      </c>
      <c r="L874" s="4">
        <v>2.5499999999999998</v>
      </c>
      <c r="M874" s="4">
        <v>35.26</v>
      </c>
      <c r="N874" s="4">
        <v>37.81</v>
      </c>
      <c r="O874" s="5">
        <v>42305.745292812499</v>
      </c>
      <c r="P874" s="5">
        <v>43258.050196053242</v>
      </c>
    </row>
    <row r="875" spans="1:16">
      <c r="A875">
        <v>1</v>
      </c>
      <c r="B875">
        <v>2</v>
      </c>
      <c r="C875">
        <v>10</v>
      </c>
      <c r="D875">
        <v>250</v>
      </c>
      <c r="E875">
        <v>2668</v>
      </c>
      <c r="F875">
        <v>4325</v>
      </c>
      <c r="G875">
        <v>2655</v>
      </c>
      <c r="H875">
        <v>1</v>
      </c>
      <c r="I875" s="58">
        <v>275760</v>
      </c>
      <c r="J875">
        <v>265501</v>
      </c>
      <c r="K875" s="4">
        <v>0</v>
      </c>
      <c r="L875" s="4">
        <v>6.2960000000000003</v>
      </c>
      <c r="M875" s="4">
        <v>0</v>
      </c>
      <c r="N875" s="4">
        <v>6.2960000000000003</v>
      </c>
      <c r="O875" s="5">
        <v>42305.745292812499</v>
      </c>
      <c r="P875" s="5">
        <v>42305.745292812499</v>
      </c>
    </row>
    <row r="876" spans="1:16">
      <c r="A876">
        <v>1</v>
      </c>
      <c r="B876">
        <v>2</v>
      </c>
      <c r="C876">
        <v>10</v>
      </c>
      <c r="D876">
        <v>250</v>
      </c>
      <c r="E876">
        <v>2858</v>
      </c>
      <c r="F876">
        <v>4326</v>
      </c>
      <c r="G876">
        <v>2918</v>
      </c>
      <c r="H876">
        <v>1</v>
      </c>
      <c r="I876" s="58">
        <v>371819</v>
      </c>
      <c r="J876">
        <v>291801</v>
      </c>
      <c r="K876" s="4">
        <v>60</v>
      </c>
      <c r="L876" s="4">
        <v>71.375</v>
      </c>
      <c r="M876" s="4">
        <v>16.734999999999999</v>
      </c>
      <c r="N876" s="4">
        <v>28.11</v>
      </c>
      <c r="O876" s="5">
        <v>42305.745292812499</v>
      </c>
      <c r="P876" s="5">
        <v>42305.745292812499</v>
      </c>
    </row>
    <row r="877" spans="1:16">
      <c r="A877">
        <v>1</v>
      </c>
      <c r="B877">
        <v>2</v>
      </c>
      <c r="C877">
        <v>10</v>
      </c>
      <c r="D877">
        <v>250</v>
      </c>
      <c r="E877">
        <v>2858</v>
      </c>
      <c r="F877">
        <v>4327</v>
      </c>
      <c r="G877">
        <v>2958</v>
      </c>
      <c r="H877">
        <v>1</v>
      </c>
      <c r="I877" s="58">
        <v>386429</v>
      </c>
      <c r="J877">
        <v>295801</v>
      </c>
      <c r="K877" s="4">
        <v>10</v>
      </c>
      <c r="L877" s="4">
        <v>18.271000000000001</v>
      </c>
      <c r="M877" s="4">
        <v>0</v>
      </c>
      <c r="N877" s="4">
        <v>8.2710000000000008</v>
      </c>
      <c r="O877" s="5">
        <v>42305.745292812499</v>
      </c>
      <c r="P877" s="5">
        <v>42305.745292812499</v>
      </c>
    </row>
    <row r="878" spans="1:16">
      <c r="A878">
        <v>1</v>
      </c>
      <c r="B878">
        <v>2</v>
      </c>
      <c r="C878">
        <v>10</v>
      </c>
      <c r="D878">
        <v>250</v>
      </c>
      <c r="E878">
        <v>2858</v>
      </c>
      <c r="F878">
        <v>4328</v>
      </c>
      <c r="G878">
        <v>2958</v>
      </c>
      <c r="H878">
        <v>2</v>
      </c>
      <c r="I878" s="58">
        <v>386460</v>
      </c>
      <c r="J878">
        <v>295802</v>
      </c>
      <c r="K878" s="4">
        <v>21</v>
      </c>
      <c r="L878" s="4">
        <v>42.904000000000003</v>
      </c>
      <c r="M878" s="4">
        <v>8.2710000000000008</v>
      </c>
      <c r="N878" s="4">
        <v>16.425999999999998</v>
      </c>
      <c r="O878" s="5">
        <v>42305.745292812499</v>
      </c>
      <c r="P878" s="5">
        <v>42305.745292812499</v>
      </c>
    </row>
    <row r="879" spans="1:16">
      <c r="A879">
        <v>1</v>
      </c>
      <c r="B879">
        <v>2</v>
      </c>
      <c r="C879">
        <v>10</v>
      </c>
      <c r="D879">
        <v>250</v>
      </c>
      <c r="E879">
        <v>2895</v>
      </c>
      <c r="F879">
        <v>4329</v>
      </c>
      <c r="G879">
        <v>2927</v>
      </c>
      <c r="H879">
        <v>1</v>
      </c>
      <c r="I879" s="58">
        <v>375106</v>
      </c>
      <c r="J879">
        <v>292701</v>
      </c>
      <c r="K879" s="4">
        <v>0</v>
      </c>
      <c r="L879" s="4">
        <v>0.16300000000000001</v>
      </c>
      <c r="M879" s="4">
        <v>0</v>
      </c>
      <c r="N879" s="4">
        <v>0.16300000000000001</v>
      </c>
      <c r="O879" s="5">
        <v>42305.745292812499</v>
      </c>
      <c r="P879" s="5">
        <v>42305.745292812499</v>
      </c>
    </row>
    <row r="880" spans="1:16">
      <c r="A880">
        <v>1</v>
      </c>
      <c r="B880">
        <v>2</v>
      </c>
      <c r="C880">
        <v>10</v>
      </c>
      <c r="D880">
        <v>250</v>
      </c>
      <c r="E880">
        <v>2949</v>
      </c>
      <c r="F880">
        <v>4330</v>
      </c>
      <c r="G880">
        <v>2409</v>
      </c>
      <c r="H880">
        <v>1</v>
      </c>
      <c r="I880" s="58">
        <v>185911</v>
      </c>
      <c r="J880">
        <v>240901</v>
      </c>
      <c r="K880" s="4">
        <v>1</v>
      </c>
      <c r="L880" s="4">
        <v>8.5020000000000007</v>
      </c>
      <c r="M880" s="4">
        <v>0</v>
      </c>
      <c r="N880" s="4">
        <v>7.5019999999999998</v>
      </c>
      <c r="O880" s="5">
        <v>42305.745292812499</v>
      </c>
      <c r="P880" s="5">
        <v>43258.050196053242</v>
      </c>
    </row>
    <row r="881" spans="1:16">
      <c r="A881">
        <v>1</v>
      </c>
      <c r="B881">
        <v>2</v>
      </c>
      <c r="C881">
        <v>10</v>
      </c>
      <c r="D881">
        <v>250</v>
      </c>
      <c r="E881">
        <v>2949</v>
      </c>
      <c r="F881">
        <v>4331</v>
      </c>
      <c r="G881">
        <v>3023</v>
      </c>
      <c r="H881">
        <v>1</v>
      </c>
      <c r="I881" s="58">
        <v>410169</v>
      </c>
      <c r="J881">
        <v>302301</v>
      </c>
      <c r="K881" s="4">
        <v>5.7030000000000003</v>
      </c>
      <c r="L881" s="4">
        <v>14.62</v>
      </c>
      <c r="M881" s="4">
        <v>7.5019999999999998</v>
      </c>
      <c r="N881" s="4">
        <v>16.419</v>
      </c>
      <c r="O881" s="5">
        <v>42305.745292812499</v>
      </c>
      <c r="P881" s="5">
        <v>43258.050196053242</v>
      </c>
    </row>
    <row r="882" spans="1:16">
      <c r="A882">
        <v>1</v>
      </c>
      <c r="B882">
        <v>2</v>
      </c>
      <c r="C882">
        <v>10</v>
      </c>
      <c r="D882">
        <v>250</v>
      </c>
      <c r="E882">
        <v>3033</v>
      </c>
      <c r="F882">
        <v>4332</v>
      </c>
      <c r="G882">
        <v>3086</v>
      </c>
      <c r="H882">
        <v>2</v>
      </c>
      <c r="I882" s="58">
        <v>433211</v>
      </c>
      <c r="J882">
        <v>308602</v>
      </c>
      <c r="K882" s="4">
        <v>0</v>
      </c>
      <c r="L882" s="4">
        <v>4.2539999999999996</v>
      </c>
      <c r="M882" s="4">
        <v>0</v>
      </c>
      <c r="N882" s="4">
        <v>4.2539999999999996</v>
      </c>
      <c r="O882" s="5">
        <v>42305.745292812499</v>
      </c>
      <c r="P882" s="5">
        <v>42305.745292812499</v>
      </c>
    </row>
    <row r="883" spans="1:16">
      <c r="A883">
        <v>1</v>
      </c>
      <c r="B883">
        <v>2</v>
      </c>
      <c r="C883">
        <v>10</v>
      </c>
      <c r="D883">
        <v>250</v>
      </c>
      <c r="E883">
        <v>303</v>
      </c>
      <c r="F883">
        <v>4295</v>
      </c>
      <c r="G883">
        <v>723</v>
      </c>
      <c r="H883">
        <v>2</v>
      </c>
      <c r="I883" s="58" t="s">
        <v>7128</v>
      </c>
      <c r="J883">
        <v>72302</v>
      </c>
      <c r="K883" s="4">
        <v>0</v>
      </c>
      <c r="L883" s="4">
        <v>0.78200000000000003</v>
      </c>
      <c r="M883" s="4">
        <v>15.964</v>
      </c>
      <c r="N883" s="4">
        <v>16.745999999999999</v>
      </c>
      <c r="O883" s="5">
        <v>42305.745292812499</v>
      </c>
      <c r="P883" s="5">
        <v>42305.745292812499</v>
      </c>
    </row>
    <row r="884" spans="1:16">
      <c r="A884">
        <v>1</v>
      </c>
      <c r="B884">
        <v>2</v>
      </c>
      <c r="C884">
        <v>10</v>
      </c>
      <c r="D884">
        <v>250</v>
      </c>
      <c r="E884">
        <v>3454</v>
      </c>
      <c r="F884">
        <v>4333</v>
      </c>
      <c r="G884">
        <v>3614</v>
      </c>
      <c r="H884">
        <v>1</v>
      </c>
      <c r="I884" s="58">
        <v>626028</v>
      </c>
      <c r="J884">
        <v>361401</v>
      </c>
      <c r="K884" s="4">
        <v>0</v>
      </c>
      <c r="L884" s="4">
        <v>0.7</v>
      </c>
      <c r="M884" s="4">
        <v>0</v>
      </c>
      <c r="N884" s="4">
        <v>0.7</v>
      </c>
      <c r="O884" s="5">
        <v>42305.745292812499</v>
      </c>
      <c r="P884" s="5">
        <v>42305.745292812499</v>
      </c>
    </row>
    <row r="885" spans="1:16">
      <c r="A885">
        <v>1</v>
      </c>
      <c r="B885">
        <v>2</v>
      </c>
      <c r="C885">
        <v>10</v>
      </c>
      <c r="D885">
        <v>250</v>
      </c>
      <c r="E885">
        <v>3483</v>
      </c>
      <c r="F885">
        <v>4334</v>
      </c>
      <c r="G885">
        <v>1110</v>
      </c>
      <c r="H885">
        <v>3</v>
      </c>
      <c r="I885" s="58" t="s">
        <v>7129</v>
      </c>
      <c r="J885">
        <v>111003</v>
      </c>
      <c r="K885" s="4">
        <v>1</v>
      </c>
      <c r="L885" s="4">
        <v>3.15</v>
      </c>
      <c r="M885" s="4">
        <v>0</v>
      </c>
      <c r="N885" s="4">
        <v>2.15</v>
      </c>
      <c r="O885" s="5">
        <v>42305.745292812499</v>
      </c>
      <c r="P885" s="5">
        <v>42305.745292812499</v>
      </c>
    </row>
    <row r="886" spans="1:16">
      <c r="A886">
        <v>1</v>
      </c>
      <c r="B886">
        <v>2</v>
      </c>
      <c r="C886">
        <v>10</v>
      </c>
      <c r="D886">
        <v>250</v>
      </c>
      <c r="E886">
        <v>3862</v>
      </c>
      <c r="F886">
        <v>4335</v>
      </c>
      <c r="G886">
        <v>83</v>
      </c>
      <c r="H886">
        <v>6</v>
      </c>
      <c r="I886" s="58">
        <v>30468</v>
      </c>
      <c r="J886">
        <v>8306</v>
      </c>
      <c r="K886" s="4">
        <v>0</v>
      </c>
      <c r="L886" s="4">
        <v>9.0860000000000003</v>
      </c>
      <c r="M886" s="4">
        <v>96.465999999999994</v>
      </c>
      <c r="N886" s="4">
        <v>105.476</v>
      </c>
      <c r="O886" s="5">
        <v>42305.745292812499</v>
      </c>
      <c r="P886" s="5">
        <v>43258.050196053242</v>
      </c>
    </row>
    <row r="887" spans="1:16">
      <c r="A887">
        <v>1</v>
      </c>
      <c r="B887">
        <v>2</v>
      </c>
      <c r="C887">
        <v>10</v>
      </c>
      <c r="D887">
        <v>250</v>
      </c>
      <c r="E887">
        <v>3885</v>
      </c>
      <c r="F887">
        <v>4336</v>
      </c>
      <c r="G887">
        <v>190</v>
      </c>
      <c r="H887">
        <v>2</v>
      </c>
      <c r="I887" s="58" t="s">
        <v>7130</v>
      </c>
      <c r="J887">
        <v>19002</v>
      </c>
      <c r="K887" s="4">
        <v>1</v>
      </c>
      <c r="L887" s="4">
        <v>16.247</v>
      </c>
      <c r="M887" s="4">
        <v>69.174000000000007</v>
      </c>
      <c r="N887" s="4">
        <v>84.421000000000006</v>
      </c>
      <c r="O887" s="5">
        <v>42305.745292812499</v>
      </c>
      <c r="P887" s="5">
        <v>42305.745292812499</v>
      </c>
    </row>
    <row r="888" spans="1:16">
      <c r="A888">
        <v>1</v>
      </c>
      <c r="B888">
        <v>2</v>
      </c>
      <c r="C888">
        <v>10</v>
      </c>
      <c r="D888">
        <v>250</v>
      </c>
      <c r="E888">
        <v>3885</v>
      </c>
      <c r="F888">
        <v>4337</v>
      </c>
      <c r="G888">
        <v>190</v>
      </c>
      <c r="H888">
        <v>3</v>
      </c>
      <c r="I888" s="58" t="s">
        <v>1288</v>
      </c>
      <c r="J888">
        <v>19003</v>
      </c>
      <c r="K888" s="4">
        <v>1</v>
      </c>
      <c r="L888" s="4">
        <v>10.795</v>
      </c>
      <c r="M888" s="4">
        <v>84.421000000000006</v>
      </c>
      <c r="N888" s="4">
        <v>94.215999999999994</v>
      </c>
      <c r="O888" s="5">
        <v>42305.745292812499</v>
      </c>
      <c r="P888" s="5">
        <v>42305.745292812499</v>
      </c>
    </row>
    <row r="889" spans="1:16">
      <c r="A889">
        <v>1</v>
      </c>
      <c r="B889">
        <v>2</v>
      </c>
      <c r="C889">
        <v>10</v>
      </c>
      <c r="D889">
        <v>250</v>
      </c>
      <c r="E889">
        <v>3978</v>
      </c>
      <c r="F889">
        <v>4338</v>
      </c>
      <c r="G889">
        <v>401</v>
      </c>
      <c r="H889">
        <v>2</v>
      </c>
      <c r="I889" s="58" t="s">
        <v>7131</v>
      </c>
      <c r="J889">
        <v>40102</v>
      </c>
      <c r="K889" s="4">
        <v>1</v>
      </c>
      <c r="L889" s="4">
        <v>15.353999999999999</v>
      </c>
      <c r="M889" s="4">
        <v>33.527999999999999</v>
      </c>
      <c r="N889" s="4">
        <v>47.881999999999998</v>
      </c>
      <c r="O889" s="5">
        <v>42305.745292812499</v>
      </c>
      <c r="P889" s="5">
        <v>43258.050196053242</v>
      </c>
    </row>
    <row r="890" spans="1:16">
      <c r="A890">
        <v>1</v>
      </c>
      <c r="B890">
        <v>2</v>
      </c>
      <c r="C890">
        <v>10</v>
      </c>
      <c r="D890">
        <v>250</v>
      </c>
      <c r="E890">
        <v>3978</v>
      </c>
      <c r="F890">
        <v>4339</v>
      </c>
      <c r="G890">
        <v>401</v>
      </c>
      <c r="H890">
        <v>3</v>
      </c>
      <c r="I890" s="58" t="s">
        <v>7132</v>
      </c>
      <c r="J890">
        <v>40103</v>
      </c>
      <c r="K890" s="4">
        <v>0</v>
      </c>
      <c r="L890" s="4">
        <v>17.564</v>
      </c>
      <c r="M890" s="4">
        <v>48.252000000000002</v>
      </c>
      <c r="N890" s="4">
        <v>65.816000000000003</v>
      </c>
      <c r="O890" s="5">
        <v>42305.745292812499</v>
      </c>
      <c r="P890" s="5">
        <v>42305.745292812499</v>
      </c>
    </row>
    <row r="891" spans="1:16">
      <c r="A891">
        <v>1</v>
      </c>
      <c r="B891">
        <v>2</v>
      </c>
      <c r="C891">
        <v>10</v>
      </c>
      <c r="D891">
        <v>250</v>
      </c>
      <c r="E891">
        <v>4000</v>
      </c>
      <c r="F891">
        <v>4340</v>
      </c>
      <c r="G891">
        <v>429</v>
      </c>
      <c r="H891">
        <v>1</v>
      </c>
      <c r="I891" s="58" t="s">
        <v>7133</v>
      </c>
      <c r="J891">
        <v>42901</v>
      </c>
      <c r="K891" s="4">
        <v>1</v>
      </c>
      <c r="L891" s="4">
        <v>11.388</v>
      </c>
      <c r="M891" s="4">
        <v>0</v>
      </c>
      <c r="N891" s="4">
        <v>10.388</v>
      </c>
      <c r="O891" s="5">
        <v>42305.745292812499</v>
      </c>
      <c r="P891" s="5">
        <v>42305.745292812499</v>
      </c>
    </row>
    <row r="892" spans="1:16">
      <c r="A892">
        <v>1</v>
      </c>
      <c r="B892">
        <v>2</v>
      </c>
      <c r="C892">
        <v>10</v>
      </c>
      <c r="D892">
        <v>250</v>
      </c>
      <c r="E892">
        <v>4165</v>
      </c>
      <c r="F892">
        <v>4341</v>
      </c>
      <c r="G892">
        <v>190</v>
      </c>
      <c r="H892">
        <v>7</v>
      </c>
      <c r="I892" s="58" t="s">
        <v>7134</v>
      </c>
      <c r="J892">
        <v>19007</v>
      </c>
      <c r="K892" s="4">
        <v>6.0000000000000001E-3</v>
      </c>
      <c r="L892" s="4">
        <v>0.58199999999999996</v>
      </c>
      <c r="M892" s="4">
        <v>0</v>
      </c>
      <c r="N892" s="4">
        <v>0.57599999999999996</v>
      </c>
      <c r="O892" s="5">
        <v>42305.745292812499</v>
      </c>
      <c r="P892" s="5">
        <v>42305.745292812499</v>
      </c>
    </row>
    <row r="893" spans="1:16">
      <c r="A893">
        <v>1</v>
      </c>
      <c r="B893">
        <v>2</v>
      </c>
      <c r="C893">
        <v>10</v>
      </c>
      <c r="D893">
        <v>250</v>
      </c>
      <c r="E893">
        <v>4299</v>
      </c>
      <c r="F893">
        <v>4342</v>
      </c>
      <c r="G893">
        <v>3240</v>
      </c>
      <c r="H893">
        <v>1</v>
      </c>
      <c r="I893" s="58">
        <v>489427</v>
      </c>
      <c r="J893">
        <v>324001</v>
      </c>
      <c r="K893" s="4">
        <v>5</v>
      </c>
      <c r="L893" s="4">
        <v>12.455</v>
      </c>
      <c r="M893" s="4">
        <v>0</v>
      </c>
      <c r="N893" s="4">
        <v>7.4550000000000001</v>
      </c>
      <c r="O893" s="5">
        <v>42305.745292812499</v>
      </c>
      <c r="P893" s="5">
        <v>42305.745292812499</v>
      </c>
    </row>
    <row r="894" spans="1:16">
      <c r="A894">
        <v>1</v>
      </c>
      <c r="B894">
        <v>2</v>
      </c>
      <c r="C894">
        <v>10</v>
      </c>
      <c r="D894">
        <v>250</v>
      </c>
      <c r="E894">
        <v>4524</v>
      </c>
      <c r="F894">
        <v>4343</v>
      </c>
      <c r="G894">
        <v>190</v>
      </c>
      <c r="H894">
        <v>3</v>
      </c>
      <c r="I894" s="58" t="s">
        <v>1288</v>
      </c>
      <c r="J894">
        <v>19003</v>
      </c>
      <c r="K894" s="4">
        <v>10.795</v>
      </c>
      <c r="L894" s="4">
        <v>15.118</v>
      </c>
      <c r="M894" s="4">
        <v>108.60599999999999</v>
      </c>
      <c r="N894" s="4">
        <v>112.929</v>
      </c>
      <c r="O894" s="5">
        <v>42305.745292812499</v>
      </c>
      <c r="P894" s="5">
        <v>43258.050196053242</v>
      </c>
    </row>
    <row r="895" spans="1:16">
      <c r="A895">
        <v>1</v>
      </c>
      <c r="B895">
        <v>2</v>
      </c>
      <c r="C895">
        <v>10</v>
      </c>
      <c r="D895">
        <v>250</v>
      </c>
      <c r="E895">
        <v>4524</v>
      </c>
      <c r="F895">
        <v>4344</v>
      </c>
      <c r="G895">
        <v>203</v>
      </c>
      <c r="H895">
        <v>5</v>
      </c>
      <c r="I895" s="58" t="s">
        <v>7135</v>
      </c>
      <c r="J895">
        <v>20305</v>
      </c>
      <c r="K895" s="4">
        <v>0</v>
      </c>
      <c r="L895" s="4">
        <v>12.577999999999999</v>
      </c>
      <c r="M895" s="4">
        <v>96.028000000000006</v>
      </c>
      <c r="N895" s="4">
        <v>108.60599999999999</v>
      </c>
      <c r="O895" s="5">
        <v>42305.745292812499</v>
      </c>
      <c r="P895" s="5">
        <v>43258.050196053242</v>
      </c>
    </row>
    <row r="896" spans="1:16">
      <c r="A896">
        <v>1</v>
      </c>
      <c r="B896">
        <v>2</v>
      </c>
      <c r="C896">
        <v>10</v>
      </c>
      <c r="D896">
        <v>250</v>
      </c>
      <c r="E896">
        <v>4530</v>
      </c>
      <c r="F896">
        <v>4345</v>
      </c>
      <c r="G896">
        <v>95</v>
      </c>
      <c r="H896">
        <v>9</v>
      </c>
      <c r="I896" s="58">
        <v>34943</v>
      </c>
      <c r="J896">
        <v>9509</v>
      </c>
      <c r="K896" s="4">
        <v>0</v>
      </c>
      <c r="L896" s="4">
        <v>15.161</v>
      </c>
      <c r="M896" s="4">
        <v>66.47</v>
      </c>
      <c r="N896" s="4">
        <v>71.643000000000001</v>
      </c>
      <c r="O896" s="5">
        <v>42305.745292812499</v>
      </c>
      <c r="P896" s="5">
        <v>43258.050196053242</v>
      </c>
    </row>
    <row r="897" spans="1:16">
      <c r="A897">
        <v>1</v>
      </c>
      <c r="B897">
        <v>2</v>
      </c>
      <c r="C897">
        <v>10</v>
      </c>
      <c r="D897">
        <v>250</v>
      </c>
      <c r="E897">
        <v>4530</v>
      </c>
      <c r="F897">
        <v>4346</v>
      </c>
      <c r="G897">
        <v>96</v>
      </c>
      <c r="H897">
        <v>1</v>
      </c>
      <c r="I897" s="58">
        <v>35065</v>
      </c>
      <c r="J897">
        <v>9601</v>
      </c>
      <c r="K897" s="4">
        <v>5.1929999999999996</v>
      </c>
      <c r="L897" s="4">
        <v>14.616</v>
      </c>
      <c r="M897" s="4">
        <v>71.643000000000001</v>
      </c>
      <c r="N897" s="4">
        <v>81.066000000000003</v>
      </c>
      <c r="O897" s="5">
        <v>42305.745292812499</v>
      </c>
      <c r="P897" s="5">
        <v>42305.745292812499</v>
      </c>
    </row>
    <row r="898" spans="1:16">
      <c r="A898">
        <v>1</v>
      </c>
      <c r="B898">
        <v>2</v>
      </c>
      <c r="C898">
        <v>10</v>
      </c>
      <c r="D898">
        <v>250</v>
      </c>
      <c r="E898">
        <v>4530</v>
      </c>
      <c r="F898">
        <v>4347</v>
      </c>
      <c r="G898">
        <v>96</v>
      </c>
      <c r="H898">
        <v>2</v>
      </c>
      <c r="I898" s="58">
        <v>35096</v>
      </c>
      <c r="J898">
        <v>9602</v>
      </c>
      <c r="K898" s="4">
        <v>14.616</v>
      </c>
      <c r="L898" s="4">
        <v>35.646999999999998</v>
      </c>
      <c r="M898" s="4">
        <v>81.066000000000003</v>
      </c>
      <c r="N898" s="4">
        <v>92.129000000000005</v>
      </c>
      <c r="O898" s="5">
        <v>42305.745292812499</v>
      </c>
      <c r="P898" s="5">
        <v>42305.745292812499</v>
      </c>
    </row>
    <row r="899" spans="1:16">
      <c r="A899">
        <v>1</v>
      </c>
      <c r="B899">
        <v>2</v>
      </c>
      <c r="C899">
        <v>10</v>
      </c>
      <c r="D899">
        <v>250</v>
      </c>
      <c r="E899">
        <v>465</v>
      </c>
      <c r="F899">
        <v>4296</v>
      </c>
      <c r="G899">
        <v>3424</v>
      </c>
      <c r="H899">
        <v>1</v>
      </c>
      <c r="I899" s="58">
        <v>556631</v>
      </c>
      <c r="J899">
        <v>342401</v>
      </c>
      <c r="K899" s="4">
        <v>1</v>
      </c>
      <c r="L899" s="4">
        <v>3.202</v>
      </c>
      <c r="M899" s="4">
        <v>0</v>
      </c>
      <c r="N899" s="4">
        <v>2.202</v>
      </c>
      <c r="O899" s="5">
        <v>42305.745292812499</v>
      </c>
      <c r="P899" s="5">
        <v>42305.745292812499</v>
      </c>
    </row>
    <row r="900" spans="1:16">
      <c r="A900">
        <v>1</v>
      </c>
      <c r="B900">
        <v>2</v>
      </c>
      <c r="C900">
        <v>10</v>
      </c>
      <c r="D900">
        <v>250</v>
      </c>
      <c r="E900">
        <v>487</v>
      </c>
      <c r="F900">
        <v>4297</v>
      </c>
      <c r="G900">
        <v>492</v>
      </c>
      <c r="H900">
        <v>2</v>
      </c>
      <c r="I900" s="58" t="s">
        <v>7136</v>
      </c>
      <c r="J900">
        <v>49202</v>
      </c>
      <c r="K900" s="4">
        <v>0</v>
      </c>
      <c r="L900" s="4">
        <v>23.204999999999998</v>
      </c>
      <c r="M900" s="4">
        <v>0</v>
      </c>
      <c r="N900" s="4">
        <v>17.396999999999998</v>
      </c>
      <c r="O900" s="5">
        <v>42305.745292812499</v>
      </c>
      <c r="P900" s="5">
        <v>42305.745292812499</v>
      </c>
    </row>
    <row r="901" spans="1:16">
      <c r="A901">
        <v>1</v>
      </c>
      <c r="B901">
        <v>2</v>
      </c>
      <c r="C901">
        <v>10</v>
      </c>
      <c r="D901">
        <v>250</v>
      </c>
      <c r="E901">
        <v>671</v>
      </c>
      <c r="F901">
        <v>4298</v>
      </c>
      <c r="G901">
        <v>725</v>
      </c>
      <c r="H901">
        <v>4</v>
      </c>
      <c r="I901" s="58" t="s">
        <v>7137</v>
      </c>
      <c r="J901">
        <v>72504</v>
      </c>
      <c r="K901" s="4">
        <v>1</v>
      </c>
      <c r="L901" s="4">
        <v>4.4569999999999999</v>
      </c>
      <c r="M901" s="4">
        <v>15.863</v>
      </c>
      <c r="N901" s="4">
        <v>19.32</v>
      </c>
      <c r="O901" s="5">
        <v>42305.745292812499</v>
      </c>
      <c r="P901" s="5">
        <v>43258.050196053242</v>
      </c>
    </row>
    <row r="902" spans="1:16">
      <c r="A902">
        <v>1</v>
      </c>
      <c r="B902">
        <v>2</v>
      </c>
      <c r="C902">
        <v>10</v>
      </c>
      <c r="D902">
        <v>250</v>
      </c>
      <c r="E902">
        <v>672</v>
      </c>
      <c r="F902">
        <v>4299</v>
      </c>
      <c r="G902">
        <v>657</v>
      </c>
      <c r="H902">
        <v>1</v>
      </c>
      <c r="I902" s="58" t="s">
        <v>7138</v>
      </c>
      <c r="J902">
        <v>65701</v>
      </c>
      <c r="K902" s="4">
        <v>8.0000000000000002E-3</v>
      </c>
      <c r="L902" s="4">
        <v>12.699</v>
      </c>
      <c r="M902" s="4">
        <v>18.956</v>
      </c>
      <c r="N902" s="4">
        <v>30.138999999999999</v>
      </c>
      <c r="O902" s="5">
        <v>42305.745292812499</v>
      </c>
      <c r="P902" s="5">
        <v>42305.745292812499</v>
      </c>
    </row>
    <row r="903" spans="1:16">
      <c r="A903">
        <v>1</v>
      </c>
      <c r="B903">
        <v>2</v>
      </c>
      <c r="C903">
        <v>10</v>
      </c>
      <c r="D903">
        <v>250</v>
      </c>
      <c r="E903">
        <v>672</v>
      </c>
      <c r="F903">
        <v>4300</v>
      </c>
      <c r="G903">
        <v>657</v>
      </c>
      <c r="H903">
        <v>3</v>
      </c>
      <c r="I903" s="58" t="s">
        <v>7139</v>
      </c>
      <c r="J903">
        <v>65703</v>
      </c>
      <c r="K903" s="4">
        <v>0.5</v>
      </c>
      <c r="L903" s="4">
        <v>7.4009999999999998</v>
      </c>
      <c r="M903" s="4">
        <v>5.1210000000000004</v>
      </c>
      <c r="N903" s="4">
        <v>12.022</v>
      </c>
      <c r="O903" s="5">
        <v>42305.745292812499</v>
      </c>
      <c r="P903" s="5">
        <v>42305.745292812499</v>
      </c>
    </row>
    <row r="904" spans="1:16">
      <c r="A904">
        <v>1</v>
      </c>
      <c r="B904">
        <v>2</v>
      </c>
      <c r="C904">
        <v>10</v>
      </c>
      <c r="D904">
        <v>250</v>
      </c>
      <c r="E904">
        <v>672</v>
      </c>
      <c r="F904">
        <v>4301</v>
      </c>
      <c r="G904">
        <v>657</v>
      </c>
      <c r="H904">
        <v>4</v>
      </c>
      <c r="I904" s="58" t="s">
        <v>1286</v>
      </c>
      <c r="J904">
        <v>65704</v>
      </c>
      <c r="K904" s="4">
        <v>2.597</v>
      </c>
      <c r="L904" s="4">
        <v>9.4139999999999997</v>
      </c>
      <c r="M904" s="4">
        <v>12.022</v>
      </c>
      <c r="N904" s="4">
        <v>18.838999999999999</v>
      </c>
      <c r="O904" s="5">
        <v>42305.745292812499</v>
      </c>
      <c r="P904" s="5">
        <v>42305.745292812499</v>
      </c>
    </row>
    <row r="905" spans="1:16">
      <c r="A905">
        <v>1</v>
      </c>
      <c r="B905">
        <v>2</v>
      </c>
      <c r="C905">
        <v>10</v>
      </c>
      <c r="D905">
        <v>250</v>
      </c>
      <c r="E905">
        <v>922</v>
      </c>
      <c r="F905">
        <v>4302</v>
      </c>
      <c r="G905">
        <v>429</v>
      </c>
      <c r="H905">
        <v>2</v>
      </c>
      <c r="I905" s="58" t="s">
        <v>7140</v>
      </c>
      <c r="J905">
        <v>42902</v>
      </c>
      <c r="K905" s="4">
        <v>0</v>
      </c>
      <c r="L905" s="4">
        <v>7.3760000000000003</v>
      </c>
      <c r="M905" s="4">
        <v>0</v>
      </c>
      <c r="N905" s="4">
        <v>7.3760000000000003</v>
      </c>
      <c r="O905" t="s">
        <v>1223</v>
      </c>
      <c r="P905" t="s">
        <v>1223</v>
      </c>
    </row>
    <row r="906" spans="1:16">
      <c r="A906">
        <v>1</v>
      </c>
      <c r="B906">
        <v>2</v>
      </c>
      <c r="C906">
        <v>10</v>
      </c>
      <c r="D906">
        <v>250</v>
      </c>
      <c r="E906">
        <v>922</v>
      </c>
      <c r="F906">
        <v>4303</v>
      </c>
      <c r="G906">
        <v>429</v>
      </c>
      <c r="H906">
        <v>3</v>
      </c>
      <c r="I906" s="58" t="s">
        <v>7141</v>
      </c>
      <c r="J906">
        <v>42903</v>
      </c>
      <c r="K906" s="4">
        <v>7.3760000000000003</v>
      </c>
      <c r="L906" s="4">
        <v>15.564</v>
      </c>
      <c r="M906" s="4">
        <v>7.3760000000000003</v>
      </c>
      <c r="N906" s="4">
        <v>15.564</v>
      </c>
      <c r="O906" s="5">
        <v>42305.745292812499</v>
      </c>
      <c r="P906" s="5">
        <v>42305.745292812499</v>
      </c>
    </row>
    <row r="907" spans="1:16">
      <c r="A907">
        <v>1</v>
      </c>
      <c r="B907">
        <v>2</v>
      </c>
      <c r="C907">
        <v>10</v>
      </c>
      <c r="D907">
        <v>250</v>
      </c>
      <c r="E907">
        <v>923</v>
      </c>
      <c r="F907">
        <v>4304</v>
      </c>
      <c r="G907">
        <v>203</v>
      </c>
      <c r="H907">
        <v>10</v>
      </c>
      <c r="I907" s="58" t="s">
        <v>1287</v>
      </c>
      <c r="J907">
        <v>20310</v>
      </c>
      <c r="K907" s="4">
        <v>0</v>
      </c>
      <c r="L907" s="4">
        <v>3.7690000000000001</v>
      </c>
      <c r="M907" s="4">
        <v>13.784000000000001</v>
      </c>
      <c r="N907" s="4">
        <v>17.553000000000001</v>
      </c>
      <c r="O907" s="5">
        <v>42305.745292812499</v>
      </c>
      <c r="P907" s="5">
        <v>42305.745292812499</v>
      </c>
    </row>
    <row r="908" spans="1:16">
      <c r="A908">
        <v>1</v>
      </c>
      <c r="B908">
        <v>2</v>
      </c>
      <c r="C908">
        <v>10</v>
      </c>
      <c r="D908">
        <v>250</v>
      </c>
      <c r="E908">
        <v>923</v>
      </c>
      <c r="F908">
        <v>4305</v>
      </c>
      <c r="G908">
        <v>1111</v>
      </c>
      <c r="H908">
        <v>1</v>
      </c>
      <c r="I908" s="58" t="s">
        <v>7142</v>
      </c>
      <c r="J908">
        <v>111101</v>
      </c>
      <c r="K908" s="4">
        <v>7.3999999999999996E-2</v>
      </c>
      <c r="L908" s="4">
        <v>6.8369999999999997</v>
      </c>
      <c r="M908" s="4">
        <v>17.553000000000001</v>
      </c>
      <c r="N908" s="4">
        <v>24.315999999999999</v>
      </c>
      <c r="O908" s="5">
        <v>42305.745292812499</v>
      </c>
      <c r="P908" s="5">
        <v>42305.745292812499</v>
      </c>
    </row>
    <row r="909" spans="1:16">
      <c r="A909">
        <v>1</v>
      </c>
      <c r="B909">
        <v>2</v>
      </c>
      <c r="C909">
        <v>10</v>
      </c>
      <c r="D909">
        <v>250</v>
      </c>
      <c r="E909">
        <v>923</v>
      </c>
      <c r="F909">
        <v>4306</v>
      </c>
      <c r="G909">
        <v>2606</v>
      </c>
      <c r="H909">
        <v>2</v>
      </c>
      <c r="I909" s="58">
        <v>257894</v>
      </c>
      <c r="J909">
        <v>260602</v>
      </c>
      <c r="K909" s="4">
        <v>0</v>
      </c>
      <c r="L909" s="4">
        <v>1.1439999999999999</v>
      </c>
      <c r="M909" s="4">
        <v>12.64</v>
      </c>
      <c r="N909" s="4">
        <v>13.784000000000001</v>
      </c>
      <c r="O909" s="5">
        <v>42305.745292812499</v>
      </c>
      <c r="P909" s="5">
        <v>42305.745292812499</v>
      </c>
    </row>
    <row r="910" spans="1:16">
      <c r="A910">
        <v>1</v>
      </c>
      <c r="B910">
        <v>2</v>
      </c>
      <c r="C910">
        <v>10</v>
      </c>
      <c r="D910">
        <v>250</v>
      </c>
      <c r="E910">
        <v>992</v>
      </c>
      <c r="F910">
        <v>4307</v>
      </c>
      <c r="G910">
        <v>767</v>
      </c>
      <c r="H910">
        <v>4</v>
      </c>
      <c r="I910" s="58" t="s">
        <v>7143</v>
      </c>
      <c r="J910">
        <v>76704</v>
      </c>
      <c r="K910" s="4">
        <v>0.77</v>
      </c>
      <c r="L910" s="4">
        <v>11.141999999999999</v>
      </c>
      <c r="M910" s="4">
        <v>8.157</v>
      </c>
      <c r="N910" s="4">
        <v>18.529</v>
      </c>
      <c r="O910" s="5">
        <v>42305.745292812499</v>
      </c>
      <c r="P910" s="5">
        <v>42305.745292812499</v>
      </c>
    </row>
    <row r="911" spans="1:16">
      <c r="A911">
        <v>1</v>
      </c>
      <c r="B911">
        <v>2</v>
      </c>
      <c r="C911">
        <v>10</v>
      </c>
      <c r="D911">
        <v>250</v>
      </c>
      <c r="E911">
        <v>992</v>
      </c>
      <c r="F911">
        <v>4308</v>
      </c>
      <c r="G911">
        <v>767</v>
      </c>
      <c r="H911">
        <v>5</v>
      </c>
      <c r="I911" s="58" t="s">
        <v>7144</v>
      </c>
      <c r="J911">
        <v>76705</v>
      </c>
      <c r="K911" s="4">
        <v>0</v>
      </c>
      <c r="L911" s="4">
        <v>3.8</v>
      </c>
      <c r="M911" s="4">
        <v>2.5129999999999999</v>
      </c>
      <c r="N911" s="4">
        <v>6.3129999999999997</v>
      </c>
      <c r="O911" s="5">
        <v>42305.745292812499</v>
      </c>
      <c r="P911" s="5">
        <v>43258.050196053242</v>
      </c>
    </row>
    <row r="912" spans="1:16">
      <c r="A912">
        <v>1</v>
      </c>
      <c r="B912">
        <v>2</v>
      </c>
      <c r="C912">
        <v>10</v>
      </c>
      <c r="D912">
        <v>37</v>
      </c>
      <c r="E912">
        <v>1054</v>
      </c>
      <c r="F912">
        <v>3885</v>
      </c>
      <c r="G912">
        <v>2626</v>
      </c>
      <c r="H912">
        <v>1</v>
      </c>
      <c r="I912" s="58">
        <v>265168</v>
      </c>
      <c r="J912">
        <v>262601</v>
      </c>
      <c r="K912" s="4">
        <v>0</v>
      </c>
      <c r="L912" s="4">
        <v>0.246</v>
      </c>
      <c r="M912" s="4">
        <v>0</v>
      </c>
      <c r="N912" s="4">
        <v>0.246</v>
      </c>
      <c r="O912" s="5">
        <v>42305.745292812499</v>
      </c>
      <c r="P912" s="5">
        <v>42305.745292812499</v>
      </c>
    </row>
    <row r="913" spans="1:16">
      <c r="A913">
        <v>1</v>
      </c>
      <c r="B913">
        <v>2</v>
      </c>
      <c r="C913">
        <v>10</v>
      </c>
      <c r="D913">
        <v>37</v>
      </c>
      <c r="E913">
        <v>1212</v>
      </c>
      <c r="F913">
        <v>3886</v>
      </c>
      <c r="G913">
        <v>3270</v>
      </c>
      <c r="H913">
        <v>2</v>
      </c>
      <c r="I913" s="58">
        <v>500416</v>
      </c>
      <c r="J913">
        <v>327002</v>
      </c>
      <c r="K913" s="4">
        <v>0</v>
      </c>
      <c r="L913" s="4">
        <v>0.504</v>
      </c>
      <c r="M913" s="4">
        <v>0.375</v>
      </c>
      <c r="N913" s="4">
        <v>0.879</v>
      </c>
      <c r="O913" s="5">
        <v>42305.745292812499</v>
      </c>
      <c r="P913" s="5">
        <v>42305.745292812499</v>
      </c>
    </row>
    <row r="914" spans="1:16">
      <c r="A914">
        <v>1</v>
      </c>
      <c r="B914">
        <v>2</v>
      </c>
      <c r="C914">
        <v>10</v>
      </c>
      <c r="D914">
        <v>37</v>
      </c>
      <c r="E914">
        <v>1360</v>
      </c>
      <c r="F914">
        <v>3887</v>
      </c>
      <c r="G914">
        <v>1387</v>
      </c>
      <c r="H914">
        <v>2</v>
      </c>
      <c r="I914" s="58" t="s">
        <v>7145</v>
      </c>
      <c r="J914">
        <v>138702</v>
      </c>
      <c r="K914" s="4">
        <v>0</v>
      </c>
      <c r="L914" s="4">
        <v>9.5690000000000008</v>
      </c>
      <c r="M914" s="4">
        <v>0</v>
      </c>
      <c r="N914" s="4">
        <v>9.5690000000000008</v>
      </c>
      <c r="O914" s="5">
        <v>42305.745292812499</v>
      </c>
      <c r="P914" s="5">
        <v>42305.745292812499</v>
      </c>
    </row>
    <row r="915" spans="1:16">
      <c r="A915">
        <v>1</v>
      </c>
      <c r="B915">
        <v>2</v>
      </c>
      <c r="C915">
        <v>10</v>
      </c>
      <c r="D915">
        <v>37</v>
      </c>
      <c r="E915">
        <v>1361</v>
      </c>
      <c r="F915">
        <v>3888</v>
      </c>
      <c r="G915">
        <v>378</v>
      </c>
      <c r="H915">
        <v>8</v>
      </c>
      <c r="I915" s="58" t="s">
        <v>7146</v>
      </c>
      <c r="J915">
        <v>37808</v>
      </c>
      <c r="K915" s="4">
        <v>0</v>
      </c>
      <c r="L915" s="4">
        <v>6.57</v>
      </c>
      <c r="M915" s="4">
        <v>0</v>
      </c>
      <c r="N915" s="4">
        <v>6.57</v>
      </c>
      <c r="O915" s="5">
        <v>42305.745292812499</v>
      </c>
      <c r="P915" s="5">
        <v>42305.745292812499</v>
      </c>
    </row>
    <row r="916" spans="1:16">
      <c r="A916">
        <v>1</v>
      </c>
      <c r="B916">
        <v>2</v>
      </c>
      <c r="C916">
        <v>10</v>
      </c>
      <c r="D916">
        <v>37</v>
      </c>
      <c r="E916">
        <v>1901</v>
      </c>
      <c r="F916">
        <v>3889</v>
      </c>
      <c r="G916">
        <v>1795</v>
      </c>
      <c r="H916">
        <v>1</v>
      </c>
      <c r="I916" s="58">
        <v>-38349</v>
      </c>
      <c r="J916">
        <v>179501</v>
      </c>
      <c r="K916" s="4">
        <v>0</v>
      </c>
      <c r="L916" s="4">
        <v>1.802</v>
      </c>
      <c r="M916" s="4">
        <v>0</v>
      </c>
      <c r="N916" s="4">
        <v>1.802</v>
      </c>
      <c r="O916" s="5">
        <v>42305.745292812499</v>
      </c>
      <c r="P916" s="5">
        <v>42305.745292812499</v>
      </c>
    </row>
    <row r="917" spans="1:16">
      <c r="A917">
        <v>1</v>
      </c>
      <c r="B917">
        <v>2</v>
      </c>
      <c r="C917">
        <v>10</v>
      </c>
      <c r="D917">
        <v>37</v>
      </c>
      <c r="E917">
        <v>1934</v>
      </c>
      <c r="F917">
        <v>3890</v>
      </c>
      <c r="G917">
        <v>1929</v>
      </c>
      <c r="H917">
        <v>1</v>
      </c>
      <c r="I917" s="58">
        <v>10594</v>
      </c>
      <c r="J917">
        <v>192901</v>
      </c>
      <c r="K917" s="4">
        <v>0</v>
      </c>
      <c r="L917" s="4">
        <v>10.326000000000001</v>
      </c>
      <c r="M917" s="4">
        <v>0</v>
      </c>
      <c r="N917" s="4">
        <v>10.326000000000001</v>
      </c>
      <c r="O917" s="5">
        <v>42305.745292812499</v>
      </c>
      <c r="P917" s="5">
        <v>42305.745292812499</v>
      </c>
    </row>
    <row r="918" spans="1:16">
      <c r="A918">
        <v>1</v>
      </c>
      <c r="B918">
        <v>2</v>
      </c>
      <c r="C918">
        <v>10</v>
      </c>
      <c r="D918">
        <v>37</v>
      </c>
      <c r="E918">
        <v>1982</v>
      </c>
      <c r="F918">
        <v>3891</v>
      </c>
      <c r="G918">
        <v>1788</v>
      </c>
      <c r="H918">
        <v>1</v>
      </c>
      <c r="I918" s="58">
        <v>-40906</v>
      </c>
      <c r="J918">
        <v>178801</v>
      </c>
      <c r="K918" s="4">
        <v>0</v>
      </c>
      <c r="L918" s="4">
        <v>4.6479999999999997</v>
      </c>
      <c r="M918" s="4">
        <v>0</v>
      </c>
      <c r="N918" s="4">
        <v>4.6479999999999997</v>
      </c>
      <c r="O918" s="5">
        <v>42305.745292812499</v>
      </c>
      <c r="P918" s="5">
        <v>42305.745292812499</v>
      </c>
    </row>
    <row r="919" spans="1:16">
      <c r="A919">
        <v>1</v>
      </c>
      <c r="B919">
        <v>2</v>
      </c>
      <c r="C919">
        <v>10</v>
      </c>
      <c r="D919">
        <v>37</v>
      </c>
      <c r="E919">
        <v>1983</v>
      </c>
      <c r="F919">
        <v>3892</v>
      </c>
      <c r="G919">
        <v>199</v>
      </c>
      <c r="H919">
        <v>6</v>
      </c>
      <c r="I919" s="58" t="s">
        <v>7147</v>
      </c>
      <c r="J919">
        <v>19906</v>
      </c>
      <c r="K919" s="4">
        <v>10.49</v>
      </c>
      <c r="L919" s="4">
        <v>13.041</v>
      </c>
      <c r="M919" s="4">
        <v>10.49</v>
      </c>
      <c r="N919" s="4">
        <v>13.041</v>
      </c>
      <c r="O919" t="s">
        <v>1223</v>
      </c>
      <c r="P919" t="s">
        <v>1223</v>
      </c>
    </row>
    <row r="920" spans="1:16">
      <c r="A920">
        <v>1</v>
      </c>
      <c r="B920">
        <v>2</v>
      </c>
      <c r="C920">
        <v>10</v>
      </c>
      <c r="D920">
        <v>37</v>
      </c>
      <c r="E920">
        <v>1983</v>
      </c>
      <c r="F920">
        <v>3893</v>
      </c>
      <c r="G920">
        <v>594</v>
      </c>
      <c r="H920">
        <v>5</v>
      </c>
      <c r="I920" s="58" t="s">
        <v>7148</v>
      </c>
      <c r="J920">
        <v>59405</v>
      </c>
      <c r="K920" s="4">
        <v>9.9979999999999993</v>
      </c>
      <c r="L920" s="4">
        <v>15.898999999999999</v>
      </c>
      <c r="M920" s="4">
        <v>13.041</v>
      </c>
      <c r="N920" s="4">
        <v>18.942</v>
      </c>
      <c r="O920" s="5">
        <v>42305.745292812499</v>
      </c>
      <c r="P920" s="5">
        <v>42305.745292812499</v>
      </c>
    </row>
    <row r="921" spans="1:16">
      <c r="A921">
        <v>1</v>
      </c>
      <c r="B921">
        <v>2</v>
      </c>
      <c r="C921">
        <v>10</v>
      </c>
      <c r="D921">
        <v>37</v>
      </c>
      <c r="E921">
        <v>1983</v>
      </c>
      <c r="F921">
        <v>3894</v>
      </c>
      <c r="G921">
        <v>1150</v>
      </c>
      <c r="H921">
        <v>5</v>
      </c>
      <c r="I921" s="58" t="s">
        <v>7149</v>
      </c>
      <c r="J921">
        <v>115005</v>
      </c>
      <c r="K921" s="4">
        <v>0</v>
      </c>
      <c r="L921" s="4">
        <v>10.49</v>
      </c>
      <c r="M921" s="4">
        <v>0</v>
      </c>
      <c r="N921" s="4">
        <v>10.49</v>
      </c>
      <c r="O921" t="s">
        <v>1223</v>
      </c>
      <c r="P921" t="s">
        <v>1223</v>
      </c>
    </row>
    <row r="922" spans="1:16">
      <c r="A922">
        <v>1</v>
      </c>
      <c r="B922">
        <v>2</v>
      </c>
      <c r="C922">
        <v>10</v>
      </c>
      <c r="D922">
        <v>37</v>
      </c>
      <c r="E922">
        <v>209</v>
      </c>
      <c r="F922">
        <v>3864</v>
      </c>
      <c r="G922">
        <v>591</v>
      </c>
      <c r="H922">
        <v>3</v>
      </c>
      <c r="I922" s="58" t="s">
        <v>7150</v>
      </c>
      <c r="J922">
        <v>59103</v>
      </c>
      <c r="K922" s="4">
        <v>0</v>
      </c>
      <c r="L922" s="4">
        <v>7.6580000000000004</v>
      </c>
      <c r="M922" s="4">
        <v>1.08</v>
      </c>
      <c r="N922" s="4">
        <v>8.7379999999999995</v>
      </c>
      <c r="O922" s="5">
        <v>42305.745292812499</v>
      </c>
      <c r="P922" s="5">
        <v>43258.050196053242</v>
      </c>
    </row>
    <row r="923" spans="1:16">
      <c r="A923">
        <v>1</v>
      </c>
      <c r="B923">
        <v>2</v>
      </c>
      <c r="C923">
        <v>10</v>
      </c>
      <c r="D923">
        <v>37</v>
      </c>
      <c r="E923">
        <v>2127</v>
      </c>
      <c r="F923">
        <v>3895</v>
      </c>
      <c r="G923">
        <v>1930</v>
      </c>
      <c r="H923">
        <v>1</v>
      </c>
      <c r="I923" s="58">
        <v>10959</v>
      </c>
      <c r="J923">
        <v>193001</v>
      </c>
      <c r="K923" s="4">
        <v>0</v>
      </c>
      <c r="L923" s="4">
        <v>8.9909999999999997</v>
      </c>
      <c r="M923" s="4">
        <v>0</v>
      </c>
      <c r="N923" s="4">
        <v>8.9909999999999997</v>
      </c>
      <c r="O923" s="5">
        <v>42305.745292812499</v>
      </c>
      <c r="P923" s="5">
        <v>42305.745292812499</v>
      </c>
    </row>
    <row r="924" spans="1:16">
      <c r="A924">
        <v>1</v>
      </c>
      <c r="B924">
        <v>2</v>
      </c>
      <c r="C924">
        <v>10</v>
      </c>
      <c r="D924">
        <v>37</v>
      </c>
      <c r="E924">
        <v>218</v>
      </c>
      <c r="F924">
        <v>3865</v>
      </c>
      <c r="G924">
        <v>634</v>
      </c>
      <c r="H924">
        <v>1</v>
      </c>
      <c r="I924" s="58" t="s">
        <v>7151</v>
      </c>
      <c r="J924">
        <v>63401</v>
      </c>
      <c r="K924" s="4">
        <v>0</v>
      </c>
      <c r="L924" s="4">
        <v>9.07</v>
      </c>
      <c r="M924" s="4">
        <v>0</v>
      </c>
      <c r="N924" s="4">
        <v>9.07</v>
      </c>
      <c r="O924" t="s">
        <v>1223</v>
      </c>
      <c r="P924" t="s">
        <v>1223</v>
      </c>
    </row>
    <row r="925" spans="1:16">
      <c r="A925">
        <v>1</v>
      </c>
      <c r="B925">
        <v>2</v>
      </c>
      <c r="C925">
        <v>10</v>
      </c>
      <c r="D925">
        <v>37</v>
      </c>
      <c r="E925">
        <v>219</v>
      </c>
      <c r="F925">
        <v>3866</v>
      </c>
      <c r="G925">
        <v>635</v>
      </c>
      <c r="H925">
        <v>1</v>
      </c>
      <c r="I925" s="58" t="s">
        <v>7152</v>
      </c>
      <c r="J925">
        <v>63501</v>
      </c>
      <c r="K925" s="4">
        <v>0</v>
      </c>
      <c r="L925" s="4">
        <v>14.56</v>
      </c>
      <c r="M925" s="4">
        <v>0</v>
      </c>
      <c r="N925" s="4">
        <v>14.56</v>
      </c>
      <c r="O925" s="5">
        <v>42305.745292812499</v>
      </c>
      <c r="P925" s="5">
        <v>42305.745292812499</v>
      </c>
    </row>
    <row r="926" spans="1:16">
      <c r="A926">
        <v>1</v>
      </c>
      <c r="B926">
        <v>2</v>
      </c>
      <c r="C926">
        <v>10</v>
      </c>
      <c r="D926">
        <v>37</v>
      </c>
      <c r="E926">
        <v>2198</v>
      </c>
      <c r="F926">
        <v>3896</v>
      </c>
      <c r="G926">
        <v>2064</v>
      </c>
      <c r="H926">
        <v>2</v>
      </c>
      <c r="I926" s="58">
        <v>59933</v>
      </c>
      <c r="J926">
        <v>206402</v>
      </c>
      <c r="K926" s="4">
        <v>0</v>
      </c>
      <c r="L926" s="4">
        <v>4.8920000000000003</v>
      </c>
      <c r="M926" s="4">
        <v>0.34100000000000003</v>
      </c>
      <c r="N926" s="4">
        <v>5.2329999999999997</v>
      </c>
      <c r="O926" s="5">
        <v>42305.745292812499</v>
      </c>
      <c r="P926" s="5">
        <v>42305.745292812499</v>
      </c>
    </row>
    <row r="927" spans="1:16">
      <c r="A927">
        <v>1</v>
      </c>
      <c r="B927">
        <v>2</v>
      </c>
      <c r="C927">
        <v>10</v>
      </c>
      <c r="D927">
        <v>37</v>
      </c>
      <c r="E927">
        <v>2199</v>
      </c>
      <c r="F927">
        <v>3897</v>
      </c>
      <c r="G927">
        <v>2065</v>
      </c>
      <c r="H927">
        <v>1</v>
      </c>
      <c r="I927" s="58">
        <v>60268</v>
      </c>
      <c r="J927">
        <v>206501</v>
      </c>
      <c r="K927" s="4">
        <v>0</v>
      </c>
      <c r="L927" s="4">
        <v>10.903</v>
      </c>
      <c r="M927" s="4">
        <v>0</v>
      </c>
      <c r="N927" s="4">
        <v>10.903</v>
      </c>
      <c r="O927" s="5">
        <v>42305.745292812499</v>
      </c>
      <c r="P927" s="5">
        <v>42305.745292812499</v>
      </c>
    </row>
    <row r="928" spans="1:16">
      <c r="A928">
        <v>1</v>
      </c>
      <c r="B928">
        <v>2</v>
      </c>
      <c r="C928">
        <v>10</v>
      </c>
      <c r="D928">
        <v>37</v>
      </c>
      <c r="E928">
        <v>2320</v>
      </c>
      <c r="F928">
        <v>3898</v>
      </c>
      <c r="G928">
        <v>2154</v>
      </c>
      <c r="H928">
        <v>1</v>
      </c>
      <c r="I928" s="58">
        <v>92774</v>
      </c>
      <c r="J928">
        <v>215401</v>
      </c>
      <c r="K928" s="4">
        <v>10</v>
      </c>
      <c r="L928" s="4">
        <v>13.974</v>
      </c>
      <c r="M928" s="4">
        <v>4.5010000000000003</v>
      </c>
      <c r="N928" s="4">
        <v>8.4749999999999996</v>
      </c>
      <c r="O928" s="5">
        <v>42305.745292812499</v>
      </c>
      <c r="P928" s="5">
        <v>42305.745292812499</v>
      </c>
    </row>
    <row r="929" spans="1:16">
      <c r="A929">
        <v>1</v>
      </c>
      <c r="B929">
        <v>2</v>
      </c>
      <c r="C929">
        <v>10</v>
      </c>
      <c r="D929">
        <v>37</v>
      </c>
      <c r="E929">
        <v>2320</v>
      </c>
      <c r="F929">
        <v>3899</v>
      </c>
      <c r="G929">
        <v>2154</v>
      </c>
      <c r="H929">
        <v>2</v>
      </c>
      <c r="I929" s="58">
        <v>92805</v>
      </c>
      <c r="J929">
        <v>215402</v>
      </c>
      <c r="K929" s="4">
        <v>20</v>
      </c>
      <c r="L929" s="4">
        <v>24.18</v>
      </c>
      <c r="M929" s="4">
        <v>8.7330000000000005</v>
      </c>
      <c r="N929" s="4">
        <v>12.913</v>
      </c>
      <c r="O929" s="5">
        <v>42305.745292812499</v>
      </c>
      <c r="P929" s="5">
        <v>42305.745292812499</v>
      </c>
    </row>
    <row r="930" spans="1:16">
      <c r="A930">
        <v>1</v>
      </c>
      <c r="B930">
        <v>2</v>
      </c>
      <c r="C930">
        <v>10</v>
      </c>
      <c r="D930">
        <v>37</v>
      </c>
      <c r="E930">
        <v>2320</v>
      </c>
      <c r="F930">
        <v>3900</v>
      </c>
      <c r="G930">
        <v>2742</v>
      </c>
      <c r="H930">
        <v>2</v>
      </c>
      <c r="I930" s="58">
        <v>307567</v>
      </c>
      <c r="J930">
        <v>274202</v>
      </c>
      <c r="K930" s="4">
        <v>5.9130000000000003</v>
      </c>
      <c r="L930" s="4">
        <v>10</v>
      </c>
      <c r="M930" s="4">
        <v>0</v>
      </c>
      <c r="N930" s="4">
        <v>4.0869999999999997</v>
      </c>
      <c r="O930" s="5">
        <v>42305.745292812499</v>
      </c>
      <c r="P930" s="5">
        <v>42305.745292812499</v>
      </c>
    </row>
    <row r="931" spans="1:16">
      <c r="A931">
        <v>1</v>
      </c>
      <c r="B931">
        <v>2</v>
      </c>
      <c r="C931">
        <v>10</v>
      </c>
      <c r="D931">
        <v>37</v>
      </c>
      <c r="E931">
        <v>2446</v>
      </c>
      <c r="F931">
        <v>3901</v>
      </c>
      <c r="G931">
        <v>2273</v>
      </c>
      <c r="H931">
        <v>1</v>
      </c>
      <c r="I931" s="58">
        <v>136238</v>
      </c>
      <c r="J931">
        <v>227301</v>
      </c>
      <c r="K931" s="4">
        <v>0</v>
      </c>
      <c r="L931" s="4">
        <v>2.4220000000000002</v>
      </c>
      <c r="M931" s="4">
        <v>0</v>
      </c>
      <c r="N931" s="4">
        <v>2.4220000000000002</v>
      </c>
      <c r="O931" s="5">
        <v>42305.745292812499</v>
      </c>
      <c r="P931" s="5">
        <v>42305.745292812499</v>
      </c>
    </row>
    <row r="932" spans="1:16">
      <c r="A932">
        <v>1</v>
      </c>
      <c r="B932">
        <v>2</v>
      </c>
      <c r="C932">
        <v>10</v>
      </c>
      <c r="D932">
        <v>37</v>
      </c>
      <c r="E932">
        <v>2516</v>
      </c>
      <c r="F932">
        <v>3902</v>
      </c>
      <c r="G932">
        <v>191</v>
      </c>
      <c r="H932">
        <v>4</v>
      </c>
      <c r="I932" s="58" t="s">
        <v>7153</v>
      </c>
      <c r="J932">
        <v>19104</v>
      </c>
      <c r="K932" s="4">
        <v>0</v>
      </c>
      <c r="L932" s="4">
        <v>1.375</v>
      </c>
      <c r="M932" s="4">
        <v>14.718999999999999</v>
      </c>
      <c r="N932" s="4">
        <v>16.094000000000001</v>
      </c>
      <c r="O932" s="5">
        <v>42305.745292812499</v>
      </c>
      <c r="P932" s="5">
        <v>43258.050196053242</v>
      </c>
    </row>
    <row r="933" spans="1:16">
      <c r="A933">
        <v>1</v>
      </c>
      <c r="B933">
        <v>2</v>
      </c>
      <c r="C933">
        <v>10</v>
      </c>
      <c r="D933">
        <v>37</v>
      </c>
      <c r="E933">
        <v>2516</v>
      </c>
      <c r="F933">
        <v>3903</v>
      </c>
      <c r="G933">
        <v>2789</v>
      </c>
      <c r="H933">
        <v>1</v>
      </c>
      <c r="I933" s="58">
        <v>324703</v>
      </c>
      <c r="J933">
        <v>278901</v>
      </c>
      <c r="K933" s="4">
        <v>0</v>
      </c>
      <c r="L933" s="4">
        <v>5.077</v>
      </c>
      <c r="M933" s="4">
        <v>16.350000000000001</v>
      </c>
      <c r="N933" s="4">
        <v>21.427</v>
      </c>
      <c r="O933" s="5">
        <v>42305.745292812499</v>
      </c>
      <c r="P933" s="5">
        <v>42305.745292812499</v>
      </c>
    </row>
    <row r="934" spans="1:16">
      <c r="A934">
        <v>1</v>
      </c>
      <c r="B934">
        <v>2</v>
      </c>
      <c r="C934">
        <v>10</v>
      </c>
      <c r="D934">
        <v>37</v>
      </c>
      <c r="E934">
        <v>2713</v>
      </c>
      <c r="F934">
        <v>3904</v>
      </c>
      <c r="G934">
        <v>1124</v>
      </c>
      <c r="H934">
        <v>4</v>
      </c>
      <c r="I934" s="58" t="s">
        <v>7154</v>
      </c>
      <c r="J934">
        <v>112404</v>
      </c>
      <c r="K934" s="4">
        <v>0</v>
      </c>
      <c r="L934" s="4">
        <v>2.0550000000000002</v>
      </c>
      <c r="M934" s="4">
        <v>0</v>
      </c>
      <c r="N934" s="4">
        <v>2.0550000000000002</v>
      </c>
      <c r="O934" s="5">
        <v>42305.745292812499</v>
      </c>
      <c r="P934" s="5">
        <v>42305.745292812499</v>
      </c>
    </row>
    <row r="935" spans="1:16">
      <c r="A935">
        <v>1</v>
      </c>
      <c r="B935">
        <v>2</v>
      </c>
      <c r="C935">
        <v>10</v>
      </c>
      <c r="D935">
        <v>37</v>
      </c>
      <c r="E935">
        <v>2750</v>
      </c>
      <c r="F935">
        <v>3905</v>
      </c>
      <c r="G935">
        <v>2742</v>
      </c>
      <c r="H935">
        <v>1</v>
      </c>
      <c r="I935" s="58">
        <v>307536</v>
      </c>
      <c r="J935">
        <v>274201</v>
      </c>
      <c r="K935" s="4">
        <v>0</v>
      </c>
      <c r="L935" s="4">
        <v>2.7909999999999999</v>
      </c>
      <c r="M935" s="4">
        <v>0</v>
      </c>
      <c r="N935" s="4">
        <v>2.7909999999999999</v>
      </c>
      <c r="O935" s="5">
        <v>42305.745292812499</v>
      </c>
      <c r="P935" s="5">
        <v>42305.745292812499</v>
      </c>
    </row>
    <row r="936" spans="1:16">
      <c r="A936">
        <v>1</v>
      </c>
      <c r="B936">
        <v>2</v>
      </c>
      <c r="C936">
        <v>10</v>
      </c>
      <c r="D936">
        <v>37</v>
      </c>
      <c r="E936">
        <v>2945</v>
      </c>
      <c r="F936">
        <v>3906</v>
      </c>
      <c r="G936">
        <v>1150</v>
      </c>
      <c r="H936">
        <v>3</v>
      </c>
      <c r="I936" s="58" t="s">
        <v>7155</v>
      </c>
      <c r="J936">
        <v>115003</v>
      </c>
      <c r="K936" s="4">
        <v>0</v>
      </c>
      <c r="L936" s="4">
        <v>3.4630000000000001</v>
      </c>
      <c r="M936" s="4">
        <v>0</v>
      </c>
      <c r="N936" s="4">
        <v>3.4630000000000001</v>
      </c>
      <c r="O936" s="5">
        <v>42305.745292812499</v>
      </c>
      <c r="P936" s="5">
        <v>42305.745292812499</v>
      </c>
    </row>
    <row r="937" spans="1:16">
      <c r="A937">
        <v>1</v>
      </c>
      <c r="B937">
        <v>2</v>
      </c>
      <c r="C937">
        <v>10</v>
      </c>
      <c r="D937">
        <v>37</v>
      </c>
      <c r="E937">
        <v>2954</v>
      </c>
      <c r="F937">
        <v>3907</v>
      </c>
      <c r="G937">
        <v>3294</v>
      </c>
      <c r="H937">
        <v>1</v>
      </c>
      <c r="I937" s="58">
        <v>509151</v>
      </c>
      <c r="J937">
        <v>329401</v>
      </c>
      <c r="K937" s="4">
        <v>10</v>
      </c>
      <c r="L937" s="4">
        <v>13.67</v>
      </c>
      <c r="M937" s="4">
        <v>0</v>
      </c>
      <c r="N937" s="4">
        <v>3.67</v>
      </c>
      <c r="O937" s="5">
        <v>42305.745292812499</v>
      </c>
      <c r="P937" s="5">
        <v>42305.745292812499</v>
      </c>
    </row>
    <row r="938" spans="1:16">
      <c r="A938">
        <v>1</v>
      </c>
      <c r="B938">
        <v>2</v>
      </c>
      <c r="C938">
        <v>10</v>
      </c>
      <c r="D938">
        <v>37</v>
      </c>
      <c r="E938">
        <v>3030</v>
      </c>
      <c r="F938">
        <v>3908</v>
      </c>
      <c r="G938">
        <v>3080</v>
      </c>
      <c r="H938">
        <v>2</v>
      </c>
      <c r="I938" s="58">
        <v>431019</v>
      </c>
      <c r="J938">
        <v>308002</v>
      </c>
      <c r="K938" s="4">
        <v>0</v>
      </c>
      <c r="L938" s="4">
        <v>3.33</v>
      </c>
      <c r="M938" s="4">
        <v>0</v>
      </c>
      <c r="N938" s="4">
        <v>3.33</v>
      </c>
      <c r="O938" s="5">
        <v>42305.745292812499</v>
      </c>
      <c r="P938" s="5">
        <v>42305.745292812499</v>
      </c>
    </row>
    <row r="939" spans="1:16">
      <c r="A939">
        <v>1</v>
      </c>
      <c r="B939">
        <v>2</v>
      </c>
      <c r="C939">
        <v>10</v>
      </c>
      <c r="D939">
        <v>37</v>
      </c>
      <c r="E939">
        <v>3162</v>
      </c>
      <c r="F939">
        <v>3909</v>
      </c>
      <c r="G939">
        <v>1161</v>
      </c>
      <c r="H939">
        <v>1</v>
      </c>
      <c r="I939" s="58" t="s">
        <v>7156</v>
      </c>
      <c r="J939">
        <v>116101</v>
      </c>
      <c r="K939" s="4">
        <v>1</v>
      </c>
      <c r="L939" s="4">
        <v>2.5209999999999999</v>
      </c>
      <c r="M939" s="4">
        <v>0</v>
      </c>
      <c r="N939" s="4">
        <v>1.5209999999999999</v>
      </c>
      <c r="O939" s="5">
        <v>42305.745292812499</v>
      </c>
      <c r="P939" s="5">
        <v>42305.745292812499</v>
      </c>
    </row>
    <row r="940" spans="1:16">
      <c r="A940">
        <v>1</v>
      </c>
      <c r="B940">
        <v>2</v>
      </c>
      <c r="C940">
        <v>10</v>
      </c>
      <c r="D940">
        <v>37</v>
      </c>
      <c r="E940">
        <v>3245</v>
      </c>
      <c r="F940">
        <v>3910</v>
      </c>
      <c r="G940">
        <v>3523</v>
      </c>
      <c r="H940">
        <v>1</v>
      </c>
      <c r="I940" s="58">
        <v>592790</v>
      </c>
      <c r="J940">
        <v>352301</v>
      </c>
      <c r="K940" s="4">
        <v>5</v>
      </c>
      <c r="L940" s="4">
        <v>7.9550000000000001</v>
      </c>
      <c r="M940" s="4">
        <v>0</v>
      </c>
      <c r="N940" s="4">
        <v>2.9550000000000001</v>
      </c>
      <c r="O940" s="5">
        <v>42305.745292812499</v>
      </c>
      <c r="P940" s="5">
        <v>42305.745292812499</v>
      </c>
    </row>
    <row r="941" spans="1:16">
      <c r="A941">
        <v>1</v>
      </c>
      <c r="B941">
        <v>2</v>
      </c>
      <c r="C941">
        <v>10</v>
      </c>
      <c r="D941">
        <v>37</v>
      </c>
      <c r="E941">
        <v>361</v>
      </c>
      <c r="F941">
        <v>3867</v>
      </c>
      <c r="G941">
        <v>1161</v>
      </c>
      <c r="H941">
        <v>3</v>
      </c>
      <c r="I941" s="58" t="s">
        <v>7157</v>
      </c>
      <c r="J941">
        <v>116103</v>
      </c>
      <c r="K941" s="4">
        <v>0</v>
      </c>
      <c r="L941" s="4">
        <v>4.9829999999999997</v>
      </c>
      <c r="M941" s="4">
        <v>0</v>
      </c>
      <c r="N941" s="4">
        <v>4.9829999999999997</v>
      </c>
      <c r="O941" s="5">
        <v>42305.745292812499</v>
      </c>
      <c r="P941" s="5">
        <v>42305.745292812499</v>
      </c>
    </row>
    <row r="942" spans="1:16">
      <c r="A942">
        <v>1</v>
      </c>
      <c r="B942">
        <v>2</v>
      </c>
      <c r="C942">
        <v>10</v>
      </c>
      <c r="D942">
        <v>37</v>
      </c>
      <c r="E942">
        <v>3625</v>
      </c>
      <c r="F942">
        <v>3911</v>
      </c>
      <c r="G942">
        <v>123</v>
      </c>
      <c r="H942">
        <v>10</v>
      </c>
      <c r="I942" s="58" t="s">
        <v>7158</v>
      </c>
      <c r="J942">
        <v>12310</v>
      </c>
      <c r="K942" s="4">
        <v>0</v>
      </c>
      <c r="L942" s="4">
        <v>0.4</v>
      </c>
      <c r="M942" s="4">
        <v>0</v>
      </c>
      <c r="N942" s="4">
        <v>0.4</v>
      </c>
      <c r="O942" s="5">
        <v>42305.745292812499</v>
      </c>
      <c r="P942" s="5">
        <v>42305.745292812499</v>
      </c>
    </row>
    <row r="943" spans="1:16">
      <c r="A943">
        <v>1</v>
      </c>
      <c r="B943">
        <v>2</v>
      </c>
      <c r="C943">
        <v>10</v>
      </c>
      <c r="D943">
        <v>37</v>
      </c>
      <c r="E943">
        <v>3652</v>
      </c>
      <c r="F943">
        <v>3912</v>
      </c>
      <c r="G943">
        <v>123</v>
      </c>
      <c r="H943">
        <v>11</v>
      </c>
      <c r="I943" s="58" t="s">
        <v>7159</v>
      </c>
      <c r="J943">
        <v>12311</v>
      </c>
      <c r="K943" s="4">
        <v>1</v>
      </c>
      <c r="L943" s="4">
        <v>1.401</v>
      </c>
      <c r="M943" s="4">
        <v>0</v>
      </c>
      <c r="N943" s="4">
        <v>0.40100000000000002</v>
      </c>
      <c r="O943" s="5">
        <v>42305.745292812499</v>
      </c>
      <c r="P943" s="5">
        <v>42305.745292812499</v>
      </c>
    </row>
    <row r="944" spans="1:16">
      <c r="A944">
        <v>1</v>
      </c>
      <c r="B944">
        <v>2</v>
      </c>
      <c r="C944">
        <v>10</v>
      </c>
      <c r="D944">
        <v>37</v>
      </c>
      <c r="E944">
        <v>3871</v>
      </c>
      <c r="F944">
        <v>3913</v>
      </c>
      <c r="G944">
        <v>118</v>
      </c>
      <c r="H944">
        <v>4</v>
      </c>
      <c r="I944" s="58" t="s">
        <v>7160</v>
      </c>
      <c r="J944">
        <v>11804</v>
      </c>
      <c r="K944" s="4">
        <v>0.5</v>
      </c>
      <c r="L944" s="4">
        <v>7.9420000000000002</v>
      </c>
      <c r="M944" s="4">
        <v>215.72300000000001</v>
      </c>
      <c r="N944" s="4">
        <v>223.16499999999999</v>
      </c>
      <c r="O944" s="5">
        <v>42305.745292812499</v>
      </c>
      <c r="P944" s="5">
        <v>43258.050196053242</v>
      </c>
    </row>
    <row r="945" spans="1:16">
      <c r="A945">
        <v>1</v>
      </c>
      <c r="B945">
        <v>2</v>
      </c>
      <c r="C945">
        <v>10</v>
      </c>
      <c r="D945">
        <v>37</v>
      </c>
      <c r="E945">
        <v>3871</v>
      </c>
      <c r="F945">
        <v>3914</v>
      </c>
      <c r="G945">
        <v>118</v>
      </c>
      <c r="H945">
        <v>5</v>
      </c>
      <c r="I945" s="58" t="s">
        <v>7161</v>
      </c>
      <c r="J945">
        <v>11805</v>
      </c>
      <c r="K945" s="4">
        <v>7.6260000000000003</v>
      </c>
      <c r="L945" s="4">
        <v>14.617000000000001</v>
      </c>
      <c r="M945" s="4">
        <v>223.16499999999999</v>
      </c>
      <c r="N945" s="4">
        <v>230.15600000000001</v>
      </c>
      <c r="O945" s="5">
        <v>42305.745292812499</v>
      </c>
      <c r="P945" s="5">
        <v>43258.050196053242</v>
      </c>
    </row>
    <row r="946" spans="1:16">
      <c r="A946">
        <v>1</v>
      </c>
      <c r="B946">
        <v>2</v>
      </c>
      <c r="C946">
        <v>10</v>
      </c>
      <c r="D946">
        <v>37</v>
      </c>
      <c r="E946">
        <v>3946</v>
      </c>
      <c r="F946">
        <v>3915</v>
      </c>
      <c r="G946">
        <v>345</v>
      </c>
      <c r="H946">
        <v>3</v>
      </c>
      <c r="I946" s="58" t="s">
        <v>7162</v>
      </c>
      <c r="J946">
        <v>34503</v>
      </c>
      <c r="K946" s="4">
        <v>0</v>
      </c>
      <c r="L946" s="4">
        <v>10.87</v>
      </c>
      <c r="M946" s="4">
        <v>57.588000000000001</v>
      </c>
      <c r="N946" s="4">
        <v>68.457999999999998</v>
      </c>
      <c r="O946" s="5">
        <v>42305.745292812499</v>
      </c>
      <c r="P946" s="5">
        <v>43258.050196053242</v>
      </c>
    </row>
    <row r="947" spans="1:16">
      <c r="A947">
        <v>1</v>
      </c>
      <c r="B947">
        <v>2</v>
      </c>
      <c r="C947">
        <v>10</v>
      </c>
      <c r="D947">
        <v>37</v>
      </c>
      <c r="E947">
        <v>3946</v>
      </c>
      <c r="F947">
        <v>3916</v>
      </c>
      <c r="G947">
        <v>345</v>
      </c>
      <c r="H947">
        <v>4</v>
      </c>
      <c r="I947" s="58" t="s">
        <v>7163</v>
      </c>
      <c r="J947">
        <v>34504</v>
      </c>
      <c r="K947" s="4">
        <v>10.87</v>
      </c>
      <c r="L947" s="4">
        <v>24.18</v>
      </c>
      <c r="M947" s="4">
        <v>68.457999999999998</v>
      </c>
      <c r="N947" s="4">
        <v>81.768000000000001</v>
      </c>
      <c r="O947" s="5">
        <v>42305.745292812499</v>
      </c>
      <c r="P947" s="5">
        <v>43258.050196053242</v>
      </c>
    </row>
    <row r="948" spans="1:16">
      <c r="A948">
        <v>1</v>
      </c>
      <c r="B948">
        <v>2</v>
      </c>
      <c r="C948">
        <v>10</v>
      </c>
      <c r="D948">
        <v>37</v>
      </c>
      <c r="E948">
        <v>3962</v>
      </c>
      <c r="F948">
        <v>3917</v>
      </c>
      <c r="G948">
        <v>378</v>
      </c>
      <c r="H948">
        <v>6</v>
      </c>
      <c r="I948" s="58" t="s">
        <v>7164</v>
      </c>
      <c r="J948">
        <v>37806</v>
      </c>
      <c r="K948" s="4">
        <v>0</v>
      </c>
      <c r="L948" s="4">
        <v>16.279</v>
      </c>
      <c r="M948" s="4">
        <v>36.576000000000001</v>
      </c>
      <c r="N948" s="4">
        <v>52.854999999999997</v>
      </c>
      <c r="O948" s="5">
        <v>42305.745292812499</v>
      </c>
      <c r="P948" s="5">
        <v>42305.745292812499</v>
      </c>
    </row>
    <row r="949" spans="1:16">
      <c r="A949">
        <v>1</v>
      </c>
      <c r="B949">
        <v>2</v>
      </c>
      <c r="C949">
        <v>10</v>
      </c>
      <c r="D949">
        <v>37</v>
      </c>
      <c r="E949">
        <v>401</v>
      </c>
      <c r="F949">
        <v>3868</v>
      </c>
      <c r="G949">
        <v>1667</v>
      </c>
      <c r="H949">
        <v>1</v>
      </c>
      <c r="I949" s="58">
        <v>-85100</v>
      </c>
      <c r="J949">
        <v>166701</v>
      </c>
      <c r="K949" s="4">
        <v>0</v>
      </c>
      <c r="L949" s="4">
        <v>4.0739999999999998</v>
      </c>
      <c r="M949" s="4">
        <v>0</v>
      </c>
      <c r="N949" s="4">
        <v>4.0739999999999998</v>
      </c>
      <c r="O949" s="5">
        <v>42305.745292812499</v>
      </c>
      <c r="P949" s="5">
        <v>42305.745292812499</v>
      </c>
    </row>
    <row r="950" spans="1:16">
      <c r="A950">
        <v>1</v>
      </c>
      <c r="B950">
        <v>2</v>
      </c>
      <c r="C950">
        <v>10</v>
      </c>
      <c r="D950">
        <v>37</v>
      </c>
      <c r="E950">
        <v>4016</v>
      </c>
      <c r="F950">
        <v>3918</v>
      </c>
      <c r="G950">
        <v>198</v>
      </c>
      <c r="H950">
        <v>7</v>
      </c>
      <c r="I950" s="58" t="s">
        <v>7165</v>
      </c>
      <c r="J950">
        <v>19807</v>
      </c>
      <c r="K950" s="4">
        <v>9.9309999999999992</v>
      </c>
      <c r="L950" s="4">
        <v>20.635000000000002</v>
      </c>
      <c r="M950" s="4">
        <v>0</v>
      </c>
      <c r="N950" s="4">
        <v>10.704000000000001</v>
      </c>
      <c r="O950" s="5">
        <v>42305.745292812499</v>
      </c>
      <c r="P950" s="5">
        <v>42305.745292812499</v>
      </c>
    </row>
    <row r="951" spans="1:16">
      <c r="A951">
        <v>1</v>
      </c>
      <c r="B951">
        <v>2</v>
      </c>
      <c r="C951">
        <v>10</v>
      </c>
      <c r="D951">
        <v>37</v>
      </c>
      <c r="E951">
        <v>4016</v>
      </c>
      <c r="F951">
        <v>3919</v>
      </c>
      <c r="G951">
        <v>450</v>
      </c>
      <c r="H951">
        <v>1</v>
      </c>
      <c r="I951" s="58" t="s">
        <v>7166</v>
      </c>
      <c r="J951">
        <v>45001</v>
      </c>
      <c r="K951" s="4">
        <v>0</v>
      </c>
      <c r="L951" s="4">
        <v>6.2030000000000003</v>
      </c>
      <c r="M951" s="4">
        <v>10.704000000000001</v>
      </c>
      <c r="N951" s="4">
        <v>16.907</v>
      </c>
      <c r="O951" s="5">
        <v>42305.745292812499</v>
      </c>
      <c r="P951" s="5">
        <v>42305.745292812499</v>
      </c>
    </row>
    <row r="952" spans="1:16">
      <c r="A952">
        <v>1</v>
      </c>
      <c r="B952">
        <v>2</v>
      </c>
      <c r="C952">
        <v>10</v>
      </c>
      <c r="D952">
        <v>37</v>
      </c>
      <c r="E952">
        <v>4016</v>
      </c>
      <c r="F952">
        <v>3920</v>
      </c>
      <c r="G952">
        <v>450</v>
      </c>
      <c r="H952">
        <v>3</v>
      </c>
      <c r="I952" s="58" t="s">
        <v>7167</v>
      </c>
      <c r="J952">
        <v>45003</v>
      </c>
      <c r="K952" s="4">
        <v>1</v>
      </c>
      <c r="L952" s="4">
        <v>3.097</v>
      </c>
      <c r="M952" s="4">
        <v>18.492999999999999</v>
      </c>
      <c r="N952" s="4">
        <v>20.59</v>
      </c>
      <c r="O952" s="5">
        <v>42305.745292812499</v>
      </c>
      <c r="P952" s="5">
        <v>43258.050196053242</v>
      </c>
    </row>
    <row r="953" spans="1:16">
      <c r="A953">
        <v>1</v>
      </c>
      <c r="B953">
        <v>2</v>
      </c>
      <c r="C953">
        <v>10</v>
      </c>
      <c r="D953">
        <v>37</v>
      </c>
      <c r="E953">
        <v>4057</v>
      </c>
      <c r="F953">
        <v>3921</v>
      </c>
      <c r="G953">
        <v>58</v>
      </c>
      <c r="H953">
        <v>4</v>
      </c>
      <c r="I953" s="58">
        <v>21276</v>
      </c>
      <c r="J953">
        <v>5804</v>
      </c>
      <c r="K953" s="4">
        <v>0.01</v>
      </c>
      <c r="L953" s="4">
        <v>12.816000000000001</v>
      </c>
      <c r="M953" s="4">
        <v>31.224</v>
      </c>
      <c r="N953" s="4">
        <v>44.03</v>
      </c>
      <c r="O953" s="5">
        <v>42305.745292812499</v>
      </c>
      <c r="P953" s="5">
        <v>42305.745292812499</v>
      </c>
    </row>
    <row r="954" spans="1:16">
      <c r="A954">
        <v>1</v>
      </c>
      <c r="B954">
        <v>2</v>
      </c>
      <c r="C954">
        <v>10</v>
      </c>
      <c r="D954">
        <v>37</v>
      </c>
      <c r="E954">
        <v>4123</v>
      </c>
      <c r="F954">
        <v>3922</v>
      </c>
      <c r="G954">
        <v>199</v>
      </c>
      <c r="H954">
        <v>5</v>
      </c>
      <c r="I954" s="58" t="s">
        <v>7168</v>
      </c>
      <c r="J954">
        <v>19905</v>
      </c>
      <c r="K954" s="4">
        <v>0</v>
      </c>
      <c r="L954" s="4">
        <v>1.974</v>
      </c>
      <c r="M954" s="4">
        <v>0</v>
      </c>
      <c r="N954" s="4">
        <v>1.974</v>
      </c>
      <c r="O954" s="5">
        <v>42305.745292812499</v>
      </c>
      <c r="P954" s="5">
        <v>42305.745292812499</v>
      </c>
    </row>
    <row r="955" spans="1:16">
      <c r="A955">
        <v>1</v>
      </c>
      <c r="B955">
        <v>2</v>
      </c>
      <c r="C955">
        <v>10</v>
      </c>
      <c r="D955">
        <v>37</v>
      </c>
      <c r="E955">
        <v>4151</v>
      </c>
      <c r="F955">
        <v>3923</v>
      </c>
      <c r="G955">
        <v>345</v>
      </c>
      <c r="H955">
        <v>7</v>
      </c>
      <c r="I955" s="58" t="s">
        <v>7169</v>
      </c>
      <c r="J955">
        <v>34507</v>
      </c>
      <c r="K955" s="4">
        <v>0</v>
      </c>
      <c r="L955" s="4">
        <v>0.93400000000000005</v>
      </c>
      <c r="M955" s="4">
        <v>0</v>
      </c>
      <c r="N955" s="4">
        <v>0.93400000000000005</v>
      </c>
      <c r="O955" s="5">
        <v>42305.745292812499</v>
      </c>
      <c r="P955" s="5">
        <v>42305.745292812499</v>
      </c>
    </row>
    <row r="956" spans="1:16">
      <c r="A956">
        <v>1</v>
      </c>
      <c r="B956">
        <v>2</v>
      </c>
      <c r="C956">
        <v>10</v>
      </c>
      <c r="D956">
        <v>37</v>
      </c>
      <c r="E956">
        <v>416</v>
      </c>
      <c r="F956">
        <v>3869</v>
      </c>
      <c r="G956">
        <v>1150</v>
      </c>
      <c r="H956">
        <v>2</v>
      </c>
      <c r="I956" s="58" t="s">
        <v>7170</v>
      </c>
      <c r="J956">
        <v>115002</v>
      </c>
      <c r="K956" s="4">
        <v>0</v>
      </c>
      <c r="L956" s="4">
        <v>10.577</v>
      </c>
      <c r="M956" s="4">
        <v>0</v>
      </c>
      <c r="N956" s="4">
        <v>10.577</v>
      </c>
      <c r="O956" s="5">
        <v>42305.745292812499</v>
      </c>
      <c r="P956" s="5">
        <v>42305.745292812499</v>
      </c>
    </row>
    <row r="957" spans="1:16">
      <c r="A957">
        <v>1</v>
      </c>
      <c r="B957">
        <v>2</v>
      </c>
      <c r="C957">
        <v>10</v>
      </c>
      <c r="D957">
        <v>37</v>
      </c>
      <c r="E957">
        <v>422</v>
      </c>
      <c r="F957">
        <v>3870</v>
      </c>
      <c r="G957">
        <v>1124</v>
      </c>
      <c r="H957">
        <v>3</v>
      </c>
      <c r="I957" s="58" t="s">
        <v>7171</v>
      </c>
      <c r="J957">
        <v>112403</v>
      </c>
      <c r="K957" s="4">
        <v>0</v>
      </c>
      <c r="L957" s="4">
        <v>17.715</v>
      </c>
      <c r="M957" s="4">
        <v>0</v>
      </c>
      <c r="N957" s="4">
        <v>12.827</v>
      </c>
      <c r="O957" s="5">
        <v>42305.745292812499</v>
      </c>
      <c r="P957" s="5">
        <v>42305.745292812499</v>
      </c>
    </row>
    <row r="958" spans="1:16">
      <c r="A958">
        <v>1</v>
      </c>
      <c r="B958">
        <v>2</v>
      </c>
      <c r="C958">
        <v>10</v>
      </c>
      <c r="D958">
        <v>37</v>
      </c>
      <c r="E958">
        <v>4265</v>
      </c>
      <c r="F958">
        <v>3924</v>
      </c>
      <c r="G958">
        <v>3201</v>
      </c>
      <c r="H958">
        <v>1</v>
      </c>
      <c r="I958" s="58">
        <v>475183</v>
      </c>
      <c r="J958">
        <v>320101</v>
      </c>
      <c r="K958" s="4">
        <v>10</v>
      </c>
      <c r="L958" s="4">
        <v>13.163</v>
      </c>
      <c r="M958" s="4">
        <v>0</v>
      </c>
      <c r="N958" s="4">
        <v>3.1629999999999998</v>
      </c>
      <c r="O958" s="5">
        <v>42305.745292812499</v>
      </c>
      <c r="P958" s="5">
        <v>42305.745292812499</v>
      </c>
    </row>
    <row r="959" spans="1:16">
      <c r="A959">
        <v>1</v>
      </c>
      <c r="B959">
        <v>2</v>
      </c>
      <c r="C959">
        <v>10</v>
      </c>
      <c r="D959">
        <v>37</v>
      </c>
      <c r="E959">
        <v>4524</v>
      </c>
      <c r="F959">
        <v>3925</v>
      </c>
      <c r="G959">
        <v>191</v>
      </c>
      <c r="H959">
        <v>2</v>
      </c>
      <c r="I959" s="58" t="s">
        <v>7172</v>
      </c>
      <c r="J959">
        <v>19102</v>
      </c>
      <c r="K959" s="4">
        <v>1.016</v>
      </c>
      <c r="L959" s="4">
        <v>12.504</v>
      </c>
      <c r="M959" s="4">
        <v>149.90299999999999</v>
      </c>
      <c r="N959" s="4">
        <v>161.39099999999999</v>
      </c>
      <c r="O959" s="5">
        <v>42305.745292812499</v>
      </c>
      <c r="P959" s="5">
        <v>43258.050196053242</v>
      </c>
    </row>
    <row r="960" spans="1:16">
      <c r="A960">
        <v>1</v>
      </c>
      <c r="B960">
        <v>2</v>
      </c>
      <c r="C960">
        <v>10</v>
      </c>
      <c r="D960">
        <v>37</v>
      </c>
      <c r="E960">
        <v>4524</v>
      </c>
      <c r="F960">
        <v>3926</v>
      </c>
      <c r="G960">
        <v>199</v>
      </c>
      <c r="H960">
        <v>1</v>
      </c>
      <c r="I960" s="58" t="s">
        <v>7173</v>
      </c>
      <c r="J960">
        <v>19901</v>
      </c>
      <c r="K960" s="4">
        <v>11.648999999999999</v>
      </c>
      <c r="L960" s="4">
        <v>34.828000000000003</v>
      </c>
      <c r="M960" s="4">
        <v>161.39099999999999</v>
      </c>
      <c r="N960" s="4">
        <v>175.24799999999999</v>
      </c>
      <c r="O960" s="5">
        <v>42305.745292812499</v>
      </c>
      <c r="P960" s="5">
        <v>43258.050196053242</v>
      </c>
    </row>
    <row r="961" spans="1:16">
      <c r="A961">
        <v>1</v>
      </c>
      <c r="B961">
        <v>2</v>
      </c>
      <c r="C961">
        <v>10</v>
      </c>
      <c r="D961">
        <v>37</v>
      </c>
      <c r="E961">
        <v>4524</v>
      </c>
      <c r="F961">
        <v>3927</v>
      </c>
      <c r="G961">
        <v>199</v>
      </c>
      <c r="H961">
        <v>2</v>
      </c>
      <c r="I961" s="58" t="s">
        <v>7174</v>
      </c>
      <c r="J961">
        <v>19902</v>
      </c>
      <c r="K961" s="4">
        <v>24.835999999999999</v>
      </c>
      <c r="L961" s="4">
        <v>37.524999999999999</v>
      </c>
      <c r="M961" s="4">
        <v>175.24799999999999</v>
      </c>
      <c r="N961" s="4">
        <v>187.93700000000001</v>
      </c>
      <c r="O961" s="5">
        <v>42305.745292812499</v>
      </c>
      <c r="P961" s="5">
        <v>43258.050196053242</v>
      </c>
    </row>
    <row r="962" spans="1:16">
      <c r="A962">
        <v>1</v>
      </c>
      <c r="B962">
        <v>2</v>
      </c>
      <c r="C962">
        <v>10</v>
      </c>
      <c r="D962">
        <v>37</v>
      </c>
      <c r="E962">
        <v>4524</v>
      </c>
      <c r="F962">
        <v>3928</v>
      </c>
      <c r="G962">
        <v>199</v>
      </c>
      <c r="H962">
        <v>3</v>
      </c>
      <c r="I962" s="58" t="s">
        <v>7175</v>
      </c>
      <c r="J962">
        <v>19903</v>
      </c>
      <c r="K962" s="4">
        <v>37.527000000000001</v>
      </c>
      <c r="L962" s="4">
        <v>51.588999999999999</v>
      </c>
      <c r="M962" s="4">
        <v>187.93700000000001</v>
      </c>
      <c r="N962" s="4">
        <v>201.999</v>
      </c>
      <c r="O962" s="5">
        <v>42305.745292812499</v>
      </c>
      <c r="P962" s="5">
        <v>43258.050196053242</v>
      </c>
    </row>
    <row r="963" spans="1:16">
      <c r="A963">
        <v>1</v>
      </c>
      <c r="B963">
        <v>2</v>
      </c>
      <c r="C963">
        <v>10</v>
      </c>
      <c r="D963">
        <v>37</v>
      </c>
      <c r="E963">
        <v>4529</v>
      </c>
      <c r="F963">
        <v>3929</v>
      </c>
      <c r="G963">
        <v>206</v>
      </c>
      <c r="H963">
        <v>3</v>
      </c>
      <c r="I963" s="58" t="s">
        <v>7176</v>
      </c>
      <c r="J963">
        <v>20603</v>
      </c>
      <c r="K963" s="4">
        <v>2.8000000000000001E-2</v>
      </c>
      <c r="L963" s="4">
        <v>10.971</v>
      </c>
      <c r="M963" s="4">
        <v>86.423000000000002</v>
      </c>
      <c r="N963" s="4">
        <v>97.366</v>
      </c>
      <c r="O963" s="5">
        <v>42305.745292812499</v>
      </c>
      <c r="P963" s="5">
        <v>43258.050196053242</v>
      </c>
    </row>
    <row r="964" spans="1:16">
      <c r="A964">
        <v>1</v>
      </c>
      <c r="B964">
        <v>2</v>
      </c>
      <c r="C964">
        <v>10</v>
      </c>
      <c r="D964">
        <v>37</v>
      </c>
      <c r="E964">
        <v>4529</v>
      </c>
      <c r="F964">
        <v>3930</v>
      </c>
      <c r="G964">
        <v>206</v>
      </c>
      <c r="H964">
        <v>4</v>
      </c>
      <c r="I964" s="58" t="s">
        <v>7177</v>
      </c>
      <c r="J964">
        <v>20604</v>
      </c>
      <c r="K964" s="4">
        <v>4.0000000000000001E-3</v>
      </c>
      <c r="L964" s="4">
        <v>7.71</v>
      </c>
      <c r="M964" s="4">
        <v>78.716999999999999</v>
      </c>
      <c r="N964" s="4">
        <v>86.423000000000002</v>
      </c>
      <c r="O964" s="5">
        <v>42305.745292812499</v>
      </c>
      <c r="P964" s="5">
        <v>43258.050196053242</v>
      </c>
    </row>
    <row r="965" spans="1:16">
      <c r="A965">
        <v>1</v>
      </c>
      <c r="B965">
        <v>2</v>
      </c>
      <c r="C965">
        <v>10</v>
      </c>
      <c r="D965">
        <v>37</v>
      </c>
      <c r="E965">
        <v>4529</v>
      </c>
      <c r="F965">
        <v>3931</v>
      </c>
      <c r="G965">
        <v>206</v>
      </c>
      <c r="H965">
        <v>5</v>
      </c>
      <c r="I965" s="58" t="s">
        <v>7178</v>
      </c>
      <c r="J965">
        <v>20605</v>
      </c>
      <c r="K965" s="4">
        <v>1</v>
      </c>
      <c r="L965" s="4">
        <v>10.35</v>
      </c>
      <c r="M965" s="4">
        <v>69.367000000000004</v>
      </c>
      <c r="N965" s="4">
        <v>78.716999999999999</v>
      </c>
      <c r="O965" s="5">
        <v>42305.745292812499</v>
      </c>
      <c r="P965" s="5">
        <v>43258.050196053242</v>
      </c>
    </row>
    <row r="966" spans="1:16">
      <c r="A966">
        <v>1</v>
      </c>
      <c r="B966">
        <v>2</v>
      </c>
      <c r="C966">
        <v>10</v>
      </c>
      <c r="D966">
        <v>37</v>
      </c>
      <c r="E966">
        <v>4534</v>
      </c>
      <c r="F966">
        <v>3932</v>
      </c>
      <c r="G966">
        <v>123</v>
      </c>
      <c r="H966">
        <v>2</v>
      </c>
      <c r="I966" s="58" t="s">
        <v>7179</v>
      </c>
      <c r="J966">
        <v>12302</v>
      </c>
      <c r="K966" s="4">
        <v>0</v>
      </c>
      <c r="L966" s="4">
        <v>15.526999999999999</v>
      </c>
      <c r="M966" s="4">
        <v>545.68200000000002</v>
      </c>
      <c r="N966" s="4">
        <v>561.16600000000005</v>
      </c>
      <c r="O966" s="5">
        <v>42305.745292812499</v>
      </c>
      <c r="P966" s="5">
        <v>42305.745292812499</v>
      </c>
    </row>
    <row r="967" spans="1:16">
      <c r="A967">
        <v>1</v>
      </c>
      <c r="B967">
        <v>2</v>
      </c>
      <c r="C967">
        <v>10</v>
      </c>
      <c r="D967">
        <v>37</v>
      </c>
      <c r="E967">
        <v>4534</v>
      </c>
      <c r="F967">
        <v>3933</v>
      </c>
      <c r="G967">
        <v>123</v>
      </c>
      <c r="H967">
        <v>3</v>
      </c>
      <c r="I967" s="58" t="s">
        <v>7180</v>
      </c>
      <c r="J967">
        <v>12303</v>
      </c>
      <c r="K967" s="4">
        <v>15.526999999999999</v>
      </c>
      <c r="L967" s="4">
        <v>26.652000000000001</v>
      </c>
      <c r="M967" s="4">
        <v>561.16600000000005</v>
      </c>
      <c r="N967" s="4">
        <v>572.29100000000005</v>
      </c>
      <c r="O967" s="5">
        <v>42305.745292812499</v>
      </c>
      <c r="P967" s="5">
        <v>42305.745292812499</v>
      </c>
    </row>
    <row r="968" spans="1:16">
      <c r="A968">
        <v>1</v>
      </c>
      <c r="B968">
        <v>2</v>
      </c>
      <c r="C968">
        <v>10</v>
      </c>
      <c r="D968">
        <v>37</v>
      </c>
      <c r="E968">
        <v>4539</v>
      </c>
      <c r="F968">
        <v>3934</v>
      </c>
      <c r="G968">
        <v>198</v>
      </c>
      <c r="H968">
        <v>4</v>
      </c>
      <c r="I968" s="58" t="s">
        <v>1289</v>
      </c>
      <c r="J968">
        <v>19804</v>
      </c>
      <c r="K968" s="4">
        <v>0</v>
      </c>
      <c r="L968" s="4">
        <v>10.743</v>
      </c>
      <c r="M968" s="4">
        <v>100.256</v>
      </c>
      <c r="N968" s="4">
        <v>110.999</v>
      </c>
      <c r="O968" s="5">
        <v>42305.745292812499</v>
      </c>
      <c r="P968" s="5">
        <v>42305.745292812499</v>
      </c>
    </row>
    <row r="969" spans="1:16">
      <c r="A969">
        <v>1</v>
      </c>
      <c r="B969">
        <v>2</v>
      </c>
      <c r="C969">
        <v>10</v>
      </c>
      <c r="D969">
        <v>37</v>
      </c>
      <c r="E969">
        <v>514</v>
      </c>
      <c r="F969">
        <v>3871</v>
      </c>
      <c r="G969">
        <v>926</v>
      </c>
      <c r="H969">
        <v>1</v>
      </c>
      <c r="I969" s="58" t="s">
        <v>7181</v>
      </c>
      <c r="J969">
        <v>92601</v>
      </c>
      <c r="K969" s="4">
        <v>10</v>
      </c>
      <c r="L969" s="4">
        <v>41.045999999999999</v>
      </c>
      <c r="M969" s="4">
        <v>0</v>
      </c>
      <c r="N969" s="4">
        <v>15.346</v>
      </c>
      <c r="O969" s="5">
        <v>42305.745292812499</v>
      </c>
      <c r="P969" s="5">
        <v>42305.745292812499</v>
      </c>
    </row>
    <row r="970" spans="1:16">
      <c r="A970">
        <v>1</v>
      </c>
      <c r="B970">
        <v>2</v>
      </c>
      <c r="C970">
        <v>10</v>
      </c>
      <c r="D970">
        <v>37</v>
      </c>
      <c r="E970">
        <v>517</v>
      </c>
      <c r="F970">
        <v>3872</v>
      </c>
      <c r="G970">
        <v>1764</v>
      </c>
      <c r="H970">
        <v>2</v>
      </c>
      <c r="I970" s="58">
        <v>-49641</v>
      </c>
      <c r="J970">
        <v>176402</v>
      </c>
      <c r="K970" s="4">
        <v>0</v>
      </c>
      <c r="L970" s="4">
        <v>4.085</v>
      </c>
      <c r="M970" s="4">
        <v>0</v>
      </c>
      <c r="N970" s="4">
        <v>4.085</v>
      </c>
      <c r="O970" s="5">
        <v>42305.745292812499</v>
      </c>
      <c r="P970" s="5">
        <v>43258.050196053242</v>
      </c>
    </row>
    <row r="971" spans="1:16">
      <c r="A971">
        <v>1</v>
      </c>
      <c r="B971">
        <v>2</v>
      </c>
      <c r="C971">
        <v>10</v>
      </c>
      <c r="D971">
        <v>37</v>
      </c>
      <c r="E971">
        <v>518</v>
      </c>
      <c r="F971">
        <v>3873</v>
      </c>
      <c r="G971">
        <v>191</v>
      </c>
      <c r="H971">
        <v>5</v>
      </c>
      <c r="I971" s="58" t="s">
        <v>7182</v>
      </c>
      <c r="J971">
        <v>19105</v>
      </c>
      <c r="K971" s="4">
        <v>0.16</v>
      </c>
      <c r="L971" s="4">
        <v>2.5670000000000002</v>
      </c>
      <c r="M971" s="4">
        <v>0</v>
      </c>
      <c r="N971" s="4">
        <v>2.407</v>
      </c>
      <c r="O971" s="5">
        <v>42305.745292812499</v>
      </c>
      <c r="P971" s="5">
        <v>42305.745292812499</v>
      </c>
    </row>
    <row r="972" spans="1:16">
      <c r="A972">
        <v>1</v>
      </c>
      <c r="B972">
        <v>2</v>
      </c>
      <c r="C972">
        <v>10</v>
      </c>
      <c r="D972">
        <v>37</v>
      </c>
      <c r="E972">
        <v>518</v>
      </c>
      <c r="F972">
        <v>3874</v>
      </c>
      <c r="G972">
        <v>198</v>
      </c>
      <c r="H972">
        <v>4</v>
      </c>
      <c r="I972" s="58" t="s">
        <v>1289</v>
      </c>
      <c r="J972">
        <v>19804</v>
      </c>
      <c r="K972" s="4">
        <v>12</v>
      </c>
      <c r="L972" s="4">
        <v>12.593</v>
      </c>
      <c r="M972" s="4">
        <v>2.407</v>
      </c>
      <c r="N972" s="4">
        <v>3</v>
      </c>
      <c r="O972" s="5">
        <v>42305.745292812499</v>
      </c>
      <c r="P972" s="5">
        <v>42305.745292812499</v>
      </c>
    </row>
    <row r="973" spans="1:16">
      <c r="A973">
        <v>1</v>
      </c>
      <c r="B973">
        <v>2</v>
      </c>
      <c r="C973">
        <v>10</v>
      </c>
      <c r="D973">
        <v>37</v>
      </c>
      <c r="E973">
        <v>518</v>
      </c>
      <c r="F973">
        <v>3875</v>
      </c>
      <c r="G973">
        <v>378</v>
      </c>
      <c r="H973">
        <v>7</v>
      </c>
      <c r="I973" s="58" t="s">
        <v>7183</v>
      </c>
      <c r="J973">
        <v>37807</v>
      </c>
      <c r="K973" s="4">
        <v>9.6630000000000003</v>
      </c>
      <c r="L973" s="4">
        <v>21.306000000000001</v>
      </c>
      <c r="M973" s="4">
        <v>3</v>
      </c>
      <c r="N973" s="4">
        <v>14.643000000000001</v>
      </c>
      <c r="O973" s="5">
        <v>42305.745292812499</v>
      </c>
      <c r="P973" s="5">
        <v>42305.745292812499</v>
      </c>
    </row>
    <row r="974" spans="1:16">
      <c r="A974">
        <v>1</v>
      </c>
      <c r="B974">
        <v>2</v>
      </c>
      <c r="C974">
        <v>10</v>
      </c>
      <c r="D974">
        <v>37</v>
      </c>
      <c r="E974">
        <v>891</v>
      </c>
      <c r="F974">
        <v>3876</v>
      </c>
      <c r="G974">
        <v>1112</v>
      </c>
      <c r="H974">
        <v>1</v>
      </c>
      <c r="I974" s="58" t="s">
        <v>7184</v>
      </c>
      <c r="J974">
        <v>111201</v>
      </c>
      <c r="K974" s="4">
        <v>0</v>
      </c>
      <c r="L974" s="4">
        <v>15.898</v>
      </c>
      <c r="M974" s="4">
        <v>6.6630000000000003</v>
      </c>
      <c r="N974" s="4">
        <v>21.434000000000001</v>
      </c>
      <c r="O974" s="5">
        <v>42305.745292812499</v>
      </c>
      <c r="P974" s="5">
        <v>42305.745292812499</v>
      </c>
    </row>
    <row r="975" spans="1:16">
      <c r="A975">
        <v>1</v>
      </c>
      <c r="B975">
        <v>2</v>
      </c>
      <c r="C975">
        <v>10</v>
      </c>
      <c r="D975">
        <v>37</v>
      </c>
      <c r="E975">
        <v>891</v>
      </c>
      <c r="F975">
        <v>3877</v>
      </c>
      <c r="G975">
        <v>2407</v>
      </c>
      <c r="H975">
        <v>2</v>
      </c>
      <c r="I975" s="58">
        <v>185211</v>
      </c>
      <c r="J975">
        <v>240702</v>
      </c>
      <c r="K975" s="4">
        <v>4</v>
      </c>
      <c r="L975" s="4">
        <v>10.263</v>
      </c>
      <c r="M975" s="4">
        <v>0</v>
      </c>
      <c r="N975" s="4">
        <v>6.2629999999999999</v>
      </c>
      <c r="O975" s="5">
        <v>42305.745292812499</v>
      </c>
      <c r="P975" s="5">
        <v>42305.745292812499</v>
      </c>
    </row>
    <row r="976" spans="1:16">
      <c r="A976">
        <v>1</v>
      </c>
      <c r="B976">
        <v>2</v>
      </c>
      <c r="C976">
        <v>10</v>
      </c>
      <c r="D976">
        <v>37</v>
      </c>
      <c r="E976">
        <v>896</v>
      </c>
      <c r="F976">
        <v>3878</v>
      </c>
      <c r="G976">
        <v>345</v>
      </c>
      <c r="H976">
        <v>9</v>
      </c>
      <c r="I976" s="58" t="s">
        <v>7185</v>
      </c>
      <c r="J976">
        <v>34509</v>
      </c>
      <c r="K976" s="4">
        <v>0</v>
      </c>
      <c r="L976" s="4">
        <v>7.702</v>
      </c>
      <c r="M976" s="4">
        <v>0</v>
      </c>
      <c r="N976" s="4">
        <v>7.702</v>
      </c>
      <c r="O976" s="5">
        <v>42305.745292812499</v>
      </c>
      <c r="P976" s="5">
        <v>43258.050196053242</v>
      </c>
    </row>
    <row r="977" spans="1:16">
      <c r="A977">
        <v>1</v>
      </c>
      <c r="B977">
        <v>2</v>
      </c>
      <c r="C977">
        <v>10</v>
      </c>
      <c r="D977">
        <v>37</v>
      </c>
      <c r="E977">
        <v>896</v>
      </c>
      <c r="F977">
        <v>3879</v>
      </c>
      <c r="G977">
        <v>2066</v>
      </c>
      <c r="H977">
        <v>1</v>
      </c>
      <c r="I977" s="58">
        <v>60633</v>
      </c>
      <c r="J977">
        <v>206601</v>
      </c>
      <c r="K977" s="4">
        <v>0</v>
      </c>
      <c r="L977" s="4">
        <v>6.1269999999999998</v>
      </c>
      <c r="M977" s="4">
        <v>7.702</v>
      </c>
      <c r="N977" s="4">
        <v>13.829000000000001</v>
      </c>
      <c r="O977" s="5">
        <v>42305.745292812499</v>
      </c>
      <c r="P977" s="5">
        <v>43258.050196053242</v>
      </c>
    </row>
    <row r="978" spans="1:16">
      <c r="A978">
        <v>1</v>
      </c>
      <c r="B978">
        <v>2</v>
      </c>
      <c r="C978">
        <v>10</v>
      </c>
      <c r="D978">
        <v>37</v>
      </c>
      <c r="E978">
        <v>912</v>
      </c>
      <c r="F978">
        <v>3880</v>
      </c>
      <c r="G978">
        <v>1124</v>
      </c>
      <c r="H978">
        <v>1</v>
      </c>
      <c r="I978" s="58" t="s">
        <v>7186</v>
      </c>
      <c r="J978">
        <v>112401</v>
      </c>
      <c r="K978" s="4">
        <v>0</v>
      </c>
      <c r="L978" s="4">
        <v>9.6110000000000007</v>
      </c>
      <c r="M978" s="4">
        <v>0</v>
      </c>
      <c r="N978" s="4">
        <v>9.5809999999999995</v>
      </c>
      <c r="O978" s="5">
        <v>42305.745292812499</v>
      </c>
      <c r="P978" s="5">
        <v>42305.745292812499</v>
      </c>
    </row>
    <row r="979" spans="1:16">
      <c r="A979">
        <v>1</v>
      </c>
      <c r="B979">
        <v>2</v>
      </c>
      <c r="C979">
        <v>10</v>
      </c>
      <c r="D979">
        <v>37</v>
      </c>
      <c r="E979">
        <v>912</v>
      </c>
      <c r="F979">
        <v>3881</v>
      </c>
      <c r="G979">
        <v>1124</v>
      </c>
      <c r="H979">
        <v>2</v>
      </c>
      <c r="I979" s="58" t="s">
        <v>7187</v>
      </c>
      <c r="J979">
        <v>112402</v>
      </c>
      <c r="K979" s="4">
        <v>0</v>
      </c>
      <c r="L979" s="4">
        <v>6.8109999999999999</v>
      </c>
      <c r="M979" s="4">
        <v>9.7010000000000005</v>
      </c>
      <c r="N979" s="4">
        <v>16.512</v>
      </c>
      <c r="O979" s="5">
        <v>42305.745292812499</v>
      </c>
      <c r="P979" s="5">
        <v>42305.745292812499</v>
      </c>
    </row>
    <row r="980" spans="1:16">
      <c r="A980">
        <v>1</v>
      </c>
      <c r="B980">
        <v>2</v>
      </c>
      <c r="C980">
        <v>10</v>
      </c>
      <c r="D980">
        <v>37</v>
      </c>
      <c r="E980">
        <v>991</v>
      </c>
      <c r="F980">
        <v>3882</v>
      </c>
      <c r="G980">
        <v>1150</v>
      </c>
      <c r="H980">
        <v>4</v>
      </c>
      <c r="I980" s="58" t="s">
        <v>7188</v>
      </c>
      <c r="J980">
        <v>115004</v>
      </c>
      <c r="K980" s="4">
        <v>9.9979999999999993</v>
      </c>
      <c r="L980" s="4">
        <v>20.213999999999999</v>
      </c>
      <c r="M980" s="4">
        <v>0</v>
      </c>
      <c r="N980" s="4">
        <v>10.215999999999999</v>
      </c>
      <c r="O980" s="5">
        <v>42305.745292812499</v>
      </c>
      <c r="P980" s="5">
        <v>42305.745292812499</v>
      </c>
    </row>
    <row r="981" spans="1:16">
      <c r="A981">
        <v>1</v>
      </c>
      <c r="B981">
        <v>2</v>
      </c>
      <c r="C981">
        <v>10</v>
      </c>
      <c r="D981">
        <v>37</v>
      </c>
      <c r="E981">
        <v>994</v>
      </c>
      <c r="F981">
        <v>3883</v>
      </c>
      <c r="G981">
        <v>1161</v>
      </c>
      <c r="H981">
        <v>2</v>
      </c>
      <c r="I981" s="58" t="s">
        <v>7189</v>
      </c>
      <c r="J981">
        <v>116102</v>
      </c>
      <c r="K981" s="4">
        <v>0</v>
      </c>
      <c r="L981" s="4">
        <v>11.644</v>
      </c>
      <c r="M981" s="4">
        <v>0</v>
      </c>
      <c r="N981" s="4">
        <v>11.644</v>
      </c>
      <c r="O981" s="5">
        <v>42305.745292812499</v>
      </c>
      <c r="P981" s="5">
        <v>42305.745292812499</v>
      </c>
    </row>
    <row r="982" spans="1:16">
      <c r="A982">
        <v>1</v>
      </c>
      <c r="B982">
        <v>2</v>
      </c>
      <c r="C982">
        <v>10</v>
      </c>
      <c r="D982">
        <v>37</v>
      </c>
      <c r="E982">
        <v>995</v>
      </c>
      <c r="F982">
        <v>3884</v>
      </c>
      <c r="G982">
        <v>1150</v>
      </c>
      <c r="H982">
        <v>1</v>
      </c>
      <c r="I982" s="58" t="s">
        <v>7190</v>
      </c>
      <c r="J982">
        <v>115001</v>
      </c>
      <c r="K982" s="4">
        <v>0</v>
      </c>
      <c r="L982" s="4">
        <v>8.9090000000000007</v>
      </c>
      <c r="M982" s="4">
        <v>0</v>
      </c>
      <c r="N982" s="4">
        <v>8.9090000000000007</v>
      </c>
      <c r="O982" s="5">
        <v>42305.745292812499</v>
      </c>
      <c r="P982" s="5">
        <v>42305.745292812499</v>
      </c>
    </row>
    <row r="983" spans="1:16">
      <c r="A983">
        <v>1</v>
      </c>
      <c r="B983">
        <v>2</v>
      </c>
      <c r="C983">
        <v>10</v>
      </c>
      <c r="D983">
        <v>92</v>
      </c>
      <c r="E983">
        <v>1362</v>
      </c>
      <c r="F983">
        <v>3938</v>
      </c>
      <c r="G983">
        <v>377</v>
      </c>
      <c r="H983">
        <v>8</v>
      </c>
      <c r="I983" s="58" t="s">
        <v>7191</v>
      </c>
      <c r="J983">
        <v>37708</v>
      </c>
      <c r="K983" s="4">
        <v>0</v>
      </c>
      <c r="L983" s="4">
        <v>1.5649999999999999</v>
      </c>
      <c r="M983" s="4">
        <v>0</v>
      </c>
      <c r="N983" s="4">
        <v>1.5649999999999999</v>
      </c>
      <c r="O983" s="5">
        <v>42305.745292812499</v>
      </c>
      <c r="P983" s="5">
        <v>43258.050196053242</v>
      </c>
    </row>
    <row r="984" spans="1:16">
      <c r="A984">
        <v>1</v>
      </c>
      <c r="B984">
        <v>2</v>
      </c>
      <c r="C984">
        <v>10</v>
      </c>
      <c r="D984">
        <v>92</v>
      </c>
      <c r="E984">
        <v>1365</v>
      </c>
      <c r="F984">
        <v>3939</v>
      </c>
      <c r="G984">
        <v>1389</v>
      </c>
      <c r="H984">
        <v>2</v>
      </c>
      <c r="I984" s="58" t="s">
        <v>7192</v>
      </c>
      <c r="J984">
        <v>138902</v>
      </c>
      <c r="K984" s="4">
        <v>0</v>
      </c>
      <c r="L984" s="4">
        <v>9.6910000000000007</v>
      </c>
      <c r="M984" s="4">
        <v>8.1820000000000004</v>
      </c>
      <c r="N984" s="4">
        <v>17.873000000000001</v>
      </c>
      <c r="O984" s="5">
        <v>42305.745292812499</v>
      </c>
      <c r="P984" s="5">
        <v>42305.745292812499</v>
      </c>
    </row>
    <row r="985" spans="1:16">
      <c r="A985">
        <v>1</v>
      </c>
      <c r="B985">
        <v>2</v>
      </c>
      <c r="C985">
        <v>10</v>
      </c>
      <c r="D985">
        <v>92</v>
      </c>
      <c r="E985">
        <v>164</v>
      </c>
      <c r="F985">
        <v>3935</v>
      </c>
      <c r="G985">
        <v>138</v>
      </c>
      <c r="H985">
        <v>1</v>
      </c>
      <c r="I985" s="58" t="s">
        <v>1290</v>
      </c>
      <c r="J985">
        <v>13801</v>
      </c>
      <c r="K985" s="4">
        <v>2.23</v>
      </c>
      <c r="L985" s="4">
        <v>4.3029999999999999</v>
      </c>
      <c r="M985" s="4">
        <v>0</v>
      </c>
      <c r="N985" s="4">
        <v>2.073</v>
      </c>
      <c r="O985" s="5">
        <v>42305.745292812499</v>
      </c>
      <c r="P985" s="5">
        <v>42305.745292812499</v>
      </c>
    </row>
    <row r="986" spans="1:16">
      <c r="A986">
        <v>1</v>
      </c>
      <c r="B986">
        <v>2</v>
      </c>
      <c r="C986">
        <v>10</v>
      </c>
      <c r="D986">
        <v>92</v>
      </c>
      <c r="E986">
        <v>1731</v>
      </c>
      <c r="F986">
        <v>3940</v>
      </c>
      <c r="G986">
        <v>1608</v>
      </c>
      <c r="H986">
        <v>1</v>
      </c>
      <c r="I986" s="58">
        <v>-106650</v>
      </c>
      <c r="J986">
        <v>160801</v>
      </c>
      <c r="K986" s="4">
        <v>0</v>
      </c>
      <c r="L986" s="4">
        <v>1.7609999999999999</v>
      </c>
      <c r="M986" s="4">
        <v>0</v>
      </c>
      <c r="N986" s="4">
        <v>1.7609999999999999</v>
      </c>
      <c r="O986" s="5">
        <v>42305.745292812499</v>
      </c>
      <c r="P986" s="5">
        <v>43258.050196053242</v>
      </c>
    </row>
    <row r="987" spans="1:16">
      <c r="A987">
        <v>1</v>
      </c>
      <c r="B987">
        <v>2</v>
      </c>
      <c r="C987">
        <v>10</v>
      </c>
      <c r="D987">
        <v>92</v>
      </c>
      <c r="E987">
        <v>1742</v>
      </c>
      <c r="F987">
        <v>3941</v>
      </c>
      <c r="G987">
        <v>640</v>
      </c>
      <c r="H987">
        <v>5</v>
      </c>
      <c r="I987" s="58" t="s">
        <v>7193</v>
      </c>
      <c r="J987">
        <v>64005</v>
      </c>
      <c r="K987" s="4">
        <v>0</v>
      </c>
      <c r="L987" s="4">
        <v>0.55200000000000005</v>
      </c>
      <c r="M987" s="4">
        <v>8.5090000000000003</v>
      </c>
      <c r="N987" s="4">
        <v>9.0609999999999999</v>
      </c>
      <c r="O987" s="5">
        <v>42305.745292812499</v>
      </c>
      <c r="P987" s="5">
        <v>42305.745292812499</v>
      </c>
    </row>
    <row r="988" spans="1:16">
      <c r="A988">
        <v>1</v>
      </c>
      <c r="B988">
        <v>2</v>
      </c>
      <c r="C988">
        <v>10</v>
      </c>
      <c r="D988">
        <v>92</v>
      </c>
      <c r="E988">
        <v>1922</v>
      </c>
      <c r="F988">
        <v>3942</v>
      </c>
      <c r="G988">
        <v>1761</v>
      </c>
      <c r="H988">
        <v>2</v>
      </c>
      <c r="I988" s="58">
        <v>-50736</v>
      </c>
      <c r="J988">
        <v>176102</v>
      </c>
      <c r="K988" s="4">
        <v>0</v>
      </c>
      <c r="L988" s="4">
        <v>4.8049999999999997</v>
      </c>
      <c r="M988" s="4">
        <v>6.391</v>
      </c>
      <c r="N988" s="4">
        <v>11.196</v>
      </c>
      <c r="O988" s="5">
        <v>42305.745292812499</v>
      </c>
      <c r="P988" s="5">
        <v>42305.745292812499</v>
      </c>
    </row>
    <row r="989" spans="1:16">
      <c r="A989">
        <v>1</v>
      </c>
      <c r="B989">
        <v>2</v>
      </c>
      <c r="C989">
        <v>10</v>
      </c>
      <c r="D989">
        <v>92</v>
      </c>
      <c r="E989">
        <v>1923</v>
      </c>
      <c r="F989">
        <v>3943</v>
      </c>
      <c r="G989">
        <v>1763</v>
      </c>
      <c r="H989">
        <v>2</v>
      </c>
      <c r="I989" s="58">
        <v>-50006</v>
      </c>
      <c r="J989">
        <v>176302</v>
      </c>
      <c r="K989" s="4">
        <v>10</v>
      </c>
      <c r="L989" s="4">
        <v>16.222999999999999</v>
      </c>
      <c r="M989" s="4">
        <v>3.4790000000000001</v>
      </c>
      <c r="N989" s="4">
        <v>9.702</v>
      </c>
      <c r="O989" s="5">
        <v>42305.745292812499</v>
      </c>
      <c r="P989" s="5">
        <v>42305.745292812499</v>
      </c>
    </row>
    <row r="990" spans="1:16">
      <c r="A990">
        <v>1</v>
      </c>
      <c r="B990">
        <v>2</v>
      </c>
      <c r="C990">
        <v>10</v>
      </c>
      <c r="D990">
        <v>92</v>
      </c>
      <c r="E990">
        <v>2078</v>
      </c>
      <c r="F990">
        <v>3944</v>
      </c>
      <c r="G990">
        <v>1932</v>
      </c>
      <c r="H990">
        <v>1</v>
      </c>
      <c r="I990" s="58">
        <v>11689</v>
      </c>
      <c r="J990">
        <v>193201</v>
      </c>
      <c r="K990" s="4">
        <v>0</v>
      </c>
      <c r="L990" s="4">
        <v>6.5</v>
      </c>
      <c r="M990" s="4">
        <v>0</v>
      </c>
      <c r="N990" s="4">
        <v>6.5</v>
      </c>
      <c r="O990" s="5">
        <v>42305.745292812499</v>
      </c>
      <c r="P990" s="5">
        <v>42305.745292812499</v>
      </c>
    </row>
    <row r="991" spans="1:16">
      <c r="A991">
        <v>1</v>
      </c>
      <c r="B991">
        <v>2</v>
      </c>
      <c r="C991">
        <v>10</v>
      </c>
      <c r="D991">
        <v>92</v>
      </c>
      <c r="E991">
        <v>2079</v>
      </c>
      <c r="F991">
        <v>3945</v>
      </c>
      <c r="G991">
        <v>1933</v>
      </c>
      <c r="H991">
        <v>1</v>
      </c>
      <c r="I991" s="58">
        <v>12055</v>
      </c>
      <c r="J991">
        <v>193301</v>
      </c>
      <c r="K991" s="4">
        <v>1</v>
      </c>
      <c r="L991" s="4">
        <v>2.0950000000000002</v>
      </c>
      <c r="M991" s="4">
        <v>0</v>
      </c>
      <c r="N991" s="4">
        <v>1.095</v>
      </c>
      <c r="O991" s="5">
        <v>42305.745292812499</v>
      </c>
      <c r="P991" s="5">
        <v>43258.050196053242</v>
      </c>
    </row>
    <row r="992" spans="1:16">
      <c r="A992">
        <v>1</v>
      </c>
      <c r="B992">
        <v>2</v>
      </c>
      <c r="C992">
        <v>10</v>
      </c>
      <c r="D992">
        <v>92</v>
      </c>
      <c r="E992">
        <v>2148</v>
      </c>
      <c r="F992">
        <v>3946</v>
      </c>
      <c r="G992">
        <v>1931</v>
      </c>
      <c r="H992">
        <v>1</v>
      </c>
      <c r="I992" s="58">
        <v>11324</v>
      </c>
      <c r="J992">
        <v>193101</v>
      </c>
      <c r="K992" s="4">
        <v>0</v>
      </c>
      <c r="L992" s="4">
        <v>5.9349999999999996</v>
      </c>
      <c r="M992" s="4">
        <v>0</v>
      </c>
      <c r="N992" s="4">
        <v>5.9349999999999996</v>
      </c>
      <c r="O992" s="5">
        <v>42305.745292812499</v>
      </c>
      <c r="P992" s="5">
        <v>42305.745292812499</v>
      </c>
    </row>
    <row r="993" spans="1:16">
      <c r="A993">
        <v>1</v>
      </c>
      <c r="B993">
        <v>2</v>
      </c>
      <c r="C993">
        <v>10</v>
      </c>
      <c r="D993">
        <v>92</v>
      </c>
      <c r="E993">
        <v>2258</v>
      </c>
      <c r="F993">
        <v>3947</v>
      </c>
      <c r="G993">
        <v>2072</v>
      </c>
      <c r="H993">
        <v>1</v>
      </c>
      <c r="I993" s="58">
        <v>62824</v>
      </c>
      <c r="J993">
        <v>207201</v>
      </c>
      <c r="K993" s="4">
        <v>0</v>
      </c>
      <c r="L993" s="4">
        <v>8.6359999999999992</v>
      </c>
      <c r="M993" s="4">
        <v>0</v>
      </c>
      <c r="N993" s="4">
        <v>8.6359999999999992</v>
      </c>
      <c r="O993" s="5">
        <v>42305.745292812499</v>
      </c>
      <c r="P993" s="5">
        <v>42305.745292812499</v>
      </c>
    </row>
    <row r="994" spans="1:16">
      <c r="A994">
        <v>1</v>
      </c>
      <c r="B994">
        <v>2</v>
      </c>
      <c r="C994">
        <v>10</v>
      </c>
      <c r="D994">
        <v>92</v>
      </c>
      <c r="E994">
        <v>2259</v>
      </c>
      <c r="F994">
        <v>3948</v>
      </c>
      <c r="G994">
        <v>1763</v>
      </c>
      <c r="H994">
        <v>4</v>
      </c>
      <c r="I994" s="58">
        <v>-49947</v>
      </c>
      <c r="J994">
        <v>176304</v>
      </c>
      <c r="K994" s="4">
        <v>0</v>
      </c>
      <c r="L994" s="4">
        <v>0.61299999999999999</v>
      </c>
      <c r="M994" s="4">
        <v>0</v>
      </c>
      <c r="N994" s="4">
        <v>0.61299999999999999</v>
      </c>
      <c r="O994" s="5">
        <v>42305.745292812499</v>
      </c>
      <c r="P994" s="5">
        <v>42305.745292812499</v>
      </c>
    </row>
    <row r="995" spans="1:16">
      <c r="A995">
        <v>1</v>
      </c>
      <c r="B995">
        <v>2</v>
      </c>
      <c r="C995">
        <v>10</v>
      </c>
      <c r="D995">
        <v>92</v>
      </c>
      <c r="E995">
        <v>2260</v>
      </c>
      <c r="F995">
        <v>3949</v>
      </c>
      <c r="G995">
        <v>2073</v>
      </c>
      <c r="H995">
        <v>1</v>
      </c>
      <c r="I995" s="58">
        <v>63190</v>
      </c>
      <c r="J995">
        <v>207301</v>
      </c>
      <c r="K995" s="4">
        <v>0</v>
      </c>
      <c r="L995" s="4">
        <v>3.681</v>
      </c>
      <c r="M995" s="4">
        <v>0</v>
      </c>
      <c r="N995" s="4">
        <v>3.681</v>
      </c>
      <c r="O995" s="5">
        <v>42305.745292812499</v>
      </c>
      <c r="P995" s="5">
        <v>42305.745292812499</v>
      </c>
    </row>
    <row r="996" spans="1:16">
      <c r="A996">
        <v>1</v>
      </c>
      <c r="B996">
        <v>2</v>
      </c>
      <c r="C996">
        <v>10</v>
      </c>
      <c r="D996">
        <v>92</v>
      </c>
      <c r="E996">
        <v>2261</v>
      </c>
      <c r="F996">
        <v>3950</v>
      </c>
      <c r="G996">
        <v>2074</v>
      </c>
      <c r="H996">
        <v>1</v>
      </c>
      <c r="I996" s="58">
        <v>63555</v>
      </c>
      <c r="J996">
        <v>207401</v>
      </c>
      <c r="K996" s="4">
        <v>0</v>
      </c>
      <c r="L996" s="4">
        <v>15.949</v>
      </c>
      <c r="M996" s="4">
        <v>0</v>
      </c>
      <c r="N996" s="4">
        <v>5.9870000000000001</v>
      </c>
      <c r="O996" s="5">
        <v>42305.745292812499</v>
      </c>
      <c r="P996" s="5">
        <v>42305.745292812499</v>
      </c>
    </row>
    <row r="997" spans="1:16">
      <c r="A997">
        <v>1</v>
      </c>
      <c r="B997">
        <v>2</v>
      </c>
      <c r="C997">
        <v>10</v>
      </c>
      <c r="D997">
        <v>92</v>
      </c>
      <c r="E997">
        <v>2262</v>
      </c>
      <c r="F997">
        <v>3951</v>
      </c>
      <c r="G997">
        <v>138</v>
      </c>
      <c r="H997">
        <v>15</v>
      </c>
      <c r="I997" s="58" t="s">
        <v>7194</v>
      </c>
      <c r="J997">
        <v>13815</v>
      </c>
      <c r="K997" s="4">
        <v>0.17299999999999999</v>
      </c>
      <c r="L997" s="4">
        <v>2.754</v>
      </c>
      <c r="M997" s="4">
        <v>30.221</v>
      </c>
      <c r="N997" s="4">
        <v>32.802</v>
      </c>
      <c r="O997" s="5">
        <v>42305.745292812499</v>
      </c>
      <c r="P997" s="5">
        <v>42305.745292812499</v>
      </c>
    </row>
    <row r="998" spans="1:16">
      <c r="A998">
        <v>1</v>
      </c>
      <c r="B998">
        <v>2</v>
      </c>
      <c r="C998">
        <v>10</v>
      </c>
      <c r="D998">
        <v>92</v>
      </c>
      <c r="E998">
        <v>2321</v>
      </c>
      <c r="F998">
        <v>3952</v>
      </c>
      <c r="G998">
        <v>2158</v>
      </c>
      <c r="H998">
        <v>1</v>
      </c>
      <c r="I998" s="58">
        <v>94235</v>
      </c>
      <c r="J998">
        <v>215801</v>
      </c>
      <c r="K998" s="4">
        <v>0</v>
      </c>
      <c r="L998" s="4">
        <v>8.8049999999999997</v>
      </c>
      <c r="M998" s="4">
        <v>0</v>
      </c>
      <c r="N998" s="4">
        <v>8.8049999999999997</v>
      </c>
      <c r="O998" s="5">
        <v>42305.745292812499</v>
      </c>
      <c r="P998" s="5">
        <v>42305.745292812499</v>
      </c>
    </row>
    <row r="999" spans="1:16">
      <c r="A999">
        <v>1</v>
      </c>
      <c r="B999">
        <v>2</v>
      </c>
      <c r="C999">
        <v>10</v>
      </c>
      <c r="D999">
        <v>92</v>
      </c>
      <c r="E999">
        <v>2322</v>
      </c>
      <c r="F999">
        <v>3953</v>
      </c>
      <c r="G999">
        <v>2159</v>
      </c>
      <c r="H999">
        <v>1</v>
      </c>
      <c r="I999" s="58">
        <v>94600</v>
      </c>
      <c r="J999">
        <v>215901</v>
      </c>
      <c r="K999" s="4">
        <v>0</v>
      </c>
      <c r="L999" s="4">
        <v>3.4849999999999999</v>
      </c>
      <c r="M999" s="4">
        <v>0</v>
      </c>
      <c r="N999" s="4">
        <v>3.4849999999999999</v>
      </c>
      <c r="O999" s="5">
        <v>42305.745292812499</v>
      </c>
      <c r="P999" s="5">
        <v>43258.050196053242</v>
      </c>
    </row>
    <row r="1000" spans="1:16">
      <c r="A1000">
        <v>1</v>
      </c>
      <c r="B1000">
        <v>2</v>
      </c>
      <c r="C1000">
        <v>10</v>
      </c>
      <c r="D1000">
        <v>92</v>
      </c>
      <c r="E1000">
        <v>2619</v>
      </c>
      <c r="F1000">
        <v>3954</v>
      </c>
      <c r="G1000">
        <v>2622</v>
      </c>
      <c r="H1000">
        <v>1</v>
      </c>
      <c r="I1000" s="58">
        <v>263707</v>
      </c>
      <c r="J1000">
        <v>262201</v>
      </c>
      <c r="K1000" s="4">
        <v>0</v>
      </c>
      <c r="L1000" s="4">
        <v>2.4470000000000001</v>
      </c>
      <c r="M1000" s="4">
        <v>0</v>
      </c>
      <c r="N1000" s="4">
        <v>2.4470000000000001</v>
      </c>
      <c r="O1000" s="5">
        <v>42305.745292812499</v>
      </c>
      <c r="P1000" s="5">
        <v>42305.745292812499</v>
      </c>
    </row>
    <row r="1001" spans="1:16">
      <c r="A1001">
        <v>1</v>
      </c>
      <c r="B1001">
        <v>2</v>
      </c>
      <c r="C1001">
        <v>10</v>
      </c>
      <c r="D1001">
        <v>92</v>
      </c>
      <c r="E1001">
        <v>2751</v>
      </c>
      <c r="F1001">
        <v>3955</v>
      </c>
      <c r="G1001">
        <v>2790</v>
      </c>
      <c r="H1001">
        <v>1</v>
      </c>
      <c r="I1001" s="58">
        <v>325068</v>
      </c>
      <c r="J1001">
        <v>279001</v>
      </c>
      <c r="K1001" s="4">
        <v>4</v>
      </c>
      <c r="L1001" s="4">
        <v>7.42</v>
      </c>
      <c r="M1001" s="4">
        <v>0</v>
      </c>
      <c r="N1001" s="4">
        <v>3.42</v>
      </c>
      <c r="O1001" s="5">
        <v>42305.745292812499</v>
      </c>
      <c r="P1001" s="5">
        <v>42305.745292812499</v>
      </c>
    </row>
    <row r="1002" spans="1:16">
      <c r="A1002">
        <v>1</v>
      </c>
      <c r="B1002">
        <v>2</v>
      </c>
      <c r="C1002">
        <v>10</v>
      </c>
      <c r="D1002">
        <v>92</v>
      </c>
      <c r="E1002">
        <v>2765</v>
      </c>
      <c r="F1002">
        <v>3956</v>
      </c>
      <c r="G1002">
        <v>424</v>
      </c>
      <c r="H1002">
        <v>8</v>
      </c>
      <c r="I1002" s="58" t="s">
        <v>7195</v>
      </c>
      <c r="J1002">
        <v>42408</v>
      </c>
      <c r="K1002" s="4">
        <v>0</v>
      </c>
      <c r="L1002" s="4">
        <v>1.0429999999999999</v>
      </c>
      <c r="M1002" s="4">
        <v>17.254999999999999</v>
      </c>
      <c r="N1002" s="4">
        <v>18.297999999999998</v>
      </c>
      <c r="O1002" s="5">
        <v>42305.745292812499</v>
      </c>
      <c r="P1002" s="5">
        <v>43258.050196053242</v>
      </c>
    </row>
    <row r="1003" spans="1:16">
      <c r="A1003">
        <v>1</v>
      </c>
      <c r="B1003">
        <v>2</v>
      </c>
      <c r="C1003">
        <v>10</v>
      </c>
      <c r="D1003">
        <v>92</v>
      </c>
      <c r="E1003">
        <v>2891</v>
      </c>
      <c r="F1003">
        <v>3957</v>
      </c>
      <c r="G1003">
        <v>2954</v>
      </c>
      <c r="H1003">
        <v>3</v>
      </c>
      <c r="I1003" s="58">
        <v>385027</v>
      </c>
      <c r="J1003">
        <v>295403</v>
      </c>
      <c r="K1003" s="4">
        <v>0</v>
      </c>
      <c r="L1003" s="4">
        <v>4.4039999999999999</v>
      </c>
      <c r="M1003" s="4">
        <v>0</v>
      </c>
      <c r="N1003" s="4">
        <v>4.4039999999999999</v>
      </c>
      <c r="O1003" s="5">
        <v>42305.745292812499</v>
      </c>
      <c r="P1003" s="5">
        <v>42305.745292812499</v>
      </c>
    </row>
    <row r="1004" spans="1:16">
      <c r="A1004">
        <v>1</v>
      </c>
      <c r="B1004">
        <v>2</v>
      </c>
      <c r="C1004">
        <v>10</v>
      </c>
      <c r="D1004">
        <v>92</v>
      </c>
      <c r="E1004">
        <v>2946</v>
      </c>
      <c r="F1004">
        <v>3958</v>
      </c>
      <c r="G1004">
        <v>3020</v>
      </c>
      <c r="H1004">
        <v>1</v>
      </c>
      <c r="I1004" s="58">
        <v>409073</v>
      </c>
      <c r="J1004">
        <v>302001</v>
      </c>
      <c r="K1004" s="4">
        <v>0</v>
      </c>
      <c r="L1004" s="4">
        <v>2.2599999999999998</v>
      </c>
      <c r="M1004" s="4">
        <v>0</v>
      </c>
      <c r="N1004" s="4">
        <v>2.2599999999999998</v>
      </c>
      <c r="O1004" s="5">
        <v>42305.745292812499</v>
      </c>
      <c r="P1004" s="5">
        <v>42305.745292812499</v>
      </c>
    </row>
    <row r="1005" spans="1:16">
      <c r="A1005">
        <v>1</v>
      </c>
      <c r="B1005">
        <v>2</v>
      </c>
      <c r="C1005">
        <v>10</v>
      </c>
      <c r="D1005">
        <v>92</v>
      </c>
      <c r="E1005">
        <v>3031</v>
      </c>
      <c r="F1005">
        <v>3959</v>
      </c>
      <c r="G1005">
        <v>3082</v>
      </c>
      <c r="H1005">
        <v>1</v>
      </c>
      <c r="I1005" s="58">
        <v>431719</v>
      </c>
      <c r="J1005">
        <v>308201</v>
      </c>
      <c r="K1005" s="4">
        <v>5</v>
      </c>
      <c r="L1005" s="4">
        <v>9.7970000000000006</v>
      </c>
      <c r="M1005" s="4">
        <v>0</v>
      </c>
      <c r="N1005" s="4">
        <v>4.7969999999999997</v>
      </c>
      <c r="O1005" s="5">
        <v>42305.745292812499</v>
      </c>
      <c r="P1005" s="5">
        <v>43258.050196053242</v>
      </c>
    </row>
    <row r="1006" spans="1:16">
      <c r="A1006">
        <v>1</v>
      </c>
      <c r="B1006">
        <v>2</v>
      </c>
      <c r="C1006">
        <v>10</v>
      </c>
      <c r="D1006">
        <v>92</v>
      </c>
      <c r="E1006">
        <v>3230</v>
      </c>
      <c r="F1006">
        <v>3960</v>
      </c>
      <c r="G1006">
        <v>3465</v>
      </c>
      <c r="H1006">
        <v>2</v>
      </c>
      <c r="I1006" s="58">
        <v>571638</v>
      </c>
      <c r="J1006">
        <v>346502</v>
      </c>
      <c r="K1006" s="4">
        <v>8.51</v>
      </c>
      <c r="L1006" s="4">
        <v>11.371</v>
      </c>
      <c r="M1006" s="4">
        <v>0</v>
      </c>
      <c r="N1006" s="4">
        <v>2.8610000000000002</v>
      </c>
      <c r="O1006" s="5">
        <v>42305.745292812499</v>
      </c>
      <c r="P1006" s="5">
        <v>42305.745292812499</v>
      </c>
    </row>
    <row r="1007" spans="1:16">
      <c r="A1007">
        <v>1</v>
      </c>
      <c r="B1007">
        <v>2</v>
      </c>
      <c r="C1007">
        <v>10</v>
      </c>
      <c r="D1007">
        <v>92</v>
      </c>
      <c r="E1007">
        <v>3535</v>
      </c>
      <c r="F1007">
        <v>3961</v>
      </c>
      <c r="G1007">
        <v>495</v>
      </c>
      <c r="H1007">
        <v>7</v>
      </c>
      <c r="I1007" s="58" t="s">
        <v>7196</v>
      </c>
      <c r="J1007">
        <v>49507</v>
      </c>
      <c r="K1007" s="4">
        <v>0</v>
      </c>
      <c r="L1007" s="4">
        <v>16.902999999999999</v>
      </c>
      <c r="M1007" s="4">
        <v>578.73699999999997</v>
      </c>
      <c r="N1007" s="4">
        <v>595.64</v>
      </c>
      <c r="O1007" s="5">
        <v>42305.745292812499</v>
      </c>
      <c r="P1007" s="5">
        <v>43258.050196053242</v>
      </c>
    </row>
    <row r="1008" spans="1:16">
      <c r="A1008">
        <v>1</v>
      </c>
      <c r="B1008">
        <v>2</v>
      </c>
      <c r="C1008">
        <v>10</v>
      </c>
      <c r="D1008">
        <v>92</v>
      </c>
      <c r="E1008">
        <v>3880</v>
      </c>
      <c r="F1008">
        <v>3962</v>
      </c>
      <c r="G1008">
        <v>138</v>
      </c>
      <c r="H1008">
        <v>1</v>
      </c>
      <c r="I1008" s="58" t="s">
        <v>1290</v>
      </c>
      <c r="J1008">
        <v>13801</v>
      </c>
      <c r="K1008" s="4">
        <v>1.054</v>
      </c>
      <c r="L1008" s="4">
        <v>11.268000000000001</v>
      </c>
      <c r="M1008" s="4">
        <v>146.32300000000001</v>
      </c>
      <c r="N1008" s="4">
        <v>154.52099999999999</v>
      </c>
      <c r="O1008" s="5">
        <v>42305.745292812499</v>
      </c>
      <c r="P1008" s="5">
        <v>43258.050196053242</v>
      </c>
    </row>
    <row r="1009" spans="1:16">
      <c r="A1009">
        <v>1</v>
      </c>
      <c r="B1009">
        <v>2</v>
      </c>
      <c r="C1009">
        <v>10</v>
      </c>
      <c r="D1009">
        <v>92</v>
      </c>
      <c r="E1009">
        <v>3880</v>
      </c>
      <c r="F1009">
        <v>3963</v>
      </c>
      <c r="G1009">
        <v>138</v>
      </c>
      <c r="H1009">
        <v>8</v>
      </c>
      <c r="I1009" s="58" t="s">
        <v>1291</v>
      </c>
      <c r="J1009">
        <v>13808</v>
      </c>
      <c r="K1009" s="4">
        <v>12.99</v>
      </c>
      <c r="L1009" s="4">
        <v>13.443</v>
      </c>
      <c r="M1009" s="4">
        <v>154.52099999999999</v>
      </c>
      <c r="N1009" s="4">
        <v>154.97399999999999</v>
      </c>
      <c r="O1009" s="5">
        <v>42305.745292812499</v>
      </c>
      <c r="P1009" s="5">
        <v>43258.050196053242</v>
      </c>
    </row>
    <row r="1010" spans="1:16">
      <c r="A1010">
        <v>1</v>
      </c>
      <c r="B1010">
        <v>2</v>
      </c>
      <c r="C1010">
        <v>10</v>
      </c>
      <c r="D1010">
        <v>92</v>
      </c>
      <c r="E1010">
        <v>3880</v>
      </c>
      <c r="F1010">
        <v>3964</v>
      </c>
      <c r="G1010">
        <v>424</v>
      </c>
      <c r="H1010">
        <v>2</v>
      </c>
      <c r="I1010" s="58" t="s">
        <v>7197</v>
      </c>
      <c r="J1010">
        <v>42402</v>
      </c>
      <c r="K1010" s="4">
        <v>0</v>
      </c>
      <c r="L1010" s="4">
        <v>8.41</v>
      </c>
      <c r="M1010" s="4">
        <v>137.91300000000001</v>
      </c>
      <c r="N1010" s="4">
        <v>146.32300000000001</v>
      </c>
      <c r="O1010" s="5">
        <v>42305.745292812499</v>
      </c>
      <c r="P1010" s="5">
        <v>42305.745292812499</v>
      </c>
    </row>
    <row r="1011" spans="1:16">
      <c r="A1011">
        <v>1</v>
      </c>
      <c r="B1011">
        <v>2</v>
      </c>
      <c r="C1011">
        <v>10</v>
      </c>
      <c r="D1011">
        <v>92</v>
      </c>
      <c r="E1011">
        <v>3889</v>
      </c>
      <c r="F1011">
        <v>3965</v>
      </c>
      <c r="G1011">
        <v>138</v>
      </c>
      <c r="H1011">
        <v>1</v>
      </c>
      <c r="I1011" s="58" t="s">
        <v>1290</v>
      </c>
      <c r="J1011">
        <v>13801</v>
      </c>
      <c r="K1011" s="4">
        <v>4.3029999999999999</v>
      </c>
      <c r="L1011" s="4">
        <v>5.3</v>
      </c>
      <c r="M1011" s="4">
        <v>9.3450000000000006</v>
      </c>
      <c r="N1011" s="4">
        <v>10.342000000000001</v>
      </c>
      <c r="O1011" s="5">
        <v>42305.745292812499</v>
      </c>
      <c r="P1011" s="5">
        <v>42305.745292812499</v>
      </c>
    </row>
    <row r="1012" spans="1:16">
      <c r="A1012">
        <v>1</v>
      </c>
      <c r="B1012">
        <v>2</v>
      </c>
      <c r="C1012">
        <v>10</v>
      </c>
      <c r="D1012">
        <v>92</v>
      </c>
      <c r="E1012">
        <v>3889</v>
      </c>
      <c r="F1012">
        <v>3966</v>
      </c>
      <c r="G1012">
        <v>545</v>
      </c>
      <c r="H1012">
        <v>4</v>
      </c>
      <c r="I1012" s="58" t="s">
        <v>7198</v>
      </c>
      <c r="J1012">
        <v>54504</v>
      </c>
      <c r="K1012" s="4">
        <v>0</v>
      </c>
      <c r="L1012" s="4">
        <v>9.3450000000000006</v>
      </c>
      <c r="M1012" s="4">
        <v>0</v>
      </c>
      <c r="N1012" s="4">
        <v>9.3450000000000006</v>
      </c>
      <c r="O1012" s="5">
        <v>42305.745292812499</v>
      </c>
      <c r="P1012" s="5">
        <v>42305.745292812499</v>
      </c>
    </row>
    <row r="1013" spans="1:16">
      <c r="A1013">
        <v>1</v>
      </c>
      <c r="B1013">
        <v>2</v>
      </c>
      <c r="C1013">
        <v>10</v>
      </c>
      <c r="D1013">
        <v>92</v>
      </c>
      <c r="E1013">
        <v>3962</v>
      </c>
      <c r="F1013">
        <v>3967</v>
      </c>
      <c r="G1013">
        <v>377</v>
      </c>
      <c r="H1013">
        <v>1</v>
      </c>
      <c r="I1013" s="58" t="s">
        <v>7199</v>
      </c>
      <c r="J1013">
        <v>37701</v>
      </c>
      <c r="K1013" s="4">
        <v>9.9640000000000004</v>
      </c>
      <c r="L1013" s="4">
        <v>21.41</v>
      </c>
      <c r="M1013" s="4">
        <v>0</v>
      </c>
      <c r="N1013" s="4">
        <v>11.446</v>
      </c>
      <c r="O1013" s="5">
        <v>43258.050196053242</v>
      </c>
      <c r="P1013" s="5">
        <v>43258.050196053242</v>
      </c>
    </row>
    <row r="1014" spans="1:16">
      <c r="A1014">
        <v>1</v>
      </c>
      <c r="B1014">
        <v>2</v>
      </c>
      <c r="C1014">
        <v>10</v>
      </c>
      <c r="D1014">
        <v>92</v>
      </c>
      <c r="E1014">
        <v>3962</v>
      </c>
      <c r="F1014">
        <v>3968</v>
      </c>
      <c r="G1014">
        <v>545</v>
      </c>
      <c r="H1014">
        <v>1</v>
      </c>
      <c r="I1014" s="58" t="s">
        <v>7200</v>
      </c>
      <c r="J1014">
        <v>54501</v>
      </c>
      <c r="K1014" s="4">
        <v>10</v>
      </c>
      <c r="L1014" s="4">
        <v>10.85</v>
      </c>
      <c r="M1014" s="4">
        <v>11.446</v>
      </c>
      <c r="N1014" s="4">
        <v>12.295999999999999</v>
      </c>
      <c r="O1014" s="5">
        <v>42305.745292812499</v>
      </c>
      <c r="P1014" s="5">
        <v>43258.050196053242</v>
      </c>
    </row>
    <row r="1015" spans="1:16">
      <c r="A1015">
        <v>1</v>
      </c>
      <c r="B1015">
        <v>2</v>
      </c>
      <c r="C1015">
        <v>10</v>
      </c>
      <c r="D1015">
        <v>92</v>
      </c>
      <c r="E1015">
        <v>3973</v>
      </c>
      <c r="F1015">
        <v>3969</v>
      </c>
      <c r="G1015">
        <v>393</v>
      </c>
      <c r="H1015">
        <v>1</v>
      </c>
      <c r="I1015" s="58" t="s">
        <v>1292</v>
      </c>
      <c r="J1015">
        <v>39301</v>
      </c>
      <c r="K1015" s="4">
        <v>23.747</v>
      </c>
      <c r="L1015" s="4">
        <v>34.069000000000003</v>
      </c>
      <c r="M1015" s="4">
        <v>0</v>
      </c>
      <c r="N1015" s="4">
        <v>10.321999999999999</v>
      </c>
      <c r="O1015" s="5">
        <v>42305.745292812499</v>
      </c>
      <c r="P1015" s="5">
        <v>43258.050196053242</v>
      </c>
    </row>
    <row r="1016" spans="1:16">
      <c r="A1016">
        <v>1</v>
      </c>
      <c r="B1016">
        <v>2</v>
      </c>
      <c r="C1016">
        <v>10</v>
      </c>
      <c r="D1016">
        <v>92</v>
      </c>
      <c r="E1016">
        <v>4058</v>
      </c>
      <c r="F1016">
        <v>3970</v>
      </c>
      <c r="G1016">
        <v>1385</v>
      </c>
      <c r="H1016">
        <v>2</v>
      </c>
      <c r="I1016" s="58" t="s">
        <v>7201</v>
      </c>
      <c r="J1016">
        <v>138502</v>
      </c>
      <c r="K1016" s="4">
        <v>1</v>
      </c>
      <c r="L1016" s="4">
        <v>8.02</v>
      </c>
      <c r="M1016" s="4">
        <v>11.603999999999999</v>
      </c>
      <c r="N1016" s="4">
        <v>18.623999999999999</v>
      </c>
      <c r="O1016" s="5">
        <v>42305.745292812499</v>
      </c>
      <c r="P1016" s="5">
        <v>43258.050196053242</v>
      </c>
    </row>
    <row r="1017" spans="1:16">
      <c r="A1017">
        <v>1</v>
      </c>
      <c r="B1017">
        <v>2</v>
      </c>
      <c r="C1017">
        <v>10</v>
      </c>
      <c r="D1017">
        <v>92</v>
      </c>
      <c r="E1017">
        <v>4070</v>
      </c>
      <c r="F1017">
        <v>3971</v>
      </c>
      <c r="G1017">
        <v>594</v>
      </c>
      <c r="H1017">
        <v>1</v>
      </c>
      <c r="I1017" s="58" t="s">
        <v>7202</v>
      </c>
      <c r="J1017">
        <v>59401</v>
      </c>
      <c r="K1017" s="4">
        <v>0</v>
      </c>
      <c r="L1017" s="4">
        <v>3.3660000000000001</v>
      </c>
      <c r="M1017" s="4">
        <v>2.4569999999999999</v>
      </c>
      <c r="N1017" s="4">
        <v>5.8230000000000004</v>
      </c>
      <c r="O1017" s="5">
        <v>42305.745292812499</v>
      </c>
      <c r="P1017" s="5">
        <v>42305.745292812499</v>
      </c>
    </row>
    <row r="1018" spans="1:16">
      <c r="A1018">
        <v>1</v>
      </c>
      <c r="B1018">
        <v>2</v>
      </c>
      <c r="C1018">
        <v>10</v>
      </c>
      <c r="D1018">
        <v>92</v>
      </c>
      <c r="E1018">
        <v>4070</v>
      </c>
      <c r="F1018">
        <v>3972</v>
      </c>
      <c r="G1018">
        <v>1763</v>
      </c>
      <c r="H1018">
        <v>3</v>
      </c>
      <c r="I1018" s="58">
        <v>-49978</v>
      </c>
      <c r="J1018">
        <v>176303</v>
      </c>
      <c r="K1018" s="4">
        <v>9.8940000000000001</v>
      </c>
      <c r="L1018" s="4">
        <v>10.404999999999999</v>
      </c>
      <c r="M1018" s="4">
        <v>0</v>
      </c>
      <c r="N1018" s="4">
        <v>0.51100000000000001</v>
      </c>
      <c r="O1018" s="5">
        <v>42305.745292812499</v>
      </c>
      <c r="P1018" s="5">
        <v>42305.745292812499</v>
      </c>
    </row>
    <row r="1019" spans="1:16">
      <c r="A1019">
        <v>1</v>
      </c>
      <c r="B1019">
        <v>2</v>
      </c>
      <c r="C1019">
        <v>10</v>
      </c>
      <c r="D1019">
        <v>92</v>
      </c>
      <c r="E1019">
        <v>4206</v>
      </c>
      <c r="F1019">
        <v>3973</v>
      </c>
      <c r="G1019">
        <v>1763</v>
      </c>
      <c r="H1019">
        <v>2</v>
      </c>
      <c r="I1019" s="58">
        <v>-50006</v>
      </c>
      <c r="J1019">
        <v>176302</v>
      </c>
      <c r="K1019" s="4">
        <v>4.8920000000000003</v>
      </c>
      <c r="L1019" s="4">
        <v>7.9850000000000003</v>
      </c>
      <c r="M1019" s="4">
        <v>3.786</v>
      </c>
      <c r="N1019" s="4">
        <v>6.8789999999999996</v>
      </c>
      <c r="O1019" s="5">
        <v>42305.745292812499</v>
      </c>
      <c r="P1019" s="5">
        <v>43258.050196053242</v>
      </c>
    </row>
    <row r="1020" spans="1:16">
      <c r="A1020">
        <v>1</v>
      </c>
      <c r="B1020">
        <v>2</v>
      </c>
      <c r="C1020">
        <v>10</v>
      </c>
      <c r="D1020">
        <v>92</v>
      </c>
      <c r="E1020">
        <v>4206</v>
      </c>
      <c r="F1020">
        <v>3974</v>
      </c>
      <c r="G1020">
        <v>1763</v>
      </c>
      <c r="H1020">
        <v>3</v>
      </c>
      <c r="I1020" s="58">
        <v>-49978</v>
      </c>
      <c r="J1020">
        <v>176303</v>
      </c>
      <c r="K1020" s="4">
        <v>1.1060000000000001</v>
      </c>
      <c r="L1020" s="4">
        <v>4.8920000000000003</v>
      </c>
      <c r="M1020" s="4">
        <v>0</v>
      </c>
      <c r="N1020" s="4">
        <v>3.786</v>
      </c>
      <c r="O1020" s="5">
        <v>42305.745292812499</v>
      </c>
      <c r="P1020" s="5">
        <v>42305.745292812499</v>
      </c>
    </row>
    <row r="1021" spans="1:16">
      <c r="A1021">
        <v>1</v>
      </c>
      <c r="B1021">
        <v>2</v>
      </c>
      <c r="C1021">
        <v>10</v>
      </c>
      <c r="D1021">
        <v>92</v>
      </c>
      <c r="E1021">
        <v>4206</v>
      </c>
      <c r="F1021">
        <v>3975</v>
      </c>
      <c r="G1021">
        <v>2642</v>
      </c>
      <c r="H1021">
        <v>1</v>
      </c>
      <c r="I1021" s="58">
        <v>271012</v>
      </c>
      <c r="J1021">
        <v>264201</v>
      </c>
      <c r="K1021" s="4">
        <v>0</v>
      </c>
      <c r="L1021" s="4">
        <v>6.7990000000000004</v>
      </c>
      <c r="M1021" s="4">
        <v>6.8789999999999996</v>
      </c>
      <c r="N1021" s="4">
        <v>13.678000000000001</v>
      </c>
      <c r="O1021" s="5">
        <v>42305.745292812499</v>
      </c>
      <c r="P1021" s="5">
        <v>43258.050196053242</v>
      </c>
    </row>
    <row r="1022" spans="1:16">
      <c r="A1022">
        <v>1</v>
      </c>
      <c r="B1022">
        <v>2</v>
      </c>
      <c r="C1022">
        <v>10</v>
      </c>
      <c r="D1022">
        <v>92</v>
      </c>
      <c r="E1022">
        <v>4277</v>
      </c>
      <c r="F1022">
        <v>3976</v>
      </c>
      <c r="G1022">
        <v>3290</v>
      </c>
      <c r="H1022">
        <v>2</v>
      </c>
      <c r="I1022" s="58">
        <v>507721</v>
      </c>
      <c r="J1022">
        <v>329002</v>
      </c>
      <c r="K1022" s="4">
        <v>4</v>
      </c>
      <c r="L1022" s="4">
        <v>7.1310000000000002</v>
      </c>
      <c r="M1022" s="4">
        <v>0</v>
      </c>
      <c r="N1022" s="4">
        <v>3.1309999999999998</v>
      </c>
      <c r="O1022" s="5">
        <v>42305.745292812499</v>
      </c>
      <c r="P1022" s="5">
        <v>42305.745292812499</v>
      </c>
    </row>
    <row r="1023" spans="1:16">
      <c r="A1023">
        <v>1</v>
      </c>
      <c r="B1023">
        <v>2</v>
      </c>
      <c r="C1023">
        <v>10</v>
      </c>
      <c r="D1023">
        <v>92</v>
      </c>
      <c r="E1023">
        <v>4330</v>
      </c>
      <c r="F1023">
        <v>3977</v>
      </c>
      <c r="G1023">
        <v>138</v>
      </c>
      <c r="H1023">
        <v>8</v>
      </c>
      <c r="I1023" s="58" t="s">
        <v>1291</v>
      </c>
      <c r="J1023">
        <v>13808</v>
      </c>
      <c r="K1023" s="4">
        <v>19.073</v>
      </c>
      <c r="L1023" s="4">
        <v>22.99</v>
      </c>
      <c r="M1023" s="4">
        <v>0</v>
      </c>
      <c r="N1023" s="4">
        <v>3.9169999999999998</v>
      </c>
      <c r="O1023" s="5">
        <v>42305.745292812499</v>
      </c>
      <c r="P1023" s="5">
        <v>42305.745292812499</v>
      </c>
    </row>
    <row r="1024" spans="1:16">
      <c r="A1024">
        <v>1</v>
      </c>
      <c r="B1024">
        <v>2</v>
      </c>
      <c r="C1024">
        <v>10</v>
      </c>
      <c r="D1024">
        <v>92</v>
      </c>
      <c r="E1024">
        <v>4489</v>
      </c>
      <c r="F1024">
        <v>3978</v>
      </c>
      <c r="G1024">
        <v>392</v>
      </c>
      <c r="H1024">
        <v>8</v>
      </c>
      <c r="I1024" s="58" t="s">
        <v>7203</v>
      </c>
      <c r="J1024">
        <v>39208</v>
      </c>
      <c r="K1024" s="4">
        <v>1</v>
      </c>
      <c r="L1024" s="4">
        <v>8.3190000000000008</v>
      </c>
      <c r="M1024" s="4">
        <v>0</v>
      </c>
      <c r="N1024" s="4">
        <v>7.319</v>
      </c>
      <c r="O1024" s="5">
        <v>42305.745292812499</v>
      </c>
      <c r="P1024" s="5">
        <v>42305.745292812499</v>
      </c>
    </row>
    <row r="1025" spans="1:16">
      <c r="A1025">
        <v>1</v>
      </c>
      <c r="B1025">
        <v>2</v>
      </c>
      <c r="C1025">
        <v>10</v>
      </c>
      <c r="D1025">
        <v>92</v>
      </c>
      <c r="E1025">
        <v>4530</v>
      </c>
      <c r="F1025">
        <v>3979</v>
      </c>
      <c r="G1025">
        <v>96</v>
      </c>
      <c r="H1025">
        <v>4</v>
      </c>
      <c r="I1025" s="58">
        <v>35156</v>
      </c>
      <c r="J1025">
        <v>9604</v>
      </c>
      <c r="K1025" s="4">
        <v>0</v>
      </c>
      <c r="L1025" s="4">
        <v>10.032999999999999</v>
      </c>
      <c r="M1025" s="4">
        <v>103.91200000000001</v>
      </c>
      <c r="N1025" s="4">
        <v>113.94499999999999</v>
      </c>
      <c r="O1025" s="5">
        <v>42305.745292812499</v>
      </c>
      <c r="P1025" s="5">
        <v>43258.050196053242</v>
      </c>
    </row>
    <row r="1026" spans="1:16">
      <c r="A1026">
        <v>1</v>
      </c>
      <c r="B1026">
        <v>2</v>
      </c>
      <c r="C1026">
        <v>10</v>
      </c>
      <c r="D1026">
        <v>92</v>
      </c>
      <c r="E1026">
        <v>4530</v>
      </c>
      <c r="F1026">
        <v>3980</v>
      </c>
      <c r="G1026">
        <v>96</v>
      </c>
      <c r="H1026">
        <v>6</v>
      </c>
      <c r="I1026" s="58">
        <v>35217</v>
      </c>
      <c r="J1026">
        <v>9606</v>
      </c>
      <c r="K1026" s="4">
        <v>10.032999999999999</v>
      </c>
      <c r="L1026" s="4">
        <v>15.57</v>
      </c>
      <c r="M1026" s="4">
        <v>113.94499999999999</v>
      </c>
      <c r="N1026" s="4">
        <v>119.482</v>
      </c>
      <c r="O1026" s="5">
        <v>42305.745292812499</v>
      </c>
      <c r="P1026" s="5">
        <v>43258.050196053242</v>
      </c>
    </row>
    <row r="1027" spans="1:16">
      <c r="A1027">
        <v>1</v>
      </c>
      <c r="B1027">
        <v>2</v>
      </c>
      <c r="C1027">
        <v>10</v>
      </c>
      <c r="D1027">
        <v>92</v>
      </c>
      <c r="E1027">
        <v>4544</v>
      </c>
      <c r="F1027">
        <v>3981</v>
      </c>
      <c r="G1027">
        <v>138</v>
      </c>
      <c r="H1027">
        <v>1</v>
      </c>
      <c r="I1027" s="58" t="s">
        <v>1290</v>
      </c>
      <c r="J1027">
        <v>13801</v>
      </c>
      <c r="K1027" s="4">
        <v>0</v>
      </c>
      <c r="L1027" s="4">
        <v>1.054</v>
      </c>
      <c r="M1027" s="4">
        <v>98.224999999999994</v>
      </c>
      <c r="N1027" s="4">
        <v>99.278999999999996</v>
      </c>
      <c r="O1027" s="5">
        <v>42305.745292812499</v>
      </c>
      <c r="P1027" s="5">
        <v>43258.050196053242</v>
      </c>
    </row>
    <row r="1028" spans="1:16">
      <c r="A1028">
        <v>1</v>
      </c>
      <c r="B1028">
        <v>2</v>
      </c>
      <c r="C1028">
        <v>10</v>
      </c>
      <c r="D1028">
        <v>92</v>
      </c>
      <c r="E1028">
        <v>4544</v>
      </c>
      <c r="F1028">
        <v>3982</v>
      </c>
      <c r="G1028">
        <v>138</v>
      </c>
      <c r="H1028">
        <v>16</v>
      </c>
      <c r="I1028" s="58" t="s">
        <v>7204</v>
      </c>
      <c r="J1028">
        <v>13816</v>
      </c>
      <c r="K1028" s="4">
        <v>1.054</v>
      </c>
      <c r="L1028" s="4">
        <v>4.8689999999999998</v>
      </c>
      <c r="M1028" s="4">
        <v>99.278999999999996</v>
      </c>
      <c r="N1028" s="4">
        <v>103.09399999999999</v>
      </c>
      <c r="O1028" s="5">
        <v>42305.745292812499</v>
      </c>
      <c r="P1028" s="5">
        <v>43258.050196053242</v>
      </c>
    </row>
    <row r="1029" spans="1:16">
      <c r="A1029">
        <v>1</v>
      </c>
      <c r="B1029">
        <v>2</v>
      </c>
      <c r="C1029">
        <v>10</v>
      </c>
      <c r="D1029">
        <v>92</v>
      </c>
      <c r="E1029">
        <v>4544</v>
      </c>
      <c r="F1029">
        <v>3983</v>
      </c>
      <c r="G1029">
        <v>392</v>
      </c>
      <c r="H1029">
        <v>3</v>
      </c>
      <c r="I1029" s="58" t="s">
        <v>7205</v>
      </c>
      <c r="J1029">
        <v>39203</v>
      </c>
      <c r="K1029" s="4">
        <v>4</v>
      </c>
      <c r="L1029" s="4">
        <v>15.567</v>
      </c>
      <c r="M1029" s="4">
        <v>75.751000000000005</v>
      </c>
      <c r="N1029" s="4">
        <v>87.317999999999998</v>
      </c>
      <c r="O1029" s="5">
        <v>42305.745292812499</v>
      </c>
      <c r="P1029" s="5">
        <v>43258.050196053242</v>
      </c>
    </row>
    <row r="1030" spans="1:16">
      <c r="A1030">
        <v>1</v>
      </c>
      <c r="B1030">
        <v>2</v>
      </c>
      <c r="C1030">
        <v>10</v>
      </c>
      <c r="D1030">
        <v>92</v>
      </c>
      <c r="E1030">
        <v>4544</v>
      </c>
      <c r="F1030">
        <v>3984</v>
      </c>
      <c r="G1030">
        <v>393</v>
      </c>
      <c r="H1030">
        <v>1</v>
      </c>
      <c r="I1030" s="58" t="s">
        <v>1292</v>
      </c>
      <c r="J1030">
        <v>39301</v>
      </c>
      <c r="K1030" s="4">
        <v>20</v>
      </c>
      <c r="L1030" s="4">
        <v>23.747</v>
      </c>
      <c r="M1030" s="4">
        <v>87.317999999999998</v>
      </c>
      <c r="N1030" s="4">
        <v>91.064999999999998</v>
      </c>
      <c r="O1030" s="5">
        <v>42305.745292812499</v>
      </c>
      <c r="P1030" s="5">
        <v>43258.050196053242</v>
      </c>
    </row>
    <row r="1031" spans="1:16">
      <c r="A1031">
        <v>1</v>
      </c>
      <c r="B1031">
        <v>2</v>
      </c>
      <c r="C1031">
        <v>10</v>
      </c>
      <c r="D1031">
        <v>92</v>
      </c>
      <c r="E1031">
        <v>4545</v>
      </c>
      <c r="F1031">
        <v>3985</v>
      </c>
      <c r="G1031">
        <v>165</v>
      </c>
      <c r="H1031">
        <v>3</v>
      </c>
      <c r="I1031" s="58" t="s">
        <v>7206</v>
      </c>
      <c r="J1031">
        <v>16503</v>
      </c>
      <c r="K1031" s="4">
        <v>0</v>
      </c>
      <c r="L1031" s="4">
        <v>3.02</v>
      </c>
      <c r="M1031" s="4">
        <v>109.232</v>
      </c>
      <c r="N1031" s="4">
        <v>112.252</v>
      </c>
      <c r="O1031" s="5">
        <v>42305.745292812499</v>
      </c>
      <c r="P1031" s="5">
        <v>43258.050196053242</v>
      </c>
    </row>
    <row r="1032" spans="1:16">
      <c r="A1032">
        <v>1</v>
      </c>
      <c r="B1032">
        <v>2</v>
      </c>
      <c r="C1032">
        <v>10</v>
      </c>
      <c r="D1032">
        <v>92</v>
      </c>
      <c r="E1032">
        <v>4545</v>
      </c>
      <c r="F1032">
        <v>3986</v>
      </c>
      <c r="G1032">
        <v>248</v>
      </c>
      <c r="H1032">
        <v>6</v>
      </c>
      <c r="I1032" s="58" t="s">
        <v>7207</v>
      </c>
      <c r="J1032">
        <v>24806</v>
      </c>
      <c r="K1032" s="4">
        <v>0</v>
      </c>
      <c r="L1032" s="4">
        <v>1.24</v>
      </c>
      <c r="M1032" s="4">
        <v>107.992</v>
      </c>
      <c r="N1032" s="4">
        <v>109.232</v>
      </c>
      <c r="O1032" s="5">
        <v>42305.745292812499</v>
      </c>
      <c r="P1032" s="5">
        <v>43258.050196053242</v>
      </c>
    </row>
    <row r="1033" spans="1:16">
      <c r="A1033">
        <v>1</v>
      </c>
      <c r="B1033">
        <v>2</v>
      </c>
      <c r="C1033">
        <v>10</v>
      </c>
      <c r="D1033">
        <v>92</v>
      </c>
      <c r="E1033">
        <v>520</v>
      </c>
      <c r="F1033">
        <v>3936</v>
      </c>
      <c r="G1033">
        <v>424</v>
      </c>
      <c r="H1033">
        <v>3</v>
      </c>
      <c r="I1033" s="58" t="s">
        <v>7208</v>
      </c>
      <c r="J1033">
        <v>42403</v>
      </c>
      <c r="K1033" s="4">
        <v>0</v>
      </c>
      <c r="L1033" s="4">
        <v>9.9529999999999994</v>
      </c>
      <c r="M1033" s="4">
        <v>0</v>
      </c>
      <c r="N1033" s="4">
        <v>9.9529999999999994</v>
      </c>
      <c r="O1033" s="5">
        <v>42305.745292812499</v>
      </c>
      <c r="P1033" s="5">
        <v>42305.745292812499</v>
      </c>
    </row>
    <row r="1034" spans="1:16">
      <c r="A1034">
        <v>1</v>
      </c>
      <c r="B1034">
        <v>2</v>
      </c>
      <c r="C1034">
        <v>10</v>
      </c>
      <c r="D1034">
        <v>92</v>
      </c>
      <c r="E1034">
        <v>617</v>
      </c>
      <c r="F1034">
        <v>3937</v>
      </c>
      <c r="G1034">
        <v>640</v>
      </c>
      <c r="H1034">
        <v>7</v>
      </c>
      <c r="I1034" s="58" t="s">
        <v>7209</v>
      </c>
      <c r="J1034">
        <v>64007</v>
      </c>
      <c r="K1034" s="4">
        <v>0</v>
      </c>
      <c r="L1034" s="4">
        <v>3.4889999999999999</v>
      </c>
      <c r="M1034" s="4">
        <v>0</v>
      </c>
      <c r="N1034" s="4">
        <v>3.4889999999999999</v>
      </c>
      <c r="O1034" s="5">
        <v>42305.745292812499</v>
      </c>
      <c r="P1034" s="5">
        <v>43258.050196053242</v>
      </c>
    </row>
    <row r="1035" spans="1:16">
      <c r="A1035">
        <v>1</v>
      </c>
      <c r="B1035">
        <v>2</v>
      </c>
      <c r="C1035">
        <v>1</v>
      </c>
      <c r="D1035">
        <v>190</v>
      </c>
      <c r="E1035">
        <v>2144</v>
      </c>
      <c r="F1035">
        <v>441</v>
      </c>
      <c r="G1035">
        <v>2275</v>
      </c>
      <c r="H1035">
        <v>3</v>
      </c>
      <c r="I1035" s="58">
        <v>137027</v>
      </c>
      <c r="J1035">
        <v>227503</v>
      </c>
      <c r="K1035" s="4">
        <v>0</v>
      </c>
      <c r="L1035" s="4">
        <v>1.526</v>
      </c>
      <c r="M1035" s="4">
        <v>1.4690000000000001</v>
      </c>
      <c r="N1035" s="4">
        <v>2.9950000000000001</v>
      </c>
      <c r="O1035" s="5">
        <v>42305.745292812499</v>
      </c>
      <c r="P1035" s="5">
        <v>42305.745292812499</v>
      </c>
    </row>
    <row r="1036" spans="1:16">
      <c r="A1036">
        <v>1</v>
      </c>
      <c r="B1036">
        <v>2</v>
      </c>
      <c r="C1036">
        <v>1</v>
      </c>
      <c r="D1036">
        <v>190</v>
      </c>
      <c r="E1036">
        <v>2365</v>
      </c>
      <c r="F1036">
        <v>442</v>
      </c>
      <c r="G1036">
        <v>2193</v>
      </c>
      <c r="H1036">
        <v>1</v>
      </c>
      <c r="I1036" s="58">
        <v>107019</v>
      </c>
      <c r="J1036">
        <v>219301</v>
      </c>
      <c r="K1036" s="4">
        <v>0</v>
      </c>
      <c r="L1036" s="4">
        <v>5.7690000000000001</v>
      </c>
      <c r="M1036" s="4">
        <v>0</v>
      </c>
      <c r="N1036" s="4">
        <v>5.7690000000000001</v>
      </c>
      <c r="O1036" s="5">
        <v>42305.745292812499</v>
      </c>
      <c r="P1036" s="5">
        <v>42305.745292812499</v>
      </c>
    </row>
    <row r="1037" spans="1:16">
      <c r="A1037">
        <v>1</v>
      </c>
      <c r="B1037">
        <v>2</v>
      </c>
      <c r="C1037">
        <v>1</v>
      </c>
      <c r="D1037">
        <v>190</v>
      </c>
      <c r="E1037">
        <v>238</v>
      </c>
      <c r="F1037">
        <v>431</v>
      </c>
      <c r="G1037">
        <v>770</v>
      </c>
      <c r="H1037">
        <v>1</v>
      </c>
      <c r="I1037" s="58" t="s">
        <v>7210</v>
      </c>
      <c r="J1037">
        <v>77001</v>
      </c>
      <c r="K1037" s="4">
        <v>1</v>
      </c>
      <c r="L1037" s="4">
        <v>10.090999999999999</v>
      </c>
      <c r="M1037" s="4">
        <v>0</v>
      </c>
      <c r="N1037" s="4">
        <v>9.0909999999999993</v>
      </c>
      <c r="O1037" s="5">
        <v>42305.745292812499</v>
      </c>
      <c r="P1037" s="5">
        <v>43258.050196053242</v>
      </c>
    </row>
    <row r="1038" spans="1:16">
      <c r="A1038">
        <v>1</v>
      </c>
      <c r="B1038">
        <v>2</v>
      </c>
      <c r="C1038">
        <v>1</v>
      </c>
      <c r="D1038">
        <v>190</v>
      </c>
      <c r="E1038">
        <v>2739</v>
      </c>
      <c r="F1038">
        <v>443</v>
      </c>
      <c r="G1038">
        <v>2799</v>
      </c>
      <c r="H1038">
        <v>2</v>
      </c>
      <c r="I1038" s="58">
        <v>328386</v>
      </c>
      <c r="J1038">
        <v>279902</v>
      </c>
      <c r="K1038" s="4">
        <v>0</v>
      </c>
      <c r="L1038" s="4">
        <v>5.819</v>
      </c>
      <c r="M1038" s="4">
        <v>0.14499999999999999</v>
      </c>
      <c r="N1038" s="4">
        <v>5.9640000000000004</v>
      </c>
      <c r="O1038" s="5">
        <v>42305.745292812499</v>
      </c>
      <c r="P1038" s="5">
        <v>43258.050196053242</v>
      </c>
    </row>
    <row r="1039" spans="1:16">
      <c r="A1039">
        <v>1</v>
      </c>
      <c r="B1039">
        <v>2</v>
      </c>
      <c r="C1039">
        <v>1</v>
      </c>
      <c r="D1039">
        <v>190</v>
      </c>
      <c r="E1039">
        <v>2789</v>
      </c>
      <c r="F1039">
        <v>444</v>
      </c>
      <c r="G1039">
        <v>203</v>
      </c>
      <c r="H1039">
        <v>12</v>
      </c>
      <c r="I1039" s="58" t="s">
        <v>7211</v>
      </c>
      <c r="J1039">
        <v>20312</v>
      </c>
      <c r="K1039" s="4">
        <v>0</v>
      </c>
      <c r="L1039" s="4">
        <v>3.9809999999999999</v>
      </c>
      <c r="M1039" s="4">
        <v>0</v>
      </c>
      <c r="N1039" s="4">
        <v>3.9809999999999999</v>
      </c>
      <c r="O1039" s="5">
        <v>42305.745292812499</v>
      </c>
      <c r="P1039" s="5">
        <v>42305.745292812499</v>
      </c>
    </row>
    <row r="1040" spans="1:16">
      <c r="A1040">
        <v>1</v>
      </c>
      <c r="B1040">
        <v>2</v>
      </c>
      <c r="C1040">
        <v>1</v>
      </c>
      <c r="D1040">
        <v>190</v>
      </c>
      <c r="E1040">
        <v>2789</v>
      </c>
      <c r="F1040">
        <v>445</v>
      </c>
      <c r="G1040">
        <v>203</v>
      </c>
      <c r="H1040">
        <v>13</v>
      </c>
      <c r="I1040" s="58" t="s">
        <v>7212</v>
      </c>
      <c r="J1040">
        <v>20313</v>
      </c>
      <c r="K1040" s="4">
        <v>0</v>
      </c>
      <c r="L1040" s="4">
        <v>6.867</v>
      </c>
      <c r="M1040" s="4">
        <v>4.5949999999999998</v>
      </c>
      <c r="N1040" s="4">
        <v>11.462</v>
      </c>
      <c r="O1040" s="5">
        <v>42305.745292812499</v>
      </c>
      <c r="P1040" s="5">
        <v>42305.745292812499</v>
      </c>
    </row>
    <row r="1041" spans="1:16">
      <c r="A1041">
        <v>1</v>
      </c>
      <c r="B1041">
        <v>2</v>
      </c>
      <c r="C1041">
        <v>1</v>
      </c>
      <c r="D1041">
        <v>190</v>
      </c>
      <c r="E1041">
        <v>2929</v>
      </c>
      <c r="F1041">
        <v>446</v>
      </c>
      <c r="G1041">
        <v>771</v>
      </c>
      <c r="H1041">
        <v>1</v>
      </c>
      <c r="I1041" s="58" t="s">
        <v>1293</v>
      </c>
      <c r="J1041">
        <v>77101</v>
      </c>
      <c r="K1041" s="4">
        <v>0</v>
      </c>
      <c r="L1041" s="4">
        <v>2.0259999999999998</v>
      </c>
      <c r="M1041" s="4">
        <v>5.2270000000000003</v>
      </c>
      <c r="N1041" s="4">
        <v>7.2530000000000001</v>
      </c>
      <c r="O1041" s="5">
        <v>42305.745292812499</v>
      </c>
      <c r="P1041" s="5">
        <v>42305.745292812499</v>
      </c>
    </row>
    <row r="1042" spans="1:16">
      <c r="A1042">
        <v>1</v>
      </c>
      <c r="B1042">
        <v>2</v>
      </c>
      <c r="C1042">
        <v>1</v>
      </c>
      <c r="D1042">
        <v>190</v>
      </c>
      <c r="E1042">
        <v>2929</v>
      </c>
      <c r="F1042">
        <v>447</v>
      </c>
      <c r="G1042">
        <v>2275</v>
      </c>
      <c r="H1042">
        <v>4</v>
      </c>
      <c r="I1042" s="58">
        <v>137058</v>
      </c>
      <c r="J1042">
        <v>227504</v>
      </c>
      <c r="K1042" s="4">
        <v>1</v>
      </c>
      <c r="L1042" s="4">
        <v>4.915</v>
      </c>
      <c r="M1042" s="4">
        <v>0</v>
      </c>
      <c r="N1042" s="4">
        <v>3.915</v>
      </c>
      <c r="O1042" s="5">
        <v>42305.745292812499</v>
      </c>
      <c r="P1042" s="5">
        <v>42305.745292812499</v>
      </c>
    </row>
    <row r="1043" spans="1:16">
      <c r="A1043">
        <v>1</v>
      </c>
      <c r="B1043">
        <v>2</v>
      </c>
      <c r="C1043">
        <v>1</v>
      </c>
      <c r="D1043">
        <v>190</v>
      </c>
      <c r="E1043">
        <v>3231</v>
      </c>
      <c r="F1043">
        <v>448</v>
      </c>
      <c r="G1043">
        <v>3179</v>
      </c>
      <c r="H1043">
        <v>1</v>
      </c>
      <c r="I1043" s="58">
        <v>467147</v>
      </c>
      <c r="J1043">
        <v>317901</v>
      </c>
      <c r="K1043" s="4">
        <v>1</v>
      </c>
      <c r="L1043" s="4">
        <v>6.1180000000000003</v>
      </c>
      <c r="M1043" s="4">
        <v>0</v>
      </c>
      <c r="N1043" s="4">
        <v>5.1180000000000003</v>
      </c>
      <c r="O1043" s="5">
        <v>42305.745292812499</v>
      </c>
      <c r="P1043" s="5">
        <v>42305.745292812499</v>
      </c>
    </row>
    <row r="1044" spans="1:16">
      <c r="A1044">
        <v>1</v>
      </c>
      <c r="B1044">
        <v>2</v>
      </c>
      <c r="C1044">
        <v>1</v>
      </c>
      <c r="D1044">
        <v>190</v>
      </c>
      <c r="E1044">
        <v>3253</v>
      </c>
      <c r="F1044">
        <v>449</v>
      </c>
      <c r="G1044">
        <v>3504</v>
      </c>
      <c r="H1044">
        <v>1</v>
      </c>
      <c r="I1044" s="58">
        <v>585850</v>
      </c>
      <c r="J1044">
        <v>350401</v>
      </c>
      <c r="K1044" s="4">
        <v>1</v>
      </c>
      <c r="L1044" s="4">
        <v>2.004</v>
      </c>
      <c r="M1044" s="4">
        <v>0</v>
      </c>
      <c r="N1044" s="4">
        <v>1.004</v>
      </c>
      <c r="O1044" s="5">
        <v>42305.745292812499</v>
      </c>
      <c r="P1044" s="5">
        <v>42305.745292812499</v>
      </c>
    </row>
    <row r="1045" spans="1:16">
      <c r="A1045">
        <v>1</v>
      </c>
      <c r="B1045">
        <v>2</v>
      </c>
      <c r="C1045">
        <v>1</v>
      </c>
      <c r="D1045">
        <v>190</v>
      </c>
      <c r="E1045">
        <v>3869</v>
      </c>
      <c r="F1045">
        <v>450</v>
      </c>
      <c r="G1045">
        <v>108</v>
      </c>
      <c r="H1045">
        <v>10</v>
      </c>
      <c r="I1045" s="58" t="s">
        <v>7213</v>
      </c>
      <c r="J1045">
        <v>10810</v>
      </c>
      <c r="K1045" s="4">
        <v>0</v>
      </c>
      <c r="L1045" s="4">
        <v>7.8129999999999997</v>
      </c>
      <c r="M1045" s="4">
        <v>50.835999999999999</v>
      </c>
      <c r="N1045" s="4">
        <v>58.65</v>
      </c>
      <c r="O1045" s="5">
        <v>42305.745292812499</v>
      </c>
      <c r="P1045" s="5">
        <v>43258.050196053242</v>
      </c>
    </row>
    <row r="1046" spans="1:16">
      <c r="A1046">
        <v>1</v>
      </c>
      <c r="B1046">
        <v>2</v>
      </c>
      <c r="C1046">
        <v>1</v>
      </c>
      <c r="D1046">
        <v>190</v>
      </c>
      <c r="E1046">
        <v>3869</v>
      </c>
      <c r="F1046">
        <v>451</v>
      </c>
      <c r="G1046">
        <v>108</v>
      </c>
      <c r="H1046">
        <v>11</v>
      </c>
      <c r="I1046" s="58" t="s">
        <v>7214</v>
      </c>
      <c r="J1046">
        <v>10811</v>
      </c>
      <c r="K1046" s="4">
        <v>0</v>
      </c>
      <c r="L1046" s="4">
        <v>7.3739999999999997</v>
      </c>
      <c r="M1046" s="4">
        <v>58.65</v>
      </c>
      <c r="N1046" s="4">
        <v>66.022000000000006</v>
      </c>
      <c r="O1046" s="5">
        <v>42305.745292812499</v>
      </c>
      <c r="P1046" s="5">
        <v>43258.050196053242</v>
      </c>
    </row>
    <row r="1047" spans="1:16">
      <c r="A1047">
        <v>1</v>
      </c>
      <c r="B1047">
        <v>2</v>
      </c>
      <c r="C1047">
        <v>1</v>
      </c>
      <c r="D1047">
        <v>190</v>
      </c>
      <c r="E1047">
        <v>4049</v>
      </c>
      <c r="F1047">
        <v>452</v>
      </c>
      <c r="G1047">
        <v>1849</v>
      </c>
      <c r="H1047">
        <v>3</v>
      </c>
      <c r="I1047" s="58">
        <v>-18567</v>
      </c>
      <c r="J1047">
        <v>184903</v>
      </c>
      <c r="K1047" s="4">
        <v>0</v>
      </c>
      <c r="L1047" s="4">
        <v>11.974</v>
      </c>
      <c r="M1047" s="4">
        <v>29.457999999999998</v>
      </c>
      <c r="N1047" s="4">
        <v>41.432000000000002</v>
      </c>
      <c r="O1047" s="5">
        <v>42305.745292812499</v>
      </c>
      <c r="P1047" s="5">
        <v>43258.050196053242</v>
      </c>
    </row>
    <row r="1048" spans="1:16">
      <c r="A1048">
        <v>1</v>
      </c>
      <c r="B1048">
        <v>2</v>
      </c>
      <c r="C1048">
        <v>1</v>
      </c>
      <c r="D1048">
        <v>190</v>
      </c>
      <c r="E1048">
        <v>4380</v>
      </c>
      <c r="F1048">
        <v>453</v>
      </c>
      <c r="G1048">
        <v>203</v>
      </c>
      <c r="H1048">
        <v>7</v>
      </c>
      <c r="I1048" s="58" t="s">
        <v>7215</v>
      </c>
      <c r="J1048">
        <v>20307</v>
      </c>
      <c r="K1048" s="4">
        <v>0</v>
      </c>
      <c r="L1048" s="4">
        <v>0.42799999999999999</v>
      </c>
      <c r="M1048" s="4">
        <v>0</v>
      </c>
      <c r="N1048" s="4">
        <v>0.42799999999999999</v>
      </c>
      <c r="O1048" s="5">
        <v>42305.745292812499</v>
      </c>
      <c r="P1048" s="5">
        <v>42305.745292812499</v>
      </c>
    </row>
    <row r="1049" spans="1:16">
      <c r="A1049">
        <v>1</v>
      </c>
      <c r="B1049">
        <v>2</v>
      </c>
      <c r="C1049">
        <v>1</v>
      </c>
      <c r="D1049">
        <v>190</v>
      </c>
      <c r="E1049">
        <v>4524</v>
      </c>
      <c r="F1049">
        <v>454</v>
      </c>
      <c r="G1049">
        <v>203</v>
      </c>
      <c r="H1049">
        <v>3</v>
      </c>
      <c r="I1049" s="58" t="s">
        <v>7216</v>
      </c>
      <c r="J1049">
        <v>20303</v>
      </c>
      <c r="K1049" s="4">
        <v>0.13600000000000001</v>
      </c>
      <c r="L1049" s="4">
        <v>12.032999999999999</v>
      </c>
      <c r="M1049" s="4">
        <v>75.213999999999999</v>
      </c>
      <c r="N1049" s="4">
        <v>87.111000000000004</v>
      </c>
      <c r="O1049" s="5">
        <v>42305.745292812499</v>
      </c>
      <c r="P1049" s="5">
        <v>43258.050196053242</v>
      </c>
    </row>
    <row r="1050" spans="1:16">
      <c r="A1050">
        <v>1</v>
      </c>
      <c r="B1050">
        <v>2</v>
      </c>
      <c r="C1050">
        <v>1</v>
      </c>
      <c r="D1050">
        <v>190</v>
      </c>
      <c r="E1050">
        <v>4524</v>
      </c>
      <c r="F1050">
        <v>455</v>
      </c>
      <c r="G1050">
        <v>203</v>
      </c>
      <c r="H1050">
        <v>4</v>
      </c>
      <c r="I1050" s="58" t="s">
        <v>7217</v>
      </c>
      <c r="J1050">
        <v>20304</v>
      </c>
      <c r="K1050" s="4">
        <v>0</v>
      </c>
      <c r="L1050" s="4">
        <v>8.9169999999999998</v>
      </c>
      <c r="M1050" s="4">
        <v>87.111000000000004</v>
      </c>
      <c r="N1050" s="4">
        <v>96.028000000000006</v>
      </c>
      <c r="O1050" s="5">
        <v>42305.745292812499</v>
      </c>
      <c r="P1050" s="5">
        <v>42305.745292812499</v>
      </c>
    </row>
    <row r="1051" spans="1:16">
      <c r="A1051">
        <v>1</v>
      </c>
      <c r="B1051">
        <v>2</v>
      </c>
      <c r="C1051">
        <v>1</v>
      </c>
      <c r="D1051">
        <v>190</v>
      </c>
      <c r="E1051">
        <v>453</v>
      </c>
      <c r="F1051">
        <v>432</v>
      </c>
      <c r="G1051">
        <v>725</v>
      </c>
      <c r="H1051">
        <v>2</v>
      </c>
      <c r="I1051" s="58" t="s">
        <v>1294</v>
      </c>
      <c r="J1051">
        <v>72502</v>
      </c>
      <c r="K1051" s="4">
        <v>1</v>
      </c>
      <c r="L1051" s="4">
        <v>3.4710000000000001</v>
      </c>
      <c r="M1051" s="4">
        <v>17.172999999999998</v>
      </c>
      <c r="N1051" s="4">
        <v>19.643999999999998</v>
      </c>
      <c r="O1051" s="5">
        <v>42305.745292812499</v>
      </c>
      <c r="P1051" s="5">
        <v>43258.050196053242</v>
      </c>
    </row>
    <row r="1052" spans="1:16">
      <c r="A1052">
        <v>1</v>
      </c>
      <c r="B1052">
        <v>2</v>
      </c>
      <c r="C1052">
        <v>1</v>
      </c>
      <c r="D1052">
        <v>190</v>
      </c>
      <c r="E1052">
        <v>453</v>
      </c>
      <c r="F1052">
        <v>433</v>
      </c>
      <c r="G1052">
        <v>2277</v>
      </c>
      <c r="H1052">
        <v>1</v>
      </c>
      <c r="I1052" s="58">
        <v>137699</v>
      </c>
      <c r="J1052">
        <v>227701</v>
      </c>
      <c r="K1052" s="4">
        <v>3.4710000000000001</v>
      </c>
      <c r="L1052" s="4">
        <v>8.7530000000000001</v>
      </c>
      <c r="M1052" s="4">
        <v>19.643999999999998</v>
      </c>
      <c r="N1052" s="4">
        <v>24.925999999999998</v>
      </c>
      <c r="O1052" s="5">
        <v>42305.745292812499</v>
      </c>
      <c r="P1052" s="5">
        <v>43258.050196053242</v>
      </c>
    </row>
    <row r="1053" spans="1:16">
      <c r="A1053">
        <v>1</v>
      </c>
      <c r="B1053">
        <v>2</v>
      </c>
      <c r="C1053">
        <v>1</v>
      </c>
      <c r="D1053">
        <v>190</v>
      </c>
      <c r="E1053">
        <v>670</v>
      </c>
      <c r="F1053">
        <v>434</v>
      </c>
      <c r="G1053">
        <v>1849</v>
      </c>
      <c r="H1053">
        <v>2</v>
      </c>
      <c r="I1053" s="58">
        <v>-18595</v>
      </c>
      <c r="J1053">
        <v>184902</v>
      </c>
      <c r="K1053" s="4">
        <v>0</v>
      </c>
      <c r="L1053" s="4">
        <v>0.97299999999999998</v>
      </c>
      <c r="M1053" s="4">
        <v>18.568999999999999</v>
      </c>
      <c r="N1053" s="4">
        <v>19.542000000000002</v>
      </c>
      <c r="O1053" s="5">
        <v>42305.745292812499</v>
      </c>
      <c r="P1053" s="5">
        <v>43258.050196053242</v>
      </c>
    </row>
    <row r="1054" spans="1:16">
      <c r="A1054">
        <v>1</v>
      </c>
      <c r="B1054">
        <v>2</v>
      </c>
      <c r="C1054">
        <v>1</v>
      </c>
      <c r="D1054">
        <v>190</v>
      </c>
      <c r="E1054">
        <v>671</v>
      </c>
      <c r="F1054">
        <v>435</v>
      </c>
      <c r="G1054">
        <v>725</v>
      </c>
      <c r="H1054">
        <v>2</v>
      </c>
      <c r="I1054" s="58" t="s">
        <v>1294</v>
      </c>
      <c r="J1054">
        <v>72502</v>
      </c>
      <c r="K1054" s="4">
        <v>8.7430000000000003</v>
      </c>
      <c r="L1054" s="4">
        <v>10.942</v>
      </c>
      <c r="M1054" s="4">
        <v>7.7370000000000001</v>
      </c>
      <c r="N1054" s="4">
        <v>9.9359999999999999</v>
      </c>
      <c r="O1054" s="5">
        <v>42305.745292812499</v>
      </c>
      <c r="P1054" s="5">
        <v>42305.745292812499</v>
      </c>
    </row>
    <row r="1055" spans="1:16">
      <c r="A1055">
        <v>1</v>
      </c>
      <c r="B1055">
        <v>2</v>
      </c>
      <c r="C1055">
        <v>1</v>
      </c>
      <c r="D1055">
        <v>190</v>
      </c>
      <c r="E1055">
        <v>671</v>
      </c>
      <c r="F1055">
        <v>436</v>
      </c>
      <c r="G1055">
        <v>725</v>
      </c>
      <c r="H1055">
        <v>3</v>
      </c>
      <c r="I1055" s="58" t="s">
        <v>7218</v>
      </c>
      <c r="J1055">
        <v>72503</v>
      </c>
      <c r="K1055" s="4">
        <v>0</v>
      </c>
      <c r="L1055" s="4">
        <v>5.4729999999999999</v>
      </c>
      <c r="M1055" s="4">
        <v>10.39</v>
      </c>
      <c r="N1055" s="4">
        <v>15.863</v>
      </c>
      <c r="O1055" s="5">
        <v>42305.745292812499</v>
      </c>
      <c r="P1055" s="5">
        <v>43258.050196053242</v>
      </c>
    </row>
    <row r="1056" spans="1:16">
      <c r="A1056">
        <v>1</v>
      </c>
      <c r="B1056">
        <v>2</v>
      </c>
      <c r="C1056">
        <v>1</v>
      </c>
      <c r="D1056">
        <v>190</v>
      </c>
      <c r="E1056">
        <v>671</v>
      </c>
      <c r="F1056">
        <v>437</v>
      </c>
      <c r="G1056">
        <v>770</v>
      </c>
      <c r="H1056">
        <v>2</v>
      </c>
      <c r="I1056" s="58" t="s">
        <v>7219</v>
      </c>
      <c r="J1056">
        <v>77002</v>
      </c>
      <c r="K1056" s="4">
        <v>1</v>
      </c>
      <c r="L1056" s="4">
        <v>7.375</v>
      </c>
      <c r="M1056" s="4">
        <v>0</v>
      </c>
      <c r="N1056" s="4">
        <v>6.375</v>
      </c>
      <c r="O1056" s="5">
        <v>42305.745292812499</v>
      </c>
      <c r="P1056" s="5">
        <v>42305.745292812499</v>
      </c>
    </row>
    <row r="1057" spans="1:16">
      <c r="A1057">
        <v>1</v>
      </c>
      <c r="B1057">
        <v>2</v>
      </c>
      <c r="C1057">
        <v>1</v>
      </c>
      <c r="D1057">
        <v>190</v>
      </c>
      <c r="E1057">
        <v>672</v>
      </c>
      <c r="F1057">
        <v>438</v>
      </c>
      <c r="G1057">
        <v>771</v>
      </c>
      <c r="H1057">
        <v>1</v>
      </c>
      <c r="I1057" s="58" t="s">
        <v>1293</v>
      </c>
      <c r="J1057">
        <v>77101</v>
      </c>
      <c r="K1057" s="4">
        <v>5</v>
      </c>
      <c r="L1057" s="4">
        <v>7.1790000000000003</v>
      </c>
      <c r="M1057" s="4">
        <v>2.9420000000000002</v>
      </c>
      <c r="N1057" s="4">
        <v>5.1210000000000004</v>
      </c>
      <c r="O1057" s="5">
        <v>42305.745292812499</v>
      </c>
      <c r="P1057" s="5">
        <v>42305.745292812499</v>
      </c>
    </row>
    <row r="1058" spans="1:16">
      <c r="A1058">
        <v>1</v>
      </c>
      <c r="B1058">
        <v>2</v>
      </c>
      <c r="C1058">
        <v>1</v>
      </c>
      <c r="D1058">
        <v>190</v>
      </c>
      <c r="E1058">
        <v>672</v>
      </c>
      <c r="F1058">
        <v>439</v>
      </c>
      <c r="G1058">
        <v>3238</v>
      </c>
      <c r="H1058">
        <v>1</v>
      </c>
      <c r="I1058" s="58">
        <v>488697</v>
      </c>
      <c r="J1058">
        <v>323801</v>
      </c>
      <c r="K1058" s="4">
        <v>0</v>
      </c>
      <c r="L1058" s="4">
        <v>2.9420000000000002</v>
      </c>
      <c r="M1058" s="4">
        <v>0</v>
      </c>
      <c r="N1058" s="4">
        <v>2.9420000000000002</v>
      </c>
      <c r="O1058" s="5">
        <v>42305.745292812499</v>
      </c>
      <c r="P1058" s="5">
        <v>42305.745292812499</v>
      </c>
    </row>
    <row r="1059" spans="1:16">
      <c r="A1059">
        <v>1</v>
      </c>
      <c r="B1059">
        <v>2</v>
      </c>
      <c r="C1059">
        <v>1</v>
      </c>
      <c r="D1059">
        <v>190</v>
      </c>
      <c r="E1059">
        <v>923</v>
      </c>
      <c r="F1059">
        <v>440</v>
      </c>
      <c r="G1059">
        <v>2606</v>
      </c>
      <c r="H1059">
        <v>1</v>
      </c>
      <c r="I1059" s="58">
        <v>257863</v>
      </c>
      <c r="J1059">
        <v>260601</v>
      </c>
      <c r="K1059" s="4">
        <v>0</v>
      </c>
      <c r="L1059" s="4">
        <v>12.64</v>
      </c>
      <c r="M1059" s="4">
        <v>0</v>
      </c>
      <c r="N1059" s="4">
        <v>12.64</v>
      </c>
      <c r="O1059" s="5">
        <v>42305.745292812499</v>
      </c>
      <c r="P1059" s="5">
        <v>42305.745292812499</v>
      </c>
    </row>
    <row r="1060" spans="1:16">
      <c r="A1060">
        <v>1</v>
      </c>
      <c r="B1060">
        <v>2</v>
      </c>
      <c r="C1060">
        <v>19</v>
      </c>
      <c r="D1060">
        <v>102</v>
      </c>
      <c r="E1060">
        <v>1096</v>
      </c>
      <c r="F1060">
        <v>7883</v>
      </c>
      <c r="G1060">
        <v>1575</v>
      </c>
      <c r="H1060">
        <v>2</v>
      </c>
      <c r="I1060" s="58" t="s">
        <v>7220</v>
      </c>
      <c r="J1060">
        <v>157502</v>
      </c>
      <c r="K1060" s="4">
        <v>0</v>
      </c>
      <c r="L1060" s="4">
        <v>18.5</v>
      </c>
      <c r="M1060" s="4">
        <v>0</v>
      </c>
      <c r="N1060" s="4">
        <v>18.497</v>
      </c>
      <c r="O1060" s="5">
        <v>42305.745292812499</v>
      </c>
      <c r="P1060" s="5">
        <v>42305.745292812499</v>
      </c>
    </row>
    <row r="1061" spans="1:16">
      <c r="A1061">
        <v>1</v>
      </c>
      <c r="B1061">
        <v>2</v>
      </c>
      <c r="C1061">
        <v>19</v>
      </c>
      <c r="D1061">
        <v>102</v>
      </c>
      <c r="E1061">
        <v>1304</v>
      </c>
      <c r="F1061">
        <v>7884</v>
      </c>
      <c r="G1061">
        <v>63</v>
      </c>
      <c r="H1061">
        <v>1</v>
      </c>
      <c r="I1061" s="58">
        <v>23012</v>
      </c>
      <c r="J1061">
        <v>6301</v>
      </c>
      <c r="K1061" s="4">
        <v>25</v>
      </c>
      <c r="L1061" s="4">
        <v>29.722000000000001</v>
      </c>
      <c r="M1061" s="4">
        <v>0</v>
      </c>
      <c r="N1061" s="4">
        <v>4.7220000000000004</v>
      </c>
      <c r="O1061" s="5">
        <v>42305.745292812499</v>
      </c>
      <c r="P1061" s="5">
        <v>42305.745292812499</v>
      </c>
    </row>
    <row r="1062" spans="1:16">
      <c r="A1062">
        <v>1</v>
      </c>
      <c r="B1062">
        <v>2</v>
      </c>
      <c r="C1062">
        <v>19</v>
      </c>
      <c r="D1062">
        <v>102</v>
      </c>
      <c r="E1062">
        <v>1875</v>
      </c>
      <c r="F1062">
        <v>7885</v>
      </c>
      <c r="G1062">
        <v>1759</v>
      </c>
      <c r="H1062">
        <v>1</v>
      </c>
      <c r="I1062" s="58">
        <v>-51498</v>
      </c>
      <c r="J1062">
        <v>175901</v>
      </c>
      <c r="K1062" s="4">
        <v>0</v>
      </c>
      <c r="L1062" s="4">
        <v>10.125999999999999</v>
      </c>
      <c r="M1062" s="4">
        <v>0</v>
      </c>
      <c r="N1062" s="4">
        <v>10.125999999999999</v>
      </c>
      <c r="O1062" s="5">
        <v>42305.745292812499</v>
      </c>
      <c r="P1062" s="5">
        <v>42305.745292812499</v>
      </c>
    </row>
    <row r="1063" spans="1:16">
      <c r="A1063">
        <v>1</v>
      </c>
      <c r="B1063">
        <v>2</v>
      </c>
      <c r="C1063">
        <v>19</v>
      </c>
      <c r="D1063">
        <v>102</v>
      </c>
      <c r="E1063">
        <v>2037</v>
      </c>
      <c r="F1063">
        <v>7886</v>
      </c>
      <c r="G1063">
        <v>843</v>
      </c>
      <c r="H1063">
        <v>5</v>
      </c>
      <c r="I1063" s="58" t="s">
        <v>7221</v>
      </c>
      <c r="J1063">
        <v>84305</v>
      </c>
      <c r="K1063" s="4">
        <v>0</v>
      </c>
      <c r="L1063" s="4">
        <v>3.8769999999999998</v>
      </c>
      <c r="M1063" s="4">
        <v>1.0549999999999999</v>
      </c>
      <c r="N1063" s="4">
        <v>4.9320000000000004</v>
      </c>
      <c r="O1063" s="5">
        <v>42305.745292812499</v>
      </c>
      <c r="P1063" s="5">
        <v>43258.050196053242</v>
      </c>
    </row>
    <row r="1064" spans="1:16">
      <c r="A1064">
        <v>1</v>
      </c>
      <c r="B1064">
        <v>2</v>
      </c>
      <c r="C1064">
        <v>19</v>
      </c>
      <c r="D1064">
        <v>102</v>
      </c>
      <c r="E1064">
        <v>2064</v>
      </c>
      <c r="F1064">
        <v>7887</v>
      </c>
      <c r="G1064">
        <v>1919</v>
      </c>
      <c r="H1064">
        <v>2</v>
      </c>
      <c r="I1064" s="58">
        <v>6972</v>
      </c>
      <c r="J1064">
        <v>191902</v>
      </c>
      <c r="K1064" s="4">
        <v>0</v>
      </c>
      <c r="L1064" s="4">
        <v>12.678000000000001</v>
      </c>
      <c r="M1064" s="4">
        <v>0</v>
      </c>
      <c r="N1064" s="4">
        <v>13.018000000000001</v>
      </c>
      <c r="O1064" s="5">
        <v>42305.745292812499</v>
      </c>
      <c r="P1064" s="5">
        <v>42305.745292812499</v>
      </c>
    </row>
    <row r="1065" spans="1:16">
      <c r="A1065">
        <v>1</v>
      </c>
      <c r="B1065">
        <v>2</v>
      </c>
      <c r="C1065">
        <v>19</v>
      </c>
      <c r="D1065">
        <v>102</v>
      </c>
      <c r="E1065">
        <v>2065</v>
      </c>
      <c r="F1065">
        <v>7888</v>
      </c>
      <c r="G1065">
        <v>1920</v>
      </c>
      <c r="H1065">
        <v>1</v>
      </c>
      <c r="I1065" s="58">
        <v>7306</v>
      </c>
      <c r="J1065">
        <v>192001</v>
      </c>
      <c r="K1065" s="4">
        <v>0</v>
      </c>
      <c r="L1065" s="4">
        <v>10.717000000000001</v>
      </c>
      <c r="M1065" s="4">
        <v>0</v>
      </c>
      <c r="N1065" s="4">
        <v>10.717000000000001</v>
      </c>
      <c r="O1065" s="5">
        <v>42305.745292812499</v>
      </c>
      <c r="P1065" s="5">
        <v>42305.745292812499</v>
      </c>
    </row>
    <row r="1066" spans="1:16">
      <c r="A1066">
        <v>1</v>
      </c>
      <c r="B1066">
        <v>2</v>
      </c>
      <c r="C1066">
        <v>19</v>
      </c>
      <c r="D1066">
        <v>102</v>
      </c>
      <c r="E1066">
        <v>2066</v>
      </c>
      <c r="F1066">
        <v>7889</v>
      </c>
      <c r="G1066">
        <v>1921</v>
      </c>
      <c r="H1066">
        <v>2</v>
      </c>
      <c r="I1066" s="58">
        <v>7703</v>
      </c>
      <c r="J1066">
        <v>192102</v>
      </c>
      <c r="K1066" s="4">
        <v>0</v>
      </c>
      <c r="L1066" s="4">
        <v>5.4119999999999999</v>
      </c>
      <c r="M1066" s="4">
        <v>0</v>
      </c>
      <c r="N1066" s="4">
        <v>5.4119999999999999</v>
      </c>
      <c r="O1066" s="5">
        <v>42305.745292812499</v>
      </c>
      <c r="P1066" s="5">
        <v>42305.745292812499</v>
      </c>
    </row>
    <row r="1067" spans="1:16">
      <c r="A1067">
        <v>1</v>
      </c>
      <c r="B1067">
        <v>2</v>
      </c>
      <c r="C1067">
        <v>19</v>
      </c>
      <c r="D1067">
        <v>102</v>
      </c>
      <c r="E1067">
        <v>206</v>
      </c>
      <c r="F1067">
        <v>7868</v>
      </c>
      <c r="G1067">
        <v>632</v>
      </c>
      <c r="H1067">
        <v>4</v>
      </c>
      <c r="I1067" s="58" t="s">
        <v>1295</v>
      </c>
      <c r="J1067">
        <v>63204</v>
      </c>
      <c r="K1067" s="4">
        <v>0</v>
      </c>
      <c r="L1067" s="4">
        <v>7.8840000000000003</v>
      </c>
      <c r="M1067" s="4">
        <v>14.803000000000001</v>
      </c>
      <c r="N1067" s="4">
        <v>22.687000000000001</v>
      </c>
      <c r="O1067" s="5">
        <v>42305.745292812499</v>
      </c>
      <c r="P1067" s="5">
        <v>42305.745292812499</v>
      </c>
    </row>
    <row r="1068" spans="1:16">
      <c r="A1068">
        <v>1</v>
      </c>
      <c r="B1068">
        <v>2</v>
      </c>
      <c r="C1068">
        <v>19</v>
      </c>
      <c r="D1068">
        <v>102</v>
      </c>
      <c r="E1068">
        <v>206</v>
      </c>
      <c r="F1068">
        <v>7869</v>
      </c>
      <c r="G1068">
        <v>1576</v>
      </c>
      <c r="H1068">
        <v>1</v>
      </c>
      <c r="I1068" s="58" t="s">
        <v>7222</v>
      </c>
      <c r="J1068">
        <v>157601</v>
      </c>
      <c r="K1068" s="4">
        <v>0</v>
      </c>
      <c r="L1068" s="4">
        <v>0.33500000000000002</v>
      </c>
      <c r="M1068" s="4">
        <v>22.687000000000001</v>
      </c>
      <c r="N1068" s="4">
        <v>23.021999999999998</v>
      </c>
      <c r="O1068" s="5">
        <v>42305.745292812499</v>
      </c>
      <c r="P1068" s="5">
        <v>43258.050196053242</v>
      </c>
    </row>
    <row r="1069" spans="1:16">
      <c r="A1069">
        <v>1</v>
      </c>
      <c r="B1069">
        <v>2</v>
      </c>
      <c r="C1069">
        <v>19</v>
      </c>
      <c r="D1069">
        <v>102</v>
      </c>
      <c r="E1069">
        <v>206</v>
      </c>
      <c r="F1069">
        <v>7870</v>
      </c>
      <c r="G1069">
        <v>2340</v>
      </c>
      <c r="H1069">
        <v>1</v>
      </c>
      <c r="I1069" s="58">
        <v>160708</v>
      </c>
      <c r="J1069">
        <v>234001</v>
      </c>
      <c r="K1069" s="4">
        <v>0</v>
      </c>
      <c r="L1069" s="4">
        <v>4.9989999999999997</v>
      </c>
      <c r="M1069" s="4">
        <v>0</v>
      </c>
      <c r="N1069" s="4">
        <v>4.9989999999999997</v>
      </c>
      <c r="O1069" s="5">
        <v>42305.745292812499</v>
      </c>
      <c r="P1069" s="5">
        <v>43258.050196053242</v>
      </c>
    </row>
    <row r="1070" spans="1:16">
      <c r="A1070">
        <v>1</v>
      </c>
      <c r="B1070">
        <v>2</v>
      </c>
      <c r="C1070">
        <v>19</v>
      </c>
      <c r="D1070">
        <v>102</v>
      </c>
      <c r="E1070">
        <v>206</v>
      </c>
      <c r="F1070">
        <v>7871</v>
      </c>
      <c r="G1070">
        <v>2340</v>
      </c>
      <c r="H1070">
        <v>2</v>
      </c>
      <c r="I1070" s="58">
        <v>160739</v>
      </c>
      <c r="J1070">
        <v>234002</v>
      </c>
      <c r="K1070" s="4">
        <v>4.9989999999999997</v>
      </c>
      <c r="L1070" s="4">
        <v>14.585000000000001</v>
      </c>
      <c r="M1070" s="4">
        <v>4.9989999999999997</v>
      </c>
      <c r="N1070" s="4">
        <v>14.585000000000001</v>
      </c>
      <c r="O1070" s="5">
        <v>42305.745292812499</v>
      </c>
      <c r="P1070" s="5">
        <v>43258.050196053242</v>
      </c>
    </row>
    <row r="1071" spans="1:16">
      <c r="A1071">
        <v>1</v>
      </c>
      <c r="B1071">
        <v>2</v>
      </c>
      <c r="C1071">
        <v>19</v>
      </c>
      <c r="D1071">
        <v>102</v>
      </c>
      <c r="E1071">
        <v>2252</v>
      </c>
      <c r="F1071">
        <v>7890</v>
      </c>
      <c r="G1071">
        <v>208</v>
      </c>
      <c r="H1071">
        <v>4</v>
      </c>
      <c r="I1071" s="58" t="s">
        <v>7223</v>
      </c>
      <c r="J1071">
        <v>20804</v>
      </c>
      <c r="K1071" s="4">
        <v>0</v>
      </c>
      <c r="L1071" s="4">
        <v>4.9630000000000001</v>
      </c>
      <c r="M1071" s="4">
        <v>0</v>
      </c>
      <c r="N1071" s="4">
        <v>4.9630000000000001</v>
      </c>
      <c r="O1071" s="5">
        <v>42305.745292812499</v>
      </c>
      <c r="P1071" s="5">
        <v>42305.745292812499</v>
      </c>
    </row>
    <row r="1072" spans="1:16">
      <c r="A1072">
        <v>1</v>
      </c>
      <c r="B1072">
        <v>2</v>
      </c>
      <c r="C1072">
        <v>19</v>
      </c>
      <c r="D1072">
        <v>102</v>
      </c>
      <c r="E1072">
        <v>2253</v>
      </c>
      <c r="F1072">
        <v>7891</v>
      </c>
      <c r="G1072">
        <v>843</v>
      </c>
      <c r="H1072">
        <v>9</v>
      </c>
      <c r="I1072" s="58" t="s">
        <v>7224</v>
      </c>
      <c r="J1072">
        <v>84309</v>
      </c>
      <c r="K1072" s="4">
        <v>0</v>
      </c>
      <c r="L1072" s="4">
        <v>6.4870000000000001</v>
      </c>
      <c r="M1072" s="4">
        <v>0</v>
      </c>
      <c r="N1072" s="4">
        <v>6.4870000000000001</v>
      </c>
      <c r="O1072" s="5">
        <v>42305.745292812499</v>
      </c>
      <c r="P1072" s="5">
        <v>42305.745292812499</v>
      </c>
    </row>
    <row r="1073" spans="1:16">
      <c r="A1073">
        <v>1</v>
      </c>
      <c r="B1073">
        <v>2</v>
      </c>
      <c r="C1073">
        <v>19</v>
      </c>
      <c r="D1073">
        <v>102</v>
      </c>
      <c r="E1073">
        <v>225</v>
      </c>
      <c r="F1073">
        <v>7872</v>
      </c>
      <c r="G1073">
        <v>640</v>
      </c>
      <c r="H1073">
        <v>1</v>
      </c>
      <c r="I1073" s="58" t="s">
        <v>7225</v>
      </c>
      <c r="J1073">
        <v>64001</v>
      </c>
      <c r="K1073" s="4">
        <v>0</v>
      </c>
      <c r="L1073" s="4">
        <v>16.603999999999999</v>
      </c>
      <c r="M1073" s="4">
        <v>0</v>
      </c>
      <c r="N1073" s="4">
        <v>16.603999999999999</v>
      </c>
      <c r="O1073" s="5">
        <v>42305.745292812499</v>
      </c>
      <c r="P1073" s="5">
        <v>43258.050196053242</v>
      </c>
    </row>
    <row r="1074" spans="1:16">
      <c r="A1074">
        <v>1</v>
      </c>
      <c r="B1074">
        <v>2</v>
      </c>
      <c r="C1074">
        <v>19</v>
      </c>
      <c r="D1074">
        <v>102</v>
      </c>
      <c r="E1074">
        <v>2262</v>
      </c>
      <c r="F1074">
        <v>7892</v>
      </c>
      <c r="G1074">
        <v>138</v>
      </c>
      <c r="H1074">
        <v>13</v>
      </c>
      <c r="I1074" s="58" t="s">
        <v>7226</v>
      </c>
      <c r="J1074">
        <v>13813</v>
      </c>
      <c r="K1074" s="4">
        <v>0</v>
      </c>
      <c r="L1074" s="4">
        <v>6.7409999999999997</v>
      </c>
      <c r="M1074" s="4">
        <v>8.9239999999999995</v>
      </c>
      <c r="N1074" s="4">
        <v>15.664999999999999</v>
      </c>
      <c r="O1074" s="5">
        <v>42305.745292812499</v>
      </c>
      <c r="P1074" s="5">
        <v>43258.050196053242</v>
      </c>
    </row>
    <row r="1075" spans="1:16">
      <c r="A1075">
        <v>1</v>
      </c>
      <c r="B1075">
        <v>2</v>
      </c>
      <c r="C1075">
        <v>19</v>
      </c>
      <c r="D1075">
        <v>102</v>
      </c>
      <c r="E1075">
        <v>2262</v>
      </c>
      <c r="F1075">
        <v>7893</v>
      </c>
      <c r="G1075">
        <v>138</v>
      </c>
      <c r="H1075">
        <v>14</v>
      </c>
      <c r="I1075" s="58" t="s">
        <v>7227</v>
      </c>
      <c r="J1075">
        <v>13814</v>
      </c>
      <c r="K1075" s="4">
        <v>0</v>
      </c>
      <c r="L1075" s="4">
        <v>5.93</v>
      </c>
      <c r="M1075" s="4">
        <v>24.291</v>
      </c>
      <c r="N1075" s="4">
        <v>30.221</v>
      </c>
      <c r="O1075" s="5">
        <v>42305.745292812499</v>
      </c>
      <c r="P1075" s="5">
        <v>42305.745292812499</v>
      </c>
    </row>
    <row r="1076" spans="1:16">
      <c r="A1076">
        <v>1</v>
      </c>
      <c r="B1076">
        <v>2</v>
      </c>
      <c r="C1076">
        <v>19</v>
      </c>
      <c r="D1076">
        <v>102</v>
      </c>
      <c r="E1076">
        <v>2638</v>
      </c>
      <c r="F1076">
        <v>7894</v>
      </c>
      <c r="G1076">
        <v>843</v>
      </c>
      <c r="H1076">
        <v>7</v>
      </c>
      <c r="I1076" s="58" t="s">
        <v>7228</v>
      </c>
      <c r="J1076">
        <v>84307</v>
      </c>
      <c r="K1076" s="4">
        <v>8.5809999999999995</v>
      </c>
      <c r="L1076" s="4">
        <v>15.635</v>
      </c>
      <c r="M1076" s="4">
        <v>8.4640000000000004</v>
      </c>
      <c r="N1076" s="4">
        <v>15.518000000000001</v>
      </c>
      <c r="O1076" s="5">
        <v>42305.745292812499</v>
      </c>
      <c r="P1076" s="5">
        <v>42305.745292812499</v>
      </c>
    </row>
    <row r="1077" spans="1:16">
      <c r="A1077">
        <v>1</v>
      </c>
      <c r="B1077">
        <v>2</v>
      </c>
      <c r="C1077">
        <v>19</v>
      </c>
      <c r="D1077">
        <v>102</v>
      </c>
      <c r="E1077">
        <v>2638</v>
      </c>
      <c r="F1077">
        <v>7895</v>
      </c>
      <c r="G1077">
        <v>843</v>
      </c>
      <c r="H1077">
        <v>8</v>
      </c>
      <c r="I1077" s="58" t="s">
        <v>7229</v>
      </c>
      <c r="J1077">
        <v>84308</v>
      </c>
      <c r="K1077" s="4">
        <v>5.6349999999999998</v>
      </c>
      <c r="L1077" s="4">
        <v>12.221</v>
      </c>
      <c r="M1077" s="4">
        <v>15.518000000000001</v>
      </c>
      <c r="N1077" s="4">
        <v>22.103999999999999</v>
      </c>
      <c r="O1077" s="5">
        <v>42305.745292812499</v>
      </c>
      <c r="P1077" s="5">
        <v>43258.050196053242</v>
      </c>
    </row>
    <row r="1078" spans="1:16">
      <c r="A1078">
        <v>1</v>
      </c>
      <c r="B1078">
        <v>2</v>
      </c>
      <c r="C1078">
        <v>19</v>
      </c>
      <c r="D1078">
        <v>102</v>
      </c>
      <c r="E1078">
        <v>2638</v>
      </c>
      <c r="F1078">
        <v>7896</v>
      </c>
      <c r="G1078">
        <v>1575</v>
      </c>
      <c r="H1078">
        <v>3</v>
      </c>
      <c r="I1078" s="58" t="s">
        <v>1296</v>
      </c>
      <c r="J1078">
        <v>157503</v>
      </c>
      <c r="K1078" s="4">
        <v>10</v>
      </c>
      <c r="L1078" s="4">
        <v>18.463999999999999</v>
      </c>
      <c r="M1078" s="4">
        <v>0</v>
      </c>
      <c r="N1078" s="4">
        <v>8.4640000000000004</v>
      </c>
      <c r="O1078" s="5">
        <v>42305.745292812499</v>
      </c>
      <c r="P1078" s="5">
        <v>42305.745292812499</v>
      </c>
    </row>
    <row r="1079" spans="1:16">
      <c r="A1079">
        <v>1</v>
      </c>
      <c r="B1079">
        <v>2</v>
      </c>
      <c r="C1079">
        <v>19</v>
      </c>
      <c r="D1079">
        <v>102</v>
      </c>
      <c r="E1079">
        <v>2638</v>
      </c>
      <c r="F1079">
        <v>7897</v>
      </c>
      <c r="G1079">
        <v>3283</v>
      </c>
      <c r="H1079">
        <v>1</v>
      </c>
      <c r="I1079" s="58">
        <v>505133</v>
      </c>
      <c r="J1079">
        <v>328301</v>
      </c>
      <c r="K1079" s="4">
        <v>1</v>
      </c>
      <c r="L1079" s="4">
        <v>9.6059999999999999</v>
      </c>
      <c r="M1079" s="4">
        <v>22.103999999999999</v>
      </c>
      <c r="N1079" s="4">
        <v>30.71</v>
      </c>
      <c r="O1079" s="5">
        <v>42305.745292812499</v>
      </c>
      <c r="P1079" s="5">
        <v>43258.050196053242</v>
      </c>
    </row>
    <row r="1080" spans="1:16">
      <c r="A1080">
        <v>1</v>
      </c>
      <c r="B1080">
        <v>2</v>
      </c>
      <c r="C1080">
        <v>19</v>
      </c>
      <c r="D1080">
        <v>102</v>
      </c>
      <c r="E1080">
        <v>2691</v>
      </c>
      <c r="F1080">
        <v>7898</v>
      </c>
      <c r="G1080">
        <v>2684</v>
      </c>
      <c r="H1080">
        <v>1</v>
      </c>
      <c r="I1080" s="58">
        <v>286352</v>
      </c>
      <c r="J1080">
        <v>268401</v>
      </c>
      <c r="K1080" s="4">
        <v>30</v>
      </c>
      <c r="L1080" s="4">
        <v>32.802</v>
      </c>
      <c r="M1080" s="4">
        <v>0</v>
      </c>
      <c r="N1080" s="4">
        <v>2.802</v>
      </c>
      <c r="O1080" s="5">
        <v>42305.745292812499</v>
      </c>
      <c r="P1080" s="5">
        <v>42305.745292812499</v>
      </c>
    </row>
    <row r="1081" spans="1:16">
      <c r="A1081">
        <v>1</v>
      </c>
      <c r="B1081">
        <v>2</v>
      </c>
      <c r="C1081">
        <v>19</v>
      </c>
      <c r="D1081">
        <v>102</v>
      </c>
      <c r="E1081">
        <v>2867</v>
      </c>
      <c r="F1081">
        <v>7899</v>
      </c>
      <c r="G1081">
        <v>2880</v>
      </c>
      <c r="H1081">
        <v>1</v>
      </c>
      <c r="I1081" s="58">
        <v>357940</v>
      </c>
      <c r="J1081">
        <v>288001</v>
      </c>
      <c r="K1081" s="4">
        <v>0</v>
      </c>
      <c r="L1081" s="4">
        <v>9.3580000000000005</v>
      </c>
      <c r="M1081" s="4">
        <v>0</v>
      </c>
      <c r="N1081" s="4">
        <v>9.3580000000000005</v>
      </c>
      <c r="O1081" s="5">
        <v>42305.745292812499</v>
      </c>
      <c r="P1081" s="5">
        <v>42305.745292812499</v>
      </c>
    </row>
    <row r="1082" spans="1:16">
      <c r="A1082">
        <v>1</v>
      </c>
      <c r="B1082">
        <v>2</v>
      </c>
      <c r="C1082">
        <v>19</v>
      </c>
      <c r="D1082">
        <v>102</v>
      </c>
      <c r="E1082">
        <v>2965</v>
      </c>
      <c r="F1082">
        <v>7900</v>
      </c>
      <c r="G1082">
        <v>63</v>
      </c>
      <c r="H1082">
        <v>13</v>
      </c>
      <c r="I1082" s="58" t="s">
        <v>7230</v>
      </c>
      <c r="J1082">
        <v>6313</v>
      </c>
      <c r="K1082" s="4">
        <v>1</v>
      </c>
      <c r="L1082" s="4">
        <v>2.585</v>
      </c>
      <c r="M1082" s="4">
        <v>0</v>
      </c>
      <c r="N1082" s="4">
        <v>1.585</v>
      </c>
      <c r="O1082" s="5">
        <v>42305.745292812499</v>
      </c>
      <c r="P1082" s="5">
        <v>42305.745292812499</v>
      </c>
    </row>
    <row r="1083" spans="1:16">
      <c r="A1083">
        <v>1</v>
      </c>
      <c r="B1083">
        <v>2</v>
      </c>
      <c r="C1083">
        <v>19</v>
      </c>
      <c r="D1083">
        <v>102</v>
      </c>
      <c r="E1083">
        <v>2982</v>
      </c>
      <c r="F1083">
        <v>7901</v>
      </c>
      <c r="G1083">
        <v>3041</v>
      </c>
      <c r="H1083">
        <v>3</v>
      </c>
      <c r="I1083" s="58">
        <v>416803</v>
      </c>
      <c r="J1083">
        <v>304103</v>
      </c>
      <c r="K1083" s="4">
        <v>0</v>
      </c>
      <c r="L1083" s="4">
        <v>3.1120000000000001</v>
      </c>
      <c r="M1083" s="4">
        <v>6.556</v>
      </c>
      <c r="N1083" s="4">
        <v>9.6679999999999993</v>
      </c>
      <c r="O1083" s="5">
        <v>42305.745292812499</v>
      </c>
      <c r="P1083" s="5">
        <v>42305.745292812499</v>
      </c>
    </row>
    <row r="1084" spans="1:16">
      <c r="A1084">
        <v>1</v>
      </c>
      <c r="B1084">
        <v>2</v>
      </c>
      <c r="C1084">
        <v>19</v>
      </c>
      <c r="D1084">
        <v>102</v>
      </c>
      <c r="E1084">
        <v>3210</v>
      </c>
      <c r="F1084">
        <v>7902</v>
      </c>
      <c r="G1084">
        <v>1575</v>
      </c>
      <c r="H1084">
        <v>3</v>
      </c>
      <c r="I1084" s="58" t="s">
        <v>1296</v>
      </c>
      <c r="J1084">
        <v>157503</v>
      </c>
      <c r="K1084" s="4">
        <v>0.29699999999999999</v>
      </c>
      <c r="L1084" s="4">
        <v>5.3970000000000002</v>
      </c>
      <c r="M1084" s="4">
        <v>0</v>
      </c>
      <c r="N1084" s="4">
        <v>5.0999999999999996</v>
      </c>
      <c r="O1084" s="5">
        <v>42305.745292812499</v>
      </c>
      <c r="P1084" s="5">
        <v>42305.745292812499</v>
      </c>
    </row>
    <row r="1085" spans="1:16">
      <c r="A1085">
        <v>1</v>
      </c>
      <c r="B1085">
        <v>2</v>
      </c>
      <c r="C1085">
        <v>19</v>
      </c>
      <c r="D1085">
        <v>102</v>
      </c>
      <c r="E1085">
        <v>322</v>
      </c>
      <c r="F1085">
        <v>7873</v>
      </c>
      <c r="G1085">
        <v>632</v>
      </c>
      <c r="H1085">
        <v>2</v>
      </c>
      <c r="I1085" s="58" t="s">
        <v>7231</v>
      </c>
      <c r="J1085">
        <v>63202</v>
      </c>
      <c r="K1085" s="4">
        <v>0</v>
      </c>
      <c r="L1085" s="4">
        <v>8.1300000000000008</v>
      </c>
      <c r="M1085" s="4">
        <v>4.5869999999999997</v>
      </c>
      <c r="N1085" s="4">
        <v>12.717000000000001</v>
      </c>
      <c r="O1085" s="5">
        <v>42305.745292812499</v>
      </c>
      <c r="P1085" s="5">
        <v>43258.050196053242</v>
      </c>
    </row>
    <row r="1086" spans="1:16">
      <c r="A1086">
        <v>1</v>
      </c>
      <c r="B1086">
        <v>2</v>
      </c>
      <c r="C1086">
        <v>19</v>
      </c>
      <c r="D1086">
        <v>102</v>
      </c>
      <c r="E1086">
        <v>322</v>
      </c>
      <c r="F1086">
        <v>7874</v>
      </c>
      <c r="G1086">
        <v>632</v>
      </c>
      <c r="H1086">
        <v>3</v>
      </c>
      <c r="I1086" s="58" t="s">
        <v>7232</v>
      </c>
      <c r="J1086">
        <v>63203</v>
      </c>
      <c r="K1086" s="4">
        <v>9.2240000000000002</v>
      </c>
      <c r="L1086" s="4">
        <v>25.245999999999999</v>
      </c>
      <c r="M1086" s="4">
        <v>13.41</v>
      </c>
      <c r="N1086" s="4">
        <v>29.431999999999999</v>
      </c>
      <c r="O1086" s="5">
        <v>42305.745292812499</v>
      </c>
      <c r="P1086" s="5">
        <v>42305.745292812499</v>
      </c>
    </row>
    <row r="1087" spans="1:16">
      <c r="A1087">
        <v>1</v>
      </c>
      <c r="B1087">
        <v>2</v>
      </c>
      <c r="C1087">
        <v>19</v>
      </c>
      <c r="D1087">
        <v>102</v>
      </c>
      <c r="E1087">
        <v>3328</v>
      </c>
      <c r="F1087">
        <v>7903</v>
      </c>
      <c r="G1087">
        <v>96</v>
      </c>
      <c r="H1087">
        <v>11</v>
      </c>
      <c r="I1087" s="58">
        <v>35370</v>
      </c>
      <c r="J1087">
        <v>9611</v>
      </c>
      <c r="K1087" s="4">
        <v>1</v>
      </c>
      <c r="L1087" s="4">
        <v>2.7989999999999999</v>
      </c>
      <c r="M1087" s="4">
        <v>0</v>
      </c>
      <c r="N1087" s="4">
        <v>1.7989999999999999</v>
      </c>
      <c r="O1087" s="5">
        <v>42305.745292812499</v>
      </c>
      <c r="P1087" s="5">
        <v>42305.745292812499</v>
      </c>
    </row>
    <row r="1088" spans="1:16">
      <c r="A1088">
        <v>1</v>
      </c>
      <c r="B1088">
        <v>2</v>
      </c>
      <c r="C1088">
        <v>19</v>
      </c>
      <c r="D1088">
        <v>102</v>
      </c>
      <c r="E1088">
        <v>3535</v>
      </c>
      <c r="F1088">
        <v>7904</v>
      </c>
      <c r="G1088">
        <v>495</v>
      </c>
      <c r="H1088">
        <v>8</v>
      </c>
      <c r="I1088" s="58" t="s">
        <v>7233</v>
      </c>
      <c r="J1088">
        <v>49508</v>
      </c>
      <c r="K1088" s="4">
        <v>0</v>
      </c>
      <c r="L1088" s="4">
        <v>16.811</v>
      </c>
      <c r="M1088" s="4">
        <v>595.64</v>
      </c>
      <c r="N1088" s="4">
        <v>612.45100000000002</v>
      </c>
      <c r="O1088" s="5">
        <v>42305.745292812499</v>
      </c>
      <c r="P1088" s="5">
        <v>43258.050196053242</v>
      </c>
    </row>
    <row r="1089" spans="1:16">
      <c r="A1089">
        <v>1</v>
      </c>
      <c r="B1089">
        <v>2</v>
      </c>
      <c r="C1089">
        <v>19</v>
      </c>
      <c r="D1089">
        <v>102</v>
      </c>
      <c r="E1089">
        <v>3535</v>
      </c>
      <c r="F1089">
        <v>7905</v>
      </c>
      <c r="G1089">
        <v>495</v>
      </c>
      <c r="H1089">
        <v>9</v>
      </c>
      <c r="I1089" s="58" t="s">
        <v>7234</v>
      </c>
      <c r="J1089">
        <v>49509</v>
      </c>
      <c r="K1089" s="4">
        <v>16.890999999999998</v>
      </c>
      <c r="L1089" s="4">
        <v>23.824999999999999</v>
      </c>
      <c r="M1089" s="4">
        <v>612.45100000000002</v>
      </c>
      <c r="N1089" s="4">
        <v>619.38499999999999</v>
      </c>
      <c r="O1089" s="5">
        <v>42305.745292812499</v>
      </c>
      <c r="P1089" s="5">
        <v>43258.050196053242</v>
      </c>
    </row>
    <row r="1090" spans="1:16">
      <c r="A1090">
        <v>1</v>
      </c>
      <c r="B1090">
        <v>2</v>
      </c>
      <c r="C1090">
        <v>19</v>
      </c>
      <c r="D1090">
        <v>102</v>
      </c>
      <c r="E1090">
        <v>3535</v>
      </c>
      <c r="F1090">
        <v>7906</v>
      </c>
      <c r="G1090">
        <v>495</v>
      </c>
      <c r="H1090">
        <v>10</v>
      </c>
      <c r="I1090" s="58" t="s">
        <v>7235</v>
      </c>
      <c r="J1090">
        <v>49510</v>
      </c>
      <c r="K1090" s="4">
        <v>23.747</v>
      </c>
      <c r="L1090" s="4">
        <v>39.131</v>
      </c>
      <c r="M1090" s="4">
        <v>619.38499999999999</v>
      </c>
      <c r="N1090" s="4">
        <v>634.76900000000001</v>
      </c>
      <c r="O1090" s="5">
        <v>42305.745292812499</v>
      </c>
      <c r="P1090" s="5">
        <v>43258.050196053242</v>
      </c>
    </row>
    <row r="1091" spans="1:16">
      <c r="A1091">
        <v>1</v>
      </c>
      <c r="B1091">
        <v>2</v>
      </c>
      <c r="C1091">
        <v>19</v>
      </c>
      <c r="D1091">
        <v>102</v>
      </c>
      <c r="E1091">
        <v>3563</v>
      </c>
      <c r="F1091">
        <v>7907</v>
      </c>
      <c r="G1091">
        <v>531</v>
      </c>
      <c r="H1091">
        <v>1</v>
      </c>
      <c r="I1091" s="58" t="s">
        <v>1297</v>
      </c>
      <c r="J1091">
        <v>53101</v>
      </c>
      <c r="K1091" s="4">
        <v>1</v>
      </c>
      <c r="L1091" s="4">
        <v>2.548</v>
      </c>
      <c r="M1091" s="4">
        <v>0</v>
      </c>
      <c r="N1091" s="4">
        <v>0.80300000000000005</v>
      </c>
      <c r="O1091" s="5">
        <v>42305.745292812499</v>
      </c>
      <c r="P1091" s="5">
        <v>43258.050196053242</v>
      </c>
    </row>
    <row r="1092" spans="1:16">
      <c r="A1092">
        <v>1</v>
      </c>
      <c r="B1092">
        <v>2</v>
      </c>
      <c r="C1092">
        <v>19</v>
      </c>
      <c r="D1092">
        <v>102</v>
      </c>
      <c r="E1092">
        <v>3890</v>
      </c>
      <c r="F1092">
        <v>7911</v>
      </c>
      <c r="G1092">
        <v>207</v>
      </c>
      <c r="H1092">
        <v>5</v>
      </c>
      <c r="I1092" s="58" t="s">
        <v>7236</v>
      </c>
      <c r="J1092">
        <v>20705</v>
      </c>
      <c r="K1092" s="4">
        <v>16</v>
      </c>
      <c r="L1092" s="4">
        <v>30.074000000000002</v>
      </c>
      <c r="M1092" s="4">
        <v>46.825000000000003</v>
      </c>
      <c r="N1092" s="4">
        <v>60.899000000000001</v>
      </c>
      <c r="O1092" s="5">
        <v>42305.745292812499</v>
      </c>
      <c r="P1092" s="5">
        <v>42305.745292812499</v>
      </c>
    </row>
    <row r="1093" spans="1:16">
      <c r="A1093">
        <v>1</v>
      </c>
      <c r="B1093">
        <v>2</v>
      </c>
      <c r="C1093">
        <v>19</v>
      </c>
      <c r="D1093">
        <v>102</v>
      </c>
      <c r="E1093">
        <v>3890</v>
      </c>
      <c r="F1093">
        <v>7912</v>
      </c>
      <c r="G1093">
        <v>208</v>
      </c>
      <c r="H1093">
        <v>1</v>
      </c>
      <c r="I1093" s="58" t="s">
        <v>7237</v>
      </c>
      <c r="J1093">
        <v>20801</v>
      </c>
      <c r="K1093" s="4">
        <v>11.875</v>
      </c>
      <c r="L1093" s="4">
        <v>15.672000000000001</v>
      </c>
      <c r="M1093" s="4">
        <v>41.3</v>
      </c>
      <c r="N1093" s="4">
        <v>45.097000000000001</v>
      </c>
      <c r="O1093" s="5">
        <v>42305.745292812499</v>
      </c>
      <c r="P1093" s="5">
        <v>43258.050196053242</v>
      </c>
    </row>
    <row r="1094" spans="1:16">
      <c r="A1094">
        <v>1</v>
      </c>
      <c r="B1094">
        <v>2</v>
      </c>
      <c r="C1094">
        <v>19</v>
      </c>
      <c r="D1094">
        <v>102</v>
      </c>
      <c r="E1094">
        <v>3890</v>
      </c>
      <c r="F1094">
        <v>7913</v>
      </c>
      <c r="G1094">
        <v>208</v>
      </c>
      <c r="H1094">
        <v>2</v>
      </c>
      <c r="I1094" s="58" t="s">
        <v>1298</v>
      </c>
      <c r="J1094">
        <v>20802</v>
      </c>
      <c r="K1094" s="4">
        <v>2.109</v>
      </c>
      <c r="L1094" s="4">
        <v>11.018000000000001</v>
      </c>
      <c r="M1094" s="4">
        <v>32.390999999999998</v>
      </c>
      <c r="N1094" s="4">
        <v>41.3</v>
      </c>
      <c r="O1094" s="5">
        <v>42305.745292812499</v>
      </c>
      <c r="P1094" s="5">
        <v>43258.050196053242</v>
      </c>
    </row>
    <row r="1095" spans="1:16">
      <c r="A1095">
        <v>1</v>
      </c>
      <c r="B1095">
        <v>2</v>
      </c>
      <c r="C1095">
        <v>19</v>
      </c>
      <c r="D1095">
        <v>102</v>
      </c>
      <c r="E1095">
        <v>3890</v>
      </c>
      <c r="F1095">
        <v>7914</v>
      </c>
      <c r="G1095">
        <v>569</v>
      </c>
      <c r="H1095">
        <v>4</v>
      </c>
      <c r="I1095" s="58" t="s">
        <v>7238</v>
      </c>
      <c r="J1095">
        <v>56904</v>
      </c>
      <c r="K1095" s="4">
        <v>0.5</v>
      </c>
      <c r="L1095" s="4">
        <v>3.4660000000000002</v>
      </c>
      <c r="M1095" s="4">
        <v>29.425000000000001</v>
      </c>
      <c r="N1095" s="4">
        <v>32.390999999999998</v>
      </c>
      <c r="O1095" s="5">
        <v>42305.745292812499</v>
      </c>
      <c r="P1095" s="5">
        <v>43258.050196053242</v>
      </c>
    </row>
    <row r="1096" spans="1:16">
      <c r="A1096">
        <v>1</v>
      </c>
      <c r="B1096">
        <v>2</v>
      </c>
      <c r="C1096">
        <v>19</v>
      </c>
      <c r="D1096">
        <v>102</v>
      </c>
      <c r="E1096">
        <v>3978</v>
      </c>
      <c r="F1096">
        <v>7915</v>
      </c>
      <c r="G1096">
        <v>402</v>
      </c>
      <c r="H1096">
        <v>3</v>
      </c>
      <c r="I1096" s="58" t="s">
        <v>7239</v>
      </c>
      <c r="J1096">
        <v>40203</v>
      </c>
      <c r="K1096" s="4">
        <v>0</v>
      </c>
      <c r="L1096" s="4">
        <v>13.3</v>
      </c>
      <c r="M1096" s="4">
        <v>93.415000000000006</v>
      </c>
      <c r="N1096" s="4">
        <v>106.715</v>
      </c>
      <c r="O1096" s="5">
        <v>42305.745292812499</v>
      </c>
      <c r="P1096" s="5">
        <v>42305.745292812499</v>
      </c>
    </row>
    <row r="1097" spans="1:16">
      <c r="A1097">
        <v>1</v>
      </c>
      <c r="B1097">
        <v>2</v>
      </c>
      <c r="C1097">
        <v>19</v>
      </c>
      <c r="D1097">
        <v>102</v>
      </c>
      <c r="E1097">
        <v>3978</v>
      </c>
      <c r="F1097">
        <v>7916</v>
      </c>
      <c r="G1097">
        <v>402</v>
      </c>
      <c r="H1097">
        <v>4</v>
      </c>
      <c r="I1097" s="58" t="s">
        <v>7240</v>
      </c>
      <c r="J1097">
        <v>40204</v>
      </c>
      <c r="K1097" s="4">
        <v>13.3</v>
      </c>
      <c r="L1097" s="4">
        <v>21.962</v>
      </c>
      <c r="M1097" s="4">
        <v>106.715</v>
      </c>
      <c r="N1097" s="4">
        <v>115.377</v>
      </c>
      <c r="O1097" s="5">
        <v>42305.745292812499</v>
      </c>
      <c r="P1097" s="5">
        <v>42305.745292812499</v>
      </c>
    </row>
    <row r="1098" spans="1:16">
      <c r="A1098">
        <v>1</v>
      </c>
      <c r="B1098">
        <v>2</v>
      </c>
      <c r="C1098">
        <v>19</v>
      </c>
      <c r="D1098">
        <v>102</v>
      </c>
      <c r="E1098">
        <v>4206</v>
      </c>
      <c r="F1098">
        <v>7917</v>
      </c>
      <c r="G1098">
        <v>2642</v>
      </c>
      <c r="H1098">
        <v>2</v>
      </c>
      <c r="I1098" s="58">
        <v>271043</v>
      </c>
      <c r="J1098">
        <v>264202</v>
      </c>
      <c r="K1098" s="4">
        <v>0</v>
      </c>
      <c r="L1098" s="4">
        <v>5.617</v>
      </c>
      <c r="M1098" s="4">
        <v>13.678000000000001</v>
      </c>
      <c r="N1098" s="4">
        <v>19.295000000000002</v>
      </c>
      <c r="O1098" s="5">
        <v>42305.745292812499</v>
      </c>
      <c r="P1098" s="5">
        <v>42305.745292812499</v>
      </c>
    </row>
    <row r="1099" spans="1:16">
      <c r="A1099">
        <v>1</v>
      </c>
      <c r="B1099">
        <v>2</v>
      </c>
      <c r="C1099">
        <v>19</v>
      </c>
      <c r="D1099">
        <v>102</v>
      </c>
      <c r="E1099">
        <v>4250</v>
      </c>
      <c r="F1099">
        <v>7918</v>
      </c>
      <c r="G1099">
        <v>402</v>
      </c>
      <c r="H1099">
        <v>5</v>
      </c>
      <c r="I1099" s="58" t="s">
        <v>7241</v>
      </c>
      <c r="J1099">
        <v>40205</v>
      </c>
      <c r="K1099" s="4">
        <v>1.101</v>
      </c>
      <c r="L1099" s="4">
        <v>2.8410000000000002</v>
      </c>
      <c r="M1099" s="4">
        <v>0</v>
      </c>
      <c r="N1099" s="4">
        <v>1.74</v>
      </c>
      <c r="O1099" s="5">
        <v>43258.050196053242</v>
      </c>
      <c r="P1099" s="5">
        <v>43258.050196053242</v>
      </c>
    </row>
    <row r="1100" spans="1:16">
      <c r="A1100">
        <v>1</v>
      </c>
      <c r="B1100">
        <v>2</v>
      </c>
      <c r="C1100">
        <v>19</v>
      </c>
      <c r="D1100">
        <v>102</v>
      </c>
      <c r="E1100">
        <v>4250</v>
      </c>
      <c r="F1100">
        <v>7919</v>
      </c>
      <c r="G1100">
        <v>1575</v>
      </c>
      <c r="H1100">
        <v>4</v>
      </c>
      <c r="I1100" s="58" t="s">
        <v>7242</v>
      </c>
      <c r="J1100">
        <v>157504</v>
      </c>
      <c r="K1100" s="4">
        <v>2.2490000000000001</v>
      </c>
      <c r="L1100" s="4">
        <v>6.36</v>
      </c>
      <c r="M1100" s="4">
        <v>1.74</v>
      </c>
      <c r="N1100" s="4">
        <v>5.851</v>
      </c>
      <c r="O1100" s="5">
        <v>42305.745292812499</v>
      </c>
      <c r="P1100" s="5">
        <v>43258.050196053242</v>
      </c>
    </row>
    <row r="1101" spans="1:16">
      <c r="A1101">
        <v>1</v>
      </c>
      <c r="B1101">
        <v>2</v>
      </c>
      <c r="C1101">
        <v>19</v>
      </c>
      <c r="D1101">
        <v>102</v>
      </c>
      <c r="E1101">
        <v>4250</v>
      </c>
      <c r="F1101">
        <v>7920</v>
      </c>
      <c r="G1101">
        <v>1575</v>
      </c>
      <c r="H1101">
        <v>5</v>
      </c>
      <c r="I1101" s="58" t="s">
        <v>7243</v>
      </c>
      <c r="J1101">
        <v>157505</v>
      </c>
      <c r="K1101" s="4">
        <v>6.36</v>
      </c>
      <c r="L1101" s="4">
        <v>11.416</v>
      </c>
      <c r="M1101" s="4">
        <v>5.851</v>
      </c>
      <c r="N1101" s="4">
        <v>10.907</v>
      </c>
      <c r="O1101" s="5">
        <v>42305.745292812499</v>
      </c>
      <c r="P1101" s="5">
        <v>43258.050196053242</v>
      </c>
    </row>
    <row r="1102" spans="1:16">
      <c r="A1102">
        <v>1</v>
      </c>
      <c r="B1102">
        <v>2</v>
      </c>
      <c r="C1102">
        <v>19</v>
      </c>
      <c r="D1102">
        <v>102</v>
      </c>
      <c r="E1102">
        <v>4377</v>
      </c>
      <c r="F1102">
        <v>7921</v>
      </c>
      <c r="G1102">
        <v>2838</v>
      </c>
      <c r="H1102">
        <v>2</v>
      </c>
      <c r="I1102" s="58">
        <v>342631</v>
      </c>
      <c r="J1102">
        <v>283802</v>
      </c>
      <c r="K1102" s="4">
        <v>0</v>
      </c>
      <c r="L1102" s="4">
        <v>0.72299999999999998</v>
      </c>
      <c r="M1102" s="4">
        <v>0</v>
      </c>
      <c r="N1102" s="4">
        <v>0.72299999999999998</v>
      </c>
      <c r="O1102" t="s">
        <v>1223</v>
      </c>
      <c r="P1102" t="s">
        <v>1223</v>
      </c>
    </row>
    <row r="1103" spans="1:16">
      <c r="A1103">
        <v>1</v>
      </c>
      <c r="B1103">
        <v>2</v>
      </c>
      <c r="C1103">
        <v>19</v>
      </c>
      <c r="D1103">
        <v>102</v>
      </c>
      <c r="E1103">
        <v>4475</v>
      </c>
      <c r="F1103">
        <v>7922</v>
      </c>
      <c r="G1103">
        <v>208</v>
      </c>
      <c r="H1103">
        <v>2</v>
      </c>
      <c r="I1103" s="58" t="s">
        <v>1298</v>
      </c>
      <c r="J1103">
        <v>20802</v>
      </c>
      <c r="K1103" s="4">
        <v>1</v>
      </c>
      <c r="L1103" s="4">
        <v>2.109</v>
      </c>
      <c r="M1103" s="4">
        <v>0</v>
      </c>
      <c r="N1103" s="4">
        <v>1.109</v>
      </c>
      <c r="O1103" s="5">
        <v>42305.745292812499</v>
      </c>
      <c r="P1103" s="5">
        <v>42305.745292812499</v>
      </c>
    </row>
    <row r="1104" spans="1:16">
      <c r="A1104">
        <v>1</v>
      </c>
      <c r="B1104">
        <v>2</v>
      </c>
      <c r="C1104">
        <v>19</v>
      </c>
      <c r="D1104">
        <v>102</v>
      </c>
      <c r="E1104">
        <v>4520</v>
      </c>
      <c r="F1104">
        <v>7923</v>
      </c>
      <c r="G1104">
        <v>62</v>
      </c>
      <c r="H1104">
        <v>7</v>
      </c>
      <c r="I1104" s="58">
        <v>22828</v>
      </c>
      <c r="J1104">
        <v>6207</v>
      </c>
      <c r="K1104" s="4">
        <v>0</v>
      </c>
      <c r="L1104" s="4">
        <v>11.612</v>
      </c>
      <c r="M1104" s="4">
        <v>68.097999999999999</v>
      </c>
      <c r="N1104" s="4">
        <v>79.709000000000003</v>
      </c>
      <c r="O1104" s="5">
        <v>42305.745292812499</v>
      </c>
      <c r="P1104" s="5">
        <v>43258.050196053242</v>
      </c>
    </row>
    <row r="1105" spans="1:16">
      <c r="A1105">
        <v>1</v>
      </c>
      <c r="B1105">
        <v>2</v>
      </c>
      <c r="C1105">
        <v>19</v>
      </c>
      <c r="D1105">
        <v>102</v>
      </c>
      <c r="E1105">
        <v>4520</v>
      </c>
      <c r="F1105">
        <v>7924</v>
      </c>
      <c r="G1105">
        <v>63</v>
      </c>
      <c r="H1105">
        <v>1</v>
      </c>
      <c r="I1105" s="58">
        <v>23012</v>
      </c>
      <c r="J1105">
        <v>6301</v>
      </c>
      <c r="K1105" s="4">
        <v>11.609</v>
      </c>
      <c r="L1105" s="4">
        <v>22.84</v>
      </c>
      <c r="M1105" s="4">
        <v>79.709000000000003</v>
      </c>
      <c r="N1105" s="4">
        <v>90.941000000000003</v>
      </c>
      <c r="O1105" s="5">
        <v>42305.745292812499</v>
      </c>
      <c r="P1105" s="5">
        <v>42305.745292812499</v>
      </c>
    </row>
    <row r="1106" spans="1:16">
      <c r="A1106">
        <v>1</v>
      </c>
      <c r="B1106">
        <v>2</v>
      </c>
      <c r="C1106">
        <v>19</v>
      </c>
      <c r="D1106">
        <v>102</v>
      </c>
      <c r="E1106">
        <v>4520</v>
      </c>
      <c r="F1106">
        <v>7925</v>
      </c>
      <c r="G1106">
        <v>63</v>
      </c>
      <c r="H1106">
        <v>9</v>
      </c>
      <c r="I1106" s="58">
        <v>23255</v>
      </c>
      <c r="J1106">
        <v>6309</v>
      </c>
      <c r="K1106" s="4">
        <v>0</v>
      </c>
      <c r="L1106" s="4">
        <v>4.1929999999999996</v>
      </c>
      <c r="M1106" s="4">
        <v>90.941000000000003</v>
      </c>
      <c r="N1106" s="4">
        <v>95.134</v>
      </c>
      <c r="O1106" s="5">
        <v>42305.745292812499</v>
      </c>
      <c r="P1106" s="5">
        <v>42305.745292812499</v>
      </c>
    </row>
    <row r="1107" spans="1:16">
      <c r="A1107">
        <v>1</v>
      </c>
      <c r="B1107">
        <v>2</v>
      </c>
      <c r="C1107">
        <v>19</v>
      </c>
      <c r="D1107">
        <v>102</v>
      </c>
      <c r="E1107">
        <v>4530</v>
      </c>
      <c r="F1107">
        <v>7926</v>
      </c>
      <c r="G1107">
        <v>96</v>
      </c>
      <c r="H1107">
        <v>7</v>
      </c>
      <c r="I1107" s="58">
        <v>35247</v>
      </c>
      <c r="J1107">
        <v>9607</v>
      </c>
      <c r="K1107" s="4">
        <v>0</v>
      </c>
      <c r="L1107" s="4">
        <v>7.6289999999999996</v>
      </c>
      <c r="M1107" s="4">
        <v>119.482</v>
      </c>
      <c r="N1107" s="4">
        <v>127.111</v>
      </c>
      <c r="O1107" s="5">
        <v>42305.745292812499</v>
      </c>
      <c r="P1107" s="5">
        <v>43258.050196053242</v>
      </c>
    </row>
    <row r="1108" spans="1:16">
      <c r="A1108">
        <v>1</v>
      </c>
      <c r="B1108">
        <v>2</v>
      </c>
      <c r="C1108">
        <v>19</v>
      </c>
      <c r="D1108">
        <v>102</v>
      </c>
      <c r="E1108">
        <v>4530</v>
      </c>
      <c r="F1108">
        <v>7927</v>
      </c>
      <c r="G1108">
        <v>96</v>
      </c>
      <c r="H1108">
        <v>8</v>
      </c>
      <c r="I1108" s="58">
        <v>35278</v>
      </c>
      <c r="J1108">
        <v>9608</v>
      </c>
      <c r="K1108" s="4">
        <v>7.6130000000000004</v>
      </c>
      <c r="L1108" s="4">
        <v>18.707000000000001</v>
      </c>
      <c r="M1108" s="4">
        <v>127.111</v>
      </c>
      <c r="N1108" s="4">
        <v>138.20500000000001</v>
      </c>
      <c r="O1108" s="5">
        <v>42305.745292812499</v>
      </c>
      <c r="P1108" s="5">
        <v>42305.745292812499</v>
      </c>
    </row>
    <row r="1109" spans="1:16">
      <c r="A1109">
        <v>1</v>
      </c>
      <c r="B1109">
        <v>2</v>
      </c>
      <c r="C1109">
        <v>19</v>
      </c>
      <c r="D1109">
        <v>102</v>
      </c>
      <c r="E1109">
        <v>4530</v>
      </c>
      <c r="F1109">
        <v>7928</v>
      </c>
      <c r="G1109">
        <v>96</v>
      </c>
      <c r="H1109">
        <v>9</v>
      </c>
      <c r="I1109" s="58">
        <v>35309</v>
      </c>
      <c r="J1109">
        <v>9609</v>
      </c>
      <c r="K1109" s="4">
        <v>18.707000000000001</v>
      </c>
      <c r="L1109" s="4">
        <v>33.189</v>
      </c>
      <c r="M1109" s="4">
        <v>138.20500000000001</v>
      </c>
      <c r="N1109" s="4">
        <v>152.68700000000001</v>
      </c>
      <c r="O1109" s="5">
        <v>42305.745292812499</v>
      </c>
      <c r="P1109" s="5">
        <v>42305.745292812499</v>
      </c>
    </row>
    <row r="1110" spans="1:16">
      <c r="A1110">
        <v>1</v>
      </c>
      <c r="B1110">
        <v>2</v>
      </c>
      <c r="C1110">
        <v>19</v>
      </c>
      <c r="D1110">
        <v>102</v>
      </c>
      <c r="E1110">
        <v>4530</v>
      </c>
      <c r="F1110">
        <v>7929</v>
      </c>
      <c r="G1110">
        <v>96</v>
      </c>
      <c r="H1110">
        <v>10</v>
      </c>
      <c r="I1110" s="58">
        <v>35339</v>
      </c>
      <c r="J1110">
        <v>9610</v>
      </c>
      <c r="K1110" s="4">
        <v>37.69</v>
      </c>
      <c r="L1110" s="4">
        <v>40.253999999999998</v>
      </c>
      <c r="M1110" s="4">
        <v>157.066</v>
      </c>
      <c r="N1110" s="4">
        <v>159.63</v>
      </c>
      <c r="O1110" s="5">
        <v>42305.745292812499</v>
      </c>
      <c r="P1110" s="5">
        <v>42305.745292812499</v>
      </c>
    </row>
    <row r="1111" spans="1:16">
      <c r="A1111">
        <v>1</v>
      </c>
      <c r="B1111">
        <v>2</v>
      </c>
      <c r="C1111">
        <v>19</v>
      </c>
      <c r="D1111">
        <v>102</v>
      </c>
      <c r="E1111">
        <v>4578</v>
      </c>
      <c r="F1111">
        <v>7909</v>
      </c>
      <c r="G1111">
        <v>531</v>
      </c>
      <c r="H1111">
        <v>1</v>
      </c>
      <c r="I1111" s="58" t="s">
        <v>1297</v>
      </c>
      <c r="J1111">
        <v>53101</v>
      </c>
      <c r="K1111" s="4">
        <v>4</v>
      </c>
      <c r="L1111" s="4">
        <v>4.4279999999999999</v>
      </c>
      <c r="M1111" s="4">
        <v>0</v>
      </c>
      <c r="N1111" s="4">
        <v>0.35499999999999998</v>
      </c>
      <c r="O1111" s="5">
        <v>42305.745292812499</v>
      </c>
      <c r="P1111" s="5">
        <v>43258.050196053242</v>
      </c>
    </row>
    <row r="1112" spans="1:16">
      <c r="A1112">
        <v>1</v>
      </c>
      <c r="B1112">
        <v>2</v>
      </c>
      <c r="C1112">
        <v>19</v>
      </c>
      <c r="D1112">
        <v>102</v>
      </c>
      <c r="E1112">
        <v>4579</v>
      </c>
      <c r="F1112">
        <v>7908</v>
      </c>
      <c r="G1112">
        <v>531</v>
      </c>
      <c r="H1112">
        <v>1</v>
      </c>
      <c r="I1112" s="58" t="s">
        <v>1297</v>
      </c>
      <c r="J1112">
        <v>53101</v>
      </c>
      <c r="K1112" s="4">
        <v>3</v>
      </c>
      <c r="L1112" s="4">
        <v>3.4940000000000002</v>
      </c>
      <c r="M1112" s="4">
        <v>0</v>
      </c>
      <c r="N1112" s="4">
        <v>0.49399999999999999</v>
      </c>
      <c r="O1112" t="s">
        <v>1223</v>
      </c>
      <c r="P1112" t="s">
        <v>1223</v>
      </c>
    </row>
    <row r="1113" spans="1:16">
      <c r="A1113">
        <v>1</v>
      </c>
      <c r="B1113">
        <v>2</v>
      </c>
      <c r="C1113">
        <v>19</v>
      </c>
      <c r="D1113">
        <v>102</v>
      </c>
      <c r="E1113">
        <v>4580</v>
      </c>
      <c r="F1113">
        <v>7910</v>
      </c>
      <c r="G1113">
        <v>531</v>
      </c>
      <c r="H1113">
        <v>1</v>
      </c>
      <c r="I1113" s="58" t="s">
        <v>1297</v>
      </c>
      <c r="J1113">
        <v>53101</v>
      </c>
      <c r="K1113" s="4">
        <v>5</v>
      </c>
      <c r="L1113" s="4">
        <v>5.1239999999999997</v>
      </c>
      <c r="M1113" s="4">
        <v>0</v>
      </c>
      <c r="N1113" s="4">
        <v>0.124</v>
      </c>
      <c r="O1113" s="5">
        <v>42305.745292812499</v>
      </c>
      <c r="P1113" s="5">
        <v>42305.745292812499</v>
      </c>
    </row>
    <row r="1114" spans="1:16">
      <c r="A1114">
        <v>1</v>
      </c>
      <c r="B1114">
        <v>2</v>
      </c>
      <c r="C1114">
        <v>19</v>
      </c>
      <c r="D1114">
        <v>102</v>
      </c>
      <c r="E1114">
        <v>617</v>
      </c>
      <c r="F1114">
        <v>7875</v>
      </c>
      <c r="G1114">
        <v>640</v>
      </c>
      <c r="H1114">
        <v>6</v>
      </c>
      <c r="I1114" s="58" t="s">
        <v>7244</v>
      </c>
      <c r="J1114">
        <v>64006</v>
      </c>
      <c r="K1114" s="4">
        <v>0</v>
      </c>
      <c r="L1114" s="4">
        <v>19.114999999999998</v>
      </c>
      <c r="M1114" s="4">
        <v>3.4889999999999999</v>
      </c>
      <c r="N1114" s="4">
        <v>22.603999999999999</v>
      </c>
      <c r="O1114" s="5">
        <v>42305.745292812499</v>
      </c>
      <c r="P1114" s="5">
        <v>43258.050196053242</v>
      </c>
    </row>
    <row r="1115" spans="1:16">
      <c r="A1115">
        <v>1</v>
      </c>
      <c r="B1115">
        <v>2</v>
      </c>
      <c r="C1115">
        <v>19</v>
      </c>
      <c r="D1115">
        <v>102</v>
      </c>
      <c r="E1115">
        <v>618</v>
      </c>
      <c r="F1115">
        <v>7876</v>
      </c>
      <c r="G1115">
        <v>843</v>
      </c>
      <c r="H1115">
        <v>1</v>
      </c>
      <c r="I1115" s="58" t="s">
        <v>7245</v>
      </c>
      <c r="J1115">
        <v>84301</v>
      </c>
      <c r="K1115" s="4">
        <v>4.53</v>
      </c>
      <c r="L1115" s="4">
        <v>9.798</v>
      </c>
      <c r="M1115" s="4">
        <v>7.7560000000000002</v>
      </c>
      <c r="N1115" s="4">
        <v>13.023999999999999</v>
      </c>
      <c r="O1115" s="5">
        <v>42305.745292812499</v>
      </c>
      <c r="P1115" s="5">
        <v>42305.745292812499</v>
      </c>
    </row>
    <row r="1116" spans="1:16">
      <c r="A1116">
        <v>1</v>
      </c>
      <c r="B1116">
        <v>2</v>
      </c>
      <c r="C1116">
        <v>19</v>
      </c>
      <c r="D1116">
        <v>102</v>
      </c>
      <c r="E1116">
        <v>618</v>
      </c>
      <c r="F1116">
        <v>7877</v>
      </c>
      <c r="G1116">
        <v>843</v>
      </c>
      <c r="H1116">
        <v>2</v>
      </c>
      <c r="I1116" s="58" t="s">
        <v>7246</v>
      </c>
      <c r="J1116">
        <v>84302</v>
      </c>
      <c r="K1116" s="4">
        <v>10.259</v>
      </c>
      <c r="L1116" s="4">
        <v>23.79</v>
      </c>
      <c r="M1116" s="4">
        <v>13.295999999999999</v>
      </c>
      <c r="N1116" s="4">
        <v>26.827999999999999</v>
      </c>
      <c r="O1116" s="5">
        <v>42305.745292812499</v>
      </c>
      <c r="P1116" s="5">
        <v>43258.050196053242</v>
      </c>
    </row>
    <row r="1117" spans="1:16">
      <c r="A1117">
        <v>1</v>
      </c>
      <c r="B1117">
        <v>2</v>
      </c>
      <c r="C1117">
        <v>19</v>
      </c>
      <c r="D1117">
        <v>102</v>
      </c>
      <c r="E1117">
        <v>618</v>
      </c>
      <c r="F1117">
        <v>7878</v>
      </c>
      <c r="G1117">
        <v>843</v>
      </c>
      <c r="H1117">
        <v>6</v>
      </c>
      <c r="I1117" s="58" t="s">
        <v>7247</v>
      </c>
      <c r="J1117">
        <v>84306</v>
      </c>
      <c r="K1117" s="4">
        <v>23.79</v>
      </c>
      <c r="L1117" s="4">
        <v>27.626999999999999</v>
      </c>
      <c r="M1117" s="4">
        <v>26.827999999999999</v>
      </c>
      <c r="N1117" s="4">
        <v>30.664999999999999</v>
      </c>
      <c r="O1117" s="5">
        <v>42305.745292812499</v>
      </c>
      <c r="P1117" s="5">
        <v>43258.050196053242</v>
      </c>
    </row>
    <row r="1118" spans="1:16">
      <c r="A1118">
        <v>1</v>
      </c>
      <c r="B1118">
        <v>2</v>
      </c>
      <c r="C1118">
        <v>19</v>
      </c>
      <c r="D1118">
        <v>102</v>
      </c>
      <c r="E1118">
        <v>618</v>
      </c>
      <c r="F1118">
        <v>7879</v>
      </c>
      <c r="G1118">
        <v>1382</v>
      </c>
      <c r="H1118">
        <v>3</v>
      </c>
      <c r="I1118" s="58" t="s">
        <v>7248</v>
      </c>
      <c r="J1118">
        <v>138203</v>
      </c>
      <c r="K1118" s="4">
        <v>0</v>
      </c>
      <c r="L1118" s="4">
        <v>4.53</v>
      </c>
      <c r="M1118" s="4">
        <v>3.226</v>
      </c>
      <c r="N1118" s="4">
        <v>7.7560000000000002</v>
      </c>
      <c r="O1118" s="5">
        <v>42305.745292812499</v>
      </c>
      <c r="P1118" s="5">
        <v>43258.050196053242</v>
      </c>
    </row>
    <row r="1119" spans="1:16">
      <c r="A1119">
        <v>1</v>
      </c>
      <c r="B1119">
        <v>2</v>
      </c>
      <c r="C1119">
        <v>19</v>
      </c>
      <c r="D1119">
        <v>102</v>
      </c>
      <c r="E1119">
        <v>619</v>
      </c>
      <c r="F1119">
        <v>7880</v>
      </c>
      <c r="G1119">
        <v>632</v>
      </c>
      <c r="H1119">
        <v>4</v>
      </c>
      <c r="I1119" s="58" t="s">
        <v>1295</v>
      </c>
      <c r="J1119">
        <v>63204</v>
      </c>
      <c r="K1119" s="4">
        <v>10</v>
      </c>
      <c r="L1119" s="4">
        <v>14.747999999999999</v>
      </c>
      <c r="M1119" s="4">
        <v>0</v>
      </c>
      <c r="N1119" s="4">
        <v>4.7480000000000002</v>
      </c>
      <c r="O1119" s="5">
        <v>42305.745292812499</v>
      </c>
      <c r="P1119" s="5">
        <v>42305.745292812499</v>
      </c>
    </row>
    <row r="1120" spans="1:16">
      <c r="A1120">
        <v>1</v>
      </c>
      <c r="B1120">
        <v>2</v>
      </c>
      <c r="C1120">
        <v>19</v>
      </c>
      <c r="D1120">
        <v>102</v>
      </c>
      <c r="E1120">
        <v>871</v>
      </c>
      <c r="F1120">
        <v>7881</v>
      </c>
      <c r="G1120">
        <v>1895</v>
      </c>
      <c r="H1120">
        <v>2</v>
      </c>
      <c r="I1120" s="58">
        <v>-1794</v>
      </c>
      <c r="J1120">
        <v>189502</v>
      </c>
      <c r="K1120" s="4">
        <v>0</v>
      </c>
      <c r="L1120" s="4">
        <v>2.609</v>
      </c>
      <c r="M1120" s="4">
        <v>22.164999999999999</v>
      </c>
      <c r="N1120" s="4">
        <v>24.774000000000001</v>
      </c>
      <c r="O1120" s="5">
        <v>42305.745292812499</v>
      </c>
      <c r="P1120" s="5">
        <v>42305.745292812499</v>
      </c>
    </row>
    <row r="1121" spans="1:16">
      <c r="A1121">
        <v>1</v>
      </c>
      <c r="B1121">
        <v>2</v>
      </c>
      <c r="C1121">
        <v>19</v>
      </c>
      <c r="D1121">
        <v>102</v>
      </c>
      <c r="E1121">
        <v>871</v>
      </c>
      <c r="F1121">
        <v>7882</v>
      </c>
      <c r="G1121">
        <v>1895</v>
      </c>
      <c r="H1121">
        <v>4</v>
      </c>
      <c r="I1121" s="58">
        <v>-1735</v>
      </c>
      <c r="J1121">
        <v>189504</v>
      </c>
      <c r="K1121" s="4">
        <v>0</v>
      </c>
      <c r="L1121" s="4">
        <v>3.0819999999999999</v>
      </c>
      <c r="M1121" s="4">
        <v>17.954999999999998</v>
      </c>
      <c r="N1121" s="4">
        <v>21.036999999999999</v>
      </c>
      <c r="O1121" s="5">
        <v>42305.745292812499</v>
      </c>
      <c r="P1121" s="5">
        <v>43258.050196053242</v>
      </c>
    </row>
    <row r="1122" spans="1:16">
      <c r="A1122">
        <v>1</v>
      </c>
      <c r="B1122">
        <v>2</v>
      </c>
      <c r="C1122">
        <v>19</v>
      </c>
      <c r="D1122">
        <v>155</v>
      </c>
      <c r="E1122">
        <v>1017</v>
      </c>
      <c r="F1122">
        <v>7938</v>
      </c>
      <c r="G1122">
        <v>3613</v>
      </c>
      <c r="H1122">
        <v>1</v>
      </c>
      <c r="I1122" s="58">
        <v>625663</v>
      </c>
      <c r="J1122">
        <v>361301</v>
      </c>
      <c r="K1122" s="4">
        <v>0</v>
      </c>
      <c r="L1122" s="4">
        <v>0.51800000000000002</v>
      </c>
      <c r="M1122" s="4">
        <v>0</v>
      </c>
      <c r="N1122" s="4">
        <v>0.51800000000000002</v>
      </c>
      <c r="O1122" s="5">
        <v>42305.745292812499</v>
      </c>
      <c r="P1122" s="5">
        <v>42305.745292812499</v>
      </c>
    </row>
    <row r="1123" spans="1:16">
      <c r="A1123">
        <v>1</v>
      </c>
      <c r="B1123">
        <v>2</v>
      </c>
      <c r="C1123">
        <v>19</v>
      </c>
      <c r="D1123">
        <v>155</v>
      </c>
      <c r="E1123">
        <v>1430</v>
      </c>
      <c r="F1123">
        <v>7939</v>
      </c>
      <c r="G1123">
        <v>1577</v>
      </c>
      <c r="H1123">
        <v>1</v>
      </c>
      <c r="I1123" s="58" t="s">
        <v>7249</v>
      </c>
      <c r="J1123">
        <v>157701</v>
      </c>
      <c r="K1123" s="4">
        <v>0</v>
      </c>
      <c r="L1123" s="4">
        <v>2.5390000000000001</v>
      </c>
      <c r="M1123" s="4">
        <v>0</v>
      </c>
      <c r="N1123" s="4">
        <v>2.5390000000000001</v>
      </c>
      <c r="O1123" s="5">
        <v>42305.745292812499</v>
      </c>
      <c r="P1123" s="5">
        <v>42305.745292812499</v>
      </c>
    </row>
    <row r="1124" spans="1:16">
      <c r="A1124">
        <v>1</v>
      </c>
      <c r="B1124">
        <v>2</v>
      </c>
      <c r="C1124">
        <v>19</v>
      </c>
      <c r="D1124">
        <v>155</v>
      </c>
      <c r="E1124">
        <v>2037</v>
      </c>
      <c r="F1124">
        <v>7940</v>
      </c>
      <c r="G1124">
        <v>843</v>
      </c>
      <c r="H1124">
        <v>4</v>
      </c>
      <c r="I1124" s="58" t="s">
        <v>7250</v>
      </c>
      <c r="J1124">
        <v>84304</v>
      </c>
      <c r="K1124" s="4">
        <v>0</v>
      </c>
      <c r="L1124" s="4">
        <v>1.0549999999999999</v>
      </c>
      <c r="M1124" s="4">
        <v>0</v>
      </c>
      <c r="N1124" s="4">
        <v>1.0549999999999999</v>
      </c>
      <c r="O1124" s="5">
        <v>42305.745292812499</v>
      </c>
      <c r="P1124" s="5">
        <v>43258.050196053242</v>
      </c>
    </row>
    <row r="1125" spans="1:16">
      <c r="A1125">
        <v>1</v>
      </c>
      <c r="B1125">
        <v>2</v>
      </c>
      <c r="C1125">
        <v>19</v>
      </c>
      <c r="D1125">
        <v>155</v>
      </c>
      <c r="E1125">
        <v>2038</v>
      </c>
      <c r="F1125">
        <v>7941</v>
      </c>
      <c r="G1125">
        <v>1893</v>
      </c>
      <c r="H1125">
        <v>1</v>
      </c>
      <c r="I1125" s="58">
        <v>-2555</v>
      </c>
      <c r="J1125">
        <v>189301</v>
      </c>
      <c r="K1125" s="4">
        <v>0</v>
      </c>
      <c r="L1125" s="4">
        <v>3.5859999999999999</v>
      </c>
      <c r="M1125" s="4">
        <v>0</v>
      </c>
      <c r="N1125" s="4">
        <v>3.5859999999999999</v>
      </c>
      <c r="O1125" s="5">
        <v>42305.745292812499</v>
      </c>
      <c r="P1125" s="5">
        <v>42305.745292812499</v>
      </c>
    </row>
    <row r="1126" spans="1:16">
      <c r="A1126">
        <v>1</v>
      </c>
      <c r="B1126">
        <v>2</v>
      </c>
      <c r="C1126">
        <v>19</v>
      </c>
      <c r="D1126">
        <v>155</v>
      </c>
      <c r="E1126">
        <v>2262</v>
      </c>
      <c r="F1126">
        <v>7942</v>
      </c>
      <c r="G1126">
        <v>138</v>
      </c>
      <c r="H1126">
        <v>12</v>
      </c>
      <c r="I1126" s="58" t="s">
        <v>7251</v>
      </c>
      <c r="J1126">
        <v>13812</v>
      </c>
      <c r="K1126" s="4">
        <v>0.5</v>
      </c>
      <c r="L1126" s="4">
        <v>9.4239999999999995</v>
      </c>
      <c r="M1126" s="4">
        <v>0</v>
      </c>
      <c r="N1126" s="4">
        <v>8.9239999999999995</v>
      </c>
      <c r="O1126" s="5">
        <v>42305.745292812499</v>
      </c>
      <c r="P1126" s="5">
        <v>43258.050196053242</v>
      </c>
    </row>
    <row r="1127" spans="1:16">
      <c r="A1127">
        <v>1</v>
      </c>
      <c r="B1127">
        <v>2</v>
      </c>
      <c r="C1127">
        <v>19</v>
      </c>
      <c r="D1127">
        <v>155</v>
      </c>
      <c r="E1127">
        <v>2692</v>
      </c>
      <c r="F1127">
        <v>7943</v>
      </c>
      <c r="G1127">
        <v>2685</v>
      </c>
      <c r="H1127">
        <v>1</v>
      </c>
      <c r="I1127" s="58">
        <v>286718</v>
      </c>
      <c r="J1127">
        <v>268501</v>
      </c>
      <c r="K1127" s="4">
        <v>0</v>
      </c>
      <c r="L1127" s="4">
        <v>5.9279999999999999</v>
      </c>
      <c r="M1127" s="4">
        <v>5.6609999999999996</v>
      </c>
      <c r="N1127" s="4">
        <v>11.589</v>
      </c>
      <c r="O1127" s="5">
        <v>42305.745292812499</v>
      </c>
      <c r="P1127" s="5">
        <v>42305.745292812499</v>
      </c>
    </row>
    <row r="1128" spans="1:16">
      <c r="A1128">
        <v>1</v>
      </c>
      <c r="B1128">
        <v>2</v>
      </c>
      <c r="C1128">
        <v>19</v>
      </c>
      <c r="D1128">
        <v>155</v>
      </c>
      <c r="E1128">
        <v>2982</v>
      </c>
      <c r="F1128">
        <v>7944</v>
      </c>
      <c r="G1128">
        <v>3041</v>
      </c>
      <c r="H1128">
        <v>2</v>
      </c>
      <c r="I1128" s="58">
        <v>416775</v>
      </c>
      <c r="J1128">
        <v>304102</v>
      </c>
      <c r="K1128" s="4">
        <v>7.28</v>
      </c>
      <c r="L1128" s="4">
        <v>13.836</v>
      </c>
      <c r="M1128" s="4">
        <v>0</v>
      </c>
      <c r="N1128" s="4">
        <v>6.556</v>
      </c>
      <c r="O1128" s="5">
        <v>42305.745292812499</v>
      </c>
      <c r="P1128" s="5">
        <v>42305.745292812499</v>
      </c>
    </row>
    <row r="1129" spans="1:16">
      <c r="A1129">
        <v>1</v>
      </c>
      <c r="B1129">
        <v>2</v>
      </c>
      <c r="C1129">
        <v>19</v>
      </c>
      <c r="D1129">
        <v>155</v>
      </c>
      <c r="E1129">
        <v>322</v>
      </c>
      <c r="F1129">
        <v>7930</v>
      </c>
      <c r="G1129">
        <v>632</v>
      </c>
      <c r="H1129">
        <v>1</v>
      </c>
      <c r="I1129" s="58" t="s">
        <v>7252</v>
      </c>
      <c r="J1129">
        <v>63201</v>
      </c>
      <c r="K1129" s="4">
        <v>0</v>
      </c>
      <c r="L1129" s="4">
        <v>4.5869999999999997</v>
      </c>
      <c r="M1129" s="4">
        <v>0</v>
      </c>
      <c r="N1129" s="4">
        <v>4.5869999999999997</v>
      </c>
      <c r="O1129" s="5">
        <v>42305.745292812499</v>
      </c>
      <c r="P1129" s="5">
        <v>43258.050196053242</v>
      </c>
    </row>
    <row r="1130" spans="1:16">
      <c r="A1130">
        <v>1</v>
      </c>
      <c r="B1130">
        <v>2</v>
      </c>
      <c r="C1130">
        <v>19</v>
      </c>
      <c r="D1130">
        <v>155</v>
      </c>
      <c r="E1130">
        <v>3890</v>
      </c>
      <c r="F1130">
        <v>7945</v>
      </c>
      <c r="G1130">
        <v>569</v>
      </c>
      <c r="H1130">
        <v>2</v>
      </c>
      <c r="I1130" s="58" t="s">
        <v>7253</v>
      </c>
      <c r="J1130">
        <v>56902</v>
      </c>
      <c r="K1130" s="4">
        <v>1</v>
      </c>
      <c r="L1130" s="4">
        <v>5.7309999999999999</v>
      </c>
      <c r="M1130" s="4">
        <v>16.318000000000001</v>
      </c>
      <c r="N1130" s="4">
        <v>21.047999999999998</v>
      </c>
      <c r="O1130" s="5">
        <v>42305.745292812499</v>
      </c>
      <c r="P1130" s="5">
        <v>43258.050196053242</v>
      </c>
    </row>
    <row r="1131" spans="1:16">
      <c r="A1131">
        <v>1</v>
      </c>
      <c r="B1131">
        <v>2</v>
      </c>
      <c r="C1131">
        <v>19</v>
      </c>
      <c r="D1131">
        <v>155</v>
      </c>
      <c r="E1131">
        <v>3890</v>
      </c>
      <c r="F1131">
        <v>7946</v>
      </c>
      <c r="G1131">
        <v>569</v>
      </c>
      <c r="H1131">
        <v>3</v>
      </c>
      <c r="I1131" s="58" t="s">
        <v>7254</v>
      </c>
      <c r="J1131">
        <v>56903</v>
      </c>
      <c r="K1131" s="4">
        <v>10</v>
      </c>
      <c r="L1131" s="4">
        <v>18.376000000000001</v>
      </c>
      <c r="M1131" s="4">
        <v>21.047999999999998</v>
      </c>
      <c r="N1131" s="4">
        <v>29.425000000000001</v>
      </c>
      <c r="O1131" s="5">
        <v>42305.745292812499</v>
      </c>
      <c r="P1131" s="5">
        <v>43258.050196053242</v>
      </c>
    </row>
    <row r="1132" spans="1:16">
      <c r="A1132">
        <v>1</v>
      </c>
      <c r="B1132">
        <v>2</v>
      </c>
      <c r="C1132">
        <v>19</v>
      </c>
      <c r="D1132">
        <v>155</v>
      </c>
      <c r="E1132">
        <v>3896</v>
      </c>
      <c r="F1132">
        <v>7947</v>
      </c>
      <c r="G1132">
        <v>222</v>
      </c>
      <c r="H1132">
        <v>5</v>
      </c>
      <c r="I1132" s="58" t="s">
        <v>7255</v>
      </c>
      <c r="J1132">
        <v>22205</v>
      </c>
      <c r="K1132" s="4">
        <v>1</v>
      </c>
      <c r="L1132" s="4">
        <v>15.41</v>
      </c>
      <c r="M1132" s="4">
        <v>36.279000000000003</v>
      </c>
      <c r="N1132" s="4">
        <v>50.689</v>
      </c>
      <c r="O1132" s="5">
        <v>42305.745292812499</v>
      </c>
      <c r="P1132" s="5">
        <v>42305.745292812499</v>
      </c>
    </row>
    <row r="1133" spans="1:16">
      <c r="A1133">
        <v>1</v>
      </c>
      <c r="B1133">
        <v>2</v>
      </c>
      <c r="C1133">
        <v>19</v>
      </c>
      <c r="D1133">
        <v>155</v>
      </c>
      <c r="E1133">
        <v>3896</v>
      </c>
      <c r="F1133">
        <v>7948</v>
      </c>
      <c r="G1133">
        <v>223</v>
      </c>
      <c r="H1133">
        <v>1</v>
      </c>
      <c r="I1133" s="58" t="s">
        <v>7256</v>
      </c>
      <c r="J1133">
        <v>22301</v>
      </c>
      <c r="K1133" s="4">
        <v>5</v>
      </c>
      <c r="L1133" s="4">
        <v>16.922999999999998</v>
      </c>
      <c r="M1133" s="4">
        <v>50.689</v>
      </c>
      <c r="N1133" s="4">
        <v>62.612000000000002</v>
      </c>
      <c r="O1133" s="5">
        <v>42305.745292812499</v>
      </c>
      <c r="P1133" s="5">
        <v>42305.745292812499</v>
      </c>
    </row>
    <row r="1134" spans="1:16">
      <c r="A1134">
        <v>1</v>
      </c>
      <c r="B1134">
        <v>2</v>
      </c>
      <c r="C1134">
        <v>19</v>
      </c>
      <c r="D1134">
        <v>155</v>
      </c>
      <c r="E1134">
        <v>3896</v>
      </c>
      <c r="F1134">
        <v>7949</v>
      </c>
      <c r="G1134">
        <v>223</v>
      </c>
      <c r="H1134">
        <v>2</v>
      </c>
      <c r="I1134" s="58" t="s">
        <v>7257</v>
      </c>
      <c r="J1134">
        <v>22302</v>
      </c>
      <c r="K1134" s="4">
        <v>11.922000000000001</v>
      </c>
      <c r="L1134" s="4">
        <v>20.565999999999999</v>
      </c>
      <c r="M1134" s="4">
        <v>62.612000000000002</v>
      </c>
      <c r="N1134" s="4">
        <v>71.256</v>
      </c>
      <c r="O1134" s="5">
        <v>42305.745292812499</v>
      </c>
      <c r="P1134" s="5">
        <v>42305.745292812499</v>
      </c>
    </row>
    <row r="1135" spans="1:16">
      <c r="A1135">
        <v>1</v>
      </c>
      <c r="B1135">
        <v>2</v>
      </c>
      <c r="C1135">
        <v>19</v>
      </c>
      <c r="D1135">
        <v>155</v>
      </c>
      <c r="E1135">
        <v>3979</v>
      </c>
      <c r="F1135">
        <v>7950</v>
      </c>
      <c r="G1135">
        <v>520</v>
      </c>
      <c r="H1135">
        <v>4</v>
      </c>
      <c r="I1135" s="58" t="s">
        <v>7258</v>
      </c>
      <c r="J1135">
        <v>52004</v>
      </c>
      <c r="K1135" s="4">
        <v>0</v>
      </c>
      <c r="L1135" s="4">
        <v>5.5229999999999997</v>
      </c>
      <c r="M1135" s="4">
        <v>17.460999999999999</v>
      </c>
      <c r="N1135" s="4">
        <v>22.984000000000002</v>
      </c>
      <c r="O1135" s="5">
        <v>42305.745292812499</v>
      </c>
      <c r="P1135" s="5">
        <v>43258.050196053242</v>
      </c>
    </row>
    <row r="1136" spans="1:16">
      <c r="A1136">
        <v>1</v>
      </c>
      <c r="B1136">
        <v>2</v>
      </c>
      <c r="C1136">
        <v>19</v>
      </c>
      <c r="D1136">
        <v>155</v>
      </c>
      <c r="E1136">
        <v>428</v>
      </c>
      <c r="F1136">
        <v>7931</v>
      </c>
      <c r="G1136">
        <v>138</v>
      </c>
      <c r="H1136">
        <v>11</v>
      </c>
      <c r="I1136" s="58" t="s">
        <v>7259</v>
      </c>
      <c r="J1136">
        <v>13811</v>
      </c>
      <c r="K1136" s="4">
        <v>0</v>
      </c>
      <c r="L1136" s="4">
        <v>7.3419999999999996</v>
      </c>
      <c r="M1136" s="4">
        <v>11.214</v>
      </c>
      <c r="N1136" s="4">
        <v>18.556000000000001</v>
      </c>
      <c r="O1136" s="5">
        <v>42305.745292812499</v>
      </c>
      <c r="P1136" s="5">
        <v>42305.745292812499</v>
      </c>
    </row>
    <row r="1137" spans="1:16">
      <c r="A1137">
        <v>1</v>
      </c>
      <c r="B1137">
        <v>2</v>
      </c>
      <c r="C1137">
        <v>19</v>
      </c>
      <c r="D1137">
        <v>155</v>
      </c>
      <c r="E1137">
        <v>4520</v>
      </c>
      <c r="F1137">
        <v>7951</v>
      </c>
      <c r="G1137">
        <v>62</v>
      </c>
      <c r="H1137">
        <v>5</v>
      </c>
      <c r="I1137" s="58">
        <v>22767</v>
      </c>
      <c r="J1137">
        <v>6205</v>
      </c>
      <c r="K1137" s="4">
        <v>6.0000000000000001E-3</v>
      </c>
      <c r="L1137" s="4">
        <v>8.4659999999999993</v>
      </c>
      <c r="M1137" s="4">
        <v>56.152999999999999</v>
      </c>
      <c r="N1137" s="4">
        <v>64.613</v>
      </c>
      <c r="O1137" s="5">
        <v>42305.745292812499</v>
      </c>
      <c r="P1137" s="5">
        <v>43258.050196053242</v>
      </c>
    </row>
    <row r="1138" spans="1:16">
      <c r="A1138">
        <v>1</v>
      </c>
      <c r="B1138">
        <v>2</v>
      </c>
      <c r="C1138">
        <v>19</v>
      </c>
      <c r="D1138">
        <v>155</v>
      </c>
      <c r="E1138">
        <v>4520</v>
      </c>
      <c r="F1138">
        <v>7952</v>
      </c>
      <c r="G1138">
        <v>62</v>
      </c>
      <c r="H1138">
        <v>6</v>
      </c>
      <c r="I1138" s="58">
        <v>22798</v>
      </c>
      <c r="J1138">
        <v>6206</v>
      </c>
      <c r="K1138" s="4">
        <v>0</v>
      </c>
      <c r="L1138" s="4">
        <v>3.4849999999999999</v>
      </c>
      <c r="M1138" s="4">
        <v>64.613</v>
      </c>
      <c r="N1138" s="4">
        <v>68.097999999999999</v>
      </c>
      <c r="O1138" s="5">
        <v>42305.745292812499</v>
      </c>
      <c r="P1138" s="5">
        <v>43258.050196053242</v>
      </c>
    </row>
    <row r="1139" spans="1:16">
      <c r="A1139">
        <v>1</v>
      </c>
      <c r="B1139">
        <v>2</v>
      </c>
      <c r="C1139">
        <v>19</v>
      </c>
      <c r="D1139">
        <v>155</v>
      </c>
      <c r="E1139">
        <v>618</v>
      </c>
      <c r="F1139">
        <v>7932</v>
      </c>
      <c r="G1139">
        <v>1382</v>
      </c>
      <c r="H1139">
        <v>2</v>
      </c>
      <c r="I1139" s="58" t="s">
        <v>7260</v>
      </c>
      <c r="J1139">
        <v>138202</v>
      </c>
      <c r="K1139" s="4">
        <v>0</v>
      </c>
      <c r="L1139" s="4">
        <v>1.9630000000000001</v>
      </c>
      <c r="M1139" s="4">
        <v>1.2629999999999999</v>
      </c>
      <c r="N1139" s="4">
        <v>3.226</v>
      </c>
      <c r="O1139" s="5">
        <v>42305.745292812499</v>
      </c>
      <c r="P1139" s="5">
        <v>43258.050196053242</v>
      </c>
    </row>
    <row r="1140" spans="1:16">
      <c r="A1140">
        <v>1</v>
      </c>
      <c r="B1140">
        <v>2</v>
      </c>
      <c r="C1140">
        <v>19</v>
      </c>
      <c r="D1140">
        <v>155</v>
      </c>
      <c r="E1140">
        <v>871</v>
      </c>
      <c r="F1140">
        <v>7933</v>
      </c>
      <c r="G1140">
        <v>1895</v>
      </c>
      <c r="H1140">
        <v>3</v>
      </c>
      <c r="I1140" s="58">
        <v>-1766</v>
      </c>
      <c r="J1140">
        <v>189503</v>
      </c>
      <c r="K1140" s="4">
        <v>0</v>
      </c>
      <c r="L1140" s="4">
        <v>9.2170000000000005</v>
      </c>
      <c r="M1140" s="4">
        <v>24.774000000000001</v>
      </c>
      <c r="N1140" s="4">
        <v>33.909999999999997</v>
      </c>
      <c r="O1140" s="5">
        <v>42305.745292812499</v>
      </c>
      <c r="P1140" s="5">
        <v>42305.745292812499</v>
      </c>
    </row>
    <row r="1141" spans="1:16">
      <c r="A1141">
        <v>1</v>
      </c>
      <c r="B1141">
        <v>2</v>
      </c>
      <c r="C1141">
        <v>19</v>
      </c>
      <c r="D1141">
        <v>155</v>
      </c>
      <c r="E1141">
        <v>872</v>
      </c>
      <c r="F1141">
        <v>7934</v>
      </c>
      <c r="G1141">
        <v>812</v>
      </c>
      <c r="H1141">
        <v>3</v>
      </c>
      <c r="I1141" s="58" t="s">
        <v>7261</v>
      </c>
      <c r="J1141">
        <v>81203</v>
      </c>
      <c r="K1141" s="4">
        <v>0</v>
      </c>
      <c r="L1141" s="4">
        <v>6.3220000000000001</v>
      </c>
      <c r="M1141" s="4">
        <v>0</v>
      </c>
      <c r="N1141" s="4">
        <v>6.3220000000000001</v>
      </c>
      <c r="O1141" s="5">
        <v>42305.745292812499</v>
      </c>
      <c r="P1141" s="5">
        <v>42305.745292812499</v>
      </c>
    </row>
    <row r="1142" spans="1:16">
      <c r="A1142">
        <v>1</v>
      </c>
      <c r="B1142">
        <v>2</v>
      </c>
      <c r="C1142">
        <v>19</v>
      </c>
      <c r="D1142">
        <v>155</v>
      </c>
      <c r="E1142">
        <v>873</v>
      </c>
      <c r="F1142">
        <v>7935</v>
      </c>
      <c r="G1142">
        <v>843</v>
      </c>
      <c r="H1142">
        <v>3</v>
      </c>
      <c r="I1142" s="58" t="s">
        <v>7262</v>
      </c>
      <c r="J1142">
        <v>84303</v>
      </c>
      <c r="K1142" s="4">
        <v>0</v>
      </c>
      <c r="L1142" s="4">
        <v>3.6360000000000001</v>
      </c>
      <c r="M1142" s="4">
        <v>0</v>
      </c>
      <c r="N1142" s="4">
        <v>3.6360000000000001</v>
      </c>
      <c r="O1142" s="5">
        <v>42305.745292812499</v>
      </c>
      <c r="P1142" s="5">
        <v>42305.745292812499</v>
      </c>
    </row>
    <row r="1143" spans="1:16">
      <c r="A1143">
        <v>1</v>
      </c>
      <c r="B1143">
        <v>2</v>
      </c>
      <c r="C1143">
        <v>19</v>
      </c>
      <c r="D1143">
        <v>155</v>
      </c>
      <c r="E1143">
        <v>874</v>
      </c>
      <c r="F1143">
        <v>7936</v>
      </c>
      <c r="G1143">
        <v>1018</v>
      </c>
      <c r="H1143">
        <v>3</v>
      </c>
      <c r="I1143" s="58" t="s">
        <v>7263</v>
      </c>
      <c r="J1143">
        <v>101803</v>
      </c>
      <c r="K1143" s="4">
        <v>0</v>
      </c>
      <c r="L1143" s="4">
        <v>18.876000000000001</v>
      </c>
      <c r="M1143" s="4">
        <v>3.4359999999999999</v>
      </c>
      <c r="N1143" s="4">
        <v>22.312000000000001</v>
      </c>
      <c r="O1143" s="5">
        <v>42305.745292812499</v>
      </c>
      <c r="P1143" s="5">
        <v>43258.050196053242</v>
      </c>
    </row>
    <row r="1144" spans="1:16">
      <c r="A1144">
        <v>1</v>
      </c>
      <c r="B1144">
        <v>2</v>
      </c>
      <c r="C1144">
        <v>19</v>
      </c>
      <c r="D1144">
        <v>155</v>
      </c>
      <c r="E1144">
        <v>947</v>
      </c>
      <c r="F1144">
        <v>7937</v>
      </c>
      <c r="G1144">
        <v>1101</v>
      </c>
      <c r="H1144">
        <v>1</v>
      </c>
      <c r="I1144" s="58" t="s">
        <v>7264</v>
      </c>
      <c r="J1144">
        <v>110101</v>
      </c>
      <c r="K1144" s="4">
        <v>0</v>
      </c>
      <c r="L1144" s="4">
        <v>5.7460000000000004</v>
      </c>
      <c r="M1144" s="4">
        <v>0</v>
      </c>
      <c r="N1144" s="4">
        <v>5.7839999999999998</v>
      </c>
      <c r="O1144" s="5">
        <v>42305.745292812499</v>
      </c>
      <c r="P1144" s="5">
        <v>42305.745292812499</v>
      </c>
    </row>
    <row r="1145" spans="1:16">
      <c r="A1145">
        <v>1</v>
      </c>
      <c r="B1145">
        <v>2</v>
      </c>
      <c r="C1145">
        <v>19</v>
      </c>
      <c r="D1145">
        <v>183</v>
      </c>
      <c r="E1145">
        <v>100</v>
      </c>
      <c r="F1145">
        <v>7979</v>
      </c>
      <c r="G1145">
        <v>63</v>
      </c>
      <c r="H1145">
        <v>12</v>
      </c>
      <c r="I1145" s="58">
        <v>23346</v>
      </c>
      <c r="J1145">
        <v>6312</v>
      </c>
      <c r="K1145" s="4">
        <v>0.03</v>
      </c>
      <c r="L1145" s="4">
        <v>3.6150000000000002</v>
      </c>
      <c r="M1145" s="4">
        <v>0</v>
      </c>
      <c r="N1145" s="4">
        <v>3.585</v>
      </c>
      <c r="O1145" s="5">
        <v>42305.745292812499</v>
      </c>
      <c r="P1145" s="5">
        <v>42305.745292812499</v>
      </c>
    </row>
    <row r="1146" spans="1:16">
      <c r="A1146">
        <v>1</v>
      </c>
      <c r="B1146">
        <v>2</v>
      </c>
      <c r="C1146">
        <v>19</v>
      </c>
      <c r="D1146">
        <v>183</v>
      </c>
      <c r="E1146">
        <v>1091</v>
      </c>
      <c r="F1146">
        <v>7992</v>
      </c>
      <c r="G1146">
        <v>394</v>
      </c>
      <c r="H1146">
        <v>1</v>
      </c>
      <c r="I1146" s="58" t="s">
        <v>1299</v>
      </c>
      <c r="J1146">
        <v>39401</v>
      </c>
      <c r="K1146" s="4">
        <v>20</v>
      </c>
      <c r="L1146" s="4">
        <v>30.827000000000002</v>
      </c>
      <c r="M1146" s="4">
        <v>0</v>
      </c>
      <c r="N1146" s="4">
        <v>10.827</v>
      </c>
      <c r="O1146" s="5">
        <v>42305.745292812499</v>
      </c>
      <c r="P1146" s="5">
        <v>42305.745292812499</v>
      </c>
    </row>
    <row r="1147" spans="1:16">
      <c r="A1147">
        <v>1</v>
      </c>
      <c r="B1147">
        <v>2</v>
      </c>
      <c r="C1147">
        <v>19</v>
      </c>
      <c r="D1147">
        <v>183</v>
      </c>
      <c r="E1147">
        <v>1091</v>
      </c>
      <c r="F1147">
        <v>7993</v>
      </c>
      <c r="G1147">
        <v>2341</v>
      </c>
      <c r="H1147">
        <v>1</v>
      </c>
      <c r="I1147" s="58">
        <v>161074</v>
      </c>
      <c r="J1147">
        <v>234101</v>
      </c>
      <c r="K1147" s="4">
        <v>0</v>
      </c>
      <c r="L1147" s="4">
        <v>4.0970000000000004</v>
      </c>
      <c r="M1147" s="4">
        <v>12.117000000000001</v>
      </c>
      <c r="N1147" s="4">
        <v>16.213999999999999</v>
      </c>
      <c r="O1147" s="5">
        <v>42305.745292812499</v>
      </c>
      <c r="P1147" s="5">
        <v>42305.745292812499</v>
      </c>
    </row>
    <row r="1148" spans="1:16">
      <c r="A1148">
        <v>1</v>
      </c>
      <c r="B1148">
        <v>2</v>
      </c>
      <c r="C1148">
        <v>19</v>
      </c>
      <c r="D1148">
        <v>183</v>
      </c>
      <c r="E1148">
        <v>1127</v>
      </c>
      <c r="F1148">
        <v>7994</v>
      </c>
      <c r="G1148">
        <v>428</v>
      </c>
      <c r="H1148">
        <v>1</v>
      </c>
      <c r="I1148" s="58" t="s">
        <v>7265</v>
      </c>
      <c r="J1148">
        <v>42801</v>
      </c>
      <c r="K1148" s="4">
        <v>5.1970000000000001</v>
      </c>
      <c r="L1148" s="4">
        <v>10.4</v>
      </c>
      <c r="M1148" s="4">
        <v>10.885999999999999</v>
      </c>
      <c r="N1148" s="4">
        <v>16.088999999999999</v>
      </c>
      <c r="O1148" s="5">
        <v>42305.745292812499</v>
      </c>
      <c r="P1148" s="5">
        <v>43258.050196053242</v>
      </c>
    </row>
    <row r="1149" spans="1:16">
      <c r="A1149">
        <v>1</v>
      </c>
      <c r="B1149">
        <v>2</v>
      </c>
      <c r="C1149">
        <v>19</v>
      </c>
      <c r="D1149">
        <v>183</v>
      </c>
      <c r="E1149">
        <v>1127</v>
      </c>
      <c r="F1149">
        <v>7995</v>
      </c>
      <c r="G1149">
        <v>1222</v>
      </c>
      <c r="H1149">
        <v>2</v>
      </c>
      <c r="I1149" s="58" t="s">
        <v>7266</v>
      </c>
      <c r="J1149">
        <v>122202</v>
      </c>
      <c r="K1149" s="4">
        <v>6</v>
      </c>
      <c r="L1149" s="4">
        <v>16.885999999999999</v>
      </c>
      <c r="M1149" s="4">
        <v>0</v>
      </c>
      <c r="N1149" s="4">
        <v>10.885999999999999</v>
      </c>
      <c r="O1149" s="5">
        <v>42305.745292812499</v>
      </c>
      <c r="P1149" s="5">
        <v>43258.050196053242</v>
      </c>
    </row>
    <row r="1150" spans="1:16">
      <c r="A1150">
        <v>1</v>
      </c>
      <c r="B1150">
        <v>2</v>
      </c>
      <c r="C1150">
        <v>19</v>
      </c>
      <c r="D1150">
        <v>183</v>
      </c>
      <c r="E1150">
        <v>129</v>
      </c>
      <c r="F1150">
        <v>7980</v>
      </c>
      <c r="G1150">
        <v>246</v>
      </c>
      <c r="H1150">
        <v>2</v>
      </c>
      <c r="I1150" s="58" t="s">
        <v>1300</v>
      </c>
      <c r="J1150">
        <v>24602</v>
      </c>
      <c r="K1150" s="4">
        <v>1</v>
      </c>
      <c r="L1150" s="4">
        <v>2.915</v>
      </c>
      <c r="M1150" s="4">
        <v>0</v>
      </c>
      <c r="N1150" s="4">
        <v>1.915</v>
      </c>
      <c r="O1150" s="5">
        <v>42305.745292812499</v>
      </c>
      <c r="P1150" s="5">
        <v>42305.745292812499</v>
      </c>
    </row>
    <row r="1151" spans="1:16">
      <c r="A1151">
        <v>1</v>
      </c>
      <c r="B1151">
        <v>2</v>
      </c>
      <c r="C1151">
        <v>19</v>
      </c>
      <c r="D1151">
        <v>183</v>
      </c>
      <c r="E1151">
        <v>129</v>
      </c>
      <c r="F1151">
        <v>7981</v>
      </c>
      <c r="G1151">
        <v>247</v>
      </c>
      <c r="H1151">
        <v>1</v>
      </c>
      <c r="I1151" s="58" t="s">
        <v>1301</v>
      </c>
      <c r="J1151">
        <v>24701</v>
      </c>
      <c r="K1151" s="4">
        <v>25</v>
      </c>
      <c r="L1151" s="4">
        <v>26.004999999999999</v>
      </c>
      <c r="M1151" s="4">
        <v>2.0049999999999999</v>
      </c>
      <c r="N1151" s="4">
        <v>3.01</v>
      </c>
      <c r="O1151" s="5">
        <v>42305.745292812499</v>
      </c>
      <c r="P1151" s="5">
        <v>42305.745292812499</v>
      </c>
    </row>
    <row r="1152" spans="1:16">
      <c r="A1152">
        <v>1</v>
      </c>
      <c r="B1152">
        <v>2</v>
      </c>
      <c r="C1152">
        <v>19</v>
      </c>
      <c r="D1152">
        <v>183</v>
      </c>
      <c r="E1152">
        <v>1304</v>
      </c>
      <c r="F1152">
        <v>7996</v>
      </c>
      <c r="G1152">
        <v>63</v>
      </c>
      <c r="H1152">
        <v>2</v>
      </c>
      <c r="I1152" s="58">
        <v>23043</v>
      </c>
      <c r="J1152">
        <v>6302</v>
      </c>
      <c r="K1152" s="4">
        <v>0</v>
      </c>
      <c r="L1152" s="4">
        <v>2.1840000000000002</v>
      </c>
      <c r="M1152" s="4">
        <v>4.7220000000000004</v>
      </c>
      <c r="N1152" s="4">
        <v>6.9059999999999997</v>
      </c>
      <c r="O1152" s="5">
        <v>42305.745292812499</v>
      </c>
      <c r="P1152" s="5">
        <v>43258.050196053242</v>
      </c>
    </row>
    <row r="1153" spans="1:16">
      <c r="A1153">
        <v>1</v>
      </c>
      <c r="B1153">
        <v>2</v>
      </c>
      <c r="C1153">
        <v>19</v>
      </c>
      <c r="D1153">
        <v>183</v>
      </c>
      <c r="E1153">
        <v>1304</v>
      </c>
      <c r="F1153">
        <v>7997</v>
      </c>
      <c r="G1153">
        <v>731</v>
      </c>
      <c r="H1153">
        <v>2</v>
      </c>
      <c r="I1153" s="58" t="s">
        <v>7267</v>
      </c>
      <c r="J1153">
        <v>73102</v>
      </c>
      <c r="K1153" s="4">
        <v>0</v>
      </c>
      <c r="L1153" s="4">
        <v>7.6020000000000003</v>
      </c>
      <c r="M1153" s="4">
        <v>6.9059999999999997</v>
      </c>
      <c r="N1153" s="4">
        <v>14.507999999999999</v>
      </c>
      <c r="O1153" s="5">
        <v>42305.745292812499</v>
      </c>
      <c r="P1153" s="5">
        <v>43258.050196053242</v>
      </c>
    </row>
    <row r="1154" spans="1:16">
      <c r="A1154">
        <v>1</v>
      </c>
      <c r="B1154">
        <v>2</v>
      </c>
      <c r="C1154">
        <v>19</v>
      </c>
      <c r="D1154">
        <v>183</v>
      </c>
      <c r="E1154">
        <v>1347</v>
      </c>
      <c r="F1154">
        <v>7998</v>
      </c>
      <c r="G1154">
        <v>428</v>
      </c>
      <c r="H1154">
        <v>4</v>
      </c>
      <c r="I1154" s="58" t="s">
        <v>7268</v>
      </c>
      <c r="J1154">
        <v>42804</v>
      </c>
      <c r="K1154" s="4">
        <v>0</v>
      </c>
      <c r="L1154" s="4">
        <v>0.86299999999999999</v>
      </c>
      <c r="M1154" s="4">
        <v>0</v>
      </c>
      <c r="N1154" s="4">
        <v>0.86299999999999999</v>
      </c>
      <c r="O1154" s="5">
        <v>42305.745292812499</v>
      </c>
      <c r="P1154" s="5">
        <v>42305.745292812499</v>
      </c>
    </row>
    <row r="1155" spans="1:16">
      <c r="A1155">
        <v>1</v>
      </c>
      <c r="B1155">
        <v>2</v>
      </c>
      <c r="C1155">
        <v>19</v>
      </c>
      <c r="D1155">
        <v>183</v>
      </c>
      <c r="E1155">
        <v>1364</v>
      </c>
      <c r="F1155">
        <v>7999</v>
      </c>
      <c r="G1155">
        <v>1388</v>
      </c>
      <c r="H1155">
        <v>2</v>
      </c>
      <c r="I1155" s="58" t="s">
        <v>7269</v>
      </c>
      <c r="J1155">
        <v>138802</v>
      </c>
      <c r="K1155" s="4">
        <v>0</v>
      </c>
      <c r="L1155" s="4">
        <v>4.45</v>
      </c>
      <c r="M1155" s="4">
        <v>9.6630000000000003</v>
      </c>
      <c r="N1155" s="4">
        <v>14.113</v>
      </c>
      <c r="O1155" s="5">
        <v>42305.745292812499</v>
      </c>
      <c r="P1155" s="5">
        <v>42305.745292812499</v>
      </c>
    </row>
    <row r="1156" spans="1:16">
      <c r="A1156">
        <v>1</v>
      </c>
      <c r="B1156">
        <v>2</v>
      </c>
      <c r="C1156">
        <v>19</v>
      </c>
      <c r="D1156">
        <v>183</v>
      </c>
      <c r="E1156">
        <v>1876</v>
      </c>
      <c r="F1156">
        <v>8000</v>
      </c>
      <c r="G1156">
        <v>63</v>
      </c>
      <c r="H1156">
        <v>2</v>
      </c>
      <c r="I1156" s="58">
        <v>23043</v>
      </c>
      <c r="J1156">
        <v>6302</v>
      </c>
      <c r="K1156" s="4">
        <v>10.875</v>
      </c>
      <c r="L1156" s="4">
        <v>14.516999999999999</v>
      </c>
      <c r="M1156" s="4">
        <v>10.481</v>
      </c>
      <c r="N1156" s="4">
        <v>14.122999999999999</v>
      </c>
      <c r="O1156" s="5">
        <v>42305.745292812499</v>
      </c>
      <c r="P1156" s="5">
        <v>43258.050196053242</v>
      </c>
    </row>
    <row r="1157" spans="1:16">
      <c r="A1157">
        <v>1</v>
      </c>
      <c r="B1157">
        <v>2</v>
      </c>
      <c r="C1157">
        <v>19</v>
      </c>
      <c r="D1157">
        <v>183</v>
      </c>
      <c r="E1157">
        <v>1876</v>
      </c>
      <c r="F1157">
        <v>8001</v>
      </c>
      <c r="G1157">
        <v>1760</v>
      </c>
      <c r="H1157">
        <v>1</v>
      </c>
      <c r="I1157" s="58">
        <v>-51133</v>
      </c>
      <c r="J1157">
        <v>176001</v>
      </c>
      <c r="K1157" s="4">
        <v>0</v>
      </c>
      <c r="L1157" s="4">
        <v>10.481</v>
      </c>
      <c r="M1157" s="4">
        <v>0</v>
      </c>
      <c r="N1157" s="4">
        <v>10.481</v>
      </c>
      <c r="O1157" s="5">
        <v>42305.745292812499</v>
      </c>
      <c r="P1157" s="5">
        <v>43258.050196053242</v>
      </c>
    </row>
    <row r="1158" spans="1:16">
      <c r="A1158">
        <v>1</v>
      </c>
      <c r="B1158">
        <v>2</v>
      </c>
      <c r="C1158">
        <v>19</v>
      </c>
      <c r="D1158">
        <v>183</v>
      </c>
      <c r="E1158">
        <v>1876</v>
      </c>
      <c r="F1158">
        <v>8002</v>
      </c>
      <c r="G1158">
        <v>2774</v>
      </c>
      <c r="H1158">
        <v>2</v>
      </c>
      <c r="I1158" s="58">
        <v>319255</v>
      </c>
      <c r="J1158">
        <v>277402</v>
      </c>
      <c r="K1158" s="4">
        <v>0.13500000000000001</v>
      </c>
      <c r="L1158" s="4">
        <v>4.8179999999999996</v>
      </c>
      <c r="M1158" s="4">
        <v>18.172999999999998</v>
      </c>
      <c r="N1158" s="4">
        <v>22.856000000000002</v>
      </c>
      <c r="O1158" s="5">
        <v>42305.745292812499</v>
      </c>
      <c r="P1158" s="5">
        <v>42305.745292812499</v>
      </c>
    </row>
    <row r="1159" spans="1:16">
      <c r="A1159">
        <v>1</v>
      </c>
      <c r="B1159">
        <v>2</v>
      </c>
      <c r="C1159">
        <v>19</v>
      </c>
      <c r="D1159">
        <v>183</v>
      </c>
      <c r="E1159">
        <v>2039</v>
      </c>
      <c r="F1159">
        <v>8003</v>
      </c>
      <c r="G1159">
        <v>428</v>
      </c>
      <c r="H1159">
        <v>2</v>
      </c>
      <c r="I1159" s="58" t="s">
        <v>1302</v>
      </c>
      <c r="J1159">
        <v>42802</v>
      </c>
      <c r="K1159" s="4">
        <v>4.0410000000000004</v>
      </c>
      <c r="L1159" s="4">
        <v>10.808999999999999</v>
      </c>
      <c r="M1159" s="4">
        <v>4.0430000000000001</v>
      </c>
      <c r="N1159" s="4">
        <v>10.811</v>
      </c>
      <c r="O1159" s="5">
        <v>42305.745292812499</v>
      </c>
      <c r="P1159" s="5">
        <v>43258.050196053242</v>
      </c>
    </row>
    <row r="1160" spans="1:16">
      <c r="A1160">
        <v>1</v>
      </c>
      <c r="B1160">
        <v>2</v>
      </c>
      <c r="C1160">
        <v>19</v>
      </c>
      <c r="D1160">
        <v>183</v>
      </c>
      <c r="E1160">
        <v>2039</v>
      </c>
      <c r="F1160">
        <v>8004</v>
      </c>
      <c r="G1160">
        <v>428</v>
      </c>
      <c r="H1160">
        <v>3</v>
      </c>
      <c r="I1160" s="58" t="s">
        <v>7270</v>
      </c>
      <c r="J1160">
        <v>42803</v>
      </c>
      <c r="K1160" s="4">
        <v>0</v>
      </c>
      <c r="L1160" s="4">
        <v>4.0430000000000001</v>
      </c>
      <c r="M1160" s="4">
        <v>0</v>
      </c>
      <c r="N1160" s="4">
        <v>4.0430000000000001</v>
      </c>
      <c r="O1160" s="5">
        <v>42305.745292812499</v>
      </c>
      <c r="P1160" s="5">
        <v>42305.745292812499</v>
      </c>
    </row>
    <row r="1161" spans="1:16">
      <c r="A1161">
        <v>1</v>
      </c>
      <c r="B1161">
        <v>2</v>
      </c>
      <c r="C1161">
        <v>19</v>
      </c>
      <c r="D1161">
        <v>183</v>
      </c>
      <c r="E1161">
        <v>2039</v>
      </c>
      <c r="F1161">
        <v>8005</v>
      </c>
      <c r="G1161">
        <v>1964</v>
      </c>
      <c r="H1161">
        <v>1</v>
      </c>
      <c r="I1161" s="58">
        <v>23377</v>
      </c>
      <c r="J1161">
        <v>196401</v>
      </c>
      <c r="K1161" s="4">
        <v>10.808999999999999</v>
      </c>
      <c r="L1161" s="4">
        <v>14.978999999999999</v>
      </c>
      <c r="M1161" s="4">
        <v>10.811</v>
      </c>
      <c r="N1161" s="4">
        <v>14.981</v>
      </c>
      <c r="O1161" s="5">
        <v>42305.745292812499</v>
      </c>
      <c r="P1161" s="5">
        <v>43258.050196053242</v>
      </c>
    </row>
    <row r="1162" spans="1:16">
      <c r="A1162">
        <v>1</v>
      </c>
      <c r="B1162">
        <v>2</v>
      </c>
      <c r="C1162">
        <v>19</v>
      </c>
      <c r="D1162">
        <v>183</v>
      </c>
      <c r="E1162">
        <v>2040</v>
      </c>
      <c r="F1162">
        <v>8006</v>
      </c>
      <c r="G1162">
        <v>1894</v>
      </c>
      <c r="H1162">
        <v>1</v>
      </c>
      <c r="I1162" s="58">
        <v>-2190</v>
      </c>
      <c r="J1162">
        <v>189401</v>
      </c>
      <c r="K1162" s="4">
        <v>3.2000000000000001E-2</v>
      </c>
      <c r="L1162" s="4">
        <v>10.473000000000001</v>
      </c>
      <c r="M1162" s="4">
        <v>0</v>
      </c>
      <c r="N1162" s="4">
        <v>10.441000000000001</v>
      </c>
      <c r="O1162" s="5">
        <v>42305.745292812499</v>
      </c>
      <c r="P1162" s="5">
        <v>42305.745292812499</v>
      </c>
    </row>
    <row r="1163" spans="1:16">
      <c r="A1163">
        <v>1</v>
      </c>
      <c r="B1163">
        <v>2</v>
      </c>
      <c r="C1163">
        <v>19</v>
      </c>
      <c r="D1163">
        <v>183</v>
      </c>
      <c r="E1163">
        <v>206</v>
      </c>
      <c r="F1163">
        <v>7982</v>
      </c>
      <c r="G1163">
        <v>1576</v>
      </c>
      <c r="H1163">
        <v>2</v>
      </c>
      <c r="I1163" s="58" t="s">
        <v>7271</v>
      </c>
      <c r="J1163">
        <v>157602</v>
      </c>
      <c r="K1163" s="4">
        <v>0</v>
      </c>
      <c r="L1163" s="4">
        <v>2.1309999999999998</v>
      </c>
      <c r="M1163" s="4">
        <v>23.021999999999998</v>
      </c>
      <c r="N1163" s="4">
        <v>25.152999999999999</v>
      </c>
      <c r="O1163" s="5">
        <v>42305.745292812499</v>
      </c>
      <c r="P1163" s="5">
        <v>43258.050196053242</v>
      </c>
    </row>
    <row r="1164" spans="1:16">
      <c r="A1164">
        <v>1</v>
      </c>
      <c r="B1164">
        <v>2</v>
      </c>
      <c r="C1164">
        <v>19</v>
      </c>
      <c r="D1164">
        <v>183</v>
      </c>
      <c r="E1164">
        <v>207</v>
      </c>
      <c r="F1164">
        <v>7983</v>
      </c>
      <c r="G1164">
        <v>1222</v>
      </c>
      <c r="H1164">
        <v>1</v>
      </c>
      <c r="I1164" s="58" t="s">
        <v>7272</v>
      </c>
      <c r="J1164">
        <v>122201</v>
      </c>
      <c r="K1164" s="4">
        <v>0</v>
      </c>
      <c r="L1164" s="4">
        <v>10.013</v>
      </c>
      <c r="M1164" s="4">
        <v>0</v>
      </c>
      <c r="N1164" s="4">
        <v>10.013</v>
      </c>
      <c r="O1164" t="s">
        <v>1223</v>
      </c>
      <c r="P1164" t="s">
        <v>1223</v>
      </c>
    </row>
    <row r="1165" spans="1:16">
      <c r="A1165">
        <v>1</v>
      </c>
      <c r="B1165">
        <v>2</v>
      </c>
      <c r="C1165">
        <v>19</v>
      </c>
      <c r="D1165">
        <v>183</v>
      </c>
      <c r="E1165">
        <v>225</v>
      </c>
      <c r="F1165">
        <v>7984</v>
      </c>
      <c r="G1165">
        <v>640</v>
      </c>
      <c r="H1165">
        <v>2</v>
      </c>
      <c r="I1165" s="58" t="s">
        <v>7273</v>
      </c>
      <c r="J1165">
        <v>64002</v>
      </c>
      <c r="K1165" s="4">
        <v>0</v>
      </c>
      <c r="L1165" s="4">
        <v>9.43</v>
      </c>
      <c r="M1165" s="4">
        <v>16.603999999999999</v>
      </c>
      <c r="N1165" s="4">
        <v>26.033999999999999</v>
      </c>
      <c r="O1165" s="5">
        <v>42305.745292812499</v>
      </c>
      <c r="P1165" s="5">
        <v>43258.050196053242</v>
      </c>
    </row>
    <row r="1166" spans="1:16">
      <c r="A1166">
        <v>1</v>
      </c>
      <c r="B1166">
        <v>2</v>
      </c>
      <c r="C1166">
        <v>19</v>
      </c>
      <c r="D1166">
        <v>183</v>
      </c>
      <c r="E1166">
        <v>225</v>
      </c>
      <c r="F1166">
        <v>7985</v>
      </c>
      <c r="G1166">
        <v>731</v>
      </c>
      <c r="H1166">
        <v>1</v>
      </c>
      <c r="I1166" s="58" t="s">
        <v>1303</v>
      </c>
      <c r="J1166">
        <v>73101</v>
      </c>
      <c r="K1166" s="4">
        <v>2.97</v>
      </c>
      <c r="L1166" s="4">
        <v>20.283999999999999</v>
      </c>
      <c r="M1166" s="4">
        <v>26.178000000000001</v>
      </c>
      <c r="N1166" s="4">
        <v>43.478999999999999</v>
      </c>
      <c r="O1166" s="5">
        <v>42305.745292812499</v>
      </c>
      <c r="P1166" s="5">
        <v>42305.745292812499</v>
      </c>
    </row>
    <row r="1167" spans="1:16">
      <c r="A1167">
        <v>1</v>
      </c>
      <c r="B1167">
        <v>2</v>
      </c>
      <c r="C1167">
        <v>19</v>
      </c>
      <c r="D1167">
        <v>183</v>
      </c>
      <c r="E1167">
        <v>2306</v>
      </c>
      <c r="F1167">
        <v>8007</v>
      </c>
      <c r="G1167">
        <v>428</v>
      </c>
      <c r="H1167">
        <v>2</v>
      </c>
      <c r="I1167" s="58" t="s">
        <v>1302</v>
      </c>
      <c r="J1167">
        <v>42802</v>
      </c>
      <c r="K1167" s="4">
        <v>0</v>
      </c>
      <c r="L1167" s="4">
        <v>1.71</v>
      </c>
      <c r="M1167" s="4">
        <v>0</v>
      </c>
      <c r="N1167" s="4">
        <v>1.71</v>
      </c>
      <c r="O1167" s="5">
        <v>42305.745292812499</v>
      </c>
      <c r="P1167" s="5">
        <v>42305.745292812499</v>
      </c>
    </row>
    <row r="1168" spans="1:16">
      <c r="A1168">
        <v>1</v>
      </c>
      <c r="B1168">
        <v>2</v>
      </c>
      <c r="C1168">
        <v>19</v>
      </c>
      <c r="D1168">
        <v>183</v>
      </c>
      <c r="E1168">
        <v>2539</v>
      </c>
      <c r="F1168">
        <v>8008</v>
      </c>
      <c r="G1168">
        <v>2239</v>
      </c>
      <c r="H1168">
        <v>1</v>
      </c>
      <c r="I1168" s="58">
        <v>123819</v>
      </c>
      <c r="J1168">
        <v>223901</v>
      </c>
      <c r="K1168" s="4">
        <v>0.121</v>
      </c>
      <c r="L1168" s="4">
        <v>18.289000000000001</v>
      </c>
      <c r="M1168" s="4">
        <v>0</v>
      </c>
      <c r="N1168" s="4">
        <v>12.301</v>
      </c>
      <c r="O1168" s="5">
        <v>42305.745292812499</v>
      </c>
      <c r="P1168" s="5">
        <v>42305.745292812499</v>
      </c>
    </row>
    <row r="1169" spans="1:16">
      <c r="A1169">
        <v>1</v>
      </c>
      <c r="B1169">
        <v>2</v>
      </c>
      <c r="C1169">
        <v>19</v>
      </c>
      <c r="D1169">
        <v>183</v>
      </c>
      <c r="E1169">
        <v>2539</v>
      </c>
      <c r="F1169">
        <v>8009</v>
      </c>
      <c r="G1169">
        <v>2239</v>
      </c>
      <c r="H1169">
        <v>2</v>
      </c>
      <c r="I1169" s="58">
        <v>123850</v>
      </c>
      <c r="J1169">
        <v>223902</v>
      </c>
      <c r="K1169" s="4">
        <v>1</v>
      </c>
      <c r="L1169" s="4">
        <v>2.286</v>
      </c>
      <c r="M1169" s="4">
        <v>12.301</v>
      </c>
      <c r="N1169" s="4">
        <v>13.587</v>
      </c>
      <c r="O1169" s="5">
        <v>42305.745292812499</v>
      </c>
      <c r="P1169" s="5">
        <v>43258.050196053242</v>
      </c>
    </row>
    <row r="1170" spans="1:16">
      <c r="A1170">
        <v>1</v>
      </c>
      <c r="B1170">
        <v>2</v>
      </c>
      <c r="C1170">
        <v>19</v>
      </c>
      <c r="D1170">
        <v>183</v>
      </c>
      <c r="E1170">
        <v>2539</v>
      </c>
      <c r="F1170">
        <v>8010</v>
      </c>
      <c r="G1170">
        <v>3151</v>
      </c>
      <c r="H1170">
        <v>1</v>
      </c>
      <c r="I1170" s="58">
        <v>456920</v>
      </c>
      <c r="J1170">
        <v>315101</v>
      </c>
      <c r="K1170" s="4">
        <v>0</v>
      </c>
      <c r="L1170" s="4">
        <v>6.6139999999999999</v>
      </c>
      <c r="M1170" s="4">
        <v>13.587</v>
      </c>
      <c r="N1170" s="4">
        <v>20.201000000000001</v>
      </c>
      <c r="O1170" s="5">
        <v>42305.745292812499</v>
      </c>
      <c r="P1170" s="5">
        <v>43258.050196053242</v>
      </c>
    </row>
    <row r="1171" spans="1:16">
      <c r="A1171">
        <v>1</v>
      </c>
      <c r="B1171">
        <v>2</v>
      </c>
      <c r="C1171">
        <v>19</v>
      </c>
      <c r="D1171">
        <v>183</v>
      </c>
      <c r="E1171">
        <v>2786</v>
      </c>
      <c r="F1171">
        <v>8011</v>
      </c>
      <c r="G1171">
        <v>63</v>
      </c>
      <c r="H1171">
        <v>2</v>
      </c>
      <c r="I1171" s="58">
        <v>23043</v>
      </c>
      <c r="J1171">
        <v>6302</v>
      </c>
      <c r="K1171" s="4">
        <v>20</v>
      </c>
      <c r="L1171" s="4">
        <v>21.367000000000001</v>
      </c>
      <c r="M1171" s="4">
        <v>0</v>
      </c>
      <c r="N1171" s="4">
        <v>1.367</v>
      </c>
      <c r="O1171" s="5">
        <v>42305.745292812499</v>
      </c>
      <c r="P1171" s="5">
        <v>42305.745292812499</v>
      </c>
    </row>
    <row r="1172" spans="1:16">
      <c r="A1172">
        <v>1</v>
      </c>
      <c r="B1172">
        <v>2</v>
      </c>
      <c r="C1172">
        <v>19</v>
      </c>
      <c r="D1172">
        <v>183</v>
      </c>
      <c r="E1172">
        <v>311</v>
      </c>
      <c r="F1172">
        <v>7986</v>
      </c>
      <c r="G1172">
        <v>731</v>
      </c>
      <c r="H1172">
        <v>1</v>
      </c>
      <c r="I1172" s="58" t="s">
        <v>1303</v>
      </c>
      <c r="J1172">
        <v>73101</v>
      </c>
      <c r="K1172" s="4">
        <v>30</v>
      </c>
      <c r="L1172" s="4">
        <v>32.975000000000001</v>
      </c>
      <c r="M1172" s="4">
        <v>0</v>
      </c>
      <c r="N1172" s="4">
        <v>2.9750000000000001</v>
      </c>
      <c r="O1172" s="5">
        <v>42305.745292812499</v>
      </c>
      <c r="P1172" s="5">
        <v>42305.745292812499</v>
      </c>
    </row>
    <row r="1173" spans="1:16">
      <c r="A1173">
        <v>1</v>
      </c>
      <c r="B1173">
        <v>2</v>
      </c>
      <c r="C1173">
        <v>19</v>
      </c>
      <c r="D1173">
        <v>183</v>
      </c>
      <c r="E1173">
        <v>311</v>
      </c>
      <c r="F1173">
        <v>7987</v>
      </c>
      <c r="G1173">
        <v>1221</v>
      </c>
      <c r="H1173">
        <v>2</v>
      </c>
      <c r="I1173" s="58" t="s">
        <v>7274</v>
      </c>
      <c r="J1173">
        <v>122102</v>
      </c>
      <c r="K1173" s="4">
        <v>0.01</v>
      </c>
      <c r="L1173" s="4">
        <v>7.7469999999999999</v>
      </c>
      <c r="M1173" s="4">
        <v>2.9750000000000001</v>
      </c>
      <c r="N1173" s="4">
        <v>10.712</v>
      </c>
      <c r="O1173" s="5">
        <v>42305.745292812499</v>
      </c>
      <c r="P1173" s="5">
        <v>42305.745292812499</v>
      </c>
    </row>
    <row r="1174" spans="1:16">
      <c r="A1174">
        <v>1</v>
      </c>
      <c r="B1174">
        <v>2</v>
      </c>
      <c r="C1174">
        <v>19</v>
      </c>
      <c r="D1174">
        <v>183</v>
      </c>
      <c r="E1174">
        <v>312</v>
      </c>
      <c r="F1174">
        <v>7988</v>
      </c>
      <c r="G1174">
        <v>732</v>
      </c>
      <c r="H1174">
        <v>1</v>
      </c>
      <c r="I1174" s="58" t="s">
        <v>7275</v>
      </c>
      <c r="J1174">
        <v>73201</v>
      </c>
      <c r="K1174" s="4">
        <v>0</v>
      </c>
      <c r="L1174" s="4">
        <v>9.3640000000000008</v>
      </c>
      <c r="M1174" s="4">
        <v>0</v>
      </c>
      <c r="N1174" s="4">
        <v>9.3640000000000008</v>
      </c>
      <c r="O1174" s="5">
        <v>42305.745292812499</v>
      </c>
      <c r="P1174" s="5">
        <v>42305.745292812499</v>
      </c>
    </row>
    <row r="1175" spans="1:16">
      <c r="A1175">
        <v>1</v>
      </c>
      <c r="B1175">
        <v>2</v>
      </c>
      <c r="C1175">
        <v>19</v>
      </c>
      <c r="D1175">
        <v>183</v>
      </c>
      <c r="E1175">
        <v>312</v>
      </c>
      <c r="F1175">
        <v>7989</v>
      </c>
      <c r="G1175">
        <v>732</v>
      </c>
      <c r="H1175">
        <v>2</v>
      </c>
      <c r="I1175" s="58" t="s">
        <v>7276</v>
      </c>
      <c r="J1175">
        <v>73202</v>
      </c>
      <c r="K1175" s="4">
        <v>0</v>
      </c>
      <c r="L1175" s="4">
        <v>5.79</v>
      </c>
      <c r="M1175" s="4">
        <v>9.8119999999999994</v>
      </c>
      <c r="N1175" s="4">
        <v>15.602</v>
      </c>
      <c r="O1175" s="5">
        <v>42305.745292812499</v>
      </c>
      <c r="P1175" s="5">
        <v>42305.745292812499</v>
      </c>
    </row>
    <row r="1176" spans="1:16">
      <c r="A1176">
        <v>1</v>
      </c>
      <c r="B1176">
        <v>2</v>
      </c>
      <c r="C1176">
        <v>19</v>
      </c>
      <c r="D1176">
        <v>183</v>
      </c>
      <c r="E1176">
        <v>3195</v>
      </c>
      <c r="F1176">
        <v>8012</v>
      </c>
      <c r="G1176">
        <v>424</v>
      </c>
      <c r="H1176">
        <v>9</v>
      </c>
      <c r="I1176" s="58" t="s">
        <v>7277</v>
      </c>
      <c r="J1176">
        <v>42409</v>
      </c>
      <c r="K1176" s="4">
        <v>8.5510000000000002</v>
      </c>
      <c r="L1176" s="4">
        <v>11.77</v>
      </c>
      <c r="M1176" s="4">
        <v>3.5510000000000002</v>
      </c>
      <c r="N1176" s="4">
        <v>6.77</v>
      </c>
      <c r="O1176" s="5">
        <v>42305.745292812499</v>
      </c>
      <c r="P1176" s="5">
        <v>43258.050196053242</v>
      </c>
    </row>
    <row r="1177" spans="1:16">
      <c r="A1177">
        <v>1</v>
      </c>
      <c r="B1177">
        <v>2</v>
      </c>
      <c r="C1177">
        <v>19</v>
      </c>
      <c r="D1177">
        <v>183</v>
      </c>
      <c r="E1177">
        <v>3309</v>
      </c>
      <c r="F1177">
        <v>8013</v>
      </c>
      <c r="G1177">
        <v>2239</v>
      </c>
      <c r="H1177">
        <v>2</v>
      </c>
      <c r="I1177" s="58">
        <v>123850</v>
      </c>
      <c r="J1177">
        <v>223902</v>
      </c>
      <c r="K1177" s="4">
        <v>2.286</v>
      </c>
      <c r="L1177" s="4">
        <v>8.8469999999999995</v>
      </c>
      <c r="M1177" s="4">
        <v>0</v>
      </c>
      <c r="N1177" s="4">
        <v>6.5609999999999999</v>
      </c>
      <c r="O1177" s="5">
        <v>42305.745292812499</v>
      </c>
      <c r="P1177" s="5">
        <v>42305.745292812499</v>
      </c>
    </row>
    <row r="1178" spans="1:16">
      <c r="A1178">
        <v>1</v>
      </c>
      <c r="B1178">
        <v>2</v>
      </c>
      <c r="C1178">
        <v>19</v>
      </c>
      <c r="D1178">
        <v>183</v>
      </c>
      <c r="E1178">
        <v>3890</v>
      </c>
      <c r="F1178">
        <v>8014</v>
      </c>
      <c r="G1178">
        <v>207</v>
      </c>
      <c r="H1178">
        <v>4</v>
      </c>
      <c r="I1178" s="58" t="s">
        <v>7278</v>
      </c>
      <c r="J1178">
        <v>20704</v>
      </c>
      <c r="K1178" s="4">
        <v>0</v>
      </c>
      <c r="L1178" s="4">
        <v>4.9809999999999999</v>
      </c>
      <c r="M1178" s="4">
        <v>60.899000000000001</v>
      </c>
      <c r="N1178" s="4">
        <v>65.88</v>
      </c>
      <c r="O1178" s="5">
        <v>42305.745292812499</v>
      </c>
      <c r="P1178" s="5">
        <v>43258.050196053242</v>
      </c>
    </row>
    <row r="1179" spans="1:16">
      <c r="A1179">
        <v>1</v>
      </c>
      <c r="B1179">
        <v>2</v>
      </c>
      <c r="C1179">
        <v>19</v>
      </c>
      <c r="D1179">
        <v>183</v>
      </c>
      <c r="E1179">
        <v>3973</v>
      </c>
      <c r="F1179">
        <v>8015</v>
      </c>
      <c r="G1179">
        <v>63</v>
      </c>
      <c r="H1179">
        <v>11</v>
      </c>
      <c r="I1179" s="58">
        <v>23316</v>
      </c>
      <c r="J1179">
        <v>6311</v>
      </c>
      <c r="K1179" s="4">
        <v>3.597</v>
      </c>
      <c r="L1179" s="4">
        <v>7.0750000000000002</v>
      </c>
      <c r="M1179" s="4">
        <v>31.524999999999999</v>
      </c>
      <c r="N1179" s="4">
        <v>35.003</v>
      </c>
      <c r="O1179" s="5">
        <v>42305.745292812499</v>
      </c>
      <c r="P1179" s="5">
        <v>42305.745292812499</v>
      </c>
    </row>
    <row r="1180" spans="1:16">
      <c r="A1180">
        <v>1</v>
      </c>
      <c r="B1180">
        <v>2</v>
      </c>
      <c r="C1180">
        <v>19</v>
      </c>
      <c r="D1180">
        <v>183</v>
      </c>
      <c r="E1180">
        <v>3973</v>
      </c>
      <c r="F1180">
        <v>8016</v>
      </c>
      <c r="G1180">
        <v>393</v>
      </c>
      <c r="H1180">
        <v>3</v>
      </c>
      <c r="I1180" s="58" t="s">
        <v>7279</v>
      </c>
      <c r="J1180">
        <v>39303</v>
      </c>
      <c r="K1180" s="4">
        <v>0</v>
      </c>
      <c r="L1180" s="4">
        <v>7.7089999999999996</v>
      </c>
      <c r="M1180" s="4">
        <v>16.597999999999999</v>
      </c>
      <c r="N1180" s="4">
        <v>24.306999999999999</v>
      </c>
      <c r="O1180" s="5">
        <v>42305.745292812499</v>
      </c>
      <c r="P1180" s="5">
        <v>43258.050196053242</v>
      </c>
    </row>
    <row r="1181" spans="1:16">
      <c r="A1181">
        <v>1</v>
      </c>
      <c r="B1181">
        <v>2</v>
      </c>
      <c r="C1181">
        <v>19</v>
      </c>
      <c r="D1181">
        <v>183</v>
      </c>
      <c r="E1181">
        <v>3973</v>
      </c>
      <c r="F1181">
        <v>8017</v>
      </c>
      <c r="G1181">
        <v>394</v>
      </c>
      <c r="H1181">
        <v>1</v>
      </c>
      <c r="I1181" s="58" t="s">
        <v>1299</v>
      </c>
      <c r="J1181">
        <v>39401</v>
      </c>
      <c r="K1181" s="4">
        <v>7.71</v>
      </c>
      <c r="L1181" s="4">
        <v>13.856999999999999</v>
      </c>
      <c r="M1181" s="4">
        <v>24.306999999999999</v>
      </c>
      <c r="N1181" s="4">
        <v>30.454000000000001</v>
      </c>
      <c r="O1181" s="5">
        <v>42305.745292812499</v>
      </c>
      <c r="P1181" s="5">
        <v>43258.050196053242</v>
      </c>
    </row>
    <row r="1182" spans="1:16">
      <c r="A1182">
        <v>1</v>
      </c>
      <c r="B1182">
        <v>2</v>
      </c>
      <c r="C1182">
        <v>19</v>
      </c>
      <c r="D1182">
        <v>183</v>
      </c>
      <c r="E1182">
        <v>4065</v>
      </c>
      <c r="F1182">
        <v>8018</v>
      </c>
      <c r="G1182">
        <v>462</v>
      </c>
      <c r="H1182">
        <v>3</v>
      </c>
      <c r="I1182" s="58" t="s">
        <v>7280</v>
      </c>
      <c r="J1182">
        <v>46203</v>
      </c>
      <c r="K1182" s="4">
        <v>1</v>
      </c>
      <c r="L1182" s="4">
        <v>18.263999999999999</v>
      </c>
      <c r="M1182" s="4">
        <v>8.7710000000000008</v>
      </c>
      <c r="N1182" s="4">
        <v>26.035</v>
      </c>
      <c r="O1182" s="5">
        <v>42305.745292812499</v>
      </c>
      <c r="P1182" s="5">
        <v>42305.745292812499</v>
      </c>
    </row>
    <row r="1183" spans="1:16">
      <c r="A1183">
        <v>1</v>
      </c>
      <c r="B1183">
        <v>2</v>
      </c>
      <c r="C1183">
        <v>19</v>
      </c>
      <c r="D1183">
        <v>183</v>
      </c>
      <c r="E1183">
        <v>4376</v>
      </c>
      <c r="F1183">
        <v>8019</v>
      </c>
      <c r="G1183">
        <v>393</v>
      </c>
      <c r="H1183">
        <v>4</v>
      </c>
      <c r="I1183" s="58" t="s">
        <v>7281</v>
      </c>
      <c r="J1183">
        <v>39304</v>
      </c>
      <c r="K1183" s="4">
        <v>0</v>
      </c>
      <c r="L1183" s="4">
        <v>4.835</v>
      </c>
      <c r="M1183" s="4">
        <v>0</v>
      </c>
      <c r="N1183" s="4">
        <v>1.181</v>
      </c>
      <c r="O1183" s="5">
        <v>42305.745292812499</v>
      </c>
      <c r="P1183" s="5">
        <v>42305.745292812499</v>
      </c>
    </row>
    <row r="1184" spans="1:16">
      <c r="A1184">
        <v>1</v>
      </c>
      <c r="B1184">
        <v>2</v>
      </c>
      <c r="C1184">
        <v>19</v>
      </c>
      <c r="D1184">
        <v>183</v>
      </c>
      <c r="E1184">
        <v>4501</v>
      </c>
      <c r="F1184">
        <v>8020</v>
      </c>
      <c r="G1184">
        <v>394</v>
      </c>
      <c r="H1184">
        <v>1</v>
      </c>
      <c r="I1184" s="58" t="s">
        <v>1299</v>
      </c>
      <c r="J1184">
        <v>39401</v>
      </c>
      <c r="K1184" s="4">
        <v>13.856999999999999</v>
      </c>
      <c r="L1184" s="4">
        <v>15.178000000000001</v>
      </c>
      <c r="M1184" s="4">
        <v>0</v>
      </c>
      <c r="N1184" s="4">
        <v>1.321</v>
      </c>
      <c r="O1184" s="5">
        <v>42305.745292812499</v>
      </c>
      <c r="P1184" s="5">
        <v>42305.745292812499</v>
      </c>
    </row>
    <row r="1185" spans="1:16">
      <c r="A1185">
        <v>1</v>
      </c>
      <c r="B1185">
        <v>2</v>
      </c>
      <c r="C1185">
        <v>19</v>
      </c>
      <c r="D1185">
        <v>183</v>
      </c>
      <c r="E1185">
        <v>4520</v>
      </c>
      <c r="F1185">
        <v>8021</v>
      </c>
      <c r="G1185">
        <v>63</v>
      </c>
      <c r="H1185">
        <v>3</v>
      </c>
      <c r="I1185" s="58">
        <v>23071</v>
      </c>
      <c r="J1185">
        <v>6303</v>
      </c>
      <c r="K1185" s="4">
        <v>5</v>
      </c>
      <c r="L1185" s="4">
        <v>22.241</v>
      </c>
      <c r="M1185" s="4">
        <v>99.442999999999998</v>
      </c>
      <c r="N1185" s="4">
        <v>107.6</v>
      </c>
      <c r="O1185" s="5">
        <v>42305.745292812499</v>
      </c>
      <c r="P1185" s="5">
        <v>43258.050196053242</v>
      </c>
    </row>
    <row r="1186" spans="1:16">
      <c r="A1186">
        <v>1</v>
      </c>
      <c r="B1186">
        <v>2</v>
      </c>
      <c r="C1186">
        <v>19</v>
      </c>
      <c r="D1186">
        <v>183</v>
      </c>
      <c r="E1186">
        <v>4520</v>
      </c>
      <c r="F1186">
        <v>8022</v>
      </c>
      <c r="G1186">
        <v>63</v>
      </c>
      <c r="H1186">
        <v>4</v>
      </c>
      <c r="I1186" s="58">
        <v>23102</v>
      </c>
      <c r="J1186">
        <v>6304</v>
      </c>
      <c r="K1186" s="4">
        <v>0</v>
      </c>
      <c r="L1186" s="4">
        <v>21.687000000000001</v>
      </c>
      <c r="M1186" s="4">
        <v>107.6</v>
      </c>
      <c r="N1186" s="4">
        <v>114.81399999999999</v>
      </c>
      <c r="O1186" s="5">
        <v>42305.745292812499</v>
      </c>
      <c r="P1186" s="5">
        <v>43258.050196053242</v>
      </c>
    </row>
    <row r="1187" spans="1:16">
      <c r="A1187">
        <v>1</v>
      </c>
      <c r="B1187">
        <v>2</v>
      </c>
      <c r="C1187">
        <v>19</v>
      </c>
      <c r="D1187">
        <v>183</v>
      </c>
      <c r="E1187">
        <v>4520</v>
      </c>
      <c r="F1187">
        <v>8023</v>
      </c>
      <c r="G1187">
        <v>63</v>
      </c>
      <c r="H1187">
        <v>5</v>
      </c>
      <c r="I1187" s="58">
        <v>23132</v>
      </c>
      <c r="J1187">
        <v>6305</v>
      </c>
      <c r="K1187" s="4">
        <v>21.687000000000001</v>
      </c>
      <c r="L1187" s="4">
        <v>29.01</v>
      </c>
      <c r="M1187" s="4">
        <v>114.81399999999999</v>
      </c>
      <c r="N1187" s="4">
        <v>122.137</v>
      </c>
      <c r="O1187" s="5">
        <v>42305.745292812499</v>
      </c>
      <c r="P1187" s="5">
        <v>43258.050196053242</v>
      </c>
    </row>
    <row r="1188" spans="1:16">
      <c r="A1188">
        <v>1</v>
      </c>
      <c r="B1188">
        <v>2</v>
      </c>
      <c r="C1188">
        <v>19</v>
      </c>
      <c r="D1188">
        <v>183</v>
      </c>
      <c r="E1188">
        <v>4520</v>
      </c>
      <c r="F1188">
        <v>8024</v>
      </c>
      <c r="G1188">
        <v>63</v>
      </c>
      <c r="H1188">
        <v>10</v>
      </c>
      <c r="I1188" s="58">
        <v>23285</v>
      </c>
      <c r="J1188">
        <v>6310</v>
      </c>
      <c r="K1188" s="4">
        <v>0</v>
      </c>
      <c r="L1188" s="4">
        <v>4.3090000000000002</v>
      </c>
      <c r="M1188" s="4">
        <v>95.134</v>
      </c>
      <c r="N1188" s="4">
        <v>99.442999999999998</v>
      </c>
      <c r="O1188" s="5">
        <v>42305.745292812499</v>
      </c>
      <c r="P1188" s="5">
        <v>43258.050196053242</v>
      </c>
    </row>
    <row r="1189" spans="1:16">
      <c r="A1189">
        <v>1</v>
      </c>
      <c r="B1189">
        <v>2</v>
      </c>
      <c r="C1189">
        <v>19</v>
      </c>
      <c r="D1189">
        <v>183</v>
      </c>
      <c r="E1189">
        <v>4529</v>
      </c>
      <c r="F1189">
        <v>8025</v>
      </c>
      <c r="G1189">
        <v>63</v>
      </c>
      <c r="H1189">
        <v>11</v>
      </c>
      <c r="I1189" s="58">
        <v>23316</v>
      </c>
      <c r="J1189">
        <v>6311</v>
      </c>
      <c r="K1189" s="4">
        <v>0.97299999999999998</v>
      </c>
      <c r="L1189" s="4">
        <v>3.597</v>
      </c>
      <c r="M1189" s="4">
        <v>25.15</v>
      </c>
      <c r="N1189" s="4">
        <v>27.774000000000001</v>
      </c>
      <c r="O1189" s="5">
        <v>42305.745292812499</v>
      </c>
      <c r="P1189" s="5">
        <v>42305.745292812499</v>
      </c>
    </row>
    <row r="1190" spans="1:16">
      <c r="A1190">
        <v>1</v>
      </c>
      <c r="B1190">
        <v>2</v>
      </c>
      <c r="C1190">
        <v>19</v>
      </c>
      <c r="D1190">
        <v>183</v>
      </c>
      <c r="E1190">
        <v>4529</v>
      </c>
      <c r="F1190">
        <v>8026</v>
      </c>
      <c r="G1190">
        <v>246</v>
      </c>
      <c r="H1190">
        <v>2</v>
      </c>
      <c r="I1190" s="58" t="s">
        <v>1300</v>
      </c>
      <c r="J1190">
        <v>24602</v>
      </c>
      <c r="K1190" s="4">
        <v>3</v>
      </c>
      <c r="L1190" s="4">
        <v>15.55</v>
      </c>
      <c r="M1190" s="4">
        <v>27.774000000000001</v>
      </c>
      <c r="N1190" s="4">
        <v>40.323999999999998</v>
      </c>
      <c r="O1190" s="5">
        <v>42305.745292812499</v>
      </c>
      <c r="P1190" s="5">
        <v>43258.050196053242</v>
      </c>
    </row>
    <row r="1191" spans="1:16">
      <c r="A1191">
        <v>1</v>
      </c>
      <c r="B1191">
        <v>2</v>
      </c>
      <c r="C1191">
        <v>19</v>
      </c>
      <c r="D1191">
        <v>183</v>
      </c>
      <c r="E1191">
        <v>4529</v>
      </c>
      <c r="F1191">
        <v>8027</v>
      </c>
      <c r="G1191">
        <v>247</v>
      </c>
      <c r="H1191">
        <v>1</v>
      </c>
      <c r="I1191" s="58" t="s">
        <v>1301</v>
      </c>
      <c r="J1191">
        <v>24701</v>
      </c>
      <c r="K1191" s="4">
        <v>16.677</v>
      </c>
      <c r="L1191" s="4">
        <v>23.939</v>
      </c>
      <c r="M1191" s="4">
        <v>15.677</v>
      </c>
      <c r="N1191" s="4">
        <v>22.939</v>
      </c>
      <c r="O1191" s="5">
        <v>42305.745292812499</v>
      </c>
      <c r="P1191" s="5">
        <v>43258.050196053242</v>
      </c>
    </row>
    <row r="1192" spans="1:16">
      <c r="A1192">
        <v>1</v>
      </c>
      <c r="B1192">
        <v>2</v>
      </c>
      <c r="C1192">
        <v>19</v>
      </c>
      <c r="D1192">
        <v>183</v>
      </c>
      <c r="E1192">
        <v>4529</v>
      </c>
      <c r="F1192">
        <v>8028</v>
      </c>
      <c r="G1192">
        <v>247</v>
      </c>
      <c r="H1192">
        <v>2</v>
      </c>
      <c r="I1192" s="58" t="s">
        <v>7282</v>
      </c>
      <c r="J1192">
        <v>24702</v>
      </c>
      <c r="K1192" s="4">
        <v>9.8960000000000008</v>
      </c>
      <c r="L1192" s="4">
        <v>16.677</v>
      </c>
      <c r="M1192" s="4">
        <v>8.8960000000000008</v>
      </c>
      <c r="N1192" s="4">
        <v>15.677</v>
      </c>
      <c r="O1192" s="5">
        <v>42305.745292812499</v>
      </c>
      <c r="P1192" s="5">
        <v>43258.050196053242</v>
      </c>
    </row>
    <row r="1193" spans="1:16">
      <c r="A1193">
        <v>1</v>
      </c>
      <c r="B1193">
        <v>2</v>
      </c>
      <c r="C1193">
        <v>19</v>
      </c>
      <c r="D1193">
        <v>183</v>
      </c>
      <c r="E1193">
        <v>4529</v>
      </c>
      <c r="F1193">
        <v>8029</v>
      </c>
      <c r="G1193">
        <v>247</v>
      </c>
      <c r="H1193">
        <v>3</v>
      </c>
      <c r="I1193" s="58" t="s">
        <v>7283</v>
      </c>
      <c r="J1193">
        <v>24703</v>
      </c>
      <c r="K1193" s="4">
        <v>1</v>
      </c>
      <c r="L1193" s="4">
        <v>9.8960000000000008</v>
      </c>
      <c r="M1193" s="4">
        <v>0</v>
      </c>
      <c r="N1193" s="4">
        <v>8.8960000000000008</v>
      </c>
      <c r="O1193" s="5">
        <v>42305.745292812499</v>
      </c>
      <c r="P1193" s="5">
        <v>42305.745292812499</v>
      </c>
    </row>
    <row r="1194" spans="1:16">
      <c r="A1194">
        <v>1</v>
      </c>
      <c r="B1194">
        <v>2</v>
      </c>
      <c r="C1194">
        <v>19</v>
      </c>
      <c r="D1194">
        <v>183</v>
      </c>
      <c r="E1194">
        <v>519</v>
      </c>
      <c r="F1194">
        <v>7990</v>
      </c>
      <c r="G1194">
        <v>424</v>
      </c>
      <c r="H1194">
        <v>6</v>
      </c>
      <c r="I1194" s="58" t="s">
        <v>7284</v>
      </c>
      <c r="J1194">
        <v>42406</v>
      </c>
      <c r="K1194" s="4">
        <v>0</v>
      </c>
      <c r="L1194" s="4">
        <v>4.3739999999999997</v>
      </c>
      <c r="M1194" s="4">
        <v>4.4009999999999998</v>
      </c>
      <c r="N1194" s="4">
        <v>8.7750000000000004</v>
      </c>
      <c r="O1194" s="5">
        <v>42305.745292812499</v>
      </c>
      <c r="P1194" s="5">
        <v>43258.050196053242</v>
      </c>
    </row>
    <row r="1195" spans="1:16">
      <c r="A1195">
        <v>1</v>
      </c>
      <c r="B1195">
        <v>2</v>
      </c>
      <c r="C1195">
        <v>19</v>
      </c>
      <c r="D1195">
        <v>183</v>
      </c>
      <c r="E1195">
        <v>845</v>
      </c>
      <c r="F1195">
        <v>7991</v>
      </c>
      <c r="G1195">
        <v>394</v>
      </c>
      <c r="H1195">
        <v>3</v>
      </c>
      <c r="I1195" s="58" t="s">
        <v>7285</v>
      </c>
      <c r="J1195">
        <v>39403</v>
      </c>
      <c r="K1195" s="4">
        <v>0</v>
      </c>
      <c r="L1195" s="4">
        <v>16.335000000000001</v>
      </c>
      <c r="M1195" s="4">
        <v>0</v>
      </c>
      <c r="N1195" s="4">
        <v>16.335000000000001</v>
      </c>
      <c r="O1195" s="5">
        <v>42305.745292812499</v>
      </c>
      <c r="P1195" s="5">
        <v>42305.745292812499</v>
      </c>
    </row>
    <row r="1196" spans="1:16">
      <c r="A1196">
        <v>1</v>
      </c>
      <c r="B1196">
        <v>2</v>
      </c>
      <c r="C1196">
        <v>19</v>
      </c>
      <c r="D1196">
        <v>230</v>
      </c>
      <c r="E1196">
        <v>1121</v>
      </c>
      <c r="F1196">
        <v>8071</v>
      </c>
      <c r="G1196">
        <v>1232</v>
      </c>
      <c r="H1196">
        <v>2</v>
      </c>
      <c r="I1196" s="58" t="s">
        <v>1304</v>
      </c>
      <c r="J1196">
        <v>123202</v>
      </c>
      <c r="K1196" s="4">
        <v>0</v>
      </c>
      <c r="L1196" s="4">
        <v>0.14299999999999999</v>
      </c>
      <c r="M1196" s="4">
        <v>8.9320000000000004</v>
      </c>
      <c r="N1196" s="4">
        <v>9.0749999999999993</v>
      </c>
      <c r="O1196" s="5">
        <v>42305.745292812499</v>
      </c>
      <c r="P1196" s="5">
        <v>43258.050196053242</v>
      </c>
    </row>
    <row r="1197" spans="1:16">
      <c r="A1197">
        <v>1</v>
      </c>
      <c r="B1197">
        <v>2</v>
      </c>
      <c r="C1197">
        <v>19</v>
      </c>
      <c r="D1197">
        <v>230</v>
      </c>
      <c r="E1197">
        <v>1121</v>
      </c>
      <c r="F1197">
        <v>8072</v>
      </c>
      <c r="G1197">
        <v>1511</v>
      </c>
      <c r="H1197">
        <v>1</v>
      </c>
      <c r="I1197" s="58" t="s">
        <v>7286</v>
      </c>
      <c r="J1197">
        <v>151101</v>
      </c>
      <c r="K1197" s="4">
        <v>0.14299999999999999</v>
      </c>
      <c r="L1197" s="4">
        <v>2.9449999999999998</v>
      </c>
      <c r="M1197" s="4">
        <v>9.0749999999999993</v>
      </c>
      <c r="N1197" s="4">
        <v>11.877000000000001</v>
      </c>
      <c r="O1197" s="5">
        <v>42305.745292812499</v>
      </c>
      <c r="P1197" s="5">
        <v>43258.050196053242</v>
      </c>
    </row>
    <row r="1198" spans="1:16">
      <c r="A1198">
        <v>1</v>
      </c>
      <c r="B1198">
        <v>2</v>
      </c>
      <c r="C1198">
        <v>19</v>
      </c>
      <c r="D1198">
        <v>230</v>
      </c>
      <c r="E1198">
        <v>1130</v>
      </c>
      <c r="F1198">
        <v>8073</v>
      </c>
      <c r="G1198">
        <v>647</v>
      </c>
      <c r="H1198">
        <v>3</v>
      </c>
      <c r="I1198" s="58" t="s">
        <v>7287</v>
      </c>
      <c r="J1198">
        <v>64703</v>
      </c>
      <c r="K1198" s="4">
        <v>6.2430000000000003</v>
      </c>
      <c r="L1198" s="4">
        <v>22.065999999999999</v>
      </c>
      <c r="M1198" s="4">
        <v>0</v>
      </c>
      <c r="N1198" s="4">
        <v>15.823</v>
      </c>
      <c r="O1198" s="5">
        <v>42305.745292812499</v>
      </c>
      <c r="P1198" s="5">
        <v>42305.745292812499</v>
      </c>
    </row>
    <row r="1199" spans="1:16">
      <c r="A1199">
        <v>1</v>
      </c>
      <c r="B1199">
        <v>2</v>
      </c>
      <c r="C1199">
        <v>19</v>
      </c>
      <c r="D1199">
        <v>230</v>
      </c>
      <c r="E1199">
        <v>1505</v>
      </c>
      <c r="F1199">
        <v>8074</v>
      </c>
      <c r="G1199">
        <v>1386</v>
      </c>
      <c r="H1199">
        <v>1</v>
      </c>
      <c r="I1199" s="58" t="s">
        <v>7288</v>
      </c>
      <c r="J1199">
        <v>138601</v>
      </c>
      <c r="K1199" s="4">
        <v>0</v>
      </c>
      <c r="L1199" s="4">
        <v>6.6989999999999998</v>
      </c>
      <c r="M1199" s="4">
        <v>0</v>
      </c>
      <c r="N1199" s="4">
        <v>6.6989999999999998</v>
      </c>
      <c r="O1199" s="5">
        <v>42305.745292812499</v>
      </c>
      <c r="P1199" s="5">
        <v>42305.745292812499</v>
      </c>
    </row>
    <row r="1200" spans="1:16">
      <c r="A1200">
        <v>1</v>
      </c>
      <c r="B1200">
        <v>2</v>
      </c>
      <c r="C1200">
        <v>19</v>
      </c>
      <c r="D1200">
        <v>230</v>
      </c>
      <c r="E1200">
        <v>1741</v>
      </c>
      <c r="F1200">
        <v>8075</v>
      </c>
      <c r="G1200">
        <v>1382</v>
      </c>
      <c r="H1200">
        <v>4</v>
      </c>
      <c r="I1200" s="58" t="s">
        <v>7289</v>
      </c>
      <c r="J1200">
        <v>138204</v>
      </c>
      <c r="K1200" s="4">
        <v>0</v>
      </c>
      <c r="L1200" s="4">
        <v>10.746</v>
      </c>
      <c r="M1200" s="4">
        <v>0</v>
      </c>
      <c r="N1200" s="4">
        <v>10.746</v>
      </c>
      <c r="O1200" s="5">
        <v>42305.745292812499</v>
      </c>
      <c r="P1200" s="5">
        <v>42305.745292812499</v>
      </c>
    </row>
    <row r="1201" spans="1:16">
      <c r="A1201">
        <v>1</v>
      </c>
      <c r="B1201">
        <v>2</v>
      </c>
      <c r="C1201">
        <v>19</v>
      </c>
      <c r="D1201">
        <v>230</v>
      </c>
      <c r="E1201">
        <v>1742</v>
      </c>
      <c r="F1201">
        <v>8076</v>
      </c>
      <c r="G1201">
        <v>640</v>
      </c>
      <c r="H1201">
        <v>4</v>
      </c>
      <c r="I1201" s="58" t="s">
        <v>7290</v>
      </c>
      <c r="J1201">
        <v>64004</v>
      </c>
      <c r="K1201" s="4">
        <v>0</v>
      </c>
      <c r="L1201" s="4">
        <v>8.5090000000000003</v>
      </c>
      <c r="M1201" s="4">
        <v>0</v>
      </c>
      <c r="N1201" s="4">
        <v>8.5090000000000003</v>
      </c>
      <c r="O1201" s="5">
        <v>42305.745292812499</v>
      </c>
      <c r="P1201" s="5">
        <v>42305.745292812499</v>
      </c>
    </row>
    <row r="1202" spans="1:16">
      <c r="A1202">
        <v>1</v>
      </c>
      <c r="B1202">
        <v>2</v>
      </c>
      <c r="C1202">
        <v>19</v>
      </c>
      <c r="D1202">
        <v>230</v>
      </c>
      <c r="E1202">
        <v>1877</v>
      </c>
      <c r="F1202">
        <v>8077</v>
      </c>
      <c r="G1202">
        <v>1018</v>
      </c>
      <c r="H1202">
        <v>1</v>
      </c>
      <c r="I1202" s="58" t="s">
        <v>1305</v>
      </c>
      <c r="J1202">
        <v>101801</v>
      </c>
      <c r="K1202" s="4">
        <v>8</v>
      </c>
      <c r="L1202" s="4">
        <v>14.272</v>
      </c>
      <c r="M1202" s="4">
        <v>2.4550000000000001</v>
      </c>
      <c r="N1202" s="4">
        <v>8.7270000000000003</v>
      </c>
      <c r="O1202" s="5">
        <v>42305.745292812499</v>
      </c>
      <c r="P1202" s="5">
        <v>42305.745292812499</v>
      </c>
    </row>
    <row r="1203" spans="1:16">
      <c r="A1203">
        <v>1</v>
      </c>
      <c r="B1203">
        <v>2</v>
      </c>
      <c r="C1203">
        <v>19</v>
      </c>
      <c r="D1203">
        <v>230</v>
      </c>
      <c r="E1203">
        <v>1877</v>
      </c>
      <c r="F1203">
        <v>8078</v>
      </c>
      <c r="G1203">
        <v>1762</v>
      </c>
      <c r="H1203">
        <v>1</v>
      </c>
      <c r="I1203" s="58">
        <v>-50402</v>
      </c>
      <c r="J1203">
        <v>176201</v>
      </c>
      <c r="K1203" s="4">
        <v>0</v>
      </c>
      <c r="L1203" s="4">
        <v>1.48</v>
      </c>
      <c r="M1203" s="4">
        <v>9.36</v>
      </c>
      <c r="N1203" s="4">
        <v>10.84</v>
      </c>
      <c r="O1203" s="5">
        <v>42305.745292812499</v>
      </c>
      <c r="P1203" s="5">
        <v>43258.050196053242</v>
      </c>
    </row>
    <row r="1204" spans="1:16">
      <c r="A1204">
        <v>1</v>
      </c>
      <c r="B1204">
        <v>2</v>
      </c>
      <c r="C1204">
        <v>19</v>
      </c>
      <c r="D1204">
        <v>230</v>
      </c>
      <c r="E1204">
        <v>1877</v>
      </c>
      <c r="F1204">
        <v>8079</v>
      </c>
      <c r="G1204">
        <v>2775</v>
      </c>
      <c r="H1204">
        <v>1</v>
      </c>
      <c r="I1204" s="58">
        <v>319589</v>
      </c>
      <c r="J1204">
        <v>277501</v>
      </c>
      <c r="K1204" s="4">
        <v>0</v>
      </c>
      <c r="L1204" s="4">
        <v>2.194</v>
      </c>
      <c r="M1204" s="4">
        <v>0</v>
      </c>
      <c r="N1204" s="4">
        <v>2.194</v>
      </c>
      <c r="O1204" s="5">
        <v>42305.745292812499</v>
      </c>
      <c r="P1204" s="5">
        <v>42305.745292812499</v>
      </c>
    </row>
    <row r="1205" spans="1:16">
      <c r="A1205">
        <v>1</v>
      </c>
      <c r="B1205">
        <v>2</v>
      </c>
      <c r="C1205">
        <v>19</v>
      </c>
      <c r="D1205">
        <v>230</v>
      </c>
      <c r="E1205">
        <v>1922</v>
      </c>
      <c r="F1205">
        <v>8080</v>
      </c>
      <c r="G1205">
        <v>1761</v>
      </c>
      <c r="H1205">
        <v>1</v>
      </c>
      <c r="I1205" s="58">
        <v>-50767</v>
      </c>
      <c r="J1205">
        <v>176101</v>
      </c>
      <c r="K1205" s="4">
        <v>0</v>
      </c>
      <c r="L1205" s="4">
        <v>6.391</v>
      </c>
      <c r="M1205" s="4">
        <v>0</v>
      </c>
      <c r="N1205" s="4">
        <v>6.391</v>
      </c>
      <c r="O1205" s="5">
        <v>42305.745292812499</v>
      </c>
      <c r="P1205" s="5">
        <v>42305.745292812499</v>
      </c>
    </row>
    <row r="1206" spans="1:16">
      <c r="A1206">
        <v>1</v>
      </c>
      <c r="B1206">
        <v>2</v>
      </c>
      <c r="C1206">
        <v>19</v>
      </c>
      <c r="D1206">
        <v>230</v>
      </c>
      <c r="E1206">
        <v>1923</v>
      </c>
      <c r="F1206">
        <v>8081</v>
      </c>
      <c r="G1206">
        <v>1763</v>
      </c>
      <c r="H1206">
        <v>1</v>
      </c>
      <c r="I1206" s="58">
        <v>-50037</v>
      </c>
      <c r="J1206">
        <v>176301</v>
      </c>
      <c r="K1206" s="4">
        <v>7.99</v>
      </c>
      <c r="L1206" s="4">
        <v>11.468999999999999</v>
      </c>
      <c r="M1206" s="4">
        <v>0</v>
      </c>
      <c r="N1206" s="4">
        <v>3.4790000000000001</v>
      </c>
      <c r="O1206" s="5">
        <v>42305.745292812499</v>
      </c>
      <c r="P1206" s="5">
        <v>42305.745292812499</v>
      </c>
    </row>
    <row r="1207" spans="1:16">
      <c r="A1207">
        <v>1</v>
      </c>
      <c r="B1207">
        <v>2</v>
      </c>
      <c r="C1207">
        <v>19</v>
      </c>
      <c r="D1207">
        <v>230</v>
      </c>
      <c r="E1207">
        <v>2041</v>
      </c>
      <c r="F1207">
        <v>8082</v>
      </c>
      <c r="G1207">
        <v>1895</v>
      </c>
      <c r="H1207">
        <v>1</v>
      </c>
      <c r="I1207" s="58">
        <v>-1825</v>
      </c>
      <c r="J1207">
        <v>189501</v>
      </c>
      <c r="K1207" s="4">
        <v>10</v>
      </c>
      <c r="L1207" s="4">
        <v>12.769</v>
      </c>
      <c r="M1207" s="4">
        <v>0</v>
      </c>
      <c r="N1207" s="4">
        <v>2.7690000000000001</v>
      </c>
      <c r="O1207" s="5">
        <v>42305.745292812499</v>
      </c>
      <c r="P1207" s="5">
        <v>42305.745292812499</v>
      </c>
    </row>
    <row r="1208" spans="1:16">
      <c r="A1208">
        <v>1</v>
      </c>
      <c r="B1208">
        <v>2</v>
      </c>
      <c r="C1208">
        <v>19</v>
      </c>
      <c r="D1208">
        <v>230</v>
      </c>
      <c r="E1208">
        <v>2043</v>
      </c>
      <c r="F1208">
        <v>8083</v>
      </c>
      <c r="G1208">
        <v>1232</v>
      </c>
      <c r="H1208">
        <v>2</v>
      </c>
      <c r="I1208" s="58" t="s">
        <v>1304</v>
      </c>
      <c r="J1208">
        <v>123202</v>
      </c>
      <c r="K1208" s="4">
        <v>4</v>
      </c>
      <c r="L1208" s="4">
        <v>9.0069999999999997</v>
      </c>
      <c r="M1208" s="4">
        <v>3.33</v>
      </c>
      <c r="N1208" s="4">
        <v>8.3369999999999997</v>
      </c>
      <c r="O1208" s="5">
        <v>42305.745292812499</v>
      </c>
      <c r="P1208" s="5">
        <v>42305.745292812499</v>
      </c>
    </row>
    <row r="1209" spans="1:16">
      <c r="A1209">
        <v>1</v>
      </c>
      <c r="B1209">
        <v>2</v>
      </c>
      <c r="C1209">
        <v>19</v>
      </c>
      <c r="D1209">
        <v>230</v>
      </c>
      <c r="E1209">
        <v>2043</v>
      </c>
      <c r="F1209">
        <v>8084</v>
      </c>
      <c r="G1209">
        <v>1511</v>
      </c>
      <c r="H1209">
        <v>3</v>
      </c>
      <c r="I1209" s="58" t="s">
        <v>7291</v>
      </c>
      <c r="J1209">
        <v>151103</v>
      </c>
      <c r="K1209" s="4">
        <v>0</v>
      </c>
      <c r="L1209" s="4">
        <v>0.77400000000000002</v>
      </c>
      <c r="M1209" s="4">
        <v>1.798</v>
      </c>
      <c r="N1209" s="4">
        <v>2.5720000000000001</v>
      </c>
      <c r="O1209" s="5">
        <v>42305.745292812499</v>
      </c>
      <c r="P1209" s="5">
        <v>42305.745292812499</v>
      </c>
    </row>
    <row r="1210" spans="1:16">
      <c r="A1210">
        <v>1</v>
      </c>
      <c r="B1210">
        <v>2</v>
      </c>
      <c r="C1210">
        <v>19</v>
      </c>
      <c r="D1210">
        <v>230</v>
      </c>
      <c r="E1210">
        <v>2149</v>
      </c>
      <c r="F1210">
        <v>8085</v>
      </c>
      <c r="G1210">
        <v>964</v>
      </c>
      <c r="H1210">
        <v>2</v>
      </c>
      <c r="I1210" s="58" t="s">
        <v>7292</v>
      </c>
      <c r="J1210">
        <v>96402</v>
      </c>
      <c r="K1210" s="4">
        <v>0</v>
      </c>
      <c r="L1210" s="4">
        <v>13.249000000000001</v>
      </c>
      <c r="M1210" s="4">
        <v>17.741</v>
      </c>
      <c r="N1210" s="4">
        <v>30.99</v>
      </c>
      <c r="O1210" s="5">
        <v>42305.745292812499</v>
      </c>
      <c r="P1210" s="5">
        <v>43258.050196053242</v>
      </c>
    </row>
    <row r="1211" spans="1:16">
      <c r="A1211">
        <v>1</v>
      </c>
      <c r="B1211">
        <v>2</v>
      </c>
      <c r="C1211">
        <v>19</v>
      </c>
      <c r="D1211">
        <v>230</v>
      </c>
      <c r="E1211">
        <v>2309</v>
      </c>
      <c r="F1211">
        <v>8086</v>
      </c>
      <c r="G1211">
        <v>1232</v>
      </c>
      <c r="H1211">
        <v>4</v>
      </c>
      <c r="I1211" s="58" t="s">
        <v>7293</v>
      </c>
      <c r="J1211">
        <v>123204</v>
      </c>
      <c r="K1211" s="4">
        <v>0</v>
      </c>
      <c r="L1211" s="4">
        <v>6.2249999999999996</v>
      </c>
      <c r="M1211" s="4">
        <v>0</v>
      </c>
      <c r="N1211" s="4">
        <v>6.2249999999999996</v>
      </c>
      <c r="O1211" s="5">
        <v>42305.745292812499</v>
      </c>
      <c r="P1211" s="5">
        <v>42305.745292812499</v>
      </c>
    </row>
    <row r="1212" spans="1:16">
      <c r="A1212">
        <v>1</v>
      </c>
      <c r="B1212">
        <v>2</v>
      </c>
      <c r="C1212">
        <v>19</v>
      </c>
      <c r="D1212">
        <v>230</v>
      </c>
      <c r="E1212">
        <v>240</v>
      </c>
      <c r="F1212">
        <v>8057</v>
      </c>
      <c r="G1212">
        <v>647</v>
      </c>
      <c r="H1212">
        <v>4</v>
      </c>
      <c r="I1212" s="58" t="s">
        <v>7294</v>
      </c>
      <c r="J1212">
        <v>64704</v>
      </c>
      <c r="K1212" s="4">
        <v>0</v>
      </c>
      <c r="L1212" s="4">
        <v>0.78600000000000003</v>
      </c>
      <c r="M1212" s="4">
        <v>21.901</v>
      </c>
      <c r="N1212" s="4">
        <v>22.687000000000001</v>
      </c>
      <c r="O1212" s="5">
        <v>42305.745292812499</v>
      </c>
      <c r="P1212" s="5">
        <v>43258.050196053242</v>
      </c>
    </row>
    <row r="1213" spans="1:16">
      <c r="A1213">
        <v>1</v>
      </c>
      <c r="B1213">
        <v>2</v>
      </c>
      <c r="C1213">
        <v>19</v>
      </c>
      <c r="D1213">
        <v>230</v>
      </c>
      <c r="E1213">
        <v>240</v>
      </c>
      <c r="F1213">
        <v>8058</v>
      </c>
      <c r="G1213">
        <v>1018</v>
      </c>
      <c r="H1213">
        <v>1</v>
      </c>
      <c r="I1213" s="58" t="s">
        <v>1305</v>
      </c>
      <c r="J1213">
        <v>101801</v>
      </c>
      <c r="K1213" s="4">
        <v>1</v>
      </c>
      <c r="L1213" s="4">
        <v>6.407</v>
      </c>
      <c r="M1213" s="4">
        <v>28.581</v>
      </c>
      <c r="N1213" s="4">
        <v>33.988</v>
      </c>
      <c r="O1213" s="5">
        <v>42305.745292812499</v>
      </c>
      <c r="P1213" s="5">
        <v>43258.050196053242</v>
      </c>
    </row>
    <row r="1214" spans="1:16">
      <c r="A1214">
        <v>1</v>
      </c>
      <c r="B1214">
        <v>2</v>
      </c>
      <c r="C1214">
        <v>19</v>
      </c>
      <c r="D1214">
        <v>230</v>
      </c>
      <c r="E1214">
        <v>240</v>
      </c>
      <c r="F1214">
        <v>8059</v>
      </c>
      <c r="G1214">
        <v>2577</v>
      </c>
      <c r="H1214">
        <v>1</v>
      </c>
      <c r="I1214" s="58">
        <v>247272</v>
      </c>
      <c r="J1214">
        <v>257701</v>
      </c>
      <c r="K1214" s="4">
        <v>1</v>
      </c>
      <c r="L1214" s="4">
        <v>6.58</v>
      </c>
      <c r="M1214" s="4">
        <v>23.001000000000001</v>
      </c>
      <c r="N1214" s="4">
        <v>28.581</v>
      </c>
      <c r="O1214" s="5">
        <v>42305.745292812499</v>
      </c>
      <c r="P1214" s="5">
        <v>43258.050196053242</v>
      </c>
    </row>
    <row r="1215" spans="1:16">
      <c r="A1215">
        <v>1</v>
      </c>
      <c r="B1215">
        <v>2</v>
      </c>
      <c r="C1215">
        <v>19</v>
      </c>
      <c r="D1215">
        <v>230</v>
      </c>
      <c r="E1215">
        <v>2479</v>
      </c>
      <c r="F1215">
        <v>8087</v>
      </c>
      <c r="G1215">
        <v>2338</v>
      </c>
      <c r="H1215">
        <v>2</v>
      </c>
      <c r="I1215" s="58">
        <v>160009</v>
      </c>
      <c r="J1215">
        <v>233802</v>
      </c>
      <c r="K1215" s="4">
        <v>0</v>
      </c>
      <c r="L1215" s="4">
        <v>7.1029999999999998</v>
      </c>
      <c r="M1215" s="4">
        <v>0.61199999999999999</v>
      </c>
      <c r="N1215" s="4">
        <v>7.7149999999999999</v>
      </c>
      <c r="O1215" s="5">
        <v>42305.745292812499</v>
      </c>
      <c r="P1215" s="5">
        <v>43258.050196053242</v>
      </c>
    </row>
    <row r="1216" spans="1:16">
      <c r="A1216">
        <v>1</v>
      </c>
      <c r="B1216">
        <v>2</v>
      </c>
      <c r="C1216">
        <v>19</v>
      </c>
      <c r="D1216">
        <v>230</v>
      </c>
      <c r="E1216">
        <v>2480</v>
      </c>
      <c r="F1216">
        <v>8088</v>
      </c>
      <c r="G1216">
        <v>1579</v>
      </c>
      <c r="H1216">
        <v>3</v>
      </c>
      <c r="I1216" s="58" t="s">
        <v>7295</v>
      </c>
      <c r="J1216">
        <v>157903</v>
      </c>
      <c r="K1216" s="4">
        <v>0</v>
      </c>
      <c r="L1216" s="4">
        <v>1.17</v>
      </c>
      <c r="M1216" s="4">
        <v>2.1560000000000001</v>
      </c>
      <c r="N1216" s="4">
        <v>3.3250000000000002</v>
      </c>
      <c r="O1216" s="5">
        <v>42305.745292812499</v>
      </c>
      <c r="P1216" s="5">
        <v>42305.745292812499</v>
      </c>
    </row>
    <row r="1217" spans="1:16">
      <c r="A1217">
        <v>1</v>
      </c>
      <c r="B1217">
        <v>2</v>
      </c>
      <c r="C1217">
        <v>19</v>
      </c>
      <c r="D1217">
        <v>230</v>
      </c>
      <c r="E1217">
        <v>2480</v>
      </c>
      <c r="F1217">
        <v>8089</v>
      </c>
      <c r="G1217">
        <v>1579</v>
      </c>
      <c r="H1217">
        <v>5</v>
      </c>
      <c r="I1217" s="58" t="s">
        <v>7296</v>
      </c>
      <c r="J1217">
        <v>157905</v>
      </c>
      <c r="K1217" s="4">
        <v>0</v>
      </c>
      <c r="L1217" s="4">
        <v>5.6000000000000001E-2</v>
      </c>
      <c r="M1217" s="4">
        <v>7.1609999999999996</v>
      </c>
      <c r="N1217" s="4">
        <v>7.2169999999999996</v>
      </c>
      <c r="O1217" s="5">
        <v>42305.745292812499</v>
      </c>
      <c r="P1217" s="5">
        <v>43258.050196053242</v>
      </c>
    </row>
    <row r="1218" spans="1:16">
      <c r="A1218">
        <v>1</v>
      </c>
      <c r="B1218">
        <v>2</v>
      </c>
      <c r="C1218">
        <v>19</v>
      </c>
      <c r="D1218">
        <v>230</v>
      </c>
      <c r="E1218">
        <v>2694</v>
      </c>
      <c r="F1218">
        <v>8090</v>
      </c>
      <c r="G1218">
        <v>2157</v>
      </c>
      <c r="H1218">
        <v>1</v>
      </c>
      <c r="I1218" s="58">
        <v>93870</v>
      </c>
      <c r="J1218">
        <v>215701</v>
      </c>
      <c r="K1218" s="4">
        <v>0</v>
      </c>
      <c r="L1218" s="4">
        <v>10.722</v>
      </c>
      <c r="M1218" s="4">
        <v>0</v>
      </c>
      <c r="N1218" s="4">
        <v>10.614000000000001</v>
      </c>
      <c r="O1218" s="5">
        <v>42305.745292812499</v>
      </c>
      <c r="P1218" s="5">
        <v>42305.745292812499</v>
      </c>
    </row>
    <row r="1219" spans="1:16">
      <c r="A1219">
        <v>1</v>
      </c>
      <c r="B1219">
        <v>2</v>
      </c>
      <c r="C1219">
        <v>19</v>
      </c>
      <c r="D1219">
        <v>230</v>
      </c>
      <c r="E1219">
        <v>2790</v>
      </c>
      <c r="F1219">
        <v>8091</v>
      </c>
      <c r="G1219">
        <v>946</v>
      </c>
      <c r="H1219">
        <v>3</v>
      </c>
      <c r="I1219" s="58" t="s">
        <v>1306</v>
      </c>
      <c r="J1219">
        <v>94603</v>
      </c>
      <c r="K1219" s="4">
        <v>0</v>
      </c>
      <c r="L1219" s="4">
        <v>4.3680000000000003</v>
      </c>
      <c r="M1219" s="4">
        <v>0</v>
      </c>
      <c r="N1219" s="4">
        <v>4.367</v>
      </c>
      <c r="O1219" s="5">
        <v>42305.745292812499</v>
      </c>
      <c r="P1219" s="5">
        <v>43258.050196053242</v>
      </c>
    </row>
    <row r="1220" spans="1:16">
      <c r="A1220">
        <v>1</v>
      </c>
      <c r="B1220">
        <v>2</v>
      </c>
      <c r="C1220">
        <v>19</v>
      </c>
      <c r="D1220">
        <v>230</v>
      </c>
      <c r="E1220">
        <v>2790</v>
      </c>
      <c r="F1220">
        <v>8092</v>
      </c>
      <c r="G1220">
        <v>946</v>
      </c>
      <c r="H1220">
        <v>4</v>
      </c>
      <c r="I1220" s="58" t="s">
        <v>7297</v>
      </c>
      <c r="J1220">
        <v>94604</v>
      </c>
      <c r="K1220" s="4">
        <v>4.3680000000000003</v>
      </c>
      <c r="L1220" s="4">
        <v>10.026</v>
      </c>
      <c r="M1220" s="4">
        <v>4.367</v>
      </c>
      <c r="N1220" s="4">
        <v>10.026</v>
      </c>
      <c r="O1220" s="5">
        <v>42305.745292812499</v>
      </c>
      <c r="P1220" s="5">
        <v>43258.050196053242</v>
      </c>
    </row>
    <row r="1221" spans="1:16">
      <c r="A1221">
        <v>1</v>
      </c>
      <c r="B1221">
        <v>2</v>
      </c>
      <c r="C1221">
        <v>19</v>
      </c>
      <c r="D1221">
        <v>230</v>
      </c>
      <c r="E1221">
        <v>2895</v>
      </c>
      <c r="F1221">
        <v>8093</v>
      </c>
      <c r="G1221">
        <v>2927</v>
      </c>
      <c r="H1221">
        <v>2</v>
      </c>
      <c r="I1221" s="58">
        <v>375137</v>
      </c>
      <c r="J1221">
        <v>292702</v>
      </c>
      <c r="K1221" s="4">
        <v>0</v>
      </c>
      <c r="L1221" s="4">
        <v>2.9380000000000002</v>
      </c>
      <c r="M1221" s="4">
        <v>0.16300000000000001</v>
      </c>
      <c r="N1221" s="4">
        <v>3.101</v>
      </c>
      <c r="O1221" s="5">
        <v>42305.745292812499</v>
      </c>
      <c r="P1221" s="5">
        <v>42305.745292812499</v>
      </c>
    </row>
    <row r="1222" spans="1:16">
      <c r="A1222">
        <v>1</v>
      </c>
      <c r="B1222">
        <v>2</v>
      </c>
      <c r="C1222">
        <v>19</v>
      </c>
      <c r="D1222">
        <v>230</v>
      </c>
      <c r="E1222">
        <v>3204</v>
      </c>
      <c r="F1222">
        <v>8094</v>
      </c>
      <c r="G1222">
        <v>3344</v>
      </c>
      <c r="H1222">
        <v>3</v>
      </c>
      <c r="I1222" s="58">
        <v>527472</v>
      </c>
      <c r="J1222">
        <v>334403</v>
      </c>
      <c r="K1222" s="4">
        <v>5</v>
      </c>
      <c r="L1222" s="4">
        <v>6.9939999999999998</v>
      </c>
      <c r="M1222" s="4">
        <v>0</v>
      </c>
      <c r="N1222" s="4">
        <v>1.994</v>
      </c>
      <c r="O1222" s="5">
        <v>42305.745292812499</v>
      </c>
      <c r="P1222" s="5">
        <v>42305.745292812499</v>
      </c>
    </row>
    <row r="1223" spans="1:16">
      <c r="A1223">
        <v>1</v>
      </c>
      <c r="B1223">
        <v>2</v>
      </c>
      <c r="C1223">
        <v>19</v>
      </c>
      <c r="D1223">
        <v>230</v>
      </c>
      <c r="E1223">
        <v>3308</v>
      </c>
      <c r="F1223">
        <v>8095</v>
      </c>
      <c r="G1223">
        <v>1385</v>
      </c>
      <c r="H1223">
        <v>3</v>
      </c>
      <c r="I1223" s="58" t="s">
        <v>7298</v>
      </c>
      <c r="J1223">
        <v>138503</v>
      </c>
      <c r="K1223" s="4">
        <v>1</v>
      </c>
      <c r="L1223" s="4">
        <v>5.0869999999999997</v>
      </c>
      <c r="M1223" s="4">
        <v>0</v>
      </c>
      <c r="N1223" s="4">
        <v>4.0869999999999997</v>
      </c>
      <c r="O1223" s="5">
        <v>42305.745292812499</v>
      </c>
      <c r="P1223" s="5">
        <v>42305.745292812499</v>
      </c>
    </row>
    <row r="1224" spans="1:16">
      <c r="A1224">
        <v>1</v>
      </c>
      <c r="B1224">
        <v>2</v>
      </c>
      <c r="C1224">
        <v>19</v>
      </c>
      <c r="D1224">
        <v>230</v>
      </c>
      <c r="E1224">
        <v>3978</v>
      </c>
      <c r="F1224">
        <v>8096</v>
      </c>
      <c r="G1224">
        <v>401</v>
      </c>
      <c r="H1224">
        <v>4</v>
      </c>
      <c r="I1224" s="58" t="s">
        <v>7299</v>
      </c>
      <c r="J1224">
        <v>40104</v>
      </c>
      <c r="K1224" s="4">
        <v>0</v>
      </c>
      <c r="L1224" s="4">
        <v>12.444000000000001</v>
      </c>
      <c r="M1224" s="4">
        <v>65.816000000000003</v>
      </c>
      <c r="N1224" s="4">
        <v>78.260000000000005</v>
      </c>
      <c r="O1224" s="5">
        <v>42305.745292812499</v>
      </c>
      <c r="P1224" s="5">
        <v>42305.745292812499</v>
      </c>
    </row>
    <row r="1225" spans="1:16">
      <c r="A1225">
        <v>1</v>
      </c>
      <c r="B1225">
        <v>2</v>
      </c>
      <c r="C1225">
        <v>19</v>
      </c>
      <c r="D1225">
        <v>230</v>
      </c>
      <c r="E1225">
        <v>3978</v>
      </c>
      <c r="F1225">
        <v>8097</v>
      </c>
      <c r="G1225">
        <v>402</v>
      </c>
      <c r="H1225">
        <v>1</v>
      </c>
      <c r="I1225" s="58" t="s">
        <v>7300</v>
      </c>
      <c r="J1225">
        <v>40201</v>
      </c>
      <c r="K1225" s="4">
        <v>12.444000000000001</v>
      </c>
      <c r="L1225" s="4">
        <v>20.263999999999999</v>
      </c>
      <c r="M1225" s="4">
        <v>78.260000000000005</v>
      </c>
      <c r="N1225" s="4">
        <v>86.08</v>
      </c>
      <c r="O1225" s="5">
        <v>42305.745292812499</v>
      </c>
      <c r="P1225" s="5">
        <v>43258.050196053242</v>
      </c>
    </row>
    <row r="1226" spans="1:16">
      <c r="A1226">
        <v>1</v>
      </c>
      <c r="B1226">
        <v>2</v>
      </c>
      <c r="C1226">
        <v>19</v>
      </c>
      <c r="D1226">
        <v>230</v>
      </c>
      <c r="E1226">
        <v>3978</v>
      </c>
      <c r="F1226">
        <v>8098</v>
      </c>
      <c r="G1226">
        <v>402</v>
      </c>
      <c r="H1226">
        <v>2</v>
      </c>
      <c r="I1226" s="58" t="s">
        <v>7301</v>
      </c>
      <c r="J1226">
        <v>40202</v>
      </c>
      <c r="K1226" s="4">
        <v>20.263999999999999</v>
      </c>
      <c r="L1226" s="4">
        <v>27.599</v>
      </c>
      <c r="M1226" s="4">
        <v>86.08</v>
      </c>
      <c r="N1226" s="4">
        <v>93.415000000000006</v>
      </c>
      <c r="O1226" s="5">
        <v>42305.745292812499</v>
      </c>
      <c r="P1226" s="5">
        <v>43258.050196053242</v>
      </c>
    </row>
    <row r="1227" spans="1:16">
      <c r="A1227">
        <v>1</v>
      </c>
      <c r="B1227">
        <v>2</v>
      </c>
      <c r="C1227">
        <v>19</v>
      </c>
      <c r="D1227">
        <v>230</v>
      </c>
      <c r="E1227">
        <v>3979</v>
      </c>
      <c r="F1227">
        <v>8099</v>
      </c>
      <c r="G1227">
        <v>520</v>
      </c>
      <c r="H1227">
        <v>2</v>
      </c>
      <c r="I1227" s="58" t="s">
        <v>7302</v>
      </c>
      <c r="J1227">
        <v>52002</v>
      </c>
      <c r="K1227" s="4">
        <v>0</v>
      </c>
      <c r="L1227" s="4">
        <v>16.373000000000001</v>
      </c>
      <c r="M1227" s="4">
        <v>41.664999999999999</v>
      </c>
      <c r="N1227" s="4">
        <v>58.033999999999999</v>
      </c>
      <c r="O1227" s="5">
        <v>42305.745292812499</v>
      </c>
      <c r="P1227" s="5">
        <v>43258.050196053242</v>
      </c>
    </row>
    <row r="1228" spans="1:16">
      <c r="A1228">
        <v>1</v>
      </c>
      <c r="B1228">
        <v>2</v>
      </c>
      <c r="C1228">
        <v>19</v>
      </c>
      <c r="D1228">
        <v>230</v>
      </c>
      <c r="E1228">
        <v>3979</v>
      </c>
      <c r="F1228">
        <v>8100</v>
      </c>
      <c r="G1228">
        <v>520</v>
      </c>
      <c r="H1228">
        <v>5</v>
      </c>
      <c r="I1228" s="58" t="s">
        <v>7303</v>
      </c>
      <c r="J1228">
        <v>52005</v>
      </c>
      <c r="K1228" s="4">
        <v>0</v>
      </c>
      <c r="L1228" s="4">
        <v>17.245000000000001</v>
      </c>
      <c r="M1228" s="4">
        <v>22.984000000000002</v>
      </c>
      <c r="N1228" s="4">
        <v>40.228999999999999</v>
      </c>
      <c r="O1228" s="5">
        <v>42305.745292812499</v>
      </c>
      <c r="P1228" s="5">
        <v>42305.745292812499</v>
      </c>
    </row>
    <row r="1229" spans="1:16">
      <c r="A1229">
        <v>1</v>
      </c>
      <c r="B1229">
        <v>2</v>
      </c>
      <c r="C1229">
        <v>19</v>
      </c>
      <c r="D1229">
        <v>230</v>
      </c>
      <c r="E1229">
        <v>4058</v>
      </c>
      <c r="F1229">
        <v>8101</v>
      </c>
      <c r="G1229">
        <v>1385</v>
      </c>
      <c r="H1229">
        <v>1</v>
      </c>
      <c r="I1229" s="58" t="s">
        <v>7304</v>
      </c>
      <c r="J1229">
        <v>138501</v>
      </c>
      <c r="K1229" s="4">
        <v>10</v>
      </c>
      <c r="L1229" s="4">
        <v>21.603999999999999</v>
      </c>
      <c r="M1229" s="4">
        <v>0</v>
      </c>
      <c r="N1229" s="4">
        <v>11.603999999999999</v>
      </c>
      <c r="O1229" s="5">
        <v>42305.745292812499</v>
      </c>
      <c r="P1229" s="5">
        <v>43258.050196053242</v>
      </c>
    </row>
    <row r="1230" spans="1:16">
      <c r="A1230">
        <v>1</v>
      </c>
      <c r="B1230">
        <v>2</v>
      </c>
      <c r="C1230">
        <v>19</v>
      </c>
      <c r="D1230">
        <v>230</v>
      </c>
      <c r="E1230">
        <v>4530</v>
      </c>
      <c r="F1230">
        <v>8102</v>
      </c>
      <c r="G1230">
        <v>96</v>
      </c>
      <c r="H1230">
        <v>3</v>
      </c>
      <c r="I1230" s="58">
        <v>35125</v>
      </c>
      <c r="J1230">
        <v>9603</v>
      </c>
      <c r="K1230" s="4">
        <v>1</v>
      </c>
      <c r="L1230" s="4">
        <v>12.782999999999999</v>
      </c>
      <c r="M1230" s="4">
        <v>92.129000000000005</v>
      </c>
      <c r="N1230" s="4">
        <v>103.91200000000001</v>
      </c>
      <c r="O1230" s="5">
        <v>42305.745292812499</v>
      </c>
      <c r="P1230" s="5">
        <v>42305.745292812499</v>
      </c>
    </row>
    <row r="1231" spans="1:16">
      <c r="A1231">
        <v>1</v>
      </c>
      <c r="B1231">
        <v>2</v>
      </c>
      <c r="C1231">
        <v>19</v>
      </c>
      <c r="D1231">
        <v>230</v>
      </c>
      <c r="E1231">
        <v>4544</v>
      </c>
      <c r="F1231">
        <v>8103</v>
      </c>
      <c r="G1231">
        <v>392</v>
      </c>
      <c r="H1231">
        <v>2</v>
      </c>
      <c r="I1231" s="58" t="s">
        <v>7305</v>
      </c>
      <c r="J1231">
        <v>39202</v>
      </c>
      <c r="K1231" s="4">
        <v>3.5000000000000003E-2</v>
      </c>
      <c r="L1231" s="4">
        <v>17.914999999999999</v>
      </c>
      <c r="M1231" s="4">
        <v>57.871000000000002</v>
      </c>
      <c r="N1231" s="4">
        <v>75.751000000000005</v>
      </c>
      <c r="O1231" s="5">
        <v>42305.745292812499</v>
      </c>
      <c r="P1231" s="5">
        <v>42305.745292812499</v>
      </c>
    </row>
    <row r="1232" spans="1:16">
      <c r="A1232">
        <v>1</v>
      </c>
      <c r="B1232">
        <v>2</v>
      </c>
      <c r="C1232">
        <v>19</v>
      </c>
      <c r="D1232">
        <v>230</v>
      </c>
      <c r="E1232">
        <v>4545</v>
      </c>
      <c r="F1232">
        <v>8104</v>
      </c>
      <c r="G1232">
        <v>248</v>
      </c>
      <c r="H1232">
        <v>4</v>
      </c>
      <c r="I1232" s="58" t="s">
        <v>7306</v>
      </c>
      <c r="J1232">
        <v>24804</v>
      </c>
      <c r="K1232" s="4">
        <v>1</v>
      </c>
      <c r="L1232" s="4">
        <v>13.103999999999999</v>
      </c>
      <c r="M1232" s="4">
        <v>83.055999999999997</v>
      </c>
      <c r="N1232" s="4">
        <v>95.16</v>
      </c>
      <c r="O1232" s="5">
        <v>42305.745292812499</v>
      </c>
      <c r="P1232" s="5">
        <v>43258.050196053242</v>
      </c>
    </row>
    <row r="1233" spans="1:16">
      <c r="A1233">
        <v>1</v>
      </c>
      <c r="B1233">
        <v>2</v>
      </c>
      <c r="C1233">
        <v>19</v>
      </c>
      <c r="D1233">
        <v>230</v>
      </c>
      <c r="E1233">
        <v>4545</v>
      </c>
      <c r="F1233">
        <v>8105</v>
      </c>
      <c r="G1233">
        <v>248</v>
      </c>
      <c r="H1233">
        <v>5</v>
      </c>
      <c r="I1233" s="58" t="s">
        <v>7307</v>
      </c>
      <c r="J1233">
        <v>24805</v>
      </c>
      <c r="K1233" s="4">
        <v>12.202999999999999</v>
      </c>
      <c r="L1233" s="4">
        <v>25.035</v>
      </c>
      <c r="M1233" s="4">
        <v>95.16</v>
      </c>
      <c r="N1233" s="4">
        <v>107.992</v>
      </c>
      <c r="O1233" s="5">
        <v>42305.745292812499</v>
      </c>
      <c r="P1233" s="5">
        <v>43258.050196053242</v>
      </c>
    </row>
    <row r="1234" spans="1:16">
      <c r="A1234">
        <v>1</v>
      </c>
      <c r="B1234">
        <v>2</v>
      </c>
      <c r="C1234">
        <v>19</v>
      </c>
      <c r="D1234">
        <v>230</v>
      </c>
      <c r="E1234">
        <v>618</v>
      </c>
      <c r="F1234">
        <v>8060</v>
      </c>
      <c r="G1234">
        <v>1382</v>
      </c>
      <c r="H1234">
        <v>1</v>
      </c>
      <c r="I1234" s="58" t="s">
        <v>7308</v>
      </c>
      <c r="J1234">
        <v>138201</v>
      </c>
      <c r="K1234" s="4">
        <v>0</v>
      </c>
      <c r="L1234" s="4">
        <v>1.2629999999999999</v>
      </c>
      <c r="M1234" s="4">
        <v>0</v>
      </c>
      <c r="N1234" s="4">
        <v>1.2629999999999999</v>
      </c>
      <c r="O1234" s="5">
        <v>42305.745292812499</v>
      </c>
      <c r="P1234" s="5">
        <v>43258.050196053242</v>
      </c>
    </row>
    <row r="1235" spans="1:16">
      <c r="A1235">
        <v>1</v>
      </c>
      <c r="B1235">
        <v>2</v>
      </c>
      <c r="C1235">
        <v>19</v>
      </c>
      <c r="D1235">
        <v>230</v>
      </c>
      <c r="E1235">
        <v>711</v>
      </c>
      <c r="F1235">
        <v>8061</v>
      </c>
      <c r="G1235">
        <v>1018</v>
      </c>
      <c r="H1235">
        <v>2</v>
      </c>
      <c r="I1235" s="58" t="s">
        <v>7309</v>
      </c>
      <c r="J1235">
        <v>101802</v>
      </c>
      <c r="K1235" s="4">
        <v>0</v>
      </c>
      <c r="L1235" s="4">
        <v>10.682</v>
      </c>
      <c r="M1235" s="4">
        <v>0</v>
      </c>
      <c r="N1235" s="4">
        <v>10.682</v>
      </c>
      <c r="O1235" s="5">
        <v>42305.745292812499</v>
      </c>
      <c r="P1235" s="5">
        <v>42305.745292812499</v>
      </c>
    </row>
    <row r="1236" spans="1:16">
      <c r="A1236">
        <v>1</v>
      </c>
      <c r="B1236">
        <v>2</v>
      </c>
      <c r="C1236">
        <v>19</v>
      </c>
      <c r="D1236">
        <v>230</v>
      </c>
      <c r="E1236">
        <v>712</v>
      </c>
      <c r="F1236">
        <v>8062</v>
      </c>
      <c r="G1236">
        <v>1019</v>
      </c>
      <c r="H1236">
        <v>4</v>
      </c>
      <c r="I1236" s="58" t="s">
        <v>7310</v>
      </c>
      <c r="J1236">
        <v>101904</v>
      </c>
      <c r="K1236" s="4">
        <v>0</v>
      </c>
      <c r="L1236" s="4">
        <v>3.5339999999999998</v>
      </c>
      <c r="M1236" s="4">
        <v>7.7930000000000001</v>
      </c>
      <c r="N1236" s="4">
        <v>11.327</v>
      </c>
      <c r="O1236" s="5">
        <v>42305.745292812499</v>
      </c>
      <c r="P1236" s="5">
        <v>42305.745292812499</v>
      </c>
    </row>
    <row r="1237" spans="1:16">
      <c r="A1237">
        <v>1</v>
      </c>
      <c r="B1237">
        <v>2</v>
      </c>
      <c r="C1237">
        <v>19</v>
      </c>
      <c r="D1237">
        <v>230</v>
      </c>
      <c r="E1237">
        <v>712</v>
      </c>
      <c r="F1237">
        <v>8063</v>
      </c>
      <c r="G1237">
        <v>2030</v>
      </c>
      <c r="H1237">
        <v>1</v>
      </c>
      <c r="I1237" s="58">
        <v>47484</v>
      </c>
      <c r="J1237">
        <v>203001</v>
      </c>
      <c r="K1237" s="4">
        <v>3.5920000000000001</v>
      </c>
      <c r="L1237" s="4">
        <v>11.125</v>
      </c>
      <c r="M1237" s="4">
        <v>11.368</v>
      </c>
      <c r="N1237" s="4">
        <v>18.901</v>
      </c>
      <c r="O1237" s="5">
        <v>42305.745292812499</v>
      </c>
      <c r="P1237" s="5">
        <v>42305.745292812499</v>
      </c>
    </row>
    <row r="1238" spans="1:16">
      <c r="A1238">
        <v>1</v>
      </c>
      <c r="B1238">
        <v>2</v>
      </c>
      <c r="C1238">
        <v>19</v>
      </c>
      <c r="D1238">
        <v>230</v>
      </c>
      <c r="E1238">
        <v>713</v>
      </c>
      <c r="F1238">
        <v>8064</v>
      </c>
      <c r="G1238">
        <v>1019</v>
      </c>
      <c r="H1238">
        <v>3</v>
      </c>
      <c r="I1238" s="58" t="s">
        <v>7311</v>
      </c>
      <c r="J1238">
        <v>101903</v>
      </c>
      <c r="K1238" s="4">
        <v>0</v>
      </c>
      <c r="L1238" s="4">
        <v>1.4019999999999999</v>
      </c>
      <c r="M1238" s="4">
        <v>15.526999999999999</v>
      </c>
      <c r="N1238" s="4">
        <v>16.928999999999998</v>
      </c>
      <c r="O1238" s="5">
        <v>42305.745292812499</v>
      </c>
      <c r="P1238" s="5">
        <v>43258.050196053242</v>
      </c>
    </row>
    <row r="1239" spans="1:16">
      <c r="A1239">
        <v>1</v>
      </c>
      <c r="B1239">
        <v>2</v>
      </c>
      <c r="C1239">
        <v>19</v>
      </c>
      <c r="D1239">
        <v>230</v>
      </c>
      <c r="E1239">
        <v>747</v>
      </c>
      <c r="F1239">
        <v>8065</v>
      </c>
      <c r="G1239">
        <v>946</v>
      </c>
      <c r="H1239">
        <v>3</v>
      </c>
      <c r="I1239" s="58" t="s">
        <v>1306</v>
      </c>
      <c r="J1239">
        <v>94603</v>
      </c>
      <c r="K1239" s="4">
        <v>10</v>
      </c>
      <c r="L1239" s="4">
        <v>17.009</v>
      </c>
      <c r="M1239" s="4">
        <v>0</v>
      </c>
      <c r="N1239" s="4">
        <v>7.0090000000000003</v>
      </c>
      <c r="O1239" s="5">
        <v>42305.745292812499</v>
      </c>
      <c r="P1239" s="5">
        <v>42305.745292812499</v>
      </c>
    </row>
    <row r="1240" spans="1:16">
      <c r="A1240">
        <v>1</v>
      </c>
      <c r="B1240">
        <v>2</v>
      </c>
      <c r="C1240">
        <v>19</v>
      </c>
      <c r="D1240">
        <v>230</v>
      </c>
      <c r="E1240">
        <v>871</v>
      </c>
      <c r="F1240">
        <v>8066</v>
      </c>
      <c r="G1240">
        <v>1895</v>
      </c>
      <c r="H1240">
        <v>1</v>
      </c>
      <c r="I1240" s="58">
        <v>-1825</v>
      </c>
      <c r="J1240">
        <v>189501</v>
      </c>
      <c r="K1240" s="4">
        <v>0</v>
      </c>
      <c r="L1240" s="4">
        <v>3.8279999999999998</v>
      </c>
      <c r="M1240" s="4">
        <v>14.127000000000001</v>
      </c>
      <c r="N1240" s="4">
        <v>17.954999999999998</v>
      </c>
      <c r="O1240" s="5">
        <v>42305.745292812499</v>
      </c>
      <c r="P1240" s="5">
        <v>43258.050196053242</v>
      </c>
    </row>
    <row r="1241" spans="1:16">
      <c r="A1241">
        <v>1</v>
      </c>
      <c r="B1241">
        <v>2</v>
      </c>
      <c r="C1241">
        <v>19</v>
      </c>
      <c r="D1241">
        <v>230</v>
      </c>
      <c r="E1241">
        <v>871</v>
      </c>
      <c r="F1241">
        <v>8067</v>
      </c>
      <c r="G1241">
        <v>1896</v>
      </c>
      <c r="H1241">
        <v>1</v>
      </c>
      <c r="I1241" s="58">
        <v>-1460</v>
      </c>
      <c r="J1241">
        <v>189601</v>
      </c>
      <c r="K1241" s="4">
        <v>0</v>
      </c>
      <c r="L1241" s="4">
        <v>3.657</v>
      </c>
      <c r="M1241" s="4">
        <v>10.47</v>
      </c>
      <c r="N1241" s="4">
        <v>14.127000000000001</v>
      </c>
      <c r="O1241" s="5">
        <v>42305.745292812499</v>
      </c>
      <c r="P1241" s="5">
        <v>42305.745292812499</v>
      </c>
    </row>
    <row r="1242" spans="1:16">
      <c r="A1242">
        <v>1</v>
      </c>
      <c r="B1242">
        <v>2</v>
      </c>
      <c r="C1242">
        <v>19</v>
      </c>
      <c r="D1242">
        <v>230</v>
      </c>
      <c r="E1242">
        <v>871</v>
      </c>
      <c r="F1242">
        <v>8068</v>
      </c>
      <c r="G1242">
        <v>1896</v>
      </c>
      <c r="H1242">
        <v>2</v>
      </c>
      <c r="I1242" s="58">
        <v>-1429</v>
      </c>
      <c r="J1242">
        <v>189602</v>
      </c>
      <c r="K1242" s="4">
        <v>0</v>
      </c>
      <c r="L1242" s="4">
        <v>1.1479999999999999</v>
      </c>
      <c r="M1242" s="4">
        <v>8.4700000000000006</v>
      </c>
      <c r="N1242" s="4">
        <v>9.6180000000000003</v>
      </c>
      <c r="O1242" s="5">
        <v>42305.745292812499</v>
      </c>
      <c r="P1242" s="5">
        <v>42305.745292812499</v>
      </c>
    </row>
    <row r="1243" spans="1:16">
      <c r="A1243">
        <v>1</v>
      </c>
      <c r="B1243">
        <v>2</v>
      </c>
      <c r="C1243">
        <v>19</v>
      </c>
      <c r="D1243">
        <v>230</v>
      </c>
      <c r="E1243">
        <v>871</v>
      </c>
      <c r="F1243">
        <v>8069</v>
      </c>
      <c r="G1243">
        <v>1896</v>
      </c>
      <c r="H1243">
        <v>3</v>
      </c>
      <c r="I1243" s="58">
        <v>-1400</v>
      </c>
      <c r="J1243">
        <v>189603</v>
      </c>
      <c r="K1243" s="4">
        <v>0</v>
      </c>
      <c r="L1243" s="4">
        <v>8.2260000000000009</v>
      </c>
      <c r="M1243" s="4">
        <v>0</v>
      </c>
      <c r="N1243" s="4">
        <v>8.2260000000000009</v>
      </c>
      <c r="O1243" s="5">
        <v>42305.745292812499</v>
      </c>
      <c r="P1243" s="5">
        <v>42305.745292812499</v>
      </c>
    </row>
    <row r="1244" spans="1:16">
      <c r="A1244">
        <v>1</v>
      </c>
      <c r="B1244">
        <v>2</v>
      </c>
      <c r="C1244">
        <v>19</v>
      </c>
      <c r="D1244">
        <v>230</v>
      </c>
      <c r="E1244">
        <v>992</v>
      </c>
      <c r="F1244">
        <v>8070</v>
      </c>
      <c r="G1244">
        <v>640</v>
      </c>
      <c r="H1244">
        <v>3</v>
      </c>
      <c r="I1244" s="58" t="s">
        <v>7312</v>
      </c>
      <c r="J1244">
        <v>64003</v>
      </c>
      <c r="K1244" s="4">
        <v>0</v>
      </c>
      <c r="L1244" s="4">
        <v>18.876000000000001</v>
      </c>
      <c r="M1244" s="4">
        <v>19.442</v>
      </c>
      <c r="N1244" s="4">
        <v>35.192999999999998</v>
      </c>
      <c r="O1244" s="5">
        <v>42305.745292812499</v>
      </c>
      <c r="P1244" s="5">
        <v>42305.745292812499</v>
      </c>
    </row>
    <row r="1245" spans="1:16">
      <c r="A1245">
        <v>1</v>
      </c>
      <c r="B1245">
        <v>2</v>
      </c>
      <c r="C1245">
        <v>19</v>
      </c>
      <c r="D1245">
        <v>32</v>
      </c>
      <c r="E1245">
        <v>1121</v>
      </c>
      <c r="F1245">
        <v>7788</v>
      </c>
      <c r="G1245">
        <v>1232</v>
      </c>
      <c r="H1245">
        <v>1</v>
      </c>
      <c r="I1245" s="58" t="s">
        <v>7313</v>
      </c>
      <c r="J1245">
        <v>123201</v>
      </c>
      <c r="K1245" s="4">
        <v>0</v>
      </c>
      <c r="L1245" s="4">
        <v>8.9320000000000004</v>
      </c>
      <c r="M1245" s="4">
        <v>0</v>
      </c>
      <c r="N1245" s="4">
        <v>8.9320000000000004</v>
      </c>
      <c r="O1245" s="5">
        <v>42305.745292812499</v>
      </c>
      <c r="P1245" s="5">
        <v>42305.745292812499</v>
      </c>
    </row>
    <row r="1246" spans="1:16">
      <c r="A1246">
        <v>1</v>
      </c>
      <c r="B1246">
        <v>2</v>
      </c>
      <c r="C1246">
        <v>19</v>
      </c>
      <c r="D1246">
        <v>32</v>
      </c>
      <c r="E1246">
        <v>1617</v>
      </c>
      <c r="F1246">
        <v>7789</v>
      </c>
      <c r="G1246">
        <v>633</v>
      </c>
      <c r="H1246">
        <v>5</v>
      </c>
      <c r="I1246" s="58" t="s">
        <v>7314</v>
      </c>
      <c r="J1246">
        <v>63305</v>
      </c>
      <c r="K1246" s="4">
        <v>3.5000000000000003E-2</v>
      </c>
      <c r="L1246" s="4">
        <v>7.0830000000000002</v>
      </c>
      <c r="M1246" s="4">
        <v>5.9660000000000002</v>
      </c>
      <c r="N1246" s="4">
        <v>13.013999999999999</v>
      </c>
      <c r="O1246" s="5">
        <v>42305.745292812499</v>
      </c>
      <c r="P1246" s="5">
        <v>42305.745292812499</v>
      </c>
    </row>
    <row r="1247" spans="1:16">
      <c r="A1247">
        <v>1</v>
      </c>
      <c r="B1247">
        <v>2</v>
      </c>
      <c r="C1247">
        <v>19</v>
      </c>
      <c r="D1247">
        <v>32</v>
      </c>
      <c r="E1247">
        <v>1617</v>
      </c>
      <c r="F1247">
        <v>7790</v>
      </c>
      <c r="G1247">
        <v>2683</v>
      </c>
      <c r="H1247">
        <v>2</v>
      </c>
      <c r="I1247" s="58">
        <v>286018</v>
      </c>
      <c r="J1247">
        <v>268302</v>
      </c>
      <c r="K1247" s="4">
        <v>0.88200000000000001</v>
      </c>
      <c r="L1247" s="4">
        <v>5.3979999999999997</v>
      </c>
      <c r="M1247" s="4">
        <v>1.1499999999999999</v>
      </c>
      <c r="N1247" s="4">
        <v>5.6660000000000004</v>
      </c>
      <c r="O1247" s="5">
        <v>42305.745292812499</v>
      </c>
      <c r="P1247" s="5">
        <v>43258.050196053242</v>
      </c>
    </row>
    <row r="1248" spans="1:16">
      <c r="A1248">
        <v>1</v>
      </c>
      <c r="B1248">
        <v>2</v>
      </c>
      <c r="C1248">
        <v>19</v>
      </c>
      <c r="D1248">
        <v>32</v>
      </c>
      <c r="E1248">
        <v>1618</v>
      </c>
      <c r="F1248">
        <v>7791</v>
      </c>
      <c r="G1248">
        <v>1232</v>
      </c>
      <c r="H1248">
        <v>3</v>
      </c>
      <c r="I1248" s="58" t="s">
        <v>7315</v>
      </c>
      <c r="J1248">
        <v>123203</v>
      </c>
      <c r="K1248" s="4">
        <v>0.89300000000000002</v>
      </c>
      <c r="L1248" s="4">
        <v>7.8659999999999997</v>
      </c>
      <c r="M1248" s="4">
        <v>0</v>
      </c>
      <c r="N1248" s="4">
        <v>6.9729999999999999</v>
      </c>
      <c r="O1248" s="5">
        <v>42305.745292812499</v>
      </c>
      <c r="P1248" s="5">
        <v>42305.745292812499</v>
      </c>
    </row>
    <row r="1249" spans="1:16">
      <c r="A1249">
        <v>1</v>
      </c>
      <c r="B1249">
        <v>2</v>
      </c>
      <c r="C1249">
        <v>19</v>
      </c>
      <c r="D1249">
        <v>32</v>
      </c>
      <c r="E1249">
        <v>1619</v>
      </c>
      <c r="F1249">
        <v>7792</v>
      </c>
      <c r="G1249">
        <v>1473</v>
      </c>
      <c r="H1249">
        <v>2</v>
      </c>
      <c r="I1249" s="58" t="s">
        <v>7316</v>
      </c>
      <c r="J1249">
        <v>147302</v>
      </c>
      <c r="K1249" s="4">
        <v>9.9290000000000003</v>
      </c>
      <c r="L1249" s="4">
        <v>12.853999999999999</v>
      </c>
      <c r="M1249" s="4">
        <v>0</v>
      </c>
      <c r="N1249" s="4">
        <v>2.9249999999999998</v>
      </c>
      <c r="O1249" s="5">
        <v>42305.745292812499</v>
      </c>
      <c r="P1249" s="5">
        <v>42305.745292812499</v>
      </c>
    </row>
    <row r="1250" spans="1:16">
      <c r="A1250">
        <v>1</v>
      </c>
      <c r="B1250">
        <v>2</v>
      </c>
      <c r="C1250">
        <v>19</v>
      </c>
      <c r="D1250">
        <v>32</v>
      </c>
      <c r="E1250">
        <v>1620</v>
      </c>
      <c r="F1250">
        <v>7793</v>
      </c>
      <c r="G1250">
        <v>1474</v>
      </c>
      <c r="H1250">
        <v>1</v>
      </c>
      <c r="I1250" s="58" t="s">
        <v>7317</v>
      </c>
      <c r="J1250">
        <v>147401</v>
      </c>
      <c r="K1250" s="4">
        <v>0</v>
      </c>
      <c r="L1250" s="4">
        <v>0.93500000000000005</v>
      </c>
      <c r="M1250" s="4">
        <v>0</v>
      </c>
      <c r="N1250" s="4">
        <v>0.93500000000000005</v>
      </c>
      <c r="O1250" s="5">
        <v>42305.745292812499</v>
      </c>
      <c r="P1250" s="5">
        <v>42305.745292812499</v>
      </c>
    </row>
    <row r="1251" spans="1:16">
      <c r="A1251">
        <v>1</v>
      </c>
      <c r="B1251">
        <v>2</v>
      </c>
      <c r="C1251">
        <v>19</v>
      </c>
      <c r="D1251">
        <v>32</v>
      </c>
      <c r="E1251">
        <v>2043</v>
      </c>
      <c r="F1251">
        <v>7794</v>
      </c>
      <c r="G1251">
        <v>1511</v>
      </c>
      <c r="H1251">
        <v>2</v>
      </c>
      <c r="I1251" s="58" t="s">
        <v>7318</v>
      </c>
      <c r="J1251">
        <v>151102</v>
      </c>
      <c r="K1251" s="4">
        <v>1</v>
      </c>
      <c r="L1251" s="4">
        <v>2.798</v>
      </c>
      <c r="M1251" s="4">
        <v>0</v>
      </c>
      <c r="N1251" s="4">
        <v>1.798</v>
      </c>
      <c r="O1251" t="s">
        <v>1223</v>
      </c>
      <c r="P1251" t="s">
        <v>1223</v>
      </c>
    </row>
    <row r="1252" spans="1:16">
      <c r="A1252">
        <v>1</v>
      </c>
      <c r="B1252">
        <v>2</v>
      </c>
      <c r="C1252">
        <v>19</v>
      </c>
      <c r="D1252">
        <v>32</v>
      </c>
      <c r="E1252">
        <v>2121</v>
      </c>
      <c r="F1252">
        <v>7795</v>
      </c>
      <c r="G1252">
        <v>1968</v>
      </c>
      <c r="H1252">
        <v>2</v>
      </c>
      <c r="I1252" s="58">
        <v>24869</v>
      </c>
      <c r="J1252">
        <v>196802</v>
      </c>
      <c r="K1252" s="4">
        <v>0</v>
      </c>
      <c r="L1252" s="4">
        <v>2.9849999999999999</v>
      </c>
      <c r="M1252" s="4">
        <v>0</v>
      </c>
      <c r="N1252" s="4">
        <v>2.9849999999999999</v>
      </c>
      <c r="O1252" s="5">
        <v>42305.745292812499</v>
      </c>
      <c r="P1252" s="5">
        <v>42305.745292812499</v>
      </c>
    </row>
    <row r="1253" spans="1:16">
      <c r="A1253">
        <v>1</v>
      </c>
      <c r="B1253">
        <v>2</v>
      </c>
      <c r="C1253">
        <v>19</v>
      </c>
      <c r="D1253">
        <v>32</v>
      </c>
      <c r="E1253">
        <v>217</v>
      </c>
      <c r="F1253">
        <v>7785</v>
      </c>
      <c r="G1253">
        <v>633</v>
      </c>
      <c r="H1253">
        <v>3</v>
      </c>
      <c r="I1253" s="58" t="s">
        <v>7319</v>
      </c>
      <c r="J1253">
        <v>63303</v>
      </c>
      <c r="K1253" s="4">
        <v>1</v>
      </c>
      <c r="L1253" s="4">
        <v>4.5910000000000002</v>
      </c>
      <c r="M1253" s="4">
        <v>12.303000000000001</v>
      </c>
      <c r="N1253" s="4">
        <v>15.894</v>
      </c>
      <c r="O1253" s="5">
        <v>42305.745292812499</v>
      </c>
      <c r="P1253" s="5">
        <v>42305.745292812499</v>
      </c>
    </row>
    <row r="1254" spans="1:16">
      <c r="A1254">
        <v>1</v>
      </c>
      <c r="B1254">
        <v>2</v>
      </c>
      <c r="C1254">
        <v>19</v>
      </c>
      <c r="D1254">
        <v>32</v>
      </c>
      <c r="E1254">
        <v>2300</v>
      </c>
      <c r="F1254">
        <v>7796</v>
      </c>
      <c r="G1254">
        <v>1968</v>
      </c>
      <c r="H1254">
        <v>1</v>
      </c>
      <c r="I1254" s="58">
        <v>24838</v>
      </c>
      <c r="J1254">
        <v>196801</v>
      </c>
      <c r="K1254" s="4">
        <v>0</v>
      </c>
      <c r="L1254" s="4">
        <v>6.3620000000000001</v>
      </c>
      <c r="M1254" s="4">
        <v>0</v>
      </c>
      <c r="N1254" s="4">
        <v>6.3620000000000001</v>
      </c>
      <c r="O1254" s="5">
        <v>42305.745292812499</v>
      </c>
      <c r="P1254" s="5">
        <v>42305.745292812499</v>
      </c>
    </row>
    <row r="1255" spans="1:16">
      <c r="A1255">
        <v>1</v>
      </c>
      <c r="B1255">
        <v>2</v>
      </c>
      <c r="C1255">
        <v>19</v>
      </c>
      <c r="D1255">
        <v>32</v>
      </c>
      <c r="E1255">
        <v>2479</v>
      </c>
      <c r="F1255">
        <v>7797</v>
      </c>
      <c r="G1255">
        <v>2338</v>
      </c>
      <c r="H1255">
        <v>1</v>
      </c>
      <c r="I1255" s="58">
        <v>159978</v>
      </c>
      <c r="J1255">
        <v>233801</v>
      </c>
      <c r="K1255" s="4">
        <v>0</v>
      </c>
      <c r="L1255" s="4">
        <v>0.61199999999999999</v>
      </c>
      <c r="M1255" s="4">
        <v>0</v>
      </c>
      <c r="N1255" s="4">
        <v>0.61199999999999999</v>
      </c>
      <c r="O1255" s="5">
        <v>42305.745292812499</v>
      </c>
      <c r="P1255" s="5">
        <v>43258.050196053242</v>
      </c>
    </row>
    <row r="1256" spans="1:16">
      <c r="A1256">
        <v>1</v>
      </c>
      <c r="B1256">
        <v>2</v>
      </c>
      <c r="C1256">
        <v>19</v>
      </c>
      <c r="D1256">
        <v>32</v>
      </c>
      <c r="E1256">
        <v>2480</v>
      </c>
      <c r="F1256">
        <v>7798</v>
      </c>
      <c r="G1256">
        <v>1579</v>
      </c>
      <c r="H1256">
        <v>2</v>
      </c>
      <c r="I1256" s="58" t="s">
        <v>7320</v>
      </c>
      <c r="J1256">
        <v>157902</v>
      </c>
      <c r="K1256" s="4">
        <v>0</v>
      </c>
      <c r="L1256" s="4">
        <v>1.7010000000000001</v>
      </c>
      <c r="M1256" s="4">
        <v>0.45500000000000002</v>
      </c>
      <c r="N1256" s="4">
        <v>2.1560000000000001</v>
      </c>
      <c r="O1256" s="5">
        <v>42305.745292812499</v>
      </c>
      <c r="P1256" s="5">
        <v>42305.745292812499</v>
      </c>
    </row>
    <row r="1257" spans="1:16">
      <c r="A1257">
        <v>1</v>
      </c>
      <c r="B1257">
        <v>2</v>
      </c>
      <c r="C1257">
        <v>19</v>
      </c>
      <c r="D1257">
        <v>32</v>
      </c>
      <c r="E1257">
        <v>2480</v>
      </c>
      <c r="F1257">
        <v>7799</v>
      </c>
      <c r="G1257">
        <v>1579</v>
      </c>
      <c r="H1257">
        <v>4</v>
      </c>
      <c r="I1257" s="58" t="s">
        <v>7321</v>
      </c>
      <c r="J1257">
        <v>157904</v>
      </c>
      <c r="K1257" s="4">
        <v>0</v>
      </c>
      <c r="L1257" s="4">
        <v>3.835</v>
      </c>
      <c r="M1257" s="4">
        <v>3.3250000000000002</v>
      </c>
      <c r="N1257" s="4">
        <v>7.1609999999999996</v>
      </c>
      <c r="O1257" s="5">
        <v>42305.745292812499</v>
      </c>
      <c r="P1257" s="5">
        <v>43258.050196053242</v>
      </c>
    </row>
    <row r="1258" spans="1:16">
      <c r="A1258">
        <v>1</v>
      </c>
      <c r="B1258">
        <v>2</v>
      </c>
      <c r="C1258">
        <v>19</v>
      </c>
      <c r="D1258">
        <v>32</v>
      </c>
      <c r="E1258">
        <v>3020</v>
      </c>
      <c r="F1258">
        <v>7800</v>
      </c>
      <c r="G1258">
        <v>2683</v>
      </c>
      <c r="H1258">
        <v>3</v>
      </c>
      <c r="I1258" s="58">
        <v>286046</v>
      </c>
      <c r="J1258">
        <v>268303</v>
      </c>
      <c r="K1258" s="4">
        <v>3.0590000000000002</v>
      </c>
      <c r="L1258" s="4">
        <v>6.7380000000000004</v>
      </c>
      <c r="M1258" s="4">
        <v>0</v>
      </c>
      <c r="N1258" s="4">
        <v>3.6789999999999998</v>
      </c>
      <c r="O1258" s="5">
        <v>42305.745292812499</v>
      </c>
      <c r="P1258" s="5">
        <v>42305.745292812499</v>
      </c>
    </row>
    <row r="1259" spans="1:16">
      <c r="A1259">
        <v>1</v>
      </c>
      <c r="B1259">
        <v>2</v>
      </c>
      <c r="C1259">
        <v>19</v>
      </c>
      <c r="D1259">
        <v>32</v>
      </c>
      <c r="E1259">
        <v>3332</v>
      </c>
      <c r="F1259">
        <v>7801</v>
      </c>
      <c r="G1259">
        <v>248</v>
      </c>
      <c r="H1259">
        <v>8</v>
      </c>
      <c r="I1259" s="58" t="s">
        <v>7322</v>
      </c>
      <c r="J1259">
        <v>24808</v>
      </c>
      <c r="K1259" s="4">
        <v>6.76</v>
      </c>
      <c r="L1259" s="4">
        <v>11.347</v>
      </c>
      <c r="M1259" s="4">
        <v>0</v>
      </c>
      <c r="N1259" s="4">
        <v>4.5869999999999997</v>
      </c>
      <c r="O1259" s="5">
        <v>42305.745292812499</v>
      </c>
      <c r="P1259" s="5">
        <v>42305.745292812499</v>
      </c>
    </row>
    <row r="1260" spans="1:16">
      <c r="A1260">
        <v>1</v>
      </c>
      <c r="B1260">
        <v>2</v>
      </c>
      <c r="C1260">
        <v>19</v>
      </c>
      <c r="D1260">
        <v>32</v>
      </c>
      <c r="E1260">
        <v>3456</v>
      </c>
      <c r="F1260">
        <v>7802</v>
      </c>
      <c r="G1260">
        <v>3403</v>
      </c>
      <c r="H1260">
        <v>1</v>
      </c>
      <c r="I1260" s="58">
        <v>548961</v>
      </c>
      <c r="J1260">
        <v>340301</v>
      </c>
      <c r="K1260" s="4">
        <v>0</v>
      </c>
      <c r="L1260" s="4">
        <v>0.35799999999999998</v>
      </c>
      <c r="M1260" s="4">
        <v>0</v>
      </c>
      <c r="N1260" s="4">
        <v>0.35799999999999998</v>
      </c>
      <c r="O1260" s="5">
        <v>42305.745292812499</v>
      </c>
      <c r="P1260" s="5">
        <v>42305.745292812499</v>
      </c>
    </row>
    <row r="1261" spans="1:16">
      <c r="A1261">
        <v>1</v>
      </c>
      <c r="B1261">
        <v>2</v>
      </c>
      <c r="C1261">
        <v>19</v>
      </c>
      <c r="D1261">
        <v>32</v>
      </c>
      <c r="E1261">
        <v>3862</v>
      </c>
      <c r="F1261">
        <v>7803</v>
      </c>
      <c r="G1261">
        <v>83</v>
      </c>
      <c r="H1261">
        <v>7</v>
      </c>
      <c r="I1261" s="58">
        <v>30498</v>
      </c>
      <c r="J1261">
        <v>8307</v>
      </c>
      <c r="K1261" s="4">
        <v>0</v>
      </c>
      <c r="L1261" s="4">
        <v>11.884</v>
      </c>
      <c r="M1261" s="4">
        <v>105.476</v>
      </c>
      <c r="N1261" s="4">
        <v>117.352</v>
      </c>
      <c r="O1261" s="5">
        <v>42305.745292812499</v>
      </c>
      <c r="P1261" s="5">
        <v>43258.050196053242</v>
      </c>
    </row>
    <row r="1262" spans="1:16">
      <c r="A1262">
        <v>1</v>
      </c>
      <c r="B1262">
        <v>2</v>
      </c>
      <c r="C1262">
        <v>19</v>
      </c>
      <c r="D1262">
        <v>32</v>
      </c>
      <c r="E1262">
        <v>3862</v>
      </c>
      <c r="F1262">
        <v>7804</v>
      </c>
      <c r="G1262">
        <v>83</v>
      </c>
      <c r="H1262">
        <v>8</v>
      </c>
      <c r="I1262" s="58">
        <v>30529</v>
      </c>
      <c r="J1262">
        <v>8308</v>
      </c>
      <c r="K1262" s="4">
        <v>11.884</v>
      </c>
      <c r="L1262" s="4">
        <v>28.044</v>
      </c>
      <c r="M1262" s="4">
        <v>117.352</v>
      </c>
      <c r="N1262" s="4">
        <v>123.52200000000001</v>
      </c>
      <c r="O1262" s="5">
        <v>42305.745292812499</v>
      </c>
      <c r="P1262" s="5">
        <v>42305.745292812499</v>
      </c>
    </row>
    <row r="1263" spans="1:16">
      <c r="A1263">
        <v>1</v>
      </c>
      <c r="B1263">
        <v>2</v>
      </c>
      <c r="C1263">
        <v>19</v>
      </c>
      <c r="D1263">
        <v>32</v>
      </c>
      <c r="E1263">
        <v>4168</v>
      </c>
      <c r="F1263">
        <v>7805</v>
      </c>
      <c r="G1263">
        <v>3289</v>
      </c>
      <c r="H1263">
        <v>1</v>
      </c>
      <c r="I1263" s="58">
        <v>507325</v>
      </c>
      <c r="J1263">
        <v>328901</v>
      </c>
      <c r="K1263" s="4">
        <v>0</v>
      </c>
      <c r="L1263" s="4">
        <v>1.7909999999999999</v>
      </c>
      <c r="M1263" s="4">
        <v>0</v>
      </c>
      <c r="N1263" s="4">
        <v>1.7909999999999999</v>
      </c>
      <c r="O1263" s="5">
        <v>42305.745292812499</v>
      </c>
      <c r="P1263" s="5">
        <v>42305.745292812499</v>
      </c>
    </row>
    <row r="1264" spans="1:16">
      <c r="A1264">
        <v>1</v>
      </c>
      <c r="B1264">
        <v>2</v>
      </c>
      <c r="C1264">
        <v>19</v>
      </c>
      <c r="D1264">
        <v>32</v>
      </c>
      <c r="E1264">
        <v>4191</v>
      </c>
      <c r="F1264">
        <v>7806</v>
      </c>
      <c r="G1264">
        <v>248</v>
      </c>
      <c r="H1264">
        <v>7</v>
      </c>
      <c r="I1264" s="58" t="s">
        <v>7323</v>
      </c>
      <c r="J1264">
        <v>24807</v>
      </c>
      <c r="K1264" s="4">
        <v>1</v>
      </c>
      <c r="L1264" s="4">
        <v>2.81</v>
      </c>
      <c r="M1264" s="4">
        <v>0</v>
      </c>
      <c r="N1264" s="4">
        <v>1.81</v>
      </c>
      <c r="O1264" s="5">
        <v>42305.745292812499</v>
      </c>
      <c r="P1264" s="5">
        <v>42305.745292812499</v>
      </c>
    </row>
    <row r="1265" spans="1:16">
      <c r="A1265">
        <v>1</v>
      </c>
      <c r="B1265">
        <v>2</v>
      </c>
      <c r="C1265">
        <v>19</v>
      </c>
      <c r="D1265">
        <v>32</v>
      </c>
      <c r="E1265">
        <v>4545</v>
      </c>
      <c r="F1265">
        <v>7807</v>
      </c>
      <c r="G1265">
        <v>248</v>
      </c>
      <c r="H1265">
        <v>2</v>
      </c>
      <c r="I1265" s="58" t="s">
        <v>7324</v>
      </c>
      <c r="J1265">
        <v>24802</v>
      </c>
      <c r="K1265" s="4">
        <v>0</v>
      </c>
      <c r="L1265" s="4">
        <v>6.47</v>
      </c>
      <c r="M1265" s="4">
        <v>70.885000000000005</v>
      </c>
      <c r="N1265" s="4">
        <v>77.355000000000004</v>
      </c>
      <c r="O1265" s="5">
        <v>42305.745292812499</v>
      </c>
      <c r="P1265" s="5">
        <v>42305.745292812499</v>
      </c>
    </row>
    <row r="1266" spans="1:16">
      <c r="A1266">
        <v>1</v>
      </c>
      <c r="B1266">
        <v>2</v>
      </c>
      <c r="C1266">
        <v>19</v>
      </c>
      <c r="D1266">
        <v>32</v>
      </c>
      <c r="E1266">
        <v>4545</v>
      </c>
      <c r="F1266">
        <v>7808</v>
      </c>
      <c r="G1266">
        <v>248</v>
      </c>
      <c r="H1266">
        <v>3</v>
      </c>
      <c r="I1266" s="58" t="s">
        <v>7325</v>
      </c>
      <c r="J1266">
        <v>24803</v>
      </c>
      <c r="K1266" s="4">
        <v>0.5</v>
      </c>
      <c r="L1266" s="4">
        <v>6.2009999999999996</v>
      </c>
      <c r="M1266" s="4">
        <v>77.355000000000004</v>
      </c>
      <c r="N1266" s="4">
        <v>83.055999999999997</v>
      </c>
      <c r="O1266" s="5">
        <v>42305.745292812499</v>
      </c>
      <c r="P1266" s="5">
        <v>43258.050196053242</v>
      </c>
    </row>
    <row r="1267" spans="1:16">
      <c r="A1267">
        <v>1</v>
      </c>
      <c r="B1267">
        <v>2</v>
      </c>
      <c r="C1267">
        <v>19</v>
      </c>
      <c r="D1267">
        <v>32</v>
      </c>
      <c r="E1267">
        <v>712</v>
      </c>
      <c r="F1267">
        <v>7786</v>
      </c>
      <c r="G1267">
        <v>1019</v>
      </c>
      <c r="H1267">
        <v>1</v>
      </c>
      <c r="I1267" s="58" t="s">
        <v>7326</v>
      </c>
      <c r="J1267">
        <v>101901</v>
      </c>
      <c r="K1267" s="4">
        <v>0</v>
      </c>
      <c r="L1267" s="4">
        <v>7.7930000000000001</v>
      </c>
      <c r="M1267" s="4">
        <v>0</v>
      </c>
      <c r="N1267" s="4">
        <v>7.7930000000000001</v>
      </c>
      <c r="O1267" s="5">
        <v>42305.745292812499</v>
      </c>
      <c r="P1267" s="5">
        <v>42305.745292812499</v>
      </c>
    </row>
    <row r="1268" spans="1:16">
      <c r="A1268">
        <v>1</v>
      </c>
      <c r="B1268">
        <v>2</v>
      </c>
      <c r="C1268">
        <v>19</v>
      </c>
      <c r="D1268">
        <v>32</v>
      </c>
      <c r="E1268">
        <v>713</v>
      </c>
      <c r="F1268">
        <v>7787</v>
      </c>
      <c r="G1268">
        <v>1019</v>
      </c>
      <c r="H1268">
        <v>2</v>
      </c>
      <c r="I1268" s="58" t="s">
        <v>7327</v>
      </c>
      <c r="J1268">
        <v>101902</v>
      </c>
      <c r="K1268" s="4">
        <v>1</v>
      </c>
      <c r="L1268" s="4">
        <v>16.527000000000001</v>
      </c>
      <c r="M1268" s="4">
        <v>0</v>
      </c>
      <c r="N1268" s="4">
        <v>15.526999999999999</v>
      </c>
      <c r="O1268" s="5">
        <v>42305.745292812499</v>
      </c>
      <c r="P1268" s="5">
        <v>43258.050196053242</v>
      </c>
    </row>
    <row r="1269" spans="1:16">
      <c r="A1269">
        <v>1</v>
      </c>
      <c r="B1269">
        <v>3</v>
      </c>
      <c r="C1269">
        <v>18</v>
      </c>
      <c r="D1269">
        <v>61</v>
      </c>
      <c r="E1269">
        <v>1290</v>
      </c>
      <c r="F1269">
        <v>7427</v>
      </c>
      <c r="G1269">
        <v>1311</v>
      </c>
      <c r="H1269">
        <v>1</v>
      </c>
      <c r="I1269" s="58" t="s">
        <v>7328</v>
      </c>
      <c r="J1269">
        <v>131101</v>
      </c>
      <c r="K1269" s="4">
        <v>7.3710000000000004</v>
      </c>
      <c r="L1269" s="4">
        <v>22.306000000000001</v>
      </c>
      <c r="M1269" s="4">
        <v>0</v>
      </c>
      <c r="N1269" s="4">
        <v>14.935</v>
      </c>
      <c r="O1269" s="5">
        <v>42305.745292812499</v>
      </c>
      <c r="P1269" s="5">
        <v>42305.745292812499</v>
      </c>
    </row>
    <row r="1270" spans="1:16">
      <c r="A1270">
        <v>1</v>
      </c>
      <c r="B1270">
        <v>3</v>
      </c>
      <c r="C1270">
        <v>18</v>
      </c>
      <c r="D1270">
        <v>61</v>
      </c>
      <c r="E1270">
        <v>1292</v>
      </c>
      <c r="F1270">
        <v>7428</v>
      </c>
      <c r="G1270">
        <v>1059</v>
      </c>
      <c r="H1270">
        <v>1</v>
      </c>
      <c r="I1270" s="58" t="s">
        <v>7329</v>
      </c>
      <c r="J1270">
        <v>105901</v>
      </c>
      <c r="K1270" s="4">
        <v>0</v>
      </c>
      <c r="L1270" s="4">
        <v>14.385999999999999</v>
      </c>
      <c r="M1270" s="4">
        <v>0</v>
      </c>
      <c r="N1270" s="4">
        <v>14.385999999999999</v>
      </c>
      <c r="O1270" s="5">
        <v>42305.745292812499</v>
      </c>
      <c r="P1270" s="5">
        <v>42305.745292812499</v>
      </c>
    </row>
    <row r="1271" spans="1:16">
      <c r="A1271">
        <v>1</v>
      </c>
      <c r="B1271">
        <v>3</v>
      </c>
      <c r="C1271">
        <v>18</v>
      </c>
      <c r="D1271">
        <v>61</v>
      </c>
      <c r="E1271">
        <v>1308</v>
      </c>
      <c r="F1271">
        <v>7429</v>
      </c>
      <c r="G1271">
        <v>816</v>
      </c>
      <c r="H1271">
        <v>7</v>
      </c>
      <c r="I1271" s="58" t="s">
        <v>7330</v>
      </c>
      <c r="J1271">
        <v>81607</v>
      </c>
      <c r="K1271" s="4">
        <v>0</v>
      </c>
      <c r="L1271" s="4">
        <v>1.179</v>
      </c>
      <c r="M1271" s="4">
        <v>0</v>
      </c>
      <c r="N1271" s="4">
        <v>1.179</v>
      </c>
      <c r="O1271" s="5">
        <v>42305.745292812499</v>
      </c>
      <c r="P1271" s="5">
        <v>42305.745292812499</v>
      </c>
    </row>
    <row r="1272" spans="1:16">
      <c r="A1272">
        <v>1</v>
      </c>
      <c r="B1272">
        <v>3</v>
      </c>
      <c r="C1272">
        <v>18</v>
      </c>
      <c r="D1272">
        <v>61</v>
      </c>
      <c r="E1272">
        <v>1310</v>
      </c>
      <c r="F1272">
        <v>7430</v>
      </c>
      <c r="G1272">
        <v>816</v>
      </c>
      <c r="H1272">
        <v>3</v>
      </c>
      <c r="I1272" s="58" t="s">
        <v>1307</v>
      </c>
      <c r="J1272">
        <v>81603</v>
      </c>
      <c r="K1272" s="4">
        <v>0</v>
      </c>
      <c r="L1272" s="4">
        <v>0.94699999999999995</v>
      </c>
      <c r="M1272" s="4">
        <v>1.9530000000000001</v>
      </c>
      <c r="N1272" s="4">
        <v>2.9</v>
      </c>
      <c r="O1272" s="5">
        <v>42305.745292812499</v>
      </c>
      <c r="P1272" s="5">
        <v>42305.745292812499</v>
      </c>
    </row>
    <row r="1273" spans="1:16">
      <c r="A1273">
        <v>1</v>
      </c>
      <c r="B1273">
        <v>3</v>
      </c>
      <c r="C1273">
        <v>18</v>
      </c>
      <c r="D1273">
        <v>61</v>
      </c>
      <c r="E1273">
        <v>1310</v>
      </c>
      <c r="F1273">
        <v>7431</v>
      </c>
      <c r="G1273">
        <v>816</v>
      </c>
      <c r="H1273">
        <v>6</v>
      </c>
      <c r="I1273" s="58" t="s">
        <v>7331</v>
      </c>
      <c r="J1273">
        <v>81606</v>
      </c>
      <c r="K1273" s="4">
        <v>0</v>
      </c>
      <c r="L1273" s="4">
        <v>1.8160000000000001</v>
      </c>
      <c r="M1273" s="4">
        <v>0</v>
      </c>
      <c r="N1273" s="4">
        <v>1.8160000000000001</v>
      </c>
      <c r="O1273" s="5">
        <v>42305.745292812499</v>
      </c>
      <c r="P1273" s="5">
        <v>42305.745292812499</v>
      </c>
    </row>
    <row r="1274" spans="1:16">
      <c r="A1274">
        <v>1</v>
      </c>
      <c r="B1274">
        <v>3</v>
      </c>
      <c r="C1274">
        <v>18</v>
      </c>
      <c r="D1274">
        <v>61</v>
      </c>
      <c r="E1274">
        <v>1486</v>
      </c>
      <c r="F1274">
        <v>7432</v>
      </c>
      <c r="G1274">
        <v>1310</v>
      </c>
      <c r="H1274">
        <v>2</v>
      </c>
      <c r="I1274" s="58" t="s">
        <v>7332</v>
      </c>
      <c r="J1274">
        <v>131002</v>
      </c>
      <c r="K1274" s="4">
        <v>0</v>
      </c>
      <c r="L1274" s="4">
        <v>4.9390000000000001</v>
      </c>
      <c r="M1274" s="4">
        <v>0</v>
      </c>
      <c r="N1274" s="4">
        <v>4.9390000000000001</v>
      </c>
      <c r="O1274" s="5">
        <v>42305.745292812499</v>
      </c>
      <c r="P1274" s="5">
        <v>42305.745292812499</v>
      </c>
    </row>
    <row r="1275" spans="1:16">
      <c r="A1275">
        <v>1</v>
      </c>
      <c r="B1275">
        <v>3</v>
      </c>
      <c r="C1275">
        <v>18</v>
      </c>
      <c r="D1275">
        <v>61</v>
      </c>
      <c r="E1275">
        <v>1487</v>
      </c>
      <c r="F1275">
        <v>7433</v>
      </c>
      <c r="G1275">
        <v>1315</v>
      </c>
      <c r="H1275">
        <v>1</v>
      </c>
      <c r="I1275" s="58" t="s">
        <v>7333</v>
      </c>
      <c r="J1275">
        <v>131501</v>
      </c>
      <c r="K1275" s="4">
        <v>0</v>
      </c>
      <c r="L1275" s="4">
        <v>12.288</v>
      </c>
      <c r="M1275" s="4">
        <v>0</v>
      </c>
      <c r="N1275" s="4">
        <v>12.288</v>
      </c>
      <c r="O1275" s="5">
        <v>42305.745292812499</v>
      </c>
      <c r="P1275" s="5">
        <v>42305.745292812499</v>
      </c>
    </row>
    <row r="1276" spans="1:16">
      <c r="A1276">
        <v>1</v>
      </c>
      <c r="B1276">
        <v>3</v>
      </c>
      <c r="C1276">
        <v>18</v>
      </c>
      <c r="D1276">
        <v>61</v>
      </c>
      <c r="E1276">
        <v>1613</v>
      </c>
      <c r="F1276">
        <v>7434</v>
      </c>
      <c r="G1276">
        <v>1951</v>
      </c>
      <c r="H1276">
        <v>1</v>
      </c>
      <c r="I1276" s="58">
        <v>18629</v>
      </c>
      <c r="J1276">
        <v>195101</v>
      </c>
      <c r="K1276" s="4">
        <v>0</v>
      </c>
      <c r="L1276" s="4">
        <v>2.1219999999999999</v>
      </c>
      <c r="M1276" s="4">
        <v>0</v>
      </c>
      <c r="N1276" s="4">
        <v>2.1219999999999999</v>
      </c>
      <c r="O1276" s="5">
        <v>42305.745292812499</v>
      </c>
      <c r="P1276" s="5">
        <v>42305.745292812499</v>
      </c>
    </row>
    <row r="1277" spans="1:16">
      <c r="A1277">
        <v>1</v>
      </c>
      <c r="B1277">
        <v>3</v>
      </c>
      <c r="C1277">
        <v>18</v>
      </c>
      <c r="D1277">
        <v>61</v>
      </c>
      <c r="E1277">
        <v>1910</v>
      </c>
      <c r="F1277">
        <v>7435</v>
      </c>
      <c r="G1277">
        <v>1785</v>
      </c>
      <c r="H1277">
        <v>1</v>
      </c>
      <c r="I1277" s="58">
        <v>-42001</v>
      </c>
      <c r="J1277">
        <v>178501</v>
      </c>
      <c r="K1277" s="4">
        <v>0</v>
      </c>
      <c r="L1277" s="4">
        <v>5.4770000000000003</v>
      </c>
      <c r="M1277" s="4">
        <v>0</v>
      </c>
      <c r="N1277" s="4">
        <v>5.4770000000000003</v>
      </c>
      <c r="O1277" s="5">
        <v>42305.745292812499</v>
      </c>
      <c r="P1277" s="5">
        <v>42305.745292812499</v>
      </c>
    </row>
    <row r="1278" spans="1:16">
      <c r="A1278">
        <v>1</v>
      </c>
      <c r="B1278">
        <v>3</v>
      </c>
      <c r="C1278">
        <v>18</v>
      </c>
      <c r="D1278">
        <v>61</v>
      </c>
      <c r="E1278">
        <v>194</v>
      </c>
      <c r="F1278">
        <v>7408</v>
      </c>
      <c r="G1278">
        <v>81</v>
      </c>
      <c r="H1278">
        <v>14</v>
      </c>
      <c r="I1278" s="58" t="s">
        <v>7334</v>
      </c>
      <c r="J1278">
        <v>8114</v>
      </c>
      <c r="K1278" s="4">
        <v>0</v>
      </c>
      <c r="L1278" s="4">
        <v>3.0219999999999998</v>
      </c>
      <c r="M1278" s="4">
        <v>0</v>
      </c>
      <c r="N1278" s="4">
        <v>3.0219999999999998</v>
      </c>
      <c r="O1278" s="5">
        <v>42305.745292812499</v>
      </c>
      <c r="P1278" s="5">
        <v>42305.745292812499</v>
      </c>
    </row>
    <row r="1279" spans="1:16">
      <c r="A1279">
        <v>1</v>
      </c>
      <c r="B1279">
        <v>3</v>
      </c>
      <c r="C1279">
        <v>18</v>
      </c>
      <c r="D1279">
        <v>61</v>
      </c>
      <c r="E1279">
        <v>2211</v>
      </c>
      <c r="F1279">
        <v>7436</v>
      </c>
      <c r="G1279">
        <v>2248</v>
      </c>
      <c r="H1279">
        <v>1</v>
      </c>
      <c r="I1279" s="58">
        <v>127106</v>
      </c>
      <c r="J1279">
        <v>224801</v>
      </c>
      <c r="K1279" s="4">
        <v>2.3450000000000002</v>
      </c>
      <c r="L1279" s="4">
        <v>8.19</v>
      </c>
      <c r="M1279" s="4">
        <v>0</v>
      </c>
      <c r="N1279" s="4">
        <v>5.8449999999999998</v>
      </c>
      <c r="O1279" s="5">
        <v>42305.745292812499</v>
      </c>
      <c r="P1279" s="5">
        <v>42305.745292812499</v>
      </c>
    </row>
    <row r="1280" spans="1:16">
      <c r="A1280">
        <v>1</v>
      </c>
      <c r="B1280">
        <v>3</v>
      </c>
      <c r="C1280">
        <v>18</v>
      </c>
      <c r="D1280">
        <v>61</v>
      </c>
      <c r="E1280">
        <v>2221</v>
      </c>
      <c r="F1280">
        <v>7437</v>
      </c>
      <c r="G1280">
        <v>2054</v>
      </c>
      <c r="H1280">
        <v>1</v>
      </c>
      <c r="I1280" s="58">
        <v>56250</v>
      </c>
      <c r="J1280">
        <v>205401</v>
      </c>
      <c r="K1280" s="4">
        <v>0</v>
      </c>
      <c r="L1280" s="4">
        <v>9.8249999999999993</v>
      </c>
      <c r="M1280" s="4">
        <v>0</v>
      </c>
      <c r="N1280" s="4">
        <v>9.8569999999999993</v>
      </c>
      <c r="O1280" s="5">
        <v>42305.745292812499</v>
      </c>
      <c r="P1280" s="5">
        <v>42305.745292812499</v>
      </c>
    </row>
    <row r="1281" spans="1:16">
      <c r="A1281">
        <v>1</v>
      </c>
      <c r="B1281">
        <v>3</v>
      </c>
      <c r="C1281">
        <v>18</v>
      </c>
      <c r="D1281">
        <v>61</v>
      </c>
      <c r="E1281">
        <v>2235</v>
      </c>
      <c r="F1281">
        <v>7438</v>
      </c>
      <c r="G1281">
        <v>2054</v>
      </c>
      <c r="H1281">
        <v>2</v>
      </c>
      <c r="I1281" s="58">
        <v>56281</v>
      </c>
      <c r="J1281">
        <v>205402</v>
      </c>
      <c r="K1281" s="4">
        <v>0.314</v>
      </c>
      <c r="L1281" s="4">
        <v>8.9190000000000005</v>
      </c>
      <c r="M1281" s="4">
        <v>0</v>
      </c>
      <c r="N1281" s="4">
        <v>8.6050000000000004</v>
      </c>
      <c r="O1281" s="5">
        <v>42305.745292812499</v>
      </c>
      <c r="P1281" s="5">
        <v>42305.745292812499</v>
      </c>
    </row>
    <row r="1282" spans="1:16">
      <c r="A1282">
        <v>1</v>
      </c>
      <c r="B1282">
        <v>3</v>
      </c>
      <c r="C1282">
        <v>18</v>
      </c>
      <c r="D1282">
        <v>61</v>
      </c>
      <c r="E1282">
        <v>2326</v>
      </c>
      <c r="F1282">
        <v>7439</v>
      </c>
      <c r="G1282">
        <v>2160</v>
      </c>
      <c r="H1282">
        <v>1</v>
      </c>
      <c r="I1282" s="58">
        <v>94965</v>
      </c>
      <c r="J1282">
        <v>216001</v>
      </c>
      <c r="K1282" s="4">
        <v>0</v>
      </c>
      <c r="L1282" s="4">
        <v>2.153</v>
      </c>
      <c r="M1282" s="4">
        <v>0</v>
      </c>
      <c r="N1282" s="4">
        <v>2.153</v>
      </c>
      <c r="O1282" t="s">
        <v>1223</v>
      </c>
      <c r="P1282" t="s">
        <v>1223</v>
      </c>
    </row>
    <row r="1283" spans="1:16">
      <c r="A1283">
        <v>1</v>
      </c>
      <c r="B1283">
        <v>3</v>
      </c>
      <c r="C1283">
        <v>18</v>
      </c>
      <c r="D1283">
        <v>61</v>
      </c>
      <c r="E1283">
        <v>242</v>
      </c>
      <c r="F1283">
        <v>7409</v>
      </c>
      <c r="G1283">
        <v>312</v>
      </c>
      <c r="H1283">
        <v>2</v>
      </c>
      <c r="I1283" s="58" t="s">
        <v>7335</v>
      </c>
      <c r="J1283">
        <v>31202</v>
      </c>
      <c r="K1283" s="4">
        <v>0</v>
      </c>
      <c r="L1283" s="4">
        <v>3.6709999999999998</v>
      </c>
      <c r="M1283" s="4">
        <v>19.088999999999999</v>
      </c>
      <c r="N1283" s="4">
        <v>22.76</v>
      </c>
      <c r="O1283" s="5">
        <v>42305.745292812499</v>
      </c>
      <c r="P1283" s="5">
        <v>43258.050196053242</v>
      </c>
    </row>
    <row r="1284" spans="1:16">
      <c r="A1284">
        <v>1</v>
      </c>
      <c r="B1284">
        <v>3</v>
      </c>
      <c r="C1284">
        <v>18</v>
      </c>
      <c r="D1284">
        <v>61</v>
      </c>
      <c r="E1284">
        <v>2474</v>
      </c>
      <c r="F1284">
        <v>7440</v>
      </c>
      <c r="G1284">
        <v>2352</v>
      </c>
      <c r="H1284">
        <v>2</v>
      </c>
      <c r="I1284" s="58">
        <v>165122</v>
      </c>
      <c r="J1284">
        <v>235202</v>
      </c>
      <c r="K1284" s="4">
        <v>1.3149999999999999</v>
      </c>
      <c r="L1284" s="4">
        <v>12.9</v>
      </c>
      <c r="M1284" s="4">
        <v>0</v>
      </c>
      <c r="N1284" s="4">
        <v>11.585000000000001</v>
      </c>
      <c r="O1284" s="5">
        <v>42305.745292812499</v>
      </c>
      <c r="P1284" s="5">
        <v>42305.745292812499</v>
      </c>
    </row>
    <row r="1285" spans="1:16">
      <c r="A1285">
        <v>1</v>
      </c>
      <c r="B1285">
        <v>3</v>
      </c>
      <c r="C1285">
        <v>18</v>
      </c>
      <c r="D1285">
        <v>61</v>
      </c>
      <c r="E1285">
        <v>2475</v>
      </c>
      <c r="F1285">
        <v>7441</v>
      </c>
      <c r="G1285">
        <v>2353</v>
      </c>
      <c r="H1285">
        <v>2</v>
      </c>
      <c r="I1285" s="58">
        <v>165488</v>
      </c>
      <c r="J1285">
        <v>235302</v>
      </c>
      <c r="K1285" s="4">
        <v>0</v>
      </c>
      <c r="L1285" s="4">
        <v>11.491</v>
      </c>
      <c r="M1285" s="4">
        <v>0</v>
      </c>
      <c r="N1285" s="4">
        <v>11.491</v>
      </c>
      <c r="O1285" s="5">
        <v>42305.745292812499</v>
      </c>
      <c r="P1285" s="5">
        <v>42305.745292812499</v>
      </c>
    </row>
    <row r="1286" spans="1:16">
      <c r="A1286">
        <v>1</v>
      </c>
      <c r="B1286">
        <v>3</v>
      </c>
      <c r="C1286">
        <v>18</v>
      </c>
      <c r="D1286">
        <v>61</v>
      </c>
      <c r="E1286">
        <v>2522</v>
      </c>
      <c r="F1286">
        <v>7442</v>
      </c>
      <c r="G1286">
        <v>2681</v>
      </c>
      <c r="H1286">
        <v>1</v>
      </c>
      <c r="I1286" s="58">
        <v>285257</v>
      </c>
      <c r="J1286">
        <v>268101</v>
      </c>
      <c r="K1286" s="4">
        <v>5.5279999999999996</v>
      </c>
      <c r="L1286" s="4">
        <v>16.329000000000001</v>
      </c>
      <c r="M1286" s="4">
        <v>0</v>
      </c>
      <c r="N1286" s="4">
        <v>10.801</v>
      </c>
      <c r="O1286" s="5">
        <v>42305.745292812499</v>
      </c>
      <c r="P1286" s="5">
        <v>42305.745292812499</v>
      </c>
    </row>
    <row r="1287" spans="1:16">
      <c r="A1287">
        <v>1</v>
      </c>
      <c r="B1287">
        <v>3</v>
      </c>
      <c r="C1287">
        <v>18</v>
      </c>
      <c r="D1287">
        <v>61</v>
      </c>
      <c r="E1287">
        <v>2635</v>
      </c>
      <c r="F1287">
        <v>7443</v>
      </c>
      <c r="G1287">
        <v>2587</v>
      </c>
      <c r="H1287">
        <v>1</v>
      </c>
      <c r="I1287" s="58">
        <v>250924</v>
      </c>
      <c r="J1287">
        <v>258701</v>
      </c>
      <c r="K1287" s="4">
        <v>0</v>
      </c>
      <c r="L1287" s="4">
        <v>1.167</v>
      </c>
      <c r="M1287" s="4">
        <v>0</v>
      </c>
      <c r="N1287" s="4">
        <v>1.167</v>
      </c>
      <c r="O1287" s="5">
        <v>42305.745292812499</v>
      </c>
      <c r="P1287" s="5">
        <v>42305.745292812499</v>
      </c>
    </row>
    <row r="1288" spans="1:16">
      <c r="A1288">
        <v>1</v>
      </c>
      <c r="B1288">
        <v>3</v>
      </c>
      <c r="C1288">
        <v>18</v>
      </c>
      <c r="D1288">
        <v>61</v>
      </c>
      <c r="E1288">
        <v>2914</v>
      </c>
      <c r="F1288">
        <v>7444</v>
      </c>
      <c r="G1288">
        <v>2979</v>
      </c>
      <c r="H1288">
        <v>1</v>
      </c>
      <c r="I1288" s="58">
        <v>394099</v>
      </c>
      <c r="J1288">
        <v>297901</v>
      </c>
      <c r="K1288" s="4">
        <v>0</v>
      </c>
      <c r="L1288" s="4">
        <v>9.7469999999999999</v>
      </c>
      <c r="M1288" s="4">
        <v>0</v>
      </c>
      <c r="N1288" s="4">
        <v>9.7469999999999999</v>
      </c>
      <c r="O1288" s="5">
        <v>42305.745292812499</v>
      </c>
      <c r="P1288" s="5">
        <v>42305.745292812499</v>
      </c>
    </row>
    <row r="1289" spans="1:16">
      <c r="A1289">
        <v>1</v>
      </c>
      <c r="B1289">
        <v>3</v>
      </c>
      <c r="C1289">
        <v>18</v>
      </c>
      <c r="D1289">
        <v>61</v>
      </c>
      <c r="E1289">
        <v>2917</v>
      </c>
      <c r="F1289">
        <v>7445</v>
      </c>
      <c r="G1289">
        <v>2980</v>
      </c>
      <c r="H1289">
        <v>1</v>
      </c>
      <c r="I1289" s="58">
        <v>394464</v>
      </c>
      <c r="J1289">
        <v>298001</v>
      </c>
      <c r="K1289" s="4">
        <v>0</v>
      </c>
      <c r="L1289" s="4">
        <v>2.81</v>
      </c>
      <c r="M1289" s="4">
        <v>0</v>
      </c>
      <c r="N1289" s="4">
        <v>2.81</v>
      </c>
      <c r="O1289" s="5">
        <v>42305.745292812499</v>
      </c>
      <c r="P1289" s="5">
        <v>42305.745292812499</v>
      </c>
    </row>
    <row r="1290" spans="1:16">
      <c r="A1290">
        <v>1</v>
      </c>
      <c r="B1290">
        <v>3</v>
      </c>
      <c r="C1290">
        <v>18</v>
      </c>
      <c r="D1290">
        <v>61</v>
      </c>
      <c r="E1290">
        <v>3018</v>
      </c>
      <c r="F1290">
        <v>7446</v>
      </c>
      <c r="G1290">
        <v>3088</v>
      </c>
      <c r="H1290">
        <v>1</v>
      </c>
      <c r="I1290" s="58">
        <v>433910</v>
      </c>
      <c r="J1290">
        <v>308801</v>
      </c>
      <c r="K1290" s="4">
        <v>7.5</v>
      </c>
      <c r="L1290" s="4">
        <v>13.542999999999999</v>
      </c>
      <c r="M1290" s="4">
        <v>0</v>
      </c>
      <c r="N1290" s="4">
        <v>6.0430000000000001</v>
      </c>
      <c r="O1290" s="5">
        <v>42305.745292812499</v>
      </c>
      <c r="P1290" s="5">
        <v>42305.745292812499</v>
      </c>
    </row>
    <row r="1291" spans="1:16">
      <c r="A1291">
        <v>1</v>
      </c>
      <c r="B1291">
        <v>3</v>
      </c>
      <c r="C1291">
        <v>18</v>
      </c>
      <c r="D1291">
        <v>61</v>
      </c>
      <c r="E1291">
        <v>3130</v>
      </c>
      <c r="F1291">
        <v>7447</v>
      </c>
      <c r="G1291">
        <v>3226</v>
      </c>
      <c r="H1291">
        <v>1</v>
      </c>
      <c r="I1291" s="58">
        <v>484314</v>
      </c>
      <c r="J1291">
        <v>322601</v>
      </c>
      <c r="K1291" s="4">
        <v>0</v>
      </c>
      <c r="L1291" s="4">
        <v>2.6949999999999998</v>
      </c>
      <c r="M1291" s="4">
        <v>0</v>
      </c>
      <c r="N1291" s="4">
        <v>2.6949999999999998</v>
      </c>
      <c r="O1291" s="5">
        <v>42305.745292812499</v>
      </c>
      <c r="P1291" s="5">
        <v>42305.745292812499</v>
      </c>
    </row>
    <row r="1292" spans="1:16">
      <c r="A1292">
        <v>1</v>
      </c>
      <c r="B1292">
        <v>3</v>
      </c>
      <c r="C1292">
        <v>18</v>
      </c>
      <c r="D1292">
        <v>61</v>
      </c>
      <c r="E1292">
        <v>342</v>
      </c>
      <c r="F1292">
        <v>7410</v>
      </c>
      <c r="G1292">
        <v>718</v>
      </c>
      <c r="H1292">
        <v>1</v>
      </c>
      <c r="I1292" s="58" t="s">
        <v>7336</v>
      </c>
      <c r="J1292">
        <v>71801</v>
      </c>
      <c r="K1292" s="4">
        <v>0.70799999999999996</v>
      </c>
      <c r="L1292" s="4">
        <v>26.577000000000002</v>
      </c>
      <c r="M1292" s="4">
        <v>0</v>
      </c>
      <c r="N1292" s="4">
        <v>25.869</v>
      </c>
      <c r="O1292" s="5">
        <v>42305.745292812499</v>
      </c>
      <c r="P1292" s="5">
        <v>43258.050196053242</v>
      </c>
    </row>
    <row r="1293" spans="1:16">
      <c r="A1293">
        <v>1</v>
      </c>
      <c r="B1293">
        <v>3</v>
      </c>
      <c r="C1293">
        <v>18</v>
      </c>
      <c r="D1293">
        <v>61</v>
      </c>
      <c r="E1293">
        <v>3450</v>
      </c>
      <c r="F1293">
        <v>7448</v>
      </c>
      <c r="G1293">
        <v>81</v>
      </c>
      <c r="H1293">
        <v>5</v>
      </c>
      <c r="I1293" s="58">
        <v>29707</v>
      </c>
      <c r="J1293">
        <v>8105</v>
      </c>
      <c r="K1293" s="4">
        <v>20</v>
      </c>
      <c r="L1293" s="4">
        <v>21.814</v>
      </c>
      <c r="M1293" s="4">
        <v>0</v>
      </c>
      <c r="N1293" s="4">
        <v>1.8140000000000001</v>
      </c>
      <c r="O1293" s="5">
        <v>42305.745292812499</v>
      </c>
      <c r="P1293" s="5">
        <v>42305.745292812499</v>
      </c>
    </row>
    <row r="1294" spans="1:16">
      <c r="A1294">
        <v>1</v>
      </c>
      <c r="B1294">
        <v>3</v>
      </c>
      <c r="C1294">
        <v>18</v>
      </c>
      <c r="D1294">
        <v>61</v>
      </c>
      <c r="E1294">
        <v>34</v>
      </c>
      <c r="F1294">
        <v>7405</v>
      </c>
      <c r="G1294">
        <v>195</v>
      </c>
      <c r="H1294">
        <v>6</v>
      </c>
      <c r="I1294" s="58" t="s">
        <v>7337</v>
      </c>
      <c r="J1294">
        <v>19506</v>
      </c>
      <c r="K1294" s="4">
        <v>0</v>
      </c>
      <c r="L1294" s="4">
        <v>1.883</v>
      </c>
      <c r="M1294" s="4">
        <v>0</v>
      </c>
      <c r="N1294" s="4">
        <v>1.883</v>
      </c>
      <c r="O1294" s="5">
        <v>42305.745292812499</v>
      </c>
      <c r="P1294" s="5">
        <v>42305.745292812499</v>
      </c>
    </row>
    <row r="1295" spans="1:16">
      <c r="A1295">
        <v>1</v>
      </c>
      <c r="B1295">
        <v>3</v>
      </c>
      <c r="C1295">
        <v>18</v>
      </c>
      <c r="D1295">
        <v>61</v>
      </c>
      <c r="E1295">
        <v>3538</v>
      </c>
      <c r="F1295">
        <v>7449</v>
      </c>
      <c r="G1295">
        <v>195</v>
      </c>
      <c r="H1295">
        <v>2</v>
      </c>
      <c r="I1295" s="58" t="s">
        <v>1308</v>
      </c>
      <c r="J1295">
        <v>19502</v>
      </c>
      <c r="K1295" s="4">
        <v>0</v>
      </c>
      <c r="L1295" s="4">
        <v>11.154999999999999</v>
      </c>
      <c r="M1295" s="4">
        <v>470.88</v>
      </c>
      <c r="N1295" s="4">
        <v>482.03500000000003</v>
      </c>
      <c r="O1295" s="5">
        <v>42305.745292812499</v>
      </c>
      <c r="P1295" s="5">
        <v>43258.050196053242</v>
      </c>
    </row>
    <row r="1296" spans="1:16">
      <c r="A1296">
        <v>1</v>
      </c>
      <c r="B1296">
        <v>3</v>
      </c>
      <c r="C1296">
        <v>18</v>
      </c>
      <c r="D1296">
        <v>61</v>
      </c>
      <c r="E1296">
        <v>3538</v>
      </c>
      <c r="F1296">
        <v>7450</v>
      </c>
      <c r="G1296">
        <v>195</v>
      </c>
      <c r="H1296">
        <v>3</v>
      </c>
      <c r="I1296" s="58" t="s">
        <v>1309</v>
      </c>
      <c r="J1296">
        <v>19503</v>
      </c>
      <c r="K1296" s="4">
        <v>13.391</v>
      </c>
      <c r="L1296" s="4">
        <v>17.21</v>
      </c>
      <c r="M1296" s="4">
        <v>467.06099999999998</v>
      </c>
      <c r="N1296" s="4">
        <v>470.88</v>
      </c>
      <c r="O1296" s="5">
        <v>42305.745292812499</v>
      </c>
      <c r="P1296" s="5">
        <v>43258.050196053242</v>
      </c>
    </row>
    <row r="1297" spans="1:16">
      <c r="A1297">
        <v>1</v>
      </c>
      <c r="B1297">
        <v>3</v>
      </c>
      <c r="C1297">
        <v>18</v>
      </c>
      <c r="D1297">
        <v>61</v>
      </c>
      <c r="E1297">
        <v>3539</v>
      </c>
      <c r="F1297">
        <v>7451</v>
      </c>
      <c r="G1297">
        <v>195</v>
      </c>
      <c r="H1297">
        <v>3</v>
      </c>
      <c r="I1297" s="58" t="s">
        <v>1309</v>
      </c>
      <c r="J1297">
        <v>19503</v>
      </c>
      <c r="K1297" s="4">
        <v>9.9580000000000002</v>
      </c>
      <c r="L1297" s="4">
        <v>13.242000000000001</v>
      </c>
      <c r="M1297" s="4">
        <v>93.373000000000005</v>
      </c>
      <c r="N1297" s="4">
        <v>96.656999999999996</v>
      </c>
      <c r="O1297" s="5">
        <v>42305.745292812499</v>
      </c>
      <c r="P1297" s="5">
        <v>42305.745292812499</v>
      </c>
    </row>
    <row r="1298" spans="1:16">
      <c r="A1298">
        <v>1</v>
      </c>
      <c r="B1298">
        <v>3</v>
      </c>
      <c r="C1298">
        <v>18</v>
      </c>
      <c r="D1298">
        <v>61</v>
      </c>
      <c r="E1298">
        <v>3539</v>
      </c>
      <c r="F1298">
        <v>7452</v>
      </c>
      <c r="G1298">
        <v>196</v>
      </c>
      <c r="H1298">
        <v>1</v>
      </c>
      <c r="I1298" s="58" t="s">
        <v>1310</v>
      </c>
      <c r="J1298">
        <v>19601</v>
      </c>
      <c r="K1298" s="4">
        <v>10.006</v>
      </c>
      <c r="L1298" s="4">
        <v>18.010000000000002</v>
      </c>
      <c r="M1298" s="4">
        <v>85.369</v>
      </c>
      <c r="N1298" s="4">
        <v>93.373000000000005</v>
      </c>
      <c r="O1298" s="5">
        <v>42305.745292812499</v>
      </c>
      <c r="P1298" s="5">
        <v>43258.050196053242</v>
      </c>
    </row>
    <row r="1299" spans="1:16">
      <c r="A1299">
        <v>1</v>
      </c>
      <c r="B1299">
        <v>3</v>
      </c>
      <c r="C1299">
        <v>18</v>
      </c>
      <c r="D1299">
        <v>61</v>
      </c>
      <c r="E1299">
        <v>3539</v>
      </c>
      <c r="F1299">
        <v>7453</v>
      </c>
      <c r="G1299">
        <v>196</v>
      </c>
      <c r="H1299">
        <v>2</v>
      </c>
      <c r="I1299" s="58" t="s">
        <v>7338</v>
      </c>
      <c r="J1299">
        <v>19602</v>
      </c>
      <c r="K1299" s="4">
        <v>1.0009999999999999</v>
      </c>
      <c r="L1299" s="4">
        <v>10.951000000000001</v>
      </c>
      <c r="M1299" s="4">
        <v>75.418000000000006</v>
      </c>
      <c r="N1299" s="4">
        <v>85.369</v>
      </c>
      <c r="O1299" s="5">
        <v>42305.745292812499</v>
      </c>
      <c r="P1299" s="5">
        <v>43258.050196053242</v>
      </c>
    </row>
    <row r="1300" spans="1:16">
      <c r="A1300">
        <v>1</v>
      </c>
      <c r="B1300">
        <v>3</v>
      </c>
      <c r="C1300">
        <v>18</v>
      </c>
      <c r="D1300">
        <v>61</v>
      </c>
      <c r="E1300">
        <v>3540</v>
      </c>
      <c r="F1300">
        <v>7454</v>
      </c>
      <c r="G1300">
        <v>81</v>
      </c>
      <c r="H1300">
        <v>13</v>
      </c>
      <c r="I1300" s="58" t="s">
        <v>7339</v>
      </c>
      <c r="J1300">
        <v>8113</v>
      </c>
      <c r="K1300" s="4">
        <v>0.13800000000000001</v>
      </c>
      <c r="L1300" s="4">
        <v>17.387</v>
      </c>
      <c r="M1300" s="4">
        <v>68.034000000000006</v>
      </c>
      <c r="N1300" s="4">
        <v>85.283000000000001</v>
      </c>
      <c r="O1300" s="5">
        <v>42305.745292812499</v>
      </c>
      <c r="P1300" s="5">
        <v>42305.745292812499</v>
      </c>
    </row>
    <row r="1301" spans="1:16">
      <c r="A1301">
        <v>1</v>
      </c>
      <c r="B1301">
        <v>3</v>
      </c>
      <c r="C1301">
        <v>18</v>
      </c>
      <c r="D1301">
        <v>61</v>
      </c>
      <c r="E1301">
        <v>3556</v>
      </c>
      <c r="F1301">
        <v>7455</v>
      </c>
      <c r="G1301">
        <v>8270</v>
      </c>
      <c r="H1301">
        <v>18</v>
      </c>
      <c r="I1301" s="58" t="s">
        <v>7340</v>
      </c>
      <c r="J1301">
        <v>827018</v>
      </c>
      <c r="K1301" s="4">
        <v>0</v>
      </c>
      <c r="L1301" s="4">
        <v>1.5780000000000001</v>
      </c>
      <c r="M1301" s="4">
        <v>0</v>
      </c>
      <c r="N1301" s="4">
        <v>1.5780000000000001</v>
      </c>
      <c r="O1301" s="5">
        <v>42305.745292812499</v>
      </c>
      <c r="P1301" s="5">
        <v>42305.745292812499</v>
      </c>
    </row>
    <row r="1302" spans="1:16">
      <c r="A1302">
        <v>1</v>
      </c>
      <c r="B1302">
        <v>3</v>
      </c>
      <c r="C1302">
        <v>18</v>
      </c>
      <c r="D1302">
        <v>61</v>
      </c>
      <c r="E1302">
        <v>3949</v>
      </c>
      <c r="F1302">
        <v>7456</v>
      </c>
      <c r="G1302">
        <v>353</v>
      </c>
      <c r="H1302">
        <v>2</v>
      </c>
      <c r="I1302" s="58" t="s">
        <v>1311</v>
      </c>
      <c r="J1302">
        <v>35302</v>
      </c>
      <c r="K1302" s="4">
        <v>0</v>
      </c>
      <c r="L1302" s="4">
        <v>21.984999999999999</v>
      </c>
      <c r="M1302" s="4">
        <v>357.726</v>
      </c>
      <c r="N1302" s="4">
        <v>370.79300000000001</v>
      </c>
      <c r="O1302" s="5">
        <v>42305.745292812499</v>
      </c>
      <c r="P1302" s="5">
        <v>43258.050196053242</v>
      </c>
    </row>
    <row r="1303" spans="1:16">
      <c r="A1303">
        <v>1</v>
      </c>
      <c r="B1303">
        <v>3</v>
      </c>
      <c r="C1303">
        <v>18</v>
      </c>
      <c r="D1303">
        <v>61</v>
      </c>
      <c r="E1303">
        <v>3949</v>
      </c>
      <c r="F1303">
        <v>7457</v>
      </c>
      <c r="G1303">
        <v>353</v>
      </c>
      <c r="H1303">
        <v>9</v>
      </c>
      <c r="I1303" s="58" t="s">
        <v>7341</v>
      </c>
      <c r="J1303">
        <v>35309</v>
      </c>
      <c r="K1303" s="4">
        <v>0</v>
      </c>
      <c r="L1303" s="4">
        <v>1.764</v>
      </c>
      <c r="M1303" s="4">
        <v>367.04399999999998</v>
      </c>
      <c r="N1303" s="4">
        <v>368.80799999999999</v>
      </c>
      <c r="O1303" s="5">
        <v>42305.745292812499</v>
      </c>
      <c r="P1303" s="5">
        <v>43258.050196053242</v>
      </c>
    </row>
    <row r="1304" spans="1:16">
      <c r="A1304">
        <v>1</v>
      </c>
      <c r="B1304">
        <v>3</v>
      </c>
      <c r="C1304">
        <v>18</v>
      </c>
      <c r="D1304">
        <v>61</v>
      </c>
      <c r="E1304">
        <v>3990</v>
      </c>
      <c r="F1304">
        <v>7459</v>
      </c>
      <c r="G1304">
        <v>3559</v>
      </c>
      <c r="H1304">
        <v>1</v>
      </c>
      <c r="I1304" s="58">
        <v>605939</v>
      </c>
      <c r="J1304">
        <v>355901</v>
      </c>
      <c r="K1304" s="4">
        <v>0.31900000000000001</v>
      </c>
      <c r="L1304" s="4">
        <v>1.3029999999999999</v>
      </c>
      <c r="M1304" s="4">
        <v>5.6719999999999997</v>
      </c>
      <c r="N1304" s="4">
        <v>6.6559999999999997</v>
      </c>
      <c r="O1304" s="5">
        <v>42305.745292812499</v>
      </c>
      <c r="P1304" s="5">
        <v>43258.050196053242</v>
      </c>
    </row>
    <row r="1305" spans="1:16">
      <c r="A1305">
        <v>1</v>
      </c>
      <c r="B1305">
        <v>3</v>
      </c>
      <c r="C1305">
        <v>18</v>
      </c>
      <c r="D1305">
        <v>61</v>
      </c>
      <c r="E1305">
        <v>4006</v>
      </c>
      <c r="F1305">
        <v>9797</v>
      </c>
      <c r="G1305">
        <v>2964</v>
      </c>
      <c r="H1305">
        <v>4</v>
      </c>
      <c r="I1305" s="58">
        <v>388711</v>
      </c>
      <c r="J1305">
        <v>296404</v>
      </c>
      <c r="K1305" s="4">
        <v>2.0209999999999999</v>
      </c>
      <c r="L1305" s="4">
        <v>2.234</v>
      </c>
      <c r="M1305" s="4">
        <v>24.998999999999999</v>
      </c>
      <c r="N1305" s="4">
        <v>25.01</v>
      </c>
      <c r="O1305" s="5">
        <v>42305.745292812499</v>
      </c>
      <c r="P1305" s="5">
        <v>42305.745292812499</v>
      </c>
    </row>
    <row r="1306" spans="1:16">
      <c r="A1306">
        <v>1</v>
      </c>
      <c r="B1306">
        <v>3</v>
      </c>
      <c r="C1306">
        <v>18</v>
      </c>
      <c r="D1306">
        <v>61</v>
      </c>
      <c r="E1306">
        <v>4006</v>
      </c>
      <c r="F1306">
        <v>9798</v>
      </c>
      <c r="G1306">
        <v>2964</v>
      </c>
      <c r="H1306">
        <v>1</v>
      </c>
      <c r="I1306" s="58">
        <v>388620</v>
      </c>
      <c r="J1306">
        <v>296401</v>
      </c>
      <c r="K1306" s="4">
        <v>43.558999999999997</v>
      </c>
      <c r="L1306" s="4">
        <v>55.034999999999997</v>
      </c>
      <c r="M1306" s="4">
        <v>43.558999999999997</v>
      </c>
      <c r="N1306" s="4">
        <v>55.034999999999997</v>
      </c>
      <c r="O1306" s="5">
        <v>42305.745292812499</v>
      </c>
      <c r="P1306" s="5">
        <v>43258.050196053242</v>
      </c>
    </row>
    <row r="1307" spans="1:16">
      <c r="A1307">
        <v>1</v>
      </c>
      <c r="B1307">
        <v>3</v>
      </c>
      <c r="C1307">
        <v>18</v>
      </c>
      <c r="D1307">
        <v>61</v>
      </c>
      <c r="E1307">
        <v>4006</v>
      </c>
      <c r="F1307">
        <v>9825</v>
      </c>
      <c r="G1307" t="s">
        <v>1223</v>
      </c>
      <c r="H1307">
        <v>61</v>
      </c>
      <c r="I1307" s="58" t="s">
        <v>7342</v>
      </c>
      <c r="J1307" t="s">
        <v>7343</v>
      </c>
      <c r="K1307" s="4">
        <v>0</v>
      </c>
      <c r="L1307" s="4">
        <v>40.048999999999999</v>
      </c>
      <c r="M1307" s="4">
        <v>0</v>
      </c>
      <c r="N1307" s="4">
        <v>40.048999999999999</v>
      </c>
      <c r="O1307" s="5">
        <v>43258.050196053242</v>
      </c>
      <c r="P1307" s="5">
        <v>43258.050196053242</v>
      </c>
    </row>
    <row r="1308" spans="1:16">
      <c r="A1308">
        <v>1</v>
      </c>
      <c r="B1308">
        <v>3</v>
      </c>
      <c r="C1308">
        <v>18</v>
      </c>
      <c r="D1308">
        <v>61</v>
      </c>
      <c r="E1308">
        <v>4142</v>
      </c>
      <c r="F1308">
        <v>7460</v>
      </c>
      <c r="G1308">
        <v>81</v>
      </c>
      <c r="H1308">
        <v>9</v>
      </c>
      <c r="I1308" s="58">
        <v>29830</v>
      </c>
      <c r="J1308">
        <v>8109</v>
      </c>
      <c r="K1308" s="4">
        <v>1</v>
      </c>
      <c r="L1308" s="4">
        <v>1.2090000000000001</v>
      </c>
      <c r="M1308" s="4">
        <v>0</v>
      </c>
      <c r="N1308" s="4">
        <v>0.20899999999999999</v>
      </c>
      <c r="O1308" s="5">
        <v>42305.745292812499</v>
      </c>
      <c r="P1308" s="5">
        <v>42305.745292812499</v>
      </c>
    </row>
    <row r="1309" spans="1:16">
      <c r="A1309">
        <v>1</v>
      </c>
      <c r="B1309">
        <v>3</v>
      </c>
      <c r="C1309">
        <v>18</v>
      </c>
      <c r="D1309">
        <v>61</v>
      </c>
      <c r="E1309">
        <v>4212</v>
      </c>
      <c r="F1309">
        <v>7461</v>
      </c>
      <c r="G1309">
        <v>2250</v>
      </c>
      <c r="H1309">
        <v>1</v>
      </c>
      <c r="I1309" s="58">
        <v>127837</v>
      </c>
      <c r="J1309">
        <v>225001</v>
      </c>
      <c r="K1309" s="4">
        <v>0.02</v>
      </c>
      <c r="L1309" s="4">
        <v>3.73</v>
      </c>
      <c r="M1309" s="4">
        <v>6.4029999999999996</v>
      </c>
      <c r="N1309" s="4">
        <v>10.113</v>
      </c>
      <c r="O1309" s="5">
        <v>42305.745292812499</v>
      </c>
      <c r="P1309" s="5">
        <v>43258.050196053242</v>
      </c>
    </row>
    <row r="1310" spans="1:16">
      <c r="A1310">
        <v>1</v>
      </c>
      <c r="B1310">
        <v>3</v>
      </c>
      <c r="C1310">
        <v>18</v>
      </c>
      <c r="D1310">
        <v>61</v>
      </c>
      <c r="E1310">
        <v>4212</v>
      </c>
      <c r="F1310">
        <v>7462</v>
      </c>
      <c r="G1310">
        <v>2250</v>
      </c>
      <c r="H1310">
        <v>2</v>
      </c>
      <c r="I1310" s="58">
        <v>127868</v>
      </c>
      <c r="J1310">
        <v>225002</v>
      </c>
      <c r="K1310" s="4">
        <v>16.37</v>
      </c>
      <c r="L1310" s="4">
        <v>22.773</v>
      </c>
      <c r="M1310" s="4">
        <v>0</v>
      </c>
      <c r="N1310" s="4">
        <v>6.4029999999999996</v>
      </c>
      <c r="O1310" s="5">
        <v>42305.745292812499</v>
      </c>
      <c r="P1310" s="5">
        <v>43258.050196053242</v>
      </c>
    </row>
    <row r="1311" spans="1:16">
      <c r="A1311">
        <v>1</v>
      </c>
      <c r="B1311">
        <v>3</v>
      </c>
      <c r="C1311">
        <v>18</v>
      </c>
      <c r="D1311">
        <v>61</v>
      </c>
      <c r="E1311">
        <v>4528</v>
      </c>
      <c r="F1311">
        <v>7463</v>
      </c>
      <c r="G1311">
        <v>195</v>
      </c>
      <c r="H1311">
        <v>2</v>
      </c>
      <c r="I1311" s="58" t="s">
        <v>1308</v>
      </c>
      <c r="J1311">
        <v>19502</v>
      </c>
      <c r="K1311" s="4">
        <v>20.024000000000001</v>
      </c>
      <c r="L1311" s="4">
        <v>23.75</v>
      </c>
      <c r="M1311" s="4">
        <v>0</v>
      </c>
      <c r="N1311" s="4">
        <v>3.726</v>
      </c>
      <c r="O1311" s="5">
        <v>42305.745292812499</v>
      </c>
      <c r="P1311" s="5">
        <v>43258.050196053242</v>
      </c>
    </row>
    <row r="1312" spans="1:16">
      <c r="A1312">
        <v>1</v>
      </c>
      <c r="B1312">
        <v>3</v>
      </c>
      <c r="C1312">
        <v>18</v>
      </c>
      <c r="D1312">
        <v>61</v>
      </c>
      <c r="E1312">
        <v>4528</v>
      </c>
      <c r="F1312">
        <v>7464</v>
      </c>
      <c r="G1312">
        <v>196</v>
      </c>
      <c r="H1312">
        <v>1</v>
      </c>
      <c r="I1312" s="58" t="s">
        <v>1310</v>
      </c>
      <c r="J1312">
        <v>19601</v>
      </c>
      <c r="K1312" s="4">
        <v>23.75</v>
      </c>
      <c r="L1312" s="4">
        <v>27.013999999999999</v>
      </c>
      <c r="M1312" s="4">
        <v>3.726</v>
      </c>
      <c r="N1312" s="4">
        <v>6.99</v>
      </c>
      <c r="O1312" s="5">
        <v>42305.745292812499</v>
      </c>
      <c r="P1312" s="5">
        <v>43258.050196053242</v>
      </c>
    </row>
    <row r="1313" spans="1:16">
      <c r="A1313">
        <v>1</v>
      </c>
      <c r="B1313">
        <v>3</v>
      </c>
      <c r="C1313">
        <v>18</v>
      </c>
      <c r="D1313">
        <v>61</v>
      </c>
      <c r="E1313">
        <v>4552</v>
      </c>
      <c r="F1313">
        <v>7465</v>
      </c>
      <c r="G1313">
        <v>81</v>
      </c>
      <c r="H1313">
        <v>3</v>
      </c>
      <c r="I1313" s="58">
        <v>29646</v>
      </c>
      <c r="J1313">
        <v>8103</v>
      </c>
      <c r="K1313" s="4">
        <v>0</v>
      </c>
      <c r="L1313" s="4">
        <v>13.382</v>
      </c>
      <c r="M1313" s="4">
        <v>58.767000000000003</v>
      </c>
      <c r="N1313" s="4">
        <v>72.149000000000001</v>
      </c>
      <c r="O1313" s="5">
        <v>42305.745292812499</v>
      </c>
      <c r="P1313" s="5">
        <v>42305.745292812499</v>
      </c>
    </row>
    <row r="1314" spans="1:16">
      <c r="A1314">
        <v>1</v>
      </c>
      <c r="B1314">
        <v>3</v>
      </c>
      <c r="C1314">
        <v>18</v>
      </c>
      <c r="D1314">
        <v>61</v>
      </c>
      <c r="E1314">
        <v>4552</v>
      </c>
      <c r="F1314">
        <v>7466</v>
      </c>
      <c r="G1314">
        <v>81</v>
      </c>
      <c r="H1314">
        <v>4</v>
      </c>
      <c r="I1314" s="58">
        <v>29677</v>
      </c>
      <c r="J1314">
        <v>8104</v>
      </c>
      <c r="K1314" s="4">
        <v>0.5</v>
      </c>
      <c r="L1314" s="4">
        <v>5.01</v>
      </c>
      <c r="M1314" s="4">
        <v>55.734000000000002</v>
      </c>
      <c r="N1314" s="4">
        <v>58.767000000000003</v>
      </c>
      <c r="O1314" s="5">
        <v>42305.745292812499</v>
      </c>
      <c r="P1314" s="5">
        <v>42305.745292812499</v>
      </c>
    </row>
    <row r="1315" spans="1:16">
      <c r="A1315">
        <v>1</v>
      </c>
      <c r="B1315">
        <v>3</v>
      </c>
      <c r="C1315">
        <v>18</v>
      </c>
      <c r="D1315">
        <v>61</v>
      </c>
      <c r="E1315">
        <v>4552</v>
      </c>
      <c r="F1315">
        <v>7467</v>
      </c>
      <c r="G1315">
        <v>81</v>
      </c>
      <c r="H1315">
        <v>6</v>
      </c>
      <c r="I1315" s="58">
        <v>29738</v>
      </c>
      <c r="J1315">
        <v>8106</v>
      </c>
      <c r="K1315" s="4">
        <v>0</v>
      </c>
      <c r="L1315" s="4">
        <v>14.255000000000001</v>
      </c>
      <c r="M1315" s="4">
        <v>32.677999999999997</v>
      </c>
      <c r="N1315" s="4">
        <v>46.933</v>
      </c>
      <c r="O1315" s="5">
        <v>42305.745292812499</v>
      </c>
      <c r="P1315" s="5">
        <v>43258.050196053242</v>
      </c>
    </row>
    <row r="1316" spans="1:16">
      <c r="A1316">
        <v>1</v>
      </c>
      <c r="B1316">
        <v>3</v>
      </c>
      <c r="C1316">
        <v>18</v>
      </c>
      <c r="D1316">
        <v>61</v>
      </c>
      <c r="E1316">
        <v>4552</v>
      </c>
      <c r="F1316">
        <v>7468</v>
      </c>
      <c r="G1316">
        <v>135</v>
      </c>
      <c r="H1316">
        <v>10</v>
      </c>
      <c r="I1316" s="58" t="s">
        <v>1312</v>
      </c>
      <c r="J1316">
        <v>13510</v>
      </c>
      <c r="K1316" s="4">
        <v>0</v>
      </c>
      <c r="L1316" s="4">
        <v>7.1260000000000003</v>
      </c>
      <c r="M1316" s="4">
        <v>46.933</v>
      </c>
      <c r="N1316" s="4">
        <v>54.058999999999997</v>
      </c>
      <c r="O1316" s="5">
        <v>42305.745292812499</v>
      </c>
      <c r="P1316" s="5">
        <v>43258.050196053242</v>
      </c>
    </row>
    <row r="1317" spans="1:16">
      <c r="A1317">
        <v>1</v>
      </c>
      <c r="B1317">
        <v>3</v>
      </c>
      <c r="C1317">
        <v>18</v>
      </c>
      <c r="D1317">
        <v>61</v>
      </c>
      <c r="E1317">
        <v>4553</v>
      </c>
      <c r="F1317">
        <v>7469</v>
      </c>
      <c r="G1317">
        <v>134</v>
      </c>
      <c r="H1317">
        <v>9</v>
      </c>
      <c r="I1317" s="58" t="s">
        <v>7344</v>
      </c>
      <c r="J1317">
        <v>13409</v>
      </c>
      <c r="K1317" s="4">
        <v>0</v>
      </c>
      <c r="L1317" s="4">
        <v>14.923999999999999</v>
      </c>
      <c r="M1317" s="4">
        <v>354.34800000000001</v>
      </c>
      <c r="N1317" s="4">
        <v>369.27199999999999</v>
      </c>
      <c r="O1317" s="5">
        <v>42305.745292812499</v>
      </c>
      <c r="P1317" s="5">
        <v>42305.745292812499</v>
      </c>
    </row>
    <row r="1318" spans="1:16">
      <c r="A1318">
        <v>1</v>
      </c>
      <c r="B1318">
        <v>3</v>
      </c>
      <c r="C1318">
        <v>18</v>
      </c>
      <c r="D1318">
        <v>61</v>
      </c>
      <c r="E1318">
        <v>4553</v>
      </c>
      <c r="F1318">
        <v>7470</v>
      </c>
      <c r="G1318">
        <v>135</v>
      </c>
      <c r="H1318">
        <v>10</v>
      </c>
      <c r="I1318" s="58" t="s">
        <v>1312</v>
      </c>
      <c r="J1318">
        <v>13510</v>
      </c>
      <c r="K1318" s="4">
        <v>22.085999999999999</v>
      </c>
      <c r="L1318" s="4">
        <v>32.33</v>
      </c>
      <c r="M1318" s="4">
        <v>376.39800000000002</v>
      </c>
      <c r="N1318" s="4">
        <v>386.642</v>
      </c>
      <c r="O1318" s="5">
        <v>42305.745292812499</v>
      </c>
      <c r="P1318" s="5">
        <v>43258.050196053242</v>
      </c>
    </row>
    <row r="1319" spans="1:16">
      <c r="A1319">
        <v>1</v>
      </c>
      <c r="B1319">
        <v>3</v>
      </c>
      <c r="C1319">
        <v>18</v>
      </c>
      <c r="D1319">
        <v>61</v>
      </c>
      <c r="E1319">
        <v>575</v>
      </c>
      <c r="F1319">
        <v>7411</v>
      </c>
      <c r="G1319">
        <v>1310</v>
      </c>
      <c r="H1319">
        <v>1</v>
      </c>
      <c r="I1319" s="58" t="s">
        <v>7345</v>
      </c>
      <c r="J1319">
        <v>131001</v>
      </c>
      <c r="K1319" s="4">
        <v>0</v>
      </c>
      <c r="L1319" s="4">
        <v>9.7620000000000005</v>
      </c>
      <c r="M1319" s="4">
        <v>11.127000000000001</v>
      </c>
      <c r="N1319" s="4">
        <v>20.888999999999999</v>
      </c>
      <c r="O1319" s="5">
        <v>42305.745292812499</v>
      </c>
      <c r="P1319" s="5">
        <v>43258.050196053242</v>
      </c>
    </row>
    <row r="1320" spans="1:16">
      <c r="A1320">
        <v>1</v>
      </c>
      <c r="B1320">
        <v>3</v>
      </c>
      <c r="C1320">
        <v>18</v>
      </c>
      <c r="D1320">
        <v>61</v>
      </c>
      <c r="E1320">
        <v>575</v>
      </c>
      <c r="F1320">
        <v>7412</v>
      </c>
      <c r="G1320">
        <v>1568</v>
      </c>
      <c r="H1320">
        <v>2</v>
      </c>
      <c r="I1320" s="58" t="s">
        <v>7346</v>
      </c>
      <c r="J1320">
        <v>156802</v>
      </c>
      <c r="K1320" s="4">
        <v>0</v>
      </c>
      <c r="L1320" s="4">
        <v>6.3979999999999997</v>
      </c>
      <c r="M1320" s="4">
        <v>4.4690000000000003</v>
      </c>
      <c r="N1320" s="4">
        <v>10.867000000000001</v>
      </c>
      <c r="O1320" s="5">
        <v>42305.745292812499</v>
      </c>
      <c r="P1320" s="5">
        <v>42305.745292812499</v>
      </c>
    </row>
    <row r="1321" spans="1:16">
      <c r="A1321">
        <v>1</v>
      </c>
      <c r="B1321">
        <v>3</v>
      </c>
      <c r="C1321">
        <v>18</v>
      </c>
      <c r="D1321">
        <v>61</v>
      </c>
      <c r="E1321">
        <v>575</v>
      </c>
      <c r="F1321">
        <v>7413</v>
      </c>
      <c r="G1321">
        <v>1785</v>
      </c>
      <c r="H1321">
        <v>1</v>
      </c>
      <c r="I1321" s="58">
        <v>-42001</v>
      </c>
      <c r="J1321">
        <v>178501</v>
      </c>
      <c r="K1321" s="4">
        <v>5.48</v>
      </c>
      <c r="L1321" s="4">
        <v>7.7539999999999996</v>
      </c>
      <c r="M1321" s="4">
        <v>20.888999999999999</v>
      </c>
      <c r="N1321" s="4">
        <v>23.163</v>
      </c>
      <c r="O1321" s="5">
        <v>42305.745292812499</v>
      </c>
      <c r="P1321" s="5">
        <v>43258.050196053242</v>
      </c>
    </row>
    <row r="1322" spans="1:16">
      <c r="A1322">
        <v>1</v>
      </c>
      <c r="B1322">
        <v>3</v>
      </c>
      <c r="C1322">
        <v>18</v>
      </c>
      <c r="D1322">
        <v>61</v>
      </c>
      <c r="E1322">
        <v>575</v>
      </c>
      <c r="F1322">
        <v>7414</v>
      </c>
      <c r="G1322">
        <v>1950</v>
      </c>
      <c r="H1322">
        <v>1</v>
      </c>
      <c r="I1322" s="58">
        <v>18264</v>
      </c>
      <c r="J1322">
        <v>195001</v>
      </c>
      <c r="K1322" s="4">
        <v>8.5109999999999992</v>
      </c>
      <c r="L1322" s="4">
        <v>14.64</v>
      </c>
      <c r="M1322" s="4">
        <v>23.69</v>
      </c>
      <c r="N1322" s="4">
        <v>29.818999999999999</v>
      </c>
      <c r="O1322" s="5">
        <v>42305.745292812499</v>
      </c>
      <c r="P1322" s="5">
        <v>42305.745292812499</v>
      </c>
    </row>
    <row r="1323" spans="1:16">
      <c r="A1323">
        <v>1</v>
      </c>
      <c r="B1323">
        <v>3</v>
      </c>
      <c r="C1323">
        <v>18</v>
      </c>
      <c r="D1323">
        <v>61</v>
      </c>
      <c r="E1323">
        <v>575</v>
      </c>
      <c r="F1323">
        <v>9785</v>
      </c>
      <c r="G1323">
        <v>1785</v>
      </c>
      <c r="H1323">
        <v>2</v>
      </c>
      <c r="I1323" s="58">
        <v>-41970</v>
      </c>
      <c r="J1323">
        <v>178502</v>
      </c>
      <c r="K1323" s="4">
        <v>1</v>
      </c>
      <c r="L1323" s="4">
        <v>1.5269999999999999</v>
      </c>
      <c r="M1323" s="4">
        <v>23.163</v>
      </c>
      <c r="N1323" s="4">
        <v>23.69</v>
      </c>
      <c r="O1323" s="5">
        <v>42305.745292812499</v>
      </c>
      <c r="P1323" s="5">
        <v>42305.745292812499</v>
      </c>
    </row>
    <row r="1324" spans="1:16">
      <c r="A1324">
        <v>1</v>
      </c>
      <c r="B1324">
        <v>3</v>
      </c>
      <c r="C1324">
        <v>18</v>
      </c>
      <c r="D1324">
        <v>61</v>
      </c>
      <c r="E1324">
        <v>591</v>
      </c>
      <c r="F1324">
        <v>7415</v>
      </c>
      <c r="G1324">
        <v>1315</v>
      </c>
      <c r="H1324">
        <v>2</v>
      </c>
      <c r="I1324" s="58" t="s">
        <v>7347</v>
      </c>
      <c r="J1324">
        <v>131502</v>
      </c>
      <c r="K1324" s="4">
        <v>0</v>
      </c>
      <c r="L1324" s="4">
        <v>3.65</v>
      </c>
      <c r="M1324" s="4">
        <v>0</v>
      </c>
      <c r="N1324" s="4">
        <v>3.65</v>
      </c>
      <c r="O1324" s="5">
        <v>42305.745292812499</v>
      </c>
      <c r="P1324" s="5">
        <v>43258.050196053242</v>
      </c>
    </row>
    <row r="1325" spans="1:16">
      <c r="A1325">
        <v>1</v>
      </c>
      <c r="B1325">
        <v>3</v>
      </c>
      <c r="C1325">
        <v>18</v>
      </c>
      <c r="D1325">
        <v>61</v>
      </c>
      <c r="E1325">
        <v>591</v>
      </c>
      <c r="F1325">
        <v>7416</v>
      </c>
      <c r="G1325">
        <v>1567</v>
      </c>
      <c r="H1325">
        <v>1</v>
      </c>
      <c r="I1325" s="58" t="s">
        <v>1313</v>
      </c>
      <c r="J1325">
        <v>156701</v>
      </c>
      <c r="K1325" s="4">
        <v>9.6300000000000008</v>
      </c>
      <c r="L1325" s="4">
        <v>10.646000000000001</v>
      </c>
      <c r="M1325" s="4">
        <v>3.65</v>
      </c>
      <c r="N1325" s="4">
        <v>4.6660000000000004</v>
      </c>
      <c r="O1325" s="5">
        <v>42305.745292812499</v>
      </c>
      <c r="P1325" s="5">
        <v>43258.050196053242</v>
      </c>
    </row>
    <row r="1326" spans="1:16">
      <c r="A1326">
        <v>1</v>
      </c>
      <c r="B1326">
        <v>3</v>
      </c>
      <c r="C1326">
        <v>18</v>
      </c>
      <c r="D1326">
        <v>61</v>
      </c>
      <c r="E1326">
        <v>591</v>
      </c>
      <c r="F1326">
        <v>7417</v>
      </c>
      <c r="G1326">
        <v>1567</v>
      </c>
      <c r="H1326">
        <v>2</v>
      </c>
      <c r="I1326" s="58" t="s">
        <v>7348</v>
      </c>
      <c r="J1326">
        <v>156702</v>
      </c>
      <c r="K1326" s="4">
        <v>0</v>
      </c>
      <c r="L1326" s="4">
        <v>6.1120000000000001</v>
      </c>
      <c r="M1326" s="4">
        <v>4.6660000000000004</v>
      </c>
      <c r="N1326" s="4">
        <v>10.778</v>
      </c>
      <c r="O1326" s="5">
        <v>42305.745292812499</v>
      </c>
      <c r="P1326" s="5">
        <v>42305.745292812499</v>
      </c>
    </row>
    <row r="1327" spans="1:16">
      <c r="A1327">
        <v>1</v>
      </c>
      <c r="B1327">
        <v>3</v>
      </c>
      <c r="C1327">
        <v>18</v>
      </c>
      <c r="D1327">
        <v>61</v>
      </c>
      <c r="E1327">
        <v>592</v>
      </c>
      <c r="F1327">
        <v>7418</v>
      </c>
      <c r="G1327">
        <v>815</v>
      </c>
      <c r="H1327">
        <v>3</v>
      </c>
      <c r="I1327" s="58" t="s">
        <v>7349</v>
      </c>
      <c r="J1327">
        <v>81503</v>
      </c>
      <c r="K1327" s="4">
        <v>0</v>
      </c>
      <c r="L1327" s="4">
        <v>1.5509999999999999</v>
      </c>
      <c r="M1327" s="4">
        <v>0</v>
      </c>
      <c r="N1327" s="4">
        <v>1.5509999999999999</v>
      </c>
      <c r="O1327" s="5">
        <v>42305.745292812499</v>
      </c>
      <c r="P1327" s="5">
        <v>42305.745292812499</v>
      </c>
    </row>
    <row r="1328" spans="1:16">
      <c r="A1328">
        <v>1</v>
      </c>
      <c r="B1328">
        <v>3</v>
      </c>
      <c r="C1328">
        <v>18</v>
      </c>
      <c r="D1328">
        <v>61</v>
      </c>
      <c r="E1328">
        <v>594</v>
      </c>
      <c r="F1328">
        <v>7419</v>
      </c>
      <c r="G1328">
        <v>81</v>
      </c>
      <c r="H1328">
        <v>11</v>
      </c>
      <c r="I1328" s="58">
        <v>29891</v>
      </c>
      <c r="J1328">
        <v>8111</v>
      </c>
      <c r="K1328" s="4">
        <v>1</v>
      </c>
      <c r="L1328" s="4">
        <v>6.4729999999999999</v>
      </c>
      <c r="M1328" s="4">
        <v>0</v>
      </c>
      <c r="N1328" s="4">
        <v>5.4729999999999999</v>
      </c>
      <c r="O1328" s="5">
        <v>42305.745292812499</v>
      </c>
      <c r="P1328" s="5">
        <v>42305.745292812499</v>
      </c>
    </row>
    <row r="1329" spans="1:16">
      <c r="A1329">
        <v>1</v>
      </c>
      <c r="B1329">
        <v>3</v>
      </c>
      <c r="C1329">
        <v>18</v>
      </c>
      <c r="D1329">
        <v>61</v>
      </c>
      <c r="E1329">
        <v>596</v>
      </c>
      <c r="F1329">
        <v>7420</v>
      </c>
      <c r="G1329">
        <v>81</v>
      </c>
      <c r="H1329">
        <v>5</v>
      </c>
      <c r="I1329" s="58">
        <v>29707</v>
      </c>
      <c r="J1329">
        <v>8105</v>
      </c>
      <c r="K1329" s="4">
        <v>1.2370000000000001</v>
      </c>
      <c r="L1329" s="4">
        <v>12.266</v>
      </c>
      <c r="M1329" s="4">
        <v>0</v>
      </c>
      <c r="N1329" s="4">
        <v>11.029</v>
      </c>
      <c r="O1329" s="5">
        <v>42305.745292812499</v>
      </c>
      <c r="P1329" s="5">
        <v>43258.050196053242</v>
      </c>
    </row>
    <row r="1330" spans="1:16">
      <c r="A1330">
        <v>1</v>
      </c>
      <c r="B1330">
        <v>3</v>
      </c>
      <c r="C1330">
        <v>18</v>
      </c>
      <c r="D1330">
        <v>61</v>
      </c>
      <c r="E1330">
        <v>596</v>
      </c>
      <c r="F1330">
        <v>7421</v>
      </c>
      <c r="G1330">
        <v>817</v>
      </c>
      <c r="H1330">
        <v>1</v>
      </c>
      <c r="I1330" s="58" t="s">
        <v>7350</v>
      </c>
      <c r="J1330">
        <v>81701</v>
      </c>
      <c r="K1330" s="4">
        <v>1</v>
      </c>
      <c r="L1330" s="4">
        <v>7.0229999999999997</v>
      </c>
      <c r="M1330" s="4">
        <v>11.029</v>
      </c>
      <c r="N1330" s="4">
        <v>17.052</v>
      </c>
      <c r="O1330" s="5">
        <v>42305.745292812499</v>
      </c>
      <c r="P1330" s="5">
        <v>43258.050196053242</v>
      </c>
    </row>
    <row r="1331" spans="1:16">
      <c r="A1331">
        <v>1</v>
      </c>
      <c r="B1331">
        <v>3</v>
      </c>
      <c r="C1331">
        <v>18</v>
      </c>
      <c r="D1331">
        <v>61</v>
      </c>
      <c r="E1331">
        <v>596</v>
      </c>
      <c r="F1331">
        <v>7422</v>
      </c>
      <c r="G1331">
        <v>2678</v>
      </c>
      <c r="H1331">
        <v>2</v>
      </c>
      <c r="I1331" s="58">
        <v>284192</v>
      </c>
      <c r="J1331">
        <v>267802</v>
      </c>
      <c r="K1331" s="4">
        <v>0</v>
      </c>
      <c r="L1331" s="4">
        <v>3.7690000000000001</v>
      </c>
      <c r="M1331" s="4">
        <v>18.11</v>
      </c>
      <c r="N1331" s="4">
        <v>21.879000000000001</v>
      </c>
      <c r="O1331" s="5">
        <v>42305.745292812499</v>
      </c>
      <c r="P1331" s="5">
        <v>42305.745292812499</v>
      </c>
    </row>
    <row r="1332" spans="1:16">
      <c r="A1332">
        <v>1</v>
      </c>
      <c r="B1332">
        <v>3</v>
      </c>
      <c r="C1332">
        <v>18</v>
      </c>
      <c r="D1332">
        <v>61</v>
      </c>
      <c r="E1332">
        <v>622</v>
      </c>
      <c r="F1332">
        <v>7423</v>
      </c>
      <c r="G1332">
        <v>816</v>
      </c>
      <c r="H1332">
        <v>2</v>
      </c>
      <c r="I1332" s="58" t="s">
        <v>7351</v>
      </c>
      <c r="J1332">
        <v>81602</v>
      </c>
      <c r="K1332" s="4">
        <v>0</v>
      </c>
      <c r="L1332" s="4">
        <v>26.096</v>
      </c>
      <c r="M1332" s="4">
        <v>33.402000000000001</v>
      </c>
      <c r="N1332" s="4">
        <v>59.497999999999998</v>
      </c>
      <c r="O1332" s="5">
        <v>42305.745292812499</v>
      </c>
      <c r="P1332" s="5">
        <v>42305.745292812499</v>
      </c>
    </row>
    <row r="1333" spans="1:16">
      <c r="A1333">
        <v>1</v>
      </c>
      <c r="B1333">
        <v>3</v>
      </c>
      <c r="C1333">
        <v>18</v>
      </c>
      <c r="D1333">
        <v>61</v>
      </c>
      <c r="E1333">
        <v>622</v>
      </c>
      <c r="F1333">
        <v>7424</v>
      </c>
      <c r="G1333">
        <v>816</v>
      </c>
      <c r="H1333">
        <v>3</v>
      </c>
      <c r="I1333" s="58" t="s">
        <v>1307</v>
      </c>
      <c r="J1333">
        <v>81603</v>
      </c>
      <c r="K1333" s="4">
        <v>0.94699999999999995</v>
      </c>
      <c r="L1333" s="4">
        <v>7.84</v>
      </c>
      <c r="M1333" s="4">
        <v>61.719000000000001</v>
      </c>
      <c r="N1333" s="4">
        <v>68.611999999999995</v>
      </c>
      <c r="O1333" s="5">
        <v>42305.745292812499</v>
      </c>
      <c r="P1333" s="5">
        <v>43258.050196053242</v>
      </c>
    </row>
    <row r="1334" spans="1:16">
      <c r="A1334">
        <v>1</v>
      </c>
      <c r="B1334">
        <v>3</v>
      </c>
      <c r="C1334">
        <v>18</v>
      </c>
      <c r="D1334">
        <v>61</v>
      </c>
      <c r="E1334">
        <v>700</v>
      </c>
      <c r="F1334">
        <v>7425</v>
      </c>
      <c r="G1334">
        <v>619</v>
      </c>
      <c r="H1334">
        <v>5</v>
      </c>
      <c r="I1334" s="58" t="s">
        <v>7352</v>
      </c>
      <c r="J1334">
        <v>61905</v>
      </c>
      <c r="K1334" s="4">
        <v>0</v>
      </c>
      <c r="L1334" s="4">
        <v>6.0010000000000003</v>
      </c>
      <c r="M1334" s="4">
        <v>0</v>
      </c>
      <c r="N1334" s="4">
        <v>6.0010000000000003</v>
      </c>
      <c r="O1334" s="5">
        <v>42305.745292812499</v>
      </c>
      <c r="P1334" s="5">
        <v>42305.745292812499</v>
      </c>
    </row>
    <row r="1335" spans="1:16">
      <c r="A1335">
        <v>1</v>
      </c>
      <c r="B1335">
        <v>3</v>
      </c>
      <c r="C1335">
        <v>18</v>
      </c>
      <c r="D1335">
        <v>61</v>
      </c>
      <c r="E1335">
        <v>78</v>
      </c>
      <c r="F1335">
        <v>7406</v>
      </c>
      <c r="G1335">
        <v>353</v>
      </c>
      <c r="H1335">
        <v>2</v>
      </c>
      <c r="I1335" s="58" t="s">
        <v>1311</v>
      </c>
      <c r="J1335">
        <v>35302</v>
      </c>
      <c r="K1335" s="4">
        <v>14.012</v>
      </c>
      <c r="L1335" s="4">
        <v>15.798999999999999</v>
      </c>
      <c r="M1335" s="4">
        <v>0</v>
      </c>
      <c r="N1335" s="4">
        <v>1.7869999999999999</v>
      </c>
      <c r="O1335" s="5">
        <v>42305.745292812499</v>
      </c>
      <c r="P1335" s="5">
        <v>42305.745292812499</v>
      </c>
    </row>
    <row r="1336" spans="1:16">
      <c r="A1336">
        <v>1</v>
      </c>
      <c r="B1336">
        <v>3</v>
      </c>
      <c r="C1336">
        <v>18</v>
      </c>
      <c r="D1336">
        <v>61</v>
      </c>
      <c r="E1336">
        <v>81</v>
      </c>
      <c r="F1336">
        <v>7407</v>
      </c>
      <c r="G1336">
        <v>364</v>
      </c>
      <c r="H1336">
        <v>3</v>
      </c>
      <c r="I1336" s="58" t="s">
        <v>1250</v>
      </c>
      <c r="J1336">
        <v>36403</v>
      </c>
      <c r="K1336" s="4">
        <v>5.1379999999999999</v>
      </c>
      <c r="L1336" s="4">
        <v>13.32</v>
      </c>
      <c r="M1336" s="4">
        <v>0</v>
      </c>
      <c r="N1336" s="4">
        <v>8.1820000000000004</v>
      </c>
      <c r="O1336" s="5">
        <v>42305.745292812499</v>
      </c>
      <c r="P1336" s="5">
        <v>42305.745292812499</v>
      </c>
    </row>
    <row r="1337" spans="1:16">
      <c r="A1337">
        <v>1</v>
      </c>
      <c r="B1337">
        <v>3</v>
      </c>
      <c r="C1337">
        <v>18</v>
      </c>
      <c r="D1337">
        <v>61</v>
      </c>
      <c r="E1337">
        <v>865</v>
      </c>
      <c r="F1337">
        <v>7426</v>
      </c>
      <c r="G1337">
        <v>1567</v>
      </c>
      <c r="H1337">
        <v>1</v>
      </c>
      <c r="I1337" s="58" t="s">
        <v>1313</v>
      </c>
      <c r="J1337">
        <v>156701</v>
      </c>
      <c r="K1337" s="4">
        <v>0</v>
      </c>
      <c r="L1337" s="4">
        <v>9.6300000000000008</v>
      </c>
      <c r="M1337" s="4">
        <v>0</v>
      </c>
      <c r="N1337" s="4">
        <v>9.6300000000000008</v>
      </c>
      <c r="O1337" s="5">
        <v>42305.745292812499</v>
      </c>
      <c r="P1337" s="5">
        <v>42305.745292812499</v>
      </c>
    </row>
    <row r="1338" spans="1:16">
      <c r="A1338">
        <v>1</v>
      </c>
      <c r="B1338">
        <v>3</v>
      </c>
      <c r="C1338">
        <v>2</v>
      </c>
      <c r="D1338">
        <v>111</v>
      </c>
      <c r="E1338">
        <v>1307</v>
      </c>
      <c r="F1338">
        <v>575</v>
      </c>
      <c r="G1338">
        <v>1331</v>
      </c>
      <c r="H1338">
        <v>2</v>
      </c>
      <c r="I1338" s="58" t="s">
        <v>7353</v>
      </c>
      <c r="J1338">
        <v>133102</v>
      </c>
      <c r="K1338" s="4">
        <v>0</v>
      </c>
      <c r="L1338" s="4">
        <v>2.1179999999999999</v>
      </c>
      <c r="M1338" s="4">
        <v>20.507000000000001</v>
      </c>
      <c r="N1338" s="4">
        <v>22.625</v>
      </c>
      <c r="O1338" s="5">
        <v>42305.745292812499</v>
      </c>
      <c r="P1338" s="5">
        <v>42305.745292812499</v>
      </c>
    </row>
    <row r="1339" spans="1:16">
      <c r="A1339">
        <v>1</v>
      </c>
      <c r="B1339">
        <v>3</v>
      </c>
      <c r="C1339">
        <v>2</v>
      </c>
      <c r="D1339">
        <v>111</v>
      </c>
      <c r="E1339">
        <v>1307</v>
      </c>
      <c r="F1339">
        <v>576</v>
      </c>
      <c r="G1339">
        <v>1331</v>
      </c>
      <c r="H1339">
        <v>3</v>
      </c>
      <c r="I1339" s="58" t="s">
        <v>7354</v>
      </c>
      <c r="J1339">
        <v>133103</v>
      </c>
      <c r="K1339" s="4">
        <v>5</v>
      </c>
      <c r="L1339" s="4">
        <v>9.6479999999999997</v>
      </c>
      <c r="M1339" s="4">
        <v>15.615</v>
      </c>
      <c r="N1339" s="4">
        <v>20.263000000000002</v>
      </c>
      <c r="O1339" s="5">
        <v>42305.745292812499</v>
      </c>
      <c r="P1339" s="5">
        <v>42305.745292812499</v>
      </c>
    </row>
    <row r="1340" spans="1:16">
      <c r="A1340">
        <v>1</v>
      </c>
      <c r="B1340">
        <v>3</v>
      </c>
      <c r="C1340">
        <v>2</v>
      </c>
      <c r="D1340">
        <v>111</v>
      </c>
      <c r="E1340">
        <v>1307</v>
      </c>
      <c r="F1340">
        <v>577</v>
      </c>
      <c r="G1340">
        <v>1468</v>
      </c>
      <c r="H1340">
        <v>2</v>
      </c>
      <c r="I1340" s="58" t="s">
        <v>1314</v>
      </c>
      <c r="J1340">
        <v>146802</v>
      </c>
      <c r="K1340" s="4">
        <v>0</v>
      </c>
      <c r="L1340" s="4">
        <v>4.0359999999999996</v>
      </c>
      <c r="M1340" s="4">
        <v>11.579000000000001</v>
      </c>
      <c r="N1340" s="4">
        <v>15.615</v>
      </c>
      <c r="O1340" s="5">
        <v>42305.745292812499</v>
      </c>
      <c r="P1340" s="5">
        <v>42305.745292812499</v>
      </c>
    </row>
    <row r="1341" spans="1:16">
      <c r="A1341">
        <v>1</v>
      </c>
      <c r="B1341">
        <v>3</v>
      </c>
      <c r="C1341">
        <v>2</v>
      </c>
      <c r="D1341">
        <v>111</v>
      </c>
      <c r="E1341">
        <v>1640</v>
      </c>
      <c r="F1341">
        <v>578</v>
      </c>
      <c r="G1341">
        <v>1468</v>
      </c>
      <c r="H1341">
        <v>2</v>
      </c>
      <c r="I1341" s="58" t="s">
        <v>1314</v>
      </c>
      <c r="J1341">
        <v>146802</v>
      </c>
      <c r="K1341" s="4">
        <v>4.0359999999999996</v>
      </c>
      <c r="L1341" s="4">
        <v>5.4509999999999996</v>
      </c>
      <c r="M1341" s="4">
        <v>0</v>
      </c>
      <c r="N1341" s="4">
        <v>1.415</v>
      </c>
      <c r="O1341" s="5">
        <v>42305.745292812499</v>
      </c>
      <c r="P1341" s="5">
        <v>42305.745292812499</v>
      </c>
    </row>
    <row r="1342" spans="1:16">
      <c r="A1342">
        <v>1</v>
      </c>
      <c r="B1342">
        <v>3</v>
      </c>
      <c r="C1342">
        <v>2</v>
      </c>
      <c r="D1342">
        <v>111</v>
      </c>
      <c r="E1342">
        <v>195</v>
      </c>
      <c r="F1342">
        <v>560</v>
      </c>
      <c r="G1342">
        <v>80</v>
      </c>
      <c r="H1342">
        <v>10</v>
      </c>
      <c r="I1342" s="58">
        <v>29495</v>
      </c>
      <c r="J1342">
        <v>8010</v>
      </c>
      <c r="K1342" s="4">
        <v>0.5</v>
      </c>
      <c r="L1342" s="4">
        <v>4.0060000000000002</v>
      </c>
      <c r="M1342" s="4">
        <v>0</v>
      </c>
      <c r="N1342" s="4">
        <v>3.5059999999999998</v>
      </c>
      <c r="O1342" s="5">
        <v>42305.745292812499</v>
      </c>
      <c r="P1342" s="5">
        <v>42305.745292812499</v>
      </c>
    </row>
    <row r="1343" spans="1:16">
      <c r="A1343">
        <v>1</v>
      </c>
      <c r="B1343">
        <v>3</v>
      </c>
      <c r="C1343">
        <v>2</v>
      </c>
      <c r="D1343">
        <v>111</v>
      </c>
      <c r="E1343">
        <v>202</v>
      </c>
      <c r="F1343">
        <v>561</v>
      </c>
      <c r="G1343">
        <v>80</v>
      </c>
      <c r="H1343">
        <v>8</v>
      </c>
      <c r="I1343" s="58">
        <v>29434</v>
      </c>
      <c r="J1343">
        <v>8008</v>
      </c>
      <c r="K1343" s="4">
        <v>2.5070000000000001</v>
      </c>
      <c r="L1343" s="4">
        <v>5.3</v>
      </c>
      <c r="M1343" s="4">
        <v>85.64</v>
      </c>
      <c r="N1343" s="4">
        <v>88.433000000000007</v>
      </c>
      <c r="O1343" s="5">
        <v>42305.745292812499</v>
      </c>
      <c r="P1343" s="5">
        <v>42305.745292812499</v>
      </c>
    </row>
    <row r="1344" spans="1:16">
      <c r="A1344">
        <v>1</v>
      </c>
      <c r="B1344">
        <v>3</v>
      </c>
      <c r="C1344">
        <v>2</v>
      </c>
      <c r="D1344">
        <v>111</v>
      </c>
      <c r="E1344">
        <v>202</v>
      </c>
      <c r="F1344">
        <v>562</v>
      </c>
      <c r="G1344">
        <v>385</v>
      </c>
      <c r="H1344">
        <v>2</v>
      </c>
      <c r="I1344" s="58" t="s">
        <v>7355</v>
      </c>
      <c r="J1344">
        <v>38502</v>
      </c>
      <c r="K1344" s="4">
        <v>1</v>
      </c>
      <c r="L1344" s="4">
        <v>10.41</v>
      </c>
      <c r="M1344" s="4">
        <v>62.018999999999998</v>
      </c>
      <c r="N1344" s="4">
        <v>71.429000000000002</v>
      </c>
      <c r="O1344" s="5">
        <v>42305.745292812499</v>
      </c>
      <c r="P1344" s="5">
        <v>43258.050196053242</v>
      </c>
    </row>
    <row r="1345" spans="1:16">
      <c r="A1345">
        <v>1</v>
      </c>
      <c r="B1345">
        <v>3</v>
      </c>
      <c r="C1345">
        <v>2</v>
      </c>
      <c r="D1345">
        <v>111</v>
      </c>
      <c r="E1345">
        <v>202</v>
      </c>
      <c r="F1345">
        <v>563</v>
      </c>
      <c r="G1345">
        <v>385</v>
      </c>
      <c r="H1345">
        <v>3</v>
      </c>
      <c r="I1345" s="58" t="s">
        <v>7356</v>
      </c>
      <c r="J1345">
        <v>38503</v>
      </c>
      <c r="K1345" s="4">
        <v>0</v>
      </c>
      <c r="L1345" s="4">
        <v>10.497</v>
      </c>
      <c r="M1345" s="4">
        <v>71.429000000000002</v>
      </c>
      <c r="N1345" s="4">
        <v>81.926000000000002</v>
      </c>
      <c r="O1345" s="5">
        <v>42305.745292812499</v>
      </c>
      <c r="P1345" s="5">
        <v>42305.745292812499</v>
      </c>
    </row>
    <row r="1346" spans="1:16">
      <c r="A1346">
        <v>1</v>
      </c>
      <c r="B1346">
        <v>3</v>
      </c>
      <c r="C1346">
        <v>2</v>
      </c>
      <c r="D1346">
        <v>111</v>
      </c>
      <c r="E1346">
        <v>202</v>
      </c>
      <c r="F1346">
        <v>564</v>
      </c>
      <c r="G1346">
        <v>3123</v>
      </c>
      <c r="H1346">
        <v>1</v>
      </c>
      <c r="I1346" s="58">
        <v>446693</v>
      </c>
      <c r="J1346">
        <v>312301</v>
      </c>
      <c r="K1346" s="4">
        <v>10</v>
      </c>
      <c r="L1346" s="4">
        <v>14.324999999999999</v>
      </c>
      <c r="M1346" s="4">
        <v>89.122</v>
      </c>
      <c r="N1346" s="4">
        <v>93.447000000000003</v>
      </c>
      <c r="O1346" s="5">
        <v>42305.745292812499</v>
      </c>
      <c r="P1346" s="5">
        <v>42305.745292812499</v>
      </c>
    </row>
    <row r="1347" spans="1:16">
      <c r="A1347">
        <v>1</v>
      </c>
      <c r="B1347">
        <v>3</v>
      </c>
      <c r="C1347">
        <v>2</v>
      </c>
      <c r="D1347">
        <v>111</v>
      </c>
      <c r="E1347">
        <v>2228</v>
      </c>
      <c r="F1347">
        <v>579</v>
      </c>
      <c r="G1347">
        <v>2088</v>
      </c>
      <c r="H1347">
        <v>2</v>
      </c>
      <c r="I1347" s="58">
        <v>68699</v>
      </c>
      <c r="J1347">
        <v>208802</v>
      </c>
      <c r="K1347" s="4">
        <v>0</v>
      </c>
      <c r="L1347" s="4">
        <v>1.427</v>
      </c>
      <c r="M1347" s="4">
        <v>0</v>
      </c>
      <c r="N1347" s="4">
        <v>1.4259999999999999</v>
      </c>
      <c r="O1347" s="5">
        <v>42305.745292812499</v>
      </c>
      <c r="P1347" s="5">
        <v>43258.050196053242</v>
      </c>
    </row>
    <row r="1348" spans="1:16">
      <c r="A1348">
        <v>1</v>
      </c>
      <c r="B1348">
        <v>3</v>
      </c>
      <c r="C1348">
        <v>2</v>
      </c>
      <c r="D1348">
        <v>111</v>
      </c>
      <c r="E1348">
        <v>242</v>
      </c>
      <c r="F1348">
        <v>565</v>
      </c>
      <c r="G1348">
        <v>313</v>
      </c>
      <c r="H1348">
        <v>8</v>
      </c>
      <c r="I1348" s="58" t="s">
        <v>7357</v>
      </c>
      <c r="J1348">
        <v>31308</v>
      </c>
      <c r="K1348" s="4">
        <v>1</v>
      </c>
      <c r="L1348" s="4">
        <v>9.8930000000000007</v>
      </c>
      <c r="M1348" s="4">
        <v>90.253</v>
      </c>
      <c r="N1348" s="4">
        <v>99.146000000000001</v>
      </c>
      <c r="O1348" s="5">
        <v>42305.745292812499</v>
      </c>
      <c r="P1348" s="5">
        <v>42305.745292812499</v>
      </c>
    </row>
    <row r="1349" spans="1:16">
      <c r="A1349">
        <v>1</v>
      </c>
      <c r="B1349">
        <v>3</v>
      </c>
      <c r="C1349">
        <v>2</v>
      </c>
      <c r="D1349">
        <v>111</v>
      </c>
      <c r="E1349">
        <v>242</v>
      </c>
      <c r="F1349">
        <v>566</v>
      </c>
      <c r="G1349">
        <v>313</v>
      </c>
      <c r="H1349">
        <v>10</v>
      </c>
      <c r="I1349" s="58" t="s">
        <v>7358</v>
      </c>
      <c r="J1349">
        <v>31310</v>
      </c>
      <c r="K1349" s="4">
        <v>1</v>
      </c>
      <c r="L1349" s="4">
        <v>10.026</v>
      </c>
      <c r="M1349" s="4">
        <v>100.321</v>
      </c>
      <c r="N1349" s="4">
        <v>109.34699999999999</v>
      </c>
      <c r="O1349" s="5">
        <v>42305.745292812499</v>
      </c>
      <c r="P1349" s="5">
        <v>43258.050196053242</v>
      </c>
    </row>
    <row r="1350" spans="1:16">
      <c r="A1350">
        <v>1</v>
      </c>
      <c r="B1350">
        <v>3</v>
      </c>
      <c r="C1350">
        <v>2</v>
      </c>
      <c r="D1350">
        <v>111</v>
      </c>
      <c r="E1350">
        <v>242</v>
      </c>
      <c r="F1350">
        <v>567</v>
      </c>
      <c r="G1350">
        <v>777</v>
      </c>
      <c r="H1350">
        <v>2</v>
      </c>
      <c r="I1350" s="58" t="s">
        <v>1315</v>
      </c>
      <c r="J1350">
        <v>77702</v>
      </c>
      <c r="K1350" s="4">
        <v>20.026</v>
      </c>
      <c r="L1350" s="4">
        <v>20.782</v>
      </c>
      <c r="M1350" s="4">
        <v>109.34699999999999</v>
      </c>
      <c r="N1350" s="4">
        <v>110.10299999999999</v>
      </c>
      <c r="O1350" s="5">
        <v>42305.745292812499</v>
      </c>
      <c r="P1350" s="5">
        <v>43258.050196053242</v>
      </c>
    </row>
    <row r="1351" spans="1:16">
      <c r="A1351">
        <v>1</v>
      </c>
      <c r="B1351">
        <v>3</v>
      </c>
      <c r="C1351">
        <v>2</v>
      </c>
      <c r="D1351">
        <v>111</v>
      </c>
      <c r="E1351">
        <v>242</v>
      </c>
      <c r="F1351">
        <v>568</v>
      </c>
      <c r="G1351">
        <v>780</v>
      </c>
      <c r="H1351">
        <v>2</v>
      </c>
      <c r="I1351" s="58" t="s">
        <v>7359</v>
      </c>
      <c r="J1351">
        <v>78002</v>
      </c>
      <c r="K1351" s="4">
        <v>0</v>
      </c>
      <c r="L1351" s="4">
        <v>5.8140000000000001</v>
      </c>
      <c r="M1351" s="4">
        <v>110.10299999999999</v>
      </c>
      <c r="N1351" s="4">
        <v>115.917</v>
      </c>
      <c r="O1351" s="5">
        <v>42305.745292812499</v>
      </c>
      <c r="P1351" s="5">
        <v>43258.050196053242</v>
      </c>
    </row>
    <row r="1352" spans="1:16">
      <c r="A1352">
        <v>1</v>
      </c>
      <c r="B1352">
        <v>3</v>
      </c>
      <c r="C1352">
        <v>2</v>
      </c>
      <c r="D1352">
        <v>111</v>
      </c>
      <c r="E1352">
        <v>2450</v>
      </c>
      <c r="F1352">
        <v>580</v>
      </c>
      <c r="G1352">
        <v>2463</v>
      </c>
      <c r="H1352">
        <v>1</v>
      </c>
      <c r="I1352" s="58">
        <v>205634</v>
      </c>
      <c r="J1352">
        <v>246301</v>
      </c>
      <c r="K1352" s="4">
        <v>1</v>
      </c>
      <c r="L1352" s="4">
        <v>7.16</v>
      </c>
      <c r="M1352" s="4">
        <v>0</v>
      </c>
      <c r="N1352" s="4">
        <v>6.16</v>
      </c>
      <c r="O1352" s="5">
        <v>42305.745292812499</v>
      </c>
      <c r="P1352" s="5">
        <v>42305.745292812499</v>
      </c>
    </row>
    <row r="1353" spans="1:16">
      <c r="A1353">
        <v>1</v>
      </c>
      <c r="B1353">
        <v>3</v>
      </c>
      <c r="C1353">
        <v>2</v>
      </c>
      <c r="D1353">
        <v>111</v>
      </c>
      <c r="E1353">
        <v>246</v>
      </c>
      <c r="F1353">
        <v>569</v>
      </c>
      <c r="G1353">
        <v>777</v>
      </c>
      <c r="H1353">
        <v>1</v>
      </c>
      <c r="I1353" s="58" t="s">
        <v>7360</v>
      </c>
      <c r="J1353">
        <v>77701</v>
      </c>
      <c r="K1353" s="4">
        <v>0</v>
      </c>
      <c r="L1353" s="4">
        <v>5.8929999999999998</v>
      </c>
      <c r="M1353" s="4">
        <v>0</v>
      </c>
      <c r="N1353" s="4">
        <v>5.8929999999999998</v>
      </c>
      <c r="O1353" s="5">
        <v>42305.745292812499</v>
      </c>
      <c r="P1353" s="5">
        <v>42305.745292812499</v>
      </c>
    </row>
    <row r="1354" spans="1:16">
      <c r="A1354">
        <v>1</v>
      </c>
      <c r="B1354">
        <v>3</v>
      </c>
      <c r="C1354">
        <v>2</v>
      </c>
      <c r="D1354">
        <v>111</v>
      </c>
      <c r="E1354">
        <v>246</v>
      </c>
      <c r="F1354">
        <v>570</v>
      </c>
      <c r="G1354">
        <v>777</v>
      </c>
      <c r="H1354">
        <v>2</v>
      </c>
      <c r="I1354" s="58" t="s">
        <v>1315</v>
      </c>
      <c r="J1354">
        <v>77702</v>
      </c>
      <c r="K1354" s="4">
        <v>0</v>
      </c>
      <c r="L1354" s="4">
        <v>10.395</v>
      </c>
      <c r="M1354" s="4">
        <v>6.2169999999999996</v>
      </c>
      <c r="N1354" s="4">
        <v>16.611999999999998</v>
      </c>
      <c r="O1354" s="5">
        <v>42305.745292812499</v>
      </c>
      <c r="P1354" s="5">
        <v>43258.050196053242</v>
      </c>
    </row>
    <row r="1355" spans="1:16">
      <c r="A1355">
        <v>1</v>
      </c>
      <c r="B1355">
        <v>3</v>
      </c>
      <c r="C1355">
        <v>2</v>
      </c>
      <c r="D1355">
        <v>111</v>
      </c>
      <c r="E1355">
        <v>2600</v>
      </c>
      <c r="F1355">
        <v>581</v>
      </c>
      <c r="G1355">
        <v>1601</v>
      </c>
      <c r="H1355">
        <v>3</v>
      </c>
      <c r="I1355" s="58">
        <v>-109147</v>
      </c>
      <c r="J1355">
        <v>160103</v>
      </c>
      <c r="K1355" s="4">
        <v>1</v>
      </c>
      <c r="L1355" s="4">
        <v>8.4589999999999996</v>
      </c>
      <c r="M1355" s="4">
        <v>2.8839999999999999</v>
      </c>
      <c r="N1355" s="4">
        <v>10.343</v>
      </c>
      <c r="O1355" s="5">
        <v>42305.745292812499</v>
      </c>
      <c r="P1355" s="5">
        <v>43258.050196053242</v>
      </c>
    </row>
    <row r="1356" spans="1:16">
      <c r="A1356">
        <v>1</v>
      </c>
      <c r="B1356">
        <v>3</v>
      </c>
      <c r="C1356">
        <v>2</v>
      </c>
      <c r="D1356">
        <v>111</v>
      </c>
      <c r="E1356">
        <v>2859</v>
      </c>
      <c r="F1356">
        <v>582</v>
      </c>
      <c r="G1356">
        <v>2852</v>
      </c>
      <c r="H1356">
        <v>1</v>
      </c>
      <c r="I1356" s="58">
        <v>347713</v>
      </c>
      <c r="J1356">
        <v>285201</v>
      </c>
      <c r="K1356" s="4">
        <v>0</v>
      </c>
      <c r="L1356" s="4">
        <v>8.3889999999999993</v>
      </c>
      <c r="M1356" s="4">
        <v>0</v>
      </c>
      <c r="N1356" s="4">
        <v>8.3889999999999993</v>
      </c>
      <c r="O1356" s="5">
        <v>42305.745292812499</v>
      </c>
      <c r="P1356" s="5">
        <v>43258.050196053242</v>
      </c>
    </row>
    <row r="1357" spans="1:16">
      <c r="A1357">
        <v>1</v>
      </c>
      <c r="B1357">
        <v>3</v>
      </c>
      <c r="C1357">
        <v>2</v>
      </c>
      <c r="D1357">
        <v>111</v>
      </c>
      <c r="E1357">
        <v>3174</v>
      </c>
      <c r="F1357">
        <v>583</v>
      </c>
      <c r="G1357">
        <v>3335</v>
      </c>
      <c r="H1357">
        <v>1</v>
      </c>
      <c r="I1357" s="58">
        <v>524125</v>
      </c>
      <c r="J1357">
        <v>333501</v>
      </c>
      <c r="K1357" s="4">
        <v>1</v>
      </c>
      <c r="L1357" s="4">
        <v>4.6749999999999998</v>
      </c>
      <c r="M1357" s="4">
        <v>0</v>
      </c>
      <c r="N1357" s="4">
        <v>3.6749999999999998</v>
      </c>
      <c r="O1357" s="5">
        <v>42305.745292812499</v>
      </c>
      <c r="P1357" s="5">
        <v>42305.745292812499</v>
      </c>
    </row>
    <row r="1358" spans="1:16">
      <c r="A1358">
        <v>1</v>
      </c>
      <c r="B1358">
        <v>3</v>
      </c>
      <c r="C1358">
        <v>2</v>
      </c>
      <c r="D1358">
        <v>111</v>
      </c>
      <c r="E1358">
        <v>3392</v>
      </c>
      <c r="F1358">
        <v>584</v>
      </c>
      <c r="G1358">
        <v>2631</v>
      </c>
      <c r="H1358">
        <v>1</v>
      </c>
      <c r="I1358" s="58">
        <v>266994</v>
      </c>
      <c r="J1358">
        <v>263101</v>
      </c>
      <c r="K1358" s="4">
        <v>0</v>
      </c>
      <c r="L1358" s="4">
        <v>1.4930000000000001</v>
      </c>
      <c r="M1358" s="4">
        <v>0</v>
      </c>
      <c r="N1358" s="4">
        <v>1.4930000000000001</v>
      </c>
      <c r="O1358" s="5">
        <v>42305.745292812499</v>
      </c>
      <c r="P1358" s="5">
        <v>42305.745292812499</v>
      </c>
    </row>
    <row r="1359" spans="1:16">
      <c r="A1359">
        <v>1</v>
      </c>
      <c r="B1359">
        <v>3</v>
      </c>
      <c r="C1359">
        <v>2</v>
      </c>
      <c r="D1359">
        <v>111</v>
      </c>
      <c r="E1359">
        <v>3392</v>
      </c>
      <c r="F1359">
        <v>585</v>
      </c>
      <c r="G1359">
        <v>2631</v>
      </c>
      <c r="H1359">
        <v>3</v>
      </c>
      <c r="I1359" s="58">
        <v>267053</v>
      </c>
      <c r="J1359">
        <v>263103</v>
      </c>
      <c r="K1359" s="4">
        <v>2.2210000000000001</v>
      </c>
      <c r="L1359" s="4">
        <v>4.07</v>
      </c>
      <c r="M1359" s="4">
        <v>2.2210000000000001</v>
      </c>
      <c r="N1359" s="4">
        <v>4.07</v>
      </c>
      <c r="O1359" s="5">
        <v>42305.745292812499</v>
      </c>
      <c r="P1359" s="5">
        <v>42305.745292812499</v>
      </c>
    </row>
    <row r="1360" spans="1:16">
      <c r="A1360">
        <v>1</v>
      </c>
      <c r="B1360">
        <v>3</v>
      </c>
      <c r="C1360">
        <v>2</v>
      </c>
      <c r="D1360">
        <v>111</v>
      </c>
      <c r="E1360">
        <v>352</v>
      </c>
      <c r="F1360">
        <v>571</v>
      </c>
      <c r="G1360">
        <v>80</v>
      </c>
      <c r="H1360">
        <v>8</v>
      </c>
      <c r="I1360" s="58">
        <v>29434</v>
      </c>
      <c r="J1360">
        <v>8008</v>
      </c>
      <c r="K1360" s="4">
        <v>10</v>
      </c>
      <c r="L1360" s="4">
        <v>11.944000000000001</v>
      </c>
      <c r="M1360" s="4">
        <v>10.316000000000001</v>
      </c>
      <c r="N1360" s="4">
        <v>12.26</v>
      </c>
      <c r="O1360" s="5">
        <v>42305.745292812499</v>
      </c>
      <c r="P1360" s="5">
        <v>43258.050196053242</v>
      </c>
    </row>
    <row r="1361" spans="1:16">
      <c r="A1361">
        <v>1</v>
      </c>
      <c r="B1361">
        <v>3</v>
      </c>
      <c r="C1361">
        <v>2</v>
      </c>
      <c r="D1361">
        <v>111</v>
      </c>
      <c r="E1361">
        <v>352</v>
      </c>
      <c r="F1361">
        <v>572</v>
      </c>
      <c r="G1361">
        <v>1513</v>
      </c>
      <c r="H1361">
        <v>1</v>
      </c>
      <c r="I1361" s="58" t="s">
        <v>7361</v>
      </c>
      <c r="J1361">
        <v>151301</v>
      </c>
      <c r="K1361" s="4">
        <v>1.028</v>
      </c>
      <c r="L1361" s="4">
        <v>5.97</v>
      </c>
      <c r="M1361" s="4">
        <v>12.26</v>
      </c>
      <c r="N1361" s="4">
        <v>17.202000000000002</v>
      </c>
      <c r="O1361" s="5">
        <v>42305.745292812499</v>
      </c>
      <c r="P1361" s="5">
        <v>43258.050196053242</v>
      </c>
    </row>
    <row r="1362" spans="1:16">
      <c r="A1362">
        <v>1</v>
      </c>
      <c r="B1362">
        <v>3</v>
      </c>
      <c r="C1362">
        <v>2</v>
      </c>
      <c r="D1362">
        <v>111</v>
      </c>
      <c r="E1362">
        <v>352</v>
      </c>
      <c r="F1362">
        <v>573</v>
      </c>
      <c r="G1362">
        <v>1598</v>
      </c>
      <c r="H1362">
        <v>1</v>
      </c>
      <c r="I1362" s="58">
        <v>-110302</v>
      </c>
      <c r="J1362">
        <v>159801</v>
      </c>
      <c r="K1362" s="4">
        <v>0</v>
      </c>
      <c r="L1362" s="4">
        <v>9.2050000000000001</v>
      </c>
      <c r="M1362" s="4">
        <v>0</v>
      </c>
      <c r="N1362" s="4">
        <v>9.2050000000000001</v>
      </c>
      <c r="O1362" s="5">
        <v>42305.745292812499</v>
      </c>
      <c r="P1362" s="5">
        <v>42305.745292812499</v>
      </c>
    </row>
    <row r="1363" spans="1:16">
      <c r="A1363">
        <v>1</v>
      </c>
      <c r="B1363">
        <v>3</v>
      </c>
      <c r="C1363">
        <v>2</v>
      </c>
      <c r="D1363">
        <v>111</v>
      </c>
      <c r="E1363">
        <v>387</v>
      </c>
      <c r="F1363">
        <v>574</v>
      </c>
      <c r="G1363">
        <v>1990</v>
      </c>
      <c r="H1363">
        <v>2</v>
      </c>
      <c r="I1363" s="58">
        <v>32905</v>
      </c>
      <c r="J1363">
        <v>199002</v>
      </c>
      <c r="K1363" s="4">
        <v>1</v>
      </c>
      <c r="L1363" s="4">
        <v>4.1269999999999998</v>
      </c>
      <c r="M1363" s="4">
        <v>14.773999999999999</v>
      </c>
      <c r="N1363" s="4">
        <v>17.901</v>
      </c>
      <c r="O1363" s="5">
        <v>42305.745292812499</v>
      </c>
      <c r="P1363" s="5">
        <v>43258.050196053242</v>
      </c>
    </row>
    <row r="1364" spans="1:16">
      <c r="A1364">
        <v>1</v>
      </c>
      <c r="B1364">
        <v>3</v>
      </c>
      <c r="C1364">
        <v>2</v>
      </c>
      <c r="D1364">
        <v>111</v>
      </c>
      <c r="E1364">
        <v>3969</v>
      </c>
      <c r="F1364">
        <v>586</v>
      </c>
      <c r="G1364">
        <v>385</v>
      </c>
      <c r="H1364">
        <v>4</v>
      </c>
      <c r="I1364" s="58" t="s">
        <v>7362</v>
      </c>
      <c r="J1364">
        <v>38504</v>
      </c>
      <c r="K1364" s="4">
        <v>1</v>
      </c>
      <c r="L1364" s="4">
        <v>10.321</v>
      </c>
      <c r="M1364" s="4">
        <v>0</v>
      </c>
      <c r="N1364" s="4">
        <v>9.32</v>
      </c>
      <c r="O1364" s="5">
        <v>42305.745292812499</v>
      </c>
      <c r="P1364" s="5">
        <v>42305.745292812499</v>
      </c>
    </row>
    <row r="1365" spans="1:16">
      <c r="A1365">
        <v>1</v>
      </c>
      <c r="B1365">
        <v>3</v>
      </c>
      <c r="C1365">
        <v>2</v>
      </c>
      <c r="D1365">
        <v>111</v>
      </c>
      <c r="E1365">
        <v>3991</v>
      </c>
      <c r="F1365">
        <v>587</v>
      </c>
      <c r="G1365">
        <v>365</v>
      </c>
      <c r="H1365">
        <v>2</v>
      </c>
      <c r="I1365" s="58" t="s">
        <v>7363</v>
      </c>
      <c r="J1365">
        <v>36502</v>
      </c>
      <c r="K1365" s="4">
        <v>1</v>
      </c>
      <c r="L1365" s="4">
        <v>4.2089999999999996</v>
      </c>
      <c r="M1365" s="4">
        <v>16.888999999999999</v>
      </c>
      <c r="N1365" s="4">
        <v>20.097999999999999</v>
      </c>
      <c r="O1365" s="5">
        <v>42305.745292812499</v>
      </c>
      <c r="P1365" s="5">
        <v>43258.050196053242</v>
      </c>
    </row>
    <row r="1366" spans="1:16">
      <c r="A1366">
        <v>1</v>
      </c>
      <c r="B1366">
        <v>3</v>
      </c>
      <c r="C1366">
        <v>2</v>
      </c>
      <c r="D1366">
        <v>111</v>
      </c>
      <c r="E1366">
        <v>4300</v>
      </c>
      <c r="F1366">
        <v>588</v>
      </c>
      <c r="G1366">
        <v>3524</v>
      </c>
      <c r="H1366">
        <v>1</v>
      </c>
      <c r="I1366" s="58">
        <v>593155</v>
      </c>
      <c r="J1366">
        <v>352401</v>
      </c>
      <c r="K1366" s="4">
        <v>0</v>
      </c>
      <c r="L1366" s="4">
        <v>6.4509999999999996</v>
      </c>
      <c r="M1366" s="4">
        <v>0</v>
      </c>
      <c r="N1366" s="4">
        <v>6.4509999999999996</v>
      </c>
      <c r="O1366" s="5">
        <v>42305.745292812499</v>
      </c>
      <c r="P1366" s="5">
        <v>42305.745292812499</v>
      </c>
    </row>
    <row r="1367" spans="1:16">
      <c r="A1367">
        <v>1</v>
      </c>
      <c r="B1367">
        <v>3</v>
      </c>
      <c r="C1367">
        <v>2</v>
      </c>
      <c r="D1367">
        <v>111</v>
      </c>
      <c r="E1367">
        <v>4552</v>
      </c>
      <c r="F1367">
        <v>589</v>
      </c>
      <c r="G1367">
        <v>80</v>
      </c>
      <c r="H1367">
        <v>3</v>
      </c>
      <c r="I1367" s="58">
        <v>29281</v>
      </c>
      <c r="J1367">
        <v>8003</v>
      </c>
      <c r="K1367" s="4">
        <v>5</v>
      </c>
      <c r="L1367" s="4">
        <v>18.684000000000001</v>
      </c>
      <c r="M1367" s="4">
        <v>128.11500000000001</v>
      </c>
      <c r="N1367" s="4">
        <v>141.79900000000001</v>
      </c>
      <c r="O1367" s="5">
        <v>42305.745292812499</v>
      </c>
      <c r="P1367" s="5">
        <v>42305.745292812499</v>
      </c>
    </row>
    <row r="1368" spans="1:16">
      <c r="A1368">
        <v>1</v>
      </c>
      <c r="B1368">
        <v>3</v>
      </c>
      <c r="C1368">
        <v>2</v>
      </c>
      <c r="D1368">
        <v>111</v>
      </c>
      <c r="E1368">
        <v>4552</v>
      </c>
      <c r="F1368">
        <v>590</v>
      </c>
      <c r="G1368">
        <v>80</v>
      </c>
      <c r="H1368">
        <v>4</v>
      </c>
      <c r="I1368" s="58">
        <v>29312</v>
      </c>
      <c r="J1368">
        <v>8004</v>
      </c>
      <c r="K1368" s="4">
        <v>1.0089999999999999</v>
      </c>
      <c r="L1368" s="4">
        <v>13.654999999999999</v>
      </c>
      <c r="M1368" s="4">
        <v>115.46899999999999</v>
      </c>
      <c r="N1368" s="4">
        <v>128.11500000000001</v>
      </c>
      <c r="O1368" s="5">
        <v>42305.745292812499</v>
      </c>
      <c r="P1368" s="5">
        <v>43258.050196053242</v>
      </c>
    </row>
    <row r="1369" spans="1:16">
      <c r="A1369">
        <v>1</v>
      </c>
      <c r="B1369">
        <v>3</v>
      </c>
      <c r="C1369">
        <v>2</v>
      </c>
      <c r="D1369">
        <v>126</v>
      </c>
      <c r="E1369">
        <v>1049</v>
      </c>
      <c r="F1369">
        <v>636</v>
      </c>
      <c r="G1369">
        <v>712</v>
      </c>
      <c r="H1369">
        <v>2</v>
      </c>
      <c r="I1369" s="58" t="s">
        <v>7364</v>
      </c>
      <c r="J1369">
        <v>71202</v>
      </c>
      <c r="K1369" s="4">
        <v>1</v>
      </c>
      <c r="L1369" s="4">
        <v>7.2380000000000004</v>
      </c>
      <c r="M1369" s="4">
        <v>23.361999999999998</v>
      </c>
      <c r="N1369" s="4">
        <v>29.6</v>
      </c>
      <c r="O1369" s="5">
        <v>42305.745292812499</v>
      </c>
      <c r="P1369" s="5">
        <v>42305.745292812499</v>
      </c>
    </row>
    <row r="1370" spans="1:16">
      <c r="A1370">
        <v>1</v>
      </c>
      <c r="B1370">
        <v>3</v>
      </c>
      <c r="C1370">
        <v>2</v>
      </c>
      <c r="D1370">
        <v>126</v>
      </c>
      <c r="E1370">
        <v>1049</v>
      </c>
      <c r="F1370">
        <v>637</v>
      </c>
      <c r="G1370">
        <v>1599</v>
      </c>
      <c r="H1370">
        <v>1</v>
      </c>
      <c r="I1370" s="58">
        <v>-109937</v>
      </c>
      <c r="J1370">
        <v>159901</v>
      </c>
      <c r="K1370" s="4">
        <v>1</v>
      </c>
      <c r="L1370" s="4">
        <v>6.7160000000000002</v>
      </c>
      <c r="M1370" s="4">
        <v>8.8699999999999992</v>
      </c>
      <c r="N1370" s="4">
        <v>14.586</v>
      </c>
      <c r="O1370" s="5">
        <v>42305.745292812499</v>
      </c>
      <c r="P1370" s="5">
        <v>42305.745292812499</v>
      </c>
    </row>
    <row r="1371" spans="1:16">
      <c r="A1371">
        <v>1</v>
      </c>
      <c r="B1371">
        <v>3</v>
      </c>
      <c r="C1371">
        <v>2</v>
      </c>
      <c r="D1371">
        <v>126</v>
      </c>
      <c r="E1371">
        <v>1049</v>
      </c>
      <c r="F1371">
        <v>638</v>
      </c>
      <c r="G1371">
        <v>1599</v>
      </c>
      <c r="H1371">
        <v>2</v>
      </c>
      <c r="I1371" s="58">
        <v>-109906</v>
      </c>
      <c r="J1371">
        <v>159902</v>
      </c>
      <c r="K1371" s="4">
        <v>1.006</v>
      </c>
      <c r="L1371" s="4">
        <v>7.4320000000000004</v>
      </c>
      <c r="M1371" s="4">
        <v>15.942</v>
      </c>
      <c r="N1371" s="4">
        <v>22.367999999999999</v>
      </c>
      <c r="O1371" s="5">
        <v>42305.745292812499</v>
      </c>
      <c r="P1371" s="5">
        <v>42305.745292812499</v>
      </c>
    </row>
    <row r="1372" spans="1:16">
      <c r="A1372">
        <v>1</v>
      </c>
      <c r="B1372">
        <v>3</v>
      </c>
      <c r="C1372">
        <v>2</v>
      </c>
      <c r="D1372">
        <v>126</v>
      </c>
      <c r="E1372">
        <v>1049</v>
      </c>
      <c r="F1372">
        <v>639</v>
      </c>
      <c r="G1372">
        <v>1599</v>
      </c>
      <c r="H1372">
        <v>4</v>
      </c>
      <c r="I1372" s="58">
        <v>-109847</v>
      </c>
      <c r="J1372">
        <v>159904</v>
      </c>
      <c r="K1372" s="4">
        <v>5</v>
      </c>
      <c r="L1372" s="4">
        <v>13.456</v>
      </c>
      <c r="M1372" s="4">
        <v>0</v>
      </c>
      <c r="N1372" s="4">
        <v>8.4559999999999995</v>
      </c>
      <c r="O1372" t="s">
        <v>1223</v>
      </c>
      <c r="P1372" t="s">
        <v>1223</v>
      </c>
    </row>
    <row r="1373" spans="1:16">
      <c r="A1373">
        <v>1</v>
      </c>
      <c r="B1373">
        <v>3</v>
      </c>
      <c r="C1373">
        <v>2</v>
      </c>
      <c r="D1373">
        <v>126</v>
      </c>
      <c r="E1373">
        <v>1050</v>
      </c>
      <c r="F1373">
        <v>640</v>
      </c>
      <c r="G1373">
        <v>1181</v>
      </c>
      <c r="H1373">
        <v>2</v>
      </c>
      <c r="I1373" s="58" t="s">
        <v>7365</v>
      </c>
      <c r="J1373">
        <v>118102</v>
      </c>
      <c r="K1373" s="4">
        <v>0</v>
      </c>
      <c r="L1373" s="4">
        <v>8.9649999999999999</v>
      </c>
      <c r="M1373" s="4">
        <v>0</v>
      </c>
      <c r="N1373" s="4">
        <v>8.9649999999999999</v>
      </c>
      <c r="O1373" s="5">
        <v>42305.745292812499</v>
      </c>
      <c r="P1373" s="5">
        <v>43258.050196053242</v>
      </c>
    </row>
    <row r="1374" spans="1:16">
      <c r="A1374">
        <v>1</v>
      </c>
      <c r="B1374">
        <v>3</v>
      </c>
      <c r="C1374">
        <v>2</v>
      </c>
      <c r="D1374">
        <v>126</v>
      </c>
      <c r="E1374">
        <v>1050</v>
      </c>
      <c r="F1374">
        <v>641</v>
      </c>
      <c r="G1374">
        <v>1181</v>
      </c>
      <c r="H1374">
        <v>3</v>
      </c>
      <c r="I1374" s="58" t="s">
        <v>7366</v>
      </c>
      <c r="J1374">
        <v>118103</v>
      </c>
      <c r="K1374" s="4">
        <v>0</v>
      </c>
      <c r="L1374" s="4">
        <v>7.8730000000000002</v>
      </c>
      <c r="M1374" s="4">
        <v>8.9649999999999999</v>
      </c>
      <c r="N1374" s="4">
        <v>16.838000000000001</v>
      </c>
      <c r="O1374" s="5">
        <v>42305.745292812499</v>
      </c>
      <c r="P1374" s="5">
        <v>43258.050196053242</v>
      </c>
    </row>
    <row r="1375" spans="1:16">
      <c r="A1375">
        <v>1</v>
      </c>
      <c r="B1375">
        <v>3</v>
      </c>
      <c r="C1375">
        <v>2</v>
      </c>
      <c r="D1375">
        <v>126</v>
      </c>
      <c r="E1375">
        <v>1050</v>
      </c>
      <c r="F1375">
        <v>642</v>
      </c>
      <c r="G1375">
        <v>1181</v>
      </c>
      <c r="H1375">
        <v>4</v>
      </c>
      <c r="I1375" s="58" t="s">
        <v>1316</v>
      </c>
      <c r="J1375">
        <v>118104</v>
      </c>
      <c r="K1375" s="4">
        <v>9.9610000000000003</v>
      </c>
      <c r="L1375" s="4">
        <v>21.178000000000001</v>
      </c>
      <c r="M1375" s="4">
        <v>16.838000000000001</v>
      </c>
      <c r="N1375" s="4">
        <v>28.055</v>
      </c>
      <c r="O1375" s="5">
        <v>42305.745292812499</v>
      </c>
      <c r="P1375" s="5">
        <v>42305.745292812499</v>
      </c>
    </row>
    <row r="1376" spans="1:16">
      <c r="A1376">
        <v>1</v>
      </c>
      <c r="B1376">
        <v>3</v>
      </c>
      <c r="C1376">
        <v>2</v>
      </c>
      <c r="D1376">
        <v>126</v>
      </c>
      <c r="E1376">
        <v>112</v>
      </c>
      <c r="F1376">
        <v>625</v>
      </c>
      <c r="G1376">
        <v>259</v>
      </c>
      <c r="H1376">
        <v>5</v>
      </c>
      <c r="I1376" s="58" t="s">
        <v>1317</v>
      </c>
      <c r="J1376">
        <v>25905</v>
      </c>
      <c r="K1376" s="4">
        <v>5.5679999999999996</v>
      </c>
      <c r="L1376" s="4">
        <v>10.339</v>
      </c>
      <c r="M1376" s="4">
        <v>0</v>
      </c>
      <c r="N1376" s="4">
        <v>4.7709999999999999</v>
      </c>
      <c r="O1376" s="5">
        <v>42305.745292812499</v>
      </c>
      <c r="P1376" s="5">
        <v>43258.050196053242</v>
      </c>
    </row>
    <row r="1377" spans="1:16">
      <c r="A1377">
        <v>1</v>
      </c>
      <c r="B1377">
        <v>3</v>
      </c>
      <c r="C1377">
        <v>2</v>
      </c>
      <c r="D1377">
        <v>126</v>
      </c>
      <c r="E1377">
        <v>112</v>
      </c>
      <c r="F1377">
        <v>626</v>
      </c>
      <c r="G1377">
        <v>422</v>
      </c>
      <c r="H1377">
        <v>3</v>
      </c>
      <c r="I1377" s="58" t="s">
        <v>1318</v>
      </c>
      <c r="J1377">
        <v>42203</v>
      </c>
      <c r="K1377" s="4">
        <v>9.8249999999999993</v>
      </c>
      <c r="L1377" s="4">
        <v>12.811</v>
      </c>
      <c r="M1377" s="4">
        <v>4.7709999999999999</v>
      </c>
      <c r="N1377" s="4">
        <v>7.7569999999999997</v>
      </c>
      <c r="O1377" s="5">
        <v>42305.745292812499</v>
      </c>
      <c r="P1377" s="5">
        <v>43258.050196053242</v>
      </c>
    </row>
    <row r="1378" spans="1:16">
      <c r="A1378">
        <v>1</v>
      </c>
      <c r="B1378">
        <v>3</v>
      </c>
      <c r="C1378">
        <v>2</v>
      </c>
      <c r="D1378">
        <v>126</v>
      </c>
      <c r="E1378">
        <v>113</v>
      </c>
      <c r="F1378">
        <v>627</v>
      </c>
      <c r="G1378">
        <v>260</v>
      </c>
      <c r="H1378">
        <v>3</v>
      </c>
      <c r="I1378" s="58" t="s">
        <v>7367</v>
      </c>
      <c r="J1378">
        <v>26003</v>
      </c>
      <c r="K1378" s="4">
        <v>0</v>
      </c>
      <c r="L1378" s="4">
        <v>1.202</v>
      </c>
      <c r="M1378" s="4">
        <v>0</v>
      </c>
      <c r="N1378" s="4">
        <v>1.202</v>
      </c>
      <c r="O1378" s="5">
        <v>42305.745292812499</v>
      </c>
      <c r="P1378" s="5">
        <v>42305.745292812499</v>
      </c>
    </row>
    <row r="1379" spans="1:16">
      <c r="A1379">
        <v>1</v>
      </c>
      <c r="B1379">
        <v>3</v>
      </c>
      <c r="C1379">
        <v>2</v>
      </c>
      <c r="D1379">
        <v>126</v>
      </c>
      <c r="E1379">
        <v>1534</v>
      </c>
      <c r="F1379">
        <v>643</v>
      </c>
      <c r="G1379">
        <v>422</v>
      </c>
      <c r="H1379">
        <v>3</v>
      </c>
      <c r="I1379" s="58" t="s">
        <v>1318</v>
      </c>
      <c r="J1379">
        <v>42203</v>
      </c>
      <c r="K1379" s="4">
        <v>0</v>
      </c>
      <c r="L1379" s="4">
        <v>9.6000000000000002E-2</v>
      </c>
      <c r="M1379" s="4">
        <v>17.192</v>
      </c>
      <c r="N1379" s="4">
        <v>17.286999999999999</v>
      </c>
      <c r="O1379" s="5">
        <v>42305.745292812499</v>
      </c>
      <c r="P1379" s="5">
        <v>42305.745292812499</v>
      </c>
    </row>
    <row r="1380" spans="1:16">
      <c r="A1380">
        <v>1</v>
      </c>
      <c r="B1380">
        <v>3</v>
      </c>
      <c r="C1380">
        <v>2</v>
      </c>
      <c r="D1380">
        <v>126</v>
      </c>
      <c r="E1380">
        <v>1534</v>
      </c>
      <c r="F1380">
        <v>644</v>
      </c>
      <c r="G1380">
        <v>1853</v>
      </c>
      <c r="H1380">
        <v>1</v>
      </c>
      <c r="I1380" s="58">
        <v>-17165</v>
      </c>
      <c r="J1380">
        <v>185301</v>
      </c>
      <c r="K1380" s="4">
        <v>2.093</v>
      </c>
      <c r="L1380" s="4">
        <v>17.190999999999999</v>
      </c>
      <c r="M1380" s="4">
        <v>2.093</v>
      </c>
      <c r="N1380" s="4">
        <v>17.192</v>
      </c>
      <c r="O1380" s="5">
        <v>42305.745292812499</v>
      </c>
      <c r="P1380" s="5">
        <v>43258.050196053242</v>
      </c>
    </row>
    <row r="1381" spans="1:16">
      <c r="A1381">
        <v>1</v>
      </c>
      <c r="B1381">
        <v>3</v>
      </c>
      <c r="C1381">
        <v>2</v>
      </c>
      <c r="D1381">
        <v>126</v>
      </c>
      <c r="E1381">
        <v>1534</v>
      </c>
      <c r="F1381">
        <v>645</v>
      </c>
      <c r="G1381">
        <v>1853</v>
      </c>
      <c r="H1381">
        <v>2</v>
      </c>
      <c r="I1381" s="58">
        <v>-17134</v>
      </c>
      <c r="J1381">
        <v>185302</v>
      </c>
      <c r="K1381" s="4">
        <v>0</v>
      </c>
      <c r="L1381" s="4">
        <v>2.093</v>
      </c>
      <c r="M1381" s="4">
        <v>0</v>
      </c>
      <c r="N1381" s="4">
        <v>2.093</v>
      </c>
      <c r="O1381" s="5">
        <v>42305.745292812499</v>
      </c>
      <c r="P1381" s="5">
        <v>43258.050196053242</v>
      </c>
    </row>
    <row r="1382" spans="1:16">
      <c r="A1382">
        <v>1</v>
      </c>
      <c r="B1382">
        <v>3</v>
      </c>
      <c r="C1382">
        <v>2</v>
      </c>
      <c r="D1382">
        <v>126</v>
      </c>
      <c r="E1382">
        <v>1791</v>
      </c>
      <c r="F1382">
        <v>646</v>
      </c>
      <c r="G1382">
        <v>1600</v>
      </c>
      <c r="H1382">
        <v>1</v>
      </c>
      <c r="I1382" s="58">
        <v>-109572</v>
      </c>
      <c r="J1382">
        <v>160001</v>
      </c>
      <c r="K1382" s="4">
        <v>0</v>
      </c>
      <c r="L1382" s="4">
        <v>0.80600000000000005</v>
      </c>
      <c r="M1382" s="4">
        <v>0</v>
      </c>
      <c r="N1382" s="4">
        <v>0.80600000000000005</v>
      </c>
      <c r="O1382" s="5">
        <v>42305.745292812499</v>
      </c>
      <c r="P1382" s="5">
        <v>42305.745292812499</v>
      </c>
    </row>
    <row r="1383" spans="1:16">
      <c r="A1383">
        <v>1</v>
      </c>
      <c r="B1383">
        <v>3</v>
      </c>
      <c r="C1383">
        <v>2</v>
      </c>
      <c r="D1383">
        <v>126</v>
      </c>
      <c r="E1383">
        <v>1803</v>
      </c>
      <c r="F1383">
        <v>647</v>
      </c>
      <c r="G1383">
        <v>1853</v>
      </c>
      <c r="H1383">
        <v>1</v>
      </c>
      <c r="I1383" s="58">
        <v>-17165</v>
      </c>
      <c r="J1383">
        <v>185301</v>
      </c>
      <c r="K1383" s="4">
        <v>20</v>
      </c>
      <c r="L1383" s="4">
        <v>23.46</v>
      </c>
      <c r="M1383" s="4">
        <v>0</v>
      </c>
      <c r="N1383" s="4">
        <v>3.46</v>
      </c>
      <c r="O1383" s="5">
        <v>42305.745292812499</v>
      </c>
      <c r="P1383" s="5">
        <v>42305.745292812499</v>
      </c>
    </row>
    <row r="1384" spans="1:16">
      <c r="A1384">
        <v>1</v>
      </c>
      <c r="B1384">
        <v>3</v>
      </c>
      <c r="C1384">
        <v>2</v>
      </c>
      <c r="D1384">
        <v>126</v>
      </c>
      <c r="E1384">
        <v>182</v>
      </c>
      <c r="F1384">
        <v>628</v>
      </c>
      <c r="G1384">
        <v>172</v>
      </c>
      <c r="H1384">
        <v>3</v>
      </c>
      <c r="I1384" s="58" t="s">
        <v>7368</v>
      </c>
      <c r="J1384">
        <v>17203</v>
      </c>
      <c r="K1384" s="4">
        <v>0</v>
      </c>
      <c r="L1384" s="4">
        <v>1.9</v>
      </c>
      <c r="M1384" s="4">
        <v>37.238999999999997</v>
      </c>
      <c r="N1384" s="4">
        <v>39.139000000000003</v>
      </c>
      <c r="O1384" s="5">
        <v>42305.745292812499</v>
      </c>
      <c r="P1384" s="5">
        <v>43258.050196053242</v>
      </c>
    </row>
    <row r="1385" spans="1:16">
      <c r="A1385">
        <v>1</v>
      </c>
      <c r="B1385">
        <v>3</v>
      </c>
      <c r="C1385">
        <v>2</v>
      </c>
      <c r="D1385">
        <v>126</v>
      </c>
      <c r="E1385">
        <v>1889</v>
      </c>
      <c r="F1385">
        <v>648</v>
      </c>
      <c r="G1385">
        <v>1600</v>
      </c>
      <c r="H1385">
        <v>2</v>
      </c>
      <c r="I1385" s="58">
        <v>-109541</v>
      </c>
      <c r="J1385">
        <v>160002</v>
      </c>
      <c r="K1385" s="4">
        <v>0</v>
      </c>
      <c r="L1385" s="4">
        <v>8.9030000000000005</v>
      </c>
      <c r="M1385" s="4">
        <v>0</v>
      </c>
      <c r="N1385" s="4">
        <v>8.9030000000000005</v>
      </c>
      <c r="O1385" s="5">
        <v>42305.745292812499</v>
      </c>
      <c r="P1385" s="5">
        <v>42305.745292812499</v>
      </c>
    </row>
    <row r="1386" spans="1:16">
      <c r="A1386">
        <v>1</v>
      </c>
      <c r="B1386">
        <v>3</v>
      </c>
      <c r="C1386">
        <v>2</v>
      </c>
      <c r="D1386">
        <v>126</v>
      </c>
      <c r="E1386">
        <v>1889</v>
      </c>
      <c r="F1386">
        <v>649</v>
      </c>
      <c r="G1386">
        <v>1600</v>
      </c>
      <c r="H1386">
        <v>4</v>
      </c>
      <c r="I1386" s="58">
        <v>-109481</v>
      </c>
      <c r="J1386">
        <v>160004</v>
      </c>
      <c r="K1386" s="4">
        <v>8.984</v>
      </c>
      <c r="L1386" s="4">
        <v>9.2550000000000008</v>
      </c>
      <c r="M1386" s="4">
        <v>8.984</v>
      </c>
      <c r="N1386" s="4">
        <v>9.2550000000000008</v>
      </c>
      <c r="O1386" s="5">
        <v>42305.745292812499</v>
      </c>
      <c r="P1386" s="5">
        <v>43258.050196053242</v>
      </c>
    </row>
    <row r="1387" spans="1:16">
      <c r="A1387">
        <v>1</v>
      </c>
      <c r="B1387">
        <v>3</v>
      </c>
      <c r="C1387">
        <v>2</v>
      </c>
      <c r="D1387">
        <v>126</v>
      </c>
      <c r="E1387">
        <v>1974</v>
      </c>
      <c r="F1387">
        <v>650</v>
      </c>
      <c r="G1387">
        <v>2118</v>
      </c>
      <c r="H1387">
        <v>2</v>
      </c>
      <c r="I1387" s="58">
        <v>79656</v>
      </c>
      <c r="J1387">
        <v>211802</v>
      </c>
      <c r="K1387" s="4">
        <v>0</v>
      </c>
      <c r="L1387" s="4">
        <v>6.7290000000000001</v>
      </c>
      <c r="M1387" s="4">
        <v>0.94299999999999995</v>
      </c>
      <c r="N1387" s="4">
        <v>7.6719999999999997</v>
      </c>
      <c r="O1387" s="5">
        <v>42305.745292812499</v>
      </c>
      <c r="P1387" s="5">
        <v>43258.050196053242</v>
      </c>
    </row>
    <row r="1388" spans="1:16">
      <c r="A1388">
        <v>1</v>
      </c>
      <c r="B1388">
        <v>3</v>
      </c>
      <c r="C1388">
        <v>2</v>
      </c>
      <c r="D1388">
        <v>126</v>
      </c>
      <c r="E1388">
        <v>202</v>
      </c>
      <c r="F1388">
        <v>629</v>
      </c>
      <c r="G1388">
        <v>712</v>
      </c>
      <c r="H1388">
        <v>1</v>
      </c>
      <c r="I1388" s="58" t="s">
        <v>7369</v>
      </c>
      <c r="J1388">
        <v>71201</v>
      </c>
      <c r="K1388" s="4">
        <v>0</v>
      </c>
      <c r="L1388" s="4">
        <v>13.682</v>
      </c>
      <c r="M1388" s="4">
        <v>111.014</v>
      </c>
      <c r="N1388" s="4">
        <v>124.696</v>
      </c>
      <c r="O1388" s="5">
        <v>42305.745292812499</v>
      </c>
      <c r="P1388" s="5">
        <v>42305.745292812499</v>
      </c>
    </row>
    <row r="1389" spans="1:16">
      <c r="A1389">
        <v>1</v>
      </c>
      <c r="B1389">
        <v>3</v>
      </c>
      <c r="C1389">
        <v>2</v>
      </c>
      <c r="D1389">
        <v>126</v>
      </c>
      <c r="E1389">
        <v>202</v>
      </c>
      <c r="F1389">
        <v>630</v>
      </c>
      <c r="G1389">
        <v>1513</v>
      </c>
      <c r="H1389">
        <v>2</v>
      </c>
      <c r="I1389" s="58" t="s">
        <v>7370</v>
      </c>
      <c r="J1389">
        <v>151302</v>
      </c>
      <c r="K1389" s="4">
        <v>3.8180000000000001</v>
      </c>
      <c r="L1389" s="4">
        <v>16.422999999999998</v>
      </c>
      <c r="M1389" s="4">
        <v>96.265000000000001</v>
      </c>
      <c r="N1389" s="4">
        <v>108.87</v>
      </c>
      <c r="O1389" s="5">
        <v>42305.745292812499</v>
      </c>
      <c r="P1389" s="5">
        <v>42305.745292812499</v>
      </c>
    </row>
    <row r="1390" spans="1:16">
      <c r="A1390">
        <v>1</v>
      </c>
      <c r="B1390">
        <v>3</v>
      </c>
      <c r="C1390">
        <v>2</v>
      </c>
      <c r="D1390">
        <v>126</v>
      </c>
      <c r="E1390">
        <v>202</v>
      </c>
      <c r="F1390">
        <v>631</v>
      </c>
      <c r="G1390">
        <v>3123</v>
      </c>
      <c r="H1390">
        <v>2</v>
      </c>
      <c r="I1390" s="58">
        <v>446724</v>
      </c>
      <c r="J1390">
        <v>312302</v>
      </c>
      <c r="K1390" s="4">
        <v>1</v>
      </c>
      <c r="L1390" s="4">
        <v>3.8180000000000001</v>
      </c>
      <c r="M1390" s="4">
        <v>93.447000000000003</v>
      </c>
      <c r="N1390" s="4">
        <v>96.265000000000001</v>
      </c>
      <c r="O1390" s="5">
        <v>42305.745292812499</v>
      </c>
      <c r="P1390" s="5">
        <v>42305.745292812499</v>
      </c>
    </row>
    <row r="1391" spans="1:16">
      <c r="A1391">
        <v>1</v>
      </c>
      <c r="B1391">
        <v>3</v>
      </c>
      <c r="C1391">
        <v>2</v>
      </c>
      <c r="D1391">
        <v>126</v>
      </c>
      <c r="E1391">
        <v>2196</v>
      </c>
      <c r="F1391">
        <v>651</v>
      </c>
      <c r="G1391">
        <v>2734</v>
      </c>
      <c r="H1391">
        <v>1</v>
      </c>
      <c r="I1391" s="58">
        <v>304614</v>
      </c>
      <c r="J1391">
        <v>273401</v>
      </c>
      <c r="K1391" s="4">
        <v>0</v>
      </c>
      <c r="L1391" s="4">
        <v>5.2549999999999999</v>
      </c>
      <c r="M1391" s="4">
        <v>0</v>
      </c>
      <c r="N1391" s="4">
        <v>5.2549999999999999</v>
      </c>
      <c r="O1391" s="5">
        <v>42305.745292812499</v>
      </c>
      <c r="P1391" s="5">
        <v>42305.745292812499</v>
      </c>
    </row>
    <row r="1392" spans="1:16">
      <c r="A1392">
        <v>1</v>
      </c>
      <c r="B1392">
        <v>3</v>
      </c>
      <c r="C1392">
        <v>2</v>
      </c>
      <c r="D1392">
        <v>126</v>
      </c>
      <c r="E1392">
        <v>2304</v>
      </c>
      <c r="F1392">
        <v>652</v>
      </c>
      <c r="G1392">
        <v>1599</v>
      </c>
      <c r="H1392">
        <v>3</v>
      </c>
      <c r="I1392" s="58">
        <v>-109878</v>
      </c>
      <c r="J1392">
        <v>159903</v>
      </c>
      <c r="K1392" s="4">
        <v>0</v>
      </c>
      <c r="L1392" s="4">
        <v>6.7460000000000004</v>
      </c>
      <c r="M1392" s="4">
        <v>0</v>
      </c>
      <c r="N1392" s="4">
        <v>6.7460000000000004</v>
      </c>
      <c r="O1392" s="5">
        <v>42305.745292812499</v>
      </c>
      <c r="P1392" s="5">
        <v>42305.745292812499</v>
      </c>
    </row>
    <row r="1393" spans="1:16">
      <c r="A1393">
        <v>1</v>
      </c>
      <c r="B1393">
        <v>3</v>
      </c>
      <c r="C1393">
        <v>2</v>
      </c>
      <c r="D1393">
        <v>126</v>
      </c>
      <c r="E1393">
        <v>2325</v>
      </c>
      <c r="F1393">
        <v>653</v>
      </c>
      <c r="G1393">
        <v>2465</v>
      </c>
      <c r="H1393">
        <v>1</v>
      </c>
      <c r="I1393" s="58">
        <v>206365</v>
      </c>
      <c r="J1393">
        <v>246501</v>
      </c>
      <c r="K1393" s="4">
        <v>0</v>
      </c>
      <c r="L1393" s="4">
        <v>5.8129999999999997</v>
      </c>
      <c r="M1393" s="4">
        <v>0</v>
      </c>
      <c r="N1393" s="4">
        <v>5.8129999999999997</v>
      </c>
      <c r="O1393" s="5">
        <v>42305.745292812499</v>
      </c>
      <c r="P1393" s="5">
        <v>42305.745292812499</v>
      </c>
    </row>
    <row r="1394" spans="1:16">
      <c r="A1394">
        <v>1</v>
      </c>
      <c r="B1394">
        <v>3</v>
      </c>
      <c r="C1394">
        <v>2</v>
      </c>
      <c r="D1394">
        <v>126</v>
      </c>
      <c r="E1394">
        <v>2370</v>
      </c>
      <c r="F1394">
        <v>654</v>
      </c>
      <c r="G1394">
        <v>2213</v>
      </c>
      <c r="H1394">
        <v>1</v>
      </c>
      <c r="I1394" s="58">
        <v>114323</v>
      </c>
      <c r="J1394">
        <v>221301</v>
      </c>
      <c r="K1394" s="4">
        <v>0</v>
      </c>
      <c r="L1394" s="4">
        <v>4.2610000000000001</v>
      </c>
      <c r="M1394" s="4">
        <v>8.8689999999999998</v>
      </c>
      <c r="N1394" s="4">
        <v>13.13</v>
      </c>
      <c r="O1394" s="5">
        <v>42305.745292812499</v>
      </c>
      <c r="P1394" s="5">
        <v>42305.745292812499</v>
      </c>
    </row>
    <row r="1395" spans="1:16">
      <c r="A1395">
        <v>1</v>
      </c>
      <c r="B1395">
        <v>3</v>
      </c>
      <c r="C1395">
        <v>2</v>
      </c>
      <c r="D1395">
        <v>126</v>
      </c>
      <c r="E1395">
        <v>2370</v>
      </c>
      <c r="F1395">
        <v>655</v>
      </c>
      <c r="G1395">
        <v>2213</v>
      </c>
      <c r="H1395">
        <v>2</v>
      </c>
      <c r="I1395" s="58">
        <v>114354</v>
      </c>
      <c r="J1395">
        <v>221302</v>
      </c>
      <c r="K1395" s="4">
        <v>0</v>
      </c>
      <c r="L1395" s="4">
        <v>5.8310000000000004</v>
      </c>
      <c r="M1395" s="4">
        <v>13.942</v>
      </c>
      <c r="N1395" s="4">
        <v>19.773</v>
      </c>
      <c r="O1395" s="5">
        <v>42305.745292812499</v>
      </c>
      <c r="P1395" s="5">
        <v>42305.745292812499</v>
      </c>
    </row>
    <row r="1396" spans="1:16">
      <c r="A1396">
        <v>1</v>
      </c>
      <c r="B1396">
        <v>3</v>
      </c>
      <c r="C1396">
        <v>2</v>
      </c>
      <c r="D1396">
        <v>126</v>
      </c>
      <c r="E1396">
        <v>2370</v>
      </c>
      <c r="F1396">
        <v>656</v>
      </c>
      <c r="G1396">
        <v>2417</v>
      </c>
      <c r="H1396">
        <v>2</v>
      </c>
      <c r="I1396" s="58">
        <v>188864</v>
      </c>
      <c r="J1396">
        <v>241702</v>
      </c>
      <c r="K1396" s="4">
        <v>0</v>
      </c>
      <c r="L1396" s="4">
        <v>8.2739999999999991</v>
      </c>
      <c r="M1396" s="4">
        <v>0</v>
      </c>
      <c r="N1396" s="4">
        <v>8.2739999999999991</v>
      </c>
      <c r="O1396" s="5">
        <v>42305.745292812499</v>
      </c>
      <c r="P1396" s="5">
        <v>42305.745292812499</v>
      </c>
    </row>
    <row r="1397" spans="1:16">
      <c r="A1397">
        <v>1</v>
      </c>
      <c r="B1397">
        <v>3</v>
      </c>
      <c r="C1397">
        <v>2</v>
      </c>
      <c r="D1397">
        <v>126</v>
      </c>
      <c r="E1397">
        <v>2441</v>
      </c>
      <c r="F1397">
        <v>657</v>
      </c>
      <c r="G1397">
        <v>2464</v>
      </c>
      <c r="H1397">
        <v>1</v>
      </c>
      <c r="I1397" s="58">
        <v>205999</v>
      </c>
      <c r="J1397">
        <v>246401</v>
      </c>
      <c r="K1397" s="4">
        <v>0</v>
      </c>
      <c r="L1397" s="4">
        <v>6.2530000000000001</v>
      </c>
      <c r="M1397" s="4">
        <v>0</v>
      </c>
      <c r="N1397" s="4">
        <v>6.2530000000000001</v>
      </c>
      <c r="O1397" t="s">
        <v>1223</v>
      </c>
      <c r="P1397" t="s">
        <v>1223</v>
      </c>
    </row>
    <row r="1398" spans="1:16">
      <c r="A1398">
        <v>1</v>
      </c>
      <c r="B1398">
        <v>3</v>
      </c>
      <c r="C1398">
        <v>2</v>
      </c>
      <c r="D1398">
        <v>126</v>
      </c>
      <c r="E1398">
        <v>2740</v>
      </c>
      <c r="F1398">
        <v>658</v>
      </c>
      <c r="G1398">
        <v>1181</v>
      </c>
      <c r="H1398">
        <v>4</v>
      </c>
      <c r="I1398" s="58" t="s">
        <v>1316</v>
      </c>
      <c r="J1398">
        <v>118104</v>
      </c>
      <c r="K1398" s="4">
        <v>30</v>
      </c>
      <c r="L1398" s="4">
        <v>30.760999999999999</v>
      </c>
      <c r="M1398" s="4">
        <v>4.452</v>
      </c>
      <c r="N1398" s="4">
        <v>5.2130000000000001</v>
      </c>
      <c r="O1398" s="5">
        <v>42305.745292812499</v>
      </c>
      <c r="P1398" s="5">
        <v>43258.050196053242</v>
      </c>
    </row>
    <row r="1399" spans="1:16">
      <c r="A1399">
        <v>1</v>
      </c>
      <c r="B1399">
        <v>3</v>
      </c>
      <c r="C1399">
        <v>2</v>
      </c>
      <c r="D1399">
        <v>126</v>
      </c>
      <c r="E1399">
        <v>2740</v>
      </c>
      <c r="F1399">
        <v>659</v>
      </c>
      <c r="G1399">
        <v>2762</v>
      </c>
      <c r="H1399">
        <v>1</v>
      </c>
      <c r="I1399" s="58">
        <v>314841</v>
      </c>
      <c r="J1399">
        <v>276201</v>
      </c>
      <c r="K1399" s="4">
        <v>10</v>
      </c>
      <c r="L1399" s="4">
        <v>15.374000000000001</v>
      </c>
      <c r="M1399" s="4">
        <v>6.2809999999999997</v>
      </c>
      <c r="N1399" s="4">
        <v>11.654999999999999</v>
      </c>
      <c r="O1399" s="5">
        <v>42305.745292812499</v>
      </c>
      <c r="P1399" s="5">
        <v>42305.745292812499</v>
      </c>
    </row>
    <row r="1400" spans="1:16">
      <c r="A1400">
        <v>1</v>
      </c>
      <c r="B1400">
        <v>3</v>
      </c>
      <c r="C1400">
        <v>2</v>
      </c>
      <c r="D1400">
        <v>126</v>
      </c>
      <c r="E1400">
        <v>2740</v>
      </c>
      <c r="F1400">
        <v>660</v>
      </c>
      <c r="G1400">
        <v>3010</v>
      </c>
      <c r="H1400">
        <v>2</v>
      </c>
      <c r="I1400" s="58">
        <v>405452</v>
      </c>
      <c r="J1400">
        <v>301002</v>
      </c>
      <c r="K1400" s="4">
        <v>0</v>
      </c>
      <c r="L1400" s="4">
        <v>4.452</v>
      </c>
      <c r="M1400" s="4">
        <v>0</v>
      </c>
      <c r="N1400" s="4">
        <v>4.452</v>
      </c>
      <c r="O1400" s="5">
        <v>42305.745292812499</v>
      </c>
      <c r="P1400" s="5">
        <v>43258.050196053242</v>
      </c>
    </row>
    <row r="1401" spans="1:16">
      <c r="A1401">
        <v>1</v>
      </c>
      <c r="B1401">
        <v>3</v>
      </c>
      <c r="C1401">
        <v>2</v>
      </c>
      <c r="D1401">
        <v>126</v>
      </c>
      <c r="E1401">
        <v>3026</v>
      </c>
      <c r="F1401">
        <v>661</v>
      </c>
      <c r="G1401">
        <v>3414</v>
      </c>
      <c r="H1401">
        <v>1</v>
      </c>
      <c r="I1401" s="58">
        <v>552979</v>
      </c>
      <c r="J1401">
        <v>341401</v>
      </c>
      <c r="K1401" s="4">
        <v>8.7330000000000005</v>
      </c>
      <c r="L1401" s="4">
        <v>12.507</v>
      </c>
      <c r="M1401" s="4">
        <v>0</v>
      </c>
      <c r="N1401" s="4">
        <v>3.774</v>
      </c>
      <c r="O1401" s="5">
        <v>42305.745292812499</v>
      </c>
      <c r="P1401" s="5">
        <v>42305.745292812499</v>
      </c>
    </row>
    <row r="1402" spans="1:16">
      <c r="A1402">
        <v>1</v>
      </c>
      <c r="B1402">
        <v>3</v>
      </c>
      <c r="C1402">
        <v>2</v>
      </c>
      <c r="D1402">
        <v>126</v>
      </c>
      <c r="E1402">
        <v>3106</v>
      </c>
      <c r="F1402">
        <v>662</v>
      </c>
      <c r="G1402">
        <v>3207</v>
      </c>
      <c r="H1402">
        <v>1</v>
      </c>
      <c r="I1402" s="58">
        <v>477374</v>
      </c>
      <c r="J1402">
        <v>320701</v>
      </c>
      <c r="K1402" s="4">
        <v>0</v>
      </c>
      <c r="L1402" s="4">
        <v>5.2240000000000002</v>
      </c>
      <c r="M1402" s="4">
        <v>0</v>
      </c>
      <c r="N1402" s="4">
        <v>5.2240000000000002</v>
      </c>
      <c r="O1402" t="s">
        <v>1223</v>
      </c>
      <c r="P1402" t="s">
        <v>1223</v>
      </c>
    </row>
    <row r="1403" spans="1:16">
      <c r="A1403">
        <v>1</v>
      </c>
      <c r="B1403">
        <v>3</v>
      </c>
      <c r="C1403">
        <v>2</v>
      </c>
      <c r="D1403">
        <v>126</v>
      </c>
      <c r="E1403">
        <v>3106</v>
      </c>
      <c r="F1403">
        <v>663</v>
      </c>
      <c r="G1403">
        <v>3348</v>
      </c>
      <c r="H1403">
        <v>1</v>
      </c>
      <c r="I1403" s="58">
        <v>528873</v>
      </c>
      <c r="J1403">
        <v>334801</v>
      </c>
      <c r="K1403" s="4">
        <v>5.2240000000000002</v>
      </c>
      <c r="L1403" s="4">
        <v>10.372</v>
      </c>
      <c r="M1403" s="4">
        <v>5.2240000000000002</v>
      </c>
      <c r="N1403" s="4">
        <v>10.372</v>
      </c>
      <c r="O1403" s="5">
        <v>42305.745292812499</v>
      </c>
      <c r="P1403" s="5">
        <v>42305.745292812499</v>
      </c>
    </row>
    <row r="1404" spans="1:16">
      <c r="A1404">
        <v>1</v>
      </c>
      <c r="B1404">
        <v>3</v>
      </c>
      <c r="C1404">
        <v>2</v>
      </c>
      <c r="D1404">
        <v>126</v>
      </c>
      <c r="E1404">
        <v>3339</v>
      </c>
      <c r="F1404">
        <v>664</v>
      </c>
      <c r="G1404">
        <v>3372</v>
      </c>
      <c r="H1404">
        <v>1</v>
      </c>
      <c r="I1404" s="58">
        <v>537639</v>
      </c>
      <c r="J1404">
        <v>337201</v>
      </c>
      <c r="K1404" s="4">
        <v>1</v>
      </c>
      <c r="L1404" s="4">
        <v>4.8959999999999999</v>
      </c>
      <c r="M1404" s="4">
        <v>0</v>
      </c>
      <c r="N1404" s="4">
        <v>3.8959999999999999</v>
      </c>
      <c r="O1404" s="5">
        <v>42305.745292812499</v>
      </c>
      <c r="P1404" s="5">
        <v>42305.745292812499</v>
      </c>
    </row>
    <row r="1405" spans="1:16">
      <c r="A1405">
        <v>1</v>
      </c>
      <c r="B1405">
        <v>3</v>
      </c>
      <c r="C1405">
        <v>2</v>
      </c>
      <c r="D1405">
        <v>126</v>
      </c>
      <c r="E1405">
        <v>33</v>
      </c>
      <c r="F1405">
        <v>624</v>
      </c>
      <c r="G1405">
        <v>14</v>
      </c>
      <c r="H1405">
        <v>13</v>
      </c>
      <c r="I1405" s="58" t="s">
        <v>7371</v>
      </c>
      <c r="J1405">
        <v>1413</v>
      </c>
      <c r="K1405" s="4">
        <v>0</v>
      </c>
      <c r="L1405" s="4">
        <v>2.2879999999999998</v>
      </c>
      <c r="M1405" s="4">
        <v>0</v>
      </c>
      <c r="N1405" s="4">
        <v>2.2879999999999998</v>
      </c>
      <c r="O1405" s="5">
        <v>42305.745292812499</v>
      </c>
      <c r="P1405" s="5">
        <v>42305.745292812499</v>
      </c>
    </row>
    <row r="1406" spans="1:16">
      <c r="A1406">
        <v>1</v>
      </c>
      <c r="B1406">
        <v>3</v>
      </c>
      <c r="C1406">
        <v>2</v>
      </c>
      <c r="D1406">
        <v>126</v>
      </c>
      <c r="E1406">
        <v>343</v>
      </c>
      <c r="F1406">
        <v>632</v>
      </c>
      <c r="G1406">
        <v>747</v>
      </c>
      <c r="H1406">
        <v>5</v>
      </c>
      <c r="I1406" s="58" t="s">
        <v>7372</v>
      </c>
      <c r="J1406">
        <v>74705</v>
      </c>
      <c r="K1406" s="4">
        <v>3.0000000000000001E-3</v>
      </c>
      <c r="L1406" s="4">
        <v>10.872999999999999</v>
      </c>
      <c r="M1406" s="4">
        <v>25.751999999999999</v>
      </c>
      <c r="N1406" s="4">
        <v>36.622</v>
      </c>
      <c r="O1406" s="5">
        <v>42305.745292812499</v>
      </c>
      <c r="P1406" s="5">
        <v>43258.050196053242</v>
      </c>
    </row>
    <row r="1407" spans="1:16">
      <c r="A1407">
        <v>1</v>
      </c>
      <c r="B1407">
        <v>3</v>
      </c>
      <c r="C1407">
        <v>2</v>
      </c>
      <c r="D1407">
        <v>126</v>
      </c>
      <c r="E1407">
        <v>3507</v>
      </c>
      <c r="F1407">
        <v>665</v>
      </c>
      <c r="G1407">
        <v>1853</v>
      </c>
      <c r="H1407">
        <v>1</v>
      </c>
      <c r="I1407" s="58">
        <v>-17165</v>
      </c>
      <c r="J1407">
        <v>185301</v>
      </c>
      <c r="K1407" s="4">
        <v>0</v>
      </c>
      <c r="L1407" s="4">
        <v>1.181</v>
      </c>
      <c r="M1407" s="4">
        <v>0</v>
      </c>
      <c r="N1407" s="4">
        <v>1.181</v>
      </c>
      <c r="O1407" s="5">
        <v>42305.745292812499</v>
      </c>
      <c r="P1407" s="5">
        <v>42305.745292812499</v>
      </c>
    </row>
    <row r="1408" spans="1:16">
      <c r="A1408">
        <v>1</v>
      </c>
      <c r="B1408">
        <v>3</v>
      </c>
      <c r="C1408">
        <v>2</v>
      </c>
      <c r="D1408">
        <v>126</v>
      </c>
      <c r="E1408">
        <v>3540</v>
      </c>
      <c r="F1408">
        <v>666</v>
      </c>
      <c r="G1408">
        <v>14</v>
      </c>
      <c r="H1408">
        <v>3</v>
      </c>
      <c r="I1408" s="58">
        <v>41699</v>
      </c>
      <c r="J1408">
        <v>1403</v>
      </c>
      <c r="K1408" s="4">
        <v>11.131</v>
      </c>
      <c r="L1408" s="4">
        <v>22.981999999999999</v>
      </c>
      <c r="M1408" s="4">
        <v>25.663</v>
      </c>
      <c r="N1408" s="4">
        <v>37.514000000000003</v>
      </c>
      <c r="O1408" s="5">
        <v>42305.745292812499</v>
      </c>
      <c r="P1408" s="5">
        <v>42305.745292812499</v>
      </c>
    </row>
    <row r="1409" spans="1:16">
      <c r="A1409">
        <v>1</v>
      </c>
      <c r="B1409">
        <v>3</v>
      </c>
      <c r="C1409">
        <v>2</v>
      </c>
      <c r="D1409">
        <v>126</v>
      </c>
      <c r="E1409">
        <v>3540</v>
      </c>
      <c r="F1409">
        <v>667</v>
      </c>
      <c r="G1409">
        <v>14</v>
      </c>
      <c r="H1409">
        <v>4</v>
      </c>
      <c r="I1409" s="58">
        <v>41730</v>
      </c>
      <c r="J1409">
        <v>1404</v>
      </c>
      <c r="K1409" s="4">
        <v>2.8940000000000001</v>
      </c>
      <c r="L1409" s="4">
        <v>11.625999999999999</v>
      </c>
      <c r="M1409" s="4">
        <v>16.931000000000001</v>
      </c>
      <c r="N1409" s="4">
        <v>25.663</v>
      </c>
      <c r="O1409" s="5">
        <v>42305.745292812499</v>
      </c>
      <c r="P1409" s="5">
        <v>42305.745292812499</v>
      </c>
    </row>
    <row r="1410" spans="1:16">
      <c r="A1410">
        <v>1</v>
      </c>
      <c r="B1410">
        <v>3</v>
      </c>
      <c r="C1410">
        <v>2</v>
      </c>
      <c r="D1410">
        <v>126</v>
      </c>
      <c r="E1410">
        <v>3540</v>
      </c>
      <c r="F1410">
        <v>668</v>
      </c>
      <c r="G1410">
        <v>14</v>
      </c>
      <c r="H1410">
        <v>22</v>
      </c>
      <c r="I1410" s="58" t="s">
        <v>7373</v>
      </c>
      <c r="J1410">
        <v>1422</v>
      </c>
      <c r="K1410" s="4">
        <v>0</v>
      </c>
      <c r="L1410" s="4">
        <v>2.6469999999999998</v>
      </c>
      <c r="M1410" s="4">
        <v>14.284000000000001</v>
      </c>
      <c r="N1410" s="4">
        <v>16.931000000000001</v>
      </c>
      <c r="O1410" s="5">
        <v>42305.745292812499</v>
      </c>
      <c r="P1410" s="5">
        <v>42305.745292812499</v>
      </c>
    </row>
    <row r="1411" spans="1:16">
      <c r="A1411">
        <v>1</v>
      </c>
      <c r="B1411">
        <v>3</v>
      </c>
      <c r="C1411">
        <v>2</v>
      </c>
      <c r="D1411">
        <v>126</v>
      </c>
      <c r="E1411">
        <v>3584</v>
      </c>
      <c r="F1411">
        <v>669</v>
      </c>
      <c r="G1411">
        <v>422</v>
      </c>
      <c r="H1411">
        <v>3</v>
      </c>
      <c r="I1411" s="58" t="s">
        <v>1318</v>
      </c>
      <c r="J1411">
        <v>42203</v>
      </c>
      <c r="K1411" s="4">
        <v>0.128</v>
      </c>
      <c r="L1411" s="4">
        <v>6.2729999999999997</v>
      </c>
      <c r="M1411" s="4">
        <v>3.149</v>
      </c>
      <c r="N1411" s="4">
        <v>9.2949999999999999</v>
      </c>
      <c r="O1411" s="5">
        <v>42305.745292812499</v>
      </c>
      <c r="P1411" s="5">
        <v>42305.745292812499</v>
      </c>
    </row>
    <row r="1412" spans="1:16">
      <c r="A1412">
        <v>1</v>
      </c>
      <c r="B1412">
        <v>3</v>
      </c>
      <c r="C1412">
        <v>2</v>
      </c>
      <c r="D1412">
        <v>126</v>
      </c>
      <c r="E1412">
        <v>3584</v>
      </c>
      <c r="F1412">
        <v>670</v>
      </c>
      <c r="G1412">
        <v>611</v>
      </c>
      <c r="H1412">
        <v>1</v>
      </c>
      <c r="I1412" s="58" t="s">
        <v>1319</v>
      </c>
      <c r="J1412">
        <v>61101</v>
      </c>
      <c r="K1412" s="4">
        <v>0</v>
      </c>
      <c r="L1412" s="4">
        <v>3.15</v>
      </c>
      <c r="M1412" s="4">
        <v>0</v>
      </c>
      <c r="N1412" s="4">
        <v>3.149</v>
      </c>
      <c r="O1412" s="5">
        <v>42305.745292812499</v>
      </c>
      <c r="P1412" s="5">
        <v>42305.745292812499</v>
      </c>
    </row>
    <row r="1413" spans="1:16">
      <c r="A1413">
        <v>1</v>
      </c>
      <c r="B1413">
        <v>3</v>
      </c>
      <c r="C1413">
        <v>2</v>
      </c>
      <c r="D1413">
        <v>126</v>
      </c>
      <c r="E1413">
        <v>3585</v>
      </c>
      <c r="F1413">
        <v>671</v>
      </c>
      <c r="G1413">
        <v>611</v>
      </c>
      <c r="H1413">
        <v>1</v>
      </c>
      <c r="I1413" s="58" t="s">
        <v>1319</v>
      </c>
      <c r="J1413">
        <v>61101</v>
      </c>
      <c r="K1413" s="4">
        <v>10</v>
      </c>
      <c r="L1413" s="4">
        <v>10.199</v>
      </c>
      <c r="M1413" s="4">
        <v>0</v>
      </c>
      <c r="N1413" s="4">
        <v>0.19900000000000001</v>
      </c>
      <c r="O1413" s="5">
        <v>42305.745292812499</v>
      </c>
      <c r="P1413" s="5">
        <v>42305.745292812499</v>
      </c>
    </row>
    <row r="1414" spans="1:16">
      <c r="A1414">
        <v>1</v>
      </c>
      <c r="B1414">
        <v>3</v>
      </c>
      <c r="C1414">
        <v>2</v>
      </c>
      <c r="D1414">
        <v>126</v>
      </c>
      <c r="E1414">
        <v>382</v>
      </c>
      <c r="F1414">
        <v>633</v>
      </c>
      <c r="G1414">
        <v>2853</v>
      </c>
      <c r="H1414">
        <v>2</v>
      </c>
      <c r="I1414" s="58">
        <v>348110</v>
      </c>
      <c r="J1414">
        <v>285302</v>
      </c>
      <c r="K1414" s="4">
        <v>1</v>
      </c>
      <c r="L1414" s="4">
        <v>5.2270000000000003</v>
      </c>
      <c r="M1414" s="4">
        <v>10.397</v>
      </c>
      <c r="N1414" s="4">
        <v>14.624000000000001</v>
      </c>
      <c r="O1414" s="5">
        <v>42305.745292812499</v>
      </c>
      <c r="P1414" s="5">
        <v>42305.745292812499</v>
      </c>
    </row>
    <row r="1415" spans="1:16">
      <c r="A1415">
        <v>1</v>
      </c>
      <c r="B1415">
        <v>3</v>
      </c>
      <c r="C1415">
        <v>2</v>
      </c>
      <c r="D1415">
        <v>126</v>
      </c>
      <c r="E1415">
        <v>3922</v>
      </c>
      <c r="F1415">
        <v>672</v>
      </c>
      <c r="G1415">
        <v>14</v>
      </c>
      <c r="H1415">
        <v>4</v>
      </c>
      <c r="I1415" s="58">
        <v>41730</v>
      </c>
      <c r="J1415">
        <v>1404</v>
      </c>
      <c r="K1415" s="4">
        <v>20</v>
      </c>
      <c r="L1415" s="4">
        <v>22.879000000000001</v>
      </c>
      <c r="M1415" s="4">
        <v>0</v>
      </c>
      <c r="N1415" s="4">
        <v>2.879</v>
      </c>
      <c r="O1415" s="5">
        <v>42305.745292812499</v>
      </c>
      <c r="P1415" s="5">
        <v>42305.745292812499</v>
      </c>
    </row>
    <row r="1416" spans="1:16">
      <c r="A1416">
        <v>1</v>
      </c>
      <c r="B1416">
        <v>3</v>
      </c>
      <c r="C1416">
        <v>2</v>
      </c>
      <c r="D1416">
        <v>126</v>
      </c>
      <c r="E1416">
        <v>3991</v>
      </c>
      <c r="F1416">
        <v>673</v>
      </c>
      <c r="G1416">
        <v>19</v>
      </c>
      <c r="H1416">
        <v>1</v>
      </c>
      <c r="I1416" s="58">
        <v>43466</v>
      </c>
      <c r="J1416">
        <v>1901</v>
      </c>
      <c r="K1416" s="4">
        <v>23.888000000000002</v>
      </c>
      <c r="L1416" s="4">
        <v>26.292000000000002</v>
      </c>
      <c r="M1416" s="4">
        <v>37.601999999999997</v>
      </c>
      <c r="N1416" s="4">
        <v>40.005000000000003</v>
      </c>
      <c r="O1416" s="5">
        <v>42305.745292812499</v>
      </c>
      <c r="P1416" s="5">
        <v>43258.050196053242</v>
      </c>
    </row>
    <row r="1417" spans="1:16">
      <c r="A1417">
        <v>1</v>
      </c>
      <c r="B1417">
        <v>3</v>
      </c>
      <c r="C1417">
        <v>2</v>
      </c>
      <c r="D1417">
        <v>126</v>
      </c>
      <c r="E1417">
        <v>3991</v>
      </c>
      <c r="F1417">
        <v>674</v>
      </c>
      <c r="G1417">
        <v>19</v>
      </c>
      <c r="H1417">
        <v>2</v>
      </c>
      <c r="I1417" s="58">
        <v>43497</v>
      </c>
      <c r="J1417">
        <v>1902</v>
      </c>
      <c r="K1417" s="4">
        <v>1</v>
      </c>
      <c r="L1417" s="4">
        <v>11.920999999999999</v>
      </c>
      <c r="M1417" s="4">
        <v>40.005000000000003</v>
      </c>
      <c r="N1417" s="4">
        <v>50.926000000000002</v>
      </c>
      <c r="O1417" s="5">
        <v>42305.745292812499</v>
      </c>
      <c r="P1417" s="5">
        <v>42305.745292812499</v>
      </c>
    </row>
    <row r="1418" spans="1:16">
      <c r="A1418">
        <v>1</v>
      </c>
      <c r="B1418">
        <v>3</v>
      </c>
      <c r="C1418">
        <v>2</v>
      </c>
      <c r="D1418">
        <v>126</v>
      </c>
      <c r="E1418">
        <v>3991</v>
      </c>
      <c r="F1418">
        <v>675</v>
      </c>
      <c r="G1418">
        <v>365</v>
      </c>
      <c r="H1418">
        <v>3</v>
      </c>
      <c r="I1418" s="58" t="s">
        <v>7374</v>
      </c>
      <c r="J1418">
        <v>36503</v>
      </c>
      <c r="K1418" s="4">
        <v>1</v>
      </c>
      <c r="L1418" s="4">
        <v>18.503</v>
      </c>
      <c r="M1418" s="4">
        <v>20.097999999999999</v>
      </c>
      <c r="N1418" s="4">
        <v>37.601999999999997</v>
      </c>
      <c r="O1418" s="5">
        <v>42305.745292812499</v>
      </c>
      <c r="P1418" s="5">
        <v>43258.050196053242</v>
      </c>
    </row>
    <row r="1419" spans="1:16">
      <c r="A1419">
        <v>1</v>
      </c>
      <c r="B1419">
        <v>3</v>
      </c>
      <c r="C1419">
        <v>2</v>
      </c>
      <c r="D1419">
        <v>126</v>
      </c>
      <c r="E1419">
        <v>3994</v>
      </c>
      <c r="F1419">
        <v>676</v>
      </c>
      <c r="G1419">
        <v>19</v>
      </c>
      <c r="H1419">
        <v>1</v>
      </c>
      <c r="I1419" s="58">
        <v>43466</v>
      </c>
      <c r="J1419">
        <v>1901</v>
      </c>
      <c r="K1419" s="4">
        <v>0.5</v>
      </c>
      <c r="L1419" s="4">
        <v>23.888000000000002</v>
      </c>
      <c r="M1419" s="4">
        <v>0.20899999999999999</v>
      </c>
      <c r="N1419" s="4">
        <v>14.061999999999999</v>
      </c>
      <c r="O1419" s="5">
        <v>42305.745292812499</v>
      </c>
      <c r="P1419" s="5">
        <v>43258.050196053242</v>
      </c>
    </row>
    <row r="1420" spans="1:16">
      <c r="A1420">
        <v>1</v>
      </c>
      <c r="B1420">
        <v>3</v>
      </c>
      <c r="C1420">
        <v>2</v>
      </c>
      <c r="D1420">
        <v>126</v>
      </c>
      <c r="E1420">
        <v>3994</v>
      </c>
      <c r="F1420">
        <v>677</v>
      </c>
      <c r="G1420">
        <v>519</v>
      </c>
      <c r="H1420">
        <v>1</v>
      </c>
      <c r="I1420" s="58" t="s">
        <v>7375</v>
      </c>
      <c r="J1420">
        <v>51901</v>
      </c>
      <c r="K1420" s="4">
        <v>1</v>
      </c>
      <c r="L1420" s="4">
        <v>9.8620000000000001</v>
      </c>
      <c r="M1420" s="4">
        <v>17.138999999999999</v>
      </c>
      <c r="N1420" s="4">
        <v>26.001000000000001</v>
      </c>
      <c r="O1420" s="5">
        <v>42305.745292812499</v>
      </c>
      <c r="P1420" s="5">
        <v>42305.745292812499</v>
      </c>
    </row>
    <row r="1421" spans="1:16">
      <c r="A1421">
        <v>1</v>
      </c>
      <c r="B1421">
        <v>3</v>
      </c>
      <c r="C1421">
        <v>2</v>
      </c>
      <c r="D1421">
        <v>126</v>
      </c>
      <c r="E1421">
        <v>4350</v>
      </c>
      <c r="F1421">
        <v>678</v>
      </c>
      <c r="G1421">
        <v>259</v>
      </c>
      <c r="H1421">
        <v>7</v>
      </c>
      <c r="I1421" s="58" t="s">
        <v>7376</v>
      </c>
      <c r="J1421">
        <v>25907</v>
      </c>
      <c r="K1421" s="4">
        <v>0</v>
      </c>
      <c r="L1421" s="4">
        <v>0.70399999999999996</v>
      </c>
      <c r="M1421" s="4">
        <v>0</v>
      </c>
      <c r="N1421" s="4">
        <v>0.70399999999999996</v>
      </c>
      <c r="O1421" s="5">
        <v>42305.745292812499</v>
      </c>
      <c r="P1421" s="5">
        <v>42305.745292812499</v>
      </c>
    </row>
    <row r="1422" spans="1:16">
      <c r="A1422">
        <v>1</v>
      </c>
      <c r="B1422">
        <v>3</v>
      </c>
      <c r="C1422">
        <v>2</v>
      </c>
      <c r="D1422">
        <v>126</v>
      </c>
      <c r="E1422">
        <v>4523</v>
      </c>
      <c r="F1422">
        <v>679</v>
      </c>
      <c r="G1422">
        <v>259</v>
      </c>
      <c r="H1422">
        <v>4</v>
      </c>
      <c r="I1422" s="58" t="s">
        <v>7377</v>
      </c>
      <c r="J1422">
        <v>25904</v>
      </c>
      <c r="K1422" s="4">
        <v>0</v>
      </c>
      <c r="L1422" s="4">
        <v>8.5120000000000005</v>
      </c>
      <c r="M1422" s="4">
        <v>236.435</v>
      </c>
      <c r="N1422" s="4">
        <v>244.947</v>
      </c>
      <c r="O1422" s="5">
        <v>42305.745292812499</v>
      </c>
      <c r="P1422" s="5">
        <v>42305.745292812499</v>
      </c>
    </row>
    <row r="1423" spans="1:16">
      <c r="A1423">
        <v>1</v>
      </c>
      <c r="B1423">
        <v>3</v>
      </c>
      <c r="C1423">
        <v>2</v>
      </c>
      <c r="D1423">
        <v>126</v>
      </c>
      <c r="E1423">
        <v>4523</v>
      </c>
      <c r="F1423">
        <v>680</v>
      </c>
      <c r="G1423">
        <v>259</v>
      </c>
      <c r="H1423">
        <v>5</v>
      </c>
      <c r="I1423" s="58" t="s">
        <v>1317</v>
      </c>
      <c r="J1423">
        <v>25905</v>
      </c>
      <c r="K1423" s="4">
        <v>0</v>
      </c>
      <c r="L1423" s="4">
        <v>5.5679999999999996</v>
      </c>
      <c r="M1423" s="4">
        <v>218.542</v>
      </c>
      <c r="N1423" s="4">
        <v>224.11</v>
      </c>
      <c r="O1423" s="5">
        <v>42305.745292812499</v>
      </c>
      <c r="P1423" s="5">
        <v>42305.745292812499</v>
      </c>
    </row>
    <row r="1424" spans="1:16">
      <c r="A1424">
        <v>1</v>
      </c>
      <c r="B1424">
        <v>3</v>
      </c>
      <c r="C1424">
        <v>2</v>
      </c>
      <c r="D1424">
        <v>126</v>
      </c>
      <c r="E1424">
        <v>4523</v>
      </c>
      <c r="F1424">
        <v>681</v>
      </c>
      <c r="G1424">
        <v>259</v>
      </c>
      <c r="H1424">
        <v>6</v>
      </c>
      <c r="I1424" s="58" t="s">
        <v>7378</v>
      </c>
      <c r="J1424">
        <v>25906</v>
      </c>
      <c r="K1424" s="4">
        <v>0</v>
      </c>
      <c r="L1424" s="4">
        <v>3.9769999999999999</v>
      </c>
      <c r="M1424" s="4">
        <v>224.11</v>
      </c>
      <c r="N1424" s="4">
        <v>228.08699999999999</v>
      </c>
      <c r="O1424" s="5">
        <v>42305.745292812499</v>
      </c>
      <c r="P1424" s="5">
        <v>43258.050196053242</v>
      </c>
    </row>
    <row r="1425" spans="1:16">
      <c r="A1425">
        <v>1</v>
      </c>
      <c r="B1425">
        <v>3</v>
      </c>
      <c r="C1425">
        <v>2</v>
      </c>
      <c r="D1425">
        <v>126</v>
      </c>
      <c r="E1425">
        <v>4523</v>
      </c>
      <c r="F1425">
        <v>682</v>
      </c>
      <c r="G1425">
        <v>260</v>
      </c>
      <c r="H1425">
        <v>1</v>
      </c>
      <c r="I1425" s="58" t="s">
        <v>7379</v>
      </c>
      <c r="J1425">
        <v>26001</v>
      </c>
      <c r="K1425" s="4">
        <v>1</v>
      </c>
      <c r="L1425" s="4">
        <v>10.348000000000001</v>
      </c>
      <c r="M1425" s="4">
        <v>209.19399999999999</v>
      </c>
      <c r="N1425" s="4">
        <v>218.542</v>
      </c>
      <c r="O1425" s="5">
        <v>42305.745292812499</v>
      </c>
      <c r="P1425" s="5">
        <v>43258.050196053242</v>
      </c>
    </row>
    <row r="1426" spans="1:16">
      <c r="A1426">
        <v>1</v>
      </c>
      <c r="B1426">
        <v>3</v>
      </c>
      <c r="C1426">
        <v>2</v>
      </c>
      <c r="D1426">
        <v>126</v>
      </c>
      <c r="E1426">
        <v>4523</v>
      </c>
      <c r="F1426">
        <v>683</v>
      </c>
      <c r="G1426">
        <v>422</v>
      </c>
      <c r="H1426">
        <v>3</v>
      </c>
      <c r="I1426" s="58" t="s">
        <v>1318</v>
      </c>
      <c r="J1426">
        <v>42203</v>
      </c>
      <c r="K1426" s="4">
        <v>12.811</v>
      </c>
      <c r="L1426" s="4">
        <v>15.54</v>
      </c>
      <c r="M1426" s="4">
        <v>233.70599999999999</v>
      </c>
      <c r="N1426" s="4">
        <v>236.435</v>
      </c>
      <c r="O1426" s="5">
        <v>42305.745292812499</v>
      </c>
      <c r="P1426" s="5">
        <v>43258.050196053242</v>
      </c>
    </row>
    <row r="1427" spans="1:16">
      <c r="A1427">
        <v>1</v>
      </c>
      <c r="B1427">
        <v>3</v>
      </c>
      <c r="C1427">
        <v>2</v>
      </c>
      <c r="D1427">
        <v>126</v>
      </c>
      <c r="E1427">
        <v>4523</v>
      </c>
      <c r="F1427">
        <v>684</v>
      </c>
      <c r="G1427">
        <v>422</v>
      </c>
      <c r="H1427">
        <v>5</v>
      </c>
      <c r="I1427" s="58" t="s">
        <v>7380</v>
      </c>
      <c r="J1427">
        <v>42205</v>
      </c>
      <c r="K1427" s="4">
        <v>0</v>
      </c>
      <c r="L1427" s="4">
        <v>5.6189999999999998</v>
      </c>
      <c r="M1427" s="4">
        <v>228.08699999999999</v>
      </c>
      <c r="N1427" s="4">
        <v>233.70599999999999</v>
      </c>
      <c r="O1427" s="5">
        <v>42305.745292812499</v>
      </c>
      <c r="P1427" s="5">
        <v>43258.050196053242</v>
      </c>
    </row>
    <row r="1428" spans="1:16">
      <c r="A1428">
        <v>1</v>
      </c>
      <c r="B1428">
        <v>3</v>
      </c>
      <c r="C1428">
        <v>2</v>
      </c>
      <c r="D1428">
        <v>126</v>
      </c>
      <c r="E1428">
        <v>4550</v>
      </c>
      <c r="F1428">
        <v>685</v>
      </c>
      <c r="G1428">
        <v>172</v>
      </c>
      <c r="H1428">
        <v>10</v>
      </c>
      <c r="I1428" s="58" t="s">
        <v>7381</v>
      </c>
      <c r="J1428">
        <v>17210</v>
      </c>
      <c r="K1428" s="4">
        <v>0</v>
      </c>
      <c r="L1428" s="4">
        <v>2.2570000000000001</v>
      </c>
      <c r="M1428" s="4">
        <v>453.31299999999999</v>
      </c>
      <c r="N1428" s="4">
        <v>455.57</v>
      </c>
      <c r="O1428" s="5">
        <v>42305.745292812499</v>
      </c>
      <c r="P1428" s="5">
        <v>43258.050196053242</v>
      </c>
    </row>
    <row r="1429" spans="1:16">
      <c r="A1429">
        <v>1</v>
      </c>
      <c r="B1429">
        <v>3</v>
      </c>
      <c r="C1429">
        <v>2</v>
      </c>
      <c r="D1429">
        <v>126</v>
      </c>
      <c r="E1429">
        <v>4552</v>
      </c>
      <c r="F1429">
        <v>686</v>
      </c>
      <c r="G1429">
        <v>80</v>
      </c>
      <c r="H1429">
        <v>5</v>
      </c>
      <c r="I1429" s="58">
        <v>29342</v>
      </c>
      <c r="J1429">
        <v>8005</v>
      </c>
      <c r="K1429" s="4">
        <v>1</v>
      </c>
      <c r="L1429" s="4">
        <v>2.6160000000000001</v>
      </c>
      <c r="M1429" s="4">
        <v>113.85299999999999</v>
      </c>
      <c r="N1429" s="4">
        <v>115.46899999999999</v>
      </c>
      <c r="O1429" s="5">
        <v>42305.745292812499</v>
      </c>
      <c r="P1429" s="5">
        <v>43258.050196053242</v>
      </c>
    </row>
    <row r="1430" spans="1:16">
      <c r="A1430">
        <v>1</v>
      </c>
      <c r="B1430">
        <v>3</v>
      </c>
      <c r="C1430">
        <v>2</v>
      </c>
      <c r="D1430">
        <v>126</v>
      </c>
      <c r="E1430">
        <v>876</v>
      </c>
      <c r="F1430">
        <v>634</v>
      </c>
      <c r="G1430">
        <v>1094</v>
      </c>
      <c r="H1430">
        <v>3</v>
      </c>
      <c r="I1430" s="58" t="s">
        <v>7382</v>
      </c>
      <c r="J1430">
        <v>109403</v>
      </c>
      <c r="K1430" s="4">
        <v>0</v>
      </c>
      <c r="L1430" s="4">
        <v>2.609</v>
      </c>
      <c r="M1430" s="4">
        <v>8.2110000000000003</v>
      </c>
      <c r="N1430" s="4">
        <v>10.82</v>
      </c>
      <c r="O1430" s="5">
        <v>42305.745292812499</v>
      </c>
      <c r="P1430" s="5">
        <v>42305.745292812499</v>
      </c>
    </row>
    <row r="1431" spans="1:16">
      <c r="A1431">
        <v>1</v>
      </c>
      <c r="B1431">
        <v>3</v>
      </c>
      <c r="C1431">
        <v>2</v>
      </c>
      <c r="D1431">
        <v>126</v>
      </c>
      <c r="E1431">
        <v>876</v>
      </c>
      <c r="F1431">
        <v>635</v>
      </c>
      <c r="G1431">
        <v>1094</v>
      </c>
      <c r="H1431">
        <v>4</v>
      </c>
      <c r="I1431" s="58" t="s">
        <v>7383</v>
      </c>
      <c r="J1431">
        <v>109404</v>
      </c>
      <c r="K1431" s="4">
        <v>10</v>
      </c>
      <c r="L1431" s="4">
        <v>14.512</v>
      </c>
      <c r="M1431" s="4">
        <v>10.82</v>
      </c>
      <c r="N1431" s="4">
        <v>15.332000000000001</v>
      </c>
      <c r="O1431" s="5">
        <v>42305.745292812499</v>
      </c>
      <c r="P1431" s="5">
        <v>42305.745292812499</v>
      </c>
    </row>
    <row r="1432" spans="1:16">
      <c r="A1432">
        <v>1</v>
      </c>
      <c r="B1432">
        <v>3</v>
      </c>
      <c r="C1432">
        <v>2</v>
      </c>
      <c r="D1432">
        <v>182</v>
      </c>
      <c r="E1432">
        <v>1052</v>
      </c>
      <c r="F1432">
        <v>695</v>
      </c>
      <c r="G1432">
        <v>1178</v>
      </c>
      <c r="H1432">
        <v>1</v>
      </c>
      <c r="I1432" s="58" t="s">
        <v>7384</v>
      </c>
      <c r="J1432">
        <v>117801</v>
      </c>
      <c r="K1432" s="4">
        <v>0</v>
      </c>
      <c r="L1432" s="4">
        <v>14.458</v>
      </c>
      <c r="M1432" s="4">
        <v>0</v>
      </c>
      <c r="N1432" s="4">
        <v>13.347</v>
      </c>
      <c r="O1432" s="5">
        <v>42305.745292812499</v>
      </c>
      <c r="P1432" s="5">
        <v>43258.050196053242</v>
      </c>
    </row>
    <row r="1433" spans="1:16">
      <c r="A1433">
        <v>1</v>
      </c>
      <c r="B1433">
        <v>3</v>
      </c>
      <c r="C1433">
        <v>2</v>
      </c>
      <c r="D1433">
        <v>182</v>
      </c>
      <c r="E1433">
        <v>1052</v>
      </c>
      <c r="F1433">
        <v>696</v>
      </c>
      <c r="G1433">
        <v>1178</v>
      </c>
      <c r="H1433">
        <v>2</v>
      </c>
      <c r="I1433" s="58" t="s">
        <v>7385</v>
      </c>
      <c r="J1433">
        <v>117802</v>
      </c>
      <c r="K1433" s="4">
        <v>20</v>
      </c>
      <c r="L1433" s="4">
        <v>22.349</v>
      </c>
      <c r="M1433" s="4">
        <v>13.347</v>
      </c>
      <c r="N1433" s="4">
        <v>15.696</v>
      </c>
      <c r="O1433" s="5">
        <v>42305.745292812499</v>
      </c>
      <c r="P1433" s="5">
        <v>43258.050196053242</v>
      </c>
    </row>
    <row r="1434" spans="1:16">
      <c r="A1434">
        <v>1</v>
      </c>
      <c r="B1434">
        <v>3</v>
      </c>
      <c r="C1434">
        <v>2</v>
      </c>
      <c r="D1434">
        <v>182</v>
      </c>
      <c r="E1434">
        <v>1268</v>
      </c>
      <c r="F1434">
        <v>697</v>
      </c>
      <c r="G1434">
        <v>1525</v>
      </c>
      <c r="H1434">
        <v>2</v>
      </c>
      <c r="I1434" s="58" t="s">
        <v>7386</v>
      </c>
      <c r="J1434">
        <v>152502</v>
      </c>
      <c r="K1434" s="4">
        <v>0</v>
      </c>
      <c r="L1434" s="4">
        <v>7.6280000000000001</v>
      </c>
      <c r="M1434" s="4">
        <v>10.323</v>
      </c>
      <c r="N1434" s="4">
        <v>17.951000000000001</v>
      </c>
      <c r="O1434" s="5">
        <v>42305.745292812499</v>
      </c>
      <c r="P1434" s="5">
        <v>42305.745292812499</v>
      </c>
    </row>
    <row r="1435" spans="1:16">
      <c r="A1435">
        <v>1</v>
      </c>
      <c r="B1435">
        <v>3</v>
      </c>
      <c r="C1435">
        <v>2</v>
      </c>
      <c r="D1435">
        <v>182</v>
      </c>
      <c r="E1435">
        <v>1313</v>
      </c>
      <c r="F1435">
        <v>698</v>
      </c>
      <c r="G1435">
        <v>1334</v>
      </c>
      <c r="H1435">
        <v>1</v>
      </c>
      <c r="I1435" s="58" t="s">
        <v>7387</v>
      </c>
      <c r="J1435">
        <v>133401</v>
      </c>
      <c r="K1435" s="4">
        <v>0</v>
      </c>
      <c r="L1435" s="4">
        <v>3.7189999999999999</v>
      </c>
      <c r="M1435" s="4">
        <v>0</v>
      </c>
      <c r="N1435" s="4">
        <v>3.7189999999999999</v>
      </c>
      <c r="O1435" s="5">
        <v>42305.745292812499</v>
      </c>
      <c r="P1435" s="5">
        <v>43258.050196053242</v>
      </c>
    </row>
    <row r="1436" spans="1:16">
      <c r="A1436">
        <v>1</v>
      </c>
      <c r="B1436">
        <v>3</v>
      </c>
      <c r="C1436">
        <v>2</v>
      </c>
      <c r="D1436">
        <v>182</v>
      </c>
      <c r="E1436">
        <v>1313</v>
      </c>
      <c r="F1436">
        <v>699</v>
      </c>
      <c r="G1436">
        <v>2930</v>
      </c>
      <c r="H1436">
        <v>1</v>
      </c>
      <c r="I1436" s="58">
        <v>376202</v>
      </c>
      <c r="J1436">
        <v>293001</v>
      </c>
      <c r="K1436" s="4">
        <v>10</v>
      </c>
      <c r="L1436" s="4">
        <v>12.3</v>
      </c>
      <c r="M1436" s="4">
        <v>3.7189999999999999</v>
      </c>
      <c r="N1436" s="4">
        <v>6.0190000000000001</v>
      </c>
      <c r="O1436" s="5">
        <v>42305.745292812499</v>
      </c>
      <c r="P1436" s="5">
        <v>43258.050196053242</v>
      </c>
    </row>
    <row r="1437" spans="1:16">
      <c r="A1437">
        <v>1</v>
      </c>
      <c r="B1437">
        <v>3</v>
      </c>
      <c r="C1437">
        <v>2</v>
      </c>
      <c r="D1437">
        <v>182</v>
      </c>
      <c r="E1437">
        <v>1902</v>
      </c>
      <c r="F1437">
        <v>700</v>
      </c>
      <c r="G1437">
        <v>2288</v>
      </c>
      <c r="H1437">
        <v>1</v>
      </c>
      <c r="I1437" s="58">
        <v>141716</v>
      </c>
      <c r="J1437">
        <v>228801</v>
      </c>
      <c r="K1437" s="4">
        <v>0</v>
      </c>
      <c r="L1437" s="4">
        <v>3.5910000000000002</v>
      </c>
      <c r="M1437" s="4">
        <v>0</v>
      </c>
      <c r="N1437" s="4">
        <v>3.5910000000000002</v>
      </c>
      <c r="O1437" s="5">
        <v>42305.745292812499</v>
      </c>
      <c r="P1437" s="5">
        <v>42305.745292812499</v>
      </c>
    </row>
    <row r="1438" spans="1:16">
      <c r="A1438">
        <v>1</v>
      </c>
      <c r="B1438">
        <v>3</v>
      </c>
      <c r="C1438">
        <v>2</v>
      </c>
      <c r="D1438">
        <v>182</v>
      </c>
      <c r="E1438">
        <v>1902</v>
      </c>
      <c r="F1438">
        <v>701</v>
      </c>
      <c r="G1438">
        <v>2288</v>
      </c>
      <c r="H1438">
        <v>2</v>
      </c>
      <c r="I1438" s="58">
        <v>141747</v>
      </c>
      <c r="J1438">
        <v>228802</v>
      </c>
      <c r="K1438" s="4">
        <v>1</v>
      </c>
      <c r="L1438" s="4">
        <v>3.2469999999999999</v>
      </c>
      <c r="M1438" s="4">
        <v>3.5910000000000002</v>
      </c>
      <c r="N1438" s="4">
        <v>5.8380000000000001</v>
      </c>
      <c r="O1438" s="5">
        <v>42305.745292812499</v>
      </c>
      <c r="P1438" s="5">
        <v>42305.745292812499</v>
      </c>
    </row>
    <row r="1439" spans="1:16">
      <c r="A1439">
        <v>1</v>
      </c>
      <c r="B1439">
        <v>3</v>
      </c>
      <c r="C1439">
        <v>2</v>
      </c>
      <c r="D1439">
        <v>182</v>
      </c>
      <c r="E1439">
        <v>1959</v>
      </c>
      <c r="F1439">
        <v>702</v>
      </c>
      <c r="G1439">
        <v>539</v>
      </c>
      <c r="H1439">
        <v>4</v>
      </c>
      <c r="I1439" s="58" t="s">
        <v>1320</v>
      </c>
      <c r="J1439">
        <v>53904</v>
      </c>
      <c r="K1439" s="4">
        <v>20</v>
      </c>
      <c r="L1439" s="4">
        <v>20.879000000000001</v>
      </c>
      <c r="M1439" s="4">
        <v>0</v>
      </c>
      <c r="N1439" s="4">
        <v>0.879</v>
      </c>
      <c r="O1439" s="5">
        <v>42305.745292812499</v>
      </c>
      <c r="P1439" s="5">
        <v>42305.745292812499</v>
      </c>
    </row>
    <row r="1440" spans="1:16">
      <c r="A1440">
        <v>1</v>
      </c>
      <c r="B1440">
        <v>3</v>
      </c>
      <c r="C1440">
        <v>2</v>
      </c>
      <c r="D1440">
        <v>182</v>
      </c>
      <c r="E1440">
        <v>202</v>
      </c>
      <c r="F1440">
        <v>687</v>
      </c>
      <c r="G1440">
        <v>314</v>
      </c>
      <c r="H1440">
        <v>6</v>
      </c>
      <c r="I1440" s="58" t="s">
        <v>7388</v>
      </c>
      <c r="J1440">
        <v>31406</v>
      </c>
      <c r="K1440" s="4">
        <v>0.40400000000000003</v>
      </c>
      <c r="L1440" s="4">
        <v>17.103000000000002</v>
      </c>
      <c r="M1440" s="4">
        <v>35.423000000000002</v>
      </c>
      <c r="N1440" s="4">
        <v>52.122</v>
      </c>
      <c r="O1440" s="5">
        <v>42305.745292812499</v>
      </c>
      <c r="P1440" s="5">
        <v>43258.050196053242</v>
      </c>
    </row>
    <row r="1441" spans="1:16">
      <c r="A1441">
        <v>1</v>
      </c>
      <c r="B1441">
        <v>3</v>
      </c>
      <c r="C1441">
        <v>2</v>
      </c>
      <c r="D1441">
        <v>182</v>
      </c>
      <c r="E1441">
        <v>202</v>
      </c>
      <c r="F1441">
        <v>688</v>
      </c>
      <c r="G1441">
        <v>385</v>
      </c>
      <c r="H1441">
        <v>1</v>
      </c>
      <c r="I1441" s="58" t="s">
        <v>7389</v>
      </c>
      <c r="J1441">
        <v>38501</v>
      </c>
      <c r="K1441" s="4">
        <v>1</v>
      </c>
      <c r="L1441" s="4">
        <v>10.897</v>
      </c>
      <c r="M1441" s="4">
        <v>52.122</v>
      </c>
      <c r="N1441" s="4">
        <v>62.018999999999998</v>
      </c>
      <c r="O1441" s="5">
        <v>42305.745292812499</v>
      </c>
      <c r="P1441" s="5">
        <v>43258.050196053242</v>
      </c>
    </row>
    <row r="1442" spans="1:16">
      <c r="A1442">
        <v>1</v>
      </c>
      <c r="B1442">
        <v>3</v>
      </c>
      <c r="C1442">
        <v>2</v>
      </c>
      <c r="D1442">
        <v>182</v>
      </c>
      <c r="E1442">
        <v>202</v>
      </c>
      <c r="F1442">
        <v>689</v>
      </c>
      <c r="G1442">
        <v>391</v>
      </c>
      <c r="H1442">
        <v>8</v>
      </c>
      <c r="I1442" s="58" t="s">
        <v>7390</v>
      </c>
      <c r="J1442">
        <v>39108</v>
      </c>
      <c r="K1442" s="4">
        <v>1</v>
      </c>
      <c r="L1442" s="4">
        <v>5.9119999999999999</v>
      </c>
      <c r="M1442" s="4">
        <v>15.67</v>
      </c>
      <c r="N1442" s="4">
        <v>20.582000000000001</v>
      </c>
      <c r="O1442" s="5">
        <v>42305.745292812499</v>
      </c>
      <c r="P1442" s="5">
        <v>43258.050196053242</v>
      </c>
    </row>
    <row r="1443" spans="1:16">
      <c r="A1443">
        <v>1</v>
      </c>
      <c r="B1443">
        <v>3</v>
      </c>
      <c r="C1443">
        <v>2</v>
      </c>
      <c r="D1443">
        <v>182</v>
      </c>
      <c r="E1443">
        <v>202</v>
      </c>
      <c r="F1443">
        <v>690</v>
      </c>
      <c r="G1443">
        <v>736</v>
      </c>
      <c r="H1443">
        <v>1</v>
      </c>
      <c r="I1443" s="58" t="s">
        <v>7391</v>
      </c>
      <c r="J1443">
        <v>73601</v>
      </c>
      <c r="K1443" s="4">
        <v>0</v>
      </c>
      <c r="L1443" s="4">
        <v>12.881</v>
      </c>
      <c r="M1443" s="4">
        <v>22.02</v>
      </c>
      <c r="N1443" s="4">
        <v>34.901000000000003</v>
      </c>
      <c r="O1443" s="5">
        <v>42305.745292812499</v>
      </c>
      <c r="P1443" s="5">
        <v>42305.745292812499</v>
      </c>
    </row>
    <row r="1444" spans="1:16">
      <c r="A1444">
        <v>1</v>
      </c>
      <c r="B1444">
        <v>3</v>
      </c>
      <c r="C1444">
        <v>2</v>
      </c>
      <c r="D1444">
        <v>182</v>
      </c>
      <c r="E1444">
        <v>2255</v>
      </c>
      <c r="F1444">
        <v>703</v>
      </c>
      <c r="G1444">
        <v>1993</v>
      </c>
      <c r="H1444">
        <v>1</v>
      </c>
      <c r="I1444" s="58">
        <v>33970</v>
      </c>
      <c r="J1444">
        <v>199301</v>
      </c>
      <c r="K1444" s="4">
        <v>0</v>
      </c>
      <c r="L1444" s="4">
        <v>6.4139999999999997</v>
      </c>
      <c r="M1444" s="4">
        <v>0</v>
      </c>
      <c r="N1444" s="4">
        <v>6.4139999999999997</v>
      </c>
      <c r="O1444" s="5">
        <v>42305.745292812499</v>
      </c>
      <c r="P1444" s="5">
        <v>42305.745292812499</v>
      </c>
    </row>
    <row r="1445" spans="1:16">
      <c r="A1445">
        <v>1</v>
      </c>
      <c r="B1445">
        <v>3</v>
      </c>
      <c r="C1445">
        <v>2</v>
      </c>
      <c r="D1445">
        <v>182</v>
      </c>
      <c r="E1445">
        <v>2302</v>
      </c>
      <c r="F1445">
        <v>704</v>
      </c>
      <c r="G1445">
        <v>2735</v>
      </c>
      <c r="H1445">
        <v>1</v>
      </c>
      <c r="I1445" s="58">
        <v>304979</v>
      </c>
      <c r="J1445">
        <v>273501</v>
      </c>
      <c r="K1445" s="4">
        <v>0</v>
      </c>
      <c r="L1445" s="4">
        <v>5.109</v>
      </c>
      <c r="M1445" s="4">
        <v>0</v>
      </c>
      <c r="N1445" s="4">
        <v>5.109</v>
      </c>
      <c r="O1445" s="5">
        <v>42305.745292812499</v>
      </c>
      <c r="P1445" s="5">
        <v>42305.745292812499</v>
      </c>
    </row>
    <row r="1446" spans="1:16">
      <c r="A1446">
        <v>1</v>
      </c>
      <c r="B1446">
        <v>3</v>
      </c>
      <c r="C1446">
        <v>2</v>
      </c>
      <c r="D1446">
        <v>182</v>
      </c>
      <c r="E1446">
        <v>2316</v>
      </c>
      <c r="F1446">
        <v>705</v>
      </c>
      <c r="G1446">
        <v>2736</v>
      </c>
      <c r="H1446">
        <v>1</v>
      </c>
      <c r="I1446" s="58">
        <v>305344</v>
      </c>
      <c r="J1446">
        <v>273601</v>
      </c>
      <c r="K1446" s="4">
        <v>0</v>
      </c>
      <c r="L1446" s="4">
        <v>0.51800000000000002</v>
      </c>
      <c r="M1446" s="4">
        <v>0</v>
      </c>
      <c r="N1446" s="4">
        <v>0.51800000000000002</v>
      </c>
      <c r="O1446" s="5">
        <v>42305.745292812499</v>
      </c>
      <c r="P1446" s="5">
        <v>42305.745292812499</v>
      </c>
    </row>
    <row r="1447" spans="1:16">
      <c r="A1447">
        <v>1</v>
      </c>
      <c r="B1447">
        <v>3</v>
      </c>
      <c r="C1447">
        <v>2</v>
      </c>
      <c r="D1447">
        <v>182</v>
      </c>
      <c r="E1447">
        <v>2388</v>
      </c>
      <c r="F1447">
        <v>706</v>
      </c>
      <c r="G1447">
        <v>2290</v>
      </c>
      <c r="H1447">
        <v>1</v>
      </c>
      <c r="I1447" s="58">
        <v>142447</v>
      </c>
      <c r="J1447">
        <v>229001</v>
      </c>
      <c r="K1447" s="4">
        <v>0</v>
      </c>
      <c r="L1447" s="4">
        <v>3.6469999999999998</v>
      </c>
      <c r="M1447" s="4">
        <v>0</v>
      </c>
      <c r="N1447" s="4">
        <v>3.6469999999999998</v>
      </c>
      <c r="O1447" s="5">
        <v>42305.745292812499</v>
      </c>
      <c r="P1447" s="5">
        <v>43258.050196053242</v>
      </c>
    </row>
    <row r="1448" spans="1:16">
      <c r="A1448">
        <v>1</v>
      </c>
      <c r="B1448">
        <v>3</v>
      </c>
      <c r="C1448">
        <v>2</v>
      </c>
      <c r="D1448">
        <v>182</v>
      </c>
      <c r="E1448">
        <v>2388</v>
      </c>
      <c r="F1448">
        <v>707</v>
      </c>
      <c r="G1448">
        <v>2290</v>
      </c>
      <c r="H1448">
        <v>2</v>
      </c>
      <c r="I1448" s="58">
        <v>142478</v>
      </c>
      <c r="J1448">
        <v>229002</v>
      </c>
      <c r="K1448" s="4">
        <v>10</v>
      </c>
      <c r="L1448" s="4">
        <v>12.246</v>
      </c>
      <c r="M1448" s="4">
        <v>3.6469999999999998</v>
      </c>
      <c r="N1448" s="4">
        <v>5.8929999999999998</v>
      </c>
      <c r="O1448" s="5">
        <v>42305.745292812499</v>
      </c>
      <c r="P1448" s="5">
        <v>43258.050196053242</v>
      </c>
    </row>
    <row r="1449" spans="1:16">
      <c r="A1449">
        <v>1</v>
      </c>
      <c r="B1449">
        <v>3</v>
      </c>
      <c r="C1449">
        <v>2</v>
      </c>
      <c r="D1449">
        <v>182</v>
      </c>
      <c r="E1449">
        <v>2405</v>
      </c>
      <c r="F1449">
        <v>708</v>
      </c>
      <c r="G1449">
        <v>2289</v>
      </c>
      <c r="H1449">
        <v>1</v>
      </c>
      <c r="I1449" s="58">
        <v>142082</v>
      </c>
      <c r="J1449">
        <v>228901</v>
      </c>
      <c r="K1449" s="4">
        <v>0</v>
      </c>
      <c r="L1449" s="4">
        <v>4.2160000000000002</v>
      </c>
      <c r="M1449" s="4">
        <v>0</v>
      </c>
      <c r="N1449" s="4">
        <v>4.2160000000000002</v>
      </c>
      <c r="O1449" s="5">
        <v>42305.745292812499</v>
      </c>
      <c r="P1449" s="5">
        <v>42305.745292812499</v>
      </c>
    </row>
    <row r="1450" spans="1:16">
      <c r="A1450">
        <v>1</v>
      </c>
      <c r="B1450">
        <v>3</v>
      </c>
      <c r="C1450">
        <v>2</v>
      </c>
      <c r="D1450">
        <v>182</v>
      </c>
      <c r="E1450">
        <v>243</v>
      </c>
      <c r="F1450">
        <v>691</v>
      </c>
      <c r="G1450">
        <v>649</v>
      </c>
      <c r="H1450">
        <v>1</v>
      </c>
      <c r="I1450" s="58" t="s">
        <v>7392</v>
      </c>
      <c r="J1450">
        <v>64901</v>
      </c>
      <c r="K1450" s="4">
        <v>11.651</v>
      </c>
      <c r="L1450" s="4">
        <v>17.942</v>
      </c>
      <c r="M1450" s="4">
        <v>1.651</v>
      </c>
      <c r="N1450" s="4">
        <v>7.9420000000000002</v>
      </c>
      <c r="O1450" s="5">
        <v>42305.745292812499</v>
      </c>
      <c r="P1450" s="5">
        <v>42305.745292812499</v>
      </c>
    </row>
    <row r="1451" spans="1:16">
      <c r="A1451">
        <v>1</v>
      </c>
      <c r="B1451">
        <v>3</v>
      </c>
      <c r="C1451">
        <v>2</v>
      </c>
      <c r="D1451">
        <v>182</v>
      </c>
      <c r="E1451">
        <v>243</v>
      </c>
      <c r="F1451">
        <v>692</v>
      </c>
      <c r="G1451">
        <v>1994</v>
      </c>
      <c r="H1451">
        <v>1</v>
      </c>
      <c r="I1451" s="58">
        <v>34335</v>
      </c>
      <c r="J1451">
        <v>199401</v>
      </c>
      <c r="K1451" s="4">
        <v>10</v>
      </c>
      <c r="L1451" s="4">
        <v>11.651</v>
      </c>
      <c r="M1451" s="4">
        <v>0</v>
      </c>
      <c r="N1451" s="4">
        <v>1.651</v>
      </c>
      <c r="O1451" s="5">
        <v>42305.745292812499</v>
      </c>
      <c r="P1451" s="5">
        <v>42305.745292812499</v>
      </c>
    </row>
    <row r="1452" spans="1:16">
      <c r="A1452">
        <v>1</v>
      </c>
      <c r="B1452">
        <v>3</v>
      </c>
      <c r="C1452">
        <v>2</v>
      </c>
      <c r="D1452">
        <v>182</v>
      </c>
      <c r="E1452">
        <v>2797</v>
      </c>
      <c r="F1452">
        <v>709</v>
      </c>
      <c r="G1452">
        <v>3008</v>
      </c>
      <c r="H1452">
        <v>1</v>
      </c>
      <c r="I1452" s="58">
        <v>404690</v>
      </c>
      <c r="J1452">
        <v>300801</v>
      </c>
      <c r="K1452" s="4">
        <v>0</v>
      </c>
      <c r="L1452" s="4">
        <v>0.95899999999999996</v>
      </c>
      <c r="M1452" s="4">
        <v>0</v>
      </c>
      <c r="N1452" s="4">
        <v>0.95899999999999996</v>
      </c>
      <c r="O1452" s="5">
        <v>42305.745292812499</v>
      </c>
      <c r="P1452" s="5">
        <v>43258.050196053242</v>
      </c>
    </row>
    <row r="1453" spans="1:16">
      <c r="A1453">
        <v>1</v>
      </c>
      <c r="B1453">
        <v>3</v>
      </c>
      <c r="C1453">
        <v>2</v>
      </c>
      <c r="D1453">
        <v>182</v>
      </c>
      <c r="E1453">
        <v>2934</v>
      </c>
      <c r="F1453">
        <v>710</v>
      </c>
      <c r="G1453">
        <v>362</v>
      </c>
      <c r="H1453">
        <v>7</v>
      </c>
      <c r="I1453" s="58" t="s">
        <v>7393</v>
      </c>
      <c r="J1453">
        <v>36207</v>
      </c>
      <c r="K1453" s="4">
        <v>0</v>
      </c>
      <c r="L1453" s="4">
        <v>3.7269999999999999</v>
      </c>
      <c r="M1453" s="4">
        <v>0</v>
      </c>
      <c r="N1453" s="4">
        <v>3.7269999999999999</v>
      </c>
      <c r="O1453" s="5">
        <v>42305.745292812499</v>
      </c>
      <c r="P1453" s="5">
        <v>42305.745292812499</v>
      </c>
    </row>
    <row r="1454" spans="1:16">
      <c r="A1454">
        <v>1</v>
      </c>
      <c r="B1454">
        <v>3</v>
      </c>
      <c r="C1454">
        <v>2</v>
      </c>
      <c r="D1454">
        <v>182</v>
      </c>
      <c r="E1454">
        <v>3005</v>
      </c>
      <c r="F1454">
        <v>711</v>
      </c>
      <c r="G1454">
        <v>3124</v>
      </c>
      <c r="H1454">
        <v>1</v>
      </c>
      <c r="I1454" s="58">
        <v>447058</v>
      </c>
      <c r="J1454">
        <v>312401</v>
      </c>
      <c r="K1454" s="4">
        <v>0</v>
      </c>
      <c r="L1454" s="4">
        <v>2.754</v>
      </c>
      <c r="M1454" s="4">
        <v>0</v>
      </c>
      <c r="N1454" s="4">
        <v>2.754</v>
      </c>
      <c r="O1454" s="5">
        <v>42305.745292812499</v>
      </c>
      <c r="P1454" s="5">
        <v>42305.745292812499</v>
      </c>
    </row>
    <row r="1455" spans="1:16">
      <c r="A1455">
        <v>1</v>
      </c>
      <c r="B1455">
        <v>3</v>
      </c>
      <c r="C1455">
        <v>2</v>
      </c>
      <c r="D1455">
        <v>182</v>
      </c>
      <c r="E1455">
        <v>3005</v>
      </c>
      <c r="F1455">
        <v>712</v>
      </c>
      <c r="G1455">
        <v>3298</v>
      </c>
      <c r="H1455">
        <v>1</v>
      </c>
      <c r="I1455" s="58">
        <v>510612</v>
      </c>
      <c r="J1455">
        <v>329801</v>
      </c>
      <c r="K1455" s="4">
        <v>5</v>
      </c>
      <c r="L1455" s="4">
        <v>6.7370000000000001</v>
      </c>
      <c r="M1455" s="4">
        <v>3.343</v>
      </c>
      <c r="N1455" s="4">
        <v>5.08</v>
      </c>
      <c r="O1455" s="5">
        <v>42305.745292812499</v>
      </c>
      <c r="P1455" s="5">
        <v>42305.745292812499</v>
      </c>
    </row>
    <row r="1456" spans="1:16">
      <c r="A1456">
        <v>1</v>
      </c>
      <c r="B1456">
        <v>3</v>
      </c>
      <c r="C1456">
        <v>2</v>
      </c>
      <c r="D1456">
        <v>182</v>
      </c>
      <c r="E1456">
        <v>3006</v>
      </c>
      <c r="F1456">
        <v>713</v>
      </c>
      <c r="G1456">
        <v>2930</v>
      </c>
      <c r="H1456">
        <v>1</v>
      </c>
      <c r="I1456" s="58">
        <v>376202</v>
      </c>
      <c r="J1456">
        <v>293001</v>
      </c>
      <c r="K1456" s="4">
        <v>0</v>
      </c>
      <c r="L1456" s="4">
        <v>0.30199999999999999</v>
      </c>
      <c r="M1456" s="4">
        <v>0</v>
      </c>
      <c r="N1456" s="4">
        <v>0.30199999999999999</v>
      </c>
      <c r="O1456" s="5">
        <v>42305.745292812499</v>
      </c>
      <c r="P1456" s="5">
        <v>43258.050196053242</v>
      </c>
    </row>
    <row r="1457" spans="1:16">
      <c r="A1457">
        <v>1</v>
      </c>
      <c r="B1457">
        <v>3</v>
      </c>
      <c r="C1457">
        <v>2</v>
      </c>
      <c r="D1457">
        <v>182</v>
      </c>
      <c r="E1457">
        <v>317</v>
      </c>
      <c r="F1457">
        <v>693</v>
      </c>
      <c r="G1457">
        <v>736</v>
      </c>
      <c r="H1457">
        <v>2</v>
      </c>
      <c r="I1457" s="58" t="s">
        <v>7394</v>
      </c>
      <c r="J1457">
        <v>73602</v>
      </c>
      <c r="K1457" s="4">
        <v>0</v>
      </c>
      <c r="L1457" s="4">
        <v>13.016</v>
      </c>
      <c r="M1457" s="4">
        <v>0</v>
      </c>
      <c r="N1457" s="4">
        <v>10.182</v>
      </c>
      <c r="O1457" s="5">
        <v>42305.745292812499</v>
      </c>
      <c r="P1457" s="5">
        <v>42305.745292812499</v>
      </c>
    </row>
    <row r="1458" spans="1:16">
      <c r="A1458">
        <v>1</v>
      </c>
      <c r="B1458">
        <v>3</v>
      </c>
      <c r="C1458">
        <v>2</v>
      </c>
      <c r="D1458">
        <v>182</v>
      </c>
      <c r="E1458">
        <v>3535</v>
      </c>
      <c r="F1458">
        <v>714</v>
      </c>
      <c r="G1458">
        <v>314</v>
      </c>
      <c r="H1458">
        <v>2</v>
      </c>
      <c r="I1458" s="58" t="s">
        <v>7395</v>
      </c>
      <c r="J1458">
        <v>31402</v>
      </c>
      <c r="K1458" s="4">
        <v>11.262</v>
      </c>
      <c r="L1458" s="4">
        <v>20.667000000000002</v>
      </c>
      <c r="M1458" s="4">
        <v>380.21600000000001</v>
      </c>
      <c r="N1458" s="4">
        <v>389.62099999999998</v>
      </c>
      <c r="O1458" s="5">
        <v>42305.745292812499</v>
      </c>
      <c r="P1458" s="5">
        <v>43258.050196053242</v>
      </c>
    </row>
    <row r="1459" spans="1:16">
      <c r="A1459">
        <v>1</v>
      </c>
      <c r="B1459">
        <v>3</v>
      </c>
      <c r="C1459">
        <v>2</v>
      </c>
      <c r="D1459">
        <v>182</v>
      </c>
      <c r="E1459">
        <v>3535</v>
      </c>
      <c r="F1459">
        <v>715</v>
      </c>
      <c r="G1459">
        <v>314</v>
      </c>
      <c r="H1459">
        <v>3</v>
      </c>
      <c r="I1459" s="58" t="s">
        <v>7396</v>
      </c>
      <c r="J1459">
        <v>31403</v>
      </c>
      <c r="K1459" s="4">
        <v>0</v>
      </c>
      <c r="L1459" s="4">
        <v>11.401999999999999</v>
      </c>
      <c r="M1459" s="4">
        <v>368.81400000000002</v>
      </c>
      <c r="N1459" s="4">
        <v>380.21600000000001</v>
      </c>
      <c r="O1459" s="5">
        <v>42305.745292812499</v>
      </c>
      <c r="P1459" s="5">
        <v>42305.745292812499</v>
      </c>
    </row>
    <row r="1460" spans="1:16">
      <c r="A1460">
        <v>1</v>
      </c>
      <c r="B1460">
        <v>3</v>
      </c>
      <c r="C1460">
        <v>2</v>
      </c>
      <c r="D1460">
        <v>182</v>
      </c>
      <c r="E1460">
        <v>3606</v>
      </c>
      <c r="F1460">
        <v>716</v>
      </c>
      <c r="G1460">
        <v>714</v>
      </c>
      <c r="H1460">
        <v>1</v>
      </c>
      <c r="I1460" s="58" t="s">
        <v>1321</v>
      </c>
      <c r="J1460">
        <v>71401</v>
      </c>
      <c r="K1460" s="4">
        <v>0</v>
      </c>
      <c r="L1460" s="4">
        <v>2.89</v>
      </c>
      <c r="M1460" s="4">
        <v>0</v>
      </c>
      <c r="N1460" s="4">
        <v>2.89</v>
      </c>
      <c r="O1460" s="5">
        <v>42305.745292812499</v>
      </c>
      <c r="P1460" s="5">
        <v>42305.745292812499</v>
      </c>
    </row>
    <row r="1461" spans="1:16">
      <c r="A1461">
        <v>1</v>
      </c>
      <c r="B1461">
        <v>3</v>
      </c>
      <c r="C1461">
        <v>2</v>
      </c>
      <c r="D1461">
        <v>182</v>
      </c>
      <c r="E1461">
        <v>3607</v>
      </c>
      <c r="F1461">
        <v>717</v>
      </c>
      <c r="G1461">
        <v>714</v>
      </c>
      <c r="H1461">
        <v>1</v>
      </c>
      <c r="I1461" s="58" t="s">
        <v>1321</v>
      </c>
      <c r="J1461">
        <v>71401</v>
      </c>
      <c r="K1461" s="4">
        <v>5</v>
      </c>
      <c r="L1461" s="4">
        <v>5.66</v>
      </c>
      <c r="M1461" s="4">
        <v>0</v>
      </c>
      <c r="N1461" s="4">
        <v>0.66</v>
      </c>
      <c r="O1461" s="5">
        <v>42305.745292812499</v>
      </c>
      <c r="P1461" s="5">
        <v>42305.745292812499</v>
      </c>
    </row>
    <row r="1462" spans="1:16">
      <c r="A1462">
        <v>1</v>
      </c>
      <c r="B1462">
        <v>3</v>
      </c>
      <c r="C1462">
        <v>2</v>
      </c>
      <c r="D1462">
        <v>182</v>
      </c>
      <c r="E1462">
        <v>3610</v>
      </c>
      <c r="F1462">
        <v>718</v>
      </c>
      <c r="G1462">
        <v>362</v>
      </c>
      <c r="H1462">
        <v>6</v>
      </c>
      <c r="I1462" s="58" t="s">
        <v>7397</v>
      </c>
      <c r="J1462">
        <v>36206</v>
      </c>
      <c r="K1462" s="4">
        <v>0</v>
      </c>
      <c r="L1462" s="4">
        <v>5.6059999999999999</v>
      </c>
      <c r="M1462" s="4">
        <v>0</v>
      </c>
      <c r="N1462" s="4">
        <v>5.6059999999999999</v>
      </c>
      <c r="O1462" s="5">
        <v>42305.745292812499</v>
      </c>
      <c r="P1462" s="5">
        <v>42305.745292812499</v>
      </c>
    </row>
    <row r="1463" spans="1:16">
      <c r="A1463">
        <v>1</v>
      </c>
      <c r="B1463">
        <v>3</v>
      </c>
      <c r="C1463">
        <v>2</v>
      </c>
      <c r="D1463">
        <v>182</v>
      </c>
      <c r="E1463">
        <v>3811</v>
      </c>
      <c r="F1463">
        <v>719</v>
      </c>
      <c r="G1463">
        <v>2854</v>
      </c>
      <c r="H1463">
        <v>1</v>
      </c>
      <c r="I1463" s="58">
        <v>348444</v>
      </c>
      <c r="J1463">
        <v>285401</v>
      </c>
      <c r="K1463" s="4">
        <v>0</v>
      </c>
      <c r="L1463" s="4">
        <v>8.0470000000000006</v>
      </c>
      <c r="M1463" s="4">
        <v>0</v>
      </c>
      <c r="N1463" s="4">
        <v>8.0470000000000006</v>
      </c>
      <c r="O1463" s="5">
        <v>42305.745292812499</v>
      </c>
      <c r="P1463" s="5">
        <v>42305.745292812499</v>
      </c>
    </row>
    <row r="1464" spans="1:16">
      <c r="A1464">
        <v>1</v>
      </c>
      <c r="B1464">
        <v>3</v>
      </c>
      <c r="C1464">
        <v>2</v>
      </c>
      <c r="D1464">
        <v>182</v>
      </c>
      <c r="E1464">
        <v>3837</v>
      </c>
      <c r="F1464">
        <v>720</v>
      </c>
      <c r="G1464">
        <v>3208</v>
      </c>
      <c r="H1464">
        <v>1</v>
      </c>
      <c r="I1464" s="58">
        <v>477739</v>
      </c>
      <c r="J1464">
        <v>320801</v>
      </c>
      <c r="K1464" s="4">
        <v>5.7039999999999997</v>
      </c>
      <c r="L1464" s="4">
        <v>13.106999999999999</v>
      </c>
      <c r="M1464" s="4">
        <v>0</v>
      </c>
      <c r="N1464" s="4">
        <v>7.4029999999999996</v>
      </c>
      <c r="O1464" s="5">
        <v>42305.745292812499</v>
      </c>
      <c r="P1464" s="5">
        <v>42305.745292812499</v>
      </c>
    </row>
    <row r="1465" spans="1:16">
      <c r="A1465">
        <v>1</v>
      </c>
      <c r="B1465">
        <v>3</v>
      </c>
      <c r="C1465">
        <v>2</v>
      </c>
      <c r="D1465">
        <v>182</v>
      </c>
      <c r="E1465">
        <v>3866</v>
      </c>
      <c r="F1465">
        <v>721</v>
      </c>
      <c r="G1465">
        <v>7</v>
      </c>
      <c r="H1465">
        <v>7</v>
      </c>
      <c r="I1465" s="58">
        <v>39264</v>
      </c>
      <c r="J1465">
        <v>707</v>
      </c>
      <c r="K1465" s="4">
        <v>1</v>
      </c>
      <c r="L1465" s="4">
        <v>4.3920000000000003</v>
      </c>
      <c r="M1465" s="4">
        <v>82.456999999999994</v>
      </c>
      <c r="N1465" s="4">
        <v>85.849000000000004</v>
      </c>
      <c r="O1465" s="5">
        <v>42305.745292812499</v>
      </c>
      <c r="P1465" s="5">
        <v>43258.050196053242</v>
      </c>
    </row>
    <row r="1466" spans="1:16">
      <c r="A1466">
        <v>1</v>
      </c>
      <c r="B1466">
        <v>3</v>
      </c>
      <c r="C1466">
        <v>2</v>
      </c>
      <c r="D1466">
        <v>182</v>
      </c>
      <c r="E1466">
        <v>3866</v>
      </c>
      <c r="F1466">
        <v>722</v>
      </c>
      <c r="G1466">
        <v>7</v>
      </c>
      <c r="H1466">
        <v>8</v>
      </c>
      <c r="I1466" s="58">
        <v>39295</v>
      </c>
      <c r="J1466">
        <v>708</v>
      </c>
      <c r="K1466" s="4">
        <v>0</v>
      </c>
      <c r="L1466" s="4">
        <v>11.262</v>
      </c>
      <c r="M1466" s="4">
        <v>71.194999999999993</v>
      </c>
      <c r="N1466" s="4">
        <v>82.456999999999994</v>
      </c>
      <c r="O1466" s="5">
        <v>42305.745292812499</v>
      </c>
      <c r="P1466" s="5">
        <v>43258.050196053242</v>
      </c>
    </row>
    <row r="1467" spans="1:16">
      <c r="A1467">
        <v>1</v>
      </c>
      <c r="B1467">
        <v>3</v>
      </c>
      <c r="C1467">
        <v>2</v>
      </c>
      <c r="D1467">
        <v>182</v>
      </c>
      <c r="E1467">
        <v>3866</v>
      </c>
      <c r="F1467">
        <v>723</v>
      </c>
      <c r="G1467">
        <v>362</v>
      </c>
      <c r="H1467">
        <v>2</v>
      </c>
      <c r="I1467" s="58" t="s">
        <v>7398</v>
      </c>
      <c r="J1467">
        <v>36202</v>
      </c>
      <c r="K1467" s="4">
        <v>0</v>
      </c>
      <c r="L1467" s="4">
        <v>15.5</v>
      </c>
      <c r="M1467" s="4">
        <v>50.878</v>
      </c>
      <c r="N1467" s="4">
        <v>66.378</v>
      </c>
      <c r="O1467" s="5">
        <v>42305.745292812499</v>
      </c>
      <c r="P1467" s="5">
        <v>42305.745292812499</v>
      </c>
    </row>
    <row r="1468" spans="1:16">
      <c r="A1468">
        <v>1</v>
      </c>
      <c r="B1468">
        <v>3</v>
      </c>
      <c r="C1468">
        <v>2</v>
      </c>
      <c r="D1468">
        <v>182</v>
      </c>
      <c r="E1468">
        <v>3866</v>
      </c>
      <c r="F1468">
        <v>724</v>
      </c>
      <c r="G1468">
        <v>362</v>
      </c>
      <c r="H1468">
        <v>4</v>
      </c>
      <c r="I1468" s="58" t="s">
        <v>1322</v>
      </c>
      <c r="J1468">
        <v>36204</v>
      </c>
      <c r="K1468" s="4">
        <v>9.9</v>
      </c>
      <c r="L1468" s="4">
        <v>18.395</v>
      </c>
      <c r="M1468" s="4">
        <v>42.383000000000003</v>
      </c>
      <c r="N1468" s="4">
        <v>50.878</v>
      </c>
      <c r="O1468" s="5">
        <v>42305.745292812499</v>
      </c>
      <c r="P1468" s="5">
        <v>42305.745292812499</v>
      </c>
    </row>
    <row r="1469" spans="1:16">
      <c r="A1469">
        <v>1</v>
      </c>
      <c r="B1469">
        <v>3</v>
      </c>
      <c r="C1469">
        <v>2</v>
      </c>
      <c r="D1469">
        <v>182</v>
      </c>
      <c r="E1469">
        <v>389</v>
      </c>
      <c r="F1469">
        <v>694</v>
      </c>
      <c r="G1469">
        <v>776</v>
      </c>
      <c r="H1469">
        <v>2</v>
      </c>
      <c r="I1469" s="58" t="s">
        <v>7399</v>
      </c>
      <c r="J1469">
        <v>77602</v>
      </c>
      <c r="K1469" s="4">
        <v>0</v>
      </c>
      <c r="L1469" s="4">
        <v>5.35</v>
      </c>
      <c r="M1469" s="4">
        <v>24.239000000000001</v>
      </c>
      <c r="N1469" s="4">
        <v>29.588999999999999</v>
      </c>
      <c r="O1469" s="5">
        <v>42305.745292812499</v>
      </c>
      <c r="P1469" s="5">
        <v>42305.745292812499</v>
      </c>
    </row>
    <row r="1470" spans="1:16">
      <c r="A1470">
        <v>1</v>
      </c>
      <c r="B1470">
        <v>3</v>
      </c>
      <c r="C1470">
        <v>2</v>
      </c>
      <c r="D1470">
        <v>182</v>
      </c>
      <c r="E1470">
        <v>3945</v>
      </c>
      <c r="F1470">
        <v>725</v>
      </c>
      <c r="G1470">
        <v>343</v>
      </c>
      <c r="H1470">
        <v>1</v>
      </c>
      <c r="I1470" s="58" t="s">
        <v>7400</v>
      </c>
      <c r="J1470">
        <v>34301</v>
      </c>
      <c r="K1470" s="4">
        <v>0</v>
      </c>
      <c r="L1470" s="4">
        <v>7.1369999999999996</v>
      </c>
      <c r="M1470" s="4">
        <v>0</v>
      </c>
      <c r="N1470" s="4">
        <v>7.1369999999999996</v>
      </c>
      <c r="O1470" s="5">
        <v>42305.745292812499</v>
      </c>
      <c r="P1470" s="5">
        <v>43258.050196053242</v>
      </c>
    </row>
    <row r="1471" spans="1:16">
      <c r="A1471">
        <v>1</v>
      </c>
      <c r="B1471">
        <v>3</v>
      </c>
      <c r="C1471">
        <v>2</v>
      </c>
      <c r="D1471">
        <v>182</v>
      </c>
      <c r="E1471">
        <v>3945</v>
      </c>
      <c r="F1471">
        <v>726</v>
      </c>
      <c r="G1471">
        <v>343</v>
      </c>
      <c r="H1471">
        <v>5</v>
      </c>
      <c r="I1471" s="58" t="s">
        <v>7401</v>
      </c>
      <c r="J1471">
        <v>34305</v>
      </c>
      <c r="K1471" s="4">
        <v>0</v>
      </c>
      <c r="L1471" s="4">
        <v>0.185</v>
      </c>
      <c r="M1471" s="4">
        <v>10.621</v>
      </c>
      <c r="N1471" s="4">
        <v>10.805999999999999</v>
      </c>
      <c r="O1471" s="5">
        <v>42305.745292812499</v>
      </c>
      <c r="P1471" s="5">
        <v>43258.050196053242</v>
      </c>
    </row>
    <row r="1472" spans="1:16">
      <c r="A1472">
        <v>1</v>
      </c>
      <c r="B1472">
        <v>3</v>
      </c>
      <c r="C1472">
        <v>2</v>
      </c>
      <c r="D1472">
        <v>182</v>
      </c>
      <c r="E1472">
        <v>4008</v>
      </c>
      <c r="F1472">
        <v>727</v>
      </c>
      <c r="G1472">
        <v>438</v>
      </c>
      <c r="H1472">
        <v>1</v>
      </c>
      <c r="I1472" s="58" t="s">
        <v>7402</v>
      </c>
      <c r="J1472">
        <v>43801</v>
      </c>
      <c r="K1472" s="4">
        <v>1</v>
      </c>
      <c r="L1472" s="4">
        <v>7.4770000000000003</v>
      </c>
      <c r="M1472" s="4">
        <v>0</v>
      </c>
      <c r="N1472" s="4">
        <v>6.4770000000000003</v>
      </c>
      <c r="O1472" s="5">
        <v>42305.745292812499</v>
      </c>
      <c r="P1472" s="5">
        <v>42305.745292812499</v>
      </c>
    </row>
    <row r="1473" spans="1:16">
      <c r="A1473">
        <v>1</v>
      </c>
      <c r="B1473">
        <v>3</v>
      </c>
      <c r="C1473">
        <v>2</v>
      </c>
      <c r="D1473">
        <v>182</v>
      </c>
      <c r="E1473">
        <v>4041</v>
      </c>
      <c r="F1473">
        <v>728</v>
      </c>
      <c r="G1473">
        <v>362</v>
      </c>
      <c r="H1473">
        <v>4</v>
      </c>
      <c r="I1473" s="58" t="s">
        <v>1322</v>
      </c>
      <c r="J1473">
        <v>36204</v>
      </c>
      <c r="K1473" s="4">
        <v>18.628</v>
      </c>
      <c r="L1473" s="4">
        <v>26.391999999999999</v>
      </c>
      <c r="M1473" s="4">
        <v>0</v>
      </c>
      <c r="N1473" s="4">
        <v>7.7640000000000002</v>
      </c>
      <c r="O1473" s="5">
        <v>42305.745292812499</v>
      </c>
      <c r="P1473" s="5">
        <v>42305.745292812499</v>
      </c>
    </row>
    <row r="1474" spans="1:16">
      <c r="A1474">
        <v>1</v>
      </c>
      <c r="B1474">
        <v>3</v>
      </c>
      <c r="C1474">
        <v>2</v>
      </c>
      <c r="D1474">
        <v>182</v>
      </c>
      <c r="E1474">
        <v>4041</v>
      </c>
      <c r="F1474">
        <v>729</v>
      </c>
      <c r="G1474">
        <v>539</v>
      </c>
      <c r="H1474">
        <v>4</v>
      </c>
      <c r="I1474" s="58" t="s">
        <v>1320</v>
      </c>
      <c r="J1474">
        <v>53904</v>
      </c>
      <c r="K1474" s="4">
        <v>0</v>
      </c>
      <c r="L1474" s="4">
        <v>10.76</v>
      </c>
      <c r="M1474" s="4">
        <v>7.7640000000000002</v>
      </c>
      <c r="N1474" s="4">
        <v>18.524000000000001</v>
      </c>
      <c r="O1474" s="5">
        <v>42305.745292812499</v>
      </c>
      <c r="P1474" s="5">
        <v>42305.745292812499</v>
      </c>
    </row>
    <row r="1475" spans="1:16">
      <c r="A1475">
        <v>1</v>
      </c>
      <c r="B1475">
        <v>3</v>
      </c>
      <c r="C1475">
        <v>2</v>
      </c>
      <c r="D1475">
        <v>182</v>
      </c>
      <c r="E1475">
        <v>4078</v>
      </c>
      <c r="F1475">
        <v>730</v>
      </c>
      <c r="G1475">
        <v>2839</v>
      </c>
      <c r="H1475">
        <v>1</v>
      </c>
      <c r="I1475" s="58">
        <v>342965</v>
      </c>
      <c r="J1475">
        <v>283901</v>
      </c>
      <c r="K1475" s="4">
        <v>10</v>
      </c>
      <c r="L1475" s="4">
        <v>19.760999999999999</v>
      </c>
      <c r="M1475" s="4">
        <v>0</v>
      </c>
      <c r="N1475" s="4">
        <v>9.7609999999999992</v>
      </c>
      <c r="O1475" s="5">
        <v>42305.745292812499</v>
      </c>
      <c r="P1475" s="5">
        <v>43258.050196053242</v>
      </c>
    </row>
    <row r="1476" spans="1:16">
      <c r="A1476">
        <v>1</v>
      </c>
      <c r="B1476">
        <v>3</v>
      </c>
      <c r="C1476">
        <v>2</v>
      </c>
      <c r="D1476">
        <v>182</v>
      </c>
      <c r="E1476">
        <v>4078</v>
      </c>
      <c r="F1476">
        <v>731</v>
      </c>
      <c r="G1476">
        <v>2839</v>
      </c>
      <c r="H1476">
        <v>2</v>
      </c>
      <c r="I1476" s="58">
        <v>342996</v>
      </c>
      <c r="J1476">
        <v>283902</v>
      </c>
      <c r="K1476" s="4">
        <v>0</v>
      </c>
      <c r="L1476" s="4">
        <v>11.339</v>
      </c>
      <c r="M1476" s="4">
        <v>9.7609999999999992</v>
      </c>
      <c r="N1476" s="4">
        <v>21.1</v>
      </c>
      <c r="O1476" s="5">
        <v>42305.745292812499</v>
      </c>
      <c r="P1476" s="5">
        <v>43258.050196053242</v>
      </c>
    </row>
    <row r="1477" spans="1:16">
      <c r="A1477">
        <v>1</v>
      </c>
      <c r="B1477">
        <v>3</v>
      </c>
      <c r="C1477">
        <v>2</v>
      </c>
      <c r="D1477">
        <v>182</v>
      </c>
      <c r="E1477">
        <v>4291</v>
      </c>
      <c r="F1477">
        <v>732</v>
      </c>
      <c r="G1477">
        <v>362</v>
      </c>
      <c r="H1477">
        <v>5</v>
      </c>
      <c r="I1477" s="58" t="s">
        <v>7403</v>
      </c>
      <c r="J1477">
        <v>36205</v>
      </c>
      <c r="K1477" s="4">
        <v>1</v>
      </c>
      <c r="L1477" s="4">
        <v>2.0449999999999999</v>
      </c>
      <c r="M1477" s="4">
        <v>0</v>
      </c>
      <c r="N1477" s="4">
        <v>1.0449999999999999</v>
      </c>
      <c r="O1477" s="5">
        <v>42305.745292812499</v>
      </c>
      <c r="P1477" s="5">
        <v>42305.745292812499</v>
      </c>
    </row>
    <row r="1478" spans="1:16">
      <c r="A1478">
        <v>1</v>
      </c>
      <c r="B1478">
        <v>3</v>
      </c>
      <c r="C1478">
        <v>2</v>
      </c>
      <c r="D1478">
        <v>182</v>
      </c>
      <c r="E1478">
        <v>4458</v>
      </c>
      <c r="F1478">
        <v>733</v>
      </c>
      <c r="G1478">
        <v>539</v>
      </c>
      <c r="H1478">
        <v>3</v>
      </c>
      <c r="I1478" s="58" t="s">
        <v>7404</v>
      </c>
      <c r="J1478">
        <v>53903</v>
      </c>
      <c r="K1478" s="4">
        <v>0</v>
      </c>
      <c r="L1478" s="4">
        <v>0.82199999999999995</v>
      </c>
      <c r="M1478" s="4">
        <v>0</v>
      </c>
      <c r="N1478" s="4">
        <v>0.82199999999999995</v>
      </c>
      <c r="O1478" s="5">
        <v>42305.745292812499</v>
      </c>
      <c r="P1478" s="5">
        <v>42305.745292812499</v>
      </c>
    </row>
    <row r="1479" spans="1:16">
      <c r="A1479">
        <v>1</v>
      </c>
      <c r="B1479">
        <v>3</v>
      </c>
      <c r="C1479">
        <v>2</v>
      </c>
      <c r="D1479">
        <v>182</v>
      </c>
      <c r="E1479">
        <v>4540</v>
      </c>
      <c r="F1479">
        <v>734</v>
      </c>
      <c r="G1479">
        <v>7</v>
      </c>
      <c r="H1479">
        <v>9</v>
      </c>
      <c r="I1479" s="58">
        <v>39326</v>
      </c>
      <c r="J1479">
        <v>709</v>
      </c>
      <c r="K1479" s="4">
        <v>10.304</v>
      </c>
      <c r="L1479" s="4">
        <v>15.429</v>
      </c>
      <c r="M1479" s="4">
        <v>254.905</v>
      </c>
      <c r="N1479" s="4">
        <v>260.02999999999997</v>
      </c>
      <c r="O1479" s="5">
        <v>42305.745292812499</v>
      </c>
      <c r="P1479" s="5">
        <v>43258.050196053242</v>
      </c>
    </row>
    <row r="1480" spans="1:16">
      <c r="A1480">
        <v>1</v>
      </c>
      <c r="B1480">
        <v>3</v>
      </c>
      <c r="C1480">
        <v>2</v>
      </c>
      <c r="D1480">
        <v>182</v>
      </c>
      <c r="E1480">
        <v>4540</v>
      </c>
      <c r="F1480">
        <v>735</v>
      </c>
      <c r="G1480">
        <v>7</v>
      </c>
      <c r="H1480">
        <v>10</v>
      </c>
      <c r="I1480" s="58">
        <v>39356</v>
      </c>
      <c r="J1480">
        <v>710</v>
      </c>
      <c r="K1480" s="4">
        <v>20.675000000000001</v>
      </c>
      <c r="L1480" s="4">
        <v>35.369</v>
      </c>
      <c r="M1480" s="4">
        <v>260.02999999999997</v>
      </c>
      <c r="N1480" s="4">
        <v>274.72399999999999</v>
      </c>
      <c r="O1480" s="5">
        <v>42305.745292812499</v>
      </c>
      <c r="P1480" s="5">
        <v>43258.050196053242</v>
      </c>
    </row>
    <row r="1481" spans="1:16">
      <c r="A1481">
        <v>1</v>
      </c>
      <c r="B1481">
        <v>3</v>
      </c>
      <c r="C1481">
        <v>2</v>
      </c>
      <c r="D1481">
        <v>182</v>
      </c>
      <c r="E1481">
        <v>4540</v>
      </c>
      <c r="F1481">
        <v>736</v>
      </c>
      <c r="G1481">
        <v>8</v>
      </c>
      <c r="H1481">
        <v>1</v>
      </c>
      <c r="I1481" s="58">
        <v>39448</v>
      </c>
      <c r="J1481">
        <v>801</v>
      </c>
      <c r="K1481" s="4">
        <v>35.369</v>
      </c>
      <c r="L1481" s="4">
        <v>38.917000000000002</v>
      </c>
      <c r="M1481" s="4">
        <v>274.72399999999999</v>
      </c>
      <c r="N1481" s="4">
        <v>278.27199999999999</v>
      </c>
      <c r="O1481" s="5">
        <v>42305.745292812499</v>
      </c>
      <c r="P1481" s="5">
        <v>43258.050196053242</v>
      </c>
    </row>
    <row r="1482" spans="1:16">
      <c r="A1482">
        <v>1</v>
      </c>
      <c r="B1482">
        <v>3</v>
      </c>
      <c r="C1482">
        <v>2</v>
      </c>
      <c r="D1482">
        <v>182</v>
      </c>
      <c r="E1482">
        <v>4540</v>
      </c>
      <c r="F1482">
        <v>737</v>
      </c>
      <c r="G1482">
        <v>11</v>
      </c>
      <c r="H1482">
        <v>10</v>
      </c>
      <c r="I1482" s="58">
        <v>40817</v>
      </c>
      <c r="J1482">
        <v>1110</v>
      </c>
      <c r="K1482" s="4">
        <v>0</v>
      </c>
      <c r="L1482" s="4">
        <v>9.8949999999999996</v>
      </c>
      <c r="M1482" s="4">
        <v>245.01</v>
      </c>
      <c r="N1482" s="4">
        <v>254.905</v>
      </c>
      <c r="O1482" s="5">
        <v>42305.745292812499</v>
      </c>
      <c r="P1482" s="5">
        <v>43258.050196053242</v>
      </c>
    </row>
    <row r="1483" spans="1:16">
      <c r="A1483">
        <v>1</v>
      </c>
      <c r="B1483">
        <v>3</v>
      </c>
      <c r="C1483">
        <v>2</v>
      </c>
      <c r="D1483">
        <v>182</v>
      </c>
      <c r="E1483">
        <v>4547</v>
      </c>
      <c r="F1483">
        <v>738</v>
      </c>
      <c r="G1483">
        <v>249</v>
      </c>
      <c r="H1483">
        <v>8</v>
      </c>
      <c r="I1483" s="58" t="s">
        <v>7405</v>
      </c>
      <c r="J1483">
        <v>24908</v>
      </c>
      <c r="K1483" s="4">
        <v>0</v>
      </c>
      <c r="L1483" s="4">
        <v>14.022</v>
      </c>
      <c r="M1483" s="4">
        <v>72.849999999999994</v>
      </c>
      <c r="N1483" s="4">
        <v>86.872</v>
      </c>
      <c r="O1483" s="5">
        <v>42305.745292812499</v>
      </c>
      <c r="P1483" s="5">
        <v>43258.050196053242</v>
      </c>
    </row>
    <row r="1484" spans="1:16">
      <c r="A1484">
        <v>1</v>
      </c>
      <c r="B1484">
        <v>3</v>
      </c>
      <c r="C1484">
        <v>2</v>
      </c>
      <c r="D1484">
        <v>182</v>
      </c>
      <c r="E1484">
        <v>4547</v>
      </c>
      <c r="F1484">
        <v>739</v>
      </c>
      <c r="G1484">
        <v>250</v>
      </c>
      <c r="H1484">
        <v>1</v>
      </c>
      <c r="I1484" s="58" t="s">
        <v>7406</v>
      </c>
      <c r="J1484">
        <v>25001</v>
      </c>
      <c r="K1484" s="4">
        <v>14.013999999999999</v>
      </c>
      <c r="L1484" s="4">
        <v>23.254000000000001</v>
      </c>
      <c r="M1484" s="4">
        <v>86.872</v>
      </c>
      <c r="N1484" s="4">
        <v>96.111999999999995</v>
      </c>
      <c r="O1484" s="5">
        <v>42305.745292812499</v>
      </c>
      <c r="P1484" s="5">
        <v>43258.050196053242</v>
      </c>
    </row>
    <row r="1485" spans="1:16">
      <c r="A1485">
        <v>1</v>
      </c>
      <c r="B1485">
        <v>3</v>
      </c>
      <c r="C1485">
        <v>2</v>
      </c>
      <c r="D1485">
        <v>182</v>
      </c>
      <c r="E1485">
        <v>4547</v>
      </c>
      <c r="F1485">
        <v>740</v>
      </c>
      <c r="G1485">
        <v>250</v>
      </c>
      <c r="H1485">
        <v>2</v>
      </c>
      <c r="I1485" s="58" t="s">
        <v>7407</v>
      </c>
      <c r="J1485">
        <v>25002</v>
      </c>
      <c r="K1485" s="4">
        <v>23.265000000000001</v>
      </c>
      <c r="L1485" s="4">
        <v>35.127000000000002</v>
      </c>
      <c r="M1485" s="4">
        <v>96.111999999999995</v>
      </c>
      <c r="N1485" s="4">
        <v>107.974</v>
      </c>
      <c r="O1485" s="5">
        <v>42305.745292812499</v>
      </c>
      <c r="P1485" s="5">
        <v>43258.050196053242</v>
      </c>
    </row>
    <row r="1486" spans="1:16">
      <c r="A1486">
        <v>1</v>
      </c>
      <c r="B1486">
        <v>3</v>
      </c>
      <c r="C1486">
        <v>2</v>
      </c>
      <c r="D1486">
        <v>184</v>
      </c>
      <c r="E1486">
        <v>1053</v>
      </c>
      <c r="F1486">
        <v>749</v>
      </c>
      <c r="G1486">
        <v>1179</v>
      </c>
      <c r="H1486">
        <v>2</v>
      </c>
      <c r="I1486" s="58" t="s">
        <v>7408</v>
      </c>
      <c r="J1486">
        <v>117902</v>
      </c>
      <c r="K1486" s="4">
        <v>1</v>
      </c>
      <c r="L1486" s="4">
        <v>18.745999999999999</v>
      </c>
      <c r="M1486" s="4">
        <v>17.245000000000001</v>
      </c>
      <c r="N1486" s="4">
        <v>34.991</v>
      </c>
      <c r="O1486" s="5">
        <v>42305.745292812499</v>
      </c>
      <c r="P1486" s="5">
        <v>42305.745292812499</v>
      </c>
    </row>
    <row r="1487" spans="1:16">
      <c r="A1487">
        <v>1</v>
      </c>
      <c r="B1487">
        <v>3</v>
      </c>
      <c r="C1487">
        <v>2</v>
      </c>
      <c r="D1487">
        <v>184</v>
      </c>
      <c r="E1487">
        <v>1305</v>
      </c>
      <c r="F1487">
        <v>750</v>
      </c>
      <c r="G1487">
        <v>8</v>
      </c>
      <c r="H1487">
        <v>9</v>
      </c>
      <c r="I1487" s="58">
        <v>39692</v>
      </c>
      <c r="J1487">
        <v>809</v>
      </c>
      <c r="K1487" s="4">
        <v>0.5</v>
      </c>
      <c r="L1487" s="4">
        <v>3.6680000000000001</v>
      </c>
      <c r="M1487" s="4">
        <v>0</v>
      </c>
      <c r="N1487" s="4">
        <v>3.1680000000000001</v>
      </c>
      <c r="O1487" s="5">
        <v>42305.745292812499</v>
      </c>
      <c r="P1487" s="5">
        <v>42305.745292812499</v>
      </c>
    </row>
    <row r="1488" spans="1:16">
      <c r="A1488">
        <v>1</v>
      </c>
      <c r="B1488">
        <v>3</v>
      </c>
      <c r="C1488">
        <v>2</v>
      </c>
      <c r="D1488">
        <v>184</v>
      </c>
      <c r="E1488">
        <v>1305</v>
      </c>
      <c r="F1488">
        <v>751</v>
      </c>
      <c r="G1488">
        <v>2291</v>
      </c>
      <c r="H1488">
        <v>1</v>
      </c>
      <c r="I1488" s="58">
        <v>142812</v>
      </c>
      <c r="J1488">
        <v>229101</v>
      </c>
      <c r="K1488" s="4">
        <v>0</v>
      </c>
      <c r="L1488" s="4">
        <v>5.7309999999999999</v>
      </c>
      <c r="M1488" s="4">
        <v>3.1680000000000001</v>
      </c>
      <c r="N1488" s="4">
        <v>8.8989999999999991</v>
      </c>
      <c r="O1488" s="5">
        <v>42305.745292812499</v>
      </c>
      <c r="P1488" s="5">
        <v>43258.050196053242</v>
      </c>
    </row>
    <row r="1489" spans="1:16">
      <c r="A1489">
        <v>1</v>
      </c>
      <c r="B1489">
        <v>3</v>
      </c>
      <c r="C1489">
        <v>2</v>
      </c>
      <c r="D1489">
        <v>184</v>
      </c>
      <c r="E1489">
        <v>1307</v>
      </c>
      <c r="F1489">
        <v>752</v>
      </c>
      <c r="G1489">
        <v>1468</v>
      </c>
      <c r="H1489">
        <v>1</v>
      </c>
      <c r="I1489" s="58" t="s">
        <v>7409</v>
      </c>
      <c r="J1489">
        <v>146801</v>
      </c>
      <c r="K1489" s="4">
        <v>5</v>
      </c>
      <c r="L1489" s="4">
        <v>16.579000000000001</v>
      </c>
      <c r="M1489" s="4">
        <v>0</v>
      </c>
      <c r="N1489" s="4">
        <v>11.579000000000001</v>
      </c>
      <c r="O1489" s="5">
        <v>42305.745292812499</v>
      </c>
      <c r="P1489" s="5">
        <v>42305.745292812499</v>
      </c>
    </row>
    <row r="1490" spans="1:16">
      <c r="A1490">
        <v>1</v>
      </c>
      <c r="B1490">
        <v>3</v>
      </c>
      <c r="C1490">
        <v>2</v>
      </c>
      <c r="D1490">
        <v>184</v>
      </c>
      <c r="E1490">
        <v>1639</v>
      </c>
      <c r="F1490">
        <v>753</v>
      </c>
      <c r="G1490">
        <v>1467</v>
      </c>
      <c r="H1490">
        <v>1</v>
      </c>
      <c r="I1490" s="58" t="s">
        <v>7410</v>
      </c>
      <c r="J1490">
        <v>146701</v>
      </c>
      <c r="K1490" s="4">
        <v>3.9780000000000002</v>
      </c>
      <c r="L1490" s="4">
        <v>8.8460000000000001</v>
      </c>
      <c r="M1490" s="4">
        <v>0</v>
      </c>
      <c r="N1490" s="4">
        <v>4.8680000000000003</v>
      </c>
      <c r="O1490" s="5">
        <v>42305.745292812499</v>
      </c>
      <c r="P1490" s="5">
        <v>42305.745292812499</v>
      </c>
    </row>
    <row r="1491" spans="1:16">
      <c r="A1491">
        <v>1</v>
      </c>
      <c r="B1491">
        <v>3</v>
      </c>
      <c r="C1491">
        <v>2</v>
      </c>
      <c r="D1491">
        <v>184</v>
      </c>
      <c r="E1491">
        <v>1793</v>
      </c>
      <c r="F1491">
        <v>754</v>
      </c>
      <c r="G1491">
        <v>1602</v>
      </c>
      <c r="H1491">
        <v>1</v>
      </c>
      <c r="I1491" s="58">
        <v>-108841</v>
      </c>
      <c r="J1491">
        <v>160201</v>
      </c>
      <c r="K1491" s="4">
        <v>0</v>
      </c>
      <c r="L1491" s="4">
        <v>1.5880000000000001</v>
      </c>
      <c r="M1491" s="4">
        <v>0</v>
      </c>
      <c r="N1491" s="4">
        <v>1.5880000000000001</v>
      </c>
      <c r="O1491" s="5">
        <v>42305.745292812499</v>
      </c>
      <c r="P1491" s="5">
        <v>42305.745292812499</v>
      </c>
    </row>
    <row r="1492" spans="1:16">
      <c r="A1492">
        <v>1</v>
      </c>
      <c r="B1492">
        <v>3</v>
      </c>
      <c r="C1492">
        <v>2</v>
      </c>
      <c r="D1492">
        <v>184</v>
      </c>
      <c r="E1492">
        <v>1958</v>
      </c>
      <c r="F1492">
        <v>755</v>
      </c>
      <c r="G1492">
        <v>1601</v>
      </c>
      <c r="H1492">
        <v>2</v>
      </c>
      <c r="I1492" s="58">
        <v>-109175</v>
      </c>
      <c r="J1492">
        <v>160102</v>
      </c>
      <c r="K1492" s="4">
        <v>4</v>
      </c>
      <c r="L1492" s="4">
        <v>11.925000000000001</v>
      </c>
      <c r="M1492" s="4">
        <v>0</v>
      </c>
      <c r="N1492" s="4">
        <v>7.9249999999999998</v>
      </c>
      <c r="O1492" s="5">
        <v>42305.745292812499</v>
      </c>
      <c r="P1492" s="5">
        <v>42305.745292812499</v>
      </c>
    </row>
    <row r="1493" spans="1:16">
      <c r="A1493">
        <v>1</v>
      </c>
      <c r="B1493">
        <v>3</v>
      </c>
      <c r="C1493">
        <v>2</v>
      </c>
      <c r="D1493">
        <v>184</v>
      </c>
      <c r="E1493">
        <v>1959</v>
      </c>
      <c r="F1493">
        <v>756</v>
      </c>
      <c r="G1493">
        <v>539</v>
      </c>
      <c r="H1493">
        <v>5</v>
      </c>
      <c r="I1493" s="58" t="s">
        <v>7411</v>
      </c>
      <c r="J1493">
        <v>53905</v>
      </c>
      <c r="K1493" s="4">
        <v>0</v>
      </c>
      <c r="L1493" s="4">
        <v>5.0640000000000001</v>
      </c>
      <c r="M1493" s="4">
        <v>0.879</v>
      </c>
      <c r="N1493" s="4">
        <v>5.9429999999999996</v>
      </c>
      <c r="O1493" s="5">
        <v>42305.745292812499</v>
      </c>
      <c r="P1493" s="5">
        <v>43258.050196053242</v>
      </c>
    </row>
    <row r="1494" spans="1:16">
      <c r="A1494">
        <v>1</v>
      </c>
      <c r="B1494">
        <v>3</v>
      </c>
      <c r="C1494">
        <v>2</v>
      </c>
      <c r="D1494">
        <v>184</v>
      </c>
      <c r="E1494">
        <v>1959</v>
      </c>
      <c r="F1494">
        <v>757</v>
      </c>
      <c r="G1494">
        <v>649</v>
      </c>
      <c r="H1494">
        <v>2</v>
      </c>
      <c r="I1494" s="58" t="s">
        <v>1323</v>
      </c>
      <c r="J1494">
        <v>64902</v>
      </c>
      <c r="K1494" s="4">
        <v>10</v>
      </c>
      <c r="L1494" s="4">
        <v>19.530999999999999</v>
      </c>
      <c r="M1494" s="4">
        <v>5.9429999999999996</v>
      </c>
      <c r="N1494" s="4">
        <v>15.474</v>
      </c>
      <c r="O1494" s="5">
        <v>42305.745292812499</v>
      </c>
      <c r="P1494" s="5">
        <v>43258.050196053242</v>
      </c>
    </row>
    <row r="1495" spans="1:16">
      <c r="A1495">
        <v>1</v>
      </c>
      <c r="B1495">
        <v>3</v>
      </c>
      <c r="C1495">
        <v>2</v>
      </c>
      <c r="D1495">
        <v>184</v>
      </c>
      <c r="E1495">
        <v>1960</v>
      </c>
      <c r="F1495">
        <v>758</v>
      </c>
      <c r="G1495">
        <v>1605</v>
      </c>
      <c r="H1495">
        <v>1</v>
      </c>
      <c r="I1495" s="58">
        <v>-107745</v>
      </c>
      <c r="J1495">
        <v>160501</v>
      </c>
      <c r="K1495" s="4">
        <v>0</v>
      </c>
      <c r="L1495" s="4">
        <v>5.7480000000000002</v>
      </c>
      <c r="M1495" s="4">
        <v>0</v>
      </c>
      <c r="N1495" s="4">
        <v>5.7480000000000002</v>
      </c>
      <c r="O1495" s="5">
        <v>42305.745292812499</v>
      </c>
      <c r="P1495" s="5">
        <v>42305.745292812499</v>
      </c>
    </row>
    <row r="1496" spans="1:16">
      <c r="A1496">
        <v>1</v>
      </c>
      <c r="B1496">
        <v>3</v>
      </c>
      <c r="C1496">
        <v>2</v>
      </c>
      <c r="D1496">
        <v>184</v>
      </c>
      <c r="E1496">
        <v>203</v>
      </c>
      <c r="F1496">
        <v>741</v>
      </c>
      <c r="G1496">
        <v>8</v>
      </c>
      <c r="H1496">
        <v>9</v>
      </c>
      <c r="I1496" s="58">
        <v>39692</v>
      </c>
      <c r="J1496">
        <v>809</v>
      </c>
      <c r="K1496" s="4">
        <v>4.9809999999999999</v>
      </c>
      <c r="L1496" s="4">
        <v>11.068</v>
      </c>
      <c r="M1496" s="4">
        <v>4.9809999999999999</v>
      </c>
      <c r="N1496" s="4">
        <v>11.068</v>
      </c>
      <c r="O1496" s="5">
        <v>42305.745292812499</v>
      </c>
      <c r="P1496" s="5">
        <v>43258.050196053242</v>
      </c>
    </row>
    <row r="1497" spans="1:16">
      <c r="A1497">
        <v>1</v>
      </c>
      <c r="B1497">
        <v>3</v>
      </c>
      <c r="C1497">
        <v>2</v>
      </c>
      <c r="D1497">
        <v>184</v>
      </c>
      <c r="E1497">
        <v>203</v>
      </c>
      <c r="F1497">
        <v>742</v>
      </c>
      <c r="G1497">
        <v>1469</v>
      </c>
      <c r="H1497">
        <v>1</v>
      </c>
      <c r="I1497" s="58" t="s">
        <v>7412</v>
      </c>
      <c r="J1497">
        <v>146901</v>
      </c>
      <c r="K1497" s="4">
        <v>0</v>
      </c>
      <c r="L1497" s="4">
        <v>4.9809999999999999</v>
      </c>
      <c r="M1497" s="4">
        <v>0</v>
      </c>
      <c r="N1497" s="4">
        <v>4.9809999999999999</v>
      </c>
      <c r="O1497" s="5">
        <v>42305.745292812499</v>
      </c>
      <c r="P1497" s="5">
        <v>43258.050196053242</v>
      </c>
    </row>
    <row r="1498" spans="1:16">
      <c r="A1498">
        <v>1</v>
      </c>
      <c r="B1498">
        <v>3</v>
      </c>
      <c r="C1498">
        <v>2</v>
      </c>
      <c r="D1498">
        <v>184</v>
      </c>
      <c r="E1498">
        <v>2303</v>
      </c>
      <c r="F1498">
        <v>759</v>
      </c>
      <c r="G1498">
        <v>2737</v>
      </c>
      <c r="H1498">
        <v>1</v>
      </c>
      <c r="I1498" s="58">
        <v>305710</v>
      </c>
      <c r="J1498">
        <v>273701</v>
      </c>
      <c r="K1498" s="4">
        <v>9.98</v>
      </c>
      <c r="L1498" s="4">
        <v>17.495999999999999</v>
      </c>
      <c r="M1498" s="4">
        <v>0</v>
      </c>
      <c r="N1498" s="4">
        <v>7.516</v>
      </c>
      <c r="O1498" s="5">
        <v>42305.745292812499</v>
      </c>
      <c r="P1498" s="5">
        <v>42305.745292812499</v>
      </c>
    </row>
    <row r="1499" spans="1:16">
      <c r="A1499">
        <v>1</v>
      </c>
      <c r="B1499">
        <v>3</v>
      </c>
      <c r="C1499">
        <v>2</v>
      </c>
      <c r="D1499">
        <v>184</v>
      </c>
      <c r="E1499">
        <v>242</v>
      </c>
      <c r="F1499">
        <v>743</v>
      </c>
      <c r="G1499">
        <v>313</v>
      </c>
      <c r="H1499">
        <v>2</v>
      </c>
      <c r="I1499" s="58" t="s">
        <v>7413</v>
      </c>
      <c r="J1499">
        <v>31302</v>
      </c>
      <c r="K1499" s="4">
        <v>1</v>
      </c>
      <c r="L1499" s="4">
        <v>19.385000000000002</v>
      </c>
      <c r="M1499" s="4">
        <v>57.070999999999998</v>
      </c>
      <c r="N1499" s="4">
        <v>75.456000000000003</v>
      </c>
      <c r="O1499" s="5">
        <v>42305.745292812499</v>
      </c>
      <c r="P1499" s="5">
        <v>43258.050196053242</v>
      </c>
    </row>
    <row r="1500" spans="1:16">
      <c r="A1500">
        <v>1</v>
      </c>
      <c r="B1500">
        <v>3</v>
      </c>
      <c r="C1500">
        <v>2</v>
      </c>
      <c r="D1500">
        <v>184</v>
      </c>
      <c r="E1500">
        <v>242</v>
      </c>
      <c r="F1500">
        <v>744</v>
      </c>
      <c r="G1500">
        <v>313</v>
      </c>
      <c r="H1500">
        <v>7</v>
      </c>
      <c r="I1500" s="58" t="s">
        <v>7414</v>
      </c>
      <c r="J1500">
        <v>31307</v>
      </c>
      <c r="K1500" s="4">
        <v>1</v>
      </c>
      <c r="L1500" s="4">
        <v>11.452999999999999</v>
      </c>
      <c r="M1500" s="4">
        <v>79.8</v>
      </c>
      <c r="N1500" s="4">
        <v>90.253</v>
      </c>
      <c r="O1500" s="5">
        <v>42305.745292812499</v>
      </c>
      <c r="P1500" s="5">
        <v>42305.745292812499</v>
      </c>
    </row>
    <row r="1501" spans="1:16">
      <c r="A1501">
        <v>1</v>
      </c>
      <c r="B1501">
        <v>3</v>
      </c>
      <c r="C1501">
        <v>2</v>
      </c>
      <c r="D1501">
        <v>184</v>
      </c>
      <c r="E1501">
        <v>243</v>
      </c>
      <c r="F1501">
        <v>745</v>
      </c>
      <c r="G1501">
        <v>649</v>
      </c>
      <c r="H1501">
        <v>2</v>
      </c>
      <c r="I1501" s="58" t="s">
        <v>1323</v>
      </c>
      <c r="J1501">
        <v>64902</v>
      </c>
      <c r="K1501" s="4">
        <v>0</v>
      </c>
      <c r="L1501" s="4">
        <v>6.4619999999999997</v>
      </c>
      <c r="M1501" s="4">
        <v>7.9420000000000002</v>
      </c>
      <c r="N1501" s="4">
        <v>14.404</v>
      </c>
      <c r="O1501" s="5">
        <v>42305.745292812499</v>
      </c>
      <c r="P1501" s="5">
        <v>42305.745292812499</v>
      </c>
    </row>
    <row r="1502" spans="1:16">
      <c r="A1502">
        <v>1</v>
      </c>
      <c r="B1502">
        <v>3</v>
      </c>
      <c r="C1502">
        <v>2</v>
      </c>
      <c r="D1502">
        <v>184</v>
      </c>
      <c r="E1502">
        <v>2447</v>
      </c>
      <c r="F1502">
        <v>760</v>
      </c>
      <c r="G1502">
        <v>2435</v>
      </c>
      <c r="H1502">
        <v>1</v>
      </c>
      <c r="I1502" s="58">
        <v>195407</v>
      </c>
      <c r="J1502">
        <v>243501</v>
      </c>
      <c r="K1502" s="4">
        <v>6.5460000000000003</v>
      </c>
      <c r="L1502" s="4">
        <v>18.285</v>
      </c>
      <c r="M1502" s="4">
        <v>0</v>
      </c>
      <c r="N1502" s="4">
        <v>11.739000000000001</v>
      </c>
      <c r="O1502" s="5">
        <v>42305.745292812499</v>
      </c>
      <c r="P1502" s="5">
        <v>42305.745292812499</v>
      </c>
    </row>
    <row r="1503" spans="1:16">
      <c r="A1503">
        <v>1</v>
      </c>
      <c r="B1503">
        <v>3</v>
      </c>
      <c r="C1503">
        <v>2</v>
      </c>
      <c r="D1503">
        <v>184</v>
      </c>
      <c r="E1503">
        <v>2572</v>
      </c>
      <c r="F1503">
        <v>761</v>
      </c>
      <c r="G1503">
        <v>1179</v>
      </c>
      <c r="H1503">
        <v>3</v>
      </c>
      <c r="I1503" s="58" t="s">
        <v>7415</v>
      </c>
      <c r="J1503">
        <v>117903</v>
      </c>
      <c r="K1503" s="4">
        <v>1</v>
      </c>
      <c r="L1503" s="4">
        <v>3.7120000000000002</v>
      </c>
      <c r="M1503" s="4">
        <v>0</v>
      </c>
      <c r="N1503" s="4">
        <v>2.7120000000000002</v>
      </c>
      <c r="O1503" s="5">
        <v>42305.745292812499</v>
      </c>
      <c r="P1503" s="5">
        <v>42305.745292812499</v>
      </c>
    </row>
    <row r="1504" spans="1:16">
      <c r="A1504">
        <v>1</v>
      </c>
      <c r="B1504">
        <v>3</v>
      </c>
      <c r="C1504">
        <v>2</v>
      </c>
      <c r="D1504">
        <v>184</v>
      </c>
      <c r="E1504">
        <v>2600</v>
      </c>
      <c r="F1504">
        <v>762</v>
      </c>
      <c r="G1504">
        <v>1601</v>
      </c>
      <c r="H1504">
        <v>2</v>
      </c>
      <c r="I1504" s="58">
        <v>-109175</v>
      </c>
      <c r="J1504">
        <v>160102</v>
      </c>
      <c r="K1504" s="4">
        <v>20</v>
      </c>
      <c r="L1504" s="4">
        <v>22.884</v>
      </c>
      <c r="M1504" s="4">
        <v>0</v>
      </c>
      <c r="N1504" s="4">
        <v>2.8839999999999999</v>
      </c>
      <c r="O1504" s="5">
        <v>42305.745292812499</v>
      </c>
      <c r="P1504" s="5">
        <v>43258.050196053242</v>
      </c>
    </row>
    <row r="1505" spans="1:16">
      <c r="A1505">
        <v>1</v>
      </c>
      <c r="B1505">
        <v>3</v>
      </c>
      <c r="C1505">
        <v>2</v>
      </c>
      <c r="D1505">
        <v>184</v>
      </c>
      <c r="E1505">
        <v>2878</v>
      </c>
      <c r="F1505">
        <v>763</v>
      </c>
      <c r="G1505">
        <v>3163</v>
      </c>
      <c r="H1505">
        <v>1</v>
      </c>
      <c r="I1505" s="58">
        <v>461303</v>
      </c>
      <c r="J1505">
        <v>316301</v>
      </c>
      <c r="K1505" s="4">
        <v>1</v>
      </c>
      <c r="L1505" s="4">
        <v>4.0960000000000001</v>
      </c>
      <c r="M1505" s="4">
        <v>0</v>
      </c>
      <c r="N1505" s="4">
        <v>3.0960000000000001</v>
      </c>
      <c r="O1505" s="5">
        <v>42305.745292812499</v>
      </c>
      <c r="P1505" s="5">
        <v>42305.745292812499</v>
      </c>
    </row>
    <row r="1506" spans="1:16">
      <c r="A1506">
        <v>1</v>
      </c>
      <c r="B1506">
        <v>3</v>
      </c>
      <c r="C1506">
        <v>2</v>
      </c>
      <c r="D1506">
        <v>184</v>
      </c>
      <c r="E1506">
        <v>3006</v>
      </c>
      <c r="F1506">
        <v>764</v>
      </c>
      <c r="G1506">
        <v>2930</v>
      </c>
      <c r="H1506">
        <v>2</v>
      </c>
      <c r="I1506" s="58">
        <v>376233</v>
      </c>
      <c r="J1506">
        <v>293002</v>
      </c>
      <c r="K1506" s="4">
        <v>0</v>
      </c>
      <c r="L1506" s="4">
        <v>3.2370000000000001</v>
      </c>
      <c r="M1506" s="4">
        <v>0.30199999999999999</v>
      </c>
      <c r="N1506" s="4">
        <v>3.5390000000000001</v>
      </c>
      <c r="O1506" s="5">
        <v>42305.745292812499</v>
      </c>
      <c r="P1506" s="5">
        <v>43258.050196053242</v>
      </c>
    </row>
    <row r="1507" spans="1:16">
      <c r="A1507">
        <v>1</v>
      </c>
      <c r="B1507">
        <v>3</v>
      </c>
      <c r="C1507">
        <v>2</v>
      </c>
      <c r="D1507">
        <v>184</v>
      </c>
      <c r="E1507">
        <v>301</v>
      </c>
      <c r="F1507">
        <v>746</v>
      </c>
      <c r="G1507">
        <v>717</v>
      </c>
      <c r="H1507">
        <v>1</v>
      </c>
      <c r="I1507" s="58" t="s">
        <v>7416</v>
      </c>
      <c r="J1507">
        <v>71701</v>
      </c>
      <c r="K1507" s="4">
        <v>5</v>
      </c>
      <c r="L1507" s="4">
        <v>13.864000000000001</v>
      </c>
      <c r="M1507" s="4">
        <v>8.8729999999999993</v>
      </c>
      <c r="N1507" s="4">
        <v>17.736999999999998</v>
      </c>
      <c r="O1507" s="5">
        <v>42305.745292812499</v>
      </c>
      <c r="P1507" s="5">
        <v>42305.745292812499</v>
      </c>
    </row>
    <row r="1508" spans="1:16">
      <c r="A1508">
        <v>1</v>
      </c>
      <c r="B1508">
        <v>3</v>
      </c>
      <c r="C1508">
        <v>2</v>
      </c>
      <c r="D1508">
        <v>184</v>
      </c>
      <c r="E1508">
        <v>301</v>
      </c>
      <c r="F1508">
        <v>747</v>
      </c>
      <c r="G1508">
        <v>717</v>
      </c>
      <c r="H1508">
        <v>2</v>
      </c>
      <c r="I1508" s="58" t="s">
        <v>7417</v>
      </c>
      <c r="J1508">
        <v>71702</v>
      </c>
      <c r="K1508" s="4">
        <v>0</v>
      </c>
      <c r="L1508" s="4">
        <v>8.0429999999999993</v>
      </c>
      <c r="M1508" s="4">
        <v>0</v>
      </c>
      <c r="N1508" s="4">
        <v>8.0429999999999993</v>
      </c>
      <c r="O1508" t="s">
        <v>1223</v>
      </c>
      <c r="P1508" t="s">
        <v>1223</v>
      </c>
    </row>
    <row r="1509" spans="1:16">
      <c r="A1509">
        <v>1</v>
      </c>
      <c r="B1509">
        <v>3</v>
      </c>
      <c r="C1509">
        <v>2</v>
      </c>
      <c r="D1509">
        <v>184</v>
      </c>
      <c r="E1509">
        <v>3080</v>
      </c>
      <c r="F1509">
        <v>765</v>
      </c>
      <c r="G1509">
        <v>3163</v>
      </c>
      <c r="H1509">
        <v>1</v>
      </c>
      <c r="I1509" s="58">
        <v>461303</v>
      </c>
      <c r="J1509">
        <v>316301</v>
      </c>
      <c r="K1509" s="4">
        <v>10</v>
      </c>
      <c r="L1509" s="4">
        <v>14.25</v>
      </c>
      <c r="M1509" s="4">
        <v>0</v>
      </c>
      <c r="N1509" s="4">
        <v>4.25</v>
      </c>
      <c r="O1509" s="5">
        <v>42305.745292812499</v>
      </c>
      <c r="P1509" s="5">
        <v>42305.745292812499</v>
      </c>
    </row>
    <row r="1510" spans="1:16">
      <c r="A1510">
        <v>1</v>
      </c>
      <c r="B1510">
        <v>3</v>
      </c>
      <c r="C1510">
        <v>2</v>
      </c>
      <c r="D1510">
        <v>184</v>
      </c>
      <c r="E1510">
        <v>3277</v>
      </c>
      <c r="F1510">
        <v>766</v>
      </c>
      <c r="G1510">
        <v>3516</v>
      </c>
      <c r="H1510">
        <v>1</v>
      </c>
      <c r="I1510" s="58">
        <v>590233</v>
      </c>
      <c r="J1510">
        <v>351601</v>
      </c>
      <c r="K1510" s="4">
        <v>5</v>
      </c>
      <c r="L1510" s="4">
        <v>12.041</v>
      </c>
      <c r="M1510" s="4">
        <v>0</v>
      </c>
      <c r="N1510" s="4">
        <v>7.0410000000000004</v>
      </c>
      <c r="O1510" s="5">
        <v>42305.745292812499</v>
      </c>
      <c r="P1510" s="5">
        <v>42305.745292812499</v>
      </c>
    </row>
    <row r="1511" spans="1:16">
      <c r="A1511">
        <v>1</v>
      </c>
      <c r="B1511">
        <v>3</v>
      </c>
      <c r="C1511">
        <v>2</v>
      </c>
      <c r="D1511">
        <v>184</v>
      </c>
      <c r="E1511">
        <v>3392</v>
      </c>
      <c r="F1511">
        <v>767</v>
      </c>
      <c r="G1511">
        <v>2631</v>
      </c>
      <c r="H1511">
        <v>2</v>
      </c>
      <c r="I1511" s="58">
        <v>267025</v>
      </c>
      <c r="J1511">
        <v>263102</v>
      </c>
      <c r="K1511" s="4">
        <v>1.4930000000000001</v>
      </c>
      <c r="L1511" s="4">
        <v>2.2210000000000001</v>
      </c>
      <c r="M1511" s="4">
        <v>1.4930000000000001</v>
      </c>
      <c r="N1511" s="4">
        <v>2.2210000000000001</v>
      </c>
      <c r="O1511" s="5">
        <v>42305.745292812499</v>
      </c>
      <c r="P1511" s="5">
        <v>42305.745292812499</v>
      </c>
    </row>
    <row r="1512" spans="1:16">
      <c r="A1512">
        <v>1</v>
      </c>
      <c r="B1512">
        <v>3</v>
      </c>
      <c r="C1512">
        <v>2</v>
      </c>
      <c r="D1512">
        <v>184</v>
      </c>
      <c r="E1512">
        <v>3500</v>
      </c>
      <c r="F1512">
        <v>768</v>
      </c>
      <c r="G1512">
        <v>1468</v>
      </c>
      <c r="H1512">
        <v>3</v>
      </c>
      <c r="I1512" s="58" t="s">
        <v>7418</v>
      </c>
      <c r="J1512">
        <v>146803</v>
      </c>
      <c r="K1512" s="4">
        <v>0</v>
      </c>
      <c r="L1512" s="4">
        <v>0.32700000000000001</v>
      </c>
      <c r="M1512" s="4">
        <v>0</v>
      </c>
      <c r="N1512" s="4">
        <v>0.32700000000000001</v>
      </c>
      <c r="O1512" s="5">
        <v>42305.745292812499</v>
      </c>
      <c r="P1512" s="5">
        <v>42305.745292812499</v>
      </c>
    </row>
    <row r="1513" spans="1:16">
      <c r="A1513">
        <v>1</v>
      </c>
      <c r="B1513">
        <v>3</v>
      </c>
      <c r="C1513">
        <v>2</v>
      </c>
      <c r="D1513">
        <v>184</v>
      </c>
      <c r="E1513">
        <v>3535</v>
      </c>
      <c r="F1513">
        <v>769</v>
      </c>
      <c r="G1513">
        <v>8</v>
      </c>
      <c r="H1513">
        <v>3</v>
      </c>
      <c r="I1513" s="58">
        <v>39508</v>
      </c>
      <c r="J1513">
        <v>803</v>
      </c>
      <c r="K1513" s="4">
        <v>25.940999999999999</v>
      </c>
      <c r="L1513" s="4">
        <v>34.719000000000001</v>
      </c>
      <c r="M1513" s="4">
        <v>413.85399999999998</v>
      </c>
      <c r="N1513" s="4">
        <v>422.63200000000001</v>
      </c>
      <c r="O1513" s="5">
        <v>42305.745292812499</v>
      </c>
      <c r="P1513" s="5">
        <v>43258.050196053242</v>
      </c>
    </row>
    <row r="1514" spans="1:16">
      <c r="A1514">
        <v>1</v>
      </c>
      <c r="B1514">
        <v>3</v>
      </c>
      <c r="C1514">
        <v>2</v>
      </c>
      <c r="D1514">
        <v>184</v>
      </c>
      <c r="E1514">
        <v>3535</v>
      </c>
      <c r="F1514">
        <v>770</v>
      </c>
      <c r="G1514">
        <v>314</v>
      </c>
      <c r="H1514">
        <v>1</v>
      </c>
      <c r="I1514" s="58" t="s">
        <v>1324</v>
      </c>
      <c r="J1514">
        <v>31401</v>
      </c>
      <c r="K1514" s="4">
        <v>0</v>
      </c>
      <c r="L1514" s="4">
        <v>11.887</v>
      </c>
      <c r="M1514" s="4">
        <v>389.62099999999998</v>
      </c>
      <c r="N1514" s="4">
        <v>401.50799999999998</v>
      </c>
      <c r="O1514" s="5">
        <v>42305.745292812499</v>
      </c>
      <c r="P1514" s="5">
        <v>43258.050196053242</v>
      </c>
    </row>
    <row r="1515" spans="1:16">
      <c r="A1515">
        <v>1</v>
      </c>
      <c r="B1515">
        <v>3</v>
      </c>
      <c r="C1515">
        <v>2</v>
      </c>
      <c r="D1515">
        <v>184</v>
      </c>
      <c r="E1515">
        <v>3535</v>
      </c>
      <c r="F1515">
        <v>771</v>
      </c>
      <c r="G1515">
        <v>314</v>
      </c>
      <c r="H1515">
        <v>7</v>
      </c>
      <c r="I1515" s="58" t="s">
        <v>7419</v>
      </c>
      <c r="J1515">
        <v>31407</v>
      </c>
      <c r="K1515" s="4">
        <v>13.593999999999999</v>
      </c>
      <c r="L1515" s="4">
        <v>25.94</v>
      </c>
      <c r="M1515" s="4">
        <v>401.50799999999998</v>
      </c>
      <c r="N1515" s="4">
        <v>413.85399999999998</v>
      </c>
      <c r="O1515" s="5">
        <v>42305.745292812499</v>
      </c>
      <c r="P1515" s="5">
        <v>43258.050196053242</v>
      </c>
    </row>
    <row r="1516" spans="1:16">
      <c r="A1516">
        <v>1</v>
      </c>
      <c r="B1516">
        <v>3</v>
      </c>
      <c r="C1516">
        <v>2</v>
      </c>
      <c r="D1516">
        <v>184</v>
      </c>
      <c r="E1516">
        <v>3537</v>
      </c>
      <c r="F1516">
        <v>772</v>
      </c>
      <c r="G1516">
        <v>1068</v>
      </c>
      <c r="H1516">
        <v>5</v>
      </c>
      <c r="I1516" s="58" t="s">
        <v>7420</v>
      </c>
      <c r="J1516">
        <v>106805</v>
      </c>
      <c r="K1516" s="4">
        <v>0</v>
      </c>
      <c r="L1516" s="4">
        <v>1.202</v>
      </c>
      <c r="M1516" s="4">
        <v>0</v>
      </c>
      <c r="N1516" s="4">
        <v>1.202</v>
      </c>
      <c r="O1516" s="5">
        <v>43258.050196053242</v>
      </c>
      <c r="P1516" s="5">
        <v>43258.050196053242</v>
      </c>
    </row>
    <row r="1517" spans="1:16">
      <c r="A1517">
        <v>1</v>
      </c>
      <c r="B1517">
        <v>3</v>
      </c>
      <c r="C1517">
        <v>2</v>
      </c>
      <c r="D1517">
        <v>184</v>
      </c>
      <c r="E1517">
        <v>3648</v>
      </c>
      <c r="F1517">
        <v>773</v>
      </c>
      <c r="G1517">
        <v>614</v>
      </c>
      <c r="H1517">
        <v>1</v>
      </c>
      <c r="I1517" s="58" t="s">
        <v>7421</v>
      </c>
      <c r="J1517">
        <v>61401</v>
      </c>
      <c r="K1517" s="4">
        <v>1</v>
      </c>
      <c r="L1517" s="4">
        <v>1.7430000000000001</v>
      </c>
      <c r="M1517" s="4">
        <v>0</v>
      </c>
      <c r="N1517" s="4">
        <v>0.74299999999999999</v>
      </c>
      <c r="O1517" t="s">
        <v>1223</v>
      </c>
      <c r="P1517" t="s">
        <v>1223</v>
      </c>
    </row>
    <row r="1518" spans="1:16">
      <c r="A1518">
        <v>1</v>
      </c>
      <c r="B1518">
        <v>3</v>
      </c>
      <c r="C1518">
        <v>2</v>
      </c>
      <c r="D1518">
        <v>184</v>
      </c>
      <c r="E1518">
        <v>3991</v>
      </c>
      <c r="F1518">
        <v>774</v>
      </c>
      <c r="G1518">
        <v>365</v>
      </c>
      <c r="H1518">
        <v>1</v>
      </c>
      <c r="I1518" s="58" t="s">
        <v>7422</v>
      </c>
      <c r="J1518">
        <v>36501</v>
      </c>
      <c r="K1518" s="4">
        <v>1</v>
      </c>
      <c r="L1518" s="4">
        <v>17.888999999999999</v>
      </c>
      <c r="M1518" s="4">
        <v>0</v>
      </c>
      <c r="N1518" s="4">
        <v>16.888999999999999</v>
      </c>
      <c r="O1518" s="5">
        <v>42305.745292812499</v>
      </c>
      <c r="P1518" s="5">
        <v>43258.050196053242</v>
      </c>
    </row>
    <row r="1519" spans="1:16">
      <c r="A1519">
        <v>1</v>
      </c>
      <c r="B1519">
        <v>3</v>
      </c>
      <c r="C1519">
        <v>2</v>
      </c>
      <c r="D1519">
        <v>184</v>
      </c>
      <c r="E1519">
        <v>4012</v>
      </c>
      <c r="F1519">
        <v>775</v>
      </c>
      <c r="G1519">
        <v>171</v>
      </c>
      <c r="H1519">
        <v>3</v>
      </c>
      <c r="I1519" s="58" t="s">
        <v>7423</v>
      </c>
      <c r="J1519">
        <v>17103</v>
      </c>
      <c r="K1519" s="4">
        <v>1</v>
      </c>
      <c r="L1519" s="4">
        <v>19.503</v>
      </c>
      <c r="M1519" s="4">
        <v>17.577999999999999</v>
      </c>
      <c r="N1519" s="4">
        <v>36.081000000000003</v>
      </c>
      <c r="O1519" s="5">
        <v>42305.745292812499</v>
      </c>
      <c r="P1519" s="5">
        <v>43258.050196053242</v>
      </c>
    </row>
    <row r="1520" spans="1:16">
      <c r="A1520">
        <v>1</v>
      </c>
      <c r="B1520">
        <v>3</v>
      </c>
      <c r="C1520">
        <v>2</v>
      </c>
      <c r="D1520">
        <v>184</v>
      </c>
      <c r="E1520">
        <v>4170</v>
      </c>
      <c r="F1520">
        <v>776</v>
      </c>
      <c r="G1520">
        <v>313</v>
      </c>
      <c r="H1520">
        <v>9</v>
      </c>
      <c r="I1520" s="58" t="s">
        <v>7424</v>
      </c>
      <c r="J1520">
        <v>31309</v>
      </c>
      <c r="K1520" s="4">
        <v>0</v>
      </c>
      <c r="L1520" s="4">
        <v>0.378</v>
      </c>
      <c r="M1520" s="4">
        <v>0</v>
      </c>
      <c r="N1520" s="4">
        <v>0.378</v>
      </c>
      <c r="O1520" s="5">
        <v>42305.745292812499</v>
      </c>
      <c r="P1520" s="5">
        <v>42305.745292812499</v>
      </c>
    </row>
    <row r="1521" spans="1:16">
      <c r="A1521">
        <v>1</v>
      </c>
      <c r="B1521">
        <v>3</v>
      </c>
      <c r="C1521">
        <v>2</v>
      </c>
      <c r="D1521">
        <v>184</v>
      </c>
      <c r="E1521">
        <v>4233</v>
      </c>
      <c r="F1521">
        <v>777</v>
      </c>
      <c r="G1521">
        <v>171</v>
      </c>
      <c r="H1521">
        <v>8</v>
      </c>
      <c r="I1521" s="58" t="s">
        <v>7425</v>
      </c>
      <c r="J1521">
        <v>17108</v>
      </c>
      <c r="K1521" s="4">
        <v>4.4999999999999998E-2</v>
      </c>
      <c r="L1521" s="4">
        <v>1.052</v>
      </c>
      <c r="M1521" s="4">
        <v>0</v>
      </c>
      <c r="N1521" s="4">
        <v>1.0069999999999999</v>
      </c>
      <c r="O1521" s="5">
        <v>42305.745292812499</v>
      </c>
      <c r="P1521" s="5">
        <v>43258.050196053242</v>
      </c>
    </row>
    <row r="1522" spans="1:16">
      <c r="A1522">
        <v>1</v>
      </c>
      <c r="B1522">
        <v>3</v>
      </c>
      <c r="C1522">
        <v>2</v>
      </c>
      <c r="D1522">
        <v>184</v>
      </c>
      <c r="E1522">
        <v>4433</v>
      </c>
      <c r="F1522">
        <v>778</v>
      </c>
      <c r="G1522">
        <v>314</v>
      </c>
      <c r="H1522">
        <v>1</v>
      </c>
      <c r="I1522" s="58" t="s">
        <v>1324</v>
      </c>
      <c r="J1522">
        <v>31401</v>
      </c>
      <c r="K1522" s="4">
        <v>11.95</v>
      </c>
      <c r="L1522" s="4">
        <v>17.055</v>
      </c>
      <c r="M1522" s="4">
        <v>0</v>
      </c>
      <c r="N1522" s="4">
        <v>5.1050000000000004</v>
      </c>
      <c r="O1522" s="5">
        <v>42305.745292812499</v>
      </c>
      <c r="P1522" s="5">
        <v>42305.745292812499</v>
      </c>
    </row>
    <row r="1523" spans="1:16">
      <c r="A1523">
        <v>1</v>
      </c>
      <c r="B1523">
        <v>3</v>
      </c>
      <c r="C1523">
        <v>2</v>
      </c>
      <c r="D1523">
        <v>184</v>
      </c>
      <c r="E1523">
        <v>4540</v>
      </c>
      <c r="F1523">
        <v>779</v>
      </c>
      <c r="G1523">
        <v>8</v>
      </c>
      <c r="H1523">
        <v>2</v>
      </c>
      <c r="I1523" s="58">
        <v>39479</v>
      </c>
      <c r="J1523">
        <v>802</v>
      </c>
      <c r="K1523" s="4">
        <v>0</v>
      </c>
      <c r="L1523" s="4">
        <v>15.055999999999999</v>
      </c>
      <c r="M1523" s="4">
        <v>278.27199999999999</v>
      </c>
      <c r="N1523" s="4">
        <v>293.32799999999997</v>
      </c>
      <c r="O1523" s="5">
        <v>42305.745292812499</v>
      </c>
      <c r="P1523" s="5">
        <v>43258.050196053242</v>
      </c>
    </row>
    <row r="1524" spans="1:16">
      <c r="A1524">
        <v>1</v>
      </c>
      <c r="B1524">
        <v>3</v>
      </c>
      <c r="C1524">
        <v>2</v>
      </c>
      <c r="D1524">
        <v>184</v>
      </c>
      <c r="E1524">
        <v>4540</v>
      </c>
      <c r="F1524">
        <v>780</v>
      </c>
      <c r="G1524">
        <v>8</v>
      </c>
      <c r="H1524">
        <v>3</v>
      </c>
      <c r="I1524" s="58">
        <v>39508</v>
      </c>
      <c r="J1524">
        <v>803</v>
      </c>
      <c r="K1524" s="4">
        <v>0.91900000000000004</v>
      </c>
      <c r="L1524" s="4">
        <v>8.3249999999999993</v>
      </c>
      <c r="M1524" s="4">
        <v>293.32799999999997</v>
      </c>
      <c r="N1524" s="4">
        <v>300.73399999999998</v>
      </c>
      <c r="O1524" s="5">
        <v>42305.745292812499</v>
      </c>
      <c r="P1524" s="5">
        <v>43258.050196053242</v>
      </c>
    </row>
    <row r="1525" spans="1:16">
      <c r="A1525">
        <v>1</v>
      </c>
      <c r="B1525">
        <v>3</v>
      </c>
      <c r="C1525">
        <v>2</v>
      </c>
      <c r="D1525">
        <v>184</v>
      </c>
      <c r="E1525">
        <v>4552</v>
      </c>
      <c r="F1525">
        <v>781</v>
      </c>
      <c r="G1525">
        <v>80</v>
      </c>
      <c r="H1525">
        <v>6</v>
      </c>
      <c r="I1525" s="58">
        <v>29373</v>
      </c>
      <c r="J1525">
        <v>8006</v>
      </c>
      <c r="K1525" s="4">
        <v>1</v>
      </c>
      <c r="L1525" s="4">
        <v>6.3369999999999997</v>
      </c>
      <c r="M1525" s="4">
        <v>108.51600000000001</v>
      </c>
      <c r="N1525" s="4">
        <v>113.85299999999999</v>
      </c>
      <c r="O1525" s="5">
        <v>42305.745292812499</v>
      </c>
      <c r="P1525" s="5">
        <v>43258.050196053242</v>
      </c>
    </row>
    <row r="1526" spans="1:16">
      <c r="A1526">
        <v>1</v>
      </c>
      <c r="B1526">
        <v>3</v>
      </c>
      <c r="C1526">
        <v>2</v>
      </c>
      <c r="D1526">
        <v>184</v>
      </c>
      <c r="E1526">
        <v>875</v>
      </c>
      <c r="F1526">
        <v>748</v>
      </c>
      <c r="G1526">
        <v>1601</v>
      </c>
      <c r="H1526">
        <v>1</v>
      </c>
      <c r="I1526" s="58">
        <v>-109206</v>
      </c>
      <c r="J1526">
        <v>160101</v>
      </c>
      <c r="K1526" s="4">
        <v>0</v>
      </c>
      <c r="L1526" s="4">
        <v>16.044</v>
      </c>
      <c r="M1526" s="4">
        <v>42.7</v>
      </c>
      <c r="N1526" s="4">
        <v>58.744</v>
      </c>
      <c r="O1526" s="5">
        <v>42305.745292812499</v>
      </c>
      <c r="P1526" s="5">
        <v>42305.745292812499</v>
      </c>
    </row>
    <row r="1527" spans="1:16">
      <c r="A1527">
        <v>1</v>
      </c>
      <c r="B1527">
        <v>3</v>
      </c>
      <c r="C1527">
        <v>2</v>
      </c>
      <c r="D1527">
        <v>213</v>
      </c>
      <c r="E1527">
        <v>2228</v>
      </c>
      <c r="F1527">
        <v>793</v>
      </c>
      <c r="G1527">
        <v>2088</v>
      </c>
      <c r="H1527">
        <v>1</v>
      </c>
      <c r="I1527" s="58">
        <v>68668</v>
      </c>
      <c r="J1527">
        <v>208801</v>
      </c>
      <c r="K1527" s="4">
        <v>0</v>
      </c>
      <c r="L1527" s="4">
        <v>2.8260000000000001</v>
      </c>
      <c r="M1527" s="4">
        <v>1.4259999999999999</v>
      </c>
      <c r="N1527" s="4">
        <v>4.2530000000000001</v>
      </c>
      <c r="O1527" s="5">
        <v>42305.745292812499</v>
      </c>
      <c r="P1527" s="5">
        <v>43258.050196053242</v>
      </c>
    </row>
    <row r="1528" spans="1:16">
      <c r="A1528">
        <v>1</v>
      </c>
      <c r="B1528">
        <v>3</v>
      </c>
      <c r="C1528">
        <v>2</v>
      </c>
      <c r="D1528">
        <v>213</v>
      </c>
      <c r="E1528">
        <v>242</v>
      </c>
      <c r="F1528">
        <v>782</v>
      </c>
      <c r="G1528">
        <v>780</v>
      </c>
      <c r="H1528">
        <v>1</v>
      </c>
      <c r="I1528" s="58" t="s">
        <v>7426</v>
      </c>
      <c r="J1528">
        <v>78001</v>
      </c>
      <c r="K1528" s="4">
        <v>0</v>
      </c>
      <c r="L1528" s="4">
        <v>6.7350000000000003</v>
      </c>
      <c r="M1528" s="4">
        <v>115.917</v>
      </c>
      <c r="N1528" s="4">
        <v>122.652</v>
      </c>
      <c r="O1528" s="5">
        <v>42305.745292812499</v>
      </c>
      <c r="P1528" s="5">
        <v>42305.745292812499</v>
      </c>
    </row>
    <row r="1529" spans="1:16">
      <c r="A1529">
        <v>1</v>
      </c>
      <c r="B1529">
        <v>3</v>
      </c>
      <c r="C1529">
        <v>2</v>
      </c>
      <c r="D1529">
        <v>213</v>
      </c>
      <c r="E1529">
        <v>246</v>
      </c>
      <c r="F1529">
        <v>783</v>
      </c>
      <c r="G1529">
        <v>777</v>
      </c>
      <c r="H1529">
        <v>3</v>
      </c>
      <c r="I1529" s="58" t="s">
        <v>7427</v>
      </c>
      <c r="J1529">
        <v>77703</v>
      </c>
      <c r="K1529" s="4">
        <v>1</v>
      </c>
      <c r="L1529" s="4">
        <v>7.0650000000000004</v>
      </c>
      <c r="M1529" s="4">
        <v>16.611999999999998</v>
      </c>
      <c r="N1529" s="4">
        <v>22.677</v>
      </c>
      <c r="O1529" s="5">
        <v>42305.745292812499</v>
      </c>
      <c r="P1529" s="5">
        <v>43258.050196053242</v>
      </c>
    </row>
    <row r="1530" spans="1:16">
      <c r="A1530">
        <v>1</v>
      </c>
      <c r="B1530">
        <v>3</v>
      </c>
      <c r="C1530">
        <v>2</v>
      </c>
      <c r="D1530">
        <v>213</v>
      </c>
      <c r="E1530">
        <v>246</v>
      </c>
      <c r="F1530">
        <v>784</v>
      </c>
      <c r="G1530">
        <v>777</v>
      </c>
      <c r="H1530">
        <v>4</v>
      </c>
      <c r="I1530" s="58" t="s">
        <v>1325</v>
      </c>
      <c r="J1530">
        <v>77704</v>
      </c>
      <c r="K1530" s="4">
        <v>0</v>
      </c>
      <c r="L1530" s="4">
        <v>3.2029999999999998</v>
      </c>
      <c r="M1530" s="4">
        <v>23.472000000000001</v>
      </c>
      <c r="N1530" s="4">
        <v>26.675000000000001</v>
      </c>
      <c r="O1530" s="5">
        <v>42305.745292812499</v>
      </c>
      <c r="P1530" s="5">
        <v>42305.745292812499</v>
      </c>
    </row>
    <row r="1531" spans="1:16">
      <c r="A1531">
        <v>1</v>
      </c>
      <c r="B1531">
        <v>3</v>
      </c>
      <c r="C1531">
        <v>2</v>
      </c>
      <c r="D1531">
        <v>213</v>
      </c>
      <c r="E1531">
        <v>246</v>
      </c>
      <c r="F1531">
        <v>785</v>
      </c>
      <c r="G1531">
        <v>1852</v>
      </c>
      <c r="H1531">
        <v>1</v>
      </c>
      <c r="I1531" s="58">
        <v>-17531</v>
      </c>
      <c r="J1531">
        <v>185201</v>
      </c>
      <c r="K1531" s="4">
        <v>1</v>
      </c>
      <c r="L1531" s="4">
        <v>3.0659999999999998</v>
      </c>
      <c r="M1531" s="4">
        <v>26.675000000000001</v>
      </c>
      <c r="N1531" s="4">
        <v>28.741</v>
      </c>
      <c r="O1531" s="5">
        <v>42305.745292812499</v>
      </c>
      <c r="P1531" s="5">
        <v>43258.050196053242</v>
      </c>
    </row>
    <row r="1532" spans="1:16">
      <c r="A1532">
        <v>1</v>
      </c>
      <c r="B1532">
        <v>3</v>
      </c>
      <c r="C1532">
        <v>2</v>
      </c>
      <c r="D1532">
        <v>213</v>
      </c>
      <c r="E1532">
        <v>3635</v>
      </c>
      <c r="F1532">
        <v>794</v>
      </c>
      <c r="G1532">
        <v>3316</v>
      </c>
      <c r="H1532">
        <v>1</v>
      </c>
      <c r="I1532" s="58">
        <v>517185</v>
      </c>
      <c r="J1532">
        <v>331601</v>
      </c>
      <c r="K1532" s="4">
        <v>1</v>
      </c>
      <c r="L1532" s="4">
        <v>2.4089999999999998</v>
      </c>
      <c r="M1532" s="4">
        <v>0</v>
      </c>
      <c r="N1532" s="4">
        <v>0.74299999999999999</v>
      </c>
      <c r="O1532" s="5">
        <v>42305.745292812499</v>
      </c>
      <c r="P1532" s="5">
        <v>43258.050196053242</v>
      </c>
    </row>
    <row r="1533" spans="1:16">
      <c r="A1533">
        <v>1</v>
      </c>
      <c r="B1533">
        <v>3</v>
      </c>
      <c r="C1533">
        <v>2</v>
      </c>
      <c r="D1533">
        <v>213</v>
      </c>
      <c r="E1533">
        <v>381</v>
      </c>
      <c r="F1533">
        <v>786</v>
      </c>
      <c r="G1533">
        <v>778</v>
      </c>
      <c r="H1533">
        <v>1</v>
      </c>
      <c r="I1533" s="58" t="s">
        <v>7428</v>
      </c>
      <c r="J1533">
        <v>77801</v>
      </c>
      <c r="K1533" s="4">
        <v>1</v>
      </c>
      <c r="L1533" s="4">
        <v>9.4760000000000009</v>
      </c>
      <c r="M1533" s="4">
        <v>0</v>
      </c>
      <c r="N1533" s="4">
        <v>8.1750000000000007</v>
      </c>
      <c r="O1533" s="5">
        <v>42305.745292812499</v>
      </c>
      <c r="P1533" s="5">
        <v>42305.745292812499</v>
      </c>
    </row>
    <row r="1534" spans="1:16">
      <c r="A1534">
        <v>1</v>
      </c>
      <c r="B1534">
        <v>3</v>
      </c>
      <c r="C1534">
        <v>2</v>
      </c>
      <c r="D1534">
        <v>213</v>
      </c>
      <c r="E1534">
        <v>382</v>
      </c>
      <c r="F1534">
        <v>787</v>
      </c>
      <c r="G1534">
        <v>259</v>
      </c>
      <c r="H1534">
        <v>11</v>
      </c>
      <c r="I1534" s="58" t="s">
        <v>7429</v>
      </c>
      <c r="J1534">
        <v>25911</v>
      </c>
      <c r="K1534" s="4">
        <v>3.524</v>
      </c>
      <c r="L1534" s="4">
        <v>7.3780000000000001</v>
      </c>
      <c r="M1534" s="4">
        <v>2.524</v>
      </c>
      <c r="N1534" s="4">
        <v>6.3780000000000001</v>
      </c>
      <c r="O1534" s="5">
        <v>42305.745292812499</v>
      </c>
      <c r="P1534" s="5">
        <v>42305.745292812499</v>
      </c>
    </row>
    <row r="1535" spans="1:16">
      <c r="A1535">
        <v>1</v>
      </c>
      <c r="B1535">
        <v>3</v>
      </c>
      <c r="C1535">
        <v>2</v>
      </c>
      <c r="D1535">
        <v>213</v>
      </c>
      <c r="E1535">
        <v>382</v>
      </c>
      <c r="F1535">
        <v>788</v>
      </c>
      <c r="G1535">
        <v>385</v>
      </c>
      <c r="H1535">
        <v>8</v>
      </c>
      <c r="I1535" s="58" t="s">
        <v>7430</v>
      </c>
      <c r="J1535">
        <v>38508</v>
      </c>
      <c r="K1535" s="4">
        <v>1</v>
      </c>
      <c r="L1535" s="4">
        <v>3.524</v>
      </c>
      <c r="M1535" s="4">
        <v>0</v>
      </c>
      <c r="N1535" s="4">
        <v>2.524</v>
      </c>
      <c r="O1535" s="5">
        <v>42305.745292812499</v>
      </c>
      <c r="P1535" s="5">
        <v>42305.745292812499</v>
      </c>
    </row>
    <row r="1536" spans="1:16">
      <c r="A1536">
        <v>1</v>
      </c>
      <c r="B1536">
        <v>3</v>
      </c>
      <c r="C1536">
        <v>2</v>
      </c>
      <c r="D1536">
        <v>213</v>
      </c>
      <c r="E1536">
        <v>382</v>
      </c>
      <c r="F1536">
        <v>789</v>
      </c>
      <c r="G1536">
        <v>2853</v>
      </c>
      <c r="H1536">
        <v>1</v>
      </c>
      <c r="I1536" s="58">
        <v>348079</v>
      </c>
      <c r="J1536">
        <v>285301</v>
      </c>
      <c r="K1536" s="4">
        <v>16.378</v>
      </c>
      <c r="L1536" s="4">
        <v>19.744</v>
      </c>
      <c r="M1536" s="4">
        <v>7.0309999999999997</v>
      </c>
      <c r="N1536" s="4">
        <v>10.397</v>
      </c>
      <c r="O1536" s="5">
        <v>42305.745292812499</v>
      </c>
      <c r="P1536" s="5">
        <v>42305.745292812499</v>
      </c>
    </row>
    <row r="1537" spans="1:16">
      <c r="A1537">
        <v>1</v>
      </c>
      <c r="B1537">
        <v>3</v>
      </c>
      <c r="C1537">
        <v>2</v>
      </c>
      <c r="D1537">
        <v>213</v>
      </c>
      <c r="E1537">
        <v>384</v>
      </c>
      <c r="F1537">
        <v>790</v>
      </c>
      <c r="G1537">
        <v>777</v>
      </c>
      <c r="H1537">
        <v>4</v>
      </c>
      <c r="I1537" s="58" t="s">
        <v>1325</v>
      </c>
      <c r="J1537">
        <v>77704</v>
      </c>
      <c r="K1537" s="4">
        <v>3.2029999999999998</v>
      </c>
      <c r="L1537" s="4">
        <v>5.7359999999999998</v>
      </c>
      <c r="M1537" s="4">
        <v>0</v>
      </c>
      <c r="N1537" s="4">
        <v>2.5329999999999999</v>
      </c>
      <c r="O1537" s="5">
        <v>42305.745292812499</v>
      </c>
      <c r="P1537" s="5">
        <v>42305.745292812499</v>
      </c>
    </row>
    <row r="1538" spans="1:16">
      <c r="A1538">
        <v>1</v>
      </c>
      <c r="B1538">
        <v>3</v>
      </c>
      <c r="C1538">
        <v>2</v>
      </c>
      <c r="D1538">
        <v>213</v>
      </c>
      <c r="E1538">
        <v>385</v>
      </c>
      <c r="F1538">
        <v>791</v>
      </c>
      <c r="G1538">
        <v>779</v>
      </c>
      <c r="H1538">
        <v>1</v>
      </c>
      <c r="I1538" s="58" t="s">
        <v>7431</v>
      </c>
      <c r="J1538">
        <v>77901</v>
      </c>
      <c r="K1538" s="4">
        <v>1</v>
      </c>
      <c r="L1538" s="4">
        <v>7.2969999999999997</v>
      </c>
      <c r="M1538" s="4">
        <v>0</v>
      </c>
      <c r="N1538" s="4">
        <v>6.2969999999999997</v>
      </c>
      <c r="O1538" s="5">
        <v>42305.745292812499</v>
      </c>
      <c r="P1538" s="5">
        <v>43258.050196053242</v>
      </c>
    </row>
    <row r="1539" spans="1:16">
      <c r="A1539">
        <v>1</v>
      </c>
      <c r="B1539">
        <v>3</v>
      </c>
      <c r="C1539">
        <v>2</v>
      </c>
      <c r="D1539">
        <v>213</v>
      </c>
      <c r="E1539">
        <v>387</v>
      </c>
      <c r="F1539">
        <v>792</v>
      </c>
      <c r="G1539">
        <v>781</v>
      </c>
      <c r="H1539">
        <v>1</v>
      </c>
      <c r="I1539" s="58" t="s">
        <v>7432</v>
      </c>
      <c r="J1539">
        <v>78101</v>
      </c>
      <c r="K1539" s="4">
        <v>5.2439999999999998</v>
      </c>
      <c r="L1539" s="4">
        <v>15.779</v>
      </c>
      <c r="M1539" s="4">
        <v>19.789000000000001</v>
      </c>
      <c r="N1539" s="4">
        <v>30.315000000000001</v>
      </c>
      <c r="O1539" s="5">
        <v>42305.745292812499</v>
      </c>
      <c r="P1539" s="5">
        <v>42305.745292812499</v>
      </c>
    </row>
    <row r="1540" spans="1:16">
      <c r="A1540">
        <v>1</v>
      </c>
      <c r="B1540">
        <v>3</v>
      </c>
      <c r="C1540">
        <v>2</v>
      </c>
      <c r="D1540">
        <v>213</v>
      </c>
      <c r="E1540">
        <v>3969</v>
      </c>
      <c r="F1540">
        <v>795</v>
      </c>
      <c r="G1540">
        <v>385</v>
      </c>
      <c r="H1540">
        <v>5</v>
      </c>
      <c r="I1540" s="58" t="s">
        <v>7433</v>
      </c>
      <c r="J1540">
        <v>38505</v>
      </c>
      <c r="K1540" s="4">
        <v>1</v>
      </c>
      <c r="L1540" s="4">
        <v>5.7949999999999999</v>
      </c>
      <c r="M1540" s="4">
        <v>9.32</v>
      </c>
      <c r="N1540" s="4">
        <v>14.116</v>
      </c>
      <c r="O1540" s="5">
        <v>42305.745292812499</v>
      </c>
      <c r="P1540" s="5">
        <v>42305.745292812499</v>
      </c>
    </row>
    <row r="1541" spans="1:16">
      <c r="A1541">
        <v>1</v>
      </c>
      <c r="B1541">
        <v>3</v>
      </c>
      <c r="C1541">
        <v>2</v>
      </c>
      <c r="D1541">
        <v>213</v>
      </c>
      <c r="E1541">
        <v>3969</v>
      </c>
      <c r="F1541">
        <v>796</v>
      </c>
      <c r="G1541">
        <v>386</v>
      </c>
      <c r="H1541">
        <v>1</v>
      </c>
      <c r="I1541" s="58" t="s">
        <v>7434</v>
      </c>
      <c r="J1541">
        <v>38601</v>
      </c>
      <c r="K1541" s="4">
        <v>1</v>
      </c>
      <c r="L1541" s="4">
        <v>8.5269999999999992</v>
      </c>
      <c r="M1541" s="4">
        <v>15.086</v>
      </c>
      <c r="N1541" s="4">
        <v>22.613</v>
      </c>
      <c r="O1541" s="5">
        <v>42305.745292812499</v>
      </c>
      <c r="P1541" s="5">
        <v>43258.050196053242</v>
      </c>
    </row>
    <row r="1542" spans="1:16">
      <c r="A1542">
        <v>1</v>
      </c>
      <c r="B1542">
        <v>3</v>
      </c>
      <c r="C1542">
        <v>2</v>
      </c>
      <c r="D1542">
        <v>213</v>
      </c>
      <c r="E1542">
        <v>4523</v>
      </c>
      <c r="F1542">
        <v>797</v>
      </c>
      <c r="G1542">
        <v>259</v>
      </c>
      <c r="H1542">
        <v>2</v>
      </c>
      <c r="I1542" s="58" t="s">
        <v>7435</v>
      </c>
      <c r="J1542">
        <v>25902</v>
      </c>
      <c r="K1542" s="4">
        <v>0</v>
      </c>
      <c r="L1542" s="4">
        <v>10.944000000000001</v>
      </c>
      <c r="M1542" s="4">
        <v>254.167</v>
      </c>
      <c r="N1542" s="4">
        <v>265.11099999999999</v>
      </c>
      <c r="O1542" s="5">
        <v>42305.745292812499</v>
      </c>
      <c r="P1542" s="5">
        <v>43258.050196053242</v>
      </c>
    </row>
    <row r="1543" spans="1:16">
      <c r="A1543">
        <v>1</v>
      </c>
      <c r="B1543">
        <v>3</v>
      </c>
      <c r="C1543">
        <v>2</v>
      </c>
      <c r="D1543">
        <v>213</v>
      </c>
      <c r="E1543">
        <v>4523</v>
      </c>
      <c r="F1543">
        <v>798</v>
      </c>
      <c r="G1543">
        <v>259</v>
      </c>
      <c r="H1543">
        <v>3</v>
      </c>
      <c r="I1543" s="58" t="s">
        <v>7436</v>
      </c>
      <c r="J1543">
        <v>25903</v>
      </c>
      <c r="K1543" s="4">
        <v>0</v>
      </c>
      <c r="L1543" s="4">
        <v>9.2200000000000006</v>
      </c>
      <c r="M1543" s="4">
        <v>244.947</v>
      </c>
      <c r="N1543" s="4">
        <v>254.167</v>
      </c>
      <c r="O1543" s="5">
        <v>42305.745292812499</v>
      </c>
      <c r="P1543" s="5">
        <v>42305.745292812499</v>
      </c>
    </row>
    <row r="1544" spans="1:16">
      <c r="A1544">
        <v>1</v>
      </c>
      <c r="B1544">
        <v>3</v>
      </c>
      <c r="C1544">
        <v>2</v>
      </c>
      <c r="D1544">
        <v>220</v>
      </c>
      <c r="E1544">
        <v>1305</v>
      </c>
      <c r="F1544">
        <v>812</v>
      </c>
      <c r="G1544">
        <v>1330</v>
      </c>
      <c r="H1544">
        <v>1</v>
      </c>
      <c r="I1544" s="58" t="s">
        <v>1326</v>
      </c>
      <c r="J1544">
        <v>133001</v>
      </c>
      <c r="K1544" s="4">
        <v>0</v>
      </c>
      <c r="L1544" s="4">
        <v>14.805999999999999</v>
      </c>
      <c r="M1544" s="4">
        <v>10.933999999999999</v>
      </c>
      <c r="N1544" s="4">
        <v>25.247</v>
      </c>
      <c r="O1544" s="5">
        <v>42305.745292812499</v>
      </c>
      <c r="P1544" s="5">
        <v>43258.050196053242</v>
      </c>
    </row>
    <row r="1545" spans="1:16">
      <c r="A1545">
        <v>1</v>
      </c>
      <c r="B1545">
        <v>3</v>
      </c>
      <c r="C1545">
        <v>2</v>
      </c>
      <c r="D1545">
        <v>220</v>
      </c>
      <c r="E1545">
        <v>1305</v>
      </c>
      <c r="F1545">
        <v>813</v>
      </c>
      <c r="G1545">
        <v>1330</v>
      </c>
      <c r="H1545">
        <v>2</v>
      </c>
      <c r="I1545" s="58" t="s">
        <v>7437</v>
      </c>
      <c r="J1545">
        <v>133002</v>
      </c>
      <c r="K1545" s="4">
        <v>19.952999999999999</v>
      </c>
      <c r="L1545" s="4">
        <v>29.641999999999999</v>
      </c>
      <c r="M1545" s="4">
        <v>25.247</v>
      </c>
      <c r="N1545" s="4">
        <v>34.936</v>
      </c>
      <c r="O1545" s="5">
        <v>42305.745292812499</v>
      </c>
      <c r="P1545" s="5">
        <v>43258.050196053242</v>
      </c>
    </row>
    <row r="1546" spans="1:16">
      <c r="A1546">
        <v>1</v>
      </c>
      <c r="B1546">
        <v>3</v>
      </c>
      <c r="C1546">
        <v>2</v>
      </c>
      <c r="D1546">
        <v>220</v>
      </c>
      <c r="E1546">
        <v>1305</v>
      </c>
      <c r="F1546">
        <v>814</v>
      </c>
      <c r="G1546">
        <v>1330</v>
      </c>
      <c r="H1546">
        <v>3</v>
      </c>
      <c r="I1546" s="58" t="s">
        <v>7438</v>
      </c>
      <c r="J1546">
        <v>133003</v>
      </c>
      <c r="K1546" s="4">
        <v>0</v>
      </c>
      <c r="L1546" s="4">
        <v>2.9649999999999999</v>
      </c>
      <c r="M1546" s="4">
        <v>21.405999999999999</v>
      </c>
      <c r="N1546" s="4">
        <v>24.370999999999999</v>
      </c>
      <c r="O1546" s="5">
        <v>42305.745292812499</v>
      </c>
      <c r="P1546" s="5">
        <v>43258.050196053242</v>
      </c>
    </row>
    <row r="1547" spans="1:16">
      <c r="A1547">
        <v>1</v>
      </c>
      <c r="B1547">
        <v>3</v>
      </c>
      <c r="C1547">
        <v>2</v>
      </c>
      <c r="D1547">
        <v>220</v>
      </c>
      <c r="E1547">
        <v>1305</v>
      </c>
      <c r="F1547">
        <v>815</v>
      </c>
      <c r="G1547">
        <v>2291</v>
      </c>
      <c r="H1547">
        <v>2</v>
      </c>
      <c r="I1547" s="58">
        <v>142843</v>
      </c>
      <c r="J1547">
        <v>229102</v>
      </c>
      <c r="K1547" s="4">
        <v>0</v>
      </c>
      <c r="L1547" s="4">
        <v>1.5</v>
      </c>
      <c r="M1547" s="4">
        <v>8.8989999999999991</v>
      </c>
      <c r="N1547" s="4">
        <v>10.398999999999999</v>
      </c>
      <c r="O1547" s="5">
        <v>42305.745292812499</v>
      </c>
      <c r="P1547" s="5">
        <v>43258.050196053242</v>
      </c>
    </row>
    <row r="1548" spans="1:16">
      <c r="A1548">
        <v>1</v>
      </c>
      <c r="B1548">
        <v>3</v>
      </c>
      <c r="C1548">
        <v>2</v>
      </c>
      <c r="D1548">
        <v>220</v>
      </c>
      <c r="E1548">
        <v>1336</v>
      </c>
      <c r="F1548">
        <v>816</v>
      </c>
      <c r="G1548">
        <v>2079</v>
      </c>
      <c r="H1548">
        <v>1</v>
      </c>
      <c r="I1548" s="58">
        <v>65381</v>
      </c>
      <c r="J1548">
        <v>207901</v>
      </c>
      <c r="K1548" s="4">
        <v>0</v>
      </c>
      <c r="L1548" s="4">
        <v>13.361000000000001</v>
      </c>
      <c r="M1548" s="4">
        <v>0</v>
      </c>
      <c r="N1548" s="4">
        <v>13.361000000000001</v>
      </c>
      <c r="O1548" s="5">
        <v>42305.745292812499</v>
      </c>
      <c r="P1548" s="5">
        <v>42305.745292812499</v>
      </c>
    </row>
    <row r="1549" spans="1:16">
      <c r="A1549">
        <v>1</v>
      </c>
      <c r="B1549">
        <v>3</v>
      </c>
      <c r="C1549">
        <v>2</v>
      </c>
      <c r="D1549">
        <v>220</v>
      </c>
      <c r="E1549">
        <v>1639</v>
      </c>
      <c r="F1549">
        <v>817</v>
      </c>
      <c r="G1549">
        <v>1467</v>
      </c>
      <c r="H1549">
        <v>2</v>
      </c>
      <c r="I1549" s="58" t="s">
        <v>7439</v>
      </c>
      <c r="J1549">
        <v>146702</v>
      </c>
      <c r="K1549" s="4">
        <v>0</v>
      </c>
      <c r="L1549" s="4">
        <v>0.05</v>
      </c>
      <c r="M1549" s="4">
        <v>4.8680000000000003</v>
      </c>
      <c r="N1549" s="4">
        <v>4.9180000000000001</v>
      </c>
      <c r="O1549" s="5">
        <v>42305.745292812499</v>
      </c>
      <c r="P1549" s="5">
        <v>42305.745292812499</v>
      </c>
    </row>
    <row r="1550" spans="1:16">
      <c r="A1550">
        <v>1</v>
      </c>
      <c r="B1550">
        <v>3</v>
      </c>
      <c r="C1550">
        <v>2</v>
      </c>
      <c r="D1550">
        <v>220</v>
      </c>
      <c r="E1550">
        <v>1794</v>
      </c>
      <c r="F1550">
        <v>818</v>
      </c>
      <c r="G1550">
        <v>1603</v>
      </c>
      <c r="H1550">
        <v>3</v>
      </c>
      <c r="I1550" s="58">
        <v>-108417</v>
      </c>
      <c r="J1550">
        <v>160303</v>
      </c>
      <c r="K1550" s="4">
        <v>5</v>
      </c>
      <c r="L1550" s="4">
        <v>14.007</v>
      </c>
      <c r="M1550" s="4">
        <v>0</v>
      </c>
      <c r="N1550" s="4">
        <v>9.0069999999999997</v>
      </c>
      <c r="O1550" s="5">
        <v>42305.745292812499</v>
      </c>
      <c r="P1550" s="5">
        <v>42305.745292812499</v>
      </c>
    </row>
    <row r="1551" spans="1:16">
      <c r="A1551">
        <v>1</v>
      </c>
      <c r="B1551">
        <v>3</v>
      </c>
      <c r="C1551">
        <v>2</v>
      </c>
      <c r="D1551">
        <v>220</v>
      </c>
      <c r="E1551">
        <v>1</v>
      </c>
      <c r="F1551">
        <v>799</v>
      </c>
      <c r="G1551">
        <v>1330</v>
      </c>
      <c r="H1551">
        <v>1</v>
      </c>
      <c r="I1551" s="58" t="s">
        <v>1326</v>
      </c>
      <c r="J1551">
        <v>133001</v>
      </c>
      <c r="K1551" s="4">
        <v>10.472</v>
      </c>
      <c r="L1551" s="4">
        <v>13.93</v>
      </c>
      <c r="M1551" s="4">
        <v>0</v>
      </c>
      <c r="N1551" s="4">
        <v>3.4580000000000002</v>
      </c>
      <c r="O1551" s="5">
        <v>42305.745292812499</v>
      </c>
      <c r="P1551" s="5">
        <v>42305.745292812499</v>
      </c>
    </row>
    <row r="1552" spans="1:16">
      <c r="A1552">
        <v>1</v>
      </c>
      <c r="B1552">
        <v>3</v>
      </c>
      <c r="C1552">
        <v>2</v>
      </c>
      <c r="D1552">
        <v>220</v>
      </c>
      <c r="E1552">
        <v>182</v>
      </c>
      <c r="F1552">
        <v>801</v>
      </c>
      <c r="G1552">
        <v>13</v>
      </c>
      <c r="H1552">
        <v>10</v>
      </c>
      <c r="I1552" s="58">
        <v>41548</v>
      </c>
      <c r="J1552">
        <v>1310</v>
      </c>
      <c r="K1552" s="4">
        <v>0</v>
      </c>
      <c r="L1552" s="4">
        <v>12.087999999999999</v>
      </c>
      <c r="M1552" s="4">
        <v>0</v>
      </c>
      <c r="N1552" s="4">
        <v>12.087999999999999</v>
      </c>
      <c r="O1552" s="5">
        <v>42305.745292812499</v>
      </c>
      <c r="P1552" s="5">
        <v>43258.050196053242</v>
      </c>
    </row>
    <row r="1553" spans="1:16">
      <c r="A1553">
        <v>1</v>
      </c>
      <c r="B1553">
        <v>3</v>
      </c>
      <c r="C1553">
        <v>2</v>
      </c>
      <c r="D1553">
        <v>220</v>
      </c>
      <c r="E1553">
        <v>182</v>
      </c>
      <c r="F1553">
        <v>802</v>
      </c>
      <c r="G1553">
        <v>14</v>
      </c>
      <c r="H1553">
        <v>1</v>
      </c>
      <c r="I1553" s="58">
        <v>41640</v>
      </c>
      <c r="J1553">
        <v>1401</v>
      </c>
      <c r="K1553" s="4">
        <v>13.486000000000001</v>
      </c>
      <c r="L1553" s="4">
        <v>18.199000000000002</v>
      </c>
      <c r="M1553" s="4">
        <v>12.087999999999999</v>
      </c>
      <c r="N1553" s="4">
        <v>16.800999999999998</v>
      </c>
      <c r="O1553" s="5">
        <v>42305.745292812499</v>
      </c>
      <c r="P1553" s="5">
        <v>43258.050196053242</v>
      </c>
    </row>
    <row r="1554" spans="1:16">
      <c r="A1554">
        <v>1</v>
      </c>
      <c r="B1554">
        <v>3</v>
      </c>
      <c r="C1554">
        <v>2</v>
      </c>
      <c r="D1554">
        <v>220</v>
      </c>
      <c r="E1554">
        <v>182</v>
      </c>
      <c r="F1554">
        <v>803</v>
      </c>
      <c r="G1554">
        <v>172</v>
      </c>
      <c r="H1554">
        <v>1</v>
      </c>
      <c r="I1554" s="58" t="s">
        <v>7440</v>
      </c>
      <c r="J1554">
        <v>17201</v>
      </c>
      <c r="K1554" s="4">
        <v>2.2669999999999999</v>
      </c>
      <c r="L1554" s="4">
        <v>10.474</v>
      </c>
      <c r="M1554" s="4">
        <v>19.010999999999999</v>
      </c>
      <c r="N1554" s="4">
        <v>27.218</v>
      </c>
      <c r="O1554" s="5">
        <v>42305.745292812499</v>
      </c>
      <c r="P1554" s="5">
        <v>43258.050196053242</v>
      </c>
    </row>
    <row r="1555" spans="1:16">
      <c r="A1555">
        <v>1</v>
      </c>
      <c r="B1555">
        <v>3</v>
      </c>
      <c r="C1555">
        <v>2</v>
      </c>
      <c r="D1555">
        <v>220</v>
      </c>
      <c r="E1555">
        <v>182</v>
      </c>
      <c r="F1555">
        <v>804</v>
      </c>
      <c r="G1555">
        <v>172</v>
      </c>
      <c r="H1555">
        <v>2</v>
      </c>
      <c r="I1555" s="58" t="s">
        <v>7441</v>
      </c>
      <c r="J1555">
        <v>17202</v>
      </c>
      <c r="K1555" s="4">
        <v>10.461</v>
      </c>
      <c r="L1555" s="4">
        <v>20.481999999999999</v>
      </c>
      <c r="M1555" s="4">
        <v>27.218</v>
      </c>
      <c r="N1555" s="4">
        <v>37.238999999999997</v>
      </c>
      <c r="O1555" s="5">
        <v>42305.745292812499</v>
      </c>
      <c r="P1555" s="5">
        <v>43258.050196053242</v>
      </c>
    </row>
    <row r="1556" spans="1:16">
      <c r="A1556">
        <v>1</v>
      </c>
      <c r="B1556">
        <v>3</v>
      </c>
      <c r="C1556">
        <v>2</v>
      </c>
      <c r="D1556">
        <v>220</v>
      </c>
      <c r="E1556">
        <v>1960</v>
      </c>
      <c r="F1556">
        <v>819</v>
      </c>
      <c r="G1556">
        <v>1605</v>
      </c>
      <c r="H1556">
        <v>2</v>
      </c>
      <c r="I1556" s="58">
        <v>-107714</v>
      </c>
      <c r="J1556">
        <v>160502</v>
      </c>
      <c r="K1556" s="4">
        <v>0</v>
      </c>
      <c r="L1556" s="4">
        <v>4.0579999999999998</v>
      </c>
      <c r="M1556" s="4">
        <v>5.7480000000000002</v>
      </c>
      <c r="N1556" s="4">
        <v>9.8059999999999992</v>
      </c>
      <c r="O1556" s="5">
        <v>42305.745292812499</v>
      </c>
      <c r="P1556" s="5">
        <v>42305.745292812499</v>
      </c>
    </row>
    <row r="1557" spans="1:16">
      <c r="A1557">
        <v>1</v>
      </c>
      <c r="B1557">
        <v>3</v>
      </c>
      <c r="C1557">
        <v>2</v>
      </c>
      <c r="D1557">
        <v>220</v>
      </c>
      <c r="E1557">
        <v>1974</v>
      </c>
      <c r="F1557">
        <v>820</v>
      </c>
      <c r="G1557">
        <v>2118</v>
      </c>
      <c r="H1557">
        <v>1</v>
      </c>
      <c r="I1557" s="58">
        <v>79625</v>
      </c>
      <c r="J1557">
        <v>211801</v>
      </c>
      <c r="K1557" s="4">
        <v>0</v>
      </c>
      <c r="L1557" s="4">
        <v>0.94299999999999995</v>
      </c>
      <c r="M1557" s="4">
        <v>0</v>
      </c>
      <c r="N1557" s="4">
        <v>0.94299999999999995</v>
      </c>
      <c r="O1557" s="5">
        <v>42305.745292812499</v>
      </c>
      <c r="P1557" s="5">
        <v>43258.050196053242</v>
      </c>
    </row>
    <row r="1558" spans="1:16">
      <c r="A1558">
        <v>1</v>
      </c>
      <c r="B1558">
        <v>3</v>
      </c>
      <c r="C1558">
        <v>2</v>
      </c>
      <c r="D1558">
        <v>220</v>
      </c>
      <c r="E1558">
        <v>2008</v>
      </c>
      <c r="F1558">
        <v>821</v>
      </c>
      <c r="G1558">
        <v>1978</v>
      </c>
      <c r="H1558">
        <v>1</v>
      </c>
      <c r="I1558" s="58">
        <v>28491</v>
      </c>
      <c r="J1558">
        <v>197801</v>
      </c>
      <c r="K1558" s="4">
        <v>16.334</v>
      </c>
      <c r="L1558" s="4">
        <v>27.513999999999999</v>
      </c>
      <c r="M1558" s="4">
        <v>0</v>
      </c>
      <c r="N1558" s="4">
        <v>11.18</v>
      </c>
      <c r="O1558" s="5">
        <v>42305.745292812499</v>
      </c>
      <c r="P1558" s="5">
        <v>42305.745292812499</v>
      </c>
    </row>
    <row r="1559" spans="1:16">
      <c r="A1559">
        <v>1</v>
      </c>
      <c r="B1559">
        <v>3</v>
      </c>
      <c r="C1559">
        <v>2</v>
      </c>
      <c r="D1559">
        <v>220</v>
      </c>
      <c r="E1559">
        <v>2303</v>
      </c>
      <c r="F1559">
        <v>822</v>
      </c>
      <c r="G1559">
        <v>2737</v>
      </c>
      <c r="H1559">
        <v>2</v>
      </c>
      <c r="I1559" s="58">
        <v>305741</v>
      </c>
      <c r="J1559">
        <v>273702</v>
      </c>
      <c r="K1559" s="4">
        <v>0</v>
      </c>
      <c r="L1559" s="4">
        <v>6.3E-2</v>
      </c>
      <c r="M1559" s="4">
        <v>7.516</v>
      </c>
      <c r="N1559" s="4">
        <v>7.5789999999999997</v>
      </c>
      <c r="O1559" s="5">
        <v>42305.745292812499</v>
      </c>
      <c r="P1559" s="5">
        <v>42305.745292812499</v>
      </c>
    </row>
    <row r="1560" spans="1:16">
      <c r="A1560">
        <v>1</v>
      </c>
      <c r="B1560">
        <v>3</v>
      </c>
      <c r="C1560">
        <v>2</v>
      </c>
      <c r="D1560">
        <v>220</v>
      </c>
      <c r="E1560">
        <v>2522</v>
      </c>
      <c r="F1560">
        <v>823</v>
      </c>
      <c r="G1560">
        <v>2681</v>
      </c>
      <c r="H1560">
        <v>2</v>
      </c>
      <c r="I1560" s="58">
        <v>285288</v>
      </c>
      <c r="J1560">
        <v>268102</v>
      </c>
      <c r="K1560" s="4">
        <v>8.6440000000000001</v>
      </c>
      <c r="L1560" s="4">
        <v>11.420999999999999</v>
      </c>
      <c r="M1560" s="4">
        <v>10.801</v>
      </c>
      <c r="N1560" s="4">
        <v>13.577999999999999</v>
      </c>
      <c r="O1560" s="5">
        <v>42305.745292812499</v>
      </c>
      <c r="P1560" s="5">
        <v>42305.745292812499</v>
      </c>
    </row>
    <row r="1561" spans="1:16">
      <c r="A1561">
        <v>1</v>
      </c>
      <c r="B1561">
        <v>3</v>
      </c>
      <c r="C1561">
        <v>2</v>
      </c>
      <c r="D1561">
        <v>220</v>
      </c>
      <c r="E1561">
        <v>3007</v>
      </c>
      <c r="F1561">
        <v>824</v>
      </c>
      <c r="G1561">
        <v>3125</v>
      </c>
      <c r="H1561">
        <v>1</v>
      </c>
      <c r="I1561" s="58">
        <v>447424</v>
      </c>
      <c r="J1561">
        <v>312501</v>
      </c>
      <c r="K1561" s="4">
        <v>6.1609999999999996</v>
      </c>
      <c r="L1561" s="4">
        <v>11.154</v>
      </c>
      <c r="M1561" s="4">
        <v>0</v>
      </c>
      <c r="N1561" s="4">
        <v>4.9930000000000003</v>
      </c>
      <c r="O1561" s="5">
        <v>42305.745292812499</v>
      </c>
      <c r="P1561" s="5">
        <v>42305.745292812499</v>
      </c>
    </row>
    <row r="1562" spans="1:16">
      <c r="A1562">
        <v>1</v>
      </c>
      <c r="B1562">
        <v>3</v>
      </c>
      <c r="C1562">
        <v>2</v>
      </c>
      <c r="D1562">
        <v>220</v>
      </c>
      <c r="E1562">
        <v>3416</v>
      </c>
      <c r="F1562">
        <v>825</v>
      </c>
      <c r="G1562">
        <v>3551</v>
      </c>
      <c r="H1562">
        <v>1</v>
      </c>
      <c r="I1562" s="58">
        <v>603017</v>
      </c>
      <c r="J1562">
        <v>355101</v>
      </c>
      <c r="K1562" s="4">
        <v>0</v>
      </c>
      <c r="L1562" s="4">
        <v>1.385</v>
      </c>
      <c r="M1562" s="4">
        <v>0</v>
      </c>
      <c r="N1562" s="4">
        <v>1.385</v>
      </c>
      <c r="O1562" s="5">
        <v>42305.745292812499</v>
      </c>
      <c r="P1562" s="5">
        <v>42305.745292812499</v>
      </c>
    </row>
    <row r="1563" spans="1:16">
      <c r="A1563">
        <v>1</v>
      </c>
      <c r="B1563">
        <v>3</v>
      </c>
      <c r="C1563">
        <v>2</v>
      </c>
      <c r="D1563">
        <v>220</v>
      </c>
      <c r="E1563">
        <v>342</v>
      </c>
      <c r="F1563">
        <v>805</v>
      </c>
      <c r="G1563">
        <v>718</v>
      </c>
      <c r="H1563">
        <v>2</v>
      </c>
      <c r="I1563" s="58" t="s">
        <v>7442</v>
      </c>
      <c r="J1563">
        <v>71802</v>
      </c>
      <c r="K1563" s="4">
        <v>19.887</v>
      </c>
      <c r="L1563" s="4">
        <v>32.795999999999999</v>
      </c>
      <c r="M1563" s="4">
        <v>25.869</v>
      </c>
      <c r="N1563" s="4">
        <v>38.777999999999999</v>
      </c>
      <c r="O1563" s="5">
        <v>42305.745292812499</v>
      </c>
      <c r="P1563" s="5">
        <v>43258.050196053242</v>
      </c>
    </row>
    <row r="1564" spans="1:16">
      <c r="A1564">
        <v>1</v>
      </c>
      <c r="B1564">
        <v>3</v>
      </c>
      <c r="C1564">
        <v>2</v>
      </c>
      <c r="D1564">
        <v>220</v>
      </c>
      <c r="E1564">
        <v>343</v>
      </c>
      <c r="F1564">
        <v>806</v>
      </c>
      <c r="G1564">
        <v>747</v>
      </c>
      <c r="H1564">
        <v>3</v>
      </c>
      <c r="I1564" s="58" t="s">
        <v>7443</v>
      </c>
      <c r="J1564">
        <v>74703</v>
      </c>
      <c r="K1564" s="4">
        <v>4.6719999999999997</v>
      </c>
      <c r="L1564" s="4">
        <v>13.647</v>
      </c>
      <c r="M1564" s="4">
        <v>0</v>
      </c>
      <c r="N1564" s="4">
        <v>8.9749999999999996</v>
      </c>
      <c r="O1564" s="5">
        <v>42305.745292812499</v>
      </c>
      <c r="P1564" s="5">
        <v>42305.745292812499</v>
      </c>
    </row>
    <row r="1565" spans="1:16">
      <c r="A1565">
        <v>1</v>
      </c>
      <c r="B1565">
        <v>3</v>
      </c>
      <c r="C1565">
        <v>2</v>
      </c>
      <c r="D1565">
        <v>220</v>
      </c>
      <c r="E1565">
        <v>343</v>
      </c>
      <c r="F1565">
        <v>807</v>
      </c>
      <c r="G1565">
        <v>747</v>
      </c>
      <c r="H1565">
        <v>4</v>
      </c>
      <c r="I1565" s="58" t="s">
        <v>7444</v>
      </c>
      <c r="J1565">
        <v>74704</v>
      </c>
      <c r="K1565" s="4">
        <v>14.646000000000001</v>
      </c>
      <c r="L1565" s="4">
        <v>26.341000000000001</v>
      </c>
      <c r="M1565" s="4">
        <v>9.9760000000000009</v>
      </c>
      <c r="N1565" s="4">
        <v>21.670999999999999</v>
      </c>
      <c r="O1565" s="5">
        <v>42305.745292812499</v>
      </c>
      <c r="P1565" s="5">
        <v>42305.745292812499</v>
      </c>
    </row>
    <row r="1566" spans="1:16">
      <c r="A1566">
        <v>1</v>
      </c>
      <c r="B1566">
        <v>3</v>
      </c>
      <c r="C1566">
        <v>2</v>
      </c>
      <c r="D1566">
        <v>220</v>
      </c>
      <c r="E1566">
        <v>3535</v>
      </c>
      <c r="F1566">
        <v>826</v>
      </c>
      <c r="G1566">
        <v>8</v>
      </c>
      <c r="H1566">
        <v>12</v>
      </c>
      <c r="I1566" s="58">
        <v>39783</v>
      </c>
      <c r="J1566">
        <v>812</v>
      </c>
      <c r="K1566" s="4">
        <v>4.63</v>
      </c>
      <c r="L1566" s="4">
        <v>9.3160000000000007</v>
      </c>
      <c r="M1566" s="4">
        <v>432.04199999999997</v>
      </c>
      <c r="N1566" s="4">
        <v>436.72800000000001</v>
      </c>
      <c r="O1566" s="5">
        <v>42305.745292812499</v>
      </c>
      <c r="P1566" s="5">
        <v>43258.050196053242</v>
      </c>
    </row>
    <row r="1567" spans="1:16">
      <c r="A1567">
        <v>1</v>
      </c>
      <c r="B1567">
        <v>3</v>
      </c>
      <c r="C1567">
        <v>2</v>
      </c>
      <c r="D1567">
        <v>220</v>
      </c>
      <c r="E1567">
        <v>3535</v>
      </c>
      <c r="F1567">
        <v>827</v>
      </c>
      <c r="G1567">
        <v>8</v>
      </c>
      <c r="H1567">
        <v>13</v>
      </c>
      <c r="I1567" s="58" t="s">
        <v>1327</v>
      </c>
      <c r="J1567">
        <v>813</v>
      </c>
      <c r="K1567" s="4">
        <v>9.3119999999999994</v>
      </c>
      <c r="L1567" s="4">
        <v>14.507999999999999</v>
      </c>
      <c r="M1567" s="4">
        <v>436.72800000000001</v>
      </c>
      <c r="N1567" s="4">
        <v>441.92399999999998</v>
      </c>
      <c r="O1567" s="5">
        <v>42305.745292812499</v>
      </c>
      <c r="P1567" s="5">
        <v>43258.050196053242</v>
      </c>
    </row>
    <row r="1568" spans="1:16">
      <c r="A1568">
        <v>1</v>
      </c>
      <c r="B1568">
        <v>3</v>
      </c>
      <c r="C1568">
        <v>2</v>
      </c>
      <c r="D1568">
        <v>220</v>
      </c>
      <c r="E1568">
        <v>3535</v>
      </c>
      <c r="F1568">
        <v>828</v>
      </c>
      <c r="G1568">
        <v>8</v>
      </c>
      <c r="H1568">
        <v>16</v>
      </c>
      <c r="I1568" s="58" t="s">
        <v>7445</v>
      </c>
      <c r="J1568">
        <v>816</v>
      </c>
      <c r="K1568" s="4">
        <v>0.96199999999999997</v>
      </c>
      <c r="L1568" s="4">
        <v>10.372</v>
      </c>
      <c r="M1568" s="4">
        <v>422.63200000000001</v>
      </c>
      <c r="N1568" s="4">
        <v>432.04199999999997</v>
      </c>
      <c r="O1568" s="5">
        <v>42305.745292812499</v>
      </c>
      <c r="P1568" s="5">
        <v>43258.050196053242</v>
      </c>
    </row>
    <row r="1569" spans="1:16">
      <c r="A1569">
        <v>1</v>
      </c>
      <c r="B1569">
        <v>3</v>
      </c>
      <c r="C1569">
        <v>2</v>
      </c>
      <c r="D1569">
        <v>220</v>
      </c>
      <c r="E1569">
        <v>3535</v>
      </c>
      <c r="F1569">
        <v>829</v>
      </c>
      <c r="G1569">
        <v>2374</v>
      </c>
      <c r="H1569">
        <v>5</v>
      </c>
      <c r="I1569" s="58">
        <v>173247</v>
      </c>
      <c r="J1569">
        <v>237405</v>
      </c>
      <c r="K1569" s="4">
        <v>1</v>
      </c>
      <c r="L1569" s="4">
        <v>13.047000000000001</v>
      </c>
      <c r="M1569" s="4">
        <v>441.92399999999998</v>
      </c>
      <c r="N1569" s="4">
        <v>453.971</v>
      </c>
      <c r="O1569" s="5">
        <v>42305.745292812499</v>
      </c>
      <c r="P1569" s="5">
        <v>43258.050196053242</v>
      </c>
    </row>
    <row r="1570" spans="1:16">
      <c r="A1570">
        <v>1</v>
      </c>
      <c r="B1570">
        <v>3</v>
      </c>
      <c r="C1570">
        <v>2</v>
      </c>
      <c r="D1570">
        <v>220</v>
      </c>
      <c r="E1570">
        <v>3537</v>
      </c>
      <c r="F1570">
        <v>830</v>
      </c>
      <c r="G1570">
        <v>1068</v>
      </c>
      <c r="H1570">
        <v>1</v>
      </c>
      <c r="I1570" s="58" t="s">
        <v>7446</v>
      </c>
      <c r="J1570">
        <v>106801</v>
      </c>
      <c r="K1570" s="4">
        <v>9.9749999999999996</v>
      </c>
      <c r="L1570" s="4">
        <v>23.873999999999999</v>
      </c>
      <c r="M1570" s="4">
        <v>1.202</v>
      </c>
      <c r="N1570" s="4">
        <v>15.101000000000001</v>
      </c>
      <c r="O1570" s="5">
        <v>42305.745292812499</v>
      </c>
      <c r="P1570" s="5">
        <v>43258.050196053242</v>
      </c>
    </row>
    <row r="1571" spans="1:16">
      <c r="A1571">
        <v>1</v>
      </c>
      <c r="B1571">
        <v>3</v>
      </c>
      <c r="C1571">
        <v>2</v>
      </c>
      <c r="D1571">
        <v>220</v>
      </c>
      <c r="E1571">
        <v>3537</v>
      </c>
      <c r="F1571">
        <v>831</v>
      </c>
      <c r="G1571">
        <v>1068</v>
      </c>
      <c r="H1571">
        <v>2</v>
      </c>
      <c r="I1571" s="58" t="s">
        <v>7447</v>
      </c>
      <c r="J1571">
        <v>106802</v>
      </c>
      <c r="K1571" s="4">
        <v>14.237</v>
      </c>
      <c r="L1571" s="4">
        <v>30.920999999999999</v>
      </c>
      <c r="M1571" s="4">
        <v>15.101000000000001</v>
      </c>
      <c r="N1571" s="4">
        <v>31.785</v>
      </c>
      <c r="O1571" s="5">
        <v>42305.745292812499</v>
      </c>
      <c r="P1571" s="5">
        <v>42305.745292812499</v>
      </c>
    </row>
    <row r="1572" spans="1:16">
      <c r="A1572">
        <v>1</v>
      </c>
      <c r="B1572">
        <v>3</v>
      </c>
      <c r="C1572">
        <v>2</v>
      </c>
      <c r="D1572">
        <v>220</v>
      </c>
      <c r="E1572">
        <v>3540</v>
      </c>
      <c r="F1572">
        <v>832</v>
      </c>
      <c r="G1572">
        <v>14</v>
      </c>
      <c r="H1572">
        <v>2</v>
      </c>
      <c r="I1572" s="58">
        <v>41671</v>
      </c>
      <c r="J1572">
        <v>1402</v>
      </c>
      <c r="K1572" s="4">
        <v>1</v>
      </c>
      <c r="L1572" s="4">
        <v>7.6120000000000001</v>
      </c>
      <c r="M1572" s="4">
        <v>37.514000000000003</v>
      </c>
      <c r="N1572" s="4">
        <v>44.125999999999998</v>
      </c>
      <c r="O1572" s="5">
        <v>42305.745292812499</v>
      </c>
      <c r="P1572" s="5">
        <v>43258.050196053242</v>
      </c>
    </row>
    <row r="1573" spans="1:16">
      <c r="A1573">
        <v>1</v>
      </c>
      <c r="B1573">
        <v>3</v>
      </c>
      <c r="C1573">
        <v>2</v>
      </c>
      <c r="D1573">
        <v>220</v>
      </c>
      <c r="E1573">
        <v>3540</v>
      </c>
      <c r="F1573">
        <v>833</v>
      </c>
      <c r="G1573">
        <v>14</v>
      </c>
      <c r="H1573">
        <v>16</v>
      </c>
      <c r="I1573" s="58" t="s">
        <v>7448</v>
      </c>
      <c r="J1573">
        <v>1416</v>
      </c>
      <c r="K1573" s="4">
        <v>0.15</v>
      </c>
      <c r="L1573" s="4">
        <v>16.91</v>
      </c>
      <c r="M1573" s="4">
        <v>44.125999999999998</v>
      </c>
      <c r="N1573" s="4">
        <v>60.886000000000003</v>
      </c>
      <c r="O1573" s="5">
        <v>42305.745292812499</v>
      </c>
      <c r="P1573" s="5">
        <v>43258.050196053242</v>
      </c>
    </row>
    <row r="1574" spans="1:16">
      <c r="A1574">
        <v>1</v>
      </c>
      <c r="B1574">
        <v>3</v>
      </c>
      <c r="C1574">
        <v>2</v>
      </c>
      <c r="D1574">
        <v>220</v>
      </c>
      <c r="E1574">
        <v>3540</v>
      </c>
      <c r="F1574">
        <v>834</v>
      </c>
      <c r="G1574">
        <v>81</v>
      </c>
      <c r="H1574">
        <v>12</v>
      </c>
      <c r="I1574" s="58">
        <v>29921</v>
      </c>
      <c r="J1574">
        <v>8112</v>
      </c>
      <c r="K1574" s="4">
        <v>0</v>
      </c>
      <c r="L1574" s="4">
        <v>7.1479999999999997</v>
      </c>
      <c r="M1574" s="4">
        <v>60.886000000000003</v>
      </c>
      <c r="N1574" s="4">
        <v>68.034000000000006</v>
      </c>
      <c r="O1574" s="5">
        <v>42305.745292812499</v>
      </c>
      <c r="P1574" s="5">
        <v>42305.745292812499</v>
      </c>
    </row>
    <row r="1575" spans="1:16">
      <c r="A1575">
        <v>1</v>
      </c>
      <c r="B1575">
        <v>3</v>
      </c>
      <c r="C1575">
        <v>2</v>
      </c>
      <c r="D1575">
        <v>220</v>
      </c>
      <c r="E1575">
        <v>3550</v>
      </c>
      <c r="F1575">
        <v>835</v>
      </c>
      <c r="G1575">
        <v>2374</v>
      </c>
      <c r="H1575">
        <v>6</v>
      </c>
      <c r="I1575" s="58">
        <v>173278</v>
      </c>
      <c r="J1575">
        <v>237406</v>
      </c>
      <c r="K1575" s="4">
        <v>0.5</v>
      </c>
      <c r="L1575" s="4">
        <v>0.98599999999999999</v>
      </c>
      <c r="M1575" s="4">
        <v>36.512999999999998</v>
      </c>
      <c r="N1575" s="4">
        <v>36.999000000000002</v>
      </c>
      <c r="O1575" s="5">
        <v>42305.745292812499</v>
      </c>
      <c r="P1575" s="5">
        <v>43258.050196053242</v>
      </c>
    </row>
    <row r="1576" spans="1:16">
      <c r="A1576">
        <v>1</v>
      </c>
      <c r="B1576">
        <v>3</v>
      </c>
      <c r="C1576">
        <v>2</v>
      </c>
      <c r="D1576">
        <v>220</v>
      </c>
      <c r="E1576">
        <v>3551</v>
      </c>
      <c r="F1576">
        <v>836</v>
      </c>
      <c r="G1576">
        <v>8</v>
      </c>
      <c r="H1576">
        <v>13</v>
      </c>
      <c r="I1576" s="58" t="s">
        <v>1327</v>
      </c>
      <c r="J1576">
        <v>813</v>
      </c>
      <c r="K1576" s="4">
        <v>23.966000000000001</v>
      </c>
      <c r="L1576" s="4">
        <v>36.173000000000002</v>
      </c>
      <c r="M1576" s="4">
        <v>22.966000000000001</v>
      </c>
      <c r="N1576" s="4">
        <v>35.173000000000002</v>
      </c>
      <c r="O1576" s="5">
        <v>42305.745292812499</v>
      </c>
      <c r="P1576" s="5">
        <v>42305.745292812499</v>
      </c>
    </row>
    <row r="1577" spans="1:16">
      <c r="A1577">
        <v>1</v>
      </c>
      <c r="B1577">
        <v>3</v>
      </c>
      <c r="C1577">
        <v>2</v>
      </c>
      <c r="D1577">
        <v>220</v>
      </c>
      <c r="E1577">
        <v>3551</v>
      </c>
      <c r="F1577">
        <v>837</v>
      </c>
      <c r="G1577">
        <v>8</v>
      </c>
      <c r="H1577">
        <v>14</v>
      </c>
      <c r="I1577" s="58" t="s">
        <v>7449</v>
      </c>
      <c r="J1577">
        <v>814</v>
      </c>
      <c r="K1577" s="4">
        <v>8.6029999999999998</v>
      </c>
      <c r="L1577" s="4">
        <v>23.966000000000001</v>
      </c>
      <c r="M1577" s="4">
        <v>7.6029999999999998</v>
      </c>
      <c r="N1577" s="4">
        <v>22.966000000000001</v>
      </c>
      <c r="O1577" s="5">
        <v>42305.745292812499</v>
      </c>
      <c r="P1577" s="5">
        <v>43258.050196053242</v>
      </c>
    </row>
    <row r="1578" spans="1:16">
      <c r="A1578">
        <v>1</v>
      </c>
      <c r="B1578">
        <v>3</v>
      </c>
      <c r="C1578">
        <v>2</v>
      </c>
      <c r="D1578">
        <v>220</v>
      </c>
      <c r="E1578">
        <v>3551</v>
      </c>
      <c r="F1578">
        <v>838</v>
      </c>
      <c r="G1578">
        <v>8</v>
      </c>
      <c r="H1578">
        <v>15</v>
      </c>
      <c r="I1578" s="58" t="s">
        <v>7450</v>
      </c>
      <c r="J1578">
        <v>815</v>
      </c>
      <c r="K1578" s="4">
        <v>1</v>
      </c>
      <c r="L1578" s="4">
        <v>8.6029999999999998</v>
      </c>
      <c r="M1578" s="4">
        <v>0</v>
      </c>
      <c r="N1578" s="4">
        <v>7.6029999999999998</v>
      </c>
      <c r="O1578" s="5">
        <v>42305.745292812499</v>
      </c>
      <c r="P1578" s="5">
        <v>43258.050196053242</v>
      </c>
    </row>
    <row r="1579" spans="1:16">
      <c r="A1579">
        <v>1</v>
      </c>
      <c r="B1579">
        <v>3</v>
      </c>
      <c r="C1579">
        <v>2</v>
      </c>
      <c r="D1579">
        <v>220</v>
      </c>
      <c r="E1579">
        <v>3552</v>
      </c>
      <c r="F1579">
        <v>839</v>
      </c>
      <c r="G1579">
        <v>205</v>
      </c>
      <c r="H1579">
        <v>1</v>
      </c>
      <c r="I1579" s="58" t="s">
        <v>1328</v>
      </c>
      <c r="J1579">
        <v>20501</v>
      </c>
      <c r="K1579" s="4">
        <v>10.08</v>
      </c>
      <c r="L1579" s="4">
        <v>11.417999999999999</v>
      </c>
      <c r="M1579" s="4">
        <v>0</v>
      </c>
      <c r="N1579" s="4">
        <v>1.3380000000000001</v>
      </c>
      <c r="O1579" t="s">
        <v>1223</v>
      </c>
      <c r="P1579" t="s">
        <v>1223</v>
      </c>
    </row>
    <row r="1580" spans="1:16">
      <c r="A1580">
        <v>1</v>
      </c>
      <c r="B1580">
        <v>3</v>
      </c>
      <c r="C1580">
        <v>2</v>
      </c>
      <c r="D1580">
        <v>220</v>
      </c>
      <c r="E1580">
        <v>3552</v>
      </c>
      <c r="F1580">
        <v>840</v>
      </c>
      <c r="G1580">
        <v>205</v>
      </c>
      <c r="H1580">
        <v>3</v>
      </c>
      <c r="I1580" s="58" t="s">
        <v>1329</v>
      </c>
      <c r="J1580">
        <v>20503</v>
      </c>
      <c r="K1580" s="4">
        <v>20</v>
      </c>
      <c r="L1580" s="4">
        <v>22.248000000000001</v>
      </c>
      <c r="M1580" s="4">
        <v>6.3929999999999998</v>
      </c>
      <c r="N1580" s="4">
        <v>8.641</v>
      </c>
      <c r="O1580" s="5">
        <v>42305.745292812499</v>
      </c>
      <c r="P1580" s="5">
        <v>42305.745292812499</v>
      </c>
    </row>
    <row r="1581" spans="1:16">
      <c r="A1581">
        <v>1</v>
      </c>
      <c r="B1581">
        <v>3</v>
      </c>
      <c r="C1581">
        <v>2</v>
      </c>
      <c r="D1581">
        <v>220</v>
      </c>
      <c r="E1581">
        <v>3553</v>
      </c>
      <c r="F1581">
        <v>841</v>
      </c>
      <c r="G1581">
        <v>211</v>
      </c>
      <c r="H1581">
        <v>1</v>
      </c>
      <c r="I1581" s="58" t="s">
        <v>1330</v>
      </c>
      <c r="J1581">
        <v>21101</v>
      </c>
      <c r="K1581" s="4">
        <v>10</v>
      </c>
      <c r="L1581" s="4">
        <v>11.016</v>
      </c>
      <c r="M1581" s="4">
        <v>0</v>
      </c>
      <c r="N1581" s="4">
        <v>1.016</v>
      </c>
      <c r="O1581" s="5">
        <v>42305.745292812499</v>
      </c>
      <c r="P1581" s="5">
        <v>42305.745292812499</v>
      </c>
    </row>
    <row r="1582" spans="1:16">
      <c r="A1582">
        <v>1</v>
      </c>
      <c r="B1582">
        <v>3</v>
      </c>
      <c r="C1582">
        <v>2</v>
      </c>
      <c r="D1582">
        <v>220</v>
      </c>
      <c r="E1582">
        <v>3826</v>
      </c>
      <c r="F1582">
        <v>842</v>
      </c>
      <c r="G1582">
        <v>2855</v>
      </c>
      <c r="H1582">
        <v>1</v>
      </c>
      <c r="I1582" s="58">
        <v>348809</v>
      </c>
      <c r="J1582">
        <v>285501</v>
      </c>
      <c r="K1582" s="4">
        <v>10</v>
      </c>
      <c r="L1582" s="4">
        <v>15.321999999999999</v>
      </c>
      <c r="M1582" s="4">
        <v>0</v>
      </c>
      <c r="N1582" s="4">
        <v>5.3220000000000001</v>
      </c>
      <c r="O1582" s="5">
        <v>42305.745292812499</v>
      </c>
      <c r="P1582" s="5">
        <v>42305.745292812499</v>
      </c>
    </row>
    <row r="1583" spans="1:16">
      <c r="A1583">
        <v>1</v>
      </c>
      <c r="B1583">
        <v>3</v>
      </c>
      <c r="C1583">
        <v>2</v>
      </c>
      <c r="D1583">
        <v>220</v>
      </c>
      <c r="E1583">
        <v>3861</v>
      </c>
      <c r="F1583">
        <v>843</v>
      </c>
      <c r="G1583">
        <v>94</v>
      </c>
      <c r="H1583">
        <v>2</v>
      </c>
      <c r="I1583" s="58">
        <v>34366</v>
      </c>
      <c r="J1583">
        <v>9402</v>
      </c>
      <c r="K1583" s="4">
        <v>2.238</v>
      </c>
      <c r="L1583" s="4">
        <v>10.834</v>
      </c>
      <c r="M1583" s="4">
        <v>0</v>
      </c>
      <c r="N1583" s="4">
        <v>8.5960000000000001</v>
      </c>
      <c r="O1583" s="5">
        <v>42305.745292812499</v>
      </c>
      <c r="P1583" s="5">
        <v>42305.745292812499</v>
      </c>
    </row>
    <row r="1584" spans="1:16">
      <c r="A1584">
        <v>1</v>
      </c>
      <c r="B1584">
        <v>3</v>
      </c>
      <c r="C1584">
        <v>2</v>
      </c>
      <c r="D1584">
        <v>220</v>
      </c>
      <c r="E1584">
        <v>3876</v>
      </c>
      <c r="F1584">
        <v>844</v>
      </c>
      <c r="G1584">
        <v>353</v>
      </c>
      <c r="H1584">
        <v>3</v>
      </c>
      <c r="I1584" s="58" t="s">
        <v>1331</v>
      </c>
      <c r="J1584">
        <v>35303</v>
      </c>
      <c r="K1584" s="4">
        <v>7.1520000000000001</v>
      </c>
      <c r="L1584" s="4">
        <v>9.3309999999999995</v>
      </c>
      <c r="M1584" s="4">
        <v>12.536</v>
      </c>
      <c r="N1584" s="4">
        <v>14.715</v>
      </c>
      <c r="O1584" s="5">
        <v>42305.745292812499</v>
      </c>
      <c r="P1584" s="5">
        <v>43258.050196053242</v>
      </c>
    </row>
    <row r="1585" spans="1:16">
      <c r="A1585">
        <v>1</v>
      </c>
      <c r="B1585">
        <v>3</v>
      </c>
      <c r="C1585">
        <v>2</v>
      </c>
      <c r="D1585">
        <v>220</v>
      </c>
      <c r="E1585">
        <v>3876</v>
      </c>
      <c r="F1585">
        <v>845</v>
      </c>
      <c r="G1585">
        <v>353</v>
      </c>
      <c r="H1585">
        <v>7</v>
      </c>
      <c r="I1585" s="58" t="s">
        <v>1332</v>
      </c>
      <c r="J1585">
        <v>35307</v>
      </c>
      <c r="K1585" s="4">
        <v>0</v>
      </c>
      <c r="L1585" s="4">
        <v>1.532</v>
      </c>
      <c r="M1585" s="4">
        <v>14.715</v>
      </c>
      <c r="N1585" s="4">
        <v>16.247</v>
      </c>
      <c r="O1585" s="5">
        <v>42305.745292812499</v>
      </c>
      <c r="P1585" s="5">
        <v>43258.050196053242</v>
      </c>
    </row>
    <row r="1586" spans="1:16">
      <c r="A1586">
        <v>1</v>
      </c>
      <c r="B1586">
        <v>3</v>
      </c>
      <c r="C1586">
        <v>2</v>
      </c>
      <c r="D1586">
        <v>220</v>
      </c>
      <c r="E1586">
        <v>3876</v>
      </c>
      <c r="F1586">
        <v>846</v>
      </c>
      <c r="G1586">
        <v>363</v>
      </c>
      <c r="H1586">
        <v>1</v>
      </c>
      <c r="I1586" s="58" t="s">
        <v>1333</v>
      </c>
      <c r="J1586">
        <v>36301</v>
      </c>
      <c r="K1586" s="4">
        <v>2.5</v>
      </c>
      <c r="L1586" s="4">
        <v>15.036</v>
      </c>
      <c r="M1586" s="4">
        <v>0</v>
      </c>
      <c r="N1586" s="4">
        <v>12.536</v>
      </c>
      <c r="O1586" s="5">
        <v>42305.745292812499</v>
      </c>
      <c r="P1586" s="5">
        <v>43258.050196053242</v>
      </c>
    </row>
    <row r="1587" spans="1:16">
      <c r="A1587">
        <v>1</v>
      </c>
      <c r="B1587">
        <v>3</v>
      </c>
      <c r="C1587">
        <v>2</v>
      </c>
      <c r="D1587">
        <v>220</v>
      </c>
      <c r="E1587">
        <v>3876</v>
      </c>
      <c r="F1587">
        <v>847</v>
      </c>
      <c r="G1587">
        <v>364</v>
      </c>
      <c r="H1587">
        <v>6</v>
      </c>
      <c r="I1587" s="58" t="s">
        <v>7451</v>
      </c>
      <c r="J1587">
        <v>36406</v>
      </c>
      <c r="K1587" s="4">
        <v>0.5</v>
      </c>
      <c r="L1587" s="4">
        <v>2.802</v>
      </c>
      <c r="M1587" s="4">
        <v>16.247</v>
      </c>
      <c r="N1587" s="4">
        <v>18.548999999999999</v>
      </c>
      <c r="O1587" s="5">
        <v>42305.745292812499</v>
      </c>
      <c r="P1587" s="5">
        <v>43258.050196053242</v>
      </c>
    </row>
    <row r="1588" spans="1:16">
      <c r="A1588">
        <v>1</v>
      </c>
      <c r="B1588">
        <v>3</v>
      </c>
      <c r="C1588">
        <v>2</v>
      </c>
      <c r="D1588">
        <v>220</v>
      </c>
      <c r="E1588">
        <v>3949</v>
      </c>
      <c r="F1588">
        <v>848</v>
      </c>
      <c r="G1588">
        <v>353</v>
      </c>
      <c r="H1588">
        <v>3</v>
      </c>
      <c r="I1588" s="58" t="s">
        <v>1331</v>
      </c>
      <c r="J1588">
        <v>35303</v>
      </c>
      <c r="K1588" s="4">
        <v>0.06</v>
      </c>
      <c r="L1588" s="4">
        <v>11.211</v>
      </c>
      <c r="M1588" s="4">
        <v>370.79300000000001</v>
      </c>
      <c r="N1588" s="4">
        <v>381.94400000000002</v>
      </c>
      <c r="O1588" s="5">
        <v>42305.745292812499</v>
      </c>
      <c r="P1588" s="5">
        <v>42305.745292812499</v>
      </c>
    </row>
    <row r="1589" spans="1:16">
      <c r="A1589">
        <v>1</v>
      </c>
      <c r="B1589">
        <v>3</v>
      </c>
      <c r="C1589">
        <v>2</v>
      </c>
      <c r="D1589">
        <v>220</v>
      </c>
      <c r="E1589">
        <v>3953</v>
      </c>
      <c r="F1589">
        <v>849</v>
      </c>
      <c r="G1589">
        <v>363</v>
      </c>
      <c r="H1589">
        <v>3</v>
      </c>
      <c r="I1589" s="58" t="s">
        <v>7452</v>
      </c>
      <c r="J1589">
        <v>36303</v>
      </c>
      <c r="K1589" s="4">
        <v>1.5</v>
      </c>
      <c r="L1589" s="4">
        <v>8.2919999999999998</v>
      </c>
      <c r="M1589" s="4">
        <v>90.742000000000004</v>
      </c>
      <c r="N1589" s="4">
        <v>97.534000000000006</v>
      </c>
      <c r="O1589" s="5">
        <v>42305.745292812499</v>
      </c>
      <c r="P1589" s="5">
        <v>42305.745292812499</v>
      </c>
    </row>
    <row r="1590" spans="1:16">
      <c r="A1590">
        <v>1</v>
      </c>
      <c r="B1590">
        <v>3</v>
      </c>
      <c r="C1590">
        <v>2</v>
      </c>
      <c r="D1590">
        <v>220</v>
      </c>
      <c r="E1590">
        <v>3953</v>
      </c>
      <c r="F1590">
        <v>850</v>
      </c>
      <c r="G1590">
        <v>364</v>
      </c>
      <c r="H1590">
        <v>1</v>
      </c>
      <c r="I1590" s="58" t="s">
        <v>7453</v>
      </c>
      <c r="J1590">
        <v>36401</v>
      </c>
      <c r="K1590" s="4">
        <v>0.96099999999999997</v>
      </c>
      <c r="L1590" s="4">
        <v>20.670999999999999</v>
      </c>
      <c r="M1590" s="4">
        <v>72.432000000000002</v>
      </c>
      <c r="N1590" s="4">
        <v>89.49</v>
      </c>
      <c r="O1590" s="5">
        <v>42305.745292812499</v>
      </c>
      <c r="P1590" s="5">
        <v>42305.745292812499</v>
      </c>
    </row>
    <row r="1591" spans="1:16">
      <c r="A1591">
        <v>1</v>
      </c>
      <c r="B1591">
        <v>3</v>
      </c>
      <c r="C1591">
        <v>2</v>
      </c>
      <c r="D1591">
        <v>220</v>
      </c>
      <c r="E1591">
        <v>3990</v>
      </c>
      <c r="F1591">
        <v>851</v>
      </c>
      <c r="G1591">
        <v>3559</v>
      </c>
      <c r="H1591">
        <v>2</v>
      </c>
      <c r="I1591" s="58">
        <v>605970</v>
      </c>
      <c r="J1591">
        <v>355902</v>
      </c>
      <c r="K1591" s="4">
        <v>0.60199999999999998</v>
      </c>
      <c r="L1591" s="4">
        <v>6.274</v>
      </c>
      <c r="M1591" s="4">
        <v>0</v>
      </c>
      <c r="N1591" s="4">
        <v>5.6719999999999997</v>
      </c>
      <c r="O1591" s="5">
        <v>42305.745292812499</v>
      </c>
      <c r="P1591" s="5">
        <v>43258.050196053242</v>
      </c>
    </row>
    <row r="1592" spans="1:16">
      <c r="A1592">
        <v>1</v>
      </c>
      <c r="B1592">
        <v>3</v>
      </c>
      <c r="C1592">
        <v>2</v>
      </c>
      <c r="D1592">
        <v>220</v>
      </c>
      <c r="E1592">
        <v>3994</v>
      </c>
      <c r="F1592">
        <v>852</v>
      </c>
      <c r="G1592">
        <v>19</v>
      </c>
      <c r="H1592">
        <v>5</v>
      </c>
      <c r="I1592" s="58">
        <v>43586</v>
      </c>
      <c r="J1592">
        <v>1905</v>
      </c>
      <c r="K1592" s="4">
        <v>10</v>
      </c>
      <c r="L1592" s="4">
        <v>10.209</v>
      </c>
      <c r="M1592" s="4">
        <v>0</v>
      </c>
      <c r="N1592" s="4">
        <v>0.20899999999999999</v>
      </c>
      <c r="O1592" s="5">
        <v>42305.745292812499</v>
      </c>
      <c r="P1592" s="5">
        <v>43258.050196053242</v>
      </c>
    </row>
    <row r="1593" spans="1:16">
      <c r="A1593">
        <v>1</v>
      </c>
      <c r="B1593">
        <v>3</v>
      </c>
      <c r="C1593">
        <v>2</v>
      </c>
      <c r="D1593">
        <v>220</v>
      </c>
      <c r="E1593">
        <v>3999</v>
      </c>
      <c r="F1593">
        <v>853</v>
      </c>
      <c r="G1593">
        <v>8</v>
      </c>
      <c r="H1593">
        <v>5</v>
      </c>
      <c r="I1593" s="58">
        <v>39569</v>
      </c>
      <c r="J1593">
        <v>805</v>
      </c>
      <c r="K1593" s="4">
        <v>13.86</v>
      </c>
      <c r="L1593" s="4">
        <v>18.312999999999999</v>
      </c>
      <c r="M1593" s="4">
        <v>0</v>
      </c>
      <c r="N1593" s="4">
        <v>4.4530000000000003</v>
      </c>
      <c r="O1593" s="5">
        <v>42305.745292812499</v>
      </c>
      <c r="P1593" s="5">
        <v>42305.745292812499</v>
      </c>
    </row>
    <row r="1594" spans="1:16">
      <c r="A1594">
        <v>1</v>
      </c>
      <c r="B1594">
        <v>3</v>
      </c>
      <c r="C1594">
        <v>2</v>
      </c>
      <c r="D1594">
        <v>220</v>
      </c>
      <c r="E1594">
        <v>3999</v>
      </c>
      <c r="F1594">
        <v>854</v>
      </c>
      <c r="G1594">
        <v>8</v>
      </c>
      <c r="H1594">
        <v>6</v>
      </c>
      <c r="I1594" s="58">
        <v>39600</v>
      </c>
      <c r="J1594">
        <v>806</v>
      </c>
      <c r="K1594" s="4">
        <v>18.312000000000001</v>
      </c>
      <c r="L1594" s="4">
        <v>25.06</v>
      </c>
      <c r="M1594" s="4">
        <v>4.4530000000000003</v>
      </c>
      <c r="N1594" s="4">
        <v>11.201000000000001</v>
      </c>
      <c r="O1594" s="5">
        <v>42305.745292812499</v>
      </c>
      <c r="P1594" s="5">
        <v>42305.745292812499</v>
      </c>
    </row>
    <row r="1595" spans="1:16">
      <c r="A1595">
        <v>1</v>
      </c>
      <c r="B1595">
        <v>3</v>
      </c>
      <c r="C1595">
        <v>2</v>
      </c>
      <c r="D1595">
        <v>220</v>
      </c>
      <c r="E1595">
        <v>3999</v>
      </c>
      <c r="F1595">
        <v>855</v>
      </c>
      <c r="G1595">
        <v>8</v>
      </c>
      <c r="H1595">
        <v>7</v>
      </c>
      <c r="I1595" s="58">
        <v>39630</v>
      </c>
      <c r="J1595">
        <v>807</v>
      </c>
      <c r="K1595" s="4">
        <v>25.06</v>
      </c>
      <c r="L1595" s="4">
        <v>30.856000000000002</v>
      </c>
      <c r="M1595" s="4">
        <v>11.201000000000001</v>
      </c>
      <c r="N1595" s="4">
        <v>16.986000000000001</v>
      </c>
      <c r="O1595" s="5">
        <v>42305.745292812499</v>
      </c>
      <c r="P1595" s="5">
        <v>42305.745292812499</v>
      </c>
    </row>
    <row r="1596" spans="1:16">
      <c r="A1596">
        <v>1</v>
      </c>
      <c r="B1596">
        <v>3</v>
      </c>
      <c r="C1596">
        <v>2</v>
      </c>
      <c r="D1596">
        <v>220</v>
      </c>
      <c r="E1596">
        <v>4001</v>
      </c>
      <c r="F1596">
        <v>856</v>
      </c>
      <c r="G1596">
        <v>8</v>
      </c>
      <c r="H1596">
        <v>12</v>
      </c>
      <c r="I1596" s="58">
        <v>39783</v>
      </c>
      <c r="J1596">
        <v>812</v>
      </c>
      <c r="K1596" s="4">
        <v>0.20599999999999999</v>
      </c>
      <c r="L1596" s="4">
        <v>3.99</v>
      </c>
      <c r="M1596" s="4">
        <v>0</v>
      </c>
      <c r="N1596" s="4">
        <v>3.7839999999999998</v>
      </c>
      <c r="O1596" s="5">
        <v>42305.745292812499</v>
      </c>
      <c r="P1596" s="5">
        <v>42305.745292812499</v>
      </c>
    </row>
    <row r="1597" spans="1:16">
      <c r="A1597">
        <v>1</v>
      </c>
      <c r="B1597">
        <v>3</v>
      </c>
      <c r="C1597">
        <v>2</v>
      </c>
      <c r="D1597">
        <v>220</v>
      </c>
      <c r="E1597">
        <v>4001</v>
      </c>
      <c r="F1597">
        <v>857</v>
      </c>
      <c r="G1597">
        <v>94</v>
      </c>
      <c r="H1597">
        <v>1</v>
      </c>
      <c r="I1597" s="58">
        <v>34335</v>
      </c>
      <c r="J1597">
        <v>9401</v>
      </c>
      <c r="K1597" s="4">
        <v>8.7899999999999991</v>
      </c>
      <c r="L1597" s="4">
        <v>13.32</v>
      </c>
      <c r="M1597" s="4">
        <v>12.532</v>
      </c>
      <c r="N1597" s="4">
        <v>17.062000000000001</v>
      </c>
      <c r="O1597" s="5">
        <v>42305.745292812499</v>
      </c>
      <c r="P1597" s="5">
        <v>42305.745292812499</v>
      </c>
    </row>
    <row r="1598" spans="1:16">
      <c r="A1598">
        <v>1</v>
      </c>
      <c r="B1598">
        <v>3</v>
      </c>
      <c r="C1598">
        <v>2</v>
      </c>
      <c r="D1598">
        <v>220</v>
      </c>
      <c r="E1598">
        <v>4001</v>
      </c>
      <c r="F1598">
        <v>858</v>
      </c>
      <c r="G1598">
        <v>94</v>
      </c>
      <c r="H1598">
        <v>2</v>
      </c>
      <c r="I1598" s="58">
        <v>34366</v>
      </c>
      <c r="J1598">
        <v>9402</v>
      </c>
      <c r="K1598" s="4">
        <v>0</v>
      </c>
      <c r="L1598" s="4">
        <v>13.002000000000001</v>
      </c>
      <c r="M1598" s="4">
        <v>18.728999999999999</v>
      </c>
      <c r="N1598" s="4">
        <v>32.880000000000003</v>
      </c>
      <c r="O1598" s="5">
        <v>42305.745292812499</v>
      </c>
      <c r="P1598" s="5">
        <v>43258.050196053242</v>
      </c>
    </row>
    <row r="1599" spans="1:16">
      <c r="A1599">
        <v>1</v>
      </c>
      <c r="B1599">
        <v>3</v>
      </c>
      <c r="C1599">
        <v>2</v>
      </c>
      <c r="D1599">
        <v>220</v>
      </c>
      <c r="E1599">
        <v>4001</v>
      </c>
      <c r="F1599">
        <v>859</v>
      </c>
      <c r="G1599">
        <v>94</v>
      </c>
      <c r="H1599">
        <v>5</v>
      </c>
      <c r="I1599" s="58">
        <v>34455</v>
      </c>
      <c r="J1599">
        <v>9405</v>
      </c>
      <c r="K1599" s="4">
        <v>9.0999999999999998E-2</v>
      </c>
      <c r="L1599" s="4">
        <v>8.7899999999999991</v>
      </c>
      <c r="M1599" s="4">
        <v>3.9550000000000001</v>
      </c>
      <c r="N1599" s="4">
        <v>12.532</v>
      </c>
      <c r="O1599" s="5">
        <v>42305.745292812499</v>
      </c>
      <c r="P1599" s="5">
        <v>42305.745292812499</v>
      </c>
    </row>
    <row r="1600" spans="1:16">
      <c r="A1600">
        <v>1</v>
      </c>
      <c r="B1600">
        <v>3</v>
      </c>
      <c r="C1600">
        <v>2</v>
      </c>
      <c r="D1600">
        <v>220</v>
      </c>
      <c r="E1600">
        <v>4001</v>
      </c>
      <c r="F1600">
        <v>860</v>
      </c>
      <c r="G1600">
        <v>363</v>
      </c>
      <c r="H1600">
        <v>1</v>
      </c>
      <c r="I1600" s="58" t="s">
        <v>1333</v>
      </c>
      <c r="J1600">
        <v>36301</v>
      </c>
      <c r="K1600" s="4">
        <v>0.5</v>
      </c>
      <c r="L1600" s="4">
        <v>1.6970000000000001</v>
      </c>
      <c r="M1600" s="4">
        <v>17.532</v>
      </c>
      <c r="N1600" s="4">
        <v>18.728999999999999</v>
      </c>
      <c r="O1600" s="5">
        <v>42305.745292812499</v>
      </c>
      <c r="P1600" s="5">
        <v>43258.050196053242</v>
      </c>
    </row>
    <row r="1601" spans="1:16">
      <c r="A1601">
        <v>1</v>
      </c>
      <c r="B1601">
        <v>3</v>
      </c>
      <c r="C1601">
        <v>2</v>
      </c>
      <c r="D1601">
        <v>220</v>
      </c>
      <c r="E1601">
        <v>4001</v>
      </c>
      <c r="F1601">
        <v>861</v>
      </c>
      <c r="G1601">
        <v>364</v>
      </c>
      <c r="H1601">
        <v>5</v>
      </c>
      <c r="I1601" s="58" t="s">
        <v>7454</v>
      </c>
      <c r="J1601">
        <v>36405</v>
      </c>
      <c r="K1601" s="4">
        <v>0</v>
      </c>
      <c r="L1601" s="4">
        <v>3.137</v>
      </c>
      <c r="M1601" s="4">
        <v>27.574999999999999</v>
      </c>
      <c r="N1601" s="4">
        <v>30.712</v>
      </c>
      <c r="O1601" s="5">
        <v>42305.745292812499</v>
      </c>
      <c r="P1601" s="5">
        <v>43258.050196053242</v>
      </c>
    </row>
    <row r="1602" spans="1:16">
      <c r="A1602">
        <v>1</v>
      </c>
      <c r="B1602">
        <v>3</v>
      </c>
      <c r="C1602">
        <v>2</v>
      </c>
      <c r="D1602">
        <v>220</v>
      </c>
      <c r="E1602">
        <v>4012</v>
      </c>
      <c r="F1602">
        <v>862</v>
      </c>
      <c r="G1602">
        <v>171</v>
      </c>
      <c r="H1602">
        <v>4</v>
      </c>
      <c r="I1602" s="58" t="s">
        <v>7455</v>
      </c>
      <c r="J1602">
        <v>17104</v>
      </c>
      <c r="K1602" s="4">
        <v>2.3E-2</v>
      </c>
      <c r="L1602" s="4">
        <v>8.5259999999999998</v>
      </c>
      <c r="M1602" s="4">
        <v>36.081000000000003</v>
      </c>
      <c r="N1602" s="4">
        <v>44.584000000000003</v>
      </c>
      <c r="O1602" s="5">
        <v>42305.745292812499</v>
      </c>
      <c r="P1602" s="5">
        <v>42305.745292812499</v>
      </c>
    </row>
    <row r="1603" spans="1:16">
      <c r="A1603">
        <v>1</v>
      </c>
      <c r="B1603">
        <v>3</v>
      </c>
      <c r="C1603">
        <v>2</v>
      </c>
      <c r="D1603">
        <v>220</v>
      </c>
      <c r="E1603">
        <v>4012</v>
      </c>
      <c r="F1603">
        <v>863</v>
      </c>
      <c r="G1603">
        <v>171</v>
      </c>
      <c r="H1603">
        <v>5</v>
      </c>
      <c r="I1603" s="58" t="s">
        <v>7456</v>
      </c>
      <c r="J1603">
        <v>17105</v>
      </c>
      <c r="K1603" s="4">
        <v>8.0850000000000009</v>
      </c>
      <c r="L1603" s="4">
        <v>22.91</v>
      </c>
      <c r="M1603" s="4">
        <v>44.584000000000003</v>
      </c>
      <c r="N1603" s="4">
        <v>53.253999999999998</v>
      </c>
      <c r="O1603" s="5">
        <v>42305.745292812499</v>
      </c>
      <c r="P1603" s="5">
        <v>42305.745292812499</v>
      </c>
    </row>
    <row r="1604" spans="1:16">
      <c r="A1604">
        <v>1</v>
      </c>
      <c r="B1604">
        <v>3</v>
      </c>
      <c r="C1604">
        <v>2</v>
      </c>
      <c r="D1604">
        <v>220</v>
      </c>
      <c r="E1604">
        <v>4093</v>
      </c>
      <c r="F1604">
        <v>864</v>
      </c>
      <c r="G1604">
        <v>2266</v>
      </c>
      <c r="H1604">
        <v>2</v>
      </c>
      <c r="I1604" s="58">
        <v>133712</v>
      </c>
      <c r="J1604">
        <v>226602</v>
      </c>
      <c r="K1604" s="4">
        <v>0</v>
      </c>
      <c r="L1604" s="4">
        <v>26.178000000000001</v>
      </c>
      <c r="M1604" s="4">
        <v>0</v>
      </c>
      <c r="N1604" s="4">
        <v>26.178000000000001</v>
      </c>
      <c r="O1604" s="5">
        <v>42305.745292812499</v>
      </c>
      <c r="P1604" s="5">
        <v>42305.745292812499</v>
      </c>
    </row>
    <row r="1605" spans="1:16">
      <c r="A1605">
        <v>1</v>
      </c>
      <c r="B1605">
        <v>3</v>
      </c>
      <c r="C1605">
        <v>2</v>
      </c>
      <c r="D1605">
        <v>220</v>
      </c>
      <c r="E1605">
        <v>4233</v>
      </c>
      <c r="F1605">
        <v>865</v>
      </c>
      <c r="G1605">
        <v>171</v>
      </c>
      <c r="H1605">
        <v>9</v>
      </c>
      <c r="I1605" s="58" t="s">
        <v>7457</v>
      </c>
      <c r="J1605">
        <v>17109</v>
      </c>
      <c r="K1605" s="4">
        <v>0</v>
      </c>
      <c r="L1605" s="4">
        <v>0.53400000000000003</v>
      </c>
      <c r="M1605" s="4">
        <v>1.0069999999999999</v>
      </c>
      <c r="N1605" s="4">
        <v>1.5409999999999999</v>
      </c>
      <c r="O1605" s="5">
        <v>42305.745292812499</v>
      </c>
      <c r="P1605" s="5">
        <v>43258.050196053242</v>
      </c>
    </row>
    <row r="1606" spans="1:16">
      <c r="A1606">
        <v>1</v>
      </c>
      <c r="B1606">
        <v>3</v>
      </c>
      <c r="C1606">
        <v>2</v>
      </c>
      <c r="D1606">
        <v>220</v>
      </c>
      <c r="E1606">
        <v>4348</v>
      </c>
      <c r="F1606">
        <v>866</v>
      </c>
      <c r="G1606">
        <v>94</v>
      </c>
      <c r="H1606">
        <v>8</v>
      </c>
      <c r="I1606" s="58">
        <v>34547</v>
      </c>
      <c r="J1606">
        <v>9408</v>
      </c>
      <c r="K1606" s="4">
        <v>1</v>
      </c>
      <c r="L1606" s="4">
        <v>1.589</v>
      </c>
      <c r="M1606" s="4">
        <v>0</v>
      </c>
      <c r="N1606" s="4">
        <v>0.58899999999999997</v>
      </c>
      <c r="O1606" s="5">
        <v>42305.745292812499</v>
      </c>
      <c r="P1606" s="5">
        <v>42305.745292812499</v>
      </c>
    </row>
    <row r="1607" spans="1:16">
      <c r="A1607">
        <v>1</v>
      </c>
      <c r="B1607">
        <v>3</v>
      </c>
      <c r="C1607">
        <v>2</v>
      </c>
      <c r="D1607">
        <v>220</v>
      </c>
      <c r="E1607">
        <v>4423</v>
      </c>
      <c r="F1607">
        <v>867</v>
      </c>
      <c r="G1607">
        <v>172</v>
      </c>
      <c r="H1607">
        <v>6</v>
      </c>
      <c r="I1607" s="58" t="s">
        <v>1334</v>
      </c>
      <c r="J1607">
        <v>17206</v>
      </c>
      <c r="K1607" s="4">
        <v>20</v>
      </c>
      <c r="L1607" s="4">
        <v>20.567</v>
      </c>
      <c r="M1607" s="4">
        <v>0</v>
      </c>
      <c r="N1607" s="4">
        <v>0.56699999999999995</v>
      </c>
      <c r="O1607" s="5">
        <v>42305.745292812499</v>
      </c>
      <c r="P1607" s="5">
        <v>42305.745292812499</v>
      </c>
    </row>
    <row r="1608" spans="1:16">
      <c r="A1608">
        <v>1</v>
      </c>
      <c r="B1608">
        <v>3</v>
      </c>
      <c r="C1608">
        <v>2</v>
      </c>
      <c r="D1608">
        <v>220</v>
      </c>
      <c r="E1608">
        <v>4430</v>
      </c>
      <c r="F1608">
        <v>868</v>
      </c>
      <c r="G1608">
        <v>2208</v>
      </c>
      <c r="H1608">
        <v>1</v>
      </c>
      <c r="I1608" s="58">
        <v>112496</v>
      </c>
      <c r="J1608">
        <v>220801</v>
      </c>
      <c r="K1608" s="4">
        <v>10</v>
      </c>
      <c r="L1608" s="4">
        <v>22.029</v>
      </c>
      <c r="M1608" s="4">
        <v>0</v>
      </c>
      <c r="N1608" s="4">
        <v>12.029</v>
      </c>
      <c r="O1608" s="5">
        <v>42305.745292812499</v>
      </c>
      <c r="P1608" s="5">
        <v>43258.050196053242</v>
      </c>
    </row>
    <row r="1609" spans="1:16">
      <c r="A1609">
        <v>1</v>
      </c>
      <c r="B1609">
        <v>3</v>
      </c>
      <c r="C1609">
        <v>2</v>
      </c>
      <c r="D1609">
        <v>220</v>
      </c>
      <c r="E1609">
        <v>4444</v>
      </c>
      <c r="F1609">
        <v>869</v>
      </c>
      <c r="G1609">
        <v>1068</v>
      </c>
      <c r="H1609">
        <v>3</v>
      </c>
      <c r="I1609" s="58" t="s">
        <v>7458</v>
      </c>
      <c r="J1609">
        <v>106803</v>
      </c>
      <c r="K1609" s="4">
        <v>0</v>
      </c>
      <c r="L1609" s="4">
        <v>1.9319999999999999</v>
      </c>
      <c r="M1609" s="4">
        <v>0</v>
      </c>
      <c r="N1609" s="4">
        <v>1.9319999999999999</v>
      </c>
      <c r="O1609" s="5">
        <v>42305.745292812499</v>
      </c>
      <c r="P1609" s="5">
        <v>42305.745292812499</v>
      </c>
    </row>
    <row r="1610" spans="1:16">
      <c r="A1610">
        <v>1</v>
      </c>
      <c r="B1610">
        <v>3</v>
      </c>
      <c r="C1610">
        <v>2</v>
      </c>
      <c r="D1610">
        <v>220</v>
      </c>
      <c r="E1610">
        <v>4446</v>
      </c>
      <c r="F1610">
        <v>870</v>
      </c>
      <c r="G1610">
        <v>81</v>
      </c>
      <c r="H1610">
        <v>1</v>
      </c>
      <c r="I1610" s="58">
        <v>29587</v>
      </c>
      <c r="J1610">
        <v>8101</v>
      </c>
      <c r="K1610" s="4">
        <v>5.6280000000000001</v>
      </c>
      <c r="L1610" s="4">
        <v>6.5220000000000002</v>
      </c>
      <c r="M1610" s="4">
        <v>0</v>
      </c>
      <c r="N1610" s="4">
        <v>0.89400000000000002</v>
      </c>
      <c r="O1610" s="5">
        <v>42305.745292812499</v>
      </c>
      <c r="P1610" s="5">
        <v>42305.745292812499</v>
      </c>
    </row>
    <row r="1611" spans="1:16">
      <c r="A1611">
        <v>1</v>
      </c>
      <c r="B1611">
        <v>3</v>
      </c>
      <c r="C1611">
        <v>2</v>
      </c>
      <c r="D1611">
        <v>220</v>
      </c>
      <c r="E1611">
        <v>4480</v>
      </c>
      <c r="F1611">
        <v>871</v>
      </c>
      <c r="G1611">
        <v>3250</v>
      </c>
      <c r="H1611">
        <v>1</v>
      </c>
      <c r="I1611" s="58">
        <v>493080</v>
      </c>
      <c r="J1611">
        <v>325001</v>
      </c>
      <c r="K1611" s="4">
        <v>1</v>
      </c>
      <c r="L1611" s="4">
        <v>1.4890000000000001</v>
      </c>
      <c r="M1611" s="4">
        <v>0</v>
      </c>
      <c r="N1611" s="4">
        <v>0.48899999999999999</v>
      </c>
      <c r="O1611" s="5">
        <v>42305.745292812499</v>
      </c>
      <c r="P1611" s="5">
        <v>42305.745292812499</v>
      </c>
    </row>
    <row r="1612" spans="1:16">
      <c r="A1612">
        <v>1</v>
      </c>
      <c r="B1612">
        <v>3</v>
      </c>
      <c r="C1612">
        <v>2</v>
      </c>
      <c r="D1612">
        <v>220</v>
      </c>
      <c r="E1612">
        <v>4484</v>
      </c>
      <c r="F1612">
        <v>872</v>
      </c>
      <c r="G1612">
        <v>94</v>
      </c>
      <c r="H1612">
        <v>4</v>
      </c>
      <c r="I1612" s="58">
        <v>34425</v>
      </c>
      <c r="J1612">
        <v>9404</v>
      </c>
      <c r="K1612" s="4">
        <v>0</v>
      </c>
      <c r="L1612" s="4">
        <v>0.67300000000000004</v>
      </c>
      <c r="M1612" s="4">
        <v>0</v>
      </c>
      <c r="N1612" s="4">
        <v>0.67300000000000004</v>
      </c>
      <c r="O1612" s="5">
        <v>42305.745292812499</v>
      </c>
      <c r="P1612" s="5">
        <v>42305.745292812499</v>
      </c>
    </row>
    <row r="1613" spans="1:16">
      <c r="A1613">
        <v>1</v>
      </c>
      <c r="B1613">
        <v>3</v>
      </c>
      <c r="C1613">
        <v>2</v>
      </c>
      <c r="D1613">
        <v>220</v>
      </c>
      <c r="E1613">
        <v>4505</v>
      </c>
      <c r="F1613">
        <v>873</v>
      </c>
      <c r="G1613">
        <v>8</v>
      </c>
      <c r="H1613">
        <v>4</v>
      </c>
      <c r="I1613" s="58">
        <v>39539</v>
      </c>
      <c r="J1613">
        <v>804</v>
      </c>
      <c r="K1613" s="4">
        <v>1.4650000000000001</v>
      </c>
      <c r="L1613" s="4">
        <v>6.86</v>
      </c>
      <c r="M1613" s="4">
        <v>0</v>
      </c>
      <c r="N1613" s="4">
        <v>5.3949999999999996</v>
      </c>
      <c r="O1613" s="5">
        <v>42305.745292812499</v>
      </c>
      <c r="P1613" s="5">
        <v>42305.745292812499</v>
      </c>
    </row>
    <row r="1614" spans="1:16">
      <c r="A1614">
        <v>1</v>
      </c>
      <c r="B1614">
        <v>3</v>
      </c>
      <c r="C1614">
        <v>2</v>
      </c>
      <c r="D1614">
        <v>220</v>
      </c>
      <c r="E1614">
        <v>4531</v>
      </c>
      <c r="F1614">
        <v>874</v>
      </c>
      <c r="G1614">
        <v>14</v>
      </c>
      <c r="H1614">
        <v>15</v>
      </c>
      <c r="I1614" s="58" t="s">
        <v>7459</v>
      </c>
      <c r="J1614">
        <v>1415</v>
      </c>
      <c r="K1614" s="4">
        <v>0</v>
      </c>
      <c r="L1614" s="4">
        <v>22.684000000000001</v>
      </c>
      <c r="M1614" s="4">
        <v>71.478999999999999</v>
      </c>
      <c r="N1614" s="4">
        <v>81.457999999999998</v>
      </c>
      <c r="O1614" s="5">
        <v>42305.745292812499</v>
      </c>
      <c r="P1614" s="5">
        <v>43258.050196053242</v>
      </c>
    </row>
    <row r="1615" spans="1:16">
      <c r="A1615">
        <v>1</v>
      </c>
      <c r="B1615">
        <v>3</v>
      </c>
      <c r="C1615">
        <v>2</v>
      </c>
      <c r="D1615">
        <v>220</v>
      </c>
      <c r="E1615">
        <v>4550</v>
      </c>
      <c r="F1615">
        <v>875</v>
      </c>
      <c r="G1615">
        <v>172</v>
      </c>
      <c r="H1615">
        <v>6</v>
      </c>
      <c r="I1615" s="58" t="s">
        <v>1334</v>
      </c>
      <c r="J1615">
        <v>17206</v>
      </c>
      <c r="K1615" s="4">
        <v>20.567</v>
      </c>
      <c r="L1615" s="4">
        <v>27.302</v>
      </c>
      <c r="M1615" s="4">
        <v>433.36099999999999</v>
      </c>
      <c r="N1615" s="4">
        <v>440.096</v>
      </c>
      <c r="O1615" s="5">
        <v>42305.745292812499</v>
      </c>
      <c r="P1615" s="5">
        <v>42305.745292812499</v>
      </c>
    </row>
    <row r="1616" spans="1:16">
      <c r="A1616">
        <v>1</v>
      </c>
      <c r="B1616">
        <v>3</v>
      </c>
      <c r="C1616">
        <v>2</v>
      </c>
      <c r="D1616">
        <v>220</v>
      </c>
      <c r="E1616">
        <v>4550</v>
      </c>
      <c r="F1616">
        <v>876</v>
      </c>
      <c r="G1616">
        <v>172</v>
      </c>
      <c r="H1616">
        <v>9</v>
      </c>
      <c r="I1616" s="58" t="s">
        <v>7460</v>
      </c>
      <c r="J1616">
        <v>17209</v>
      </c>
      <c r="K1616" s="4">
        <v>20.5</v>
      </c>
      <c r="L1616" s="4">
        <v>30.715</v>
      </c>
      <c r="M1616" s="4">
        <v>443.09800000000001</v>
      </c>
      <c r="N1616" s="4">
        <v>453.31299999999999</v>
      </c>
      <c r="O1616" s="5">
        <v>42305.745292812499</v>
      </c>
      <c r="P1616" s="5">
        <v>43258.050196053242</v>
      </c>
    </row>
    <row r="1617" spans="1:16">
      <c r="A1617">
        <v>1</v>
      </c>
      <c r="B1617">
        <v>3</v>
      </c>
      <c r="C1617">
        <v>2</v>
      </c>
      <c r="D1617">
        <v>220</v>
      </c>
      <c r="E1617">
        <v>4552</v>
      </c>
      <c r="F1617">
        <v>877</v>
      </c>
      <c r="G1617">
        <v>8</v>
      </c>
      <c r="H1617">
        <v>4</v>
      </c>
      <c r="I1617" s="58">
        <v>39539</v>
      </c>
      <c r="J1617">
        <v>804</v>
      </c>
      <c r="K1617" s="4">
        <v>10</v>
      </c>
      <c r="L1617" s="4">
        <v>11.842000000000001</v>
      </c>
      <c r="M1617" s="4">
        <v>95.852999999999994</v>
      </c>
      <c r="N1617" s="4">
        <v>97.694999999999993</v>
      </c>
      <c r="O1617" s="5">
        <v>42305.745292812499</v>
      </c>
      <c r="P1617" s="5">
        <v>43258.050196053242</v>
      </c>
    </row>
    <row r="1618" spans="1:16">
      <c r="A1618">
        <v>1</v>
      </c>
      <c r="B1618">
        <v>3</v>
      </c>
      <c r="C1618">
        <v>2</v>
      </c>
      <c r="D1618">
        <v>220</v>
      </c>
      <c r="E1618">
        <v>4552</v>
      </c>
      <c r="F1618">
        <v>878</v>
      </c>
      <c r="G1618">
        <v>80</v>
      </c>
      <c r="H1618">
        <v>7</v>
      </c>
      <c r="I1618" s="58">
        <v>29403</v>
      </c>
      <c r="J1618">
        <v>8007</v>
      </c>
      <c r="K1618" s="4">
        <v>1</v>
      </c>
      <c r="L1618" s="4">
        <v>11.821</v>
      </c>
      <c r="M1618" s="4">
        <v>97.694999999999993</v>
      </c>
      <c r="N1618" s="4">
        <v>108.51600000000001</v>
      </c>
      <c r="O1618" s="5">
        <v>42305.745292812499</v>
      </c>
      <c r="P1618" s="5">
        <v>43258.050196053242</v>
      </c>
    </row>
    <row r="1619" spans="1:16">
      <c r="A1619">
        <v>1</v>
      </c>
      <c r="B1619">
        <v>3</v>
      </c>
      <c r="C1619">
        <v>2</v>
      </c>
      <c r="D1619">
        <v>220</v>
      </c>
      <c r="E1619">
        <v>4552</v>
      </c>
      <c r="F1619">
        <v>879</v>
      </c>
      <c r="G1619">
        <v>81</v>
      </c>
      <c r="H1619">
        <v>1</v>
      </c>
      <c r="I1619" s="58">
        <v>29587</v>
      </c>
      <c r="J1619">
        <v>8101</v>
      </c>
      <c r="K1619" s="4">
        <v>0</v>
      </c>
      <c r="L1619" s="4">
        <v>3.8180000000000001</v>
      </c>
      <c r="M1619" s="4">
        <v>85.647999999999996</v>
      </c>
      <c r="N1619" s="4">
        <v>89.465999999999994</v>
      </c>
      <c r="O1619" s="5">
        <v>42305.745292812499</v>
      </c>
      <c r="P1619" s="5">
        <v>43258.050196053242</v>
      </c>
    </row>
    <row r="1620" spans="1:16">
      <c r="A1620">
        <v>1</v>
      </c>
      <c r="B1620">
        <v>3</v>
      </c>
      <c r="C1620">
        <v>2</v>
      </c>
      <c r="D1620">
        <v>220</v>
      </c>
      <c r="E1620">
        <v>4552</v>
      </c>
      <c r="F1620">
        <v>880</v>
      </c>
      <c r="G1620">
        <v>81</v>
      </c>
      <c r="H1620">
        <v>2</v>
      </c>
      <c r="I1620" s="58">
        <v>29618</v>
      </c>
      <c r="J1620">
        <v>8102</v>
      </c>
      <c r="K1620" s="4">
        <v>19.783999999999999</v>
      </c>
      <c r="L1620" s="4">
        <v>33.283000000000001</v>
      </c>
      <c r="M1620" s="4">
        <v>72.149000000000001</v>
      </c>
      <c r="N1620" s="4">
        <v>85.647999999999996</v>
      </c>
      <c r="O1620" s="5">
        <v>42305.745292812499</v>
      </c>
      <c r="P1620" s="5">
        <v>43258.050196053242</v>
      </c>
    </row>
    <row r="1621" spans="1:16">
      <c r="A1621">
        <v>1</v>
      </c>
      <c r="B1621">
        <v>3</v>
      </c>
      <c r="C1621">
        <v>2</v>
      </c>
      <c r="D1621">
        <v>220</v>
      </c>
      <c r="E1621">
        <v>79</v>
      </c>
      <c r="F1621">
        <v>800</v>
      </c>
      <c r="G1621">
        <v>353</v>
      </c>
      <c r="H1621">
        <v>7</v>
      </c>
      <c r="I1621" s="58" t="s">
        <v>1332</v>
      </c>
      <c r="J1621">
        <v>35307</v>
      </c>
      <c r="K1621" s="4">
        <v>2.0099999999999998</v>
      </c>
      <c r="L1621" s="4">
        <v>4.0739999999999998</v>
      </c>
      <c r="M1621" s="4">
        <v>0</v>
      </c>
      <c r="N1621" s="4">
        <v>2.1800000000000002</v>
      </c>
      <c r="O1621" t="s">
        <v>1223</v>
      </c>
      <c r="P1621" t="s">
        <v>1223</v>
      </c>
    </row>
    <row r="1622" spans="1:16">
      <c r="A1622">
        <v>1</v>
      </c>
      <c r="B1622">
        <v>3</v>
      </c>
      <c r="C1622">
        <v>2</v>
      </c>
      <c r="D1622">
        <v>220</v>
      </c>
      <c r="E1622">
        <v>863</v>
      </c>
      <c r="F1622">
        <v>808</v>
      </c>
      <c r="G1622">
        <v>1098</v>
      </c>
      <c r="H1622">
        <v>2</v>
      </c>
      <c r="I1622" s="58" t="s">
        <v>7461</v>
      </c>
      <c r="J1622">
        <v>109802</v>
      </c>
      <c r="K1622" s="4">
        <v>0</v>
      </c>
      <c r="L1622" s="4">
        <v>3.2930000000000001</v>
      </c>
      <c r="M1622" s="4">
        <v>7.23</v>
      </c>
      <c r="N1622" s="4">
        <v>10.523</v>
      </c>
      <c r="O1622" s="5">
        <v>42305.745292812499</v>
      </c>
      <c r="P1622" s="5">
        <v>42305.745292812499</v>
      </c>
    </row>
    <row r="1623" spans="1:16">
      <c r="A1623">
        <v>1</v>
      </c>
      <c r="B1623">
        <v>3</v>
      </c>
      <c r="C1623">
        <v>2</v>
      </c>
      <c r="D1623">
        <v>220</v>
      </c>
      <c r="E1623">
        <v>875</v>
      </c>
      <c r="F1623">
        <v>809</v>
      </c>
      <c r="G1623">
        <v>312</v>
      </c>
      <c r="H1623">
        <v>5</v>
      </c>
      <c r="I1623" s="58" t="s">
        <v>7462</v>
      </c>
      <c r="J1623">
        <v>31205</v>
      </c>
      <c r="K1623" s="4">
        <v>0</v>
      </c>
      <c r="L1623" s="4">
        <v>6.5640000000000001</v>
      </c>
      <c r="M1623" s="4">
        <v>35.715000000000003</v>
      </c>
      <c r="N1623" s="4">
        <v>42.279000000000003</v>
      </c>
      <c r="O1623" s="5">
        <v>42305.745292812499</v>
      </c>
      <c r="P1623" s="5">
        <v>42305.745292812499</v>
      </c>
    </row>
    <row r="1624" spans="1:16">
      <c r="A1624">
        <v>1</v>
      </c>
      <c r="B1624">
        <v>3</v>
      </c>
      <c r="C1624">
        <v>2</v>
      </c>
      <c r="D1624">
        <v>220</v>
      </c>
      <c r="E1624">
        <v>876</v>
      </c>
      <c r="F1624">
        <v>810</v>
      </c>
      <c r="G1624">
        <v>1094</v>
      </c>
      <c r="H1624">
        <v>1</v>
      </c>
      <c r="I1624" s="58" t="s">
        <v>7463</v>
      </c>
      <c r="J1624">
        <v>109401</v>
      </c>
      <c r="K1624" s="4">
        <v>9.9789999999999992</v>
      </c>
      <c r="L1624" s="4">
        <v>16.141999999999999</v>
      </c>
      <c r="M1624" s="4">
        <v>0</v>
      </c>
      <c r="N1624" s="4">
        <v>6.1639999999999997</v>
      </c>
      <c r="O1624" s="5">
        <v>42305.745292812499</v>
      </c>
      <c r="P1624" s="5">
        <v>43258.050196053242</v>
      </c>
    </row>
    <row r="1625" spans="1:16">
      <c r="A1625">
        <v>1</v>
      </c>
      <c r="B1625">
        <v>3</v>
      </c>
      <c r="C1625">
        <v>2</v>
      </c>
      <c r="D1625">
        <v>220</v>
      </c>
      <c r="E1625">
        <v>876</v>
      </c>
      <c r="F1625">
        <v>811</v>
      </c>
      <c r="G1625">
        <v>1094</v>
      </c>
      <c r="H1625">
        <v>2</v>
      </c>
      <c r="I1625" s="58" t="s">
        <v>7464</v>
      </c>
      <c r="J1625">
        <v>109402</v>
      </c>
      <c r="K1625" s="4">
        <v>0</v>
      </c>
      <c r="L1625" s="4">
        <v>2.048</v>
      </c>
      <c r="M1625" s="4">
        <v>6.1639999999999997</v>
      </c>
      <c r="N1625" s="4">
        <v>8.2110000000000003</v>
      </c>
      <c r="O1625" s="5">
        <v>42305.745292812499</v>
      </c>
      <c r="P1625" s="5">
        <v>43258.050196053242</v>
      </c>
    </row>
    <row r="1626" spans="1:16">
      <c r="A1626">
        <v>1</v>
      </c>
      <c r="B1626">
        <v>3</v>
      </c>
      <c r="C1626">
        <v>2</v>
      </c>
      <c r="D1626">
        <v>249</v>
      </c>
      <c r="E1626">
        <v>1053</v>
      </c>
      <c r="F1626">
        <v>897</v>
      </c>
      <c r="G1626">
        <v>1179</v>
      </c>
      <c r="H1626">
        <v>1</v>
      </c>
      <c r="I1626" s="58" t="s">
        <v>7465</v>
      </c>
      <c r="J1626">
        <v>117901</v>
      </c>
      <c r="K1626" s="4">
        <v>0</v>
      </c>
      <c r="L1626" s="4">
        <v>21.149000000000001</v>
      </c>
      <c r="M1626" s="4">
        <v>0</v>
      </c>
      <c r="N1626" s="4">
        <v>17.245000000000001</v>
      </c>
      <c r="O1626" s="5">
        <v>42305.745292812499</v>
      </c>
      <c r="P1626" s="5">
        <v>42305.745292812499</v>
      </c>
    </row>
    <row r="1627" spans="1:16">
      <c r="A1627">
        <v>1</v>
      </c>
      <c r="B1627">
        <v>3</v>
      </c>
      <c r="C1627">
        <v>2</v>
      </c>
      <c r="D1627">
        <v>249</v>
      </c>
      <c r="E1627">
        <v>130</v>
      </c>
      <c r="F1627">
        <v>884</v>
      </c>
      <c r="G1627">
        <v>13</v>
      </c>
      <c r="H1627">
        <v>12</v>
      </c>
      <c r="I1627" s="58">
        <v>41609</v>
      </c>
      <c r="J1627">
        <v>1312</v>
      </c>
      <c r="K1627" s="4">
        <v>1</v>
      </c>
      <c r="L1627" s="4">
        <v>3.3069999999999999</v>
      </c>
      <c r="M1627" s="4">
        <v>0</v>
      </c>
      <c r="N1627" s="4">
        <v>2.3069999999999999</v>
      </c>
      <c r="O1627" s="5">
        <v>42305.745292812499</v>
      </c>
      <c r="P1627" s="5">
        <v>42305.745292812499</v>
      </c>
    </row>
    <row r="1628" spans="1:16">
      <c r="A1628">
        <v>1</v>
      </c>
      <c r="B1628">
        <v>3</v>
      </c>
      <c r="C1628">
        <v>2</v>
      </c>
      <c r="D1628">
        <v>249</v>
      </c>
      <c r="E1628">
        <v>131</v>
      </c>
      <c r="F1628">
        <v>885</v>
      </c>
      <c r="G1628">
        <v>13</v>
      </c>
      <c r="H1628">
        <v>9</v>
      </c>
      <c r="I1628" s="58">
        <v>41518</v>
      </c>
      <c r="J1628">
        <v>1309</v>
      </c>
      <c r="K1628" s="4">
        <v>0.06</v>
      </c>
      <c r="L1628" s="4">
        <v>4.7290000000000001</v>
      </c>
      <c r="M1628" s="4">
        <v>0</v>
      </c>
      <c r="N1628" s="4">
        <v>4.6689999999999996</v>
      </c>
      <c r="O1628" s="5">
        <v>42305.745292812499</v>
      </c>
      <c r="P1628" s="5">
        <v>42305.745292812499</v>
      </c>
    </row>
    <row r="1629" spans="1:16">
      <c r="A1629">
        <v>1</v>
      </c>
      <c r="B1629">
        <v>3</v>
      </c>
      <c r="C1629">
        <v>2</v>
      </c>
      <c r="D1629">
        <v>249</v>
      </c>
      <c r="E1629">
        <v>1322</v>
      </c>
      <c r="F1629">
        <v>898</v>
      </c>
      <c r="G1629">
        <v>1726</v>
      </c>
      <c r="H1629">
        <v>2</v>
      </c>
      <c r="I1629" s="58">
        <v>-63520</v>
      </c>
      <c r="J1629">
        <v>172602</v>
      </c>
      <c r="K1629" s="4">
        <v>0</v>
      </c>
      <c r="L1629" s="4">
        <v>5.4489999999999998</v>
      </c>
      <c r="M1629" s="4">
        <v>0</v>
      </c>
      <c r="N1629" s="4">
        <v>5.4489999999999998</v>
      </c>
      <c r="O1629" s="5">
        <v>42305.745292812499</v>
      </c>
      <c r="P1629" s="5">
        <v>42305.745292812499</v>
      </c>
    </row>
    <row r="1630" spans="1:16">
      <c r="A1630">
        <v>1</v>
      </c>
      <c r="B1630">
        <v>3</v>
      </c>
      <c r="C1630">
        <v>2</v>
      </c>
      <c r="D1630">
        <v>249</v>
      </c>
      <c r="E1630">
        <v>132</v>
      </c>
      <c r="F1630">
        <v>886</v>
      </c>
      <c r="G1630">
        <v>13</v>
      </c>
      <c r="H1630">
        <v>11</v>
      </c>
      <c r="I1630" s="58">
        <v>41579</v>
      </c>
      <c r="J1630">
        <v>1311</v>
      </c>
      <c r="K1630" s="4">
        <v>30</v>
      </c>
      <c r="L1630" s="4">
        <v>31.776</v>
      </c>
      <c r="M1630" s="4">
        <v>0</v>
      </c>
      <c r="N1630" s="4">
        <v>1.776</v>
      </c>
      <c r="O1630" s="5">
        <v>42305.745292812499</v>
      </c>
      <c r="P1630" s="5">
        <v>42305.745292812499</v>
      </c>
    </row>
    <row r="1631" spans="1:16">
      <c r="A1631">
        <v>1</v>
      </c>
      <c r="B1631">
        <v>3</v>
      </c>
      <c r="C1631">
        <v>2</v>
      </c>
      <c r="D1631">
        <v>249</v>
      </c>
      <c r="E1631">
        <v>1746</v>
      </c>
      <c r="F1631">
        <v>899</v>
      </c>
      <c r="G1631">
        <v>1604</v>
      </c>
      <c r="H1631">
        <v>2</v>
      </c>
      <c r="I1631" s="58">
        <v>-108080</v>
      </c>
      <c r="J1631">
        <v>160402</v>
      </c>
      <c r="K1631" s="4">
        <v>0</v>
      </c>
      <c r="L1631" s="4">
        <v>7.3849999999999998</v>
      </c>
      <c r="M1631" s="4">
        <v>7.73</v>
      </c>
      <c r="N1631" s="4">
        <v>15.115</v>
      </c>
      <c r="O1631" s="5">
        <v>42305.745292812499</v>
      </c>
      <c r="P1631" s="5">
        <v>42305.745292812499</v>
      </c>
    </row>
    <row r="1632" spans="1:16">
      <c r="A1632">
        <v>1</v>
      </c>
      <c r="B1632">
        <v>3</v>
      </c>
      <c r="C1632">
        <v>2</v>
      </c>
      <c r="D1632">
        <v>249</v>
      </c>
      <c r="E1632">
        <v>1746</v>
      </c>
      <c r="F1632">
        <v>900</v>
      </c>
      <c r="G1632">
        <v>1751</v>
      </c>
      <c r="H1632">
        <v>1</v>
      </c>
      <c r="I1632" s="58">
        <v>-54420</v>
      </c>
      <c r="J1632">
        <v>175101</v>
      </c>
      <c r="K1632" s="4">
        <v>0</v>
      </c>
      <c r="L1632" s="4">
        <v>6.4349999999999996</v>
      </c>
      <c r="M1632" s="4">
        <v>15.115</v>
      </c>
      <c r="N1632" s="4">
        <v>21.55</v>
      </c>
      <c r="O1632" s="5">
        <v>42305.745292812499</v>
      </c>
      <c r="P1632" s="5">
        <v>42305.745292812499</v>
      </c>
    </row>
    <row r="1633" spans="1:16">
      <c r="A1633">
        <v>1</v>
      </c>
      <c r="B1633">
        <v>3</v>
      </c>
      <c r="C1633">
        <v>2</v>
      </c>
      <c r="D1633">
        <v>249</v>
      </c>
      <c r="E1633">
        <v>1746</v>
      </c>
      <c r="F1633">
        <v>901</v>
      </c>
      <c r="G1633">
        <v>2214</v>
      </c>
      <c r="H1633">
        <v>1</v>
      </c>
      <c r="I1633" s="58">
        <v>114688</v>
      </c>
      <c r="J1633">
        <v>221401</v>
      </c>
      <c r="K1633" s="4">
        <v>1.4330000000000001</v>
      </c>
      <c r="L1633" s="4">
        <v>5.165</v>
      </c>
      <c r="M1633" s="4">
        <v>22.983000000000001</v>
      </c>
      <c r="N1633" s="4">
        <v>26.715</v>
      </c>
      <c r="O1633" s="5">
        <v>42305.745292812499</v>
      </c>
      <c r="P1633" s="5">
        <v>42305.745292812499</v>
      </c>
    </row>
    <row r="1634" spans="1:16">
      <c r="A1634">
        <v>1</v>
      </c>
      <c r="B1634">
        <v>3</v>
      </c>
      <c r="C1634">
        <v>2</v>
      </c>
      <c r="D1634">
        <v>249</v>
      </c>
      <c r="E1634">
        <v>1749</v>
      </c>
      <c r="F1634">
        <v>902</v>
      </c>
      <c r="G1634">
        <v>1606</v>
      </c>
      <c r="H1634">
        <v>1</v>
      </c>
      <c r="I1634" s="58">
        <v>-107380</v>
      </c>
      <c r="J1634">
        <v>160601</v>
      </c>
      <c r="K1634" s="4">
        <v>0</v>
      </c>
      <c r="L1634" s="4">
        <v>7.05</v>
      </c>
      <c r="M1634" s="4">
        <v>0</v>
      </c>
      <c r="N1634" s="4">
        <v>7.05</v>
      </c>
      <c r="O1634" s="5">
        <v>42305.745292812499</v>
      </c>
      <c r="P1634" s="5">
        <v>42305.745292812499</v>
      </c>
    </row>
    <row r="1635" spans="1:16">
      <c r="A1635">
        <v>1</v>
      </c>
      <c r="B1635">
        <v>3</v>
      </c>
      <c r="C1635">
        <v>2</v>
      </c>
      <c r="D1635">
        <v>249</v>
      </c>
      <c r="E1635">
        <v>1892</v>
      </c>
      <c r="F1635">
        <v>903</v>
      </c>
      <c r="G1635">
        <v>134</v>
      </c>
      <c r="H1635">
        <v>6</v>
      </c>
      <c r="I1635" s="58" t="s">
        <v>1335</v>
      </c>
      <c r="J1635">
        <v>13406</v>
      </c>
      <c r="K1635" s="4">
        <v>9.9920000000000009</v>
      </c>
      <c r="L1635" s="4">
        <v>17.309999999999999</v>
      </c>
      <c r="M1635" s="4">
        <v>8.1140000000000008</v>
      </c>
      <c r="N1635" s="4">
        <v>15.432</v>
      </c>
      <c r="O1635" s="5">
        <v>42305.745292812499</v>
      </c>
      <c r="P1635" s="5">
        <v>42305.745292812499</v>
      </c>
    </row>
    <row r="1636" spans="1:16">
      <c r="A1636">
        <v>1</v>
      </c>
      <c r="B1636">
        <v>3</v>
      </c>
      <c r="C1636">
        <v>2</v>
      </c>
      <c r="D1636">
        <v>249</v>
      </c>
      <c r="E1636">
        <v>1892</v>
      </c>
      <c r="F1636">
        <v>904</v>
      </c>
      <c r="G1636">
        <v>134</v>
      </c>
      <c r="H1636">
        <v>14</v>
      </c>
      <c r="I1636" s="58" t="s">
        <v>7466</v>
      </c>
      <c r="J1636">
        <v>13414</v>
      </c>
      <c r="K1636" s="4">
        <v>0</v>
      </c>
      <c r="L1636" s="4">
        <v>0.23300000000000001</v>
      </c>
      <c r="M1636" s="4">
        <v>15.664999999999999</v>
      </c>
      <c r="N1636" s="4">
        <v>15.898</v>
      </c>
      <c r="O1636" s="5">
        <v>42305.745292812499</v>
      </c>
      <c r="P1636" s="5">
        <v>42305.745292812499</v>
      </c>
    </row>
    <row r="1637" spans="1:16">
      <c r="A1637">
        <v>1</v>
      </c>
      <c r="B1637">
        <v>3</v>
      </c>
      <c r="C1637">
        <v>2</v>
      </c>
      <c r="D1637">
        <v>249</v>
      </c>
      <c r="E1637">
        <v>1892</v>
      </c>
      <c r="F1637">
        <v>905</v>
      </c>
      <c r="G1637">
        <v>1751</v>
      </c>
      <c r="H1637">
        <v>1</v>
      </c>
      <c r="I1637" s="58">
        <v>-54420</v>
      </c>
      <c r="J1637">
        <v>175101</v>
      </c>
      <c r="K1637" s="4">
        <v>10.189</v>
      </c>
      <c r="L1637" s="4">
        <v>13.627000000000001</v>
      </c>
      <c r="M1637" s="4">
        <v>16.106000000000002</v>
      </c>
      <c r="N1637" s="4">
        <v>19.544</v>
      </c>
      <c r="O1637" s="5">
        <v>42305.745292812499</v>
      </c>
      <c r="P1637" s="5">
        <v>42305.745292812499</v>
      </c>
    </row>
    <row r="1638" spans="1:16">
      <c r="A1638">
        <v>1</v>
      </c>
      <c r="B1638">
        <v>3</v>
      </c>
      <c r="C1638">
        <v>2</v>
      </c>
      <c r="D1638">
        <v>249</v>
      </c>
      <c r="E1638">
        <v>1892</v>
      </c>
      <c r="F1638">
        <v>906</v>
      </c>
      <c r="G1638">
        <v>2214</v>
      </c>
      <c r="H1638">
        <v>1</v>
      </c>
      <c r="I1638" s="58">
        <v>114688</v>
      </c>
      <c r="J1638">
        <v>221401</v>
      </c>
      <c r="K1638" s="4">
        <v>0</v>
      </c>
      <c r="L1638" s="4">
        <v>1.4330000000000001</v>
      </c>
      <c r="M1638" s="4">
        <v>19.544</v>
      </c>
      <c r="N1638" s="4">
        <v>20.977</v>
      </c>
      <c r="O1638" s="5">
        <v>42305.745292812499</v>
      </c>
      <c r="P1638" s="5">
        <v>42305.745292812499</v>
      </c>
    </row>
    <row r="1639" spans="1:16">
      <c r="A1639">
        <v>1</v>
      </c>
      <c r="B1639">
        <v>3</v>
      </c>
      <c r="C1639">
        <v>2</v>
      </c>
      <c r="D1639">
        <v>249</v>
      </c>
      <c r="E1639">
        <v>1892</v>
      </c>
      <c r="F1639">
        <v>907</v>
      </c>
      <c r="G1639">
        <v>2418</v>
      </c>
      <c r="H1639">
        <v>1</v>
      </c>
      <c r="I1639" s="58">
        <v>189198</v>
      </c>
      <c r="J1639">
        <v>241801</v>
      </c>
      <c r="K1639" s="4">
        <v>0</v>
      </c>
      <c r="L1639" s="4">
        <v>7.1879999999999997</v>
      </c>
      <c r="M1639" s="4">
        <v>20.977</v>
      </c>
      <c r="N1639" s="4">
        <v>28.164999999999999</v>
      </c>
      <c r="O1639" s="5">
        <v>42305.745292812499</v>
      </c>
      <c r="P1639" s="5">
        <v>42305.745292812499</v>
      </c>
    </row>
    <row r="1640" spans="1:16">
      <c r="A1640">
        <v>1</v>
      </c>
      <c r="B1640">
        <v>3</v>
      </c>
      <c r="C1640">
        <v>2</v>
      </c>
      <c r="D1640">
        <v>249</v>
      </c>
      <c r="E1640">
        <v>197</v>
      </c>
      <c r="F1640">
        <v>887</v>
      </c>
      <c r="G1640">
        <v>134</v>
      </c>
      <c r="H1640">
        <v>8</v>
      </c>
      <c r="I1640" s="58" t="s">
        <v>1336</v>
      </c>
      <c r="J1640">
        <v>13408</v>
      </c>
      <c r="K1640" s="4">
        <v>0</v>
      </c>
      <c r="L1640" s="4">
        <v>0.94099999999999995</v>
      </c>
      <c r="M1640" s="4">
        <v>2.0939999999999999</v>
      </c>
      <c r="N1640" s="4">
        <v>3.0350000000000001</v>
      </c>
      <c r="O1640" s="5">
        <v>42305.745292812499</v>
      </c>
      <c r="P1640" s="5">
        <v>42305.745292812499</v>
      </c>
    </row>
    <row r="1641" spans="1:16">
      <c r="A1641">
        <v>1</v>
      </c>
      <c r="B1641">
        <v>3</v>
      </c>
      <c r="C1641">
        <v>2</v>
      </c>
      <c r="D1641">
        <v>249</v>
      </c>
      <c r="E1641">
        <v>197</v>
      </c>
      <c r="F1641">
        <v>888</v>
      </c>
      <c r="G1641">
        <v>134</v>
      </c>
      <c r="H1641">
        <v>12</v>
      </c>
      <c r="I1641" s="58" t="s">
        <v>7467</v>
      </c>
      <c r="J1641">
        <v>13412</v>
      </c>
      <c r="K1641" s="4">
        <v>0</v>
      </c>
      <c r="L1641" s="4">
        <v>1.4830000000000001</v>
      </c>
      <c r="M1641" s="4">
        <v>0</v>
      </c>
      <c r="N1641" s="4">
        <v>1.4830000000000001</v>
      </c>
      <c r="O1641" s="5">
        <v>42305.745292812499</v>
      </c>
      <c r="P1641" s="5">
        <v>42305.745292812499</v>
      </c>
    </row>
    <row r="1642" spans="1:16">
      <c r="A1642">
        <v>1</v>
      </c>
      <c r="B1642">
        <v>3</v>
      </c>
      <c r="C1642">
        <v>2</v>
      </c>
      <c r="D1642">
        <v>249</v>
      </c>
      <c r="E1642">
        <v>2112</v>
      </c>
      <c r="F1642">
        <v>908</v>
      </c>
      <c r="G1642">
        <v>2466</v>
      </c>
      <c r="H1642">
        <v>1</v>
      </c>
      <c r="I1642" s="58">
        <v>206730</v>
      </c>
      <c r="J1642">
        <v>246601</v>
      </c>
      <c r="K1642" s="4">
        <v>0</v>
      </c>
      <c r="L1642" s="4">
        <v>6.4889999999999999</v>
      </c>
      <c r="M1642" s="4">
        <v>0</v>
      </c>
      <c r="N1642" s="4">
        <v>6.4889999999999999</v>
      </c>
      <c r="O1642" s="5">
        <v>42305.745292812499</v>
      </c>
      <c r="P1642" s="5">
        <v>42305.745292812499</v>
      </c>
    </row>
    <row r="1643" spans="1:16">
      <c r="A1643">
        <v>1</v>
      </c>
      <c r="B1643">
        <v>3</v>
      </c>
      <c r="C1643">
        <v>2</v>
      </c>
      <c r="D1643">
        <v>249</v>
      </c>
      <c r="E1643">
        <v>2184</v>
      </c>
      <c r="F1643">
        <v>909</v>
      </c>
      <c r="G1643">
        <v>1606</v>
      </c>
      <c r="H1643">
        <v>2</v>
      </c>
      <c r="I1643" s="58">
        <v>-107349</v>
      </c>
      <c r="J1643">
        <v>160602</v>
      </c>
      <c r="K1643" s="4">
        <v>0</v>
      </c>
      <c r="L1643" s="4">
        <v>16.001000000000001</v>
      </c>
      <c r="M1643" s="4">
        <v>0</v>
      </c>
      <c r="N1643" s="4">
        <v>16.001000000000001</v>
      </c>
      <c r="O1643" s="5">
        <v>42305.745292812499</v>
      </c>
      <c r="P1643" s="5">
        <v>42305.745292812499</v>
      </c>
    </row>
    <row r="1644" spans="1:16">
      <c r="A1644">
        <v>1</v>
      </c>
      <c r="B1644">
        <v>3</v>
      </c>
      <c r="C1644">
        <v>2</v>
      </c>
      <c r="D1644">
        <v>249</v>
      </c>
      <c r="E1644">
        <v>2188</v>
      </c>
      <c r="F1644">
        <v>910</v>
      </c>
      <c r="G1644">
        <v>1848</v>
      </c>
      <c r="H1644">
        <v>2</v>
      </c>
      <c r="I1644" s="58">
        <v>-18961</v>
      </c>
      <c r="J1644">
        <v>184802</v>
      </c>
      <c r="K1644" s="4">
        <v>0</v>
      </c>
      <c r="L1644" s="4">
        <v>6.11</v>
      </c>
      <c r="M1644" s="4">
        <v>19.494</v>
      </c>
      <c r="N1644" s="4">
        <v>25.603999999999999</v>
      </c>
      <c r="O1644" s="5">
        <v>42305.745292812499</v>
      </c>
      <c r="P1644" s="5">
        <v>43258.050196053242</v>
      </c>
    </row>
    <row r="1645" spans="1:16">
      <c r="A1645">
        <v>1</v>
      </c>
      <c r="B1645">
        <v>3</v>
      </c>
      <c r="C1645">
        <v>2</v>
      </c>
      <c r="D1645">
        <v>249</v>
      </c>
      <c r="E1645">
        <v>2264</v>
      </c>
      <c r="F1645">
        <v>911</v>
      </c>
      <c r="G1645">
        <v>1992</v>
      </c>
      <c r="H1645">
        <v>2</v>
      </c>
      <c r="I1645" s="58">
        <v>33635</v>
      </c>
      <c r="J1645">
        <v>199202</v>
      </c>
      <c r="K1645" s="4">
        <v>1</v>
      </c>
      <c r="L1645" s="4">
        <v>5.7789999999999999</v>
      </c>
      <c r="M1645" s="4">
        <v>25.015000000000001</v>
      </c>
      <c r="N1645" s="4">
        <v>29.794</v>
      </c>
      <c r="O1645" s="5">
        <v>42305.745292812499</v>
      </c>
      <c r="P1645" s="5">
        <v>42305.745292812499</v>
      </c>
    </row>
    <row r="1646" spans="1:16">
      <c r="A1646">
        <v>1</v>
      </c>
      <c r="B1646">
        <v>3</v>
      </c>
      <c r="C1646">
        <v>2</v>
      </c>
      <c r="D1646">
        <v>249</v>
      </c>
      <c r="E1646">
        <v>2310</v>
      </c>
      <c r="F1646">
        <v>912</v>
      </c>
      <c r="G1646">
        <v>1310</v>
      </c>
      <c r="H1646">
        <v>3</v>
      </c>
      <c r="I1646" s="58" t="s">
        <v>7468</v>
      </c>
      <c r="J1646">
        <v>131003</v>
      </c>
      <c r="K1646" s="4">
        <v>0</v>
      </c>
      <c r="L1646" s="4">
        <v>13.347</v>
      </c>
      <c r="M1646" s="4">
        <v>0</v>
      </c>
      <c r="N1646" s="4">
        <v>13.347</v>
      </c>
      <c r="O1646" s="5">
        <v>42305.745292812499</v>
      </c>
      <c r="P1646" s="5">
        <v>42305.745292812499</v>
      </c>
    </row>
    <row r="1647" spans="1:16">
      <c r="A1647">
        <v>1</v>
      </c>
      <c r="B1647">
        <v>3</v>
      </c>
      <c r="C1647">
        <v>2</v>
      </c>
      <c r="D1647">
        <v>249</v>
      </c>
      <c r="E1647">
        <v>2311</v>
      </c>
      <c r="F1647">
        <v>913</v>
      </c>
      <c r="G1647">
        <v>2738</v>
      </c>
      <c r="H1647">
        <v>1</v>
      </c>
      <c r="I1647" s="58">
        <v>306075</v>
      </c>
      <c r="J1647">
        <v>273801</v>
      </c>
      <c r="K1647" s="4">
        <v>0</v>
      </c>
      <c r="L1647" s="4">
        <v>8.9280000000000008</v>
      </c>
      <c r="M1647" s="4">
        <v>0</v>
      </c>
      <c r="N1647" s="4">
        <v>8.9280000000000008</v>
      </c>
      <c r="O1647" s="5">
        <v>42305.745292812499</v>
      </c>
      <c r="P1647" s="5">
        <v>42305.745292812499</v>
      </c>
    </row>
    <row r="1648" spans="1:16">
      <c r="A1648">
        <v>1</v>
      </c>
      <c r="B1648">
        <v>3</v>
      </c>
      <c r="C1648">
        <v>2</v>
      </c>
      <c r="D1648">
        <v>249</v>
      </c>
      <c r="E1648">
        <v>242</v>
      </c>
      <c r="F1648">
        <v>889</v>
      </c>
      <c r="G1648">
        <v>312</v>
      </c>
      <c r="H1648">
        <v>3</v>
      </c>
      <c r="I1648" s="58" t="s">
        <v>7469</v>
      </c>
      <c r="J1648">
        <v>31203</v>
      </c>
      <c r="K1648" s="4">
        <v>0</v>
      </c>
      <c r="L1648" s="4">
        <v>15.69</v>
      </c>
      <c r="M1648" s="4">
        <v>22.76</v>
      </c>
      <c r="N1648" s="4">
        <v>38.450000000000003</v>
      </c>
      <c r="O1648" s="5">
        <v>42305.745292812499</v>
      </c>
      <c r="P1648" s="5">
        <v>42305.745292812499</v>
      </c>
    </row>
    <row r="1649" spans="1:16">
      <c r="A1649">
        <v>1</v>
      </c>
      <c r="B1649">
        <v>3</v>
      </c>
      <c r="C1649">
        <v>2</v>
      </c>
      <c r="D1649">
        <v>249</v>
      </c>
      <c r="E1649">
        <v>242</v>
      </c>
      <c r="F1649">
        <v>890</v>
      </c>
      <c r="G1649">
        <v>313</v>
      </c>
      <c r="H1649">
        <v>1</v>
      </c>
      <c r="I1649" s="58" t="s">
        <v>7470</v>
      </c>
      <c r="J1649">
        <v>31301</v>
      </c>
      <c r="K1649" s="4">
        <v>20.539000000000001</v>
      </c>
      <c r="L1649" s="4">
        <v>36.936999999999998</v>
      </c>
      <c r="M1649" s="4">
        <v>39.924999999999997</v>
      </c>
      <c r="N1649" s="4">
        <v>57.070999999999998</v>
      </c>
      <c r="O1649" s="5">
        <v>42305.745292812499</v>
      </c>
      <c r="P1649" s="5">
        <v>43258.050196053242</v>
      </c>
    </row>
    <row r="1650" spans="1:16">
      <c r="A1650">
        <v>1</v>
      </c>
      <c r="B1650">
        <v>3</v>
      </c>
      <c r="C1650">
        <v>2</v>
      </c>
      <c r="D1650">
        <v>249</v>
      </c>
      <c r="E1650">
        <v>2935</v>
      </c>
      <c r="F1650">
        <v>914</v>
      </c>
      <c r="G1650">
        <v>3011</v>
      </c>
      <c r="H1650">
        <v>1</v>
      </c>
      <c r="I1650" s="58">
        <v>405786</v>
      </c>
      <c r="J1650">
        <v>301101</v>
      </c>
      <c r="K1650" s="4">
        <v>0</v>
      </c>
      <c r="L1650" s="4">
        <v>6.2619999999999996</v>
      </c>
      <c r="M1650" s="4">
        <v>0</v>
      </c>
      <c r="N1650" s="4">
        <v>6.2619999999999996</v>
      </c>
      <c r="O1650" s="5">
        <v>42305.745292812499</v>
      </c>
      <c r="P1650" s="5">
        <v>42305.745292812499</v>
      </c>
    </row>
    <row r="1651" spans="1:16">
      <c r="A1651">
        <v>1</v>
      </c>
      <c r="B1651">
        <v>3</v>
      </c>
      <c r="C1651">
        <v>2</v>
      </c>
      <c r="D1651">
        <v>249</v>
      </c>
      <c r="E1651">
        <v>3218</v>
      </c>
      <c r="F1651">
        <v>915</v>
      </c>
      <c r="G1651">
        <v>3454</v>
      </c>
      <c r="H1651">
        <v>1</v>
      </c>
      <c r="I1651" s="58">
        <v>567589</v>
      </c>
      <c r="J1651">
        <v>345401</v>
      </c>
      <c r="K1651" s="4">
        <v>5</v>
      </c>
      <c r="L1651" s="4">
        <v>8.4469999999999992</v>
      </c>
      <c r="M1651" s="4">
        <v>0</v>
      </c>
      <c r="N1651" s="4">
        <v>3.4470000000000001</v>
      </c>
      <c r="O1651" s="5">
        <v>42305.745292812499</v>
      </c>
      <c r="P1651" s="5">
        <v>42305.745292812499</v>
      </c>
    </row>
    <row r="1652" spans="1:16">
      <c r="A1652">
        <v>1</v>
      </c>
      <c r="B1652">
        <v>3</v>
      </c>
      <c r="C1652">
        <v>2</v>
      </c>
      <c r="D1652">
        <v>249</v>
      </c>
      <c r="E1652">
        <v>3222</v>
      </c>
      <c r="F1652">
        <v>916</v>
      </c>
      <c r="G1652">
        <v>3367</v>
      </c>
      <c r="H1652">
        <v>2</v>
      </c>
      <c r="I1652" s="58">
        <v>535844</v>
      </c>
      <c r="J1652">
        <v>336702</v>
      </c>
      <c r="K1652" s="4">
        <v>5</v>
      </c>
      <c r="L1652" s="4">
        <v>6.9720000000000004</v>
      </c>
      <c r="M1652" s="4">
        <v>0</v>
      </c>
      <c r="N1652" s="4">
        <v>1.972</v>
      </c>
      <c r="O1652" s="5">
        <v>42305.745292812499</v>
      </c>
      <c r="P1652" s="5">
        <v>42305.745292812499</v>
      </c>
    </row>
    <row r="1653" spans="1:16">
      <c r="A1653">
        <v>1</v>
      </c>
      <c r="B1653">
        <v>3</v>
      </c>
      <c r="C1653">
        <v>2</v>
      </c>
      <c r="D1653">
        <v>249</v>
      </c>
      <c r="E1653">
        <v>3376</v>
      </c>
      <c r="F1653">
        <v>917</v>
      </c>
      <c r="G1653">
        <v>2079</v>
      </c>
      <c r="H1653">
        <v>2</v>
      </c>
      <c r="I1653" s="58">
        <v>65412</v>
      </c>
      <c r="J1653">
        <v>207902</v>
      </c>
      <c r="K1653" s="4">
        <v>0</v>
      </c>
      <c r="L1653" s="4">
        <v>3.0830000000000002</v>
      </c>
      <c r="M1653" s="4">
        <v>0</v>
      </c>
      <c r="N1653" s="4">
        <v>3.0830000000000002</v>
      </c>
      <c r="O1653" s="5">
        <v>42305.745292812499</v>
      </c>
      <c r="P1653" s="5">
        <v>42305.745292812499</v>
      </c>
    </row>
    <row r="1654" spans="1:16">
      <c r="A1654">
        <v>1</v>
      </c>
      <c r="B1654">
        <v>3</v>
      </c>
      <c r="C1654">
        <v>2</v>
      </c>
      <c r="D1654">
        <v>249</v>
      </c>
      <c r="E1654">
        <v>3940</v>
      </c>
      <c r="F1654">
        <v>918</v>
      </c>
      <c r="G1654">
        <v>134</v>
      </c>
      <c r="H1654">
        <v>6</v>
      </c>
      <c r="I1654" s="58" t="s">
        <v>1335</v>
      </c>
      <c r="J1654">
        <v>13406</v>
      </c>
      <c r="K1654" s="4">
        <v>20.387</v>
      </c>
      <c r="L1654" s="4">
        <v>23.001999999999999</v>
      </c>
      <c r="M1654" s="4">
        <v>20.263000000000002</v>
      </c>
      <c r="N1654" s="4">
        <v>22.878</v>
      </c>
      <c r="O1654" s="5">
        <v>42305.745292812499</v>
      </c>
      <c r="P1654" s="5">
        <v>42305.745292812499</v>
      </c>
    </row>
    <row r="1655" spans="1:16">
      <c r="A1655">
        <v>1</v>
      </c>
      <c r="B1655">
        <v>3</v>
      </c>
      <c r="C1655">
        <v>2</v>
      </c>
      <c r="D1655">
        <v>249</v>
      </c>
      <c r="E1655">
        <v>3940</v>
      </c>
      <c r="F1655">
        <v>919</v>
      </c>
      <c r="G1655">
        <v>134</v>
      </c>
      <c r="H1655">
        <v>7</v>
      </c>
      <c r="I1655" s="58" t="s">
        <v>1337</v>
      </c>
      <c r="J1655">
        <v>13407</v>
      </c>
      <c r="K1655" s="4">
        <v>13.002000000000001</v>
      </c>
      <c r="L1655" s="4">
        <v>15.683</v>
      </c>
      <c r="M1655" s="4">
        <v>22.878</v>
      </c>
      <c r="N1655" s="4">
        <v>25.559000000000001</v>
      </c>
      <c r="O1655" s="5">
        <v>42305.745292812499</v>
      </c>
      <c r="P1655" s="5">
        <v>42305.745292812499</v>
      </c>
    </row>
    <row r="1656" spans="1:16">
      <c r="A1656">
        <v>1</v>
      </c>
      <c r="B1656">
        <v>3</v>
      </c>
      <c r="C1656">
        <v>2</v>
      </c>
      <c r="D1656">
        <v>249</v>
      </c>
      <c r="E1656">
        <v>3940</v>
      </c>
      <c r="F1656">
        <v>920</v>
      </c>
      <c r="G1656">
        <v>351</v>
      </c>
      <c r="H1656">
        <v>2</v>
      </c>
      <c r="I1656" s="58" t="s">
        <v>7471</v>
      </c>
      <c r="J1656">
        <v>35102</v>
      </c>
      <c r="K1656" s="4">
        <v>0</v>
      </c>
      <c r="L1656" s="4">
        <v>10.387</v>
      </c>
      <c r="M1656" s="4">
        <v>9.8759999999999994</v>
      </c>
      <c r="N1656" s="4">
        <v>20.263000000000002</v>
      </c>
      <c r="O1656" s="5">
        <v>42305.745292812499</v>
      </c>
      <c r="P1656" s="5">
        <v>43258.050196053242</v>
      </c>
    </row>
    <row r="1657" spans="1:16">
      <c r="A1657">
        <v>1</v>
      </c>
      <c r="B1657">
        <v>3</v>
      </c>
      <c r="C1657">
        <v>2</v>
      </c>
      <c r="D1657">
        <v>249</v>
      </c>
      <c r="E1657">
        <v>3949</v>
      </c>
      <c r="F1657">
        <v>921</v>
      </c>
      <c r="G1657">
        <v>352</v>
      </c>
      <c r="H1657">
        <v>1</v>
      </c>
      <c r="I1657" s="58" t="s">
        <v>7472</v>
      </c>
      <c r="J1657">
        <v>35201</v>
      </c>
      <c r="K1657" s="4">
        <v>15.686</v>
      </c>
      <c r="L1657" s="4">
        <v>27.718</v>
      </c>
      <c r="M1657" s="4">
        <v>329.62400000000002</v>
      </c>
      <c r="N1657" s="4">
        <v>341.65600000000001</v>
      </c>
      <c r="O1657" s="5">
        <v>42305.745292812499</v>
      </c>
      <c r="P1657" s="5">
        <v>42305.745292812499</v>
      </c>
    </row>
    <row r="1658" spans="1:16">
      <c r="A1658">
        <v>1</v>
      </c>
      <c r="B1658">
        <v>3</v>
      </c>
      <c r="C1658">
        <v>2</v>
      </c>
      <c r="D1658">
        <v>249</v>
      </c>
      <c r="E1658">
        <v>3949</v>
      </c>
      <c r="F1658">
        <v>922</v>
      </c>
      <c r="G1658">
        <v>352</v>
      </c>
      <c r="H1658">
        <v>2</v>
      </c>
      <c r="I1658" s="58" t="s">
        <v>1338</v>
      </c>
      <c r="J1658">
        <v>35202</v>
      </c>
      <c r="K1658" s="4">
        <v>27.718</v>
      </c>
      <c r="L1658" s="4">
        <v>38.273000000000003</v>
      </c>
      <c r="M1658" s="4">
        <v>341.65600000000001</v>
      </c>
      <c r="N1658" s="4">
        <v>352.21100000000001</v>
      </c>
      <c r="O1658" s="5">
        <v>42305.745292812499</v>
      </c>
      <c r="P1658" s="5">
        <v>42305.745292812499</v>
      </c>
    </row>
    <row r="1659" spans="1:16">
      <c r="A1659">
        <v>1</v>
      </c>
      <c r="B1659">
        <v>3</v>
      </c>
      <c r="C1659">
        <v>2</v>
      </c>
      <c r="D1659">
        <v>249</v>
      </c>
      <c r="E1659">
        <v>3949</v>
      </c>
      <c r="F1659">
        <v>923</v>
      </c>
      <c r="G1659">
        <v>353</v>
      </c>
      <c r="H1659">
        <v>1</v>
      </c>
      <c r="I1659" s="58" t="s">
        <v>7473</v>
      </c>
      <c r="J1659">
        <v>35301</v>
      </c>
      <c r="K1659" s="4">
        <v>0.55100000000000005</v>
      </c>
      <c r="L1659" s="4">
        <v>4.774</v>
      </c>
      <c r="M1659" s="4">
        <v>353.50299999999999</v>
      </c>
      <c r="N1659" s="4">
        <v>357.726</v>
      </c>
      <c r="O1659" s="5">
        <v>42305.745292812499</v>
      </c>
      <c r="P1659" s="5">
        <v>43258.050196053242</v>
      </c>
    </row>
    <row r="1660" spans="1:16">
      <c r="A1660">
        <v>1</v>
      </c>
      <c r="B1660">
        <v>3</v>
      </c>
      <c r="C1660">
        <v>2</v>
      </c>
      <c r="D1660">
        <v>249</v>
      </c>
      <c r="E1660">
        <v>4012</v>
      </c>
      <c r="F1660">
        <v>924</v>
      </c>
      <c r="G1660">
        <v>171</v>
      </c>
      <c r="H1660">
        <v>2</v>
      </c>
      <c r="I1660" s="58" t="s">
        <v>7474</v>
      </c>
      <c r="J1660">
        <v>17102</v>
      </c>
      <c r="K1660" s="4">
        <v>0</v>
      </c>
      <c r="L1660" s="4">
        <v>6.4340000000000002</v>
      </c>
      <c r="M1660" s="4">
        <v>11.144</v>
      </c>
      <c r="N1660" s="4">
        <v>17.577999999999999</v>
      </c>
      <c r="O1660" s="5">
        <v>42305.745292812499</v>
      </c>
      <c r="P1660" s="5">
        <v>43258.050196053242</v>
      </c>
    </row>
    <row r="1661" spans="1:16">
      <c r="A1661">
        <v>1</v>
      </c>
      <c r="B1661">
        <v>3</v>
      </c>
      <c r="C1661">
        <v>2</v>
      </c>
      <c r="D1661">
        <v>249</v>
      </c>
      <c r="E1661">
        <v>4244</v>
      </c>
      <c r="F1661">
        <v>925</v>
      </c>
      <c r="G1661">
        <v>134</v>
      </c>
      <c r="H1661">
        <v>15</v>
      </c>
      <c r="I1661" s="58" t="s">
        <v>7475</v>
      </c>
      <c r="J1661">
        <v>13415</v>
      </c>
      <c r="K1661" s="4">
        <v>0</v>
      </c>
      <c r="L1661" s="4">
        <v>1.125</v>
      </c>
      <c r="M1661" s="4">
        <v>0</v>
      </c>
      <c r="N1661" s="4">
        <v>1.125</v>
      </c>
      <c r="O1661" s="5">
        <v>42305.745292812499</v>
      </c>
      <c r="P1661" s="5">
        <v>42305.745292812499</v>
      </c>
    </row>
    <row r="1662" spans="1:16">
      <c r="A1662">
        <v>1</v>
      </c>
      <c r="B1662">
        <v>3</v>
      </c>
      <c r="C1662">
        <v>2</v>
      </c>
      <c r="D1662">
        <v>249</v>
      </c>
      <c r="E1662">
        <v>4244</v>
      </c>
      <c r="F1662">
        <v>926</v>
      </c>
      <c r="G1662">
        <v>352</v>
      </c>
      <c r="H1662">
        <v>3</v>
      </c>
      <c r="I1662" s="58" t="s">
        <v>7476</v>
      </c>
      <c r="J1662">
        <v>35203</v>
      </c>
      <c r="K1662" s="4">
        <v>0</v>
      </c>
      <c r="L1662" s="4">
        <v>0.22700000000000001</v>
      </c>
      <c r="M1662" s="4">
        <v>1.125</v>
      </c>
      <c r="N1662" s="4">
        <v>1.3520000000000001</v>
      </c>
      <c r="O1662" s="5">
        <v>42305.745292812499</v>
      </c>
      <c r="P1662" s="5">
        <v>42305.745292812499</v>
      </c>
    </row>
    <row r="1663" spans="1:16">
      <c r="A1663">
        <v>1</v>
      </c>
      <c r="B1663">
        <v>3</v>
      </c>
      <c r="C1663">
        <v>2</v>
      </c>
      <c r="D1663">
        <v>249</v>
      </c>
      <c r="E1663">
        <v>4264</v>
      </c>
      <c r="F1663">
        <v>927</v>
      </c>
      <c r="G1663">
        <v>352</v>
      </c>
      <c r="H1663">
        <v>4</v>
      </c>
      <c r="I1663" s="58" t="s">
        <v>7477</v>
      </c>
      <c r="J1663">
        <v>35204</v>
      </c>
      <c r="K1663" s="4">
        <v>0</v>
      </c>
      <c r="L1663" s="4">
        <v>0.85399999999999998</v>
      </c>
      <c r="M1663" s="4">
        <v>0</v>
      </c>
      <c r="N1663" s="4">
        <v>0.85399999999999998</v>
      </c>
      <c r="O1663" s="5">
        <v>42305.745292812499</v>
      </c>
      <c r="P1663" s="5">
        <v>42305.745292812499</v>
      </c>
    </row>
    <row r="1664" spans="1:16">
      <c r="A1664">
        <v>1</v>
      </c>
      <c r="B1664">
        <v>3</v>
      </c>
      <c r="C1664">
        <v>2</v>
      </c>
      <c r="D1664">
        <v>249</v>
      </c>
      <c r="E1664">
        <v>4531</v>
      </c>
      <c r="F1664">
        <v>928</v>
      </c>
      <c r="G1664">
        <v>13</v>
      </c>
      <c r="H1664">
        <v>6</v>
      </c>
      <c r="I1664" s="58">
        <v>41426</v>
      </c>
      <c r="J1664">
        <v>1306</v>
      </c>
      <c r="K1664" s="4">
        <v>1</v>
      </c>
      <c r="L1664" s="4">
        <v>7.319</v>
      </c>
      <c r="M1664" s="4">
        <v>33.706000000000003</v>
      </c>
      <c r="N1664" s="4">
        <v>40.024999999999999</v>
      </c>
      <c r="O1664" s="5">
        <v>42305.745292812499</v>
      </c>
      <c r="P1664" s="5">
        <v>43258.050196053242</v>
      </c>
    </row>
    <row r="1665" spans="1:16">
      <c r="A1665">
        <v>1</v>
      </c>
      <c r="B1665">
        <v>3</v>
      </c>
      <c r="C1665">
        <v>2</v>
      </c>
      <c r="D1665">
        <v>249</v>
      </c>
      <c r="E1665">
        <v>4531</v>
      </c>
      <c r="F1665">
        <v>929</v>
      </c>
      <c r="G1665">
        <v>13</v>
      </c>
      <c r="H1665">
        <v>7</v>
      </c>
      <c r="I1665" s="58">
        <v>41456</v>
      </c>
      <c r="J1665">
        <v>1307</v>
      </c>
      <c r="K1665" s="4">
        <v>7.319</v>
      </c>
      <c r="L1665" s="4">
        <v>18.158999999999999</v>
      </c>
      <c r="M1665" s="4">
        <v>40.024999999999999</v>
      </c>
      <c r="N1665" s="4">
        <v>50.865000000000002</v>
      </c>
      <c r="O1665" s="5">
        <v>42305.745292812499</v>
      </c>
      <c r="P1665" s="5">
        <v>43258.050196053242</v>
      </c>
    </row>
    <row r="1666" spans="1:16">
      <c r="A1666">
        <v>1</v>
      </c>
      <c r="B1666">
        <v>3</v>
      </c>
      <c r="C1666">
        <v>2</v>
      </c>
      <c r="D1666">
        <v>249</v>
      </c>
      <c r="E1666">
        <v>4531</v>
      </c>
      <c r="F1666">
        <v>930</v>
      </c>
      <c r="G1666">
        <v>13</v>
      </c>
      <c r="H1666">
        <v>8</v>
      </c>
      <c r="I1666" s="58">
        <v>41487</v>
      </c>
      <c r="J1666">
        <v>1308</v>
      </c>
      <c r="K1666" s="4">
        <v>0</v>
      </c>
      <c r="L1666" s="4">
        <v>20.614000000000001</v>
      </c>
      <c r="M1666" s="4">
        <v>50.865000000000002</v>
      </c>
      <c r="N1666" s="4">
        <v>71.478999999999999</v>
      </c>
      <c r="O1666" s="5">
        <v>42305.745292812499</v>
      </c>
      <c r="P1666" s="5">
        <v>43258.050196053242</v>
      </c>
    </row>
    <row r="1667" spans="1:16">
      <c r="A1667">
        <v>1</v>
      </c>
      <c r="B1667">
        <v>3</v>
      </c>
      <c r="C1667">
        <v>2</v>
      </c>
      <c r="D1667">
        <v>249</v>
      </c>
      <c r="E1667">
        <v>4553</v>
      </c>
      <c r="F1667">
        <v>931</v>
      </c>
      <c r="G1667">
        <v>134</v>
      </c>
      <c r="H1667">
        <v>7</v>
      </c>
      <c r="I1667" s="58" t="s">
        <v>1337</v>
      </c>
      <c r="J1667">
        <v>13407</v>
      </c>
      <c r="K1667" s="4">
        <v>0</v>
      </c>
      <c r="L1667" s="4">
        <v>11.989000000000001</v>
      </c>
      <c r="M1667" s="4">
        <v>331.80500000000001</v>
      </c>
      <c r="N1667" s="4">
        <v>343.79399999999998</v>
      </c>
      <c r="O1667" s="5">
        <v>42305.745292812499</v>
      </c>
      <c r="P1667" s="5">
        <v>43258.050196053242</v>
      </c>
    </row>
    <row r="1668" spans="1:16">
      <c r="A1668">
        <v>1</v>
      </c>
      <c r="B1668">
        <v>3</v>
      </c>
      <c r="C1668">
        <v>2</v>
      </c>
      <c r="D1668">
        <v>249</v>
      </c>
      <c r="E1668">
        <v>4553</v>
      </c>
      <c r="F1668">
        <v>932</v>
      </c>
      <c r="G1668">
        <v>134</v>
      </c>
      <c r="H1668">
        <v>8</v>
      </c>
      <c r="I1668" s="58" t="s">
        <v>1336</v>
      </c>
      <c r="J1668">
        <v>13408</v>
      </c>
      <c r="K1668" s="4">
        <v>15.922000000000001</v>
      </c>
      <c r="L1668" s="4">
        <v>26.475999999999999</v>
      </c>
      <c r="M1668" s="4">
        <v>343.79399999999998</v>
      </c>
      <c r="N1668" s="4">
        <v>354.34800000000001</v>
      </c>
      <c r="O1668" s="5">
        <v>42305.745292812499</v>
      </c>
      <c r="P1668" s="5">
        <v>43258.050196053242</v>
      </c>
    </row>
    <row r="1669" spans="1:16">
      <c r="A1669">
        <v>1</v>
      </c>
      <c r="B1669">
        <v>3</v>
      </c>
      <c r="C1669">
        <v>2</v>
      </c>
      <c r="D1669">
        <v>249</v>
      </c>
      <c r="E1669">
        <v>4553</v>
      </c>
      <c r="F1669">
        <v>933</v>
      </c>
      <c r="G1669">
        <v>134</v>
      </c>
      <c r="H1669">
        <v>11</v>
      </c>
      <c r="I1669" s="58" t="s">
        <v>7478</v>
      </c>
      <c r="J1669">
        <v>13411</v>
      </c>
      <c r="K1669" s="4">
        <v>0</v>
      </c>
      <c r="L1669" s="4">
        <v>10.090999999999999</v>
      </c>
      <c r="M1669" s="4">
        <v>321.714</v>
      </c>
      <c r="N1669" s="4">
        <v>331.80500000000001</v>
      </c>
      <c r="O1669" s="5">
        <v>42305.745292812499</v>
      </c>
      <c r="P1669" s="5">
        <v>43258.050196053242</v>
      </c>
    </row>
    <row r="1670" spans="1:16">
      <c r="A1670">
        <v>1</v>
      </c>
      <c r="B1670">
        <v>3</v>
      </c>
      <c r="C1670">
        <v>2</v>
      </c>
      <c r="D1670">
        <v>249</v>
      </c>
      <c r="E1670">
        <v>575</v>
      </c>
      <c r="F1670">
        <v>891</v>
      </c>
      <c r="G1670">
        <v>1568</v>
      </c>
      <c r="H1670">
        <v>1</v>
      </c>
      <c r="I1670" s="58" t="s">
        <v>7479</v>
      </c>
      <c r="J1670">
        <v>156801</v>
      </c>
      <c r="K1670" s="4">
        <v>0</v>
      </c>
      <c r="L1670" s="4">
        <v>4.4690000000000003</v>
      </c>
      <c r="M1670" s="4">
        <v>0</v>
      </c>
      <c r="N1670" s="4">
        <v>4.4690000000000003</v>
      </c>
      <c r="O1670" s="5">
        <v>42305.745292812499</v>
      </c>
      <c r="P1670" s="5">
        <v>42305.745292812499</v>
      </c>
    </row>
    <row r="1671" spans="1:16">
      <c r="A1671">
        <v>1</v>
      </c>
      <c r="B1671">
        <v>3</v>
      </c>
      <c r="C1671">
        <v>2</v>
      </c>
      <c r="D1671">
        <v>249</v>
      </c>
      <c r="E1671">
        <v>622</v>
      </c>
      <c r="F1671">
        <v>892</v>
      </c>
      <c r="G1671">
        <v>816</v>
      </c>
      <c r="H1671">
        <v>1</v>
      </c>
      <c r="I1671" s="58" t="s">
        <v>7480</v>
      </c>
      <c r="J1671">
        <v>81601</v>
      </c>
      <c r="K1671" s="4">
        <v>5.4109999999999996</v>
      </c>
      <c r="L1671" s="4">
        <v>7.5220000000000002</v>
      </c>
      <c r="M1671" s="4">
        <v>31.291</v>
      </c>
      <c r="N1671" s="4">
        <v>33.402000000000001</v>
      </c>
      <c r="O1671" s="5">
        <v>42305.745292812499</v>
      </c>
      <c r="P1671" s="5">
        <v>42305.745292812499</v>
      </c>
    </row>
    <row r="1672" spans="1:16">
      <c r="A1672">
        <v>1</v>
      </c>
      <c r="B1672">
        <v>3</v>
      </c>
      <c r="C1672">
        <v>2</v>
      </c>
      <c r="D1672">
        <v>249</v>
      </c>
      <c r="E1672">
        <v>622</v>
      </c>
      <c r="F1672">
        <v>893</v>
      </c>
      <c r="G1672">
        <v>1352</v>
      </c>
      <c r="H1672">
        <v>4</v>
      </c>
      <c r="I1672" s="58" t="s">
        <v>7481</v>
      </c>
      <c r="J1672">
        <v>135204</v>
      </c>
      <c r="K1672" s="4">
        <v>0</v>
      </c>
      <c r="L1672" s="4">
        <v>5.4109999999999996</v>
      </c>
      <c r="M1672" s="4">
        <v>25.88</v>
      </c>
      <c r="N1672" s="4">
        <v>31.291</v>
      </c>
      <c r="O1672" s="5">
        <v>42305.745292812499</v>
      </c>
      <c r="P1672" s="5">
        <v>43258.050196053242</v>
      </c>
    </row>
    <row r="1673" spans="1:16">
      <c r="A1673">
        <v>1</v>
      </c>
      <c r="B1673">
        <v>3</v>
      </c>
      <c r="C1673">
        <v>2</v>
      </c>
      <c r="D1673">
        <v>249</v>
      </c>
      <c r="E1673">
        <v>75</v>
      </c>
      <c r="F1673">
        <v>881</v>
      </c>
      <c r="G1673">
        <v>134</v>
      </c>
      <c r="H1673">
        <v>6</v>
      </c>
      <c r="I1673" s="58" t="s">
        <v>1335</v>
      </c>
      <c r="J1673">
        <v>13406</v>
      </c>
      <c r="K1673" s="4">
        <v>17.309999999999999</v>
      </c>
      <c r="L1673" s="4">
        <v>17.962</v>
      </c>
      <c r="M1673" s="4">
        <v>0.97699999999999998</v>
      </c>
      <c r="N1673" s="4">
        <v>1.629</v>
      </c>
      <c r="O1673" s="5">
        <v>42305.745292812499</v>
      </c>
      <c r="P1673" s="5">
        <v>43258.050196053242</v>
      </c>
    </row>
    <row r="1674" spans="1:16">
      <c r="A1674">
        <v>1</v>
      </c>
      <c r="B1674">
        <v>3</v>
      </c>
      <c r="C1674">
        <v>2</v>
      </c>
      <c r="D1674">
        <v>249</v>
      </c>
      <c r="E1674">
        <v>75</v>
      </c>
      <c r="F1674">
        <v>882</v>
      </c>
      <c r="G1674">
        <v>351</v>
      </c>
      <c r="H1674">
        <v>4</v>
      </c>
      <c r="I1674" s="58" t="s">
        <v>7482</v>
      </c>
      <c r="J1674">
        <v>35104</v>
      </c>
      <c r="K1674" s="4">
        <v>0</v>
      </c>
      <c r="L1674" s="4">
        <v>0.97699999999999998</v>
      </c>
      <c r="M1674" s="4">
        <v>0</v>
      </c>
      <c r="N1674" s="4">
        <v>0.97699999999999998</v>
      </c>
      <c r="O1674" s="5">
        <v>42305.745292812499</v>
      </c>
      <c r="P1674" s="5">
        <v>43258.050196053242</v>
      </c>
    </row>
    <row r="1675" spans="1:16">
      <c r="A1675">
        <v>1</v>
      </c>
      <c r="B1675">
        <v>3</v>
      </c>
      <c r="C1675">
        <v>2</v>
      </c>
      <c r="D1675">
        <v>249</v>
      </c>
      <c r="E1675">
        <v>77</v>
      </c>
      <c r="F1675">
        <v>883</v>
      </c>
      <c r="G1675">
        <v>352</v>
      </c>
      <c r="H1675">
        <v>2</v>
      </c>
      <c r="I1675" s="58" t="s">
        <v>1338</v>
      </c>
      <c r="J1675">
        <v>35202</v>
      </c>
      <c r="K1675" s="4">
        <v>38.273000000000003</v>
      </c>
      <c r="L1675" s="4">
        <v>38.601999999999997</v>
      </c>
      <c r="M1675" s="4">
        <v>0</v>
      </c>
      <c r="N1675" s="4">
        <v>0.32900000000000001</v>
      </c>
      <c r="O1675" t="s">
        <v>1223</v>
      </c>
      <c r="P1675" t="s">
        <v>1223</v>
      </c>
    </row>
    <row r="1676" spans="1:16">
      <c r="A1676">
        <v>1</v>
      </c>
      <c r="B1676">
        <v>3</v>
      </c>
      <c r="C1676">
        <v>2</v>
      </c>
      <c r="D1676">
        <v>249</v>
      </c>
      <c r="E1676">
        <v>863</v>
      </c>
      <c r="F1676">
        <v>894</v>
      </c>
      <c r="G1676">
        <v>1098</v>
      </c>
      <c r="H1676">
        <v>1</v>
      </c>
      <c r="I1676" s="58" t="s">
        <v>7483</v>
      </c>
      <c r="J1676">
        <v>109801</v>
      </c>
      <c r="K1676" s="4">
        <v>0</v>
      </c>
      <c r="L1676" s="4">
        <v>7.23</v>
      </c>
      <c r="M1676" s="4">
        <v>0</v>
      </c>
      <c r="N1676" s="4">
        <v>7.23</v>
      </c>
      <c r="O1676" s="5">
        <v>42305.745292812499</v>
      </c>
      <c r="P1676" s="5">
        <v>42305.745292812499</v>
      </c>
    </row>
    <row r="1677" spans="1:16">
      <c r="A1677">
        <v>1</v>
      </c>
      <c r="B1677">
        <v>3</v>
      </c>
      <c r="C1677">
        <v>2</v>
      </c>
      <c r="D1677">
        <v>249</v>
      </c>
      <c r="E1677">
        <v>875</v>
      </c>
      <c r="F1677">
        <v>895</v>
      </c>
      <c r="G1677">
        <v>312</v>
      </c>
      <c r="H1677">
        <v>4</v>
      </c>
      <c r="I1677" s="58" t="s">
        <v>7484</v>
      </c>
      <c r="J1677">
        <v>31204</v>
      </c>
      <c r="K1677" s="4">
        <v>0.95399999999999996</v>
      </c>
      <c r="L1677" s="4">
        <v>28.957999999999998</v>
      </c>
      <c r="M1677" s="4">
        <v>17.263000000000002</v>
      </c>
      <c r="N1677" s="4">
        <v>35.715000000000003</v>
      </c>
      <c r="O1677" s="5">
        <v>42305.745292812499</v>
      </c>
      <c r="P1677" s="5">
        <v>42305.745292812499</v>
      </c>
    </row>
    <row r="1678" spans="1:16">
      <c r="A1678">
        <v>1</v>
      </c>
      <c r="B1678">
        <v>3</v>
      </c>
      <c r="C1678">
        <v>2</v>
      </c>
      <c r="D1678">
        <v>249</v>
      </c>
      <c r="E1678">
        <v>875</v>
      </c>
      <c r="F1678">
        <v>896</v>
      </c>
      <c r="G1678">
        <v>2292</v>
      </c>
      <c r="H1678">
        <v>1</v>
      </c>
      <c r="I1678" s="58">
        <v>143177</v>
      </c>
      <c r="J1678">
        <v>229201</v>
      </c>
      <c r="K1678" s="4">
        <v>0.96</v>
      </c>
      <c r="L1678" s="4">
        <v>17.106000000000002</v>
      </c>
      <c r="M1678" s="4">
        <v>1.117</v>
      </c>
      <c r="N1678" s="4">
        <v>17.263000000000002</v>
      </c>
      <c r="O1678" s="5">
        <v>42305.745292812499</v>
      </c>
      <c r="P1678" s="5">
        <v>43258.050196053242</v>
      </c>
    </row>
    <row r="1679" spans="1:16">
      <c r="A1679">
        <v>1</v>
      </c>
      <c r="B1679">
        <v>3</v>
      </c>
      <c r="C1679">
        <v>2</v>
      </c>
      <c r="D1679">
        <v>72</v>
      </c>
      <c r="E1679">
        <v>1047</v>
      </c>
      <c r="F1679">
        <v>522</v>
      </c>
      <c r="G1679">
        <v>1180</v>
      </c>
      <c r="H1679">
        <v>1</v>
      </c>
      <c r="I1679" s="58" t="s">
        <v>7485</v>
      </c>
      <c r="J1679">
        <v>118001</v>
      </c>
      <c r="K1679" s="4">
        <v>5</v>
      </c>
      <c r="L1679" s="4">
        <v>10.143000000000001</v>
      </c>
      <c r="M1679" s="4">
        <v>0</v>
      </c>
      <c r="N1679" s="4">
        <v>5.1429999999999998</v>
      </c>
      <c r="O1679" s="5">
        <v>42305.745292812499</v>
      </c>
      <c r="P1679" s="5">
        <v>42305.745292812499</v>
      </c>
    </row>
    <row r="1680" spans="1:16">
      <c r="A1680">
        <v>1</v>
      </c>
      <c r="B1680">
        <v>3</v>
      </c>
      <c r="C1680">
        <v>2</v>
      </c>
      <c r="D1680">
        <v>72</v>
      </c>
      <c r="E1680">
        <v>1048</v>
      </c>
      <c r="F1680">
        <v>523</v>
      </c>
      <c r="G1680">
        <v>550</v>
      </c>
      <c r="H1680">
        <v>3</v>
      </c>
      <c r="I1680" s="58" t="s">
        <v>7486</v>
      </c>
      <c r="J1680">
        <v>55003</v>
      </c>
      <c r="K1680" s="4">
        <v>0</v>
      </c>
      <c r="L1680" s="4">
        <v>11.53</v>
      </c>
      <c r="M1680" s="4">
        <v>0</v>
      </c>
      <c r="N1680" s="4">
        <v>11.531000000000001</v>
      </c>
      <c r="O1680" s="5">
        <v>42305.745292812499</v>
      </c>
      <c r="P1680" s="5">
        <v>42305.745292812499</v>
      </c>
    </row>
    <row r="1681" spans="1:16">
      <c r="A1681">
        <v>1</v>
      </c>
      <c r="B1681">
        <v>3</v>
      </c>
      <c r="C1681">
        <v>2</v>
      </c>
      <c r="D1681">
        <v>72</v>
      </c>
      <c r="E1681">
        <v>1048</v>
      </c>
      <c r="F1681">
        <v>524</v>
      </c>
      <c r="G1681">
        <v>550</v>
      </c>
      <c r="H1681">
        <v>4</v>
      </c>
      <c r="I1681" s="58" t="s">
        <v>7487</v>
      </c>
      <c r="J1681">
        <v>55004</v>
      </c>
      <c r="K1681" s="4">
        <v>11.53</v>
      </c>
      <c r="L1681" s="4">
        <v>20.913</v>
      </c>
      <c r="M1681" s="4">
        <v>11.531000000000001</v>
      </c>
      <c r="N1681" s="4">
        <v>20.913</v>
      </c>
      <c r="O1681" s="5">
        <v>42305.745292812499</v>
      </c>
      <c r="P1681" s="5">
        <v>42305.745292812499</v>
      </c>
    </row>
    <row r="1682" spans="1:16">
      <c r="A1682">
        <v>1</v>
      </c>
      <c r="B1682">
        <v>3</v>
      </c>
      <c r="C1682">
        <v>2</v>
      </c>
      <c r="D1682">
        <v>72</v>
      </c>
      <c r="E1682">
        <v>1116</v>
      </c>
      <c r="F1682">
        <v>525</v>
      </c>
      <c r="G1682">
        <v>2926</v>
      </c>
      <c r="H1682">
        <v>1</v>
      </c>
      <c r="I1682" s="58">
        <v>374741</v>
      </c>
      <c r="J1682">
        <v>292601</v>
      </c>
      <c r="K1682" s="4">
        <v>0</v>
      </c>
      <c r="L1682" s="4">
        <v>2.0249999999999999</v>
      </c>
      <c r="M1682" s="4">
        <v>0</v>
      </c>
      <c r="N1682" s="4">
        <v>2.0249999999999999</v>
      </c>
      <c r="O1682" s="5">
        <v>42305.745292812499</v>
      </c>
      <c r="P1682" s="5">
        <v>42305.745292812499</v>
      </c>
    </row>
    <row r="1683" spans="1:16">
      <c r="A1683">
        <v>1</v>
      </c>
      <c r="B1683">
        <v>3</v>
      </c>
      <c r="C1683">
        <v>2</v>
      </c>
      <c r="D1683">
        <v>72</v>
      </c>
      <c r="E1683">
        <v>1306</v>
      </c>
      <c r="F1683">
        <v>526</v>
      </c>
      <c r="G1683">
        <v>1332</v>
      </c>
      <c r="H1683">
        <v>1</v>
      </c>
      <c r="I1683" s="58" t="s">
        <v>1339</v>
      </c>
      <c r="J1683">
        <v>133201</v>
      </c>
      <c r="K1683" s="4">
        <v>10</v>
      </c>
      <c r="L1683" s="4">
        <v>17.757000000000001</v>
      </c>
      <c r="M1683" s="4">
        <v>17.72</v>
      </c>
      <c r="N1683" s="4">
        <v>25.477</v>
      </c>
      <c r="O1683" s="5">
        <v>42305.745292812499</v>
      </c>
      <c r="P1683" s="5">
        <v>42305.745292812499</v>
      </c>
    </row>
    <row r="1684" spans="1:16">
      <c r="A1684">
        <v>1</v>
      </c>
      <c r="B1684">
        <v>3</v>
      </c>
      <c r="C1684">
        <v>2</v>
      </c>
      <c r="D1684">
        <v>72</v>
      </c>
      <c r="E1684">
        <v>1306</v>
      </c>
      <c r="F1684">
        <v>527</v>
      </c>
      <c r="G1684">
        <v>1332</v>
      </c>
      <c r="H1684">
        <v>2</v>
      </c>
      <c r="I1684" s="58" t="s">
        <v>7488</v>
      </c>
      <c r="J1684">
        <v>133202</v>
      </c>
      <c r="K1684" s="4">
        <v>0</v>
      </c>
      <c r="L1684" s="4">
        <v>15.419</v>
      </c>
      <c r="M1684" s="4">
        <v>0</v>
      </c>
      <c r="N1684" s="4">
        <v>15.419</v>
      </c>
      <c r="O1684" s="5">
        <v>42305.745292812499</v>
      </c>
      <c r="P1684" s="5">
        <v>42305.745292812499</v>
      </c>
    </row>
    <row r="1685" spans="1:16">
      <c r="A1685">
        <v>1</v>
      </c>
      <c r="B1685">
        <v>3</v>
      </c>
      <c r="C1685">
        <v>2</v>
      </c>
      <c r="D1685">
        <v>72</v>
      </c>
      <c r="E1685">
        <v>1307</v>
      </c>
      <c r="F1685">
        <v>528</v>
      </c>
      <c r="G1685">
        <v>1331</v>
      </c>
      <c r="H1685">
        <v>1</v>
      </c>
      <c r="I1685" s="58" t="s">
        <v>7489</v>
      </c>
      <c r="J1685">
        <v>133101</v>
      </c>
      <c r="K1685" s="4">
        <v>0</v>
      </c>
      <c r="L1685" s="4">
        <v>9.0960000000000001</v>
      </c>
      <c r="M1685" s="4">
        <v>22.625</v>
      </c>
      <c r="N1685" s="4">
        <v>31.721</v>
      </c>
      <c r="O1685" s="5">
        <v>42305.745292812499</v>
      </c>
      <c r="P1685" s="5">
        <v>42305.745292812499</v>
      </c>
    </row>
    <row r="1686" spans="1:16">
      <c r="A1686">
        <v>1</v>
      </c>
      <c r="B1686">
        <v>3</v>
      </c>
      <c r="C1686">
        <v>2</v>
      </c>
      <c r="D1686">
        <v>72</v>
      </c>
      <c r="E1686">
        <v>1307</v>
      </c>
      <c r="F1686">
        <v>529</v>
      </c>
      <c r="G1686">
        <v>1332</v>
      </c>
      <c r="H1686">
        <v>1</v>
      </c>
      <c r="I1686" s="58" t="s">
        <v>1339</v>
      </c>
      <c r="J1686">
        <v>133201</v>
      </c>
      <c r="K1686" s="4">
        <v>0</v>
      </c>
      <c r="L1686" s="4">
        <v>2.302</v>
      </c>
      <c r="M1686" s="4">
        <v>31.721</v>
      </c>
      <c r="N1686" s="4">
        <v>34.023000000000003</v>
      </c>
      <c r="O1686" s="5">
        <v>42305.745292812499</v>
      </c>
      <c r="P1686" s="5">
        <v>42305.745292812499</v>
      </c>
    </row>
    <row r="1687" spans="1:16">
      <c r="A1687">
        <v>1</v>
      </c>
      <c r="B1687">
        <v>3</v>
      </c>
      <c r="C1687">
        <v>2</v>
      </c>
      <c r="D1687">
        <v>72</v>
      </c>
      <c r="E1687">
        <v>1787</v>
      </c>
      <c r="F1687">
        <v>530</v>
      </c>
      <c r="G1687">
        <v>1597</v>
      </c>
      <c r="H1687">
        <v>1</v>
      </c>
      <c r="I1687" s="58">
        <v>-110667</v>
      </c>
      <c r="J1687">
        <v>159701</v>
      </c>
      <c r="K1687" s="4">
        <v>1</v>
      </c>
      <c r="L1687" s="4">
        <v>10.295999999999999</v>
      </c>
      <c r="M1687" s="4">
        <v>0</v>
      </c>
      <c r="N1687" s="4">
        <v>9.2970000000000006</v>
      </c>
      <c r="O1687" s="5">
        <v>42305.745292812499</v>
      </c>
      <c r="P1687" s="5">
        <v>42305.745292812499</v>
      </c>
    </row>
    <row r="1688" spans="1:16">
      <c r="A1688">
        <v>1</v>
      </c>
      <c r="B1688">
        <v>3</v>
      </c>
      <c r="C1688">
        <v>2</v>
      </c>
      <c r="D1688">
        <v>72</v>
      </c>
      <c r="E1688">
        <v>1905</v>
      </c>
      <c r="F1688">
        <v>531</v>
      </c>
      <c r="G1688">
        <v>1851</v>
      </c>
      <c r="H1688">
        <v>1</v>
      </c>
      <c r="I1688" s="58">
        <v>-17896</v>
      </c>
      <c r="J1688">
        <v>185101</v>
      </c>
      <c r="K1688" s="4">
        <v>0</v>
      </c>
      <c r="L1688" s="4">
        <v>4.5179999999999998</v>
      </c>
      <c r="M1688" s="4">
        <v>0</v>
      </c>
      <c r="N1688" s="4">
        <v>4.5179999999999998</v>
      </c>
      <c r="O1688" s="5">
        <v>42305.745292812499</v>
      </c>
      <c r="P1688" s="5">
        <v>42305.745292812499</v>
      </c>
    </row>
    <row r="1689" spans="1:16">
      <c r="A1689">
        <v>1</v>
      </c>
      <c r="B1689">
        <v>3</v>
      </c>
      <c r="C1689">
        <v>2</v>
      </c>
      <c r="D1689">
        <v>72</v>
      </c>
      <c r="E1689">
        <v>196</v>
      </c>
      <c r="F1689">
        <v>515</v>
      </c>
      <c r="G1689">
        <v>79</v>
      </c>
      <c r="H1689">
        <v>7</v>
      </c>
      <c r="I1689" s="58">
        <v>29037</v>
      </c>
      <c r="J1689">
        <v>7907</v>
      </c>
      <c r="K1689" s="4">
        <v>0</v>
      </c>
      <c r="L1689" s="4">
        <v>4.3239999999999998</v>
      </c>
      <c r="M1689" s="4">
        <v>0</v>
      </c>
      <c r="N1689" s="4">
        <v>4.3239999999999998</v>
      </c>
      <c r="O1689" s="5">
        <v>42305.745292812499</v>
      </c>
      <c r="P1689" s="5">
        <v>42305.745292812499</v>
      </c>
    </row>
    <row r="1690" spans="1:16">
      <c r="A1690">
        <v>1</v>
      </c>
      <c r="B1690">
        <v>3</v>
      </c>
      <c r="C1690">
        <v>2</v>
      </c>
      <c r="D1690">
        <v>72</v>
      </c>
      <c r="E1690">
        <v>205</v>
      </c>
      <c r="F1690">
        <v>516</v>
      </c>
      <c r="G1690">
        <v>550</v>
      </c>
      <c r="H1690">
        <v>2</v>
      </c>
      <c r="I1690" s="58" t="s">
        <v>7490</v>
      </c>
      <c r="J1690">
        <v>55002</v>
      </c>
      <c r="K1690" s="4">
        <v>1</v>
      </c>
      <c r="L1690" s="4">
        <v>22.128</v>
      </c>
      <c r="M1690" s="4">
        <v>13.75</v>
      </c>
      <c r="N1690" s="4">
        <v>34.878</v>
      </c>
      <c r="O1690" s="5">
        <v>42305.745292812499</v>
      </c>
      <c r="P1690" s="5">
        <v>42305.745292812499</v>
      </c>
    </row>
    <row r="1691" spans="1:16">
      <c r="A1691">
        <v>1</v>
      </c>
      <c r="B1691">
        <v>3</v>
      </c>
      <c r="C1691">
        <v>2</v>
      </c>
      <c r="D1691">
        <v>72</v>
      </c>
      <c r="E1691">
        <v>2214</v>
      </c>
      <c r="F1691">
        <v>532</v>
      </c>
      <c r="G1691">
        <v>1991</v>
      </c>
      <c r="H1691">
        <v>2</v>
      </c>
      <c r="I1691" s="58">
        <v>33270</v>
      </c>
      <c r="J1691">
        <v>199102</v>
      </c>
      <c r="K1691" s="4">
        <v>9.3740000000000006</v>
      </c>
      <c r="L1691" s="4">
        <v>21.297999999999998</v>
      </c>
      <c r="M1691" s="4">
        <v>2.0779999999999998</v>
      </c>
      <c r="N1691" s="4">
        <v>14.002000000000001</v>
      </c>
      <c r="O1691" s="5">
        <v>42305.745292812499</v>
      </c>
      <c r="P1691" s="5">
        <v>43258.050196053242</v>
      </c>
    </row>
    <row r="1692" spans="1:16">
      <c r="A1692">
        <v>1</v>
      </c>
      <c r="B1692">
        <v>3</v>
      </c>
      <c r="C1692">
        <v>2</v>
      </c>
      <c r="D1692">
        <v>72</v>
      </c>
      <c r="E1692">
        <v>2347</v>
      </c>
      <c r="F1692">
        <v>533</v>
      </c>
      <c r="G1692">
        <v>2550</v>
      </c>
      <c r="H1692">
        <v>1</v>
      </c>
      <c r="I1692" s="58">
        <v>237410</v>
      </c>
      <c r="J1692">
        <v>255001</v>
      </c>
      <c r="K1692" s="4">
        <v>0</v>
      </c>
      <c r="L1692" s="4">
        <v>7.5940000000000003</v>
      </c>
      <c r="M1692" s="4">
        <v>0</v>
      </c>
      <c r="N1692" s="4">
        <v>7.5940000000000003</v>
      </c>
      <c r="O1692" s="5">
        <v>42305.745292812499</v>
      </c>
      <c r="P1692" s="5">
        <v>42305.745292812499</v>
      </c>
    </row>
    <row r="1693" spans="1:16">
      <c r="A1693">
        <v>1</v>
      </c>
      <c r="B1693">
        <v>3</v>
      </c>
      <c r="C1693">
        <v>2</v>
      </c>
      <c r="D1693">
        <v>72</v>
      </c>
      <c r="E1693">
        <v>2504</v>
      </c>
      <c r="F1693">
        <v>534</v>
      </c>
      <c r="G1693">
        <v>1851</v>
      </c>
      <c r="H1693">
        <v>1</v>
      </c>
      <c r="I1693" s="58">
        <v>-17896</v>
      </c>
      <c r="J1693">
        <v>185101</v>
      </c>
      <c r="K1693" s="4">
        <v>4.524</v>
      </c>
      <c r="L1693" s="4">
        <v>8.0030000000000001</v>
      </c>
      <c r="M1693" s="4">
        <v>20.048999999999999</v>
      </c>
      <c r="N1693" s="4">
        <v>23.527999999999999</v>
      </c>
      <c r="O1693" s="5">
        <v>42305.745292812499</v>
      </c>
      <c r="P1693" s="5">
        <v>43258.050196053242</v>
      </c>
    </row>
    <row r="1694" spans="1:16">
      <c r="A1694">
        <v>1</v>
      </c>
      <c r="B1694">
        <v>3</v>
      </c>
      <c r="C1694">
        <v>2</v>
      </c>
      <c r="D1694">
        <v>72</v>
      </c>
      <c r="E1694">
        <v>2504</v>
      </c>
      <c r="F1694">
        <v>535</v>
      </c>
      <c r="G1694">
        <v>2578</v>
      </c>
      <c r="H1694">
        <v>1</v>
      </c>
      <c r="I1694" s="58">
        <v>247637</v>
      </c>
      <c r="J1694">
        <v>257801</v>
      </c>
      <c r="K1694" s="4">
        <v>1</v>
      </c>
      <c r="L1694" s="4">
        <v>15.372999999999999</v>
      </c>
      <c r="M1694" s="4">
        <v>0</v>
      </c>
      <c r="N1694" s="4">
        <v>14.372999999999999</v>
      </c>
      <c r="O1694" s="5">
        <v>42305.745292812499</v>
      </c>
      <c r="P1694" s="5">
        <v>43258.050196053242</v>
      </c>
    </row>
    <row r="1695" spans="1:16">
      <c r="A1695">
        <v>1</v>
      </c>
      <c r="B1695">
        <v>3</v>
      </c>
      <c r="C1695">
        <v>2</v>
      </c>
      <c r="D1695">
        <v>72</v>
      </c>
      <c r="E1695">
        <v>2504</v>
      </c>
      <c r="F1695">
        <v>536</v>
      </c>
      <c r="G1695">
        <v>2578</v>
      </c>
      <c r="H1695">
        <v>2</v>
      </c>
      <c r="I1695" s="58">
        <v>247668</v>
      </c>
      <c r="J1695">
        <v>257802</v>
      </c>
      <c r="K1695" s="4">
        <v>20</v>
      </c>
      <c r="L1695" s="4">
        <v>25.675999999999998</v>
      </c>
      <c r="M1695" s="4">
        <v>14.372999999999999</v>
      </c>
      <c r="N1695" s="4">
        <v>20.048999999999999</v>
      </c>
      <c r="O1695" s="5">
        <v>42305.745292812499</v>
      </c>
      <c r="P1695" s="5">
        <v>43258.050196053242</v>
      </c>
    </row>
    <row r="1696" spans="1:16">
      <c r="A1696">
        <v>1</v>
      </c>
      <c r="B1696">
        <v>3</v>
      </c>
      <c r="C1696">
        <v>2</v>
      </c>
      <c r="D1696">
        <v>72</v>
      </c>
      <c r="E1696">
        <v>2797</v>
      </c>
      <c r="F1696">
        <v>537</v>
      </c>
      <c r="G1696">
        <v>3008</v>
      </c>
      <c r="H1696">
        <v>2</v>
      </c>
      <c r="I1696" s="58">
        <v>404721</v>
      </c>
      <c r="J1696">
        <v>300802</v>
      </c>
      <c r="K1696" s="4">
        <v>0</v>
      </c>
      <c r="L1696" s="4">
        <v>3.222</v>
      </c>
      <c r="M1696" s="4">
        <v>0.95899999999999996</v>
      </c>
      <c r="N1696" s="4">
        <v>4.181</v>
      </c>
      <c r="O1696" s="5">
        <v>42305.745292812499</v>
      </c>
      <c r="P1696" s="5">
        <v>43258.050196053242</v>
      </c>
    </row>
    <row r="1697" spans="1:16">
      <c r="A1697">
        <v>1</v>
      </c>
      <c r="B1697">
        <v>3</v>
      </c>
      <c r="C1697">
        <v>2</v>
      </c>
      <c r="D1697">
        <v>72</v>
      </c>
      <c r="E1697">
        <v>2859</v>
      </c>
      <c r="F1697">
        <v>538</v>
      </c>
      <c r="G1697">
        <v>2852</v>
      </c>
      <c r="H1697">
        <v>2</v>
      </c>
      <c r="I1697" s="58">
        <v>347744</v>
      </c>
      <c r="J1697">
        <v>285202</v>
      </c>
      <c r="K1697" s="4">
        <v>0.5</v>
      </c>
      <c r="L1697" s="4">
        <v>0.68200000000000005</v>
      </c>
      <c r="M1697" s="4">
        <v>8.3889999999999993</v>
      </c>
      <c r="N1697" s="4">
        <v>8.5709999999999997</v>
      </c>
      <c r="O1697" s="5">
        <v>42305.745292812499</v>
      </c>
      <c r="P1697" s="5">
        <v>43258.050196053242</v>
      </c>
    </row>
    <row r="1698" spans="1:16">
      <c r="A1698">
        <v>1</v>
      </c>
      <c r="B1698">
        <v>3</v>
      </c>
      <c r="C1698">
        <v>2</v>
      </c>
      <c r="D1698">
        <v>72</v>
      </c>
      <c r="E1698">
        <v>3003</v>
      </c>
      <c r="F1698">
        <v>539</v>
      </c>
      <c r="G1698">
        <v>3122</v>
      </c>
      <c r="H1698">
        <v>1</v>
      </c>
      <c r="I1698" s="58">
        <v>446328</v>
      </c>
      <c r="J1698">
        <v>312201</v>
      </c>
      <c r="K1698" s="4">
        <v>0</v>
      </c>
      <c r="L1698" s="4">
        <v>8.1039999999999992</v>
      </c>
      <c r="M1698" s="4">
        <v>0</v>
      </c>
      <c r="N1698" s="4">
        <v>8.1039999999999992</v>
      </c>
      <c r="O1698" s="5">
        <v>42305.745292812499</v>
      </c>
      <c r="P1698" s="5">
        <v>42305.745292812499</v>
      </c>
    </row>
    <row r="1699" spans="1:16">
      <c r="A1699">
        <v>1</v>
      </c>
      <c r="B1699">
        <v>3</v>
      </c>
      <c r="C1699">
        <v>2</v>
      </c>
      <c r="D1699">
        <v>72</v>
      </c>
      <c r="E1699">
        <v>3172</v>
      </c>
      <c r="F1699">
        <v>540</v>
      </c>
      <c r="G1699">
        <v>3337</v>
      </c>
      <c r="H1699">
        <v>1</v>
      </c>
      <c r="I1699" s="58">
        <v>524856</v>
      </c>
      <c r="J1699">
        <v>333701</v>
      </c>
      <c r="K1699" s="4">
        <v>5</v>
      </c>
      <c r="L1699" s="4">
        <v>6.851</v>
      </c>
      <c r="M1699" s="4">
        <v>0</v>
      </c>
      <c r="N1699" s="4">
        <v>1.851</v>
      </c>
      <c r="O1699" s="5">
        <v>42305.745292812499</v>
      </c>
      <c r="P1699" s="5">
        <v>42305.745292812499</v>
      </c>
    </row>
    <row r="1700" spans="1:16">
      <c r="A1700">
        <v>1</v>
      </c>
      <c r="B1700">
        <v>3</v>
      </c>
      <c r="C1700">
        <v>2</v>
      </c>
      <c r="D1700">
        <v>72</v>
      </c>
      <c r="E1700">
        <v>3535</v>
      </c>
      <c r="F1700">
        <v>541</v>
      </c>
      <c r="G1700">
        <v>314</v>
      </c>
      <c r="H1700">
        <v>4</v>
      </c>
      <c r="I1700" s="58" t="s">
        <v>7491</v>
      </c>
      <c r="J1700">
        <v>31404</v>
      </c>
      <c r="K1700" s="4">
        <v>0</v>
      </c>
      <c r="L1700" s="4">
        <v>5.6440000000000001</v>
      </c>
      <c r="M1700" s="4">
        <v>363.17</v>
      </c>
      <c r="N1700" s="4">
        <v>368.81400000000002</v>
      </c>
      <c r="O1700" s="5">
        <v>42305.745292812499</v>
      </c>
      <c r="P1700" s="5">
        <v>42305.745292812499</v>
      </c>
    </row>
    <row r="1701" spans="1:16">
      <c r="A1701">
        <v>1</v>
      </c>
      <c r="B1701">
        <v>3</v>
      </c>
      <c r="C1701">
        <v>2</v>
      </c>
      <c r="D1701">
        <v>72</v>
      </c>
      <c r="E1701">
        <v>3858</v>
      </c>
      <c r="F1701">
        <v>542</v>
      </c>
      <c r="G1701">
        <v>257</v>
      </c>
      <c r="H1701">
        <v>6</v>
      </c>
      <c r="I1701" s="58" t="s">
        <v>7492</v>
      </c>
      <c r="J1701">
        <v>25706</v>
      </c>
      <c r="K1701" s="4">
        <v>14.744999999999999</v>
      </c>
      <c r="L1701" s="4">
        <v>20.155999999999999</v>
      </c>
      <c r="M1701" s="4">
        <v>223.85</v>
      </c>
      <c r="N1701" s="4">
        <v>229.261</v>
      </c>
      <c r="O1701" s="5">
        <v>42305.745292812499</v>
      </c>
      <c r="P1701" s="5">
        <v>43258.050196053242</v>
      </c>
    </row>
    <row r="1702" spans="1:16">
      <c r="A1702">
        <v>1</v>
      </c>
      <c r="B1702">
        <v>3</v>
      </c>
      <c r="C1702">
        <v>2</v>
      </c>
      <c r="D1702">
        <v>72</v>
      </c>
      <c r="E1702">
        <v>3858</v>
      </c>
      <c r="F1702">
        <v>543</v>
      </c>
      <c r="G1702">
        <v>258</v>
      </c>
      <c r="H1702">
        <v>1</v>
      </c>
      <c r="I1702" s="58" t="s">
        <v>7493</v>
      </c>
      <c r="J1702">
        <v>25801</v>
      </c>
      <c r="K1702" s="4">
        <v>20.155999999999999</v>
      </c>
      <c r="L1702" s="4">
        <v>26.643000000000001</v>
      </c>
      <c r="M1702" s="4">
        <v>229.261</v>
      </c>
      <c r="N1702" s="4">
        <v>235.74799999999999</v>
      </c>
      <c r="O1702" s="5">
        <v>42305.745292812499</v>
      </c>
      <c r="P1702" s="5">
        <v>43258.050196053242</v>
      </c>
    </row>
    <row r="1703" spans="1:16">
      <c r="A1703">
        <v>1</v>
      </c>
      <c r="B1703">
        <v>3</v>
      </c>
      <c r="C1703">
        <v>2</v>
      </c>
      <c r="D1703">
        <v>72</v>
      </c>
      <c r="E1703">
        <v>3858</v>
      </c>
      <c r="F1703">
        <v>544</v>
      </c>
      <c r="G1703">
        <v>258</v>
      </c>
      <c r="H1703">
        <v>2</v>
      </c>
      <c r="I1703" s="58" t="s">
        <v>1340</v>
      </c>
      <c r="J1703">
        <v>25802</v>
      </c>
      <c r="K1703" s="4">
        <v>26.643000000000001</v>
      </c>
      <c r="L1703" s="4">
        <v>36.799999999999997</v>
      </c>
      <c r="M1703" s="4">
        <v>235.74799999999999</v>
      </c>
      <c r="N1703" s="4">
        <v>245.905</v>
      </c>
      <c r="O1703" s="5">
        <v>42305.745292812499</v>
      </c>
      <c r="P1703" s="5">
        <v>43258.050196053242</v>
      </c>
    </row>
    <row r="1704" spans="1:16">
      <c r="A1704">
        <v>1</v>
      </c>
      <c r="B1704">
        <v>3</v>
      </c>
      <c r="C1704">
        <v>2</v>
      </c>
      <c r="D1704">
        <v>72</v>
      </c>
      <c r="E1704">
        <v>387</v>
      </c>
      <c r="F1704">
        <v>517</v>
      </c>
      <c r="G1704">
        <v>1990</v>
      </c>
      <c r="H1704">
        <v>1</v>
      </c>
      <c r="I1704" s="58">
        <v>32874</v>
      </c>
      <c r="J1704">
        <v>199001</v>
      </c>
      <c r="K1704" s="4">
        <v>0</v>
      </c>
      <c r="L1704" s="4">
        <v>14.773999999999999</v>
      </c>
      <c r="M1704" s="4">
        <v>0</v>
      </c>
      <c r="N1704" s="4">
        <v>14.773999999999999</v>
      </c>
      <c r="O1704" s="5">
        <v>42305.745292812499</v>
      </c>
      <c r="P1704" s="5">
        <v>43258.050196053242</v>
      </c>
    </row>
    <row r="1705" spans="1:16">
      <c r="A1705">
        <v>1</v>
      </c>
      <c r="B1705">
        <v>3</v>
      </c>
      <c r="C1705">
        <v>2</v>
      </c>
      <c r="D1705">
        <v>72</v>
      </c>
      <c r="E1705">
        <v>3945</v>
      </c>
      <c r="F1705">
        <v>545</v>
      </c>
      <c r="G1705">
        <v>250</v>
      </c>
      <c r="H1705">
        <v>7</v>
      </c>
      <c r="I1705" s="58" t="s">
        <v>7494</v>
      </c>
      <c r="J1705">
        <v>25007</v>
      </c>
      <c r="K1705" s="4">
        <v>1</v>
      </c>
      <c r="L1705" s="4">
        <v>2.8330000000000002</v>
      </c>
      <c r="M1705" s="4">
        <v>34.311999999999998</v>
      </c>
      <c r="N1705" s="4">
        <v>36.145000000000003</v>
      </c>
      <c r="O1705" s="5">
        <v>42305.745292812499</v>
      </c>
      <c r="P1705" s="5">
        <v>43258.050196053242</v>
      </c>
    </row>
    <row r="1706" spans="1:16">
      <c r="A1706">
        <v>1</v>
      </c>
      <c r="B1706">
        <v>3</v>
      </c>
      <c r="C1706">
        <v>2</v>
      </c>
      <c r="D1706">
        <v>72</v>
      </c>
      <c r="E1706">
        <v>3945</v>
      </c>
      <c r="F1706">
        <v>546</v>
      </c>
      <c r="G1706">
        <v>343</v>
      </c>
      <c r="H1706">
        <v>2</v>
      </c>
      <c r="I1706" s="58" t="s">
        <v>7495</v>
      </c>
      <c r="J1706">
        <v>34302</v>
      </c>
      <c r="K1706" s="4">
        <v>1</v>
      </c>
      <c r="L1706" s="4">
        <v>1.55</v>
      </c>
      <c r="M1706" s="4">
        <v>7.1369999999999996</v>
      </c>
      <c r="N1706" s="4">
        <v>7.6870000000000003</v>
      </c>
      <c r="O1706" s="5">
        <v>42305.745292812499</v>
      </c>
      <c r="P1706" s="5">
        <v>43258.050196053242</v>
      </c>
    </row>
    <row r="1707" spans="1:16">
      <c r="A1707">
        <v>1</v>
      </c>
      <c r="B1707">
        <v>3</v>
      </c>
      <c r="C1707">
        <v>2</v>
      </c>
      <c r="D1707">
        <v>72</v>
      </c>
      <c r="E1707">
        <v>3945</v>
      </c>
      <c r="F1707">
        <v>547</v>
      </c>
      <c r="G1707">
        <v>343</v>
      </c>
      <c r="H1707">
        <v>3</v>
      </c>
      <c r="I1707" s="58" t="s">
        <v>7496</v>
      </c>
      <c r="J1707">
        <v>34303</v>
      </c>
      <c r="K1707" s="4">
        <v>0</v>
      </c>
      <c r="L1707" s="4">
        <v>12.612</v>
      </c>
      <c r="M1707" s="4">
        <v>10.805999999999999</v>
      </c>
      <c r="N1707" s="4">
        <v>23.417999999999999</v>
      </c>
      <c r="O1707" s="5">
        <v>42305.745292812499</v>
      </c>
      <c r="P1707" s="5">
        <v>43258.050196053242</v>
      </c>
    </row>
    <row r="1708" spans="1:16">
      <c r="A1708">
        <v>1</v>
      </c>
      <c r="B1708">
        <v>3</v>
      </c>
      <c r="C1708">
        <v>2</v>
      </c>
      <c r="D1708">
        <v>72</v>
      </c>
      <c r="E1708">
        <v>3945</v>
      </c>
      <c r="F1708">
        <v>548</v>
      </c>
      <c r="G1708">
        <v>343</v>
      </c>
      <c r="H1708">
        <v>4</v>
      </c>
      <c r="I1708" s="58" t="s">
        <v>7497</v>
      </c>
      <c r="J1708">
        <v>34304</v>
      </c>
      <c r="K1708" s="4">
        <v>12.612</v>
      </c>
      <c r="L1708" s="4">
        <v>23.506</v>
      </c>
      <c r="M1708" s="4">
        <v>23.417999999999999</v>
      </c>
      <c r="N1708" s="4">
        <v>34.311999999999998</v>
      </c>
      <c r="O1708" s="5">
        <v>42305.745292812499</v>
      </c>
      <c r="P1708" s="5">
        <v>43258.050196053242</v>
      </c>
    </row>
    <row r="1709" spans="1:16">
      <c r="A1709">
        <v>1</v>
      </c>
      <c r="B1709">
        <v>3</v>
      </c>
      <c r="C1709">
        <v>2</v>
      </c>
      <c r="D1709">
        <v>72</v>
      </c>
      <c r="E1709">
        <v>400</v>
      </c>
      <c r="F1709">
        <v>518</v>
      </c>
      <c r="G1709">
        <v>774</v>
      </c>
      <c r="H1709">
        <v>1</v>
      </c>
      <c r="I1709" s="58" t="s">
        <v>7498</v>
      </c>
      <c r="J1709">
        <v>77401</v>
      </c>
      <c r="K1709" s="4">
        <v>1</v>
      </c>
      <c r="L1709" s="4">
        <v>15.721</v>
      </c>
      <c r="M1709" s="4">
        <v>22.802</v>
      </c>
      <c r="N1709" s="4">
        <v>37.523000000000003</v>
      </c>
      <c r="O1709" s="5">
        <v>42305.745292812499</v>
      </c>
      <c r="P1709" s="5">
        <v>42305.745292812499</v>
      </c>
    </row>
    <row r="1710" spans="1:16">
      <c r="A1710">
        <v>1</v>
      </c>
      <c r="B1710">
        <v>3</v>
      </c>
      <c r="C1710">
        <v>2</v>
      </c>
      <c r="D1710">
        <v>72</v>
      </c>
      <c r="E1710">
        <v>400</v>
      </c>
      <c r="F1710">
        <v>519</v>
      </c>
      <c r="G1710">
        <v>774</v>
      </c>
      <c r="H1710">
        <v>4</v>
      </c>
      <c r="I1710" s="58" t="s">
        <v>7499</v>
      </c>
      <c r="J1710">
        <v>77404</v>
      </c>
      <c r="K1710" s="4">
        <v>10.007999999999999</v>
      </c>
      <c r="L1710" s="4">
        <v>21.228000000000002</v>
      </c>
      <c r="M1710" s="4">
        <v>10.298</v>
      </c>
      <c r="N1710" s="4">
        <v>21.518000000000001</v>
      </c>
      <c r="O1710" s="5">
        <v>42305.745292812499</v>
      </c>
      <c r="P1710" s="5">
        <v>42305.745292812499</v>
      </c>
    </row>
    <row r="1711" spans="1:16">
      <c r="A1711">
        <v>1</v>
      </c>
      <c r="B1711">
        <v>3</v>
      </c>
      <c r="C1711">
        <v>2</v>
      </c>
      <c r="D1711">
        <v>72</v>
      </c>
      <c r="E1711">
        <v>400</v>
      </c>
      <c r="F1711">
        <v>520</v>
      </c>
      <c r="G1711">
        <v>1963</v>
      </c>
      <c r="H1711">
        <v>2</v>
      </c>
      <c r="I1711" s="58">
        <v>23043</v>
      </c>
      <c r="J1711">
        <v>196302</v>
      </c>
      <c r="K1711" s="4">
        <v>0</v>
      </c>
      <c r="L1711" s="4">
        <v>10.298</v>
      </c>
      <c r="M1711" s="4">
        <v>0</v>
      </c>
      <c r="N1711" s="4">
        <v>10.298</v>
      </c>
      <c r="O1711" s="5">
        <v>42305.745292812499</v>
      </c>
      <c r="P1711" s="5">
        <v>42305.745292812499</v>
      </c>
    </row>
    <row r="1712" spans="1:16">
      <c r="A1712">
        <v>1</v>
      </c>
      <c r="B1712">
        <v>3</v>
      </c>
      <c r="C1712">
        <v>2</v>
      </c>
      <c r="D1712">
        <v>72</v>
      </c>
      <c r="E1712">
        <v>4026</v>
      </c>
      <c r="F1712">
        <v>550</v>
      </c>
      <c r="G1712">
        <v>467</v>
      </c>
      <c r="H1712">
        <v>2</v>
      </c>
      <c r="I1712" s="58" t="s">
        <v>7500</v>
      </c>
      <c r="J1712">
        <v>46702</v>
      </c>
      <c r="K1712" s="4">
        <v>0</v>
      </c>
      <c r="L1712" s="4">
        <v>11.430999999999999</v>
      </c>
      <c r="M1712" s="4">
        <v>0</v>
      </c>
      <c r="N1712" s="4">
        <v>11.430999999999999</v>
      </c>
      <c r="O1712" s="5">
        <v>42305.745292812499</v>
      </c>
      <c r="P1712" s="5">
        <v>43258.050196053242</v>
      </c>
    </row>
    <row r="1713" spans="1:16">
      <c r="A1713">
        <v>1</v>
      </c>
      <c r="B1713">
        <v>3</v>
      </c>
      <c r="C1713">
        <v>2</v>
      </c>
      <c r="D1713">
        <v>72</v>
      </c>
      <c r="E1713">
        <v>4523</v>
      </c>
      <c r="F1713">
        <v>551</v>
      </c>
      <c r="G1713">
        <v>79</v>
      </c>
      <c r="H1713">
        <v>4</v>
      </c>
      <c r="I1713" s="58">
        <v>28946</v>
      </c>
      <c r="J1713">
        <v>7904</v>
      </c>
      <c r="K1713" s="4">
        <v>0</v>
      </c>
      <c r="L1713" s="4">
        <v>5.8</v>
      </c>
      <c r="M1713" s="4">
        <v>295.32400000000001</v>
      </c>
      <c r="N1713" s="4">
        <v>301.12400000000002</v>
      </c>
      <c r="O1713" s="5">
        <v>42305.745292812499</v>
      </c>
      <c r="P1713" s="5">
        <v>42305.745292812499</v>
      </c>
    </row>
    <row r="1714" spans="1:16">
      <c r="A1714">
        <v>1</v>
      </c>
      <c r="B1714">
        <v>3</v>
      </c>
      <c r="C1714">
        <v>2</v>
      </c>
      <c r="D1714">
        <v>72</v>
      </c>
      <c r="E1714">
        <v>4523</v>
      </c>
      <c r="F1714">
        <v>552</v>
      </c>
      <c r="G1714">
        <v>79</v>
      </c>
      <c r="H1714">
        <v>5</v>
      </c>
      <c r="I1714" s="58">
        <v>28976</v>
      </c>
      <c r="J1714">
        <v>7905</v>
      </c>
      <c r="K1714" s="4">
        <v>0.42599999999999999</v>
      </c>
      <c r="L1714" s="4">
        <v>12.47</v>
      </c>
      <c r="M1714" s="4">
        <v>283.27999999999997</v>
      </c>
      <c r="N1714" s="4">
        <v>295.32400000000001</v>
      </c>
      <c r="O1714" s="5">
        <v>42305.745292812499</v>
      </c>
      <c r="P1714" s="5">
        <v>43258.050196053242</v>
      </c>
    </row>
    <row r="1715" spans="1:16">
      <c r="A1715">
        <v>1</v>
      </c>
      <c r="B1715">
        <v>3</v>
      </c>
      <c r="C1715">
        <v>2</v>
      </c>
      <c r="D1715">
        <v>72</v>
      </c>
      <c r="E1715">
        <v>4523</v>
      </c>
      <c r="F1715">
        <v>553</v>
      </c>
      <c r="G1715">
        <v>259</v>
      </c>
      <c r="H1715">
        <v>1</v>
      </c>
      <c r="I1715" s="58" t="s">
        <v>7501</v>
      </c>
      <c r="J1715">
        <v>25901</v>
      </c>
      <c r="K1715" s="4">
        <v>0</v>
      </c>
      <c r="L1715" s="4">
        <v>18.169</v>
      </c>
      <c r="M1715" s="4">
        <v>265.11099999999999</v>
      </c>
      <c r="N1715" s="4">
        <v>283.27999999999997</v>
      </c>
      <c r="O1715" s="5">
        <v>42305.745292812499</v>
      </c>
      <c r="P1715" s="5">
        <v>43258.050196053242</v>
      </c>
    </row>
    <row r="1716" spans="1:16">
      <c r="A1716">
        <v>1</v>
      </c>
      <c r="B1716">
        <v>3</v>
      </c>
      <c r="C1716">
        <v>2</v>
      </c>
      <c r="D1716">
        <v>72</v>
      </c>
      <c r="E1716">
        <v>4547</v>
      </c>
      <c r="F1716">
        <v>554</v>
      </c>
      <c r="G1716">
        <v>250</v>
      </c>
      <c r="H1716">
        <v>3</v>
      </c>
      <c r="I1716" s="58" t="s">
        <v>7502</v>
      </c>
      <c r="J1716">
        <v>25003</v>
      </c>
      <c r="K1716" s="4">
        <v>1</v>
      </c>
      <c r="L1716" s="4">
        <v>21.452999999999999</v>
      </c>
      <c r="M1716" s="4">
        <v>107.974</v>
      </c>
      <c r="N1716" s="4">
        <v>128.42699999999999</v>
      </c>
      <c r="O1716" s="5">
        <v>42305.745292812499</v>
      </c>
      <c r="P1716" s="5">
        <v>43258.050196053242</v>
      </c>
    </row>
    <row r="1717" spans="1:16">
      <c r="A1717">
        <v>1</v>
      </c>
      <c r="B1717">
        <v>3</v>
      </c>
      <c r="C1717">
        <v>2</v>
      </c>
      <c r="D1717">
        <v>72</v>
      </c>
      <c r="E1717">
        <v>4547</v>
      </c>
      <c r="F1717">
        <v>555</v>
      </c>
      <c r="G1717">
        <v>250</v>
      </c>
      <c r="H1717">
        <v>4</v>
      </c>
      <c r="I1717" s="58" t="s">
        <v>7503</v>
      </c>
      <c r="J1717">
        <v>25004</v>
      </c>
      <c r="K1717" s="4">
        <v>21.501999999999999</v>
      </c>
      <c r="L1717" s="4">
        <v>36.768000000000001</v>
      </c>
      <c r="M1717" s="4">
        <v>128.42699999999999</v>
      </c>
      <c r="N1717" s="4">
        <v>143.69300000000001</v>
      </c>
      <c r="O1717" s="5">
        <v>42305.745292812499</v>
      </c>
      <c r="P1717" s="5">
        <v>43258.050196053242</v>
      </c>
    </row>
    <row r="1718" spans="1:16">
      <c r="A1718">
        <v>1</v>
      </c>
      <c r="B1718">
        <v>3</v>
      </c>
      <c r="C1718">
        <v>2</v>
      </c>
      <c r="D1718">
        <v>72</v>
      </c>
      <c r="E1718">
        <v>4547</v>
      </c>
      <c r="F1718">
        <v>556</v>
      </c>
      <c r="G1718">
        <v>258</v>
      </c>
      <c r="H1718">
        <v>2</v>
      </c>
      <c r="I1718" s="58" t="s">
        <v>1340</v>
      </c>
      <c r="J1718">
        <v>25802</v>
      </c>
      <c r="K1718" s="4">
        <v>36.799999999999997</v>
      </c>
      <c r="L1718" s="4">
        <v>39.706000000000003</v>
      </c>
      <c r="M1718" s="4">
        <v>143.69300000000001</v>
      </c>
      <c r="N1718" s="4">
        <v>146.59899999999999</v>
      </c>
      <c r="O1718" s="5">
        <v>42305.745292812499</v>
      </c>
      <c r="P1718" s="5">
        <v>43258.050196053242</v>
      </c>
    </row>
    <row r="1719" spans="1:16">
      <c r="A1719">
        <v>1</v>
      </c>
      <c r="B1719">
        <v>3</v>
      </c>
      <c r="C1719">
        <v>2</v>
      </c>
      <c r="D1719">
        <v>72</v>
      </c>
      <c r="E1719">
        <v>4552</v>
      </c>
      <c r="F1719">
        <v>557</v>
      </c>
      <c r="G1719">
        <v>79</v>
      </c>
      <c r="H1719">
        <v>5</v>
      </c>
      <c r="I1719" s="58">
        <v>28976</v>
      </c>
      <c r="J1719">
        <v>7905</v>
      </c>
      <c r="K1719" s="4">
        <v>0</v>
      </c>
      <c r="L1719" s="4">
        <v>0.42599999999999999</v>
      </c>
      <c r="M1719" s="4">
        <v>157.35599999999999</v>
      </c>
      <c r="N1719" s="4">
        <v>157.78200000000001</v>
      </c>
      <c r="O1719" s="5">
        <v>42305.745292812499</v>
      </c>
      <c r="P1719" s="5">
        <v>43258.050196053242</v>
      </c>
    </row>
    <row r="1720" spans="1:16">
      <c r="A1720">
        <v>1</v>
      </c>
      <c r="B1720">
        <v>3</v>
      </c>
      <c r="C1720">
        <v>2</v>
      </c>
      <c r="D1720">
        <v>72</v>
      </c>
      <c r="E1720">
        <v>4552</v>
      </c>
      <c r="F1720">
        <v>558</v>
      </c>
      <c r="G1720">
        <v>80</v>
      </c>
      <c r="H1720">
        <v>1</v>
      </c>
      <c r="I1720" s="58">
        <v>29221</v>
      </c>
      <c r="J1720">
        <v>8001</v>
      </c>
      <c r="K1720" s="4">
        <v>0</v>
      </c>
      <c r="L1720" s="4">
        <v>7.4539999999999997</v>
      </c>
      <c r="M1720" s="4">
        <v>149.90199999999999</v>
      </c>
      <c r="N1720" s="4">
        <v>157.35599999999999</v>
      </c>
      <c r="O1720" s="5">
        <v>42305.745292812499</v>
      </c>
      <c r="P1720" s="5">
        <v>43258.050196053242</v>
      </c>
    </row>
    <row r="1721" spans="1:16">
      <c r="A1721">
        <v>1</v>
      </c>
      <c r="B1721">
        <v>3</v>
      </c>
      <c r="C1721">
        <v>2</v>
      </c>
      <c r="D1721">
        <v>72</v>
      </c>
      <c r="E1721">
        <v>4552</v>
      </c>
      <c r="F1721">
        <v>559</v>
      </c>
      <c r="G1721">
        <v>80</v>
      </c>
      <c r="H1721">
        <v>2</v>
      </c>
      <c r="I1721" s="58">
        <v>29252</v>
      </c>
      <c r="J1721">
        <v>8002</v>
      </c>
      <c r="K1721" s="4">
        <v>1.0049999999999999</v>
      </c>
      <c r="L1721" s="4">
        <v>9.1080000000000005</v>
      </c>
      <c r="M1721" s="4">
        <v>141.79900000000001</v>
      </c>
      <c r="N1721" s="4">
        <v>149.90199999999999</v>
      </c>
      <c r="O1721" s="5">
        <v>42305.745292812499</v>
      </c>
      <c r="P1721" s="5">
        <v>43258.050196053242</v>
      </c>
    </row>
    <row r="1722" spans="1:16">
      <c r="A1722">
        <v>1</v>
      </c>
      <c r="B1722">
        <v>3</v>
      </c>
      <c r="C1722">
        <v>2</v>
      </c>
      <c r="D1722">
        <v>72</v>
      </c>
      <c r="E1722">
        <v>4556</v>
      </c>
      <c r="F1722">
        <v>549</v>
      </c>
      <c r="G1722">
        <v>79</v>
      </c>
      <c r="H1722">
        <v>9</v>
      </c>
      <c r="I1722" s="58">
        <v>29099</v>
      </c>
      <c r="J1722">
        <v>7909</v>
      </c>
      <c r="K1722" s="4">
        <v>0</v>
      </c>
      <c r="L1722" s="4">
        <v>4.3999999999999997E-2</v>
      </c>
      <c r="M1722" s="4">
        <v>0</v>
      </c>
      <c r="N1722" s="4">
        <v>4.3999999999999997E-2</v>
      </c>
      <c r="O1722" s="5">
        <v>42305.745292812499</v>
      </c>
      <c r="P1722" s="5">
        <v>42305.745292812499</v>
      </c>
    </row>
    <row r="1723" spans="1:16">
      <c r="A1723">
        <v>1</v>
      </c>
      <c r="B1723">
        <v>3</v>
      </c>
      <c r="C1723">
        <v>2</v>
      </c>
      <c r="D1723">
        <v>72</v>
      </c>
      <c r="E1723">
        <v>4607</v>
      </c>
      <c r="F1723">
        <v>9799</v>
      </c>
      <c r="G1723">
        <v>79</v>
      </c>
      <c r="H1723">
        <v>8</v>
      </c>
      <c r="I1723" s="58">
        <v>29068</v>
      </c>
      <c r="J1723">
        <v>7908</v>
      </c>
      <c r="K1723" s="4">
        <v>0</v>
      </c>
      <c r="L1723" s="4">
        <v>2.9350000000000001</v>
      </c>
      <c r="M1723" s="4">
        <v>0</v>
      </c>
      <c r="N1723" s="4">
        <v>2.9350000000000001</v>
      </c>
      <c r="O1723" s="5">
        <v>42305.745292812499</v>
      </c>
      <c r="P1723" s="5">
        <v>42305.745292812499</v>
      </c>
    </row>
    <row r="1724" spans="1:16">
      <c r="A1724">
        <v>1</v>
      </c>
      <c r="B1724">
        <v>3</v>
      </c>
      <c r="C1724">
        <v>2</v>
      </c>
      <c r="D1724">
        <v>72</v>
      </c>
      <c r="E1724">
        <v>987</v>
      </c>
      <c r="F1724">
        <v>521</v>
      </c>
      <c r="G1724">
        <v>1597</v>
      </c>
      <c r="H1724">
        <v>2</v>
      </c>
      <c r="I1724" s="58">
        <v>-110636</v>
      </c>
      <c r="J1724">
        <v>159702</v>
      </c>
      <c r="K1724" s="4">
        <v>0</v>
      </c>
      <c r="L1724" s="4">
        <v>10.539</v>
      </c>
      <c r="M1724" s="4">
        <v>0</v>
      </c>
      <c r="N1724" s="4">
        <v>10.539</v>
      </c>
      <c r="O1724" s="5">
        <v>42305.745292812499</v>
      </c>
      <c r="P1724" s="5">
        <v>42305.745292812499</v>
      </c>
    </row>
    <row r="1725" spans="1:16">
      <c r="A1725">
        <v>1</v>
      </c>
      <c r="B1725">
        <v>4</v>
      </c>
      <c r="C1725">
        <v>1</v>
      </c>
      <c r="D1725">
        <v>112</v>
      </c>
      <c r="E1725">
        <v>1034</v>
      </c>
      <c r="F1725">
        <v>223</v>
      </c>
      <c r="G1725">
        <v>680</v>
      </c>
      <c r="H1725">
        <v>4</v>
      </c>
      <c r="I1725" s="58" t="s">
        <v>7504</v>
      </c>
      <c r="J1725">
        <v>68004</v>
      </c>
      <c r="K1725" s="4">
        <v>0</v>
      </c>
      <c r="L1725" s="4">
        <v>8.327</v>
      </c>
      <c r="M1725" s="4">
        <v>0</v>
      </c>
      <c r="N1725" s="4">
        <v>8.327</v>
      </c>
      <c r="O1725" s="5">
        <v>42305.745292812499</v>
      </c>
      <c r="P1725" s="5">
        <v>42305.745292812499</v>
      </c>
    </row>
    <row r="1726" spans="1:16">
      <c r="A1726">
        <v>1</v>
      </c>
      <c r="B1726">
        <v>4</v>
      </c>
      <c r="C1726">
        <v>1</v>
      </c>
      <c r="D1726">
        <v>112</v>
      </c>
      <c r="E1726">
        <v>1034</v>
      </c>
      <c r="F1726">
        <v>224</v>
      </c>
      <c r="G1726">
        <v>680</v>
      </c>
      <c r="H1726">
        <v>5</v>
      </c>
      <c r="I1726" s="58" t="s">
        <v>7505</v>
      </c>
      <c r="J1726">
        <v>68005</v>
      </c>
      <c r="K1726" s="4">
        <v>0</v>
      </c>
      <c r="L1726" s="4">
        <v>6.9029999999999996</v>
      </c>
      <c r="M1726" s="4">
        <v>8.6549999999999994</v>
      </c>
      <c r="N1726" s="4">
        <v>15.558</v>
      </c>
      <c r="O1726" s="5">
        <v>42305.745292812499</v>
      </c>
      <c r="P1726" s="5">
        <v>43258.050196053242</v>
      </c>
    </row>
    <row r="1727" spans="1:16">
      <c r="A1727">
        <v>1</v>
      </c>
      <c r="B1727">
        <v>4</v>
      </c>
      <c r="C1727">
        <v>1</v>
      </c>
      <c r="D1727">
        <v>112</v>
      </c>
      <c r="E1727">
        <v>114</v>
      </c>
      <c r="F1727">
        <v>208</v>
      </c>
      <c r="G1727">
        <v>9</v>
      </c>
      <c r="H1727">
        <v>18</v>
      </c>
      <c r="I1727" s="58" t="s">
        <v>7506</v>
      </c>
      <c r="J1727">
        <v>918</v>
      </c>
      <c r="K1727" s="4">
        <v>0.28499999999999998</v>
      </c>
      <c r="L1727" s="4">
        <v>12.231999999999999</v>
      </c>
      <c r="M1727" s="4">
        <v>0</v>
      </c>
      <c r="N1727" s="4">
        <v>6.7240000000000002</v>
      </c>
      <c r="O1727" s="5">
        <v>42305.745292812499</v>
      </c>
      <c r="P1727" s="5">
        <v>42305.745292812499</v>
      </c>
    </row>
    <row r="1728" spans="1:16">
      <c r="A1728">
        <v>1</v>
      </c>
      <c r="B1728">
        <v>4</v>
      </c>
      <c r="C1728">
        <v>1</v>
      </c>
      <c r="D1728">
        <v>112</v>
      </c>
      <c r="E1728">
        <v>114</v>
      </c>
      <c r="F1728">
        <v>209</v>
      </c>
      <c r="G1728">
        <v>83</v>
      </c>
      <c r="H1728">
        <v>2</v>
      </c>
      <c r="I1728" s="58">
        <v>30348</v>
      </c>
      <c r="J1728">
        <v>8302</v>
      </c>
      <c r="K1728" s="4">
        <v>26.663</v>
      </c>
      <c r="L1728" s="4">
        <v>26.792999999999999</v>
      </c>
      <c r="M1728" s="4">
        <v>4.3620000000000001</v>
      </c>
      <c r="N1728" s="4">
        <v>4.492</v>
      </c>
      <c r="O1728" s="5">
        <v>42305.745292812499</v>
      </c>
      <c r="P1728" s="5">
        <v>43258.050196053242</v>
      </c>
    </row>
    <row r="1729" spans="1:16">
      <c r="A1729">
        <v>1</v>
      </c>
      <c r="B1729">
        <v>4</v>
      </c>
      <c r="C1729">
        <v>1</v>
      </c>
      <c r="D1729">
        <v>112</v>
      </c>
      <c r="E1729">
        <v>1633</v>
      </c>
      <c r="F1729">
        <v>225</v>
      </c>
      <c r="G1729">
        <v>1475</v>
      </c>
      <c r="H1729">
        <v>1</v>
      </c>
      <c r="I1729" s="58" t="s">
        <v>7507</v>
      </c>
      <c r="J1729">
        <v>147501</v>
      </c>
      <c r="K1729" s="4">
        <v>0</v>
      </c>
      <c r="L1729" s="4">
        <v>7.4870000000000001</v>
      </c>
      <c r="M1729" s="4">
        <v>0</v>
      </c>
      <c r="N1729" s="4">
        <v>7.4870000000000001</v>
      </c>
      <c r="O1729" s="5">
        <v>42305.745292812499</v>
      </c>
      <c r="P1729" s="5">
        <v>42305.745292812499</v>
      </c>
    </row>
    <row r="1730" spans="1:16">
      <c r="A1730">
        <v>1</v>
      </c>
      <c r="B1730">
        <v>4</v>
      </c>
      <c r="C1730">
        <v>1</v>
      </c>
      <c r="D1730">
        <v>112</v>
      </c>
      <c r="E1730">
        <v>1634</v>
      </c>
      <c r="F1730">
        <v>226</v>
      </c>
      <c r="G1730">
        <v>1476</v>
      </c>
      <c r="H1730">
        <v>2</v>
      </c>
      <c r="I1730" s="58" t="s">
        <v>7508</v>
      </c>
      <c r="J1730">
        <v>147602</v>
      </c>
      <c r="K1730" s="4">
        <v>1</v>
      </c>
      <c r="L1730" s="4">
        <v>6.8360000000000003</v>
      </c>
      <c r="M1730" s="4">
        <v>0</v>
      </c>
      <c r="N1730" s="4">
        <v>5.8360000000000003</v>
      </c>
      <c r="O1730" s="5">
        <v>42305.745292812499</v>
      </c>
      <c r="P1730" s="5">
        <v>42305.745292812499</v>
      </c>
    </row>
    <row r="1731" spans="1:16">
      <c r="A1731">
        <v>1</v>
      </c>
      <c r="B1731">
        <v>4</v>
      </c>
      <c r="C1731">
        <v>1</v>
      </c>
      <c r="D1731">
        <v>112</v>
      </c>
      <c r="E1731">
        <v>1663</v>
      </c>
      <c r="F1731">
        <v>227</v>
      </c>
      <c r="G1731">
        <v>641</v>
      </c>
      <c r="H1731">
        <v>3</v>
      </c>
      <c r="I1731" s="58" t="s">
        <v>7509</v>
      </c>
      <c r="J1731">
        <v>64103</v>
      </c>
      <c r="K1731" s="4">
        <v>0</v>
      </c>
      <c r="L1731" s="4">
        <v>9.6760000000000002</v>
      </c>
      <c r="M1731" s="4">
        <v>5.1040000000000001</v>
      </c>
      <c r="N1731" s="4">
        <v>14.78</v>
      </c>
      <c r="O1731" s="5">
        <v>42305.745292812499</v>
      </c>
      <c r="P1731" s="5">
        <v>42305.745292812499</v>
      </c>
    </row>
    <row r="1732" spans="1:16">
      <c r="A1732">
        <v>1</v>
      </c>
      <c r="B1732">
        <v>4</v>
      </c>
      <c r="C1732">
        <v>1</v>
      </c>
      <c r="D1732">
        <v>112</v>
      </c>
      <c r="E1732">
        <v>1663</v>
      </c>
      <c r="F1732">
        <v>228</v>
      </c>
      <c r="G1732">
        <v>641</v>
      </c>
      <c r="H1732">
        <v>4</v>
      </c>
      <c r="I1732" s="58" t="s">
        <v>7510</v>
      </c>
      <c r="J1732">
        <v>64104</v>
      </c>
      <c r="K1732" s="4">
        <v>9.9390000000000001</v>
      </c>
      <c r="L1732" s="4">
        <v>18.457000000000001</v>
      </c>
      <c r="M1732" s="4">
        <v>15.031000000000001</v>
      </c>
      <c r="N1732" s="4">
        <v>23.548999999999999</v>
      </c>
      <c r="O1732" s="5">
        <v>42305.745292812499</v>
      </c>
      <c r="P1732" s="5">
        <v>42305.745292812499</v>
      </c>
    </row>
    <row r="1733" spans="1:16">
      <c r="A1733">
        <v>1</v>
      </c>
      <c r="B1733">
        <v>4</v>
      </c>
      <c r="C1733">
        <v>1</v>
      </c>
      <c r="D1733">
        <v>112</v>
      </c>
      <c r="E1733">
        <v>1663</v>
      </c>
      <c r="F1733">
        <v>229</v>
      </c>
      <c r="G1733">
        <v>641</v>
      </c>
      <c r="H1733">
        <v>5</v>
      </c>
      <c r="I1733" s="58" t="s">
        <v>7511</v>
      </c>
      <c r="J1733">
        <v>64105</v>
      </c>
      <c r="K1733" s="4">
        <v>18.995999999999999</v>
      </c>
      <c r="L1733" s="4">
        <v>28.754999999999999</v>
      </c>
      <c r="M1733" s="4">
        <v>24.088999999999999</v>
      </c>
      <c r="N1733" s="4">
        <v>33.847999999999999</v>
      </c>
      <c r="O1733" s="5">
        <v>42305.745292812499</v>
      </c>
      <c r="P1733" s="5">
        <v>42305.745292812499</v>
      </c>
    </row>
    <row r="1734" spans="1:16">
      <c r="A1734">
        <v>1</v>
      </c>
      <c r="B1734">
        <v>4</v>
      </c>
      <c r="C1734">
        <v>1</v>
      </c>
      <c r="D1734">
        <v>112</v>
      </c>
      <c r="E1734">
        <v>1945</v>
      </c>
      <c r="F1734">
        <v>230</v>
      </c>
      <c r="G1734">
        <v>735</v>
      </c>
      <c r="H1734">
        <v>5</v>
      </c>
      <c r="I1734" s="58" t="s">
        <v>7512</v>
      </c>
      <c r="J1734">
        <v>73505</v>
      </c>
      <c r="K1734" s="4">
        <v>0</v>
      </c>
      <c r="L1734" s="4">
        <v>6.4139999999999997</v>
      </c>
      <c r="M1734" s="4">
        <v>0</v>
      </c>
      <c r="N1734" s="4">
        <v>6.4139999999999997</v>
      </c>
      <c r="O1734" s="5">
        <v>42305.745292812499</v>
      </c>
      <c r="P1734" s="5">
        <v>42305.745292812499</v>
      </c>
    </row>
    <row r="1735" spans="1:16">
      <c r="A1735">
        <v>1</v>
      </c>
      <c r="B1735">
        <v>4</v>
      </c>
      <c r="C1735">
        <v>1</v>
      </c>
      <c r="D1735">
        <v>112</v>
      </c>
      <c r="E1735">
        <v>2144</v>
      </c>
      <c r="F1735">
        <v>231</v>
      </c>
      <c r="G1735">
        <v>2275</v>
      </c>
      <c r="H1735">
        <v>2</v>
      </c>
      <c r="I1735" s="58">
        <v>136999</v>
      </c>
      <c r="J1735">
        <v>227502</v>
      </c>
      <c r="K1735" s="4">
        <v>0</v>
      </c>
      <c r="L1735" s="4">
        <v>1.4690000000000001</v>
      </c>
      <c r="M1735" s="4">
        <v>0</v>
      </c>
      <c r="N1735" s="4">
        <v>1.4690000000000001</v>
      </c>
      <c r="O1735" s="5">
        <v>42305.745292812499</v>
      </c>
      <c r="P1735" s="5">
        <v>42305.745292812499</v>
      </c>
    </row>
    <row r="1736" spans="1:16">
      <c r="A1736">
        <v>1</v>
      </c>
      <c r="B1736">
        <v>4</v>
      </c>
      <c r="C1736">
        <v>1</v>
      </c>
      <c r="D1736">
        <v>112</v>
      </c>
      <c r="E1736">
        <v>2330</v>
      </c>
      <c r="F1736">
        <v>232</v>
      </c>
      <c r="G1736">
        <v>735</v>
      </c>
      <c r="H1736">
        <v>4</v>
      </c>
      <c r="I1736" s="58" t="s">
        <v>7513</v>
      </c>
      <c r="J1736">
        <v>73504</v>
      </c>
      <c r="K1736" s="4">
        <v>10</v>
      </c>
      <c r="L1736" s="4">
        <v>19.925000000000001</v>
      </c>
      <c r="M1736" s="4">
        <v>0</v>
      </c>
      <c r="N1736" s="4">
        <v>9.9250000000000007</v>
      </c>
      <c r="O1736" s="5">
        <v>42305.745292812499</v>
      </c>
      <c r="P1736" s="5">
        <v>42305.745292812499</v>
      </c>
    </row>
    <row r="1737" spans="1:16">
      <c r="A1737">
        <v>1</v>
      </c>
      <c r="B1737">
        <v>4</v>
      </c>
      <c r="C1737">
        <v>1</v>
      </c>
      <c r="D1737">
        <v>112</v>
      </c>
      <c r="E1737">
        <v>2341</v>
      </c>
      <c r="F1737">
        <v>233</v>
      </c>
      <c r="G1737">
        <v>2275</v>
      </c>
      <c r="H1737">
        <v>1</v>
      </c>
      <c r="I1737" s="58">
        <v>136968</v>
      </c>
      <c r="J1737">
        <v>227501</v>
      </c>
      <c r="K1737" s="4">
        <v>0.40899999999999997</v>
      </c>
      <c r="L1737" s="4">
        <v>8.1890000000000001</v>
      </c>
      <c r="M1737" s="4">
        <v>0</v>
      </c>
      <c r="N1737" s="4">
        <v>7.78</v>
      </c>
      <c r="O1737" s="5">
        <v>42305.745292812499</v>
      </c>
      <c r="P1737" s="5">
        <v>42305.745292812499</v>
      </c>
    </row>
    <row r="1738" spans="1:16">
      <c r="A1738">
        <v>1</v>
      </c>
      <c r="B1738">
        <v>4</v>
      </c>
      <c r="C1738">
        <v>1</v>
      </c>
      <c r="D1738">
        <v>112</v>
      </c>
      <c r="E1738">
        <v>2580</v>
      </c>
      <c r="F1738">
        <v>234</v>
      </c>
      <c r="G1738">
        <v>2875</v>
      </c>
      <c r="H1738">
        <v>1</v>
      </c>
      <c r="I1738" s="58">
        <v>356114</v>
      </c>
      <c r="J1738">
        <v>287501</v>
      </c>
      <c r="K1738" s="4">
        <v>0</v>
      </c>
      <c r="L1738" s="4">
        <v>5.359</v>
      </c>
      <c r="M1738" s="4">
        <v>0</v>
      </c>
      <c r="N1738" s="4">
        <v>5.359</v>
      </c>
      <c r="O1738" s="5">
        <v>42305.745292812499</v>
      </c>
      <c r="P1738" s="5">
        <v>42305.745292812499</v>
      </c>
    </row>
    <row r="1739" spans="1:16">
      <c r="A1739">
        <v>1</v>
      </c>
      <c r="B1739">
        <v>4</v>
      </c>
      <c r="C1739">
        <v>1</v>
      </c>
      <c r="D1739">
        <v>112</v>
      </c>
      <c r="E1739">
        <v>258</v>
      </c>
      <c r="F1739">
        <v>210</v>
      </c>
      <c r="G1739">
        <v>680</v>
      </c>
      <c r="H1739">
        <v>3</v>
      </c>
      <c r="I1739" s="58" t="s">
        <v>7514</v>
      </c>
      <c r="J1739">
        <v>68003</v>
      </c>
      <c r="K1739" s="4">
        <v>1.8560000000000001</v>
      </c>
      <c r="L1739" s="4">
        <v>4</v>
      </c>
      <c r="M1739" s="4">
        <v>0</v>
      </c>
      <c r="N1739" s="4">
        <v>2.1440000000000001</v>
      </c>
      <c r="O1739" s="5">
        <v>42305.745292812499</v>
      </c>
      <c r="P1739" s="5">
        <v>42305.745292812499</v>
      </c>
    </row>
    <row r="1740" spans="1:16">
      <c r="A1740">
        <v>1</v>
      </c>
      <c r="B1740">
        <v>4</v>
      </c>
      <c r="C1740">
        <v>1</v>
      </c>
      <c r="D1740">
        <v>112</v>
      </c>
      <c r="E1740">
        <v>258</v>
      </c>
      <c r="F1740">
        <v>211</v>
      </c>
      <c r="G1740">
        <v>766</v>
      </c>
      <c r="H1740">
        <v>1</v>
      </c>
      <c r="I1740" s="58" t="s">
        <v>7515</v>
      </c>
      <c r="J1740">
        <v>76601</v>
      </c>
      <c r="K1740" s="4">
        <v>1.0269999999999999</v>
      </c>
      <c r="L1740" s="4">
        <v>18.312000000000001</v>
      </c>
      <c r="M1740" s="4">
        <v>2.512</v>
      </c>
      <c r="N1740" s="4">
        <v>19.797000000000001</v>
      </c>
      <c r="O1740" s="5">
        <v>42305.745292812499</v>
      </c>
      <c r="P1740" s="5">
        <v>42305.745292812499</v>
      </c>
    </row>
    <row r="1741" spans="1:16">
      <c r="A1741">
        <v>1</v>
      </c>
      <c r="B1741">
        <v>4</v>
      </c>
      <c r="C1741">
        <v>1</v>
      </c>
      <c r="D1741">
        <v>112</v>
      </c>
      <c r="E1741">
        <v>258</v>
      </c>
      <c r="F1741">
        <v>212</v>
      </c>
      <c r="G1741">
        <v>766</v>
      </c>
      <c r="H1741">
        <v>2</v>
      </c>
      <c r="I1741" s="58" t="s">
        <v>7516</v>
      </c>
      <c r="J1741">
        <v>76602</v>
      </c>
      <c r="K1741" s="4">
        <v>6.3E-2</v>
      </c>
      <c r="L1741" s="4">
        <v>6.931</v>
      </c>
      <c r="M1741" s="4">
        <v>19.797000000000001</v>
      </c>
      <c r="N1741" s="4">
        <v>26.664999999999999</v>
      </c>
      <c r="O1741" s="5">
        <v>42305.745292812499</v>
      </c>
      <c r="P1741" s="5">
        <v>42305.745292812499</v>
      </c>
    </row>
    <row r="1742" spans="1:16">
      <c r="A1742">
        <v>1</v>
      </c>
      <c r="B1742">
        <v>4</v>
      </c>
      <c r="C1742">
        <v>1</v>
      </c>
      <c r="D1742">
        <v>112</v>
      </c>
      <c r="E1742">
        <v>258</v>
      </c>
      <c r="F1742">
        <v>213</v>
      </c>
      <c r="G1742">
        <v>766</v>
      </c>
      <c r="H1742">
        <v>4</v>
      </c>
      <c r="I1742" s="58" t="s">
        <v>7517</v>
      </c>
      <c r="J1742">
        <v>76604</v>
      </c>
      <c r="K1742" s="4">
        <v>0</v>
      </c>
      <c r="L1742" s="4">
        <v>10.763999999999999</v>
      </c>
      <c r="M1742" s="4">
        <v>26.988</v>
      </c>
      <c r="N1742" s="4">
        <v>35.26</v>
      </c>
      <c r="O1742" s="5">
        <v>42305.745292812499</v>
      </c>
      <c r="P1742" s="5">
        <v>43258.050196053242</v>
      </c>
    </row>
    <row r="1743" spans="1:16">
      <c r="A1743">
        <v>1</v>
      </c>
      <c r="B1743">
        <v>4</v>
      </c>
      <c r="C1743">
        <v>1</v>
      </c>
      <c r="D1743">
        <v>112</v>
      </c>
      <c r="E1743">
        <v>260</v>
      </c>
      <c r="F1743">
        <v>214</v>
      </c>
      <c r="G1743">
        <v>546</v>
      </c>
      <c r="H1743">
        <v>4</v>
      </c>
      <c r="I1743" s="58" t="s">
        <v>1341</v>
      </c>
      <c r="J1743">
        <v>54604</v>
      </c>
      <c r="K1743" s="4">
        <v>4.2350000000000003</v>
      </c>
      <c r="L1743" s="4">
        <v>8.6460000000000008</v>
      </c>
      <c r="M1743" s="4">
        <v>8.5939999999999994</v>
      </c>
      <c r="N1743" s="4">
        <v>13.005000000000001</v>
      </c>
      <c r="O1743" s="5">
        <v>42305.745292812499</v>
      </c>
      <c r="P1743" s="5">
        <v>43258.050196053242</v>
      </c>
    </row>
    <row r="1744" spans="1:16">
      <c r="A1744">
        <v>1</v>
      </c>
      <c r="B1744">
        <v>4</v>
      </c>
      <c r="C1744">
        <v>1</v>
      </c>
      <c r="D1744">
        <v>112</v>
      </c>
      <c r="E1744">
        <v>260</v>
      </c>
      <c r="F1744">
        <v>215</v>
      </c>
      <c r="G1744">
        <v>546</v>
      </c>
      <c r="H1744">
        <v>5</v>
      </c>
      <c r="I1744" s="58" t="s">
        <v>1342</v>
      </c>
      <c r="J1744">
        <v>54605</v>
      </c>
      <c r="K1744" s="4">
        <v>8.6460000000000008</v>
      </c>
      <c r="L1744" s="4">
        <v>15.96</v>
      </c>
      <c r="M1744" s="4">
        <v>13.005000000000001</v>
      </c>
      <c r="N1744" s="4">
        <v>20.318999999999999</v>
      </c>
      <c r="O1744" s="5">
        <v>42305.745292812499</v>
      </c>
      <c r="P1744" s="5">
        <v>43258.050196053242</v>
      </c>
    </row>
    <row r="1745" spans="1:16">
      <c r="A1745">
        <v>1</v>
      </c>
      <c r="B1745">
        <v>4</v>
      </c>
      <c r="C1745">
        <v>1</v>
      </c>
      <c r="D1745">
        <v>112</v>
      </c>
      <c r="E1745">
        <v>260</v>
      </c>
      <c r="F1745">
        <v>216</v>
      </c>
      <c r="G1745">
        <v>546</v>
      </c>
      <c r="H1745">
        <v>6</v>
      </c>
      <c r="I1745" s="58" t="s">
        <v>7518</v>
      </c>
      <c r="J1745">
        <v>54606</v>
      </c>
      <c r="K1745" s="4">
        <v>0</v>
      </c>
      <c r="L1745" s="4">
        <v>17.097999999999999</v>
      </c>
      <c r="M1745" s="4">
        <v>20.318999999999999</v>
      </c>
      <c r="N1745" s="4">
        <v>37.417000000000002</v>
      </c>
      <c r="O1745" s="5">
        <v>42305.745292812499</v>
      </c>
      <c r="P1745" s="5">
        <v>43258.050196053242</v>
      </c>
    </row>
    <row r="1746" spans="1:16">
      <c r="A1746">
        <v>1</v>
      </c>
      <c r="B1746">
        <v>4</v>
      </c>
      <c r="C1746">
        <v>1</v>
      </c>
      <c r="D1746">
        <v>112</v>
      </c>
      <c r="E1746">
        <v>260</v>
      </c>
      <c r="F1746">
        <v>217</v>
      </c>
      <c r="G1746">
        <v>1466</v>
      </c>
      <c r="H1746">
        <v>3</v>
      </c>
      <c r="I1746" s="58" t="s">
        <v>7519</v>
      </c>
      <c r="J1746">
        <v>146603</v>
      </c>
      <c r="K1746" s="4">
        <v>2.2610000000000001</v>
      </c>
      <c r="L1746" s="4">
        <v>4.2350000000000003</v>
      </c>
      <c r="M1746" s="4">
        <v>6.62</v>
      </c>
      <c r="N1746" s="4">
        <v>8.5939999999999994</v>
      </c>
      <c r="O1746" s="5">
        <v>42305.745292812499</v>
      </c>
      <c r="P1746" s="5">
        <v>43258.050196053242</v>
      </c>
    </row>
    <row r="1747" spans="1:16">
      <c r="A1747">
        <v>1</v>
      </c>
      <c r="B1747">
        <v>4</v>
      </c>
      <c r="C1747">
        <v>1</v>
      </c>
      <c r="D1747">
        <v>112</v>
      </c>
      <c r="E1747">
        <v>2663</v>
      </c>
      <c r="F1747">
        <v>235</v>
      </c>
      <c r="G1747">
        <v>546</v>
      </c>
      <c r="H1747">
        <v>4</v>
      </c>
      <c r="I1747" s="58" t="s">
        <v>1341</v>
      </c>
      <c r="J1747">
        <v>54604</v>
      </c>
      <c r="K1747" s="4">
        <v>0</v>
      </c>
      <c r="L1747" s="4">
        <v>4.2350000000000003</v>
      </c>
      <c r="M1747" s="4">
        <v>0</v>
      </c>
      <c r="N1747" s="4">
        <v>4.2350000000000003</v>
      </c>
      <c r="O1747" s="5">
        <v>42305.745292812499</v>
      </c>
      <c r="P1747" s="5">
        <v>42305.745292812499</v>
      </c>
    </row>
    <row r="1748" spans="1:16">
      <c r="A1748">
        <v>1</v>
      </c>
      <c r="B1748">
        <v>4</v>
      </c>
      <c r="C1748">
        <v>1</v>
      </c>
      <c r="D1748">
        <v>112</v>
      </c>
      <c r="E1748">
        <v>2663</v>
      </c>
      <c r="F1748">
        <v>236</v>
      </c>
      <c r="G1748">
        <v>2538</v>
      </c>
      <c r="H1748">
        <v>1</v>
      </c>
      <c r="I1748" s="58">
        <v>233027</v>
      </c>
      <c r="J1748">
        <v>253801</v>
      </c>
      <c r="K1748" s="4">
        <v>0</v>
      </c>
      <c r="L1748" s="4">
        <v>5.3440000000000003</v>
      </c>
      <c r="M1748" s="4">
        <v>4.2629999999999999</v>
      </c>
      <c r="N1748" s="4">
        <v>9.6069999999999993</v>
      </c>
      <c r="O1748" s="5">
        <v>42305.745292812499</v>
      </c>
      <c r="P1748" s="5">
        <v>42305.745292812499</v>
      </c>
    </row>
    <row r="1749" spans="1:16">
      <c r="A1749">
        <v>1</v>
      </c>
      <c r="B1749">
        <v>4</v>
      </c>
      <c r="C1749">
        <v>1</v>
      </c>
      <c r="D1749">
        <v>112</v>
      </c>
      <c r="E1749">
        <v>2663</v>
      </c>
      <c r="F1749">
        <v>237</v>
      </c>
      <c r="G1749">
        <v>2538</v>
      </c>
      <c r="H1749">
        <v>2</v>
      </c>
      <c r="I1749" s="58">
        <v>233058</v>
      </c>
      <c r="J1749">
        <v>253802</v>
      </c>
      <c r="K1749" s="4">
        <v>11</v>
      </c>
      <c r="L1749" s="4">
        <v>19.672999999999998</v>
      </c>
      <c r="M1749" s="4">
        <v>9.9420000000000002</v>
      </c>
      <c r="N1749" s="4">
        <v>18.614999999999998</v>
      </c>
      <c r="O1749" s="5">
        <v>42305.745292812499</v>
      </c>
      <c r="P1749" s="5">
        <v>42305.745292812499</v>
      </c>
    </row>
    <row r="1750" spans="1:16">
      <c r="A1750">
        <v>1</v>
      </c>
      <c r="B1750">
        <v>4</v>
      </c>
      <c r="C1750">
        <v>1</v>
      </c>
      <c r="D1750">
        <v>112</v>
      </c>
      <c r="E1750">
        <v>2931</v>
      </c>
      <c r="F1750">
        <v>238</v>
      </c>
      <c r="G1750">
        <v>3017</v>
      </c>
      <c r="H1750">
        <v>1</v>
      </c>
      <c r="I1750" s="58">
        <v>407978</v>
      </c>
      <c r="J1750">
        <v>301701</v>
      </c>
      <c r="K1750" s="4">
        <v>0</v>
      </c>
      <c r="L1750" s="4">
        <v>4.4249999999999998</v>
      </c>
      <c r="M1750" s="4">
        <v>0</v>
      </c>
      <c r="N1750" s="4">
        <v>4.4249999999999998</v>
      </c>
      <c r="O1750" s="5">
        <v>42305.745292812499</v>
      </c>
      <c r="P1750" s="5">
        <v>42305.745292812499</v>
      </c>
    </row>
    <row r="1751" spans="1:16">
      <c r="A1751">
        <v>1</v>
      </c>
      <c r="B1751">
        <v>4</v>
      </c>
      <c r="C1751">
        <v>1</v>
      </c>
      <c r="D1751">
        <v>112</v>
      </c>
      <c r="E1751">
        <v>2997</v>
      </c>
      <c r="F1751">
        <v>239</v>
      </c>
      <c r="G1751">
        <v>3121</v>
      </c>
      <c r="H1751">
        <v>1</v>
      </c>
      <c r="I1751" s="58">
        <v>445963</v>
      </c>
      <c r="J1751">
        <v>312101</v>
      </c>
      <c r="K1751" s="4">
        <v>0</v>
      </c>
      <c r="L1751" s="4">
        <v>9.2189999999999994</v>
      </c>
      <c r="M1751" s="4">
        <v>0</v>
      </c>
      <c r="N1751" s="4">
        <v>9.2189999999999994</v>
      </c>
      <c r="O1751" s="5">
        <v>42305.745292812499</v>
      </c>
      <c r="P1751" s="5">
        <v>42305.745292812499</v>
      </c>
    </row>
    <row r="1752" spans="1:16">
      <c r="A1752">
        <v>1</v>
      </c>
      <c r="B1752">
        <v>4</v>
      </c>
      <c r="C1752">
        <v>1</v>
      </c>
      <c r="D1752">
        <v>112</v>
      </c>
      <c r="E1752">
        <v>3079</v>
      </c>
      <c r="F1752">
        <v>240</v>
      </c>
      <c r="G1752">
        <v>3144</v>
      </c>
      <c r="H1752">
        <v>3</v>
      </c>
      <c r="I1752" s="58">
        <v>454423</v>
      </c>
      <c r="J1752">
        <v>314403</v>
      </c>
      <c r="K1752" s="4">
        <v>0</v>
      </c>
      <c r="L1752" s="4">
        <v>3.847</v>
      </c>
      <c r="M1752" s="4">
        <v>0</v>
      </c>
      <c r="N1752" s="4">
        <v>3.847</v>
      </c>
      <c r="O1752" s="5">
        <v>42305.745292812499</v>
      </c>
      <c r="P1752" s="5">
        <v>42305.745292812499</v>
      </c>
    </row>
    <row r="1753" spans="1:16">
      <c r="A1753">
        <v>1</v>
      </c>
      <c r="B1753">
        <v>4</v>
      </c>
      <c r="C1753">
        <v>1</v>
      </c>
      <c r="D1753">
        <v>112</v>
      </c>
      <c r="E1753">
        <v>3104</v>
      </c>
      <c r="F1753">
        <v>241</v>
      </c>
      <c r="G1753">
        <v>3237</v>
      </c>
      <c r="H1753">
        <v>1</v>
      </c>
      <c r="I1753" s="58">
        <v>488332</v>
      </c>
      <c r="J1753">
        <v>323701</v>
      </c>
      <c r="K1753" s="4">
        <v>0</v>
      </c>
      <c r="L1753" s="4">
        <v>5.32</v>
      </c>
      <c r="M1753" s="4">
        <v>0</v>
      </c>
      <c r="N1753" s="4">
        <v>5.32</v>
      </c>
      <c r="O1753" s="5">
        <v>42305.745292812499</v>
      </c>
      <c r="P1753" s="5">
        <v>42305.745292812499</v>
      </c>
    </row>
    <row r="1754" spans="1:16">
      <c r="A1754">
        <v>1</v>
      </c>
      <c r="B1754">
        <v>4</v>
      </c>
      <c r="C1754">
        <v>1</v>
      </c>
      <c r="D1754">
        <v>112</v>
      </c>
      <c r="E1754">
        <v>3198</v>
      </c>
      <c r="F1754">
        <v>242</v>
      </c>
      <c r="G1754">
        <v>3452</v>
      </c>
      <c r="H1754">
        <v>1</v>
      </c>
      <c r="I1754" s="58">
        <v>566858</v>
      </c>
      <c r="J1754">
        <v>345201</v>
      </c>
      <c r="K1754" s="4">
        <v>1.3240000000000001</v>
      </c>
      <c r="L1754" s="4">
        <v>8.3330000000000002</v>
      </c>
      <c r="M1754" s="4">
        <v>0</v>
      </c>
      <c r="N1754" s="4">
        <v>7.0090000000000003</v>
      </c>
      <c r="O1754" s="5">
        <v>42305.745292812499</v>
      </c>
      <c r="P1754" s="5">
        <v>42305.745292812499</v>
      </c>
    </row>
    <row r="1755" spans="1:16">
      <c r="A1755">
        <v>1</v>
      </c>
      <c r="B1755">
        <v>4</v>
      </c>
      <c r="C1755">
        <v>1</v>
      </c>
      <c r="D1755">
        <v>112</v>
      </c>
      <c r="E1755">
        <v>3337</v>
      </c>
      <c r="F1755">
        <v>243</v>
      </c>
      <c r="G1755">
        <v>3370</v>
      </c>
      <c r="H1755">
        <v>1</v>
      </c>
      <c r="I1755" s="58">
        <v>536909</v>
      </c>
      <c r="J1755">
        <v>337001</v>
      </c>
      <c r="K1755" s="4">
        <v>4.7249999999999996</v>
      </c>
      <c r="L1755" s="4">
        <v>11.724</v>
      </c>
      <c r="M1755" s="4">
        <v>0</v>
      </c>
      <c r="N1755" s="4">
        <v>6.9989999999999997</v>
      </c>
      <c r="O1755" s="5">
        <v>42305.745292812499</v>
      </c>
      <c r="P1755" s="5">
        <v>42305.745292812499</v>
      </c>
    </row>
    <row r="1756" spans="1:16">
      <c r="A1756">
        <v>1</v>
      </c>
      <c r="B1756">
        <v>4</v>
      </c>
      <c r="C1756">
        <v>1</v>
      </c>
      <c r="D1756">
        <v>112</v>
      </c>
      <c r="E1756">
        <v>3436</v>
      </c>
      <c r="F1756">
        <v>244</v>
      </c>
      <c r="G1756">
        <v>3573</v>
      </c>
      <c r="H1756">
        <v>1</v>
      </c>
      <c r="I1756" s="58">
        <v>611053</v>
      </c>
      <c r="J1756">
        <v>357301</v>
      </c>
      <c r="K1756" s="4">
        <v>1</v>
      </c>
      <c r="L1756" s="4">
        <v>2.3519999999999999</v>
      </c>
      <c r="M1756" s="4">
        <v>0</v>
      </c>
      <c r="N1756" s="4">
        <v>1.3520000000000001</v>
      </c>
      <c r="O1756" s="5">
        <v>42305.745292812499</v>
      </c>
      <c r="P1756" s="5">
        <v>42305.745292812499</v>
      </c>
    </row>
    <row r="1757" spans="1:16">
      <c r="A1757">
        <v>1</v>
      </c>
      <c r="B1757">
        <v>4</v>
      </c>
      <c r="C1757">
        <v>1</v>
      </c>
      <c r="D1757">
        <v>112</v>
      </c>
      <c r="E1757">
        <v>3464</v>
      </c>
      <c r="F1757">
        <v>245</v>
      </c>
      <c r="G1757">
        <v>546</v>
      </c>
      <c r="H1757">
        <v>5</v>
      </c>
      <c r="I1757" s="58" t="s">
        <v>1342</v>
      </c>
      <c r="J1757">
        <v>54605</v>
      </c>
      <c r="K1757" s="4">
        <v>5</v>
      </c>
      <c r="L1757" s="4">
        <v>5.7640000000000002</v>
      </c>
      <c r="M1757" s="4">
        <v>0</v>
      </c>
      <c r="N1757" s="4">
        <v>0.76400000000000001</v>
      </c>
      <c r="O1757" s="5">
        <v>42305.745292812499</v>
      </c>
      <c r="P1757" s="5">
        <v>42305.745292812499</v>
      </c>
    </row>
    <row r="1758" spans="1:16">
      <c r="A1758">
        <v>1</v>
      </c>
      <c r="B1758">
        <v>4</v>
      </c>
      <c r="C1758">
        <v>1</v>
      </c>
      <c r="D1758">
        <v>112</v>
      </c>
      <c r="E1758">
        <v>3525</v>
      </c>
      <c r="F1758">
        <v>246</v>
      </c>
      <c r="G1758">
        <v>735</v>
      </c>
      <c r="H1758">
        <v>6</v>
      </c>
      <c r="I1758" s="58" t="s">
        <v>7520</v>
      </c>
      <c r="J1758">
        <v>73506</v>
      </c>
      <c r="K1758" s="4">
        <v>5</v>
      </c>
      <c r="L1758" s="4">
        <v>5.3410000000000002</v>
      </c>
      <c r="M1758" s="4">
        <v>0</v>
      </c>
      <c r="N1758" s="4">
        <v>0.34100000000000003</v>
      </c>
      <c r="O1758" s="5">
        <v>42305.745292812499</v>
      </c>
      <c r="P1758" s="5">
        <v>42305.745292812499</v>
      </c>
    </row>
    <row r="1759" spans="1:16">
      <c r="A1759">
        <v>1</v>
      </c>
      <c r="B1759">
        <v>4</v>
      </c>
      <c r="C1759">
        <v>1</v>
      </c>
      <c r="D1759">
        <v>112</v>
      </c>
      <c r="E1759">
        <v>3537</v>
      </c>
      <c r="F1759">
        <v>247</v>
      </c>
      <c r="G1759">
        <v>9</v>
      </c>
      <c r="H1759">
        <v>9</v>
      </c>
      <c r="I1759" s="58">
        <v>40057</v>
      </c>
      <c r="J1759">
        <v>909</v>
      </c>
      <c r="K1759" s="4">
        <v>0</v>
      </c>
      <c r="L1759" s="4">
        <v>14.853999999999999</v>
      </c>
      <c r="M1759" s="4">
        <v>108.913</v>
      </c>
      <c r="N1759" s="4">
        <v>123.767</v>
      </c>
      <c r="O1759" s="5">
        <v>42305.745292812499</v>
      </c>
      <c r="P1759" s="5">
        <v>43258.050196053242</v>
      </c>
    </row>
    <row r="1760" spans="1:16">
      <c r="A1760">
        <v>1</v>
      </c>
      <c r="B1760">
        <v>4</v>
      </c>
      <c r="C1760">
        <v>1</v>
      </c>
      <c r="D1760">
        <v>112</v>
      </c>
      <c r="E1760">
        <v>3537</v>
      </c>
      <c r="F1760">
        <v>248</v>
      </c>
      <c r="G1760">
        <v>10</v>
      </c>
      <c r="H1760">
        <v>2</v>
      </c>
      <c r="I1760" s="58">
        <v>40210</v>
      </c>
      <c r="J1760">
        <v>1002</v>
      </c>
      <c r="K1760" s="4">
        <v>14.887</v>
      </c>
      <c r="L1760" s="4">
        <v>25.6</v>
      </c>
      <c r="M1760" s="4">
        <v>123.767</v>
      </c>
      <c r="N1760" s="4">
        <v>134.47999999999999</v>
      </c>
      <c r="O1760" s="5">
        <v>42305.745292812499</v>
      </c>
      <c r="P1760" s="5">
        <v>43258.050196053242</v>
      </c>
    </row>
    <row r="1761" spans="1:16">
      <c r="A1761">
        <v>1</v>
      </c>
      <c r="B1761">
        <v>4</v>
      </c>
      <c r="C1761">
        <v>1</v>
      </c>
      <c r="D1761">
        <v>112</v>
      </c>
      <c r="E1761">
        <v>3537</v>
      </c>
      <c r="F1761">
        <v>249</v>
      </c>
      <c r="G1761">
        <v>610</v>
      </c>
      <c r="H1761">
        <v>1</v>
      </c>
      <c r="I1761" s="58" t="s">
        <v>7521</v>
      </c>
      <c r="J1761">
        <v>61001</v>
      </c>
      <c r="K1761" s="4">
        <v>25.606000000000002</v>
      </c>
      <c r="L1761" s="4">
        <v>33.508000000000003</v>
      </c>
      <c r="M1761" s="4">
        <v>134.47999999999999</v>
      </c>
      <c r="N1761" s="4">
        <v>142.38200000000001</v>
      </c>
      <c r="O1761" s="5">
        <v>42305.745292812499</v>
      </c>
      <c r="P1761" s="5">
        <v>43258.050196053242</v>
      </c>
    </row>
    <row r="1762" spans="1:16">
      <c r="A1762">
        <v>1</v>
      </c>
      <c r="B1762">
        <v>4</v>
      </c>
      <c r="C1762">
        <v>1</v>
      </c>
      <c r="D1762">
        <v>112</v>
      </c>
      <c r="E1762">
        <v>3862</v>
      </c>
      <c r="F1762">
        <v>250</v>
      </c>
      <c r="G1762">
        <v>83</v>
      </c>
      <c r="H1762">
        <v>2</v>
      </c>
      <c r="I1762" s="58">
        <v>30348</v>
      </c>
      <c r="J1762">
        <v>8302</v>
      </c>
      <c r="K1762" s="4">
        <v>9.9969999999999999</v>
      </c>
      <c r="L1762" s="4">
        <v>24.879000000000001</v>
      </c>
      <c r="M1762" s="4">
        <v>56.314</v>
      </c>
      <c r="N1762" s="4">
        <v>71.195999999999998</v>
      </c>
      <c r="O1762" s="5">
        <v>42305.745292812499</v>
      </c>
      <c r="P1762" s="5">
        <v>43258.050196053242</v>
      </c>
    </row>
    <row r="1763" spans="1:16">
      <c r="A1763">
        <v>1</v>
      </c>
      <c r="B1763">
        <v>4</v>
      </c>
      <c r="C1763">
        <v>1</v>
      </c>
      <c r="D1763">
        <v>112</v>
      </c>
      <c r="E1763">
        <v>3862</v>
      </c>
      <c r="F1763">
        <v>251</v>
      </c>
      <c r="G1763">
        <v>83</v>
      </c>
      <c r="H1763">
        <v>3</v>
      </c>
      <c r="I1763" s="58">
        <v>30376</v>
      </c>
      <c r="J1763">
        <v>8303</v>
      </c>
      <c r="K1763" s="4">
        <v>12.146000000000001</v>
      </c>
      <c r="L1763" s="4">
        <v>21.332999999999998</v>
      </c>
      <c r="M1763" s="4">
        <v>75.846999999999994</v>
      </c>
      <c r="N1763" s="4">
        <v>85.034000000000006</v>
      </c>
      <c r="O1763" s="5">
        <v>42305.745292812499</v>
      </c>
      <c r="P1763" s="5">
        <v>43258.050196053242</v>
      </c>
    </row>
    <row r="1764" spans="1:16">
      <c r="A1764">
        <v>1</v>
      </c>
      <c r="B1764">
        <v>4</v>
      </c>
      <c r="C1764">
        <v>1</v>
      </c>
      <c r="D1764">
        <v>112</v>
      </c>
      <c r="E1764">
        <v>3862</v>
      </c>
      <c r="F1764">
        <v>252</v>
      </c>
      <c r="G1764">
        <v>83</v>
      </c>
      <c r="H1764">
        <v>4</v>
      </c>
      <c r="I1764" s="58">
        <v>30407</v>
      </c>
      <c r="J1764">
        <v>8304</v>
      </c>
      <c r="K1764" s="4">
        <v>0</v>
      </c>
      <c r="L1764" s="4">
        <v>10.243</v>
      </c>
      <c r="M1764" s="4">
        <v>85.034000000000006</v>
      </c>
      <c r="N1764" s="4">
        <v>95.277000000000001</v>
      </c>
      <c r="O1764" s="5">
        <v>42305.745292812499</v>
      </c>
      <c r="P1764" s="5">
        <v>42305.745292812499</v>
      </c>
    </row>
    <row r="1765" spans="1:16">
      <c r="A1765">
        <v>1</v>
      </c>
      <c r="B1765">
        <v>4</v>
      </c>
      <c r="C1765">
        <v>1</v>
      </c>
      <c r="D1765">
        <v>112</v>
      </c>
      <c r="E1765">
        <v>3862</v>
      </c>
      <c r="F1765">
        <v>253</v>
      </c>
      <c r="G1765">
        <v>83</v>
      </c>
      <c r="H1765">
        <v>12</v>
      </c>
      <c r="I1765" s="58">
        <v>30651</v>
      </c>
      <c r="J1765">
        <v>8312</v>
      </c>
      <c r="K1765" s="4">
        <v>9.6690000000000005</v>
      </c>
      <c r="L1765" s="4">
        <v>12.146000000000001</v>
      </c>
      <c r="M1765" s="4">
        <v>73.37</v>
      </c>
      <c r="N1765" s="4">
        <v>75.846999999999994</v>
      </c>
      <c r="O1765" s="5">
        <v>42305.745292812499</v>
      </c>
      <c r="P1765" s="5">
        <v>43258.050196053242</v>
      </c>
    </row>
    <row r="1766" spans="1:16">
      <c r="A1766">
        <v>1</v>
      </c>
      <c r="B1766">
        <v>4</v>
      </c>
      <c r="C1766">
        <v>1</v>
      </c>
      <c r="D1766">
        <v>112</v>
      </c>
      <c r="E1766">
        <v>3862</v>
      </c>
      <c r="F1766">
        <v>254</v>
      </c>
      <c r="G1766">
        <v>108</v>
      </c>
      <c r="H1766">
        <v>9</v>
      </c>
      <c r="I1766" s="58" t="s">
        <v>1343</v>
      </c>
      <c r="J1766">
        <v>10809</v>
      </c>
      <c r="K1766" s="4">
        <v>34.661999999999999</v>
      </c>
      <c r="L1766" s="4">
        <v>36.835999999999999</v>
      </c>
      <c r="M1766" s="4">
        <v>71.195999999999998</v>
      </c>
      <c r="N1766" s="4">
        <v>73.37</v>
      </c>
      <c r="O1766" s="5">
        <v>42305.745292812499</v>
      </c>
      <c r="P1766" s="5">
        <v>43258.050196053242</v>
      </c>
    </row>
    <row r="1767" spans="1:16">
      <c r="A1767">
        <v>1</v>
      </c>
      <c r="B1767">
        <v>4</v>
      </c>
      <c r="C1767">
        <v>1</v>
      </c>
      <c r="D1767">
        <v>112</v>
      </c>
      <c r="E1767">
        <v>3869</v>
      </c>
      <c r="F1767">
        <v>255</v>
      </c>
      <c r="G1767">
        <v>108</v>
      </c>
      <c r="H1767">
        <v>9</v>
      </c>
      <c r="I1767" s="58" t="s">
        <v>1343</v>
      </c>
      <c r="J1767">
        <v>10809</v>
      </c>
      <c r="K1767" s="4">
        <v>12.268000000000001</v>
      </c>
      <c r="L1767" s="4">
        <v>28.116</v>
      </c>
      <c r="M1767" s="4">
        <v>34.988</v>
      </c>
      <c r="N1767" s="4">
        <v>50.835999999999999</v>
      </c>
      <c r="O1767" s="5">
        <v>42305.745292812499</v>
      </c>
      <c r="P1767" s="5">
        <v>43258.050196053242</v>
      </c>
    </row>
    <row r="1768" spans="1:16">
      <c r="A1768">
        <v>1</v>
      </c>
      <c r="B1768">
        <v>4</v>
      </c>
      <c r="C1768">
        <v>1</v>
      </c>
      <c r="D1768">
        <v>112</v>
      </c>
      <c r="E1768">
        <v>3869</v>
      </c>
      <c r="F1768">
        <v>256</v>
      </c>
      <c r="G1768">
        <v>400</v>
      </c>
      <c r="H1768">
        <v>2</v>
      </c>
      <c r="I1768" s="58" t="s">
        <v>1344</v>
      </c>
      <c r="J1768">
        <v>40002</v>
      </c>
      <c r="K1768" s="4">
        <v>4.0000000000000001E-3</v>
      </c>
      <c r="L1768" s="4">
        <v>12.268000000000001</v>
      </c>
      <c r="M1768" s="4">
        <v>22.724</v>
      </c>
      <c r="N1768" s="4">
        <v>34.988</v>
      </c>
      <c r="O1768" s="5">
        <v>42305.745292812499</v>
      </c>
      <c r="P1768" s="5">
        <v>43258.050196053242</v>
      </c>
    </row>
    <row r="1769" spans="1:16">
      <c r="A1769">
        <v>1</v>
      </c>
      <c r="B1769">
        <v>4</v>
      </c>
      <c r="C1769">
        <v>1</v>
      </c>
      <c r="D1769">
        <v>112</v>
      </c>
      <c r="E1769">
        <v>3978</v>
      </c>
      <c r="F1769">
        <v>257</v>
      </c>
      <c r="G1769">
        <v>83</v>
      </c>
      <c r="H1769">
        <v>3</v>
      </c>
      <c r="I1769" s="58">
        <v>30376</v>
      </c>
      <c r="J1769">
        <v>8303</v>
      </c>
      <c r="K1769" s="4">
        <v>0</v>
      </c>
      <c r="L1769" s="4">
        <v>2.0190000000000001</v>
      </c>
      <c r="M1769" s="4">
        <v>20.949000000000002</v>
      </c>
      <c r="N1769" s="4">
        <v>22.968</v>
      </c>
      <c r="O1769" s="5">
        <v>42305.745292812499</v>
      </c>
      <c r="P1769" s="5">
        <v>43258.050196053242</v>
      </c>
    </row>
    <row r="1770" spans="1:16">
      <c r="A1770">
        <v>1</v>
      </c>
      <c r="B1770">
        <v>4</v>
      </c>
      <c r="C1770">
        <v>1</v>
      </c>
      <c r="D1770">
        <v>112</v>
      </c>
      <c r="E1770">
        <v>3978</v>
      </c>
      <c r="F1770">
        <v>258</v>
      </c>
      <c r="G1770">
        <v>400</v>
      </c>
      <c r="H1770">
        <v>2</v>
      </c>
      <c r="I1770" s="58" t="s">
        <v>1344</v>
      </c>
      <c r="J1770">
        <v>40002</v>
      </c>
      <c r="K1770" s="4">
        <v>20</v>
      </c>
      <c r="L1770" s="4">
        <v>22.77</v>
      </c>
      <c r="M1770" s="4">
        <v>18.178999999999998</v>
      </c>
      <c r="N1770" s="4">
        <v>20.949000000000002</v>
      </c>
      <c r="O1770" s="5">
        <v>42305.745292812499</v>
      </c>
      <c r="P1770" s="5">
        <v>42305.745292812499</v>
      </c>
    </row>
    <row r="1771" spans="1:16">
      <c r="A1771">
        <v>1</v>
      </c>
      <c r="B1771">
        <v>4</v>
      </c>
      <c r="C1771">
        <v>1</v>
      </c>
      <c r="D1771">
        <v>112</v>
      </c>
      <c r="E1771">
        <v>3978</v>
      </c>
      <c r="F1771">
        <v>259</v>
      </c>
      <c r="G1771">
        <v>401</v>
      </c>
      <c r="H1771">
        <v>1</v>
      </c>
      <c r="I1771" s="58" t="s">
        <v>7522</v>
      </c>
      <c r="J1771">
        <v>40101</v>
      </c>
      <c r="K1771" s="4">
        <v>4</v>
      </c>
      <c r="L1771" s="4">
        <v>14.56</v>
      </c>
      <c r="M1771" s="4">
        <v>22.968</v>
      </c>
      <c r="N1771" s="4">
        <v>33.527999999999999</v>
      </c>
      <c r="O1771" s="5">
        <v>42305.745292812499</v>
      </c>
      <c r="P1771" s="5">
        <v>43258.050196053242</v>
      </c>
    </row>
    <row r="1772" spans="1:16">
      <c r="A1772">
        <v>1</v>
      </c>
      <c r="B1772">
        <v>4</v>
      </c>
      <c r="C1772">
        <v>1</v>
      </c>
      <c r="D1772">
        <v>112</v>
      </c>
      <c r="E1772">
        <v>4217</v>
      </c>
      <c r="F1772">
        <v>260</v>
      </c>
      <c r="G1772">
        <v>400</v>
      </c>
      <c r="H1772">
        <v>3</v>
      </c>
      <c r="I1772" s="58" t="s">
        <v>7523</v>
      </c>
      <c r="J1772">
        <v>40003</v>
      </c>
      <c r="K1772" s="4">
        <v>0</v>
      </c>
      <c r="L1772" s="4">
        <v>2.7850000000000001</v>
      </c>
      <c r="M1772" s="4">
        <v>0</v>
      </c>
      <c r="N1772" s="4">
        <v>2.7850000000000001</v>
      </c>
      <c r="O1772" s="5">
        <v>42305.745292812499</v>
      </c>
      <c r="P1772" s="5">
        <v>42305.745292812499</v>
      </c>
    </row>
    <row r="1773" spans="1:16">
      <c r="A1773">
        <v>1</v>
      </c>
      <c r="B1773">
        <v>4</v>
      </c>
      <c r="C1773">
        <v>1</v>
      </c>
      <c r="D1773">
        <v>112</v>
      </c>
      <c r="E1773">
        <v>447</v>
      </c>
      <c r="F1773">
        <v>218</v>
      </c>
      <c r="G1773">
        <v>767</v>
      </c>
      <c r="H1773">
        <v>1</v>
      </c>
      <c r="I1773" s="58" t="s">
        <v>7524</v>
      </c>
      <c r="J1773">
        <v>76701</v>
      </c>
      <c r="K1773" s="4">
        <v>1.129</v>
      </c>
      <c r="L1773" s="4">
        <v>11.71</v>
      </c>
      <c r="M1773" s="4">
        <v>0</v>
      </c>
      <c r="N1773" s="4">
        <v>10.581</v>
      </c>
      <c r="O1773" s="5">
        <v>42305.745292812499</v>
      </c>
      <c r="P1773" s="5">
        <v>42305.745292812499</v>
      </c>
    </row>
    <row r="1774" spans="1:16">
      <c r="A1774">
        <v>1</v>
      </c>
      <c r="B1774">
        <v>4</v>
      </c>
      <c r="C1774">
        <v>1</v>
      </c>
      <c r="D1774">
        <v>112</v>
      </c>
      <c r="E1774">
        <v>447</v>
      </c>
      <c r="F1774">
        <v>219</v>
      </c>
      <c r="G1774">
        <v>767</v>
      </c>
      <c r="H1774">
        <v>2</v>
      </c>
      <c r="I1774" s="58" t="s">
        <v>7525</v>
      </c>
      <c r="J1774">
        <v>76702</v>
      </c>
      <c r="K1774" s="4">
        <v>0</v>
      </c>
      <c r="L1774" s="4">
        <v>6.0650000000000004</v>
      </c>
      <c r="M1774" s="4">
        <v>10.801</v>
      </c>
      <c r="N1774" s="4">
        <v>16.866</v>
      </c>
      <c r="O1774" s="5">
        <v>42305.745292812499</v>
      </c>
      <c r="P1774" s="5">
        <v>42305.745292812499</v>
      </c>
    </row>
    <row r="1775" spans="1:16">
      <c r="A1775">
        <v>1</v>
      </c>
      <c r="B1775">
        <v>4</v>
      </c>
      <c r="C1775">
        <v>1</v>
      </c>
      <c r="D1775">
        <v>112</v>
      </c>
      <c r="E1775">
        <v>4523</v>
      </c>
      <c r="F1775">
        <v>261</v>
      </c>
      <c r="G1775">
        <v>9</v>
      </c>
      <c r="H1775">
        <v>19</v>
      </c>
      <c r="I1775" s="58" t="s">
        <v>7526</v>
      </c>
      <c r="J1775">
        <v>919</v>
      </c>
      <c r="K1775" s="4">
        <v>0.112</v>
      </c>
      <c r="L1775" s="4">
        <v>1.806</v>
      </c>
      <c r="M1775" s="4">
        <v>107.684</v>
      </c>
      <c r="N1775" s="4">
        <v>109.378</v>
      </c>
      <c r="O1775" s="5">
        <v>42305.745292812499</v>
      </c>
      <c r="P1775" s="5">
        <v>42305.745292812499</v>
      </c>
    </row>
    <row r="1776" spans="1:16">
      <c r="A1776">
        <v>1</v>
      </c>
      <c r="B1776">
        <v>4</v>
      </c>
      <c r="C1776">
        <v>1</v>
      </c>
      <c r="D1776">
        <v>112</v>
      </c>
      <c r="E1776">
        <v>4523</v>
      </c>
      <c r="F1776">
        <v>262</v>
      </c>
      <c r="G1776">
        <v>10</v>
      </c>
      <c r="H1776">
        <v>3</v>
      </c>
      <c r="I1776" s="58">
        <v>40238</v>
      </c>
      <c r="J1776">
        <v>1003</v>
      </c>
      <c r="K1776" s="4">
        <v>0</v>
      </c>
      <c r="L1776" s="4">
        <v>7.5389999999999997</v>
      </c>
      <c r="M1776" s="4">
        <v>81.988</v>
      </c>
      <c r="N1776" s="4">
        <v>89.527000000000001</v>
      </c>
      <c r="O1776" s="5">
        <v>42305.745292812499</v>
      </c>
      <c r="P1776" s="5">
        <v>43258.050196053242</v>
      </c>
    </row>
    <row r="1777" spans="1:16">
      <c r="A1777">
        <v>1</v>
      </c>
      <c r="B1777">
        <v>4</v>
      </c>
      <c r="C1777">
        <v>1</v>
      </c>
      <c r="D1777">
        <v>112</v>
      </c>
      <c r="E1777">
        <v>453</v>
      </c>
      <c r="F1777">
        <v>220</v>
      </c>
      <c r="G1777">
        <v>725</v>
      </c>
      <c r="H1777">
        <v>1</v>
      </c>
      <c r="I1777" s="58" t="s">
        <v>7527</v>
      </c>
      <c r="J1777">
        <v>72501</v>
      </c>
      <c r="K1777" s="4">
        <v>0</v>
      </c>
      <c r="L1777" s="4">
        <v>17.175999999999998</v>
      </c>
      <c r="M1777" s="4">
        <v>0</v>
      </c>
      <c r="N1777" s="4">
        <v>17.172999999999998</v>
      </c>
      <c r="O1777" s="5">
        <v>42305.745292812499</v>
      </c>
      <c r="P1777" s="5">
        <v>43258.050196053242</v>
      </c>
    </row>
    <row r="1778" spans="1:16">
      <c r="A1778">
        <v>1</v>
      </c>
      <c r="B1778">
        <v>4</v>
      </c>
      <c r="C1778">
        <v>1</v>
      </c>
      <c r="D1778">
        <v>112</v>
      </c>
      <c r="E1778">
        <v>658</v>
      </c>
      <c r="F1778">
        <v>221</v>
      </c>
      <c r="G1778">
        <v>9</v>
      </c>
      <c r="H1778">
        <v>17</v>
      </c>
      <c r="I1778" s="58" t="s">
        <v>7528</v>
      </c>
      <c r="J1778">
        <v>917</v>
      </c>
      <c r="K1778" s="4">
        <v>0</v>
      </c>
      <c r="L1778" s="4">
        <v>3.49</v>
      </c>
      <c r="M1778" s="4">
        <v>13.263</v>
      </c>
      <c r="N1778" s="4">
        <v>16.753</v>
      </c>
      <c r="O1778" s="5">
        <v>42305.745292812499</v>
      </c>
      <c r="P1778" s="5">
        <v>43258.050196053242</v>
      </c>
    </row>
    <row r="1779" spans="1:16">
      <c r="A1779">
        <v>1</v>
      </c>
      <c r="B1779">
        <v>4</v>
      </c>
      <c r="C1779">
        <v>1</v>
      </c>
      <c r="D1779">
        <v>112</v>
      </c>
      <c r="E1779">
        <v>992</v>
      </c>
      <c r="F1779">
        <v>222</v>
      </c>
      <c r="G1779">
        <v>767</v>
      </c>
      <c r="H1779">
        <v>3</v>
      </c>
      <c r="I1779" s="58" t="s">
        <v>7529</v>
      </c>
      <c r="J1779">
        <v>76703</v>
      </c>
      <c r="K1779" s="4">
        <v>0</v>
      </c>
      <c r="L1779" s="4">
        <v>2.5129999999999999</v>
      </c>
      <c r="M1779" s="4">
        <v>0</v>
      </c>
      <c r="N1779" s="4">
        <v>2.5129999999999999</v>
      </c>
      <c r="O1779" s="5">
        <v>42305.745292812499</v>
      </c>
      <c r="P1779" s="5">
        <v>43258.050196053242</v>
      </c>
    </row>
    <row r="1780" spans="1:16">
      <c r="A1780">
        <v>1</v>
      </c>
      <c r="B1780">
        <v>4</v>
      </c>
      <c r="C1780">
        <v>1</v>
      </c>
      <c r="D1780">
        <v>139</v>
      </c>
      <c r="E1780">
        <v>1039</v>
      </c>
      <c r="F1780">
        <v>387</v>
      </c>
      <c r="G1780">
        <v>730</v>
      </c>
      <c r="H1780">
        <v>3</v>
      </c>
      <c r="I1780" s="58" t="s">
        <v>7530</v>
      </c>
      <c r="J1780">
        <v>73003</v>
      </c>
      <c r="K1780" s="4">
        <v>1</v>
      </c>
      <c r="L1780" s="4">
        <v>16.593</v>
      </c>
      <c r="M1780" s="4">
        <v>0</v>
      </c>
      <c r="N1780" s="4">
        <v>15.593</v>
      </c>
      <c r="O1780" s="5">
        <v>42305.745292812499</v>
      </c>
      <c r="P1780" s="5">
        <v>42305.745292812499</v>
      </c>
    </row>
    <row r="1781" spans="1:16">
      <c r="A1781">
        <v>1</v>
      </c>
      <c r="B1781">
        <v>4</v>
      </c>
      <c r="C1781">
        <v>1</v>
      </c>
      <c r="D1781">
        <v>139</v>
      </c>
      <c r="E1781">
        <v>1040</v>
      </c>
      <c r="F1781">
        <v>388</v>
      </c>
      <c r="G1781">
        <v>769</v>
      </c>
      <c r="H1781">
        <v>2</v>
      </c>
      <c r="I1781" s="58" t="s">
        <v>7531</v>
      </c>
      <c r="J1781">
        <v>76902</v>
      </c>
      <c r="K1781" s="4">
        <v>1</v>
      </c>
      <c r="L1781" s="4">
        <v>21.702000000000002</v>
      </c>
      <c r="M1781" s="4">
        <v>0</v>
      </c>
      <c r="N1781" s="4">
        <v>20.702000000000002</v>
      </c>
      <c r="O1781" s="5">
        <v>42305.745292812499</v>
      </c>
      <c r="P1781" s="5">
        <v>42305.745292812499</v>
      </c>
    </row>
    <row r="1782" spans="1:16">
      <c r="A1782">
        <v>1</v>
      </c>
      <c r="B1782">
        <v>4</v>
      </c>
      <c r="C1782">
        <v>1</v>
      </c>
      <c r="D1782">
        <v>139</v>
      </c>
      <c r="E1782">
        <v>1269</v>
      </c>
      <c r="F1782">
        <v>389</v>
      </c>
      <c r="G1782">
        <v>1292</v>
      </c>
      <c r="H1782">
        <v>2</v>
      </c>
      <c r="I1782" s="58" t="s">
        <v>7532</v>
      </c>
      <c r="J1782">
        <v>129202</v>
      </c>
      <c r="K1782" s="4">
        <v>5</v>
      </c>
      <c r="L1782" s="4">
        <v>5.21</v>
      </c>
      <c r="M1782" s="4">
        <v>0</v>
      </c>
      <c r="N1782" s="4">
        <v>0.21</v>
      </c>
      <c r="O1782" s="5">
        <v>42305.745292812499</v>
      </c>
      <c r="P1782" s="5">
        <v>43258.050196053242</v>
      </c>
    </row>
    <row r="1783" spans="1:16">
      <c r="A1783">
        <v>1</v>
      </c>
      <c r="B1783">
        <v>4</v>
      </c>
      <c r="C1783">
        <v>1</v>
      </c>
      <c r="D1783">
        <v>139</v>
      </c>
      <c r="E1783">
        <v>1302</v>
      </c>
      <c r="F1783">
        <v>390</v>
      </c>
      <c r="G1783">
        <v>1319</v>
      </c>
      <c r="H1783">
        <v>1</v>
      </c>
      <c r="I1783" s="58" t="s">
        <v>7533</v>
      </c>
      <c r="J1783">
        <v>131901</v>
      </c>
      <c r="K1783" s="4">
        <v>1</v>
      </c>
      <c r="L1783" s="4">
        <v>7.5129999999999999</v>
      </c>
      <c r="M1783" s="4">
        <v>0</v>
      </c>
      <c r="N1783" s="4">
        <v>6.5129999999999999</v>
      </c>
      <c r="O1783" s="5">
        <v>42305.745292812499</v>
      </c>
      <c r="P1783" s="5">
        <v>42305.745292812499</v>
      </c>
    </row>
    <row r="1784" spans="1:16">
      <c r="A1784">
        <v>1</v>
      </c>
      <c r="B1784">
        <v>4</v>
      </c>
      <c r="C1784">
        <v>1</v>
      </c>
      <c r="D1784">
        <v>139</v>
      </c>
      <c r="E1784">
        <v>134</v>
      </c>
      <c r="F1784">
        <v>369</v>
      </c>
      <c r="G1784">
        <v>45</v>
      </c>
      <c r="H1784">
        <v>9</v>
      </c>
      <c r="I1784" s="58">
        <v>16681</v>
      </c>
      <c r="J1784">
        <v>4509</v>
      </c>
      <c r="K1784" s="4">
        <v>5.875</v>
      </c>
      <c r="L1784" s="4">
        <v>11.028</v>
      </c>
      <c r="M1784" s="4">
        <v>0</v>
      </c>
      <c r="N1784" s="4">
        <v>5.1529999999999996</v>
      </c>
      <c r="O1784" s="5">
        <v>42305.745292812499</v>
      </c>
      <c r="P1784" s="5">
        <v>42305.745292812499</v>
      </c>
    </row>
    <row r="1785" spans="1:16">
      <c r="A1785">
        <v>1</v>
      </c>
      <c r="B1785">
        <v>4</v>
      </c>
      <c r="C1785">
        <v>1</v>
      </c>
      <c r="D1785">
        <v>139</v>
      </c>
      <c r="E1785">
        <v>1595</v>
      </c>
      <c r="F1785">
        <v>391</v>
      </c>
      <c r="G1785">
        <v>688</v>
      </c>
      <c r="H1785">
        <v>3</v>
      </c>
      <c r="I1785" s="58" t="s">
        <v>7534</v>
      </c>
      <c r="J1785">
        <v>68803</v>
      </c>
      <c r="K1785" s="4">
        <v>1</v>
      </c>
      <c r="L1785" s="4">
        <v>18.574999999999999</v>
      </c>
      <c r="M1785" s="4">
        <v>0</v>
      </c>
      <c r="N1785" s="4">
        <v>17.574999999999999</v>
      </c>
      <c r="O1785" s="5">
        <v>42305.745292812499</v>
      </c>
      <c r="P1785" s="5">
        <v>43258.050196053242</v>
      </c>
    </row>
    <row r="1786" spans="1:16">
      <c r="A1786">
        <v>1</v>
      </c>
      <c r="B1786">
        <v>4</v>
      </c>
      <c r="C1786">
        <v>1</v>
      </c>
      <c r="D1786">
        <v>139</v>
      </c>
      <c r="E1786">
        <v>1595</v>
      </c>
      <c r="F1786">
        <v>392</v>
      </c>
      <c r="G1786">
        <v>1320</v>
      </c>
      <c r="H1786">
        <v>1</v>
      </c>
      <c r="I1786" s="58" t="s">
        <v>1345</v>
      </c>
      <c r="J1786">
        <v>132001</v>
      </c>
      <c r="K1786" s="4">
        <v>15.343999999999999</v>
      </c>
      <c r="L1786" s="4">
        <v>19.724</v>
      </c>
      <c r="M1786" s="4">
        <v>17.574999999999999</v>
      </c>
      <c r="N1786" s="4">
        <v>21.954999999999998</v>
      </c>
      <c r="O1786" s="5">
        <v>42305.745292812499</v>
      </c>
      <c r="P1786" s="5">
        <v>43258.050196053242</v>
      </c>
    </row>
    <row r="1787" spans="1:16">
      <c r="A1787">
        <v>1</v>
      </c>
      <c r="B1787">
        <v>4</v>
      </c>
      <c r="C1787">
        <v>1</v>
      </c>
      <c r="D1787">
        <v>139</v>
      </c>
      <c r="E1787">
        <v>1596</v>
      </c>
      <c r="F1787">
        <v>393</v>
      </c>
      <c r="G1787">
        <v>1320</v>
      </c>
      <c r="H1787">
        <v>1</v>
      </c>
      <c r="I1787" s="58" t="s">
        <v>1345</v>
      </c>
      <c r="J1787">
        <v>132001</v>
      </c>
      <c r="K1787" s="4">
        <v>5</v>
      </c>
      <c r="L1787" s="4">
        <v>15.31</v>
      </c>
      <c r="M1787" s="4">
        <v>0</v>
      </c>
      <c r="N1787" s="4">
        <v>10.31</v>
      </c>
      <c r="O1787" s="5">
        <v>42305.745292812499</v>
      </c>
      <c r="P1787" s="5">
        <v>42305.745292812499</v>
      </c>
    </row>
    <row r="1788" spans="1:16">
      <c r="A1788">
        <v>1</v>
      </c>
      <c r="B1788">
        <v>4</v>
      </c>
      <c r="C1788">
        <v>1</v>
      </c>
      <c r="D1788">
        <v>139</v>
      </c>
      <c r="E1788">
        <v>1597</v>
      </c>
      <c r="F1788">
        <v>394</v>
      </c>
      <c r="G1788">
        <v>1454</v>
      </c>
      <c r="H1788">
        <v>1</v>
      </c>
      <c r="I1788" s="58" t="s">
        <v>1346</v>
      </c>
      <c r="J1788">
        <v>145401</v>
      </c>
      <c r="K1788" s="4">
        <v>9.2680000000000007</v>
      </c>
      <c r="L1788" s="4">
        <v>16.355</v>
      </c>
      <c r="M1788" s="4">
        <v>9.2870000000000008</v>
      </c>
      <c r="N1788" s="4">
        <v>16.373999999999999</v>
      </c>
      <c r="O1788" s="5">
        <v>42305.745292812499</v>
      </c>
      <c r="P1788" s="5">
        <v>42305.745292812499</v>
      </c>
    </row>
    <row r="1789" spans="1:16">
      <c r="A1789">
        <v>1</v>
      </c>
      <c r="B1789">
        <v>4</v>
      </c>
      <c r="C1789">
        <v>1</v>
      </c>
      <c r="D1789">
        <v>139</v>
      </c>
      <c r="E1789">
        <v>1597</v>
      </c>
      <c r="F1789">
        <v>395</v>
      </c>
      <c r="G1789">
        <v>1881</v>
      </c>
      <c r="H1789">
        <v>1</v>
      </c>
      <c r="I1789" s="58">
        <v>-6938</v>
      </c>
      <c r="J1789">
        <v>188101</v>
      </c>
      <c r="K1789" s="4">
        <v>0</v>
      </c>
      <c r="L1789" s="4">
        <v>9.2680000000000007</v>
      </c>
      <c r="M1789" s="4">
        <v>0</v>
      </c>
      <c r="N1789" s="4">
        <v>9.2870000000000008</v>
      </c>
      <c r="O1789" s="5">
        <v>42305.745292812499</v>
      </c>
      <c r="P1789" s="5">
        <v>42305.745292812499</v>
      </c>
    </row>
    <row r="1790" spans="1:16">
      <c r="A1790">
        <v>1</v>
      </c>
      <c r="B1790">
        <v>4</v>
      </c>
      <c r="C1790">
        <v>1</v>
      </c>
      <c r="D1790">
        <v>139</v>
      </c>
      <c r="E1790">
        <v>1598</v>
      </c>
      <c r="F1790">
        <v>396</v>
      </c>
      <c r="G1790">
        <v>1455</v>
      </c>
      <c r="H1790">
        <v>1</v>
      </c>
      <c r="I1790" s="58" t="s">
        <v>7535</v>
      </c>
      <c r="J1790">
        <v>145501</v>
      </c>
      <c r="K1790" s="4">
        <v>0</v>
      </c>
      <c r="L1790" s="4">
        <v>2.5409999999999999</v>
      </c>
      <c r="M1790" s="4">
        <v>4.8609999999999998</v>
      </c>
      <c r="N1790" s="4">
        <v>7.4020000000000001</v>
      </c>
      <c r="O1790" s="5">
        <v>42305.745292812499</v>
      </c>
      <c r="P1790" s="5">
        <v>42305.745292812499</v>
      </c>
    </row>
    <row r="1791" spans="1:16">
      <c r="A1791">
        <v>1</v>
      </c>
      <c r="B1791">
        <v>4</v>
      </c>
      <c r="C1791">
        <v>1</v>
      </c>
      <c r="D1791">
        <v>139</v>
      </c>
      <c r="E1791">
        <v>1598</v>
      </c>
      <c r="F1791">
        <v>397</v>
      </c>
      <c r="G1791">
        <v>1455</v>
      </c>
      <c r="H1791">
        <v>2</v>
      </c>
      <c r="I1791" s="58" t="s">
        <v>7536</v>
      </c>
      <c r="J1791">
        <v>145502</v>
      </c>
      <c r="K1791" s="4">
        <v>5</v>
      </c>
      <c r="L1791" s="4">
        <v>9.4090000000000007</v>
      </c>
      <c r="M1791" s="4">
        <v>0</v>
      </c>
      <c r="N1791" s="4">
        <v>4.4089999999999998</v>
      </c>
      <c r="O1791" s="5">
        <v>42305.745292812499</v>
      </c>
      <c r="P1791" s="5">
        <v>42305.745292812499</v>
      </c>
    </row>
    <row r="1792" spans="1:16">
      <c r="A1792">
        <v>1</v>
      </c>
      <c r="B1792">
        <v>4</v>
      </c>
      <c r="C1792">
        <v>1</v>
      </c>
      <c r="D1792">
        <v>139</v>
      </c>
      <c r="E1792">
        <v>1599</v>
      </c>
      <c r="F1792">
        <v>398</v>
      </c>
      <c r="G1792">
        <v>1292</v>
      </c>
      <c r="H1792">
        <v>1</v>
      </c>
      <c r="I1792" s="58" t="s">
        <v>7537</v>
      </c>
      <c r="J1792">
        <v>129201</v>
      </c>
      <c r="K1792" s="4">
        <v>0</v>
      </c>
      <c r="L1792" s="4">
        <v>4.16</v>
      </c>
      <c r="M1792" s="4">
        <v>0</v>
      </c>
      <c r="N1792" s="4">
        <v>4.16</v>
      </c>
      <c r="O1792" s="5">
        <v>42305.745292812499</v>
      </c>
      <c r="P1792" s="5">
        <v>42305.745292812499</v>
      </c>
    </row>
    <row r="1793" spans="1:16">
      <c r="A1793">
        <v>1</v>
      </c>
      <c r="B1793">
        <v>4</v>
      </c>
      <c r="C1793">
        <v>1</v>
      </c>
      <c r="D1793">
        <v>139</v>
      </c>
      <c r="E1793">
        <v>1600</v>
      </c>
      <c r="F1793">
        <v>399</v>
      </c>
      <c r="G1793">
        <v>1456</v>
      </c>
      <c r="H1793">
        <v>1</v>
      </c>
      <c r="I1793" s="58" t="s">
        <v>7538</v>
      </c>
      <c r="J1793">
        <v>145601</v>
      </c>
      <c r="K1793" s="4">
        <v>0</v>
      </c>
      <c r="L1793" s="4">
        <v>12.192</v>
      </c>
      <c r="M1793" s="4">
        <v>0</v>
      </c>
      <c r="N1793" s="4">
        <v>12.192</v>
      </c>
      <c r="O1793" s="5">
        <v>42305.745292812499</v>
      </c>
      <c r="P1793" s="5">
        <v>42305.745292812499</v>
      </c>
    </row>
    <row r="1794" spans="1:16">
      <c r="A1794">
        <v>1</v>
      </c>
      <c r="B1794">
        <v>4</v>
      </c>
      <c r="C1794">
        <v>1</v>
      </c>
      <c r="D1794">
        <v>139</v>
      </c>
      <c r="E1794">
        <v>1601</v>
      </c>
      <c r="F1794">
        <v>400</v>
      </c>
      <c r="G1794">
        <v>1456</v>
      </c>
      <c r="H1794">
        <v>3</v>
      </c>
      <c r="I1794" s="58" t="s">
        <v>7539</v>
      </c>
      <c r="J1794">
        <v>145603</v>
      </c>
      <c r="K1794" s="4">
        <v>1</v>
      </c>
      <c r="L1794" s="4">
        <v>8.8330000000000002</v>
      </c>
      <c r="M1794" s="4">
        <v>0</v>
      </c>
      <c r="N1794" s="4">
        <v>7.8330000000000002</v>
      </c>
      <c r="O1794" s="5">
        <v>42305.745292812499</v>
      </c>
      <c r="P1794" s="5">
        <v>42305.745292812499</v>
      </c>
    </row>
    <row r="1795" spans="1:16">
      <c r="A1795">
        <v>1</v>
      </c>
      <c r="B1795">
        <v>4</v>
      </c>
      <c r="C1795">
        <v>1</v>
      </c>
      <c r="D1795">
        <v>139</v>
      </c>
      <c r="E1795">
        <v>1604</v>
      </c>
      <c r="F1795">
        <v>401</v>
      </c>
      <c r="G1795">
        <v>1453</v>
      </c>
      <c r="H1795">
        <v>1</v>
      </c>
      <c r="I1795" s="58" t="s">
        <v>7540</v>
      </c>
      <c r="J1795">
        <v>145301</v>
      </c>
      <c r="K1795" s="4">
        <v>0</v>
      </c>
      <c r="L1795" s="4">
        <v>6.9109999999999996</v>
      </c>
      <c r="M1795" s="4">
        <v>0</v>
      </c>
      <c r="N1795" s="4">
        <v>6.9109999999999996</v>
      </c>
      <c r="O1795" s="5">
        <v>42305.745292812499</v>
      </c>
      <c r="P1795" s="5">
        <v>42305.745292812499</v>
      </c>
    </row>
    <row r="1796" spans="1:16">
      <c r="A1796">
        <v>1</v>
      </c>
      <c r="B1796">
        <v>4</v>
      </c>
      <c r="C1796">
        <v>1</v>
      </c>
      <c r="D1796">
        <v>139</v>
      </c>
      <c r="E1796">
        <v>1605</v>
      </c>
      <c r="F1796">
        <v>402</v>
      </c>
      <c r="G1796">
        <v>1452</v>
      </c>
      <c r="H1796">
        <v>1</v>
      </c>
      <c r="I1796" s="58" t="s">
        <v>7541</v>
      </c>
      <c r="J1796">
        <v>145201</v>
      </c>
      <c r="K1796" s="4">
        <v>1</v>
      </c>
      <c r="L1796" s="4">
        <v>4.4619999999999997</v>
      </c>
      <c r="M1796" s="4">
        <v>0</v>
      </c>
      <c r="N1796" s="4">
        <v>3.4620000000000002</v>
      </c>
      <c r="O1796" s="5">
        <v>42305.745292812499</v>
      </c>
      <c r="P1796" s="5">
        <v>42305.745292812499</v>
      </c>
    </row>
    <row r="1797" spans="1:16">
      <c r="A1797">
        <v>1</v>
      </c>
      <c r="B1797">
        <v>4</v>
      </c>
      <c r="C1797">
        <v>1</v>
      </c>
      <c r="D1797">
        <v>139</v>
      </c>
      <c r="E1797">
        <v>1606</v>
      </c>
      <c r="F1797">
        <v>403</v>
      </c>
      <c r="G1797">
        <v>1452</v>
      </c>
      <c r="H1797">
        <v>2</v>
      </c>
      <c r="I1797" s="58" t="s">
        <v>7542</v>
      </c>
      <c r="J1797">
        <v>145202</v>
      </c>
      <c r="K1797" s="4">
        <v>1</v>
      </c>
      <c r="L1797" s="4">
        <v>3.77</v>
      </c>
      <c r="M1797" s="4">
        <v>0</v>
      </c>
      <c r="N1797" s="4">
        <v>2.77</v>
      </c>
      <c r="O1797" t="s">
        <v>1223</v>
      </c>
      <c r="P1797" t="s">
        <v>1223</v>
      </c>
    </row>
    <row r="1798" spans="1:16">
      <c r="A1798">
        <v>1</v>
      </c>
      <c r="B1798">
        <v>4</v>
      </c>
      <c r="C1798">
        <v>1</v>
      </c>
      <c r="D1798">
        <v>139</v>
      </c>
      <c r="E1798">
        <v>1607</v>
      </c>
      <c r="F1798">
        <v>404</v>
      </c>
      <c r="G1798">
        <v>45</v>
      </c>
      <c r="H1798">
        <v>14</v>
      </c>
      <c r="I1798" s="58" t="s">
        <v>7543</v>
      </c>
      <c r="J1798">
        <v>4514</v>
      </c>
      <c r="K1798" s="4">
        <v>1</v>
      </c>
      <c r="L1798" s="4">
        <v>6.6070000000000002</v>
      </c>
      <c r="M1798" s="4">
        <v>0</v>
      </c>
      <c r="N1798" s="4">
        <v>5.6070000000000002</v>
      </c>
      <c r="O1798" s="5">
        <v>42305.745292812499</v>
      </c>
      <c r="P1798" s="5">
        <v>42305.745292812499</v>
      </c>
    </row>
    <row r="1799" spans="1:16">
      <c r="A1799">
        <v>1</v>
      </c>
      <c r="B1799">
        <v>4</v>
      </c>
      <c r="C1799">
        <v>1</v>
      </c>
      <c r="D1799">
        <v>139</v>
      </c>
      <c r="E1799">
        <v>1608</v>
      </c>
      <c r="F1799">
        <v>405</v>
      </c>
      <c r="G1799">
        <v>45</v>
      </c>
      <c r="H1799">
        <v>15</v>
      </c>
      <c r="I1799" s="58" t="s">
        <v>7544</v>
      </c>
      <c r="J1799">
        <v>4515</v>
      </c>
      <c r="K1799" s="4">
        <v>1</v>
      </c>
      <c r="L1799" s="4">
        <v>5.3259999999999996</v>
      </c>
      <c r="M1799" s="4">
        <v>0</v>
      </c>
      <c r="N1799" s="4">
        <v>4.3259999999999996</v>
      </c>
      <c r="O1799" s="5">
        <v>42305.745292812499</v>
      </c>
      <c r="P1799" s="5">
        <v>42305.745292812499</v>
      </c>
    </row>
    <row r="1800" spans="1:16">
      <c r="A1800">
        <v>1</v>
      </c>
      <c r="B1800">
        <v>4</v>
      </c>
      <c r="C1800">
        <v>1</v>
      </c>
      <c r="D1800">
        <v>139</v>
      </c>
      <c r="E1800">
        <v>165</v>
      </c>
      <c r="F1800">
        <v>370</v>
      </c>
      <c r="G1800">
        <v>136</v>
      </c>
      <c r="H1800">
        <v>6</v>
      </c>
      <c r="I1800" s="58" t="s">
        <v>1347</v>
      </c>
      <c r="J1800">
        <v>13606</v>
      </c>
      <c r="K1800" s="4">
        <v>14.097</v>
      </c>
      <c r="L1800" s="4">
        <v>15.403</v>
      </c>
      <c r="M1800" s="4">
        <v>0.48899999999999999</v>
      </c>
      <c r="N1800" s="4">
        <v>1.7949999999999999</v>
      </c>
      <c r="O1800" s="5">
        <v>42305.745292812499</v>
      </c>
      <c r="P1800" s="5">
        <v>43258.050196053242</v>
      </c>
    </row>
    <row r="1801" spans="1:16">
      <c r="A1801">
        <v>1</v>
      </c>
      <c r="B1801">
        <v>4</v>
      </c>
      <c r="C1801">
        <v>1</v>
      </c>
      <c r="D1801">
        <v>139</v>
      </c>
      <c r="E1801">
        <v>165</v>
      </c>
      <c r="F1801">
        <v>371</v>
      </c>
      <c r="G1801">
        <v>136</v>
      </c>
      <c r="H1801">
        <v>7</v>
      </c>
      <c r="I1801" s="58" t="s">
        <v>1348</v>
      </c>
      <c r="J1801">
        <v>13607</v>
      </c>
      <c r="K1801" s="4">
        <v>3.407</v>
      </c>
      <c r="L1801" s="4">
        <v>3.8959999999999999</v>
      </c>
      <c r="M1801" s="4">
        <v>0</v>
      </c>
      <c r="N1801" s="4">
        <v>0.48899999999999999</v>
      </c>
      <c r="O1801" s="5">
        <v>43258.050196053242</v>
      </c>
      <c r="P1801" s="5">
        <v>43258.050196053242</v>
      </c>
    </row>
    <row r="1802" spans="1:16">
      <c r="A1802">
        <v>1</v>
      </c>
      <c r="B1802">
        <v>4</v>
      </c>
      <c r="C1802">
        <v>1</v>
      </c>
      <c r="D1802">
        <v>139</v>
      </c>
      <c r="E1802">
        <v>165</v>
      </c>
      <c r="F1802">
        <v>372</v>
      </c>
      <c r="G1802">
        <v>221</v>
      </c>
      <c r="H1802">
        <v>1</v>
      </c>
      <c r="I1802" s="58" t="s">
        <v>1349</v>
      </c>
      <c r="J1802">
        <v>22101</v>
      </c>
      <c r="K1802" s="4">
        <v>0.75600000000000001</v>
      </c>
      <c r="L1802" s="4">
        <v>3.1539999999999999</v>
      </c>
      <c r="M1802" s="4">
        <v>2.5779999999999998</v>
      </c>
      <c r="N1802" s="4">
        <v>4.976</v>
      </c>
      <c r="O1802" s="5">
        <v>42305.745292812499</v>
      </c>
      <c r="P1802" s="5">
        <v>42305.745292812499</v>
      </c>
    </row>
    <row r="1803" spans="1:16">
      <c r="A1803">
        <v>1</v>
      </c>
      <c r="B1803">
        <v>4</v>
      </c>
      <c r="C1803">
        <v>1</v>
      </c>
      <c r="D1803">
        <v>139</v>
      </c>
      <c r="E1803">
        <v>166</v>
      </c>
      <c r="F1803">
        <v>373</v>
      </c>
      <c r="G1803">
        <v>221</v>
      </c>
      <c r="H1803">
        <v>7</v>
      </c>
      <c r="I1803" s="58" t="s">
        <v>7545</v>
      </c>
      <c r="J1803">
        <v>22107</v>
      </c>
      <c r="K1803" s="4">
        <v>1</v>
      </c>
      <c r="L1803" s="4">
        <v>2.069</v>
      </c>
      <c r="M1803" s="4">
        <v>0</v>
      </c>
      <c r="N1803" s="4">
        <v>1.069</v>
      </c>
      <c r="O1803" s="5">
        <v>42305.745292812499</v>
      </c>
      <c r="P1803" s="5">
        <v>42305.745292812499</v>
      </c>
    </row>
    <row r="1804" spans="1:16">
      <c r="A1804">
        <v>1</v>
      </c>
      <c r="B1804">
        <v>4</v>
      </c>
      <c r="C1804">
        <v>1</v>
      </c>
      <c r="D1804">
        <v>139</v>
      </c>
      <c r="E1804">
        <v>2100</v>
      </c>
      <c r="F1804">
        <v>406</v>
      </c>
      <c r="G1804">
        <v>2877</v>
      </c>
      <c r="H1804">
        <v>1</v>
      </c>
      <c r="I1804" s="58">
        <v>356845</v>
      </c>
      <c r="J1804">
        <v>287701</v>
      </c>
      <c r="K1804" s="4">
        <v>0</v>
      </c>
      <c r="L1804" s="4">
        <v>1.329</v>
      </c>
      <c r="M1804" s="4">
        <v>0</v>
      </c>
      <c r="N1804" s="4">
        <v>1.329</v>
      </c>
      <c r="O1804" s="5">
        <v>42305.745292812499</v>
      </c>
      <c r="P1804" s="5">
        <v>42305.745292812499</v>
      </c>
    </row>
    <row r="1805" spans="1:16">
      <c r="A1805">
        <v>1</v>
      </c>
      <c r="B1805">
        <v>4</v>
      </c>
      <c r="C1805">
        <v>1</v>
      </c>
      <c r="D1805">
        <v>139</v>
      </c>
      <c r="E1805">
        <v>2182</v>
      </c>
      <c r="F1805">
        <v>407</v>
      </c>
      <c r="G1805">
        <v>2004</v>
      </c>
      <c r="H1805">
        <v>1</v>
      </c>
      <c r="I1805" s="58">
        <v>37987</v>
      </c>
      <c r="J1805">
        <v>200401</v>
      </c>
      <c r="K1805" s="4">
        <v>1</v>
      </c>
      <c r="L1805" s="4">
        <v>3.1379999999999999</v>
      </c>
      <c r="M1805" s="4">
        <v>0</v>
      </c>
      <c r="N1805" s="4">
        <v>2.1379999999999999</v>
      </c>
      <c r="O1805" s="5">
        <v>42305.745292812499</v>
      </c>
      <c r="P1805" s="5">
        <v>42305.745292812499</v>
      </c>
    </row>
    <row r="1806" spans="1:16">
      <c r="A1806">
        <v>1</v>
      </c>
      <c r="B1806">
        <v>4</v>
      </c>
      <c r="C1806">
        <v>1</v>
      </c>
      <c r="D1806">
        <v>139</v>
      </c>
      <c r="E1806">
        <v>2183</v>
      </c>
      <c r="F1806">
        <v>408</v>
      </c>
      <c r="G1806">
        <v>2003</v>
      </c>
      <c r="H1806">
        <v>1</v>
      </c>
      <c r="I1806" s="58">
        <v>37622</v>
      </c>
      <c r="J1806">
        <v>200301</v>
      </c>
      <c r="K1806" s="4">
        <v>1</v>
      </c>
      <c r="L1806" s="4">
        <v>5.9210000000000003</v>
      </c>
      <c r="M1806" s="4">
        <v>0</v>
      </c>
      <c r="N1806" s="4">
        <v>4.9210000000000003</v>
      </c>
      <c r="O1806" s="5">
        <v>42305.745292812499</v>
      </c>
      <c r="P1806" s="5">
        <v>42305.745292812499</v>
      </c>
    </row>
    <row r="1807" spans="1:16">
      <c r="A1807">
        <v>1</v>
      </c>
      <c r="B1807">
        <v>4</v>
      </c>
      <c r="C1807">
        <v>1</v>
      </c>
      <c r="D1807">
        <v>139</v>
      </c>
      <c r="E1807">
        <v>2270</v>
      </c>
      <c r="F1807">
        <v>409</v>
      </c>
      <c r="G1807">
        <v>2945</v>
      </c>
      <c r="H1807">
        <v>3</v>
      </c>
      <c r="I1807" s="58">
        <v>381740</v>
      </c>
      <c r="J1807">
        <v>294503</v>
      </c>
      <c r="K1807" s="4">
        <v>0</v>
      </c>
      <c r="L1807" s="4">
        <v>1.387</v>
      </c>
      <c r="M1807" s="4">
        <v>3.274</v>
      </c>
      <c r="N1807" s="4">
        <v>4.6609999999999996</v>
      </c>
      <c r="O1807" s="5">
        <v>42305.745292812499</v>
      </c>
      <c r="P1807" s="5">
        <v>42305.745292812499</v>
      </c>
    </row>
    <row r="1808" spans="1:16">
      <c r="A1808">
        <v>1</v>
      </c>
      <c r="B1808">
        <v>4</v>
      </c>
      <c r="C1808">
        <v>1</v>
      </c>
      <c r="D1808">
        <v>139</v>
      </c>
      <c r="E1808">
        <v>230</v>
      </c>
      <c r="F1808">
        <v>374</v>
      </c>
      <c r="G1808">
        <v>435</v>
      </c>
      <c r="H1808">
        <v>1</v>
      </c>
      <c r="I1808" s="58" t="s">
        <v>1350</v>
      </c>
      <c r="J1808">
        <v>43501</v>
      </c>
      <c r="K1808" s="4">
        <v>0</v>
      </c>
      <c r="L1808" s="4">
        <v>26.228999999999999</v>
      </c>
      <c r="M1808" s="4">
        <v>0</v>
      </c>
      <c r="N1808" s="4">
        <v>26.228999999999999</v>
      </c>
      <c r="O1808" s="5">
        <v>42305.745292812499</v>
      </c>
      <c r="P1808" s="5">
        <v>43258.050196053242</v>
      </c>
    </row>
    <row r="1809" spans="1:16">
      <c r="A1809">
        <v>1</v>
      </c>
      <c r="B1809">
        <v>4</v>
      </c>
      <c r="C1809">
        <v>1</v>
      </c>
      <c r="D1809">
        <v>139</v>
      </c>
      <c r="E1809">
        <v>230</v>
      </c>
      <c r="F1809">
        <v>375</v>
      </c>
      <c r="G1809">
        <v>749</v>
      </c>
      <c r="H1809">
        <v>2</v>
      </c>
      <c r="I1809" s="58" t="s">
        <v>7546</v>
      </c>
      <c r="J1809">
        <v>74902</v>
      </c>
      <c r="K1809" s="4">
        <v>26.199000000000002</v>
      </c>
      <c r="L1809" s="4">
        <v>31.751000000000001</v>
      </c>
      <c r="M1809" s="4">
        <v>26.228999999999999</v>
      </c>
      <c r="N1809" s="4">
        <v>31.780999999999999</v>
      </c>
      <c r="O1809" s="5">
        <v>42305.745292812499</v>
      </c>
      <c r="P1809" s="5">
        <v>43258.050196053242</v>
      </c>
    </row>
    <row r="1810" spans="1:16">
      <c r="A1810">
        <v>1</v>
      </c>
      <c r="B1810">
        <v>4</v>
      </c>
      <c r="C1810">
        <v>1</v>
      </c>
      <c r="D1810">
        <v>139</v>
      </c>
      <c r="E1810">
        <v>2387</v>
      </c>
      <c r="F1810">
        <v>410</v>
      </c>
      <c r="G1810">
        <v>2194</v>
      </c>
      <c r="H1810">
        <v>1</v>
      </c>
      <c r="I1810" s="58">
        <v>107384</v>
      </c>
      <c r="J1810">
        <v>219401</v>
      </c>
      <c r="K1810" s="4">
        <v>0</v>
      </c>
      <c r="L1810" s="4">
        <v>7.7969999999999997</v>
      </c>
      <c r="M1810" s="4">
        <v>0</v>
      </c>
      <c r="N1810" s="4">
        <v>7.7969999999999997</v>
      </c>
      <c r="O1810" s="5">
        <v>42305.745292812499</v>
      </c>
      <c r="P1810" s="5">
        <v>42305.745292812499</v>
      </c>
    </row>
    <row r="1811" spans="1:16">
      <c r="A1811">
        <v>1</v>
      </c>
      <c r="B1811">
        <v>4</v>
      </c>
      <c r="C1811">
        <v>1</v>
      </c>
      <c r="D1811">
        <v>139</v>
      </c>
      <c r="E1811">
        <v>2658</v>
      </c>
      <c r="F1811">
        <v>411</v>
      </c>
      <c r="G1811">
        <v>2657</v>
      </c>
      <c r="H1811">
        <v>1</v>
      </c>
      <c r="I1811" s="58">
        <v>276491</v>
      </c>
      <c r="J1811">
        <v>265701</v>
      </c>
      <c r="K1811" s="4">
        <v>0</v>
      </c>
      <c r="L1811" s="4">
        <v>8.8209999999999997</v>
      </c>
      <c r="M1811" s="4">
        <v>0</v>
      </c>
      <c r="N1811" s="4">
        <v>8.8209999999999997</v>
      </c>
      <c r="O1811" s="5">
        <v>42305.745292812499</v>
      </c>
      <c r="P1811" s="5">
        <v>42305.745292812499</v>
      </c>
    </row>
    <row r="1812" spans="1:16">
      <c r="A1812">
        <v>1</v>
      </c>
      <c r="B1812">
        <v>4</v>
      </c>
      <c r="C1812">
        <v>1</v>
      </c>
      <c r="D1812">
        <v>139</v>
      </c>
      <c r="E1812">
        <v>268</v>
      </c>
      <c r="F1812">
        <v>376</v>
      </c>
      <c r="G1812">
        <v>688</v>
      </c>
      <c r="H1812">
        <v>2</v>
      </c>
      <c r="I1812" s="58" t="s">
        <v>7547</v>
      </c>
      <c r="J1812">
        <v>68802</v>
      </c>
      <c r="K1812" s="4">
        <v>0</v>
      </c>
      <c r="L1812" s="4">
        <v>22.457000000000001</v>
      </c>
      <c r="M1812" s="4">
        <v>4.468</v>
      </c>
      <c r="N1812" s="4">
        <v>26.925000000000001</v>
      </c>
      <c r="O1812" s="5">
        <v>42305.745292812499</v>
      </c>
      <c r="P1812" s="5">
        <v>43258.050196053242</v>
      </c>
    </row>
    <row r="1813" spans="1:16">
      <c r="A1813">
        <v>1</v>
      </c>
      <c r="B1813">
        <v>4</v>
      </c>
      <c r="C1813">
        <v>1</v>
      </c>
      <c r="D1813">
        <v>139</v>
      </c>
      <c r="E1813">
        <v>2684</v>
      </c>
      <c r="F1813">
        <v>412</v>
      </c>
      <c r="G1813">
        <v>2003</v>
      </c>
      <c r="H1813">
        <v>2</v>
      </c>
      <c r="I1813" s="58">
        <v>37653</v>
      </c>
      <c r="J1813">
        <v>200302</v>
      </c>
      <c r="K1813" s="4">
        <v>0</v>
      </c>
      <c r="L1813" s="4">
        <v>4.585</v>
      </c>
      <c r="M1813" s="4">
        <v>0</v>
      </c>
      <c r="N1813" s="4">
        <v>4.585</v>
      </c>
      <c r="O1813" s="5">
        <v>42305.745292812499</v>
      </c>
      <c r="P1813" s="5">
        <v>43258.050196053242</v>
      </c>
    </row>
    <row r="1814" spans="1:16">
      <c r="A1814">
        <v>1</v>
      </c>
      <c r="B1814">
        <v>4</v>
      </c>
      <c r="C1814">
        <v>1</v>
      </c>
      <c r="D1814">
        <v>139</v>
      </c>
      <c r="E1814">
        <v>2812</v>
      </c>
      <c r="F1814">
        <v>413</v>
      </c>
      <c r="G1814">
        <v>2993</v>
      </c>
      <c r="H1814">
        <v>1</v>
      </c>
      <c r="I1814" s="58">
        <v>399213</v>
      </c>
      <c r="J1814">
        <v>299301</v>
      </c>
      <c r="K1814" s="4">
        <v>0</v>
      </c>
      <c r="L1814" s="4">
        <v>4.5439999999999996</v>
      </c>
      <c r="M1814" s="4">
        <v>0</v>
      </c>
      <c r="N1814" s="4">
        <v>4.5439999999999996</v>
      </c>
      <c r="O1814" s="5">
        <v>42305.745292812499</v>
      </c>
      <c r="P1814" s="5">
        <v>42305.745292812499</v>
      </c>
    </row>
    <row r="1815" spans="1:16">
      <c r="A1815">
        <v>1</v>
      </c>
      <c r="B1815">
        <v>4</v>
      </c>
      <c r="C1815">
        <v>1</v>
      </c>
      <c r="D1815">
        <v>139</v>
      </c>
      <c r="E1815">
        <v>3252</v>
      </c>
      <c r="F1815">
        <v>414</v>
      </c>
      <c r="G1815">
        <v>3503</v>
      </c>
      <c r="H1815">
        <v>1</v>
      </c>
      <c r="I1815" s="58">
        <v>585485</v>
      </c>
      <c r="J1815">
        <v>350301</v>
      </c>
      <c r="K1815" s="4">
        <v>1</v>
      </c>
      <c r="L1815" s="4">
        <v>7.1040000000000001</v>
      </c>
      <c r="M1815" s="4">
        <v>0</v>
      </c>
      <c r="N1815" s="4">
        <v>6.1040000000000001</v>
      </c>
      <c r="O1815" s="5">
        <v>42305.745292812499</v>
      </c>
      <c r="P1815" s="5">
        <v>42305.745292812499</v>
      </c>
    </row>
    <row r="1816" spans="1:16">
      <c r="A1816">
        <v>1</v>
      </c>
      <c r="B1816">
        <v>4</v>
      </c>
      <c r="C1816">
        <v>1</v>
      </c>
      <c r="D1816">
        <v>139</v>
      </c>
      <c r="E1816">
        <v>325</v>
      </c>
      <c r="F1816">
        <v>377</v>
      </c>
      <c r="G1816">
        <v>435</v>
      </c>
      <c r="H1816">
        <v>1</v>
      </c>
      <c r="I1816" s="58" t="s">
        <v>1350</v>
      </c>
      <c r="J1816">
        <v>43501</v>
      </c>
      <c r="K1816" s="4">
        <v>35.024999999999999</v>
      </c>
      <c r="L1816" s="4">
        <v>44.11</v>
      </c>
      <c r="M1816" s="4">
        <v>15.826000000000001</v>
      </c>
      <c r="N1816" s="4">
        <v>24.911000000000001</v>
      </c>
      <c r="O1816" s="5">
        <v>42305.745292812499</v>
      </c>
      <c r="P1816" s="5">
        <v>42305.745292812499</v>
      </c>
    </row>
    <row r="1817" spans="1:16">
      <c r="A1817">
        <v>1</v>
      </c>
      <c r="B1817">
        <v>4</v>
      </c>
      <c r="C1817">
        <v>1</v>
      </c>
      <c r="D1817">
        <v>139</v>
      </c>
      <c r="E1817">
        <v>325</v>
      </c>
      <c r="F1817">
        <v>378</v>
      </c>
      <c r="G1817">
        <v>749</v>
      </c>
      <c r="H1817">
        <v>1</v>
      </c>
      <c r="I1817" s="58" t="s">
        <v>7548</v>
      </c>
      <c r="J1817">
        <v>74901</v>
      </c>
      <c r="K1817" s="4">
        <v>1</v>
      </c>
      <c r="L1817" s="4">
        <v>16.631</v>
      </c>
      <c r="M1817" s="4">
        <v>0</v>
      </c>
      <c r="N1817" s="4">
        <v>15.631</v>
      </c>
      <c r="O1817" s="5">
        <v>42305.745292812499</v>
      </c>
      <c r="P1817" s="5">
        <v>42305.745292812499</v>
      </c>
    </row>
    <row r="1818" spans="1:16">
      <c r="A1818">
        <v>1</v>
      </c>
      <c r="B1818">
        <v>4</v>
      </c>
      <c r="C1818">
        <v>1</v>
      </c>
      <c r="D1818">
        <v>139</v>
      </c>
      <c r="E1818">
        <v>3369</v>
      </c>
      <c r="F1818">
        <v>415</v>
      </c>
      <c r="G1818">
        <v>1319</v>
      </c>
      <c r="H1818">
        <v>2</v>
      </c>
      <c r="I1818" s="58" t="s">
        <v>7549</v>
      </c>
      <c r="J1818">
        <v>131902</v>
      </c>
      <c r="K1818" s="4">
        <v>0</v>
      </c>
      <c r="L1818" s="4">
        <v>3.5219999999999998</v>
      </c>
      <c r="M1818" s="4">
        <v>0</v>
      </c>
      <c r="N1818" s="4">
        <v>3.5219999999999998</v>
      </c>
      <c r="O1818" s="5">
        <v>42305.745292812499</v>
      </c>
      <c r="P1818" s="5">
        <v>42305.745292812499</v>
      </c>
    </row>
    <row r="1819" spans="1:16">
      <c r="A1819">
        <v>1</v>
      </c>
      <c r="B1819">
        <v>4</v>
      </c>
      <c r="C1819">
        <v>1</v>
      </c>
      <c r="D1819">
        <v>139</v>
      </c>
      <c r="E1819">
        <v>3510</v>
      </c>
      <c r="F1819">
        <v>416</v>
      </c>
      <c r="G1819">
        <v>1454</v>
      </c>
      <c r="H1819">
        <v>1</v>
      </c>
      <c r="I1819" s="58" t="s">
        <v>1346</v>
      </c>
      <c r="J1819">
        <v>145401</v>
      </c>
      <c r="K1819" s="4">
        <v>5</v>
      </c>
      <c r="L1819" s="4">
        <v>5.1580000000000004</v>
      </c>
      <c r="M1819" s="4">
        <v>0</v>
      </c>
      <c r="N1819" s="4">
        <v>0.158</v>
      </c>
      <c r="O1819" s="5">
        <v>42305.745292812499</v>
      </c>
      <c r="P1819" s="5">
        <v>42305.745292812499</v>
      </c>
    </row>
    <row r="1820" spans="1:16">
      <c r="A1820">
        <v>1</v>
      </c>
      <c r="B1820">
        <v>4</v>
      </c>
      <c r="C1820">
        <v>1</v>
      </c>
      <c r="D1820">
        <v>139</v>
      </c>
      <c r="E1820">
        <v>3511</v>
      </c>
      <c r="F1820">
        <v>417</v>
      </c>
      <c r="G1820">
        <v>1292</v>
      </c>
      <c r="H1820">
        <v>4</v>
      </c>
      <c r="I1820" s="58" t="s">
        <v>7550</v>
      </c>
      <c r="J1820">
        <v>129204</v>
      </c>
      <c r="K1820" s="4">
        <v>5</v>
      </c>
      <c r="L1820" s="4">
        <v>5.5730000000000004</v>
      </c>
      <c r="M1820" s="4">
        <v>0</v>
      </c>
      <c r="N1820" s="4">
        <v>0.57299999999999995</v>
      </c>
      <c r="O1820" s="5">
        <v>42305.745292812499</v>
      </c>
      <c r="P1820" s="5">
        <v>42305.745292812499</v>
      </c>
    </row>
    <row r="1821" spans="1:16">
      <c r="A1821">
        <v>1</v>
      </c>
      <c r="B1821">
        <v>4</v>
      </c>
      <c r="C1821">
        <v>1</v>
      </c>
      <c r="D1821">
        <v>139</v>
      </c>
      <c r="E1821">
        <v>376</v>
      </c>
      <c r="F1821">
        <v>379</v>
      </c>
      <c r="G1821">
        <v>45</v>
      </c>
      <c r="H1821">
        <v>16</v>
      </c>
      <c r="I1821" s="58" t="s">
        <v>7551</v>
      </c>
      <c r="J1821">
        <v>4516</v>
      </c>
      <c r="K1821" s="4">
        <v>0</v>
      </c>
      <c r="L1821" s="4">
        <v>4.7960000000000003</v>
      </c>
      <c r="M1821" s="4">
        <v>0</v>
      </c>
      <c r="N1821" s="4">
        <v>4.7960000000000003</v>
      </c>
      <c r="O1821" s="5">
        <v>42305.745292812499</v>
      </c>
      <c r="P1821" s="5">
        <v>42305.745292812499</v>
      </c>
    </row>
    <row r="1822" spans="1:16">
      <c r="A1822">
        <v>1</v>
      </c>
      <c r="B1822">
        <v>4</v>
      </c>
      <c r="C1822">
        <v>1</v>
      </c>
      <c r="D1822">
        <v>139</v>
      </c>
      <c r="E1822">
        <v>377</v>
      </c>
      <c r="F1822">
        <v>380</v>
      </c>
      <c r="G1822">
        <v>730</v>
      </c>
      <c r="H1822">
        <v>2</v>
      </c>
      <c r="I1822" s="58" t="s">
        <v>7552</v>
      </c>
      <c r="J1822">
        <v>73002</v>
      </c>
      <c r="K1822" s="4">
        <v>6.0000000000000001E-3</v>
      </c>
      <c r="L1822" s="4">
        <v>18.163</v>
      </c>
      <c r="M1822" s="4">
        <v>0</v>
      </c>
      <c r="N1822" s="4">
        <v>18.157</v>
      </c>
      <c r="O1822" s="5">
        <v>42305.745292812499</v>
      </c>
      <c r="P1822" s="5">
        <v>42305.745292812499</v>
      </c>
    </row>
    <row r="1823" spans="1:16">
      <c r="A1823">
        <v>1</v>
      </c>
      <c r="B1823">
        <v>4</v>
      </c>
      <c r="C1823">
        <v>1</v>
      </c>
      <c r="D1823">
        <v>139</v>
      </c>
      <c r="E1823">
        <v>378</v>
      </c>
      <c r="F1823">
        <v>381</v>
      </c>
      <c r="G1823">
        <v>680</v>
      </c>
      <c r="H1823">
        <v>1</v>
      </c>
      <c r="I1823" s="58" t="s">
        <v>7553</v>
      </c>
      <c r="J1823">
        <v>68001</v>
      </c>
      <c r="K1823" s="4">
        <v>1</v>
      </c>
      <c r="L1823" s="4">
        <v>14.096</v>
      </c>
      <c r="M1823" s="4">
        <v>12.494999999999999</v>
      </c>
      <c r="N1823" s="4">
        <v>25.591000000000001</v>
      </c>
      <c r="O1823" s="5">
        <v>42305.745292812499</v>
      </c>
      <c r="P1823" s="5">
        <v>42305.745292812499</v>
      </c>
    </row>
    <row r="1824" spans="1:16">
      <c r="A1824">
        <v>1</v>
      </c>
      <c r="B1824">
        <v>4</v>
      </c>
      <c r="C1824">
        <v>1</v>
      </c>
      <c r="D1824">
        <v>139</v>
      </c>
      <c r="E1824">
        <v>378</v>
      </c>
      <c r="F1824">
        <v>382</v>
      </c>
      <c r="G1824">
        <v>680</v>
      </c>
      <c r="H1824">
        <v>7</v>
      </c>
      <c r="I1824" s="58" t="s">
        <v>7554</v>
      </c>
      <c r="J1824">
        <v>68007</v>
      </c>
      <c r="K1824" s="4">
        <v>0</v>
      </c>
      <c r="L1824" s="4">
        <v>6.0570000000000004</v>
      </c>
      <c r="M1824" s="4">
        <v>0</v>
      </c>
      <c r="N1824" s="4">
        <v>6.0570000000000004</v>
      </c>
      <c r="O1824" s="5">
        <v>42305.745292812499</v>
      </c>
      <c r="P1824" s="5">
        <v>42305.745292812499</v>
      </c>
    </row>
    <row r="1825" spans="1:16">
      <c r="A1825">
        <v>1</v>
      </c>
      <c r="B1825">
        <v>4</v>
      </c>
      <c r="C1825">
        <v>1</v>
      </c>
      <c r="D1825">
        <v>139</v>
      </c>
      <c r="E1825">
        <v>378</v>
      </c>
      <c r="F1825">
        <v>383</v>
      </c>
      <c r="G1825">
        <v>680</v>
      </c>
      <c r="H1825">
        <v>8</v>
      </c>
      <c r="I1825" s="58" t="s">
        <v>7555</v>
      </c>
      <c r="J1825">
        <v>68008</v>
      </c>
      <c r="K1825" s="4">
        <v>1</v>
      </c>
      <c r="L1825" s="4">
        <v>6.9160000000000004</v>
      </c>
      <c r="M1825" s="4">
        <v>6.4710000000000001</v>
      </c>
      <c r="N1825" s="4">
        <v>12.387</v>
      </c>
      <c r="O1825" s="5">
        <v>42305.745292812499</v>
      </c>
      <c r="P1825" s="5">
        <v>42305.745292812499</v>
      </c>
    </row>
    <row r="1826" spans="1:16">
      <c r="A1826">
        <v>1</v>
      </c>
      <c r="B1826">
        <v>4</v>
      </c>
      <c r="C1826">
        <v>1</v>
      </c>
      <c r="D1826">
        <v>139</v>
      </c>
      <c r="E1826">
        <v>378</v>
      </c>
      <c r="F1826">
        <v>384</v>
      </c>
      <c r="G1826">
        <v>2490</v>
      </c>
      <c r="H1826">
        <v>1</v>
      </c>
      <c r="I1826" s="58">
        <v>215496</v>
      </c>
      <c r="J1826">
        <v>249001</v>
      </c>
      <c r="K1826" s="4">
        <v>13.096</v>
      </c>
      <c r="L1826" s="4">
        <v>15.662000000000001</v>
      </c>
      <c r="M1826" s="4">
        <v>25.591000000000001</v>
      </c>
      <c r="N1826" s="4">
        <v>28.157</v>
      </c>
      <c r="O1826" s="5">
        <v>42305.745292812499</v>
      </c>
      <c r="P1826" s="5">
        <v>42305.745292812499</v>
      </c>
    </row>
    <row r="1827" spans="1:16">
      <c r="A1827">
        <v>1</v>
      </c>
      <c r="B1827">
        <v>4</v>
      </c>
      <c r="C1827">
        <v>1</v>
      </c>
      <c r="D1827">
        <v>139</v>
      </c>
      <c r="E1827">
        <v>379</v>
      </c>
      <c r="F1827">
        <v>385</v>
      </c>
      <c r="G1827">
        <v>769</v>
      </c>
      <c r="H1827">
        <v>1</v>
      </c>
      <c r="I1827" s="58" t="s">
        <v>7556</v>
      </c>
      <c r="J1827">
        <v>76901</v>
      </c>
      <c r="K1827" s="4">
        <v>0</v>
      </c>
      <c r="L1827" s="4">
        <v>19.920000000000002</v>
      </c>
      <c r="M1827" s="4">
        <v>0</v>
      </c>
      <c r="N1827" s="4">
        <v>19.920000000000002</v>
      </c>
      <c r="O1827" s="5">
        <v>42305.745292812499</v>
      </c>
      <c r="P1827" s="5">
        <v>42305.745292812499</v>
      </c>
    </row>
    <row r="1828" spans="1:16">
      <c r="A1828">
        <v>1</v>
      </c>
      <c r="B1828">
        <v>4</v>
      </c>
      <c r="C1828">
        <v>1</v>
      </c>
      <c r="D1828">
        <v>139</v>
      </c>
      <c r="E1828">
        <v>3869</v>
      </c>
      <c r="F1828">
        <v>418</v>
      </c>
      <c r="G1828">
        <v>136</v>
      </c>
      <c r="H1828">
        <v>5</v>
      </c>
      <c r="I1828" s="58" t="s">
        <v>7557</v>
      </c>
      <c r="J1828">
        <v>13605</v>
      </c>
      <c r="K1828" s="4">
        <v>0</v>
      </c>
      <c r="L1828" s="4">
        <v>7.9809999999999999</v>
      </c>
      <c r="M1828" s="4">
        <v>5.74</v>
      </c>
      <c r="N1828" s="4">
        <v>13.721</v>
      </c>
      <c r="O1828" s="5">
        <v>42305.745292812499</v>
      </c>
      <c r="P1828" s="5">
        <v>42305.745292812499</v>
      </c>
    </row>
    <row r="1829" spans="1:16">
      <c r="A1829">
        <v>1</v>
      </c>
      <c r="B1829">
        <v>4</v>
      </c>
      <c r="C1829">
        <v>1</v>
      </c>
      <c r="D1829">
        <v>139</v>
      </c>
      <c r="E1829">
        <v>3869</v>
      </c>
      <c r="F1829">
        <v>419</v>
      </c>
      <c r="G1829">
        <v>136</v>
      </c>
      <c r="H1829">
        <v>6</v>
      </c>
      <c r="I1829" s="58" t="s">
        <v>1347</v>
      </c>
      <c r="J1829">
        <v>13606</v>
      </c>
      <c r="K1829" s="4">
        <v>0</v>
      </c>
      <c r="L1829" s="4">
        <v>5.74</v>
      </c>
      <c r="M1829" s="4">
        <v>0</v>
      </c>
      <c r="N1829" s="4">
        <v>5.74</v>
      </c>
      <c r="O1829" s="5">
        <v>42305.745292812499</v>
      </c>
      <c r="P1829" s="5">
        <v>42305.745292812499</v>
      </c>
    </row>
    <row r="1830" spans="1:16">
      <c r="A1830">
        <v>1</v>
      </c>
      <c r="B1830">
        <v>4</v>
      </c>
      <c r="C1830">
        <v>1</v>
      </c>
      <c r="D1830">
        <v>139</v>
      </c>
      <c r="E1830">
        <v>4210</v>
      </c>
      <c r="F1830">
        <v>420</v>
      </c>
      <c r="G1830">
        <v>1690</v>
      </c>
      <c r="H1830">
        <v>1</v>
      </c>
      <c r="I1830" s="58">
        <v>-76699</v>
      </c>
      <c r="J1830">
        <v>169001</v>
      </c>
      <c r="K1830" s="4">
        <v>15.965999999999999</v>
      </c>
      <c r="L1830" s="4">
        <v>23.530999999999999</v>
      </c>
      <c r="M1830" s="4">
        <v>0</v>
      </c>
      <c r="N1830" s="4">
        <v>7.5650000000000004</v>
      </c>
      <c r="O1830" s="5">
        <v>42305.745292812499</v>
      </c>
      <c r="P1830" s="5">
        <v>42305.745292812499</v>
      </c>
    </row>
    <row r="1831" spans="1:16">
      <c r="A1831">
        <v>1</v>
      </c>
      <c r="B1831">
        <v>4</v>
      </c>
      <c r="C1831">
        <v>1</v>
      </c>
      <c r="D1831">
        <v>139</v>
      </c>
      <c r="E1831">
        <v>4370</v>
      </c>
      <c r="F1831">
        <v>421</v>
      </c>
      <c r="G1831">
        <v>1690</v>
      </c>
      <c r="H1831">
        <v>2</v>
      </c>
      <c r="I1831" s="58">
        <v>-76668</v>
      </c>
      <c r="J1831">
        <v>169002</v>
      </c>
      <c r="K1831" s="4">
        <v>1</v>
      </c>
      <c r="L1831" s="4">
        <v>1.65</v>
      </c>
      <c r="M1831" s="4">
        <v>0</v>
      </c>
      <c r="N1831" s="4">
        <v>0.65</v>
      </c>
      <c r="O1831" s="5">
        <v>42305.745292812499</v>
      </c>
      <c r="P1831" s="5">
        <v>42305.745292812499</v>
      </c>
    </row>
    <row r="1832" spans="1:16">
      <c r="A1832">
        <v>1</v>
      </c>
      <c r="B1832">
        <v>4</v>
      </c>
      <c r="C1832">
        <v>1</v>
      </c>
      <c r="D1832">
        <v>139</v>
      </c>
      <c r="E1832">
        <v>4532</v>
      </c>
      <c r="F1832">
        <v>422</v>
      </c>
      <c r="G1832">
        <v>45</v>
      </c>
      <c r="H1832">
        <v>8</v>
      </c>
      <c r="I1832" s="58">
        <v>16650</v>
      </c>
      <c r="J1832">
        <v>4508</v>
      </c>
      <c r="K1832" s="4">
        <v>0</v>
      </c>
      <c r="L1832" s="4">
        <v>9.9269999999999996</v>
      </c>
      <c r="M1832" s="4">
        <v>452.82299999999998</v>
      </c>
      <c r="N1832" s="4">
        <v>462.75</v>
      </c>
      <c r="O1832" s="5">
        <v>42305.745292812499</v>
      </c>
      <c r="P1832" s="5">
        <v>43258.050196053242</v>
      </c>
    </row>
    <row r="1833" spans="1:16">
      <c r="A1833">
        <v>1</v>
      </c>
      <c r="B1833">
        <v>4</v>
      </c>
      <c r="C1833">
        <v>1</v>
      </c>
      <c r="D1833">
        <v>139</v>
      </c>
      <c r="E1833">
        <v>4532</v>
      </c>
      <c r="F1833">
        <v>423</v>
      </c>
      <c r="G1833">
        <v>45</v>
      </c>
      <c r="H1833">
        <v>9</v>
      </c>
      <c r="I1833" s="58">
        <v>16681</v>
      </c>
      <c r="J1833">
        <v>4509</v>
      </c>
      <c r="K1833" s="4">
        <v>0</v>
      </c>
      <c r="L1833" s="4">
        <v>17.308</v>
      </c>
      <c r="M1833" s="4">
        <v>462.75</v>
      </c>
      <c r="N1833" s="4">
        <v>481.74700000000001</v>
      </c>
      <c r="O1833" s="5">
        <v>42305.745292812499</v>
      </c>
      <c r="P1833" s="5">
        <v>42305.745292812499</v>
      </c>
    </row>
    <row r="1834" spans="1:16">
      <c r="A1834">
        <v>1</v>
      </c>
      <c r="B1834">
        <v>4</v>
      </c>
      <c r="C1834">
        <v>1</v>
      </c>
      <c r="D1834">
        <v>139</v>
      </c>
      <c r="E1834">
        <v>4532</v>
      </c>
      <c r="F1834">
        <v>424</v>
      </c>
      <c r="G1834">
        <v>45</v>
      </c>
      <c r="H1834">
        <v>11</v>
      </c>
      <c r="I1834" s="58">
        <v>16742</v>
      </c>
      <c r="J1834">
        <v>4511</v>
      </c>
      <c r="K1834" s="4">
        <v>17.308</v>
      </c>
      <c r="L1834" s="4">
        <v>22.620999999999999</v>
      </c>
      <c r="M1834" s="4">
        <v>481.74700000000001</v>
      </c>
      <c r="N1834" s="4">
        <v>487.06</v>
      </c>
      <c r="O1834" s="5">
        <v>42305.745292812499</v>
      </c>
      <c r="P1834" s="5">
        <v>42305.745292812499</v>
      </c>
    </row>
    <row r="1835" spans="1:16">
      <c r="A1835">
        <v>1</v>
      </c>
      <c r="B1835">
        <v>4</v>
      </c>
      <c r="C1835">
        <v>1</v>
      </c>
      <c r="D1835">
        <v>139</v>
      </c>
      <c r="E1835">
        <v>4532</v>
      </c>
      <c r="F1835">
        <v>425</v>
      </c>
      <c r="G1835">
        <v>1690</v>
      </c>
      <c r="H1835">
        <v>1</v>
      </c>
      <c r="I1835" s="58">
        <v>-76699</v>
      </c>
      <c r="J1835">
        <v>169001</v>
      </c>
      <c r="K1835" s="4">
        <v>0.03</v>
      </c>
      <c r="L1835" s="4">
        <v>6.8719999999999999</v>
      </c>
      <c r="M1835" s="4">
        <v>468.625</v>
      </c>
      <c r="N1835" s="4">
        <v>475.46699999999998</v>
      </c>
      <c r="O1835" s="5">
        <v>42305.745292812499</v>
      </c>
      <c r="P1835" s="5">
        <v>43258.050196053242</v>
      </c>
    </row>
    <row r="1836" spans="1:16">
      <c r="A1836">
        <v>1</v>
      </c>
      <c r="B1836">
        <v>4</v>
      </c>
      <c r="C1836">
        <v>1</v>
      </c>
      <c r="D1836">
        <v>139</v>
      </c>
      <c r="E1836">
        <v>4545</v>
      </c>
      <c r="F1836">
        <v>426</v>
      </c>
      <c r="G1836">
        <v>136</v>
      </c>
      <c r="H1836">
        <v>7</v>
      </c>
      <c r="I1836" s="58" t="s">
        <v>1348</v>
      </c>
      <c r="J1836">
        <v>13607</v>
      </c>
      <c r="K1836" s="4">
        <v>0</v>
      </c>
      <c r="L1836" s="4">
        <v>3.407</v>
      </c>
      <c r="M1836" s="4">
        <v>10.006</v>
      </c>
      <c r="N1836" s="4">
        <v>13.413</v>
      </c>
      <c r="O1836" s="5">
        <v>42305.745292812499</v>
      </c>
      <c r="P1836" s="5">
        <v>42305.745292812499</v>
      </c>
    </row>
    <row r="1837" spans="1:16">
      <c r="A1837">
        <v>1</v>
      </c>
      <c r="B1837">
        <v>4</v>
      </c>
      <c r="C1837">
        <v>1</v>
      </c>
      <c r="D1837">
        <v>139</v>
      </c>
      <c r="E1837">
        <v>4545</v>
      </c>
      <c r="F1837">
        <v>427</v>
      </c>
      <c r="G1837">
        <v>136</v>
      </c>
      <c r="H1837">
        <v>8</v>
      </c>
      <c r="I1837" s="58" t="s">
        <v>7558</v>
      </c>
      <c r="J1837">
        <v>13608</v>
      </c>
      <c r="K1837" s="4">
        <v>0</v>
      </c>
      <c r="L1837" s="4">
        <v>9.641</v>
      </c>
      <c r="M1837" s="4">
        <v>0.36499999999999999</v>
      </c>
      <c r="N1837" s="4">
        <v>10.006</v>
      </c>
      <c r="O1837" s="5">
        <v>42305.745292812499</v>
      </c>
      <c r="P1837" s="5">
        <v>43258.050196053242</v>
      </c>
    </row>
    <row r="1838" spans="1:16">
      <c r="A1838">
        <v>1</v>
      </c>
      <c r="B1838">
        <v>4</v>
      </c>
      <c r="C1838">
        <v>1</v>
      </c>
      <c r="D1838">
        <v>139</v>
      </c>
      <c r="E1838">
        <v>4545</v>
      </c>
      <c r="F1838">
        <v>428</v>
      </c>
      <c r="G1838">
        <v>136</v>
      </c>
      <c r="H1838">
        <v>9</v>
      </c>
      <c r="I1838" s="58" t="s">
        <v>7559</v>
      </c>
      <c r="J1838">
        <v>13609</v>
      </c>
      <c r="K1838" s="4">
        <v>0.17299999999999999</v>
      </c>
      <c r="L1838" s="4">
        <v>0.53800000000000003</v>
      </c>
      <c r="M1838" s="4">
        <v>0</v>
      </c>
      <c r="N1838" s="4">
        <v>0.36499999999999999</v>
      </c>
      <c r="O1838" s="5">
        <v>43258.050196053242</v>
      </c>
      <c r="P1838" s="5">
        <v>43258.050196053242</v>
      </c>
    </row>
    <row r="1839" spans="1:16">
      <c r="A1839">
        <v>1</v>
      </c>
      <c r="B1839">
        <v>4</v>
      </c>
      <c r="C1839">
        <v>1</v>
      </c>
      <c r="D1839">
        <v>139</v>
      </c>
      <c r="E1839">
        <v>4545</v>
      </c>
      <c r="F1839">
        <v>429</v>
      </c>
      <c r="G1839">
        <v>221</v>
      </c>
      <c r="H1839">
        <v>1</v>
      </c>
      <c r="I1839" s="58" t="s">
        <v>1349</v>
      </c>
      <c r="J1839">
        <v>22101</v>
      </c>
      <c r="K1839" s="4">
        <v>3.2890000000000001</v>
      </c>
      <c r="L1839" s="4">
        <v>17.506</v>
      </c>
      <c r="M1839" s="4">
        <v>17.773</v>
      </c>
      <c r="N1839" s="4">
        <v>31.99</v>
      </c>
      <c r="O1839" s="5">
        <v>42305.745292812499</v>
      </c>
      <c r="P1839" s="5">
        <v>43258.050196053242</v>
      </c>
    </row>
    <row r="1840" spans="1:16">
      <c r="A1840">
        <v>1</v>
      </c>
      <c r="B1840">
        <v>4</v>
      </c>
      <c r="C1840">
        <v>1</v>
      </c>
      <c r="D1840">
        <v>139</v>
      </c>
      <c r="E1840">
        <v>4545</v>
      </c>
      <c r="F1840">
        <v>430</v>
      </c>
      <c r="G1840">
        <v>1690</v>
      </c>
      <c r="H1840">
        <v>1</v>
      </c>
      <c r="I1840" s="58">
        <v>-76699</v>
      </c>
      <c r="J1840">
        <v>169001</v>
      </c>
      <c r="K1840" s="4">
        <v>6.8719999999999999</v>
      </c>
      <c r="L1840" s="4">
        <v>7.923</v>
      </c>
      <c r="M1840" s="4">
        <v>16.722000000000001</v>
      </c>
      <c r="N1840" s="4">
        <v>17.773</v>
      </c>
      <c r="O1840" s="5">
        <v>42305.745292812499</v>
      </c>
      <c r="P1840" s="5">
        <v>43258.050196053242</v>
      </c>
    </row>
    <row r="1841" spans="1:16">
      <c r="A1841">
        <v>1</v>
      </c>
      <c r="B1841">
        <v>4</v>
      </c>
      <c r="C1841">
        <v>1</v>
      </c>
      <c r="D1841">
        <v>139</v>
      </c>
      <c r="E1841">
        <v>964</v>
      </c>
      <c r="F1841">
        <v>386</v>
      </c>
      <c r="G1841">
        <v>1154</v>
      </c>
      <c r="H1841">
        <v>2</v>
      </c>
      <c r="I1841" s="58" t="s">
        <v>7560</v>
      </c>
      <c r="J1841">
        <v>115402</v>
      </c>
      <c r="K1841" s="4">
        <v>1</v>
      </c>
      <c r="L1841" s="4">
        <v>7.492</v>
      </c>
      <c r="M1841" s="4">
        <v>0</v>
      </c>
      <c r="N1841" s="4">
        <v>6.492</v>
      </c>
      <c r="O1841" s="5">
        <v>42305.745292812499</v>
      </c>
      <c r="P1841" s="5">
        <v>43258.050196053242</v>
      </c>
    </row>
    <row r="1842" spans="1:16">
      <c r="A1842">
        <v>1</v>
      </c>
      <c r="B1842">
        <v>4</v>
      </c>
      <c r="C1842">
        <v>1</v>
      </c>
      <c r="D1842">
        <v>194</v>
      </c>
      <c r="E1842">
        <v>1043</v>
      </c>
      <c r="F1842">
        <v>478</v>
      </c>
      <c r="G1842">
        <v>189</v>
      </c>
      <c r="H1842">
        <v>3</v>
      </c>
      <c r="I1842" s="58" t="s">
        <v>7561</v>
      </c>
      <c r="J1842">
        <v>18903</v>
      </c>
      <c r="K1842" s="4">
        <v>0</v>
      </c>
      <c r="L1842" s="4">
        <v>16.423999999999999</v>
      </c>
      <c r="M1842" s="4">
        <v>0</v>
      </c>
      <c r="N1842" s="4">
        <v>16.423999999999999</v>
      </c>
      <c r="O1842" s="5">
        <v>42305.745292812499</v>
      </c>
      <c r="P1842" s="5">
        <v>42305.745292812499</v>
      </c>
    </row>
    <row r="1843" spans="1:16">
      <c r="A1843">
        <v>1</v>
      </c>
      <c r="B1843">
        <v>4</v>
      </c>
      <c r="C1843">
        <v>1</v>
      </c>
      <c r="D1843">
        <v>194</v>
      </c>
      <c r="E1843">
        <v>1043</v>
      </c>
      <c r="F1843">
        <v>479</v>
      </c>
      <c r="G1843">
        <v>189</v>
      </c>
      <c r="H1843">
        <v>4</v>
      </c>
      <c r="I1843" s="58" t="s">
        <v>1351</v>
      </c>
      <c r="J1843">
        <v>18904</v>
      </c>
      <c r="K1843" s="4">
        <v>0.13400000000000001</v>
      </c>
      <c r="L1843" s="4">
        <v>0.69299999999999995</v>
      </c>
      <c r="M1843" s="4">
        <v>16.445</v>
      </c>
      <c r="N1843" s="4">
        <v>17.004000000000001</v>
      </c>
      <c r="O1843" s="5">
        <v>42305.745292812499</v>
      </c>
      <c r="P1843" s="5">
        <v>42305.745292812499</v>
      </c>
    </row>
    <row r="1844" spans="1:16">
      <c r="A1844">
        <v>1</v>
      </c>
      <c r="B1844">
        <v>4</v>
      </c>
      <c r="C1844">
        <v>1</v>
      </c>
      <c r="D1844">
        <v>194</v>
      </c>
      <c r="E1844">
        <v>1044</v>
      </c>
      <c r="F1844">
        <v>480</v>
      </c>
      <c r="G1844">
        <v>1177</v>
      </c>
      <c r="H1844">
        <v>1</v>
      </c>
      <c r="I1844" s="58" t="s">
        <v>1352</v>
      </c>
      <c r="J1844">
        <v>117701</v>
      </c>
      <c r="K1844" s="4">
        <v>10</v>
      </c>
      <c r="L1844" s="4">
        <v>20.106000000000002</v>
      </c>
      <c r="M1844" s="4">
        <v>0</v>
      </c>
      <c r="N1844" s="4">
        <v>10.106</v>
      </c>
      <c r="O1844" s="5">
        <v>42305.745292812499</v>
      </c>
      <c r="P1844" s="5">
        <v>42305.745292812499</v>
      </c>
    </row>
    <row r="1845" spans="1:16">
      <c r="A1845">
        <v>1</v>
      </c>
      <c r="B1845">
        <v>4</v>
      </c>
      <c r="C1845">
        <v>1</v>
      </c>
      <c r="D1845">
        <v>194</v>
      </c>
      <c r="E1845">
        <v>1045</v>
      </c>
      <c r="F1845">
        <v>481</v>
      </c>
      <c r="G1845">
        <v>722</v>
      </c>
      <c r="H1845">
        <v>3</v>
      </c>
      <c r="I1845" s="58" t="s">
        <v>7562</v>
      </c>
      <c r="J1845">
        <v>72203</v>
      </c>
      <c r="K1845" s="4">
        <v>1</v>
      </c>
      <c r="L1845" s="4">
        <v>8.7710000000000008</v>
      </c>
      <c r="M1845" s="4">
        <v>5.6440000000000001</v>
      </c>
      <c r="N1845" s="4">
        <v>13.414999999999999</v>
      </c>
      <c r="O1845" s="5">
        <v>42305.745292812499</v>
      </c>
      <c r="P1845" s="5">
        <v>42305.745292812499</v>
      </c>
    </row>
    <row r="1846" spans="1:16">
      <c r="A1846">
        <v>1</v>
      </c>
      <c r="B1846">
        <v>4</v>
      </c>
      <c r="C1846">
        <v>1</v>
      </c>
      <c r="D1846">
        <v>194</v>
      </c>
      <c r="E1846">
        <v>1045</v>
      </c>
      <c r="F1846">
        <v>482</v>
      </c>
      <c r="G1846">
        <v>2042</v>
      </c>
      <c r="H1846">
        <v>1</v>
      </c>
      <c r="I1846" s="58">
        <v>51867</v>
      </c>
      <c r="J1846">
        <v>204201</v>
      </c>
      <c r="K1846" s="4">
        <v>0</v>
      </c>
      <c r="L1846" s="4">
        <v>5.0759999999999996</v>
      </c>
      <c r="M1846" s="4">
        <v>0</v>
      </c>
      <c r="N1846" s="4">
        <v>5.0759999999999996</v>
      </c>
      <c r="O1846" s="5">
        <v>42305.745292812499</v>
      </c>
      <c r="P1846" s="5">
        <v>42305.745292812499</v>
      </c>
    </row>
    <row r="1847" spans="1:16">
      <c r="A1847">
        <v>1</v>
      </c>
      <c r="B1847">
        <v>4</v>
      </c>
      <c r="C1847">
        <v>1</v>
      </c>
      <c r="D1847">
        <v>194</v>
      </c>
      <c r="E1847">
        <v>1269</v>
      </c>
      <c r="F1847">
        <v>483</v>
      </c>
      <c r="G1847">
        <v>1292</v>
      </c>
      <c r="H1847">
        <v>3</v>
      </c>
      <c r="I1847" s="58" t="s">
        <v>7563</v>
      </c>
      <c r="J1847">
        <v>129203</v>
      </c>
      <c r="K1847" s="4">
        <v>1</v>
      </c>
      <c r="L1847" s="4">
        <v>3.3140000000000001</v>
      </c>
      <c r="M1847" s="4">
        <v>0.21</v>
      </c>
      <c r="N1847" s="4">
        <v>2.524</v>
      </c>
      <c r="O1847" s="5">
        <v>42305.745292812499</v>
      </c>
      <c r="P1847" s="5">
        <v>43258.050196053242</v>
      </c>
    </row>
    <row r="1848" spans="1:16">
      <c r="A1848">
        <v>1</v>
      </c>
      <c r="B1848">
        <v>4</v>
      </c>
      <c r="C1848">
        <v>1</v>
      </c>
      <c r="D1848">
        <v>194</v>
      </c>
      <c r="E1848">
        <v>1278</v>
      </c>
      <c r="F1848">
        <v>484</v>
      </c>
      <c r="G1848">
        <v>427</v>
      </c>
      <c r="H1848">
        <v>2</v>
      </c>
      <c r="I1848" s="58" t="s">
        <v>7564</v>
      </c>
      <c r="J1848">
        <v>42702</v>
      </c>
      <c r="K1848" s="4">
        <v>0</v>
      </c>
      <c r="L1848" s="4">
        <v>3.8010000000000002</v>
      </c>
      <c r="M1848" s="4">
        <v>0</v>
      </c>
      <c r="N1848" s="4">
        <v>3.8010000000000002</v>
      </c>
      <c r="O1848" s="5">
        <v>42305.745292812499</v>
      </c>
      <c r="P1848" s="5">
        <v>42305.745292812499</v>
      </c>
    </row>
    <row r="1849" spans="1:16">
      <c r="A1849">
        <v>1</v>
      </c>
      <c r="B1849">
        <v>4</v>
      </c>
      <c r="C1849">
        <v>1</v>
      </c>
      <c r="D1849">
        <v>194</v>
      </c>
      <c r="E1849">
        <v>1279</v>
      </c>
      <c r="F1849">
        <v>485</v>
      </c>
      <c r="G1849">
        <v>773</v>
      </c>
      <c r="H1849">
        <v>2</v>
      </c>
      <c r="I1849" s="58" t="s">
        <v>7565</v>
      </c>
      <c r="J1849">
        <v>77302</v>
      </c>
      <c r="K1849" s="4">
        <v>0</v>
      </c>
      <c r="L1849" s="4">
        <v>24.152999999999999</v>
      </c>
      <c r="M1849" s="4">
        <v>0</v>
      </c>
      <c r="N1849" s="4">
        <v>24.152999999999999</v>
      </c>
      <c r="O1849" s="5">
        <v>42305.745292812499</v>
      </c>
      <c r="P1849" s="5">
        <v>42305.745292812499</v>
      </c>
    </row>
    <row r="1850" spans="1:16">
      <c r="A1850">
        <v>1</v>
      </c>
      <c r="B1850">
        <v>4</v>
      </c>
      <c r="C1850">
        <v>1</v>
      </c>
      <c r="D1850">
        <v>194</v>
      </c>
      <c r="E1850">
        <v>135</v>
      </c>
      <c r="F1850">
        <v>458</v>
      </c>
      <c r="G1850">
        <v>45</v>
      </c>
      <c r="H1850">
        <v>12</v>
      </c>
      <c r="I1850" s="58">
        <v>16772</v>
      </c>
      <c r="J1850">
        <v>4512</v>
      </c>
      <c r="K1850" s="4">
        <v>20</v>
      </c>
      <c r="L1850" s="4">
        <v>21.376999999999999</v>
      </c>
      <c r="M1850" s="4">
        <v>0</v>
      </c>
      <c r="N1850" s="4">
        <v>1.377</v>
      </c>
      <c r="O1850" s="5">
        <v>42305.745292812499</v>
      </c>
      <c r="P1850" s="5">
        <v>42305.745292812499</v>
      </c>
    </row>
    <row r="1851" spans="1:16">
      <c r="A1851">
        <v>1</v>
      </c>
      <c r="B1851">
        <v>4</v>
      </c>
      <c r="C1851">
        <v>1</v>
      </c>
      <c r="D1851">
        <v>194</v>
      </c>
      <c r="E1851">
        <v>135</v>
      </c>
      <c r="F1851">
        <v>459</v>
      </c>
      <c r="G1851">
        <v>46</v>
      </c>
      <c r="H1851">
        <v>1</v>
      </c>
      <c r="I1851" s="58">
        <v>16803</v>
      </c>
      <c r="J1851">
        <v>4601</v>
      </c>
      <c r="K1851" s="4">
        <v>16.225000000000001</v>
      </c>
      <c r="L1851" s="4">
        <v>17.498999999999999</v>
      </c>
      <c r="M1851" s="4">
        <v>1.377</v>
      </c>
      <c r="N1851" s="4">
        <v>2.6509999999999998</v>
      </c>
      <c r="O1851" s="5">
        <v>42305.745292812499</v>
      </c>
      <c r="P1851" s="5">
        <v>42305.745292812499</v>
      </c>
    </row>
    <row r="1852" spans="1:16">
      <c r="A1852">
        <v>1</v>
      </c>
      <c r="B1852">
        <v>4</v>
      </c>
      <c r="C1852">
        <v>1</v>
      </c>
      <c r="D1852">
        <v>194</v>
      </c>
      <c r="E1852">
        <v>136</v>
      </c>
      <c r="F1852">
        <v>460</v>
      </c>
      <c r="G1852">
        <v>46</v>
      </c>
      <c r="H1852">
        <v>7</v>
      </c>
      <c r="I1852" s="58">
        <v>16984</v>
      </c>
      <c r="J1852">
        <v>4607</v>
      </c>
      <c r="K1852" s="4">
        <v>0</v>
      </c>
      <c r="L1852" s="4">
        <v>0.81</v>
      </c>
      <c r="M1852" s="4">
        <v>0</v>
      </c>
      <c r="N1852" s="4">
        <v>0.81</v>
      </c>
      <c r="O1852" s="5">
        <v>42305.745292812499</v>
      </c>
      <c r="P1852" s="5">
        <v>42305.745292812499</v>
      </c>
    </row>
    <row r="1853" spans="1:16">
      <c r="A1853">
        <v>1</v>
      </c>
      <c r="B1853">
        <v>4</v>
      </c>
      <c r="C1853">
        <v>1</v>
      </c>
      <c r="D1853">
        <v>194</v>
      </c>
      <c r="E1853">
        <v>1586</v>
      </c>
      <c r="F1853">
        <v>486</v>
      </c>
      <c r="G1853">
        <v>1177</v>
      </c>
      <c r="H1853">
        <v>1</v>
      </c>
      <c r="I1853" s="58" t="s">
        <v>1352</v>
      </c>
      <c r="J1853">
        <v>117701</v>
      </c>
      <c r="K1853" s="4">
        <v>4</v>
      </c>
      <c r="L1853" s="4">
        <v>8.1690000000000005</v>
      </c>
      <c r="M1853" s="4">
        <v>0</v>
      </c>
      <c r="N1853" s="4">
        <v>4.1689999999999996</v>
      </c>
      <c r="O1853" s="5">
        <v>42305.745292812499</v>
      </c>
      <c r="P1853" s="5">
        <v>43258.050196053242</v>
      </c>
    </row>
    <row r="1854" spans="1:16">
      <c r="A1854">
        <v>1</v>
      </c>
      <c r="B1854">
        <v>4</v>
      </c>
      <c r="C1854">
        <v>1</v>
      </c>
      <c r="D1854">
        <v>194</v>
      </c>
      <c r="E1854">
        <v>1586</v>
      </c>
      <c r="F1854">
        <v>487</v>
      </c>
      <c r="G1854">
        <v>2800</v>
      </c>
      <c r="H1854">
        <v>1</v>
      </c>
      <c r="I1854" s="58">
        <v>328720</v>
      </c>
      <c r="J1854">
        <v>280001</v>
      </c>
      <c r="K1854" s="4">
        <v>4.17</v>
      </c>
      <c r="L1854" s="4">
        <v>9.9510000000000005</v>
      </c>
      <c r="M1854" s="4">
        <v>4.1689999999999996</v>
      </c>
      <c r="N1854" s="4">
        <v>9.9499999999999993</v>
      </c>
      <c r="O1854" s="5">
        <v>42305.745292812499</v>
      </c>
      <c r="P1854" s="5">
        <v>43258.050196053242</v>
      </c>
    </row>
    <row r="1855" spans="1:16">
      <c r="A1855">
        <v>1</v>
      </c>
      <c r="B1855">
        <v>4</v>
      </c>
      <c r="C1855">
        <v>1</v>
      </c>
      <c r="D1855">
        <v>194</v>
      </c>
      <c r="E1855">
        <v>167</v>
      </c>
      <c r="F1855">
        <v>461</v>
      </c>
      <c r="G1855">
        <v>221</v>
      </c>
      <c r="H1855">
        <v>8</v>
      </c>
      <c r="I1855" s="58" t="s">
        <v>7566</v>
      </c>
      <c r="J1855">
        <v>22108</v>
      </c>
      <c r="K1855" s="4">
        <v>4</v>
      </c>
      <c r="L1855" s="4">
        <v>5.6559999999999997</v>
      </c>
      <c r="M1855" s="4">
        <v>0</v>
      </c>
      <c r="N1855" s="4">
        <v>1.6559999999999999</v>
      </c>
      <c r="O1855" s="5">
        <v>42305.745292812499</v>
      </c>
      <c r="P1855" s="5">
        <v>42305.745292812499</v>
      </c>
    </row>
    <row r="1856" spans="1:16">
      <c r="A1856">
        <v>1</v>
      </c>
      <c r="B1856">
        <v>4</v>
      </c>
      <c r="C1856">
        <v>1</v>
      </c>
      <c r="D1856">
        <v>194</v>
      </c>
      <c r="E1856">
        <v>1784</v>
      </c>
      <c r="F1856">
        <v>488</v>
      </c>
      <c r="G1856">
        <v>722</v>
      </c>
      <c r="H1856">
        <v>1</v>
      </c>
      <c r="I1856" s="58" t="s">
        <v>1353</v>
      </c>
      <c r="J1856">
        <v>72201</v>
      </c>
      <c r="K1856" s="4">
        <v>10.500999999999999</v>
      </c>
      <c r="L1856" s="4">
        <v>14.946999999999999</v>
      </c>
      <c r="M1856" s="4">
        <v>9.0259999999999998</v>
      </c>
      <c r="N1856" s="4">
        <v>13.472</v>
      </c>
      <c r="O1856" s="5">
        <v>42305.745292812499</v>
      </c>
      <c r="P1856" s="5">
        <v>42305.745292812499</v>
      </c>
    </row>
    <row r="1857" spans="1:16">
      <c r="A1857">
        <v>1</v>
      </c>
      <c r="B1857">
        <v>4</v>
      </c>
      <c r="C1857">
        <v>1</v>
      </c>
      <c r="D1857">
        <v>194</v>
      </c>
      <c r="E1857">
        <v>1784</v>
      </c>
      <c r="F1857">
        <v>489</v>
      </c>
      <c r="G1857">
        <v>1618</v>
      </c>
      <c r="H1857">
        <v>1</v>
      </c>
      <c r="I1857" s="58">
        <v>-102997</v>
      </c>
      <c r="J1857">
        <v>161801</v>
      </c>
      <c r="K1857" s="4">
        <v>0</v>
      </c>
      <c r="L1857" s="4">
        <v>3.3580000000000001</v>
      </c>
      <c r="M1857" s="4">
        <v>5.1890000000000001</v>
      </c>
      <c r="N1857" s="4">
        <v>8.5470000000000006</v>
      </c>
      <c r="O1857" s="5">
        <v>42305.745292812499</v>
      </c>
      <c r="P1857" s="5">
        <v>42305.745292812499</v>
      </c>
    </row>
    <row r="1858" spans="1:16">
      <c r="A1858">
        <v>1</v>
      </c>
      <c r="B1858">
        <v>4</v>
      </c>
      <c r="C1858">
        <v>1</v>
      </c>
      <c r="D1858">
        <v>194</v>
      </c>
      <c r="E1858">
        <v>1784</v>
      </c>
      <c r="F1858">
        <v>490</v>
      </c>
      <c r="G1858">
        <v>1619</v>
      </c>
      <c r="H1858">
        <v>2</v>
      </c>
      <c r="I1858" s="58">
        <v>-102601</v>
      </c>
      <c r="J1858">
        <v>161902</v>
      </c>
      <c r="K1858" s="4">
        <v>10</v>
      </c>
      <c r="L1858" s="4">
        <v>15.189</v>
      </c>
      <c r="M1858" s="4">
        <v>0</v>
      </c>
      <c r="N1858" s="4">
        <v>5.1890000000000001</v>
      </c>
      <c r="O1858" t="s">
        <v>1223</v>
      </c>
      <c r="P1858" t="s">
        <v>1223</v>
      </c>
    </row>
    <row r="1859" spans="1:16">
      <c r="A1859">
        <v>1</v>
      </c>
      <c r="B1859">
        <v>4</v>
      </c>
      <c r="C1859">
        <v>1</v>
      </c>
      <c r="D1859">
        <v>194</v>
      </c>
      <c r="E1859">
        <v>1785</v>
      </c>
      <c r="F1859">
        <v>491</v>
      </c>
      <c r="G1859">
        <v>1619</v>
      </c>
      <c r="H1859">
        <v>1</v>
      </c>
      <c r="I1859" s="58">
        <v>-102632</v>
      </c>
      <c r="J1859">
        <v>161901</v>
      </c>
      <c r="K1859" s="4">
        <v>0.5</v>
      </c>
      <c r="L1859" s="4">
        <v>3.887</v>
      </c>
      <c r="M1859" s="4">
        <v>0</v>
      </c>
      <c r="N1859" s="4">
        <v>3.387</v>
      </c>
      <c r="O1859" s="5">
        <v>42305.745292812499</v>
      </c>
      <c r="P1859" s="5">
        <v>42305.745292812499</v>
      </c>
    </row>
    <row r="1860" spans="1:16">
      <c r="A1860">
        <v>1</v>
      </c>
      <c r="B1860">
        <v>4</v>
      </c>
      <c r="C1860">
        <v>1</v>
      </c>
      <c r="D1860">
        <v>194</v>
      </c>
      <c r="E1860">
        <v>1786</v>
      </c>
      <c r="F1860">
        <v>492</v>
      </c>
      <c r="G1860">
        <v>1620</v>
      </c>
      <c r="H1860">
        <v>1</v>
      </c>
      <c r="I1860" s="58">
        <v>-102267</v>
      </c>
      <c r="J1860">
        <v>162001</v>
      </c>
      <c r="K1860" s="4">
        <v>0</v>
      </c>
      <c r="L1860" s="4">
        <v>6.8049999999999997</v>
      </c>
      <c r="M1860" s="4">
        <v>0</v>
      </c>
      <c r="N1860" s="4">
        <v>6.8049999999999997</v>
      </c>
      <c r="O1860" s="5">
        <v>42305.745292812499</v>
      </c>
      <c r="P1860" s="5">
        <v>42305.745292812499</v>
      </c>
    </row>
    <row r="1861" spans="1:16">
      <c r="A1861">
        <v>1</v>
      </c>
      <c r="B1861">
        <v>4</v>
      </c>
      <c r="C1861">
        <v>1</v>
      </c>
      <c r="D1861">
        <v>194</v>
      </c>
      <c r="E1861">
        <v>1786</v>
      </c>
      <c r="F1861">
        <v>493</v>
      </c>
      <c r="G1861">
        <v>1620</v>
      </c>
      <c r="H1861">
        <v>2</v>
      </c>
      <c r="I1861" s="58">
        <v>-102236</v>
      </c>
      <c r="J1861">
        <v>162002</v>
      </c>
      <c r="K1861" s="4">
        <v>1</v>
      </c>
      <c r="L1861" s="4">
        <v>3.145</v>
      </c>
      <c r="M1861" s="4">
        <v>6.9809999999999999</v>
      </c>
      <c r="N1861" s="4">
        <v>9.1270000000000007</v>
      </c>
      <c r="O1861" s="5">
        <v>42305.745292812499</v>
      </c>
      <c r="P1861" s="5">
        <v>42305.745292812499</v>
      </c>
    </row>
    <row r="1862" spans="1:16">
      <c r="A1862">
        <v>1</v>
      </c>
      <c r="B1862">
        <v>4</v>
      </c>
      <c r="C1862">
        <v>1</v>
      </c>
      <c r="D1862">
        <v>194</v>
      </c>
      <c r="E1862">
        <v>2179</v>
      </c>
      <c r="F1862">
        <v>494</v>
      </c>
      <c r="G1862">
        <v>2040</v>
      </c>
      <c r="H1862">
        <v>2</v>
      </c>
      <c r="I1862" s="58">
        <v>51167</v>
      </c>
      <c r="J1862">
        <v>204002</v>
      </c>
      <c r="K1862" s="4">
        <v>0</v>
      </c>
      <c r="L1862" s="4">
        <v>8.9670000000000005</v>
      </c>
      <c r="M1862" s="4">
        <v>0</v>
      </c>
      <c r="N1862" s="4">
        <v>8.9670000000000005</v>
      </c>
      <c r="O1862" s="5">
        <v>42305.745292812499</v>
      </c>
      <c r="P1862" s="5">
        <v>42305.745292812499</v>
      </c>
    </row>
    <row r="1863" spans="1:16">
      <c r="A1863">
        <v>1</v>
      </c>
      <c r="B1863">
        <v>4</v>
      </c>
      <c r="C1863">
        <v>1</v>
      </c>
      <c r="D1863">
        <v>194</v>
      </c>
      <c r="E1863">
        <v>2181</v>
      </c>
      <c r="F1863">
        <v>495</v>
      </c>
      <c r="G1863">
        <v>2041</v>
      </c>
      <c r="H1863">
        <v>1</v>
      </c>
      <c r="I1863" s="58">
        <v>51502</v>
      </c>
      <c r="J1863">
        <v>204101</v>
      </c>
      <c r="K1863" s="4">
        <v>0</v>
      </c>
      <c r="L1863" s="4">
        <v>3.06</v>
      </c>
      <c r="M1863" s="4">
        <v>0</v>
      </c>
      <c r="N1863" s="4">
        <v>3.06</v>
      </c>
      <c r="O1863" t="s">
        <v>1223</v>
      </c>
      <c r="P1863" t="s">
        <v>1223</v>
      </c>
    </row>
    <row r="1864" spans="1:16">
      <c r="A1864">
        <v>1</v>
      </c>
      <c r="B1864">
        <v>4</v>
      </c>
      <c r="C1864">
        <v>1</v>
      </c>
      <c r="D1864">
        <v>194</v>
      </c>
      <c r="E1864">
        <v>2181</v>
      </c>
      <c r="F1864">
        <v>496</v>
      </c>
      <c r="G1864">
        <v>2947</v>
      </c>
      <c r="H1864">
        <v>3</v>
      </c>
      <c r="I1864" s="58">
        <v>382470</v>
      </c>
      <c r="J1864">
        <v>294703</v>
      </c>
      <c r="K1864" s="4">
        <v>3.06</v>
      </c>
      <c r="L1864" s="4">
        <v>9.3879999999999999</v>
      </c>
      <c r="M1864" s="4">
        <v>3.06</v>
      </c>
      <c r="N1864" s="4">
        <v>9.3879999999999999</v>
      </c>
      <c r="O1864" s="5">
        <v>42305.745292812499</v>
      </c>
      <c r="P1864" s="5">
        <v>42305.745292812499</v>
      </c>
    </row>
    <row r="1865" spans="1:16">
      <c r="A1865">
        <v>1</v>
      </c>
      <c r="B1865">
        <v>4</v>
      </c>
      <c r="C1865">
        <v>1</v>
      </c>
      <c r="D1865">
        <v>194</v>
      </c>
      <c r="E1865">
        <v>2328</v>
      </c>
      <c r="F1865">
        <v>497</v>
      </c>
      <c r="G1865">
        <v>2156</v>
      </c>
      <c r="H1865">
        <v>1</v>
      </c>
      <c r="I1865" s="58">
        <v>93504</v>
      </c>
      <c r="J1865">
        <v>215601</v>
      </c>
      <c r="K1865" s="4">
        <v>0</v>
      </c>
      <c r="L1865" s="4">
        <v>2.1629999999999998</v>
      </c>
      <c r="M1865" s="4">
        <v>0</v>
      </c>
      <c r="N1865" s="4">
        <v>2.1629999999999998</v>
      </c>
      <c r="O1865" s="5">
        <v>42305.745292812499</v>
      </c>
      <c r="P1865" s="5">
        <v>42305.745292812499</v>
      </c>
    </row>
    <row r="1866" spans="1:16">
      <c r="A1866">
        <v>1</v>
      </c>
      <c r="B1866">
        <v>4</v>
      </c>
      <c r="C1866">
        <v>1</v>
      </c>
      <c r="D1866">
        <v>194</v>
      </c>
      <c r="E1866">
        <v>235</v>
      </c>
      <c r="F1866">
        <v>462</v>
      </c>
      <c r="G1866">
        <v>330</v>
      </c>
      <c r="H1866">
        <v>4</v>
      </c>
      <c r="I1866" s="58" t="s">
        <v>7567</v>
      </c>
      <c r="J1866">
        <v>33004</v>
      </c>
      <c r="K1866" s="4">
        <v>1</v>
      </c>
      <c r="L1866" s="4">
        <v>1.538</v>
      </c>
      <c r="M1866" s="4">
        <v>20.024999999999999</v>
      </c>
      <c r="N1866" s="4">
        <v>20.564</v>
      </c>
      <c r="O1866" s="5">
        <v>42305.745292812499</v>
      </c>
      <c r="P1866" s="5">
        <v>43258.050196053242</v>
      </c>
    </row>
    <row r="1867" spans="1:16">
      <c r="A1867">
        <v>1</v>
      </c>
      <c r="B1867">
        <v>4</v>
      </c>
      <c r="C1867">
        <v>1</v>
      </c>
      <c r="D1867">
        <v>194</v>
      </c>
      <c r="E1867">
        <v>235</v>
      </c>
      <c r="F1867">
        <v>463</v>
      </c>
      <c r="G1867">
        <v>427</v>
      </c>
      <c r="H1867">
        <v>1</v>
      </c>
      <c r="I1867" s="58" t="s">
        <v>7568</v>
      </c>
      <c r="J1867">
        <v>42701</v>
      </c>
      <c r="K1867" s="4">
        <v>0</v>
      </c>
      <c r="L1867" s="4">
        <v>27.512</v>
      </c>
      <c r="M1867" s="4">
        <v>0</v>
      </c>
      <c r="N1867" s="4">
        <v>20.024999999999999</v>
      </c>
      <c r="O1867" s="5">
        <v>42305.745292812499</v>
      </c>
      <c r="P1867" s="5">
        <v>43258.050196053242</v>
      </c>
    </row>
    <row r="1868" spans="1:16">
      <c r="A1868">
        <v>1</v>
      </c>
      <c r="B1868">
        <v>4</v>
      </c>
      <c r="C1868">
        <v>1</v>
      </c>
      <c r="D1868">
        <v>194</v>
      </c>
      <c r="E1868">
        <v>2593</v>
      </c>
      <c r="F1868">
        <v>498</v>
      </c>
      <c r="G1868">
        <v>45</v>
      </c>
      <c r="H1868">
        <v>10</v>
      </c>
      <c r="I1868" s="58">
        <v>16711</v>
      </c>
      <c r="J1868">
        <v>4510</v>
      </c>
      <c r="K1868" s="4">
        <v>0.24399999999999999</v>
      </c>
      <c r="L1868" s="4">
        <v>8.9589999999999996</v>
      </c>
      <c r="M1868" s="4">
        <v>0</v>
      </c>
      <c r="N1868" s="4">
        <v>8.7149999999999999</v>
      </c>
      <c r="O1868" s="5">
        <v>42305.745292812499</v>
      </c>
      <c r="P1868" s="5">
        <v>42305.745292812499</v>
      </c>
    </row>
    <row r="1869" spans="1:16">
      <c r="A1869">
        <v>1</v>
      </c>
      <c r="B1869">
        <v>4</v>
      </c>
      <c r="C1869">
        <v>1</v>
      </c>
      <c r="D1869">
        <v>194</v>
      </c>
      <c r="E1869">
        <v>2817</v>
      </c>
      <c r="F1869">
        <v>499</v>
      </c>
      <c r="G1869">
        <v>3533</v>
      </c>
      <c r="H1869">
        <v>1</v>
      </c>
      <c r="I1869" s="58">
        <v>596443</v>
      </c>
      <c r="J1869">
        <v>353301</v>
      </c>
      <c r="K1869" s="4">
        <v>10</v>
      </c>
      <c r="L1869" s="4">
        <v>11.298999999999999</v>
      </c>
      <c r="M1869" s="4">
        <v>0</v>
      </c>
      <c r="N1869" s="4">
        <v>1.2989999999999999</v>
      </c>
      <c r="O1869" s="5">
        <v>42305.745292812499</v>
      </c>
      <c r="P1869" s="5">
        <v>42305.745292812499</v>
      </c>
    </row>
    <row r="1870" spans="1:16">
      <c r="A1870">
        <v>1</v>
      </c>
      <c r="B1870">
        <v>4</v>
      </c>
      <c r="C1870">
        <v>1</v>
      </c>
      <c r="D1870">
        <v>194</v>
      </c>
      <c r="E1870">
        <v>302</v>
      </c>
      <c r="F1870">
        <v>464</v>
      </c>
      <c r="G1870">
        <v>722</v>
      </c>
      <c r="H1870">
        <v>1</v>
      </c>
      <c r="I1870" s="58" t="s">
        <v>1353</v>
      </c>
      <c r="J1870">
        <v>72201</v>
      </c>
      <c r="K1870" s="4">
        <v>1.7999999999999999E-2</v>
      </c>
      <c r="L1870" s="4">
        <v>10.500999999999999</v>
      </c>
      <c r="M1870" s="4">
        <v>0</v>
      </c>
      <c r="N1870" s="4">
        <v>10.483000000000001</v>
      </c>
      <c r="O1870" s="5">
        <v>42305.745292812499</v>
      </c>
      <c r="P1870" s="5">
        <v>42305.745292812499</v>
      </c>
    </row>
    <row r="1871" spans="1:16">
      <c r="A1871">
        <v>1</v>
      </c>
      <c r="B1871">
        <v>4</v>
      </c>
      <c r="C1871">
        <v>1</v>
      </c>
      <c r="D1871">
        <v>194</v>
      </c>
      <c r="E1871">
        <v>302</v>
      </c>
      <c r="F1871">
        <v>465</v>
      </c>
      <c r="G1871">
        <v>2730</v>
      </c>
      <c r="H1871">
        <v>1</v>
      </c>
      <c r="I1871" s="58">
        <v>303153</v>
      </c>
      <c r="J1871">
        <v>273001</v>
      </c>
      <c r="K1871" s="4">
        <v>10.384</v>
      </c>
      <c r="L1871" s="4">
        <v>16.725000000000001</v>
      </c>
      <c r="M1871" s="4">
        <v>10.483000000000001</v>
      </c>
      <c r="N1871" s="4">
        <v>16.824000000000002</v>
      </c>
      <c r="O1871" s="5">
        <v>42305.745292812499</v>
      </c>
      <c r="P1871" s="5">
        <v>42305.745292812499</v>
      </c>
    </row>
    <row r="1872" spans="1:16">
      <c r="A1872">
        <v>1</v>
      </c>
      <c r="B1872">
        <v>4</v>
      </c>
      <c r="C1872">
        <v>1</v>
      </c>
      <c r="D1872">
        <v>194</v>
      </c>
      <c r="E1872">
        <v>3238</v>
      </c>
      <c r="F1872">
        <v>500</v>
      </c>
      <c r="G1872">
        <v>2947</v>
      </c>
      <c r="H1872">
        <v>2</v>
      </c>
      <c r="I1872" s="58">
        <v>382442</v>
      </c>
      <c r="J1872">
        <v>294702</v>
      </c>
      <c r="K1872" s="4">
        <v>0</v>
      </c>
      <c r="L1872" s="4">
        <v>4.4800000000000004</v>
      </c>
      <c r="M1872" s="4">
        <v>0</v>
      </c>
      <c r="N1872" s="4">
        <v>4.4800000000000004</v>
      </c>
      <c r="O1872" s="5">
        <v>42305.745292812499</v>
      </c>
      <c r="P1872" s="5">
        <v>42305.745292812499</v>
      </c>
    </row>
    <row r="1873" spans="1:16">
      <c r="A1873">
        <v>1</v>
      </c>
      <c r="B1873">
        <v>4</v>
      </c>
      <c r="C1873">
        <v>1</v>
      </c>
      <c r="D1873">
        <v>194</v>
      </c>
      <c r="E1873">
        <v>3338</v>
      </c>
      <c r="F1873">
        <v>501</v>
      </c>
      <c r="G1873">
        <v>3371</v>
      </c>
      <c r="H1873">
        <v>1</v>
      </c>
      <c r="I1873" s="58">
        <v>537274</v>
      </c>
      <c r="J1873">
        <v>337101</v>
      </c>
      <c r="K1873" s="4">
        <v>1</v>
      </c>
      <c r="L1873" s="4">
        <v>3.7549999999999999</v>
      </c>
      <c r="M1873" s="4">
        <v>0</v>
      </c>
      <c r="N1873" s="4">
        <v>2.7549999999999999</v>
      </c>
      <c r="O1873" s="5">
        <v>42305.745292812499</v>
      </c>
      <c r="P1873" s="5">
        <v>42305.745292812499</v>
      </c>
    </row>
    <row r="1874" spans="1:16">
      <c r="A1874">
        <v>1</v>
      </c>
      <c r="B1874">
        <v>4</v>
      </c>
      <c r="C1874">
        <v>1</v>
      </c>
      <c r="D1874">
        <v>194</v>
      </c>
      <c r="E1874">
        <v>3479</v>
      </c>
      <c r="F1874">
        <v>502</v>
      </c>
      <c r="G1874">
        <v>2155</v>
      </c>
      <c r="H1874">
        <v>2</v>
      </c>
      <c r="I1874" s="58">
        <v>93170</v>
      </c>
      <c r="J1874">
        <v>215502</v>
      </c>
      <c r="K1874" s="4">
        <v>0</v>
      </c>
      <c r="L1874" s="4">
        <v>0.152</v>
      </c>
      <c r="M1874" s="4">
        <v>0</v>
      </c>
      <c r="N1874" s="4">
        <v>0.152</v>
      </c>
      <c r="O1874" t="s">
        <v>1223</v>
      </c>
      <c r="P1874" t="s">
        <v>1223</v>
      </c>
    </row>
    <row r="1875" spans="1:16">
      <c r="A1875">
        <v>1</v>
      </c>
      <c r="B1875">
        <v>4</v>
      </c>
      <c r="C1875">
        <v>1</v>
      </c>
      <c r="D1875">
        <v>194</v>
      </c>
      <c r="E1875">
        <v>3509</v>
      </c>
      <c r="F1875">
        <v>503</v>
      </c>
      <c r="G1875">
        <v>2800</v>
      </c>
      <c r="H1875">
        <v>2</v>
      </c>
      <c r="I1875" s="58">
        <v>328751</v>
      </c>
      <c r="J1875">
        <v>280002</v>
      </c>
      <c r="K1875" s="4">
        <v>0</v>
      </c>
      <c r="L1875" s="4">
        <v>0.20499999999999999</v>
      </c>
      <c r="M1875" s="4">
        <v>0</v>
      </c>
      <c r="N1875" s="4">
        <v>0.20499999999999999</v>
      </c>
      <c r="O1875" s="5">
        <v>42305.745292812499</v>
      </c>
      <c r="P1875" s="5">
        <v>42305.745292812499</v>
      </c>
    </row>
    <row r="1876" spans="1:16">
      <c r="A1876">
        <v>1</v>
      </c>
      <c r="B1876">
        <v>4</v>
      </c>
      <c r="C1876">
        <v>1</v>
      </c>
      <c r="D1876">
        <v>194</v>
      </c>
      <c r="E1876">
        <v>376</v>
      </c>
      <c r="F1876">
        <v>466</v>
      </c>
      <c r="G1876">
        <v>45</v>
      </c>
      <c r="H1876">
        <v>17</v>
      </c>
      <c r="I1876" s="58" t="s">
        <v>7569</v>
      </c>
      <c r="J1876">
        <v>4517</v>
      </c>
      <c r="K1876" s="4">
        <v>0</v>
      </c>
      <c r="L1876" s="4">
        <v>1.92</v>
      </c>
      <c r="M1876" s="4">
        <v>4.7960000000000003</v>
      </c>
      <c r="N1876" s="4">
        <v>6.7160000000000002</v>
      </c>
      <c r="O1876" s="5">
        <v>42305.745292812499</v>
      </c>
      <c r="P1876" s="5">
        <v>42305.745292812499</v>
      </c>
    </row>
    <row r="1877" spans="1:16">
      <c r="A1877">
        <v>1</v>
      </c>
      <c r="B1877">
        <v>4</v>
      </c>
      <c r="C1877">
        <v>1</v>
      </c>
      <c r="D1877">
        <v>194</v>
      </c>
      <c r="E1877">
        <v>377</v>
      </c>
      <c r="F1877">
        <v>467</v>
      </c>
      <c r="G1877">
        <v>730</v>
      </c>
      <c r="H1877">
        <v>1</v>
      </c>
      <c r="I1877" s="58" t="s">
        <v>7570</v>
      </c>
      <c r="J1877">
        <v>73001</v>
      </c>
      <c r="K1877" s="4">
        <v>0</v>
      </c>
      <c r="L1877" s="4">
        <v>2.0819999999999999</v>
      </c>
      <c r="M1877" s="4">
        <v>18.157</v>
      </c>
      <c r="N1877" s="4">
        <v>20.239000000000001</v>
      </c>
      <c r="O1877" s="5">
        <v>42305.745292812499</v>
      </c>
      <c r="P1877" s="5">
        <v>42305.745292812499</v>
      </c>
    </row>
    <row r="1878" spans="1:16">
      <c r="A1878">
        <v>1</v>
      </c>
      <c r="B1878">
        <v>4</v>
      </c>
      <c r="C1878">
        <v>1</v>
      </c>
      <c r="D1878">
        <v>194</v>
      </c>
      <c r="E1878">
        <v>377</v>
      </c>
      <c r="F1878">
        <v>468</v>
      </c>
      <c r="G1878">
        <v>730</v>
      </c>
      <c r="H1878">
        <v>4</v>
      </c>
      <c r="I1878" s="58" t="s">
        <v>7571</v>
      </c>
      <c r="J1878">
        <v>73004</v>
      </c>
      <c r="K1878" s="4">
        <v>0</v>
      </c>
      <c r="L1878" s="4">
        <v>13.393000000000001</v>
      </c>
      <c r="M1878" s="4">
        <v>20.288</v>
      </c>
      <c r="N1878" s="4">
        <v>33.680999999999997</v>
      </c>
      <c r="O1878" s="5">
        <v>42305.745292812499</v>
      </c>
      <c r="P1878" s="5">
        <v>43258.050196053242</v>
      </c>
    </row>
    <row r="1879" spans="1:16">
      <c r="A1879">
        <v>1</v>
      </c>
      <c r="B1879">
        <v>4</v>
      </c>
      <c r="C1879">
        <v>1</v>
      </c>
      <c r="D1879">
        <v>194</v>
      </c>
      <c r="E1879">
        <v>377</v>
      </c>
      <c r="F1879">
        <v>469</v>
      </c>
      <c r="G1879">
        <v>1705</v>
      </c>
      <c r="H1879">
        <v>1</v>
      </c>
      <c r="I1879" s="58">
        <v>-71221</v>
      </c>
      <c r="J1879">
        <v>170501</v>
      </c>
      <c r="K1879" s="4">
        <v>20</v>
      </c>
      <c r="L1879" s="4">
        <v>22.373000000000001</v>
      </c>
      <c r="M1879" s="4">
        <v>33.680999999999997</v>
      </c>
      <c r="N1879" s="4">
        <v>36.054000000000002</v>
      </c>
      <c r="O1879" s="5">
        <v>42305.745292812499</v>
      </c>
      <c r="P1879" s="5">
        <v>43258.050196053242</v>
      </c>
    </row>
    <row r="1880" spans="1:16">
      <c r="A1880">
        <v>1</v>
      </c>
      <c r="B1880">
        <v>4</v>
      </c>
      <c r="C1880">
        <v>1</v>
      </c>
      <c r="D1880">
        <v>194</v>
      </c>
      <c r="E1880">
        <v>378</v>
      </c>
      <c r="F1880">
        <v>470</v>
      </c>
      <c r="G1880">
        <v>2490</v>
      </c>
      <c r="H1880">
        <v>2</v>
      </c>
      <c r="I1880" s="58">
        <v>215527</v>
      </c>
      <c r="J1880">
        <v>249002</v>
      </c>
      <c r="K1880" s="4">
        <v>0</v>
      </c>
      <c r="L1880" s="4">
        <v>5.4530000000000003</v>
      </c>
      <c r="M1880" s="4">
        <v>28.157</v>
      </c>
      <c r="N1880" s="4">
        <v>33.61</v>
      </c>
      <c r="O1880" s="5">
        <v>42305.745292812499</v>
      </c>
      <c r="P1880" s="5">
        <v>42305.745292812499</v>
      </c>
    </row>
    <row r="1881" spans="1:16">
      <c r="A1881">
        <v>1</v>
      </c>
      <c r="B1881">
        <v>4</v>
      </c>
      <c r="C1881">
        <v>1</v>
      </c>
      <c r="D1881">
        <v>194</v>
      </c>
      <c r="E1881">
        <v>3885</v>
      </c>
      <c r="F1881">
        <v>504</v>
      </c>
      <c r="G1881">
        <v>189</v>
      </c>
      <c r="H1881">
        <v>1</v>
      </c>
      <c r="I1881" s="58" t="s">
        <v>7572</v>
      </c>
      <c r="J1881">
        <v>18901</v>
      </c>
      <c r="K1881" s="4">
        <v>0</v>
      </c>
      <c r="L1881" s="4">
        <v>0.45300000000000001</v>
      </c>
      <c r="M1881" s="4">
        <v>0</v>
      </c>
      <c r="N1881" s="4">
        <v>0.45300000000000001</v>
      </c>
      <c r="O1881" s="5">
        <v>42305.745292812499</v>
      </c>
      <c r="P1881" s="5">
        <v>42305.745292812499</v>
      </c>
    </row>
    <row r="1882" spans="1:16">
      <c r="A1882">
        <v>1</v>
      </c>
      <c r="B1882">
        <v>4</v>
      </c>
      <c r="C1882">
        <v>1</v>
      </c>
      <c r="D1882">
        <v>194</v>
      </c>
      <c r="E1882">
        <v>3885</v>
      </c>
      <c r="F1882">
        <v>505</v>
      </c>
      <c r="G1882">
        <v>189</v>
      </c>
      <c r="H1882">
        <v>2</v>
      </c>
      <c r="I1882" s="58" t="s">
        <v>1354</v>
      </c>
      <c r="J1882">
        <v>18902</v>
      </c>
      <c r="K1882" s="4">
        <v>0.45300000000000001</v>
      </c>
      <c r="L1882" s="4">
        <v>17.25</v>
      </c>
      <c r="M1882" s="4">
        <v>0.45300000000000001</v>
      </c>
      <c r="N1882" s="4">
        <v>17.25</v>
      </c>
      <c r="O1882" s="5">
        <v>42305.745292812499</v>
      </c>
      <c r="P1882" s="5">
        <v>42305.745292812499</v>
      </c>
    </row>
    <row r="1883" spans="1:16">
      <c r="A1883">
        <v>1</v>
      </c>
      <c r="B1883">
        <v>4</v>
      </c>
      <c r="C1883">
        <v>1</v>
      </c>
      <c r="D1883">
        <v>194</v>
      </c>
      <c r="E1883">
        <v>3885</v>
      </c>
      <c r="F1883">
        <v>506</v>
      </c>
      <c r="G1883">
        <v>189</v>
      </c>
      <c r="H1883">
        <v>4</v>
      </c>
      <c r="I1883" s="58" t="s">
        <v>1351</v>
      </c>
      <c r="J1883">
        <v>18904</v>
      </c>
      <c r="K1883" s="4">
        <v>14.548999999999999</v>
      </c>
      <c r="L1883" s="4">
        <v>21.637</v>
      </c>
      <c r="M1883" s="4">
        <v>33.371000000000002</v>
      </c>
      <c r="N1883" s="4">
        <v>40.459000000000003</v>
      </c>
      <c r="O1883" s="5">
        <v>42305.745292812499</v>
      </c>
      <c r="P1883" s="5">
        <v>42305.745292812499</v>
      </c>
    </row>
    <row r="1884" spans="1:16">
      <c r="A1884">
        <v>1</v>
      </c>
      <c r="B1884">
        <v>4</v>
      </c>
      <c r="C1884">
        <v>1</v>
      </c>
      <c r="D1884">
        <v>194</v>
      </c>
      <c r="E1884">
        <v>3885</v>
      </c>
      <c r="F1884">
        <v>507</v>
      </c>
      <c r="G1884">
        <v>722</v>
      </c>
      <c r="H1884">
        <v>2</v>
      </c>
      <c r="I1884" s="58" t="s">
        <v>1355</v>
      </c>
      <c r="J1884">
        <v>72202</v>
      </c>
      <c r="K1884" s="4">
        <v>9.8000000000000004E-2</v>
      </c>
      <c r="L1884" s="4">
        <v>9.5679999999999996</v>
      </c>
      <c r="M1884" s="4">
        <v>18.93</v>
      </c>
      <c r="N1884" s="4">
        <v>28.4</v>
      </c>
      <c r="O1884" s="5">
        <v>42305.745292812499</v>
      </c>
      <c r="P1884" s="5">
        <v>43258.050196053242</v>
      </c>
    </row>
    <row r="1885" spans="1:16">
      <c r="A1885">
        <v>1</v>
      </c>
      <c r="B1885">
        <v>4</v>
      </c>
      <c r="C1885">
        <v>1</v>
      </c>
      <c r="D1885">
        <v>194</v>
      </c>
      <c r="E1885">
        <v>3885</v>
      </c>
      <c r="F1885">
        <v>508</v>
      </c>
      <c r="G1885">
        <v>772</v>
      </c>
      <c r="H1885">
        <v>3</v>
      </c>
      <c r="I1885" s="58" t="s">
        <v>7573</v>
      </c>
      <c r="J1885">
        <v>77203</v>
      </c>
      <c r="K1885" s="4">
        <v>9.5679999999999996</v>
      </c>
      <c r="L1885" s="4">
        <v>14.539</v>
      </c>
      <c r="M1885" s="4">
        <v>28.4</v>
      </c>
      <c r="N1885" s="4">
        <v>33.371000000000002</v>
      </c>
      <c r="O1885" s="5">
        <v>42305.745292812499</v>
      </c>
      <c r="P1885" s="5">
        <v>43258.050196053242</v>
      </c>
    </row>
    <row r="1886" spans="1:16">
      <c r="A1886">
        <v>1</v>
      </c>
      <c r="B1886">
        <v>4</v>
      </c>
      <c r="C1886">
        <v>1</v>
      </c>
      <c r="D1886">
        <v>194</v>
      </c>
      <c r="E1886">
        <v>4321</v>
      </c>
      <c r="F1886">
        <v>509</v>
      </c>
      <c r="G1886">
        <v>772</v>
      </c>
      <c r="H1886">
        <v>4</v>
      </c>
      <c r="I1886" s="58" t="s">
        <v>7574</v>
      </c>
      <c r="J1886">
        <v>77204</v>
      </c>
      <c r="K1886" s="4">
        <v>4</v>
      </c>
      <c r="L1886" s="4">
        <v>4.4119999999999999</v>
      </c>
      <c r="M1886" s="4">
        <v>0</v>
      </c>
      <c r="N1886" s="4">
        <v>0.41199999999999998</v>
      </c>
      <c r="O1886" s="5">
        <v>42305.745292812499</v>
      </c>
      <c r="P1886" s="5">
        <v>42305.745292812499</v>
      </c>
    </row>
    <row r="1887" spans="1:16">
      <c r="A1887">
        <v>1</v>
      </c>
      <c r="B1887">
        <v>4</v>
      </c>
      <c r="C1887">
        <v>1</v>
      </c>
      <c r="D1887">
        <v>194</v>
      </c>
      <c r="E1887">
        <v>4532</v>
      </c>
      <c r="F1887">
        <v>510</v>
      </c>
      <c r="G1887">
        <v>45</v>
      </c>
      <c r="H1887">
        <v>12</v>
      </c>
      <c r="I1887" s="58">
        <v>16772</v>
      </c>
      <c r="J1887">
        <v>4512</v>
      </c>
      <c r="K1887" s="4">
        <v>0</v>
      </c>
      <c r="L1887" s="4">
        <v>16.507000000000001</v>
      </c>
      <c r="M1887" s="4">
        <v>487.06</v>
      </c>
      <c r="N1887" s="4">
        <v>503.56700000000001</v>
      </c>
      <c r="O1887" s="5">
        <v>42305.745292812499</v>
      </c>
      <c r="P1887" s="5">
        <v>42305.745292812499</v>
      </c>
    </row>
    <row r="1888" spans="1:16">
      <c r="A1888">
        <v>1</v>
      </c>
      <c r="B1888">
        <v>4</v>
      </c>
      <c r="C1888">
        <v>1</v>
      </c>
      <c r="D1888">
        <v>194</v>
      </c>
      <c r="E1888">
        <v>4532</v>
      </c>
      <c r="F1888">
        <v>511</v>
      </c>
      <c r="G1888">
        <v>46</v>
      </c>
      <c r="H1888">
        <v>1</v>
      </c>
      <c r="I1888" s="58">
        <v>16803</v>
      </c>
      <c r="J1888">
        <v>4601</v>
      </c>
      <c r="K1888" s="4">
        <v>17.774999999999999</v>
      </c>
      <c r="L1888" s="4">
        <v>34.847999999999999</v>
      </c>
      <c r="M1888" s="4">
        <v>505.43200000000002</v>
      </c>
      <c r="N1888" s="4">
        <v>522.505</v>
      </c>
      <c r="O1888" s="5">
        <v>42305.745292812499</v>
      </c>
      <c r="P1888" s="5">
        <v>43258.050196053242</v>
      </c>
    </row>
    <row r="1889" spans="1:16">
      <c r="A1889">
        <v>1</v>
      </c>
      <c r="B1889">
        <v>4</v>
      </c>
      <c r="C1889">
        <v>1</v>
      </c>
      <c r="D1889">
        <v>194</v>
      </c>
      <c r="E1889">
        <v>4532</v>
      </c>
      <c r="F1889">
        <v>512</v>
      </c>
      <c r="G1889">
        <v>46</v>
      </c>
      <c r="H1889">
        <v>10</v>
      </c>
      <c r="I1889" s="58">
        <v>17076</v>
      </c>
      <c r="J1889">
        <v>4610</v>
      </c>
      <c r="K1889" s="4">
        <v>16.507000000000001</v>
      </c>
      <c r="L1889" s="4">
        <v>18.372</v>
      </c>
      <c r="M1889" s="4">
        <v>503.56700000000001</v>
      </c>
      <c r="N1889" s="4">
        <v>505.43200000000002</v>
      </c>
      <c r="O1889" s="5">
        <v>42305.745292812499</v>
      </c>
      <c r="P1889" s="5">
        <v>42305.745292812499</v>
      </c>
    </row>
    <row r="1890" spans="1:16">
      <c r="A1890">
        <v>1</v>
      </c>
      <c r="B1890">
        <v>4</v>
      </c>
      <c r="C1890">
        <v>1</v>
      </c>
      <c r="D1890">
        <v>194</v>
      </c>
      <c r="E1890">
        <v>4545</v>
      </c>
      <c r="F1890">
        <v>513</v>
      </c>
      <c r="G1890">
        <v>221</v>
      </c>
      <c r="H1890">
        <v>2</v>
      </c>
      <c r="I1890" s="58" t="s">
        <v>7575</v>
      </c>
      <c r="J1890">
        <v>22102</v>
      </c>
      <c r="K1890" s="4">
        <v>0</v>
      </c>
      <c r="L1890" s="4">
        <v>5.4119999999999999</v>
      </c>
      <c r="M1890" s="4">
        <v>31.99</v>
      </c>
      <c r="N1890" s="4">
        <v>37.402000000000001</v>
      </c>
      <c r="O1890" s="5">
        <v>42305.745292812499</v>
      </c>
      <c r="P1890" s="5">
        <v>43258.050196053242</v>
      </c>
    </row>
    <row r="1891" spans="1:16">
      <c r="A1891">
        <v>1</v>
      </c>
      <c r="B1891">
        <v>4</v>
      </c>
      <c r="C1891">
        <v>1</v>
      </c>
      <c r="D1891">
        <v>194</v>
      </c>
      <c r="E1891">
        <v>4545</v>
      </c>
      <c r="F1891">
        <v>514</v>
      </c>
      <c r="G1891">
        <v>221</v>
      </c>
      <c r="H1891">
        <v>3</v>
      </c>
      <c r="I1891" s="58" t="s">
        <v>7576</v>
      </c>
      <c r="J1891">
        <v>22103</v>
      </c>
      <c r="K1891" s="4">
        <v>5.4119999999999999</v>
      </c>
      <c r="L1891" s="4">
        <v>14.1</v>
      </c>
      <c r="M1891" s="4">
        <v>37.402000000000001</v>
      </c>
      <c r="N1891" s="4">
        <v>46.09</v>
      </c>
      <c r="O1891" s="5">
        <v>42305.745292812499</v>
      </c>
      <c r="P1891" s="5">
        <v>42305.745292812499</v>
      </c>
    </row>
    <row r="1892" spans="1:16">
      <c r="A1892">
        <v>1</v>
      </c>
      <c r="B1892">
        <v>4</v>
      </c>
      <c r="C1892">
        <v>1</v>
      </c>
      <c r="D1892">
        <v>194</v>
      </c>
      <c r="E1892">
        <v>578</v>
      </c>
      <c r="F1892">
        <v>471</v>
      </c>
      <c r="G1892">
        <v>722</v>
      </c>
      <c r="H1892">
        <v>2</v>
      </c>
      <c r="I1892" s="58" t="s">
        <v>1355</v>
      </c>
      <c r="J1892">
        <v>72202</v>
      </c>
      <c r="K1892" s="4">
        <v>12.27</v>
      </c>
      <c r="L1892" s="4">
        <v>15.795</v>
      </c>
      <c r="M1892" s="4">
        <v>42.27</v>
      </c>
      <c r="N1892" s="4">
        <v>45.795000000000002</v>
      </c>
      <c r="O1892" s="5">
        <v>42305.745292812499</v>
      </c>
      <c r="P1892" s="5">
        <v>42305.745292812499</v>
      </c>
    </row>
    <row r="1893" spans="1:16">
      <c r="A1893">
        <v>1</v>
      </c>
      <c r="B1893">
        <v>4</v>
      </c>
      <c r="C1893">
        <v>1</v>
      </c>
      <c r="D1893">
        <v>194</v>
      </c>
      <c r="E1893">
        <v>578</v>
      </c>
      <c r="F1893">
        <v>472</v>
      </c>
      <c r="G1893">
        <v>772</v>
      </c>
      <c r="H1893">
        <v>1</v>
      </c>
      <c r="I1893" s="58" t="s">
        <v>7577</v>
      </c>
      <c r="J1893">
        <v>77201</v>
      </c>
      <c r="K1893" s="4">
        <v>20</v>
      </c>
      <c r="L1893" s="4">
        <v>38.034999999999997</v>
      </c>
      <c r="M1893" s="4">
        <v>15.965</v>
      </c>
      <c r="N1893" s="4">
        <v>34</v>
      </c>
      <c r="O1893" s="5">
        <v>42305.745292812499</v>
      </c>
      <c r="P1893" s="5">
        <v>43258.050196053242</v>
      </c>
    </row>
    <row r="1894" spans="1:16">
      <c r="A1894">
        <v>1</v>
      </c>
      <c r="B1894">
        <v>4</v>
      </c>
      <c r="C1894">
        <v>1</v>
      </c>
      <c r="D1894">
        <v>194</v>
      </c>
      <c r="E1894">
        <v>578</v>
      </c>
      <c r="F1894">
        <v>473</v>
      </c>
      <c r="G1894">
        <v>772</v>
      </c>
      <c r="H1894">
        <v>2</v>
      </c>
      <c r="I1894" s="58" t="s">
        <v>7578</v>
      </c>
      <c r="J1894">
        <v>77202</v>
      </c>
      <c r="K1894" s="4">
        <v>4</v>
      </c>
      <c r="L1894" s="4">
        <v>12.27</v>
      </c>
      <c r="M1894" s="4">
        <v>34</v>
      </c>
      <c r="N1894" s="4">
        <v>42.27</v>
      </c>
      <c r="O1894" s="5">
        <v>42305.745292812499</v>
      </c>
      <c r="P1894" s="5">
        <v>42305.745292812499</v>
      </c>
    </row>
    <row r="1895" spans="1:16">
      <c r="A1895">
        <v>1</v>
      </c>
      <c r="B1895">
        <v>4</v>
      </c>
      <c r="C1895">
        <v>1</v>
      </c>
      <c r="D1895">
        <v>194</v>
      </c>
      <c r="E1895">
        <v>578</v>
      </c>
      <c r="F1895">
        <v>474</v>
      </c>
      <c r="G1895">
        <v>1705</v>
      </c>
      <c r="H1895">
        <v>1</v>
      </c>
      <c r="I1895" s="58">
        <v>-71221</v>
      </c>
      <c r="J1895">
        <v>170501</v>
      </c>
      <c r="K1895" s="4">
        <v>0</v>
      </c>
      <c r="L1895" s="4">
        <v>15.965</v>
      </c>
      <c r="M1895" s="4">
        <v>0</v>
      </c>
      <c r="N1895" s="4">
        <v>15.965</v>
      </c>
      <c r="O1895" s="5">
        <v>42305.745292812499</v>
      </c>
      <c r="P1895" s="5">
        <v>43258.050196053242</v>
      </c>
    </row>
    <row r="1896" spans="1:16">
      <c r="A1896">
        <v>1</v>
      </c>
      <c r="B1896">
        <v>4</v>
      </c>
      <c r="C1896">
        <v>1</v>
      </c>
      <c r="D1896">
        <v>194</v>
      </c>
      <c r="E1896">
        <v>578</v>
      </c>
      <c r="F1896">
        <v>475</v>
      </c>
      <c r="G1896">
        <v>2155</v>
      </c>
      <c r="H1896">
        <v>1</v>
      </c>
      <c r="I1896" s="58">
        <v>93139</v>
      </c>
      <c r="J1896">
        <v>215501</v>
      </c>
      <c r="K1896" s="4">
        <v>0</v>
      </c>
      <c r="L1896" s="4">
        <v>7.1559999999999997</v>
      </c>
      <c r="M1896" s="4">
        <v>45.832000000000001</v>
      </c>
      <c r="N1896" s="4">
        <v>52.988</v>
      </c>
      <c r="O1896" s="5">
        <v>42305.745292812499</v>
      </c>
      <c r="P1896" s="5">
        <v>42305.745292812499</v>
      </c>
    </row>
    <row r="1897" spans="1:16">
      <c r="A1897">
        <v>1</v>
      </c>
      <c r="B1897">
        <v>4</v>
      </c>
      <c r="C1897">
        <v>1</v>
      </c>
      <c r="D1897">
        <v>194</v>
      </c>
      <c r="E1897">
        <v>579</v>
      </c>
      <c r="F1897">
        <v>476</v>
      </c>
      <c r="G1897">
        <v>722</v>
      </c>
      <c r="H1897">
        <v>2</v>
      </c>
      <c r="I1897" s="58" t="s">
        <v>1355</v>
      </c>
      <c r="J1897">
        <v>72202</v>
      </c>
      <c r="K1897" s="4">
        <v>20</v>
      </c>
      <c r="L1897" s="4">
        <v>24.533000000000001</v>
      </c>
      <c r="M1897" s="4">
        <v>0</v>
      </c>
      <c r="N1897" s="4">
        <v>4.5330000000000004</v>
      </c>
      <c r="O1897" t="s">
        <v>1223</v>
      </c>
      <c r="P1897" t="s">
        <v>1223</v>
      </c>
    </row>
    <row r="1898" spans="1:16">
      <c r="A1898">
        <v>1</v>
      </c>
      <c r="B1898">
        <v>4</v>
      </c>
      <c r="C1898">
        <v>1</v>
      </c>
      <c r="D1898">
        <v>194</v>
      </c>
      <c r="E1898">
        <v>580</v>
      </c>
      <c r="F1898">
        <v>477</v>
      </c>
      <c r="G1898">
        <v>773</v>
      </c>
      <c r="H1898">
        <v>1</v>
      </c>
      <c r="I1898" s="58" t="s">
        <v>7579</v>
      </c>
      <c r="J1898">
        <v>77301</v>
      </c>
      <c r="K1898" s="4">
        <v>0</v>
      </c>
      <c r="L1898" s="4">
        <v>15.878</v>
      </c>
      <c r="M1898" s="4">
        <v>0</v>
      </c>
      <c r="N1898" s="4">
        <v>15.878</v>
      </c>
      <c r="O1898" s="5">
        <v>42305.745292812499</v>
      </c>
      <c r="P1898" s="5">
        <v>42305.745292812499</v>
      </c>
    </row>
    <row r="1899" spans="1:16">
      <c r="A1899">
        <v>1</v>
      </c>
      <c r="B1899">
        <v>4</v>
      </c>
      <c r="C1899">
        <v>1</v>
      </c>
      <c r="D1899">
        <v>194</v>
      </c>
      <c r="E1899">
        <v>61</v>
      </c>
      <c r="F1899">
        <v>456</v>
      </c>
      <c r="G1899">
        <v>189</v>
      </c>
      <c r="H1899">
        <v>2</v>
      </c>
      <c r="I1899" s="58" t="s">
        <v>1354</v>
      </c>
      <c r="J1899">
        <v>18902</v>
      </c>
      <c r="K1899" s="4">
        <v>17.25</v>
      </c>
      <c r="L1899" s="4">
        <v>17.95</v>
      </c>
      <c r="M1899" s="4">
        <v>0</v>
      </c>
      <c r="N1899" s="4">
        <v>0.7</v>
      </c>
      <c r="O1899" s="5">
        <v>42305.745292812499</v>
      </c>
      <c r="P1899" s="5">
        <v>42305.745292812499</v>
      </c>
    </row>
    <row r="1900" spans="1:16">
      <c r="A1900">
        <v>1</v>
      </c>
      <c r="B1900">
        <v>4</v>
      </c>
      <c r="C1900">
        <v>1</v>
      </c>
      <c r="D1900">
        <v>194</v>
      </c>
      <c r="E1900">
        <v>61</v>
      </c>
      <c r="F1900">
        <v>457</v>
      </c>
      <c r="G1900">
        <v>722</v>
      </c>
      <c r="H1900">
        <v>2</v>
      </c>
      <c r="I1900" s="58" t="s">
        <v>1355</v>
      </c>
      <c r="J1900">
        <v>72202</v>
      </c>
      <c r="K1900" s="4">
        <v>25</v>
      </c>
      <c r="L1900" s="4">
        <v>26.065000000000001</v>
      </c>
      <c r="M1900" s="4">
        <v>1.655</v>
      </c>
      <c r="N1900" s="4">
        <v>2.72</v>
      </c>
      <c r="O1900" s="5">
        <v>42305.745292812499</v>
      </c>
      <c r="P1900" s="5">
        <v>42305.745292812499</v>
      </c>
    </row>
    <row r="1901" spans="1:16">
      <c r="A1901">
        <v>1</v>
      </c>
      <c r="B1901">
        <v>4</v>
      </c>
      <c r="C1901">
        <v>1</v>
      </c>
      <c r="D1901">
        <v>60</v>
      </c>
      <c r="E1901">
        <v>1029</v>
      </c>
      <c r="F1901">
        <v>8</v>
      </c>
      <c r="G1901">
        <v>1174</v>
      </c>
      <c r="H1901">
        <v>1</v>
      </c>
      <c r="I1901" s="58" t="s">
        <v>7580</v>
      </c>
      <c r="J1901">
        <v>117401</v>
      </c>
      <c r="K1901" s="4">
        <v>0</v>
      </c>
      <c r="L1901" s="4">
        <v>12.634</v>
      </c>
      <c r="M1901" s="4">
        <v>0</v>
      </c>
      <c r="N1901" s="4">
        <v>12.634</v>
      </c>
      <c r="O1901" s="5">
        <v>42305.745292812499</v>
      </c>
      <c r="P1901" s="5">
        <v>42305.745292812499</v>
      </c>
    </row>
    <row r="1902" spans="1:16">
      <c r="A1902">
        <v>1</v>
      </c>
      <c r="B1902">
        <v>4</v>
      </c>
      <c r="C1902">
        <v>1</v>
      </c>
      <c r="D1902">
        <v>60</v>
      </c>
      <c r="E1902">
        <v>1038</v>
      </c>
      <c r="F1902">
        <v>10</v>
      </c>
      <c r="G1902">
        <v>1203</v>
      </c>
      <c r="H1902">
        <v>2</v>
      </c>
      <c r="I1902" s="58" t="s">
        <v>7581</v>
      </c>
      <c r="J1902">
        <v>120302</v>
      </c>
      <c r="K1902" s="4">
        <v>0</v>
      </c>
      <c r="L1902" s="4">
        <v>1.9350000000000001</v>
      </c>
      <c r="M1902" s="4">
        <v>6.8769999999999998</v>
      </c>
      <c r="N1902" s="4">
        <v>8.8119999999999994</v>
      </c>
      <c r="O1902" s="5">
        <v>42305.745292812499</v>
      </c>
      <c r="P1902" s="5">
        <v>43258.050196053242</v>
      </c>
    </row>
    <row r="1903" spans="1:16">
      <c r="A1903">
        <v>1</v>
      </c>
      <c r="B1903">
        <v>4</v>
      </c>
      <c r="C1903">
        <v>1</v>
      </c>
      <c r="D1903">
        <v>60</v>
      </c>
      <c r="E1903">
        <v>1038</v>
      </c>
      <c r="F1903">
        <v>11</v>
      </c>
      <c r="G1903">
        <v>1203</v>
      </c>
      <c r="H1903">
        <v>3</v>
      </c>
      <c r="I1903" s="58" t="s">
        <v>7582</v>
      </c>
      <c r="J1903">
        <v>120303</v>
      </c>
      <c r="K1903" s="4">
        <v>0</v>
      </c>
      <c r="L1903" s="4">
        <v>2.0030000000000001</v>
      </c>
      <c r="M1903" s="4">
        <v>4.8739999999999997</v>
      </c>
      <c r="N1903" s="4">
        <v>6.8769999999999998</v>
      </c>
      <c r="O1903" s="5">
        <v>42305.745292812499</v>
      </c>
      <c r="P1903" s="5">
        <v>43258.050196053242</v>
      </c>
    </row>
    <row r="1904" spans="1:16">
      <c r="A1904">
        <v>1</v>
      </c>
      <c r="B1904">
        <v>4</v>
      </c>
      <c r="C1904">
        <v>1</v>
      </c>
      <c r="D1904">
        <v>60</v>
      </c>
      <c r="E1904">
        <v>1038</v>
      </c>
      <c r="F1904">
        <v>9</v>
      </c>
      <c r="G1904">
        <v>1203</v>
      </c>
      <c r="H1904">
        <v>1</v>
      </c>
      <c r="I1904" s="58" t="s">
        <v>7583</v>
      </c>
      <c r="J1904">
        <v>120301</v>
      </c>
      <c r="K1904" s="4">
        <v>0</v>
      </c>
      <c r="L1904" s="4">
        <v>5.9660000000000002</v>
      </c>
      <c r="M1904" s="4">
        <v>8.8119999999999994</v>
      </c>
      <c r="N1904" s="4">
        <v>14.778</v>
      </c>
      <c r="O1904" s="5">
        <v>42305.745292812499</v>
      </c>
      <c r="P1904" s="5">
        <v>43258.050196053242</v>
      </c>
    </row>
    <row r="1905" spans="1:16">
      <c r="A1905">
        <v>1</v>
      </c>
      <c r="B1905">
        <v>4</v>
      </c>
      <c r="C1905">
        <v>1</v>
      </c>
      <c r="D1905">
        <v>60</v>
      </c>
      <c r="E1905">
        <v>1441</v>
      </c>
      <c r="F1905">
        <v>12</v>
      </c>
      <c r="G1905">
        <v>2944</v>
      </c>
      <c r="H1905">
        <v>1</v>
      </c>
      <c r="I1905" s="58">
        <v>381315</v>
      </c>
      <c r="J1905">
        <v>294401</v>
      </c>
      <c r="K1905" s="4">
        <v>1</v>
      </c>
      <c r="L1905" s="4">
        <v>1.7589999999999999</v>
      </c>
      <c r="M1905" s="4">
        <v>0</v>
      </c>
      <c r="N1905" s="4">
        <v>0.75900000000000001</v>
      </c>
      <c r="O1905" s="5">
        <v>42305.745292812499</v>
      </c>
      <c r="P1905" s="5">
        <v>42305.745292812499</v>
      </c>
    </row>
    <row r="1906" spans="1:16">
      <c r="A1906">
        <v>1</v>
      </c>
      <c r="B1906">
        <v>4</v>
      </c>
      <c r="C1906">
        <v>1</v>
      </c>
      <c r="D1906">
        <v>60</v>
      </c>
      <c r="E1906">
        <v>1625</v>
      </c>
      <c r="F1906">
        <v>13</v>
      </c>
      <c r="G1906">
        <v>136</v>
      </c>
      <c r="H1906">
        <v>10</v>
      </c>
      <c r="I1906" s="58" t="s">
        <v>7584</v>
      </c>
      <c r="J1906">
        <v>13610</v>
      </c>
      <c r="K1906" s="4">
        <v>0</v>
      </c>
      <c r="L1906" s="4">
        <v>0.68200000000000005</v>
      </c>
      <c r="M1906" s="4">
        <v>4.95</v>
      </c>
      <c r="N1906" s="4">
        <v>5.6319999999999997</v>
      </c>
      <c r="O1906" s="5">
        <v>42305.745292812499</v>
      </c>
      <c r="P1906" s="5">
        <v>43258.050196053242</v>
      </c>
    </row>
    <row r="1907" spans="1:16">
      <c r="A1907">
        <v>1</v>
      </c>
      <c r="B1907">
        <v>4</v>
      </c>
      <c r="C1907">
        <v>1</v>
      </c>
      <c r="D1907">
        <v>60</v>
      </c>
      <c r="E1907">
        <v>1625</v>
      </c>
      <c r="F1907">
        <v>14</v>
      </c>
      <c r="G1907">
        <v>1463</v>
      </c>
      <c r="H1907">
        <v>3</v>
      </c>
      <c r="I1907" s="58" t="s">
        <v>7585</v>
      </c>
      <c r="J1907">
        <v>146303</v>
      </c>
      <c r="K1907" s="4">
        <v>1</v>
      </c>
      <c r="L1907" s="4">
        <v>5.7350000000000003</v>
      </c>
      <c r="M1907" s="4">
        <v>0</v>
      </c>
      <c r="N1907" s="4">
        <v>4.7350000000000003</v>
      </c>
      <c r="O1907" s="5">
        <v>42305.745292812499</v>
      </c>
      <c r="P1907" s="5">
        <v>42305.745292812499</v>
      </c>
    </row>
    <row r="1908" spans="1:16">
      <c r="A1908">
        <v>1</v>
      </c>
      <c r="B1908">
        <v>4</v>
      </c>
      <c r="C1908">
        <v>1</v>
      </c>
      <c r="D1908">
        <v>60</v>
      </c>
      <c r="E1908">
        <v>1625</v>
      </c>
      <c r="F1908">
        <v>15</v>
      </c>
      <c r="G1908">
        <v>1463</v>
      </c>
      <c r="H1908">
        <v>4</v>
      </c>
      <c r="I1908" s="58" t="s">
        <v>1356</v>
      </c>
      <c r="J1908">
        <v>146304</v>
      </c>
      <c r="K1908" s="4">
        <v>5</v>
      </c>
      <c r="L1908" s="4">
        <v>10.997999999999999</v>
      </c>
      <c r="M1908" s="4">
        <v>5.6319999999999997</v>
      </c>
      <c r="N1908" s="4">
        <v>11.63</v>
      </c>
      <c r="O1908" s="5">
        <v>42305.745292812499</v>
      </c>
      <c r="P1908" s="5">
        <v>43258.050196053242</v>
      </c>
    </row>
    <row r="1909" spans="1:16">
      <c r="A1909">
        <v>1</v>
      </c>
      <c r="B1909">
        <v>4</v>
      </c>
      <c r="C1909">
        <v>1</v>
      </c>
      <c r="D1909">
        <v>60</v>
      </c>
      <c r="E1909">
        <v>1626</v>
      </c>
      <c r="F1909">
        <v>16</v>
      </c>
      <c r="G1909">
        <v>1463</v>
      </c>
      <c r="H1909">
        <v>5</v>
      </c>
      <c r="I1909" s="58" t="s">
        <v>7586</v>
      </c>
      <c r="J1909">
        <v>146305</v>
      </c>
      <c r="K1909" s="4">
        <v>5</v>
      </c>
      <c r="L1909" s="4">
        <v>13.714</v>
      </c>
      <c r="M1909" s="4">
        <v>0</v>
      </c>
      <c r="N1909" s="4">
        <v>5.625</v>
      </c>
      <c r="O1909" s="5">
        <v>42305.745292812499</v>
      </c>
      <c r="P1909" s="5">
        <v>42305.745292812499</v>
      </c>
    </row>
    <row r="1910" spans="1:16">
      <c r="A1910">
        <v>1</v>
      </c>
      <c r="B1910">
        <v>4</v>
      </c>
      <c r="C1910">
        <v>1</v>
      </c>
      <c r="D1910">
        <v>60</v>
      </c>
      <c r="E1910">
        <v>1627</v>
      </c>
      <c r="F1910">
        <v>17</v>
      </c>
      <c r="G1910">
        <v>1465</v>
      </c>
      <c r="H1910">
        <v>1</v>
      </c>
      <c r="I1910" s="58" t="s">
        <v>7587</v>
      </c>
      <c r="J1910">
        <v>146501</v>
      </c>
      <c r="K1910" s="4">
        <v>0</v>
      </c>
      <c r="L1910" s="4">
        <v>8.65</v>
      </c>
      <c r="M1910" s="4">
        <v>0</v>
      </c>
      <c r="N1910" s="4">
        <v>8.65</v>
      </c>
      <c r="O1910" t="s">
        <v>1223</v>
      </c>
      <c r="P1910" t="s">
        <v>1223</v>
      </c>
    </row>
    <row r="1911" spans="1:16">
      <c r="A1911">
        <v>1</v>
      </c>
      <c r="B1911">
        <v>4</v>
      </c>
      <c r="C1911">
        <v>1</v>
      </c>
      <c r="D1911">
        <v>60</v>
      </c>
      <c r="E1911">
        <v>1628</v>
      </c>
      <c r="F1911">
        <v>18</v>
      </c>
      <c r="G1911">
        <v>2385</v>
      </c>
      <c r="H1911">
        <v>1</v>
      </c>
      <c r="I1911" s="58">
        <v>177145</v>
      </c>
      <c r="J1911">
        <v>238501</v>
      </c>
      <c r="K1911" s="4">
        <v>0</v>
      </c>
      <c r="L1911" s="4">
        <v>4.1680000000000001</v>
      </c>
      <c r="M1911" s="4">
        <v>0</v>
      </c>
      <c r="N1911" s="4">
        <v>4.1680000000000001</v>
      </c>
      <c r="O1911" s="5">
        <v>42305.745292812499</v>
      </c>
      <c r="P1911" s="5">
        <v>42305.745292812499</v>
      </c>
    </row>
    <row r="1912" spans="1:16">
      <c r="A1912">
        <v>1</v>
      </c>
      <c r="B1912">
        <v>4</v>
      </c>
      <c r="C1912">
        <v>1</v>
      </c>
      <c r="D1912">
        <v>60</v>
      </c>
      <c r="E1912">
        <v>1629</v>
      </c>
      <c r="F1912">
        <v>19</v>
      </c>
      <c r="G1912">
        <v>1463</v>
      </c>
      <c r="H1912">
        <v>2</v>
      </c>
      <c r="I1912" s="58" t="s">
        <v>7588</v>
      </c>
      <c r="J1912">
        <v>146302</v>
      </c>
      <c r="K1912" s="4">
        <v>1</v>
      </c>
      <c r="L1912" s="4">
        <v>3.585</v>
      </c>
      <c r="M1912" s="4">
        <v>5.3810000000000002</v>
      </c>
      <c r="N1912" s="4">
        <v>7.9660000000000002</v>
      </c>
      <c r="O1912" s="5">
        <v>42305.745292812499</v>
      </c>
      <c r="P1912" s="5">
        <v>42305.745292812499</v>
      </c>
    </row>
    <row r="1913" spans="1:16">
      <c r="A1913">
        <v>1</v>
      </c>
      <c r="B1913">
        <v>4</v>
      </c>
      <c r="C1913">
        <v>1</v>
      </c>
      <c r="D1913">
        <v>60</v>
      </c>
      <c r="E1913">
        <v>1630</v>
      </c>
      <c r="F1913">
        <v>20</v>
      </c>
      <c r="G1913">
        <v>749</v>
      </c>
      <c r="H1913">
        <v>4</v>
      </c>
      <c r="I1913" s="58" t="s">
        <v>7589</v>
      </c>
      <c r="J1913">
        <v>74904</v>
      </c>
      <c r="K1913" s="4">
        <v>1</v>
      </c>
      <c r="L1913" s="4">
        <v>4.6859999999999999</v>
      </c>
      <c r="M1913" s="4">
        <v>0</v>
      </c>
      <c r="N1913" s="4">
        <v>3.6859999999999999</v>
      </c>
      <c r="O1913" t="s">
        <v>1223</v>
      </c>
      <c r="P1913" t="s">
        <v>1223</v>
      </c>
    </row>
    <row r="1914" spans="1:16">
      <c r="A1914">
        <v>1</v>
      </c>
      <c r="B1914">
        <v>4</v>
      </c>
      <c r="C1914">
        <v>1</v>
      </c>
      <c r="D1914">
        <v>60</v>
      </c>
      <c r="E1914">
        <v>1826</v>
      </c>
      <c r="F1914">
        <v>21</v>
      </c>
      <c r="G1914">
        <v>1976</v>
      </c>
      <c r="H1914">
        <v>2</v>
      </c>
      <c r="I1914" s="58">
        <v>27791</v>
      </c>
      <c r="J1914">
        <v>197602</v>
      </c>
      <c r="K1914" s="4">
        <v>0</v>
      </c>
      <c r="L1914" s="4">
        <v>2.48</v>
      </c>
      <c r="M1914" s="4">
        <v>0</v>
      </c>
      <c r="N1914" s="4">
        <v>2.48</v>
      </c>
      <c r="O1914" s="5">
        <v>42305.745292812499</v>
      </c>
      <c r="P1914" s="5">
        <v>42305.745292812499</v>
      </c>
    </row>
    <row r="1915" spans="1:16">
      <c r="A1915">
        <v>1</v>
      </c>
      <c r="B1915">
        <v>4</v>
      </c>
      <c r="C1915">
        <v>1</v>
      </c>
      <c r="D1915">
        <v>60</v>
      </c>
      <c r="E1915">
        <v>1954</v>
      </c>
      <c r="F1915">
        <v>22</v>
      </c>
      <c r="G1915">
        <v>735</v>
      </c>
      <c r="H1915">
        <v>2</v>
      </c>
      <c r="I1915" s="58" t="s">
        <v>7590</v>
      </c>
      <c r="J1915">
        <v>73502</v>
      </c>
      <c r="K1915" s="4">
        <v>1</v>
      </c>
      <c r="L1915" s="4">
        <v>2.2320000000000002</v>
      </c>
      <c r="M1915" s="4">
        <v>0</v>
      </c>
      <c r="N1915" s="4">
        <v>1.232</v>
      </c>
      <c r="O1915" s="5">
        <v>42305.745292812499</v>
      </c>
      <c r="P1915" s="5">
        <v>42305.745292812499</v>
      </c>
    </row>
    <row r="1916" spans="1:16">
      <c r="A1916">
        <v>1</v>
      </c>
      <c r="B1916">
        <v>4</v>
      </c>
      <c r="C1916">
        <v>1</v>
      </c>
      <c r="D1916">
        <v>60</v>
      </c>
      <c r="E1916">
        <v>2131</v>
      </c>
      <c r="F1916">
        <v>23</v>
      </c>
      <c r="G1916">
        <v>1097</v>
      </c>
      <c r="H1916">
        <v>5</v>
      </c>
      <c r="I1916" s="58" t="s">
        <v>7591</v>
      </c>
      <c r="J1916">
        <v>109705</v>
      </c>
      <c r="K1916" s="4">
        <v>0</v>
      </c>
      <c r="L1916" s="4">
        <v>3.476</v>
      </c>
      <c r="M1916" s="4">
        <v>4.0279999999999996</v>
      </c>
      <c r="N1916" s="4">
        <v>7.5039999999999996</v>
      </c>
      <c r="O1916" s="5">
        <v>42305.745292812499</v>
      </c>
      <c r="P1916" s="5">
        <v>42305.745292812499</v>
      </c>
    </row>
    <row r="1917" spans="1:16">
      <c r="A1917">
        <v>1</v>
      </c>
      <c r="B1917">
        <v>4</v>
      </c>
      <c r="C1917">
        <v>1</v>
      </c>
      <c r="D1917">
        <v>60</v>
      </c>
      <c r="E1917">
        <v>230</v>
      </c>
      <c r="F1917">
        <v>2</v>
      </c>
      <c r="G1917">
        <v>749</v>
      </c>
      <c r="H1917">
        <v>3</v>
      </c>
      <c r="I1917" s="58" t="s">
        <v>7592</v>
      </c>
      <c r="J1917">
        <v>74903</v>
      </c>
      <c r="K1917" s="4">
        <v>1</v>
      </c>
      <c r="L1917" s="4">
        <v>2.52</v>
      </c>
      <c r="M1917" s="4">
        <v>31.780999999999999</v>
      </c>
      <c r="N1917" s="4">
        <v>33.301000000000002</v>
      </c>
      <c r="O1917" s="5">
        <v>42305.745292812499</v>
      </c>
      <c r="P1917" s="5">
        <v>43258.050196053242</v>
      </c>
    </row>
    <row r="1918" spans="1:16">
      <c r="A1918">
        <v>1</v>
      </c>
      <c r="B1918">
        <v>4</v>
      </c>
      <c r="C1918">
        <v>1</v>
      </c>
      <c r="D1918">
        <v>60</v>
      </c>
      <c r="E1918">
        <v>253</v>
      </c>
      <c r="F1918">
        <v>3</v>
      </c>
      <c r="G1918">
        <v>399</v>
      </c>
      <c r="H1918">
        <v>3</v>
      </c>
      <c r="I1918" s="58" t="s">
        <v>7593</v>
      </c>
      <c r="J1918">
        <v>39903</v>
      </c>
      <c r="K1918" s="4">
        <v>1</v>
      </c>
      <c r="L1918" s="4">
        <v>14.351000000000001</v>
      </c>
      <c r="M1918" s="4">
        <v>4.9610000000000003</v>
      </c>
      <c r="N1918" s="4">
        <v>18.312999999999999</v>
      </c>
      <c r="O1918" s="5">
        <v>42305.745292812499</v>
      </c>
      <c r="P1918" s="5">
        <v>42305.745292812499</v>
      </c>
    </row>
    <row r="1919" spans="1:16">
      <c r="A1919">
        <v>1</v>
      </c>
      <c r="B1919">
        <v>4</v>
      </c>
      <c r="C1919">
        <v>1</v>
      </c>
      <c r="D1919">
        <v>60</v>
      </c>
      <c r="E1919">
        <v>260</v>
      </c>
      <c r="F1919">
        <v>4</v>
      </c>
      <c r="G1919">
        <v>1466</v>
      </c>
      <c r="H1919">
        <v>2</v>
      </c>
      <c r="I1919" s="58" t="s">
        <v>7594</v>
      </c>
      <c r="J1919">
        <v>146602</v>
      </c>
      <c r="K1919" s="4">
        <v>0.5</v>
      </c>
      <c r="L1919" s="4">
        <v>4.867</v>
      </c>
      <c r="M1919" s="4">
        <v>2.2530000000000001</v>
      </c>
      <c r="N1919" s="4">
        <v>6.62</v>
      </c>
      <c r="O1919" s="5">
        <v>42305.745292812499</v>
      </c>
      <c r="P1919" s="5">
        <v>42305.745292812499</v>
      </c>
    </row>
    <row r="1920" spans="1:16">
      <c r="A1920">
        <v>1</v>
      </c>
      <c r="B1920">
        <v>4</v>
      </c>
      <c r="C1920">
        <v>1</v>
      </c>
      <c r="D1920">
        <v>60</v>
      </c>
      <c r="E1920">
        <v>2684</v>
      </c>
      <c r="F1920">
        <v>24</v>
      </c>
      <c r="G1920">
        <v>2003</v>
      </c>
      <c r="H1920">
        <v>3</v>
      </c>
      <c r="I1920" s="58">
        <v>37681</v>
      </c>
      <c r="J1920">
        <v>200303</v>
      </c>
      <c r="K1920" s="4">
        <v>0</v>
      </c>
      <c r="L1920" s="4">
        <v>2.2669999999999999</v>
      </c>
      <c r="M1920" s="4">
        <v>4.585</v>
      </c>
      <c r="N1920" s="4">
        <v>6.8520000000000003</v>
      </c>
      <c r="O1920" s="5">
        <v>42305.745292812499</v>
      </c>
      <c r="P1920" s="5">
        <v>43258.050196053242</v>
      </c>
    </row>
    <row r="1921" spans="1:16">
      <c r="A1921">
        <v>1</v>
      </c>
      <c r="B1921">
        <v>4</v>
      </c>
      <c r="C1921">
        <v>1</v>
      </c>
      <c r="D1921">
        <v>60</v>
      </c>
      <c r="E1921">
        <v>2720</v>
      </c>
      <c r="F1921">
        <v>25</v>
      </c>
      <c r="G1921">
        <v>2795</v>
      </c>
      <c r="H1921">
        <v>1</v>
      </c>
      <c r="I1921" s="58">
        <v>326894</v>
      </c>
      <c r="J1921">
        <v>279501</v>
      </c>
      <c r="K1921" s="4">
        <v>0</v>
      </c>
      <c r="L1921" s="4">
        <v>2.1800000000000002</v>
      </c>
      <c r="M1921" s="4">
        <v>0</v>
      </c>
      <c r="N1921" s="4">
        <v>2.1800000000000002</v>
      </c>
      <c r="O1921" s="5">
        <v>42305.745292812499</v>
      </c>
      <c r="P1921" s="5">
        <v>42305.745292812499</v>
      </c>
    </row>
    <row r="1922" spans="1:16">
      <c r="A1922">
        <v>1</v>
      </c>
      <c r="B1922">
        <v>4</v>
      </c>
      <c r="C1922">
        <v>1</v>
      </c>
      <c r="D1922">
        <v>60</v>
      </c>
      <c r="E1922">
        <v>2877</v>
      </c>
      <c r="F1922">
        <v>26</v>
      </c>
      <c r="G1922">
        <v>1463</v>
      </c>
      <c r="H1922">
        <v>4</v>
      </c>
      <c r="I1922" s="58" t="s">
        <v>1356</v>
      </c>
      <c r="J1922">
        <v>146304</v>
      </c>
      <c r="K1922" s="4">
        <v>3.4489999999999998</v>
      </c>
      <c r="L1922" s="4">
        <v>4.9950000000000001</v>
      </c>
      <c r="M1922" s="4">
        <v>0</v>
      </c>
      <c r="N1922" s="4">
        <v>1.546</v>
      </c>
      <c r="O1922" t="s">
        <v>1223</v>
      </c>
      <c r="P1922" t="s">
        <v>1223</v>
      </c>
    </row>
    <row r="1923" spans="1:16">
      <c r="A1923">
        <v>1</v>
      </c>
      <c r="B1923">
        <v>4</v>
      </c>
      <c r="C1923">
        <v>1</v>
      </c>
      <c r="D1923">
        <v>60</v>
      </c>
      <c r="E1923">
        <v>2932</v>
      </c>
      <c r="F1923">
        <v>27</v>
      </c>
      <c r="G1923">
        <v>3015</v>
      </c>
      <c r="H1923">
        <v>1</v>
      </c>
      <c r="I1923" s="58">
        <v>407247</v>
      </c>
      <c r="J1923">
        <v>301501</v>
      </c>
      <c r="K1923" s="4">
        <v>0</v>
      </c>
      <c r="L1923" s="4">
        <v>4.0140000000000002</v>
      </c>
      <c r="M1923" s="4">
        <v>0</v>
      </c>
      <c r="N1923" s="4">
        <v>4.0140000000000002</v>
      </c>
      <c r="O1923" s="5">
        <v>42305.745292812499</v>
      </c>
      <c r="P1923" s="5">
        <v>42305.745292812499</v>
      </c>
    </row>
    <row r="1924" spans="1:16">
      <c r="A1924">
        <v>1</v>
      </c>
      <c r="B1924">
        <v>4</v>
      </c>
      <c r="C1924">
        <v>1</v>
      </c>
      <c r="D1924">
        <v>60</v>
      </c>
      <c r="E1924">
        <v>2932</v>
      </c>
      <c r="F1924">
        <v>28</v>
      </c>
      <c r="G1924">
        <v>3015</v>
      </c>
      <c r="H1924">
        <v>2</v>
      </c>
      <c r="I1924" s="58">
        <v>407278</v>
      </c>
      <c r="J1924">
        <v>301502</v>
      </c>
      <c r="K1924" s="4">
        <v>0.5</v>
      </c>
      <c r="L1924" s="4">
        <v>2.407</v>
      </c>
      <c r="M1924" s="4">
        <v>4.2889999999999997</v>
      </c>
      <c r="N1924" s="4">
        <v>6.1959999999999997</v>
      </c>
      <c r="O1924" s="5">
        <v>42305.745292812499</v>
      </c>
      <c r="P1924" s="5">
        <v>42305.745292812499</v>
      </c>
    </row>
    <row r="1925" spans="1:16">
      <c r="A1925">
        <v>1</v>
      </c>
      <c r="B1925">
        <v>4</v>
      </c>
      <c r="C1925">
        <v>1</v>
      </c>
      <c r="D1925">
        <v>60</v>
      </c>
      <c r="E1925">
        <v>3102</v>
      </c>
      <c r="F1925">
        <v>29</v>
      </c>
      <c r="G1925">
        <v>3235</v>
      </c>
      <c r="H1925">
        <v>1</v>
      </c>
      <c r="I1925" s="58">
        <v>487601</v>
      </c>
      <c r="J1925">
        <v>323501</v>
      </c>
      <c r="K1925" s="4">
        <v>0</v>
      </c>
      <c r="L1925" s="4">
        <v>2.6960000000000002</v>
      </c>
      <c r="M1925" s="4">
        <v>0</v>
      </c>
      <c r="N1925" s="4">
        <v>2.6960000000000002</v>
      </c>
      <c r="O1925" t="s">
        <v>1223</v>
      </c>
      <c r="P1925" t="s">
        <v>1223</v>
      </c>
    </row>
    <row r="1926" spans="1:16">
      <c r="A1926">
        <v>1</v>
      </c>
      <c r="B1926">
        <v>4</v>
      </c>
      <c r="C1926">
        <v>1</v>
      </c>
      <c r="D1926">
        <v>60</v>
      </c>
      <c r="E1926">
        <v>316</v>
      </c>
      <c r="F1926">
        <v>5</v>
      </c>
      <c r="G1926">
        <v>735</v>
      </c>
      <c r="H1926">
        <v>1</v>
      </c>
      <c r="I1926" s="58" t="s">
        <v>7595</v>
      </c>
      <c r="J1926">
        <v>73501</v>
      </c>
      <c r="K1926" s="4">
        <v>0</v>
      </c>
      <c r="L1926" s="4">
        <v>16.259</v>
      </c>
      <c r="M1926" s="4">
        <v>0</v>
      </c>
      <c r="N1926" s="4">
        <v>16.259</v>
      </c>
      <c r="O1926" s="5">
        <v>42305.745292812499</v>
      </c>
      <c r="P1926" s="5">
        <v>42305.745292812499</v>
      </c>
    </row>
    <row r="1927" spans="1:16">
      <c r="A1927">
        <v>1</v>
      </c>
      <c r="B1927">
        <v>4</v>
      </c>
      <c r="C1927">
        <v>1</v>
      </c>
      <c r="D1927">
        <v>60</v>
      </c>
      <c r="E1927">
        <v>3336</v>
      </c>
      <c r="F1927">
        <v>30</v>
      </c>
      <c r="G1927">
        <v>749</v>
      </c>
      <c r="H1927">
        <v>5</v>
      </c>
      <c r="I1927" s="58" t="s">
        <v>7596</v>
      </c>
      <c r="J1927">
        <v>74905</v>
      </c>
      <c r="K1927" s="4">
        <v>1</v>
      </c>
      <c r="L1927" s="4">
        <v>3.6819999999999999</v>
      </c>
      <c r="M1927" s="4">
        <v>0</v>
      </c>
      <c r="N1927" s="4">
        <v>2.6819999999999999</v>
      </c>
      <c r="O1927" s="5">
        <v>42305.745292812499</v>
      </c>
      <c r="P1927" s="5">
        <v>42305.745292812499</v>
      </c>
    </row>
    <row r="1928" spans="1:16">
      <c r="A1928">
        <v>1</v>
      </c>
      <c r="B1928">
        <v>4</v>
      </c>
      <c r="C1928">
        <v>1</v>
      </c>
      <c r="D1928">
        <v>60</v>
      </c>
      <c r="E1928">
        <v>380</v>
      </c>
      <c r="F1928">
        <v>6</v>
      </c>
      <c r="G1928">
        <v>763</v>
      </c>
      <c r="H1928">
        <v>1</v>
      </c>
      <c r="I1928" s="58" t="s">
        <v>7597</v>
      </c>
      <c r="J1928">
        <v>76301</v>
      </c>
      <c r="K1928" s="4">
        <v>0</v>
      </c>
      <c r="L1928" s="4">
        <v>6.2629999999999999</v>
      </c>
      <c r="M1928" s="4">
        <v>0</v>
      </c>
      <c r="N1928" s="4">
        <v>6.2629999999999999</v>
      </c>
      <c r="O1928" s="5">
        <v>42305.745292812499</v>
      </c>
      <c r="P1928" s="5">
        <v>43258.050196053242</v>
      </c>
    </row>
    <row r="1929" spans="1:16">
      <c r="A1929">
        <v>1</v>
      </c>
      <c r="B1929">
        <v>4</v>
      </c>
      <c r="C1929">
        <v>1</v>
      </c>
      <c r="D1929">
        <v>60</v>
      </c>
      <c r="E1929">
        <v>380</v>
      </c>
      <c r="F1929">
        <v>7</v>
      </c>
      <c r="G1929">
        <v>763</v>
      </c>
      <c r="H1929">
        <v>2</v>
      </c>
      <c r="I1929" s="58" t="s">
        <v>7598</v>
      </c>
      <c r="J1929">
        <v>76302</v>
      </c>
      <c r="K1929" s="4">
        <v>6.2629999999999999</v>
      </c>
      <c r="L1929" s="4">
        <v>13.348000000000001</v>
      </c>
      <c r="M1929" s="4">
        <v>6.2629999999999999</v>
      </c>
      <c r="N1929" s="4">
        <v>13.348000000000001</v>
      </c>
      <c r="O1929" s="5">
        <v>42305.745292812499</v>
      </c>
      <c r="P1929" s="5">
        <v>43258.050196053242</v>
      </c>
    </row>
    <row r="1930" spans="1:16">
      <c r="A1930">
        <v>1</v>
      </c>
      <c r="B1930">
        <v>4</v>
      </c>
      <c r="C1930">
        <v>1</v>
      </c>
      <c r="D1930">
        <v>60</v>
      </c>
      <c r="E1930">
        <v>3869</v>
      </c>
      <c r="F1930">
        <v>31</v>
      </c>
      <c r="G1930">
        <v>136</v>
      </c>
      <c r="H1930">
        <v>4</v>
      </c>
      <c r="I1930" s="58" t="s">
        <v>1357</v>
      </c>
      <c r="J1930">
        <v>13604</v>
      </c>
      <c r="K1930" s="4">
        <v>1</v>
      </c>
      <c r="L1930" s="4">
        <v>3.0990000000000002</v>
      </c>
      <c r="M1930" s="4">
        <v>13.721</v>
      </c>
      <c r="N1930" s="4">
        <v>15.82</v>
      </c>
      <c r="O1930" s="5">
        <v>42305.745292812499</v>
      </c>
      <c r="P1930" s="5">
        <v>42305.745292812499</v>
      </c>
    </row>
    <row r="1931" spans="1:16">
      <c r="A1931">
        <v>1</v>
      </c>
      <c r="B1931">
        <v>4</v>
      </c>
      <c r="C1931">
        <v>1</v>
      </c>
      <c r="D1931">
        <v>60</v>
      </c>
      <c r="E1931">
        <v>3869</v>
      </c>
      <c r="F1931">
        <v>32</v>
      </c>
      <c r="G1931">
        <v>400</v>
      </c>
      <c r="H1931">
        <v>1</v>
      </c>
      <c r="I1931" s="58" t="s">
        <v>1358</v>
      </c>
      <c r="J1931">
        <v>40001</v>
      </c>
      <c r="K1931" s="4">
        <v>19.835999999999999</v>
      </c>
      <c r="L1931" s="4">
        <v>20.914999999999999</v>
      </c>
      <c r="M1931" s="4">
        <v>21.645</v>
      </c>
      <c r="N1931" s="4">
        <v>22.724</v>
      </c>
      <c r="O1931" s="5">
        <v>42305.745292812499</v>
      </c>
      <c r="P1931" s="5">
        <v>43258.050196053242</v>
      </c>
    </row>
    <row r="1932" spans="1:16">
      <c r="A1932">
        <v>1</v>
      </c>
      <c r="B1932">
        <v>4</v>
      </c>
      <c r="C1932">
        <v>1</v>
      </c>
      <c r="D1932">
        <v>60</v>
      </c>
      <c r="E1932">
        <v>3869</v>
      </c>
      <c r="F1932">
        <v>33</v>
      </c>
      <c r="G1932">
        <v>525</v>
      </c>
      <c r="H1932">
        <v>1</v>
      </c>
      <c r="I1932" s="58" t="s">
        <v>7599</v>
      </c>
      <c r="J1932">
        <v>52501</v>
      </c>
      <c r="K1932" s="4">
        <v>5.0529999999999999</v>
      </c>
      <c r="L1932" s="4">
        <v>10.878</v>
      </c>
      <c r="M1932" s="4">
        <v>15.82</v>
      </c>
      <c r="N1932" s="4">
        <v>21.645</v>
      </c>
      <c r="O1932" s="5">
        <v>42305.745292812499</v>
      </c>
      <c r="P1932" s="5">
        <v>43258.050196053242</v>
      </c>
    </row>
    <row r="1933" spans="1:16">
      <c r="A1933">
        <v>1</v>
      </c>
      <c r="B1933">
        <v>4</v>
      </c>
      <c r="C1933">
        <v>1</v>
      </c>
      <c r="D1933">
        <v>60</v>
      </c>
      <c r="E1933">
        <v>3874</v>
      </c>
      <c r="F1933">
        <v>34</v>
      </c>
      <c r="G1933">
        <v>136</v>
      </c>
      <c r="H1933">
        <v>3</v>
      </c>
      <c r="I1933" s="58" t="s">
        <v>7600</v>
      </c>
      <c r="J1933">
        <v>13603</v>
      </c>
      <c r="K1933" s="4">
        <v>8.2750000000000004</v>
      </c>
      <c r="L1933" s="4">
        <v>20.224</v>
      </c>
      <c r="M1933" s="4">
        <v>6.0940000000000003</v>
      </c>
      <c r="N1933" s="4">
        <v>18.042999999999999</v>
      </c>
      <c r="O1933" s="5">
        <v>42305.745292812499</v>
      </c>
      <c r="P1933" s="5">
        <v>43258.050196053242</v>
      </c>
    </row>
    <row r="1934" spans="1:16">
      <c r="A1934">
        <v>1</v>
      </c>
      <c r="B1934">
        <v>4</v>
      </c>
      <c r="C1934">
        <v>1</v>
      </c>
      <c r="D1934">
        <v>60</v>
      </c>
      <c r="E1934">
        <v>3874</v>
      </c>
      <c r="F1934">
        <v>35</v>
      </c>
      <c r="G1934">
        <v>136</v>
      </c>
      <c r="H1934">
        <v>4</v>
      </c>
      <c r="I1934" s="58" t="s">
        <v>1357</v>
      </c>
      <c r="J1934">
        <v>13604</v>
      </c>
      <c r="K1934" s="4">
        <v>3.0990000000000002</v>
      </c>
      <c r="L1934" s="4">
        <v>9.1929999999999996</v>
      </c>
      <c r="M1934" s="4">
        <v>0</v>
      </c>
      <c r="N1934" s="4">
        <v>6.0940000000000003</v>
      </c>
      <c r="O1934" s="5">
        <v>42305.745292812499</v>
      </c>
      <c r="P1934" s="5">
        <v>42305.745292812499</v>
      </c>
    </row>
    <row r="1935" spans="1:16">
      <c r="A1935">
        <v>1</v>
      </c>
      <c r="B1935">
        <v>4</v>
      </c>
      <c r="C1935">
        <v>1</v>
      </c>
      <c r="D1935">
        <v>60</v>
      </c>
      <c r="E1935">
        <v>3978</v>
      </c>
      <c r="F1935">
        <v>36</v>
      </c>
      <c r="G1935">
        <v>400</v>
      </c>
      <c r="H1935">
        <v>1</v>
      </c>
      <c r="I1935" s="58" t="s">
        <v>1358</v>
      </c>
      <c r="J1935">
        <v>40001</v>
      </c>
      <c r="K1935" s="4">
        <v>15</v>
      </c>
      <c r="L1935" s="4">
        <v>19.835999999999999</v>
      </c>
      <c r="M1935" s="4">
        <v>0</v>
      </c>
      <c r="N1935" s="4">
        <v>4.8360000000000003</v>
      </c>
      <c r="O1935" s="5">
        <v>42305.745292812499</v>
      </c>
      <c r="P1935" s="5">
        <v>42305.745292812499</v>
      </c>
    </row>
    <row r="1936" spans="1:16">
      <c r="A1936">
        <v>1</v>
      </c>
      <c r="B1936">
        <v>4</v>
      </c>
      <c r="C1936">
        <v>1</v>
      </c>
      <c r="D1936">
        <v>60</v>
      </c>
      <c r="E1936">
        <v>53</v>
      </c>
      <c r="F1936">
        <v>1</v>
      </c>
      <c r="G1936">
        <v>136</v>
      </c>
      <c r="H1936">
        <v>13</v>
      </c>
      <c r="I1936" s="58" t="s">
        <v>7601</v>
      </c>
      <c r="J1936">
        <v>13613</v>
      </c>
      <c r="K1936" s="4">
        <v>0.11899999999999999</v>
      </c>
      <c r="L1936" s="4">
        <v>2.0539999999999998</v>
      </c>
      <c r="M1936" s="4">
        <v>0</v>
      </c>
      <c r="N1936" s="4">
        <v>1.9350000000000001</v>
      </c>
      <c r="O1936" s="5">
        <v>42305.745292812499</v>
      </c>
      <c r="P1936" s="5">
        <v>42305.745292812499</v>
      </c>
    </row>
    <row r="1937" spans="1:16">
      <c r="A1937">
        <v>1</v>
      </c>
      <c r="B1937">
        <v>4</v>
      </c>
      <c r="C1937">
        <v>1</v>
      </c>
      <c r="D1937">
        <v>74</v>
      </c>
      <c r="E1937">
        <v>1030</v>
      </c>
      <c r="F1937">
        <v>58</v>
      </c>
      <c r="G1937">
        <v>202</v>
      </c>
      <c r="H1937">
        <v>12</v>
      </c>
      <c r="I1937" s="58" t="s">
        <v>7602</v>
      </c>
      <c r="J1937">
        <v>20212</v>
      </c>
      <c r="K1937" s="4">
        <v>0</v>
      </c>
      <c r="L1937" s="4">
        <v>0.93</v>
      </c>
      <c r="M1937" s="4">
        <v>6.5389999999999997</v>
      </c>
      <c r="N1937" s="4">
        <v>7.4690000000000003</v>
      </c>
      <c r="O1937" s="5">
        <v>42305.745292812499</v>
      </c>
      <c r="P1937" s="5">
        <v>43258.050196053242</v>
      </c>
    </row>
    <row r="1938" spans="1:16">
      <c r="A1938">
        <v>1</v>
      </c>
      <c r="B1938">
        <v>4</v>
      </c>
      <c r="C1938">
        <v>1</v>
      </c>
      <c r="D1938">
        <v>74</v>
      </c>
      <c r="E1938">
        <v>1030</v>
      </c>
      <c r="F1938">
        <v>59</v>
      </c>
      <c r="G1938">
        <v>764</v>
      </c>
      <c r="H1938">
        <v>4</v>
      </c>
      <c r="I1938" s="58" t="s">
        <v>7603</v>
      </c>
      <c r="J1938">
        <v>76404</v>
      </c>
      <c r="K1938" s="4">
        <v>1</v>
      </c>
      <c r="L1938" s="4">
        <v>7.5389999999999997</v>
      </c>
      <c r="M1938" s="4">
        <v>0</v>
      </c>
      <c r="N1938" s="4">
        <v>6.5389999999999997</v>
      </c>
      <c r="O1938" s="5">
        <v>42305.745292812499</v>
      </c>
      <c r="P1938" s="5">
        <v>43258.050196053242</v>
      </c>
    </row>
    <row r="1939" spans="1:16">
      <c r="A1939">
        <v>1</v>
      </c>
      <c r="B1939">
        <v>4</v>
      </c>
      <c r="C1939">
        <v>1</v>
      </c>
      <c r="D1939">
        <v>74</v>
      </c>
      <c r="E1939">
        <v>1031</v>
      </c>
      <c r="F1939">
        <v>60</v>
      </c>
      <c r="G1939">
        <v>1175</v>
      </c>
      <c r="H1939">
        <v>1</v>
      </c>
      <c r="I1939" s="58" t="s">
        <v>7604</v>
      </c>
      <c r="J1939">
        <v>117501</v>
      </c>
      <c r="K1939" s="4">
        <v>9.9920000000000009</v>
      </c>
      <c r="L1939" s="4">
        <v>13.148</v>
      </c>
      <c r="M1939" s="4">
        <v>0</v>
      </c>
      <c r="N1939" s="4">
        <v>3.1560000000000001</v>
      </c>
      <c r="O1939" s="5">
        <v>42305.745292812499</v>
      </c>
      <c r="P1939" s="5">
        <v>42305.745292812499</v>
      </c>
    </row>
    <row r="1940" spans="1:16">
      <c r="A1940">
        <v>1</v>
      </c>
      <c r="B1940">
        <v>4</v>
      </c>
      <c r="C1940">
        <v>1</v>
      </c>
      <c r="D1940">
        <v>74</v>
      </c>
      <c r="E1940">
        <v>1032</v>
      </c>
      <c r="F1940">
        <v>61</v>
      </c>
      <c r="G1940">
        <v>510</v>
      </c>
      <c r="H1940">
        <v>4</v>
      </c>
      <c r="I1940" s="58" t="s">
        <v>7605</v>
      </c>
      <c r="J1940">
        <v>51004</v>
      </c>
      <c r="K1940" s="4">
        <v>0</v>
      </c>
      <c r="L1940" s="4">
        <v>10.468</v>
      </c>
      <c r="M1940" s="4">
        <v>2.0209999999999999</v>
      </c>
      <c r="N1940" s="4">
        <v>12.488</v>
      </c>
      <c r="O1940" s="5">
        <v>42305.745292812499</v>
      </c>
      <c r="P1940" s="5">
        <v>43258.050196053242</v>
      </c>
    </row>
    <row r="1941" spans="1:16">
      <c r="A1941">
        <v>1</v>
      </c>
      <c r="B1941">
        <v>4</v>
      </c>
      <c r="C1941">
        <v>1</v>
      </c>
      <c r="D1941">
        <v>74</v>
      </c>
      <c r="E1941">
        <v>1032</v>
      </c>
      <c r="F1941">
        <v>62</v>
      </c>
      <c r="G1941">
        <v>510</v>
      </c>
      <c r="H1941">
        <v>5</v>
      </c>
      <c r="I1941" s="58" t="s">
        <v>7606</v>
      </c>
      <c r="J1941">
        <v>51005</v>
      </c>
      <c r="K1941" s="4">
        <v>0</v>
      </c>
      <c r="L1941" s="4">
        <v>8.3729999999999993</v>
      </c>
      <c r="M1941" s="4">
        <v>12.488</v>
      </c>
      <c r="N1941" s="4">
        <v>20.861000000000001</v>
      </c>
      <c r="O1941" s="5">
        <v>42305.745292812499</v>
      </c>
      <c r="P1941" s="5">
        <v>43258.050196053242</v>
      </c>
    </row>
    <row r="1942" spans="1:16">
      <c r="A1942">
        <v>1</v>
      </c>
      <c r="B1942">
        <v>4</v>
      </c>
      <c r="C1942">
        <v>1</v>
      </c>
      <c r="D1942">
        <v>74</v>
      </c>
      <c r="E1942">
        <v>1038</v>
      </c>
      <c r="F1942">
        <v>63</v>
      </c>
      <c r="G1942">
        <v>2796</v>
      </c>
      <c r="H1942">
        <v>1</v>
      </c>
      <c r="I1942" s="58">
        <v>327259</v>
      </c>
      <c r="J1942">
        <v>279601</v>
      </c>
      <c r="K1942" s="4">
        <v>0</v>
      </c>
      <c r="L1942" s="4">
        <v>3.7749999999999999</v>
      </c>
      <c r="M1942" s="4">
        <v>0</v>
      </c>
      <c r="N1942" s="4">
        <v>3.7749999999999999</v>
      </c>
      <c r="O1942" s="5">
        <v>42305.745292812499</v>
      </c>
      <c r="P1942" s="5">
        <v>42305.745292812499</v>
      </c>
    </row>
    <row r="1943" spans="1:16">
      <c r="A1943">
        <v>1</v>
      </c>
      <c r="B1943">
        <v>4</v>
      </c>
      <c r="C1943">
        <v>1</v>
      </c>
      <c r="D1943">
        <v>74</v>
      </c>
      <c r="E1943">
        <v>1109</v>
      </c>
      <c r="F1943">
        <v>64</v>
      </c>
      <c r="G1943">
        <v>1012</v>
      </c>
      <c r="H1943">
        <v>4</v>
      </c>
      <c r="I1943" s="58" t="s">
        <v>7607</v>
      </c>
      <c r="J1943">
        <v>101204</v>
      </c>
      <c r="K1943" s="4">
        <v>0</v>
      </c>
      <c r="L1943" s="4">
        <v>4.1609999999999996</v>
      </c>
      <c r="M1943" s="4">
        <v>9.16</v>
      </c>
      <c r="N1943" s="4">
        <v>13.32</v>
      </c>
      <c r="O1943" s="5">
        <v>42305.745292812499</v>
      </c>
      <c r="P1943" s="5">
        <v>42305.745292812499</v>
      </c>
    </row>
    <row r="1944" spans="1:16">
      <c r="A1944">
        <v>1</v>
      </c>
      <c r="B1944">
        <v>4</v>
      </c>
      <c r="C1944">
        <v>1</v>
      </c>
      <c r="D1944">
        <v>74</v>
      </c>
      <c r="E1944">
        <v>115</v>
      </c>
      <c r="F1944">
        <v>38</v>
      </c>
      <c r="G1944">
        <v>202</v>
      </c>
      <c r="H1944">
        <v>11</v>
      </c>
      <c r="I1944" s="58" t="s">
        <v>7608</v>
      </c>
      <c r="J1944">
        <v>20211</v>
      </c>
      <c r="K1944" s="4">
        <v>0.06</v>
      </c>
      <c r="L1944" s="4">
        <v>1.0289999999999999</v>
      </c>
      <c r="M1944" s="4">
        <v>0</v>
      </c>
      <c r="N1944" s="4">
        <v>0.96899999999999997</v>
      </c>
      <c r="O1944" s="5">
        <v>42305.745292812499</v>
      </c>
      <c r="P1944" s="5">
        <v>42305.745292812499</v>
      </c>
    </row>
    <row r="1945" spans="1:16">
      <c r="A1945">
        <v>1</v>
      </c>
      <c r="B1945">
        <v>4</v>
      </c>
      <c r="C1945">
        <v>1</v>
      </c>
      <c r="D1945">
        <v>74</v>
      </c>
      <c r="E1945">
        <v>1498</v>
      </c>
      <c r="F1945">
        <v>65</v>
      </c>
      <c r="G1945">
        <v>765</v>
      </c>
      <c r="H1945">
        <v>3</v>
      </c>
      <c r="I1945" s="58" t="s">
        <v>1359</v>
      </c>
      <c r="J1945">
        <v>76503</v>
      </c>
      <c r="K1945" s="4">
        <v>0</v>
      </c>
      <c r="L1945" s="4">
        <v>2.2250000000000001</v>
      </c>
      <c r="M1945" s="4">
        <v>0</v>
      </c>
      <c r="N1945" s="4">
        <v>2.2250000000000001</v>
      </c>
      <c r="O1945" s="5">
        <v>42305.745292812499</v>
      </c>
      <c r="P1945" s="5">
        <v>42305.745292812499</v>
      </c>
    </row>
    <row r="1946" spans="1:16">
      <c r="A1946">
        <v>1</v>
      </c>
      <c r="B1946">
        <v>4</v>
      </c>
      <c r="C1946">
        <v>1</v>
      </c>
      <c r="D1946">
        <v>74</v>
      </c>
      <c r="E1946">
        <v>1498</v>
      </c>
      <c r="F1946">
        <v>66</v>
      </c>
      <c r="G1946">
        <v>1979</v>
      </c>
      <c r="H1946">
        <v>1</v>
      </c>
      <c r="I1946" s="58">
        <v>28856</v>
      </c>
      <c r="J1946">
        <v>197901</v>
      </c>
      <c r="K1946" s="4">
        <v>2.1000000000000001E-2</v>
      </c>
      <c r="L1946" s="4">
        <v>18.613</v>
      </c>
      <c r="M1946" s="4">
        <v>2.2250000000000001</v>
      </c>
      <c r="N1946" s="4">
        <v>20.817</v>
      </c>
      <c r="O1946" s="5">
        <v>42305.745292812499</v>
      </c>
      <c r="P1946" s="5">
        <v>42305.745292812499</v>
      </c>
    </row>
    <row r="1947" spans="1:16">
      <c r="A1947">
        <v>1</v>
      </c>
      <c r="B1947">
        <v>4</v>
      </c>
      <c r="C1947">
        <v>1</v>
      </c>
      <c r="D1947">
        <v>74</v>
      </c>
      <c r="E1947">
        <v>1590</v>
      </c>
      <c r="F1947">
        <v>67</v>
      </c>
      <c r="G1947">
        <v>279</v>
      </c>
      <c r="H1947">
        <v>6</v>
      </c>
      <c r="I1947" s="58" t="s">
        <v>7609</v>
      </c>
      <c r="J1947">
        <v>27906</v>
      </c>
      <c r="K1947" s="4">
        <v>1</v>
      </c>
      <c r="L1947" s="4">
        <v>1.3069999999999999</v>
      </c>
      <c r="M1947" s="4">
        <v>0</v>
      </c>
      <c r="N1947" s="4">
        <v>0.307</v>
      </c>
      <c r="O1947" s="5">
        <v>42305.745292812499</v>
      </c>
      <c r="P1947" s="5">
        <v>42305.745292812499</v>
      </c>
    </row>
    <row r="1948" spans="1:16">
      <c r="A1948">
        <v>1</v>
      </c>
      <c r="B1948">
        <v>4</v>
      </c>
      <c r="C1948">
        <v>1</v>
      </c>
      <c r="D1948">
        <v>74</v>
      </c>
      <c r="E1948">
        <v>1647</v>
      </c>
      <c r="F1948">
        <v>68</v>
      </c>
      <c r="G1948">
        <v>1482</v>
      </c>
      <c r="H1948">
        <v>1</v>
      </c>
      <c r="I1948" s="58" t="s">
        <v>7610</v>
      </c>
      <c r="J1948">
        <v>148201</v>
      </c>
      <c r="K1948" s="4">
        <v>5</v>
      </c>
      <c r="L1948" s="4">
        <v>16.401</v>
      </c>
      <c r="M1948" s="4">
        <v>0</v>
      </c>
      <c r="N1948" s="4">
        <v>11.401</v>
      </c>
      <c r="O1948" s="5">
        <v>42305.745292812499</v>
      </c>
      <c r="P1948" s="5">
        <v>43258.050196053242</v>
      </c>
    </row>
    <row r="1949" spans="1:16">
      <c r="A1949">
        <v>1</v>
      </c>
      <c r="B1949">
        <v>4</v>
      </c>
      <c r="C1949">
        <v>1</v>
      </c>
      <c r="D1949">
        <v>74</v>
      </c>
      <c r="E1949">
        <v>1647</v>
      </c>
      <c r="F1949">
        <v>69</v>
      </c>
      <c r="G1949">
        <v>1482</v>
      </c>
      <c r="H1949">
        <v>2</v>
      </c>
      <c r="I1949" s="58" t="s">
        <v>7611</v>
      </c>
      <c r="J1949">
        <v>148202</v>
      </c>
      <c r="K1949" s="4">
        <v>0</v>
      </c>
      <c r="L1949" s="4">
        <v>4.8579999999999997</v>
      </c>
      <c r="M1949" s="4">
        <v>11.401</v>
      </c>
      <c r="N1949" s="4">
        <v>16.259</v>
      </c>
      <c r="O1949" s="5">
        <v>42305.745292812499</v>
      </c>
      <c r="P1949" s="5">
        <v>43258.050196053242</v>
      </c>
    </row>
    <row r="1950" spans="1:16">
      <c r="A1950">
        <v>1</v>
      </c>
      <c r="B1950">
        <v>4</v>
      </c>
      <c r="C1950">
        <v>1</v>
      </c>
      <c r="D1950">
        <v>74</v>
      </c>
      <c r="E1950">
        <v>1649</v>
      </c>
      <c r="F1950">
        <v>70</v>
      </c>
      <c r="G1950">
        <v>1487</v>
      </c>
      <c r="H1950">
        <v>1</v>
      </c>
      <c r="I1950" s="58" t="s">
        <v>7612</v>
      </c>
      <c r="J1950">
        <v>148701</v>
      </c>
      <c r="K1950" s="4">
        <v>5</v>
      </c>
      <c r="L1950" s="4">
        <v>7.4379999999999997</v>
      </c>
      <c r="M1950" s="4">
        <v>0</v>
      </c>
      <c r="N1950" s="4">
        <v>2.4380000000000002</v>
      </c>
      <c r="O1950" s="5">
        <v>42305.745292812499</v>
      </c>
      <c r="P1950" s="5">
        <v>42305.745292812499</v>
      </c>
    </row>
    <row r="1951" spans="1:16">
      <c r="A1951">
        <v>1</v>
      </c>
      <c r="B1951">
        <v>4</v>
      </c>
      <c r="C1951">
        <v>1</v>
      </c>
      <c r="D1951">
        <v>74</v>
      </c>
      <c r="E1951">
        <v>1650</v>
      </c>
      <c r="F1951">
        <v>71</v>
      </c>
      <c r="G1951">
        <v>1488</v>
      </c>
      <c r="H1951">
        <v>1</v>
      </c>
      <c r="I1951" s="58" t="s">
        <v>7613</v>
      </c>
      <c r="J1951">
        <v>148801</v>
      </c>
      <c r="K1951" s="4">
        <v>0</v>
      </c>
      <c r="L1951" s="4">
        <v>8.3629999999999995</v>
      </c>
      <c r="M1951" s="4">
        <v>0</v>
      </c>
      <c r="N1951" s="4">
        <v>8.3629999999999995</v>
      </c>
      <c r="O1951" s="5">
        <v>42305.745292812499</v>
      </c>
      <c r="P1951" s="5">
        <v>42305.745292812499</v>
      </c>
    </row>
    <row r="1952" spans="1:16">
      <c r="A1952">
        <v>1</v>
      </c>
      <c r="B1952">
        <v>4</v>
      </c>
      <c r="C1952">
        <v>1</v>
      </c>
      <c r="D1952">
        <v>74</v>
      </c>
      <c r="E1952">
        <v>1722</v>
      </c>
      <c r="F1952">
        <v>72</v>
      </c>
      <c r="G1952">
        <v>1980</v>
      </c>
      <c r="H1952">
        <v>1</v>
      </c>
      <c r="I1952" s="58">
        <v>29221</v>
      </c>
      <c r="J1952">
        <v>198001</v>
      </c>
      <c r="K1952" s="4">
        <v>0</v>
      </c>
      <c r="L1952" s="4">
        <v>2.8639999999999999</v>
      </c>
      <c r="M1952" s="4">
        <v>0</v>
      </c>
      <c r="N1952" s="4">
        <v>2.8639999999999999</v>
      </c>
      <c r="O1952" s="5">
        <v>42305.745292812499</v>
      </c>
      <c r="P1952" s="5">
        <v>42305.745292812499</v>
      </c>
    </row>
    <row r="1953" spans="1:16">
      <c r="A1953">
        <v>1</v>
      </c>
      <c r="B1953">
        <v>4</v>
      </c>
      <c r="C1953">
        <v>1</v>
      </c>
      <c r="D1953">
        <v>74</v>
      </c>
      <c r="E1953">
        <v>1827</v>
      </c>
      <c r="F1953">
        <v>73</v>
      </c>
      <c r="G1953">
        <v>1815</v>
      </c>
      <c r="H1953">
        <v>1</v>
      </c>
      <c r="I1953" s="58">
        <v>-31045</v>
      </c>
      <c r="J1953">
        <v>181501</v>
      </c>
      <c r="K1953" s="4">
        <v>0</v>
      </c>
      <c r="L1953" s="4">
        <v>5.681</v>
      </c>
      <c r="M1953" s="4">
        <v>0</v>
      </c>
      <c r="N1953" s="4">
        <v>5.681</v>
      </c>
      <c r="O1953" s="5">
        <v>42305.745292812499</v>
      </c>
      <c r="P1953" s="5">
        <v>42305.745292812499</v>
      </c>
    </row>
    <row r="1954" spans="1:16">
      <c r="A1954">
        <v>1</v>
      </c>
      <c r="B1954">
        <v>4</v>
      </c>
      <c r="C1954">
        <v>1</v>
      </c>
      <c r="D1954">
        <v>74</v>
      </c>
      <c r="E1954">
        <v>1827</v>
      </c>
      <c r="F1954">
        <v>74</v>
      </c>
      <c r="G1954">
        <v>1815</v>
      </c>
      <c r="H1954">
        <v>2</v>
      </c>
      <c r="I1954" s="58">
        <v>-31014</v>
      </c>
      <c r="J1954">
        <v>181502</v>
      </c>
      <c r="K1954" s="4">
        <v>0</v>
      </c>
      <c r="L1954" s="4">
        <v>6.5439999999999996</v>
      </c>
      <c r="M1954" s="4">
        <v>5.681</v>
      </c>
      <c r="N1954" s="4">
        <v>12.225</v>
      </c>
      <c r="O1954" s="5">
        <v>42305.745292812499</v>
      </c>
      <c r="P1954" s="5">
        <v>42305.745292812499</v>
      </c>
    </row>
    <row r="1955" spans="1:16">
      <c r="A1955">
        <v>1</v>
      </c>
      <c r="B1955">
        <v>4</v>
      </c>
      <c r="C1955">
        <v>1</v>
      </c>
      <c r="D1955">
        <v>74</v>
      </c>
      <c r="E1955">
        <v>1836</v>
      </c>
      <c r="F1955">
        <v>75</v>
      </c>
      <c r="G1955">
        <v>1708</v>
      </c>
      <c r="H1955">
        <v>1</v>
      </c>
      <c r="I1955" s="58">
        <v>-70126</v>
      </c>
      <c r="J1955">
        <v>170801</v>
      </c>
      <c r="K1955" s="4">
        <v>0</v>
      </c>
      <c r="L1955" s="4">
        <v>5.8250000000000002</v>
      </c>
      <c r="M1955" s="4">
        <v>0</v>
      </c>
      <c r="N1955" s="4">
        <v>5.8250000000000002</v>
      </c>
      <c r="O1955" t="s">
        <v>1223</v>
      </c>
      <c r="P1955" t="s">
        <v>1223</v>
      </c>
    </row>
    <row r="1956" spans="1:16">
      <c r="A1956">
        <v>1</v>
      </c>
      <c r="B1956">
        <v>4</v>
      </c>
      <c r="C1956">
        <v>1</v>
      </c>
      <c r="D1956">
        <v>74</v>
      </c>
      <c r="E1956">
        <v>1836</v>
      </c>
      <c r="F1956">
        <v>76</v>
      </c>
      <c r="G1956">
        <v>1708</v>
      </c>
      <c r="H1956">
        <v>2</v>
      </c>
      <c r="I1956" s="58">
        <v>-70095</v>
      </c>
      <c r="J1956">
        <v>170802</v>
      </c>
      <c r="K1956" s="4">
        <v>1</v>
      </c>
      <c r="L1956" s="4">
        <v>7.2969999999999997</v>
      </c>
      <c r="M1956" s="4">
        <v>5.8250000000000002</v>
      </c>
      <c r="N1956" s="4">
        <v>12.122</v>
      </c>
      <c r="O1956" s="5">
        <v>42305.745292812499</v>
      </c>
      <c r="P1956" s="5">
        <v>42305.745292812499</v>
      </c>
    </row>
    <row r="1957" spans="1:16">
      <c r="A1957">
        <v>1</v>
      </c>
      <c r="B1957">
        <v>4</v>
      </c>
      <c r="C1957">
        <v>1</v>
      </c>
      <c r="D1957">
        <v>74</v>
      </c>
      <c r="E1957">
        <v>1837</v>
      </c>
      <c r="F1957">
        <v>77</v>
      </c>
      <c r="G1957">
        <v>765</v>
      </c>
      <c r="H1957">
        <v>2</v>
      </c>
      <c r="I1957" s="58" t="s">
        <v>1360</v>
      </c>
      <c r="J1957">
        <v>76502</v>
      </c>
      <c r="K1957" s="4">
        <v>9.5679999999999996</v>
      </c>
      <c r="L1957" s="4">
        <v>13.37</v>
      </c>
      <c r="M1957" s="4">
        <v>18.721</v>
      </c>
      <c r="N1957" s="4">
        <v>22.523</v>
      </c>
      <c r="O1957" s="5">
        <v>42305.745292812499</v>
      </c>
      <c r="P1957" s="5">
        <v>42305.745292812499</v>
      </c>
    </row>
    <row r="1958" spans="1:16">
      <c r="A1958">
        <v>1</v>
      </c>
      <c r="B1958">
        <v>4</v>
      </c>
      <c r="C1958">
        <v>1</v>
      </c>
      <c r="D1958">
        <v>74</v>
      </c>
      <c r="E1958">
        <v>1837</v>
      </c>
      <c r="F1958">
        <v>78</v>
      </c>
      <c r="G1958">
        <v>1709</v>
      </c>
      <c r="H1958">
        <v>2</v>
      </c>
      <c r="I1958" s="58">
        <v>-69729</v>
      </c>
      <c r="J1958">
        <v>170902</v>
      </c>
      <c r="K1958" s="4">
        <v>0</v>
      </c>
      <c r="L1958" s="4">
        <v>8.3450000000000006</v>
      </c>
      <c r="M1958" s="4">
        <v>10.375999999999999</v>
      </c>
      <c r="N1958" s="4">
        <v>18.721</v>
      </c>
      <c r="O1958" s="5">
        <v>42305.745292812499</v>
      </c>
      <c r="P1958" s="5">
        <v>43258.050196053242</v>
      </c>
    </row>
    <row r="1959" spans="1:16">
      <c r="A1959">
        <v>1</v>
      </c>
      <c r="B1959">
        <v>4</v>
      </c>
      <c r="C1959">
        <v>1</v>
      </c>
      <c r="D1959">
        <v>74</v>
      </c>
      <c r="E1959">
        <v>2095</v>
      </c>
      <c r="F1959">
        <v>79</v>
      </c>
      <c r="G1959">
        <v>2733</v>
      </c>
      <c r="H1959">
        <v>1</v>
      </c>
      <c r="I1959" s="58">
        <v>304249</v>
      </c>
      <c r="J1959">
        <v>273301</v>
      </c>
      <c r="K1959" s="4">
        <v>0</v>
      </c>
      <c r="L1959" s="4">
        <v>5.5119999999999996</v>
      </c>
      <c r="M1959" s="4">
        <v>0</v>
      </c>
      <c r="N1959" s="4">
        <v>5.5119999999999996</v>
      </c>
      <c r="O1959" s="5">
        <v>42305.745292812499</v>
      </c>
      <c r="P1959" s="5">
        <v>42305.745292812499</v>
      </c>
    </row>
    <row r="1960" spans="1:16">
      <c r="A1960">
        <v>1</v>
      </c>
      <c r="B1960">
        <v>4</v>
      </c>
      <c r="C1960">
        <v>1</v>
      </c>
      <c r="D1960">
        <v>74</v>
      </c>
      <c r="E1960">
        <v>2140</v>
      </c>
      <c r="F1960">
        <v>80</v>
      </c>
      <c r="G1960">
        <v>1175</v>
      </c>
      <c r="H1960">
        <v>2</v>
      </c>
      <c r="I1960" s="58" t="s">
        <v>7614</v>
      </c>
      <c r="J1960">
        <v>117502</v>
      </c>
      <c r="K1960" s="4">
        <v>0</v>
      </c>
      <c r="L1960" s="4">
        <v>5.1630000000000003</v>
      </c>
      <c r="M1960" s="4">
        <v>0</v>
      </c>
      <c r="N1960" s="4">
        <v>5.1630000000000003</v>
      </c>
      <c r="O1960" s="5">
        <v>42305.745292812499</v>
      </c>
      <c r="P1960" s="5">
        <v>42305.745292812499</v>
      </c>
    </row>
    <row r="1961" spans="1:16">
      <c r="A1961">
        <v>1</v>
      </c>
      <c r="B1961">
        <v>4</v>
      </c>
      <c r="C1961">
        <v>1</v>
      </c>
      <c r="D1961">
        <v>74</v>
      </c>
      <c r="E1961">
        <v>2270</v>
      </c>
      <c r="F1961">
        <v>81</v>
      </c>
      <c r="G1961">
        <v>2945</v>
      </c>
      <c r="H1961">
        <v>2</v>
      </c>
      <c r="I1961" s="58">
        <v>381712</v>
      </c>
      <c r="J1961">
        <v>294502</v>
      </c>
      <c r="K1961" s="4">
        <v>0</v>
      </c>
      <c r="L1961" s="4">
        <v>3.274</v>
      </c>
      <c r="M1961" s="4">
        <v>0</v>
      </c>
      <c r="N1961" s="4">
        <v>3.274</v>
      </c>
      <c r="O1961" s="5">
        <v>42305.745292812499</v>
      </c>
      <c r="P1961" s="5">
        <v>42305.745292812499</v>
      </c>
    </row>
    <row r="1962" spans="1:16">
      <c r="A1962">
        <v>1</v>
      </c>
      <c r="B1962">
        <v>4</v>
      </c>
      <c r="C1962">
        <v>1</v>
      </c>
      <c r="D1962">
        <v>74</v>
      </c>
      <c r="E1962">
        <v>2481</v>
      </c>
      <c r="F1962">
        <v>82</v>
      </c>
      <c r="G1962">
        <v>2539</v>
      </c>
      <c r="H1962">
        <v>1</v>
      </c>
      <c r="I1962" s="58">
        <v>233392</v>
      </c>
      <c r="J1962">
        <v>253901</v>
      </c>
      <c r="K1962" s="4">
        <v>0</v>
      </c>
      <c r="L1962" s="4">
        <v>4.66</v>
      </c>
      <c r="M1962" s="4">
        <v>0</v>
      </c>
      <c r="N1962" s="4">
        <v>4.66</v>
      </c>
      <c r="O1962" s="5">
        <v>42305.745292812499</v>
      </c>
      <c r="P1962" s="5">
        <v>42305.745292812499</v>
      </c>
    </row>
    <row r="1963" spans="1:16">
      <c r="A1963">
        <v>1</v>
      </c>
      <c r="B1963">
        <v>4</v>
      </c>
      <c r="C1963">
        <v>1</v>
      </c>
      <c r="D1963">
        <v>74</v>
      </c>
      <c r="E1963">
        <v>253</v>
      </c>
      <c r="F1963">
        <v>39</v>
      </c>
      <c r="G1963">
        <v>399</v>
      </c>
      <c r="H1963">
        <v>1</v>
      </c>
      <c r="I1963" s="58" t="s">
        <v>7615</v>
      </c>
      <c r="J1963">
        <v>39901</v>
      </c>
      <c r="K1963" s="4">
        <v>1</v>
      </c>
      <c r="L1963" s="4">
        <v>5.9619999999999997</v>
      </c>
      <c r="M1963" s="4">
        <v>0</v>
      </c>
      <c r="N1963" s="4">
        <v>4.9610000000000003</v>
      </c>
      <c r="O1963" s="5">
        <v>42305.745292812499</v>
      </c>
      <c r="P1963" s="5">
        <v>42305.745292812499</v>
      </c>
    </row>
    <row r="1964" spans="1:16">
      <c r="A1964">
        <v>1</v>
      </c>
      <c r="B1964">
        <v>4</v>
      </c>
      <c r="C1964">
        <v>1</v>
      </c>
      <c r="D1964">
        <v>74</v>
      </c>
      <c r="E1964">
        <v>257</v>
      </c>
      <c r="F1964">
        <v>40</v>
      </c>
      <c r="G1964">
        <v>620</v>
      </c>
      <c r="H1964">
        <v>1</v>
      </c>
      <c r="I1964" s="58" t="s">
        <v>7616</v>
      </c>
      <c r="J1964">
        <v>62001</v>
      </c>
      <c r="K1964" s="4">
        <v>1</v>
      </c>
      <c r="L1964" s="4">
        <v>10.042</v>
      </c>
      <c r="M1964" s="4">
        <v>0</v>
      </c>
      <c r="N1964" s="4">
        <v>9.0419999999999998</v>
      </c>
      <c r="O1964" s="5">
        <v>42305.745292812499</v>
      </c>
      <c r="P1964" s="5">
        <v>42305.745292812499</v>
      </c>
    </row>
    <row r="1965" spans="1:16">
      <c r="A1965">
        <v>1</v>
      </c>
      <c r="B1965">
        <v>4</v>
      </c>
      <c r="C1965">
        <v>1</v>
      </c>
      <c r="D1965">
        <v>74</v>
      </c>
      <c r="E1965">
        <v>2574</v>
      </c>
      <c r="F1965">
        <v>83</v>
      </c>
      <c r="G1965">
        <v>2605</v>
      </c>
      <c r="H1965">
        <v>1</v>
      </c>
      <c r="I1965" s="58">
        <v>257498</v>
      </c>
      <c r="J1965">
        <v>260501</v>
      </c>
      <c r="K1965" s="4">
        <v>0</v>
      </c>
      <c r="L1965" s="4">
        <v>7.1230000000000002</v>
      </c>
      <c r="M1965" s="4">
        <v>0</v>
      </c>
      <c r="N1965" s="4">
        <v>7.1230000000000002</v>
      </c>
      <c r="O1965" s="5">
        <v>42305.745292812499</v>
      </c>
      <c r="P1965" s="5">
        <v>42305.745292812499</v>
      </c>
    </row>
    <row r="1966" spans="1:16">
      <c r="A1966">
        <v>1</v>
      </c>
      <c r="B1966">
        <v>4</v>
      </c>
      <c r="C1966">
        <v>1</v>
      </c>
      <c r="D1966">
        <v>74</v>
      </c>
      <c r="E1966">
        <v>2655</v>
      </c>
      <c r="F1966">
        <v>84</v>
      </c>
      <c r="G1966">
        <v>2656</v>
      </c>
      <c r="H1966">
        <v>1</v>
      </c>
      <c r="I1966" s="58">
        <v>276125</v>
      </c>
      <c r="J1966">
        <v>265601</v>
      </c>
      <c r="K1966" s="4">
        <v>0</v>
      </c>
      <c r="L1966" s="4">
        <v>5.07</v>
      </c>
      <c r="M1966" s="4">
        <v>0</v>
      </c>
      <c r="N1966" s="4">
        <v>5.07</v>
      </c>
      <c r="O1966" s="5">
        <v>42305.745292812499</v>
      </c>
      <c r="P1966" s="5">
        <v>42305.745292812499</v>
      </c>
    </row>
    <row r="1967" spans="1:16">
      <c r="A1967">
        <v>1</v>
      </c>
      <c r="B1967">
        <v>4</v>
      </c>
      <c r="C1967">
        <v>1</v>
      </c>
      <c r="D1967">
        <v>74</v>
      </c>
      <c r="E1967">
        <v>268</v>
      </c>
      <c r="F1967">
        <v>41</v>
      </c>
      <c r="G1967">
        <v>174</v>
      </c>
      <c r="H1967">
        <v>4</v>
      </c>
      <c r="I1967" s="58" t="s">
        <v>1361</v>
      </c>
      <c r="J1967">
        <v>17404</v>
      </c>
      <c r="K1967" s="4">
        <v>1</v>
      </c>
      <c r="L1967" s="4">
        <v>5.468</v>
      </c>
      <c r="M1967" s="4">
        <v>0</v>
      </c>
      <c r="N1967" s="4">
        <v>4.468</v>
      </c>
      <c r="O1967" s="5">
        <v>42305.745292812499</v>
      </c>
      <c r="P1967" s="5">
        <v>43258.050196053242</v>
      </c>
    </row>
    <row r="1968" spans="1:16">
      <c r="A1968">
        <v>1</v>
      </c>
      <c r="B1968">
        <v>4</v>
      </c>
      <c r="C1968">
        <v>1</v>
      </c>
      <c r="D1968">
        <v>74</v>
      </c>
      <c r="E1968">
        <v>276</v>
      </c>
      <c r="F1968">
        <v>42</v>
      </c>
      <c r="G1968">
        <v>3600</v>
      </c>
      <c r="H1968">
        <v>1</v>
      </c>
      <c r="I1968" s="58">
        <v>620914</v>
      </c>
      <c r="J1968">
        <v>360001</v>
      </c>
      <c r="K1968" s="4">
        <v>0</v>
      </c>
      <c r="L1968" s="4">
        <v>2.375</v>
      </c>
      <c r="M1968" s="4">
        <v>0</v>
      </c>
      <c r="N1968" s="4">
        <v>2.375</v>
      </c>
      <c r="O1968" t="s">
        <v>1223</v>
      </c>
      <c r="P1968" t="s">
        <v>1223</v>
      </c>
    </row>
    <row r="1969" spans="1:16">
      <c r="A1969">
        <v>1</v>
      </c>
      <c r="B1969">
        <v>4</v>
      </c>
      <c r="C1969">
        <v>1</v>
      </c>
      <c r="D1969">
        <v>74</v>
      </c>
      <c r="E1969">
        <v>2807</v>
      </c>
      <c r="F1969">
        <v>85</v>
      </c>
      <c r="G1969">
        <v>2874</v>
      </c>
      <c r="H1969">
        <v>1</v>
      </c>
      <c r="I1969" s="58">
        <v>355749</v>
      </c>
      <c r="J1969">
        <v>287401</v>
      </c>
      <c r="K1969" s="4">
        <v>0</v>
      </c>
      <c r="L1969" s="4">
        <v>3.8410000000000002</v>
      </c>
      <c r="M1969" s="4">
        <v>0</v>
      </c>
      <c r="N1969" s="4">
        <v>3.8410000000000002</v>
      </c>
      <c r="O1969" s="5">
        <v>42305.745292812499</v>
      </c>
      <c r="P1969" s="5">
        <v>42305.745292812499</v>
      </c>
    </row>
    <row r="1970" spans="1:16">
      <c r="A1970">
        <v>1</v>
      </c>
      <c r="B1970">
        <v>4</v>
      </c>
      <c r="C1970">
        <v>1</v>
      </c>
      <c r="D1970">
        <v>74</v>
      </c>
      <c r="E1970">
        <v>289</v>
      </c>
      <c r="F1970">
        <v>43</v>
      </c>
      <c r="G1970">
        <v>174</v>
      </c>
      <c r="H1970">
        <v>4</v>
      </c>
      <c r="I1970" s="58" t="s">
        <v>1361</v>
      </c>
      <c r="J1970">
        <v>17404</v>
      </c>
      <c r="K1970" s="4">
        <v>8</v>
      </c>
      <c r="L1970" s="4">
        <v>25.44</v>
      </c>
      <c r="M1970" s="4">
        <v>0</v>
      </c>
      <c r="N1970" s="4">
        <v>17.440000000000001</v>
      </c>
      <c r="O1970" s="5">
        <v>42305.745292812499</v>
      </c>
      <c r="P1970" s="5">
        <v>42305.745292812499</v>
      </c>
    </row>
    <row r="1971" spans="1:16">
      <c r="A1971">
        <v>1</v>
      </c>
      <c r="B1971">
        <v>4</v>
      </c>
      <c r="C1971">
        <v>1</v>
      </c>
      <c r="D1971">
        <v>74</v>
      </c>
      <c r="E1971">
        <v>2972</v>
      </c>
      <c r="F1971">
        <v>86</v>
      </c>
      <c r="G1971">
        <v>3139</v>
      </c>
      <c r="H1971">
        <v>1</v>
      </c>
      <c r="I1971" s="58">
        <v>452537</v>
      </c>
      <c r="J1971">
        <v>313901</v>
      </c>
      <c r="K1971" s="4">
        <v>5</v>
      </c>
      <c r="L1971" s="4">
        <v>11.036</v>
      </c>
      <c r="M1971" s="4">
        <v>0</v>
      </c>
      <c r="N1971" s="4">
        <v>6.0359999999999996</v>
      </c>
      <c r="O1971" s="5">
        <v>42305.745292812499</v>
      </c>
      <c r="P1971" s="5">
        <v>42305.745292812499</v>
      </c>
    </row>
    <row r="1972" spans="1:16">
      <c r="A1972">
        <v>1</v>
      </c>
      <c r="B1972">
        <v>4</v>
      </c>
      <c r="C1972">
        <v>1</v>
      </c>
      <c r="D1972">
        <v>74</v>
      </c>
      <c r="E1972">
        <v>3251</v>
      </c>
      <c r="F1972">
        <v>87</v>
      </c>
      <c r="G1972">
        <v>3502</v>
      </c>
      <c r="H1972">
        <v>1</v>
      </c>
      <c r="I1972" s="58">
        <v>585120</v>
      </c>
      <c r="J1972">
        <v>350201</v>
      </c>
      <c r="K1972" s="4">
        <v>0.5</v>
      </c>
      <c r="L1972" s="4">
        <v>3.1659999999999999</v>
      </c>
      <c r="M1972" s="4">
        <v>0</v>
      </c>
      <c r="N1972" s="4">
        <v>2.6659999999999999</v>
      </c>
      <c r="O1972" s="5">
        <v>42305.745292812499</v>
      </c>
      <c r="P1972" s="5">
        <v>42305.745292812499</v>
      </c>
    </row>
    <row r="1973" spans="1:16">
      <c r="A1973">
        <v>1</v>
      </c>
      <c r="B1973">
        <v>4</v>
      </c>
      <c r="C1973">
        <v>1</v>
      </c>
      <c r="D1973">
        <v>74</v>
      </c>
      <c r="E1973">
        <v>3273</v>
      </c>
      <c r="F1973">
        <v>88</v>
      </c>
      <c r="G1973">
        <v>765</v>
      </c>
      <c r="H1973">
        <v>2</v>
      </c>
      <c r="I1973" s="58" t="s">
        <v>1360</v>
      </c>
      <c r="J1973">
        <v>76502</v>
      </c>
      <c r="K1973" s="4">
        <v>1.613</v>
      </c>
      <c r="L1973" s="4">
        <v>4.984</v>
      </c>
      <c r="M1973" s="4">
        <v>0</v>
      </c>
      <c r="N1973" s="4">
        <v>3.371</v>
      </c>
      <c r="O1973" s="5">
        <v>42305.745292812499</v>
      </c>
      <c r="P1973" s="5">
        <v>42305.745292812499</v>
      </c>
    </row>
    <row r="1974" spans="1:16">
      <c r="A1974">
        <v>1</v>
      </c>
      <c r="B1974">
        <v>4</v>
      </c>
      <c r="C1974">
        <v>1</v>
      </c>
      <c r="D1974">
        <v>74</v>
      </c>
      <c r="E1974">
        <v>338</v>
      </c>
      <c r="F1974">
        <v>44</v>
      </c>
      <c r="G1974">
        <v>202</v>
      </c>
      <c r="H1974">
        <v>2</v>
      </c>
      <c r="I1974" s="58" t="s">
        <v>7617</v>
      </c>
      <c r="J1974">
        <v>20202</v>
      </c>
      <c r="K1974" s="4">
        <v>0</v>
      </c>
      <c r="L1974" s="4">
        <v>6.6630000000000003</v>
      </c>
      <c r="M1974" s="4">
        <v>1.095</v>
      </c>
      <c r="N1974" s="4">
        <v>7.758</v>
      </c>
      <c r="O1974" s="5">
        <v>42305.745292812499</v>
      </c>
      <c r="P1974" s="5">
        <v>43258.050196053242</v>
      </c>
    </row>
    <row r="1975" spans="1:16">
      <c r="A1975">
        <v>1</v>
      </c>
      <c r="B1975">
        <v>4</v>
      </c>
      <c r="C1975">
        <v>1</v>
      </c>
      <c r="D1975">
        <v>74</v>
      </c>
      <c r="E1975">
        <v>3588</v>
      </c>
      <c r="F1975">
        <v>89</v>
      </c>
      <c r="G1975">
        <v>690</v>
      </c>
      <c r="H1975">
        <v>1</v>
      </c>
      <c r="I1975" s="58" t="s">
        <v>1362</v>
      </c>
      <c r="J1975">
        <v>69001</v>
      </c>
      <c r="K1975" s="4">
        <v>5</v>
      </c>
      <c r="L1975" s="4">
        <v>6.62</v>
      </c>
      <c r="M1975" s="4">
        <v>0</v>
      </c>
      <c r="N1975" s="4">
        <v>1.62</v>
      </c>
      <c r="O1975" s="5">
        <v>42305.745292812499</v>
      </c>
      <c r="P1975" s="5">
        <v>42305.745292812499</v>
      </c>
    </row>
    <row r="1976" spans="1:16">
      <c r="A1976">
        <v>1</v>
      </c>
      <c r="B1976">
        <v>4</v>
      </c>
      <c r="C1976">
        <v>1</v>
      </c>
      <c r="D1976">
        <v>74</v>
      </c>
      <c r="E1976">
        <v>3608</v>
      </c>
      <c r="F1976">
        <v>90</v>
      </c>
      <c r="G1976">
        <v>765</v>
      </c>
      <c r="H1976">
        <v>4</v>
      </c>
      <c r="I1976" s="58" t="s">
        <v>7618</v>
      </c>
      <c r="J1976">
        <v>76504</v>
      </c>
      <c r="K1976" s="4">
        <v>1</v>
      </c>
      <c r="L1976" s="4">
        <v>1.4570000000000001</v>
      </c>
      <c r="M1976" s="4">
        <v>0</v>
      </c>
      <c r="N1976" s="4">
        <v>0.45700000000000002</v>
      </c>
      <c r="O1976" s="5">
        <v>42305.745292812499</v>
      </c>
      <c r="P1976" s="5">
        <v>42305.745292812499</v>
      </c>
    </row>
    <row r="1977" spans="1:16">
      <c r="A1977">
        <v>1</v>
      </c>
      <c r="B1977">
        <v>4</v>
      </c>
      <c r="C1977">
        <v>1</v>
      </c>
      <c r="D1977">
        <v>74</v>
      </c>
      <c r="E1977">
        <v>3665</v>
      </c>
      <c r="F1977">
        <v>91</v>
      </c>
      <c r="G1977">
        <v>3310</v>
      </c>
      <c r="H1977">
        <v>1</v>
      </c>
      <c r="I1977" s="58">
        <v>514994</v>
      </c>
      <c r="J1977">
        <v>331001</v>
      </c>
      <c r="K1977" s="4">
        <v>1</v>
      </c>
      <c r="L1977" s="4">
        <v>3.0369999999999999</v>
      </c>
      <c r="M1977" s="4">
        <v>0</v>
      </c>
      <c r="N1977" s="4">
        <v>2.0369999999999999</v>
      </c>
      <c r="O1977" s="5">
        <v>42305.745292812499</v>
      </c>
      <c r="P1977" s="5">
        <v>42305.745292812499</v>
      </c>
    </row>
    <row r="1978" spans="1:16">
      <c r="A1978">
        <v>1</v>
      </c>
      <c r="B1978">
        <v>4</v>
      </c>
      <c r="C1978">
        <v>1</v>
      </c>
      <c r="D1978">
        <v>74</v>
      </c>
      <c r="E1978">
        <v>3862</v>
      </c>
      <c r="F1978">
        <v>92</v>
      </c>
      <c r="G1978">
        <v>2139</v>
      </c>
      <c r="H1978">
        <v>2</v>
      </c>
      <c r="I1978" s="58">
        <v>87326</v>
      </c>
      <c r="J1978">
        <v>213902</v>
      </c>
      <c r="K1978" s="4">
        <v>0</v>
      </c>
      <c r="L1978" s="4">
        <v>7.6130000000000004</v>
      </c>
      <c r="M1978" s="4">
        <v>17.495999999999999</v>
      </c>
      <c r="N1978" s="4">
        <v>25.109000000000002</v>
      </c>
      <c r="O1978" s="5">
        <v>42305.745292812499</v>
      </c>
      <c r="P1978" s="5">
        <v>43258.050196053242</v>
      </c>
    </row>
    <row r="1979" spans="1:16">
      <c r="A1979">
        <v>1</v>
      </c>
      <c r="B1979">
        <v>4</v>
      </c>
      <c r="C1979">
        <v>1</v>
      </c>
      <c r="D1979">
        <v>74</v>
      </c>
      <c r="E1979">
        <v>3862</v>
      </c>
      <c r="F1979">
        <v>93</v>
      </c>
      <c r="G1979">
        <v>2139</v>
      </c>
      <c r="H1979">
        <v>3</v>
      </c>
      <c r="I1979" s="58">
        <v>87354</v>
      </c>
      <c r="J1979">
        <v>213903</v>
      </c>
      <c r="K1979" s="4">
        <v>7.6130000000000004</v>
      </c>
      <c r="L1979" s="4">
        <v>26.103000000000002</v>
      </c>
      <c r="M1979" s="4">
        <v>25.109000000000002</v>
      </c>
      <c r="N1979" s="4">
        <v>37.951000000000001</v>
      </c>
      <c r="O1979" s="5">
        <v>42305.745292812499</v>
      </c>
      <c r="P1979" s="5">
        <v>42305.745292812499</v>
      </c>
    </row>
    <row r="1980" spans="1:16">
      <c r="A1980">
        <v>1</v>
      </c>
      <c r="B1980">
        <v>4</v>
      </c>
      <c r="C1980">
        <v>1</v>
      </c>
      <c r="D1980">
        <v>74</v>
      </c>
      <c r="E1980">
        <v>3882</v>
      </c>
      <c r="F1980">
        <v>94</v>
      </c>
      <c r="G1980">
        <v>45</v>
      </c>
      <c r="H1980">
        <v>6</v>
      </c>
      <c r="I1980" s="58">
        <v>16589</v>
      </c>
      <c r="J1980">
        <v>4506</v>
      </c>
      <c r="K1980" s="4">
        <v>29.815999999999999</v>
      </c>
      <c r="L1980" s="4">
        <v>30</v>
      </c>
      <c r="M1980" s="4">
        <v>1.1359999999999999</v>
      </c>
      <c r="N1980" s="4">
        <v>1.32</v>
      </c>
      <c r="O1980" s="5">
        <v>42305.745292812499</v>
      </c>
      <c r="P1980" s="5">
        <v>43258.050196053242</v>
      </c>
    </row>
    <row r="1981" spans="1:16">
      <c r="A1981">
        <v>1</v>
      </c>
      <c r="B1981">
        <v>4</v>
      </c>
      <c r="C1981">
        <v>1</v>
      </c>
      <c r="D1981">
        <v>74</v>
      </c>
      <c r="E1981">
        <v>3882</v>
      </c>
      <c r="F1981">
        <v>95</v>
      </c>
      <c r="G1981">
        <v>174</v>
      </c>
      <c r="H1981">
        <v>2</v>
      </c>
      <c r="I1981" s="58" t="s">
        <v>7619</v>
      </c>
      <c r="J1981">
        <v>17402</v>
      </c>
      <c r="K1981" s="4">
        <v>0</v>
      </c>
      <c r="L1981" s="4">
        <v>8.8230000000000004</v>
      </c>
      <c r="M1981" s="4">
        <v>12.769</v>
      </c>
      <c r="N1981" s="4">
        <v>21.591999999999999</v>
      </c>
      <c r="O1981" s="5">
        <v>42305.745292812499</v>
      </c>
      <c r="P1981" s="5">
        <v>43258.050196053242</v>
      </c>
    </row>
    <row r="1982" spans="1:16">
      <c r="A1982">
        <v>1</v>
      </c>
      <c r="B1982">
        <v>4</v>
      </c>
      <c r="C1982">
        <v>1</v>
      </c>
      <c r="D1982">
        <v>74</v>
      </c>
      <c r="E1982">
        <v>3882</v>
      </c>
      <c r="F1982">
        <v>96</v>
      </c>
      <c r="G1982">
        <v>174</v>
      </c>
      <c r="H1982">
        <v>3</v>
      </c>
      <c r="I1982" s="58" t="s">
        <v>7620</v>
      </c>
      <c r="J1982">
        <v>17403</v>
      </c>
      <c r="K1982" s="4">
        <v>30</v>
      </c>
      <c r="L1982" s="4">
        <v>41.448999999999998</v>
      </c>
      <c r="M1982" s="4">
        <v>1.32</v>
      </c>
      <c r="N1982" s="4">
        <v>12.769</v>
      </c>
      <c r="O1982" s="5">
        <v>42305.745292812499</v>
      </c>
      <c r="P1982" s="5">
        <v>42305.745292812499</v>
      </c>
    </row>
    <row r="1983" spans="1:16">
      <c r="A1983">
        <v>1</v>
      </c>
      <c r="B1983">
        <v>4</v>
      </c>
      <c r="C1983">
        <v>1</v>
      </c>
      <c r="D1983">
        <v>74</v>
      </c>
      <c r="E1983">
        <v>3882</v>
      </c>
      <c r="F1983">
        <v>97</v>
      </c>
      <c r="G1983">
        <v>174</v>
      </c>
      <c r="H1983">
        <v>4</v>
      </c>
      <c r="I1983" s="58" t="s">
        <v>1361</v>
      </c>
      <c r="J1983">
        <v>17404</v>
      </c>
      <c r="K1983" s="4">
        <v>28.68</v>
      </c>
      <c r="L1983" s="4">
        <v>29.815999999999999</v>
      </c>
      <c r="M1983" s="4">
        <v>0</v>
      </c>
      <c r="N1983" s="4">
        <v>1.1359999999999999</v>
      </c>
      <c r="O1983" s="5">
        <v>42305.745292812499</v>
      </c>
      <c r="P1983" s="5">
        <v>43258.050196053242</v>
      </c>
    </row>
    <row r="1984" spans="1:16">
      <c r="A1984">
        <v>1</v>
      </c>
      <c r="B1984">
        <v>4</v>
      </c>
      <c r="C1984">
        <v>1</v>
      </c>
      <c r="D1984">
        <v>74</v>
      </c>
      <c r="E1984">
        <v>3897</v>
      </c>
      <c r="F1984">
        <v>98</v>
      </c>
      <c r="G1984">
        <v>82</v>
      </c>
      <c r="H1984">
        <v>1</v>
      </c>
      <c r="I1984" s="58">
        <v>29952</v>
      </c>
      <c r="J1984">
        <v>8201</v>
      </c>
      <c r="K1984" s="4">
        <v>1</v>
      </c>
      <c r="L1984" s="4">
        <v>3.38</v>
      </c>
      <c r="M1984" s="4">
        <v>0</v>
      </c>
      <c r="N1984" s="4">
        <v>2.38</v>
      </c>
      <c r="O1984" s="5">
        <v>42305.745292812499</v>
      </c>
      <c r="P1984" s="5">
        <v>43258.050196053242</v>
      </c>
    </row>
    <row r="1985" spans="1:16">
      <c r="A1985">
        <v>1</v>
      </c>
      <c r="B1985">
        <v>4</v>
      </c>
      <c r="C1985">
        <v>1</v>
      </c>
      <c r="D1985">
        <v>74</v>
      </c>
      <c r="E1985">
        <v>3902</v>
      </c>
      <c r="F1985">
        <v>100</v>
      </c>
      <c r="G1985">
        <v>45</v>
      </c>
      <c r="H1985">
        <v>6</v>
      </c>
      <c r="I1985" s="58">
        <v>16589</v>
      </c>
      <c r="J1985">
        <v>4506</v>
      </c>
      <c r="K1985" s="4">
        <v>7.0999999999999994E-2</v>
      </c>
      <c r="L1985" s="4">
        <v>18.829999999999998</v>
      </c>
      <c r="M1985" s="4">
        <v>45.895000000000003</v>
      </c>
      <c r="N1985" s="4">
        <v>64.674000000000007</v>
      </c>
      <c r="O1985" s="5">
        <v>42305.745292812499</v>
      </c>
      <c r="P1985" s="5">
        <v>42305.745292812499</v>
      </c>
    </row>
    <row r="1986" spans="1:16">
      <c r="A1986">
        <v>1</v>
      </c>
      <c r="B1986">
        <v>4</v>
      </c>
      <c r="C1986">
        <v>1</v>
      </c>
      <c r="D1986">
        <v>74</v>
      </c>
      <c r="E1986">
        <v>3902</v>
      </c>
      <c r="F1986">
        <v>99</v>
      </c>
      <c r="G1986">
        <v>45</v>
      </c>
      <c r="H1986">
        <v>5</v>
      </c>
      <c r="I1986" s="58">
        <v>16558</v>
      </c>
      <c r="J1986">
        <v>4505</v>
      </c>
      <c r="K1986" s="4">
        <v>0</v>
      </c>
      <c r="L1986" s="4">
        <v>12.356999999999999</v>
      </c>
      <c r="M1986" s="4">
        <v>33.537999999999997</v>
      </c>
      <c r="N1986" s="4">
        <v>45.895000000000003</v>
      </c>
      <c r="O1986" s="5">
        <v>42305.745292812499</v>
      </c>
      <c r="P1986" s="5">
        <v>43258.050196053242</v>
      </c>
    </row>
    <row r="1987" spans="1:16">
      <c r="A1987">
        <v>1</v>
      </c>
      <c r="B1987">
        <v>4</v>
      </c>
      <c r="C1987">
        <v>1</v>
      </c>
      <c r="D1987">
        <v>74</v>
      </c>
      <c r="E1987">
        <v>3919</v>
      </c>
      <c r="F1987">
        <v>101</v>
      </c>
      <c r="G1987">
        <v>279</v>
      </c>
      <c r="H1987">
        <v>2</v>
      </c>
      <c r="I1987" s="58" t="s">
        <v>7621</v>
      </c>
      <c r="J1987">
        <v>27902</v>
      </c>
      <c r="K1987" s="4">
        <v>0.2</v>
      </c>
      <c r="L1987" s="4">
        <v>12.522</v>
      </c>
      <c r="M1987" s="4">
        <v>0</v>
      </c>
      <c r="N1987" s="4">
        <v>12.323</v>
      </c>
      <c r="O1987" s="5">
        <v>42305.745292812499</v>
      </c>
      <c r="P1987" s="5">
        <v>42305.745292812499</v>
      </c>
    </row>
    <row r="1988" spans="1:16">
      <c r="A1988">
        <v>1</v>
      </c>
      <c r="B1988">
        <v>4</v>
      </c>
      <c r="C1988">
        <v>1</v>
      </c>
      <c r="D1988">
        <v>74</v>
      </c>
      <c r="E1988">
        <v>3919</v>
      </c>
      <c r="F1988">
        <v>102</v>
      </c>
      <c r="G1988">
        <v>279</v>
      </c>
      <c r="H1988">
        <v>3</v>
      </c>
      <c r="I1988" s="58" t="s">
        <v>7622</v>
      </c>
      <c r="J1988">
        <v>27903</v>
      </c>
      <c r="K1988" s="4">
        <v>12.522</v>
      </c>
      <c r="L1988" s="4">
        <v>23.007000000000001</v>
      </c>
      <c r="M1988" s="4">
        <v>12.323</v>
      </c>
      <c r="N1988" s="4">
        <v>22.806999999999999</v>
      </c>
      <c r="O1988" s="5">
        <v>42305.745292812499</v>
      </c>
      <c r="P1988" s="5">
        <v>43258.050196053242</v>
      </c>
    </row>
    <row r="1989" spans="1:16">
      <c r="A1989">
        <v>1</v>
      </c>
      <c r="B1989">
        <v>4</v>
      </c>
      <c r="C1989">
        <v>1</v>
      </c>
      <c r="D1989">
        <v>74</v>
      </c>
      <c r="E1989">
        <v>3919</v>
      </c>
      <c r="F1989">
        <v>103</v>
      </c>
      <c r="G1989">
        <v>279</v>
      </c>
      <c r="H1989">
        <v>4</v>
      </c>
      <c r="I1989" s="58" t="s">
        <v>7623</v>
      </c>
      <c r="J1989">
        <v>27904</v>
      </c>
      <c r="K1989" s="4">
        <v>23.015000000000001</v>
      </c>
      <c r="L1989" s="4">
        <v>30.533000000000001</v>
      </c>
      <c r="M1989" s="4">
        <v>22.806999999999999</v>
      </c>
      <c r="N1989" s="4">
        <v>29.157</v>
      </c>
      <c r="O1989" s="5">
        <v>42305.745292812499</v>
      </c>
      <c r="P1989" s="5">
        <v>43258.050196053242</v>
      </c>
    </row>
    <row r="1990" spans="1:16">
      <c r="A1990">
        <v>1</v>
      </c>
      <c r="B1990">
        <v>4</v>
      </c>
      <c r="C1990">
        <v>1</v>
      </c>
      <c r="D1990">
        <v>74</v>
      </c>
      <c r="E1990">
        <v>3919</v>
      </c>
      <c r="F1990">
        <v>104</v>
      </c>
      <c r="G1990">
        <v>280</v>
      </c>
      <c r="H1990">
        <v>1</v>
      </c>
      <c r="I1990" s="58" t="s">
        <v>7624</v>
      </c>
      <c r="J1990">
        <v>28001</v>
      </c>
      <c r="K1990" s="4">
        <v>0.53300000000000003</v>
      </c>
      <c r="L1990" s="4">
        <v>8.8230000000000004</v>
      </c>
      <c r="M1990" s="4">
        <v>29.157</v>
      </c>
      <c r="N1990" s="4">
        <v>37.447000000000003</v>
      </c>
      <c r="O1990" s="5">
        <v>42305.745292812499</v>
      </c>
      <c r="P1990" s="5">
        <v>42305.745292812499</v>
      </c>
    </row>
    <row r="1991" spans="1:16">
      <c r="A1991">
        <v>1</v>
      </c>
      <c r="B1991">
        <v>4</v>
      </c>
      <c r="C1991">
        <v>1</v>
      </c>
      <c r="D1991">
        <v>74</v>
      </c>
      <c r="E1991">
        <v>3953</v>
      </c>
      <c r="F1991">
        <v>105</v>
      </c>
      <c r="G1991">
        <v>549</v>
      </c>
      <c r="H1991">
        <v>1</v>
      </c>
      <c r="I1991" s="58" t="s">
        <v>7625</v>
      </c>
      <c r="J1991">
        <v>54901</v>
      </c>
      <c r="K1991" s="4">
        <v>0.5</v>
      </c>
      <c r="L1991" s="4">
        <v>17.265000000000001</v>
      </c>
      <c r="M1991" s="4">
        <v>0</v>
      </c>
      <c r="N1991" s="4">
        <v>12.036</v>
      </c>
      <c r="O1991" s="5">
        <v>42305.745292812499</v>
      </c>
      <c r="P1991" s="5">
        <v>43258.050196053242</v>
      </c>
    </row>
    <row r="1992" spans="1:16">
      <c r="A1992">
        <v>1</v>
      </c>
      <c r="B1992">
        <v>4</v>
      </c>
      <c r="C1992">
        <v>1</v>
      </c>
      <c r="D1992">
        <v>74</v>
      </c>
      <c r="E1992">
        <v>3953</v>
      </c>
      <c r="F1992">
        <v>106</v>
      </c>
      <c r="G1992">
        <v>549</v>
      </c>
      <c r="H1992">
        <v>2</v>
      </c>
      <c r="I1992" s="58" t="s">
        <v>7626</v>
      </c>
      <c r="J1992">
        <v>54902</v>
      </c>
      <c r="K1992" s="4">
        <v>10</v>
      </c>
      <c r="L1992" s="4">
        <v>19.803000000000001</v>
      </c>
      <c r="M1992" s="4">
        <v>12.036</v>
      </c>
      <c r="N1992" s="4">
        <v>21.838999999999999</v>
      </c>
      <c r="O1992" s="5">
        <v>42305.745292812499</v>
      </c>
      <c r="P1992" s="5">
        <v>43258.050196053242</v>
      </c>
    </row>
    <row r="1993" spans="1:16">
      <c r="A1993">
        <v>1</v>
      </c>
      <c r="B1993">
        <v>4</v>
      </c>
      <c r="C1993">
        <v>1</v>
      </c>
      <c r="D1993">
        <v>74</v>
      </c>
      <c r="E1993">
        <v>4175</v>
      </c>
      <c r="F1993">
        <v>107</v>
      </c>
      <c r="G1993">
        <v>45</v>
      </c>
      <c r="H1993">
        <v>7</v>
      </c>
      <c r="I1993" s="58">
        <v>16619</v>
      </c>
      <c r="J1993">
        <v>4507</v>
      </c>
      <c r="K1993" s="4">
        <v>0</v>
      </c>
      <c r="L1993" s="4">
        <v>0.95299999999999996</v>
      </c>
      <c r="M1993" s="4">
        <v>0</v>
      </c>
      <c r="N1993" s="4">
        <v>0.95299999999999996</v>
      </c>
      <c r="O1993" s="5">
        <v>42305.745292812499</v>
      </c>
      <c r="P1993" s="5">
        <v>42305.745292812499</v>
      </c>
    </row>
    <row r="1994" spans="1:16">
      <c r="A1994">
        <v>1</v>
      </c>
      <c r="B1994">
        <v>4</v>
      </c>
      <c r="C1994">
        <v>1</v>
      </c>
      <c r="D1994">
        <v>74</v>
      </c>
      <c r="E1994">
        <v>4251</v>
      </c>
      <c r="F1994">
        <v>108</v>
      </c>
      <c r="G1994">
        <v>1815</v>
      </c>
      <c r="H1994">
        <v>5</v>
      </c>
      <c r="I1994" s="58">
        <v>-30925</v>
      </c>
      <c r="J1994">
        <v>181505</v>
      </c>
      <c r="K1994" s="4">
        <v>0</v>
      </c>
      <c r="L1994" s="4">
        <v>0.32</v>
      </c>
      <c r="M1994" s="4">
        <v>0</v>
      </c>
      <c r="N1994" s="4">
        <v>0.32</v>
      </c>
      <c r="O1994" s="5">
        <v>42305.745292812499</v>
      </c>
      <c r="P1994" s="5">
        <v>42305.745292812499</v>
      </c>
    </row>
    <row r="1995" spans="1:16">
      <c r="A1995">
        <v>1</v>
      </c>
      <c r="B1995">
        <v>4</v>
      </c>
      <c r="C1995">
        <v>1</v>
      </c>
      <c r="D1995">
        <v>74</v>
      </c>
      <c r="E1995">
        <v>4432</v>
      </c>
      <c r="F1995">
        <v>109</v>
      </c>
      <c r="G1995">
        <v>549</v>
      </c>
      <c r="H1995">
        <v>5</v>
      </c>
      <c r="I1995" s="58" t="s">
        <v>7627</v>
      </c>
      <c r="J1995">
        <v>54905</v>
      </c>
      <c r="K1995" s="4">
        <v>1</v>
      </c>
      <c r="L1995" s="4">
        <v>1.415</v>
      </c>
      <c r="M1995" s="4">
        <v>0</v>
      </c>
      <c r="N1995" s="4">
        <v>0.41499999999999998</v>
      </c>
      <c r="O1995" s="5">
        <v>42305.745292812499</v>
      </c>
      <c r="P1995" s="5">
        <v>42305.745292812499</v>
      </c>
    </row>
    <row r="1996" spans="1:16">
      <c r="A1996">
        <v>1</v>
      </c>
      <c r="B1996">
        <v>4</v>
      </c>
      <c r="C1996">
        <v>1</v>
      </c>
      <c r="D1996">
        <v>74</v>
      </c>
      <c r="E1996">
        <v>449</v>
      </c>
      <c r="F1996">
        <v>45</v>
      </c>
      <c r="G1996">
        <v>690</v>
      </c>
      <c r="H1996">
        <v>1</v>
      </c>
      <c r="I1996" s="58" t="s">
        <v>1362</v>
      </c>
      <c r="J1996">
        <v>69001</v>
      </c>
      <c r="K1996" s="4">
        <v>0</v>
      </c>
      <c r="L1996" s="4">
        <v>1.9370000000000001</v>
      </c>
      <c r="M1996" s="4">
        <v>0</v>
      </c>
      <c r="N1996" s="4">
        <v>1.9370000000000001</v>
      </c>
      <c r="O1996" s="5">
        <v>42305.745292812499</v>
      </c>
      <c r="P1996" s="5">
        <v>42305.745292812499</v>
      </c>
    </row>
    <row r="1997" spans="1:16">
      <c r="A1997">
        <v>1</v>
      </c>
      <c r="B1997">
        <v>4</v>
      </c>
      <c r="C1997">
        <v>1</v>
      </c>
      <c r="D1997">
        <v>74</v>
      </c>
      <c r="E1997">
        <v>449</v>
      </c>
      <c r="F1997">
        <v>46</v>
      </c>
      <c r="G1997">
        <v>690</v>
      </c>
      <c r="H1997">
        <v>2</v>
      </c>
      <c r="I1997" s="58" t="s">
        <v>7628</v>
      </c>
      <c r="J1997">
        <v>69002</v>
      </c>
      <c r="K1997" s="4">
        <v>1.9370000000000001</v>
      </c>
      <c r="L1997" s="4">
        <v>9.06</v>
      </c>
      <c r="M1997" s="4">
        <v>1.9370000000000001</v>
      </c>
      <c r="N1997" s="4">
        <v>9.06</v>
      </c>
      <c r="O1997" s="5">
        <v>42305.745292812499</v>
      </c>
      <c r="P1997" s="5">
        <v>42305.745292812499</v>
      </c>
    </row>
    <row r="1998" spans="1:16">
      <c r="A1998">
        <v>1</v>
      </c>
      <c r="B1998">
        <v>4</v>
      </c>
      <c r="C1998">
        <v>1</v>
      </c>
      <c r="D1998">
        <v>74</v>
      </c>
      <c r="E1998">
        <v>450</v>
      </c>
      <c r="F1998">
        <v>47</v>
      </c>
      <c r="G1998">
        <v>764</v>
      </c>
      <c r="H1998">
        <v>1</v>
      </c>
      <c r="I1998" s="58" t="s">
        <v>7629</v>
      </c>
      <c r="J1998">
        <v>76401</v>
      </c>
      <c r="K1998" s="4">
        <v>0</v>
      </c>
      <c r="L1998" s="4">
        <v>4.391</v>
      </c>
      <c r="M1998" s="4">
        <v>0</v>
      </c>
      <c r="N1998" s="4">
        <v>4.391</v>
      </c>
      <c r="O1998" s="5">
        <v>42305.745292812499</v>
      </c>
      <c r="P1998" s="5">
        <v>42305.745292812499</v>
      </c>
    </row>
    <row r="1999" spans="1:16">
      <c r="A1999">
        <v>1</v>
      </c>
      <c r="B1999">
        <v>4</v>
      </c>
      <c r="C1999">
        <v>1</v>
      </c>
      <c r="D1999">
        <v>74</v>
      </c>
      <c r="E1999">
        <v>451</v>
      </c>
      <c r="F1999">
        <v>48</v>
      </c>
      <c r="G1999">
        <v>510</v>
      </c>
      <c r="H1999">
        <v>6</v>
      </c>
      <c r="I1999" s="58" t="s">
        <v>7630</v>
      </c>
      <c r="J1999">
        <v>51006</v>
      </c>
      <c r="K1999" s="4">
        <v>0</v>
      </c>
      <c r="L1999" s="4">
        <v>6.1289999999999996</v>
      </c>
      <c r="M1999" s="4">
        <v>0</v>
      </c>
      <c r="N1999" s="4">
        <v>6.1289999999999996</v>
      </c>
      <c r="O1999" s="5">
        <v>42305.745292812499</v>
      </c>
      <c r="P1999" s="5">
        <v>43258.050196053242</v>
      </c>
    </row>
    <row r="2000" spans="1:16">
      <c r="A2000">
        <v>1</v>
      </c>
      <c r="B2000">
        <v>4</v>
      </c>
      <c r="C2000">
        <v>1</v>
      </c>
      <c r="D2000">
        <v>74</v>
      </c>
      <c r="E2000">
        <v>451</v>
      </c>
      <c r="F2000">
        <v>49</v>
      </c>
      <c r="G2000">
        <v>765</v>
      </c>
      <c r="H2000">
        <v>3</v>
      </c>
      <c r="I2000" s="58" t="s">
        <v>1359</v>
      </c>
      <c r="J2000">
        <v>76503</v>
      </c>
      <c r="K2000" s="4">
        <v>2.2250000000000001</v>
      </c>
      <c r="L2000" s="4">
        <v>19.523</v>
      </c>
      <c r="M2000" s="4">
        <v>6.1289999999999996</v>
      </c>
      <c r="N2000" s="4">
        <v>23.427</v>
      </c>
      <c r="O2000" s="5">
        <v>42305.745292812499</v>
      </c>
      <c r="P2000" s="5">
        <v>43258.050196053242</v>
      </c>
    </row>
    <row r="2001" spans="1:16">
      <c r="A2001">
        <v>1</v>
      </c>
      <c r="B2001">
        <v>4</v>
      </c>
      <c r="C2001">
        <v>1</v>
      </c>
      <c r="D2001">
        <v>74</v>
      </c>
      <c r="E2001">
        <v>4524</v>
      </c>
      <c r="F2001">
        <v>110</v>
      </c>
      <c r="G2001">
        <v>202</v>
      </c>
      <c r="H2001">
        <v>3</v>
      </c>
      <c r="I2001" s="58" t="s">
        <v>7631</v>
      </c>
      <c r="J2001">
        <v>20203</v>
      </c>
      <c r="K2001" s="4">
        <v>9.6039999999999992</v>
      </c>
      <c r="L2001" s="4">
        <v>18.649999999999999</v>
      </c>
      <c r="M2001" s="4">
        <v>31.123999999999999</v>
      </c>
      <c r="N2001" s="4">
        <v>40.17</v>
      </c>
      <c r="O2001" s="5">
        <v>42305.745292812499</v>
      </c>
      <c r="P2001" s="5">
        <v>43258.050196053242</v>
      </c>
    </row>
    <row r="2002" spans="1:16">
      <c r="A2002">
        <v>1</v>
      </c>
      <c r="B2002">
        <v>4</v>
      </c>
      <c r="C2002">
        <v>1</v>
      </c>
      <c r="D2002">
        <v>74</v>
      </c>
      <c r="E2002">
        <v>4524</v>
      </c>
      <c r="F2002">
        <v>111</v>
      </c>
      <c r="G2002">
        <v>202</v>
      </c>
      <c r="H2002">
        <v>14</v>
      </c>
      <c r="I2002" s="58" t="s">
        <v>7632</v>
      </c>
      <c r="J2002">
        <v>20214</v>
      </c>
      <c r="K2002" s="4">
        <v>5</v>
      </c>
      <c r="L2002" s="4">
        <v>9.5180000000000007</v>
      </c>
      <c r="M2002" s="4">
        <v>26.606000000000002</v>
      </c>
      <c r="N2002" s="4">
        <v>31.123999999999999</v>
      </c>
      <c r="O2002" s="5">
        <v>42305.745292812499</v>
      </c>
      <c r="P2002" s="5">
        <v>43258.050196053242</v>
      </c>
    </row>
    <row r="2003" spans="1:16">
      <c r="A2003">
        <v>1</v>
      </c>
      <c r="B2003">
        <v>4</v>
      </c>
      <c r="C2003">
        <v>1</v>
      </c>
      <c r="D2003">
        <v>74</v>
      </c>
      <c r="E2003">
        <v>452</v>
      </c>
      <c r="F2003">
        <v>50</v>
      </c>
      <c r="G2003">
        <v>765</v>
      </c>
      <c r="H2003">
        <v>2</v>
      </c>
      <c r="I2003" s="58" t="s">
        <v>1360</v>
      </c>
      <c r="J2003">
        <v>76502</v>
      </c>
      <c r="K2003" s="4">
        <v>5</v>
      </c>
      <c r="L2003" s="4">
        <v>9.5679999999999996</v>
      </c>
      <c r="M2003" s="4">
        <v>5.585</v>
      </c>
      <c r="N2003" s="4">
        <v>10.153</v>
      </c>
      <c r="O2003" s="5">
        <v>42305.745292812499</v>
      </c>
      <c r="P2003" s="5">
        <v>43258.050196053242</v>
      </c>
    </row>
    <row r="2004" spans="1:16">
      <c r="A2004">
        <v>1</v>
      </c>
      <c r="B2004">
        <v>4</v>
      </c>
      <c r="C2004">
        <v>1</v>
      </c>
      <c r="D2004">
        <v>74</v>
      </c>
      <c r="E2004">
        <v>452</v>
      </c>
      <c r="F2004">
        <v>51</v>
      </c>
      <c r="G2004">
        <v>1880</v>
      </c>
      <c r="H2004">
        <v>1</v>
      </c>
      <c r="I2004" s="58">
        <v>-7304</v>
      </c>
      <c r="J2004">
        <v>188001</v>
      </c>
      <c r="K2004" s="4">
        <v>0</v>
      </c>
      <c r="L2004" s="4">
        <v>5.585</v>
      </c>
      <c r="M2004" s="4">
        <v>0</v>
      </c>
      <c r="N2004" s="4">
        <v>5.585</v>
      </c>
      <c r="O2004" s="5">
        <v>42305.745292812499</v>
      </c>
      <c r="P2004" s="5">
        <v>43258.050196053242</v>
      </c>
    </row>
    <row r="2005" spans="1:16">
      <c r="A2005">
        <v>1</v>
      </c>
      <c r="B2005">
        <v>4</v>
      </c>
      <c r="C2005">
        <v>1</v>
      </c>
      <c r="D2005">
        <v>74</v>
      </c>
      <c r="E2005">
        <v>452</v>
      </c>
      <c r="F2005">
        <v>52</v>
      </c>
      <c r="G2005">
        <v>3016</v>
      </c>
      <c r="H2005">
        <v>1</v>
      </c>
      <c r="I2005" s="58">
        <v>407612</v>
      </c>
      <c r="J2005">
        <v>301601</v>
      </c>
      <c r="K2005" s="4">
        <v>0</v>
      </c>
      <c r="L2005" s="4">
        <v>3.722</v>
      </c>
      <c r="M2005" s="4">
        <v>10.411</v>
      </c>
      <c r="N2005" s="4">
        <v>14.132999999999999</v>
      </c>
      <c r="O2005" s="5">
        <v>42305.745292812499</v>
      </c>
      <c r="P2005" s="5">
        <v>42305.745292812499</v>
      </c>
    </row>
    <row r="2006" spans="1:16">
      <c r="A2006">
        <v>1</v>
      </c>
      <c r="B2006">
        <v>4</v>
      </c>
      <c r="C2006">
        <v>1</v>
      </c>
      <c r="D2006">
        <v>74</v>
      </c>
      <c r="E2006">
        <v>4532</v>
      </c>
      <c r="F2006">
        <v>112</v>
      </c>
      <c r="G2006">
        <v>45</v>
      </c>
      <c r="H2006">
        <v>20</v>
      </c>
      <c r="I2006" s="58" t="s">
        <v>7633</v>
      </c>
      <c r="J2006">
        <v>4520</v>
      </c>
      <c r="K2006" s="4">
        <v>0</v>
      </c>
      <c r="L2006" s="4">
        <v>12.073</v>
      </c>
      <c r="M2006" s="4">
        <v>422.166</v>
      </c>
      <c r="N2006" s="4">
        <v>434.23899999999998</v>
      </c>
      <c r="O2006" s="5">
        <v>42305.745292812499</v>
      </c>
      <c r="P2006" s="5">
        <v>43258.050196053242</v>
      </c>
    </row>
    <row r="2007" spans="1:16">
      <c r="A2007">
        <v>1</v>
      </c>
      <c r="B2007">
        <v>4</v>
      </c>
      <c r="C2007">
        <v>1</v>
      </c>
      <c r="D2007">
        <v>74</v>
      </c>
      <c r="E2007">
        <v>4532</v>
      </c>
      <c r="F2007">
        <v>113</v>
      </c>
      <c r="G2007">
        <v>45</v>
      </c>
      <c r="H2007">
        <v>21</v>
      </c>
      <c r="I2007" s="58" t="s">
        <v>7634</v>
      </c>
      <c r="J2007">
        <v>4521</v>
      </c>
      <c r="K2007" s="4">
        <v>0</v>
      </c>
      <c r="L2007" s="4">
        <v>18.584</v>
      </c>
      <c r="M2007" s="4">
        <v>434.23899999999998</v>
      </c>
      <c r="N2007" s="4">
        <v>452.82299999999998</v>
      </c>
      <c r="O2007" s="5">
        <v>42305.745292812499</v>
      </c>
      <c r="P2007" s="5">
        <v>43258.050196053242</v>
      </c>
    </row>
    <row r="2008" spans="1:16">
      <c r="A2008">
        <v>1</v>
      </c>
      <c r="B2008">
        <v>4</v>
      </c>
      <c r="C2008">
        <v>1</v>
      </c>
      <c r="D2008">
        <v>74</v>
      </c>
      <c r="E2008">
        <v>577</v>
      </c>
      <c r="F2008">
        <v>53</v>
      </c>
      <c r="G2008">
        <v>2945</v>
      </c>
      <c r="H2008">
        <v>1</v>
      </c>
      <c r="I2008" s="58">
        <v>381681</v>
      </c>
      <c r="J2008">
        <v>294501</v>
      </c>
      <c r="K2008" s="4">
        <v>10</v>
      </c>
      <c r="L2008" s="4">
        <v>17.785</v>
      </c>
      <c r="M2008" s="4">
        <v>0</v>
      </c>
      <c r="N2008" s="4">
        <v>7.7850000000000001</v>
      </c>
      <c r="O2008" s="5">
        <v>42305.745292812499</v>
      </c>
      <c r="P2008" s="5">
        <v>42305.745292812499</v>
      </c>
    </row>
    <row r="2009" spans="1:16">
      <c r="A2009">
        <v>1</v>
      </c>
      <c r="B2009">
        <v>4</v>
      </c>
      <c r="C2009">
        <v>1</v>
      </c>
      <c r="D2009">
        <v>74</v>
      </c>
      <c r="E2009">
        <v>80</v>
      </c>
      <c r="F2009">
        <v>37</v>
      </c>
      <c r="G2009">
        <v>549</v>
      </c>
      <c r="H2009">
        <v>4</v>
      </c>
      <c r="I2009" s="58" t="s">
        <v>7635</v>
      </c>
      <c r="J2009">
        <v>54904</v>
      </c>
      <c r="K2009" s="4">
        <v>0</v>
      </c>
      <c r="L2009" s="4">
        <v>1.79</v>
      </c>
      <c r="M2009" s="4">
        <v>0</v>
      </c>
      <c r="N2009" s="4">
        <v>1.8009999999999999</v>
      </c>
      <c r="O2009" s="5">
        <v>42305.745292812499</v>
      </c>
      <c r="P2009" s="5">
        <v>42305.745292812499</v>
      </c>
    </row>
    <row r="2010" spans="1:16">
      <c r="A2010">
        <v>1</v>
      </c>
      <c r="B2010">
        <v>4</v>
      </c>
      <c r="C2010">
        <v>1</v>
      </c>
      <c r="D2010">
        <v>74</v>
      </c>
      <c r="E2010">
        <v>955</v>
      </c>
      <c r="F2010">
        <v>54</v>
      </c>
      <c r="G2010">
        <v>729</v>
      </c>
      <c r="H2010">
        <v>4</v>
      </c>
      <c r="I2010" s="58" t="s">
        <v>7636</v>
      </c>
      <c r="J2010">
        <v>72904</v>
      </c>
      <c r="K2010" s="4">
        <v>0</v>
      </c>
      <c r="L2010" s="4">
        <v>5.7229999999999999</v>
      </c>
      <c r="M2010" s="4">
        <v>1.081</v>
      </c>
      <c r="N2010" s="4">
        <v>3.9329999999999998</v>
      </c>
      <c r="O2010" s="5">
        <v>42305.745292812499</v>
      </c>
      <c r="P2010" s="5">
        <v>43258.050196053242</v>
      </c>
    </row>
    <row r="2011" spans="1:16">
      <c r="A2011">
        <v>1</v>
      </c>
      <c r="B2011">
        <v>4</v>
      </c>
      <c r="C2011">
        <v>1</v>
      </c>
      <c r="D2011">
        <v>74</v>
      </c>
      <c r="E2011">
        <v>956</v>
      </c>
      <c r="F2011">
        <v>55</v>
      </c>
      <c r="G2011">
        <v>729</v>
      </c>
      <c r="H2011">
        <v>5</v>
      </c>
      <c r="I2011" s="58" t="s">
        <v>7637</v>
      </c>
      <c r="J2011">
        <v>72905</v>
      </c>
      <c r="K2011" s="4">
        <v>1</v>
      </c>
      <c r="L2011" s="4">
        <v>5.2480000000000002</v>
      </c>
      <c r="M2011" s="4">
        <v>0</v>
      </c>
      <c r="N2011" s="4">
        <v>4.2480000000000002</v>
      </c>
      <c r="O2011" s="5">
        <v>42305.745292812499</v>
      </c>
      <c r="P2011" s="5">
        <v>42305.745292812499</v>
      </c>
    </row>
    <row r="2012" spans="1:16">
      <c r="A2012">
        <v>1</v>
      </c>
      <c r="B2012">
        <v>4</v>
      </c>
      <c r="C2012">
        <v>1</v>
      </c>
      <c r="D2012">
        <v>74</v>
      </c>
      <c r="E2012">
        <v>957</v>
      </c>
      <c r="F2012">
        <v>56</v>
      </c>
      <c r="G2012">
        <v>1097</v>
      </c>
      <c r="H2012">
        <v>2</v>
      </c>
      <c r="I2012" s="58" t="s">
        <v>7638</v>
      </c>
      <c r="J2012">
        <v>109702</v>
      </c>
      <c r="K2012" s="4">
        <v>1</v>
      </c>
      <c r="L2012" s="4">
        <v>5.4210000000000003</v>
      </c>
      <c r="M2012" s="4">
        <v>0</v>
      </c>
      <c r="N2012" s="4">
        <v>4.4210000000000003</v>
      </c>
      <c r="O2012" s="5">
        <v>42305.745292812499</v>
      </c>
      <c r="P2012" s="5">
        <v>42305.745292812499</v>
      </c>
    </row>
    <row r="2013" spans="1:16">
      <c r="A2013">
        <v>1</v>
      </c>
      <c r="B2013">
        <v>4</v>
      </c>
      <c r="C2013">
        <v>1</v>
      </c>
      <c r="D2013">
        <v>74</v>
      </c>
      <c r="E2013">
        <v>964</v>
      </c>
      <c r="F2013">
        <v>57</v>
      </c>
      <c r="G2013">
        <v>1154</v>
      </c>
      <c r="H2013">
        <v>1</v>
      </c>
      <c r="I2013" s="58" t="s">
        <v>7639</v>
      </c>
      <c r="J2013">
        <v>115401</v>
      </c>
      <c r="K2013" s="4">
        <v>0</v>
      </c>
      <c r="L2013" s="4">
        <v>8.7620000000000005</v>
      </c>
      <c r="M2013" s="4">
        <v>6.492</v>
      </c>
      <c r="N2013" s="4">
        <v>15.254</v>
      </c>
      <c r="O2013" s="5">
        <v>42305.745292812499</v>
      </c>
      <c r="P2013" s="5">
        <v>43258.050196053242</v>
      </c>
    </row>
    <row r="2014" spans="1:16">
      <c r="A2014">
        <v>1</v>
      </c>
      <c r="B2014">
        <v>4</v>
      </c>
      <c r="C2014">
        <v>1</v>
      </c>
      <c r="D2014">
        <v>80</v>
      </c>
      <c r="E2014">
        <v>1034</v>
      </c>
      <c r="F2014">
        <v>119</v>
      </c>
      <c r="G2014">
        <v>680</v>
      </c>
      <c r="H2014">
        <v>6</v>
      </c>
      <c r="I2014" s="58" t="s">
        <v>7640</v>
      </c>
      <c r="J2014">
        <v>68006</v>
      </c>
      <c r="K2014" s="4">
        <v>0</v>
      </c>
      <c r="L2014" s="4">
        <v>7.4989999999999997</v>
      </c>
      <c r="M2014" s="4">
        <v>15.558</v>
      </c>
      <c r="N2014" s="4">
        <v>20.971</v>
      </c>
      <c r="O2014" s="5">
        <v>42305.745292812499</v>
      </c>
      <c r="P2014" s="5">
        <v>43258.050196053242</v>
      </c>
    </row>
    <row r="2015" spans="1:16">
      <c r="A2015">
        <v>1</v>
      </c>
      <c r="B2015">
        <v>4</v>
      </c>
      <c r="C2015">
        <v>1</v>
      </c>
      <c r="D2015">
        <v>80</v>
      </c>
      <c r="E2015">
        <v>1548</v>
      </c>
      <c r="F2015">
        <v>120</v>
      </c>
      <c r="G2015">
        <v>1380</v>
      </c>
      <c r="H2015">
        <v>1</v>
      </c>
      <c r="I2015" s="58" t="s">
        <v>7641</v>
      </c>
      <c r="J2015">
        <v>138001</v>
      </c>
      <c r="K2015" s="4">
        <v>0</v>
      </c>
      <c r="L2015" s="4">
        <v>8.5030000000000001</v>
      </c>
      <c r="M2015" s="4">
        <v>0.67</v>
      </c>
      <c r="N2015" s="4">
        <v>9.173</v>
      </c>
      <c r="O2015" s="5">
        <v>42305.745292812499</v>
      </c>
      <c r="P2015" s="5">
        <v>42305.745292812499</v>
      </c>
    </row>
    <row r="2016" spans="1:16">
      <c r="A2016">
        <v>1</v>
      </c>
      <c r="B2016">
        <v>4</v>
      </c>
      <c r="C2016">
        <v>1</v>
      </c>
      <c r="D2016">
        <v>80</v>
      </c>
      <c r="E2016">
        <v>1617</v>
      </c>
      <c r="F2016">
        <v>121</v>
      </c>
      <c r="G2016">
        <v>2683</v>
      </c>
      <c r="H2016">
        <v>1</v>
      </c>
      <c r="I2016" s="58">
        <v>285987</v>
      </c>
      <c r="J2016">
        <v>268301</v>
      </c>
      <c r="K2016" s="4">
        <v>0</v>
      </c>
      <c r="L2016" s="4">
        <v>1.1499999999999999</v>
      </c>
      <c r="M2016" s="4">
        <v>0</v>
      </c>
      <c r="N2016" s="4">
        <v>1.1499999999999999</v>
      </c>
      <c r="O2016" s="5">
        <v>42305.745292812499</v>
      </c>
      <c r="P2016" s="5">
        <v>43258.050196053242</v>
      </c>
    </row>
    <row r="2017" spans="1:16">
      <c r="A2017">
        <v>1</v>
      </c>
      <c r="B2017">
        <v>4</v>
      </c>
      <c r="C2017">
        <v>1</v>
      </c>
      <c r="D2017">
        <v>80</v>
      </c>
      <c r="E2017">
        <v>1969</v>
      </c>
      <c r="F2017">
        <v>122</v>
      </c>
      <c r="G2017">
        <v>1816</v>
      </c>
      <c r="H2017">
        <v>2</v>
      </c>
      <c r="I2017" s="58">
        <v>-30649</v>
      </c>
      <c r="J2017">
        <v>181602</v>
      </c>
      <c r="K2017" s="4">
        <v>0</v>
      </c>
      <c r="L2017" s="4">
        <v>8.891</v>
      </c>
      <c r="M2017" s="4">
        <v>2.278</v>
      </c>
      <c r="N2017" s="4">
        <v>11.169</v>
      </c>
      <c r="O2017" s="5">
        <v>42305.745292812499</v>
      </c>
      <c r="P2017" s="5">
        <v>42305.745292812499</v>
      </c>
    </row>
    <row r="2018" spans="1:16">
      <c r="A2018">
        <v>1</v>
      </c>
      <c r="B2018">
        <v>4</v>
      </c>
      <c r="C2018">
        <v>1</v>
      </c>
      <c r="D2018">
        <v>80</v>
      </c>
      <c r="E2018">
        <v>217</v>
      </c>
      <c r="F2018">
        <v>115</v>
      </c>
      <c r="G2018">
        <v>633</v>
      </c>
      <c r="H2018">
        <v>1</v>
      </c>
      <c r="I2018" s="58" t="s">
        <v>7642</v>
      </c>
      <c r="J2018">
        <v>63301</v>
      </c>
      <c r="K2018" s="4">
        <v>0</v>
      </c>
      <c r="L2018" s="4">
        <v>7.9290000000000003</v>
      </c>
      <c r="M2018" s="4">
        <v>0</v>
      </c>
      <c r="N2018" s="4">
        <v>7.9290000000000003</v>
      </c>
      <c r="O2018" s="5">
        <v>42305.745292812499</v>
      </c>
      <c r="P2018" s="5">
        <v>42305.745292812499</v>
      </c>
    </row>
    <row r="2019" spans="1:16">
      <c r="A2019">
        <v>1</v>
      </c>
      <c r="B2019">
        <v>4</v>
      </c>
      <c r="C2019">
        <v>1</v>
      </c>
      <c r="D2019">
        <v>80</v>
      </c>
      <c r="E2019">
        <v>260</v>
      </c>
      <c r="F2019">
        <v>116</v>
      </c>
      <c r="G2019">
        <v>546</v>
      </c>
      <c r="H2019">
        <v>7</v>
      </c>
      <c r="I2019" s="58" t="s">
        <v>7643</v>
      </c>
      <c r="J2019">
        <v>54607</v>
      </c>
      <c r="K2019" s="4">
        <v>0</v>
      </c>
      <c r="L2019" s="4">
        <v>11.183999999999999</v>
      </c>
      <c r="M2019" s="4">
        <v>37.417000000000002</v>
      </c>
      <c r="N2019" s="4">
        <v>48.600999999999999</v>
      </c>
      <c r="O2019" s="5">
        <v>42305.745292812499</v>
      </c>
      <c r="P2019" s="5">
        <v>43258.050196053242</v>
      </c>
    </row>
    <row r="2020" spans="1:16">
      <c r="A2020">
        <v>1</v>
      </c>
      <c r="B2020">
        <v>4</v>
      </c>
      <c r="C2020">
        <v>1</v>
      </c>
      <c r="D2020">
        <v>80</v>
      </c>
      <c r="E2020">
        <v>2725</v>
      </c>
      <c r="F2020">
        <v>123</v>
      </c>
      <c r="G2020">
        <v>723</v>
      </c>
      <c r="H2020">
        <v>1</v>
      </c>
      <c r="I2020" s="58" t="s">
        <v>1363</v>
      </c>
      <c r="J2020">
        <v>72301</v>
      </c>
      <c r="K2020" s="4">
        <v>0</v>
      </c>
      <c r="L2020" s="4">
        <v>4.5999999999999996</v>
      </c>
      <c r="M2020" s="4">
        <v>0</v>
      </c>
      <c r="N2020" s="4">
        <v>4.5999999999999996</v>
      </c>
      <c r="O2020" s="5">
        <v>42305.745292812499</v>
      </c>
      <c r="P2020" s="5">
        <v>42305.745292812499</v>
      </c>
    </row>
    <row r="2021" spans="1:16">
      <c r="A2021">
        <v>1</v>
      </c>
      <c r="B2021">
        <v>4</v>
      </c>
      <c r="C2021">
        <v>1</v>
      </c>
      <c r="D2021">
        <v>80</v>
      </c>
      <c r="E2021">
        <v>2988</v>
      </c>
      <c r="F2021">
        <v>124</v>
      </c>
      <c r="G2021">
        <v>723</v>
      </c>
      <c r="H2021">
        <v>1</v>
      </c>
      <c r="I2021" s="58" t="s">
        <v>1363</v>
      </c>
      <c r="J2021">
        <v>72301</v>
      </c>
      <c r="K2021" s="4">
        <v>5</v>
      </c>
      <c r="L2021" s="4">
        <v>6.0259999999999998</v>
      </c>
      <c r="M2021" s="4">
        <v>4.9450000000000003</v>
      </c>
      <c r="N2021" s="4">
        <v>5.9710000000000001</v>
      </c>
      <c r="O2021" s="5">
        <v>42305.745292812499</v>
      </c>
      <c r="P2021" s="5">
        <v>42305.745292812499</v>
      </c>
    </row>
    <row r="2022" spans="1:16">
      <c r="A2022">
        <v>1</v>
      </c>
      <c r="B2022">
        <v>4</v>
      </c>
      <c r="C2022">
        <v>1</v>
      </c>
      <c r="D2022">
        <v>80</v>
      </c>
      <c r="E2022">
        <v>2988</v>
      </c>
      <c r="F2022">
        <v>125</v>
      </c>
      <c r="G2022">
        <v>2731</v>
      </c>
      <c r="H2022">
        <v>2</v>
      </c>
      <c r="I2022" s="58">
        <v>303549</v>
      </c>
      <c r="J2022">
        <v>273102</v>
      </c>
      <c r="K2022" s="4">
        <v>10</v>
      </c>
      <c r="L2022" s="4">
        <v>14.945</v>
      </c>
      <c r="M2022" s="4">
        <v>0</v>
      </c>
      <c r="N2022" s="4">
        <v>4.9450000000000003</v>
      </c>
      <c r="O2022" s="5">
        <v>42305.745292812499</v>
      </c>
      <c r="P2022" s="5">
        <v>42305.745292812499</v>
      </c>
    </row>
    <row r="2023" spans="1:16">
      <c r="A2023">
        <v>1</v>
      </c>
      <c r="B2023">
        <v>4</v>
      </c>
      <c r="C2023">
        <v>1</v>
      </c>
      <c r="D2023">
        <v>80</v>
      </c>
      <c r="E2023">
        <v>303</v>
      </c>
      <c r="F2023">
        <v>117</v>
      </c>
      <c r="G2023">
        <v>723</v>
      </c>
      <c r="H2023">
        <v>1</v>
      </c>
      <c r="I2023" s="58" t="s">
        <v>1363</v>
      </c>
      <c r="J2023">
        <v>72301</v>
      </c>
      <c r="K2023" s="4">
        <v>10.612</v>
      </c>
      <c r="L2023" s="4">
        <v>15.964</v>
      </c>
      <c r="M2023" s="4">
        <v>10.612</v>
      </c>
      <c r="N2023" s="4">
        <v>15.964</v>
      </c>
      <c r="O2023" s="5">
        <v>42305.745292812499</v>
      </c>
      <c r="P2023" s="5">
        <v>42305.745292812499</v>
      </c>
    </row>
    <row r="2024" spans="1:16">
      <c r="A2024">
        <v>1</v>
      </c>
      <c r="B2024">
        <v>4</v>
      </c>
      <c r="C2024">
        <v>1</v>
      </c>
      <c r="D2024">
        <v>80</v>
      </c>
      <c r="E2024">
        <v>303</v>
      </c>
      <c r="F2024">
        <v>118</v>
      </c>
      <c r="G2024">
        <v>2797</v>
      </c>
      <c r="H2024">
        <v>1</v>
      </c>
      <c r="I2024" s="58">
        <v>327625</v>
      </c>
      <c r="J2024">
        <v>279701</v>
      </c>
      <c r="K2024" s="4">
        <v>0</v>
      </c>
      <c r="L2024" s="4">
        <v>10.612</v>
      </c>
      <c r="M2024" s="4">
        <v>0</v>
      </c>
      <c r="N2024" s="4">
        <v>10.612</v>
      </c>
      <c r="O2024" s="5">
        <v>42305.745292812499</v>
      </c>
      <c r="P2024" s="5">
        <v>42305.745292812499</v>
      </c>
    </row>
    <row r="2025" spans="1:16">
      <c r="A2025">
        <v>1</v>
      </c>
      <c r="B2025">
        <v>4</v>
      </c>
      <c r="C2025">
        <v>1</v>
      </c>
      <c r="D2025">
        <v>80</v>
      </c>
      <c r="E2025">
        <v>3093</v>
      </c>
      <c r="F2025">
        <v>126</v>
      </c>
      <c r="G2025">
        <v>3120</v>
      </c>
      <c r="H2025">
        <v>1</v>
      </c>
      <c r="I2025" s="58">
        <v>445597</v>
      </c>
      <c r="J2025">
        <v>312001</v>
      </c>
      <c r="K2025" s="4">
        <v>0</v>
      </c>
      <c r="L2025" s="4">
        <v>5.8949999999999996</v>
      </c>
      <c r="M2025" s="4">
        <v>0</v>
      </c>
      <c r="N2025" s="4">
        <v>5.6710000000000003</v>
      </c>
      <c r="O2025" s="5">
        <v>42305.745292812499</v>
      </c>
      <c r="P2025" s="5">
        <v>42305.745292812499</v>
      </c>
    </row>
    <row r="2026" spans="1:16">
      <c r="A2026">
        <v>1</v>
      </c>
      <c r="B2026">
        <v>4</v>
      </c>
      <c r="C2026">
        <v>1</v>
      </c>
      <c r="D2026">
        <v>80</v>
      </c>
      <c r="E2026">
        <v>3307</v>
      </c>
      <c r="F2026">
        <v>127</v>
      </c>
      <c r="G2026">
        <v>3354</v>
      </c>
      <c r="H2026">
        <v>1</v>
      </c>
      <c r="I2026" s="58">
        <v>531065</v>
      </c>
      <c r="J2026">
        <v>335401</v>
      </c>
      <c r="K2026" s="4">
        <v>1.667</v>
      </c>
      <c r="L2026" s="4">
        <v>6.9880000000000004</v>
      </c>
      <c r="M2026" s="4">
        <v>0</v>
      </c>
      <c r="N2026" s="4">
        <v>5.3209999999999997</v>
      </c>
      <c r="O2026" s="5">
        <v>42305.745292812499</v>
      </c>
      <c r="P2026" s="5">
        <v>42305.745292812499</v>
      </c>
    </row>
    <row r="2027" spans="1:16">
      <c r="A2027">
        <v>1</v>
      </c>
      <c r="B2027">
        <v>4</v>
      </c>
      <c r="C2027">
        <v>1</v>
      </c>
      <c r="D2027">
        <v>80</v>
      </c>
      <c r="E2027">
        <v>3530</v>
      </c>
      <c r="F2027">
        <v>128</v>
      </c>
      <c r="G2027">
        <v>723</v>
      </c>
      <c r="H2027">
        <v>1</v>
      </c>
      <c r="I2027" s="58" t="s">
        <v>1363</v>
      </c>
      <c r="J2027">
        <v>72301</v>
      </c>
      <c r="K2027" s="4">
        <v>20</v>
      </c>
      <c r="L2027" s="4">
        <v>20.251000000000001</v>
      </c>
      <c r="M2027" s="4">
        <v>0</v>
      </c>
      <c r="N2027" s="4">
        <v>0.251</v>
      </c>
      <c r="O2027" s="5">
        <v>42305.745292812499</v>
      </c>
      <c r="P2027" s="5">
        <v>42305.745292812499</v>
      </c>
    </row>
    <row r="2028" spans="1:16">
      <c r="A2028">
        <v>1</v>
      </c>
      <c r="B2028">
        <v>4</v>
      </c>
      <c r="C2028">
        <v>1</v>
      </c>
      <c r="D2028">
        <v>80</v>
      </c>
      <c r="E2028">
        <v>3537</v>
      </c>
      <c r="F2028">
        <v>129</v>
      </c>
      <c r="G2028">
        <v>610</v>
      </c>
      <c r="H2028">
        <v>2</v>
      </c>
      <c r="I2028" s="58" t="s">
        <v>7644</v>
      </c>
      <c r="J2028">
        <v>61002</v>
      </c>
      <c r="K2028" s="4">
        <v>0</v>
      </c>
      <c r="L2028" s="4">
        <v>10.672000000000001</v>
      </c>
      <c r="M2028" s="4">
        <v>142.38200000000001</v>
      </c>
      <c r="N2028" s="4">
        <v>153.054</v>
      </c>
      <c r="O2028" s="5">
        <v>42305.745292812499</v>
      </c>
      <c r="P2028" s="5">
        <v>42305.745292812499</v>
      </c>
    </row>
    <row r="2029" spans="1:16">
      <c r="A2029">
        <v>1</v>
      </c>
      <c r="B2029">
        <v>4</v>
      </c>
      <c r="C2029">
        <v>1</v>
      </c>
      <c r="D2029">
        <v>80</v>
      </c>
      <c r="E2029">
        <v>3862</v>
      </c>
      <c r="F2029">
        <v>130</v>
      </c>
      <c r="G2029">
        <v>83</v>
      </c>
      <c r="H2029">
        <v>5</v>
      </c>
      <c r="I2029" s="58">
        <v>30437</v>
      </c>
      <c r="J2029">
        <v>8305</v>
      </c>
      <c r="K2029" s="4">
        <v>0</v>
      </c>
      <c r="L2029" s="4">
        <v>1.1890000000000001</v>
      </c>
      <c r="M2029" s="4">
        <v>95.277000000000001</v>
      </c>
      <c r="N2029" s="4">
        <v>96.465999999999994</v>
      </c>
      <c r="O2029" s="5">
        <v>42305.745292812499</v>
      </c>
      <c r="P2029" s="5">
        <v>43258.050196053242</v>
      </c>
    </row>
    <row r="2030" spans="1:16">
      <c r="A2030">
        <v>1</v>
      </c>
      <c r="B2030">
        <v>4</v>
      </c>
      <c r="C2030">
        <v>1</v>
      </c>
      <c r="D2030">
        <v>80</v>
      </c>
      <c r="E2030">
        <v>3885</v>
      </c>
      <c r="F2030">
        <v>131</v>
      </c>
      <c r="G2030">
        <v>189</v>
      </c>
      <c r="H2030">
        <v>5</v>
      </c>
      <c r="I2030" s="58" t="s">
        <v>1364</v>
      </c>
      <c r="J2030">
        <v>18905</v>
      </c>
      <c r="K2030" s="4">
        <v>0.04</v>
      </c>
      <c r="L2030" s="4">
        <v>12.657</v>
      </c>
      <c r="M2030" s="4">
        <v>40.459000000000003</v>
      </c>
      <c r="N2030" s="4">
        <v>53.076000000000001</v>
      </c>
      <c r="O2030" s="5">
        <v>42305.745292812499</v>
      </c>
      <c r="P2030" s="5">
        <v>42305.745292812499</v>
      </c>
    </row>
    <row r="2031" spans="1:16">
      <c r="A2031">
        <v>1</v>
      </c>
      <c r="B2031">
        <v>4</v>
      </c>
      <c r="C2031">
        <v>1</v>
      </c>
      <c r="D2031">
        <v>80</v>
      </c>
      <c r="E2031">
        <v>3885</v>
      </c>
      <c r="F2031">
        <v>132</v>
      </c>
      <c r="G2031">
        <v>190</v>
      </c>
      <c r="H2031">
        <v>1</v>
      </c>
      <c r="I2031" s="58" t="s">
        <v>7645</v>
      </c>
      <c r="J2031">
        <v>19001</v>
      </c>
      <c r="K2031" s="4">
        <v>0</v>
      </c>
      <c r="L2031" s="4">
        <v>15.855</v>
      </c>
      <c r="M2031" s="4">
        <v>53.319000000000003</v>
      </c>
      <c r="N2031" s="4">
        <v>69.174000000000007</v>
      </c>
      <c r="O2031" s="5">
        <v>42305.745292812499</v>
      </c>
      <c r="P2031" s="5">
        <v>42305.745292812499</v>
      </c>
    </row>
    <row r="2032" spans="1:16">
      <c r="A2032">
        <v>1</v>
      </c>
      <c r="B2032">
        <v>4</v>
      </c>
      <c r="C2032">
        <v>1</v>
      </c>
      <c r="D2032">
        <v>80</v>
      </c>
      <c r="E2032">
        <v>4470</v>
      </c>
      <c r="F2032">
        <v>133</v>
      </c>
      <c r="G2032">
        <v>1176</v>
      </c>
      <c r="H2032">
        <v>1</v>
      </c>
      <c r="I2032" s="58" t="s">
        <v>7646</v>
      </c>
      <c r="J2032">
        <v>117601</v>
      </c>
      <c r="K2032" s="4">
        <v>0</v>
      </c>
      <c r="L2032" s="4">
        <v>1.885</v>
      </c>
      <c r="M2032" s="4">
        <v>0</v>
      </c>
      <c r="N2032" s="4">
        <v>1.885</v>
      </c>
      <c r="O2032" s="5">
        <v>42305.745292812499</v>
      </c>
      <c r="P2032" s="5">
        <v>42305.745292812499</v>
      </c>
    </row>
    <row r="2033" spans="1:16">
      <c r="A2033">
        <v>1</v>
      </c>
      <c r="B2033">
        <v>4</v>
      </c>
      <c r="C2033">
        <v>1</v>
      </c>
      <c r="D2033">
        <v>80</v>
      </c>
      <c r="E2033">
        <v>4523</v>
      </c>
      <c r="F2033">
        <v>134</v>
      </c>
      <c r="G2033">
        <v>10</v>
      </c>
      <c r="H2033">
        <v>4</v>
      </c>
      <c r="I2033" s="58">
        <v>40269</v>
      </c>
      <c r="J2033">
        <v>1004</v>
      </c>
      <c r="K2033" s="4">
        <v>0</v>
      </c>
      <c r="L2033" s="4">
        <v>4.7770000000000001</v>
      </c>
      <c r="M2033" s="4">
        <v>77.210999999999999</v>
      </c>
      <c r="N2033" s="4">
        <v>81.988</v>
      </c>
      <c r="O2033" s="5">
        <v>42305.745292812499</v>
      </c>
      <c r="P2033" s="5">
        <v>43258.050196053242</v>
      </c>
    </row>
    <row r="2034" spans="1:16">
      <c r="A2034">
        <v>1</v>
      </c>
      <c r="B2034">
        <v>4</v>
      </c>
      <c r="C2034">
        <v>1</v>
      </c>
      <c r="D2034">
        <v>80</v>
      </c>
      <c r="E2034">
        <v>4523</v>
      </c>
      <c r="F2034">
        <v>135</v>
      </c>
      <c r="G2034">
        <v>10</v>
      </c>
      <c r="H2034">
        <v>5</v>
      </c>
      <c r="I2034" s="58">
        <v>40299</v>
      </c>
      <c r="J2034">
        <v>1005</v>
      </c>
      <c r="K2034" s="4">
        <v>0</v>
      </c>
      <c r="L2034" s="4">
        <v>6.1749999999999998</v>
      </c>
      <c r="M2034" s="4">
        <v>71.036000000000001</v>
      </c>
      <c r="N2034" s="4">
        <v>77.210999999999999</v>
      </c>
      <c r="O2034" s="5">
        <v>42305.745292812499</v>
      </c>
      <c r="P2034" s="5">
        <v>43258.050196053242</v>
      </c>
    </row>
    <row r="2035" spans="1:16">
      <c r="A2035">
        <v>1</v>
      </c>
      <c r="B2035">
        <v>4</v>
      </c>
      <c r="C2035">
        <v>1</v>
      </c>
      <c r="D2035">
        <v>80</v>
      </c>
      <c r="E2035">
        <v>4545</v>
      </c>
      <c r="F2035">
        <v>136</v>
      </c>
      <c r="G2035">
        <v>221</v>
      </c>
      <c r="H2035">
        <v>4</v>
      </c>
      <c r="I2035" s="58" t="s">
        <v>7647</v>
      </c>
      <c r="J2035">
        <v>22104</v>
      </c>
      <c r="K2035" s="4">
        <v>7.9000000000000001E-2</v>
      </c>
      <c r="L2035" s="4">
        <v>0.57399999999999995</v>
      </c>
      <c r="M2035" s="4">
        <v>46.09</v>
      </c>
      <c r="N2035" s="4">
        <v>46.585000000000001</v>
      </c>
      <c r="O2035" s="5">
        <v>42305.745292812499</v>
      </c>
      <c r="P2035" s="5">
        <v>42305.745292812499</v>
      </c>
    </row>
    <row r="2036" spans="1:16">
      <c r="A2036">
        <v>1</v>
      </c>
      <c r="B2036">
        <v>4</v>
      </c>
      <c r="C2036">
        <v>1</v>
      </c>
      <c r="D2036">
        <v>80</v>
      </c>
      <c r="E2036">
        <v>62</v>
      </c>
      <c r="F2036">
        <v>114</v>
      </c>
      <c r="G2036">
        <v>189</v>
      </c>
      <c r="H2036">
        <v>5</v>
      </c>
      <c r="I2036" s="58" t="s">
        <v>1364</v>
      </c>
      <c r="J2036">
        <v>18905</v>
      </c>
      <c r="K2036" s="4">
        <v>15</v>
      </c>
      <c r="L2036" s="4">
        <v>16.132000000000001</v>
      </c>
      <c r="M2036" s="4">
        <v>0</v>
      </c>
      <c r="N2036" s="4">
        <v>1.1319999999999999</v>
      </c>
      <c r="O2036" s="5">
        <v>42305.745292812499</v>
      </c>
      <c r="P2036" s="5">
        <v>42305.745292812499</v>
      </c>
    </row>
    <row r="2037" spans="1:16">
      <c r="A2037">
        <v>1</v>
      </c>
      <c r="B2037">
        <v>4</v>
      </c>
      <c r="C2037">
        <v>1</v>
      </c>
      <c r="D2037">
        <v>91</v>
      </c>
      <c r="E2037">
        <v>1032</v>
      </c>
      <c r="F2037">
        <v>154</v>
      </c>
      <c r="G2037">
        <v>510</v>
      </c>
      <c r="H2037">
        <v>3</v>
      </c>
      <c r="I2037" s="58" t="s">
        <v>7648</v>
      </c>
      <c r="J2037">
        <v>51003</v>
      </c>
      <c r="K2037" s="4">
        <v>5</v>
      </c>
      <c r="L2037" s="4">
        <v>7.02</v>
      </c>
      <c r="M2037" s="4">
        <v>0</v>
      </c>
      <c r="N2037" s="4">
        <v>2.0209999999999999</v>
      </c>
      <c r="O2037" s="5">
        <v>42305.745292812499</v>
      </c>
      <c r="P2037" s="5">
        <v>43258.050196053242</v>
      </c>
    </row>
    <row r="2038" spans="1:16">
      <c r="A2038">
        <v>1</v>
      </c>
      <c r="B2038">
        <v>4</v>
      </c>
      <c r="C2038">
        <v>1</v>
      </c>
      <c r="D2038">
        <v>91</v>
      </c>
      <c r="E2038">
        <v>1035</v>
      </c>
      <c r="F2038">
        <v>155</v>
      </c>
      <c r="G2038">
        <v>1379</v>
      </c>
      <c r="H2038">
        <v>1</v>
      </c>
      <c r="I2038" s="58" t="s">
        <v>7649</v>
      </c>
      <c r="J2038">
        <v>137901</v>
      </c>
      <c r="K2038" s="4">
        <v>0</v>
      </c>
      <c r="L2038" s="4">
        <v>20.172000000000001</v>
      </c>
      <c r="M2038" s="4">
        <v>0</v>
      </c>
      <c r="N2038" s="4">
        <v>20.172000000000001</v>
      </c>
      <c r="O2038" s="5">
        <v>42305.745292812499</v>
      </c>
      <c r="P2038" s="5">
        <v>42305.745292812499</v>
      </c>
    </row>
    <row r="2039" spans="1:16">
      <c r="A2039">
        <v>1</v>
      </c>
      <c r="B2039">
        <v>4</v>
      </c>
      <c r="C2039">
        <v>1</v>
      </c>
      <c r="D2039">
        <v>91</v>
      </c>
      <c r="E2039">
        <v>1035</v>
      </c>
      <c r="F2039">
        <v>156</v>
      </c>
      <c r="G2039">
        <v>1379</v>
      </c>
      <c r="H2039">
        <v>2</v>
      </c>
      <c r="I2039" s="58" t="s">
        <v>7650</v>
      </c>
      <c r="J2039">
        <v>137902</v>
      </c>
      <c r="K2039" s="4">
        <v>0</v>
      </c>
      <c r="L2039" s="4">
        <v>6.0590000000000002</v>
      </c>
      <c r="M2039" s="4">
        <v>20.992000000000001</v>
      </c>
      <c r="N2039" s="4">
        <v>27.050999999999998</v>
      </c>
      <c r="O2039" s="5">
        <v>42305.745292812499</v>
      </c>
      <c r="P2039" s="5">
        <v>42305.745292812499</v>
      </c>
    </row>
    <row r="2040" spans="1:16">
      <c r="A2040">
        <v>1</v>
      </c>
      <c r="B2040">
        <v>4</v>
      </c>
      <c r="C2040">
        <v>1</v>
      </c>
      <c r="D2040">
        <v>91</v>
      </c>
      <c r="E2040">
        <v>1036</v>
      </c>
      <c r="F2040">
        <v>157</v>
      </c>
      <c r="G2040">
        <v>510</v>
      </c>
      <c r="H2040">
        <v>1</v>
      </c>
      <c r="I2040" s="58" t="s">
        <v>7651</v>
      </c>
      <c r="J2040">
        <v>51001</v>
      </c>
      <c r="K2040" s="4">
        <v>6.0999999999999999E-2</v>
      </c>
      <c r="L2040" s="4">
        <v>20.327000000000002</v>
      </c>
      <c r="M2040" s="4">
        <v>13.523</v>
      </c>
      <c r="N2040" s="4">
        <v>33.789000000000001</v>
      </c>
      <c r="O2040" s="5">
        <v>42305.745292812499</v>
      </c>
      <c r="P2040" s="5">
        <v>42305.745292812499</v>
      </c>
    </row>
    <row r="2041" spans="1:16">
      <c r="A2041">
        <v>1</v>
      </c>
      <c r="B2041">
        <v>4</v>
      </c>
      <c r="C2041">
        <v>1</v>
      </c>
      <c r="D2041">
        <v>91</v>
      </c>
      <c r="E2041">
        <v>1036</v>
      </c>
      <c r="F2041">
        <v>158</v>
      </c>
      <c r="G2041">
        <v>510</v>
      </c>
      <c r="H2041">
        <v>2</v>
      </c>
      <c r="I2041" s="58" t="s">
        <v>1365</v>
      </c>
      <c r="J2041">
        <v>51002</v>
      </c>
      <c r="K2041" s="4">
        <v>0</v>
      </c>
      <c r="L2041" s="4">
        <v>7.976</v>
      </c>
      <c r="M2041" s="4">
        <v>35.375</v>
      </c>
      <c r="N2041" s="4">
        <v>43.350999999999999</v>
      </c>
      <c r="O2041" s="5">
        <v>42305.745292812499</v>
      </c>
      <c r="P2041" s="5">
        <v>42305.745292812499</v>
      </c>
    </row>
    <row r="2042" spans="1:16">
      <c r="A2042">
        <v>1</v>
      </c>
      <c r="B2042">
        <v>4</v>
      </c>
      <c r="C2042">
        <v>1</v>
      </c>
      <c r="D2042">
        <v>91</v>
      </c>
      <c r="E2042">
        <v>1036</v>
      </c>
      <c r="F2042">
        <v>159</v>
      </c>
      <c r="G2042">
        <v>2459</v>
      </c>
      <c r="H2042">
        <v>2</v>
      </c>
      <c r="I2042" s="58">
        <v>204204</v>
      </c>
      <c r="J2042">
        <v>245902</v>
      </c>
      <c r="K2042" s="4">
        <v>0</v>
      </c>
      <c r="L2042" s="4">
        <v>2.0470000000000002</v>
      </c>
      <c r="M2042" s="4">
        <v>11.337</v>
      </c>
      <c r="N2042" s="4">
        <v>13.225</v>
      </c>
      <c r="O2042" s="5">
        <v>42305.745292812499</v>
      </c>
      <c r="P2042" s="5">
        <v>43258.050196053242</v>
      </c>
    </row>
    <row r="2043" spans="1:16">
      <c r="A2043">
        <v>1</v>
      </c>
      <c r="B2043">
        <v>4</v>
      </c>
      <c r="C2043">
        <v>1</v>
      </c>
      <c r="D2043">
        <v>91</v>
      </c>
      <c r="E2043">
        <v>1055</v>
      </c>
      <c r="F2043">
        <v>160</v>
      </c>
      <c r="G2043">
        <v>1855</v>
      </c>
      <c r="H2043">
        <v>2</v>
      </c>
      <c r="I2043" s="58">
        <v>-16404</v>
      </c>
      <c r="J2043">
        <v>185502</v>
      </c>
      <c r="K2043" s="4">
        <v>0</v>
      </c>
      <c r="L2043" s="4">
        <v>1.7</v>
      </c>
      <c r="M2043" s="4">
        <v>38.951999999999998</v>
      </c>
      <c r="N2043" s="4">
        <v>40.652000000000001</v>
      </c>
      <c r="O2043" s="5">
        <v>42305.745292812499</v>
      </c>
      <c r="P2043" s="5">
        <v>43258.050196053242</v>
      </c>
    </row>
    <row r="2044" spans="1:16">
      <c r="A2044">
        <v>1</v>
      </c>
      <c r="B2044">
        <v>4</v>
      </c>
      <c r="C2044">
        <v>1</v>
      </c>
      <c r="D2044">
        <v>91</v>
      </c>
      <c r="E2044">
        <v>1124</v>
      </c>
      <c r="F2044">
        <v>161</v>
      </c>
      <c r="G2044">
        <v>202</v>
      </c>
      <c r="H2044">
        <v>8</v>
      </c>
      <c r="I2044" s="58" t="s">
        <v>1366</v>
      </c>
      <c r="J2044">
        <v>20208</v>
      </c>
      <c r="K2044" s="4">
        <v>7.2069999999999999</v>
      </c>
      <c r="L2044" s="4">
        <v>9.2279999999999998</v>
      </c>
      <c r="M2044" s="4">
        <v>0</v>
      </c>
      <c r="N2044" s="4">
        <v>2.0209999999999999</v>
      </c>
      <c r="O2044" s="5">
        <v>42305.745292812499</v>
      </c>
      <c r="P2044" s="5">
        <v>42305.745292812499</v>
      </c>
    </row>
    <row r="2045" spans="1:16">
      <c r="A2045">
        <v>1</v>
      </c>
      <c r="B2045">
        <v>4</v>
      </c>
      <c r="C2045">
        <v>1</v>
      </c>
      <c r="D2045">
        <v>91</v>
      </c>
      <c r="E2045">
        <v>1421</v>
      </c>
      <c r="F2045">
        <v>162</v>
      </c>
      <c r="G2045">
        <v>2640</v>
      </c>
      <c r="H2045">
        <v>1</v>
      </c>
      <c r="I2045" s="58">
        <v>270281</v>
      </c>
      <c r="J2045">
        <v>264001</v>
      </c>
      <c r="K2045" s="4">
        <v>0</v>
      </c>
      <c r="L2045" s="4">
        <v>1.8169999999999999</v>
      </c>
      <c r="M2045" s="4">
        <v>0</v>
      </c>
      <c r="N2045" s="4">
        <v>1.8169999999999999</v>
      </c>
      <c r="O2045" s="5">
        <v>42305.745292812499</v>
      </c>
      <c r="P2045" s="5">
        <v>42305.745292812499</v>
      </c>
    </row>
    <row r="2046" spans="1:16">
      <c r="A2046">
        <v>1</v>
      </c>
      <c r="B2046">
        <v>4</v>
      </c>
      <c r="C2046">
        <v>1</v>
      </c>
      <c r="D2046">
        <v>91</v>
      </c>
      <c r="E2046">
        <v>1518</v>
      </c>
      <c r="F2046">
        <v>163</v>
      </c>
      <c r="G2046">
        <v>202</v>
      </c>
      <c r="H2046">
        <v>8</v>
      </c>
      <c r="I2046" s="58" t="s">
        <v>1366</v>
      </c>
      <c r="J2046">
        <v>20208</v>
      </c>
      <c r="K2046" s="4">
        <v>39.228000000000002</v>
      </c>
      <c r="L2046" s="4">
        <v>42.435000000000002</v>
      </c>
      <c r="M2046" s="4">
        <v>0.751</v>
      </c>
      <c r="N2046" s="4">
        <v>3.9580000000000002</v>
      </c>
      <c r="O2046" s="5">
        <v>42305.745292812499</v>
      </c>
      <c r="P2046" s="5">
        <v>42305.745292812499</v>
      </c>
    </row>
    <row r="2047" spans="1:16">
      <c r="A2047">
        <v>1</v>
      </c>
      <c r="B2047">
        <v>4</v>
      </c>
      <c r="C2047">
        <v>1</v>
      </c>
      <c r="D2047">
        <v>91</v>
      </c>
      <c r="E2047">
        <v>1518</v>
      </c>
      <c r="F2047">
        <v>164</v>
      </c>
      <c r="G2047">
        <v>2453</v>
      </c>
      <c r="H2047">
        <v>2</v>
      </c>
      <c r="I2047" s="58">
        <v>202013</v>
      </c>
      <c r="J2047">
        <v>245302</v>
      </c>
      <c r="K2047" s="4">
        <v>6.5000000000000002E-2</v>
      </c>
      <c r="L2047" s="4">
        <v>7.3220000000000001</v>
      </c>
      <c r="M2047" s="4">
        <v>14.345000000000001</v>
      </c>
      <c r="N2047" s="4">
        <v>21.58</v>
      </c>
      <c r="O2047" s="5">
        <v>42305.745292812499</v>
      </c>
      <c r="P2047" s="5">
        <v>42305.745292812499</v>
      </c>
    </row>
    <row r="2048" spans="1:16">
      <c r="A2048">
        <v>1</v>
      </c>
      <c r="B2048">
        <v>4</v>
      </c>
      <c r="C2048">
        <v>1</v>
      </c>
      <c r="D2048">
        <v>91</v>
      </c>
      <c r="E2048">
        <v>1518</v>
      </c>
      <c r="F2048">
        <v>165</v>
      </c>
      <c r="G2048">
        <v>2455</v>
      </c>
      <c r="H2048">
        <v>1</v>
      </c>
      <c r="I2048" s="58">
        <v>202712</v>
      </c>
      <c r="J2048">
        <v>245501</v>
      </c>
      <c r="K2048" s="4">
        <v>0</v>
      </c>
      <c r="L2048" s="4">
        <v>10.387</v>
      </c>
      <c r="M2048" s="4">
        <v>3.9580000000000002</v>
      </c>
      <c r="N2048" s="4">
        <v>14.345000000000001</v>
      </c>
      <c r="O2048" s="5">
        <v>42305.745292812499</v>
      </c>
      <c r="P2048" s="5">
        <v>42305.745292812499</v>
      </c>
    </row>
    <row r="2049" spans="1:16">
      <c r="A2049">
        <v>1</v>
      </c>
      <c r="B2049">
        <v>4</v>
      </c>
      <c r="C2049">
        <v>1</v>
      </c>
      <c r="D2049">
        <v>91</v>
      </c>
      <c r="E2049">
        <v>1518</v>
      </c>
      <c r="F2049">
        <v>166</v>
      </c>
      <c r="G2049">
        <v>2456</v>
      </c>
      <c r="H2049">
        <v>1</v>
      </c>
      <c r="I2049" s="58">
        <v>203077</v>
      </c>
      <c r="J2049">
        <v>245601</v>
      </c>
      <c r="K2049" s="4">
        <v>0</v>
      </c>
      <c r="L2049" s="4">
        <v>0.751</v>
      </c>
      <c r="M2049" s="4">
        <v>0</v>
      </c>
      <c r="N2049" s="4">
        <v>0.751</v>
      </c>
      <c r="O2049" s="5">
        <v>42305.745292812499</v>
      </c>
      <c r="P2049" s="5">
        <v>42305.745292812499</v>
      </c>
    </row>
    <row r="2050" spans="1:16">
      <c r="A2050">
        <v>1</v>
      </c>
      <c r="B2050">
        <v>4</v>
      </c>
      <c r="C2050">
        <v>1</v>
      </c>
      <c r="D2050">
        <v>91</v>
      </c>
      <c r="E2050">
        <v>1837</v>
      </c>
      <c r="F2050">
        <v>167</v>
      </c>
      <c r="G2050">
        <v>316</v>
      </c>
      <c r="H2050">
        <v>3</v>
      </c>
      <c r="I2050" s="58" t="s">
        <v>7652</v>
      </c>
      <c r="J2050">
        <v>31603</v>
      </c>
      <c r="K2050" s="4">
        <v>0</v>
      </c>
      <c r="L2050" s="4">
        <v>9.1560000000000006</v>
      </c>
      <c r="M2050" s="4">
        <v>0</v>
      </c>
      <c r="N2050" s="4">
        <v>9.1560000000000006</v>
      </c>
      <c r="O2050" s="5">
        <v>42305.745292812499</v>
      </c>
      <c r="P2050" s="5">
        <v>42305.745292812499</v>
      </c>
    </row>
    <row r="2051" spans="1:16">
      <c r="A2051">
        <v>1</v>
      </c>
      <c r="B2051">
        <v>4</v>
      </c>
      <c r="C2051">
        <v>1</v>
      </c>
      <c r="D2051">
        <v>91</v>
      </c>
      <c r="E2051">
        <v>1837</v>
      </c>
      <c r="F2051">
        <v>168</v>
      </c>
      <c r="G2051">
        <v>1709</v>
      </c>
      <c r="H2051">
        <v>1</v>
      </c>
      <c r="I2051" s="58">
        <v>-69760</v>
      </c>
      <c r="J2051">
        <v>170901</v>
      </c>
      <c r="K2051" s="4">
        <v>0</v>
      </c>
      <c r="L2051" s="4">
        <v>0.62</v>
      </c>
      <c r="M2051" s="4">
        <v>9.7560000000000002</v>
      </c>
      <c r="N2051" s="4">
        <v>10.375999999999999</v>
      </c>
      <c r="O2051" s="5">
        <v>42305.745292812499</v>
      </c>
      <c r="P2051" s="5">
        <v>43258.050196053242</v>
      </c>
    </row>
    <row r="2052" spans="1:16">
      <c r="A2052">
        <v>1</v>
      </c>
      <c r="B2052">
        <v>4</v>
      </c>
      <c r="C2052">
        <v>1</v>
      </c>
      <c r="D2052">
        <v>91</v>
      </c>
      <c r="E2052">
        <v>191</v>
      </c>
      <c r="F2052">
        <v>137</v>
      </c>
      <c r="G2052">
        <v>81</v>
      </c>
      <c r="H2052">
        <v>8</v>
      </c>
      <c r="I2052" s="58">
        <v>29799</v>
      </c>
      <c r="J2052">
        <v>8108</v>
      </c>
      <c r="K2052" s="4">
        <v>0.23400000000000001</v>
      </c>
      <c r="L2052" s="4">
        <v>5.1239999999999997</v>
      </c>
      <c r="M2052" s="4">
        <v>0</v>
      </c>
      <c r="N2052" s="4">
        <v>4.8899999999999997</v>
      </c>
      <c r="O2052" s="5">
        <v>42305.745292812499</v>
      </c>
      <c r="P2052" s="5">
        <v>42305.745292812499</v>
      </c>
    </row>
    <row r="2053" spans="1:16">
      <c r="A2053">
        <v>1</v>
      </c>
      <c r="B2053">
        <v>4</v>
      </c>
      <c r="C2053">
        <v>1</v>
      </c>
      <c r="D2053">
        <v>91</v>
      </c>
      <c r="E2053">
        <v>192</v>
      </c>
      <c r="F2053">
        <v>138</v>
      </c>
      <c r="G2053">
        <v>81</v>
      </c>
      <c r="H2053">
        <v>16</v>
      </c>
      <c r="I2053" s="58" t="s">
        <v>7653</v>
      </c>
      <c r="J2053">
        <v>8116</v>
      </c>
      <c r="K2053" s="4">
        <v>0</v>
      </c>
      <c r="L2053" s="4">
        <v>1.1020000000000001</v>
      </c>
      <c r="M2053" s="4">
        <v>0</v>
      </c>
      <c r="N2053" s="4">
        <v>1.1020000000000001</v>
      </c>
      <c r="O2053" s="5">
        <v>42305.745292812499</v>
      </c>
      <c r="P2053" s="5">
        <v>42305.745292812499</v>
      </c>
    </row>
    <row r="2054" spans="1:16">
      <c r="A2054">
        <v>1</v>
      </c>
      <c r="B2054">
        <v>4</v>
      </c>
      <c r="C2054">
        <v>1</v>
      </c>
      <c r="D2054">
        <v>91</v>
      </c>
      <c r="E2054">
        <v>193</v>
      </c>
      <c r="F2054">
        <v>139</v>
      </c>
      <c r="G2054">
        <v>81</v>
      </c>
      <c r="H2054">
        <v>15</v>
      </c>
      <c r="I2054" s="58" t="s">
        <v>7654</v>
      </c>
      <c r="J2054">
        <v>8115</v>
      </c>
      <c r="K2054" s="4">
        <v>0</v>
      </c>
      <c r="L2054" s="4">
        <v>0.77300000000000002</v>
      </c>
      <c r="M2054" s="4">
        <v>0</v>
      </c>
      <c r="N2054" s="4">
        <v>0.77300000000000002</v>
      </c>
      <c r="O2054" s="5">
        <v>42305.745292812499</v>
      </c>
      <c r="P2054" s="5">
        <v>42305.745292812499</v>
      </c>
    </row>
    <row r="2055" spans="1:16">
      <c r="A2055">
        <v>1</v>
      </c>
      <c r="B2055">
        <v>4</v>
      </c>
      <c r="C2055">
        <v>1</v>
      </c>
      <c r="D2055">
        <v>91</v>
      </c>
      <c r="E2055">
        <v>1970</v>
      </c>
      <c r="F2055">
        <v>169</v>
      </c>
      <c r="G2055">
        <v>728</v>
      </c>
      <c r="H2055">
        <v>3</v>
      </c>
      <c r="I2055" s="58" t="s">
        <v>7655</v>
      </c>
      <c r="J2055">
        <v>72803</v>
      </c>
      <c r="K2055" s="4">
        <v>0</v>
      </c>
      <c r="L2055" s="4">
        <v>5.5810000000000004</v>
      </c>
      <c r="M2055" s="4">
        <v>0</v>
      </c>
      <c r="N2055" s="4">
        <v>5.5810000000000004</v>
      </c>
      <c r="O2055" s="5">
        <v>42305.745292812499</v>
      </c>
      <c r="P2055" s="5">
        <v>42305.745292812499</v>
      </c>
    </row>
    <row r="2056" spans="1:16">
      <c r="A2056">
        <v>1</v>
      </c>
      <c r="B2056">
        <v>4</v>
      </c>
      <c r="C2056">
        <v>1</v>
      </c>
      <c r="D2056">
        <v>91</v>
      </c>
      <c r="E2056">
        <v>2731</v>
      </c>
      <c r="F2056">
        <v>170</v>
      </c>
      <c r="G2056">
        <v>2798</v>
      </c>
      <c r="H2056">
        <v>2</v>
      </c>
      <c r="I2056" s="58">
        <v>328021</v>
      </c>
      <c r="J2056">
        <v>279802</v>
      </c>
      <c r="K2056" s="4">
        <v>0</v>
      </c>
      <c r="L2056" s="4">
        <v>3.0350000000000001</v>
      </c>
      <c r="M2056" s="4">
        <v>0</v>
      </c>
      <c r="N2056" s="4">
        <v>3.0350000000000001</v>
      </c>
      <c r="O2056" s="5">
        <v>42305.745292812499</v>
      </c>
      <c r="P2056" s="5">
        <v>42305.745292812499</v>
      </c>
    </row>
    <row r="2057" spans="1:16">
      <c r="A2057">
        <v>1</v>
      </c>
      <c r="B2057">
        <v>4</v>
      </c>
      <c r="C2057">
        <v>1</v>
      </c>
      <c r="D2057">
        <v>91</v>
      </c>
      <c r="E2057">
        <v>2731</v>
      </c>
      <c r="F2057">
        <v>171</v>
      </c>
      <c r="G2057">
        <v>2798</v>
      </c>
      <c r="H2057">
        <v>3</v>
      </c>
      <c r="I2057" s="58">
        <v>328049</v>
      </c>
      <c r="J2057">
        <v>279803</v>
      </c>
      <c r="K2057" s="4">
        <v>10</v>
      </c>
      <c r="L2057" s="4">
        <v>16.055</v>
      </c>
      <c r="M2057" s="4">
        <v>3.3029999999999999</v>
      </c>
      <c r="N2057" s="4">
        <v>9.3580000000000005</v>
      </c>
      <c r="O2057" s="5">
        <v>42305.745292812499</v>
      </c>
      <c r="P2057" s="5">
        <v>42305.745292812499</v>
      </c>
    </row>
    <row r="2058" spans="1:16">
      <c r="A2058">
        <v>1</v>
      </c>
      <c r="B2058">
        <v>4</v>
      </c>
      <c r="C2058">
        <v>1</v>
      </c>
      <c r="D2058">
        <v>91</v>
      </c>
      <c r="E2058">
        <v>273</v>
      </c>
      <c r="F2058">
        <v>140</v>
      </c>
      <c r="G2058">
        <v>316</v>
      </c>
      <c r="H2058">
        <v>2</v>
      </c>
      <c r="I2058" s="58" t="s">
        <v>7656</v>
      </c>
      <c r="J2058">
        <v>31602</v>
      </c>
      <c r="K2058" s="4">
        <v>0</v>
      </c>
      <c r="L2058" s="4">
        <v>8.8610000000000007</v>
      </c>
      <c r="M2058" s="4">
        <v>0</v>
      </c>
      <c r="N2058" s="4">
        <v>8.8610000000000007</v>
      </c>
      <c r="O2058" s="5">
        <v>42305.745292812499</v>
      </c>
      <c r="P2058" s="5">
        <v>42305.745292812499</v>
      </c>
    </row>
    <row r="2059" spans="1:16">
      <c r="A2059">
        <v>1</v>
      </c>
      <c r="B2059">
        <v>4</v>
      </c>
      <c r="C2059">
        <v>1</v>
      </c>
      <c r="D2059">
        <v>91</v>
      </c>
      <c r="E2059">
        <v>308</v>
      </c>
      <c r="F2059">
        <v>141</v>
      </c>
      <c r="G2059">
        <v>202</v>
      </c>
      <c r="H2059">
        <v>8</v>
      </c>
      <c r="I2059" s="58" t="s">
        <v>1366</v>
      </c>
      <c r="J2059">
        <v>20208</v>
      </c>
      <c r="K2059" s="4">
        <v>7.0110000000000001</v>
      </c>
      <c r="L2059" s="4">
        <v>7.2069999999999999</v>
      </c>
      <c r="M2059" s="4">
        <v>4.6230000000000002</v>
      </c>
      <c r="N2059" s="4">
        <v>4.819</v>
      </c>
      <c r="O2059" s="5">
        <v>42305.745292812499</v>
      </c>
      <c r="P2059" s="5">
        <v>43258.050196053242</v>
      </c>
    </row>
    <row r="2060" spans="1:16">
      <c r="A2060">
        <v>1</v>
      </c>
      <c r="B2060">
        <v>4</v>
      </c>
      <c r="C2060">
        <v>1</v>
      </c>
      <c r="D2060">
        <v>91</v>
      </c>
      <c r="E2060">
        <v>308</v>
      </c>
      <c r="F2060">
        <v>142</v>
      </c>
      <c r="G2060">
        <v>728</v>
      </c>
      <c r="H2060">
        <v>1</v>
      </c>
      <c r="I2060" s="58" t="s">
        <v>7657</v>
      </c>
      <c r="J2060">
        <v>72801</v>
      </c>
      <c r="K2060" s="4">
        <v>1</v>
      </c>
      <c r="L2060" s="4">
        <v>9.1539999999999999</v>
      </c>
      <c r="M2060" s="4">
        <v>4.819</v>
      </c>
      <c r="N2060" s="4">
        <v>12.973000000000001</v>
      </c>
      <c r="O2060" s="5">
        <v>42305.745292812499</v>
      </c>
      <c r="P2060" s="5">
        <v>43258.050196053242</v>
      </c>
    </row>
    <row r="2061" spans="1:16">
      <c r="A2061">
        <v>1</v>
      </c>
      <c r="B2061">
        <v>4</v>
      </c>
      <c r="C2061">
        <v>1</v>
      </c>
      <c r="D2061">
        <v>91</v>
      </c>
      <c r="E2061">
        <v>308</v>
      </c>
      <c r="F2061">
        <v>143</v>
      </c>
      <c r="G2061">
        <v>728</v>
      </c>
      <c r="H2061">
        <v>2</v>
      </c>
      <c r="I2061" s="58" t="s">
        <v>7658</v>
      </c>
      <c r="J2061">
        <v>72802</v>
      </c>
      <c r="K2061" s="4">
        <v>1.006</v>
      </c>
      <c r="L2061" s="4">
        <v>8.3629999999999995</v>
      </c>
      <c r="M2061" s="4">
        <v>12.973000000000001</v>
      </c>
      <c r="N2061" s="4">
        <v>20.329999999999998</v>
      </c>
      <c r="O2061" s="5">
        <v>42305.745292812499</v>
      </c>
      <c r="P2061" s="5">
        <v>42305.745292812499</v>
      </c>
    </row>
    <row r="2062" spans="1:16">
      <c r="A2062">
        <v>1</v>
      </c>
      <c r="B2062">
        <v>4</v>
      </c>
      <c r="C2062">
        <v>1</v>
      </c>
      <c r="D2062">
        <v>91</v>
      </c>
      <c r="E2062">
        <v>308</v>
      </c>
      <c r="F2062">
        <v>144</v>
      </c>
      <c r="G2062">
        <v>728</v>
      </c>
      <c r="H2062">
        <v>4</v>
      </c>
      <c r="I2062" s="58" t="s">
        <v>7659</v>
      </c>
      <c r="J2062">
        <v>72804</v>
      </c>
      <c r="K2062" s="4">
        <v>10</v>
      </c>
      <c r="L2062" s="4">
        <v>14.622999999999999</v>
      </c>
      <c r="M2062" s="4">
        <v>0</v>
      </c>
      <c r="N2062" s="4">
        <v>4.6230000000000002</v>
      </c>
      <c r="O2062" s="5">
        <v>42305.745292812499</v>
      </c>
      <c r="P2062" s="5">
        <v>42305.745292812499</v>
      </c>
    </row>
    <row r="2063" spans="1:16">
      <c r="A2063">
        <v>1</v>
      </c>
      <c r="B2063">
        <v>4</v>
      </c>
      <c r="C2063">
        <v>1</v>
      </c>
      <c r="D2063">
        <v>91</v>
      </c>
      <c r="E2063">
        <v>309</v>
      </c>
      <c r="F2063">
        <v>145</v>
      </c>
      <c r="G2063">
        <v>729</v>
      </c>
      <c r="H2063">
        <v>1</v>
      </c>
      <c r="I2063" s="58" t="s">
        <v>7660</v>
      </c>
      <c r="J2063">
        <v>72901</v>
      </c>
      <c r="K2063" s="4">
        <v>0</v>
      </c>
      <c r="L2063" s="4">
        <v>30.863</v>
      </c>
      <c r="M2063" s="4">
        <v>0</v>
      </c>
      <c r="N2063" s="4">
        <v>22.227</v>
      </c>
      <c r="O2063" s="5">
        <v>42305.745292812499</v>
      </c>
      <c r="P2063" s="5">
        <v>42305.745292812499</v>
      </c>
    </row>
    <row r="2064" spans="1:16">
      <c r="A2064">
        <v>1</v>
      </c>
      <c r="B2064">
        <v>4</v>
      </c>
      <c r="C2064">
        <v>1</v>
      </c>
      <c r="D2064">
        <v>91</v>
      </c>
      <c r="E2064">
        <v>309</v>
      </c>
      <c r="F2064">
        <v>146</v>
      </c>
      <c r="G2064">
        <v>729</v>
      </c>
      <c r="H2064">
        <v>2</v>
      </c>
      <c r="I2064" s="58" t="s">
        <v>7661</v>
      </c>
      <c r="J2064">
        <v>72902</v>
      </c>
      <c r="K2064" s="4">
        <v>0</v>
      </c>
      <c r="L2064" s="4">
        <v>10.861000000000001</v>
      </c>
      <c r="M2064" s="4">
        <v>22.352</v>
      </c>
      <c r="N2064" s="4">
        <v>33.213000000000001</v>
      </c>
      <c r="O2064" s="5">
        <v>42305.745292812499</v>
      </c>
      <c r="P2064" s="5">
        <v>42305.745292812499</v>
      </c>
    </row>
    <row r="2065" spans="1:16">
      <c r="A2065">
        <v>1</v>
      </c>
      <c r="B2065">
        <v>4</v>
      </c>
      <c r="C2065">
        <v>1</v>
      </c>
      <c r="D2065">
        <v>91</v>
      </c>
      <c r="E2065">
        <v>3103</v>
      </c>
      <c r="F2065">
        <v>172</v>
      </c>
      <c r="G2065">
        <v>3236</v>
      </c>
      <c r="H2065">
        <v>1</v>
      </c>
      <c r="I2065" s="58">
        <v>487966</v>
      </c>
      <c r="J2065">
        <v>323601</v>
      </c>
      <c r="K2065" s="4">
        <v>0</v>
      </c>
      <c r="L2065" s="4">
        <v>3.9729999999999999</v>
      </c>
      <c r="M2065" s="4">
        <v>0</v>
      </c>
      <c r="N2065" s="4">
        <v>3.9729999999999999</v>
      </c>
      <c r="O2065" s="5">
        <v>42305.745292812499</v>
      </c>
      <c r="P2065" s="5">
        <v>43258.050196053242</v>
      </c>
    </row>
    <row r="2066" spans="1:16">
      <c r="A2066">
        <v>1</v>
      </c>
      <c r="B2066">
        <v>4</v>
      </c>
      <c r="C2066">
        <v>1</v>
      </c>
      <c r="D2066">
        <v>91</v>
      </c>
      <c r="E2066">
        <v>319</v>
      </c>
      <c r="F2066">
        <v>147</v>
      </c>
      <c r="G2066">
        <v>202</v>
      </c>
      <c r="H2066">
        <v>8</v>
      </c>
      <c r="I2066" s="58" t="s">
        <v>1366</v>
      </c>
      <c r="J2066">
        <v>20208</v>
      </c>
      <c r="K2066" s="4">
        <v>20</v>
      </c>
      <c r="L2066" s="4">
        <v>23.945</v>
      </c>
      <c r="M2066" s="4">
        <v>4.57</v>
      </c>
      <c r="N2066" s="4">
        <v>8.5150000000000006</v>
      </c>
      <c r="O2066" s="5">
        <v>42305.745292812499</v>
      </c>
      <c r="P2066" s="5">
        <v>42305.745292812499</v>
      </c>
    </row>
    <row r="2067" spans="1:16">
      <c r="A2067">
        <v>1</v>
      </c>
      <c r="B2067">
        <v>4</v>
      </c>
      <c r="C2067">
        <v>1</v>
      </c>
      <c r="D2067">
        <v>91</v>
      </c>
      <c r="E2067">
        <v>319</v>
      </c>
      <c r="F2067">
        <v>148</v>
      </c>
      <c r="G2067">
        <v>2454</v>
      </c>
      <c r="H2067">
        <v>1</v>
      </c>
      <c r="I2067" s="58">
        <v>202347</v>
      </c>
      <c r="J2067">
        <v>245401</v>
      </c>
      <c r="K2067" s="4">
        <v>0</v>
      </c>
      <c r="L2067" s="4">
        <v>3.3879999999999999</v>
      </c>
      <c r="M2067" s="4">
        <v>0</v>
      </c>
      <c r="N2067" s="4">
        <v>3.3879999999999999</v>
      </c>
      <c r="O2067" s="5">
        <v>42305.745292812499</v>
      </c>
      <c r="P2067" s="5">
        <v>42305.745292812499</v>
      </c>
    </row>
    <row r="2068" spans="1:16">
      <c r="A2068">
        <v>1</v>
      </c>
      <c r="B2068">
        <v>4</v>
      </c>
      <c r="C2068">
        <v>1</v>
      </c>
      <c r="D2068">
        <v>91</v>
      </c>
      <c r="E2068">
        <v>3306</v>
      </c>
      <c r="F2068">
        <v>173</v>
      </c>
      <c r="G2068">
        <v>3427</v>
      </c>
      <c r="H2068">
        <v>2</v>
      </c>
      <c r="I2068" s="58">
        <v>557758</v>
      </c>
      <c r="J2068">
        <v>342702</v>
      </c>
      <c r="K2068" s="4">
        <v>1</v>
      </c>
      <c r="L2068" s="4">
        <v>2.5379999999999998</v>
      </c>
      <c r="M2068" s="4">
        <v>0</v>
      </c>
      <c r="N2068" s="4">
        <v>1.538</v>
      </c>
      <c r="O2068" t="s">
        <v>1223</v>
      </c>
      <c r="P2068" t="s">
        <v>1223</v>
      </c>
    </row>
    <row r="2069" spans="1:16">
      <c r="A2069">
        <v>1</v>
      </c>
      <c r="B2069">
        <v>4</v>
      </c>
      <c r="C2069">
        <v>1</v>
      </c>
      <c r="D2069">
        <v>91</v>
      </c>
      <c r="E2069">
        <v>338</v>
      </c>
      <c r="F2069">
        <v>149</v>
      </c>
      <c r="G2069">
        <v>202</v>
      </c>
      <c r="H2069">
        <v>1</v>
      </c>
      <c r="I2069" s="58" t="s">
        <v>7662</v>
      </c>
      <c r="J2069">
        <v>20201</v>
      </c>
      <c r="K2069" s="4">
        <v>1</v>
      </c>
      <c r="L2069" s="4">
        <v>2.0950000000000002</v>
      </c>
      <c r="M2069" s="4">
        <v>0</v>
      </c>
      <c r="N2069" s="4">
        <v>1.095</v>
      </c>
      <c r="O2069" s="5">
        <v>42305.745292812499</v>
      </c>
      <c r="P2069" s="5">
        <v>43258.050196053242</v>
      </c>
    </row>
    <row r="2070" spans="1:16">
      <c r="A2070">
        <v>1</v>
      </c>
      <c r="B2070">
        <v>4</v>
      </c>
      <c r="C2070">
        <v>1</v>
      </c>
      <c r="D2070">
        <v>91</v>
      </c>
      <c r="E2070">
        <v>3582</v>
      </c>
      <c r="F2070">
        <v>174</v>
      </c>
      <c r="G2070">
        <v>2641</v>
      </c>
      <c r="H2070">
        <v>1</v>
      </c>
      <c r="I2070" s="58">
        <v>270647</v>
      </c>
      <c r="J2070">
        <v>264101</v>
      </c>
      <c r="K2070" s="4">
        <v>2.1000000000000001E-2</v>
      </c>
      <c r="L2070" s="4">
        <v>1.8620000000000001</v>
      </c>
      <c r="M2070" s="4">
        <v>0</v>
      </c>
      <c r="N2070" s="4">
        <v>1.841</v>
      </c>
      <c r="O2070" s="5">
        <v>42305.745292812499</v>
      </c>
      <c r="P2070" s="5">
        <v>42305.745292812499</v>
      </c>
    </row>
    <row r="2071" spans="1:16">
      <c r="A2071">
        <v>1</v>
      </c>
      <c r="B2071">
        <v>4</v>
      </c>
      <c r="C2071">
        <v>1</v>
      </c>
      <c r="D2071">
        <v>91</v>
      </c>
      <c r="E2071">
        <v>3583</v>
      </c>
      <c r="F2071">
        <v>175</v>
      </c>
      <c r="G2071">
        <v>2641</v>
      </c>
      <c r="H2071">
        <v>1</v>
      </c>
      <c r="I2071" s="58">
        <v>270647</v>
      </c>
      <c r="J2071">
        <v>264101</v>
      </c>
      <c r="K2071" s="4">
        <v>10</v>
      </c>
      <c r="L2071" s="4">
        <v>10.622999999999999</v>
      </c>
      <c r="M2071" s="4">
        <v>0</v>
      </c>
      <c r="N2071" s="4">
        <v>6.8000000000000005E-2</v>
      </c>
      <c r="O2071" s="5">
        <v>42305.745292812499</v>
      </c>
      <c r="P2071" s="5">
        <v>43258.050196053242</v>
      </c>
    </row>
    <row r="2072" spans="1:16">
      <c r="A2072">
        <v>1</v>
      </c>
      <c r="B2072">
        <v>4</v>
      </c>
      <c r="C2072">
        <v>1</v>
      </c>
      <c r="D2072">
        <v>91</v>
      </c>
      <c r="E2072">
        <v>3857</v>
      </c>
      <c r="F2072">
        <v>176</v>
      </c>
      <c r="G2072">
        <v>47</v>
      </c>
      <c r="H2072">
        <v>3</v>
      </c>
      <c r="I2072" s="58">
        <v>17227</v>
      </c>
      <c r="J2072">
        <v>4703</v>
      </c>
      <c r="K2072" s="4">
        <v>0</v>
      </c>
      <c r="L2072" s="4">
        <v>9.74</v>
      </c>
      <c r="M2072" s="4">
        <v>0</v>
      </c>
      <c r="N2072" s="4">
        <v>9.74</v>
      </c>
      <c r="O2072" s="5">
        <v>42305.745292812499</v>
      </c>
      <c r="P2072" s="5">
        <v>42305.745292812499</v>
      </c>
    </row>
    <row r="2073" spans="1:16">
      <c r="A2073">
        <v>1</v>
      </c>
      <c r="B2073">
        <v>4</v>
      </c>
      <c r="C2073">
        <v>1</v>
      </c>
      <c r="D2073">
        <v>91</v>
      </c>
      <c r="E2073">
        <v>3862</v>
      </c>
      <c r="F2073">
        <v>177</v>
      </c>
      <c r="G2073">
        <v>202</v>
      </c>
      <c r="H2073">
        <v>9</v>
      </c>
      <c r="I2073" s="58" t="s">
        <v>1367</v>
      </c>
      <c r="J2073">
        <v>20209</v>
      </c>
      <c r="K2073" s="4">
        <v>0</v>
      </c>
      <c r="L2073" s="4">
        <v>1.5980000000000001</v>
      </c>
      <c r="M2073" s="4">
        <v>0</v>
      </c>
      <c r="N2073" s="4">
        <v>1.5980000000000001</v>
      </c>
      <c r="O2073" s="5">
        <v>42305.745292812499</v>
      </c>
      <c r="P2073" s="5">
        <v>42305.745292812499</v>
      </c>
    </row>
    <row r="2074" spans="1:16">
      <c r="A2074">
        <v>1</v>
      </c>
      <c r="B2074">
        <v>4</v>
      </c>
      <c r="C2074">
        <v>1</v>
      </c>
      <c r="D2074">
        <v>91</v>
      </c>
      <c r="E2074">
        <v>3862</v>
      </c>
      <c r="F2074">
        <v>178</v>
      </c>
      <c r="G2074">
        <v>510</v>
      </c>
      <c r="H2074">
        <v>2</v>
      </c>
      <c r="I2074" s="58" t="s">
        <v>1365</v>
      </c>
      <c r="J2074">
        <v>51002</v>
      </c>
      <c r="K2074" s="4">
        <v>10</v>
      </c>
      <c r="L2074" s="4">
        <v>15.282999999999999</v>
      </c>
      <c r="M2074" s="4">
        <v>10.895</v>
      </c>
      <c r="N2074" s="4">
        <v>16.178000000000001</v>
      </c>
      <c r="O2074" s="5">
        <v>42305.745292812499</v>
      </c>
      <c r="P2074" s="5">
        <v>43258.050196053242</v>
      </c>
    </row>
    <row r="2075" spans="1:16">
      <c r="A2075">
        <v>1</v>
      </c>
      <c r="B2075">
        <v>4</v>
      </c>
      <c r="C2075">
        <v>1</v>
      </c>
      <c r="D2075">
        <v>91</v>
      </c>
      <c r="E2075">
        <v>3862</v>
      </c>
      <c r="F2075">
        <v>179</v>
      </c>
      <c r="G2075">
        <v>2139</v>
      </c>
      <c r="H2075">
        <v>1</v>
      </c>
      <c r="I2075" s="58">
        <v>87295</v>
      </c>
      <c r="J2075">
        <v>213901</v>
      </c>
      <c r="K2075" s="4">
        <v>4.3999999999999997E-2</v>
      </c>
      <c r="L2075" s="4">
        <v>0.23400000000000001</v>
      </c>
      <c r="M2075" s="4">
        <v>17.306000000000001</v>
      </c>
      <c r="N2075" s="4">
        <v>17.495999999999999</v>
      </c>
      <c r="O2075" s="5">
        <v>42305.745292812499</v>
      </c>
      <c r="P2075" s="5">
        <v>43258.050196053242</v>
      </c>
    </row>
    <row r="2076" spans="1:16">
      <c r="A2076">
        <v>1</v>
      </c>
      <c r="B2076">
        <v>4</v>
      </c>
      <c r="C2076">
        <v>1</v>
      </c>
      <c r="D2076">
        <v>91</v>
      </c>
      <c r="E2076">
        <v>3862</v>
      </c>
      <c r="F2076">
        <v>180</v>
      </c>
      <c r="G2076">
        <v>2192</v>
      </c>
      <c r="H2076">
        <v>1</v>
      </c>
      <c r="I2076" s="58">
        <v>106653</v>
      </c>
      <c r="J2076">
        <v>219201</v>
      </c>
      <c r="K2076" s="4">
        <v>0</v>
      </c>
      <c r="L2076" s="4">
        <v>9.2970000000000006</v>
      </c>
      <c r="M2076" s="4">
        <v>1.5980000000000001</v>
      </c>
      <c r="N2076" s="4">
        <v>10.895</v>
      </c>
      <c r="O2076" s="5">
        <v>42305.745292812499</v>
      </c>
      <c r="P2076" s="5">
        <v>43258.050196053242</v>
      </c>
    </row>
    <row r="2077" spans="1:16">
      <c r="A2077">
        <v>1</v>
      </c>
      <c r="B2077">
        <v>4</v>
      </c>
      <c r="C2077">
        <v>1</v>
      </c>
      <c r="D2077">
        <v>91</v>
      </c>
      <c r="E2077">
        <v>3902</v>
      </c>
      <c r="F2077">
        <v>181</v>
      </c>
      <c r="G2077">
        <v>45</v>
      </c>
      <c r="H2077">
        <v>2</v>
      </c>
      <c r="I2077" s="58">
        <v>16469</v>
      </c>
      <c r="J2077">
        <v>4502</v>
      </c>
      <c r="K2077" s="4">
        <v>0.307</v>
      </c>
      <c r="L2077" s="4">
        <v>10.938000000000001</v>
      </c>
      <c r="M2077" s="4">
        <v>0</v>
      </c>
      <c r="N2077" s="4">
        <v>10.631</v>
      </c>
      <c r="O2077" t="s">
        <v>1223</v>
      </c>
      <c r="P2077" t="s">
        <v>1223</v>
      </c>
    </row>
    <row r="2078" spans="1:16">
      <c r="A2078">
        <v>1</v>
      </c>
      <c r="B2078">
        <v>4</v>
      </c>
      <c r="C2078">
        <v>1</v>
      </c>
      <c r="D2078">
        <v>91</v>
      </c>
      <c r="E2078">
        <v>3902</v>
      </c>
      <c r="F2078">
        <v>182</v>
      </c>
      <c r="G2078">
        <v>45</v>
      </c>
      <c r="H2078">
        <v>3</v>
      </c>
      <c r="I2078" s="58">
        <v>16497</v>
      </c>
      <c r="J2078">
        <v>4503</v>
      </c>
      <c r="K2078" s="4">
        <v>10.938000000000001</v>
      </c>
      <c r="L2078" s="4">
        <v>19.925999999999998</v>
      </c>
      <c r="M2078" s="4">
        <v>10.631</v>
      </c>
      <c r="N2078" s="4">
        <v>19.619</v>
      </c>
      <c r="O2078" s="5">
        <v>42305.745292812499</v>
      </c>
      <c r="P2078" s="5">
        <v>43258.050196053242</v>
      </c>
    </row>
    <row r="2079" spans="1:16">
      <c r="A2079">
        <v>1</v>
      </c>
      <c r="B2079">
        <v>4</v>
      </c>
      <c r="C2079">
        <v>1</v>
      </c>
      <c r="D2079">
        <v>91</v>
      </c>
      <c r="E2079">
        <v>3902</v>
      </c>
      <c r="F2079">
        <v>183</v>
      </c>
      <c r="G2079">
        <v>45</v>
      </c>
      <c r="H2079">
        <v>4</v>
      </c>
      <c r="I2079" s="58">
        <v>16528</v>
      </c>
      <c r="J2079">
        <v>4504</v>
      </c>
      <c r="K2079" s="4">
        <v>19.920000000000002</v>
      </c>
      <c r="L2079" s="4">
        <v>33.838999999999999</v>
      </c>
      <c r="M2079" s="4">
        <v>19.619</v>
      </c>
      <c r="N2079" s="4">
        <v>33.537999999999997</v>
      </c>
      <c r="O2079" s="5">
        <v>42305.745292812499</v>
      </c>
      <c r="P2079" s="5">
        <v>43258.050196053242</v>
      </c>
    </row>
    <row r="2080" spans="1:16">
      <c r="A2080">
        <v>1</v>
      </c>
      <c r="B2080">
        <v>4</v>
      </c>
      <c r="C2080">
        <v>1</v>
      </c>
      <c r="D2080">
        <v>91</v>
      </c>
      <c r="E2080">
        <v>3930</v>
      </c>
      <c r="F2080">
        <v>184</v>
      </c>
      <c r="G2080">
        <v>47</v>
      </c>
      <c r="H2080">
        <v>2</v>
      </c>
      <c r="I2080" s="58">
        <v>17199</v>
      </c>
      <c r="J2080">
        <v>4702</v>
      </c>
      <c r="K2080" s="4">
        <v>7.8959999999999999</v>
      </c>
      <c r="L2080" s="4">
        <v>13.635999999999999</v>
      </c>
      <c r="M2080" s="4">
        <v>7.8689999999999998</v>
      </c>
      <c r="N2080" s="4">
        <v>13.609</v>
      </c>
      <c r="O2080" s="5">
        <v>42305.745292812499</v>
      </c>
      <c r="P2080" s="5">
        <v>43258.050196053242</v>
      </c>
    </row>
    <row r="2081" spans="1:16">
      <c r="A2081">
        <v>1</v>
      </c>
      <c r="B2081">
        <v>4</v>
      </c>
      <c r="C2081">
        <v>1</v>
      </c>
      <c r="D2081">
        <v>91</v>
      </c>
      <c r="E2081">
        <v>3930</v>
      </c>
      <c r="F2081">
        <v>185</v>
      </c>
      <c r="G2081">
        <v>47</v>
      </c>
      <c r="H2081">
        <v>12</v>
      </c>
      <c r="I2081" s="58">
        <v>17502</v>
      </c>
      <c r="J2081">
        <v>4712</v>
      </c>
      <c r="K2081" s="4">
        <v>0</v>
      </c>
      <c r="L2081" s="4">
        <v>2.6880000000000002</v>
      </c>
      <c r="M2081" s="4">
        <v>5.181</v>
      </c>
      <c r="N2081" s="4">
        <v>7.8689999999999998</v>
      </c>
      <c r="O2081" s="5">
        <v>42305.745292812499</v>
      </c>
      <c r="P2081" s="5">
        <v>43258.050196053242</v>
      </c>
    </row>
    <row r="2082" spans="1:16">
      <c r="A2082">
        <v>1</v>
      </c>
      <c r="B2082">
        <v>4</v>
      </c>
      <c r="C2082">
        <v>1</v>
      </c>
      <c r="D2082">
        <v>91</v>
      </c>
      <c r="E2082">
        <v>3930</v>
      </c>
      <c r="F2082">
        <v>186</v>
      </c>
      <c r="G2082">
        <v>705</v>
      </c>
      <c r="H2082">
        <v>1</v>
      </c>
      <c r="I2082" s="58" t="s">
        <v>7663</v>
      </c>
      <c r="J2082">
        <v>70501</v>
      </c>
      <c r="K2082" s="4">
        <v>1</v>
      </c>
      <c r="L2082" s="4">
        <v>6.181</v>
      </c>
      <c r="M2082" s="4">
        <v>0</v>
      </c>
      <c r="N2082" s="4">
        <v>5.181</v>
      </c>
      <c r="O2082" s="5">
        <v>42305.745292812499</v>
      </c>
      <c r="P2082" s="5">
        <v>42305.745292812499</v>
      </c>
    </row>
    <row r="2083" spans="1:16">
      <c r="A2083">
        <v>1</v>
      </c>
      <c r="B2083">
        <v>4</v>
      </c>
      <c r="C2083">
        <v>1</v>
      </c>
      <c r="D2083">
        <v>91</v>
      </c>
      <c r="E2083">
        <v>3983</v>
      </c>
      <c r="F2083">
        <v>187</v>
      </c>
      <c r="G2083">
        <v>410</v>
      </c>
      <c r="H2083">
        <v>2</v>
      </c>
      <c r="I2083" s="58" t="s">
        <v>1368</v>
      </c>
      <c r="J2083">
        <v>41002</v>
      </c>
      <c r="K2083" s="4">
        <v>7.867</v>
      </c>
      <c r="L2083" s="4">
        <v>15.239000000000001</v>
      </c>
      <c r="M2083" s="4">
        <v>0</v>
      </c>
      <c r="N2083" s="4">
        <v>7.3719999999999999</v>
      </c>
      <c r="O2083" s="5">
        <v>42305.745292812499</v>
      </c>
      <c r="P2083" s="5">
        <v>43258.050196053242</v>
      </c>
    </row>
    <row r="2084" spans="1:16">
      <c r="A2084">
        <v>1</v>
      </c>
      <c r="B2084">
        <v>4</v>
      </c>
      <c r="C2084">
        <v>1</v>
      </c>
      <c r="D2084">
        <v>91</v>
      </c>
      <c r="E2084">
        <v>4055</v>
      </c>
      <c r="F2084">
        <v>188</v>
      </c>
      <c r="G2084">
        <v>91</v>
      </c>
      <c r="H2084">
        <v>1</v>
      </c>
      <c r="I2084" s="58">
        <v>33239</v>
      </c>
      <c r="J2084">
        <v>9101</v>
      </c>
      <c r="K2084" s="4">
        <v>9.9550000000000001</v>
      </c>
      <c r="L2084" s="4">
        <v>36.893999999999998</v>
      </c>
      <c r="M2084" s="4">
        <v>6.1310000000000002</v>
      </c>
      <c r="N2084" s="4">
        <v>33.07</v>
      </c>
      <c r="O2084" s="5">
        <v>42305.745292812499</v>
      </c>
      <c r="P2084" s="5">
        <v>42305.745292812499</v>
      </c>
    </row>
    <row r="2085" spans="1:16">
      <c r="A2085">
        <v>1</v>
      </c>
      <c r="B2085">
        <v>4</v>
      </c>
      <c r="C2085">
        <v>1</v>
      </c>
      <c r="D2085">
        <v>91</v>
      </c>
      <c r="E2085">
        <v>4055</v>
      </c>
      <c r="F2085">
        <v>189</v>
      </c>
      <c r="G2085">
        <v>202</v>
      </c>
      <c r="H2085">
        <v>8</v>
      </c>
      <c r="I2085" s="58" t="s">
        <v>1366</v>
      </c>
      <c r="J2085">
        <v>20208</v>
      </c>
      <c r="K2085" s="4">
        <v>0</v>
      </c>
      <c r="L2085" s="4">
        <v>6.1310000000000002</v>
      </c>
      <c r="M2085" s="4">
        <v>0</v>
      </c>
      <c r="N2085" s="4">
        <v>6.1310000000000002</v>
      </c>
      <c r="O2085" s="5">
        <v>42305.745292812499</v>
      </c>
      <c r="P2085" s="5">
        <v>42305.745292812499</v>
      </c>
    </row>
    <row r="2086" spans="1:16">
      <c r="A2086">
        <v>1</v>
      </c>
      <c r="B2086">
        <v>4</v>
      </c>
      <c r="C2086">
        <v>1</v>
      </c>
      <c r="D2086">
        <v>91</v>
      </c>
      <c r="E2086">
        <v>4362</v>
      </c>
      <c r="F2086">
        <v>190</v>
      </c>
      <c r="G2086">
        <v>81</v>
      </c>
      <c r="H2086">
        <v>17</v>
      </c>
      <c r="I2086" s="58" t="s">
        <v>7664</v>
      </c>
      <c r="J2086">
        <v>8117</v>
      </c>
      <c r="K2086" s="4">
        <v>0</v>
      </c>
      <c r="L2086" s="4">
        <v>0.27700000000000002</v>
      </c>
      <c r="M2086" s="4">
        <v>0</v>
      </c>
      <c r="N2086" s="4">
        <v>0.27700000000000002</v>
      </c>
      <c r="O2086" s="5">
        <v>42305.745292812499</v>
      </c>
      <c r="P2086" s="5">
        <v>42305.745292812499</v>
      </c>
    </row>
    <row r="2087" spans="1:16">
      <c r="A2087">
        <v>1</v>
      </c>
      <c r="B2087">
        <v>4</v>
      </c>
      <c r="C2087">
        <v>1</v>
      </c>
      <c r="D2087">
        <v>91</v>
      </c>
      <c r="E2087">
        <v>4434</v>
      </c>
      <c r="F2087">
        <v>191</v>
      </c>
      <c r="G2087">
        <v>202</v>
      </c>
      <c r="H2087">
        <v>8</v>
      </c>
      <c r="I2087" s="58" t="s">
        <v>1366</v>
      </c>
      <c r="J2087">
        <v>20208</v>
      </c>
      <c r="K2087" s="4">
        <v>6.2919999999999998</v>
      </c>
      <c r="L2087" s="4">
        <v>7.0110000000000001</v>
      </c>
      <c r="M2087" s="4">
        <v>0</v>
      </c>
      <c r="N2087" s="4">
        <v>0.71899999999999997</v>
      </c>
      <c r="O2087" s="5">
        <v>42305.745292812499</v>
      </c>
      <c r="P2087" s="5">
        <v>42305.745292812499</v>
      </c>
    </row>
    <row r="2088" spans="1:16">
      <c r="A2088">
        <v>1</v>
      </c>
      <c r="B2088">
        <v>4</v>
      </c>
      <c r="C2088">
        <v>1</v>
      </c>
      <c r="D2088">
        <v>91</v>
      </c>
      <c r="E2088">
        <v>4456</v>
      </c>
      <c r="F2088">
        <v>192</v>
      </c>
      <c r="G2088">
        <v>47</v>
      </c>
      <c r="H2088">
        <v>16</v>
      </c>
      <c r="I2088" s="58" t="s">
        <v>7665</v>
      </c>
      <c r="J2088">
        <v>4716</v>
      </c>
      <c r="K2088" s="4">
        <v>0</v>
      </c>
      <c r="L2088" s="4">
        <v>0.33700000000000002</v>
      </c>
      <c r="M2088" s="4">
        <v>0</v>
      </c>
      <c r="N2088" s="4">
        <v>0.33700000000000002</v>
      </c>
      <c r="O2088" s="5">
        <v>42305.745292812499</v>
      </c>
      <c r="P2088" s="5">
        <v>42305.745292812499</v>
      </c>
    </row>
    <row r="2089" spans="1:16">
      <c r="A2089">
        <v>1</v>
      </c>
      <c r="B2089">
        <v>4</v>
      </c>
      <c r="C2089">
        <v>1</v>
      </c>
      <c r="D2089">
        <v>91</v>
      </c>
      <c r="E2089">
        <v>4490</v>
      </c>
      <c r="F2089">
        <v>193</v>
      </c>
      <c r="G2089">
        <v>47</v>
      </c>
      <c r="H2089">
        <v>2</v>
      </c>
      <c r="I2089" s="58">
        <v>17199</v>
      </c>
      <c r="J2089">
        <v>4702</v>
      </c>
      <c r="K2089" s="4">
        <v>5.8410000000000002</v>
      </c>
      <c r="L2089" s="4">
        <v>7.726</v>
      </c>
      <c r="M2089" s="4">
        <v>1.671</v>
      </c>
      <c r="N2089" s="4">
        <v>3.556</v>
      </c>
      <c r="O2089" s="5">
        <v>42305.745292812499</v>
      </c>
      <c r="P2089" s="5">
        <v>42305.745292812499</v>
      </c>
    </row>
    <row r="2090" spans="1:16">
      <c r="A2090">
        <v>1</v>
      </c>
      <c r="B2090">
        <v>4</v>
      </c>
      <c r="C2090">
        <v>1</v>
      </c>
      <c r="D2090">
        <v>91</v>
      </c>
      <c r="E2090">
        <v>4490</v>
      </c>
      <c r="F2090">
        <v>194</v>
      </c>
      <c r="G2090">
        <v>47</v>
      </c>
      <c r="H2090">
        <v>19</v>
      </c>
      <c r="I2090" s="58" t="s">
        <v>7666</v>
      </c>
      <c r="J2090">
        <v>4719</v>
      </c>
      <c r="K2090" s="4">
        <v>1</v>
      </c>
      <c r="L2090" s="4">
        <v>2.6709999999999998</v>
      </c>
      <c r="M2090" s="4">
        <v>0</v>
      </c>
      <c r="N2090" s="4">
        <v>1.671</v>
      </c>
      <c r="O2090" s="5">
        <v>42305.745292812499</v>
      </c>
      <c r="P2090" s="5">
        <v>42305.745292812499</v>
      </c>
    </row>
    <row r="2091" spans="1:16">
      <c r="A2091">
        <v>1</v>
      </c>
      <c r="B2091">
        <v>4</v>
      </c>
      <c r="C2091">
        <v>1</v>
      </c>
      <c r="D2091">
        <v>91</v>
      </c>
      <c r="E2091">
        <v>4524</v>
      </c>
      <c r="F2091">
        <v>195</v>
      </c>
      <c r="G2091">
        <v>47</v>
      </c>
      <c r="H2091">
        <v>1</v>
      </c>
      <c r="I2091" s="58">
        <v>17168</v>
      </c>
      <c r="J2091">
        <v>4701</v>
      </c>
      <c r="K2091" s="4">
        <v>9.7650000000000006</v>
      </c>
      <c r="L2091" s="4">
        <v>14.214</v>
      </c>
      <c r="M2091" s="4">
        <v>0</v>
      </c>
      <c r="N2091" s="4">
        <v>4.4489999999999998</v>
      </c>
      <c r="O2091" s="5">
        <v>42305.745292812499</v>
      </c>
      <c r="P2091" s="5">
        <v>43258.050196053242</v>
      </c>
    </row>
    <row r="2092" spans="1:16">
      <c r="A2092">
        <v>1</v>
      </c>
      <c r="B2092">
        <v>4</v>
      </c>
      <c r="C2092">
        <v>1</v>
      </c>
      <c r="D2092">
        <v>91</v>
      </c>
      <c r="E2092">
        <v>4524</v>
      </c>
      <c r="F2092">
        <v>196</v>
      </c>
      <c r="G2092">
        <v>47</v>
      </c>
      <c r="H2092">
        <v>2</v>
      </c>
      <c r="I2092" s="58">
        <v>17199</v>
      </c>
      <c r="J2092">
        <v>4702</v>
      </c>
      <c r="K2092" s="4">
        <v>4.2350000000000003</v>
      </c>
      <c r="L2092" s="4">
        <v>5.8410000000000002</v>
      </c>
      <c r="M2092" s="4">
        <v>4.4489999999999998</v>
      </c>
      <c r="N2092" s="4">
        <v>6.0549999999999997</v>
      </c>
      <c r="O2092" s="5">
        <v>42305.745292812499</v>
      </c>
      <c r="P2092" s="5">
        <v>43258.050196053242</v>
      </c>
    </row>
    <row r="2093" spans="1:16">
      <c r="A2093">
        <v>1</v>
      </c>
      <c r="B2093">
        <v>4</v>
      </c>
      <c r="C2093">
        <v>1</v>
      </c>
      <c r="D2093">
        <v>91</v>
      </c>
      <c r="E2093">
        <v>4524</v>
      </c>
      <c r="F2093">
        <v>197</v>
      </c>
      <c r="G2093">
        <v>202</v>
      </c>
      <c r="H2093">
        <v>13</v>
      </c>
      <c r="I2093" s="58" t="s">
        <v>7667</v>
      </c>
      <c r="J2093">
        <v>20213</v>
      </c>
      <c r="K2093" s="4">
        <v>1</v>
      </c>
      <c r="L2093" s="4">
        <v>2.31</v>
      </c>
      <c r="M2093" s="4">
        <v>25.295999999999999</v>
      </c>
      <c r="N2093" s="4">
        <v>26.606000000000002</v>
      </c>
      <c r="O2093" s="5">
        <v>42305.745292812499</v>
      </c>
      <c r="P2093" s="5">
        <v>43258.050196053242</v>
      </c>
    </row>
    <row r="2094" spans="1:16">
      <c r="A2094">
        <v>1</v>
      </c>
      <c r="B2094">
        <v>4</v>
      </c>
      <c r="C2094">
        <v>1</v>
      </c>
      <c r="D2094">
        <v>91</v>
      </c>
      <c r="E2094">
        <v>4524</v>
      </c>
      <c r="F2094">
        <v>198</v>
      </c>
      <c r="G2094">
        <v>410</v>
      </c>
      <c r="H2094">
        <v>1</v>
      </c>
      <c r="I2094" s="58" t="s">
        <v>7668</v>
      </c>
      <c r="J2094">
        <v>41001</v>
      </c>
      <c r="K2094" s="4">
        <v>1</v>
      </c>
      <c r="L2094" s="4">
        <v>12.874000000000001</v>
      </c>
      <c r="M2094" s="4">
        <v>6.0549999999999997</v>
      </c>
      <c r="N2094" s="4">
        <v>17.928999999999998</v>
      </c>
      <c r="O2094" s="5">
        <v>42305.745292812499</v>
      </c>
      <c r="P2094" s="5">
        <v>43258.050196053242</v>
      </c>
    </row>
    <row r="2095" spans="1:16">
      <c r="A2095">
        <v>1</v>
      </c>
      <c r="B2095">
        <v>4</v>
      </c>
      <c r="C2095">
        <v>1</v>
      </c>
      <c r="D2095">
        <v>91</v>
      </c>
      <c r="E2095">
        <v>4524</v>
      </c>
      <c r="F2095">
        <v>199</v>
      </c>
      <c r="G2095">
        <v>410</v>
      </c>
      <c r="H2095">
        <v>2</v>
      </c>
      <c r="I2095" s="58" t="s">
        <v>1368</v>
      </c>
      <c r="J2095">
        <v>41002</v>
      </c>
      <c r="K2095" s="4">
        <v>0.5</v>
      </c>
      <c r="L2095" s="4">
        <v>7.867</v>
      </c>
      <c r="M2095" s="4">
        <v>17.928999999999998</v>
      </c>
      <c r="N2095" s="4">
        <v>25.295999999999999</v>
      </c>
      <c r="O2095" s="5">
        <v>42305.745292812499</v>
      </c>
      <c r="P2095" s="5">
        <v>43258.050196053242</v>
      </c>
    </row>
    <row r="2096" spans="1:16">
      <c r="A2096">
        <v>1</v>
      </c>
      <c r="B2096">
        <v>4</v>
      </c>
      <c r="C2096">
        <v>1</v>
      </c>
      <c r="D2096">
        <v>91</v>
      </c>
      <c r="E2096">
        <v>4527</v>
      </c>
      <c r="F2096">
        <v>200</v>
      </c>
      <c r="G2096">
        <v>47</v>
      </c>
      <c r="H2096">
        <v>2</v>
      </c>
      <c r="I2096" s="58">
        <v>17199</v>
      </c>
      <c r="J2096">
        <v>4702</v>
      </c>
      <c r="K2096" s="4">
        <v>23.567</v>
      </c>
      <c r="L2096" s="4">
        <v>25.66</v>
      </c>
      <c r="M2096" s="4">
        <v>12.48</v>
      </c>
      <c r="N2096" s="4">
        <v>14.573</v>
      </c>
      <c r="O2096" s="5">
        <v>42305.745292812499</v>
      </c>
      <c r="P2096" s="5">
        <v>42305.745292812499</v>
      </c>
    </row>
    <row r="2097" spans="1:16">
      <c r="A2097">
        <v>1</v>
      </c>
      <c r="B2097">
        <v>4</v>
      </c>
      <c r="C2097">
        <v>1</v>
      </c>
      <c r="D2097">
        <v>91</v>
      </c>
      <c r="E2097">
        <v>4527</v>
      </c>
      <c r="F2097">
        <v>201</v>
      </c>
      <c r="G2097">
        <v>47</v>
      </c>
      <c r="H2097">
        <v>3</v>
      </c>
      <c r="I2097" s="58">
        <v>17227</v>
      </c>
      <c r="J2097">
        <v>4703</v>
      </c>
      <c r="K2097" s="4">
        <v>15.837</v>
      </c>
      <c r="L2097" s="4">
        <v>22.260999999999999</v>
      </c>
      <c r="M2097" s="4">
        <v>14.573</v>
      </c>
      <c r="N2097" s="4">
        <v>20.997</v>
      </c>
      <c r="O2097" s="5">
        <v>42305.745292812499</v>
      </c>
      <c r="P2097" s="5">
        <v>43258.050196053242</v>
      </c>
    </row>
    <row r="2098" spans="1:16">
      <c r="A2098">
        <v>1</v>
      </c>
      <c r="B2098">
        <v>4</v>
      </c>
      <c r="C2098">
        <v>1</v>
      </c>
      <c r="D2098">
        <v>91</v>
      </c>
      <c r="E2098">
        <v>4527</v>
      </c>
      <c r="F2098">
        <v>202</v>
      </c>
      <c r="G2098">
        <v>47</v>
      </c>
      <c r="H2098">
        <v>13</v>
      </c>
      <c r="I2098" s="58" t="s">
        <v>7669</v>
      </c>
      <c r="J2098">
        <v>4713</v>
      </c>
      <c r="K2098" s="4">
        <v>22.356000000000002</v>
      </c>
      <c r="L2098" s="4">
        <v>31.788</v>
      </c>
      <c r="M2098" s="4">
        <v>20.997</v>
      </c>
      <c r="N2098" s="4">
        <v>30.428999999999998</v>
      </c>
      <c r="O2098" s="5">
        <v>42305.745292812499</v>
      </c>
      <c r="P2098" s="5">
        <v>43258.050196053242</v>
      </c>
    </row>
    <row r="2099" spans="1:16">
      <c r="A2099">
        <v>1</v>
      </c>
      <c r="B2099">
        <v>4</v>
      </c>
      <c r="C2099">
        <v>1</v>
      </c>
      <c r="D2099">
        <v>91</v>
      </c>
      <c r="E2099">
        <v>4527</v>
      </c>
      <c r="F2099">
        <v>203</v>
      </c>
      <c r="G2099">
        <v>47</v>
      </c>
      <c r="H2099">
        <v>18</v>
      </c>
      <c r="I2099" s="58" t="s">
        <v>7670</v>
      </c>
      <c r="J2099">
        <v>4718</v>
      </c>
      <c r="K2099" s="4">
        <v>2.6</v>
      </c>
      <c r="L2099" s="4">
        <v>15.08</v>
      </c>
      <c r="M2099" s="4">
        <v>0</v>
      </c>
      <c r="N2099" s="4">
        <v>12.48</v>
      </c>
      <c r="O2099" s="5">
        <v>42305.745292812499</v>
      </c>
      <c r="P2099" s="5">
        <v>42305.745292812499</v>
      </c>
    </row>
    <row r="2100" spans="1:16">
      <c r="A2100">
        <v>1</v>
      </c>
      <c r="B2100">
        <v>4</v>
      </c>
      <c r="C2100">
        <v>1</v>
      </c>
      <c r="D2100">
        <v>91</v>
      </c>
      <c r="E2100">
        <v>4532</v>
      </c>
      <c r="F2100">
        <v>204</v>
      </c>
      <c r="G2100">
        <v>45</v>
      </c>
      <c r="H2100">
        <v>18</v>
      </c>
      <c r="I2100" s="58" t="s">
        <v>7671</v>
      </c>
      <c r="J2100">
        <v>4518</v>
      </c>
      <c r="K2100" s="4">
        <v>0</v>
      </c>
      <c r="L2100" s="4">
        <v>17.738</v>
      </c>
      <c r="M2100" s="4">
        <v>388.74200000000002</v>
      </c>
      <c r="N2100" s="4">
        <v>406.48</v>
      </c>
      <c r="O2100" s="5">
        <v>42305.745292812499</v>
      </c>
      <c r="P2100" s="5">
        <v>42305.745292812499</v>
      </c>
    </row>
    <row r="2101" spans="1:16">
      <c r="A2101">
        <v>1</v>
      </c>
      <c r="B2101">
        <v>4</v>
      </c>
      <c r="C2101">
        <v>1</v>
      </c>
      <c r="D2101">
        <v>91</v>
      </c>
      <c r="E2101">
        <v>4532</v>
      </c>
      <c r="F2101">
        <v>205</v>
      </c>
      <c r="G2101">
        <v>45</v>
      </c>
      <c r="H2101">
        <v>19</v>
      </c>
      <c r="I2101" s="58" t="s">
        <v>7672</v>
      </c>
      <c r="J2101">
        <v>4519</v>
      </c>
      <c r="K2101" s="4">
        <v>17.738</v>
      </c>
      <c r="L2101" s="4">
        <v>33.423999999999999</v>
      </c>
      <c r="M2101" s="4">
        <v>406.48</v>
      </c>
      <c r="N2101" s="4">
        <v>422.166</v>
      </c>
      <c r="O2101" s="5">
        <v>42305.745292812499</v>
      </c>
      <c r="P2101" s="5">
        <v>43258.050196053242</v>
      </c>
    </row>
    <row r="2102" spans="1:16">
      <c r="A2102">
        <v>1</v>
      </c>
      <c r="B2102">
        <v>4</v>
      </c>
      <c r="C2102">
        <v>1</v>
      </c>
      <c r="D2102">
        <v>91</v>
      </c>
      <c r="E2102">
        <v>4552</v>
      </c>
      <c r="F2102">
        <v>206</v>
      </c>
      <c r="G2102">
        <v>81</v>
      </c>
      <c r="H2102">
        <v>7</v>
      </c>
      <c r="I2102" s="58">
        <v>29768</v>
      </c>
      <c r="J2102">
        <v>8107</v>
      </c>
      <c r="K2102" s="4">
        <v>0</v>
      </c>
      <c r="L2102" s="4">
        <v>16.835000000000001</v>
      </c>
      <c r="M2102" s="4">
        <v>15.843</v>
      </c>
      <c r="N2102" s="4">
        <v>32.677999999999997</v>
      </c>
      <c r="O2102" s="5">
        <v>42305.745292812499</v>
      </c>
      <c r="P2102" s="5">
        <v>43258.050196053242</v>
      </c>
    </row>
    <row r="2103" spans="1:16">
      <c r="A2103">
        <v>1</v>
      </c>
      <c r="B2103">
        <v>4</v>
      </c>
      <c r="C2103">
        <v>1</v>
      </c>
      <c r="D2103">
        <v>91</v>
      </c>
      <c r="E2103">
        <v>4552</v>
      </c>
      <c r="F2103">
        <v>207</v>
      </c>
      <c r="G2103">
        <v>81</v>
      </c>
      <c r="H2103">
        <v>10</v>
      </c>
      <c r="I2103" s="58">
        <v>29860</v>
      </c>
      <c r="J2103">
        <v>8110</v>
      </c>
      <c r="K2103" s="4">
        <v>0</v>
      </c>
      <c r="L2103" s="4">
        <v>15.843</v>
      </c>
      <c r="M2103" s="4">
        <v>0</v>
      </c>
      <c r="N2103" s="4">
        <v>15.843</v>
      </c>
      <c r="O2103" s="5">
        <v>42305.745292812499</v>
      </c>
      <c r="P2103" s="5">
        <v>43258.050196053242</v>
      </c>
    </row>
    <row r="2104" spans="1:16">
      <c r="A2104">
        <v>1</v>
      </c>
      <c r="B2104">
        <v>4</v>
      </c>
      <c r="C2104">
        <v>1</v>
      </c>
      <c r="D2104">
        <v>91</v>
      </c>
      <c r="E2104">
        <v>574</v>
      </c>
      <c r="F2104">
        <v>150</v>
      </c>
      <c r="G2104">
        <v>2640</v>
      </c>
      <c r="H2104">
        <v>2</v>
      </c>
      <c r="I2104" s="58">
        <v>270312</v>
      </c>
      <c r="J2104">
        <v>264002</v>
      </c>
      <c r="K2104" s="4">
        <v>0</v>
      </c>
      <c r="L2104" s="4">
        <v>3.8780000000000001</v>
      </c>
      <c r="M2104" s="4">
        <v>0</v>
      </c>
      <c r="N2104" s="4">
        <v>3.8780000000000001</v>
      </c>
      <c r="O2104" s="5">
        <v>42305.745292812499</v>
      </c>
      <c r="P2104" s="5">
        <v>42305.745292812499</v>
      </c>
    </row>
    <row r="2105" spans="1:16">
      <c r="A2105">
        <v>1</v>
      </c>
      <c r="B2105">
        <v>4</v>
      </c>
      <c r="C2105">
        <v>19</v>
      </c>
      <c r="D2105">
        <v>172</v>
      </c>
      <c r="E2105">
        <v>1125</v>
      </c>
      <c r="F2105">
        <v>7962</v>
      </c>
      <c r="G2105">
        <v>392</v>
      </c>
      <c r="H2105">
        <v>6</v>
      </c>
      <c r="I2105" s="58" t="s">
        <v>7673</v>
      </c>
      <c r="J2105">
        <v>39206</v>
      </c>
      <c r="K2105" s="4">
        <v>0</v>
      </c>
      <c r="L2105" s="4">
        <v>3.7879999999999998</v>
      </c>
      <c r="M2105" s="4">
        <v>0</v>
      </c>
      <c r="N2105" s="4">
        <v>3.7879999999999998</v>
      </c>
      <c r="O2105" s="5">
        <v>42305.745292812499</v>
      </c>
      <c r="P2105" s="5">
        <v>42305.745292812499</v>
      </c>
    </row>
    <row r="2106" spans="1:16">
      <c r="A2106">
        <v>1</v>
      </c>
      <c r="B2106">
        <v>4</v>
      </c>
      <c r="C2106">
        <v>19</v>
      </c>
      <c r="D2106">
        <v>172</v>
      </c>
      <c r="E2106">
        <v>1502</v>
      </c>
      <c r="F2106">
        <v>7963</v>
      </c>
      <c r="G2106">
        <v>1383</v>
      </c>
      <c r="H2106">
        <v>1</v>
      </c>
      <c r="I2106" s="58" t="s">
        <v>1369</v>
      </c>
      <c r="J2106">
        <v>138301</v>
      </c>
      <c r="K2106" s="4">
        <v>5</v>
      </c>
      <c r="L2106" s="4">
        <v>7.3890000000000002</v>
      </c>
      <c r="M2106" s="4">
        <v>0</v>
      </c>
      <c r="N2106" s="4">
        <v>2.3889999999999998</v>
      </c>
      <c r="O2106" s="5">
        <v>42305.745292812499</v>
      </c>
      <c r="P2106" s="5">
        <v>42305.745292812499</v>
      </c>
    </row>
    <row r="2107" spans="1:16">
      <c r="A2107">
        <v>1</v>
      </c>
      <c r="B2107">
        <v>4</v>
      </c>
      <c r="C2107">
        <v>19</v>
      </c>
      <c r="D2107">
        <v>172</v>
      </c>
      <c r="E2107">
        <v>260</v>
      </c>
      <c r="F2107">
        <v>7953</v>
      </c>
      <c r="G2107">
        <v>546</v>
      </c>
      <c r="H2107">
        <v>2</v>
      </c>
      <c r="I2107" s="58" t="s">
        <v>7674</v>
      </c>
      <c r="J2107">
        <v>54602</v>
      </c>
      <c r="K2107" s="4">
        <v>0</v>
      </c>
      <c r="L2107" s="4">
        <v>4.8209999999999997</v>
      </c>
      <c r="M2107" s="4">
        <v>67.486000000000004</v>
      </c>
      <c r="N2107" s="4">
        <v>72.307000000000002</v>
      </c>
      <c r="O2107" s="5">
        <v>42305.745292812499</v>
      </c>
      <c r="P2107" s="5">
        <v>42305.745292812499</v>
      </c>
    </row>
    <row r="2108" spans="1:16">
      <c r="A2108">
        <v>1</v>
      </c>
      <c r="B2108">
        <v>4</v>
      </c>
      <c r="C2108">
        <v>19</v>
      </c>
      <c r="D2108">
        <v>172</v>
      </c>
      <c r="E2108">
        <v>318</v>
      </c>
      <c r="F2108">
        <v>7954</v>
      </c>
      <c r="G2108">
        <v>1383</v>
      </c>
      <c r="H2108">
        <v>1</v>
      </c>
      <c r="I2108" s="58" t="s">
        <v>1369</v>
      </c>
      <c r="J2108">
        <v>138301</v>
      </c>
      <c r="K2108" s="4">
        <v>1</v>
      </c>
      <c r="L2108" s="4">
        <v>2.1560000000000001</v>
      </c>
      <c r="M2108" s="4">
        <v>0</v>
      </c>
      <c r="N2108" s="4">
        <v>1.1559999999999999</v>
      </c>
      <c r="O2108" s="5">
        <v>42305.745292812499</v>
      </c>
      <c r="P2108" s="5">
        <v>43258.050196053242</v>
      </c>
    </row>
    <row r="2109" spans="1:16">
      <c r="A2109">
        <v>1</v>
      </c>
      <c r="B2109">
        <v>4</v>
      </c>
      <c r="C2109">
        <v>19</v>
      </c>
      <c r="D2109">
        <v>172</v>
      </c>
      <c r="E2109">
        <v>318</v>
      </c>
      <c r="F2109">
        <v>7955</v>
      </c>
      <c r="G2109">
        <v>3069</v>
      </c>
      <c r="H2109">
        <v>1</v>
      </c>
      <c r="I2109" s="58">
        <v>426971</v>
      </c>
      <c r="J2109">
        <v>306901</v>
      </c>
      <c r="K2109" s="4">
        <v>0</v>
      </c>
      <c r="L2109" s="4">
        <v>3.4969999999999999</v>
      </c>
      <c r="M2109" s="4">
        <v>1.1559999999999999</v>
      </c>
      <c r="N2109" s="4">
        <v>4.6529999999999996</v>
      </c>
      <c r="O2109" s="5">
        <v>42305.745292812499</v>
      </c>
      <c r="P2109" s="5">
        <v>43258.050196053242</v>
      </c>
    </row>
    <row r="2110" spans="1:16">
      <c r="A2110">
        <v>1</v>
      </c>
      <c r="B2110">
        <v>4</v>
      </c>
      <c r="C2110">
        <v>19</v>
      </c>
      <c r="D2110">
        <v>172</v>
      </c>
      <c r="E2110">
        <v>332</v>
      </c>
      <c r="F2110">
        <v>7956</v>
      </c>
      <c r="G2110">
        <v>85</v>
      </c>
      <c r="H2110">
        <v>5</v>
      </c>
      <c r="I2110" s="58">
        <v>31168</v>
      </c>
      <c r="J2110">
        <v>8505</v>
      </c>
      <c r="K2110" s="4">
        <v>0</v>
      </c>
      <c r="L2110" s="4">
        <v>2.9980000000000002</v>
      </c>
      <c r="M2110" s="4">
        <v>0</v>
      </c>
      <c r="N2110" s="4">
        <v>2.9980000000000002</v>
      </c>
      <c r="O2110" s="5">
        <v>42305.745292812499</v>
      </c>
      <c r="P2110" s="5">
        <v>42305.745292812499</v>
      </c>
    </row>
    <row r="2111" spans="1:16">
      <c r="A2111">
        <v>1</v>
      </c>
      <c r="B2111">
        <v>4</v>
      </c>
      <c r="C2111">
        <v>19</v>
      </c>
      <c r="D2111">
        <v>172</v>
      </c>
      <c r="E2111">
        <v>332</v>
      </c>
      <c r="F2111">
        <v>7957</v>
      </c>
      <c r="G2111">
        <v>750</v>
      </c>
      <c r="H2111">
        <v>1</v>
      </c>
      <c r="I2111" s="58" t="s">
        <v>7675</v>
      </c>
      <c r="J2111">
        <v>75001</v>
      </c>
      <c r="K2111" s="4">
        <v>10.004</v>
      </c>
      <c r="L2111" s="4">
        <v>23.905999999999999</v>
      </c>
      <c r="M2111" s="4">
        <v>3.2280000000000002</v>
      </c>
      <c r="N2111" s="4">
        <v>17.122</v>
      </c>
      <c r="O2111" s="5">
        <v>42305.745292812499</v>
      </c>
      <c r="P2111" s="5">
        <v>42305.745292812499</v>
      </c>
    </row>
    <row r="2112" spans="1:16">
      <c r="A2112">
        <v>1</v>
      </c>
      <c r="B2112">
        <v>4</v>
      </c>
      <c r="C2112">
        <v>19</v>
      </c>
      <c r="D2112">
        <v>172</v>
      </c>
      <c r="E2112">
        <v>332</v>
      </c>
      <c r="F2112">
        <v>7958</v>
      </c>
      <c r="G2112">
        <v>750</v>
      </c>
      <c r="H2112">
        <v>2</v>
      </c>
      <c r="I2112" s="58" t="s">
        <v>7676</v>
      </c>
      <c r="J2112">
        <v>75002</v>
      </c>
      <c r="K2112" s="4">
        <v>24.036000000000001</v>
      </c>
      <c r="L2112" s="4">
        <v>32.595999999999997</v>
      </c>
      <c r="M2112" s="4">
        <v>17.251999999999999</v>
      </c>
      <c r="N2112" s="4">
        <v>25.812000000000001</v>
      </c>
      <c r="O2112" s="5">
        <v>42305.745292812499</v>
      </c>
      <c r="P2112" s="5">
        <v>42305.745292812499</v>
      </c>
    </row>
    <row r="2113" spans="1:16">
      <c r="A2113">
        <v>1</v>
      </c>
      <c r="B2113">
        <v>4</v>
      </c>
      <c r="C2113">
        <v>19</v>
      </c>
      <c r="D2113">
        <v>172</v>
      </c>
      <c r="E2113">
        <v>3364</v>
      </c>
      <c r="F2113">
        <v>7964</v>
      </c>
      <c r="G2113">
        <v>750</v>
      </c>
      <c r="H2113">
        <v>3</v>
      </c>
      <c r="I2113" s="58" t="s">
        <v>7677</v>
      </c>
      <c r="J2113">
        <v>75003</v>
      </c>
      <c r="K2113" s="4">
        <v>1</v>
      </c>
      <c r="L2113" s="4">
        <v>3.472</v>
      </c>
      <c r="M2113" s="4">
        <v>0</v>
      </c>
      <c r="N2113" s="4">
        <v>2.472</v>
      </c>
      <c r="O2113" s="5">
        <v>42305.745292812499</v>
      </c>
      <c r="P2113" s="5">
        <v>42305.745292812499</v>
      </c>
    </row>
    <row r="2114" spans="1:16">
      <c r="A2114">
        <v>1</v>
      </c>
      <c r="B2114">
        <v>4</v>
      </c>
      <c r="C2114">
        <v>19</v>
      </c>
      <c r="D2114">
        <v>172</v>
      </c>
      <c r="E2114">
        <v>347</v>
      </c>
      <c r="F2114">
        <v>7959</v>
      </c>
      <c r="G2114">
        <v>1574</v>
      </c>
      <c r="H2114">
        <v>1</v>
      </c>
      <c r="I2114" s="58" t="s">
        <v>7678</v>
      </c>
      <c r="J2114">
        <v>157401</v>
      </c>
      <c r="K2114" s="4">
        <v>0</v>
      </c>
      <c r="L2114" s="4">
        <v>4.0960000000000001</v>
      </c>
      <c r="M2114" s="4">
        <v>0</v>
      </c>
      <c r="N2114" s="4">
        <v>4.0960000000000001</v>
      </c>
      <c r="O2114" s="5">
        <v>42305.745292812499</v>
      </c>
      <c r="P2114" s="5">
        <v>42305.745292812499</v>
      </c>
    </row>
    <row r="2115" spans="1:16">
      <c r="A2115">
        <v>1</v>
      </c>
      <c r="B2115">
        <v>4</v>
      </c>
      <c r="C2115">
        <v>19</v>
      </c>
      <c r="D2115">
        <v>172</v>
      </c>
      <c r="E2115">
        <v>3537</v>
      </c>
      <c r="F2115">
        <v>7965</v>
      </c>
      <c r="G2115">
        <v>610</v>
      </c>
      <c r="H2115">
        <v>4</v>
      </c>
      <c r="I2115" s="58" t="s">
        <v>7679</v>
      </c>
      <c r="J2115">
        <v>61004</v>
      </c>
      <c r="K2115" s="4">
        <v>0</v>
      </c>
      <c r="L2115" s="4">
        <v>7.1219999999999999</v>
      </c>
      <c r="M2115" s="4">
        <v>173.70099999999999</v>
      </c>
      <c r="N2115" s="4">
        <v>180.82300000000001</v>
      </c>
      <c r="O2115" s="5">
        <v>42305.745292812499</v>
      </c>
      <c r="P2115" s="5">
        <v>43258.050196053242</v>
      </c>
    </row>
    <row r="2116" spans="1:16">
      <c r="A2116">
        <v>1</v>
      </c>
      <c r="B2116">
        <v>4</v>
      </c>
      <c r="C2116">
        <v>19</v>
      </c>
      <c r="D2116">
        <v>172</v>
      </c>
      <c r="E2116">
        <v>3581</v>
      </c>
      <c r="F2116">
        <v>7966</v>
      </c>
      <c r="G2116">
        <v>607</v>
      </c>
      <c r="H2116">
        <v>1</v>
      </c>
      <c r="I2116" s="58" t="s">
        <v>7680</v>
      </c>
      <c r="J2116">
        <v>60701</v>
      </c>
      <c r="K2116" s="4">
        <v>0</v>
      </c>
      <c r="L2116" s="4">
        <v>1.272</v>
      </c>
      <c r="M2116" s="4">
        <v>0</v>
      </c>
      <c r="N2116" s="4">
        <v>1.2010000000000001</v>
      </c>
      <c r="O2116" s="5">
        <v>42305.745292812499</v>
      </c>
      <c r="P2116" s="5">
        <v>43258.050196053242</v>
      </c>
    </row>
    <row r="2117" spans="1:16">
      <c r="A2117">
        <v>1</v>
      </c>
      <c r="B2117">
        <v>4</v>
      </c>
      <c r="C2117">
        <v>19</v>
      </c>
      <c r="D2117">
        <v>172</v>
      </c>
      <c r="E2117">
        <v>3862</v>
      </c>
      <c r="F2117">
        <v>7967</v>
      </c>
      <c r="G2117">
        <v>83</v>
      </c>
      <c r="H2117">
        <v>10</v>
      </c>
      <c r="I2117" s="58">
        <v>30590</v>
      </c>
      <c r="J2117">
        <v>8310</v>
      </c>
      <c r="K2117" s="4">
        <v>5.3999999999999999E-2</v>
      </c>
      <c r="L2117" s="4">
        <v>5.6449999999999996</v>
      </c>
      <c r="M2117" s="4">
        <v>127.727</v>
      </c>
      <c r="N2117" s="4">
        <v>133.31800000000001</v>
      </c>
      <c r="O2117" s="5">
        <v>42305.745292812499</v>
      </c>
      <c r="P2117" s="5">
        <v>42305.745292812499</v>
      </c>
    </row>
    <row r="2118" spans="1:16">
      <c r="A2118">
        <v>1</v>
      </c>
      <c r="B2118">
        <v>4</v>
      </c>
      <c r="C2118">
        <v>19</v>
      </c>
      <c r="D2118">
        <v>172</v>
      </c>
      <c r="E2118">
        <v>3862</v>
      </c>
      <c r="F2118">
        <v>7968</v>
      </c>
      <c r="G2118">
        <v>222</v>
      </c>
      <c r="H2118">
        <v>3</v>
      </c>
      <c r="I2118" s="58" t="s">
        <v>1370</v>
      </c>
      <c r="J2118">
        <v>22203</v>
      </c>
      <c r="K2118" s="4">
        <v>5.9189999999999996</v>
      </c>
      <c r="L2118" s="4">
        <v>10.429</v>
      </c>
      <c r="M2118" s="4">
        <v>133.59200000000001</v>
      </c>
      <c r="N2118" s="4">
        <v>138.102</v>
      </c>
      <c r="O2118" s="5">
        <v>42305.745292812499</v>
      </c>
      <c r="P2118" s="5">
        <v>42305.745292812499</v>
      </c>
    </row>
    <row r="2119" spans="1:16">
      <c r="A2119">
        <v>1</v>
      </c>
      <c r="B2119">
        <v>4</v>
      </c>
      <c r="C2119">
        <v>19</v>
      </c>
      <c r="D2119">
        <v>172</v>
      </c>
      <c r="E2119">
        <v>3896</v>
      </c>
      <c r="F2119">
        <v>7969</v>
      </c>
      <c r="G2119">
        <v>222</v>
      </c>
      <c r="H2119">
        <v>2</v>
      </c>
      <c r="I2119" s="58" t="s">
        <v>1371</v>
      </c>
      <c r="J2119">
        <v>22202</v>
      </c>
      <c r="K2119" s="4">
        <v>0</v>
      </c>
      <c r="L2119" s="4">
        <v>6.6139999999999999</v>
      </c>
      <c r="M2119" s="4">
        <v>11.734999999999999</v>
      </c>
      <c r="N2119" s="4">
        <v>18.349</v>
      </c>
      <c r="O2119" s="5">
        <v>42305.745292812499</v>
      </c>
      <c r="P2119" s="5">
        <v>43258.050196053242</v>
      </c>
    </row>
    <row r="2120" spans="1:16">
      <c r="A2120">
        <v>1</v>
      </c>
      <c r="B2120">
        <v>4</v>
      </c>
      <c r="C2120">
        <v>19</v>
      </c>
      <c r="D2120">
        <v>172</v>
      </c>
      <c r="E2120">
        <v>3918</v>
      </c>
      <c r="F2120">
        <v>7970</v>
      </c>
      <c r="G2120">
        <v>277</v>
      </c>
      <c r="H2120">
        <v>1</v>
      </c>
      <c r="I2120" s="58" t="s">
        <v>7681</v>
      </c>
      <c r="J2120">
        <v>27701</v>
      </c>
      <c r="K2120" s="4">
        <v>0</v>
      </c>
      <c r="L2120" s="4">
        <v>5.9039999999999999</v>
      </c>
      <c r="M2120" s="4">
        <v>0</v>
      </c>
      <c r="N2120" s="4">
        <v>5.9039999999999999</v>
      </c>
      <c r="O2120" s="5">
        <v>42305.745292812499</v>
      </c>
      <c r="P2120" s="5">
        <v>43258.050196053242</v>
      </c>
    </row>
    <row r="2121" spans="1:16">
      <c r="A2121">
        <v>1</v>
      </c>
      <c r="B2121">
        <v>4</v>
      </c>
      <c r="C2121">
        <v>19</v>
      </c>
      <c r="D2121">
        <v>172</v>
      </c>
      <c r="E2121">
        <v>4079</v>
      </c>
      <c r="F2121">
        <v>7971</v>
      </c>
      <c r="G2121">
        <v>622</v>
      </c>
      <c r="H2121">
        <v>1</v>
      </c>
      <c r="I2121" s="58" t="s">
        <v>7682</v>
      </c>
      <c r="J2121">
        <v>62201</v>
      </c>
      <c r="K2121" s="4">
        <v>9.9619999999999997</v>
      </c>
      <c r="L2121" s="4">
        <v>16.684000000000001</v>
      </c>
      <c r="M2121" s="4">
        <v>0</v>
      </c>
      <c r="N2121" s="4">
        <v>6.7220000000000004</v>
      </c>
      <c r="O2121" s="5">
        <v>42305.745292812499</v>
      </c>
      <c r="P2121" s="5">
        <v>42305.745292812499</v>
      </c>
    </row>
    <row r="2122" spans="1:16">
      <c r="A2122">
        <v>1</v>
      </c>
      <c r="B2122">
        <v>4</v>
      </c>
      <c r="C2122">
        <v>19</v>
      </c>
      <c r="D2122">
        <v>172</v>
      </c>
      <c r="E2122">
        <v>4208</v>
      </c>
      <c r="F2122">
        <v>7972</v>
      </c>
      <c r="G2122">
        <v>84</v>
      </c>
      <c r="H2122">
        <v>2</v>
      </c>
      <c r="I2122" s="58">
        <v>30713</v>
      </c>
      <c r="J2122">
        <v>8402</v>
      </c>
      <c r="K2122" s="4">
        <v>0</v>
      </c>
      <c r="L2122" s="4">
        <v>0.73299999999999998</v>
      </c>
      <c r="M2122" s="4">
        <v>0</v>
      </c>
      <c r="N2122" s="4">
        <v>0.73299999999999998</v>
      </c>
      <c r="O2122" s="5">
        <v>42305.745292812499</v>
      </c>
      <c r="P2122" s="5">
        <v>42305.745292812499</v>
      </c>
    </row>
    <row r="2123" spans="1:16">
      <c r="A2123">
        <v>1</v>
      </c>
      <c r="B2123">
        <v>4</v>
      </c>
      <c r="C2123">
        <v>19</v>
      </c>
      <c r="D2123">
        <v>172</v>
      </c>
      <c r="E2123">
        <v>430</v>
      </c>
      <c r="F2123">
        <v>7960</v>
      </c>
      <c r="G2123">
        <v>946</v>
      </c>
      <c r="H2123">
        <v>2</v>
      </c>
      <c r="I2123" s="58" t="s">
        <v>7683</v>
      </c>
      <c r="J2123">
        <v>94602</v>
      </c>
      <c r="K2123" s="4">
        <v>0</v>
      </c>
      <c r="L2123" s="4">
        <v>5.2370000000000001</v>
      </c>
      <c r="M2123" s="4">
        <v>18.001999999999999</v>
      </c>
      <c r="N2123" s="4">
        <v>23.239000000000001</v>
      </c>
      <c r="O2123" s="5">
        <v>42305.745292812499</v>
      </c>
      <c r="P2123" s="5">
        <v>43258.050196053242</v>
      </c>
    </row>
    <row r="2124" spans="1:16">
      <c r="A2124">
        <v>1</v>
      </c>
      <c r="B2124">
        <v>4</v>
      </c>
      <c r="C2124">
        <v>19</v>
      </c>
      <c r="D2124">
        <v>172</v>
      </c>
      <c r="E2124">
        <v>4523</v>
      </c>
      <c r="F2124">
        <v>7973</v>
      </c>
      <c r="G2124">
        <v>10</v>
      </c>
      <c r="H2124">
        <v>8</v>
      </c>
      <c r="I2124" s="58">
        <v>40391</v>
      </c>
      <c r="J2124">
        <v>1008</v>
      </c>
      <c r="K2124" s="4">
        <v>0</v>
      </c>
      <c r="L2124" s="4">
        <v>10.708</v>
      </c>
      <c r="M2124" s="4">
        <v>41.649000000000001</v>
      </c>
      <c r="N2124" s="4">
        <v>52.356999999999999</v>
      </c>
      <c r="O2124" s="5">
        <v>42305.745292812499</v>
      </c>
      <c r="P2124" s="5">
        <v>43258.050196053242</v>
      </c>
    </row>
    <row r="2125" spans="1:16">
      <c r="A2125">
        <v>1</v>
      </c>
      <c r="B2125">
        <v>4</v>
      </c>
      <c r="C2125">
        <v>19</v>
      </c>
      <c r="D2125">
        <v>172</v>
      </c>
      <c r="E2125">
        <v>4544</v>
      </c>
      <c r="F2125">
        <v>7974</v>
      </c>
      <c r="G2125">
        <v>84</v>
      </c>
      <c r="H2125">
        <v>1</v>
      </c>
      <c r="I2125" s="58">
        <v>30682</v>
      </c>
      <c r="J2125">
        <v>8401</v>
      </c>
      <c r="K2125" s="4">
        <v>9.0350000000000001</v>
      </c>
      <c r="L2125" s="4">
        <v>19.266999999999999</v>
      </c>
      <c r="M2125" s="4">
        <v>37.161999999999999</v>
      </c>
      <c r="N2125" s="4">
        <v>47.393999999999998</v>
      </c>
      <c r="O2125" s="5">
        <v>42305.745292812499</v>
      </c>
      <c r="P2125" s="5">
        <v>43258.050196053242</v>
      </c>
    </row>
    <row r="2126" spans="1:16">
      <c r="A2126">
        <v>1</v>
      </c>
      <c r="B2126">
        <v>4</v>
      </c>
      <c r="C2126">
        <v>19</v>
      </c>
      <c r="D2126">
        <v>172</v>
      </c>
      <c r="E2126">
        <v>4544</v>
      </c>
      <c r="F2126">
        <v>7975</v>
      </c>
      <c r="G2126">
        <v>85</v>
      </c>
      <c r="H2126">
        <v>1</v>
      </c>
      <c r="I2126" s="58">
        <v>31048</v>
      </c>
      <c r="J2126">
        <v>8501</v>
      </c>
      <c r="K2126" s="4">
        <v>0</v>
      </c>
      <c r="L2126" s="4">
        <v>8.9789999999999992</v>
      </c>
      <c r="M2126" s="4">
        <v>28.183</v>
      </c>
      <c r="N2126" s="4">
        <v>37.161999999999999</v>
      </c>
      <c r="O2126" s="5">
        <v>42305.745292812499</v>
      </c>
      <c r="P2126" s="5">
        <v>43258.050196053242</v>
      </c>
    </row>
    <row r="2127" spans="1:16">
      <c r="A2127">
        <v>1</v>
      </c>
      <c r="B2127">
        <v>4</v>
      </c>
      <c r="C2127">
        <v>19</v>
      </c>
      <c r="D2127">
        <v>172</v>
      </c>
      <c r="E2127">
        <v>4544</v>
      </c>
      <c r="F2127">
        <v>7976</v>
      </c>
      <c r="G2127">
        <v>222</v>
      </c>
      <c r="H2127">
        <v>2</v>
      </c>
      <c r="I2127" s="58" t="s">
        <v>1371</v>
      </c>
      <c r="J2127">
        <v>22202</v>
      </c>
      <c r="K2127" s="4">
        <v>19.266999999999999</v>
      </c>
      <c r="L2127" s="4">
        <v>20.245000000000001</v>
      </c>
      <c r="M2127" s="4">
        <v>47.393999999999998</v>
      </c>
      <c r="N2127" s="4">
        <v>48.372</v>
      </c>
      <c r="O2127" s="5">
        <v>42305.745292812499</v>
      </c>
      <c r="P2127" s="5">
        <v>43258.050196053242</v>
      </c>
    </row>
    <row r="2128" spans="1:16">
      <c r="A2128">
        <v>1</v>
      </c>
      <c r="B2128">
        <v>4</v>
      </c>
      <c r="C2128">
        <v>19</v>
      </c>
      <c r="D2128">
        <v>172</v>
      </c>
      <c r="E2128">
        <v>4544</v>
      </c>
      <c r="F2128">
        <v>7977</v>
      </c>
      <c r="G2128">
        <v>222</v>
      </c>
      <c r="H2128">
        <v>3</v>
      </c>
      <c r="I2128" s="58" t="s">
        <v>1370</v>
      </c>
      <c r="J2128">
        <v>22203</v>
      </c>
      <c r="K2128" s="4">
        <v>5.6449999999999996</v>
      </c>
      <c r="L2128" s="4">
        <v>5.9189999999999996</v>
      </c>
      <c r="M2128" s="4">
        <v>48.372</v>
      </c>
      <c r="N2128" s="4">
        <v>48.646000000000001</v>
      </c>
      <c r="O2128" s="5">
        <v>42305.745292812499</v>
      </c>
      <c r="P2128" s="5">
        <v>43258.050196053242</v>
      </c>
    </row>
    <row r="2129" spans="1:16">
      <c r="A2129">
        <v>1</v>
      </c>
      <c r="B2129">
        <v>4</v>
      </c>
      <c r="C2129">
        <v>19</v>
      </c>
      <c r="D2129">
        <v>172</v>
      </c>
      <c r="E2129">
        <v>4544</v>
      </c>
      <c r="F2129">
        <v>7978</v>
      </c>
      <c r="G2129">
        <v>392</v>
      </c>
      <c r="H2129">
        <v>1</v>
      </c>
      <c r="I2129" s="58" t="s">
        <v>7684</v>
      </c>
      <c r="J2129">
        <v>39201</v>
      </c>
      <c r="K2129" s="4">
        <v>20.52</v>
      </c>
      <c r="L2129" s="4">
        <v>29.745000000000001</v>
      </c>
      <c r="M2129" s="4">
        <v>48.646000000000001</v>
      </c>
      <c r="N2129" s="4">
        <v>57.871000000000002</v>
      </c>
      <c r="O2129" s="5">
        <v>42305.745292812499</v>
      </c>
      <c r="P2129" s="5">
        <v>42305.745292812499</v>
      </c>
    </row>
    <row r="2130" spans="1:16">
      <c r="A2130">
        <v>1</v>
      </c>
      <c r="B2130">
        <v>4</v>
      </c>
      <c r="C2130">
        <v>19</v>
      </c>
      <c r="D2130">
        <v>172</v>
      </c>
      <c r="E2130">
        <v>874</v>
      </c>
      <c r="F2130">
        <v>7961</v>
      </c>
      <c r="G2130">
        <v>1018</v>
      </c>
      <c r="H2130">
        <v>4</v>
      </c>
      <c r="I2130" s="58" t="s">
        <v>7685</v>
      </c>
      <c r="J2130">
        <v>101804</v>
      </c>
      <c r="K2130" s="4">
        <v>0</v>
      </c>
      <c r="L2130" s="4">
        <v>3.4359999999999999</v>
      </c>
      <c r="M2130" s="4">
        <v>0</v>
      </c>
      <c r="N2130" s="4">
        <v>3.4359999999999999</v>
      </c>
      <c r="O2130" s="5">
        <v>42305.745292812499</v>
      </c>
      <c r="P2130" s="5">
        <v>43258.050196053242</v>
      </c>
    </row>
    <row r="2131" spans="1:16">
      <c r="A2131">
        <v>1</v>
      </c>
      <c r="B2131">
        <v>4</v>
      </c>
      <c r="C2131">
        <v>1</v>
      </c>
      <c r="D2131">
        <v>91</v>
      </c>
      <c r="E2131">
        <v>838</v>
      </c>
      <c r="F2131">
        <v>151</v>
      </c>
      <c r="G2131">
        <v>666</v>
      </c>
      <c r="H2131">
        <v>1</v>
      </c>
      <c r="I2131" s="58" t="s">
        <v>7686</v>
      </c>
      <c r="J2131">
        <v>66601</v>
      </c>
      <c r="K2131" s="4">
        <v>1</v>
      </c>
      <c r="L2131" s="4">
        <v>6.3019999999999996</v>
      </c>
      <c r="M2131" s="4">
        <v>0</v>
      </c>
      <c r="N2131" s="4">
        <v>5.3019999999999996</v>
      </c>
      <c r="O2131" s="5">
        <v>42305.745292812499</v>
      </c>
      <c r="P2131" s="5">
        <v>42305.745292812499</v>
      </c>
    </row>
    <row r="2132" spans="1:16">
      <c r="A2132">
        <v>1</v>
      </c>
      <c r="B2132">
        <v>4</v>
      </c>
      <c r="C2132">
        <v>1</v>
      </c>
      <c r="D2132">
        <v>91</v>
      </c>
      <c r="E2132">
        <v>843</v>
      </c>
      <c r="F2132">
        <v>152</v>
      </c>
      <c r="G2132">
        <v>202</v>
      </c>
      <c r="H2132">
        <v>9</v>
      </c>
      <c r="I2132" s="58" t="s">
        <v>1367</v>
      </c>
      <c r="J2132">
        <v>20209</v>
      </c>
      <c r="K2132" s="4">
        <v>1.5980000000000001</v>
      </c>
      <c r="L2132" s="4">
        <v>16.347000000000001</v>
      </c>
      <c r="M2132" s="4">
        <v>0</v>
      </c>
      <c r="N2132" s="4">
        <v>14.749000000000001</v>
      </c>
      <c r="O2132" s="5">
        <v>42305.745292812499</v>
      </c>
      <c r="P2132" s="5">
        <v>42305.745292812499</v>
      </c>
    </row>
    <row r="2133" spans="1:16">
      <c r="A2133">
        <v>1</v>
      </c>
      <c r="B2133">
        <v>4</v>
      </c>
      <c r="C2133">
        <v>19</v>
      </c>
      <c r="D2133">
        <v>19</v>
      </c>
      <c r="E2133">
        <v>1117</v>
      </c>
      <c r="F2133">
        <v>7718</v>
      </c>
      <c r="G2133">
        <v>1231</v>
      </c>
      <c r="H2133">
        <v>1</v>
      </c>
      <c r="I2133" s="58" t="s">
        <v>7687</v>
      </c>
      <c r="J2133">
        <v>123101</v>
      </c>
      <c r="K2133" s="4">
        <v>0.14099999999999999</v>
      </c>
      <c r="L2133" s="4">
        <v>11.896000000000001</v>
      </c>
      <c r="M2133" s="4">
        <v>0</v>
      </c>
      <c r="N2133" s="4">
        <v>11.693</v>
      </c>
      <c r="O2133" s="5">
        <v>42305.745292812499</v>
      </c>
      <c r="P2133" s="5">
        <v>42305.745292812499</v>
      </c>
    </row>
    <row r="2134" spans="1:16">
      <c r="A2134">
        <v>1</v>
      </c>
      <c r="B2134">
        <v>4</v>
      </c>
      <c r="C2134">
        <v>19</v>
      </c>
      <c r="D2134">
        <v>19</v>
      </c>
      <c r="E2134">
        <v>1118</v>
      </c>
      <c r="F2134">
        <v>7719</v>
      </c>
      <c r="G2134">
        <v>1213</v>
      </c>
      <c r="H2134">
        <v>1</v>
      </c>
      <c r="I2134" s="58" t="s">
        <v>7688</v>
      </c>
      <c r="J2134">
        <v>121301</v>
      </c>
      <c r="K2134" s="4">
        <v>10.715</v>
      </c>
      <c r="L2134" s="4">
        <v>14.058</v>
      </c>
      <c r="M2134" s="4">
        <v>10.715</v>
      </c>
      <c r="N2134" s="4">
        <v>14.058</v>
      </c>
      <c r="O2134" s="5">
        <v>42305.745292812499</v>
      </c>
      <c r="P2134" s="5">
        <v>43258.050196053242</v>
      </c>
    </row>
    <row r="2135" spans="1:16">
      <c r="A2135">
        <v>1</v>
      </c>
      <c r="B2135">
        <v>4</v>
      </c>
      <c r="C2135">
        <v>19</v>
      </c>
      <c r="D2135">
        <v>19</v>
      </c>
      <c r="E2135">
        <v>1118</v>
      </c>
      <c r="F2135">
        <v>7720</v>
      </c>
      <c r="G2135">
        <v>2527</v>
      </c>
      <c r="H2135">
        <v>1</v>
      </c>
      <c r="I2135" s="58">
        <v>229009</v>
      </c>
      <c r="J2135">
        <v>252701</v>
      </c>
      <c r="K2135" s="4">
        <v>0</v>
      </c>
      <c r="L2135" s="4">
        <v>10.715</v>
      </c>
      <c r="M2135" s="4">
        <v>0</v>
      </c>
      <c r="N2135" s="4">
        <v>10.715</v>
      </c>
      <c r="O2135" s="5">
        <v>42305.745292812499</v>
      </c>
      <c r="P2135" s="5">
        <v>43258.050196053242</v>
      </c>
    </row>
    <row r="2136" spans="1:16">
      <c r="A2136">
        <v>1</v>
      </c>
      <c r="B2136">
        <v>4</v>
      </c>
      <c r="C2136">
        <v>19</v>
      </c>
      <c r="D2136">
        <v>19</v>
      </c>
      <c r="E2136">
        <v>1119</v>
      </c>
      <c r="F2136">
        <v>7721</v>
      </c>
      <c r="G2136">
        <v>10</v>
      </c>
      <c r="H2136">
        <v>19</v>
      </c>
      <c r="I2136" s="58" t="s">
        <v>7689</v>
      </c>
      <c r="J2136">
        <v>1019</v>
      </c>
      <c r="K2136" s="4">
        <v>0</v>
      </c>
      <c r="L2136" s="4">
        <v>6.8029999999999999</v>
      </c>
      <c r="M2136" s="4">
        <v>1.8879999999999999</v>
      </c>
      <c r="N2136" s="4">
        <v>8.6910000000000007</v>
      </c>
      <c r="O2136" s="5">
        <v>42305.745292812499</v>
      </c>
      <c r="P2136" s="5">
        <v>42305.745292812499</v>
      </c>
    </row>
    <row r="2137" spans="1:16">
      <c r="A2137">
        <v>1</v>
      </c>
      <c r="B2137">
        <v>4</v>
      </c>
      <c r="C2137">
        <v>19</v>
      </c>
      <c r="D2137">
        <v>19</v>
      </c>
      <c r="E2137">
        <v>1119</v>
      </c>
      <c r="F2137">
        <v>7722</v>
      </c>
      <c r="G2137">
        <v>2776</v>
      </c>
      <c r="H2137">
        <v>1</v>
      </c>
      <c r="I2137" s="58">
        <v>319954</v>
      </c>
      <c r="J2137">
        <v>277601</v>
      </c>
      <c r="K2137" s="4">
        <v>0</v>
      </c>
      <c r="L2137" s="4">
        <v>1.827</v>
      </c>
      <c r="M2137" s="4">
        <v>0</v>
      </c>
      <c r="N2137" s="4">
        <v>1.827</v>
      </c>
      <c r="O2137" s="5">
        <v>42305.745292812499</v>
      </c>
      <c r="P2137" s="5">
        <v>42305.745292812499</v>
      </c>
    </row>
    <row r="2138" spans="1:16">
      <c r="A2138">
        <v>1</v>
      </c>
      <c r="B2138">
        <v>4</v>
      </c>
      <c r="C2138">
        <v>19</v>
      </c>
      <c r="D2138">
        <v>19</v>
      </c>
      <c r="E2138">
        <v>1120</v>
      </c>
      <c r="F2138">
        <v>7723</v>
      </c>
      <c r="G2138">
        <v>85</v>
      </c>
      <c r="H2138">
        <v>2</v>
      </c>
      <c r="I2138" s="58">
        <v>31079</v>
      </c>
      <c r="J2138">
        <v>8502</v>
      </c>
      <c r="K2138" s="4">
        <v>30</v>
      </c>
      <c r="L2138" s="4">
        <v>32.387</v>
      </c>
      <c r="M2138" s="4">
        <v>0</v>
      </c>
      <c r="N2138" s="4">
        <v>2.387</v>
      </c>
      <c r="O2138" s="5">
        <v>42305.745292812499</v>
      </c>
      <c r="P2138" s="5">
        <v>42305.745292812499</v>
      </c>
    </row>
    <row r="2139" spans="1:16">
      <c r="A2139">
        <v>1</v>
      </c>
      <c r="B2139">
        <v>4</v>
      </c>
      <c r="C2139">
        <v>19</v>
      </c>
      <c r="D2139">
        <v>19</v>
      </c>
      <c r="E2139">
        <v>1120</v>
      </c>
      <c r="F2139">
        <v>7724</v>
      </c>
      <c r="G2139">
        <v>1214</v>
      </c>
      <c r="H2139">
        <v>1</v>
      </c>
      <c r="I2139" s="58" t="s">
        <v>7690</v>
      </c>
      <c r="J2139">
        <v>121401</v>
      </c>
      <c r="K2139" s="4">
        <v>11.244</v>
      </c>
      <c r="L2139" s="4">
        <v>22.99</v>
      </c>
      <c r="M2139" s="4">
        <v>12.631</v>
      </c>
      <c r="N2139" s="4">
        <v>24.376999999999999</v>
      </c>
      <c r="O2139" s="5">
        <v>42305.745292812499</v>
      </c>
      <c r="P2139" s="5">
        <v>42305.745292812499</v>
      </c>
    </row>
    <row r="2140" spans="1:16">
      <c r="A2140">
        <v>1</v>
      </c>
      <c r="B2140">
        <v>4</v>
      </c>
      <c r="C2140">
        <v>19</v>
      </c>
      <c r="D2140">
        <v>19</v>
      </c>
      <c r="E2140">
        <v>1120</v>
      </c>
      <c r="F2140">
        <v>7725</v>
      </c>
      <c r="G2140">
        <v>1215</v>
      </c>
      <c r="H2140">
        <v>1</v>
      </c>
      <c r="I2140" s="58" t="s">
        <v>7691</v>
      </c>
      <c r="J2140">
        <v>121501</v>
      </c>
      <c r="K2140" s="4">
        <v>1</v>
      </c>
      <c r="L2140" s="4">
        <v>11.244</v>
      </c>
      <c r="M2140" s="4">
        <v>2.387</v>
      </c>
      <c r="N2140" s="4">
        <v>12.631</v>
      </c>
      <c r="O2140" s="5">
        <v>42305.745292812499</v>
      </c>
      <c r="P2140" s="5">
        <v>42305.745292812499</v>
      </c>
    </row>
    <row r="2141" spans="1:16">
      <c r="A2141">
        <v>1</v>
      </c>
      <c r="B2141">
        <v>4</v>
      </c>
      <c r="C2141">
        <v>19</v>
      </c>
      <c r="D2141">
        <v>19</v>
      </c>
      <c r="E2141">
        <v>1408</v>
      </c>
      <c r="F2141">
        <v>7726</v>
      </c>
      <c r="G2141">
        <v>2879</v>
      </c>
      <c r="H2141">
        <v>1</v>
      </c>
      <c r="I2141" s="58">
        <v>357575</v>
      </c>
      <c r="J2141">
        <v>287901</v>
      </c>
      <c r="K2141" s="4">
        <v>0</v>
      </c>
      <c r="L2141" s="4">
        <v>1.2270000000000001</v>
      </c>
      <c r="M2141" s="4">
        <v>0</v>
      </c>
      <c r="N2141" s="4">
        <v>1.2270000000000001</v>
      </c>
      <c r="O2141" s="5">
        <v>42305.745292812499</v>
      </c>
      <c r="P2141" s="5">
        <v>42305.745292812499</v>
      </c>
    </row>
    <row r="2142" spans="1:16">
      <c r="A2142">
        <v>1</v>
      </c>
      <c r="B2142">
        <v>4</v>
      </c>
      <c r="C2142">
        <v>19</v>
      </c>
      <c r="D2142">
        <v>19</v>
      </c>
      <c r="E2142">
        <v>1432</v>
      </c>
      <c r="F2142">
        <v>7727</v>
      </c>
      <c r="G2142">
        <v>1570</v>
      </c>
      <c r="H2142">
        <v>2</v>
      </c>
      <c r="I2142" s="58" t="s">
        <v>1372</v>
      </c>
      <c r="J2142">
        <v>157002</v>
      </c>
      <c r="K2142" s="4">
        <v>5.6029999999999998</v>
      </c>
      <c r="L2142" s="4">
        <v>10.656000000000001</v>
      </c>
      <c r="M2142" s="4">
        <v>0</v>
      </c>
      <c r="N2142" s="4">
        <v>5.0529999999999999</v>
      </c>
      <c r="O2142" s="5">
        <v>42305.745292812499</v>
      </c>
      <c r="P2142" s="5">
        <v>42305.745292812499</v>
      </c>
    </row>
    <row r="2143" spans="1:16">
      <c r="A2143">
        <v>1</v>
      </c>
      <c r="B2143">
        <v>4</v>
      </c>
      <c r="C2143">
        <v>19</v>
      </c>
      <c r="D2143">
        <v>19</v>
      </c>
      <c r="E2143">
        <v>1499</v>
      </c>
      <c r="F2143">
        <v>7728</v>
      </c>
      <c r="G2143">
        <v>945</v>
      </c>
      <c r="H2143">
        <v>1</v>
      </c>
      <c r="I2143" s="58" t="s">
        <v>1373</v>
      </c>
      <c r="J2143">
        <v>94501</v>
      </c>
      <c r="K2143" s="4">
        <v>0</v>
      </c>
      <c r="L2143" s="4">
        <v>6.3890000000000002</v>
      </c>
      <c r="M2143" s="4">
        <v>5.0410000000000004</v>
      </c>
      <c r="N2143" s="4">
        <v>11.43</v>
      </c>
      <c r="O2143" s="5">
        <v>42305.745292812499</v>
      </c>
      <c r="P2143" s="5">
        <v>42305.745292812499</v>
      </c>
    </row>
    <row r="2144" spans="1:16">
      <c r="A2144">
        <v>1</v>
      </c>
      <c r="B2144">
        <v>4</v>
      </c>
      <c r="C2144">
        <v>19</v>
      </c>
      <c r="D2144">
        <v>19</v>
      </c>
      <c r="E2144">
        <v>1499</v>
      </c>
      <c r="F2144">
        <v>7729</v>
      </c>
      <c r="G2144">
        <v>1231</v>
      </c>
      <c r="H2144">
        <v>2</v>
      </c>
      <c r="I2144" s="58" t="s">
        <v>7692</v>
      </c>
      <c r="J2144">
        <v>123102</v>
      </c>
      <c r="K2144" s="4">
        <v>0</v>
      </c>
      <c r="L2144" s="4">
        <v>5.0410000000000004</v>
      </c>
      <c r="M2144" s="4">
        <v>0</v>
      </c>
      <c r="N2144" s="4">
        <v>5.0410000000000004</v>
      </c>
      <c r="O2144" s="5">
        <v>42305.745292812499</v>
      </c>
      <c r="P2144" s="5">
        <v>42305.745292812499</v>
      </c>
    </row>
    <row r="2145" spans="1:16">
      <c r="A2145">
        <v>1</v>
      </c>
      <c r="B2145">
        <v>4</v>
      </c>
      <c r="C2145">
        <v>19</v>
      </c>
      <c r="D2145">
        <v>19</v>
      </c>
      <c r="E2145">
        <v>1500</v>
      </c>
      <c r="F2145">
        <v>7730</v>
      </c>
      <c r="G2145">
        <v>1381</v>
      </c>
      <c r="H2145">
        <v>1</v>
      </c>
      <c r="I2145" s="58" t="s">
        <v>1374</v>
      </c>
      <c r="J2145">
        <v>138101</v>
      </c>
      <c r="K2145" s="4">
        <v>1</v>
      </c>
      <c r="L2145" s="4">
        <v>5.1779999999999999</v>
      </c>
      <c r="M2145" s="4">
        <v>0</v>
      </c>
      <c r="N2145" s="4">
        <v>4.1779999999999999</v>
      </c>
      <c r="O2145" s="5">
        <v>42305.745292812499</v>
      </c>
      <c r="P2145" s="5">
        <v>43258.050196053242</v>
      </c>
    </row>
    <row r="2146" spans="1:16">
      <c r="A2146">
        <v>1</v>
      </c>
      <c r="B2146">
        <v>4</v>
      </c>
      <c r="C2146">
        <v>19</v>
      </c>
      <c r="D2146">
        <v>19</v>
      </c>
      <c r="E2146">
        <v>1500</v>
      </c>
      <c r="F2146">
        <v>7731</v>
      </c>
      <c r="G2146">
        <v>1569</v>
      </c>
      <c r="H2146">
        <v>1</v>
      </c>
      <c r="I2146" s="58" t="s">
        <v>7693</v>
      </c>
      <c r="J2146">
        <v>156901</v>
      </c>
      <c r="K2146" s="4">
        <v>0</v>
      </c>
      <c r="L2146" s="4">
        <v>6.306</v>
      </c>
      <c r="M2146" s="4">
        <v>4.1779999999999999</v>
      </c>
      <c r="N2146" s="4">
        <v>10.484</v>
      </c>
      <c r="O2146" s="5">
        <v>42305.745292812499</v>
      </c>
      <c r="P2146" s="5">
        <v>43258.050196053242</v>
      </c>
    </row>
    <row r="2147" spans="1:16">
      <c r="A2147">
        <v>1</v>
      </c>
      <c r="B2147">
        <v>4</v>
      </c>
      <c r="C2147">
        <v>19</v>
      </c>
      <c r="D2147">
        <v>19</v>
      </c>
      <c r="E2147">
        <v>1786</v>
      </c>
      <c r="F2147">
        <v>7732</v>
      </c>
      <c r="G2147">
        <v>1620</v>
      </c>
      <c r="H2147">
        <v>3</v>
      </c>
      <c r="I2147" s="58">
        <v>-102207</v>
      </c>
      <c r="J2147">
        <v>162003</v>
      </c>
      <c r="K2147" s="4">
        <v>0.26300000000000001</v>
      </c>
      <c r="L2147" s="4">
        <v>6.8819999999999997</v>
      </c>
      <c r="M2147" s="4">
        <v>9.1270000000000007</v>
      </c>
      <c r="N2147" s="4">
        <v>15.744999999999999</v>
      </c>
      <c r="O2147" s="5">
        <v>42305.745292812499</v>
      </c>
      <c r="P2147" s="5">
        <v>42305.745292812499</v>
      </c>
    </row>
    <row r="2148" spans="1:16">
      <c r="A2148">
        <v>1</v>
      </c>
      <c r="B2148">
        <v>4</v>
      </c>
      <c r="C2148">
        <v>19</v>
      </c>
      <c r="D2148">
        <v>19</v>
      </c>
      <c r="E2148">
        <v>1918</v>
      </c>
      <c r="F2148">
        <v>7733</v>
      </c>
      <c r="G2148">
        <v>330</v>
      </c>
      <c r="H2148">
        <v>1</v>
      </c>
      <c r="I2148" s="58" t="s">
        <v>1375</v>
      </c>
      <c r="J2148">
        <v>33001</v>
      </c>
      <c r="K2148" s="4">
        <v>10.317</v>
      </c>
      <c r="L2148" s="4">
        <v>13.818</v>
      </c>
      <c r="M2148" s="4">
        <v>10.317</v>
      </c>
      <c r="N2148" s="4">
        <v>13.818</v>
      </c>
      <c r="O2148" s="5">
        <v>42305.745292812499</v>
      </c>
      <c r="P2148" s="5">
        <v>42305.745292812499</v>
      </c>
    </row>
    <row r="2149" spans="1:16">
      <c r="A2149">
        <v>1</v>
      </c>
      <c r="B2149">
        <v>4</v>
      </c>
      <c r="C2149">
        <v>19</v>
      </c>
      <c r="D2149">
        <v>19</v>
      </c>
      <c r="E2149">
        <v>1918</v>
      </c>
      <c r="F2149">
        <v>7734</v>
      </c>
      <c r="G2149">
        <v>1215</v>
      </c>
      <c r="H2149">
        <v>2</v>
      </c>
      <c r="I2149" s="58" t="s">
        <v>7694</v>
      </c>
      <c r="J2149">
        <v>121502</v>
      </c>
      <c r="K2149" s="4">
        <v>0</v>
      </c>
      <c r="L2149" s="4">
        <v>10.317</v>
      </c>
      <c r="M2149" s="4">
        <v>0</v>
      </c>
      <c r="N2149" s="4">
        <v>10.317</v>
      </c>
      <c r="O2149" s="5">
        <v>42305.745292812499</v>
      </c>
      <c r="P2149" s="5">
        <v>42305.745292812499</v>
      </c>
    </row>
    <row r="2150" spans="1:16">
      <c r="A2150">
        <v>1</v>
      </c>
      <c r="B2150">
        <v>4</v>
      </c>
      <c r="C2150">
        <v>19</v>
      </c>
      <c r="D2150">
        <v>19</v>
      </c>
      <c r="E2150">
        <v>2207</v>
      </c>
      <c r="F2150">
        <v>7735</v>
      </c>
      <c r="G2150">
        <v>2050</v>
      </c>
      <c r="H2150">
        <v>1</v>
      </c>
      <c r="I2150" s="58">
        <v>54789</v>
      </c>
      <c r="J2150">
        <v>205001</v>
      </c>
      <c r="K2150" s="4">
        <v>0</v>
      </c>
      <c r="L2150" s="4">
        <v>7.5940000000000003</v>
      </c>
      <c r="M2150" s="4">
        <v>0</v>
      </c>
      <c r="N2150" s="4">
        <v>7.5940000000000003</v>
      </c>
      <c r="O2150" s="5">
        <v>42305.745292812499</v>
      </c>
      <c r="P2150" s="5">
        <v>42305.745292812499</v>
      </c>
    </row>
    <row r="2151" spans="1:16">
      <c r="A2151">
        <v>1</v>
      </c>
      <c r="B2151">
        <v>4</v>
      </c>
      <c r="C2151">
        <v>19</v>
      </c>
      <c r="D2151">
        <v>19</v>
      </c>
      <c r="E2151">
        <v>2207</v>
      </c>
      <c r="F2151">
        <v>7736</v>
      </c>
      <c r="G2151">
        <v>2925</v>
      </c>
      <c r="H2151">
        <v>2</v>
      </c>
      <c r="I2151" s="58">
        <v>374407</v>
      </c>
      <c r="J2151">
        <v>292502</v>
      </c>
      <c r="K2151" s="4">
        <v>12</v>
      </c>
      <c r="L2151" s="4">
        <v>16.298999999999999</v>
      </c>
      <c r="M2151" s="4">
        <v>8.359</v>
      </c>
      <c r="N2151" s="4">
        <v>12.657999999999999</v>
      </c>
      <c r="O2151" s="5">
        <v>42305.745292812499</v>
      </c>
      <c r="P2151" s="5">
        <v>42305.745292812499</v>
      </c>
    </row>
    <row r="2152" spans="1:16">
      <c r="A2152">
        <v>1</v>
      </c>
      <c r="B2152">
        <v>4</v>
      </c>
      <c r="C2152">
        <v>19</v>
      </c>
      <c r="D2152">
        <v>19</v>
      </c>
      <c r="E2152">
        <v>2208</v>
      </c>
      <c r="F2152">
        <v>7737</v>
      </c>
      <c r="G2152">
        <v>1987</v>
      </c>
      <c r="H2152">
        <v>1</v>
      </c>
      <c r="I2152" s="58">
        <v>31778</v>
      </c>
      <c r="J2152">
        <v>198701</v>
      </c>
      <c r="K2152" s="4">
        <v>0</v>
      </c>
      <c r="L2152" s="4">
        <v>11.795999999999999</v>
      </c>
      <c r="M2152" s="4">
        <v>0</v>
      </c>
      <c r="N2152" s="4">
        <v>11.795999999999999</v>
      </c>
      <c r="O2152" s="5">
        <v>42305.745292812499</v>
      </c>
      <c r="P2152" s="5">
        <v>42305.745292812499</v>
      </c>
    </row>
    <row r="2153" spans="1:16">
      <c r="A2153">
        <v>1</v>
      </c>
      <c r="B2153">
        <v>4</v>
      </c>
      <c r="C2153">
        <v>19</v>
      </c>
      <c r="D2153">
        <v>19</v>
      </c>
      <c r="E2153">
        <v>2291</v>
      </c>
      <c r="F2153">
        <v>7738</v>
      </c>
      <c r="G2153">
        <v>2879</v>
      </c>
      <c r="H2153">
        <v>2</v>
      </c>
      <c r="I2153" s="58">
        <v>357606</v>
      </c>
      <c r="J2153">
        <v>287902</v>
      </c>
      <c r="K2153" s="4">
        <v>0</v>
      </c>
      <c r="L2153" s="4">
        <v>1.6060000000000001</v>
      </c>
      <c r="M2153" s="4">
        <v>0</v>
      </c>
      <c r="N2153" s="4">
        <v>1.6060000000000001</v>
      </c>
      <c r="O2153" s="5">
        <v>42305.745292812499</v>
      </c>
      <c r="P2153" s="5">
        <v>42305.745292812499</v>
      </c>
    </row>
    <row r="2154" spans="1:16">
      <c r="A2154">
        <v>1</v>
      </c>
      <c r="B2154">
        <v>4</v>
      </c>
      <c r="C2154">
        <v>19</v>
      </c>
      <c r="D2154">
        <v>19</v>
      </c>
      <c r="E2154">
        <v>2299</v>
      </c>
      <c r="F2154">
        <v>7739</v>
      </c>
      <c r="G2154">
        <v>2048</v>
      </c>
      <c r="H2154">
        <v>1</v>
      </c>
      <c r="I2154" s="58">
        <v>54058</v>
      </c>
      <c r="J2154">
        <v>204801</v>
      </c>
      <c r="K2154" s="4">
        <v>0</v>
      </c>
      <c r="L2154" s="4">
        <v>6.3280000000000003</v>
      </c>
      <c r="M2154" s="4">
        <v>0</v>
      </c>
      <c r="N2154" s="4">
        <v>6.3280000000000003</v>
      </c>
      <c r="O2154" s="5">
        <v>42305.745292812499</v>
      </c>
      <c r="P2154" s="5">
        <v>42305.745292812499</v>
      </c>
    </row>
    <row r="2155" spans="1:16">
      <c r="A2155">
        <v>1</v>
      </c>
      <c r="B2155">
        <v>4</v>
      </c>
      <c r="C2155">
        <v>19</v>
      </c>
      <c r="D2155">
        <v>19</v>
      </c>
      <c r="E2155">
        <v>235</v>
      </c>
      <c r="F2155">
        <v>7709</v>
      </c>
      <c r="G2155">
        <v>330</v>
      </c>
      <c r="H2155">
        <v>2</v>
      </c>
      <c r="I2155" s="58" t="s">
        <v>7695</v>
      </c>
      <c r="J2155">
        <v>33002</v>
      </c>
      <c r="K2155" s="4">
        <v>0</v>
      </c>
      <c r="L2155" s="4">
        <v>7.8010000000000002</v>
      </c>
      <c r="M2155" s="4">
        <v>20.564</v>
      </c>
      <c r="N2155" s="4">
        <v>28.364000000000001</v>
      </c>
      <c r="O2155" s="5">
        <v>42305.745292812499</v>
      </c>
      <c r="P2155" s="5">
        <v>42305.745292812499</v>
      </c>
    </row>
    <row r="2156" spans="1:16">
      <c r="A2156">
        <v>1</v>
      </c>
      <c r="B2156">
        <v>4</v>
      </c>
      <c r="C2156">
        <v>19</v>
      </c>
      <c r="D2156">
        <v>19</v>
      </c>
      <c r="E2156">
        <v>235</v>
      </c>
      <c r="F2156">
        <v>7710</v>
      </c>
      <c r="G2156">
        <v>330</v>
      </c>
      <c r="H2156">
        <v>3</v>
      </c>
      <c r="I2156" s="58" t="s">
        <v>1376</v>
      </c>
      <c r="J2156">
        <v>33003</v>
      </c>
      <c r="K2156" s="4">
        <v>0</v>
      </c>
      <c r="L2156" s="4">
        <v>8.4700000000000006</v>
      </c>
      <c r="M2156" s="4">
        <v>28.663</v>
      </c>
      <c r="N2156" s="4">
        <v>37.133000000000003</v>
      </c>
      <c r="O2156" s="5">
        <v>42305.745292812499</v>
      </c>
      <c r="P2156" s="5">
        <v>42305.745292812499</v>
      </c>
    </row>
    <row r="2157" spans="1:16">
      <c r="A2157">
        <v>1</v>
      </c>
      <c r="B2157">
        <v>4</v>
      </c>
      <c r="C2157">
        <v>19</v>
      </c>
      <c r="D2157">
        <v>19</v>
      </c>
      <c r="E2157">
        <v>2538</v>
      </c>
      <c r="F2157">
        <v>7740</v>
      </c>
      <c r="G2157">
        <v>2422</v>
      </c>
      <c r="H2157">
        <v>1</v>
      </c>
      <c r="I2157" s="58">
        <v>190659</v>
      </c>
      <c r="J2157">
        <v>242201</v>
      </c>
      <c r="K2157" s="4">
        <v>0</v>
      </c>
      <c r="L2157" s="4">
        <v>6.5430000000000001</v>
      </c>
      <c r="M2157" s="4">
        <v>0</v>
      </c>
      <c r="N2157" s="4">
        <v>6.5430000000000001</v>
      </c>
      <c r="O2157" s="5">
        <v>42305.745292812499</v>
      </c>
      <c r="P2157" s="5">
        <v>42305.745292812499</v>
      </c>
    </row>
    <row r="2158" spans="1:16">
      <c r="A2158">
        <v>1</v>
      </c>
      <c r="B2158">
        <v>4</v>
      </c>
      <c r="C2158">
        <v>19</v>
      </c>
      <c r="D2158">
        <v>19</v>
      </c>
      <c r="E2158">
        <v>2637</v>
      </c>
      <c r="F2158">
        <v>7741</v>
      </c>
      <c r="G2158">
        <v>2575</v>
      </c>
      <c r="H2158">
        <v>1</v>
      </c>
      <c r="I2158" s="58">
        <v>246541</v>
      </c>
      <c r="J2158">
        <v>257501</v>
      </c>
      <c r="K2158" s="4">
        <v>0</v>
      </c>
      <c r="L2158" s="4">
        <v>5.4189999999999996</v>
      </c>
      <c r="M2158" s="4">
        <v>0</v>
      </c>
      <c r="N2158" s="4">
        <v>5.4189999999999996</v>
      </c>
      <c r="O2158" s="5">
        <v>42305.745292812499</v>
      </c>
      <c r="P2158" s="5">
        <v>42305.745292812499</v>
      </c>
    </row>
    <row r="2159" spans="1:16">
      <c r="A2159">
        <v>1</v>
      </c>
      <c r="B2159">
        <v>4</v>
      </c>
      <c r="C2159">
        <v>19</v>
      </c>
      <c r="D2159">
        <v>19</v>
      </c>
      <c r="E2159">
        <v>2737</v>
      </c>
      <c r="F2159">
        <v>7742</v>
      </c>
      <c r="G2159">
        <v>85</v>
      </c>
      <c r="H2159">
        <v>3</v>
      </c>
      <c r="I2159" s="58">
        <v>31107</v>
      </c>
      <c r="J2159">
        <v>8503</v>
      </c>
      <c r="K2159" s="4">
        <v>3.056</v>
      </c>
      <c r="L2159" s="4">
        <v>11.285</v>
      </c>
      <c r="M2159" s="4">
        <v>3.056</v>
      </c>
      <c r="N2159" s="4">
        <v>11.285</v>
      </c>
      <c r="O2159" s="5">
        <v>42305.745292812499</v>
      </c>
      <c r="P2159" s="5">
        <v>42305.745292812499</v>
      </c>
    </row>
    <row r="2160" spans="1:16">
      <c r="A2160">
        <v>1</v>
      </c>
      <c r="B2160">
        <v>4</v>
      </c>
      <c r="C2160">
        <v>19</v>
      </c>
      <c r="D2160">
        <v>19</v>
      </c>
      <c r="E2160">
        <v>2737</v>
      </c>
      <c r="F2160">
        <v>7743</v>
      </c>
      <c r="G2160">
        <v>1570</v>
      </c>
      <c r="H2160">
        <v>2</v>
      </c>
      <c r="I2160" s="58" t="s">
        <v>1372</v>
      </c>
      <c r="J2160">
        <v>157002</v>
      </c>
      <c r="K2160" s="4">
        <v>0</v>
      </c>
      <c r="L2160" s="4">
        <v>3.056</v>
      </c>
      <c r="M2160" s="4">
        <v>0</v>
      </c>
      <c r="N2160" s="4">
        <v>3.056</v>
      </c>
      <c r="O2160" s="5">
        <v>42305.745292812499</v>
      </c>
      <c r="P2160" s="5">
        <v>42305.745292812499</v>
      </c>
    </row>
    <row r="2161" spans="1:16">
      <c r="A2161">
        <v>1</v>
      </c>
      <c r="B2161">
        <v>4</v>
      </c>
      <c r="C2161">
        <v>19</v>
      </c>
      <c r="D2161">
        <v>19</v>
      </c>
      <c r="E2161">
        <v>2783</v>
      </c>
      <c r="F2161">
        <v>7744</v>
      </c>
      <c r="G2161">
        <v>2772</v>
      </c>
      <c r="H2161">
        <v>1</v>
      </c>
      <c r="I2161" s="58">
        <v>318493</v>
      </c>
      <c r="J2161">
        <v>277201</v>
      </c>
      <c r="K2161" s="4">
        <v>10</v>
      </c>
      <c r="L2161" s="4">
        <v>12.221</v>
      </c>
      <c r="M2161" s="4">
        <v>0</v>
      </c>
      <c r="N2161" s="4">
        <v>2.2210000000000001</v>
      </c>
      <c r="O2161" t="s">
        <v>1223</v>
      </c>
      <c r="P2161" t="s">
        <v>1223</v>
      </c>
    </row>
    <row r="2162" spans="1:16">
      <c r="A2162">
        <v>1</v>
      </c>
      <c r="B2162">
        <v>4</v>
      </c>
      <c r="C2162">
        <v>19</v>
      </c>
      <c r="D2162">
        <v>19</v>
      </c>
      <c r="E2162">
        <v>2866</v>
      </c>
      <c r="F2162">
        <v>7745</v>
      </c>
      <c r="G2162">
        <v>2878</v>
      </c>
      <c r="H2162">
        <v>1</v>
      </c>
      <c r="I2162" s="58">
        <v>357210</v>
      </c>
      <c r="J2162">
        <v>287801</v>
      </c>
      <c r="K2162" s="4">
        <v>0</v>
      </c>
      <c r="L2162" s="4">
        <v>2.4630000000000001</v>
      </c>
      <c r="M2162" s="4">
        <v>0</v>
      </c>
      <c r="N2162" s="4">
        <v>2.4630000000000001</v>
      </c>
      <c r="O2162" s="5">
        <v>42305.745292812499</v>
      </c>
      <c r="P2162" s="5">
        <v>42305.745292812499</v>
      </c>
    </row>
    <row r="2163" spans="1:16">
      <c r="A2163">
        <v>1</v>
      </c>
      <c r="B2163">
        <v>4</v>
      </c>
      <c r="C2163">
        <v>19</v>
      </c>
      <c r="D2163">
        <v>19</v>
      </c>
      <c r="E2163">
        <v>302</v>
      </c>
      <c r="F2163">
        <v>7711</v>
      </c>
      <c r="G2163">
        <v>1570</v>
      </c>
      <c r="H2163">
        <v>2</v>
      </c>
      <c r="I2163" s="58" t="s">
        <v>1372</v>
      </c>
      <c r="J2163">
        <v>157002</v>
      </c>
      <c r="K2163" s="4">
        <v>22.832999999999998</v>
      </c>
      <c r="L2163" s="4">
        <v>25.382999999999999</v>
      </c>
      <c r="M2163" s="4">
        <v>19.657</v>
      </c>
      <c r="N2163" s="4">
        <v>22.207000000000001</v>
      </c>
      <c r="O2163" s="5">
        <v>42305.745292812499</v>
      </c>
      <c r="P2163" s="5">
        <v>42305.745292812499</v>
      </c>
    </row>
    <row r="2164" spans="1:16">
      <c r="A2164">
        <v>1</v>
      </c>
      <c r="B2164">
        <v>4</v>
      </c>
      <c r="C2164">
        <v>19</v>
      </c>
      <c r="D2164">
        <v>19</v>
      </c>
      <c r="E2164">
        <v>302</v>
      </c>
      <c r="F2164">
        <v>7712</v>
      </c>
      <c r="G2164">
        <v>2730</v>
      </c>
      <c r="H2164">
        <v>2</v>
      </c>
      <c r="I2164" s="58">
        <v>303184</v>
      </c>
      <c r="J2164">
        <v>273002</v>
      </c>
      <c r="K2164" s="4">
        <v>20</v>
      </c>
      <c r="L2164" s="4">
        <v>22.832999999999998</v>
      </c>
      <c r="M2164" s="4">
        <v>16.824000000000002</v>
      </c>
      <c r="N2164" s="4">
        <v>19.657</v>
      </c>
      <c r="O2164" s="5">
        <v>42305.745292812499</v>
      </c>
      <c r="P2164" s="5">
        <v>42305.745292812499</v>
      </c>
    </row>
    <row r="2165" spans="1:16">
      <c r="A2165">
        <v>1</v>
      </c>
      <c r="B2165">
        <v>4</v>
      </c>
      <c r="C2165">
        <v>19</v>
      </c>
      <c r="D2165">
        <v>19</v>
      </c>
      <c r="E2165">
        <v>3072</v>
      </c>
      <c r="F2165">
        <v>7746</v>
      </c>
      <c r="G2165">
        <v>2776</v>
      </c>
      <c r="H2165">
        <v>2</v>
      </c>
      <c r="I2165" s="58">
        <v>319985</v>
      </c>
      <c r="J2165">
        <v>277602</v>
      </c>
      <c r="K2165" s="4">
        <v>6.8520000000000003</v>
      </c>
      <c r="L2165" s="4">
        <v>13.669</v>
      </c>
      <c r="M2165" s="4">
        <v>0</v>
      </c>
      <c r="N2165" s="4">
        <v>6.8170000000000002</v>
      </c>
      <c r="O2165" s="5">
        <v>42305.745292812499</v>
      </c>
      <c r="P2165" s="5">
        <v>42305.745292812499</v>
      </c>
    </row>
    <row r="2166" spans="1:16">
      <c r="A2166">
        <v>1</v>
      </c>
      <c r="B2166">
        <v>4</v>
      </c>
      <c r="C2166">
        <v>19</v>
      </c>
      <c r="D2166">
        <v>19</v>
      </c>
      <c r="E2166">
        <v>3132</v>
      </c>
      <c r="F2166">
        <v>7747</v>
      </c>
      <c r="G2166">
        <v>3225</v>
      </c>
      <c r="H2166">
        <v>2</v>
      </c>
      <c r="I2166" s="58">
        <v>483980</v>
      </c>
      <c r="J2166">
        <v>322502</v>
      </c>
      <c r="K2166" s="4">
        <v>0</v>
      </c>
      <c r="L2166" s="4">
        <v>2.3199999999999998</v>
      </c>
      <c r="M2166" s="4">
        <v>0</v>
      </c>
      <c r="N2166" s="4">
        <v>2.3199999999999998</v>
      </c>
      <c r="O2166" s="5">
        <v>42305.745292812499</v>
      </c>
      <c r="P2166" s="5">
        <v>42305.745292812499</v>
      </c>
    </row>
    <row r="2167" spans="1:16">
      <c r="A2167">
        <v>1</v>
      </c>
      <c r="B2167">
        <v>4</v>
      </c>
      <c r="C2167">
        <v>19</v>
      </c>
      <c r="D2167">
        <v>19</v>
      </c>
      <c r="E2167">
        <v>3203</v>
      </c>
      <c r="F2167">
        <v>7748</v>
      </c>
      <c r="G2167">
        <v>2925</v>
      </c>
      <c r="H2167">
        <v>3</v>
      </c>
      <c r="I2167" s="58">
        <v>374435</v>
      </c>
      <c r="J2167">
        <v>292503</v>
      </c>
      <c r="K2167" s="4">
        <v>1</v>
      </c>
      <c r="L2167" s="4">
        <v>1.925</v>
      </c>
      <c r="M2167" s="4">
        <v>0</v>
      </c>
      <c r="N2167" s="4">
        <v>0.92500000000000004</v>
      </c>
      <c r="O2167" s="5">
        <v>42305.745292812499</v>
      </c>
      <c r="P2167" s="5">
        <v>42305.745292812499</v>
      </c>
    </row>
    <row r="2168" spans="1:16">
      <c r="A2168">
        <v>1</v>
      </c>
      <c r="B2168">
        <v>4</v>
      </c>
      <c r="C2168">
        <v>19</v>
      </c>
      <c r="D2168">
        <v>19</v>
      </c>
      <c r="E2168">
        <v>3244</v>
      </c>
      <c r="F2168">
        <v>7749</v>
      </c>
      <c r="G2168">
        <v>2050</v>
      </c>
      <c r="H2168">
        <v>2</v>
      </c>
      <c r="I2168" s="58">
        <v>54820</v>
      </c>
      <c r="J2168">
        <v>205002</v>
      </c>
      <c r="K2168" s="4">
        <v>5</v>
      </c>
      <c r="L2168" s="4">
        <v>6.343</v>
      </c>
      <c r="M2168" s="4">
        <v>0</v>
      </c>
      <c r="N2168" s="4">
        <v>1.343</v>
      </c>
      <c r="O2168" s="5">
        <v>42305.745292812499</v>
      </c>
      <c r="P2168" s="5">
        <v>42305.745292812499</v>
      </c>
    </row>
    <row r="2169" spans="1:16">
      <c r="A2169">
        <v>1</v>
      </c>
      <c r="B2169">
        <v>4</v>
      </c>
      <c r="C2169">
        <v>19</v>
      </c>
      <c r="D2169">
        <v>19</v>
      </c>
      <c r="E2169">
        <v>3327</v>
      </c>
      <c r="F2169">
        <v>7750</v>
      </c>
      <c r="G2169">
        <v>2526</v>
      </c>
      <c r="H2169">
        <v>2</v>
      </c>
      <c r="I2169" s="58">
        <v>228675</v>
      </c>
      <c r="J2169">
        <v>252602</v>
      </c>
      <c r="K2169" s="4">
        <v>0.70599999999999996</v>
      </c>
      <c r="L2169" s="4">
        <v>4.0890000000000004</v>
      </c>
      <c r="M2169" s="4">
        <v>0</v>
      </c>
      <c r="N2169" s="4">
        <v>3.383</v>
      </c>
      <c r="O2169" s="5">
        <v>42305.745292812499</v>
      </c>
      <c r="P2169" s="5">
        <v>42305.745292812499</v>
      </c>
    </row>
    <row r="2170" spans="1:16">
      <c r="A2170">
        <v>1</v>
      </c>
      <c r="B2170">
        <v>4</v>
      </c>
      <c r="C2170">
        <v>19</v>
      </c>
      <c r="D2170">
        <v>19</v>
      </c>
      <c r="E2170">
        <v>3363</v>
      </c>
      <c r="F2170">
        <v>7751</v>
      </c>
      <c r="G2170">
        <v>3231</v>
      </c>
      <c r="H2170">
        <v>1</v>
      </c>
      <c r="I2170" s="58">
        <v>486140</v>
      </c>
      <c r="J2170">
        <v>323101</v>
      </c>
      <c r="K2170" s="4">
        <v>1</v>
      </c>
      <c r="L2170" s="4">
        <v>2.0710000000000002</v>
      </c>
      <c r="M2170" s="4">
        <v>0</v>
      </c>
      <c r="N2170" s="4">
        <v>1.071</v>
      </c>
      <c r="O2170" s="5">
        <v>42305.745292812499</v>
      </c>
      <c r="P2170" s="5">
        <v>42305.745292812499</v>
      </c>
    </row>
    <row r="2171" spans="1:16">
      <c r="A2171">
        <v>1</v>
      </c>
      <c r="B2171">
        <v>4</v>
      </c>
      <c r="C2171">
        <v>19</v>
      </c>
      <c r="D2171">
        <v>19</v>
      </c>
      <c r="E2171">
        <v>3452</v>
      </c>
      <c r="F2171">
        <v>7752</v>
      </c>
      <c r="G2171">
        <v>3591</v>
      </c>
      <c r="H2171">
        <v>1</v>
      </c>
      <c r="I2171" s="58">
        <v>617627</v>
      </c>
      <c r="J2171">
        <v>359101</v>
      </c>
      <c r="K2171" s="4">
        <v>5</v>
      </c>
      <c r="L2171" s="4">
        <v>7.18</v>
      </c>
      <c r="M2171" s="4">
        <v>0</v>
      </c>
      <c r="N2171" s="4">
        <v>2.1800000000000002</v>
      </c>
      <c r="O2171" s="5">
        <v>42305.745292812499</v>
      </c>
      <c r="P2171" s="5">
        <v>42305.745292812499</v>
      </c>
    </row>
    <row r="2172" spans="1:16">
      <c r="A2172">
        <v>1</v>
      </c>
      <c r="B2172">
        <v>4</v>
      </c>
      <c r="C2172">
        <v>19</v>
      </c>
      <c r="D2172">
        <v>19</v>
      </c>
      <c r="E2172">
        <v>3506</v>
      </c>
      <c r="F2172">
        <v>7753</v>
      </c>
      <c r="G2172">
        <v>1381</v>
      </c>
      <c r="H2172">
        <v>1</v>
      </c>
      <c r="I2172" s="58" t="s">
        <v>1374</v>
      </c>
      <c r="J2172">
        <v>138101</v>
      </c>
      <c r="K2172" s="4">
        <v>5.1779999999999999</v>
      </c>
      <c r="L2172" s="4">
        <v>5.2610000000000001</v>
      </c>
      <c r="M2172" s="4">
        <v>0</v>
      </c>
      <c r="N2172" s="4">
        <v>8.3000000000000004E-2</v>
      </c>
      <c r="O2172" s="5">
        <v>42305.745292812499</v>
      </c>
      <c r="P2172" s="5">
        <v>42305.745292812499</v>
      </c>
    </row>
    <row r="2173" spans="1:16">
      <c r="A2173">
        <v>1</v>
      </c>
      <c r="B2173">
        <v>4</v>
      </c>
      <c r="C2173">
        <v>19</v>
      </c>
      <c r="D2173">
        <v>19</v>
      </c>
      <c r="E2173">
        <v>3537</v>
      </c>
      <c r="F2173">
        <v>7754</v>
      </c>
      <c r="G2173">
        <v>610</v>
      </c>
      <c r="H2173">
        <v>5</v>
      </c>
      <c r="I2173" s="58" t="s">
        <v>7696</v>
      </c>
      <c r="J2173">
        <v>61005</v>
      </c>
      <c r="K2173" s="4">
        <v>0</v>
      </c>
      <c r="L2173" s="4">
        <v>17.114000000000001</v>
      </c>
      <c r="M2173" s="4">
        <v>180.82300000000001</v>
      </c>
      <c r="N2173" s="4">
        <v>197.93700000000001</v>
      </c>
      <c r="O2173" s="5">
        <v>42305.745292812499</v>
      </c>
      <c r="P2173" s="5">
        <v>42305.745292812499</v>
      </c>
    </row>
    <row r="2174" spans="1:16">
      <c r="A2174">
        <v>1</v>
      </c>
      <c r="B2174">
        <v>4</v>
      </c>
      <c r="C2174">
        <v>19</v>
      </c>
      <c r="D2174">
        <v>19</v>
      </c>
      <c r="E2174">
        <v>3537</v>
      </c>
      <c r="F2174">
        <v>7755</v>
      </c>
      <c r="G2174">
        <v>610</v>
      </c>
      <c r="H2174">
        <v>6</v>
      </c>
      <c r="I2174" s="58" t="s">
        <v>7697</v>
      </c>
      <c r="J2174">
        <v>61006</v>
      </c>
      <c r="K2174" s="4">
        <v>17.175000000000001</v>
      </c>
      <c r="L2174" s="4">
        <v>31.021999999999998</v>
      </c>
      <c r="M2174" s="4">
        <v>197.93700000000001</v>
      </c>
      <c r="N2174" s="4">
        <v>211.78399999999999</v>
      </c>
      <c r="O2174" s="5">
        <v>42305.745292812499</v>
      </c>
      <c r="P2174" s="5">
        <v>43258.050196053242</v>
      </c>
    </row>
    <row r="2175" spans="1:16">
      <c r="A2175">
        <v>1</v>
      </c>
      <c r="B2175">
        <v>4</v>
      </c>
      <c r="C2175">
        <v>19</v>
      </c>
      <c r="D2175">
        <v>19</v>
      </c>
      <c r="E2175">
        <v>3537</v>
      </c>
      <c r="F2175">
        <v>7756</v>
      </c>
      <c r="G2175">
        <v>610</v>
      </c>
      <c r="H2175">
        <v>7</v>
      </c>
      <c r="I2175" s="58" t="s">
        <v>7698</v>
      </c>
      <c r="J2175">
        <v>61007</v>
      </c>
      <c r="K2175" s="4">
        <v>30.782</v>
      </c>
      <c r="L2175" s="4">
        <v>42.402000000000001</v>
      </c>
      <c r="M2175" s="4">
        <v>211.78399999999999</v>
      </c>
      <c r="N2175" s="4">
        <v>223.404</v>
      </c>
      <c r="O2175" s="5">
        <v>42305.745292812499</v>
      </c>
      <c r="P2175" s="5">
        <v>43258.050196053242</v>
      </c>
    </row>
    <row r="2176" spans="1:16">
      <c r="A2176">
        <v>1</v>
      </c>
      <c r="B2176">
        <v>4</v>
      </c>
      <c r="C2176">
        <v>19</v>
      </c>
      <c r="D2176">
        <v>19</v>
      </c>
      <c r="E2176">
        <v>3860</v>
      </c>
      <c r="F2176">
        <v>7758</v>
      </c>
      <c r="G2176">
        <v>60</v>
      </c>
      <c r="H2176">
        <v>1</v>
      </c>
      <c r="I2176" s="58">
        <v>21916</v>
      </c>
      <c r="J2176">
        <v>6001</v>
      </c>
      <c r="K2176" s="4">
        <v>0</v>
      </c>
      <c r="L2176" s="4">
        <v>2.899</v>
      </c>
      <c r="M2176" s="4">
        <v>0</v>
      </c>
      <c r="N2176" s="4">
        <v>2.899</v>
      </c>
      <c r="O2176" t="s">
        <v>1223</v>
      </c>
      <c r="P2176" t="s">
        <v>1223</v>
      </c>
    </row>
    <row r="2177" spans="1:16">
      <c r="A2177">
        <v>1</v>
      </c>
      <c r="B2177">
        <v>4</v>
      </c>
      <c r="C2177">
        <v>19</v>
      </c>
      <c r="D2177">
        <v>19</v>
      </c>
      <c r="E2177">
        <v>3860</v>
      </c>
      <c r="F2177">
        <v>7759</v>
      </c>
      <c r="G2177">
        <v>60</v>
      </c>
      <c r="H2177">
        <v>2</v>
      </c>
      <c r="I2177" s="58">
        <v>21947</v>
      </c>
      <c r="J2177">
        <v>6002</v>
      </c>
      <c r="K2177" s="4">
        <v>2.899</v>
      </c>
      <c r="L2177" s="4">
        <v>7.7729999999999997</v>
      </c>
      <c r="M2177" s="4">
        <v>2.899</v>
      </c>
      <c r="N2177" s="4">
        <v>7.7729999999999997</v>
      </c>
      <c r="O2177" s="5">
        <v>42305.745292812499</v>
      </c>
      <c r="P2177" s="5">
        <v>43258.050196053242</v>
      </c>
    </row>
    <row r="2178" spans="1:16">
      <c r="A2178">
        <v>1</v>
      </c>
      <c r="B2178">
        <v>4</v>
      </c>
      <c r="C2178">
        <v>19</v>
      </c>
      <c r="D2178">
        <v>19</v>
      </c>
      <c r="E2178">
        <v>3860</v>
      </c>
      <c r="F2178">
        <v>7760</v>
      </c>
      <c r="G2178">
        <v>61</v>
      </c>
      <c r="H2178">
        <v>1</v>
      </c>
      <c r="I2178" s="58">
        <v>22282</v>
      </c>
      <c r="J2178">
        <v>6101</v>
      </c>
      <c r="K2178" s="4">
        <v>0</v>
      </c>
      <c r="L2178" s="4">
        <v>1.2549999999999999</v>
      </c>
      <c r="M2178" s="4">
        <v>7.7729999999999997</v>
      </c>
      <c r="N2178" s="4">
        <v>9.0269999999999992</v>
      </c>
      <c r="O2178" s="5">
        <v>42305.745292812499</v>
      </c>
      <c r="P2178" s="5">
        <v>43258.050196053242</v>
      </c>
    </row>
    <row r="2179" spans="1:16">
      <c r="A2179">
        <v>1</v>
      </c>
      <c r="B2179">
        <v>4</v>
      </c>
      <c r="C2179">
        <v>19</v>
      </c>
      <c r="D2179">
        <v>19</v>
      </c>
      <c r="E2179">
        <v>3860</v>
      </c>
      <c r="F2179">
        <v>7761</v>
      </c>
      <c r="G2179">
        <v>61</v>
      </c>
      <c r="H2179">
        <v>2</v>
      </c>
      <c r="I2179" s="58">
        <v>22313</v>
      </c>
      <c r="J2179">
        <v>6102</v>
      </c>
      <c r="K2179" s="4">
        <v>9.0280000000000005</v>
      </c>
      <c r="L2179" s="4">
        <v>17.329000000000001</v>
      </c>
      <c r="M2179" s="4">
        <v>9.0269999999999992</v>
      </c>
      <c r="N2179" s="4">
        <v>17.329000000000001</v>
      </c>
      <c r="O2179" s="5">
        <v>42305.745292812499</v>
      </c>
      <c r="P2179" s="5">
        <v>43258.050196053242</v>
      </c>
    </row>
    <row r="2180" spans="1:16">
      <c r="A2180">
        <v>1</v>
      </c>
      <c r="B2180">
        <v>4</v>
      </c>
      <c r="C2180">
        <v>19</v>
      </c>
      <c r="D2180">
        <v>19</v>
      </c>
      <c r="E2180">
        <v>3860</v>
      </c>
      <c r="F2180">
        <v>7762</v>
      </c>
      <c r="G2180">
        <v>62</v>
      </c>
      <c r="H2180">
        <v>1</v>
      </c>
      <c r="I2180" s="58">
        <v>22647</v>
      </c>
      <c r="J2180">
        <v>6201</v>
      </c>
      <c r="K2180" s="4">
        <v>0</v>
      </c>
      <c r="L2180" s="4">
        <v>5.4749999999999996</v>
      </c>
      <c r="M2180" s="4">
        <v>20.195</v>
      </c>
      <c r="N2180" s="4">
        <v>25.67</v>
      </c>
      <c r="O2180" s="5">
        <v>42305.745292812499</v>
      </c>
      <c r="P2180" s="5">
        <v>42305.745292812499</v>
      </c>
    </row>
    <row r="2181" spans="1:16">
      <c r="A2181">
        <v>1</v>
      </c>
      <c r="B2181">
        <v>4</v>
      </c>
      <c r="C2181">
        <v>19</v>
      </c>
      <c r="D2181">
        <v>19</v>
      </c>
      <c r="E2181">
        <v>3932</v>
      </c>
      <c r="F2181">
        <v>7763</v>
      </c>
      <c r="G2181">
        <v>218</v>
      </c>
      <c r="H2181">
        <v>1</v>
      </c>
      <c r="I2181" s="58" t="s">
        <v>1377</v>
      </c>
      <c r="J2181">
        <v>21801</v>
      </c>
      <c r="K2181" s="4">
        <v>8.9890000000000008</v>
      </c>
      <c r="L2181" s="4">
        <v>12.419</v>
      </c>
      <c r="M2181" s="4">
        <v>3.077</v>
      </c>
      <c r="N2181" s="4">
        <v>6.5069999999999997</v>
      </c>
      <c r="O2181" s="5">
        <v>42305.745292812499</v>
      </c>
      <c r="P2181" s="5">
        <v>43258.050196053242</v>
      </c>
    </row>
    <row r="2182" spans="1:16">
      <c r="A2182">
        <v>1</v>
      </c>
      <c r="B2182">
        <v>4</v>
      </c>
      <c r="C2182">
        <v>19</v>
      </c>
      <c r="D2182">
        <v>19</v>
      </c>
      <c r="E2182">
        <v>3932</v>
      </c>
      <c r="F2182">
        <v>7764</v>
      </c>
      <c r="G2182">
        <v>945</v>
      </c>
      <c r="H2182">
        <v>1</v>
      </c>
      <c r="I2182" s="58" t="s">
        <v>1373</v>
      </c>
      <c r="J2182">
        <v>94501</v>
      </c>
      <c r="K2182" s="4">
        <v>6.4660000000000002</v>
      </c>
      <c r="L2182" s="4">
        <v>9.5429999999999993</v>
      </c>
      <c r="M2182" s="4">
        <v>0</v>
      </c>
      <c r="N2182" s="4">
        <v>3.077</v>
      </c>
      <c r="O2182" s="5">
        <v>42305.745292812499</v>
      </c>
      <c r="P2182" s="5">
        <v>43258.050196053242</v>
      </c>
    </row>
    <row r="2183" spans="1:16">
      <c r="A2183">
        <v>1</v>
      </c>
      <c r="B2183">
        <v>4</v>
      </c>
      <c r="C2183">
        <v>19</v>
      </c>
      <c r="D2183">
        <v>19</v>
      </c>
      <c r="E2183">
        <v>3937</v>
      </c>
      <c r="F2183">
        <v>7765</v>
      </c>
      <c r="G2183">
        <v>330</v>
      </c>
      <c r="H2183">
        <v>1</v>
      </c>
      <c r="I2183" s="58" t="s">
        <v>1375</v>
      </c>
      <c r="J2183">
        <v>33001</v>
      </c>
      <c r="K2183" s="4">
        <v>3.0859999999999999</v>
      </c>
      <c r="L2183" s="4">
        <v>9.43</v>
      </c>
      <c r="M2183" s="4">
        <v>2.556</v>
      </c>
      <c r="N2183" s="4">
        <v>8.9</v>
      </c>
      <c r="O2183" s="5">
        <v>42305.745292812499</v>
      </c>
      <c r="P2183" s="5">
        <v>42305.745292812499</v>
      </c>
    </row>
    <row r="2184" spans="1:16">
      <c r="A2184">
        <v>1</v>
      </c>
      <c r="B2184">
        <v>4</v>
      </c>
      <c r="C2184">
        <v>19</v>
      </c>
      <c r="D2184">
        <v>19</v>
      </c>
      <c r="E2184">
        <v>3937</v>
      </c>
      <c r="F2184">
        <v>7766</v>
      </c>
      <c r="G2184">
        <v>2526</v>
      </c>
      <c r="H2184">
        <v>1</v>
      </c>
      <c r="I2184" s="58">
        <v>228644</v>
      </c>
      <c r="J2184">
        <v>252601</v>
      </c>
      <c r="K2184" s="4">
        <v>0.53</v>
      </c>
      <c r="L2184" s="4">
        <v>3.0859999999999999</v>
      </c>
      <c r="M2184" s="4">
        <v>0</v>
      </c>
      <c r="N2184" s="4">
        <v>2.556</v>
      </c>
      <c r="O2184" s="5">
        <v>42305.745292812499</v>
      </c>
      <c r="P2184" s="5">
        <v>42305.745292812499</v>
      </c>
    </row>
    <row r="2185" spans="1:16">
      <c r="A2185">
        <v>1</v>
      </c>
      <c r="B2185">
        <v>4</v>
      </c>
      <c r="C2185">
        <v>19</v>
      </c>
      <c r="D2185">
        <v>19</v>
      </c>
      <c r="E2185">
        <v>4107</v>
      </c>
      <c r="F2185">
        <v>7767</v>
      </c>
      <c r="G2185">
        <v>46</v>
      </c>
      <c r="H2185">
        <v>8</v>
      </c>
      <c r="I2185" s="58">
        <v>17015</v>
      </c>
      <c r="J2185">
        <v>4608</v>
      </c>
      <c r="K2185" s="4">
        <v>0</v>
      </c>
      <c r="L2185" s="4">
        <v>2.2250000000000001</v>
      </c>
      <c r="M2185" s="4">
        <v>0</v>
      </c>
      <c r="N2185" s="4">
        <v>2.2250000000000001</v>
      </c>
      <c r="O2185" s="5">
        <v>42305.745292812499</v>
      </c>
      <c r="P2185" s="5">
        <v>42305.745292812499</v>
      </c>
    </row>
    <row r="2186" spans="1:16">
      <c r="A2186">
        <v>1</v>
      </c>
      <c r="B2186">
        <v>4</v>
      </c>
      <c r="C2186">
        <v>19</v>
      </c>
      <c r="D2186">
        <v>19</v>
      </c>
      <c r="E2186">
        <v>4156</v>
      </c>
      <c r="F2186">
        <v>7768</v>
      </c>
      <c r="G2186">
        <v>2050</v>
      </c>
      <c r="H2186">
        <v>3</v>
      </c>
      <c r="I2186" s="58">
        <v>54848</v>
      </c>
      <c r="J2186">
        <v>205003</v>
      </c>
      <c r="K2186" s="4">
        <v>0</v>
      </c>
      <c r="L2186" s="4">
        <v>3.593</v>
      </c>
      <c r="M2186" s="4">
        <v>0</v>
      </c>
      <c r="N2186" s="4">
        <v>3.593</v>
      </c>
      <c r="O2186" s="5">
        <v>42305.745292812499</v>
      </c>
      <c r="P2186" s="5">
        <v>42305.745292812499</v>
      </c>
    </row>
    <row r="2187" spans="1:16">
      <c r="A2187">
        <v>1</v>
      </c>
      <c r="B2187">
        <v>4</v>
      </c>
      <c r="C2187">
        <v>19</v>
      </c>
      <c r="D2187">
        <v>19</v>
      </c>
      <c r="E2187">
        <v>4337</v>
      </c>
      <c r="F2187">
        <v>7769</v>
      </c>
      <c r="G2187">
        <v>610</v>
      </c>
      <c r="H2187">
        <v>9</v>
      </c>
      <c r="I2187" s="58" t="s">
        <v>7699</v>
      </c>
      <c r="J2187">
        <v>61009</v>
      </c>
      <c r="K2187" s="4">
        <v>0</v>
      </c>
      <c r="L2187" s="4">
        <v>0.44600000000000001</v>
      </c>
      <c r="M2187" s="4">
        <v>0</v>
      </c>
      <c r="N2187" s="4">
        <v>0.44600000000000001</v>
      </c>
      <c r="O2187" s="5">
        <v>42305.745292812499</v>
      </c>
      <c r="P2187" s="5">
        <v>42305.745292812499</v>
      </c>
    </row>
    <row r="2188" spans="1:16">
      <c r="A2188">
        <v>1</v>
      </c>
      <c r="B2188">
        <v>4</v>
      </c>
      <c r="C2188">
        <v>19</v>
      </c>
      <c r="D2188">
        <v>19</v>
      </c>
      <c r="E2188">
        <v>4342</v>
      </c>
      <c r="F2188">
        <v>7770</v>
      </c>
      <c r="G2188">
        <v>610</v>
      </c>
      <c r="H2188">
        <v>8</v>
      </c>
      <c r="I2188" s="58" t="s">
        <v>7700</v>
      </c>
      <c r="J2188">
        <v>61008</v>
      </c>
      <c r="K2188" s="4">
        <v>0</v>
      </c>
      <c r="L2188" s="4">
        <v>0.40400000000000003</v>
      </c>
      <c r="M2188" s="4">
        <v>0</v>
      </c>
      <c r="N2188" s="4">
        <v>0.40400000000000003</v>
      </c>
      <c r="O2188" t="s">
        <v>1223</v>
      </c>
      <c r="P2188" t="s">
        <v>1223</v>
      </c>
    </row>
    <row r="2189" spans="1:16">
      <c r="A2189">
        <v>1</v>
      </c>
      <c r="B2189">
        <v>4</v>
      </c>
      <c r="C2189">
        <v>19</v>
      </c>
      <c r="D2189">
        <v>19</v>
      </c>
      <c r="E2189">
        <v>4509</v>
      </c>
      <c r="F2189">
        <v>7771</v>
      </c>
      <c r="G2189">
        <v>610</v>
      </c>
      <c r="H2189">
        <v>10</v>
      </c>
      <c r="I2189" s="58" t="s">
        <v>7701</v>
      </c>
      <c r="J2189">
        <v>61010</v>
      </c>
      <c r="K2189" s="4">
        <v>0</v>
      </c>
      <c r="L2189" s="4">
        <v>0.52700000000000002</v>
      </c>
      <c r="M2189" s="4">
        <v>0</v>
      </c>
      <c r="N2189" s="4">
        <v>0.52700000000000002</v>
      </c>
      <c r="O2189" s="5">
        <v>42305.745292812499</v>
      </c>
      <c r="P2189" s="5">
        <v>42305.745292812499</v>
      </c>
    </row>
    <row r="2190" spans="1:16">
      <c r="A2190">
        <v>1</v>
      </c>
      <c r="B2190">
        <v>4</v>
      </c>
      <c r="C2190">
        <v>19</v>
      </c>
      <c r="D2190">
        <v>19</v>
      </c>
      <c r="E2190">
        <v>4520</v>
      </c>
      <c r="F2190">
        <v>7772</v>
      </c>
      <c r="G2190">
        <v>217</v>
      </c>
      <c r="H2190">
        <v>1</v>
      </c>
      <c r="I2190" s="58" t="s">
        <v>7702</v>
      </c>
      <c r="J2190">
        <v>21701</v>
      </c>
      <c r="K2190" s="4">
        <v>1</v>
      </c>
      <c r="L2190" s="4">
        <v>4.9480000000000004</v>
      </c>
      <c r="M2190" s="4">
        <v>0</v>
      </c>
      <c r="N2190" s="4">
        <v>3.948</v>
      </c>
      <c r="O2190" s="5">
        <v>42305.745292812499</v>
      </c>
      <c r="P2190" s="5">
        <v>43258.050196053242</v>
      </c>
    </row>
    <row r="2191" spans="1:16">
      <c r="A2191">
        <v>1</v>
      </c>
      <c r="B2191">
        <v>4</v>
      </c>
      <c r="C2191">
        <v>19</v>
      </c>
      <c r="D2191">
        <v>19</v>
      </c>
      <c r="E2191">
        <v>4520</v>
      </c>
      <c r="F2191">
        <v>7773</v>
      </c>
      <c r="G2191">
        <v>217</v>
      </c>
      <c r="H2191">
        <v>2</v>
      </c>
      <c r="I2191" s="58" t="s">
        <v>1378</v>
      </c>
      <c r="J2191">
        <v>21702</v>
      </c>
      <c r="K2191" s="4">
        <v>1.0109999999999999</v>
      </c>
      <c r="L2191" s="4">
        <v>2.5590000000000002</v>
      </c>
      <c r="M2191" s="4">
        <v>3.948</v>
      </c>
      <c r="N2191" s="4">
        <v>5.4960000000000004</v>
      </c>
      <c r="O2191" s="5">
        <v>42305.745292812499</v>
      </c>
      <c r="P2191" s="5">
        <v>43258.050196053242</v>
      </c>
    </row>
    <row r="2192" spans="1:16">
      <c r="A2192">
        <v>1</v>
      </c>
      <c r="B2192">
        <v>4</v>
      </c>
      <c r="C2192">
        <v>19</v>
      </c>
      <c r="D2192">
        <v>19</v>
      </c>
      <c r="E2192">
        <v>4520</v>
      </c>
      <c r="F2192">
        <v>7774</v>
      </c>
      <c r="G2192">
        <v>218</v>
      </c>
      <c r="H2192">
        <v>1</v>
      </c>
      <c r="I2192" s="58" t="s">
        <v>1377</v>
      </c>
      <c r="J2192">
        <v>21801</v>
      </c>
      <c r="K2192" s="4">
        <v>12.441000000000001</v>
      </c>
      <c r="L2192" s="4">
        <v>19.946999999999999</v>
      </c>
      <c r="M2192" s="4">
        <v>12.932</v>
      </c>
      <c r="N2192" s="4">
        <v>20.437999999999999</v>
      </c>
      <c r="O2192" s="5">
        <v>42305.745292812499</v>
      </c>
      <c r="P2192" s="5">
        <v>43258.050196053242</v>
      </c>
    </row>
    <row r="2193" spans="1:16">
      <c r="A2193">
        <v>1</v>
      </c>
      <c r="B2193">
        <v>4</v>
      </c>
      <c r="C2193">
        <v>19</v>
      </c>
      <c r="D2193">
        <v>19</v>
      </c>
      <c r="E2193">
        <v>4523</v>
      </c>
      <c r="F2193">
        <v>7775</v>
      </c>
      <c r="G2193">
        <v>10</v>
      </c>
      <c r="H2193">
        <v>11</v>
      </c>
      <c r="I2193" s="58">
        <v>40483</v>
      </c>
      <c r="J2193">
        <v>1011</v>
      </c>
      <c r="K2193" s="4">
        <v>1.4999999999999999E-2</v>
      </c>
      <c r="L2193" s="4">
        <v>15.811</v>
      </c>
      <c r="M2193" s="4">
        <v>23.545000000000002</v>
      </c>
      <c r="N2193" s="4">
        <v>39.341000000000001</v>
      </c>
      <c r="O2193" s="5">
        <v>42305.745292812499</v>
      </c>
      <c r="P2193" s="5">
        <v>42305.745292812499</v>
      </c>
    </row>
    <row r="2194" spans="1:16">
      <c r="A2194">
        <v>1</v>
      </c>
      <c r="B2194">
        <v>4</v>
      </c>
      <c r="C2194">
        <v>19</v>
      </c>
      <c r="D2194">
        <v>19</v>
      </c>
      <c r="E2194">
        <v>4523</v>
      </c>
      <c r="F2194">
        <v>7776</v>
      </c>
      <c r="G2194">
        <v>10</v>
      </c>
      <c r="H2194">
        <v>12</v>
      </c>
      <c r="I2194" s="58">
        <v>40513</v>
      </c>
      <c r="J2194">
        <v>1012</v>
      </c>
      <c r="K2194" s="4">
        <v>0</v>
      </c>
      <c r="L2194" s="4">
        <v>12.071999999999999</v>
      </c>
      <c r="M2194" s="4">
        <v>11.473000000000001</v>
      </c>
      <c r="N2194" s="4">
        <v>23.545000000000002</v>
      </c>
      <c r="O2194" s="5">
        <v>42305.745292812499</v>
      </c>
      <c r="P2194" s="5">
        <v>42305.745292812499</v>
      </c>
    </row>
    <row r="2195" spans="1:16">
      <c r="A2195">
        <v>1</v>
      </c>
      <c r="B2195">
        <v>4</v>
      </c>
      <c r="C2195">
        <v>19</v>
      </c>
      <c r="D2195">
        <v>19</v>
      </c>
      <c r="E2195">
        <v>4523</v>
      </c>
      <c r="F2195">
        <v>7777</v>
      </c>
      <c r="G2195">
        <v>10</v>
      </c>
      <c r="H2195">
        <v>13</v>
      </c>
      <c r="I2195" s="58" t="s">
        <v>7703</v>
      </c>
      <c r="J2195">
        <v>1013</v>
      </c>
      <c r="K2195" s="4">
        <v>0</v>
      </c>
      <c r="L2195" s="4">
        <v>11.473000000000001</v>
      </c>
      <c r="M2195" s="4">
        <v>0</v>
      </c>
      <c r="N2195" s="4">
        <v>11.473000000000001</v>
      </c>
      <c r="O2195" s="5">
        <v>42305.745292812499</v>
      </c>
      <c r="P2195" s="5">
        <v>42305.745292812499</v>
      </c>
    </row>
    <row r="2196" spans="1:16">
      <c r="A2196">
        <v>1</v>
      </c>
      <c r="B2196">
        <v>4</v>
      </c>
      <c r="C2196">
        <v>19</v>
      </c>
      <c r="D2196">
        <v>19</v>
      </c>
      <c r="E2196">
        <v>4526</v>
      </c>
      <c r="F2196">
        <v>7778</v>
      </c>
      <c r="G2196">
        <v>217</v>
      </c>
      <c r="H2196">
        <v>2</v>
      </c>
      <c r="I2196" s="58" t="s">
        <v>1378</v>
      </c>
      <c r="J2196">
        <v>21702</v>
      </c>
      <c r="K2196" s="4">
        <v>2.5590000000000002</v>
      </c>
      <c r="L2196" s="4">
        <v>5.5010000000000003</v>
      </c>
      <c r="M2196" s="4">
        <v>0</v>
      </c>
      <c r="N2196" s="4">
        <v>2.9420000000000002</v>
      </c>
      <c r="O2196" s="5">
        <v>42305.745292812499</v>
      </c>
      <c r="P2196" s="5">
        <v>42305.745292812499</v>
      </c>
    </row>
    <row r="2197" spans="1:16">
      <c r="A2197">
        <v>1</v>
      </c>
      <c r="B2197">
        <v>4</v>
      </c>
      <c r="C2197">
        <v>19</v>
      </c>
      <c r="D2197">
        <v>19</v>
      </c>
      <c r="E2197">
        <v>4532</v>
      </c>
      <c r="F2197">
        <v>7779</v>
      </c>
      <c r="G2197">
        <v>46</v>
      </c>
      <c r="H2197">
        <v>3</v>
      </c>
      <c r="I2197" s="58">
        <v>16862</v>
      </c>
      <c r="J2197">
        <v>4603</v>
      </c>
      <c r="K2197" s="4">
        <v>0</v>
      </c>
      <c r="L2197" s="4">
        <v>8.0079999999999991</v>
      </c>
      <c r="M2197" s="4">
        <v>522.505</v>
      </c>
      <c r="N2197" s="4">
        <v>530.51199999999994</v>
      </c>
      <c r="O2197" s="5">
        <v>42305.745292812499</v>
      </c>
      <c r="P2197" s="5">
        <v>43258.050196053242</v>
      </c>
    </row>
    <row r="2198" spans="1:16">
      <c r="A2198">
        <v>1</v>
      </c>
      <c r="B2198">
        <v>4</v>
      </c>
      <c r="C2198">
        <v>19</v>
      </c>
      <c r="D2198">
        <v>19</v>
      </c>
      <c r="E2198">
        <v>4532</v>
      </c>
      <c r="F2198">
        <v>7780</v>
      </c>
      <c r="G2198">
        <v>46</v>
      </c>
      <c r="H2198">
        <v>4</v>
      </c>
      <c r="I2198" s="58">
        <v>16893</v>
      </c>
      <c r="J2198">
        <v>4604</v>
      </c>
      <c r="K2198" s="4">
        <v>1</v>
      </c>
      <c r="L2198" s="4">
        <v>13.179</v>
      </c>
      <c r="M2198" s="4">
        <v>530.51199999999994</v>
      </c>
      <c r="N2198" s="4">
        <v>542.69200000000001</v>
      </c>
      <c r="O2198" s="5">
        <v>42305.745292812499</v>
      </c>
      <c r="P2198" s="5">
        <v>43258.050196053242</v>
      </c>
    </row>
    <row r="2199" spans="1:16">
      <c r="A2199">
        <v>1</v>
      </c>
      <c r="B2199">
        <v>4</v>
      </c>
      <c r="C2199">
        <v>19</v>
      </c>
      <c r="D2199">
        <v>19</v>
      </c>
      <c r="E2199">
        <v>4532</v>
      </c>
      <c r="F2199">
        <v>7781</v>
      </c>
      <c r="G2199">
        <v>46</v>
      </c>
      <c r="H2199">
        <v>5</v>
      </c>
      <c r="I2199" s="58">
        <v>16923</v>
      </c>
      <c r="J2199">
        <v>4605</v>
      </c>
      <c r="K2199" s="4">
        <v>0</v>
      </c>
      <c r="L2199" s="4">
        <v>9.1609999999999996</v>
      </c>
      <c r="M2199" s="4">
        <v>542.69200000000001</v>
      </c>
      <c r="N2199" s="4">
        <v>551.85299999999995</v>
      </c>
      <c r="O2199" s="5">
        <v>42305.745292812499</v>
      </c>
      <c r="P2199" s="5">
        <v>43258.050196053242</v>
      </c>
    </row>
    <row r="2200" spans="1:16">
      <c r="A2200">
        <v>1</v>
      </c>
      <c r="B2200">
        <v>4</v>
      </c>
      <c r="C2200">
        <v>19</v>
      </c>
      <c r="D2200">
        <v>19</v>
      </c>
      <c r="E2200">
        <v>4532</v>
      </c>
      <c r="F2200">
        <v>7782</v>
      </c>
      <c r="G2200">
        <v>46</v>
      </c>
      <c r="H2200">
        <v>6</v>
      </c>
      <c r="I2200" s="58">
        <v>16954</v>
      </c>
      <c r="J2200">
        <v>4606</v>
      </c>
      <c r="K2200" s="4">
        <v>1</v>
      </c>
      <c r="L2200" s="4">
        <v>14.03</v>
      </c>
      <c r="M2200" s="4">
        <v>551.85299999999995</v>
      </c>
      <c r="N2200" s="4">
        <v>564.88300000000004</v>
      </c>
      <c r="O2200" s="5">
        <v>42305.745292812499</v>
      </c>
      <c r="P2200" s="5">
        <v>43258.050196053242</v>
      </c>
    </row>
    <row r="2201" spans="1:16">
      <c r="A2201">
        <v>1</v>
      </c>
      <c r="B2201">
        <v>4</v>
      </c>
      <c r="C2201">
        <v>19</v>
      </c>
      <c r="D2201">
        <v>19</v>
      </c>
      <c r="E2201">
        <v>4544</v>
      </c>
      <c r="F2201">
        <v>7783</v>
      </c>
      <c r="G2201">
        <v>85</v>
      </c>
      <c r="H2201">
        <v>2</v>
      </c>
      <c r="I2201" s="58">
        <v>31079</v>
      </c>
      <c r="J2201">
        <v>8502</v>
      </c>
      <c r="K2201" s="4">
        <v>15.557</v>
      </c>
      <c r="L2201" s="4">
        <v>28.183</v>
      </c>
      <c r="M2201" s="4">
        <v>15.557</v>
      </c>
      <c r="N2201" s="4">
        <v>28.183</v>
      </c>
      <c r="O2201" s="5">
        <v>42305.745292812499</v>
      </c>
      <c r="P2201" s="5">
        <v>43258.050196053242</v>
      </c>
    </row>
    <row r="2202" spans="1:16">
      <c r="A2202">
        <v>1</v>
      </c>
      <c r="B2202">
        <v>4</v>
      </c>
      <c r="C2202">
        <v>19</v>
      </c>
      <c r="D2202">
        <v>19</v>
      </c>
      <c r="E2202">
        <v>4544</v>
      </c>
      <c r="F2202">
        <v>7784</v>
      </c>
      <c r="G2202">
        <v>85</v>
      </c>
      <c r="H2202">
        <v>4</v>
      </c>
      <c r="I2202" s="58">
        <v>31138</v>
      </c>
      <c r="J2202">
        <v>8504</v>
      </c>
      <c r="K2202" s="4">
        <v>0</v>
      </c>
      <c r="L2202" s="4">
        <v>15.557</v>
      </c>
      <c r="M2202" s="4">
        <v>0</v>
      </c>
      <c r="N2202" s="4">
        <v>15.557</v>
      </c>
      <c r="O2202" s="5">
        <v>42305.745292812499</v>
      </c>
      <c r="P2202" s="5">
        <v>42305.745292812499</v>
      </c>
    </row>
    <row r="2203" spans="1:16">
      <c r="A2203">
        <v>1</v>
      </c>
      <c r="B2203">
        <v>4</v>
      </c>
      <c r="C2203">
        <v>19</v>
      </c>
      <c r="D2203">
        <v>19</v>
      </c>
      <c r="E2203">
        <v>4567</v>
      </c>
      <c r="F2203">
        <v>7757</v>
      </c>
      <c r="G2203">
        <v>218</v>
      </c>
      <c r="H2203">
        <v>2</v>
      </c>
      <c r="I2203" s="58" t="s">
        <v>7704</v>
      </c>
      <c r="J2203">
        <v>21802</v>
      </c>
      <c r="K2203" s="4">
        <v>0.30299999999999999</v>
      </c>
      <c r="L2203" s="4">
        <v>4.5090000000000003</v>
      </c>
      <c r="M2203" s="4">
        <v>0</v>
      </c>
      <c r="N2203" s="4">
        <v>4.2060000000000004</v>
      </c>
      <c r="O2203" t="s">
        <v>1223</v>
      </c>
      <c r="P2203" t="s">
        <v>1223</v>
      </c>
    </row>
    <row r="2204" spans="1:16">
      <c r="A2204">
        <v>1</v>
      </c>
      <c r="B2204">
        <v>4</v>
      </c>
      <c r="C2204">
        <v>1</v>
      </c>
      <c r="D2204">
        <v>91</v>
      </c>
      <c r="E2204">
        <v>955</v>
      </c>
      <c r="F2204">
        <v>153</v>
      </c>
      <c r="G2204">
        <v>729</v>
      </c>
      <c r="H2204">
        <v>3</v>
      </c>
      <c r="I2204" s="58" t="s">
        <v>7705</v>
      </c>
      <c r="J2204">
        <v>72903</v>
      </c>
      <c r="K2204" s="4">
        <v>1</v>
      </c>
      <c r="L2204" s="4">
        <v>2.081</v>
      </c>
      <c r="M2204" s="4">
        <v>0</v>
      </c>
      <c r="N2204" s="4">
        <v>1.081</v>
      </c>
      <c r="O2204" s="5">
        <v>42305.745292812499</v>
      </c>
      <c r="P2204" s="5">
        <v>43258.050196053242</v>
      </c>
    </row>
    <row r="2205" spans="1:16">
      <c r="A2205">
        <v>1</v>
      </c>
      <c r="B2205">
        <v>4</v>
      </c>
      <c r="C2205">
        <v>19</v>
      </c>
      <c r="D2205">
        <v>19</v>
      </c>
      <c r="E2205">
        <v>714</v>
      </c>
      <c r="F2205">
        <v>7713</v>
      </c>
      <c r="G2205">
        <v>945</v>
      </c>
      <c r="H2205">
        <v>2</v>
      </c>
      <c r="I2205" s="58" t="s">
        <v>7706</v>
      </c>
      <c r="J2205">
        <v>94502</v>
      </c>
      <c r="K2205" s="4">
        <v>0.99199999999999999</v>
      </c>
      <c r="L2205" s="4">
        <v>6.875</v>
      </c>
      <c r="M2205" s="4">
        <v>0</v>
      </c>
      <c r="N2205" s="4">
        <v>5.883</v>
      </c>
      <c r="O2205" s="5">
        <v>42305.745292812499</v>
      </c>
      <c r="P2205" s="5">
        <v>42305.745292812499</v>
      </c>
    </row>
    <row r="2206" spans="1:16">
      <c r="A2206">
        <v>1</v>
      </c>
      <c r="B2206">
        <v>4</v>
      </c>
      <c r="C2206">
        <v>19</v>
      </c>
      <c r="D2206">
        <v>19</v>
      </c>
      <c r="E2206">
        <v>715</v>
      </c>
      <c r="F2206">
        <v>7714</v>
      </c>
      <c r="G2206">
        <v>1020</v>
      </c>
      <c r="H2206">
        <v>1</v>
      </c>
      <c r="I2206" s="58" t="s">
        <v>7707</v>
      </c>
      <c r="J2206">
        <v>102001</v>
      </c>
      <c r="K2206" s="4">
        <v>5</v>
      </c>
      <c r="L2206" s="4">
        <v>16.218</v>
      </c>
      <c r="M2206" s="4">
        <v>0</v>
      </c>
      <c r="N2206" s="4">
        <v>11.218</v>
      </c>
      <c r="O2206" s="5">
        <v>42305.745292812499</v>
      </c>
      <c r="P2206" s="5">
        <v>42305.745292812499</v>
      </c>
    </row>
    <row r="2207" spans="1:16">
      <c r="A2207">
        <v>1</v>
      </c>
      <c r="B2207">
        <v>4</v>
      </c>
      <c r="C2207">
        <v>19</v>
      </c>
      <c r="D2207">
        <v>19</v>
      </c>
      <c r="E2207">
        <v>716</v>
      </c>
      <c r="F2207">
        <v>7715</v>
      </c>
      <c r="G2207">
        <v>1021</v>
      </c>
      <c r="H2207">
        <v>1</v>
      </c>
      <c r="I2207" s="58" t="s">
        <v>7708</v>
      </c>
      <c r="J2207">
        <v>102101</v>
      </c>
      <c r="K2207" s="4">
        <v>0</v>
      </c>
      <c r="L2207" s="4">
        <v>4.9290000000000003</v>
      </c>
      <c r="M2207" s="4">
        <v>0</v>
      </c>
      <c r="N2207" s="4">
        <v>4.9290000000000003</v>
      </c>
      <c r="O2207" s="5">
        <v>42305.745292812499</v>
      </c>
      <c r="P2207" s="5">
        <v>42305.745292812499</v>
      </c>
    </row>
    <row r="2208" spans="1:16">
      <c r="A2208">
        <v>1</v>
      </c>
      <c r="B2208">
        <v>4</v>
      </c>
      <c r="C2208">
        <v>19</v>
      </c>
      <c r="D2208">
        <v>19</v>
      </c>
      <c r="E2208">
        <v>717</v>
      </c>
      <c r="F2208">
        <v>7716</v>
      </c>
      <c r="G2208">
        <v>330</v>
      </c>
      <c r="H2208">
        <v>3</v>
      </c>
      <c r="I2208" s="58" t="s">
        <v>1376</v>
      </c>
      <c r="J2208">
        <v>33003</v>
      </c>
      <c r="K2208" s="4">
        <v>8.4700000000000006</v>
      </c>
      <c r="L2208" s="4">
        <v>14.180999999999999</v>
      </c>
      <c r="M2208" s="4">
        <v>5.7619999999999996</v>
      </c>
      <c r="N2208" s="4">
        <v>11.473000000000001</v>
      </c>
      <c r="O2208" s="5">
        <v>42305.745292812499</v>
      </c>
      <c r="P2208" s="5">
        <v>43258.050196053242</v>
      </c>
    </row>
    <row r="2209" spans="1:16">
      <c r="A2209">
        <v>1</v>
      </c>
      <c r="B2209">
        <v>4</v>
      </c>
      <c r="C2209">
        <v>19</v>
      </c>
      <c r="D2209">
        <v>19</v>
      </c>
      <c r="E2209">
        <v>717</v>
      </c>
      <c r="F2209">
        <v>7717</v>
      </c>
      <c r="G2209">
        <v>1918</v>
      </c>
      <c r="H2209">
        <v>1</v>
      </c>
      <c r="I2209" s="58">
        <v>6576</v>
      </c>
      <c r="J2209">
        <v>191801</v>
      </c>
      <c r="K2209" s="4">
        <v>10.004</v>
      </c>
      <c r="L2209" s="4">
        <v>15.766</v>
      </c>
      <c r="M2209" s="4">
        <v>0</v>
      </c>
      <c r="N2209" s="4">
        <v>5.7619999999999996</v>
      </c>
      <c r="O2209" s="5">
        <v>42305.745292812499</v>
      </c>
      <c r="P2209" s="5">
        <v>43258.050196053242</v>
      </c>
    </row>
    <row r="2210" spans="1:16">
      <c r="A2210">
        <v>1</v>
      </c>
      <c r="B2210">
        <v>4</v>
      </c>
      <c r="C2210">
        <v>19</v>
      </c>
      <c r="D2210">
        <v>225</v>
      </c>
      <c r="E2210">
        <v>1033</v>
      </c>
      <c r="F2210">
        <v>8034</v>
      </c>
      <c r="G2210">
        <v>10</v>
      </c>
      <c r="H2210">
        <v>14</v>
      </c>
      <c r="I2210" s="58" t="s">
        <v>1379</v>
      </c>
      <c r="J2210">
        <v>1014</v>
      </c>
      <c r="K2210" s="4">
        <v>0</v>
      </c>
      <c r="L2210" s="4">
        <v>0.63400000000000001</v>
      </c>
      <c r="M2210" s="4">
        <v>3.4820000000000002</v>
      </c>
      <c r="N2210" s="4">
        <v>4.1159999999999997</v>
      </c>
      <c r="O2210" s="5">
        <v>42305.745292812499</v>
      </c>
      <c r="P2210" s="5">
        <v>42305.745292812499</v>
      </c>
    </row>
    <row r="2211" spans="1:16">
      <c r="A2211">
        <v>1</v>
      </c>
      <c r="B2211">
        <v>4</v>
      </c>
      <c r="C2211">
        <v>19</v>
      </c>
      <c r="D2211">
        <v>225</v>
      </c>
      <c r="E2211">
        <v>1033</v>
      </c>
      <c r="F2211">
        <v>8035</v>
      </c>
      <c r="G2211">
        <v>1176</v>
      </c>
      <c r="H2211">
        <v>2</v>
      </c>
      <c r="I2211" s="58" t="s">
        <v>7709</v>
      </c>
      <c r="J2211">
        <v>117602</v>
      </c>
      <c r="K2211" s="4">
        <v>5.0640000000000001</v>
      </c>
      <c r="L2211" s="4">
        <v>8.2899999999999991</v>
      </c>
      <c r="M2211" s="4">
        <v>0</v>
      </c>
      <c r="N2211" s="4">
        <v>3.226</v>
      </c>
      <c r="O2211" s="5">
        <v>42305.745292812499</v>
      </c>
      <c r="P2211" s="5">
        <v>42305.745292812499</v>
      </c>
    </row>
    <row r="2212" spans="1:16">
      <c r="A2212">
        <v>1</v>
      </c>
      <c r="B2212">
        <v>4</v>
      </c>
      <c r="C2212">
        <v>19</v>
      </c>
      <c r="D2212">
        <v>225</v>
      </c>
      <c r="E2212">
        <v>1128</v>
      </c>
      <c r="F2212">
        <v>8036</v>
      </c>
      <c r="G2212">
        <v>1226</v>
      </c>
      <c r="H2212">
        <v>1</v>
      </c>
      <c r="I2212" s="58" t="s">
        <v>7710</v>
      </c>
      <c r="J2212">
        <v>122601</v>
      </c>
      <c r="K2212" s="4">
        <v>0</v>
      </c>
      <c r="L2212" s="4">
        <v>5.984</v>
      </c>
      <c r="M2212" s="4">
        <v>0</v>
      </c>
      <c r="N2212" s="4">
        <v>5.984</v>
      </c>
      <c r="O2212" s="5">
        <v>42305.745292812499</v>
      </c>
      <c r="P2212" s="5">
        <v>42305.745292812499</v>
      </c>
    </row>
    <row r="2213" spans="1:16">
      <c r="A2213">
        <v>1</v>
      </c>
      <c r="B2213">
        <v>4</v>
      </c>
      <c r="C2213">
        <v>19</v>
      </c>
      <c r="D2213">
        <v>225</v>
      </c>
      <c r="E2213">
        <v>1129</v>
      </c>
      <c r="F2213">
        <v>8037</v>
      </c>
      <c r="G2213">
        <v>734</v>
      </c>
      <c r="H2213">
        <v>2</v>
      </c>
      <c r="I2213" s="58" t="s">
        <v>7711</v>
      </c>
      <c r="J2213">
        <v>73402</v>
      </c>
      <c r="K2213" s="4">
        <v>0</v>
      </c>
      <c r="L2213" s="4">
        <v>9.2739999999999991</v>
      </c>
      <c r="M2213" s="4">
        <v>0</v>
      </c>
      <c r="N2213" s="4">
        <v>9.0869999999999997</v>
      </c>
      <c r="O2213" s="5">
        <v>42305.745292812499</v>
      </c>
      <c r="P2213" s="5">
        <v>42305.745292812499</v>
      </c>
    </row>
    <row r="2214" spans="1:16">
      <c r="A2214">
        <v>1</v>
      </c>
      <c r="B2214">
        <v>4</v>
      </c>
      <c r="C2214">
        <v>19</v>
      </c>
      <c r="D2214">
        <v>225</v>
      </c>
      <c r="E2214">
        <v>1503</v>
      </c>
      <c r="F2214">
        <v>8038</v>
      </c>
      <c r="G2214">
        <v>1384</v>
      </c>
      <c r="H2214">
        <v>1</v>
      </c>
      <c r="I2214" s="58" t="s">
        <v>7712</v>
      </c>
      <c r="J2214">
        <v>138401</v>
      </c>
      <c r="K2214" s="4">
        <v>4</v>
      </c>
      <c r="L2214" s="4">
        <v>16.696000000000002</v>
      </c>
      <c r="M2214" s="4">
        <v>0</v>
      </c>
      <c r="N2214" s="4">
        <v>12.696</v>
      </c>
      <c r="O2214" s="5">
        <v>42305.745292812499</v>
      </c>
      <c r="P2214" s="5">
        <v>42305.745292812499</v>
      </c>
    </row>
    <row r="2215" spans="1:16">
      <c r="A2215">
        <v>1</v>
      </c>
      <c r="B2215">
        <v>4</v>
      </c>
      <c r="C2215">
        <v>19</v>
      </c>
      <c r="D2215">
        <v>225</v>
      </c>
      <c r="E2215">
        <v>168</v>
      </c>
      <c r="F2215">
        <v>8030</v>
      </c>
      <c r="G2215">
        <v>221</v>
      </c>
      <c r="H2215">
        <v>9</v>
      </c>
      <c r="I2215" s="58" t="s">
        <v>7713</v>
      </c>
      <c r="J2215">
        <v>22109</v>
      </c>
      <c r="K2215" s="4">
        <v>13.659000000000001</v>
      </c>
      <c r="L2215" s="4">
        <v>19.030999999999999</v>
      </c>
      <c r="M2215" s="4">
        <v>0</v>
      </c>
      <c r="N2215" s="4">
        <v>5.3719999999999999</v>
      </c>
      <c r="O2215" s="5">
        <v>42305.745292812499</v>
      </c>
      <c r="P2215" s="5">
        <v>43258.050196053242</v>
      </c>
    </row>
    <row r="2216" spans="1:16">
      <c r="A2216">
        <v>1</v>
      </c>
      <c r="B2216">
        <v>4</v>
      </c>
      <c r="C2216">
        <v>19</v>
      </c>
      <c r="D2216">
        <v>225</v>
      </c>
      <c r="E2216">
        <v>168</v>
      </c>
      <c r="F2216">
        <v>9783</v>
      </c>
      <c r="G2216">
        <v>248</v>
      </c>
      <c r="H2216">
        <v>1</v>
      </c>
      <c r="I2216" s="58" t="s">
        <v>1380</v>
      </c>
      <c r="J2216">
        <v>24801</v>
      </c>
      <c r="K2216" s="4">
        <v>19.317</v>
      </c>
      <c r="L2216" s="4">
        <v>21.811</v>
      </c>
      <c r="M2216" s="4">
        <v>5.3719999999999999</v>
      </c>
      <c r="N2216" s="4">
        <v>7.8659999999999997</v>
      </c>
      <c r="O2216" s="5">
        <v>42305.745292812499</v>
      </c>
      <c r="P2216" s="5">
        <v>43258.050196053242</v>
      </c>
    </row>
    <row r="2217" spans="1:16">
      <c r="A2217">
        <v>1</v>
      </c>
      <c r="B2217">
        <v>4</v>
      </c>
      <c r="C2217">
        <v>19</v>
      </c>
      <c r="D2217">
        <v>225</v>
      </c>
      <c r="E2217">
        <v>1818</v>
      </c>
      <c r="F2217">
        <v>8039</v>
      </c>
      <c r="G2217">
        <v>1578</v>
      </c>
      <c r="H2217">
        <v>2</v>
      </c>
      <c r="I2217" s="58" t="s">
        <v>7714</v>
      </c>
      <c r="J2217">
        <v>157802</v>
      </c>
      <c r="K2217" s="4">
        <v>9.9939999999999998</v>
      </c>
      <c r="L2217" s="4">
        <v>18.864999999999998</v>
      </c>
      <c r="M2217" s="4">
        <v>0</v>
      </c>
      <c r="N2217" s="4">
        <v>8.8710000000000004</v>
      </c>
      <c r="O2217" s="5">
        <v>42305.745292812499</v>
      </c>
      <c r="P2217" s="5">
        <v>42305.745292812499</v>
      </c>
    </row>
    <row r="2218" spans="1:16">
      <c r="A2218">
        <v>1</v>
      </c>
      <c r="B2218">
        <v>4</v>
      </c>
      <c r="C2218">
        <v>19</v>
      </c>
      <c r="D2218">
        <v>225</v>
      </c>
      <c r="E2218">
        <v>1819</v>
      </c>
      <c r="F2218">
        <v>8040</v>
      </c>
      <c r="G2218">
        <v>1226</v>
      </c>
      <c r="H2218">
        <v>2</v>
      </c>
      <c r="I2218" s="58" t="s">
        <v>7715</v>
      </c>
      <c r="J2218">
        <v>122602</v>
      </c>
      <c r="K2218" s="4">
        <v>1</v>
      </c>
      <c r="L2218" s="4">
        <v>9.1989999999999998</v>
      </c>
      <c r="M2218" s="4">
        <v>0</v>
      </c>
      <c r="N2218" s="4">
        <v>8.1989999999999998</v>
      </c>
      <c r="O2218" s="5">
        <v>42305.745292812499</v>
      </c>
      <c r="P2218" s="5">
        <v>42305.745292812499</v>
      </c>
    </row>
    <row r="2219" spans="1:16">
      <c r="A2219">
        <v>1</v>
      </c>
      <c r="B2219">
        <v>4</v>
      </c>
      <c r="C2219">
        <v>19</v>
      </c>
      <c r="D2219">
        <v>225</v>
      </c>
      <c r="E2219">
        <v>1969</v>
      </c>
      <c r="F2219">
        <v>8041</v>
      </c>
      <c r="G2219">
        <v>1816</v>
      </c>
      <c r="H2219">
        <v>1</v>
      </c>
      <c r="I2219" s="58">
        <v>-30680</v>
      </c>
      <c r="J2219">
        <v>181601</v>
      </c>
      <c r="K2219" s="4">
        <v>20</v>
      </c>
      <c r="L2219" s="4">
        <v>22.277999999999999</v>
      </c>
      <c r="M2219" s="4">
        <v>0</v>
      </c>
      <c r="N2219" s="4">
        <v>2.278</v>
      </c>
      <c r="O2219" s="5">
        <v>42305.745292812499</v>
      </c>
      <c r="P2219" s="5">
        <v>42305.745292812499</v>
      </c>
    </row>
    <row r="2220" spans="1:16">
      <c r="A2220">
        <v>1</v>
      </c>
      <c r="B2220">
        <v>4</v>
      </c>
      <c r="C2220">
        <v>19</v>
      </c>
      <c r="D2220">
        <v>225</v>
      </c>
      <c r="E2220">
        <v>2060</v>
      </c>
      <c r="F2220">
        <v>8042</v>
      </c>
      <c r="G2220">
        <v>1226</v>
      </c>
      <c r="H2220">
        <v>3</v>
      </c>
      <c r="I2220" s="58" t="s">
        <v>7716</v>
      </c>
      <c r="J2220">
        <v>122603</v>
      </c>
      <c r="K2220" s="4">
        <v>0</v>
      </c>
      <c r="L2220" s="4">
        <v>6.3360000000000003</v>
      </c>
      <c r="M2220" s="4">
        <v>0</v>
      </c>
      <c r="N2220" s="4">
        <v>6.3360000000000003</v>
      </c>
      <c r="O2220" s="5">
        <v>42305.745292812499</v>
      </c>
      <c r="P2220" s="5">
        <v>42305.745292812499</v>
      </c>
    </row>
    <row r="2221" spans="1:16">
      <c r="A2221">
        <v>1</v>
      </c>
      <c r="B2221">
        <v>4</v>
      </c>
      <c r="C2221">
        <v>19</v>
      </c>
      <c r="D2221">
        <v>225</v>
      </c>
      <c r="E2221">
        <v>217</v>
      </c>
      <c r="F2221">
        <v>8031</v>
      </c>
      <c r="G2221">
        <v>633</v>
      </c>
      <c r="H2221">
        <v>2</v>
      </c>
      <c r="I2221" s="58" t="s">
        <v>7717</v>
      </c>
      <c r="J2221">
        <v>63302</v>
      </c>
      <c r="K2221" s="4">
        <v>1</v>
      </c>
      <c r="L2221" s="4">
        <v>5.3739999999999997</v>
      </c>
      <c r="M2221" s="4">
        <v>7.9290000000000003</v>
      </c>
      <c r="N2221" s="4">
        <v>12.303000000000001</v>
      </c>
      <c r="O2221" s="5">
        <v>42305.745292812499</v>
      </c>
      <c r="P2221" s="5">
        <v>42305.745292812499</v>
      </c>
    </row>
    <row r="2222" spans="1:16">
      <c r="A2222">
        <v>1</v>
      </c>
      <c r="B2222">
        <v>4</v>
      </c>
      <c r="C2222">
        <v>19</v>
      </c>
      <c r="D2222">
        <v>225</v>
      </c>
      <c r="E2222">
        <v>2210</v>
      </c>
      <c r="F2222">
        <v>8043</v>
      </c>
      <c r="G2222">
        <v>1988</v>
      </c>
      <c r="H2222">
        <v>1</v>
      </c>
      <c r="I2222" s="58">
        <v>32143</v>
      </c>
      <c r="J2222">
        <v>198801</v>
      </c>
      <c r="K2222" s="4">
        <v>0</v>
      </c>
      <c r="L2222" s="4">
        <v>8.423</v>
      </c>
      <c r="M2222" s="4">
        <v>0</v>
      </c>
      <c r="N2222" s="4">
        <v>8.423</v>
      </c>
      <c r="O2222" s="5">
        <v>42305.745292812499</v>
      </c>
      <c r="P2222" s="5">
        <v>42305.745292812499</v>
      </c>
    </row>
    <row r="2223" spans="1:16">
      <c r="A2223">
        <v>1</v>
      </c>
      <c r="B2223">
        <v>4</v>
      </c>
      <c r="C2223">
        <v>19</v>
      </c>
      <c r="D2223">
        <v>225</v>
      </c>
      <c r="E2223">
        <v>2383</v>
      </c>
      <c r="F2223">
        <v>8044</v>
      </c>
      <c r="G2223">
        <v>2240</v>
      </c>
      <c r="H2223">
        <v>1</v>
      </c>
      <c r="I2223" s="58">
        <v>124184</v>
      </c>
      <c r="J2223">
        <v>224001</v>
      </c>
      <c r="K2223" s="4">
        <v>0</v>
      </c>
      <c r="L2223" s="4">
        <v>8.4619999999999997</v>
      </c>
      <c r="M2223" s="4">
        <v>0</v>
      </c>
      <c r="N2223" s="4">
        <v>8.4619999999999997</v>
      </c>
      <c r="O2223" s="5">
        <v>42305.745292812499</v>
      </c>
      <c r="P2223" s="5">
        <v>42305.745292812499</v>
      </c>
    </row>
    <row r="2224" spans="1:16">
      <c r="A2224">
        <v>1</v>
      </c>
      <c r="B2224">
        <v>4</v>
      </c>
      <c r="C2224">
        <v>19</v>
      </c>
      <c r="D2224">
        <v>225</v>
      </c>
      <c r="E2224">
        <v>260</v>
      </c>
      <c r="F2224">
        <v>8032</v>
      </c>
      <c r="G2224">
        <v>546</v>
      </c>
      <c r="H2224">
        <v>1</v>
      </c>
      <c r="I2224" s="58" t="s">
        <v>7718</v>
      </c>
      <c r="J2224">
        <v>54601</v>
      </c>
      <c r="K2224" s="4">
        <v>0</v>
      </c>
      <c r="L2224" s="4">
        <v>18.885000000000002</v>
      </c>
      <c r="M2224" s="4">
        <v>48.600999999999999</v>
      </c>
      <c r="N2224" s="4">
        <v>67.486000000000004</v>
      </c>
      <c r="O2224" s="5">
        <v>42305.745292812499</v>
      </c>
      <c r="P2224" s="5">
        <v>43258.050196053242</v>
      </c>
    </row>
    <row r="2225" spans="1:16">
      <c r="A2225">
        <v>1</v>
      </c>
      <c r="B2225">
        <v>4</v>
      </c>
      <c r="C2225">
        <v>19</v>
      </c>
      <c r="D2225">
        <v>225</v>
      </c>
      <c r="E2225">
        <v>2870</v>
      </c>
      <c r="F2225">
        <v>8045</v>
      </c>
      <c r="G2225">
        <v>2881</v>
      </c>
      <c r="H2225">
        <v>1</v>
      </c>
      <c r="I2225" s="58">
        <v>358306</v>
      </c>
      <c r="J2225">
        <v>288101</v>
      </c>
      <c r="K2225" s="4">
        <v>0</v>
      </c>
      <c r="L2225" s="4">
        <v>1.415</v>
      </c>
      <c r="M2225" s="4">
        <v>0</v>
      </c>
      <c r="N2225" s="4">
        <v>1.415</v>
      </c>
      <c r="O2225" s="5">
        <v>42305.745292812499</v>
      </c>
      <c r="P2225" s="5">
        <v>42305.745292812499</v>
      </c>
    </row>
    <row r="2226" spans="1:16">
      <c r="A2226">
        <v>1</v>
      </c>
      <c r="B2226">
        <v>4</v>
      </c>
      <c r="C2226">
        <v>19</v>
      </c>
      <c r="D2226">
        <v>225</v>
      </c>
      <c r="E2226">
        <v>315</v>
      </c>
      <c r="F2226">
        <v>8033</v>
      </c>
      <c r="G2226">
        <v>734</v>
      </c>
      <c r="H2226">
        <v>1</v>
      </c>
      <c r="I2226" s="58" t="s">
        <v>7719</v>
      </c>
      <c r="J2226">
        <v>73401</v>
      </c>
      <c r="K2226" s="4">
        <v>1</v>
      </c>
      <c r="L2226" s="4">
        <v>11.374000000000001</v>
      </c>
      <c r="M2226" s="4">
        <v>0</v>
      </c>
      <c r="N2226" s="4">
        <v>10.374000000000001</v>
      </c>
      <c r="O2226" s="5">
        <v>42305.745292812499</v>
      </c>
      <c r="P2226" s="5">
        <v>42305.745292812499</v>
      </c>
    </row>
    <row r="2227" spans="1:16">
      <c r="A2227">
        <v>1</v>
      </c>
      <c r="B2227">
        <v>4</v>
      </c>
      <c r="C2227">
        <v>19</v>
      </c>
      <c r="D2227">
        <v>225</v>
      </c>
      <c r="E2227">
        <v>3361</v>
      </c>
      <c r="F2227">
        <v>8046</v>
      </c>
      <c r="G2227">
        <v>3404</v>
      </c>
      <c r="H2227">
        <v>1</v>
      </c>
      <c r="I2227" s="58">
        <v>549326</v>
      </c>
      <c r="J2227">
        <v>340401</v>
      </c>
      <c r="K2227" s="4">
        <v>5</v>
      </c>
      <c r="L2227" s="4">
        <v>9.3379999999999992</v>
      </c>
      <c r="M2227" s="4">
        <v>0</v>
      </c>
      <c r="N2227" s="4">
        <v>4.3380000000000001</v>
      </c>
      <c r="O2227" s="5">
        <v>42305.745292812499</v>
      </c>
      <c r="P2227" s="5">
        <v>42305.745292812499</v>
      </c>
    </row>
    <row r="2228" spans="1:16">
      <c r="A2228">
        <v>1</v>
      </c>
      <c r="B2228">
        <v>4</v>
      </c>
      <c r="C2228">
        <v>19</v>
      </c>
      <c r="D2228">
        <v>225</v>
      </c>
      <c r="E2228">
        <v>3537</v>
      </c>
      <c r="F2228">
        <v>8047</v>
      </c>
      <c r="G2228">
        <v>610</v>
      </c>
      <c r="H2228">
        <v>3</v>
      </c>
      <c r="I2228" s="58" t="s">
        <v>7720</v>
      </c>
      <c r="J2228">
        <v>61003</v>
      </c>
      <c r="K2228" s="4">
        <v>0</v>
      </c>
      <c r="L2228" s="4">
        <v>20.646999999999998</v>
      </c>
      <c r="M2228" s="4">
        <v>153.054</v>
      </c>
      <c r="N2228" s="4">
        <v>173.70099999999999</v>
      </c>
      <c r="O2228" s="5">
        <v>42305.745292812499</v>
      </c>
      <c r="P2228" s="5">
        <v>43258.050196053242</v>
      </c>
    </row>
    <row r="2229" spans="1:16">
      <c r="A2229">
        <v>1</v>
      </c>
      <c r="B2229">
        <v>4</v>
      </c>
      <c r="C2229">
        <v>19</v>
      </c>
      <c r="D2229">
        <v>225</v>
      </c>
      <c r="E2229">
        <v>3862</v>
      </c>
      <c r="F2229">
        <v>8048</v>
      </c>
      <c r="G2229">
        <v>83</v>
      </c>
      <c r="H2229">
        <v>9</v>
      </c>
      <c r="I2229" s="58">
        <v>30560</v>
      </c>
      <c r="J2229">
        <v>8309</v>
      </c>
      <c r="K2229" s="4">
        <v>0</v>
      </c>
      <c r="L2229" s="4">
        <v>4.2050000000000001</v>
      </c>
      <c r="M2229" s="4">
        <v>123.52200000000001</v>
      </c>
      <c r="N2229" s="4">
        <v>127.727</v>
      </c>
      <c r="O2229" s="5">
        <v>42305.745292812499</v>
      </c>
      <c r="P2229" s="5">
        <v>42305.745292812499</v>
      </c>
    </row>
    <row r="2230" spans="1:16">
      <c r="A2230">
        <v>1</v>
      </c>
      <c r="B2230">
        <v>4</v>
      </c>
      <c r="C2230">
        <v>19</v>
      </c>
      <c r="D2230">
        <v>225</v>
      </c>
      <c r="E2230">
        <v>3896</v>
      </c>
      <c r="F2230">
        <v>8049</v>
      </c>
      <c r="G2230">
        <v>222</v>
      </c>
      <c r="H2230">
        <v>1</v>
      </c>
      <c r="I2230" s="58" t="s">
        <v>7721</v>
      </c>
      <c r="J2230">
        <v>22201</v>
      </c>
      <c r="K2230" s="4">
        <v>1</v>
      </c>
      <c r="L2230" s="4">
        <v>10.821</v>
      </c>
      <c r="M2230" s="4">
        <v>1.9139999999999999</v>
      </c>
      <c r="N2230" s="4">
        <v>11.734999999999999</v>
      </c>
      <c r="O2230" s="5">
        <v>42305.745292812499</v>
      </c>
      <c r="P2230" s="5">
        <v>43258.050196053242</v>
      </c>
    </row>
    <row r="2231" spans="1:16">
      <c r="A2231">
        <v>1</v>
      </c>
      <c r="B2231">
        <v>4</v>
      </c>
      <c r="C2231">
        <v>19</v>
      </c>
      <c r="D2231">
        <v>225</v>
      </c>
      <c r="E2231">
        <v>3896</v>
      </c>
      <c r="F2231">
        <v>9792</v>
      </c>
      <c r="G2231">
        <v>248</v>
      </c>
      <c r="H2231">
        <v>1</v>
      </c>
      <c r="I2231" s="58" t="s">
        <v>1380</v>
      </c>
      <c r="J2231">
        <v>24801</v>
      </c>
      <c r="K2231" s="4">
        <v>17.402999999999999</v>
      </c>
      <c r="L2231" s="4">
        <v>19.317</v>
      </c>
      <c r="M2231" s="4">
        <v>0</v>
      </c>
      <c r="N2231" s="4">
        <v>1.9139999999999999</v>
      </c>
      <c r="O2231" s="5">
        <v>42305.745292812499</v>
      </c>
      <c r="P2231" s="5">
        <v>43258.050196053242</v>
      </c>
    </row>
    <row r="2232" spans="1:16">
      <c r="A2232">
        <v>1</v>
      </c>
      <c r="B2232">
        <v>4</v>
      </c>
      <c r="C2232">
        <v>19</v>
      </c>
      <c r="D2232">
        <v>225</v>
      </c>
      <c r="E2232">
        <v>4132</v>
      </c>
      <c r="F2232">
        <v>8050</v>
      </c>
      <c r="G2232">
        <v>221</v>
      </c>
      <c r="H2232">
        <v>6</v>
      </c>
      <c r="I2232" s="58" t="s">
        <v>7722</v>
      </c>
      <c r="J2232">
        <v>22106</v>
      </c>
      <c r="K2232" s="4">
        <v>0</v>
      </c>
      <c r="L2232" s="4">
        <v>0.58699999999999997</v>
      </c>
      <c r="M2232" s="4">
        <v>0</v>
      </c>
      <c r="N2232" s="4">
        <v>0.58699999999999997</v>
      </c>
      <c r="O2232" s="5">
        <v>42305.745292812499</v>
      </c>
      <c r="P2232" s="5">
        <v>42305.745292812499</v>
      </c>
    </row>
    <row r="2233" spans="1:16">
      <c r="A2233">
        <v>1</v>
      </c>
      <c r="B2233">
        <v>4</v>
      </c>
      <c r="C2233">
        <v>19</v>
      </c>
      <c r="D2233">
        <v>225</v>
      </c>
      <c r="E2233">
        <v>4365</v>
      </c>
      <c r="F2233">
        <v>8051</v>
      </c>
      <c r="G2233">
        <v>10</v>
      </c>
      <c r="H2233">
        <v>14</v>
      </c>
      <c r="I2233" s="58" t="s">
        <v>1379</v>
      </c>
      <c r="J2233">
        <v>1014</v>
      </c>
      <c r="K2233" s="4">
        <v>9.9600000000000009</v>
      </c>
      <c r="L2233" s="4">
        <v>10.148999999999999</v>
      </c>
      <c r="M2233" s="4">
        <v>0</v>
      </c>
      <c r="N2233" s="4">
        <v>0.189</v>
      </c>
      <c r="O2233" s="5">
        <v>42305.745292812499</v>
      </c>
      <c r="P2233" s="5">
        <v>42305.745292812499</v>
      </c>
    </row>
    <row r="2234" spans="1:16">
      <c r="A2234">
        <v>1</v>
      </c>
      <c r="B2234">
        <v>4</v>
      </c>
      <c r="C2234">
        <v>19</v>
      </c>
      <c r="D2234">
        <v>225</v>
      </c>
      <c r="E2234">
        <v>4389</v>
      </c>
      <c r="F2234">
        <v>8052</v>
      </c>
      <c r="G2234">
        <v>10</v>
      </c>
      <c r="H2234">
        <v>9</v>
      </c>
      <c r="I2234" s="58">
        <v>40422</v>
      </c>
      <c r="J2234">
        <v>1009</v>
      </c>
      <c r="K2234" s="4">
        <v>0</v>
      </c>
      <c r="L2234" s="4">
        <v>0.78800000000000003</v>
      </c>
      <c r="M2234" s="4">
        <v>0</v>
      </c>
      <c r="N2234" s="4">
        <v>0.78800000000000003</v>
      </c>
      <c r="O2234" s="5">
        <v>42305.745292812499</v>
      </c>
      <c r="P2234" s="5">
        <v>42305.745292812499</v>
      </c>
    </row>
    <row r="2235" spans="1:16">
      <c r="A2235">
        <v>1</v>
      </c>
      <c r="B2235">
        <v>4</v>
      </c>
      <c r="C2235">
        <v>19</v>
      </c>
      <c r="D2235">
        <v>225</v>
      </c>
      <c r="E2235">
        <v>4523</v>
      </c>
      <c r="F2235">
        <v>8053</v>
      </c>
      <c r="G2235">
        <v>10</v>
      </c>
      <c r="H2235">
        <v>6</v>
      </c>
      <c r="I2235" s="58">
        <v>40330</v>
      </c>
      <c r="J2235">
        <v>1006</v>
      </c>
      <c r="K2235" s="4">
        <v>0</v>
      </c>
      <c r="L2235" s="4">
        <v>9.4009999999999998</v>
      </c>
      <c r="M2235" s="4">
        <v>61.634999999999998</v>
      </c>
      <c r="N2235" s="4">
        <v>71.036000000000001</v>
      </c>
      <c r="O2235" s="5">
        <v>42305.745292812499</v>
      </c>
      <c r="P2235" s="5">
        <v>43258.050196053242</v>
      </c>
    </row>
    <row r="2236" spans="1:16">
      <c r="A2236">
        <v>1</v>
      </c>
      <c r="B2236">
        <v>4</v>
      </c>
      <c r="C2236">
        <v>19</v>
      </c>
      <c r="D2236">
        <v>225</v>
      </c>
      <c r="E2236">
        <v>4523</v>
      </c>
      <c r="F2236">
        <v>8054</v>
      </c>
      <c r="G2236">
        <v>10</v>
      </c>
      <c r="H2236">
        <v>7</v>
      </c>
      <c r="I2236" s="58">
        <v>40360</v>
      </c>
      <c r="J2236">
        <v>1007</v>
      </c>
      <c r="K2236" s="4">
        <v>0</v>
      </c>
      <c r="L2236" s="4">
        <v>9.2780000000000005</v>
      </c>
      <c r="M2236" s="4">
        <v>52.356999999999999</v>
      </c>
      <c r="N2236" s="4">
        <v>61.634999999999998</v>
      </c>
      <c r="O2236" s="5">
        <v>42305.745292812499</v>
      </c>
      <c r="P2236" s="5">
        <v>43258.050196053242</v>
      </c>
    </row>
    <row r="2237" spans="1:16">
      <c r="A2237">
        <v>1</v>
      </c>
      <c r="B2237">
        <v>4</v>
      </c>
      <c r="C2237">
        <v>19</v>
      </c>
      <c r="D2237">
        <v>225</v>
      </c>
      <c r="E2237">
        <v>4545</v>
      </c>
      <c r="F2237">
        <v>8055</v>
      </c>
      <c r="G2237">
        <v>221</v>
      </c>
      <c r="H2237">
        <v>5</v>
      </c>
      <c r="I2237" s="58" t="s">
        <v>7723</v>
      </c>
      <c r="J2237">
        <v>22105</v>
      </c>
      <c r="K2237" s="4">
        <v>0</v>
      </c>
      <c r="L2237" s="4">
        <v>17.347000000000001</v>
      </c>
      <c r="M2237" s="4">
        <v>46.585000000000001</v>
      </c>
      <c r="N2237" s="4">
        <v>63.932000000000002</v>
      </c>
      <c r="O2237" s="5">
        <v>42305.745292812499</v>
      </c>
      <c r="P2237" s="5">
        <v>42305.745292812499</v>
      </c>
    </row>
    <row r="2238" spans="1:16">
      <c r="A2238">
        <v>1</v>
      </c>
      <c r="B2238">
        <v>4</v>
      </c>
      <c r="C2238">
        <v>19</v>
      </c>
      <c r="D2238">
        <v>225</v>
      </c>
      <c r="E2238">
        <v>4545</v>
      </c>
      <c r="F2238">
        <v>8056</v>
      </c>
      <c r="G2238">
        <v>248</v>
      </c>
      <c r="H2238">
        <v>1</v>
      </c>
      <c r="I2238" s="58" t="s">
        <v>1380</v>
      </c>
      <c r="J2238">
        <v>24801</v>
      </c>
      <c r="K2238" s="4">
        <v>21.811</v>
      </c>
      <c r="L2238" s="4">
        <v>24.827000000000002</v>
      </c>
      <c r="M2238" s="4">
        <v>67.869</v>
      </c>
      <c r="N2238" s="4">
        <v>70.885000000000005</v>
      </c>
      <c r="O2238" s="5">
        <v>42305.745292812499</v>
      </c>
      <c r="P2238" s="5">
        <v>43258.050196053242</v>
      </c>
    </row>
    <row r="2239" spans="1:16">
      <c r="A2239">
        <v>1</v>
      </c>
      <c r="B2239">
        <v>4</v>
      </c>
      <c r="C2239">
        <v>19</v>
      </c>
      <c r="D2239">
        <v>225</v>
      </c>
      <c r="E2239">
        <v>4545</v>
      </c>
      <c r="F2239">
        <v>9804</v>
      </c>
      <c r="G2239">
        <v>248</v>
      </c>
      <c r="H2239">
        <v>9</v>
      </c>
      <c r="I2239" s="58" t="s">
        <v>7724</v>
      </c>
      <c r="J2239">
        <v>24809</v>
      </c>
      <c r="K2239" s="4">
        <v>5</v>
      </c>
      <c r="L2239" s="4">
        <v>8.9369999999999994</v>
      </c>
      <c r="M2239" s="4">
        <v>63.932000000000002</v>
      </c>
      <c r="N2239" s="4">
        <v>67.869</v>
      </c>
      <c r="O2239" s="5">
        <v>42305.745292812499</v>
      </c>
      <c r="P2239" s="5">
        <v>43258.050196053242</v>
      </c>
    </row>
    <row r="2240" spans="1:16">
      <c r="A2240">
        <v>1</v>
      </c>
      <c r="B2240">
        <v>4</v>
      </c>
      <c r="C2240">
        <v>19</v>
      </c>
      <c r="D2240">
        <v>34</v>
      </c>
      <c r="E2240">
        <v>1122</v>
      </c>
      <c r="F2240">
        <v>7826</v>
      </c>
      <c r="G2240">
        <v>1216</v>
      </c>
      <c r="H2240">
        <v>1</v>
      </c>
      <c r="I2240" s="58" t="s">
        <v>7725</v>
      </c>
      <c r="J2240">
        <v>121601</v>
      </c>
      <c r="K2240" s="4">
        <v>0</v>
      </c>
      <c r="L2240" s="4">
        <v>3.1320000000000001</v>
      </c>
      <c r="M2240" s="4">
        <v>0</v>
      </c>
      <c r="N2240" s="4">
        <v>3.1320000000000001</v>
      </c>
      <c r="O2240" s="5">
        <v>42305.745292812499</v>
      </c>
      <c r="P2240" s="5">
        <v>42305.745292812499</v>
      </c>
    </row>
    <row r="2241" spans="1:16">
      <c r="A2241">
        <v>1</v>
      </c>
      <c r="B2241">
        <v>4</v>
      </c>
      <c r="C2241">
        <v>19</v>
      </c>
      <c r="D2241">
        <v>34</v>
      </c>
      <c r="E2241">
        <v>1123</v>
      </c>
      <c r="F2241">
        <v>7827</v>
      </c>
      <c r="G2241">
        <v>1216</v>
      </c>
      <c r="H2241">
        <v>3</v>
      </c>
      <c r="I2241" s="58" t="s">
        <v>7726</v>
      </c>
      <c r="J2241">
        <v>121603</v>
      </c>
      <c r="K2241" s="4">
        <v>7.9539999999999997</v>
      </c>
      <c r="L2241" s="4">
        <v>18.966000000000001</v>
      </c>
      <c r="M2241" s="4">
        <v>7.9539999999999997</v>
      </c>
      <c r="N2241" s="4">
        <v>18.966000000000001</v>
      </c>
      <c r="O2241" s="5">
        <v>42305.745292812499</v>
      </c>
      <c r="P2241" s="5">
        <v>43258.050196053242</v>
      </c>
    </row>
    <row r="2242" spans="1:16">
      <c r="A2242">
        <v>1</v>
      </c>
      <c r="B2242">
        <v>4</v>
      </c>
      <c r="C2242">
        <v>19</v>
      </c>
      <c r="D2242">
        <v>34</v>
      </c>
      <c r="E2242">
        <v>1123</v>
      </c>
      <c r="F2242">
        <v>7828</v>
      </c>
      <c r="G2242">
        <v>2148</v>
      </c>
      <c r="H2242">
        <v>1</v>
      </c>
      <c r="I2242" s="58">
        <v>90582</v>
      </c>
      <c r="J2242">
        <v>214801</v>
      </c>
      <c r="K2242" s="4">
        <v>0</v>
      </c>
      <c r="L2242" s="4">
        <v>7.9539999999999997</v>
      </c>
      <c r="M2242" s="4">
        <v>0</v>
      </c>
      <c r="N2242" s="4">
        <v>7.9539999999999997</v>
      </c>
      <c r="O2242" s="5">
        <v>42305.745292812499</v>
      </c>
      <c r="P2242" s="5">
        <v>43258.050196053242</v>
      </c>
    </row>
    <row r="2243" spans="1:16">
      <c r="A2243">
        <v>1</v>
      </c>
      <c r="B2243">
        <v>4</v>
      </c>
      <c r="C2243">
        <v>19</v>
      </c>
      <c r="D2243">
        <v>34</v>
      </c>
      <c r="E2243">
        <v>1274</v>
      </c>
      <c r="F2243">
        <v>7829</v>
      </c>
      <c r="G2243">
        <v>1131</v>
      </c>
      <c r="H2243">
        <v>1</v>
      </c>
      <c r="I2243" s="58" t="s">
        <v>7727</v>
      </c>
      <c r="J2243">
        <v>113101</v>
      </c>
      <c r="K2243" s="4">
        <v>0</v>
      </c>
      <c r="L2243" s="4">
        <v>1.655</v>
      </c>
      <c r="M2243" s="4">
        <v>0</v>
      </c>
      <c r="N2243" s="4">
        <v>1.655</v>
      </c>
      <c r="O2243" s="5">
        <v>42305.745292812499</v>
      </c>
      <c r="P2243" s="5">
        <v>42305.745292812499</v>
      </c>
    </row>
    <row r="2244" spans="1:16">
      <c r="A2244">
        <v>1</v>
      </c>
      <c r="B2244">
        <v>4</v>
      </c>
      <c r="C2244">
        <v>19</v>
      </c>
      <c r="D2244">
        <v>34</v>
      </c>
      <c r="E2244">
        <v>1501</v>
      </c>
      <c r="F2244">
        <v>7830</v>
      </c>
      <c r="G2244">
        <v>546</v>
      </c>
      <c r="H2244">
        <v>8</v>
      </c>
      <c r="I2244" s="58" t="s">
        <v>7728</v>
      </c>
      <c r="J2244">
        <v>54608</v>
      </c>
      <c r="K2244" s="4">
        <v>0</v>
      </c>
      <c r="L2244" s="4">
        <v>15.694000000000001</v>
      </c>
      <c r="M2244" s="4">
        <v>0</v>
      </c>
      <c r="N2244" s="4">
        <v>15.694000000000001</v>
      </c>
      <c r="O2244" s="5">
        <v>42305.745292812499</v>
      </c>
      <c r="P2244" s="5">
        <v>42305.745292812499</v>
      </c>
    </row>
    <row r="2245" spans="1:16">
      <c r="A2245">
        <v>1</v>
      </c>
      <c r="B2245">
        <v>4</v>
      </c>
      <c r="C2245">
        <v>19</v>
      </c>
      <c r="D2245">
        <v>34</v>
      </c>
      <c r="E2245">
        <v>1727</v>
      </c>
      <c r="F2245">
        <v>7831</v>
      </c>
      <c r="G2245">
        <v>278</v>
      </c>
      <c r="H2245">
        <v>2</v>
      </c>
      <c r="I2245" s="58" t="s">
        <v>7729</v>
      </c>
      <c r="J2245">
        <v>27802</v>
      </c>
      <c r="K2245" s="4">
        <v>4.4999999999999998E-2</v>
      </c>
      <c r="L2245" s="4">
        <v>1.306</v>
      </c>
      <c r="M2245" s="4">
        <v>0</v>
      </c>
      <c r="N2245" s="4">
        <v>1.2609999999999999</v>
      </c>
      <c r="O2245" s="5">
        <v>42305.745292812499</v>
      </c>
      <c r="P2245" s="5">
        <v>42305.745292812499</v>
      </c>
    </row>
    <row r="2246" spans="1:16">
      <c r="A2246">
        <v>1</v>
      </c>
      <c r="B2246">
        <v>4</v>
      </c>
      <c r="C2246">
        <v>19</v>
      </c>
      <c r="D2246">
        <v>34</v>
      </c>
      <c r="E2246">
        <v>1850</v>
      </c>
      <c r="F2246">
        <v>7832</v>
      </c>
      <c r="G2246">
        <v>1957</v>
      </c>
      <c r="H2246">
        <v>1</v>
      </c>
      <c r="I2246" s="58">
        <v>20821</v>
      </c>
      <c r="J2246">
        <v>195701</v>
      </c>
      <c r="K2246" s="4">
        <v>0</v>
      </c>
      <c r="L2246" s="4">
        <v>6.6390000000000002</v>
      </c>
      <c r="M2246" s="4">
        <v>0</v>
      </c>
      <c r="N2246" s="4">
        <v>6.6390000000000002</v>
      </c>
      <c r="O2246" s="5">
        <v>42305.745292812499</v>
      </c>
      <c r="P2246" s="5">
        <v>42305.745292812499</v>
      </c>
    </row>
    <row r="2247" spans="1:16">
      <c r="A2247">
        <v>1</v>
      </c>
      <c r="B2247">
        <v>4</v>
      </c>
      <c r="C2247">
        <v>19</v>
      </c>
      <c r="D2247">
        <v>34</v>
      </c>
      <c r="E2247">
        <v>1919</v>
      </c>
      <c r="F2247">
        <v>7833</v>
      </c>
      <c r="G2247">
        <v>1758</v>
      </c>
      <c r="H2247">
        <v>1</v>
      </c>
      <c r="I2247" s="58">
        <v>-51863</v>
      </c>
      <c r="J2247">
        <v>175801</v>
      </c>
      <c r="K2247" s="4">
        <v>11</v>
      </c>
      <c r="L2247" s="4">
        <v>14.911</v>
      </c>
      <c r="M2247" s="4">
        <v>9.9920000000000009</v>
      </c>
      <c r="N2247" s="4">
        <v>13.903</v>
      </c>
      <c r="O2247" s="5">
        <v>42305.745292812499</v>
      </c>
      <c r="P2247" s="5">
        <v>42305.745292812499</v>
      </c>
    </row>
    <row r="2248" spans="1:16">
      <c r="A2248">
        <v>1</v>
      </c>
      <c r="B2248">
        <v>4</v>
      </c>
      <c r="C2248">
        <v>19</v>
      </c>
      <c r="D2248">
        <v>34</v>
      </c>
      <c r="E2248">
        <v>1919</v>
      </c>
      <c r="F2248">
        <v>7834</v>
      </c>
      <c r="G2248">
        <v>2339</v>
      </c>
      <c r="H2248">
        <v>2</v>
      </c>
      <c r="I2248" s="58">
        <v>160374</v>
      </c>
      <c r="J2248">
        <v>233902</v>
      </c>
      <c r="K2248" s="4">
        <v>14.911</v>
      </c>
      <c r="L2248" s="4">
        <v>23.324000000000002</v>
      </c>
      <c r="M2248" s="4">
        <v>13.903</v>
      </c>
      <c r="N2248" s="4">
        <v>22.315999999999999</v>
      </c>
      <c r="O2248" s="5">
        <v>42305.745292812499</v>
      </c>
      <c r="P2248" s="5">
        <v>42305.745292812499</v>
      </c>
    </row>
    <row r="2249" spans="1:16">
      <c r="A2249">
        <v>1</v>
      </c>
      <c r="B2249">
        <v>4</v>
      </c>
      <c r="C2249">
        <v>19</v>
      </c>
      <c r="D2249">
        <v>34</v>
      </c>
      <c r="E2249">
        <v>1919</v>
      </c>
      <c r="F2249">
        <v>7835</v>
      </c>
      <c r="G2249">
        <v>2576</v>
      </c>
      <c r="H2249">
        <v>1</v>
      </c>
      <c r="I2249" s="58">
        <v>246906</v>
      </c>
      <c r="J2249">
        <v>257601</v>
      </c>
      <c r="K2249" s="4">
        <v>0</v>
      </c>
      <c r="L2249" s="4">
        <v>9.923</v>
      </c>
      <c r="M2249" s="4">
        <v>0</v>
      </c>
      <c r="N2249" s="4">
        <v>9.923</v>
      </c>
      <c r="O2249" s="5">
        <v>42305.745292812499</v>
      </c>
      <c r="P2249" s="5">
        <v>42305.745292812499</v>
      </c>
    </row>
    <row r="2250" spans="1:16">
      <c r="A2250">
        <v>1</v>
      </c>
      <c r="B2250">
        <v>4</v>
      </c>
      <c r="C2250">
        <v>19</v>
      </c>
      <c r="D2250">
        <v>34</v>
      </c>
      <c r="E2250">
        <v>2128</v>
      </c>
      <c r="F2250">
        <v>7836</v>
      </c>
      <c r="G2250">
        <v>1961</v>
      </c>
      <c r="H2250">
        <v>1</v>
      </c>
      <c r="I2250" s="58">
        <v>22282</v>
      </c>
      <c r="J2250">
        <v>196101</v>
      </c>
      <c r="K2250" s="4">
        <v>0</v>
      </c>
      <c r="L2250" s="4">
        <v>1.3620000000000001</v>
      </c>
      <c r="M2250" s="4">
        <v>0</v>
      </c>
      <c r="N2250" s="4">
        <v>1.3620000000000001</v>
      </c>
      <c r="O2250" s="5">
        <v>42305.745292812499</v>
      </c>
      <c r="P2250" s="5">
        <v>42305.745292812499</v>
      </c>
    </row>
    <row r="2251" spans="1:16">
      <c r="A2251">
        <v>1</v>
      </c>
      <c r="B2251">
        <v>4</v>
      </c>
      <c r="C2251">
        <v>19</v>
      </c>
      <c r="D2251">
        <v>34</v>
      </c>
      <c r="E2251">
        <v>2367</v>
      </c>
      <c r="F2251">
        <v>7837</v>
      </c>
      <c r="G2251">
        <v>2241</v>
      </c>
      <c r="H2251">
        <v>1</v>
      </c>
      <c r="I2251" s="58">
        <v>124550</v>
      </c>
      <c r="J2251">
        <v>224101</v>
      </c>
      <c r="K2251" s="4">
        <v>7.0000000000000001E-3</v>
      </c>
      <c r="L2251" s="4">
        <v>6.0780000000000003</v>
      </c>
      <c r="M2251" s="4">
        <v>0</v>
      </c>
      <c r="N2251" s="4">
        <v>6.0709999999999997</v>
      </c>
      <c r="O2251" s="5">
        <v>42305.745292812499</v>
      </c>
      <c r="P2251" s="5">
        <v>42305.745292812499</v>
      </c>
    </row>
    <row r="2252" spans="1:16">
      <c r="A2252">
        <v>1</v>
      </c>
      <c r="B2252">
        <v>4</v>
      </c>
      <c r="C2252">
        <v>19</v>
      </c>
      <c r="D2252">
        <v>34</v>
      </c>
      <c r="E2252">
        <v>2368</v>
      </c>
      <c r="F2252">
        <v>7838</v>
      </c>
      <c r="G2252">
        <v>1572</v>
      </c>
      <c r="H2252">
        <v>2</v>
      </c>
      <c r="I2252" s="58" t="s">
        <v>7730</v>
      </c>
      <c r="J2252">
        <v>157202</v>
      </c>
      <c r="K2252" s="4">
        <v>0</v>
      </c>
      <c r="L2252" s="4">
        <v>5.03</v>
      </c>
      <c r="M2252" s="4">
        <v>0</v>
      </c>
      <c r="N2252" s="4">
        <v>2.4729999999999999</v>
      </c>
      <c r="O2252" t="s">
        <v>1223</v>
      </c>
      <c r="P2252" t="s">
        <v>1223</v>
      </c>
    </row>
    <row r="2253" spans="1:16">
      <c r="A2253">
        <v>1</v>
      </c>
      <c r="B2253">
        <v>4</v>
      </c>
      <c r="C2253">
        <v>19</v>
      </c>
      <c r="D2253">
        <v>34</v>
      </c>
      <c r="E2253">
        <v>2368</v>
      </c>
      <c r="F2253">
        <v>7839</v>
      </c>
      <c r="G2253">
        <v>1572</v>
      </c>
      <c r="H2253">
        <v>3</v>
      </c>
      <c r="I2253" s="58" t="s">
        <v>7731</v>
      </c>
      <c r="J2253">
        <v>157203</v>
      </c>
      <c r="K2253" s="4">
        <v>8</v>
      </c>
      <c r="L2253" s="4">
        <v>11.725</v>
      </c>
      <c r="M2253" s="4">
        <v>2.9079999999999999</v>
      </c>
      <c r="N2253" s="4">
        <v>6.633</v>
      </c>
      <c r="O2253" s="5">
        <v>42305.745292812499</v>
      </c>
      <c r="P2253" s="5">
        <v>42305.745292812499</v>
      </c>
    </row>
    <row r="2254" spans="1:16">
      <c r="A2254">
        <v>1</v>
      </c>
      <c r="B2254">
        <v>4</v>
      </c>
      <c r="C2254">
        <v>19</v>
      </c>
      <c r="D2254">
        <v>34</v>
      </c>
      <c r="E2254">
        <v>2626</v>
      </c>
      <c r="F2254">
        <v>7840</v>
      </c>
      <c r="G2254">
        <v>218</v>
      </c>
      <c r="H2254">
        <v>8</v>
      </c>
      <c r="I2254" s="58" t="s">
        <v>7732</v>
      </c>
      <c r="J2254">
        <v>21808</v>
      </c>
      <c r="K2254" s="4">
        <v>0</v>
      </c>
      <c r="L2254" s="4">
        <v>2.298</v>
      </c>
      <c r="M2254" s="4">
        <v>0</v>
      </c>
      <c r="N2254" s="4">
        <v>2.298</v>
      </c>
      <c r="O2254" s="5">
        <v>42305.745292812499</v>
      </c>
      <c r="P2254" s="5">
        <v>42305.745292812499</v>
      </c>
    </row>
    <row r="2255" spans="1:16">
      <c r="A2255">
        <v>1</v>
      </c>
      <c r="B2255">
        <v>4</v>
      </c>
      <c r="C2255">
        <v>19</v>
      </c>
      <c r="D2255">
        <v>34</v>
      </c>
      <c r="E2255">
        <v>263</v>
      </c>
      <c r="F2255">
        <v>7809</v>
      </c>
      <c r="G2255">
        <v>1571</v>
      </c>
      <c r="H2255">
        <v>1</v>
      </c>
      <c r="I2255" s="58" t="s">
        <v>7733</v>
      </c>
      <c r="J2255">
        <v>157101</v>
      </c>
      <c r="K2255" s="4">
        <v>0</v>
      </c>
      <c r="L2255" s="4">
        <v>2.4729999999999999</v>
      </c>
      <c r="M2255" s="4">
        <v>0</v>
      </c>
      <c r="N2255" s="4">
        <v>2.4729999999999999</v>
      </c>
      <c r="O2255" s="5">
        <v>42305.745292812499</v>
      </c>
      <c r="P2255" s="5">
        <v>42305.745292812499</v>
      </c>
    </row>
    <row r="2256" spans="1:16">
      <c r="A2256">
        <v>1</v>
      </c>
      <c r="B2256">
        <v>4</v>
      </c>
      <c r="C2256">
        <v>19</v>
      </c>
      <c r="D2256">
        <v>34</v>
      </c>
      <c r="E2256">
        <v>263</v>
      </c>
      <c r="F2256">
        <v>7810</v>
      </c>
      <c r="G2256">
        <v>1571</v>
      </c>
      <c r="H2256">
        <v>2</v>
      </c>
      <c r="I2256" s="58" t="s">
        <v>7734</v>
      </c>
      <c r="J2256">
        <v>157102</v>
      </c>
      <c r="K2256" s="4">
        <v>3.2210000000000001</v>
      </c>
      <c r="L2256" s="4">
        <v>5.7549999999999999</v>
      </c>
      <c r="M2256" s="4">
        <v>3.2210000000000001</v>
      </c>
      <c r="N2256" s="4">
        <v>5.7549999999999999</v>
      </c>
      <c r="O2256" s="5">
        <v>42305.745292812499</v>
      </c>
      <c r="P2256" s="5">
        <v>42305.745292812499</v>
      </c>
    </row>
    <row r="2257" spans="1:16">
      <c r="A2257">
        <v>1</v>
      </c>
      <c r="B2257">
        <v>4</v>
      </c>
      <c r="C2257">
        <v>19</v>
      </c>
      <c r="D2257">
        <v>34</v>
      </c>
      <c r="E2257">
        <v>2692</v>
      </c>
      <c r="F2257">
        <v>7841</v>
      </c>
      <c r="G2257">
        <v>3150</v>
      </c>
      <c r="H2257">
        <v>2</v>
      </c>
      <c r="I2257" s="58">
        <v>456586</v>
      </c>
      <c r="J2257">
        <v>315002</v>
      </c>
      <c r="K2257" s="4">
        <v>1</v>
      </c>
      <c r="L2257" s="4">
        <v>6.1660000000000004</v>
      </c>
      <c r="M2257" s="4">
        <v>0</v>
      </c>
      <c r="N2257" s="4">
        <v>5.1660000000000004</v>
      </c>
      <c r="O2257" s="5">
        <v>42305.745292812499</v>
      </c>
      <c r="P2257" s="5">
        <v>42305.745292812499</v>
      </c>
    </row>
    <row r="2258" spans="1:16">
      <c r="A2258">
        <v>1</v>
      </c>
      <c r="B2258">
        <v>4</v>
      </c>
      <c r="C2258">
        <v>19</v>
      </c>
      <c r="D2258">
        <v>34</v>
      </c>
      <c r="E2258">
        <v>2785</v>
      </c>
      <c r="F2258">
        <v>7842</v>
      </c>
      <c r="G2258">
        <v>2773</v>
      </c>
      <c r="H2258">
        <v>1</v>
      </c>
      <c r="I2258" s="58">
        <v>318859</v>
      </c>
      <c r="J2258">
        <v>277301</v>
      </c>
      <c r="K2258" s="4">
        <v>0</v>
      </c>
      <c r="L2258" s="4">
        <v>3.3109999999999999</v>
      </c>
      <c r="M2258" s="4">
        <v>0</v>
      </c>
      <c r="N2258" s="4">
        <v>3.3109999999999999</v>
      </c>
      <c r="O2258" s="5">
        <v>42305.745292812499</v>
      </c>
      <c r="P2258" s="5">
        <v>43258.050196053242</v>
      </c>
    </row>
    <row r="2259" spans="1:16">
      <c r="A2259">
        <v>1</v>
      </c>
      <c r="B2259">
        <v>4</v>
      </c>
      <c r="C2259">
        <v>19</v>
      </c>
      <c r="D2259">
        <v>34</v>
      </c>
      <c r="E2259">
        <v>2785</v>
      </c>
      <c r="F2259">
        <v>7843</v>
      </c>
      <c r="G2259">
        <v>2773</v>
      </c>
      <c r="H2259">
        <v>2</v>
      </c>
      <c r="I2259" s="58">
        <v>318890</v>
      </c>
      <c r="J2259">
        <v>277302</v>
      </c>
      <c r="K2259" s="4">
        <v>3.3109999999999999</v>
      </c>
      <c r="L2259" s="4">
        <v>10.19</v>
      </c>
      <c r="M2259" s="4">
        <v>3.3109999999999999</v>
      </c>
      <c r="N2259" s="4">
        <v>10.19</v>
      </c>
      <c r="O2259" s="5">
        <v>42305.745292812499</v>
      </c>
      <c r="P2259" s="5">
        <v>43258.050196053242</v>
      </c>
    </row>
    <row r="2260" spans="1:16">
      <c r="A2260">
        <v>1</v>
      </c>
      <c r="B2260">
        <v>4</v>
      </c>
      <c r="C2260">
        <v>19</v>
      </c>
      <c r="D2260">
        <v>34</v>
      </c>
      <c r="E2260">
        <v>285</v>
      </c>
      <c r="F2260">
        <v>7811</v>
      </c>
      <c r="G2260">
        <v>1572</v>
      </c>
      <c r="H2260">
        <v>1</v>
      </c>
      <c r="I2260" s="58" t="s">
        <v>7735</v>
      </c>
      <c r="J2260">
        <v>157201</v>
      </c>
      <c r="K2260" s="4">
        <v>0</v>
      </c>
      <c r="L2260" s="4">
        <v>11.834</v>
      </c>
      <c r="M2260" s="4">
        <v>0</v>
      </c>
      <c r="N2260" s="4">
        <v>11.834</v>
      </c>
      <c r="O2260" s="5">
        <v>42305.745292812499</v>
      </c>
      <c r="P2260" s="5">
        <v>42305.745292812499</v>
      </c>
    </row>
    <row r="2261" spans="1:16">
      <c r="A2261">
        <v>1</v>
      </c>
      <c r="B2261">
        <v>4</v>
      </c>
      <c r="C2261">
        <v>19</v>
      </c>
      <c r="D2261">
        <v>34</v>
      </c>
      <c r="E2261">
        <v>2875</v>
      </c>
      <c r="F2261">
        <v>7844</v>
      </c>
      <c r="G2261">
        <v>2919</v>
      </c>
      <c r="H2261">
        <v>1</v>
      </c>
      <c r="I2261" s="58">
        <v>372184</v>
      </c>
      <c r="J2261">
        <v>291901</v>
      </c>
      <c r="K2261" s="4">
        <v>0</v>
      </c>
      <c r="L2261" s="4">
        <v>7.7779999999999996</v>
      </c>
      <c r="M2261" s="4">
        <v>0</v>
      </c>
      <c r="N2261" s="4">
        <v>7.7779999999999996</v>
      </c>
      <c r="O2261" s="5">
        <v>42305.745292812499</v>
      </c>
      <c r="P2261" s="5">
        <v>42305.745292812499</v>
      </c>
    </row>
    <row r="2262" spans="1:16">
      <c r="A2262">
        <v>1</v>
      </c>
      <c r="B2262">
        <v>4</v>
      </c>
      <c r="C2262">
        <v>19</v>
      </c>
      <c r="D2262">
        <v>34</v>
      </c>
      <c r="E2262">
        <v>3100</v>
      </c>
      <c r="F2262">
        <v>7845</v>
      </c>
      <c r="G2262">
        <v>945</v>
      </c>
      <c r="H2262">
        <v>3</v>
      </c>
      <c r="I2262" s="58" t="s">
        <v>7736</v>
      </c>
      <c r="J2262">
        <v>94503</v>
      </c>
      <c r="K2262" s="4">
        <v>1</v>
      </c>
      <c r="L2262" s="4">
        <v>3.8740000000000001</v>
      </c>
      <c r="M2262" s="4">
        <v>11.928000000000001</v>
      </c>
      <c r="N2262" s="4">
        <v>14.802</v>
      </c>
      <c r="O2262" s="5">
        <v>42305.745292812499</v>
      </c>
      <c r="P2262" s="5">
        <v>42305.745292812499</v>
      </c>
    </row>
    <row r="2263" spans="1:16">
      <c r="A2263">
        <v>1</v>
      </c>
      <c r="B2263">
        <v>4</v>
      </c>
      <c r="C2263">
        <v>19</v>
      </c>
      <c r="D2263">
        <v>34</v>
      </c>
      <c r="E2263">
        <v>3100</v>
      </c>
      <c r="F2263">
        <v>7846</v>
      </c>
      <c r="G2263">
        <v>945</v>
      </c>
      <c r="H2263">
        <v>5</v>
      </c>
      <c r="I2263" s="58" t="s">
        <v>7737</v>
      </c>
      <c r="J2263">
        <v>94505</v>
      </c>
      <c r="K2263" s="4">
        <v>2.9750000000000001</v>
      </c>
      <c r="L2263" s="4">
        <v>10.169</v>
      </c>
      <c r="M2263" s="4">
        <v>4.734</v>
      </c>
      <c r="N2263" s="4">
        <v>11.928000000000001</v>
      </c>
      <c r="O2263" s="5">
        <v>42305.745292812499</v>
      </c>
      <c r="P2263" s="5">
        <v>43258.050196053242</v>
      </c>
    </row>
    <row r="2264" spans="1:16">
      <c r="A2264">
        <v>1</v>
      </c>
      <c r="B2264">
        <v>4</v>
      </c>
      <c r="C2264">
        <v>19</v>
      </c>
      <c r="D2264">
        <v>34</v>
      </c>
      <c r="E2264">
        <v>3100</v>
      </c>
      <c r="F2264">
        <v>7847</v>
      </c>
      <c r="G2264">
        <v>1989</v>
      </c>
      <c r="H2264">
        <v>1</v>
      </c>
      <c r="I2264" s="58">
        <v>32509</v>
      </c>
      <c r="J2264">
        <v>198901</v>
      </c>
      <c r="K2264" s="4">
        <v>0.1</v>
      </c>
      <c r="L2264" s="4">
        <v>4.6459999999999999</v>
      </c>
      <c r="M2264" s="4">
        <v>16.306000000000001</v>
      </c>
      <c r="N2264" s="4">
        <v>20.852</v>
      </c>
      <c r="O2264" s="5">
        <v>42305.745292812499</v>
      </c>
      <c r="P2264" s="5">
        <v>42305.745292812499</v>
      </c>
    </row>
    <row r="2265" spans="1:16">
      <c r="A2265">
        <v>1</v>
      </c>
      <c r="B2265">
        <v>4</v>
      </c>
      <c r="C2265">
        <v>19</v>
      </c>
      <c r="D2265">
        <v>34</v>
      </c>
      <c r="E2265">
        <v>3100</v>
      </c>
      <c r="F2265">
        <v>7848</v>
      </c>
      <c r="G2265">
        <v>3195</v>
      </c>
      <c r="H2265">
        <v>1</v>
      </c>
      <c r="I2265" s="58">
        <v>472991</v>
      </c>
      <c r="J2265">
        <v>319501</v>
      </c>
      <c r="K2265" s="4">
        <v>0</v>
      </c>
      <c r="L2265" s="4">
        <v>4.734</v>
      </c>
      <c r="M2265" s="4">
        <v>0</v>
      </c>
      <c r="N2265" s="4">
        <v>4.734</v>
      </c>
      <c r="O2265" s="5">
        <v>42305.745292812499</v>
      </c>
      <c r="P2265" s="5">
        <v>43258.050196053242</v>
      </c>
    </row>
    <row r="2266" spans="1:16">
      <c r="A2266">
        <v>1</v>
      </c>
      <c r="B2266">
        <v>4</v>
      </c>
      <c r="C2266">
        <v>19</v>
      </c>
      <c r="D2266">
        <v>34</v>
      </c>
      <c r="E2266">
        <v>313</v>
      </c>
      <c r="F2266">
        <v>7812</v>
      </c>
      <c r="G2266">
        <v>62</v>
      </c>
      <c r="H2266">
        <v>8</v>
      </c>
      <c r="I2266" s="58">
        <v>22859</v>
      </c>
      <c r="J2266">
        <v>6208</v>
      </c>
      <c r="K2266" s="4">
        <v>0</v>
      </c>
      <c r="L2266" s="4">
        <v>2.0329999999999999</v>
      </c>
      <c r="M2266" s="4">
        <v>0</v>
      </c>
      <c r="N2266" s="4">
        <v>2.0329999999999999</v>
      </c>
      <c r="O2266" s="5">
        <v>42305.745292812499</v>
      </c>
      <c r="P2266" s="5">
        <v>43258.050196053242</v>
      </c>
    </row>
    <row r="2267" spans="1:16">
      <c r="A2267">
        <v>1</v>
      </c>
      <c r="B2267">
        <v>4</v>
      </c>
      <c r="C2267">
        <v>19</v>
      </c>
      <c r="D2267">
        <v>34</v>
      </c>
      <c r="E2267">
        <v>313</v>
      </c>
      <c r="F2267">
        <v>7813</v>
      </c>
      <c r="G2267">
        <v>546</v>
      </c>
      <c r="H2267">
        <v>9</v>
      </c>
      <c r="I2267" s="58" t="s">
        <v>7738</v>
      </c>
      <c r="J2267">
        <v>54609</v>
      </c>
      <c r="K2267" s="4">
        <v>2.0329999999999999</v>
      </c>
      <c r="L2267" s="4">
        <v>24.67</v>
      </c>
      <c r="M2267" s="4">
        <v>2.0329999999999999</v>
      </c>
      <c r="N2267" s="4">
        <v>24.667000000000002</v>
      </c>
      <c r="O2267" s="5">
        <v>42305.745292812499</v>
      </c>
      <c r="P2267" s="5">
        <v>43258.050196053242</v>
      </c>
    </row>
    <row r="2268" spans="1:16">
      <c r="A2268">
        <v>1</v>
      </c>
      <c r="B2268">
        <v>4</v>
      </c>
      <c r="C2268">
        <v>19</v>
      </c>
      <c r="D2268">
        <v>34</v>
      </c>
      <c r="E2268">
        <v>318</v>
      </c>
      <c r="F2268">
        <v>7814</v>
      </c>
      <c r="G2268">
        <v>1573</v>
      </c>
      <c r="H2268">
        <v>1</v>
      </c>
      <c r="I2268" s="58" t="s">
        <v>7739</v>
      </c>
      <c r="J2268">
        <v>157301</v>
      </c>
      <c r="K2268" s="4">
        <v>0</v>
      </c>
      <c r="L2268" s="4">
        <v>13.286</v>
      </c>
      <c r="M2268" s="4">
        <v>8.3550000000000004</v>
      </c>
      <c r="N2268" s="4">
        <v>21.640999999999998</v>
      </c>
      <c r="O2268" s="5">
        <v>42305.745292812499</v>
      </c>
      <c r="P2268" s="5">
        <v>42305.745292812499</v>
      </c>
    </row>
    <row r="2269" spans="1:16">
      <c r="A2269">
        <v>1</v>
      </c>
      <c r="B2269">
        <v>4</v>
      </c>
      <c r="C2269">
        <v>19</v>
      </c>
      <c r="D2269">
        <v>34</v>
      </c>
      <c r="E2269">
        <v>318</v>
      </c>
      <c r="F2269">
        <v>7815</v>
      </c>
      <c r="G2269">
        <v>3069</v>
      </c>
      <c r="H2269">
        <v>2</v>
      </c>
      <c r="I2269" s="58">
        <v>427002</v>
      </c>
      <c r="J2269">
        <v>306902</v>
      </c>
      <c r="K2269" s="4">
        <v>1</v>
      </c>
      <c r="L2269" s="4">
        <v>4.4290000000000003</v>
      </c>
      <c r="M2269" s="4">
        <v>4.6529999999999996</v>
      </c>
      <c r="N2269" s="4">
        <v>8.0820000000000007</v>
      </c>
      <c r="O2269" s="5">
        <v>42305.745292812499</v>
      </c>
      <c r="P2269" s="5">
        <v>43258.050196053242</v>
      </c>
    </row>
    <row r="2270" spans="1:16">
      <c r="A2270">
        <v>1</v>
      </c>
      <c r="B2270">
        <v>4</v>
      </c>
      <c r="C2270">
        <v>19</v>
      </c>
      <c r="D2270">
        <v>34</v>
      </c>
      <c r="E2270">
        <v>3470</v>
      </c>
      <c r="F2270">
        <v>7849</v>
      </c>
      <c r="G2270">
        <v>62</v>
      </c>
      <c r="H2270">
        <v>8</v>
      </c>
      <c r="I2270" s="58">
        <v>22859</v>
      </c>
      <c r="J2270">
        <v>6208</v>
      </c>
      <c r="K2270" s="4">
        <v>10</v>
      </c>
      <c r="L2270" s="4">
        <v>10.202999999999999</v>
      </c>
      <c r="M2270" s="4">
        <v>0</v>
      </c>
      <c r="N2270" s="4">
        <v>0.20300000000000001</v>
      </c>
      <c r="O2270" t="s">
        <v>1223</v>
      </c>
      <c r="P2270" t="s">
        <v>1223</v>
      </c>
    </row>
    <row r="2271" spans="1:16">
      <c r="A2271">
        <v>1</v>
      </c>
      <c r="B2271">
        <v>4</v>
      </c>
      <c r="C2271">
        <v>19</v>
      </c>
      <c r="D2271">
        <v>34</v>
      </c>
      <c r="E2271">
        <v>347</v>
      </c>
      <c r="F2271">
        <v>7816</v>
      </c>
      <c r="G2271">
        <v>1574</v>
      </c>
      <c r="H2271">
        <v>2</v>
      </c>
      <c r="I2271" s="58" t="s">
        <v>7740</v>
      </c>
      <c r="J2271">
        <v>157402</v>
      </c>
      <c r="K2271" s="4">
        <v>0</v>
      </c>
      <c r="L2271" s="4">
        <v>12.266</v>
      </c>
      <c r="M2271" s="4">
        <v>4.0960000000000001</v>
      </c>
      <c r="N2271" s="4">
        <v>16.361999999999998</v>
      </c>
      <c r="O2271" s="5">
        <v>42305.745292812499</v>
      </c>
      <c r="P2271" s="5">
        <v>42305.745292812499</v>
      </c>
    </row>
    <row r="2272" spans="1:16">
      <c r="A2272">
        <v>1</v>
      </c>
      <c r="B2272">
        <v>4</v>
      </c>
      <c r="C2272">
        <v>19</v>
      </c>
      <c r="D2272">
        <v>34</v>
      </c>
      <c r="E2272">
        <v>347</v>
      </c>
      <c r="F2272">
        <v>7817</v>
      </c>
      <c r="G2272">
        <v>1574</v>
      </c>
      <c r="H2272">
        <v>3</v>
      </c>
      <c r="I2272" s="58" t="s">
        <v>7741</v>
      </c>
      <c r="J2272">
        <v>157403</v>
      </c>
      <c r="K2272" s="4">
        <v>14</v>
      </c>
      <c r="L2272" s="4">
        <v>23.175999999999998</v>
      </c>
      <c r="M2272" s="4">
        <v>16.853999999999999</v>
      </c>
      <c r="N2272" s="4">
        <v>26.03</v>
      </c>
      <c r="O2272" s="5">
        <v>42305.745292812499</v>
      </c>
      <c r="P2272" s="5">
        <v>42305.745292812499</v>
      </c>
    </row>
    <row r="2273" spans="1:16">
      <c r="A2273">
        <v>1</v>
      </c>
      <c r="B2273">
        <v>4</v>
      </c>
      <c r="C2273">
        <v>19</v>
      </c>
      <c r="D2273">
        <v>34</v>
      </c>
      <c r="E2273">
        <v>3616</v>
      </c>
      <c r="F2273">
        <v>7850</v>
      </c>
      <c r="G2273">
        <v>1131</v>
      </c>
      <c r="H2273">
        <v>2</v>
      </c>
      <c r="I2273" s="58" t="s">
        <v>1381</v>
      </c>
      <c r="J2273">
        <v>113102</v>
      </c>
      <c r="K2273" s="4">
        <v>0</v>
      </c>
      <c r="L2273" s="4">
        <v>1.373</v>
      </c>
      <c r="M2273" s="4">
        <v>0</v>
      </c>
      <c r="N2273" s="4">
        <v>0.64600000000000002</v>
      </c>
      <c r="O2273" s="5">
        <v>42305.745292812499</v>
      </c>
      <c r="P2273" s="5">
        <v>42305.745292812499</v>
      </c>
    </row>
    <row r="2274" spans="1:16">
      <c r="A2274">
        <v>1</v>
      </c>
      <c r="B2274">
        <v>4</v>
      </c>
      <c r="C2274">
        <v>19</v>
      </c>
      <c r="D2274">
        <v>34</v>
      </c>
      <c r="E2274">
        <v>3617</v>
      </c>
      <c r="F2274">
        <v>7851</v>
      </c>
      <c r="G2274">
        <v>1131</v>
      </c>
      <c r="H2274">
        <v>2</v>
      </c>
      <c r="I2274" s="58" t="s">
        <v>1381</v>
      </c>
      <c r="J2274">
        <v>113102</v>
      </c>
      <c r="K2274" s="4">
        <v>2</v>
      </c>
      <c r="L2274" s="4">
        <v>3.3340000000000001</v>
      </c>
      <c r="M2274" s="4">
        <v>0</v>
      </c>
      <c r="N2274" s="4">
        <v>1.3340000000000001</v>
      </c>
      <c r="O2274" s="5">
        <v>42305.745292812499</v>
      </c>
      <c r="P2274" s="5">
        <v>42305.745292812499</v>
      </c>
    </row>
    <row r="2275" spans="1:16">
      <c r="A2275">
        <v>1</v>
      </c>
      <c r="B2275">
        <v>4</v>
      </c>
      <c r="C2275">
        <v>19</v>
      </c>
      <c r="D2275">
        <v>34</v>
      </c>
      <c r="E2275">
        <v>3860</v>
      </c>
      <c r="F2275">
        <v>7852</v>
      </c>
      <c r="G2275">
        <v>62</v>
      </c>
      <c r="H2275">
        <v>2</v>
      </c>
      <c r="I2275" s="58">
        <v>22678</v>
      </c>
      <c r="J2275">
        <v>6202</v>
      </c>
      <c r="K2275" s="4">
        <v>0</v>
      </c>
      <c r="L2275" s="4">
        <v>4.7220000000000004</v>
      </c>
      <c r="M2275" s="4">
        <v>25.67</v>
      </c>
      <c r="N2275" s="4">
        <v>30.391999999999999</v>
      </c>
      <c r="O2275" s="5">
        <v>42305.745292812499</v>
      </c>
      <c r="P2275" s="5">
        <v>43258.050196053242</v>
      </c>
    </row>
    <row r="2276" spans="1:16">
      <c r="A2276">
        <v>1</v>
      </c>
      <c r="B2276">
        <v>4</v>
      </c>
      <c r="C2276">
        <v>19</v>
      </c>
      <c r="D2276">
        <v>34</v>
      </c>
      <c r="E2276">
        <v>3860</v>
      </c>
      <c r="F2276">
        <v>7853</v>
      </c>
      <c r="G2276">
        <v>62</v>
      </c>
      <c r="H2276">
        <v>3</v>
      </c>
      <c r="I2276" s="58">
        <v>22706</v>
      </c>
      <c r="J2276">
        <v>6203</v>
      </c>
      <c r="K2276" s="4">
        <v>4.7270000000000003</v>
      </c>
      <c r="L2276" s="4">
        <v>18.597999999999999</v>
      </c>
      <c r="M2276" s="4">
        <v>30.391999999999999</v>
      </c>
      <c r="N2276" s="4">
        <v>44.262999999999998</v>
      </c>
      <c r="O2276" s="5">
        <v>42305.745292812499</v>
      </c>
      <c r="P2276" s="5">
        <v>43258.050196053242</v>
      </c>
    </row>
    <row r="2277" spans="1:16">
      <c r="A2277">
        <v>1</v>
      </c>
      <c r="B2277">
        <v>4</v>
      </c>
      <c r="C2277">
        <v>19</v>
      </c>
      <c r="D2277">
        <v>34</v>
      </c>
      <c r="E2277">
        <v>3862</v>
      </c>
      <c r="F2277">
        <v>7854</v>
      </c>
      <c r="G2277">
        <v>218</v>
      </c>
      <c r="H2277">
        <v>5</v>
      </c>
      <c r="I2277" s="58" t="s">
        <v>7742</v>
      </c>
      <c r="J2277">
        <v>21805</v>
      </c>
      <c r="K2277" s="4">
        <v>9.8369999999999997</v>
      </c>
      <c r="L2277" s="4">
        <v>17.899000000000001</v>
      </c>
      <c r="M2277" s="4">
        <v>147.92500000000001</v>
      </c>
      <c r="N2277" s="4">
        <v>155.98699999999999</v>
      </c>
      <c r="O2277" s="5">
        <v>42305.745292812499</v>
      </c>
      <c r="P2277" s="5">
        <v>42305.745292812499</v>
      </c>
    </row>
    <row r="2278" spans="1:16">
      <c r="A2278">
        <v>1</v>
      </c>
      <c r="B2278">
        <v>4</v>
      </c>
      <c r="C2278">
        <v>19</v>
      </c>
      <c r="D2278">
        <v>34</v>
      </c>
      <c r="E2278">
        <v>3862</v>
      </c>
      <c r="F2278">
        <v>7855</v>
      </c>
      <c r="G2278">
        <v>218</v>
      </c>
      <c r="H2278">
        <v>6</v>
      </c>
      <c r="I2278" s="58" t="s">
        <v>7743</v>
      </c>
      <c r="J2278">
        <v>21806</v>
      </c>
      <c r="K2278" s="4">
        <v>2.9580000000000002</v>
      </c>
      <c r="L2278" s="4">
        <v>9.8369999999999997</v>
      </c>
      <c r="M2278" s="4">
        <v>141.04599999999999</v>
      </c>
      <c r="N2278" s="4">
        <v>147.92500000000001</v>
      </c>
      <c r="O2278" s="5">
        <v>42305.745292812499</v>
      </c>
      <c r="P2278" s="5">
        <v>43258.050196053242</v>
      </c>
    </row>
    <row r="2279" spans="1:16">
      <c r="A2279">
        <v>1</v>
      </c>
      <c r="B2279">
        <v>4</v>
      </c>
      <c r="C2279">
        <v>19</v>
      </c>
      <c r="D2279">
        <v>34</v>
      </c>
      <c r="E2279">
        <v>3862</v>
      </c>
      <c r="F2279">
        <v>7856</v>
      </c>
      <c r="G2279">
        <v>222</v>
      </c>
      <c r="H2279">
        <v>4</v>
      </c>
      <c r="I2279" s="58" t="s">
        <v>1382</v>
      </c>
      <c r="J2279">
        <v>22204</v>
      </c>
      <c r="K2279" s="4">
        <v>0</v>
      </c>
      <c r="L2279" s="4">
        <v>2.944</v>
      </c>
      <c r="M2279" s="4">
        <v>138.102</v>
      </c>
      <c r="N2279" s="4">
        <v>141.04599999999999</v>
      </c>
      <c r="O2279" s="5">
        <v>42305.745292812499</v>
      </c>
      <c r="P2279" s="5">
        <v>43258.050196053242</v>
      </c>
    </row>
    <row r="2280" spans="1:16">
      <c r="A2280">
        <v>1</v>
      </c>
      <c r="B2280">
        <v>4</v>
      </c>
      <c r="C2280">
        <v>19</v>
      </c>
      <c r="D2280">
        <v>34</v>
      </c>
      <c r="E2280">
        <v>3890</v>
      </c>
      <c r="F2280">
        <v>7857</v>
      </c>
      <c r="G2280">
        <v>569</v>
      </c>
      <c r="H2280">
        <v>1</v>
      </c>
      <c r="I2280" s="58" t="s">
        <v>7744</v>
      </c>
      <c r="J2280">
        <v>56901</v>
      </c>
      <c r="K2280" s="4">
        <v>2.3620000000000001</v>
      </c>
      <c r="L2280" s="4">
        <v>18.68</v>
      </c>
      <c r="M2280" s="4">
        <v>0</v>
      </c>
      <c r="N2280" s="4">
        <v>16.318000000000001</v>
      </c>
      <c r="O2280" s="5">
        <v>42305.745292812499</v>
      </c>
      <c r="P2280" s="5">
        <v>42305.745292812499</v>
      </c>
    </row>
    <row r="2281" spans="1:16">
      <c r="A2281">
        <v>1</v>
      </c>
      <c r="B2281">
        <v>4</v>
      </c>
      <c r="C2281">
        <v>19</v>
      </c>
      <c r="D2281">
        <v>34</v>
      </c>
      <c r="E2281">
        <v>3896</v>
      </c>
      <c r="F2281">
        <v>7858</v>
      </c>
      <c r="G2281">
        <v>222</v>
      </c>
      <c r="H2281">
        <v>4</v>
      </c>
      <c r="I2281" s="58" t="s">
        <v>1382</v>
      </c>
      <c r="J2281">
        <v>22204</v>
      </c>
      <c r="K2281" s="4">
        <v>10.071</v>
      </c>
      <c r="L2281" s="4">
        <v>19.254999999999999</v>
      </c>
      <c r="M2281" s="4">
        <v>27.094999999999999</v>
      </c>
      <c r="N2281" s="4">
        <v>36.279000000000003</v>
      </c>
      <c r="O2281" s="5">
        <v>42305.745292812499</v>
      </c>
      <c r="P2281" s="5">
        <v>42305.745292812499</v>
      </c>
    </row>
    <row r="2282" spans="1:16">
      <c r="A2282">
        <v>1</v>
      </c>
      <c r="B2282">
        <v>4</v>
      </c>
      <c r="C2282">
        <v>19</v>
      </c>
      <c r="D2282">
        <v>34</v>
      </c>
      <c r="E2282">
        <v>3918</v>
      </c>
      <c r="F2282">
        <v>7859</v>
      </c>
      <c r="G2282">
        <v>277</v>
      </c>
      <c r="H2282">
        <v>2</v>
      </c>
      <c r="I2282" s="58" t="s">
        <v>7745</v>
      </c>
      <c r="J2282">
        <v>27702</v>
      </c>
      <c r="K2282" s="4">
        <v>1</v>
      </c>
      <c r="L2282" s="4">
        <v>18.844999999999999</v>
      </c>
      <c r="M2282" s="4">
        <v>5.9039999999999999</v>
      </c>
      <c r="N2282" s="4">
        <v>23.748999999999999</v>
      </c>
      <c r="O2282" s="5">
        <v>42305.745292812499</v>
      </c>
      <c r="P2282" s="5">
        <v>43258.050196053242</v>
      </c>
    </row>
    <row r="2283" spans="1:16">
      <c r="A2283">
        <v>1</v>
      </c>
      <c r="B2283">
        <v>4</v>
      </c>
      <c r="C2283">
        <v>19</v>
      </c>
      <c r="D2283">
        <v>34</v>
      </c>
      <c r="E2283">
        <v>3918</v>
      </c>
      <c r="F2283">
        <v>7860</v>
      </c>
      <c r="G2283">
        <v>277</v>
      </c>
      <c r="H2283">
        <v>3</v>
      </c>
      <c r="I2283" s="58" t="s">
        <v>7746</v>
      </c>
      <c r="J2283">
        <v>27703</v>
      </c>
      <c r="K2283" s="4">
        <v>18.844999999999999</v>
      </c>
      <c r="L2283" s="4">
        <v>30.484999999999999</v>
      </c>
      <c r="M2283" s="4">
        <v>23.748999999999999</v>
      </c>
      <c r="N2283" s="4">
        <v>35.389000000000003</v>
      </c>
      <c r="O2283" s="5">
        <v>42305.745292812499</v>
      </c>
      <c r="P2283" s="5">
        <v>43258.050196053242</v>
      </c>
    </row>
    <row r="2284" spans="1:16">
      <c r="A2284">
        <v>1</v>
      </c>
      <c r="B2284">
        <v>4</v>
      </c>
      <c r="C2284">
        <v>19</v>
      </c>
      <c r="D2284">
        <v>34</v>
      </c>
      <c r="E2284">
        <v>3918</v>
      </c>
      <c r="F2284">
        <v>7861</v>
      </c>
      <c r="G2284">
        <v>278</v>
      </c>
      <c r="H2284">
        <v>1</v>
      </c>
      <c r="I2284" s="58" t="s">
        <v>7747</v>
      </c>
      <c r="J2284">
        <v>27801</v>
      </c>
      <c r="K2284" s="4">
        <v>0</v>
      </c>
      <c r="L2284" s="4">
        <v>11.426</v>
      </c>
      <c r="M2284" s="4">
        <v>35.692</v>
      </c>
      <c r="N2284" s="4">
        <v>47.118000000000002</v>
      </c>
      <c r="O2284" s="5">
        <v>42305.745292812499</v>
      </c>
      <c r="P2284" s="5">
        <v>42305.745292812499</v>
      </c>
    </row>
    <row r="2285" spans="1:16">
      <c r="A2285">
        <v>1</v>
      </c>
      <c r="B2285">
        <v>4</v>
      </c>
      <c r="C2285">
        <v>19</v>
      </c>
      <c r="D2285">
        <v>34</v>
      </c>
      <c r="E2285">
        <v>3979</v>
      </c>
      <c r="F2285">
        <v>7862</v>
      </c>
      <c r="G2285">
        <v>520</v>
      </c>
      <c r="H2285">
        <v>3</v>
      </c>
      <c r="I2285" s="58" t="s">
        <v>7748</v>
      </c>
      <c r="J2285">
        <v>52003</v>
      </c>
      <c r="K2285" s="4">
        <v>0</v>
      </c>
      <c r="L2285" s="4">
        <v>17.460999999999999</v>
      </c>
      <c r="M2285" s="4">
        <v>0</v>
      </c>
      <c r="N2285" s="4">
        <v>17.460999999999999</v>
      </c>
      <c r="O2285" s="5">
        <v>42305.745292812499</v>
      </c>
      <c r="P2285" s="5">
        <v>43258.050196053242</v>
      </c>
    </row>
    <row r="2286" spans="1:16">
      <c r="A2286">
        <v>1</v>
      </c>
      <c r="B2286">
        <v>4</v>
      </c>
      <c r="C2286">
        <v>19</v>
      </c>
      <c r="D2286">
        <v>34</v>
      </c>
      <c r="E2286">
        <v>4190</v>
      </c>
      <c r="F2286">
        <v>7863</v>
      </c>
      <c r="G2286">
        <v>218</v>
      </c>
      <c r="H2286">
        <v>7</v>
      </c>
      <c r="I2286" s="58" t="s">
        <v>7749</v>
      </c>
      <c r="J2286">
        <v>21807</v>
      </c>
      <c r="K2286" s="4">
        <v>6.8000000000000005E-2</v>
      </c>
      <c r="L2286" s="4">
        <v>1.488</v>
      </c>
      <c r="M2286" s="4">
        <v>0</v>
      </c>
      <c r="N2286" s="4">
        <v>1.42</v>
      </c>
      <c r="O2286" s="5">
        <v>42305.745292812499</v>
      </c>
      <c r="P2286" s="5">
        <v>42305.745292812499</v>
      </c>
    </row>
    <row r="2287" spans="1:16">
      <c r="A2287">
        <v>1</v>
      </c>
      <c r="B2287">
        <v>4</v>
      </c>
      <c r="C2287">
        <v>19</v>
      </c>
      <c r="D2287">
        <v>34</v>
      </c>
      <c r="E2287">
        <v>428</v>
      </c>
      <c r="F2287">
        <v>7818</v>
      </c>
      <c r="G2287">
        <v>138</v>
      </c>
      <c r="H2287">
        <v>10</v>
      </c>
      <c r="I2287" s="58" t="s">
        <v>7750</v>
      </c>
      <c r="J2287">
        <v>13810</v>
      </c>
      <c r="K2287" s="4">
        <v>0</v>
      </c>
      <c r="L2287" s="4">
        <v>11.289</v>
      </c>
      <c r="M2287" s="4">
        <v>0</v>
      </c>
      <c r="N2287" s="4">
        <v>11.214</v>
      </c>
      <c r="O2287" s="5">
        <v>42305.745292812499</v>
      </c>
      <c r="P2287" s="5">
        <v>42305.745292812499</v>
      </c>
    </row>
    <row r="2288" spans="1:16">
      <c r="A2288">
        <v>1</v>
      </c>
      <c r="B2288">
        <v>4</v>
      </c>
      <c r="C2288">
        <v>19</v>
      </c>
      <c r="D2288">
        <v>34</v>
      </c>
      <c r="E2288">
        <v>429</v>
      </c>
      <c r="F2288">
        <v>7819</v>
      </c>
      <c r="G2288">
        <v>945</v>
      </c>
      <c r="H2288">
        <v>4</v>
      </c>
      <c r="I2288" s="58" t="s">
        <v>7751</v>
      </c>
      <c r="J2288">
        <v>94504</v>
      </c>
      <c r="K2288" s="4">
        <v>28.888999999999999</v>
      </c>
      <c r="L2288" s="4">
        <v>39.051000000000002</v>
      </c>
      <c r="M2288" s="4">
        <v>0</v>
      </c>
      <c r="N2288" s="4">
        <v>9.99</v>
      </c>
      <c r="O2288" s="5">
        <v>42305.745292812499</v>
      </c>
      <c r="P2288" s="5">
        <v>42305.745292812499</v>
      </c>
    </row>
    <row r="2289" spans="1:16">
      <c r="A2289">
        <v>1</v>
      </c>
      <c r="B2289">
        <v>4</v>
      </c>
      <c r="C2289">
        <v>19</v>
      </c>
      <c r="D2289">
        <v>34</v>
      </c>
      <c r="E2289">
        <v>430</v>
      </c>
      <c r="F2289">
        <v>7820</v>
      </c>
      <c r="G2289">
        <v>277</v>
      </c>
      <c r="H2289">
        <v>5</v>
      </c>
      <c r="I2289" s="58" t="s">
        <v>7752</v>
      </c>
      <c r="J2289">
        <v>27705</v>
      </c>
      <c r="K2289" s="4">
        <v>0</v>
      </c>
      <c r="L2289" s="4">
        <v>1.089</v>
      </c>
      <c r="M2289" s="4">
        <v>0</v>
      </c>
      <c r="N2289" s="4">
        <v>1.089</v>
      </c>
      <c r="O2289" s="5">
        <v>42305.745292812499</v>
      </c>
      <c r="P2289" s="5">
        <v>43258.050196053242</v>
      </c>
    </row>
    <row r="2290" spans="1:16">
      <c r="A2290">
        <v>1</v>
      </c>
      <c r="B2290">
        <v>4</v>
      </c>
      <c r="C2290">
        <v>19</v>
      </c>
      <c r="D2290">
        <v>34</v>
      </c>
      <c r="E2290">
        <v>430</v>
      </c>
      <c r="F2290">
        <v>7821</v>
      </c>
      <c r="G2290">
        <v>946</v>
      </c>
      <c r="H2290">
        <v>1</v>
      </c>
      <c r="I2290" s="58" t="s">
        <v>7753</v>
      </c>
      <c r="J2290">
        <v>94601</v>
      </c>
      <c r="K2290" s="4">
        <v>0</v>
      </c>
      <c r="L2290" s="4">
        <v>41.75</v>
      </c>
      <c r="M2290" s="4">
        <v>1.089</v>
      </c>
      <c r="N2290" s="4">
        <v>18.001999999999999</v>
      </c>
      <c r="O2290" s="5">
        <v>42305.745292812499</v>
      </c>
      <c r="P2290" s="5">
        <v>43258.050196053242</v>
      </c>
    </row>
    <row r="2291" spans="1:16">
      <c r="A2291">
        <v>1</v>
      </c>
      <c r="B2291">
        <v>4</v>
      </c>
      <c r="C2291">
        <v>19</v>
      </c>
      <c r="D2291">
        <v>34</v>
      </c>
      <c r="E2291">
        <v>431</v>
      </c>
      <c r="F2291">
        <v>7822</v>
      </c>
      <c r="G2291">
        <v>812</v>
      </c>
      <c r="H2291">
        <v>1</v>
      </c>
      <c r="I2291" s="58" t="s">
        <v>7754</v>
      </c>
      <c r="J2291">
        <v>81201</v>
      </c>
      <c r="K2291" s="4">
        <v>10.792</v>
      </c>
      <c r="L2291" s="4">
        <v>25.600999999999999</v>
      </c>
      <c r="M2291" s="4">
        <v>10.148</v>
      </c>
      <c r="N2291" s="4">
        <v>24.957000000000001</v>
      </c>
      <c r="O2291" s="5">
        <v>42305.745292812499</v>
      </c>
      <c r="P2291" s="5">
        <v>43258.050196053242</v>
      </c>
    </row>
    <row r="2292" spans="1:16">
      <c r="A2292">
        <v>1</v>
      </c>
      <c r="B2292">
        <v>4</v>
      </c>
      <c r="C2292">
        <v>19</v>
      </c>
      <c r="D2292">
        <v>34</v>
      </c>
      <c r="E2292">
        <v>431</v>
      </c>
      <c r="F2292">
        <v>7823</v>
      </c>
      <c r="G2292">
        <v>812</v>
      </c>
      <c r="H2292">
        <v>4</v>
      </c>
      <c r="I2292" s="58" t="s">
        <v>1383</v>
      </c>
      <c r="J2292">
        <v>81204</v>
      </c>
      <c r="K2292" s="4">
        <v>0</v>
      </c>
      <c r="L2292" s="4">
        <v>10.148</v>
      </c>
      <c r="M2292" s="4">
        <v>0</v>
      </c>
      <c r="N2292" s="4">
        <v>10.148</v>
      </c>
      <c r="O2292" s="5">
        <v>42305.745292812499</v>
      </c>
      <c r="P2292" s="5">
        <v>43258.050196053242</v>
      </c>
    </row>
    <row r="2293" spans="1:16">
      <c r="A2293">
        <v>1</v>
      </c>
      <c r="B2293">
        <v>4</v>
      </c>
      <c r="C2293">
        <v>19</v>
      </c>
      <c r="D2293">
        <v>34</v>
      </c>
      <c r="E2293">
        <v>4520</v>
      </c>
      <c r="F2293">
        <v>7864</v>
      </c>
      <c r="G2293">
        <v>62</v>
      </c>
      <c r="H2293">
        <v>4</v>
      </c>
      <c r="I2293" s="58">
        <v>22737</v>
      </c>
      <c r="J2293">
        <v>6204</v>
      </c>
      <c r="K2293" s="4">
        <v>27.085000000000001</v>
      </c>
      <c r="L2293" s="4">
        <v>35.715000000000003</v>
      </c>
      <c r="M2293" s="4">
        <v>47.523000000000003</v>
      </c>
      <c r="N2293" s="4">
        <v>56.152999999999999</v>
      </c>
      <c r="O2293" s="5">
        <v>42305.745292812499</v>
      </c>
      <c r="P2293" s="5">
        <v>43258.050196053242</v>
      </c>
    </row>
    <row r="2294" spans="1:16">
      <c r="A2294">
        <v>1</v>
      </c>
      <c r="B2294">
        <v>4</v>
      </c>
      <c r="C2294">
        <v>19</v>
      </c>
      <c r="D2294">
        <v>34</v>
      </c>
      <c r="E2294">
        <v>4520</v>
      </c>
      <c r="F2294">
        <v>7865</v>
      </c>
      <c r="G2294">
        <v>218</v>
      </c>
      <c r="H2294">
        <v>3</v>
      </c>
      <c r="I2294" s="58" t="s">
        <v>7755</v>
      </c>
      <c r="J2294">
        <v>21803</v>
      </c>
      <c r="K2294" s="4">
        <v>0</v>
      </c>
      <c r="L2294" s="4">
        <v>11.551</v>
      </c>
      <c r="M2294" s="4">
        <v>20.437999999999999</v>
      </c>
      <c r="N2294" s="4">
        <v>31.989000000000001</v>
      </c>
      <c r="O2294" s="5">
        <v>42305.745292812499</v>
      </c>
      <c r="P2294" s="5">
        <v>43258.050196053242</v>
      </c>
    </row>
    <row r="2295" spans="1:16">
      <c r="A2295">
        <v>1</v>
      </c>
      <c r="B2295">
        <v>4</v>
      </c>
      <c r="C2295">
        <v>19</v>
      </c>
      <c r="D2295">
        <v>34</v>
      </c>
      <c r="E2295">
        <v>4520</v>
      </c>
      <c r="F2295">
        <v>7866</v>
      </c>
      <c r="G2295">
        <v>218</v>
      </c>
      <c r="H2295">
        <v>4</v>
      </c>
      <c r="I2295" s="58" t="s">
        <v>7756</v>
      </c>
      <c r="J2295">
        <v>21804</v>
      </c>
      <c r="K2295" s="4">
        <v>11.551</v>
      </c>
      <c r="L2295" s="4">
        <v>27.085000000000001</v>
      </c>
      <c r="M2295" s="4">
        <v>31.989000000000001</v>
      </c>
      <c r="N2295" s="4">
        <v>47.523000000000003</v>
      </c>
      <c r="O2295" s="5">
        <v>42305.745292812499</v>
      </c>
      <c r="P2295" s="5">
        <v>42305.745292812499</v>
      </c>
    </row>
    <row r="2296" spans="1:16">
      <c r="A2296">
        <v>1</v>
      </c>
      <c r="B2296">
        <v>4</v>
      </c>
      <c r="C2296">
        <v>19</v>
      </c>
      <c r="D2296">
        <v>34</v>
      </c>
      <c r="E2296">
        <v>4523</v>
      </c>
      <c r="F2296">
        <v>7867</v>
      </c>
      <c r="G2296">
        <v>10</v>
      </c>
      <c r="H2296">
        <v>10</v>
      </c>
      <c r="I2296" s="58">
        <v>40452</v>
      </c>
      <c r="J2296">
        <v>1010</v>
      </c>
      <c r="K2296" s="4">
        <v>0</v>
      </c>
      <c r="L2296" s="4">
        <v>2.3079999999999998</v>
      </c>
      <c r="M2296" s="4">
        <v>39.341000000000001</v>
      </c>
      <c r="N2296" s="4">
        <v>41.649000000000001</v>
      </c>
      <c r="O2296" s="5">
        <v>42305.745292812499</v>
      </c>
      <c r="P2296" s="5">
        <v>42305.745292812499</v>
      </c>
    </row>
    <row r="2297" spans="1:16">
      <c r="A2297">
        <v>1</v>
      </c>
      <c r="B2297">
        <v>4</v>
      </c>
      <c r="C2297">
        <v>19</v>
      </c>
      <c r="D2297">
        <v>34</v>
      </c>
      <c r="E2297">
        <v>927</v>
      </c>
      <c r="F2297">
        <v>7824</v>
      </c>
      <c r="G2297">
        <v>812</v>
      </c>
      <c r="H2297">
        <v>4</v>
      </c>
      <c r="I2297" s="58" t="s">
        <v>1383</v>
      </c>
      <c r="J2297">
        <v>81204</v>
      </c>
      <c r="K2297" s="4">
        <v>10.148</v>
      </c>
      <c r="L2297" s="4">
        <v>11.154</v>
      </c>
      <c r="M2297" s="4">
        <v>1.738</v>
      </c>
      <c r="N2297" s="4">
        <v>2.7440000000000002</v>
      </c>
      <c r="O2297" s="5">
        <v>42305.745292812499</v>
      </c>
      <c r="P2297" s="5">
        <v>43258.050196053242</v>
      </c>
    </row>
    <row r="2298" spans="1:16">
      <c r="A2298">
        <v>1</v>
      </c>
      <c r="B2298">
        <v>4</v>
      </c>
      <c r="C2298">
        <v>19</v>
      </c>
      <c r="D2298">
        <v>34</v>
      </c>
      <c r="E2298">
        <v>927</v>
      </c>
      <c r="F2298">
        <v>7825</v>
      </c>
      <c r="G2298">
        <v>2339</v>
      </c>
      <c r="H2298">
        <v>1</v>
      </c>
      <c r="I2298" s="58">
        <v>160343</v>
      </c>
      <c r="J2298">
        <v>233901</v>
      </c>
      <c r="K2298" s="4">
        <v>0</v>
      </c>
      <c r="L2298" s="4">
        <v>1.738</v>
      </c>
      <c r="M2298" s="4">
        <v>0</v>
      </c>
      <c r="N2298" s="4">
        <v>1.738</v>
      </c>
      <c r="O2298" s="5">
        <v>42305.745292812499</v>
      </c>
      <c r="P2298" s="5">
        <v>43258.050196053242</v>
      </c>
    </row>
    <row r="2299" spans="1:16">
      <c r="A2299">
        <v>1</v>
      </c>
      <c r="B2299">
        <v>4</v>
      </c>
      <c r="C2299">
        <v>3</v>
      </c>
      <c r="D2299">
        <v>49</v>
      </c>
      <c r="E2299">
        <v>1036</v>
      </c>
      <c r="F2299">
        <v>1062</v>
      </c>
      <c r="G2299">
        <v>2459</v>
      </c>
      <c r="H2299">
        <v>1</v>
      </c>
      <c r="I2299" s="58">
        <v>204173</v>
      </c>
      <c r="J2299">
        <v>245901</v>
      </c>
      <c r="K2299" s="4">
        <v>0</v>
      </c>
      <c r="L2299" s="4">
        <v>11.337</v>
      </c>
      <c r="M2299" s="4">
        <v>0</v>
      </c>
      <c r="N2299" s="4">
        <v>11.337</v>
      </c>
      <c r="O2299" s="5">
        <v>42305.745292812499</v>
      </c>
      <c r="P2299" s="5">
        <v>43258.050196053242</v>
      </c>
    </row>
    <row r="2300" spans="1:16">
      <c r="A2300">
        <v>1</v>
      </c>
      <c r="B2300">
        <v>4</v>
      </c>
      <c r="C2300">
        <v>3</v>
      </c>
      <c r="D2300">
        <v>49</v>
      </c>
      <c r="E2300">
        <v>1055</v>
      </c>
      <c r="F2300">
        <v>1063</v>
      </c>
      <c r="G2300">
        <v>845</v>
      </c>
      <c r="H2300">
        <v>3</v>
      </c>
      <c r="I2300" s="58" t="s">
        <v>7757</v>
      </c>
      <c r="J2300">
        <v>84503</v>
      </c>
      <c r="K2300" s="4">
        <v>1</v>
      </c>
      <c r="L2300" s="4">
        <v>24.364000000000001</v>
      </c>
      <c r="M2300" s="4">
        <v>4.87</v>
      </c>
      <c r="N2300" s="4">
        <v>28.234000000000002</v>
      </c>
      <c r="O2300" s="5">
        <v>42305.745292812499</v>
      </c>
      <c r="P2300" s="5">
        <v>42305.745292812499</v>
      </c>
    </row>
    <row r="2301" spans="1:16">
      <c r="A2301">
        <v>1</v>
      </c>
      <c r="B2301">
        <v>4</v>
      </c>
      <c r="C2301">
        <v>3</v>
      </c>
      <c r="D2301">
        <v>49</v>
      </c>
      <c r="E2301">
        <v>1055</v>
      </c>
      <c r="F2301">
        <v>1064</v>
      </c>
      <c r="G2301">
        <v>1855</v>
      </c>
      <c r="H2301">
        <v>1</v>
      </c>
      <c r="I2301" s="58">
        <v>-16435</v>
      </c>
      <c r="J2301">
        <v>185501</v>
      </c>
      <c r="K2301" s="4">
        <v>9.5790000000000006</v>
      </c>
      <c r="L2301" s="4">
        <v>20.297000000000001</v>
      </c>
      <c r="M2301" s="4">
        <v>28.234000000000002</v>
      </c>
      <c r="N2301" s="4">
        <v>38.951999999999998</v>
      </c>
      <c r="O2301" s="5">
        <v>42305.745292812499</v>
      </c>
      <c r="P2301" s="5">
        <v>43258.050196053242</v>
      </c>
    </row>
    <row r="2302" spans="1:16">
      <c r="A2302">
        <v>1</v>
      </c>
      <c r="B2302">
        <v>4</v>
      </c>
      <c r="C2302">
        <v>3</v>
      </c>
      <c r="D2302">
        <v>49</v>
      </c>
      <c r="E2302">
        <v>1316</v>
      </c>
      <c r="F2302">
        <v>1065</v>
      </c>
      <c r="G2302">
        <v>1351</v>
      </c>
      <c r="H2302">
        <v>1</v>
      </c>
      <c r="I2302" s="58" t="s">
        <v>7758</v>
      </c>
      <c r="J2302">
        <v>135101</v>
      </c>
      <c r="K2302" s="4">
        <v>0</v>
      </c>
      <c r="L2302" s="4">
        <v>5.1130000000000004</v>
      </c>
      <c r="M2302" s="4">
        <v>0</v>
      </c>
      <c r="N2302" s="4">
        <v>5.1130000000000004</v>
      </c>
      <c r="O2302" s="5">
        <v>42305.745292812499</v>
      </c>
      <c r="P2302" s="5">
        <v>42305.745292812499</v>
      </c>
    </row>
    <row r="2303" spans="1:16">
      <c r="A2303">
        <v>1</v>
      </c>
      <c r="B2303">
        <v>4</v>
      </c>
      <c r="C2303">
        <v>3</v>
      </c>
      <c r="D2303">
        <v>49</v>
      </c>
      <c r="E2303">
        <v>1316</v>
      </c>
      <c r="F2303">
        <v>1066</v>
      </c>
      <c r="G2303">
        <v>1351</v>
      </c>
      <c r="H2303">
        <v>2</v>
      </c>
      <c r="I2303" s="58" t="s">
        <v>7759</v>
      </c>
      <c r="J2303">
        <v>135102</v>
      </c>
      <c r="K2303" s="4">
        <v>5.1130000000000004</v>
      </c>
      <c r="L2303" s="4">
        <v>10.651999999999999</v>
      </c>
      <c r="M2303" s="4">
        <v>5.1130000000000004</v>
      </c>
      <c r="N2303" s="4">
        <v>10.651999999999999</v>
      </c>
      <c r="O2303" s="5">
        <v>42305.745292812499</v>
      </c>
      <c r="P2303" s="5">
        <v>42305.745292812499</v>
      </c>
    </row>
    <row r="2304" spans="1:16">
      <c r="A2304">
        <v>1</v>
      </c>
      <c r="B2304">
        <v>4</v>
      </c>
      <c r="C2304">
        <v>3</v>
      </c>
      <c r="D2304">
        <v>49</v>
      </c>
      <c r="E2304">
        <v>1317</v>
      </c>
      <c r="F2304">
        <v>1067</v>
      </c>
      <c r="G2304">
        <v>44</v>
      </c>
      <c r="H2304">
        <v>9</v>
      </c>
      <c r="I2304" s="58">
        <v>16316</v>
      </c>
      <c r="J2304">
        <v>4409</v>
      </c>
      <c r="K2304" s="4">
        <v>1</v>
      </c>
      <c r="L2304" s="4">
        <v>2.16</v>
      </c>
      <c r="M2304" s="4">
        <v>6.0129999999999999</v>
      </c>
      <c r="N2304" s="4">
        <v>7.173</v>
      </c>
      <c r="O2304" s="5">
        <v>42305.745292812499</v>
      </c>
      <c r="P2304" s="5">
        <v>42305.745292812499</v>
      </c>
    </row>
    <row r="2305" spans="1:16">
      <c r="A2305">
        <v>1</v>
      </c>
      <c r="B2305">
        <v>4</v>
      </c>
      <c r="C2305">
        <v>3</v>
      </c>
      <c r="D2305">
        <v>49</v>
      </c>
      <c r="E2305">
        <v>1317</v>
      </c>
      <c r="F2305">
        <v>1068</v>
      </c>
      <c r="G2305">
        <v>3192</v>
      </c>
      <c r="H2305">
        <v>2</v>
      </c>
      <c r="I2305" s="58">
        <v>471926</v>
      </c>
      <c r="J2305">
        <v>319202</v>
      </c>
      <c r="K2305" s="4">
        <v>1</v>
      </c>
      <c r="L2305" s="4">
        <v>6.9660000000000002</v>
      </c>
      <c r="M2305" s="4">
        <v>0</v>
      </c>
      <c r="N2305" s="4">
        <v>5.9660000000000002</v>
      </c>
      <c r="O2305" s="5">
        <v>42305.745292812499</v>
      </c>
      <c r="P2305" s="5">
        <v>42305.745292812499</v>
      </c>
    </row>
    <row r="2306" spans="1:16">
      <c r="A2306">
        <v>1</v>
      </c>
      <c r="B2306">
        <v>4</v>
      </c>
      <c r="C2306">
        <v>3</v>
      </c>
      <c r="D2306">
        <v>49</v>
      </c>
      <c r="E2306">
        <v>1318</v>
      </c>
      <c r="F2306">
        <v>1069</v>
      </c>
      <c r="G2306">
        <v>782</v>
      </c>
      <c r="H2306">
        <v>3</v>
      </c>
      <c r="I2306" s="58" t="s">
        <v>1384</v>
      </c>
      <c r="J2306">
        <v>78203</v>
      </c>
      <c r="K2306" s="4">
        <v>10</v>
      </c>
      <c r="L2306" s="4">
        <v>16.946999999999999</v>
      </c>
      <c r="M2306" s="4">
        <v>0</v>
      </c>
      <c r="N2306" s="4">
        <v>6.9470000000000001</v>
      </c>
      <c r="O2306" t="s">
        <v>1223</v>
      </c>
      <c r="P2306" t="s">
        <v>1223</v>
      </c>
    </row>
    <row r="2307" spans="1:16">
      <c r="A2307">
        <v>1</v>
      </c>
      <c r="B2307">
        <v>4</v>
      </c>
      <c r="C2307">
        <v>3</v>
      </c>
      <c r="D2307">
        <v>49</v>
      </c>
      <c r="E2307">
        <v>1319</v>
      </c>
      <c r="F2307">
        <v>1070</v>
      </c>
      <c r="G2307">
        <v>782</v>
      </c>
      <c r="H2307">
        <v>3</v>
      </c>
      <c r="I2307" s="58" t="s">
        <v>1384</v>
      </c>
      <c r="J2307">
        <v>78203</v>
      </c>
      <c r="K2307" s="4">
        <v>16.992999999999999</v>
      </c>
      <c r="L2307" s="4">
        <v>18.416</v>
      </c>
      <c r="M2307" s="4">
        <v>14.494</v>
      </c>
      <c r="N2307" s="4">
        <v>15.917</v>
      </c>
      <c r="O2307" s="5">
        <v>42305.745292812499</v>
      </c>
      <c r="P2307" s="5">
        <v>43258.050196053242</v>
      </c>
    </row>
    <row r="2308" spans="1:16">
      <c r="A2308">
        <v>1</v>
      </c>
      <c r="B2308">
        <v>4</v>
      </c>
      <c r="C2308">
        <v>3</v>
      </c>
      <c r="D2308">
        <v>49</v>
      </c>
      <c r="E2308">
        <v>1319</v>
      </c>
      <c r="F2308">
        <v>1071</v>
      </c>
      <c r="G2308">
        <v>1356</v>
      </c>
      <c r="H2308">
        <v>1</v>
      </c>
      <c r="I2308" s="58" t="s">
        <v>7760</v>
      </c>
      <c r="J2308">
        <v>135601</v>
      </c>
      <c r="K2308" s="4">
        <v>0</v>
      </c>
      <c r="L2308" s="4">
        <v>14.494</v>
      </c>
      <c r="M2308" s="4">
        <v>0</v>
      </c>
      <c r="N2308" s="4">
        <v>14.494</v>
      </c>
      <c r="O2308" s="5">
        <v>42305.745292812499</v>
      </c>
      <c r="P2308" s="5">
        <v>43258.050196053242</v>
      </c>
    </row>
    <row r="2309" spans="1:16">
      <c r="A2309">
        <v>1</v>
      </c>
      <c r="B2309">
        <v>4</v>
      </c>
      <c r="C2309">
        <v>3</v>
      </c>
      <c r="D2309">
        <v>49</v>
      </c>
      <c r="E2309">
        <v>1320</v>
      </c>
      <c r="F2309">
        <v>1072</v>
      </c>
      <c r="G2309">
        <v>1356</v>
      </c>
      <c r="H2309">
        <v>2</v>
      </c>
      <c r="I2309" s="58" t="s">
        <v>7761</v>
      </c>
      <c r="J2309">
        <v>135602</v>
      </c>
      <c r="K2309" s="4">
        <v>0</v>
      </c>
      <c r="L2309" s="4">
        <v>2.843</v>
      </c>
      <c r="M2309" s="4">
        <v>0</v>
      </c>
      <c r="N2309" s="4">
        <v>2.843</v>
      </c>
      <c r="O2309" s="5">
        <v>42305.745292812499</v>
      </c>
      <c r="P2309" s="5">
        <v>42305.745292812499</v>
      </c>
    </row>
    <row r="2310" spans="1:16">
      <c r="A2310">
        <v>1</v>
      </c>
      <c r="B2310">
        <v>4</v>
      </c>
      <c r="C2310">
        <v>3</v>
      </c>
      <c r="D2310">
        <v>49</v>
      </c>
      <c r="E2310">
        <v>1417</v>
      </c>
      <c r="F2310">
        <v>1073</v>
      </c>
      <c r="G2310">
        <v>195</v>
      </c>
      <c r="H2310">
        <v>5</v>
      </c>
      <c r="I2310" s="58" t="s">
        <v>7762</v>
      </c>
      <c r="J2310">
        <v>19505</v>
      </c>
      <c r="K2310" s="4">
        <v>1</v>
      </c>
      <c r="L2310" s="4">
        <v>2.706</v>
      </c>
      <c r="M2310" s="4">
        <v>0</v>
      </c>
      <c r="N2310" s="4">
        <v>1.706</v>
      </c>
      <c r="O2310" s="5">
        <v>42305.745292812499</v>
      </c>
      <c r="P2310" s="5">
        <v>42305.745292812499</v>
      </c>
    </row>
    <row r="2311" spans="1:16">
      <c r="A2311">
        <v>1</v>
      </c>
      <c r="B2311">
        <v>4</v>
      </c>
      <c r="C2311">
        <v>3</v>
      </c>
      <c r="D2311">
        <v>49</v>
      </c>
      <c r="E2311">
        <v>1418</v>
      </c>
      <c r="F2311">
        <v>1074</v>
      </c>
      <c r="G2311">
        <v>195</v>
      </c>
      <c r="H2311">
        <v>4</v>
      </c>
      <c r="I2311" s="58" t="s">
        <v>7763</v>
      </c>
      <c r="J2311">
        <v>19504</v>
      </c>
      <c r="K2311" s="4">
        <v>1</v>
      </c>
      <c r="L2311" s="4">
        <v>3.4980000000000002</v>
      </c>
      <c r="M2311" s="4">
        <v>0</v>
      </c>
      <c r="N2311" s="4">
        <v>2.4980000000000002</v>
      </c>
      <c r="O2311" s="5">
        <v>42305.745292812499</v>
      </c>
      <c r="P2311" s="5">
        <v>42305.745292812499</v>
      </c>
    </row>
    <row r="2312" spans="1:16">
      <c r="A2312">
        <v>1</v>
      </c>
      <c r="B2312">
        <v>4</v>
      </c>
      <c r="C2312">
        <v>3</v>
      </c>
      <c r="D2312">
        <v>49</v>
      </c>
      <c r="E2312">
        <v>1723</v>
      </c>
      <c r="F2312">
        <v>1075</v>
      </c>
      <c r="G2312">
        <v>1609</v>
      </c>
      <c r="H2312">
        <v>1</v>
      </c>
      <c r="I2312" s="58">
        <v>-106284</v>
      </c>
      <c r="J2312">
        <v>160901</v>
      </c>
      <c r="K2312" s="4">
        <v>0</v>
      </c>
      <c r="L2312" s="4">
        <v>18.710999999999999</v>
      </c>
      <c r="M2312" s="4">
        <v>2.37</v>
      </c>
      <c r="N2312" s="4">
        <v>21.081</v>
      </c>
      <c r="O2312" s="5">
        <v>42305.745292812499</v>
      </c>
      <c r="P2312" s="5">
        <v>42305.745292812499</v>
      </c>
    </row>
    <row r="2313" spans="1:16">
      <c r="A2313">
        <v>1</v>
      </c>
      <c r="B2313">
        <v>4</v>
      </c>
      <c r="C2313">
        <v>3</v>
      </c>
      <c r="D2313">
        <v>49</v>
      </c>
      <c r="E2313">
        <v>2134</v>
      </c>
      <c r="F2313">
        <v>1076</v>
      </c>
      <c r="G2313">
        <v>1855</v>
      </c>
      <c r="H2313">
        <v>1</v>
      </c>
      <c r="I2313" s="58">
        <v>-16435</v>
      </c>
      <c r="J2313">
        <v>185501</v>
      </c>
      <c r="K2313" s="4">
        <v>1</v>
      </c>
      <c r="L2313" s="4">
        <v>9.5690000000000008</v>
      </c>
      <c r="M2313" s="4">
        <v>0</v>
      </c>
      <c r="N2313" s="4">
        <v>8.5690000000000008</v>
      </c>
      <c r="O2313" s="5">
        <v>42305.745292812499</v>
      </c>
      <c r="P2313" s="5">
        <v>42305.745292812499</v>
      </c>
    </row>
    <row r="2314" spans="1:16">
      <c r="A2314">
        <v>1</v>
      </c>
      <c r="B2314">
        <v>4</v>
      </c>
      <c r="C2314">
        <v>3</v>
      </c>
      <c r="D2314">
        <v>49</v>
      </c>
      <c r="E2314">
        <v>2413</v>
      </c>
      <c r="F2314">
        <v>1077</v>
      </c>
      <c r="G2314">
        <v>823</v>
      </c>
      <c r="H2314">
        <v>1</v>
      </c>
      <c r="I2314" s="58" t="s">
        <v>1385</v>
      </c>
      <c r="J2314">
        <v>82301</v>
      </c>
      <c r="K2314" s="4">
        <v>20</v>
      </c>
      <c r="L2314" s="4">
        <v>26.872</v>
      </c>
      <c r="M2314" s="4">
        <v>0</v>
      </c>
      <c r="N2314" s="4">
        <v>6.8719999999999999</v>
      </c>
      <c r="O2314" s="5">
        <v>42305.745292812499</v>
      </c>
      <c r="P2314" s="5">
        <v>43258.050196053242</v>
      </c>
    </row>
    <row r="2315" spans="1:16">
      <c r="A2315">
        <v>1</v>
      </c>
      <c r="B2315">
        <v>4</v>
      </c>
      <c r="C2315">
        <v>3</v>
      </c>
      <c r="D2315">
        <v>49</v>
      </c>
      <c r="E2315">
        <v>2414</v>
      </c>
      <c r="F2315">
        <v>1078</v>
      </c>
      <c r="G2315">
        <v>2322</v>
      </c>
      <c r="H2315">
        <v>1</v>
      </c>
      <c r="I2315" s="58">
        <v>154134</v>
      </c>
      <c r="J2315">
        <v>232201</v>
      </c>
      <c r="K2315" s="4">
        <v>0</v>
      </c>
      <c r="L2315" s="4">
        <v>5.306</v>
      </c>
      <c r="M2315" s="4">
        <v>0</v>
      </c>
      <c r="N2315" s="4">
        <v>5.306</v>
      </c>
      <c r="O2315" s="5">
        <v>42305.745292812499</v>
      </c>
      <c r="P2315" s="5">
        <v>42305.745292812499</v>
      </c>
    </row>
    <row r="2316" spans="1:16">
      <c r="A2316">
        <v>1</v>
      </c>
      <c r="B2316">
        <v>4</v>
      </c>
      <c r="C2316">
        <v>3</v>
      </c>
      <c r="D2316">
        <v>49</v>
      </c>
      <c r="E2316">
        <v>242</v>
      </c>
      <c r="F2316">
        <v>1050</v>
      </c>
      <c r="G2316">
        <v>312</v>
      </c>
      <c r="H2316">
        <v>1</v>
      </c>
      <c r="I2316" s="58" t="s">
        <v>7764</v>
      </c>
      <c r="J2316">
        <v>31201</v>
      </c>
      <c r="K2316" s="4">
        <v>1</v>
      </c>
      <c r="L2316" s="4">
        <v>20.088999999999999</v>
      </c>
      <c r="M2316" s="4">
        <v>0</v>
      </c>
      <c r="N2316" s="4">
        <v>19.088999999999999</v>
      </c>
      <c r="O2316" s="5">
        <v>42305.745292812499</v>
      </c>
      <c r="P2316" s="5">
        <v>43258.050196053242</v>
      </c>
    </row>
    <row r="2317" spans="1:16">
      <c r="A2317">
        <v>1</v>
      </c>
      <c r="B2317">
        <v>4</v>
      </c>
      <c r="C2317">
        <v>3</v>
      </c>
      <c r="D2317">
        <v>49</v>
      </c>
      <c r="E2317">
        <v>2741</v>
      </c>
      <c r="F2317">
        <v>1079</v>
      </c>
      <c r="G2317">
        <v>2763</v>
      </c>
      <c r="H2317">
        <v>1</v>
      </c>
      <c r="I2317" s="58">
        <v>315206</v>
      </c>
      <c r="J2317">
        <v>276301</v>
      </c>
      <c r="K2317" s="4">
        <v>0</v>
      </c>
      <c r="L2317" s="4">
        <v>3.823</v>
      </c>
      <c r="M2317" s="4">
        <v>0</v>
      </c>
      <c r="N2317" s="4">
        <v>3.823</v>
      </c>
      <c r="O2317" t="s">
        <v>1223</v>
      </c>
      <c r="P2317" t="s">
        <v>1223</v>
      </c>
    </row>
    <row r="2318" spans="1:16">
      <c r="A2318">
        <v>1</v>
      </c>
      <c r="B2318">
        <v>4</v>
      </c>
      <c r="C2318">
        <v>3</v>
      </c>
      <c r="D2318">
        <v>49</v>
      </c>
      <c r="E2318">
        <v>2838</v>
      </c>
      <c r="F2318">
        <v>1080</v>
      </c>
      <c r="G2318">
        <v>2863</v>
      </c>
      <c r="H2318">
        <v>1</v>
      </c>
      <c r="I2318" s="58">
        <v>351731</v>
      </c>
      <c r="J2318">
        <v>286301</v>
      </c>
      <c r="K2318" s="4">
        <v>0</v>
      </c>
      <c r="L2318" s="4">
        <v>3.6070000000000002</v>
      </c>
      <c r="M2318" s="4">
        <v>0</v>
      </c>
      <c r="N2318" s="4">
        <v>3.6070000000000002</v>
      </c>
      <c r="O2318" s="5">
        <v>42305.745292812499</v>
      </c>
      <c r="P2318" s="5">
        <v>42305.745292812499</v>
      </c>
    </row>
    <row r="2319" spans="1:16">
      <c r="A2319">
        <v>1</v>
      </c>
      <c r="B2319">
        <v>4</v>
      </c>
      <c r="C2319">
        <v>3</v>
      </c>
      <c r="D2319">
        <v>49</v>
      </c>
      <c r="E2319">
        <v>2882</v>
      </c>
      <c r="F2319">
        <v>1081</v>
      </c>
      <c r="G2319">
        <v>1357</v>
      </c>
      <c r="H2319">
        <v>1</v>
      </c>
      <c r="I2319" s="58" t="s">
        <v>1386</v>
      </c>
      <c r="J2319">
        <v>135701</v>
      </c>
      <c r="K2319" s="4">
        <v>10</v>
      </c>
      <c r="L2319" s="4">
        <v>14.301</v>
      </c>
      <c r="M2319" s="4">
        <v>0</v>
      </c>
      <c r="N2319" s="4">
        <v>4.3010000000000002</v>
      </c>
      <c r="O2319" t="s">
        <v>1223</v>
      </c>
      <c r="P2319" t="s">
        <v>1223</v>
      </c>
    </row>
    <row r="2320" spans="1:16">
      <c r="A2320">
        <v>1</v>
      </c>
      <c r="B2320">
        <v>4</v>
      </c>
      <c r="C2320">
        <v>3</v>
      </c>
      <c r="D2320">
        <v>49</v>
      </c>
      <c r="E2320">
        <v>2983</v>
      </c>
      <c r="F2320">
        <v>1082</v>
      </c>
      <c r="G2320">
        <v>815</v>
      </c>
      <c r="H2320">
        <v>9</v>
      </c>
      <c r="I2320" s="58" t="s">
        <v>7765</v>
      </c>
      <c r="J2320">
        <v>81509</v>
      </c>
      <c r="K2320" s="4">
        <v>0</v>
      </c>
      <c r="L2320" s="4">
        <v>8.4969999999999999</v>
      </c>
      <c r="M2320" s="4">
        <v>0</v>
      </c>
      <c r="N2320" s="4">
        <v>8.4969999999999999</v>
      </c>
      <c r="O2320" s="5">
        <v>42305.745292812499</v>
      </c>
      <c r="P2320" s="5">
        <v>42305.745292812499</v>
      </c>
    </row>
    <row r="2321" spans="1:16">
      <c r="A2321">
        <v>1</v>
      </c>
      <c r="B2321">
        <v>4</v>
      </c>
      <c r="C2321">
        <v>3</v>
      </c>
      <c r="D2321">
        <v>49</v>
      </c>
      <c r="E2321">
        <v>3067</v>
      </c>
      <c r="F2321">
        <v>1083</v>
      </c>
      <c r="G2321">
        <v>3308</v>
      </c>
      <c r="H2321">
        <v>1</v>
      </c>
      <c r="I2321" s="58">
        <v>514263</v>
      </c>
      <c r="J2321">
        <v>330801</v>
      </c>
      <c r="K2321" s="4">
        <v>1</v>
      </c>
      <c r="L2321" s="4">
        <v>4.633</v>
      </c>
      <c r="M2321" s="4">
        <v>0</v>
      </c>
      <c r="N2321" s="4">
        <v>3.633</v>
      </c>
      <c r="O2321" s="5">
        <v>42305.745292812499</v>
      </c>
      <c r="P2321" s="5">
        <v>42305.745292812499</v>
      </c>
    </row>
    <row r="2322" spans="1:16">
      <c r="A2322">
        <v>1</v>
      </c>
      <c r="B2322">
        <v>4</v>
      </c>
      <c r="C2322">
        <v>3</v>
      </c>
      <c r="D2322">
        <v>49</v>
      </c>
      <c r="E2322">
        <v>3081</v>
      </c>
      <c r="F2322">
        <v>1084</v>
      </c>
      <c r="G2322">
        <v>3192</v>
      </c>
      <c r="H2322">
        <v>1</v>
      </c>
      <c r="I2322" s="58">
        <v>471895</v>
      </c>
      <c r="J2322">
        <v>319201</v>
      </c>
      <c r="K2322" s="4">
        <v>4.9000000000000002E-2</v>
      </c>
      <c r="L2322" s="4">
        <v>3.2210000000000001</v>
      </c>
      <c r="M2322" s="4">
        <v>0</v>
      </c>
      <c r="N2322" s="4">
        <v>3.1720000000000002</v>
      </c>
      <c r="O2322" s="5">
        <v>42305.745292812499</v>
      </c>
      <c r="P2322" s="5">
        <v>42305.745292812499</v>
      </c>
    </row>
    <row r="2323" spans="1:16">
      <c r="A2323">
        <v>1</v>
      </c>
      <c r="B2323">
        <v>4</v>
      </c>
      <c r="C2323">
        <v>3</v>
      </c>
      <c r="D2323">
        <v>49</v>
      </c>
      <c r="E2323">
        <v>3131</v>
      </c>
      <c r="F2323">
        <v>1085</v>
      </c>
      <c r="G2323">
        <v>782</v>
      </c>
      <c r="H2323">
        <v>1</v>
      </c>
      <c r="I2323" s="58" t="s">
        <v>1387</v>
      </c>
      <c r="J2323">
        <v>78201</v>
      </c>
      <c r="K2323" s="4">
        <v>7.9409999999999998</v>
      </c>
      <c r="L2323" s="4">
        <v>13.255000000000001</v>
      </c>
      <c r="M2323" s="4">
        <v>0</v>
      </c>
      <c r="N2323" s="4">
        <v>5.3140000000000001</v>
      </c>
      <c r="O2323" s="5">
        <v>42305.745292812499</v>
      </c>
      <c r="P2323" s="5">
        <v>42305.745292812499</v>
      </c>
    </row>
    <row r="2324" spans="1:16">
      <c r="A2324">
        <v>1</v>
      </c>
      <c r="B2324">
        <v>4</v>
      </c>
      <c r="C2324">
        <v>3</v>
      </c>
      <c r="D2324">
        <v>49</v>
      </c>
      <c r="E2324">
        <v>3385</v>
      </c>
      <c r="F2324">
        <v>1086</v>
      </c>
      <c r="G2324">
        <v>3484</v>
      </c>
      <c r="H2324">
        <v>1</v>
      </c>
      <c r="I2324" s="58">
        <v>578546</v>
      </c>
      <c r="J2324">
        <v>348401</v>
      </c>
      <c r="K2324" s="4">
        <v>0</v>
      </c>
      <c r="L2324" s="4">
        <v>1.2450000000000001</v>
      </c>
      <c r="M2324" s="4">
        <v>0</v>
      </c>
      <c r="N2324" s="4">
        <v>1.2450000000000001</v>
      </c>
      <c r="O2324" s="5">
        <v>42305.745292812499</v>
      </c>
      <c r="P2324" s="5">
        <v>42305.745292812499</v>
      </c>
    </row>
    <row r="2325" spans="1:16">
      <c r="A2325">
        <v>1</v>
      </c>
      <c r="B2325">
        <v>4</v>
      </c>
      <c r="C2325">
        <v>3</v>
      </c>
      <c r="D2325">
        <v>49</v>
      </c>
      <c r="E2325">
        <v>3428</v>
      </c>
      <c r="F2325">
        <v>1087</v>
      </c>
      <c r="G2325">
        <v>1357</v>
      </c>
      <c r="H2325">
        <v>3</v>
      </c>
      <c r="I2325" s="58" t="s">
        <v>7766</v>
      </c>
      <c r="J2325">
        <v>135703</v>
      </c>
      <c r="K2325" s="4">
        <v>0</v>
      </c>
      <c r="L2325" s="4">
        <v>3.6549999999999998</v>
      </c>
      <c r="M2325" s="4">
        <v>0</v>
      </c>
      <c r="N2325" s="4">
        <v>3.6549999999999998</v>
      </c>
      <c r="O2325" s="5">
        <v>42305.745292812499</v>
      </c>
      <c r="P2325" s="5">
        <v>42305.745292812499</v>
      </c>
    </row>
    <row r="2326" spans="1:16">
      <c r="A2326">
        <v>1</v>
      </c>
      <c r="B2326">
        <v>4</v>
      </c>
      <c r="C2326">
        <v>3</v>
      </c>
      <c r="D2326">
        <v>49</v>
      </c>
      <c r="E2326">
        <v>3501</v>
      </c>
      <c r="F2326">
        <v>1088</v>
      </c>
      <c r="G2326">
        <v>1356</v>
      </c>
      <c r="H2326">
        <v>3</v>
      </c>
      <c r="I2326" s="58" t="s">
        <v>7767</v>
      </c>
      <c r="J2326">
        <v>135603</v>
      </c>
      <c r="K2326" s="4">
        <v>0</v>
      </c>
      <c r="L2326" s="4">
        <v>0.66700000000000004</v>
      </c>
      <c r="M2326" s="4">
        <v>0</v>
      </c>
      <c r="N2326" s="4">
        <v>0.66700000000000004</v>
      </c>
      <c r="O2326" s="5">
        <v>42305.745292812499</v>
      </c>
      <c r="P2326" s="5">
        <v>42305.745292812499</v>
      </c>
    </row>
    <row r="2327" spans="1:16">
      <c r="A2327">
        <v>1</v>
      </c>
      <c r="B2327">
        <v>4</v>
      </c>
      <c r="C2327">
        <v>3</v>
      </c>
      <c r="D2327">
        <v>49</v>
      </c>
      <c r="E2327">
        <v>3538</v>
      </c>
      <c r="F2327">
        <v>1089</v>
      </c>
      <c r="G2327">
        <v>194</v>
      </c>
      <c r="H2327">
        <v>1</v>
      </c>
      <c r="I2327" s="58" t="s">
        <v>7768</v>
      </c>
      <c r="J2327">
        <v>19401</v>
      </c>
      <c r="K2327" s="4">
        <v>21.565999999999999</v>
      </c>
      <c r="L2327" s="4">
        <v>21.806999999999999</v>
      </c>
      <c r="M2327" s="4">
        <v>503.601</v>
      </c>
      <c r="N2327" s="4">
        <v>503.84199999999998</v>
      </c>
      <c r="O2327" s="5">
        <v>42305.745292812499</v>
      </c>
      <c r="P2327" s="5">
        <v>43258.050196053242</v>
      </c>
    </row>
    <row r="2328" spans="1:16">
      <c r="A2328">
        <v>1</v>
      </c>
      <c r="B2328">
        <v>4</v>
      </c>
      <c r="C2328">
        <v>3</v>
      </c>
      <c r="D2328">
        <v>49</v>
      </c>
      <c r="E2328">
        <v>3538</v>
      </c>
      <c r="F2328">
        <v>1090</v>
      </c>
      <c r="G2328">
        <v>194</v>
      </c>
      <c r="H2328">
        <v>2</v>
      </c>
      <c r="I2328" s="58" t="s">
        <v>7769</v>
      </c>
      <c r="J2328">
        <v>19402</v>
      </c>
      <c r="K2328" s="4">
        <v>15.211</v>
      </c>
      <c r="L2328" s="4">
        <v>21.565999999999999</v>
      </c>
      <c r="M2328" s="4">
        <v>497.24599999999998</v>
      </c>
      <c r="N2328" s="4">
        <v>503.601</v>
      </c>
      <c r="O2328" s="5">
        <v>42305.745292812499</v>
      </c>
      <c r="P2328" s="5">
        <v>43258.050196053242</v>
      </c>
    </row>
    <row r="2329" spans="1:16">
      <c r="A2329">
        <v>1</v>
      </c>
      <c r="B2329">
        <v>4</v>
      </c>
      <c r="C2329">
        <v>3</v>
      </c>
      <c r="D2329">
        <v>49</v>
      </c>
      <c r="E2329">
        <v>3538</v>
      </c>
      <c r="F2329">
        <v>1091</v>
      </c>
      <c r="G2329">
        <v>195</v>
      </c>
      <c r="H2329">
        <v>1</v>
      </c>
      <c r="I2329" s="58" t="s">
        <v>7770</v>
      </c>
      <c r="J2329">
        <v>19501</v>
      </c>
      <c r="K2329" s="4">
        <v>0</v>
      </c>
      <c r="L2329" s="4">
        <v>15.211</v>
      </c>
      <c r="M2329" s="4">
        <v>482.03500000000003</v>
      </c>
      <c r="N2329" s="4">
        <v>497.24599999999998</v>
      </c>
      <c r="O2329" s="5">
        <v>42305.745292812499</v>
      </c>
      <c r="P2329" s="5">
        <v>43258.050196053242</v>
      </c>
    </row>
    <row r="2330" spans="1:16">
      <c r="A2330">
        <v>1</v>
      </c>
      <c r="B2330">
        <v>4</v>
      </c>
      <c r="C2330">
        <v>3</v>
      </c>
      <c r="D2330">
        <v>49</v>
      </c>
      <c r="E2330">
        <v>4532</v>
      </c>
      <c r="F2330">
        <v>1092</v>
      </c>
      <c r="G2330">
        <v>44</v>
      </c>
      <c r="H2330">
        <v>7</v>
      </c>
      <c r="I2330" s="58">
        <v>16254</v>
      </c>
      <c r="J2330">
        <v>4407</v>
      </c>
      <c r="K2330" s="4">
        <v>10</v>
      </c>
      <c r="L2330" s="4">
        <v>19.216000000000001</v>
      </c>
      <c r="M2330" s="4">
        <v>357.00099999999998</v>
      </c>
      <c r="N2330" s="4">
        <v>366.21699999999998</v>
      </c>
      <c r="O2330" s="5">
        <v>42305.745292812499</v>
      </c>
      <c r="P2330" s="5">
        <v>43258.050196053242</v>
      </c>
    </row>
    <row r="2331" spans="1:16">
      <c r="A2331">
        <v>1</v>
      </c>
      <c r="B2331">
        <v>4</v>
      </c>
      <c r="C2331">
        <v>3</v>
      </c>
      <c r="D2331">
        <v>49</v>
      </c>
      <c r="E2331">
        <v>4532</v>
      </c>
      <c r="F2331">
        <v>1093</v>
      </c>
      <c r="G2331">
        <v>44</v>
      </c>
      <c r="H2331">
        <v>8</v>
      </c>
      <c r="I2331" s="58">
        <v>16285</v>
      </c>
      <c r="J2331">
        <v>4408</v>
      </c>
      <c r="K2331" s="4">
        <v>29.215</v>
      </c>
      <c r="L2331" s="4">
        <v>39.823999999999998</v>
      </c>
      <c r="M2331" s="4">
        <v>366.21699999999998</v>
      </c>
      <c r="N2331" s="4">
        <v>376.82600000000002</v>
      </c>
      <c r="O2331" s="5">
        <v>42305.745292812499</v>
      </c>
      <c r="P2331" s="5">
        <v>43258.050196053242</v>
      </c>
    </row>
    <row r="2332" spans="1:16">
      <c r="A2332">
        <v>1</v>
      </c>
      <c r="B2332">
        <v>4</v>
      </c>
      <c r="C2332">
        <v>3</v>
      </c>
      <c r="D2332">
        <v>49</v>
      </c>
      <c r="E2332">
        <v>4532</v>
      </c>
      <c r="F2332">
        <v>1094</v>
      </c>
      <c r="G2332">
        <v>45</v>
      </c>
      <c r="H2332">
        <v>1</v>
      </c>
      <c r="I2332" s="58">
        <v>16438</v>
      </c>
      <c r="J2332">
        <v>4501</v>
      </c>
      <c r="K2332" s="4">
        <v>19.824000000000002</v>
      </c>
      <c r="L2332" s="4">
        <v>31.74</v>
      </c>
      <c r="M2332" s="4">
        <v>376.82600000000002</v>
      </c>
      <c r="N2332" s="4">
        <v>388.74200000000002</v>
      </c>
      <c r="O2332" s="5">
        <v>42305.745292812499</v>
      </c>
      <c r="P2332" s="5">
        <v>42305.745292812499</v>
      </c>
    </row>
    <row r="2333" spans="1:16">
      <c r="A2333">
        <v>1</v>
      </c>
      <c r="B2333">
        <v>4</v>
      </c>
      <c r="C2333">
        <v>3</v>
      </c>
      <c r="D2333">
        <v>49</v>
      </c>
      <c r="E2333">
        <v>542</v>
      </c>
      <c r="F2333">
        <v>1051</v>
      </c>
      <c r="G2333">
        <v>822</v>
      </c>
      <c r="H2333">
        <v>1</v>
      </c>
      <c r="I2333" s="58" t="s">
        <v>7771</v>
      </c>
      <c r="J2333">
        <v>82201</v>
      </c>
      <c r="K2333" s="4">
        <v>0</v>
      </c>
      <c r="L2333" s="4">
        <v>9.7729999999999997</v>
      </c>
      <c r="M2333" s="4">
        <v>0</v>
      </c>
      <c r="N2333" s="4">
        <v>9.7729999999999997</v>
      </c>
      <c r="O2333" s="5">
        <v>42305.745292812499</v>
      </c>
      <c r="P2333" s="5">
        <v>42305.745292812499</v>
      </c>
    </row>
    <row r="2334" spans="1:16">
      <c r="A2334">
        <v>1</v>
      </c>
      <c r="B2334">
        <v>4</v>
      </c>
      <c r="C2334">
        <v>3</v>
      </c>
      <c r="D2334">
        <v>49</v>
      </c>
      <c r="E2334">
        <v>543</v>
      </c>
      <c r="F2334">
        <v>1052</v>
      </c>
      <c r="G2334">
        <v>194</v>
      </c>
      <c r="H2334">
        <v>3</v>
      </c>
      <c r="I2334" s="58" t="s">
        <v>7772</v>
      </c>
      <c r="J2334">
        <v>19403</v>
      </c>
      <c r="K2334" s="4">
        <v>10</v>
      </c>
      <c r="L2334" s="4">
        <v>13.452999999999999</v>
      </c>
      <c r="M2334" s="4">
        <v>0</v>
      </c>
      <c r="N2334" s="4">
        <v>3.4529999999999998</v>
      </c>
      <c r="O2334" s="5">
        <v>42305.745292812499</v>
      </c>
      <c r="P2334" s="5">
        <v>43258.050196053242</v>
      </c>
    </row>
    <row r="2335" spans="1:16">
      <c r="A2335">
        <v>1</v>
      </c>
      <c r="B2335">
        <v>4</v>
      </c>
      <c r="C2335">
        <v>3</v>
      </c>
      <c r="D2335">
        <v>49</v>
      </c>
      <c r="E2335">
        <v>543</v>
      </c>
      <c r="F2335">
        <v>1053</v>
      </c>
      <c r="G2335">
        <v>815</v>
      </c>
      <c r="H2335">
        <v>1</v>
      </c>
      <c r="I2335" s="58" t="s">
        <v>7773</v>
      </c>
      <c r="J2335">
        <v>81501</v>
      </c>
      <c r="K2335" s="4">
        <v>0</v>
      </c>
      <c r="L2335" s="4">
        <v>16.148</v>
      </c>
      <c r="M2335" s="4">
        <v>3.4529999999999998</v>
      </c>
      <c r="N2335" s="4">
        <v>19.600999999999999</v>
      </c>
      <c r="O2335" s="5">
        <v>42305.745292812499</v>
      </c>
      <c r="P2335" s="5">
        <v>43258.050196053242</v>
      </c>
    </row>
    <row r="2336" spans="1:16">
      <c r="A2336">
        <v>1</v>
      </c>
      <c r="B2336">
        <v>4</v>
      </c>
      <c r="C2336">
        <v>3</v>
      </c>
      <c r="D2336">
        <v>49</v>
      </c>
      <c r="E2336">
        <v>544</v>
      </c>
      <c r="F2336">
        <v>1054</v>
      </c>
      <c r="G2336">
        <v>823</v>
      </c>
      <c r="H2336">
        <v>1</v>
      </c>
      <c r="I2336" s="58" t="s">
        <v>1385</v>
      </c>
      <c r="J2336">
        <v>82301</v>
      </c>
      <c r="K2336" s="4">
        <v>0</v>
      </c>
      <c r="L2336" s="4">
        <v>14.509</v>
      </c>
      <c r="M2336" s="4">
        <v>4.7919999999999998</v>
      </c>
      <c r="N2336" s="4">
        <v>19.300999999999998</v>
      </c>
      <c r="O2336" s="5">
        <v>42305.745292812499</v>
      </c>
      <c r="P2336" s="5">
        <v>43258.050196053242</v>
      </c>
    </row>
    <row r="2337" spans="1:16">
      <c r="A2337">
        <v>1</v>
      </c>
      <c r="B2337">
        <v>4</v>
      </c>
      <c r="C2337">
        <v>3</v>
      </c>
      <c r="D2337">
        <v>49</v>
      </c>
      <c r="E2337">
        <v>544</v>
      </c>
      <c r="F2337">
        <v>1055</v>
      </c>
      <c r="G2337">
        <v>823</v>
      </c>
      <c r="H2337">
        <v>2</v>
      </c>
      <c r="I2337" s="58" t="s">
        <v>7774</v>
      </c>
      <c r="J2337">
        <v>82302</v>
      </c>
      <c r="K2337" s="4">
        <v>10.000999999999999</v>
      </c>
      <c r="L2337" s="4">
        <v>20.539000000000001</v>
      </c>
      <c r="M2337" s="4">
        <v>19.300999999999998</v>
      </c>
      <c r="N2337" s="4">
        <v>29.838999999999999</v>
      </c>
      <c r="O2337" s="5">
        <v>42305.745292812499</v>
      </c>
      <c r="P2337" s="5">
        <v>43258.050196053242</v>
      </c>
    </row>
    <row r="2338" spans="1:16">
      <c r="A2338">
        <v>1</v>
      </c>
      <c r="B2338">
        <v>4</v>
      </c>
      <c r="C2338">
        <v>3</v>
      </c>
      <c r="D2338">
        <v>49</v>
      </c>
      <c r="E2338">
        <v>544</v>
      </c>
      <c r="F2338">
        <v>1056</v>
      </c>
      <c r="G2338">
        <v>3569</v>
      </c>
      <c r="H2338">
        <v>3</v>
      </c>
      <c r="I2338" s="58">
        <v>609651</v>
      </c>
      <c r="J2338">
        <v>356903</v>
      </c>
      <c r="K2338" s="4">
        <v>0</v>
      </c>
      <c r="L2338" s="4">
        <v>3.9990000000000001</v>
      </c>
      <c r="M2338" s="4">
        <v>0.79300000000000004</v>
      </c>
      <c r="N2338" s="4">
        <v>4.7919999999999998</v>
      </c>
      <c r="O2338" s="5">
        <v>42305.745292812499</v>
      </c>
      <c r="P2338" s="5">
        <v>43258.050196053242</v>
      </c>
    </row>
    <row r="2339" spans="1:16">
      <c r="A2339">
        <v>1</v>
      </c>
      <c r="B2339">
        <v>4</v>
      </c>
      <c r="C2339">
        <v>3</v>
      </c>
      <c r="D2339">
        <v>49</v>
      </c>
      <c r="E2339">
        <v>622</v>
      </c>
      <c r="F2339">
        <v>1057</v>
      </c>
      <c r="G2339">
        <v>1352</v>
      </c>
      <c r="H2339">
        <v>3</v>
      </c>
      <c r="I2339" s="58" t="s">
        <v>7775</v>
      </c>
      <c r="J2339">
        <v>135203</v>
      </c>
      <c r="K2339" s="4">
        <v>0</v>
      </c>
      <c r="L2339" s="4">
        <v>1.5249999999999999</v>
      </c>
      <c r="M2339" s="4">
        <v>24.355</v>
      </c>
      <c r="N2339" s="4">
        <v>25.88</v>
      </c>
      <c r="O2339" s="5">
        <v>42305.745292812499</v>
      </c>
      <c r="P2339" s="5">
        <v>43258.050196053242</v>
      </c>
    </row>
    <row r="2340" spans="1:16">
      <c r="A2340">
        <v>1</v>
      </c>
      <c r="B2340">
        <v>4</v>
      </c>
      <c r="C2340">
        <v>3</v>
      </c>
      <c r="D2340">
        <v>49</v>
      </c>
      <c r="E2340">
        <v>827</v>
      </c>
      <c r="F2340">
        <v>1058</v>
      </c>
      <c r="G2340">
        <v>782</v>
      </c>
      <c r="H2340">
        <v>1</v>
      </c>
      <c r="I2340" s="58" t="s">
        <v>1387</v>
      </c>
      <c r="J2340">
        <v>78201</v>
      </c>
      <c r="K2340" s="4">
        <v>1</v>
      </c>
      <c r="L2340" s="4">
        <v>7.9409999999999998</v>
      </c>
      <c r="M2340" s="4">
        <v>0</v>
      </c>
      <c r="N2340" s="4">
        <v>6.9409999999999998</v>
      </c>
      <c r="O2340" s="5">
        <v>42305.745292812499</v>
      </c>
      <c r="P2340" s="5">
        <v>43258.050196053242</v>
      </c>
    </row>
    <row r="2341" spans="1:16">
      <c r="A2341">
        <v>1</v>
      </c>
      <c r="B2341">
        <v>4</v>
      </c>
      <c r="C2341">
        <v>3</v>
      </c>
      <c r="D2341">
        <v>49</v>
      </c>
      <c r="E2341">
        <v>827</v>
      </c>
      <c r="F2341">
        <v>1059</v>
      </c>
      <c r="G2341">
        <v>1357</v>
      </c>
      <c r="H2341">
        <v>1</v>
      </c>
      <c r="I2341" s="58" t="s">
        <v>1386</v>
      </c>
      <c r="J2341">
        <v>135701</v>
      </c>
      <c r="K2341" s="4">
        <v>1</v>
      </c>
      <c r="L2341" s="4">
        <v>4.6559999999999997</v>
      </c>
      <c r="M2341" s="4">
        <v>9.8420000000000005</v>
      </c>
      <c r="N2341" s="4">
        <v>13.497999999999999</v>
      </c>
      <c r="O2341" s="5">
        <v>42305.745292812499</v>
      </c>
      <c r="P2341" s="5">
        <v>43258.050196053242</v>
      </c>
    </row>
    <row r="2342" spans="1:16">
      <c r="A2342">
        <v>1</v>
      </c>
      <c r="B2342">
        <v>4</v>
      </c>
      <c r="C2342">
        <v>3</v>
      </c>
      <c r="D2342">
        <v>49</v>
      </c>
      <c r="E2342">
        <v>827</v>
      </c>
      <c r="F2342">
        <v>1060</v>
      </c>
      <c r="G2342">
        <v>1357</v>
      </c>
      <c r="H2342">
        <v>2</v>
      </c>
      <c r="I2342" s="58" t="s">
        <v>7776</v>
      </c>
      <c r="J2342">
        <v>135702</v>
      </c>
      <c r="K2342" s="4">
        <v>6.9409999999999998</v>
      </c>
      <c r="L2342" s="4">
        <v>9.8420000000000005</v>
      </c>
      <c r="M2342" s="4">
        <v>6.9409999999999998</v>
      </c>
      <c r="N2342" s="4">
        <v>9.8420000000000005</v>
      </c>
      <c r="O2342" s="5">
        <v>42305.745292812499</v>
      </c>
      <c r="P2342" s="5">
        <v>43258.050196053242</v>
      </c>
    </row>
    <row r="2343" spans="1:16">
      <c r="A2343">
        <v>1</v>
      </c>
      <c r="B2343">
        <v>4</v>
      </c>
      <c r="C2343">
        <v>3</v>
      </c>
      <c r="D2343">
        <v>49</v>
      </c>
      <c r="E2343">
        <v>827</v>
      </c>
      <c r="F2343">
        <v>1061</v>
      </c>
      <c r="G2343">
        <v>1699</v>
      </c>
      <c r="H2343">
        <v>2</v>
      </c>
      <c r="I2343" s="58">
        <v>-73381</v>
      </c>
      <c r="J2343">
        <v>169902</v>
      </c>
      <c r="K2343" s="4">
        <v>1</v>
      </c>
      <c r="L2343" s="4">
        <v>11.231999999999999</v>
      </c>
      <c r="M2343" s="4">
        <v>13.497999999999999</v>
      </c>
      <c r="N2343" s="4">
        <v>23.73</v>
      </c>
      <c r="O2343" s="5">
        <v>42305.745292812499</v>
      </c>
      <c r="P2343" s="5">
        <v>43258.050196053242</v>
      </c>
    </row>
    <row r="2344" spans="1:16">
      <c r="A2344">
        <v>2</v>
      </c>
      <c r="B2344">
        <v>5</v>
      </c>
      <c r="C2344">
        <v>12</v>
      </c>
      <c r="D2344">
        <v>101</v>
      </c>
      <c r="E2344">
        <v>1002</v>
      </c>
      <c r="F2344">
        <v>4999</v>
      </c>
      <c r="G2344">
        <v>976</v>
      </c>
      <c r="H2344">
        <v>1</v>
      </c>
      <c r="I2344" s="58" t="s">
        <v>7777</v>
      </c>
      <c r="J2344">
        <v>97601</v>
      </c>
      <c r="K2344" s="4">
        <v>0</v>
      </c>
      <c r="L2344" s="4">
        <v>8.3070000000000004</v>
      </c>
      <c r="M2344" s="4">
        <v>0</v>
      </c>
      <c r="N2344" s="4">
        <v>8.3070000000000004</v>
      </c>
      <c r="O2344" s="5">
        <v>42305.745292812499</v>
      </c>
      <c r="P2344" s="5">
        <v>42305.745292812499</v>
      </c>
    </row>
    <row r="2345" spans="1:16">
      <c r="A2345">
        <v>2</v>
      </c>
      <c r="B2345">
        <v>5</v>
      </c>
      <c r="C2345">
        <v>12</v>
      </c>
      <c r="D2345">
        <v>101</v>
      </c>
      <c r="E2345">
        <v>1215</v>
      </c>
      <c r="F2345">
        <v>5000</v>
      </c>
      <c r="G2345">
        <v>1257</v>
      </c>
      <c r="H2345">
        <v>2</v>
      </c>
      <c r="I2345" s="58" t="s">
        <v>7778</v>
      </c>
      <c r="J2345">
        <v>125702</v>
      </c>
      <c r="K2345" s="4">
        <v>1</v>
      </c>
      <c r="L2345" s="4">
        <v>1.444</v>
      </c>
      <c r="M2345" s="4">
        <v>0</v>
      </c>
      <c r="N2345" s="4">
        <v>0.44400000000000001</v>
      </c>
      <c r="O2345" s="5">
        <v>42305.745292812499</v>
      </c>
      <c r="P2345" s="5">
        <v>42305.745292812499</v>
      </c>
    </row>
    <row r="2346" spans="1:16">
      <c r="A2346">
        <v>2</v>
      </c>
      <c r="B2346">
        <v>5</v>
      </c>
      <c r="C2346">
        <v>12</v>
      </c>
      <c r="D2346">
        <v>101</v>
      </c>
      <c r="E2346">
        <v>1216</v>
      </c>
      <c r="F2346">
        <v>5001</v>
      </c>
      <c r="G2346">
        <v>1258</v>
      </c>
      <c r="H2346">
        <v>4</v>
      </c>
      <c r="I2346" s="58" t="s">
        <v>7779</v>
      </c>
      <c r="J2346">
        <v>125804</v>
      </c>
      <c r="K2346" s="4">
        <v>8.0000000000000002E-3</v>
      </c>
      <c r="L2346" s="4">
        <v>14.384</v>
      </c>
      <c r="M2346" s="4">
        <v>40.048000000000002</v>
      </c>
      <c r="N2346" s="4">
        <v>54.423999999999999</v>
      </c>
      <c r="O2346" s="5">
        <v>42305.745292812499</v>
      </c>
      <c r="P2346" s="5">
        <v>42305.745292812499</v>
      </c>
    </row>
    <row r="2347" spans="1:16">
      <c r="A2347">
        <v>2</v>
      </c>
      <c r="B2347">
        <v>5</v>
      </c>
      <c r="C2347">
        <v>12</v>
      </c>
      <c r="D2347">
        <v>101</v>
      </c>
      <c r="E2347">
        <v>148</v>
      </c>
      <c r="F2347">
        <v>4989</v>
      </c>
      <c r="G2347">
        <v>28</v>
      </c>
      <c r="H2347">
        <v>1</v>
      </c>
      <c r="I2347" s="58">
        <v>46753</v>
      </c>
      <c r="J2347">
        <v>2801</v>
      </c>
      <c r="K2347" s="4">
        <v>24.055</v>
      </c>
      <c r="L2347" s="4">
        <v>38.229999999999997</v>
      </c>
      <c r="M2347" s="4">
        <v>0</v>
      </c>
      <c r="N2347" s="4">
        <v>14.175000000000001</v>
      </c>
      <c r="O2347" s="5">
        <v>42305.745292812499</v>
      </c>
      <c r="P2347" s="5">
        <v>42305.745292812499</v>
      </c>
    </row>
    <row r="2348" spans="1:16">
      <c r="A2348">
        <v>2</v>
      </c>
      <c r="B2348">
        <v>5</v>
      </c>
      <c r="C2348">
        <v>12</v>
      </c>
      <c r="D2348">
        <v>101</v>
      </c>
      <c r="E2348">
        <v>1584</v>
      </c>
      <c r="F2348">
        <v>5002</v>
      </c>
      <c r="G2348">
        <v>1062</v>
      </c>
      <c r="H2348">
        <v>2</v>
      </c>
      <c r="I2348" s="58" t="s">
        <v>1388</v>
      </c>
      <c r="J2348">
        <v>106202</v>
      </c>
      <c r="K2348" s="4">
        <v>0</v>
      </c>
      <c r="L2348" s="4">
        <v>1.157</v>
      </c>
      <c r="M2348" s="4">
        <v>23.145</v>
      </c>
      <c r="N2348" s="4">
        <v>24.302</v>
      </c>
      <c r="O2348" s="5">
        <v>42305.745292812499</v>
      </c>
      <c r="P2348" s="5">
        <v>43258.050196053242</v>
      </c>
    </row>
    <row r="2349" spans="1:16">
      <c r="A2349">
        <v>2</v>
      </c>
      <c r="B2349">
        <v>5</v>
      </c>
      <c r="C2349">
        <v>12</v>
      </c>
      <c r="D2349">
        <v>101</v>
      </c>
      <c r="E2349">
        <v>1587</v>
      </c>
      <c r="F2349">
        <v>5003</v>
      </c>
      <c r="G2349">
        <v>523</v>
      </c>
      <c r="H2349">
        <v>3</v>
      </c>
      <c r="I2349" s="58" t="s">
        <v>7780</v>
      </c>
      <c r="J2349">
        <v>52303</v>
      </c>
      <c r="K2349" s="4">
        <v>0</v>
      </c>
      <c r="L2349" s="4">
        <v>0.58499999999999996</v>
      </c>
      <c r="M2349" s="4">
        <v>8.7769999999999992</v>
      </c>
      <c r="N2349" s="4">
        <v>9.3620000000000001</v>
      </c>
      <c r="O2349" s="5">
        <v>42305.745292812499</v>
      </c>
      <c r="P2349" s="5">
        <v>43258.050196053242</v>
      </c>
    </row>
    <row r="2350" spans="1:16">
      <c r="A2350">
        <v>2</v>
      </c>
      <c r="B2350">
        <v>5</v>
      </c>
      <c r="C2350">
        <v>12</v>
      </c>
      <c r="D2350">
        <v>101</v>
      </c>
      <c r="E2350">
        <v>189</v>
      </c>
      <c r="F2350">
        <v>4990</v>
      </c>
      <c r="G2350">
        <v>50</v>
      </c>
      <c r="H2350">
        <v>6</v>
      </c>
      <c r="I2350" s="58">
        <v>18415</v>
      </c>
      <c r="J2350">
        <v>5006</v>
      </c>
      <c r="K2350" s="4">
        <v>1</v>
      </c>
      <c r="L2350" s="4">
        <v>20.064</v>
      </c>
      <c r="M2350" s="4">
        <v>11.085000000000001</v>
      </c>
      <c r="N2350" s="4">
        <v>16.991</v>
      </c>
      <c r="O2350" s="5">
        <v>42305.745292812499</v>
      </c>
      <c r="P2350" s="5">
        <v>42305.745292812499</v>
      </c>
    </row>
    <row r="2351" spans="1:16">
      <c r="A2351">
        <v>2</v>
      </c>
      <c r="B2351">
        <v>5</v>
      </c>
      <c r="C2351">
        <v>12</v>
      </c>
      <c r="D2351">
        <v>101</v>
      </c>
      <c r="E2351">
        <v>190</v>
      </c>
      <c r="F2351">
        <v>4991</v>
      </c>
      <c r="G2351">
        <v>50</v>
      </c>
      <c r="H2351">
        <v>12</v>
      </c>
      <c r="I2351" s="58">
        <v>18598</v>
      </c>
      <c r="J2351">
        <v>5012</v>
      </c>
      <c r="K2351" s="4">
        <v>0</v>
      </c>
      <c r="L2351" s="4">
        <v>1.3959999999999999</v>
      </c>
      <c r="M2351" s="4">
        <v>0</v>
      </c>
      <c r="N2351" s="4">
        <v>1.3959999999999999</v>
      </c>
      <c r="O2351" s="5">
        <v>42305.745292812499</v>
      </c>
      <c r="P2351" s="5">
        <v>42305.745292812499</v>
      </c>
    </row>
    <row r="2352" spans="1:16">
      <c r="A2352">
        <v>2</v>
      </c>
      <c r="B2352">
        <v>5</v>
      </c>
      <c r="C2352">
        <v>12</v>
      </c>
      <c r="D2352">
        <v>101</v>
      </c>
      <c r="E2352">
        <v>1950</v>
      </c>
      <c r="F2352">
        <v>5004</v>
      </c>
      <c r="G2352">
        <v>1743</v>
      </c>
      <c r="H2352">
        <v>1</v>
      </c>
      <c r="I2352" s="58">
        <v>-57342</v>
      </c>
      <c r="J2352">
        <v>174301</v>
      </c>
      <c r="K2352" s="4">
        <v>0</v>
      </c>
      <c r="L2352" s="4">
        <v>2.3069999999999999</v>
      </c>
      <c r="M2352" s="4">
        <v>0</v>
      </c>
      <c r="N2352" s="4">
        <v>2.3069999999999999</v>
      </c>
      <c r="O2352" s="5">
        <v>42305.745292812499</v>
      </c>
      <c r="P2352" s="5">
        <v>43258.050196053242</v>
      </c>
    </row>
    <row r="2353" spans="1:16">
      <c r="A2353">
        <v>2</v>
      </c>
      <c r="B2353">
        <v>5</v>
      </c>
      <c r="C2353">
        <v>12</v>
      </c>
      <c r="D2353">
        <v>101</v>
      </c>
      <c r="E2353">
        <v>2012</v>
      </c>
      <c r="F2353">
        <v>5005</v>
      </c>
      <c r="G2353">
        <v>1062</v>
      </c>
      <c r="H2353">
        <v>5</v>
      </c>
      <c r="I2353" s="58" t="s">
        <v>7781</v>
      </c>
      <c r="J2353">
        <v>106205</v>
      </c>
      <c r="K2353" s="4">
        <v>1.5</v>
      </c>
      <c r="L2353" s="4">
        <v>1.94</v>
      </c>
      <c r="M2353" s="4">
        <v>0</v>
      </c>
      <c r="N2353" s="4">
        <v>0.44</v>
      </c>
      <c r="O2353" s="5">
        <v>42305.745292812499</v>
      </c>
      <c r="P2353" s="5">
        <v>42305.745292812499</v>
      </c>
    </row>
    <row r="2354" spans="1:16">
      <c r="A2354">
        <v>2</v>
      </c>
      <c r="B2354">
        <v>5</v>
      </c>
      <c r="C2354">
        <v>12</v>
      </c>
      <c r="D2354">
        <v>101</v>
      </c>
      <c r="E2354">
        <v>2012</v>
      </c>
      <c r="F2354">
        <v>5006</v>
      </c>
      <c r="G2354">
        <v>1812</v>
      </c>
      <c r="H2354">
        <v>1</v>
      </c>
      <c r="I2354" s="58">
        <v>-32141</v>
      </c>
      <c r="J2354">
        <v>181201</v>
      </c>
      <c r="K2354" s="4">
        <v>1</v>
      </c>
      <c r="L2354" s="4">
        <v>8.9649999999999999</v>
      </c>
      <c r="M2354" s="4">
        <v>0.44</v>
      </c>
      <c r="N2354" s="4">
        <v>8.4049999999999994</v>
      </c>
      <c r="O2354" s="5">
        <v>42305.745292812499</v>
      </c>
      <c r="P2354" s="5">
        <v>43258.050196053242</v>
      </c>
    </row>
    <row r="2355" spans="1:16">
      <c r="A2355">
        <v>2</v>
      </c>
      <c r="B2355">
        <v>5</v>
      </c>
      <c r="C2355">
        <v>12</v>
      </c>
      <c r="D2355">
        <v>101</v>
      </c>
      <c r="E2355">
        <v>2029</v>
      </c>
      <c r="F2355">
        <v>5007</v>
      </c>
      <c r="G2355">
        <v>1844</v>
      </c>
      <c r="H2355">
        <v>1</v>
      </c>
      <c r="I2355" s="58">
        <v>-20453</v>
      </c>
      <c r="J2355">
        <v>184401</v>
      </c>
      <c r="K2355" s="4">
        <v>9.9480000000000004</v>
      </c>
      <c r="L2355" s="4">
        <v>11.272</v>
      </c>
      <c r="M2355" s="4">
        <v>0</v>
      </c>
      <c r="N2355" s="4">
        <v>1.3240000000000001</v>
      </c>
      <c r="O2355" s="5">
        <v>42305.745292812499</v>
      </c>
      <c r="P2355" s="5">
        <v>42305.745292812499</v>
      </c>
    </row>
    <row r="2356" spans="1:16">
      <c r="A2356">
        <v>2</v>
      </c>
      <c r="B2356">
        <v>5</v>
      </c>
      <c r="C2356">
        <v>12</v>
      </c>
      <c r="D2356">
        <v>101</v>
      </c>
      <c r="E2356">
        <v>2030</v>
      </c>
      <c r="F2356">
        <v>5008</v>
      </c>
      <c r="G2356">
        <v>1685</v>
      </c>
      <c r="H2356">
        <v>1</v>
      </c>
      <c r="I2356" s="58">
        <v>-78525</v>
      </c>
      <c r="J2356">
        <v>168501</v>
      </c>
      <c r="K2356" s="4">
        <v>1.288</v>
      </c>
      <c r="L2356" s="4">
        <v>14.688000000000001</v>
      </c>
      <c r="M2356" s="4">
        <v>0</v>
      </c>
      <c r="N2356" s="4">
        <v>13.4</v>
      </c>
      <c r="O2356" s="5">
        <v>42305.745292812499</v>
      </c>
      <c r="P2356" s="5">
        <v>42305.745292812499</v>
      </c>
    </row>
    <row r="2357" spans="1:16">
      <c r="A2357">
        <v>2</v>
      </c>
      <c r="B2357">
        <v>5</v>
      </c>
      <c r="C2357">
        <v>12</v>
      </c>
      <c r="D2357">
        <v>101</v>
      </c>
      <c r="E2357">
        <v>2030</v>
      </c>
      <c r="F2357">
        <v>5009</v>
      </c>
      <c r="G2357">
        <v>1685</v>
      </c>
      <c r="H2357">
        <v>2</v>
      </c>
      <c r="I2357" s="58">
        <v>-78494</v>
      </c>
      <c r="J2357">
        <v>168502</v>
      </c>
      <c r="K2357" s="4">
        <v>14.688000000000001</v>
      </c>
      <c r="L2357" s="4">
        <v>21.916</v>
      </c>
      <c r="M2357" s="4">
        <v>13.4</v>
      </c>
      <c r="N2357" s="4">
        <v>20.628</v>
      </c>
      <c r="O2357" s="5">
        <v>42305.745292812499</v>
      </c>
      <c r="P2357" s="5">
        <v>42305.745292812499</v>
      </c>
    </row>
    <row r="2358" spans="1:16">
      <c r="A2358">
        <v>2</v>
      </c>
      <c r="B2358">
        <v>5</v>
      </c>
      <c r="C2358">
        <v>12</v>
      </c>
      <c r="D2358">
        <v>101</v>
      </c>
      <c r="E2358">
        <v>2030</v>
      </c>
      <c r="F2358">
        <v>5010</v>
      </c>
      <c r="G2358">
        <v>1685</v>
      </c>
      <c r="H2358">
        <v>3</v>
      </c>
      <c r="I2358" s="58">
        <v>-78466</v>
      </c>
      <c r="J2358">
        <v>168503</v>
      </c>
      <c r="K2358" s="4">
        <v>21.916</v>
      </c>
      <c r="L2358" s="4">
        <v>38.576000000000001</v>
      </c>
      <c r="M2358" s="4">
        <v>20.628</v>
      </c>
      <c r="N2358" s="4">
        <v>37.287999999999997</v>
      </c>
      <c r="O2358" s="5">
        <v>42305.745292812499</v>
      </c>
      <c r="P2358" s="5">
        <v>43258.050196053242</v>
      </c>
    </row>
    <row r="2359" spans="1:16">
      <c r="A2359">
        <v>2</v>
      </c>
      <c r="B2359">
        <v>5</v>
      </c>
      <c r="C2359">
        <v>12</v>
      </c>
      <c r="D2359">
        <v>101</v>
      </c>
      <c r="E2359">
        <v>2161</v>
      </c>
      <c r="F2359">
        <v>5011</v>
      </c>
      <c r="G2359">
        <v>1062</v>
      </c>
      <c r="H2359">
        <v>2</v>
      </c>
      <c r="I2359" s="58" t="s">
        <v>1388</v>
      </c>
      <c r="J2359">
        <v>106202</v>
      </c>
      <c r="K2359" s="4">
        <v>6.415</v>
      </c>
      <c r="L2359" s="4">
        <v>10.92</v>
      </c>
      <c r="M2359" s="4">
        <v>0</v>
      </c>
      <c r="N2359" s="4">
        <v>4.5049999999999999</v>
      </c>
      <c r="O2359" s="5">
        <v>42305.745292812499</v>
      </c>
      <c r="P2359" s="5">
        <v>43258.050196053242</v>
      </c>
    </row>
    <row r="2360" spans="1:16">
      <c r="A2360">
        <v>2</v>
      </c>
      <c r="B2360">
        <v>5</v>
      </c>
      <c r="C2360">
        <v>12</v>
      </c>
      <c r="D2360">
        <v>101</v>
      </c>
      <c r="E2360">
        <v>2161</v>
      </c>
      <c r="F2360">
        <v>5012</v>
      </c>
      <c r="G2360">
        <v>1062</v>
      </c>
      <c r="H2360">
        <v>4</v>
      </c>
      <c r="I2360" s="58" t="s">
        <v>7782</v>
      </c>
      <c r="J2360">
        <v>106204</v>
      </c>
      <c r="K2360" s="4">
        <v>0</v>
      </c>
      <c r="L2360" s="4">
        <v>9.6950000000000003</v>
      </c>
      <c r="M2360" s="4">
        <v>4.5049999999999999</v>
      </c>
      <c r="N2360" s="4">
        <v>14.2</v>
      </c>
      <c r="O2360" s="5">
        <v>42305.745292812499</v>
      </c>
      <c r="P2360" s="5">
        <v>43258.050196053242</v>
      </c>
    </row>
    <row r="2361" spans="1:16">
      <c r="A2361">
        <v>2</v>
      </c>
      <c r="B2361">
        <v>5</v>
      </c>
      <c r="C2361">
        <v>12</v>
      </c>
      <c r="D2361">
        <v>101</v>
      </c>
      <c r="E2361">
        <v>2386</v>
      </c>
      <c r="F2361">
        <v>5013</v>
      </c>
      <c r="G2361">
        <v>1844</v>
      </c>
      <c r="H2361">
        <v>1</v>
      </c>
      <c r="I2361" s="58">
        <v>-20453</v>
      </c>
      <c r="J2361">
        <v>184401</v>
      </c>
      <c r="K2361" s="4">
        <v>15</v>
      </c>
      <c r="L2361" s="4">
        <v>16.559000000000001</v>
      </c>
      <c r="M2361" s="4">
        <v>2.2269999999999999</v>
      </c>
      <c r="N2361" s="4">
        <v>3.786</v>
      </c>
      <c r="O2361" s="5">
        <v>42305.745292812499</v>
      </c>
      <c r="P2361" s="5">
        <v>43258.050196053242</v>
      </c>
    </row>
    <row r="2362" spans="1:16">
      <c r="A2362">
        <v>2</v>
      </c>
      <c r="B2362">
        <v>5</v>
      </c>
      <c r="C2362">
        <v>12</v>
      </c>
      <c r="D2362">
        <v>101</v>
      </c>
      <c r="E2362">
        <v>2386</v>
      </c>
      <c r="F2362">
        <v>5014</v>
      </c>
      <c r="G2362">
        <v>3055</v>
      </c>
      <c r="H2362">
        <v>1</v>
      </c>
      <c r="I2362" s="58">
        <v>421857</v>
      </c>
      <c r="J2362">
        <v>305501</v>
      </c>
      <c r="K2362" s="4">
        <v>0</v>
      </c>
      <c r="L2362" s="4">
        <v>2.0960000000000001</v>
      </c>
      <c r="M2362" s="4">
        <v>3.786</v>
      </c>
      <c r="N2362" s="4">
        <v>5.8819999999999997</v>
      </c>
      <c r="O2362" s="5">
        <v>42305.745292812499</v>
      </c>
      <c r="P2362" s="5">
        <v>42305.745292812499</v>
      </c>
    </row>
    <row r="2363" spans="1:16">
      <c r="A2363">
        <v>2</v>
      </c>
      <c r="B2363">
        <v>5</v>
      </c>
      <c r="C2363">
        <v>12</v>
      </c>
      <c r="D2363">
        <v>101</v>
      </c>
      <c r="E2363">
        <v>2573</v>
      </c>
      <c r="F2363">
        <v>5015</v>
      </c>
      <c r="G2363">
        <v>3058</v>
      </c>
      <c r="H2363">
        <v>1</v>
      </c>
      <c r="I2363" s="58">
        <v>422953</v>
      </c>
      <c r="J2363">
        <v>305801</v>
      </c>
      <c r="K2363" s="4">
        <v>5</v>
      </c>
      <c r="L2363" s="4">
        <v>6.1520000000000001</v>
      </c>
      <c r="M2363" s="4">
        <v>0</v>
      </c>
      <c r="N2363" s="4">
        <v>1.1519999999999999</v>
      </c>
      <c r="O2363" s="5">
        <v>42305.745292812499</v>
      </c>
      <c r="P2363" s="5">
        <v>42305.745292812499</v>
      </c>
    </row>
    <row r="2364" spans="1:16">
      <c r="A2364">
        <v>2</v>
      </c>
      <c r="B2364">
        <v>5</v>
      </c>
      <c r="C2364">
        <v>12</v>
      </c>
      <c r="D2364">
        <v>101</v>
      </c>
      <c r="E2364">
        <v>2904</v>
      </c>
      <c r="F2364">
        <v>5016</v>
      </c>
      <c r="G2364">
        <v>2941</v>
      </c>
      <c r="H2364">
        <v>1</v>
      </c>
      <c r="I2364" s="58">
        <v>380220</v>
      </c>
      <c r="J2364">
        <v>294101</v>
      </c>
      <c r="K2364" s="4">
        <v>0</v>
      </c>
      <c r="L2364" s="4">
        <v>18.045999999999999</v>
      </c>
      <c r="M2364" s="4">
        <v>0</v>
      </c>
      <c r="N2364" s="4">
        <v>18.045999999999999</v>
      </c>
      <c r="O2364" s="5">
        <v>42305.745292812499</v>
      </c>
      <c r="P2364" s="5">
        <v>43258.050196053242</v>
      </c>
    </row>
    <row r="2365" spans="1:16">
      <c r="A2365">
        <v>2</v>
      </c>
      <c r="B2365">
        <v>5</v>
      </c>
      <c r="C2365">
        <v>12</v>
      </c>
      <c r="D2365">
        <v>101</v>
      </c>
      <c r="E2365">
        <v>2904</v>
      </c>
      <c r="F2365">
        <v>5017</v>
      </c>
      <c r="G2365">
        <v>2941</v>
      </c>
      <c r="H2365">
        <v>2</v>
      </c>
      <c r="I2365" s="58">
        <v>380251</v>
      </c>
      <c r="J2365">
        <v>294102</v>
      </c>
      <c r="K2365" s="4">
        <v>6.8550000000000004</v>
      </c>
      <c r="L2365" s="4">
        <v>19.658000000000001</v>
      </c>
      <c r="M2365" s="4">
        <v>18.045999999999999</v>
      </c>
      <c r="N2365" s="4">
        <v>30.849</v>
      </c>
      <c r="O2365" s="5">
        <v>42305.745292812499</v>
      </c>
      <c r="P2365" s="5">
        <v>43258.050196053242</v>
      </c>
    </row>
    <row r="2366" spans="1:16">
      <c r="A2366">
        <v>2</v>
      </c>
      <c r="B2366">
        <v>5</v>
      </c>
      <c r="C2366">
        <v>12</v>
      </c>
      <c r="D2366">
        <v>101</v>
      </c>
      <c r="E2366">
        <v>2960</v>
      </c>
      <c r="F2366">
        <v>5018</v>
      </c>
      <c r="G2366">
        <v>3050</v>
      </c>
      <c r="H2366">
        <v>3</v>
      </c>
      <c r="I2366" s="58">
        <v>420090</v>
      </c>
      <c r="J2366">
        <v>305003</v>
      </c>
      <c r="K2366" s="4">
        <v>1</v>
      </c>
      <c r="L2366" s="4">
        <v>3.2909999999999999</v>
      </c>
      <c r="M2366" s="4">
        <v>6.7869999999999999</v>
      </c>
      <c r="N2366" s="4">
        <v>9.0779999999999994</v>
      </c>
      <c r="O2366" s="5">
        <v>42305.745292812499</v>
      </c>
      <c r="P2366" s="5">
        <v>43258.050196053242</v>
      </c>
    </row>
    <row r="2367" spans="1:16">
      <c r="A2367">
        <v>2</v>
      </c>
      <c r="B2367">
        <v>5</v>
      </c>
      <c r="C2367">
        <v>12</v>
      </c>
      <c r="D2367">
        <v>101</v>
      </c>
      <c r="E2367">
        <v>3</v>
      </c>
      <c r="F2367">
        <v>4984</v>
      </c>
      <c r="G2367">
        <v>1685</v>
      </c>
      <c r="H2367">
        <v>7</v>
      </c>
      <c r="I2367" s="58">
        <v>-78344</v>
      </c>
      <c r="J2367">
        <v>168507</v>
      </c>
      <c r="K2367" s="4">
        <v>0.86399999999999999</v>
      </c>
      <c r="L2367" s="4">
        <v>4.9880000000000004</v>
      </c>
      <c r="M2367" s="4">
        <v>0</v>
      </c>
      <c r="N2367" s="4">
        <v>4.1239999999999997</v>
      </c>
      <c r="O2367" s="5">
        <v>42305.745292812499</v>
      </c>
      <c r="P2367" s="5">
        <v>42305.745292812499</v>
      </c>
    </row>
    <row r="2368" spans="1:16">
      <c r="A2368">
        <v>2</v>
      </c>
      <c r="B2368">
        <v>5</v>
      </c>
      <c r="C2368">
        <v>12</v>
      </c>
      <c r="D2368">
        <v>101</v>
      </c>
      <c r="E2368">
        <v>3534</v>
      </c>
      <c r="F2368">
        <v>5019</v>
      </c>
      <c r="G2368">
        <v>271</v>
      </c>
      <c r="H2368">
        <v>6</v>
      </c>
      <c r="I2368" s="58" t="s">
        <v>7783</v>
      </c>
      <c r="J2368">
        <v>27106</v>
      </c>
      <c r="K2368" s="4">
        <v>0</v>
      </c>
      <c r="L2368" s="4">
        <v>10.193</v>
      </c>
      <c r="M2368" s="4">
        <v>739.98800000000006</v>
      </c>
      <c r="N2368" s="4">
        <v>750.18100000000004</v>
      </c>
      <c r="O2368" s="5">
        <v>42305.745292812499</v>
      </c>
      <c r="P2368" s="5">
        <v>42305.745292812499</v>
      </c>
    </row>
    <row r="2369" spans="1:16">
      <c r="A2369">
        <v>2</v>
      </c>
      <c r="B2369">
        <v>5</v>
      </c>
      <c r="C2369">
        <v>12</v>
      </c>
      <c r="D2369">
        <v>101</v>
      </c>
      <c r="E2369">
        <v>3534</v>
      </c>
      <c r="F2369">
        <v>5020</v>
      </c>
      <c r="G2369">
        <v>271</v>
      </c>
      <c r="H2369">
        <v>7</v>
      </c>
      <c r="I2369" s="58" t="s">
        <v>7784</v>
      </c>
      <c r="J2369">
        <v>27107</v>
      </c>
      <c r="K2369" s="4">
        <v>10.193</v>
      </c>
      <c r="L2369" s="4">
        <v>28.077000000000002</v>
      </c>
      <c r="M2369" s="4">
        <v>750.18100000000004</v>
      </c>
      <c r="N2369" s="4">
        <v>768.06500000000005</v>
      </c>
      <c r="O2369" s="5">
        <v>42305.745292812499</v>
      </c>
      <c r="P2369" s="5">
        <v>42305.745292812499</v>
      </c>
    </row>
    <row r="2370" spans="1:16">
      <c r="A2370">
        <v>2</v>
      </c>
      <c r="B2370">
        <v>5</v>
      </c>
      <c r="C2370">
        <v>12</v>
      </c>
      <c r="D2370">
        <v>101</v>
      </c>
      <c r="E2370">
        <v>3534</v>
      </c>
      <c r="F2370">
        <v>5021</v>
      </c>
      <c r="G2370">
        <v>508</v>
      </c>
      <c r="H2370">
        <v>1</v>
      </c>
      <c r="I2370" s="58" t="s">
        <v>7785</v>
      </c>
      <c r="J2370">
        <v>50801</v>
      </c>
      <c r="K2370" s="4">
        <v>0</v>
      </c>
      <c r="L2370" s="4">
        <v>55.753999999999998</v>
      </c>
      <c r="M2370" s="4">
        <v>768.06500000000005</v>
      </c>
      <c r="N2370" s="4">
        <v>795.74599999999998</v>
      </c>
      <c r="O2370" s="5">
        <v>42305.745292812499</v>
      </c>
      <c r="P2370" s="5">
        <v>43258.050196053242</v>
      </c>
    </row>
    <row r="2371" spans="1:16">
      <c r="A2371">
        <v>2</v>
      </c>
      <c r="B2371">
        <v>5</v>
      </c>
      <c r="C2371">
        <v>12</v>
      </c>
      <c r="D2371">
        <v>101</v>
      </c>
      <c r="E2371">
        <v>3544</v>
      </c>
      <c r="F2371">
        <v>5022</v>
      </c>
      <c r="G2371">
        <v>110</v>
      </c>
      <c r="H2371">
        <v>5</v>
      </c>
      <c r="I2371" s="58" t="s">
        <v>7786</v>
      </c>
      <c r="J2371">
        <v>11005</v>
      </c>
      <c r="K2371" s="4">
        <v>38.807000000000002</v>
      </c>
      <c r="L2371" s="4">
        <v>48.816000000000003</v>
      </c>
      <c r="M2371" s="4">
        <v>62.780999999999999</v>
      </c>
      <c r="N2371" s="4">
        <v>72.790000000000006</v>
      </c>
      <c r="O2371" s="5">
        <v>42305.745292812499</v>
      </c>
      <c r="P2371" s="5">
        <v>43258.050196053242</v>
      </c>
    </row>
    <row r="2372" spans="1:16">
      <c r="A2372">
        <v>2</v>
      </c>
      <c r="B2372">
        <v>5</v>
      </c>
      <c r="C2372">
        <v>12</v>
      </c>
      <c r="D2372">
        <v>101</v>
      </c>
      <c r="E2372">
        <v>3544</v>
      </c>
      <c r="F2372">
        <v>5023</v>
      </c>
      <c r="G2372">
        <v>110</v>
      </c>
      <c r="H2372">
        <v>6</v>
      </c>
      <c r="I2372" s="58" t="s">
        <v>1389</v>
      </c>
      <c r="J2372">
        <v>11006</v>
      </c>
      <c r="K2372" s="4">
        <v>32.81</v>
      </c>
      <c r="L2372" s="4">
        <v>38.807000000000002</v>
      </c>
      <c r="M2372" s="4">
        <v>56.783999999999999</v>
      </c>
      <c r="N2372" s="4">
        <v>62.780999999999999</v>
      </c>
      <c r="O2372" s="5">
        <v>42305.745292812499</v>
      </c>
      <c r="P2372" s="5">
        <v>43258.050196053242</v>
      </c>
    </row>
    <row r="2373" spans="1:16">
      <c r="A2373">
        <v>2</v>
      </c>
      <c r="B2373">
        <v>5</v>
      </c>
      <c r="C2373">
        <v>12</v>
      </c>
      <c r="D2373">
        <v>101</v>
      </c>
      <c r="E2373">
        <v>3544</v>
      </c>
      <c r="F2373">
        <v>5024</v>
      </c>
      <c r="G2373">
        <v>500</v>
      </c>
      <c r="H2373">
        <v>3</v>
      </c>
      <c r="I2373" s="58" t="s">
        <v>7787</v>
      </c>
      <c r="J2373">
        <v>50003</v>
      </c>
      <c r="K2373" s="4">
        <v>0</v>
      </c>
      <c r="L2373" s="4">
        <v>32.853999999999999</v>
      </c>
      <c r="M2373" s="4">
        <v>23.93</v>
      </c>
      <c r="N2373" s="4">
        <v>56.783999999999999</v>
      </c>
      <c r="O2373" s="5">
        <v>42305.745292812499</v>
      </c>
      <c r="P2373" s="5">
        <v>43258.050196053242</v>
      </c>
    </row>
    <row r="2374" spans="1:16">
      <c r="A2374">
        <v>2</v>
      </c>
      <c r="B2374">
        <v>5</v>
      </c>
      <c r="C2374">
        <v>12</v>
      </c>
      <c r="D2374">
        <v>101</v>
      </c>
      <c r="E2374">
        <v>3545</v>
      </c>
      <c r="F2374">
        <v>5025</v>
      </c>
      <c r="G2374">
        <v>27</v>
      </c>
      <c r="H2374">
        <v>13</v>
      </c>
      <c r="I2374" s="58" t="s">
        <v>1390</v>
      </c>
      <c r="J2374">
        <v>2713</v>
      </c>
      <c r="K2374" s="4">
        <v>0.33500000000000002</v>
      </c>
      <c r="L2374" s="4">
        <v>15.965999999999999</v>
      </c>
      <c r="M2374" s="4">
        <v>19.689</v>
      </c>
      <c r="N2374" s="4">
        <v>35.32</v>
      </c>
      <c r="O2374" s="5">
        <v>42305.745292812499</v>
      </c>
      <c r="P2374" s="5">
        <v>43258.050196053242</v>
      </c>
    </row>
    <row r="2375" spans="1:16">
      <c r="A2375">
        <v>2</v>
      </c>
      <c r="B2375">
        <v>5</v>
      </c>
      <c r="C2375">
        <v>12</v>
      </c>
      <c r="D2375">
        <v>101</v>
      </c>
      <c r="E2375">
        <v>3545</v>
      </c>
      <c r="F2375">
        <v>5026</v>
      </c>
      <c r="G2375">
        <v>177</v>
      </c>
      <c r="H2375">
        <v>6</v>
      </c>
      <c r="I2375" s="58" t="s">
        <v>7788</v>
      </c>
      <c r="J2375">
        <v>17706</v>
      </c>
      <c r="K2375" s="4">
        <v>1</v>
      </c>
      <c r="L2375" s="4">
        <v>3.8820000000000001</v>
      </c>
      <c r="M2375" s="4">
        <v>53.92</v>
      </c>
      <c r="N2375" s="4">
        <v>56.802</v>
      </c>
      <c r="O2375" s="5">
        <v>42305.745292812499</v>
      </c>
      <c r="P2375" s="5">
        <v>43258.050196053242</v>
      </c>
    </row>
    <row r="2376" spans="1:16">
      <c r="A2376">
        <v>2</v>
      </c>
      <c r="B2376">
        <v>5</v>
      </c>
      <c r="C2376">
        <v>12</v>
      </c>
      <c r="D2376">
        <v>101</v>
      </c>
      <c r="E2376">
        <v>3545</v>
      </c>
      <c r="F2376">
        <v>5027</v>
      </c>
      <c r="G2376">
        <v>177</v>
      </c>
      <c r="H2376">
        <v>7</v>
      </c>
      <c r="I2376" s="58" t="s">
        <v>7789</v>
      </c>
      <c r="J2376">
        <v>17707</v>
      </c>
      <c r="K2376" s="4">
        <v>0</v>
      </c>
      <c r="L2376" s="4">
        <v>9.7850000000000001</v>
      </c>
      <c r="M2376" s="4">
        <v>44.134999999999998</v>
      </c>
      <c r="N2376" s="4">
        <v>53.92</v>
      </c>
      <c r="O2376" s="5">
        <v>42305.745292812499</v>
      </c>
      <c r="P2376" s="5">
        <v>43258.050196053242</v>
      </c>
    </row>
    <row r="2377" spans="1:16">
      <c r="A2377">
        <v>2</v>
      </c>
      <c r="B2377">
        <v>5</v>
      </c>
      <c r="C2377">
        <v>12</v>
      </c>
      <c r="D2377">
        <v>101</v>
      </c>
      <c r="E2377">
        <v>3545</v>
      </c>
      <c r="F2377">
        <v>5028</v>
      </c>
      <c r="G2377">
        <v>177</v>
      </c>
      <c r="H2377">
        <v>11</v>
      </c>
      <c r="I2377" s="58" t="s">
        <v>1391</v>
      </c>
      <c r="J2377">
        <v>17711</v>
      </c>
      <c r="K2377" s="4">
        <v>0</v>
      </c>
      <c r="L2377" s="4">
        <v>8.8149999999999995</v>
      </c>
      <c r="M2377" s="4">
        <v>35.32</v>
      </c>
      <c r="N2377" s="4">
        <v>44.134999999999998</v>
      </c>
      <c r="O2377" s="5">
        <v>42305.745292812499</v>
      </c>
      <c r="P2377" s="5">
        <v>43258.050196053242</v>
      </c>
    </row>
    <row r="2378" spans="1:16">
      <c r="A2378">
        <v>2</v>
      </c>
      <c r="B2378">
        <v>5</v>
      </c>
      <c r="C2378">
        <v>12</v>
      </c>
      <c r="D2378">
        <v>101</v>
      </c>
      <c r="E2378">
        <v>3549</v>
      </c>
      <c r="F2378">
        <v>5029</v>
      </c>
      <c r="G2378">
        <v>271</v>
      </c>
      <c r="H2378">
        <v>14</v>
      </c>
      <c r="I2378" s="58" t="s">
        <v>7790</v>
      </c>
      <c r="J2378">
        <v>27114</v>
      </c>
      <c r="K2378" s="4">
        <v>0</v>
      </c>
      <c r="L2378" s="4">
        <v>13.598000000000001</v>
      </c>
      <c r="M2378" s="4">
        <v>11.933999999999999</v>
      </c>
      <c r="N2378" s="4">
        <v>25.532</v>
      </c>
      <c r="O2378" s="5">
        <v>42305.745292812499</v>
      </c>
      <c r="P2378" s="5">
        <v>43258.050196053242</v>
      </c>
    </row>
    <row r="2379" spans="1:16">
      <c r="A2379">
        <v>2</v>
      </c>
      <c r="B2379">
        <v>5</v>
      </c>
      <c r="C2379">
        <v>12</v>
      </c>
      <c r="D2379">
        <v>101</v>
      </c>
      <c r="E2379">
        <v>3549</v>
      </c>
      <c r="F2379">
        <v>5030</v>
      </c>
      <c r="G2379">
        <v>271</v>
      </c>
      <c r="H2379">
        <v>15</v>
      </c>
      <c r="I2379" s="58" t="s">
        <v>7791</v>
      </c>
      <c r="J2379">
        <v>27115</v>
      </c>
      <c r="K2379" s="4">
        <v>0.52600000000000002</v>
      </c>
      <c r="L2379" s="4">
        <v>5.9720000000000004</v>
      </c>
      <c r="M2379" s="4">
        <v>25.532</v>
      </c>
      <c r="N2379" s="4">
        <v>30.978000000000002</v>
      </c>
      <c r="O2379" s="5">
        <v>42305.745292812499</v>
      </c>
      <c r="P2379" s="5">
        <v>42305.745292812499</v>
      </c>
    </row>
    <row r="2380" spans="1:16">
      <c r="A2380">
        <v>2</v>
      </c>
      <c r="B2380">
        <v>5</v>
      </c>
      <c r="C2380">
        <v>12</v>
      </c>
      <c r="D2380">
        <v>101</v>
      </c>
      <c r="E2380">
        <v>3549</v>
      </c>
      <c r="F2380">
        <v>5031</v>
      </c>
      <c r="G2380">
        <v>271</v>
      </c>
      <c r="H2380">
        <v>16</v>
      </c>
      <c r="I2380" s="58" t="s">
        <v>7792</v>
      </c>
      <c r="J2380">
        <v>27116</v>
      </c>
      <c r="K2380" s="4">
        <v>6.1130000000000004</v>
      </c>
      <c r="L2380" s="4">
        <v>26.113</v>
      </c>
      <c r="M2380" s="4">
        <v>0</v>
      </c>
      <c r="N2380" s="4">
        <v>37.972000000000001</v>
      </c>
      <c r="O2380" s="5">
        <v>42305.745292812499</v>
      </c>
      <c r="P2380" s="5">
        <v>42305.745292812499</v>
      </c>
    </row>
    <row r="2381" spans="1:16">
      <c r="A2381">
        <v>2</v>
      </c>
      <c r="B2381">
        <v>5</v>
      </c>
      <c r="C2381">
        <v>12</v>
      </c>
      <c r="D2381">
        <v>101</v>
      </c>
      <c r="E2381">
        <v>3549</v>
      </c>
      <c r="F2381">
        <v>5032</v>
      </c>
      <c r="G2381">
        <v>271</v>
      </c>
      <c r="H2381">
        <v>17</v>
      </c>
      <c r="I2381" s="58" t="s">
        <v>7793</v>
      </c>
      <c r="J2381">
        <v>27117</v>
      </c>
      <c r="K2381" s="4">
        <v>30.975999999999999</v>
      </c>
      <c r="L2381" s="4">
        <v>37.994999999999997</v>
      </c>
      <c r="M2381" s="4">
        <v>4.915</v>
      </c>
      <c r="N2381" s="4">
        <v>11.933999999999999</v>
      </c>
      <c r="O2381" s="5">
        <v>42305.745292812499</v>
      </c>
      <c r="P2381" s="5">
        <v>43258.050196053242</v>
      </c>
    </row>
    <row r="2382" spans="1:16">
      <c r="A2382">
        <v>2</v>
      </c>
      <c r="B2382">
        <v>5</v>
      </c>
      <c r="C2382">
        <v>12</v>
      </c>
      <c r="D2382">
        <v>101</v>
      </c>
      <c r="E2382">
        <v>3549</v>
      </c>
      <c r="F2382">
        <v>5033</v>
      </c>
      <c r="G2382">
        <v>502</v>
      </c>
      <c r="H2382">
        <v>1</v>
      </c>
      <c r="I2382" s="58" t="s">
        <v>1392</v>
      </c>
      <c r="J2382">
        <v>50201</v>
      </c>
      <c r="K2382" s="4">
        <v>20.5</v>
      </c>
      <c r="L2382" s="4">
        <v>21.98</v>
      </c>
      <c r="M2382" s="4">
        <v>30.978000000000002</v>
      </c>
      <c r="N2382" s="4">
        <v>32.457999999999998</v>
      </c>
      <c r="O2382" s="5">
        <v>42305.745292812499</v>
      </c>
      <c r="P2382" s="5">
        <v>43258.050196053242</v>
      </c>
    </row>
    <row r="2383" spans="1:16">
      <c r="A2383">
        <v>2</v>
      </c>
      <c r="B2383">
        <v>5</v>
      </c>
      <c r="C2383">
        <v>12</v>
      </c>
      <c r="D2383">
        <v>101</v>
      </c>
      <c r="E2383">
        <v>3654</v>
      </c>
      <c r="F2383">
        <v>5034</v>
      </c>
      <c r="G2383">
        <v>376</v>
      </c>
      <c r="H2383">
        <v>1</v>
      </c>
      <c r="I2383" s="58" t="s">
        <v>1393</v>
      </c>
      <c r="J2383">
        <v>37601</v>
      </c>
      <c r="K2383" s="4">
        <v>0</v>
      </c>
      <c r="L2383" s="4">
        <v>1.3</v>
      </c>
      <c r="M2383" s="4">
        <v>0</v>
      </c>
      <c r="N2383" s="4">
        <v>1.3</v>
      </c>
      <c r="O2383" s="5">
        <v>42305.745292812499</v>
      </c>
      <c r="P2383" s="5">
        <v>42305.745292812499</v>
      </c>
    </row>
    <row r="2384" spans="1:16">
      <c r="A2384">
        <v>2</v>
      </c>
      <c r="B2384">
        <v>5</v>
      </c>
      <c r="C2384">
        <v>12</v>
      </c>
      <c r="D2384">
        <v>101</v>
      </c>
      <c r="E2384">
        <v>3655</v>
      </c>
      <c r="F2384">
        <v>5035</v>
      </c>
      <c r="G2384">
        <v>376</v>
      </c>
      <c r="H2384">
        <v>1</v>
      </c>
      <c r="I2384" s="58" t="s">
        <v>1393</v>
      </c>
      <c r="J2384">
        <v>37601</v>
      </c>
      <c r="K2384" s="4">
        <v>10</v>
      </c>
      <c r="L2384" s="4">
        <v>10.07</v>
      </c>
      <c r="M2384" s="4">
        <v>0</v>
      </c>
      <c r="N2384" s="4">
        <v>7.0000000000000007E-2</v>
      </c>
      <c r="O2384" s="5">
        <v>42305.745292812499</v>
      </c>
      <c r="P2384" s="5">
        <v>42305.745292812499</v>
      </c>
    </row>
    <row r="2385" spans="1:16">
      <c r="A2385">
        <v>2</v>
      </c>
      <c r="B2385">
        <v>5</v>
      </c>
      <c r="C2385">
        <v>12</v>
      </c>
      <c r="D2385">
        <v>101</v>
      </c>
      <c r="E2385">
        <v>3656</v>
      </c>
      <c r="F2385">
        <v>5036</v>
      </c>
      <c r="G2385">
        <v>376</v>
      </c>
      <c r="H2385">
        <v>1</v>
      </c>
      <c r="I2385" s="58" t="s">
        <v>1393</v>
      </c>
      <c r="J2385">
        <v>37601</v>
      </c>
      <c r="K2385" s="4">
        <v>10.922000000000001</v>
      </c>
      <c r="L2385" s="4">
        <v>11.382</v>
      </c>
      <c r="M2385" s="4">
        <v>0</v>
      </c>
      <c r="N2385" s="4">
        <v>0.46</v>
      </c>
      <c r="O2385" t="s">
        <v>1223</v>
      </c>
      <c r="P2385" t="s">
        <v>1223</v>
      </c>
    </row>
    <row r="2386" spans="1:16">
      <c r="A2386">
        <v>2</v>
      </c>
      <c r="B2386">
        <v>5</v>
      </c>
      <c r="C2386">
        <v>12</v>
      </c>
      <c r="D2386">
        <v>101</v>
      </c>
      <c r="E2386">
        <v>3657</v>
      </c>
      <c r="F2386">
        <v>5037</v>
      </c>
      <c r="G2386">
        <v>376</v>
      </c>
      <c r="H2386">
        <v>1</v>
      </c>
      <c r="I2386" s="58" t="s">
        <v>1393</v>
      </c>
      <c r="J2386">
        <v>37601</v>
      </c>
      <c r="K2386" s="4">
        <v>12.5</v>
      </c>
      <c r="L2386" s="4">
        <v>12.76</v>
      </c>
      <c r="M2386" s="4">
        <v>0</v>
      </c>
      <c r="N2386" s="4">
        <v>0.26</v>
      </c>
      <c r="O2386" s="5">
        <v>42305.745292812499</v>
      </c>
      <c r="P2386" s="5">
        <v>42305.745292812499</v>
      </c>
    </row>
    <row r="2387" spans="1:16">
      <c r="A2387">
        <v>2</v>
      </c>
      <c r="B2387">
        <v>5</v>
      </c>
      <c r="C2387">
        <v>12</v>
      </c>
      <c r="D2387">
        <v>101</v>
      </c>
      <c r="E2387">
        <v>3658</v>
      </c>
      <c r="F2387">
        <v>5038</v>
      </c>
      <c r="G2387">
        <v>376</v>
      </c>
      <c r="H2387">
        <v>1</v>
      </c>
      <c r="I2387" s="58" t="s">
        <v>1393</v>
      </c>
      <c r="J2387">
        <v>37601</v>
      </c>
      <c r="K2387" s="4">
        <v>13</v>
      </c>
      <c r="L2387" s="4">
        <v>13.09</v>
      </c>
      <c r="M2387" s="4">
        <v>0</v>
      </c>
      <c r="N2387" s="4">
        <v>0.09</v>
      </c>
      <c r="O2387" s="5">
        <v>42305.745292812499</v>
      </c>
      <c r="P2387" s="5">
        <v>42305.745292812499</v>
      </c>
    </row>
    <row r="2388" spans="1:16">
      <c r="A2388">
        <v>2</v>
      </c>
      <c r="B2388">
        <v>5</v>
      </c>
      <c r="C2388">
        <v>12</v>
      </c>
      <c r="D2388">
        <v>101</v>
      </c>
      <c r="E2388">
        <v>3659</v>
      </c>
      <c r="F2388">
        <v>5039</v>
      </c>
      <c r="G2388">
        <v>376</v>
      </c>
      <c r="H2388">
        <v>1</v>
      </c>
      <c r="I2388" s="58" t="s">
        <v>1393</v>
      </c>
      <c r="J2388">
        <v>37601</v>
      </c>
      <c r="K2388" s="4">
        <v>14</v>
      </c>
      <c r="L2388" s="4">
        <v>14.263999999999999</v>
      </c>
      <c r="M2388" s="4">
        <v>0</v>
      </c>
      <c r="N2388" s="4">
        <v>0.26400000000000001</v>
      </c>
      <c r="O2388" s="5">
        <v>42305.745292812499</v>
      </c>
      <c r="P2388" s="5">
        <v>42305.745292812499</v>
      </c>
    </row>
    <row r="2389" spans="1:16">
      <c r="A2389">
        <v>2</v>
      </c>
      <c r="B2389">
        <v>5</v>
      </c>
      <c r="C2389">
        <v>12</v>
      </c>
      <c r="D2389">
        <v>101</v>
      </c>
      <c r="E2389">
        <v>3660</v>
      </c>
      <c r="F2389">
        <v>5040</v>
      </c>
      <c r="G2389">
        <v>376</v>
      </c>
      <c r="H2389">
        <v>1</v>
      </c>
      <c r="I2389" s="58" t="s">
        <v>1393</v>
      </c>
      <c r="J2389">
        <v>37601</v>
      </c>
      <c r="K2389" s="4">
        <v>15</v>
      </c>
      <c r="L2389" s="4">
        <v>16.843</v>
      </c>
      <c r="M2389" s="4">
        <v>0</v>
      </c>
      <c r="N2389" s="4">
        <v>1.7809999999999999</v>
      </c>
      <c r="O2389" s="5">
        <v>43258.050196053242</v>
      </c>
      <c r="P2389" s="5">
        <v>43258.050196053242</v>
      </c>
    </row>
    <row r="2390" spans="1:16">
      <c r="A2390">
        <v>2</v>
      </c>
      <c r="B2390">
        <v>5</v>
      </c>
      <c r="C2390">
        <v>12</v>
      </c>
      <c r="D2390">
        <v>101</v>
      </c>
      <c r="E2390">
        <v>3661</v>
      </c>
      <c r="F2390">
        <v>5041</v>
      </c>
      <c r="G2390">
        <v>376</v>
      </c>
      <c r="H2390">
        <v>1</v>
      </c>
      <c r="I2390" s="58" t="s">
        <v>1393</v>
      </c>
      <c r="J2390">
        <v>37601</v>
      </c>
      <c r="K2390" s="4">
        <v>18</v>
      </c>
      <c r="L2390" s="4">
        <v>18.169</v>
      </c>
      <c r="M2390" s="4">
        <v>0</v>
      </c>
      <c r="N2390" s="4">
        <v>0.16900000000000001</v>
      </c>
      <c r="O2390" s="5">
        <v>42305.745292812499</v>
      </c>
      <c r="P2390" s="5">
        <v>42305.745292812499</v>
      </c>
    </row>
    <row r="2391" spans="1:16">
      <c r="A2391">
        <v>2</v>
      </c>
      <c r="B2391">
        <v>5</v>
      </c>
      <c r="C2391">
        <v>12</v>
      </c>
      <c r="D2391">
        <v>101</v>
      </c>
      <c r="E2391">
        <v>3662</v>
      </c>
      <c r="F2391">
        <v>5042</v>
      </c>
      <c r="G2391">
        <v>376</v>
      </c>
      <c r="H2391">
        <v>1</v>
      </c>
      <c r="I2391" s="58" t="s">
        <v>1393</v>
      </c>
      <c r="J2391">
        <v>37601</v>
      </c>
      <c r="K2391" s="4">
        <v>20</v>
      </c>
      <c r="L2391" s="4">
        <v>20.05</v>
      </c>
      <c r="M2391" s="4">
        <v>0</v>
      </c>
      <c r="N2391" s="4">
        <v>0.05</v>
      </c>
      <c r="O2391" s="5">
        <v>42305.745292812499</v>
      </c>
      <c r="P2391" s="5">
        <v>42305.745292812499</v>
      </c>
    </row>
    <row r="2392" spans="1:16">
      <c r="A2392">
        <v>2</v>
      </c>
      <c r="B2392">
        <v>5</v>
      </c>
      <c r="C2392">
        <v>12</v>
      </c>
      <c r="D2392">
        <v>101</v>
      </c>
      <c r="E2392">
        <v>3663</v>
      </c>
      <c r="F2392">
        <v>5043</v>
      </c>
      <c r="G2392">
        <v>376</v>
      </c>
      <c r="H2392">
        <v>1</v>
      </c>
      <c r="I2392" s="58" t="s">
        <v>1393</v>
      </c>
      <c r="J2392">
        <v>37601</v>
      </c>
      <c r="K2392" s="4">
        <v>22</v>
      </c>
      <c r="L2392" s="4">
        <v>22.341000000000001</v>
      </c>
      <c r="M2392" s="4">
        <v>0</v>
      </c>
      <c r="N2392" s="4">
        <v>0.34100000000000003</v>
      </c>
      <c r="O2392" s="5">
        <v>42305.745292812499</v>
      </c>
      <c r="P2392" s="5">
        <v>42305.745292812499</v>
      </c>
    </row>
    <row r="2393" spans="1:16">
      <c r="A2393">
        <v>2</v>
      </c>
      <c r="B2393">
        <v>5</v>
      </c>
      <c r="C2393">
        <v>12</v>
      </c>
      <c r="D2393">
        <v>101</v>
      </c>
      <c r="E2393">
        <v>3855</v>
      </c>
      <c r="F2393">
        <v>5044</v>
      </c>
      <c r="G2393">
        <v>51</v>
      </c>
      <c r="H2393">
        <v>2</v>
      </c>
      <c r="I2393" s="58">
        <v>18660</v>
      </c>
      <c r="J2393">
        <v>5102</v>
      </c>
      <c r="K2393" s="4">
        <v>1.7869999999999999</v>
      </c>
      <c r="L2393" s="4">
        <v>15.071999999999999</v>
      </c>
      <c r="M2393" s="4">
        <v>1.2589999999999999</v>
      </c>
      <c r="N2393" s="4">
        <v>14.544</v>
      </c>
      <c r="O2393" s="5">
        <v>42305.745292812499</v>
      </c>
      <c r="P2393" s="5">
        <v>43258.050196053242</v>
      </c>
    </row>
    <row r="2394" spans="1:16">
      <c r="A2394">
        <v>2</v>
      </c>
      <c r="B2394">
        <v>5</v>
      </c>
      <c r="C2394">
        <v>12</v>
      </c>
      <c r="D2394">
        <v>101</v>
      </c>
      <c r="E2394">
        <v>3855</v>
      </c>
      <c r="F2394">
        <v>5045</v>
      </c>
      <c r="G2394">
        <v>51</v>
      </c>
      <c r="H2394">
        <v>6</v>
      </c>
      <c r="I2394" s="58">
        <v>18780</v>
      </c>
      <c r="J2394">
        <v>5106</v>
      </c>
      <c r="K2394" s="4">
        <v>0</v>
      </c>
      <c r="L2394" s="4">
        <v>1.2589999999999999</v>
      </c>
      <c r="M2394" s="4">
        <v>0</v>
      </c>
      <c r="N2394" s="4">
        <v>1.2589999999999999</v>
      </c>
      <c r="O2394" s="5">
        <v>42305.745292812499</v>
      </c>
      <c r="P2394" s="5">
        <v>43258.050196053242</v>
      </c>
    </row>
    <row r="2395" spans="1:16">
      <c r="A2395">
        <v>2</v>
      </c>
      <c r="B2395">
        <v>5</v>
      </c>
      <c r="C2395">
        <v>12</v>
      </c>
      <c r="D2395">
        <v>101</v>
      </c>
      <c r="E2395">
        <v>3858</v>
      </c>
      <c r="F2395">
        <v>5046</v>
      </c>
      <c r="G2395">
        <v>1685</v>
      </c>
      <c r="H2395">
        <v>5</v>
      </c>
      <c r="I2395" s="58">
        <v>-78405</v>
      </c>
      <c r="J2395">
        <v>168505</v>
      </c>
      <c r="K2395" s="4">
        <v>0.71199999999999997</v>
      </c>
      <c r="L2395" s="4">
        <v>17.343</v>
      </c>
      <c r="M2395" s="4">
        <v>481.178</v>
      </c>
      <c r="N2395" s="4">
        <v>497.80900000000003</v>
      </c>
      <c r="O2395" s="5">
        <v>42305.745292812499</v>
      </c>
      <c r="P2395" s="5">
        <v>42305.745292812499</v>
      </c>
    </row>
    <row r="2396" spans="1:16">
      <c r="A2396">
        <v>2</v>
      </c>
      <c r="B2396">
        <v>5</v>
      </c>
      <c r="C2396">
        <v>12</v>
      </c>
      <c r="D2396">
        <v>101</v>
      </c>
      <c r="E2396">
        <v>3883</v>
      </c>
      <c r="F2396">
        <v>5047</v>
      </c>
      <c r="G2396">
        <v>178</v>
      </c>
      <c r="H2396">
        <v>1</v>
      </c>
      <c r="I2396" s="58" t="s">
        <v>7794</v>
      </c>
      <c r="J2396">
        <v>17801</v>
      </c>
      <c r="K2396" s="4">
        <v>0</v>
      </c>
      <c r="L2396" s="4">
        <v>7.1630000000000003</v>
      </c>
      <c r="M2396" s="4">
        <v>0</v>
      </c>
      <c r="N2396" s="4">
        <v>7.1630000000000003</v>
      </c>
      <c r="O2396" s="5">
        <v>42305.745292812499</v>
      </c>
      <c r="P2396" s="5">
        <v>42305.745292812499</v>
      </c>
    </row>
    <row r="2397" spans="1:16">
      <c r="A2397">
        <v>2</v>
      </c>
      <c r="B2397">
        <v>5</v>
      </c>
      <c r="C2397">
        <v>12</v>
      </c>
      <c r="D2397">
        <v>101</v>
      </c>
      <c r="E2397">
        <v>3938</v>
      </c>
      <c r="F2397">
        <v>5048</v>
      </c>
      <c r="G2397">
        <v>3187</v>
      </c>
      <c r="H2397">
        <v>1</v>
      </c>
      <c r="I2397" s="58">
        <v>470069</v>
      </c>
      <c r="J2397">
        <v>318701</v>
      </c>
      <c r="K2397" s="4">
        <v>1</v>
      </c>
      <c r="L2397" s="4">
        <v>1.8260000000000001</v>
      </c>
      <c r="M2397" s="4">
        <v>82.061000000000007</v>
      </c>
      <c r="N2397" s="4">
        <v>82.887</v>
      </c>
      <c r="O2397" s="5">
        <v>42305.745292812499</v>
      </c>
      <c r="P2397" s="5">
        <v>43258.050196053242</v>
      </c>
    </row>
    <row r="2398" spans="1:16">
      <c r="A2398">
        <v>2</v>
      </c>
      <c r="B2398">
        <v>5</v>
      </c>
      <c r="C2398">
        <v>12</v>
      </c>
      <c r="D2398">
        <v>101</v>
      </c>
      <c r="E2398">
        <v>3938</v>
      </c>
      <c r="F2398">
        <v>5049</v>
      </c>
      <c r="G2398">
        <v>3510</v>
      </c>
      <c r="H2398">
        <v>5</v>
      </c>
      <c r="I2398" s="58">
        <v>588162</v>
      </c>
      <c r="J2398">
        <v>351005</v>
      </c>
      <c r="K2398" s="4">
        <v>0</v>
      </c>
      <c r="L2398" s="4">
        <v>16.588000000000001</v>
      </c>
      <c r="M2398" s="4">
        <v>16.579999999999998</v>
      </c>
      <c r="N2398" s="4">
        <v>33.167999999999999</v>
      </c>
      <c r="O2398" s="5">
        <v>42305.745292812499</v>
      </c>
      <c r="P2398" s="5">
        <v>43258.050196053242</v>
      </c>
    </row>
    <row r="2399" spans="1:16">
      <c r="A2399">
        <v>2</v>
      </c>
      <c r="B2399">
        <v>5</v>
      </c>
      <c r="C2399">
        <v>12</v>
      </c>
      <c r="D2399">
        <v>101</v>
      </c>
      <c r="E2399">
        <v>3938</v>
      </c>
      <c r="F2399">
        <v>9823</v>
      </c>
      <c r="G2399">
        <v>3510</v>
      </c>
      <c r="H2399">
        <v>6</v>
      </c>
      <c r="I2399" s="58">
        <v>588193</v>
      </c>
      <c r="J2399">
        <v>351006</v>
      </c>
      <c r="K2399" s="4">
        <v>0</v>
      </c>
      <c r="L2399" s="4">
        <v>25.513000000000002</v>
      </c>
      <c r="M2399" s="4">
        <v>33.167999999999999</v>
      </c>
      <c r="N2399" s="4">
        <v>58.680999999999997</v>
      </c>
      <c r="O2399" s="5">
        <v>43258.050196053242</v>
      </c>
      <c r="P2399" s="5">
        <v>43258.050196053242</v>
      </c>
    </row>
    <row r="2400" spans="1:16">
      <c r="A2400">
        <v>2</v>
      </c>
      <c r="B2400">
        <v>5</v>
      </c>
      <c r="C2400">
        <v>12</v>
      </c>
      <c r="D2400">
        <v>101</v>
      </c>
      <c r="E2400">
        <v>3970</v>
      </c>
      <c r="F2400">
        <v>5050</v>
      </c>
      <c r="G2400">
        <v>389</v>
      </c>
      <c r="H2400">
        <v>3</v>
      </c>
      <c r="I2400" s="58" t="s">
        <v>1394</v>
      </c>
      <c r="J2400">
        <v>38903</v>
      </c>
      <c r="K2400" s="4">
        <v>0</v>
      </c>
      <c r="L2400" s="4">
        <v>0.91500000000000004</v>
      </c>
      <c r="M2400" s="4">
        <v>77.45</v>
      </c>
      <c r="N2400" s="4">
        <v>78.364999999999995</v>
      </c>
      <c r="O2400" s="5">
        <v>42305.745292812499</v>
      </c>
      <c r="P2400" s="5">
        <v>43258.050196053242</v>
      </c>
    </row>
    <row r="2401" spans="1:16">
      <c r="A2401">
        <v>2</v>
      </c>
      <c r="B2401">
        <v>5</v>
      </c>
      <c r="C2401">
        <v>12</v>
      </c>
      <c r="D2401">
        <v>101</v>
      </c>
      <c r="E2401">
        <v>3970</v>
      </c>
      <c r="F2401">
        <v>5051</v>
      </c>
      <c r="G2401">
        <v>389</v>
      </c>
      <c r="H2401">
        <v>5</v>
      </c>
      <c r="I2401" s="58" t="s">
        <v>7795</v>
      </c>
      <c r="J2401">
        <v>38905</v>
      </c>
      <c r="K2401" s="4">
        <v>0</v>
      </c>
      <c r="L2401" s="4">
        <v>8.64</v>
      </c>
      <c r="M2401" s="4">
        <v>88.715000000000003</v>
      </c>
      <c r="N2401" s="4">
        <v>97.355000000000004</v>
      </c>
      <c r="O2401" s="5">
        <v>42305.745292812499</v>
      </c>
      <c r="P2401" s="5">
        <v>42305.745292812499</v>
      </c>
    </row>
    <row r="2402" spans="1:16">
      <c r="A2402">
        <v>2</v>
      </c>
      <c r="B2402">
        <v>5</v>
      </c>
      <c r="C2402">
        <v>12</v>
      </c>
      <c r="D2402">
        <v>101</v>
      </c>
      <c r="E2402">
        <v>3970</v>
      </c>
      <c r="F2402">
        <v>5052</v>
      </c>
      <c r="G2402">
        <v>389</v>
      </c>
      <c r="H2402">
        <v>12</v>
      </c>
      <c r="I2402" s="58" t="s">
        <v>1395</v>
      </c>
      <c r="J2402">
        <v>38912</v>
      </c>
      <c r="K2402" s="4">
        <v>7.2729999999999997</v>
      </c>
      <c r="L2402" s="4">
        <v>11.023999999999999</v>
      </c>
      <c r="M2402" s="4">
        <v>84.963999999999999</v>
      </c>
      <c r="N2402" s="4">
        <v>88.715000000000003</v>
      </c>
      <c r="O2402" s="5">
        <v>42305.745292812499</v>
      </c>
      <c r="P2402" s="5">
        <v>43258.050196053242</v>
      </c>
    </row>
    <row r="2403" spans="1:16">
      <c r="A2403">
        <v>2</v>
      </c>
      <c r="B2403">
        <v>5</v>
      </c>
      <c r="C2403">
        <v>12</v>
      </c>
      <c r="D2403">
        <v>101</v>
      </c>
      <c r="E2403">
        <v>3970</v>
      </c>
      <c r="F2403">
        <v>5053</v>
      </c>
      <c r="G2403">
        <v>389</v>
      </c>
      <c r="H2403">
        <v>13</v>
      </c>
      <c r="I2403" s="58" t="s">
        <v>7796</v>
      </c>
      <c r="J2403">
        <v>38913</v>
      </c>
      <c r="K2403" s="4">
        <v>10</v>
      </c>
      <c r="L2403" s="4">
        <v>16.599</v>
      </c>
      <c r="M2403" s="4">
        <v>78.364999999999995</v>
      </c>
      <c r="N2403" s="4">
        <v>84.963999999999999</v>
      </c>
      <c r="O2403" s="5">
        <v>42305.745292812499</v>
      </c>
      <c r="P2403" s="5">
        <v>43258.050196053242</v>
      </c>
    </row>
    <row r="2404" spans="1:16">
      <c r="A2404">
        <v>2</v>
      </c>
      <c r="B2404">
        <v>5</v>
      </c>
      <c r="C2404">
        <v>12</v>
      </c>
      <c r="D2404">
        <v>101</v>
      </c>
      <c r="E2404">
        <v>4030</v>
      </c>
      <c r="F2404">
        <v>5054</v>
      </c>
      <c r="G2404">
        <v>502</v>
      </c>
      <c r="H2404">
        <v>1</v>
      </c>
      <c r="I2404" s="58" t="s">
        <v>1392</v>
      </c>
      <c r="J2404">
        <v>50201</v>
      </c>
      <c r="K2404" s="4">
        <v>0.58099999999999996</v>
      </c>
      <c r="L2404" s="4">
        <v>14.87</v>
      </c>
      <c r="M2404" s="4">
        <v>1.3109999999999999</v>
      </c>
      <c r="N2404" s="4">
        <v>15.6</v>
      </c>
      <c r="O2404" s="5">
        <v>42305.745292812499</v>
      </c>
      <c r="P2404" s="5">
        <v>43258.050196053242</v>
      </c>
    </row>
    <row r="2405" spans="1:16">
      <c r="A2405">
        <v>2</v>
      </c>
      <c r="B2405">
        <v>5</v>
      </c>
      <c r="C2405">
        <v>12</v>
      </c>
      <c r="D2405">
        <v>101</v>
      </c>
      <c r="E2405">
        <v>4030</v>
      </c>
      <c r="F2405">
        <v>5055</v>
      </c>
      <c r="G2405">
        <v>502</v>
      </c>
      <c r="H2405">
        <v>2</v>
      </c>
      <c r="I2405" s="58" t="s">
        <v>7797</v>
      </c>
      <c r="J2405">
        <v>50202</v>
      </c>
      <c r="K2405" s="4">
        <v>4.423</v>
      </c>
      <c r="L2405" s="4">
        <v>5.734</v>
      </c>
      <c r="M2405" s="4">
        <v>0</v>
      </c>
      <c r="N2405" s="4">
        <v>1.3109999999999999</v>
      </c>
      <c r="O2405" s="5">
        <v>42305.745292812499</v>
      </c>
      <c r="P2405" s="5">
        <v>43258.050196053242</v>
      </c>
    </row>
    <row r="2406" spans="1:16">
      <c r="A2406">
        <v>2</v>
      </c>
      <c r="B2406">
        <v>5</v>
      </c>
      <c r="C2406">
        <v>12</v>
      </c>
      <c r="D2406">
        <v>101</v>
      </c>
      <c r="E2406">
        <v>4039</v>
      </c>
      <c r="F2406">
        <v>5056</v>
      </c>
      <c r="G2406">
        <v>720</v>
      </c>
      <c r="H2406">
        <v>3</v>
      </c>
      <c r="I2406" s="58" t="s">
        <v>1396</v>
      </c>
      <c r="J2406">
        <v>72003</v>
      </c>
      <c r="K2406" s="4">
        <v>1</v>
      </c>
      <c r="L2406" s="4">
        <v>23.161000000000001</v>
      </c>
      <c r="M2406" s="4">
        <v>4.4989999999999997</v>
      </c>
      <c r="N2406" s="4">
        <v>26.719000000000001</v>
      </c>
      <c r="O2406" s="5">
        <v>42305.745292812499</v>
      </c>
      <c r="P2406" s="5">
        <v>43258.050196053242</v>
      </c>
    </row>
    <row r="2407" spans="1:16">
      <c r="A2407">
        <v>2</v>
      </c>
      <c r="B2407">
        <v>5</v>
      </c>
      <c r="C2407">
        <v>12</v>
      </c>
      <c r="D2407">
        <v>101</v>
      </c>
      <c r="E2407">
        <v>4039</v>
      </c>
      <c r="F2407">
        <v>5057</v>
      </c>
      <c r="G2407">
        <v>720</v>
      </c>
      <c r="H2407">
        <v>6</v>
      </c>
      <c r="I2407" s="58" t="s">
        <v>7798</v>
      </c>
      <c r="J2407">
        <v>72006</v>
      </c>
      <c r="K2407" s="4">
        <v>0</v>
      </c>
      <c r="L2407" s="4">
        <v>2.827</v>
      </c>
      <c r="M2407" s="4">
        <v>5.6390000000000002</v>
      </c>
      <c r="N2407" s="4">
        <v>8.4659999999999993</v>
      </c>
      <c r="O2407" s="5">
        <v>42305.745292812499</v>
      </c>
      <c r="P2407" s="5">
        <v>43258.050196053242</v>
      </c>
    </row>
    <row r="2408" spans="1:16">
      <c r="A2408">
        <v>2</v>
      </c>
      <c r="B2408">
        <v>5</v>
      </c>
      <c r="C2408">
        <v>12</v>
      </c>
      <c r="D2408">
        <v>101</v>
      </c>
      <c r="E2408">
        <v>4054</v>
      </c>
      <c r="F2408">
        <v>5058</v>
      </c>
      <c r="G2408">
        <v>598</v>
      </c>
      <c r="H2408">
        <v>1</v>
      </c>
      <c r="I2408" s="58" t="s">
        <v>7799</v>
      </c>
      <c r="J2408">
        <v>59801</v>
      </c>
      <c r="K2408" s="4">
        <v>0.5</v>
      </c>
      <c r="L2408" s="4">
        <v>11.888</v>
      </c>
      <c r="M2408" s="4">
        <v>0</v>
      </c>
      <c r="N2408" s="4">
        <v>11.388</v>
      </c>
      <c r="O2408" s="5">
        <v>42305.745292812499</v>
      </c>
      <c r="P2408" s="5">
        <v>43258.050196053242</v>
      </c>
    </row>
    <row r="2409" spans="1:16">
      <c r="A2409">
        <v>2</v>
      </c>
      <c r="B2409">
        <v>5</v>
      </c>
      <c r="C2409">
        <v>12</v>
      </c>
      <c r="D2409">
        <v>101</v>
      </c>
      <c r="E2409">
        <v>4099</v>
      </c>
      <c r="F2409">
        <v>5059</v>
      </c>
      <c r="G2409">
        <v>981</v>
      </c>
      <c r="H2409">
        <v>1</v>
      </c>
      <c r="I2409" s="58" t="s">
        <v>1397</v>
      </c>
      <c r="J2409">
        <v>98101</v>
      </c>
      <c r="K2409" s="4">
        <v>3.1030000000000002</v>
      </c>
      <c r="L2409" s="4">
        <v>11.090999999999999</v>
      </c>
      <c r="M2409" s="4">
        <v>0</v>
      </c>
      <c r="N2409" s="4">
        <v>7.9880000000000004</v>
      </c>
      <c r="O2409" s="5">
        <v>42305.745292812499</v>
      </c>
      <c r="P2409" s="5">
        <v>42305.745292812499</v>
      </c>
    </row>
    <row r="2410" spans="1:16">
      <c r="A2410">
        <v>2</v>
      </c>
      <c r="B2410">
        <v>5</v>
      </c>
      <c r="C2410">
        <v>12</v>
      </c>
      <c r="D2410">
        <v>101</v>
      </c>
      <c r="E2410">
        <v>4103</v>
      </c>
      <c r="F2410">
        <v>5060</v>
      </c>
      <c r="G2410">
        <v>3256</v>
      </c>
      <c r="H2410">
        <v>1</v>
      </c>
      <c r="I2410" s="58">
        <v>495271</v>
      </c>
      <c r="J2410">
        <v>325601</v>
      </c>
      <c r="K2410" s="4">
        <v>0</v>
      </c>
      <c r="L2410" s="4">
        <v>24.477</v>
      </c>
      <c r="M2410" s="4">
        <v>9.0640000000000001</v>
      </c>
      <c r="N2410" s="4">
        <v>33.540999999999997</v>
      </c>
      <c r="O2410" s="5">
        <v>42305.745292812499</v>
      </c>
      <c r="P2410" s="5">
        <v>43258.050196053242</v>
      </c>
    </row>
    <row r="2411" spans="1:16">
      <c r="A2411">
        <v>2</v>
      </c>
      <c r="B2411">
        <v>5</v>
      </c>
      <c r="C2411">
        <v>12</v>
      </c>
      <c r="D2411">
        <v>101</v>
      </c>
      <c r="E2411">
        <v>4103</v>
      </c>
      <c r="F2411">
        <v>5061</v>
      </c>
      <c r="G2411">
        <v>3256</v>
      </c>
      <c r="H2411">
        <v>2</v>
      </c>
      <c r="I2411" s="58">
        <v>495302</v>
      </c>
      <c r="J2411">
        <v>325602</v>
      </c>
      <c r="K2411" s="4">
        <v>0</v>
      </c>
      <c r="L2411" s="4">
        <v>14.356</v>
      </c>
      <c r="M2411" s="4">
        <v>33.540999999999997</v>
      </c>
      <c r="N2411" s="4">
        <v>47.889000000000003</v>
      </c>
      <c r="O2411" s="5">
        <v>42305.745292812499</v>
      </c>
      <c r="P2411" s="5">
        <v>43258.050196053242</v>
      </c>
    </row>
    <row r="2412" spans="1:16">
      <c r="A2412">
        <v>2</v>
      </c>
      <c r="B2412">
        <v>5</v>
      </c>
      <c r="C2412">
        <v>12</v>
      </c>
      <c r="D2412">
        <v>101</v>
      </c>
      <c r="E2412">
        <v>4103</v>
      </c>
      <c r="F2412">
        <v>5062</v>
      </c>
      <c r="G2412">
        <v>3256</v>
      </c>
      <c r="H2412">
        <v>3</v>
      </c>
      <c r="I2412" s="58">
        <v>495331</v>
      </c>
      <c r="J2412">
        <v>325603</v>
      </c>
      <c r="K2412" s="4">
        <v>9.6050000000000004</v>
      </c>
      <c r="L2412" s="4">
        <v>26.106000000000002</v>
      </c>
      <c r="M2412" s="4">
        <v>61.002000000000002</v>
      </c>
      <c r="N2412" s="4">
        <v>77.507000000000005</v>
      </c>
      <c r="O2412" s="5">
        <v>42305.745292812499</v>
      </c>
      <c r="P2412" s="5">
        <v>42305.745292812499</v>
      </c>
    </row>
    <row r="2413" spans="1:16">
      <c r="A2413">
        <v>2</v>
      </c>
      <c r="B2413">
        <v>5</v>
      </c>
      <c r="C2413">
        <v>12</v>
      </c>
      <c r="D2413">
        <v>101</v>
      </c>
      <c r="E2413">
        <v>4103</v>
      </c>
      <c r="F2413">
        <v>5063</v>
      </c>
      <c r="G2413">
        <v>3256</v>
      </c>
      <c r="H2413">
        <v>4</v>
      </c>
      <c r="I2413" s="58">
        <v>495362</v>
      </c>
      <c r="J2413">
        <v>325604</v>
      </c>
      <c r="K2413" s="4">
        <v>0</v>
      </c>
      <c r="L2413" s="4">
        <v>21.532</v>
      </c>
      <c r="M2413" s="4">
        <v>0</v>
      </c>
      <c r="N2413" s="4">
        <v>88.039000000000001</v>
      </c>
      <c r="O2413" s="5">
        <v>42305.745292812499</v>
      </c>
      <c r="P2413" s="5">
        <v>43258.050196053242</v>
      </c>
    </row>
    <row r="2414" spans="1:16">
      <c r="A2414">
        <v>2</v>
      </c>
      <c r="B2414">
        <v>5</v>
      </c>
      <c r="C2414">
        <v>12</v>
      </c>
      <c r="D2414">
        <v>101</v>
      </c>
      <c r="E2414">
        <v>4280</v>
      </c>
      <c r="F2414">
        <v>5064</v>
      </c>
      <c r="G2414">
        <v>177</v>
      </c>
      <c r="H2414">
        <v>15</v>
      </c>
      <c r="I2414" s="58" t="s">
        <v>7800</v>
      </c>
      <c r="J2414">
        <v>17715</v>
      </c>
      <c r="K2414" s="4">
        <v>0</v>
      </c>
      <c r="L2414" s="4">
        <v>0.82699999999999996</v>
      </c>
      <c r="M2414" s="4">
        <v>8.9629999999999992</v>
      </c>
      <c r="N2414" s="4">
        <v>9.7899999999999991</v>
      </c>
      <c r="O2414" s="5">
        <v>42305.745292812499</v>
      </c>
      <c r="P2414" s="5">
        <v>43258.050196053242</v>
      </c>
    </row>
    <row r="2415" spans="1:16">
      <c r="A2415">
        <v>2</v>
      </c>
      <c r="B2415">
        <v>5</v>
      </c>
      <c r="C2415">
        <v>12</v>
      </c>
      <c r="D2415">
        <v>101</v>
      </c>
      <c r="E2415">
        <v>4307</v>
      </c>
      <c r="F2415">
        <v>5065</v>
      </c>
      <c r="G2415">
        <v>178</v>
      </c>
      <c r="H2415">
        <v>9</v>
      </c>
      <c r="I2415" s="58" t="s">
        <v>7801</v>
      </c>
      <c r="J2415">
        <v>17809</v>
      </c>
      <c r="K2415" s="4">
        <v>1</v>
      </c>
      <c r="L2415" s="4">
        <v>3.9289999999999998</v>
      </c>
      <c r="M2415" s="4">
        <v>0</v>
      </c>
      <c r="N2415" s="4">
        <v>2.9289999999999998</v>
      </c>
      <c r="O2415" s="5">
        <v>42305.745292812499</v>
      </c>
      <c r="P2415" s="5">
        <v>42305.745292812499</v>
      </c>
    </row>
    <row r="2416" spans="1:16">
      <c r="A2416">
        <v>2</v>
      </c>
      <c r="B2416">
        <v>5</v>
      </c>
      <c r="C2416">
        <v>12</v>
      </c>
      <c r="D2416">
        <v>101</v>
      </c>
      <c r="E2416">
        <v>4416</v>
      </c>
      <c r="F2416">
        <v>5066</v>
      </c>
      <c r="G2416">
        <v>110</v>
      </c>
      <c r="H2416">
        <v>6</v>
      </c>
      <c r="I2416" s="58" t="s">
        <v>1389</v>
      </c>
      <c r="J2416">
        <v>11006</v>
      </c>
      <c r="K2416" s="4">
        <v>0</v>
      </c>
      <c r="L2416" s="4">
        <v>3.516</v>
      </c>
      <c r="M2416" s="4">
        <v>0</v>
      </c>
      <c r="N2416" s="4">
        <v>3.516</v>
      </c>
      <c r="O2416" s="5">
        <v>42305.745292812499</v>
      </c>
      <c r="P2416" s="5">
        <v>42305.745292812499</v>
      </c>
    </row>
    <row r="2417" spans="1:16">
      <c r="A2417">
        <v>2</v>
      </c>
      <c r="B2417">
        <v>5</v>
      </c>
      <c r="C2417">
        <v>12</v>
      </c>
      <c r="D2417">
        <v>101</v>
      </c>
      <c r="E2417">
        <v>4416</v>
      </c>
      <c r="F2417">
        <v>5067</v>
      </c>
      <c r="G2417">
        <v>110</v>
      </c>
      <c r="H2417">
        <v>7</v>
      </c>
      <c r="I2417" s="58" t="s">
        <v>7802</v>
      </c>
      <c r="J2417">
        <v>11007</v>
      </c>
      <c r="K2417" s="4">
        <v>3.0000000000000001E-3</v>
      </c>
      <c r="L2417" s="4">
        <v>1.0980000000000001</v>
      </c>
      <c r="M2417" s="4">
        <v>3.516</v>
      </c>
      <c r="N2417" s="4">
        <v>4.6109999999999998</v>
      </c>
      <c r="O2417" s="5">
        <v>42305.745292812499</v>
      </c>
      <c r="P2417" s="5">
        <v>42305.745292812499</v>
      </c>
    </row>
    <row r="2418" spans="1:16">
      <c r="A2418">
        <v>2</v>
      </c>
      <c r="B2418">
        <v>5</v>
      </c>
      <c r="C2418">
        <v>12</v>
      </c>
      <c r="D2418">
        <v>101</v>
      </c>
      <c r="E2418">
        <v>4440</v>
      </c>
      <c r="F2418">
        <v>5068</v>
      </c>
      <c r="G2418">
        <v>508</v>
      </c>
      <c r="H2418">
        <v>7</v>
      </c>
      <c r="I2418" s="58" t="s">
        <v>7803</v>
      </c>
      <c r="J2418">
        <v>50807</v>
      </c>
      <c r="K2418" s="4">
        <v>0</v>
      </c>
      <c r="L2418" s="4">
        <v>5.8049999999999997</v>
      </c>
      <c r="M2418" s="4">
        <v>0</v>
      </c>
      <c r="N2418" s="4">
        <v>5.8049999999999997</v>
      </c>
      <c r="O2418" s="5">
        <v>42305.745292812499</v>
      </c>
      <c r="P2418" s="5">
        <v>42305.745292812499</v>
      </c>
    </row>
    <row r="2419" spans="1:16">
      <c r="A2419">
        <v>2</v>
      </c>
      <c r="B2419">
        <v>5</v>
      </c>
      <c r="C2419">
        <v>12</v>
      </c>
      <c r="D2419">
        <v>101</v>
      </c>
      <c r="E2419">
        <v>448</v>
      </c>
      <c r="F2419">
        <v>4992</v>
      </c>
      <c r="G2419">
        <v>3312</v>
      </c>
      <c r="H2419">
        <v>1</v>
      </c>
      <c r="I2419" s="58">
        <v>515724</v>
      </c>
      <c r="J2419">
        <v>331201</v>
      </c>
      <c r="K2419" s="4">
        <v>1</v>
      </c>
      <c r="L2419" s="4">
        <v>2.0979999999999999</v>
      </c>
      <c r="M2419" s="4">
        <v>0</v>
      </c>
      <c r="N2419" s="4">
        <v>1.0980000000000001</v>
      </c>
      <c r="O2419" s="5">
        <v>42305.745292812499</v>
      </c>
      <c r="P2419" s="5">
        <v>42305.745292812499</v>
      </c>
    </row>
    <row r="2420" spans="1:16">
      <c r="A2420">
        <v>2</v>
      </c>
      <c r="B2420">
        <v>5</v>
      </c>
      <c r="C2420">
        <v>12</v>
      </c>
      <c r="D2420">
        <v>101</v>
      </c>
      <c r="E2420">
        <v>4488</v>
      </c>
      <c r="F2420">
        <v>5069</v>
      </c>
      <c r="G2420">
        <v>389</v>
      </c>
      <c r="H2420">
        <v>16</v>
      </c>
      <c r="I2420" s="58" t="s">
        <v>7804</v>
      </c>
      <c r="J2420">
        <v>38916</v>
      </c>
      <c r="K2420" s="4">
        <v>2.073</v>
      </c>
      <c r="L2420" s="4">
        <v>3.5529999999999999</v>
      </c>
      <c r="M2420" s="4">
        <v>0</v>
      </c>
      <c r="N2420" s="4">
        <v>1.48</v>
      </c>
      <c r="O2420" s="5">
        <v>42305.745292812499</v>
      </c>
      <c r="P2420" s="5">
        <v>42305.745292812499</v>
      </c>
    </row>
    <row r="2421" spans="1:16">
      <c r="A2421">
        <v>2</v>
      </c>
      <c r="B2421">
        <v>5</v>
      </c>
      <c r="C2421">
        <v>12</v>
      </c>
      <c r="D2421">
        <v>101</v>
      </c>
      <c r="E2421">
        <v>4494</v>
      </c>
      <c r="F2421">
        <v>5070</v>
      </c>
      <c r="G2421">
        <v>27</v>
      </c>
      <c r="H2421">
        <v>15</v>
      </c>
      <c r="I2421" s="58" t="s">
        <v>7805</v>
      </c>
      <c r="J2421">
        <v>2715</v>
      </c>
      <c r="K2421" s="4">
        <v>0.82199999999999995</v>
      </c>
      <c r="L2421" s="4">
        <v>1.6850000000000001</v>
      </c>
      <c r="M2421" s="4">
        <v>0</v>
      </c>
      <c r="N2421" s="4">
        <v>0.86299999999999999</v>
      </c>
      <c r="O2421" s="5">
        <v>42305.745292812499</v>
      </c>
      <c r="P2421" s="5">
        <v>42305.745292812499</v>
      </c>
    </row>
    <row r="2422" spans="1:16">
      <c r="A2422">
        <v>2</v>
      </c>
      <c r="B2422">
        <v>5</v>
      </c>
      <c r="C2422">
        <v>12</v>
      </c>
      <c r="D2422">
        <v>101</v>
      </c>
      <c r="E2422">
        <v>4499</v>
      </c>
      <c r="F2422">
        <v>5071</v>
      </c>
      <c r="G2422">
        <v>2483</v>
      </c>
      <c r="H2422">
        <v>1</v>
      </c>
      <c r="I2422" s="58">
        <v>212939</v>
      </c>
      <c r="J2422">
        <v>248301</v>
      </c>
      <c r="K2422" s="4">
        <v>1</v>
      </c>
      <c r="L2422" s="4">
        <v>2.5059999999999998</v>
      </c>
      <c r="M2422" s="4">
        <v>0</v>
      </c>
      <c r="N2422" s="4">
        <v>1.506</v>
      </c>
      <c r="O2422" s="5">
        <v>42305.745292812499</v>
      </c>
      <c r="P2422" s="5">
        <v>42305.745292812499</v>
      </c>
    </row>
    <row r="2423" spans="1:16">
      <c r="A2423">
        <v>2</v>
      </c>
      <c r="B2423">
        <v>5</v>
      </c>
      <c r="C2423">
        <v>12</v>
      </c>
      <c r="D2423">
        <v>101</v>
      </c>
      <c r="E2423">
        <v>4514</v>
      </c>
      <c r="F2423">
        <v>5072</v>
      </c>
      <c r="G2423">
        <v>27</v>
      </c>
      <c r="H2423">
        <v>9</v>
      </c>
      <c r="I2423" s="58">
        <v>46631</v>
      </c>
      <c r="J2423">
        <v>2709</v>
      </c>
      <c r="K2423" s="4">
        <v>1</v>
      </c>
      <c r="L2423" s="4">
        <v>13.092000000000001</v>
      </c>
      <c r="M2423" s="4">
        <v>157.845</v>
      </c>
      <c r="N2423" s="4">
        <v>169.93700000000001</v>
      </c>
      <c r="O2423" s="5">
        <v>42305.745292812499</v>
      </c>
      <c r="P2423" s="5">
        <v>43258.050196053242</v>
      </c>
    </row>
    <row r="2424" spans="1:16">
      <c r="A2424">
        <v>2</v>
      </c>
      <c r="B2424">
        <v>5</v>
      </c>
      <c r="C2424">
        <v>12</v>
      </c>
      <c r="D2424">
        <v>101</v>
      </c>
      <c r="E2424">
        <v>4514</v>
      </c>
      <c r="F2424">
        <v>5073</v>
      </c>
      <c r="G2424">
        <v>27</v>
      </c>
      <c r="H2424">
        <v>10</v>
      </c>
      <c r="I2424" s="58">
        <v>46661</v>
      </c>
      <c r="J2424">
        <v>2710</v>
      </c>
      <c r="K2424" s="4">
        <v>14.002000000000001</v>
      </c>
      <c r="L2424" s="4">
        <v>21.963000000000001</v>
      </c>
      <c r="M2424" s="4">
        <v>169.93700000000001</v>
      </c>
      <c r="N2424" s="4">
        <v>177.208</v>
      </c>
      <c r="O2424" s="5">
        <v>42305.745292812499</v>
      </c>
      <c r="P2424" s="5">
        <v>42305.745292812499</v>
      </c>
    </row>
    <row r="2425" spans="1:16">
      <c r="A2425">
        <v>2</v>
      </c>
      <c r="B2425">
        <v>5</v>
      </c>
      <c r="C2425">
        <v>12</v>
      </c>
      <c r="D2425">
        <v>101</v>
      </c>
      <c r="E2425">
        <v>4514</v>
      </c>
      <c r="F2425">
        <v>5074</v>
      </c>
      <c r="G2425">
        <v>28</v>
      </c>
      <c r="H2425">
        <v>1</v>
      </c>
      <c r="I2425" s="58">
        <v>46753</v>
      </c>
      <c r="J2425">
        <v>2801</v>
      </c>
      <c r="K2425" s="4">
        <v>22.45</v>
      </c>
      <c r="L2425" s="4">
        <v>24.055</v>
      </c>
      <c r="M2425" s="4">
        <v>177.65</v>
      </c>
      <c r="N2425" s="4">
        <v>179.255</v>
      </c>
      <c r="O2425" s="5">
        <v>42305.745292812499</v>
      </c>
      <c r="P2425" s="5">
        <v>42305.745292812499</v>
      </c>
    </row>
    <row r="2426" spans="1:16">
      <c r="A2426">
        <v>2</v>
      </c>
      <c r="B2426">
        <v>5</v>
      </c>
      <c r="C2426">
        <v>12</v>
      </c>
      <c r="D2426">
        <v>101</v>
      </c>
      <c r="E2426">
        <v>4520</v>
      </c>
      <c r="F2426">
        <v>5075</v>
      </c>
      <c r="G2426">
        <v>27</v>
      </c>
      <c r="H2426">
        <v>13</v>
      </c>
      <c r="I2426" s="58" t="s">
        <v>1390</v>
      </c>
      <c r="J2426">
        <v>2713</v>
      </c>
      <c r="K2426" s="4">
        <v>0.33500000000000002</v>
      </c>
      <c r="L2426" s="4">
        <v>6.9589999999999996</v>
      </c>
      <c r="M2426" s="4">
        <v>302.84800000000001</v>
      </c>
      <c r="N2426" s="4">
        <v>309.47199999999998</v>
      </c>
      <c r="O2426" s="5">
        <v>42305.745292812499</v>
      </c>
      <c r="P2426" s="5">
        <v>42305.745292812499</v>
      </c>
    </row>
    <row r="2427" spans="1:16">
      <c r="A2427">
        <v>2</v>
      </c>
      <c r="B2427">
        <v>5</v>
      </c>
      <c r="C2427">
        <v>12</v>
      </c>
      <c r="D2427">
        <v>101</v>
      </c>
      <c r="E2427">
        <v>4520</v>
      </c>
      <c r="F2427">
        <v>5076</v>
      </c>
      <c r="G2427">
        <v>177</v>
      </c>
      <c r="H2427">
        <v>11</v>
      </c>
      <c r="I2427" s="58" t="s">
        <v>1391</v>
      </c>
      <c r="J2427">
        <v>17711</v>
      </c>
      <c r="K2427" s="4">
        <v>0</v>
      </c>
      <c r="L2427" s="4">
        <v>4.6520000000000001</v>
      </c>
      <c r="M2427" s="4">
        <v>298.19600000000003</v>
      </c>
      <c r="N2427" s="4">
        <v>302.84800000000001</v>
      </c>
      <c r="O2427" s="5">
        <v>42305.745292812499</v>
      </c>
      <c r="P2427" s="5">
        <v>42305.745292812499</v>
      </c>
    </row>
    <row r="2428" spans="1:16">
      <c r="A2428">
        <v>2</v>
      </c>
      <c r="B2428">
        <v>5</v>
      </c>
      <c r="C2428">
        <v>12</v>
      </c>
      <c r="D2428">
        <v>101</v>
      </c>
      <c r="E2428">
        <v>4537</v>
      </c>
      <c r="F2428">
        <v>5077</v>
      </c>
      <c r="G2428">
        <v>28</v>
      </c>
      <c r="H2428">
        <v>2</v>
      </c>
      <c r="I2428" s="58">
        <v>46784</v>
      </c>
      <c r="J2428">
        <v>2802</v>
      </c>
      <c r="K2428" s="4">
        <v>2.7010000000000001</v>
      </c>
      <c r="L2428" s="4">
        <v>24.635999999999999</v>
      </c>
      <c r="M2428" s="4">
        <v>658.70899999999995</v>
      </c>
      <c r="N2428" s="4">
        <v>680.64400000000001</v>
      </c>
      <c r="O2428" s="5">
        <v>42305.745292812499</v>
      </c>
      <c r="P2428" s="5">
        <v>42305.745292812499</v>
      </c>
    </row>
    <row r="2429" spans="1:16">
      <c r="A2429">
        <v>2</v>
      </c>
      <c r="B2429">
        <v>5</v>
      </c>
      <c r="C2429">
        <v>12</v>
      </c>
      <c r="D2429">
        <v>101</v>
      </c>
      <c r="E2429">
        <v>4537</v>
      </c>
      <c r="F2429">
        <v>5078</v>
      </c>
      <c r="G2429">
        <v>271</v>
      </c>
      <c r="H2429">
        <v>11</v>
      </c>
      <c r="I2429" s="58" t="s">
        <v>7806</v>
      </c>
      <c r="J2429">
        <v>27111</v>
      </c>
      <c r="K2429" s="4">
        <v>20</v>
      </c>
      <c r="L2429" s="4">
        <v>20.875</v>
      </c>
      <c r="M2429" s="4">
        <v>624.33500000000004</v>
      </c>
      <c r="N2429" s="4">
        <v>625.21</v>
      </c>
      <c r="O2429" s="5">
        <v>42305.745292812499</v>
      </c>
      <c r="P2429" s="5">
        <v>42305.745292812499</v>
      </c>
    </row>
    <row r="2430" spans="1:16">
      <c r="A2430">
        <v>2</v>
      </c>
      <c r="B2430">
        <v>5</v>
      </c>
      <c r="C2430">
        <v>12</v>
      </c>
      <c r="D2430">
        <v>101</v>
      </c>
      <c r="E2430">
        <v>4551</v>
      </c>
      <c r="F2430">
        <v>5079</v>
      </c>
      <c r="G2430">
        <v>50</v>
      </c>
      <c r="H2430">
        <v>6</v>
      </c>
      <c r="I2430" s="58">
        <v>18415</v>
      </c>
      <c r="J2430">
        <v>5006</v>
      </c>
      <c r="K2430" s="4">
        <v>6.8419999999999996</v>
      </c>
      <c r="L2430" s="4">
        <v>19.280999999999999</v>
      </c>
      <c r="M2430" s="4">
        <v>246.773</v>
      </c>
      <c r="N2430" s="4">
        <v>259.21199999999999</v>
      </c>
      <c r="O2430" s="5">
        <v>42305.745292812499</v>
      </c>
      <c r="P2430" s="5">
        <v>43258.050196053242</v>
      </c>
    </row>
    <row r="2431" spans="1:16">
      <c r="A2431">
        <v>2</v>
      </c>
      <c r="B2431">
        <v>5</v>
      </c>
      <c r="C2431">
        <v>12</v>
      </c>
      <c r="D2431">
        <v>101</v>
      </c>
      <c r="E2431">
        <v>4551</v>
      </c>
      <c r="F2431">
        <v>5080</v>
      </c>
      <c r="G2431">
        <v>50</v>
      </c>
      <c r="H2431">
        <v>8</v>
      </c>
      <c r="I2431" s="58">
        <v>18476</v>
      </c>
      <c r="J2431">
        <v>5008</v>
      </c>
      <c r="K2431" s="4">
        <v>18.16</v>
      </c>
      <c r="L2431" s="4">
        <v>24.344000000000001</v>
      </c>
      <c r="M2431" s="4">
        <v>259.21199999999999</v>
      </c>
      <c r="N2431" s="4">
        <v>265.39600000000002</v>
      </c>
      <c r="O2431" s="5">
        <v>42305.745292812499</v>
      </c>
      <c r="P2431" s="5">
        <v>43258.050196053242</v>
      </c>
    </row>
    <row r="2432" spans="1:16">
      <c r="A2432">
        <v>2</v>
      </c>
      <c r="B2432">
        <v>5</v>
      </c>
      <c r="C2432">
        <v>12</v>
      </c>
      <c r="D2432">
        <v>101</v>
      </c>
      <c r="E2432">
        <v>4551</v>
      </c>
      <c r="F2432">
        <v>5081</v>
      </c>
      <c r="G2432">
        <v>50</v>
      </c>
      <c r="H2432">
        <v>9</v>
      </c>
      <c r="I2432" s="58">
        <v>18507</v>
      </c>
      <c r="J2432">
        <v>5009</v>
      </c>
      <c r="K2432" s="4">
        <v>29.073</v>
      </c>
      <c r="L2432" s="4">
        <v>38.137999999999998</v>
      </c>
      <c r="M2432" s="4">
        <v>265.39600000000002</v>
      </c>
      <c r="N2432" s="4">
        <v>274.46100000000001</v>
      </c>
      <c r="O2432" s="5">
        <v>42305.745292812499</v>
      </c>
      <c r="P2432" s="5">
        <v>42305.745292812499</v>
      </c>
    </row>
    <row r="2433" spans="1:16">
      <c r="A2433">
        <v>2</v>
      </c>
      <c r="B2433">
        <v>5</v>
      </c>
      <c r="C2433">
        <v>12</v>
      </c>
      <c r="D2433">
        <v>101</v>
      </c>
      <c r="E2433">
        <v>4551</v>
      </c>
      <c r="F2433">
        <v>5082</v>
      </c>
      <c r="G2433">
        <v>114</v>
      </c>
      <c r="H2433">
        <v>12</v>
      </c>
      <c r="I2433" s="58" t="s">
        <v>7807</v>
      </c>
      <c r="J2433">
        <v>11412</v>
      </c>
      <c r="K2433" s="4">
        <v>0</v>
      </c>
      <c r="L2433" s="4">
        <v>7.5369999999999999</v>
      </c>
      <c r="M2433" s="4">
        <v>239.23599999999999</v>
      </c>
      <c r="N2433" s="4">
        <v>246.773</v>
      </c>
      <c r="O2433" s="5">
        <v>42305.745292812499</v>
      </c>
      <c r="P2433" s="5">
        <v>43258.050196053242</v>
      </c>
    </row>
    <row r="2434" spans="1:16">
      <c r="A2434">
        <v>2</v>
      </c>
      <c r="B2434">
        <v>5</v>
      </c>
      <c r="C2434">
        <v>12</v>
      </c>
      <c r="D2434">
        <v>101</v>
      </c>
      <c r="E2434">
        <v>4603</v>
      </c>
      <c r="F2434">
        <v>9789</v>
      </c>
      <c r="G2434">
        <v>3633</v>
      </c>
      <c r="H2434">
        <v>1</v>
      </c>
      <c r="I2434" s="58">
        <v>632968</v>
      </c>
      <c r="J2434">
        <v>363301</v>
      </c>
      <c r="K2434" s="4">
        <v>1</v>
      </c>
      <c r="L2434" s="4">
        <v>3.2829999999999999</v>
      </c>
      <c r="M2434" s="4">
        <v>0</v>
      </c>
      <c r="N2434" s="4">
        <v>2.2829999999999999</v>
      </c>
      <c r="O2434" s="5">
        <v>42305.745292812499</v>
      </c>
      <c r="P2434" s="5">
        <v>42305.745292812499</v>
      </c>
    </row>
    <row r="2435" spans="1:16">
      <c r="A2435">
        <v>2</v>
      </c>
      <c r="B2435">
        <v>5</v>
      </c>
      <c r="C2435">
        <v>12</v>
      </c>
      <c r="D2435">
        <v>101</v>
      </c>
      <c r="E2435">
        <v>4611</v>
      </c>
      <c r="F2435">
        <v>9787</v>
      </c>
      <c r="G2435">
        <v>1005</v>
      </c>
      <c r="H2435">
        <v>1</v>
      </c>
      <c r="I2435" s="58" t="s">
        <v>1398</v>
      </c>
      <c r="J2435">
        <v>100501</v>
      </c>
      <c r="K2435" s="4">
        <v>6.5810000000000004</v>
      </c>
      <c r="L2435" s="4">
        <v>7.0570000000000004</v>
      </c>
      <c r="M2435" s="4">
        <v>0</v>
      </c>
      <c r="N2435" s="4">
        <v>0.47599999999999998</v>
      </c>
      <c r="O2435" s="5">
        <v>42305.745292812499</v>
      </c>
      <c r="P2435" s="5">
        <v>42305.745292812499</v>
      </c>
    </row>
    <row r="2436" spans="1:16">
      <c r="A2436">
        <v>2</v>
      </c>
      <c r="B2436">
        <v>5</v>
      </c>
      <c r="C2436">
        <v>12</v>
      </c>
      <c r="D2436">
        <v>101</v>
      </c>
      <c r="E2436">
        <v>678</v>
      </c>
      <c r="F2436">
        <v>4993</v>
      </c>
      <c r="G2436">
        <v>111</v>
      </c>
      <c r="H2436">
        <v>1</v>
      </c>
      <c r="I2436" s="58" t="s">
        <v>7808</v>
      </c>
      <c r="J2436">
        <v>11101</v>
      </c>
      <c r="K2436" s="4">
        <v>5</v>
      </c>
      <c r="L2436" s="4">
        <v>13.362</v>
      </c>
      <c r="M2436" s="4">
        <v>89.963999999999999</v>
      </c>
      <c r="N2436" s="4">
        <v>98.325999999999993</v>
      </c>
      <c r="O2436" s="5">
        <v>42305.745292812499</v>
      </c>
      <c r="P2436" s="5">
        <v>43258.050196053242</v>
      </c>
    </row>
    <row r="2437" spans="1:16">
      <c r="A2437">
        <v>2</v>
      </c>
      <c r="B2437">
        <v>5</v>
      </c>
      <c r="C2437">
        <v>12</v>
      </c>
      <c r="D2437">
        <v>101</v>
      </c>
      <c r="E2437">
        <v>682</v>
      </c>
      <c r="F2437">
        <v>4994</v>
      </c>
      <c r="G2437">
        <v>1005</v>
      </c>
      <c r="H2437">
        <v>1</v>
      </c>
      <c r="I2437" s="58" t="s">
        <v>1398</v>
      </c>
      <c r="J2437">
        <v>100501</v>
      </c>
      <c r="K2437" s="4">
        <v>0</v>
      </c>
      <c r="L2437" s="4">
        <v>6.5810000000000004</v>
      </c>
      <c r="M2437" s="4">
        <v>0</v>
      </c>
      <c r="N2437" s="4">
        <v>6.5810000000000004</v>
      </c>
      <c r="O2437" s="5">
        <v>42305.745292812499</v>
      </c>
      <c r="P2437" s="5">
        <v>42305.745292812499</v>
      </c>
    </row>
    <row r="2438" spans="1:16">
      <c r="A2438">
        <v>2</v>
      </c>
      <c r="B2438">
        <v>5</v>
      </c>
      <c r="C2438">
        <v>12</v>
      </c>
      <c r="D2438">
        <v>101</v>
      </c>
      <c r="E2438">
        <v>682</v>
      </c>
      <c r="F2438">
        <v>9786</v>
      </c>
      <c r="G2438">
        <v>1005</v>
      </c>
      <c r="H2438">
        <v>2</v>
      </c>
      <c r="I2438" s="58" t="s">
        <v>7809</v>
      </c>
      <c r="J2438">
        <v>100502</v>
      </c>
      <c r="K2438" s="4">
        <v>1</v>
      </c>
      <c r="L2438" s="4">
        <v>1.294</v>
      </c>
      <c r="M2438" s="4">
        <v>6.5810000000000004</v>
      </c>
      <c r="N2438" s="4">
        <v>6.875</v>
      </c>
      <c r="O2438" s="5">
        <v>42305.745292812499</v>
      </c>
      <c r="P2438" s="5">
        <v>42305.745292812499</v>
      </c>
    </row>
    <row r="2439" spans="1:16">
      <c r="A2439">
        <v>2</v>
      </c>
      <c r="B2439">
        <v>5</v>
      </c>
      <c r="C2439">
        <v>12</v>
      </c>
      <c r="D2439">
        <v>101</v>
      </c>
      <c r="E2439">
        <v>683</v>
      </c>
      <c r="F2439">
        <v>4995</v>
      </c>
      <c r="G2439">
        <v>980</v>
      </c>
      <c r="H2439">
        <v>2</v>
      </c>
      <c r="I2439" s="58" t="s">
        <v>7810</v>
      </c>
      <c r="J2439">
        <v>98002</v>
      </c>
      <c r="K2439" s="4">
        <v>0.73399999999999999</v>
      </c>
      <c r="L2439" s="4">
        <v>3.359</v>
      </c>
      <c r="M2439" s="4">
        <v>2.169</v>
      </c>
      <c r="N2439" s="4">
        <v>4.7939999999999996</v>
      </c>
      <c r="O2439" s="5">
        <v>42305.745292812499</v>
      </c>
      <c r="P2439" s="5">
        <v>42305.745292812499</v>
      </c>
    </row>
    <row r="2440" spans="1:16">
      <c r="A2440">
        <v>2</v>
      </c>
      <c r="B2440">
        <v>5</v>
      </c>
      <c r="C2440">
        <v>12</v>
      </c>
      <c r="D2440">
        <v>101</v>
      </c>
      <c r="E2440">
        <v>683</v>
      </c>
      <c r="F2440">
        <v>4996</v>
      </c>
      <c r="G2440">
        <v>2633</v>
      </c>
      <c r="H2440">
        <v>1</v>
      </c>
      <c r="I2440" s="58">
        <v>267725</v>
      </c>
      <c r="J2440">
        <v>263301</v>
      </c>
      <c r="K2440" s="4">
        <v>0</v>
      </c>
      <c r="L2440" s="4">
        <v>1.139</v>
      </c>
      <c r="M2440" s="4">
        <v>0</v>
      </c>
      <c r="N2440" s="4">
        <v>1.139</v>
      </c>
      <c r="O2440" s="5">
        <v>42305.745292812499</v>
      </c>
      <c r="P2440" s="5">
        <v>42305.745292812499</v>
      </c>
    </row>
    <row r="2441" spans="1:16">
      <c r="A2441">
        <v>2</v>
      </c>
      <c r="B2441">
        <v>5</v>
      </c>
      <c r="C2441">
        <v>12</v>
      </c>
      <c r="D2441">
        <v>101</v>
      </c>
      <c r="E2441">
        <v>684</v>
      </c>
      <c r="F2441">
        <v>4997</v>
      </c>
      <c r="G2441">
        <v>981</v>
      </c>
      <c r="H2441">
        <v>1</v>
      </c>
      <c r="I2441" s="58" t="s">
        <v>1397</v>
      </c>
      <c r="J2441">
        <v>98101</v>
      </c>
      <c r="K2441" s="4">
        <v>0</v>
      </c>
      <c r="L2441" s="4">
        <v>3.1030000000000002</v>
      </c>
      <c r="M2441" s="4">
        <v>6.8380000000000001</v>
      </c>
      <c r="N2441" s="4">
        <v>9.9410000000000007</v>
      </c>
      <c r="O2441" s="5">
        <v>42305.745292812499</v>
      </c>
      <c r="P2441" s="5">
        <v>42305.745292812499</v>
      </c>
    </row>
    <row r="2442" spans="1:16">
      <c r="A2442">
        <v>2</v>
      </c>
      <c r="B2442">
        <v>5</v>
      </c>
      <c r="C2442">
        <v>12</v>
      </c>
      <c r="D2442">
        <v>101</v>
      </c>
      <c r="E2442">
        <v>685</v>
      </c>
      <c r="F2442">
        <v>4998</v>
      </c>
      <c r="G2442">
        <v>1006</v>
      </c>
      <c r="H2442">
        <v>1</v>
      </c>
      <c r="I2442" s="58" t="s">
        <v>7811</v>
      </c>
      <c r="J2442">
        <v>100601</v>
      </c>
      <c r="K2442" s="4">
        <v>0</v>
      </c>
      <c r="L2442" s="4">
        <v>17.437000000000001</v>
      </c>
      <c r="M2442" s="4">
        <v>27.672999999999998</v>
      </c>
      <c r="N2442" s="4">
        <v>45.11</v>
      </c>
      <c r="O2442" s="5">
        <v>42305.745292812499</v>
      </c>
      <c r="P2442" s="5">
        <v>43258.050196053242</v>
      </c>
    </row>
    <row r="2443" spans="1:16">
      <c r="A2443">
        <v>2</v>
      </c>
      <c r="B2443">
        <v>5</v>
      </c>
      <c r="C2443">
        <v>12</v>
      </c>
      <c r="D2443">
        <v>101</v>
      </c>
      <c r="E2443">
        <v>84</v>
      </c>
      <c r="F2443">
        <v>4985</v>
      </c>
      <c r="G2443">
        <v>389</v>
      </c>
      <c r="H2443">
        <v>15</v>
      </c>
      <c r="I2443" s="58" t="s">
        <v>7812</v>
      </c>
      <c r="J2443">
        <v>38915</v>
      </c>
      <c r="K2443" s="4">
        <v>2.5219999999999998</v>
      </c>
      <c r="L2443" s="4">
        <v>4.2670000000000003</v>
      </c>
      <c r="M2443" s="4">
        <v>0</v>
      </c>
      <c r="N2443" s="4">
        <v>1.7450000000000001</v>
      </c>
      <c r="O2443" s="5">
        <v>42305.745292812499</v>
      </c>
      <c r="P2443" s="5">
        <v>42305.745292812499</v>
      </c>
    </row>
    <row r="2444" spans="1:16">
      <c r="A2444">
        <v>2</v>
      </c>
      <c r="B2444">
        <v>5</v>
      </c>
      <c r="C2444">
        <v>12</v>
      </c>
      <c r="D2444">
        <v>101</v>
      </c>
      <c r="E2444">
        <v>85</v>
      </c>
      <c r="F2444">
        <v>4986</v>
      </c>
      <c r="G2444">
        <v>389</v>
      </c>
      <c r="H2444">
        <v>3</v>
      </c>
      <c r="I2444" s="58" t="s">
        <v>1394</v>
      </c>
      <c r="J2444">
        <v>38903</v>
      </c>
      <c r="K2444" s="4">
        <v>1.9430000000000001</v>
      </c>
      <c r="L2444" s="4">
        <v>5.13</v>
      </c>
      <c r="M2444" s="4">
        <v>0</v>
      </c>
      <c r="N2444" s="4">
        <v>3.1869999999999998</v>
      </c>
      <c r="O2444" s="5">
        <v>42305.745292812499</v>
      </c>
      <c r="P2444" s="5">
        <v>43258.050196053242</v>
      </c>
    </row>
    <row r="2445" spans="1:16">
      <c r="A2445">
        <v>2</v>
      </c>
      <c r="B2445">
        <v>5</v>
      </c>
      <c r="C2445">
        <v>12</v>
      </c>
      <c r="D2445">
        <v>101</v>
      </c>
      <c r="E2445">
        <v>85</v>
      </c>
      <c r="F2445">
        <v>4987</v>
      </c>
      <c r="G2445">
        <v>389</v>
      </c>
      <c r="H2445">
        <v>12</v>
      </c>
      <c r="I2445" s="58" t="s">
        <v>1395</v>
      </c>
      <c r="J2445">
        <v>38912</v>
      </c>
      <c r="K2445" s="4">
        <v>4.1239999999999997</v>
      </c>
      <c r="L2445" s="4">
        <v>7.2729999999999997</v>
      </c>
      <c r="M2445" s="4">
        <v>3.1869999999999998</v>
      </c>
      <c r="N2445" s="4">
        <v>6.3360000000000003</v>
      </c>
      <c r="O2445" s="5">
        <v>42305.745292812499</v>
      </c>
      <c r="P2445" s="5">
        <v>43258.050196053242</v>
      </c>
    </row>
    <row r="2446" spans="1:16">
      <c r="A2446">
        <v>2</v>
      </c>
      <c r="B2446">
        <v>5</v>
      </c>
      <c r="C2446">
        <v>12</v>
      </c>
      <c r="D2446">
        <v>101</v>
      </c>
      <c r="E2446">
        <v>92</v>
      </c>
      <c r="F2446">
        <v>4988</v>
      </c>
      <c r="G2446">
        <v>720</v>
      </c>
      <c r="H2446">
        <v>3</v>
      </c>
      <c r="I2446" s="58" t="s">
        <v>1396</v>
      </c>
      <c r="J2446">
        <v>72003</v>
      </c>
      <c r="K2446" s="4">
        <v>2.141</v>
      </c>
      <c r="L2446" s="4">
        <v>4.6040000000000001</v>
      </c>
      <c r="M2446" s="4">
        <v>0</v>
      </c>
      <c r="N2446" s="4">
        <v>2.4630000000000001</v>
      </c>
      <c r="O2446" s="5">
        <v>42305.745292812499</v>
      </c>
      <c r="P2446" s="5">
        <v>42305.745292812499</v>
      </c>
    </row>
    <row r="2447" spans="1:16">
      <c r="A2447">
        <v>2</v>
      </c>
      <c r="B2447">
        <v>5</v>
      </c>
      <c r="C2447">
        <v>12</v>
      </c>
      <c r="D2447">
        <v>20</v>
      </c>
      <c r="E2447">
        <v>1002</v>
      </c>
      <c r="F2447">
        <v>4840</v>
      </c>
      <c r="G2447">
        <v>976</v>
      </c>
      <c r="H2447">
        <v>2</v>
      </c>
      <c r="I2447" s="58" t="s">
        <v>1399</v>
      </c>
      <c r="J2447">
        <v>97602</v>
      </c>
      <c r="K2447" s="4">
        <v>2.5999999999999999E-2</v>
      </c>
      <c r="L2447" s="4">
        <v>1.8360000000000001</v>
      </c>
      <c r="M2447" s="4">
        <v>8.3070000000000004</v>
      </c>
      <c r="N2447" s="4">
        <v>10.117000000000001</v>
      </c>
      <c r="O2447" s="5">
        <v>42305.745292812499</v>
      </c>
      <c r="P2447" s="5">
        <v>42305.745292812499</v>
      </c>
    </row>
    <row r="2448" spans="1:16">
      <c r="A2448">
        <v>2</v>
      </c>
      <c r="B2448">
        <v>5</v>
      </c>
      <c r="C2448">
        <v>12</v>
      </c>
      <c r="D2448">
        <v>20</v>
      </c>
      <c r="E2448">
        <v>1248</v>
      </c>
      <c r="F2448">
        <v>4841</v>
      </c>
      <c r="G2448">
        <v>1684</v>
      </c>
      <c r="H2448">
        <v>1</v>
      </c>
      <c r="I2448" s="58">
        <v>-78891</v>
      </c>
      <c r="J2448">
        <v>168401</v>
      </c>
      <c r="K2448" s="4">
        <v>1</v>
      </c>
      <c r="L2448" s="4">
        <v>7.8259999999999996</v>
      </c>
      <c r="M2448" s="4">
        <v>0</v>
      </c>
      <c r="N2448" s="4">
        <v>6.8259999999999996</v>
      </c>
      <c r="O2448" s="5">
        <v>42305.745292812499</v>
      </c>
      <c r="P2448" s="5">
        <v>42305.745292812499</v>
      </c>
    </row>
    <row r="2449" spans="1:16">
      <c r="A2449">
        <v>2</v>
      </c>
      <c r="B2449">
        <v>5</v>
      </c>
      <c r="C2449">
        <v>12</v>
      </c>
      <c r="D2449">
        <v>20</v>
      </c>
      <c r="E2449">
        <v>1412</v>
      </c>
      <c r="F2449">
        <v>4842</v>
      </c>
      <c r="G2449">
        <v>1412</v>
      </c>
      <c r="H2449">
        <v>2</v>
      </c>
      <c r="I2449" s="58" t="s">
        <v>1400</v>
      </c>
      <c r="J2449">
        <v>141202</v>
      </c>
      <c r="K2449" s="4">
        <v>0</v>
      </c>
      <c r="L2449" s="4">
        <v>10.71</v>
      </c>
      <c r="M2449" s="4">
        <v>22.068999999999999</v>
      </c>
      <c r="N2449" s="4">
        <v>32.779000000000003</v>
      </c>
      <c r="O2449" s="5">
        <v>42305.745292812499</v>
      </c>
      <c r="P2449" s="5">
        <v>43258.050196053242</v>
      </c>
    </row>
    <row r="2450" spans="1:16">
      <c r="A2450">
        <v>2</v>
      </c>
      <c r="B2450">
        <v>5</v>
      </c>
      <c r="C2450">
        <v>12</v>
      </c>
      <c r="D2450">
        <v>20</v>
      </c>
      <c r="E2450">
        <v>1559</v>
      </c>
      <c r="F2450">
        <v>4843</v>
      </c>
      <c r="G2450">
        <v>1413</v>
      </c>
      <c r="H2450">
        <v>1</v>
      </c>
      <c r="I2450" s="58" t="s">
        <v>7813</v>
      </c>
      <c r="J2450">
        <v>141301</v>
      </c>
      <c r="K2450" s="4">
        <v>0</v>
      </c>
      <c r="L2450" s="4">
        <v>11.24</v>
      </c>
      <c r="M2450" s="4">
        <v>0</v>
      </c>
      <c r="N2450" s="4">
        <v>11.24</v>
      </c>
      <c r="O2450" s="5">
        <v>42305.745292812499</v>
      </c>
      <c r="P2450" s="5">
        <v>42305.745292812499</v>
      </c>
    </row>
    <row r="2451" spans="1:16">
      <c r="A2451">
        <v>2</v>
      </c>
      <c r="B2451">
        <v>5</v>
      </c>
      <c r="C2451">
        <v>12</v>
      </c>
      <c r="D2451">
        <v>20</v>
      </c>
      <c r="E2451">
        <v>1562</v>
      </c>
      <c r="F2451">
        <v>4844</v>
      </c>
      <c r="G2451">
        <v>543</v>
      </c>
      <c r="H2451">
        <v>4</v>
      </c>
      <c r="I2451" s="58" t="s">
        <v>7814</v>
      </c>
      <c r="J2451">
        <v>54304</v>
      </c>
      <c r="K2451" s="4">
        <v>1</v>
      </c>
      <c r="L2451" s="4">
        <v>2.4569999999999999</v>
      </c>
      <c r="M2451" s="4">
        <v>0</v>
      </c>
      <c r="N2451" s="4">
        <v>1.4570000000000001</v>
      </c>
      <c r="O2451" s="5">
        <v>42305.745292812499</v>
      </c>
      <c r="P2451" s="5">
        <v>42305.745292812499</v>
      </c>
    </row>
    <row r="2452" spans="1:16">
      <c r="A2452">
        <v>2</v>
      </c>
      <c r="B2452">
        <v>5</v>
      </c>
      <c r="C2452">
        <v>12</v>
      </c>
      <c r="D2452">
        <v>20</v>
      </c>
      <c r="E2452">
        <v>1562</v>
      </c>
      <c r="F2452">
        <v>4845</v>
      </c>
      <c r="G2452">
        <v>1414</v>
      </c>
      <c r="H2452">
        <v>3</v>
      </c>
      <c r="I2452" s="58" t="s">
        <v>7815</v>
      </c>
      <c r="J2452">
        <v>141403</v>
      </c>
      <c r="K2452" s="4">
        <v>0</v>
      </c>
      <c r="L2452" s="4">
        <v>14.097</v>
      </c>
      <c r="M2452" s="4">
        <v>18.003</v>
      </c>
      <c r="N2452" s="4">
        <v>32.1</v>
      </c>
      <c r="O2452" s="5">
        <v>42305.745292812499</v>
      </c>
      <c r="P2452" s="5">
        <v>42305.745292812499</v>
      </c>
    </row>
    <row r="2453" spans="1:16">
      <c r="A2453">
        <v>2</v>
      </c>
      <c r="B2453">
        <v>5</v>
      </c>
      <c r="C2453">
        <v>12</v>
      </c>
      <c r="D2453">
        <v>20</v>
      </c>
      <c r="E2453">
        <v>1562</v>
      </c>
      <c r="F2453">
        <v>4846</v>
      </c>
      <c r="G2453">
        <v>1414</v>
      </c>
      <c r="H2453">
        <v>4</v>
      </c>
      <c r="I2453" s="58" t="s">
        <v>7816</v>
      </c>
      <c r="J2453">
        <v>141404</v>
      </c>
      <c r="K2453" s="4">
        <v>0</v>
      </c>
      <c r="L2453" s="4">
        <v>7.3719999999999999</v>
      </c>
      <c r="M2453" s="4">
        <v>10.631</v>
      </c>
      <c r="N2453" s="4">
        <v>18.003</v>
      </c>
      <c r="O2453" s="5">
        <v>42305.745292812499</v>
      </c>
      <c r="P2453" s="5">
        <v>42305.745292812499</v>
      </c>
    </row>
    <row r="2454" spans="1:16">
      <c r="A2454">
        <v>2</v>
      </c>
      <c r="B2454">
        <v>5</v>
      </c>
      <c r="C2454">
        <v>12</v>
      </c>
      <c r="D2454">
        <v>20</v>
      </c>
      <c r="E2454">
        <v>1593</v>
      </c>
      <c r="F2454">
        <v>4847</v>
      </c>
      <c r="G2454">
        <v>587</v>
      </c>
      <c r="H2454">
        <v>1</v>
      </c>
      <c r="I2454" s="58" t="s">
        <v>7817</v>
      </c>
      <c r="J2454">
        <v>58701</v>
      </c>
      <c r="K2454" s="4">
        <v>1</v>
      </c>
      <c r="L2454" s="4">
        <v>4.9720000000000004</v>
      </c>
      <c r="M2454" s="4">
        <v>0</v>
      </c>
      <c r="N2454" s="4">
        <v>3.972</v>
      </c>
      <c r="O2454" s="5">
        <v>42305.745292812499</v>
      </c>
      <c r="P2454" s="5">
        <v>42305.745292812499</v>
      </c>
    </row>
    <row r="2455" spans="1:16">
      <c r="A2455">
        <v>2</v>
      </c>
      <c r="B2455">
        <v>5</v>
      </c>
      <c r="C2455">
        <v>12</v>
      </c>
      <c r="D2455">
        <v>20</v>
      </c>
      <c r="E2455">
        <v>2071</v>
      </c>
      <c r="F2455">
        <v>4848</v>
      </c>
      <c r="G2455">
        <v>2523</v>
      </c>
      <c r="H2455">
        <v>2</v>
      </c>
      <c r="I2455" s="58">
        <v>227579</v>
      </c>
      <c r="J2455">
        <v>252302</v>
      </c>
      <c r="K2455" s="4">
        <v>0</v>
      </c>
      <c r="L2455" s="4">
        <v>33.627000000000002</v>
      </c>
      <c r="M2455" s="4">
        <v>13.276999999999999</v>
      </c>
      <c r="N2455" s="4">
        <v>46.904000000000003</v>
      </c>
      <c r="O2455" s="5">
        <v>42305.745292812499</v>
      </c>
      <c r="P2455" s="5">
        <v>43258.050196053242</v>
      </c>
    </row>
    <row r="2456" spans="1:16">
      <c r="A2456">
        <v>2</v>
      </c>
      <c r="B2456">
        <v>5</v>
      </c>
      <c r="C2456">
        <v>12</v>
      </c>
      <c r="D2456">
        <v>20</v>
      </c>
      <c r="E2456">
        <v>2285</v>
      </c>
      <c r="F2456">
        <v>4849</v>
      </c>
      <c r="G2456">
        <v>2105</v>
      </c>
      <c r="H2456">
        <v>2</v>
      </c>
      <c r="I2456" s="58">
        <v>74908</v>
      </c>
      <c r="J2456">
        <v>210502</v>
      </c>
      <c r="K2456" s="4">
        <v>0</v>
      </c>
      <c r="L2456" s="4">
        <v>2.601</v>
      </c>
      <c r="M2456" s="4">
        <v>8.9960000000000004</v>
      </c>
      <c r="N2456" s="4">
        <v>11.597</v>
      </c>
      <c r="O2456" s="5">
        <v>42305.745292812499</v>
      </c>
      <c r="P2456" s="5">
        <v>42305.745292812499</v>
      </c>
    </row>
    <row r="2457" spans="1:16">
      <c r="A2457">
        <v>2</v>
      </c>
      <c r="B2457">
        <v>5</v>
      </c>
      <c r="C2457">
        <v>12</v>
      </c>
      <c r="D2457">
        <v>20</v>
      </c>
      <c r="E2457">
        <v>2429</v>
      </c>
      <c r="F2457">
        <v>4850</v>
      </c>
      <c r="G2457">
        <v>2950</v>
      </c>
      <c r="H2457">
        <v>1</v>
      </c>
      <c r="I2457" s="58">
        <v>383507</v>
      </c>
      <c r="J2457">
        <v>295001</v>
      </c>
      <c r="K2457" s="4">
        <v>0.995</v>
      </c>
      <c r="L2457" s="4">
        <v>5.5369999999999999</v>
      </c>
      <c r="M2457" s="4">
        <v>0</v>
      </c>
      <c r="N2457" s="4">
        <v>4.5419999999999998</v>
      </c>
      <c r="O2457" s="5">
        <v>42305.745292812499</v>
      </c>
      <c r="P2457" s="5">
        <v>42305.745292812499</v>
      </c>
    </row>
    <row r="2458" spans="1:16">
      <c r="A2458">
        <v>2</v>
      </c>
      <c r="B2458">
        <v>5</v>
      </c>
      <c r="C2458">
        <v>12</v>
      </c>
      <c r="D2458">
        <v>20</v>
      </c>
      <c r="E2458">
        <v>2625</v>
      </c>
      <c r="F2458">
        <v>4851</v>
      </c>
      <c r="G2458">
        <v>2524</v>
      </c>
      <c r="H2458">
        <v>2</v>
      </c>
      <c r="I2458" s="58">
        <v>227944</v>
      </c>
      <c r="J2458">
        <v>252402</v>
      </c>
      <c r="K2458" s="4">
        <v>0</v>
      </c>
      <c r="L2458" s="4">
        <v>10.509</v>
      </c>
      <c r="M2458" s="4">
        <v>2.8780000000000001</v>
      </c>
      <c r="N2458" s="4">
        <v>13.387</v>
      </c>
      <c r="O2458" s="5">
        <v>42305.745292812499</v>
      </c>
      <c r="P2458" s="5">
        <v>42305.745292812499</v>
      </c>
    </row>
    <row r="2459" spans="1:16">
      <c r="A2459">
        <v>2</v>
      </c>
      <c r="B2459">
        <v>5</v>
      </c>
      <c r="C2459">
        <v>12</v>
      </c>
      <c r="D2459">
        <v>20</v>
      </c>
      <c r="E2459">
        <v>2842</v>
      </c>
      <c r="F2459">
        <v>4852</v>
      </c>
      <c r="G2459">
        <v>2895</v>
      </c>
      <c r="H2459">
        <v>1</v>
      </c>
      <c r="I2459" s="58">
        <v>363419</v>
      </c>
      <c r="J2459">
        <v>289501</v>
      </c>
      <c r="K2459" s="4">
        <v>0.4</v>
      </c>
      <c r="L2459" s="4">
        <v>1.8260000000000001</v>
      </c>
      <c r="M2459" s="4">
        <v>0</v>
      </c>
      <c r="N2459" s="4">
        <v>1.4259999999999999</v>
      </c>
      <c r="O2459" s="5">
        <v>42305.745292812499</v>
      </c>
      <c r="P2459" s="5">
        <v>42305.745292812499</v>
      </c>
    </row>
    <row r="2460" spans="1:16">
      <c r="A2460">
        <v>2</v>
      </c>
      <c r="B2460">
        <v>5</v>
      </c>
      <c r="C2460">
        <v>12</v>
      </c>
      <c r="D2460">
        <v>20</v>
      </c>
      <c r="E2460">
        <v>2901</v>
      </c>
      <c r="F2460">
        <v>4853</v>
      </c>
      <c r="G2460">
        <v>2938</v>
      </c>
      <c r="H2460">
        <v>2</v>
      </c>
      <c r="I2460" s="58">
        <v>379155</v>
      </c>
      <c r="J2460">
        <v>293802</v>
      </c>
      <c r="K2460" s="4">
        <v>0</v>
      </c>
      <c r="L2460" s="4">
        <v>9.3849999999999998</v>
      </c>
      <c r="M2460" s="4">
        <v>0</v>
      </c>
      <c r="N2460" s="4">
        <v>9.3849999999999998</v>
      </c>
      <c r="O2460" s="5">
        <v>42305.745292812499</v>
      </c>
      <c r="P2460" s="5">
        <v>42305.745292812499</v>
      </c>
    </row>
    <row r="2461" spans="1:16">
      <c r="A2461">
        <v>2</v>
      </c>
      <c r="B2461">
        <v>5</v>
      </c>
      <c r="C2461">
        <v>12</v>
      </c>
      <c r="D2461">
        <v>20</v>
      </c>
      <c r="E2461">
        <v>2902</v>
      </c>
      <c r="F2461">
        <v>4854</v>
      </c>
      <c r="G2461">
        <v>2939</v>
      </c>
      <c r="H2461">
        <v>1</v>
      </c>
      <c r="I2461" s="58">
        <v>379489</v>
      </c>
      <c r="J2461">
        <v>293901</v>
      </c>
      <c r="K2461" s="4">
        <v>0</v>
      </c>
      <c r="L2461" s="4">
        <v>9.7430000000000003</v>
      </c>
      <c r="M2461" s="4">
        <v>0</v>
      </c>
      <c r="N2461" s="4">
        <v>9.7430000000000003</v>
      </c>
      <c r="O2461" s="5">
        <v>42305.745292812499</v>
      </c>
      <c r="P2461" s="5">
        <v>42305.745292812499</v>
      </c>
    </row>
    <row r="2462" spans="1:16">
      <c r="A2462">
        <v>2</v>
      </c>
      <c r="B2462">
        <v>5</v>
      </c>
      <c r="C2462">
        <v>12</v>
      </c>
      <c r="D2462">
        <v>20</v>
      </c>
      <c r="E2462">
        <v>3487</v>
      </c>
      <c r="F2462">
        <v>4855</v>
      </c>
      <c r="G2462">
        <v>1043</v>
      </c>
      <c r="H2462">
        <v>2</v>
      </c>
      <c r="I2462" s="58" t="s">
        <v>7818</v>
      </c>
      <c r="J2462">
        <v>104302</v>
      </c>
      <c r="K2462" s="4">
        <v>5</v>
      </c>
      <c r="L2462" s="4">
        <v>6.4390000000000001</v>
      </c>
      <c r="M2462" s="4">
        <v>0</v>
      </c>
      <c r="N2462" s="4">
        <v>1.4390000000000001</v>
      </c>
      <c r="O2462" s="5">
        <v>42305.745292812499</v>
      </c>
      <c r="P2462" s="5">
        <v>42305.745292812499</v>
      </c>
    </row>
    <row r="2463" spans="1:16">
      <c r="A2463">
        <v>2</v>
      </c>
      <c r="B2463">
        <v>5</v>
      </c>
      <c r="C2463">
        <v>12</v>
      </c>
      <c r="D2463">
        <v>20</v>
      </c>
      <c r="E2463">
        <v>3626</v>
      </c>
      <c r="F2463">
        <v>4856</v>
      </c>
      <c r="G2463">
        <v>2895</v>
      </c>
      <c r="H2463">
        <v>1</v>
      </c>
      <c r="I2463" s="58">
        <v>363419</v>
      </c>
      <c r="J2463">
        <v>289501</v>
      </c>
      <c r="K2463" s="4">
        <v>0</v>
      </c>
      <c r="L2463" s="4">
        <v>0.376</v>
      </c>
      <c r="M2463" s="4">
        <v>0</v>
      </c>
      <c r="N2463" s="4">
        <v>0.17</v>
      </c>
      <c r="O2463" t="s">
        <v>1223</v>
      </c>
      <c r="P2463" t="s">
        <v>1223</v>
      </c>
    </row>
    <row r="2464" spans="1:16">
      <c r="A2464">
        <v>2</v>
      </c>
      <c r="B2464">
        <v>5</v>
      </c>
      <c r="C2464">
        <v>12</v>
      </c>
      <c r="D2464">
        <v>20</v>
      </c>
      <c r="E2464">
        <v>3858</v>
      </c>
      <c r="F2464">
        <v>4857</v>
      </c>
      <c r="G2464">
        <v>192</v>
      </c>
      <c r="H2464">
        <v>2</v>
      </c>
      <c r="I2464" s="58" t="s">
        <v>7819</v>
      </c>
      <c r="J2464">
        <v>19202</v>
      </c>
      <c r="K2464" s="4">
        <v>0</v>
      </c>
      <c r="L2464" s="4">
        <v>13.105</v>
      </c>
      <c r="M2464" s="4">
        <v>517.84199999999998</v>
      </c>
      <c r="N2464" s="4">
        <v>530.947</v>
      </c>
      <c r="O2464" s="5">
        <v>42305.745292812499</v>
      </c>
      <c r="P2464" s="5">
        <v>43258.050196053242</v>
      </c>
    </row>
    <row r="2465" spans="1:16">
      <c r="A2465">
        <v>2</v>
      </c>
      <c r="B2465">
        <v>5</v>
      </c>
      <c r="C2465">
        <v>12</v>
      </c>
      <c r="D2465">
        <v>20</v>
      </c>
      <c r="E2465">
        <v>3858</v>
      </c>
      <c r="F2465">
        <v>4858</v>
      </c>
      <c r="G2465">
        <v>192</v>
      </c>
      <c r="H2465">
        <v>3</v>
      </c>
      <c r="I2465" s="58" t="s">
        <v>7820</v>
      </c>
      <c r="J2465">
        <v>19203</v>
      </c>
      <c r="K2465" s="4">
        <v>28.021000000000001</v>
      </c>
      <c r="L2465" s="4">
        <v>31.263000000000002</v>
      </c>
      <c r="M2465" s="4">
        <v>530.947</v>
      </c>
      <c r="N2465" s="4">
        <v>534.18899999999996</v>
      </c>
      <c r="O2465" s="5">
        <v>42305.745292812499</v>
      </c>
      <c r="P2465" s="5">
        <v>43258.050196053242</v>
      </c>
    </row>
    <row r="2466" spans="1:16">
      <c r="A2466">
        <v>2</v>
      </c>
      <c r="B2466">
        <v>5</v>
      </c>
      <c r="C2466">
        <v>12</v>
      </c>
      <c r="D2466">
        <v>20</v>
      </c>
      <c r="E2466">
        <v>3883</v>
      </c>
      <c r="F2466">
        <v>4859</v>
      </c>
      <c r="G2466">
        <v>178</v>
      </c>
      <c r="H2466">
        <v>2</v>
      </c>
      <c r="I2466" s="58" t="s">
        <v>7821</v>
      </c>
      <c r="J2466">
        <v>17802</v>
      </c>
      <c r="K2466" s="4">
        <v>9.9990000000000006</v>
      </c>
      <c r="L2466" s="4">
        <v>32.988999999999997</v>
      </c>
      <c r="M2466" s="4">
        <v>7.1630000000000003</v>
      </c>
      <c r="N2466" s="4">
        <v>20.183</v>
      </c>
      <c r="O2466" s="5">
        <v>42305.745292812499</v>
      </c>
      <c r="P2466" s="5">
        <v>43258.050196053242</v>
      </c>
    </row>
    <row r="2467" spans="1:16">
      <c r="A2467">
        <v>2</v>
      </c>
      <c r="B2467">
        <v>5</v>
      </c>
      <c r="C2467">
        <v>12</v>
      </c>
      <c r="D2467">
        <v>20</v>
      </c>
      <c r="E2467">
        <v>3883</v>
      </c>
      <c r="F2467">
        <v>4860</v>
      </c>
      <c r="G2467">
        <v>178</v>
      </c>
      <c r="H2467">
        <v>3</v>
      </c>
      <c r="I2467" s="58" t="s">
        <v>7822</v>
      </c>
      <c r="J2467">
        <v>17803</v>
      </c>
      <c r="K2467" s="4">
        <v>2.9889999999999999</v>
      </c>
      <c r="L2467" s="4">
        <v>34.265000000000001</v>
      </c>
      <c r="M2467" s="4">
        <v>20.183</v>
      </c>
      <c r="N2467" s="4">
        <v>42.231000000000002</v>
      </c>
      <c r="O2467" s="5">
        <v>42305.745292812499</v>
      </c>
      <c r="P2467" s="5">
        <v>43258.050196053242</v>
      </c>
    </row>
    <row r="2468" spans="1:16">
      <c r="A2468">
        <v>2</v>
      </c>
      <c r="B2468">
        <v>5</v>
      </c>
      <c r="C2468">
        <v>12</v>
      </c>
      <c r="D2468">
        <v>20</v>
      </c>
      <c r="E2468">
        <v>3883</v>
      </c>
      <c r="F2468">
        <v>4861</v>
      </c>
      <c r="G2468">
        <v>179</v>
      </c>
      <c r="H2468">
        <v>1</v>
      </c>
      <c r="I2468" s="58" t="s">
        <v>7823</v>
      </c>
      <c r="J2468">
        <v>17901</v>
      </c>
      <c r="K2468" s="4">
        <v>34.26</v>
      </c>
      <c r="L2468" s="4">
        <v>39.174999999999997</v>
      </c>
      <c r="M2468" s="4">
        <v>42.231000000000002</v>
      </c>
      <c r="N2468" s="4">
        <v>47.146000000000001</v>
      </c>
      <c r="O2468" s="5">
        <v>42305.745292812499</v>
      </c>
      <c r="P2468" s="5">
        <v>42305.745292812499</v>
      </c>
    </row>
    <row r="2469" spans="1:16">
      <c r="A2469">
        <v>2</v>
      </c>
      <c r="B2469">
        <v>5</v>
      </c>
      <c r="C2469">
        <v>12</v>
      </c>
      <c r="D2469">
        <v>20</v>
      </c>
      <c r="E2469">
        <v>3883</v>
      </c>
      <c r="F2469">
        <v>4862</v>
      </c>
      <c r="G2469">
        <v>179</v>
      </c>
      <c r="H2469">
        <v>2</v>
      </c>
      <c r="I2469" s="58" t="s">
        <v>1401</v>
      </c>
      <c r="J2469">
        <v>17902</v>
      </c>
      <c r="K2469" s="4">
        <v>39.174999999999997</v>
      </c>
      <c r="L2469" s="4">
        <v>50.862000000000002</v>
      </c>
      <c r="M2469" s="4">
        <v>47.146000000000001</v>
      </c>
      <c r="N2469" s="4">
        <v>59.305999999999997</v>
      </c>
      <c r="O2469" s="5">
        <v>42305.745292812499</v>
      </c>
      <c r="P2469" s="5">
        <v>43258.050196053242</v>
      </c>
    </row>
    <row r="2470" spans="1:16">
      <c r="A2470">
        <v>2</v>
      </c>
      <c r="B2470">
        <v>5</v>
      </c>
      <c r="C2470">
        <v>12</v>
      </c>
      <c r="D2470">
        <v>20</v>
      </c>
      <c r="E2470">
        <v>3883</v>
      </c>
      <c r="F2470">
        <v>4863</v>
      </c>
      <c r="G2470">
        <v>179</v>
      </c>
      <c r="H2470">
        <v>3</v>
      </c>
      <c r="I2470" s="58" t="s">
        <v>1402</v>
      </c>
      <c r="J2470">
        <v>17903</v>
      </c>
      <c r="K2470" s="4">
        <v>50.862000000000002</v>
      </c>
      <c r="L2470" s="4">
        <v>58.286999999999999</v>
      </c>
      <c r="M2470" s="4">
        <v>59.305999999999997</v>
      </c>
      <c r="N2470" s="4">
        <v>66.832999999999998</v>
      </c>
      <c r="O2470" s="5">
        <v>42305.745292812499</v>
      </c>
      <c r="P2470" s="5">
        <v>43258.050196053242</v>
      </c>
    </row>
    <row r="2471" spans="1:16">
      <c r="A2471">
        <v>2</v>
      </c>
      <c r="B2471">
        <v>5</v>
      </c>
      <c r="C2471">
        <v>12</v>
      </c>
      <c r="D2471">
        <v>20</v>
      </c>
      <c r="E2471">
        <v>3883</v>
      </c>
      <c r="F2471">
        <v>4864</v>
      </c>
      <c r="G2471">
        <v>179</v>
      </c>
      <c r="H2471">
        <v>5</v>
      </c>
      <c r="I2471" s="58" t="s">
        <v>7824</v>
      </c>
      <c r="J2471">
        <v>17905</v>
      </c>
      <c r="K2471" s="4">
        <v>58.37</v>
      </c>
      <c r="L2471" s="4">
        <v>60.209000000000003</v>
      </c>
      <c r="M2471" s="4">
        <v>56.819000000000003</v>
      </c>
      <c r="N2471" s="4">
        <v>58.658000000000001</v>
      </c>
      <c r="O2471" s="5">
        <v>42305.745292812499</v>
      </c>
      <c r="P2471" s="5">
        <v>42305.745292812499</v>
      </c>
    </row>
    <row r="2472" spans="1:16">
      <c r="A2472">
        <v>2</v>
      </c>
      <c r="B2472">
        <v>5</v>
      </c>
      <c r="C2472">
        <v>12</v>
      </c>
      <c r="D2472">
        <v>20</v>
      </c>
      <c r="E2472">
        <v>3883</v>
      </c>
      <c r="F2472">
        <v>4865</v>
      </c>
      <c r="G2472">
        <v>179</v>
      </c>
      <c r="H2472">
        <v>11</v>
      </c>
      <c r="I2472" s="58" t="s">
        <v>7825</v>
      </c>
      <c r="J2472">
        <v>17911</v>
      </c>
      <c r="K2472" s="4">
        <v>54.811</v>
      </c>
      <c r="L2472" s="4">
        <v>57.225000000000001</v>
      </c>
      <c r="M2472" s="4">
        <v>63.255000000000003</v>
      </c>
      <c r="N2472" s="4">
        <v>65.668999999999997</v>
      </c>
      <c r="O2472" s="5">
        <v>42305.745292812499</v>
      </c>
      <c r="P2472" s="5">
        <v>43258.050196053242</v>
      </c>
    </row>
    <row r="2473" spans="1:16">
      <c r="A2473">
        <v>2</v>
      </c>
      <c r="B2473">
        <v>5</v>
      </c>
      <c r="C2473">
        <v>12</v>
      </c>
      <c r="D2473">
        <v>20</v>
      </c>
      <c r="E2473">
        <v>3883</v>
      </c>
      <c r="F2473">
        <v>4866</v>
      </c>
      <c r="G2473">
        <v>188</v>
      </c>
      <c r="H2473">
        <v>7</v>
      </c>
      <c r="I2473" s="58" t="s">
        <v>7826</v>
      </c>
      <c r="J2473">
        <v>18807</v>
      </c>
      <c r="K2473" s="4">
        <v>11.419</v>
      </c>
      <c r="L2473" s="4">
        <v>12.013999999999999</v>
      </c>
      <c r="M2473" s="4">
        <v>55.677</v>
      </c>
      <c r="N2473" s="4">
        <v>56.271999999999998</v>
      </c>
      <c r="O2473" s="5">
        <v>42305.745292812499</v>
      </c>
      <c r="P2473" s="5">
        <v>43258.050196053242</v>
      </c>
    </row>
    <row r="2474" spans="1:16">
      <c r="A2474">
        <v>2</v>
      </c>
      <c r="B2474">
        <v>5</v>
      </c>
      <c r="C2474">
        <v>12</v>
      </c>
      <c r="D2474">
        <v>20</v>
      </c>
      <c r="E2474">
        <v>3883</v>
      </c>
      <c r="F2474">
        <v>4867</v>
      </c>
      <c r="G2474">
        <v>1412</v>
      </c>
      <c r="H2474">
        <v>2</v>
      </c>
      <c r="I2474" s="58" t="s">
        <v>1400</v>
      </c>
      <c r="J2474">
        <v>141202</v>
      </c>
      <c r="K2474" s="4">
        <v>15</v>
      </c>
      <c r="L2474" s="4">
        <v>15.547000000000001</v>
      </c>
      <c r="M2474" s="4">
        <v>56.271999999999998</v>
      </c>
      <c r="N2474" s="4">
        <v>56.819000000000003</v>
      </c>
      <c r="O2474" s="5">
        <v>42305.745292812499</v>
      </c>
      <c r="P2474" s="5">
        <v>43258.050196053242</v>
      </c>
    </row>
    <row r="2475" spans="1:16">
      <c r="A2475">
        <v>2</v>
      </c>
      <c r="B2475">
        <v>5</v>
      </c>
      <c r="C2475">
        <v>12</v>
      </c>
      <c r="D2475">
        <v>20</v>
      </c>
      <c r="E2475">
        <v>3884</v>
      </c>
      <c r="F2475">
        <v>4868</v>
      </c>
      <c r="G2475">
        <v>111</v>
      </c>
      <c r="H2475">
        <v>8</v>
      </c>
      <c r="I2475" s="58" t="s">
        <v>1403</v>
      </c>
      <c r="J2475">
        <v>11108</v>
      </c>
      <c r="K2475" s="4">
        <v>11.869</v>
      </c>
      <c r="L2475" s="4">
        <v>13.115</v>
      </c>
      <c r="M2475" s="4">
        <v>391.19900000000001</v>
      </c>
      <c r="N2475" s="4">
        <v>392.44499999999999</v>
      </c>
      <c r="O2475" s="5">
        <v>42305.745292812499</v>
      </c>
      <c r="P2475" s="5">
        <v>42305.745292812499</v>
      </c>
    </row>
    <row r="2476" spans="1:16">
      <c r="A2476">
        <v>2</v>
      </c>
      <c r="B2476">
        <v>5</v>
      </c>
      <c r="C2476">
        <v>12</v>
      </c>
      <c r="D2476">
        <v>20</v>
      </c>
      <c r="E2476">
        <v>3884</v>
      </c>
      <c r="F2476">
        <v>4869</v>
      </c>
      <c r="G2476">
        <v>188</v>
      </c>
      <c r="H2476">
        <v>3</v>
      </c>
      <c r="I2476" s="58" t="s">
        <v>7827</v>
      </c>
      <c r="J2476">
        <v>18803</v>
      </c>
      <c r="K2476" s="4">
        <v>0</v>
      </c>
      <c r="L2476" s="4">
        <v>13.859</v>
      </c>
      <c r="M2476" s="4">
        <v>353.77499999999998</v>
      </c>
      <c r="N2476" s="4">
        <v>367.63400000000001</v>
      </c>
      <c r="O2476" s="5">
        <v>42305.745292812499</v>
      </c>
      <c r="P2476" s="5">
        <v>43258.050196053242</v>
      </c>
    </row>
    <row r="2477" spans="1:16">
      <c r="A2477">
        <v>2</v>
      </c>
      <c r="B2477">
        <v>5</v>
      </c>
      <c r="C2477">
        <v>12</v>
      </c>
      <c r="D2477">
        <v>20</v>
      </c>
      <c r="E2477">
        <v>3884</v>
      </c>
      <c r="F2477">
        <v>4870</v>
      </c>
      <c r="G2477">
        <v>188</v>
      </c>
      <c r="H2477">
        <v>4</v>
      </c>
      <c r="I2477" s="58" t="s">
        <v>7828</v>
      </c>
      <c r="J2477">
        <v>18804</v>
      </c>
      <c r="K2477" s="4">
        <v>13.861000000000001</v>
      </c>
      <c r="L2477" s="4">
        <v>22.367000000000001</v>
      </c>
      <c r="M2477" s="4">
        <v>367.63400000000001</v>
      </c>
      <c r="N2477" s="4">
        <v>376.14</v>
      </c>
      <c r="O2477" s="5">
        <v>42305.745292812499</v>
      </c>
      <c r="P2477" s="5">
        <v>43258.050196053242</v>
      </c>
    </row>
    <row r="2478" spans="1:16">
      <c r="A2478">
        <v>2</v>
      </c>
      <c r="B2478">
        <v>5</v>
      </c>
      <c r="C2478">
        <v>12</v>
      </c>
      <c r="D2478">
        <v>20</v>
      </c>
      <c r="E2478">
        <v>3884</v>
      </c>
      <c r="F2478">
        <v>4871</v>
      </c>
      <c r="G2478">
        <v>188</v>
      </c>
      <c r="H2478">
        <v>5</v>
      </c>
      <c r="I2478" s="58" t="s">
        <v>7829</v>
      </c>
      <c r="J2478">
        <v>18805</v>
      </c>
      <c r="K2478" s="4">
        <v>22.372</v>
      </c>
      <c r="L2478" s="4">
        <v>33.097999999999999</v>
      </c>
      <c r="M2478" s="4">
        <v>376.14</v>
      </c>
      <c r="N2478" s="4">
        <v>386.86599999999999</v>
      </c>
      <c r="O2478" s="5">
        <v>42305.745292812499</v>
      </c>
      <c r="P2478" s="5">
        <v>43258.050196053242</v>
      </c>
    </row>
    <row r="2479" spans="1:16">
      <c r="A2479">
        <v>2</v>
      </c>
      <c r="B2479">
        <v>5</v>
      </c>
      <c r="C2479">
        <v>12</v>
      </c>
      <c r="D2479">
        <v>20</v>
      </c>
      <c r="E2479">
        <v>3884</v>
      </c>
      <c r="F2479">
        <v>4872</v>
      </c>
      <c r="G2479">
        <v>188</v>
      </c>
      <c r="H2479">
        <v>6</v>
      </c>
      <c r="I2479" s="58" t="s">
        <v>7830</v>
      </c>
      <c r="J2479">
        <v>18806</v>
      </c>
      <c r="K2479" s="4">
        <v>33.097999999999999</v>
      </c>
      <c r="L2479" s="4">
        <v>37.430999999999997</v>
      </c>
      <c r="M2479" s="4">
        <v>386.86599999999999</v>
      </c>
      <c r="N2479" s="4">
        <v>391.19900000000001</v>
      </c>
      <c r="O2479" s="5">
        <v>42305.745292812499</v>
      </c>
      <c r="P2479" s="5">
        <v>43258.050196053242</v>
      </c>
    </row>
    <row r="2480" spans="1:16">
      <c r="A2480">
        <v>2</v>
      </c>
      <c r="B2480">
        <v>5</v>
      </c>
      <c r="C2480">
        <v>12</v>
      </c>
      <c r="D2480">
        <v>20</v>
      </c>
      <c r="E2480">
        <v>4054</v>
      </c>
      <c r="F2480">
        <v>4873</v>
      </c>
      <c r="G2480">
        <v>111</v>
      </c>
      <c r="H2480">
        <v>8</v>
      </c>
      <c r="I2480" s="58" t="s">
        <v>1403</v>
      </c>
      <c r="J2480">
        <v>11108</v>
      </c>
      <c r="K2480" s="4">
        <v>7.2759999999999998</v>
      </c>
      <c r="L2480" s="4">
        <v>11.869</v>
      </c>
      <c r="M2480" s="4">
        <v>55.417000000000002</v>
      </c>
      <c r="N2480" s="4">
        <v>60.01</v>
      </c>
      <c r="O2480" s="5">
        <v>42305.745292812499</v>
      </c>
      <c r="P2480" s="5">
        <v>42305.745292812499</v>
      </c>
    </row>
    <row r="2481" spans="1:16">
      <c r="A2481">
        <v>2</v>
      </c>
      <c r="B2481">
        <v>5</v>
      </c>
      <c r="C2481">
        <v>12</v>
      </c>
      <c r="D2481">
        <v>20</v>
      </c>
      <c r="E2481">
        <v>4054</v>
      </c>
      <c r="F2481">
        <v>4874</v>
      </c>
      <c r="G2481">
        <v>598</v>
      </c>
      <c r="H2481">
        <v>2</v>
      </c>
      <c r="I2481" s="58" t="s">
        <v>7831</v>
      </c>
      <c r="J2481">
        <v>59802</v>
      </c>
      <c r="K2481" s="4">
        <v>1</v>
      </c>
      <c r="L2481" s="4">
        <v>18.088000000000001</v>
      </c>
      <c r="M2481" s="4">
        <v>11.388</v>
      </c>
      <c r="N2481" s="4">
        <v>28.477</v>
      </c>
      <c r="O2481" s="5">
        <v>42305.745292812499</v>
      </c>
      <c r="P2481" s="5">
        <v>43258.050196053242</v>
      </c>
    </row>
    <row r="2482" spans="1:16">
      <c r="A2482">
        <v>2</v>
      </c>
      <c r="B2482">
        <v>5</v>
      </c>
      <c r="C2482">
        <v>12</v>
      </c>
      <c r="D2482">
        <v>20</v>
      </c>
      <c r="E2482">
        <v>4054</v>
      </c>
      <c r="F2482">
        <v>4875</v>
      </c>
      <c r="G2482">
        <v>598</v>
      </c>
      <c r="H2482">
        <v>3</v>
      </c>
      <c r="I2482" s="58" t="s">
        <v>7832</v>
      </c>
      <c r="J2482">
        <v>59803</v>
      </c>
      <c r="K2482" s="4">
        <v>18.088000000000001</v>
      </c>
      <c r="L2482" s="4">
        <v>31.895</v>
      </c>
      <c r="M2482" s="4">
        <v>28.477</v>
      </c>
      <c r="N2482" s="4">
        <v>42.283000000000001</v>
      </c>
      <c r="O2482" s="5">
        <v>42305.745292812499</v>
      </c>
      <c r="P2482" s="5">
        <v>42305.745292812499</v>
      </c>
    </row>
    <row r="2483" spans="1:16">
      <c r="A2483">
        <v>2</v>
      </c>
      <c r="B2483">
        <v>5</v>
      </c>
      <c r="C2483">
        <v>12</v>
      </c>
      <c r="D2483">
        <v>20</v>
      </c>
      <c r="E2483">
        <v>4054</v>
      </c>
      <c r="F2483">
        <v>4876</v>
      </c>
      <c r="G2483">
        <v>598</v>
      </c>
      <c r="H2483">
        <v>4</v>
      </c>
      <c r="I2483" s="58" t="s">
        <v>7833</v>
      </c>
      <c r="J2483">
        <v>59804</v>
      </c>
      <c r="K2483" s="4">
        <v>31.895</v>
      </c>
      <c r="L2483" s="4">
        <v>39.338000000000001</v>
      </c>
      <c r="M2483" s="4">
        <v>42.283000000000001</v>
      </c>
      <c r="N2483" s="4">
        <v>49.725999999999999</v>
      </c>
      <c r="O2483" s="5">
        <v>42305.745292812499</v>
      </c>
      <c r="P2483" s="5">
        <v>43258.050196053242</v>
      </c>
    </row>
    <row r="2484" spans="1:16">
      <c r="A2484">
        <v>2</v>
      </c>
      <c r="B2484">
        <v>5</v>
      </c>
      <c r="C2484">
        <v>12</v>
      </c>
      <c r="D2484">
        <v>20</v>
      </c>
      <c r="E2484">
        <v>4054</v>
      </c>
      <c r="F2484">
        <v>4877</v>
      </c>
      <c r="G2484">
        <v>1524</v>
      </c>
      <c r="H2484">
        <v>1</v>
      </c>
      <c r="I2484" s="58" t="s">
        <v>1404</v>
      </c>
      <c r="J2484">
        <v>152401</v>
      </c>
      <c r="K2484" s="4">
        <v>7.8490000000000002</v>
      </c>
      <c r="L2484" s="4">
        <v>13.54</v>
      </c>
      <c r="M2484" s="4">
        <v>49.725999999999999</v>
      </c>
      <c r="N2484" s="4">
        <v>55.417000000000002</v>
      </c>
      <c r="O2484" s="5">
        <v>42305.745292812499</v>
      </c>
      <c r="P2484" s="5">
        <v>43258.050196053242</v>
      </c>
    </row>
    <row r="2485" spans="1:16">
      <c r="A2485">
        <v>2</v>
      </c>
      <c r="B2485">
        <v>5</v>
      </c>
      <c r="C2485">
        <v>12</v>
      </c>
      <c r="D2485">
        <v>20</v>
      </c>
      <c r="E2485">
        <v>4075</v>
      </c>
      <c r="F2485">
        <v>4878</v>
      </c>
      <c r="G2485">
        <v>586</v>
      </c>
      <c r="H2485">
        <v>1</v>
      </c>
      <c r="I2485" s="58" t="s">
        <v>7834</v>
      </c>
      <c r="J2485">
        <v>58601</v>
      </c>
      <c r="K2485" s="4">
        <v>13.343999999999999</v>
      </c>
      <c r="L2485" s="4">
        <v>21.704999999999998</v>
      </c>
      <c r="M2485" s="4">
        <v>12.685</v>
      </c>
      <c r="N2485" s="4">
        <v>20.474</v>
      </c>
      <c r="O2485" s="5">
        <v>42305.745292812499</v>
      </c>
      <c r="P2485" s="5">
        <v>42305.745292812499</v>
      </c>
    </row>
    <row r="2486" spans="1:16">
      <c r="A2486">
        <v>2</v>
      </c>
      <c r="B2486">
        <v>5</v>
      </c>
      <c r="C2486">
        <v>12</v>
      </c>
      <c r="D2486">
        <v>20</v>
      </c>
      <c r="E2486">
        <v>4075</v>
      </c>
      <c r="F2486">
        <v>4879</v>
      </c>
      <c r="G2486">
        <v>847</v>
      </c>
      <c r="H2486">
        <v>3</v>
      </c>
      <c r="I2486" s="58" t="s">
        <v>1405</v>
      </c>
      <c r="J2486">
        <v>84703</v>
      </c>
      <c r="K2486" s="4">
        <v>0</v>
      </c>
      <c r="L2486" s="4">
        <v>0.86299999999999999</v>
      </c>
      <c r="M2486" s="4">
        <v>0</v>
      </c>
      <c r="N2486" s="4">
        <v>0.86299999999999999</v>
      </c>
      <c r="O2486" s="5">
        <v>42305.745292812499</v>
      </c>
      <c r="P2486" s="5">
        <v>43258.050196053242</v>
      </c>
    </row>
    <row r="2487" spans="1:16">
      <c r="A2487">
        <v>2</v>
      </c>
      <c r="B2487">
        <v>5</v>
      </c>
      <c r="C2487">
        <v>12</v>
      </c>
      <c r="D2487">
        <v>20</v>
      </c>
      <c r="E2487">
        <v>4075</v>
      </c>
      <c r="F2487">
        <v>4880</v>
      </c>
      <c r="G2487">
        <v>1524</v>
      </c>
      <c r="H2487">
        <v>1</v>
      </c>
      <c r="I2487" s="58" t="s">
        <v>1404</v>
      </c>
      <c r="J2487">
        <v>152401</v>
      </c>
      <c r="K2487" s="4">
        <v>1.2030000000000001</v>
      </c>
      <c r="L2487" s="4">
        <v>7.8490000000000002</v>
      </c>
      <c r="M2487" s="4">
        <v>0.86299999999999999</v>
      </c>
      <c r="N2487" s="4">
        <v>7.5090000000000003</v>
      </c>
      <c r="O2487" s="5">
        <v>42305.745292812499</v>
      </c>
      <c r="P2487" s="5">
        <v>43258.050196053242</v>
      </c>
    </row>
    <row r="2488" spans="1:16">
      <c r="A2488">
        <v>2</v>
      </c>
      <c r="B2488">
        <v>5</v>
      </c>
      <c r="C2488">
        <v>12</v>
      </c>
      <c r="D2488">
        <v>20</v>
      </c>
      <c r="E2488">
        <v>4203</v>
      </c>
      <c r="F2488">
        <v>4881</v>
      </c>
      <c r="G2488">
        <v>111</v>
      </c>
      <c r="H2488">
        <v>13</v>
      </c>
      <c r="I2488" s="58" t="s">
        <v>7835</v>
      </c>
      <c r="J2488">
        <v>11113</v>
      </c>
      <c r="K2488" s="4">
        <v>0</v>
      </c>
      <c r="L2488" s="4">
        <v>1.264</v>
      </c>
      <c r="M2488" s="4">
        <v>0</v>
      </c>
      <c r="N2488" s="4">
        <v>1.264</v>
      </c>
      <c r="O2488" s="5">
        <v>42305.745292812499</v>
      </c>
      <c r="P2488" s="5">
        <v>42305.745292812499</v>
      </c>
    </row>
    <row r="2489" spans="1:16">
      <c r="A2489">
        <v>2</v>
      </c>
      <c r="B2489">
        <v>5</v>
      </c>
      <c r="C2489">
        <v>12</v>
      </c>
      <c r="D2489">
        <v>20</v>
      </c>
      <c r="E2489">
        <v>4314</v>
      </c>
      <c r="F2489">
        <v>4882</v>
      </c>
      <c r="G2489">
        <v>178</v>
      </c>
      <c r="H2489">
        <v>7</v>
      </c>
      <c r="I2489" s="58" t="s">
        <v>7836</v>
      </c>
      <c r="J2489">
        <v>17807</v>
      </c>
      <c r="K2489" s="4">
        <v>0</v>
      </c>
      <c r="L2489" s="4">
        <v>1.48</v>
      </c>
      <c r="M2489" s="4">
        <v>0</v>
      </c>
      <c r="N2489" s="4">
        <v>1.48</v>
      </c>
      <c r="O2489" s="5">
        <v>42305.745292812499</v>
      </c>
      <c r="P2489" s="5">
        <v>42305.745292812499</v>
      </c>
    </row>
    <row r="2490" spans="1:16">
      <c r="A2490">
        <v>2</v>
      </c>
      <c r="B2490">
        <v>5</v>
      </c>
      <c r="C2490">
        <v>12</v>
      </c>
      <c r="D2490">
        <v>20</v>
      </c>
      <c r="E2490">
        <v>4420</v>
      </c>
      <c r="F2490">
        <v>4883</v>
      </c>
      <c r="G2490">
        <v>178</v>
      </c>
      <c r="H2490">
        <v>5</v>
      </c>
      <c r="I2490" s="58" t="s">
        <v>7837</v>
      </c>
      <c r="J2490">
        <v>17805</v>
      </c>
      <c r="K2490" s="4">
        <v>0</v>
      </c>
      <c r="L2490" s="4">
        <v>0.33200000000000002</v>
      </c>
      <c r="M2490" s="4">
        <v>0</v>
      </c>
      <c r="N2490" s="4">
        <v>0.33200000000000002</v>
      </c>
      <c r="O2490" s="5">
        <v>42305.745292812499</v>
      </c>
      <c r="P2490" s="5">
        <v>42305.745292812499</v>
      </c>
    </row>
    <row r="2491" spans="1:16">
      <c r="A2491">
        <v>2</v>
      </c>
      <c r="B2491">
        <v>5</v>
      </c>
      <c r="C2491">
        <v>12</v>
      </c>
      <c r="D2491">
        <v>20</v>
      </c>
      <c r="E2491">
        <v>4570</v>
      </c>
      <c r="F2491">
        <v>4884</v>
      </c>
      <c r="G2491">
        <v>179</v>
      </c>
      <c r="H2491">
        <v>3</v>
      </c>
      <c r="I2491" s="58" t="s">
        <v>1402</v>
      </c>
      <c r="J2491">
        <v>17903</v>
      </c>
      <c r="K2491" s="4">
        <v>54.905000000000001</v>
      </c>
      <c r="L2491" s="4">
        <v>55.874000000000002</v>
      </c>
      <c r="M2491" s="4">
        <v>0</v>
      </c>
      <c r="N2491" s="4">
        <v>0.96899999999999997</v>
      </c>
      <c r="O2491" s="5">
        <v>42305.745292812499</v>
      </c>
      <c r="P2491" s="5">
        <v>42305.745292812499</v>
      </c>
    </row>
    <row r="2492" spans="1:16">
      <c r="A2492">
        <v>2</v>
      </c>
      <c r="B2492">
        <v>5</v>
      </c>
      <c r="C2492">
        <v>12</v>
      </c>
      <c r="D2492">
        <v>20</v>
      </c>
      <c r="E2492">
        <v>55</v>
      </c>
      <c r="F2492">
        <v>4818</v>
      </c>
      <c r="G2492">
        <v>178</v>
      </c>
      <c r="H2492">
        <v>8</v>
      </c>
      <c r="I2492" s="58" t="s">
        <v>7838</v>
      </c>
      <c r="J2492">
        <v>17808</v>
      </c>
      <c r="K2492" s="4">
        <v>0.19</v>
      </c>
      <c r="L2492" s="4">
        <v>4.1459999999999999</v>
      </c>
      <c r="M2492" s="4">
        <v>0</v>
      </c>
      <c r="N2492" s="4">
        <v>3.956</v>
      </c>
      <c r="O2492" t="s">
        <v>1223</v>
      </c>
      <c r="P2492" t="s">
        <v>1223</v>
      </c>
    </row>
    <row r="2493" spans="1:16">
      <c r="A2493">
        <v>2</v>
      </c>
      <c r="B2493">
        <v>5</v>
      </c>
      <c r="C2493">
        <v>12</v>
      </c>
      <c r="D2493">
        <v>20</v>
      </c>
      <c r="E2493">
        <v>56</v>
      </c>
      <c r="F2493">
        <v>4819</v>
      </c>
      <c r="G2493">
        <v>179</v>
      </c>
      <c r="H2493">
        <v>2</v>
      </c>
      <c r="I2493" s="58" t="s">
        <v>1401</v>
      </c>
      <c r="J2493">
        <v>17902</v>
      </c>
      <c r="K2493" s="4">
        <v>47.706000000000003</v>
      </c>
      <c r="L2493" s="4">
        <v>49.716999999999999</v>
      </c>
      <c r="M2493" s="4">
        <v>0</v>
      </c>
      <c r="N2493" s="4">
        <v>2.0110000000000001</v>
      </c>
      <c r="O2493" t="s">
        <v>1223</v>
      </c>
      <c r="P2493" t="s">
        <v>1223</v>
      </c>
    </row>
    <row r="2494" spans="1:16">
      <c r="A2494">
        <v>2</v>
      </c>
      <c r="B2494">
        <v>5</v>
      </c>
      <c r="C2494">
        <v>12</v>
      </c>
      <c r="D2494">
        <v>20</v>
      </c>
      <c r="E2494">
        <v>674</v>
      </c>
      <c r="F2494">
        <v>4823</v>
      </c>
      <c r="G2494">
        <v>1002</v>
      </c>
      <c r="H2494">
        <v>1</v>
      </c>
      <c r="I2494" s="58" t="s">
        <v>7839</v>
      </c>
      <c r="J2494">
        <v>100201</v>
      </c>
      <c r="K2494" s="4">
        <v>0</v>
      </c>
      <c r="L2494" s="4">
        <v>1.0720000000000001</v>
      </c>
      <c r="M2494" s="4">
        <v>0</v>
      </c>
      <c r="N2494" s="4">
        <v>1.0720000000000001</v>
      </c>
      <c r="O2494" s="5">
        <v>42305.745292812499</v>
      </c>
      <c r="P2494" s="5">
        <v>42305.745292812499</v>
      </c>
    </row>
    <row r="2495" spans="1:16">
      <c r="A2495">
        <v>2</v>
      </c>
      <c r="B2495">
        <v>5</v>
      </c>
      <c r="C2495">
        <v>12</v>
      </c>
      <c r="D2495">
        <v>20</v>
      </c>
      <c r="E2495">
        <v>675</v>
      </c>
      <c r="F2495">
        <v>4824</v>
      </c>
      <c r="G2495">
        <v>976</v>
      </c>
      <c r="H2495">
        <v>2</v>
      </c>
      <c r="I2495" s="58" t="s">
        <v>1399</v>
      </c>
      <c r="J2495">
        <v>97602</v>
      </c>
      <c r="K2495" s="4">
        <v>1.8360000000000001</v>
      </c>
      <c r="L2495" s="4">
        <v>10.208</v>
      </c>
      <c r="M2495" s="4">
        <v>2.3410000000000002</v>
      </c>
      <c r="N2495" s="4">
        <v>10.712</v>
      </c>
      <c r="O2495" s="5">
        <v>42305.745292812499</v>
      </c>
      <c r="P2495" s="5">
        <v>43258.050196053242</v>
      </c>
    </row>
    <row r="2496" spans="1:16">
      <c r="A2496">
        <v>2</v>
      </c>
      <c r="B2496">
        <v>5</v>
      </c>
      <c r="C2496">
        <v>12</v>
      </c>
      <c r="D2496">
        <v>20</v>
      </c>
      <c r="E2496">
        <v>675</v>
      </c>
      <c r="F2496">
        <v>4825</v>
      </c>
      <c r="G2496">
        <v>3416</v>
      </c>
      <c r="H2496">
        <v>1</v>
      </c>
      <c r="I2496" s="58">
        <v>553709</v>
      </c>
      <c r="J2496">
        <v>341601</v>
      </c>
      <c r="K2496" s="4">
        <v>0.94899999999999995</v>
      </c>
      <c r="L2496" s="4">
        <v>3.29</v>
      </c>
      <c r="M2496" s="4">
        <v>0</v>
      </c>
      <c r="N2496" s="4">
        <v>2.3410000000000002</v>
      </c>
      <c r="O2496" s="5">
        <v>42305.745292812499</v>
      </c>
      <c r="P2496" s="5">
        <v>42305.745292812499</v>
      </c>
    </row>
    <row r="2497" spans="1:16">
      <c r="A2497">
        <v>2</v>
      </c>
      <c r="B2497">
        <v>5</v>
      </c>
      <c r="C2497">
        <v>12</v>
      </c>
      <c r="D2497">
        <v>20</v>
      </c>
      <c r="E2497">
        <v>678</v>
      </c>
      <c r="F2497">
        <v>4826</v>
      </c>
      <c r="G2497">
        <v>111</v>
      </c>
      <c r="H2497">
        <v>4</v>
      </c>
      <c r="I2497" s="58" t="s">
        <v>7840</v>
      </c>
      <c r="J2497">
        <v>11104</v>
      </c>
      <c r="K2497" s="4">
        <v>0.5</v>
      </c>
      <c r="L2497" s="4">
        <v>11.545</v>
      </c>
      <c r="M2497" s="4">
        <v>68.507999999999996</v>
      </c>
      <c r="N2497" s="4">
        <v>79.552999999999997</v>
      </c>
      <c r="O2497" s="5">
        <v>42305.745292812499</v>
      </c>
      <c r="P2497" s="5">
        <v>43258.050196053242</v>
      </c>
    </row>
    <row r="2498" spans="1:16">
      <c r="A2498">
        <v>2</v>
      </c>
      <c r="B2498">
        <v>5</v>
      </c>
      <c r="C2498">
        <v>12</v>
      </c>
      <c r="D2498">
        <v>20</v>
      </c>
      <c r="E2498">
        <v>678</v>
      </c>
      <c r="F2498">
        <v>4827</v>
      </c>
      <c r="G2498">
        <v>111</v>
      </c>
      <c r="H2498">
        <v>5</v>
      </c>
      <c r="I2498" s="58" t="s">
        <v>7841</v>
      </c>
      <c r="J2498">
        <v>11105</v>
      </c>
      <c r="K2498" s="4">
        <v>4.91</v>
      </c>
      <c r="L2498" s="4">
        <v>10.345000000000001</v>
      </c>
      <c r="M2498" s="4">
        <v>63.073</v>
      </c>
      <c r="N2498" s="4">
        <v>68.507999999999996</v>
      </c>
      <c r="O2498" s="5">
        <v>42305.745292812499</v>
      </c>
      <c r="P2498" s="5">
        <v>43258.050196053242</v>
      </c>
    </row>
    <row r="2499" spans="1:16">
      <c r="A2499">
        <v>2</v>
      </c>
      <c r="B2499">
        <v>5</v>
      </c>
      <c r="C2499">
        <v>12</v>
      </c>
      <c r="D2499">
        <v>20</v>
      </c>
      <c r="E2499">
        <v>678</v>
      </c>
      <c r="F2499">
        <v>4828</v>
      </c>
      <c r="G2499">
        <v>847</v>
      </c>
      <c r="H2499">
        <v>2</v>
      </c>
      <c r="I2499" s="58" t="s">
        <v>7842</v>
      </c>
      <c r="J2499">
        <v>84702</v>
      </c>
      <c r="K2499" s="4">
        <v>0</v>
      </c>
      <c r="L2499" s="4">
        <v>3.766</v>
      </c>
      <c r="M2499" s="4">
        <v>39.133000000000003</v>
      </c>
      <c r="N2499" s="4">
        <v>42.899000000000001</v>
      </c>
      <c r="O2499" s="5">
        <v>42305.745292812499</v>
      </c>
      <c r="P2499" s="5">
        <v>42305.745292812499</v>
      </c>
    </row>
    <row r="2500" spans="1:16">
      <c r="A2500">
        <v>2</v>
      </c>
      <c r="B2500">
        <v>5</v>
      </c>
      <c r="C2500">
        <v>12</v>
      </c>
      <c r="D2500">
        <v>20</v>
      </c>
      <c r="E2500">
        <v>678</v>
      </c>
      <c r="F2500">
        <v>4829</v>
      </c>
      <c r="G2500">
        <v>847</v>
      </c>
      <c r="H2500">
        <v>3</v>
      </c>
      <c r="I2500" s="58" t="s">
        <v>1405</v>
      </c>
      <c r="J2500">
        <v>84703</v>
      </c>
      <c r="K2500" s="4">
        <v>1.4670000000000001</v>
      </c>
      <c r="L2500" s="4">
        <v>8.3230000000000004</v>
      </c>
      <c r="M2500" s="4">
        <v>51.073999999999998</v>
      </c>
      <c r="N2500" s="4">
        <v>57.93</v>
      </c>
      <c r="O2500" s="5">
        <v>42305.745292812499</v>
      </c>
      <c r="P2500" s="5">
        <v>42305.745292812499</v>
      </c>
    </row>
    <row r="2501" spans="1:16">
      <c r="A2501">
        <v>2</v>
      </c>
      <c r="B2501">
        <v>5</v>
      </c>
      <c r="C2501">
        <v>12</v>
      </c>
      <c r="D2501">
        <v>20</v>
      </c>
      <c r="E2501">
        <v>678</v>
      </c>
      <c r="F2501">
        <v>4830</v>
      </c>
      <c r="G2501">
        <v>847</v>
      </c>
      <c r="H2501">
        <v>6</v>
      </c>
      <c r="I2501" s="58" t="s">
        <v>7843</v>
      </c>
      <c r="J2501">
        <v>84706</v>
      </c>
      <c r="K2501" s="4">
        <v>0</v>
      </c>
      <c r="L2501" s="4">
        <v>4.91</v>
      </c>
      <c r="M2501" s="4">
        <v>58.162999999999997</v>
      </c>
      <c r="N2501" s="4">
        <v>63.073</v>
      </c>
      <c r="O2501" s="5">
        <v>42305.745292812499</v>
      </c>
      <c r="P2501" s="5">
        <v>42305.745292812499</v>
      </c>
    </row>
    <row r="2502" spans="1:16">
      <c r="A2502">
        <v>2</v>
      </c>
      <c r="B2502">
        <v>5</v>
      </c>
      <c r="C2502">
        <v>12</v>
      </c>
      <c r="D2502">
        <v>20</v>
      </c>
      <c r="E2502">
        <v>678</v>
      </c>
      <c r="F2502">
        <v>4831</v>
      </c>
      <c r="G2502">
        <v>1004</v>
      </c>
      <c r="H2502">
        <v>1</v>
      </c>
      <c r="I2502" s="58" t="s">
        <v>1406</v>
      </c>
      <c r="J2502">
        <v>100401</v>
      </c>
      <c r="K2502" s="4">
        <v>18.907</v>
      </c>
      <c r="L2502" s="4">
        <v>24.978999999999999</v>
      </c>
      <c r="M2502" s="4">
        <v>42.899000000000001</v>
      </c>
      <c r="N2502" s="4">
        <v>48.970999999999997</v>
      </c>
      <c r="O2502" s="5">
        <v>42305.745292812499</v>
      </c>
      <c r="P2502" s="5">
        <v>42305.745292812499</v>
      </c>
    </row>
    <row r="2503" spans="1:16">
      <c r="A2503">
        <v>2</v>
      </c>
      <c r="B2503">
        <v>5</v>
      </c>
      <c r="C2503">
        <v>12</v>
      </c>
      <c r="D2503">
        <v>20</v>
      </c>
      <c r="E2503">
        <v>679</v>
      </c>
      <c r="F2503">
        <v>4832</v>
      </c>
      <c r="G2503">
        <v>977</v>
      </c>
      <c r="H2503">
        <v>1</v>
      </c>
      <c r="I2503" s="58" t="s">
        <v>7844</v>
      </c>
      <c r="J2503">
        <v>97701</v>
      </c>
      <c r="K2503" s="4">
        <v>0</v>
      </c>
      <c r="L2503" s="4">
        <v>4.8280000000000003</v>
      </c>
      <c r="M2503" s="4">
        <v>0</v>
      </c>
      <c r="N2503" s="4">
        <v>4.8280000000000003</v>
      </c>
      <c r="O2503" s="5">
        <v>42305.745292812499</v>
      </c>
      <c r="P2503" s="5">
        <v>42305.745292812499</v>
      </c>
    </row>
    <row r="2504" spans="1:16">
      <c r="A2504">
        <v>2</v>
      </c>
      <c r="B2504">
        <v>5</v>
      </c>
      <c r="C2504">
        <v>12</v>
      </c>
      <c r="D2504">
        <v>20</v>
      </c>
      <c r="E2504">
        <v>680</v>
      </c>
      <c r="F2504">
        <v>4833</v>
      </c>
      <c r="G2504">
        <v>178</v>
      </c>
      <c r="H2504">
        <v>4</v>
      </c>
      <c r="I2504" s="58" t="s">
        <v>7845</v>
      </c>
      <c r="J2504">
        <v>17804</v>
      </c>
      <c r="K2504" s="4">
        <v>0</v>
      </c>
      <c r="L2504" s="4">
        <v>3.9180000000000001</v>
      </c>
      <c r="M2504" s="4">
        <v>1.9450000000000001</v>
      </c>
      <c r="N2504" s="4">
        <v>5.8630000000000004</v>
      </c>
      <c r="O2504" s="5">
        <v>42305.745292812499</v>
      </c>
      <c r="P2504" s="5">
        <v>42305.745292812499</v>
      </c>
    </row>
    <row r="2505" spans="1:16">
      <c r="A2505">
        <v>2</v>
      </c>
      <c r="B2505">
        <v>5</v>
      </c>
      <c r="C2505">
        <v>12</v>
      </c>
      <c r="D2505">
        <v>20</v>
      </c>
      <c r="E2505">
        <v>680</v>
      </c>
      <c r="F2505">
        <v>4834</v>
      </c>
      <c r="G2505">
        <v>178</v>
      </c>
      <c r="H2505">
        <v>11</v>
      </c>
      <c r="I2505" s="58" t="s">
        <v>7846</v>
      </c>
      <c r="J2505">
        <v>17811</v>
      </c>
      <c r="K2505" s="4">
        <v>0</v>
      </c>
      <c r="L2505" s="4">
        <v>1.9450000000000001</v>
      </c>
      <c r="M2505" s="4">
        <v>0</v>
      </c>
      <c r="N2505" s="4">
        <v>1.9450000000000001</v>
      </c>
      <c r="O2505" s="5">
        <v>42305.745292812499</v>
      </c>
      <c r="P2505" s="5">
        <v>42305.745292812499</v>
      </c>
    </row>
    <row r="2506" spans="1:16">
      <c r="A2506">
        <v>2</v>
      </c>
      <c r="B2506">
        <v>5</v>
      </c>
      <c r="C2506">
        <v>12</v>
      </c>
      <c r="D2506">
        <v>20</v>
      </c>
      <c r="E2506">
        <v>680</v>
      </c>
      <c r="F2506">
        <v>4835</v>
      </c>
      <c r="G2506">
        <v>1003</v>
      </c>
      <c r="H2506">
        <v>1</v>
      </c>
      <c r="I2506" s="58" t="s">
        <v>7847</v>
      </c>
      <c r="J2506">
        <v>100301</v>
      </c>
      <c r="K2506" s="4">
        <v>0</v>
      </c>
      <c r="L2506" s="4">
        <v>27.986000000000001</v>
      </c>
      <c r="M2506" s="4">
        <v>5.8630000000000004</v>
      </c>
      <c r="N2506" s="4">
        <v>25.777000000000001</v>
      </c>
      <c r="O2506" s="5">
        <v>42305.745292812499</v>
      </c>
      <c r="P2506" s="5">
        <v>42305.745292812499</v>
      </c>
    </row>
    <row r="2507" spans="1:16">
      <c r="A2507">
        <v>2</v>
      </c>
      <c r="B2507">
        <v>5</v>
      </c>
      <c r="C2507">
        <v>12</v>
      </c>
      <c r="D2507">
        <v>20</v>
      </c>
      <c r="E2507">
        <v>681</v>
      </c>
      <c r="F2507">
        <v>4836</v>
      </c>
      <c r="G2507">
        <v>1004</v>
      </c>
      <c r="H2507">
        <v>1</v>
      </c>
      <c r="I2507" s="58" t="s">
        <v>1406</v>
      </c>
      <c r="J2507">
        <v>100401</v>
      </c>
      <c r="K2507" s="4">
        <v>0</v>
      </c>
      <c r="L2507" s="4">
        <v>9.6630000000000003</v>
      </c>
      <c r="M2507" s="4">
        <v>9.7089999999999996</v>
      </c>
      <c r="N2507" s="4">
        <v>19.372</v>
      </c>
      <c r="O2507" s="5">
        <v>42305.745292812499</v>
      </c>
      <c r="P2507" s="5">
        <v>42305.745292812499</v>
      </c>
    </row>
    <row r="2508" spans="1:16">
      <c r="A2508">
        <v>2</v>
      </c>
      <c r="B2508">
        <v>5</v>
      </c>
      <c r="C2508">
        <v>12</v>
      </c>
      <c r="D2508">
        <v>20</v>
      </c>
      <c r="E2508">
        <v>681</v>
      </c>
      <c r="F2508">
        <v>4837</v>
      </c>
      <c r="G2508">
        <v>1004</v>
      </c>
      <c r="H2508">
        <v>2</v>
      </c>
      <c r="I2508" s="58" t="s">
        <v>7848</v>
      </c>
      <c r="J2508">
        <v>100402</v>
      </c>
      <c r="K2508" s="4">
        <v>0</v>
      </c>
      <c r="L2508" s="4">
        <v>8</v>
      </c>
      <c r="M2508" s="4">
        <v>0</v>
      </c>
      <c r="N2508" s="4">
        <v>8</v>
      </c>
      <c r="O2508" s="5">
        <v>42305.745292812499</v>
      </c>
      <c r="P2508" s="5">
        <v>42305.745292812499</v>
      </c>
    </row>
    <row r="2509" spans="1:16">
      <c r="A2509">
        <v>2</v>
      </c>
      <c r="B2509">
        <v>5</v>
      </c>
      <c r="C2509">
        <v>12</v>
      </c>
      <c r="D2509">
        <v>20</v>
      </c>
      <c r="E2509">
        <v>684</v>
      </c>
      <c r="F2509">
        <v>4838</v>
      </c>
      <c r="G2509">
        <v>1414</v>
      </c>
      <c r="H2509">
        <v>2</v>
      </c>
      <c r="I2509" s="58" t="s">
        <v>7849</v>
      </c>
      <c r="J2509">
        <v>141402</v>
      </c>
      <c r="K2509" s="4">
        <v>0</v>
      </c>
      <c r="L2509" s="4">
        <v>1.762</v>
      </c>
      <c r="M2509" s="4">
        <v>0</v>
      </c>
      <c r="N2509" s="4">
        <v>1.762</v>
      </c>
      <c r="O2509" s="5">
        <v>42305.745292812499</v>
      </c>
      <c r="P2509" s="5">
        <v>42305.745292812499</v>
      </c>
    </row>
    <row r="2510" spans="1:16">
      <c r="A2510">
        <v>2</v>
      </c>
      <c r="B2510">
        <v>5</v>
      </c>
      <c r="C2510">
        <v>12</v>
      </c>
      <c r="D2510">
        <v>20</v>
      </c>
      <c r="E2510">
        <v>805</v>
      </c>
      <c r="F2510">
        <v>4839</v>
      </c>
      <c r="G2510">
        <v>1043</v>
      </c>
      <c r="H2510">
        <v>1</v>
      </c>
      <c r="I2510" s="58" t="s">
        <v>7850</v>
      </c>
      <c r="J2510">
        <v>104301</v>
      </c>
      <c r="K2510" s="4">
        <v>8.5980000000000008</v>
      </c>
      <c r="L2510" s="4">
        <v>14.39</v>
      </c>
      <c r="M2510" s="4">
        <v>0</v>
      </c>
      <c r="N2510" s="4">
        <v>5.7919999999999998</v>
      </c>
      <c r="O2510" s="5">
        <v>42305.745292812499</v>
      </c>
      <c r="P2510" s="5">
        <v>42305.745292812499</v>
      </c>
    </row>
    <row r="2511" spans="1:16">
      <c r="A2511">
        <v>2</v>
      </c>
      <c r="B2511">
        <v>5</v>
      </c>
      <c r="C2511">
        <v>12</v>
      </c>
      <c r="D2511">
        <v>20</v>
      </c>
      <c r="E2511">
        <v>94</v>
      </c>
      <c r="F2511">
        <v>4820</v>
      </c>
      <c r="G2511">
        <v>111</v>
      </c>
      <c r="H2511">
        <v>7</v>
      </c>
      <c r="I2511" s="58" t="s">
        <v>7851</v>
      </c>
      <c r="J2511">
        <v>11107</v>
      </c>
      <c r="K2511" s="4">
        <v>0</v>
      </c>
      <c r="L2511" s="4">
        <v>5.5149999999999997</v>
      </c>
      <c r="M2511" s="4">
        <v>8.48</v>
      </c>
      <c r="N2511" s="4">
        <v>13.994999999999999</v>
      </c>
      <c r="O2511" s="5">
        <v>42305.745292812499</v>
      </c>
      <c r="P2511" s="5">
        <v>43258.050196053242</v>
      </c>
    </row>
    <row r="2512" spans="1:16">
      <c r="A2512">
        <v>2</v>
      </c>
      <c r="B2512">
        <v>5</v>
      </c>
      <c r="C2512">
        <v>12</v>
      </c>
      <c r="D2512">
        <v>20</v>
      </c>
      <c r="E2512">
        <v>94</v>
      </c>
      <c r="F2512">
        <v>4821</v>
      </c>
      <c r="G2512">
        <v>111</v>
      </c>
      <c r="H2512">
        <v>8</v>
      </c>
      <c r="I2512" s="58" t="s">
        <v>1403</v>
      </c>
      <c r="J2512">
        <v>11108</v>
      </c>
      <c r="K2512" s="4">
        <v>1</v>
      </c>
      <c r="L2512" s="4">
        <v>7.2759999999999998</v>
      </c>
      <c r="M2512" s="4">
        <v>13.994999999999999</v>
      </c>
      <c r="N2512" s="4">
        <v>20.271000000000001</v>
      </c>
      <c r="O2512" s="5">
        <v>42305.745292812499</v>
      </c>
      <c r="P2512" s="5">
        <v>43258.050196053242</v>
      </c>
    </row>
    <row r="2513" spans="1:16">
      <c r="A2513">
        <v>2</v>
      </c>
      <c r="B2513">
        <v>5</v>
      </c>
      <c r="C2513">
        <v>12</v>
      </c>
      <c r="D2513">
        <v>20</v>
      </c>
      <c r="E2513">
        <v>94</v>
      </c>
      <c r="F2513">
        <v>4822</v>
      </c>
      <c r="G2513">
        <v>111</v>
      </c>
      <c r="H2513">
        <v>9</v>
      </c>
      <c r="I2513" s="58" t="s">
        <v>7852</v>
      </c>
      <c r="J2513">
        <v>11109</v>
      </c>
      <c r="K2513" s="4">
        <v>11.045</v>
      </c>
      <c r="L2513" s="4">
        <v>19.524999999999999</v>
      </c>
      <c r="M2513" s="4">
        <v>0</v>
      </c>
      <c r="N2513" s="4">
        <v>8.48</v>
      </c>
      <c r="O2513" s="5">
        <v>42305.745292812499</v>
      </c>
      <c r="P2513" s="5">
        <v>42305.745292812499</v>
      </c>
    </row>
    <row r="2514" spans="1:16">
      <c r="A2514">
        <v>2</v>
      </c>
      <c r="B2514">
        <v>5</v>
      </c>
      <c r="C2514">
        <v>12</v>
      </c>
      <c r="D2514">
        <v>84</v>
      </c>
      <c r="E2514">
        <v>1378</v>
      </c>
      <c r="F2514">
        <v>4952</v>
      </c>
      <c r="G2514">
        <v>976</v>
      </c>
      <c r="H2514">
        <v>5</v>
      </c>
      <c r="I2514" s="58" t="s">
        <v>1407</v>
      </c>
      <c r="J2514">
        <v>97605</v>
      </c>
      <c r="K2514" s="4">
        <v>2.8690000000000002</v>
      </c>
      <c r="L2514" s="4">
        <v>4.88</v>
      </c>
      <c r="M2514" s="4">
        <v>0</v>
      </c>
      <c r="N2514" s="4">
        <v>2.0110000000000001</v>
      </c>
      <c r="O2514" s="5">
        <v>42305.745292812499</v>
      </c>
      <c r="P2514" s="5">
        <v>42305.745292812499</v>
      </c>
    </row>
    <row r="2515" spans="1:16">
      <c r="A2515">
        <v>2</v>
      </c>
      <c r="B2515">
        <v>5</v>
      </c>
      <c r="C2515">
        <v>12</v>
      </c>
      <c r="D2515">
        <v>84</v>
      </c>
      <c r="E2515">
        <v>1848</v>
      </c>
      <c r="F2515">
        <v>4953</v>
      </c>
      <c r="G2515">
        <v>1607</v>
      </c>
      <c r="H2515">
        <v>1</v>
      </c>
      <c r="I2515" s="58">
        <v>-107015</v>
      </c>
      <c r="J2515">
        <v>160701</v>
      </c>
      <c r="K2515" s="4">
        <v>4.843</v>
      </c>
      <c r="L2515" s="4">
        <v>12.731</v>
      </c>
      <c r="M2515" s="4">
        <v>5.827</v>
      </c>
      <c r="N2515" s="4">
        <v>13.715</v>
      </c>
      <c r="O2515" s="5">
        <v>42305.745292812499</v>
      </c>
      <c r="P2515" s="5">
        <v>42305.745292812499</v>
      </c>
    </row>
    <row r="2516" spans="1:16">
      <c r="A2516">
        <v>2</v>
      </c>
      <c r="B2516">
        <v>5</v>
      </c>
      <c r="C2516">
        <v>12</v>
      </c>
      <c r="D2516">
        <v>84</v>
      </c>
      <c r="E2516">
        <v>1848</v>
      </c>
      <c r="F2516">
        <v>4954</v>
      </c>
      <c r="G2516">
        <v>1607</v>
      </c>
      <c r="H2516">
        <v>2</v>
      </c>
      <c r="I2516" s="58">
        <v>-106984</v>
      </c>
      <c r="J2516">
        <v>160702</v>
      </c>
      <c r="K2516" s="4">
        <v>1E-3</v>
      </c>
      <c r="L2516" s="4">
        <v>5.3769999999999998</v>
      </c>
      <c r="M2516" s="4">
        <v>0</v>
      </c>
      <c r="N2516" s="4">
        <v>5.3760000000000003</v>
      </c>
      <c r="O2516" s="5">
        <v>42305.745292812499</v>
      </c>
      <c r="P2516" s="5">
        <v>42305.745292812499</v>
      </c>
    </row>
    <row r="2517" spans="1:16">
      <c r="A2517">
        <v>2</v>
      </c>
      <c r="B2517">
        <v>5</v>
      </c>
      <c r="C2517">
        <v>12</v>
      </c>
      <c r="D2517">
        <v>84</v>
      </c>
      <c r="E2517">
        <v>1849</v>
      </c>
      <c r="F2517">
        <v>4955</v>
      </c>
      <c r="G2517">
        <v>686</v>
      </c>
      <c r="H2517">
        <v>1</v>
      </c>
      <c r="I2517" s="58" t="s">
        <v>7853</v>
      </c>
      <c r="J2517">
        <v>68601</v>
      </c>
      <c r="K2517" s="4">
        <v>0</v>
      </c>
      <c r="L2517" s="4">
        <v>4.1379999999999999</v>
      </c>
      <c r="M2517" s="4">
        <v>3.831</v>
      </c>
      <c r="N2517" s="4">
        <v>7.9690000000000003</v>
      </c>
      <c r="O2517" s="5">
        <v>42305.745292812499</v>
      </c>
      <c r="P2517" s="5">
        <v>43258.050196053242</v>
      </c>
    </row>
    <row r="2518" spans="1:16">
      <c r="A2518">
        <v>2</v>
      </c>
      <c r="B2518">
        <v>5</v>
      </c>
      <c r="C2518">
        <v>12</v>
      </c>
      <c r="D2518">
        <v>84</v>
      </c>
      <c r="E2518">
        <v>1849</v>
      </c>
      <c r="F2518">
        <v>4956</v>
      </c>
      <c r="G2518">
        <v>686</v>
      </c>
      <c r="H2518">
        <v>2</v>
      </c>
      <c r="I2518" s="58" t="s">
        <v>7854</v>
      </c>
      <c r="J2518">
        <v>68602</v>
      </c>
      <c r="K2518" s="4">
        <v>1</v>
      </c>
      <c r="L2518" s="4">
        <v>4.8310000000000004</v>
      </c>
      <c r="M2518" s="4">
        <v>0</v>
      </c>
      <c r="N2518" s="4">
        <v>3.831</v>
      </c>
      <c r="O2518" s="5">
        <v>42305.745292812499</v>
      </c>
      <c r="P2518" s="5">
        <v>43258.050196053242</v>
      </c>
    </row>
    <row r="2519" spans="1:16">
      <c r="A2519">
        <v>2</v>
      </c>
      <c r="B2519">
        <v>5</v>
      </c>
      <c r="C2519">
        <v>12</v>
      </c>
      <c r="D2519">
        <v>84</v>
      </c>
      <c r="E2519">
        <v>2071</v>
      </c>
      <c r="F2519">
        <v>4957</v>
      </c>
      <c r="G2519">
        <v>1911</v>
      </c>
      <c r="H2519">
        <v>1</v>
      </c>
      <c r="I2519" s="58">
        <v>4019</v>
      </c>
      <c r="J2519">
        <v>191101</v>
      </c>
      <c r="K2519" s="4">
        <v>0</v>
      </c>
      <c r="L2519" s="4">
        <v>8.4280000000000008</v>
      </c>
      <c r="M2519" s="4">
        <v>0</v>
      </c>
      <c r="N2519" s="4">
        <v>6.2510000000000003</v>
      </c>
      <c r="O2519" s="5">
        <v>42305.745292812499</v>
      </c>
      <c r="P2519" s="5">
        <v>42305.745292812499</v>
      </c>
    </row>
    <row r="2520" spans="1:16">
      <c r="A2520">
        <v>2</v>
      </c>
      <c r="B2520">
        <v>5</v>
      </c>
      <c r="C2520">
        <v>12</v>
      </c>
      <c r="D2520">
        <v>84</v>
      </c>
      <c r="E2520">
        <v>2071</v>
      </c>
      <c r="F2520">
        <v>4958</v>
      </c>
      <c r="G2520">
        <v>2523</v>
      </c>
      <c r="H2520">
        <v>1</v>
      </c>
      <c r="I2520" s="58">
        <v>227548</v>
      </c>
      <c r="J2520">
        <v>252301</v>
      </c>
      <c r="K2520" s="4">
        <v>6.2370000000000001</v>
      </c>
      <c r="L2520" s="4">
        <v>13.263</v>
      </c>
      <c r="M2520" s="4">
        <v>6.2510000000000003</v>
      </c>
      <c r="N2520" s="4">
        <v>13.276999999999999</v>
      </c>
      <c r="O2520" s="5">
        <v>42305.745292812499</v>
      </c>
      <c r="P2520" s="5">
        <v>43258.050196053242</v>
      </c>
    </row>
    <row r="2521" spans="1:16">
      <c r="A2521">
        <v>2</v>
      </c>
      <c r="B2521">
        <v>5</v>
      </c>
      <c r="C2521">
        <v>12</v>
      </c>
      <c r="D2521">
        <v>84</v>
      </c>
      <c r="E2521">
        <v>2155</v>
      </c>
      <c r="F2521">
        <v>4959</v>
      </c>
      <c r="G2521">
        <v>976</v>
      </c>
      <c r="H2521">
        <v>4</v>
      </c>
      <c r="I2521" s="58" t="s">
        <v>7855</v>
      </c>
      <c r="J2521">
        <v>97604</v>
      </c>
      <c r="K2521" s="4">
        <v>0</v>
      </c>
      <c r="L2521" s="4">
        <v>4.1260000000000003</v>
      </c>
      <c r="M2521" s="4">
        <v>0</v>
      </c>
      <c r="N2521" s="4">
        <v>4.1260000000000003</v>
      </c>
      <c r="O2521" s="5">
        <v>42305.745292812499</v>
      </c>
      <c r="P2521" s="5">
        <v>42305.745292812499</v>
      </c>
    </row>
    <row r="2522" spans="1:16">
      <c r="A2522">
        <v>2</v>
      </c>
      <c r="B2522">
        <v>5</v>
      </c>
      <c r="C2522">
        <v>12</v>
      </c>
      <c r="D2522">
        <v>84</v>
      </c>
      <c r="E2522">
        <v>2386</v>
      </c>
      <c r="F2522">
        <v>4960</v>
      </c>
      <c r="G2522">
        <v>1844</v>
      </c>
      <c r="H2522">
        <v>2</v>
      </c>
      <c r="I2522" s="58">
        <v>-20422</v>
      </c>
      <c r="J2522">
        <v>184402</v>
      </c>
      <c r="K2522" s="4">
        <v>0</v>
      </c>
      <c r="L2522" s="4">
        <v>2.2269999999999999</v>
      </c>
      <c r="M2522" s="4">
        <v>0</v>
      </c>
      <c r="N2522" s="4">
        <v>2.2269999999999999</v>
      </c>
      <c r="O2522" s="5">
        <v>42305.745292812499</v>
      </c>
      <c r="P2522" s="5">
        <v>43258.050196053242</v>
      </c>
    </row>
    <row r="2523" spans="1:16">
      <c r="A2523">
        <v>2</v>
      </c>
      <c r="B2523">
        <v>5</v>
      </c>
      <c r="C2523">
        <v>12</v>
      </c>
      <c r="D2523">
        <v>84</v>
      </c>
      <c r="E2523">
        <v>2986</v>
      </c>
      <c r="F2523">
        <v>4961</v>
      </c>
      <c r="G2523">
        <v>51</v>
      </c>
      <c r="H2523">
        <v>9</v>
      </c>
      <c r="I2523" s="58">
        <v>18872</v>
      </c>
      <c r="J2523">
        <v>5109</v>
      </c>
      <c r="K2523" s="4">
        <v>0</v>
      </c>
      <c r="L2523" s="4">
        <v>21.210999999999999</v>
      </c>
      <c r="M2523" s="4">
        <v>0</v>
      </c>
      <c r="N2523" s="4">
        <v>21.210999999999999</v>
      </c>
      <c r="O2523" t="s">
        <v>1223</v>
      </c>
      <c r="P2523" t="s">
        <v>1223</v>
      </c>
    </row>
    <row r="2524" spans="1:16">
      <c r="A2524">
        <v>2</v>
      </c>
      <c r="B2524">
        <v>5</v>
      </c>
      <c r="C2524">
        <v>12</v>
      </c>
      <c r="D2524">
        <v>84</v>
      </c>
      <c r="E2524">
        <v>3379</v>
      </c>
      <c r="F2524">
        <v>4962</v>
      </c>
      <c r="G2524">
        <v>978</v>
      </c>
      <c r="H2524">
        <v>2</v>
      </c>
      <c r="I2524" s="58" t="s">
        <v>1408</v>
      </c>
      <c r="J2524">
        <v>97802</v>
      </c>
      <c r="K2524" s="4">
        <v>28</v>
      </c>
      <c r="L2524" s="4">
        <v>29.597000000000001</v>
      </c>
      <c r="M2524" s="4">
        <v>0</v>
      </c>
      <c r="N2524" s="4">
        <v>1.597</v>
      </c>
      <c r="O2524" t="s">
        <v>1223</v>
      </c>
      <c r="P2524" t="s">
        <v>1223</v>
      </c>
    </row>
    <row r="2525" spans="1:16">
      <c r="A2525">
        <v>2</v>
      </c>
      <c r="B2525">
        <v>5</v>
      </c>
      <c r="C2525">
        <v>12</v>
      </c>
      <c r="D2525">
        <v>84</v>
      </c>
      <c r="E2525">
        <v>3544</v>
      </c>
      <c r="F2525">
        <v>4963</v>
      </c>
      <c r="G2525">
        <v>500</v>
      </c>
      <c r="H2525">
        <v>1</v>
      </c>
      <c r="I2525" s="58" t="s">
        <v>7856</v>
      </c>
      <c r="J2525">
        <v>50001</v>
      </c>
      <c r="K2525" s="4">
        <v>9.9689999999999994</v>
      </c>
      <c r="L2525" s="4">
        <v>16.657</v>
      </c>
      <c r="M2525" s="4">
        <v>0</v>
      </c>
      <c r="N2525" s="4">
        <v>6.6879999999999997</v>
      </c>
      <c r="O2525" s="5">
        <v>42305.745292812499</v>
      </c>
      <c r="P2525" s="5">
        <v>43258.050196053242</v>
      </c>
    </row>
    <row r="2526" spans="1:16">
      <c r="A2526">
        <v>2</v>
      </c>
      <c r="B2526">
        <v>5</v>
      </c>
      <c r="C2526">
        <v>12</v>
      </c>
      <c r="D2526">
        <v>84</v>
      </c>
      <c r="E2526">
        <v>3544</v>
      </c>
      <c r="F2526">
        <v>4964</v>
      </c>
      <c r="G2526">
        <v>500</v>
      </c>
      <c r="H2526">
        <v>4</v>
      </c>
      <c r="I2526" s="58" t="s">
        <v>7857</v>
      </c>
      <c r="J2526">
        <v>50004</v>
      </c>
      <c r="K2526" s="4">
        <v>0</v>
      </c>
      <c r="L2526" s="4">
        <v>17.242000000000001</v>
      </c>
      <c r="M2526" s="4">
        <v>6.6879999999999997</v>
      </c>
      <c r="N2526" s="4">
        <v>23.93</v>
      </c>
      <c r="O2526" s="5">
        <v>42305.745292812499</v>
      </c>
      <c r="P2526" s="5">
        <v>43258.050196053242</v>
      </c>
    </row>
    <row r="2527" spans="1:16">
      <c r="A2527">
        <v>2</v>
      </c>
      <c r="B2527">
        <v>5</v>
      </c>
      <c r="C2527">
        <v>12</v>
      </c>
      <c r="D2527">
        <v>84</v>
      </c>
      <c r="E2527">
        <v>3643</v>
      </c>
      <c r="F2527">
        <v>4965</v>
      </c>
      <c r="G2527">
        <v>51</v>
      </c>
      <c r="H2527">
        <v>12</v>
      </c>
      <c r="I2527" s="58">
        <v>18963</v>
      </c>
      <c r="J2527">
        <v>5112</v>
      </c>
      <c r="K2527" s="4">
        <v>1</v>
      </c>
      <c r="L2527" s="4">
        <v>2.3650000000000002</v>
      </c>
      <c r="M2527" s="4">
        <v>0</v>
      </c>
      <c r="N2527" s="4">
        <v>1.365</v>
      </c>
      <c r="O2527" s="5">
        <v>42305.745292812499</v>
      </c>
      <c r="P2527" s="5">
        <v>42305.745292812499</v>
      </c>
    </row>
    <row r="2528" spans="1:16">
      <c r="A2528">
        <v>2</v>
      </c>
      <c r="B2528">
        <v>5</v>
      </c>
      <c r="C2528">
        <v>12</v>
      </c>
      <c r="D2528">
        <v>84</v>
      </c>
      <c r="E2528">
        <v>371</v>
      </c>
      <c r="F2528">
        <v>4937</v>
      </c>
      <c r="G2528">
        <v>51</v>
      </c>
      <c r="H2528">
        <v>7</v>
      </c>
      <c r="I2528" s="58">
        <v>18810</v>
      </c>
      <c r="J2528">
        <v>5107</v>
      </c>
      <c r="K2528" s="4">
        <v>0.08</v>
      </c>
      <c r="L2528" s="4">
        <v>0.504</v>
      </c>
      <c r="M2528" s="4">
        <v>0</v>
      </c>
      <c r="N2528" s="4">
        <v>0.42399999999999999</v>
      </c>
      <c r="O2528" s="5">
        <v>42305.745292812499</v>
      </c>
      <c r="P2528" s="5">
        <v>42305.745292812499</v>
      </c>
    </row>
    <row r="2529" spans="1:16">
      <c r="A2529">
        <v>2</v>
      </c>
      <c r="B2529">
        <v>5</v>
      </c>
      <c r="C2529">
        <v>12</v>
      </c>
      <c r="D2529">
        <v>84</v>
      </c>
      <c r="E2529">
        <v>3855</v>
      </c>
      <c r="F2529">
        <v>4966</v>
      </c>
      <c r="G2529">
        <v>51</v>
      </c>
      <c r="H2529">
        <v>3</v>
      </c>
      <c r="I2529" s="58">
        <v>18688</v>
      </c>
      <c r="J2529">
        <v>5103</v>
      </c>
      <c r="K2529" s="4">
        <v>1</v>
      </c>
      <c r="L2529" s="4">
        <v>16.873999999999999</v>
      </c>
      <c r="M2529" s="4">
        <v>14.544</v>
      </c>
      <c r="N2529" s="4">
        <v>30.417999999999999</v>
      </c>
      <c r="O2529" s="5">
        <v>42305.745292812499</v>
      </c>
      <c r="P2529" s="5">
        <v>42305.745292812499</v>
      </c>
    </row>
    <row r="2530" spans="1:16">
      <c r="A2530">
        <v>2</v>
      </c>
      <c r="B2530">
        <v>5</v>
      </c>
      <c r="C2530">
        <v>12</v>
      </c>
      <c r="D2530">
        <v>84</v>
      </c>
      <c r="E2530">
        <v>3858</v>
      </c>
      <c r="F2530">
        <v>4967</v>
      </c>
      <c r="G2530">
        <v>192</v>
      </c>
      <c r="H2530">
        <v>4</v>
      </c>
      <c r="I2530" s="58" t="s">
        <v>7858</v>
      </c>
      <c r="J2530">
        <v>19204</v>
      </c>
      <c r="K2530" s="4">
        <v>0</v>
      </c>
      <c r="L2530" s="4">
        <v>17.055</v>
      </c>
      <c r="M2530" s="4">
        <v>534.18899999999996</v>
      </c>
      <c r="N2530" s="4">
        <v>551.24400000000003</v>
      </c>
      <c r="O2530" s="5">
        <v>42305.745292812499</v>
      </c>
      <c r="P2530" s="5">
        <v>43258.050196053242</v>
      </c>
    </row>
    <row r="2531" spans="1:16">
      <c r="A2531">
        <v>2</v>
      </c>
      <c r="B2531">
        <v>5</v>
      </c>
      <c r="C2531">
        <v>12</v>
      </c>
      <c r="D2531">
        <v>84</v>
      </c>
      <c r="E2531">
        <v>3927</v>
      </c>
      <c r="F2531">
        <v>4968</v>
      </c>
      <c r="G2531">
        <v>51</v>
      </c>
      <c r="H2531">
        <v>4</v>
      </c>
      <c r="I2531" s="58">
        <v>18719</v>
      </c>
      <c r="J2531">
        <v>5104</v>
      </c>
      <c r="K2531" s="4">
        <v>2.653</v>
      </c>
      <c r="L2531" s="4">
        <v>6.532</v>
      </c>
      <c r="M2531" s="4">
        <v>256.673</v>
      </c>
      <c r="N2531" s="4">
        <v>260.55200000000002</v>
      </c>
      <c r="O2531" s="5">
        <v>42305.745292812499</v>
      </c>
      <c r="P2531" s="5">
        <v>42305.745292812499</v>
      </c>
    </row>
    <row r="2532" spans="1:16">
      <c r="A2532">
        <v>2</v>
      </c>
      <c r="B2532">
        <v>5</v>
      </c>
      <c r="C2532">
        <v>12</v>
      </c>
      <c r="D2532">
        <v>84</v>
      </c>
      <c r="E2532">
        <v>3927</v>
      </c>
      <c r="F2532">
        <v>4969</v>
      </c>
      <c r="G2532">
        <v>367</v>
      </c>
      <c r="H2532">
        <v>2</v>
      </c>
      <c r="I2532" s="58" t="s">
        <v>1409</v>
      </c>
      <c r="J2532">
        <v>36702</v>
      </c>
      <c r="K2532" s="4">
        <v>1.272</v>
      </c>
      <c r="L2532" s="4">
        <v>7.782</v>
      </c>
      <c r="M2532" s="4">
        <v>225.316</v>
      </c>
      <c r="N2532" s="4">
        <v>231.82599999999999</v>
      </c>
      <c r="O2532" s="5">
        <v>42305.745292812499</v>
      </c>
      <c r="P2532" s="5">
        <v>43258.050196053242</v>
      </c>
    </row>
    <row r="2533" spans="1:16">
      <c r="A2533">
        <v>2</v>
      </c>
      <c r="B2533">
        <v>5</v>
      </c>
      <c r="C2533">
        <v>12</v>
      </c>
      <c r="D2533">
        <v>84</v>
      </c>
      <c r="E2533">
        <v>3927</v>
      </c>
      <c r="F2533">
        <v>4970</v>
      </c>
      <c r="G2533">
        <v>367</v>
      </c>
      <c r="H2533">
        <v>3</v>
      </c>
      <c r="I2533" s="58" t="s">
        <v>7859</v>
      </c>
      <c r="J2533">
        <v>36703</v>
      </c>
      <c r="K2533" s="4">
        <v>7.782</v>
      </c>
      <c r="L2533" s="4">
        <v>16.504999999999999</v>
      </c>
      <c r="M2533" s="4">
        <v>231.82599999999999</v>
      </c>
      <c r="N2533" s="4">
        <v>240.54900000000001</v>
      </c>
      <c r="O2533" s="5">
        <v>42305.745292812499</v>
      </c>
      <c r="P2533" s="5">
        <v>43258.050196053242</v>
      </c>
    </row>
    <row r="2534" spans="1:16">
      <c r="A2534">
        <v>2</v>
      </c>
      <c r="B2534">
        <v>5</v>
      </c>
      <c r="C2534">
        <v>12</v>
      </c>
      <c r="D2534">
        <v>84</v>
      </c>
      <c r="E2534">
        <v>3927</v>
      </c>
      <c r="F2534">
        <v>4971</v>
      </c>
      <c r="G2534">
        <v>367</v>
      </c>
      <c r="H2534">
        <v>4</v>
      </c>
      <c r="I2534" s="58" t="s">
        <v>7860</v>
      </c>
      <c r="J2534">
        <v>36704</v>
      </c>
      <c r="K2534" s="4">
        <v>16.504999999999999</v>
      </c>
      <c r="L2534" s="4">
        <v>28.431000000000001</v>
      </c>
      <c r="M2534" s="4">
        <v>240.54900000000001</v>
      </c>
      <c r="N2534" s="4">
        <v>252.47499999999999</v>
      </c>
      <c r="O2534" s="5">
        <v>42305.745292812499</v>
      </c>
      <c r="P2534" s="5">
        <v>43258.050196053242</v>
      </c>
    </row>
    <row r="2535" spans="1:16">
      <c r="A2535">
        <v>2</v>
      </c>
      <c r="B2535">
        <v>5</v>
      </c>
      <c r="C2535">
        <v>12</v>
      </c>
      <c r="D2535">
        <v>84</v>
      </c>
      <c r="E2535">
        <v>3927</v>
      </c>
      <c r="F2535">
        <v>4972</v>
      </c>
      <c r="G2535">
        <v>367</v>
      </c>
      <c r="H2535">
        <v>5</v>
      </c>
      <c r="I2535" s="58" t="s">
        <v>7861</v>
      </c>
      <c r="J2535">
        <v>36705</v>
      </c>
      <c r="K2535" s="4">
        <v>1</v>
      </c>
      <c r="L2535" s="4">
        <v>1.01</v>
      </c>
      <c r="M2535" s="4">
        <v>252.47499999999999</v>
      </c>
      <c r="N2535" s="4">
        <v>252.48500000000001</v>
      </c>
      <c r="O2535" s="5">
        <v>42305.745292812499</v>
      </c>
      <c r="P2535" s="5">
        <v>43258.050196053242</v>
      </c>
    </row>
    <row r="2536" spans="1:16">
      <c r="A2536">
        <v>2</v>
      </c>
      <c r="B2536">
        <v>5</v>
      </c>
      <c r="C2536">
        <v>12</v>
      </c>
      <c r="D2536">
        <v>84</v>
      </c>
      <c r="E2536">
        <v>3927</v>
      </c>
      <c r="F2536">
        <v>4973</v>
      </c>
      <c r="G2536">
        <v>367</v>
      </c>
      <c r="H2536">
        <v>6</v>
      </c>
      <c r="I2536" s="58" t="s">
        <v>7862</v>
      </c>
      <c r="J2536">
        <v>36706</v>
      </c>
      <c r="K2536" s="4">
        <v>1</v>
      </c>
      <c r="L2536" s="4">
        <v>2.653</v>
      </c>
      <c r="M2536" s="4">
        <v>255.02</v>
      </c>
      <c r="N2536" s="4">
        <v>256.673</v>
      </c>
      <c r="O2536" s="5">
        <v>42305.745292812499</v>
      </c>
      <c r="P2536" s="5">
        <v>42305.745292812499</v>
      </c>
    </row>
    <row r="2537" spans="1:16">
      <c r="A2537">
        <v>2</v>
      </c>
      <c r="B2537">
        <v>5</v>
      </c>
      <c r="C2537">
        <v>12</v>
      </c>
      <c r="D2537">
        <v>84</v>
      </c>
      <c r="E2537">
        <v>3927</v>
      </c>
      <c r="F2537">
        <v>9793</v>
      </c>
      <c r="G2537">
        <v>307</v>
      </c>
      <c r="H2537">
        <v>5</v>
      </c>
      <c r="I2537" s="58" t="s">
        <v>7863</v>
      </c>
      <c r="J2537">
        <v>30705</v>
      </c>
      <c r="K2537" s="4">
        <v>1.236</v>
      </c>
      <c r="L2537" s="4">
        <v>1.256</v>
      </c>
      <c r="M2537" s="4">
        <v>225.29599999999999</v>
      </c>
      <c r="N2537" s="4">
        <v>225.316</v>
      </c>
      <c r="O2537" s="5">
        <v>42305.745292812499</v>
      </c>
      <c r="P2537" s="5">
        <v>42305.745292812499</v>
      </c>
    </row>
    <row r="2538" spans="1:16">
      <c r="A2538">
        <v>2</v>
      </c>
      <c r="B2538">
        <v>5</v>
      </c>
      <c r="C2538">
        <v>12</v>
      </c>
      <c r="D2538">
        <v>84</v>
      </c>
      <c r="E2538">
        <v>3935</v>
      </c>
      <c r="F2538">
        <v>4974</v>
      </c>
      <c r="G2538">
        <v>976</v>
      </c>
      <c r="H2538">
        <v>7</v>
      </c>
      <c r="I2538" s="58" t="s">
        <v>7864</v>
      </c>
      <c r="J2538">
        <v>97607</v>
      </c>
      <c r="K2538" s="4">
        <v>0</v>
      </c>
      <c r="L2538" s="4">
        <v>6.4509999999999996</v>
      </c>
      <c r="M2538" s="4">
        <v>0</v>
      </c>
      <c r="N2538" s="4">
        <v>6.4509999999999996</v>
      </c>
      <c r="O2538" s="5">
        <v>42305.745292812499</v>
      </c>
      <c r="P2538" s="5">
        <v>42305.745292812499</v>
      </c>
    </row>
    <row r="2539" spans="1:16">
      <c r="A2539">
        <v>2</v>
      </c>
      <c r="B2539">
        <v>5</v>
      </c>
      <c r="C2539">
        <v>12</v>
      </c>
      <c r="D2539">
        <v>84</v>
      </c>
      <c r="E2539">
        <v>3955</v>
      </c>
      <c r="F2539">
        <v>4975</v>
      </c>
      <c r="G2539">
        <v>367</v>
      </c>
      <c r="H2539">
        <v>2</v>
      </c>
      <c r="I2539" s="58" t="s">
        <v>1409</v>
      </c>
      <c r="J2539">
        <v>36702</v>
      </c>
      <c r="K2539" s="4">
        <v>9.6319999999999997</v>
      </c>
      <c r="L2539" s="4">
        <v>13.504</v>
      </c>
      <c r="M2539" s="4">
        <v>38.173000000000002</v>
      </c>
      <c r="N2539" s="4">
        <v>42.045000000000002</v>
      </c>
      <c r="O2539" s="5">
        <v>42305.745292812499</v>
      </c>
      <c r="P2539" s="5">
        <v>42305.745292812499</v>
      </c>
    </row>
    <row r="2540" spans="1:16">
      <c r="A2540">
        <v>2</v>
      </c>
      <c r="B2540">
        <v>5</v>
      </c>
      <c r="C2540">
        <v>12</v>
      </c>
      <c r="D2540">
        <v>84</v>
      </c>
      <c r="E2540">
        <v>3970</v>
      </c>
      <c r="F2540">
        <v>4976</v>
      </c>
      <c r="G2540">
        <v>389</v>
      </c>
      <c r="H2540">
        <v>6</v>
      </c>
      <c r="I2540" s="58" t="s">
        <v>7865</v>
      </c>
      <c r="J2540">
        <v>38906</v>
      </c>
      <c r="K2540" s="4">
        <v>0.26400000000000001</v>
      </c>
      <c r="L2540" s="4">
        <v>12.641999999999999</v>
      </c>
      <c r="M2540" s="4">
        <v>97.355000000000004</v>
      </c>
      <c r="N2540" s="4">
        <v>109.733</v>
      </c>
      <c r="O2540" s="5">
        <v>42305.745292812499</v>
      </c>
      <c r="P2540" s="5">
        <v>42305.745292812499</v>
      </c>
    </row>
    <row r="2541" spans="1:16">
      <c r="A2541">
        <v>2</v>
      </c>
      <c r="B2541">
        <v>5</v>
      </c>
      <c r="C2541">
        <v>12</v>
      </c>
      <c r="D2541">
        <v>84</v>
      </c>
      <c r="E2541">
        <v>3970</v>
      </c>
      <c r="F2541">
        <v>4977</v>
      </c>
      <c r="G2541">
        <v>389</v>
      </c>
      <c r="H2541">
        <v>7</v>
      </c>
      <c r="I2541" s="58" t="s">
        <v>7866</v>
      </c>
      <c r="J2541">
        <v>38907</v>
      </c>
      <c r="K2541" s="4">
        <v>12.638999999999999</v>
      </c>
      <c r="L2541" s="4">
        <v>16.434000000000001</v>
      </c>
      <c r="M2541" s="4">
        <v>109.733</v>
      </c>
      <c r="N2541" s="4">
        <v>113.52800000000001</v>
      </c>
      <c r="O2541" s="5">
        <v>42305.745292812499</v>
      </c>
      <c r="P2541" s="5">
        <v>42305.745292812499</v>
      </c>
    </row>
    <row r="2542" spans="1:16">
      <c r="A2542">
        <v>2</v>
      </c>
      <c r="B2542">
        <v>5</v>
      </c>
      <c r="C2542">
        <v>12</v>
      </c>
      <c r="D2542">
        <v>84</v>
      </c>
      <c r="E2542">
        <v>3989</v>
      </c>
      <c r="F2542">
        <v>4978</v>
      </c>
      <c r="G2542">
        <v>367</v>
      </c>
      <c r="H2542">
        <v>9</v>
      </c>
      <c r="I2542" s="58" t="s">
        <v>7867</v>
      </c>
      <c r="J2542">
        <v>36709</v>
      </c>
      <c r="K2542" s="4">
        <v>0</v>
      </c>
      <c r="L2542" s="4">
        <v>0.873</v>
      </c>
      <c r="M2542" s="4">
        <v>0</v>
      </c>
      <c r="N2542" s="4">
        <v>0.873</v>
      </c>
      <c r="O2542" s="5">
        <v>42305.745292812499</v>
      </c>
      <c r="P2542" s="5">
        <v>42305.745292812499</v>
      </c>
    </row>
    <row r="2543" spans="1:16">
      <c r="A2543">
        <v>2</v>
      </c>
      <c r="B2543">
        <v>5</v>
      </c>
      <c r="C2543">
        <v>12</v>
      </c>
      <c r="D2543">
        <v>84</v>
      </c>
      <c r="E2543">
        <v>4048</v>
      </c>
      <c r="F2543">
        <v>4979</v>
      </c>
      <c r="G2543">
        <v>3595</v>
      </c>
      <c r="H2543">
        <v>1</v>
      </c>
      <c r="I2543" s="58">
        <v>619088</v>
      </c>
      <c r="J2543">
        <v>359501</v>
      </c>
      <c r="K2543" s="4">
        <v>0</v>
      </c>
      <c r="L2543" s="4">
        <v>6.2249999999999996</v>
      </c>
      <c r="M2543" s="4">
        <v>0</v>
      </c>
      <c r="N2543" s="4">
        <v>6.2249999999999996</v>
      </c>
      <c r="O2543" s="5">
        <v>42305.745292812499</v>
      </c>
      <c r="P2543" s="5">
        <v>42305.745292812499</v>
      </c>
    </row>
    <row r="2544" spans="1:16">
      <c r="A2544">
        <v>2</v>
      </c>
      <c r="B2544">
        <v>5</v>
      </c>
      <c r="C2544">
        <v>12</v>
      </c>
      <c r="D2544">
        <v>84</v>
      </c>
      <c r="E2544">
        <v>4137</v>
      </c>
      <c r="F2544">
        <v>4980</v>
      </c>
      <c r="G2544">
        <v>367</v>
      </c>
      <c r="H2544">
        <v>7</v>
      </c>
      <c r="I2544" s="58" t="s">
        <v>7868</v>
      </c>
      <c r="J2544">
        <v>36707</v>
      </c>
      <c r="K2544" s="4">
        <v>3.2949999999999999</v>
      </c>
      <c r="L2544" s="4">
        <v>7.2169999999999996</v>
      </c>
      <c r="M2544" s="4">
        <v>0</v>
      </c>
      <c r="N2544" s="4">
        <v>3.9220000000000002</v>
      </c>
      <c r="O2544" s="5">
        <v>42305.745292812499</v>
      </c>
      <c r="P2544" s="5">
        <v>42305.745292812499</v>
      </c>
    </row>
    <row r="2545" spans="1:16">
      <c r="A2545">
        <v>2</v>
      </c>
      <c r="B2545">
        <v>5</v>
      </c>
      <c r="C2545">
        <v>12</v>
      </c>
      <c r="D2545">
        <v>84</v>
      </c>
      <c r="E2545">
        <v>4173</v>
      </c>
      <c r="F2545">
        <v>4981</v>
      </c>
      <c r="G2545">
        <v>389</v>
      </c>
      <c r="H2545">
        <v>11</v>
      </c>
      <c r="I2545" s="58" t="s">
        <v>7869</v>
      </c>
      <c r="J2545">
        <v>38911</v>
      </c>
      <c r="K2545" s="4">
        <v>0</v>
      </c>
      <c r="L2545" s="4">
        <v>8.6519999999999992</v>
      </c>
      <c r="M2545" s="4">
        <v>0</v>
      </c>
      <c r="N2545" s="4">
        <v>8.6519999999999992</v>
      </c>
      <c r="O2545" s="5">
        <v>42305.745292812499</v>
      </c>
      <c r="P2545" s="5">
        <v>42305.745292812499</v>
      </c>
    </row>
    <row r="2546" spans="1:16">
      <c r="A2546">
        <v>2</v>
      </c>
      <c r="B2546">
        <v>5</v>
      </c>
      <c r="C2546">
        <v>12</v>
      </c>
      <c r="D2546">
        <v>84</v>
      </c>
      <c r="E2546">
        <v>4352</v>
      </c>
      <c r="F2546">
        <v>4982</v>
      </c>
      <c r="G2546">
        <v>367</v>
      </c>
      <c r="H2546">
        <v>8</v>
      </c>
      <c r="I2546" s="58" t="s">
        <v>7870</v>
      </c>
      <c r="J2546">
        <v>36708</v>
      </c>
      <c r="K2546" s="4">
        <v>0.5</v>
      </c>
      <c r="L2546" s="4">
        <v>0.877</v>
      </c>
      <c r="M2546" s="4">
        <v>0</v>
      </c>
      <c r="N2546" s="4">
        <v>0.377</v>
      </c>
      <c r="O2546" s="5">
        <v>42305.745292812499</v>
      </c>
      <c r="P2546" s="5">
        <v>42305.745292812499</v>
      </c>
    </row>
    <row r="2547" spans="1:16">
      <c r="A2547">
        <v>2</v>
      </c>
      <c r="B2547">
        <v>5</v>
      </c>
      <c r="C2547">
        <v>12</v>
      </c>
      <c r="D2547">
        <v>84</v>
      </c>
      <c r="E2547">
        <v>4445</v>
      </c>
      <c r="F2547">
        <v>4983</v>
      </c>
      <c r="G2547">
        <v>51</v>
      </c>
      <c r="H2547">
        <v>8</v>
      </c>
      <c r="I2547" s="58">
        <v>18841</v>
      </c>
      <c r="J2547">
        <v>5108</v>
      </c>
      <c r="K2547" s="4">
        <v>1</v>
      </c>
      <c r="L2547" s="4">
        <v>2.6829999999999998</v>
      </c>
      <c r="M2547" s="4">
        <v>0</v>
      </c>
      <c r="N2547" s="4">
        <v>1.6830000000000001</v>
      </c>
      <c r="O2547" s="5">
        <v>42305.745292812499</v>
      </c>
      <c r="P2547" s="5">
        <v>42305.745292812499</v>
      </c>
    </row>
    <row r="2548" spans="1:16">
      <c r="A2548">
        <v>2</v>
      </c>
      <c r="B2548">
        <v>5</v>
      </c>
      <c r="C2548">
        <v>12</v>
      </c>
      <c r="D2548">
        <v>84</v>
      </c>
      <c r="E2548">
        <v>448</v>
      </c>
      <c r="F2548">
        <v>4938</v>
      </c>
      <c r="G2548">
        <v>3312</v>
      </c>
      <c r="H2548">
        <v>2</v>
      </c>
      <c r="I2548" s="58">
        <v>515755</v>
      </c>
      <c r="J2548">
        <v>331202</v>
      </c>
      <c r="K2548" s="4">
        <v>2.0979999999999999</v>
      </c>
      <c r="L2548" s="4">
        <v>6.0640000000000001</v>
      </c>
      <c r="M2548" s="4">
        <v>1.0980000000000001</v>
      </c>
      <c r="N2548" s="4">
        <v>5.0640000000000001</v>
      </c>
      <c r="O2548" s="5">
        <v>42305.745292812499</v>
      </c>
      <c r="P2548" s="5">
        <v>42305.745292812499</v>
      </c>
    </row>
    <row r="2549" spans="1:16">
      <c r="A2549">
        <v>2</v>
      </c>
      <c r="B2549">
        <v>5</v>
      </c>
      <c r="C2549">
        <v>12</v>
      </c>
      <c r="D2549">
        <v>84</v>
      </c>
      <c r="E2549">
        <v>674</v>
      </c>
      <c r="F2549">
        <v>4939</v>
      </c>
      <c r="G2549">
        <v>978</v>
      </c>
      <c r="H2549">
        <v>1</v>
      </c>
      <c r="I2549" s="58" t="s">
        <v>1410</v>
      </c>
      <c r="J2549">
        <v>97801</v>
      </c>
      <c r="K2549" s="4">
        <v>8.2449999999999992</v>
      </c>
      <c r="L2549" s="4">
        <v>11.026999999999999</v>
      </c>
      <c r="M2549" s="4">
        <v>8.3170000000000002</v>
      </c>
      <c r="N2549" s="4">
        <v>11.099</v>
      </c>
      <c r="O2549" s="5">
        <v>42305.745292812499</v>
      </c>
      <c r="P2549" s="5">
        <v>42305.745292812499</v>
      </c>
    </row>
    <row r="2550" spans="1:16">
      <c r="A2550">
        <v>2</v>
      </c>
      <c r="B2550">
        <v>5</v>
      </c>
      <c r="C2550">
        <v>12</v>
      </c>
      <c r="D2550">
        <v>84</v>
      </c>
      <c r="E2550">
        <v>674</v>
      </c>
      <c r="F2550">
        <v>4940</v>
      </c>
      <c r="G2550">
        <v>978</v>
      </c>
      <c r="H2550">
        <v>2</v>
      </c>
      <c r="I2550" s="58" t="s">
        <v>1408</v>
      </c>
      <c r="J2550">
        <v>97802</v>
      </c>
      <c r="K2550" s="4">
        <v>11.026999999999999</v>
      </c>
      <c r="L2550" s="4">
        <v>21.007000000000001</v>
      </c>
      <c r="M2550" s="4">
        <v>11.099</v>
      </c>
      <c r="N2550" s="4">
        <v>21.079000000000001</v>
      </c>
      <c r="O2550" s="5">
        <v>42305.745292812499</v>
      </c>
      <c r="P2550" s="5">
        <v>42305.745292812499</v>
      </c>
    </row>
    <row r="2551" spans="1:16">
      <c r="A2551">
        <v>2</v>
      </c>
      <c r="B2551">
        <v>5</v>
      </c>
      <c r="C2551">
        <v>12</v>
      </c>
      <c r="D2551">
        <v>84</v>
      </c>
      <c r="E2551">
        <v>674</v>
      </c>
      <c r="F2551">
        <v>4941</v>
      </c>
      <c r="G2551">
        <v>1002</v>
      </c>
      <c r="H2551">
        <v>2</v>
      </c>
      <c r="I2551" s="58" t="s">
        <v>7871</v>
      </c>
      <c r="J2551">
        <v>100202</v>
      </c>
      <c r="K2551" s="4">
        <v>1</v>
      </c>
      <c r="L2551" s="4">
        <v>8.2449999999999992</v>
      </c>
      <c r="M2551" s="4">
        <v>1.0720000000000001</v>
      </c>
      <c r="N2551" s="4">
        <v>8.3170000000000002</v>
      </c>
      <c r="O2551" s="5">
        <v>42305.745292812499</v>
      </c>
      <c r="P2551" s="5">
        <v>42305.745292812499</v>
      </c>
    </row>
    <row r="2552" spans="1:16">
      <c r="A2552">
        <v>2</v>
      </c>
      <c r="B2552">
        <v>5</v>
      </c>
      <c r="C2552">
        <v>12</v>
      </c>
      <c r="D2552">
        <v>84</v>
      </c>
      <c r="E2552">
        <v>675</v>
      </c>
      <c r="F2552">
        <v>4942</v>
      </c>
      <c r="G2552">
        <v>976</v>
      </c>
      <c r="H2552">
        <v>3</v>
      </c>
      <c r="I2552" s="58" t="s">
        <v>7872</v>
      </c>
      <c r="J2552">
        <v>97603</v>
      </c>
      <c r="K2552" s="4">
        <v>0</v>
      </c>
      <c r="L2552" s="4">
        <v>13.345000000000001</v>
      </c>
      <c r="M2552" s="4">
        <v>10.712</v>
      </c>
      <c r="N2552" s="4">
        <v>24.058</v>
      </c>
      <c r="O2552" s="5">
        <v>42305.745292812499</v>
      </c>
      <c r="P2552" s="5">
        <v>43258.050196053242</v>
      </c>
    </row>
    <row r="2553" spans="1:16">
      <c r="A2553">
        <v>2</v>
      </c>
      <c r="B2553">
        <v>5</v>
      </c>
      <c r="C2553">
        <v>12</v>
      </c>
      <c r="D2553">
        <v>84</v>
      </c>
      <c r="E2553">
        <v>675</v>
      </c>
      <c r="F2553">
        <v>4943</v>
      </c>
      <c r="G2553">
        <v>976</v>
      </c>
      <c r="H2553">
        <v>5</v>
      </c>
      <c r="I2553" s="58" t="s">
        <v>1407</v>
      </c>
      <c r="J2553">
        <v>97605</v>
      </c>
      <c r="K2553" s="4">
        <v>10</v>
      </c>
      <c r="L2553" s="4">
        <v>11.51</v>
      </c>
      <c r="M2553" s="4">
        <v>24.058</v>
      </c>
      <c r="N2553" s="4">
        <v>25.568000000000001</v>
      </c>
      <c r="O2553" s="5">
        <v>42305.745292812499</v>
      </c>
      <c r="P2553" s="5">
        <v>43258.050196053242</v>
      </c>
    </row>
    <row r="2554" spans="1:16">
      <c r="A2554">
        <v>2</v>
      </c>
      <c r="B2554">
        <v>5</v>
      </c>
      <c r="C2554">
        <v>12</v>
      </c>
      <c r="D2554">
        <v>84</v>
      </c>
      <c r="E2554">
        <v>676</v>
      </c>
      <c r="F2554">
        <v>4944</v>
      </c>
      <c r="G2554">
        <v>628</v>
      </c>
      <c r="H2554">
        <v>1</v>
      </c>
      <c r="I2554" s="58" t="s">
        <v>7873</v>
      </c>
      <c r="J2554">
        <v>62801</v>
      </c>
      <c r="K2554" s="4">
        <v>0</v>
      </c>
      <c r="L2554" s="4">
        <v>2.1320000000000001</v>
      </c>
      <c r="M2554" s="4">
        <v>4.2889999999999997</v>
      </c>
      <c r="N2554" s="4">
        <v>6.4210000000000003</v>
      </c>
      <c r="O2554" s="5">
        <v>42305.745292812499</v>
      </c>
      <c r="P2554" s="5">
        <v>43258.050196053242</v>
      </c>
    </row>
    <row r="2555" spans="1:16">
      <c r="A2555">
        <v>2</v>
      </c>
      <c r="B2555">
        <v>5</v>
      </c>
      <c r="C2555">
        <v>12</v>
      </c>
      <c r="D2555">
        <v>84</v>
      </c>
      <c r="E2555">
        <v>676</v>
      </c>
      <c r="F2555">
        <v>4945</v>
      </c>
      <c r="G2555">
        <v>979</v>
      </c>
      <c r="H2555">
        <v>1</v>
      </c>
      <c r="I2555" s="58" t="s">
        <v>7874</v>
      </c>
      <c r="J2555">
        <v>97901</v>
      </c>
      <c r="K2555" s="4">
        <v>4</v>
      </c>
      <c r="L2555" s="4">
        <v>8.2889999999999997</v>
      </c>
      <c r="M2555" s="4">
        <v>0</v>
      </c>
      <c r="N2555" s="4">
        <v>4.2889999999999997</v>
      </c>
      <c r="O2555" s="5">
        <v>42305.745292812499</v>
      </c>
      <c r="P2555" s="5">
        <v>43258.050196053242</v>
      </c>
    </row>
    <row r="2556" spans="1:16">
      <c r="A2556">
        <v>2</v>
      </c>
      <c r="B2556">
        <v>5</v>
      </c>
      <c r="C2556">
        <v>12</v>
      </c>
      <c r="D2556">
        <v>84</v>
      </c>
      <c r="E2556">
        <v>684</v>
      </c>
      <c r="F2556">
        <v>4946</v>
      </c>
      <c r="G2556">
        <v>981</v>
      </c>
      <c r="H2556">
        <v>2</v>
      </c>
      <c r="I2556" s="58" t="s">
        <v>7875</v>
      </c>
      <c r="J2556">
        <v>98102</v>
      </c>
      <c r="K2556" s="4">
        <v>0</v>
      </c>
      <c r="L2556" s="4">
        <v>0.81499999999999995</v>
      </c>
      <c r="M2556" s="4">
        <v>6.0229999999999997</v>
      </c>
      <c r="N2556" s="4">
        <v>6.8380000000000001</v>
      </c>
      <c r="O2556" s="5">
        <v>42305.745292812499</v>
      </c>
      <c r="P2556" s="5">
        <v>43258.050196053242</v>
      </c>
    </row>
    <row r="2557" spans="1:16">
      <c r="A2557">
        <v>2</v>
      </c>
      <c r="B2557">
        <v>5</v>
      </c>
      <c r="C2557">
        <v>12</v>
      </c>
      <c r="D2557">
        <v>84</v>
      </c>
      <c r="E2557">
        <v>684</v>
      </c>
      <c r="F2557">
        <v>4947</v>
      </c>
      <c r="G2557">
        <v>1414</v>
      </c>
      <c r="H2557">
        <v>1</v>
      </c>
      <c r="I2557" s="58" t="s">
        <v>7876</v>
      </c>
      <c r="J2557">
        <v>141401</v>
      </c>
      <c r="K2557" s="4">
        <v>0</v>
      </c>
      <c r="L2557" s="4">
        <v>4.2610000000000001</v>
      </c>
      <c r="M2557" s="4">
        <v>1.762</v>
      </c>
      <c r="N2557" s="4">
        <v>6.0229999999999997</v>
      </c>
      <c r="O2557" s="5">
        <v>42305.745292812499</v>
      </c>
      <c r="P2557" s="5">
        <v>43258.050196053242</v>
      </c>
    </row>
    <row r="2558" spans="1:16">
      <c r="A2558">
        <v>2</v>
      </c>
      <c r="B2558">
        <v>5</v>
      </c>
      <c r="C2558">
        <v>12</v>
      </c>
      <c r="D2558">
        <v>84</v>
      </c>
      <c r="E2558">
        <v>798</v>
      </c>
      <c r="F2558">
        <v>4948</v>
      </c>
      <c r="G2558">
        <v>978</v>
      </c>
      <c r="H2558">
        <v>1</v>
      </c>
      <c r="I2558" s="58" t="s">
        <v>1410</v>
      </c>
      <c r="J2558">
        <v>97801</v>
      </c>
      <c r="K2558" s="4">
        <v>12</v>
      </c>
      <c r="L2558" s="4">
        <v>16.815000000000001</v>
      </c>
      <c r="M2558" s="4">
        <v>13.339</v>
      </c>
      <c r="N2558" s="4">
        <v>18.154</v>
      </c>
      <c r="O2558" s="5">
        <v>42305.745292812499</v>
      </c>
      <c r="P2558" s="5">
        <v>42305.745292812499</v>
      </c>
    </row>
    <row r="2559" spans="1:16">
      <c r="A2559">
        <v>2</v>
      </c>
      <c r="B2559">
        <v>5</v>
      </c>
      <c r="C2559">
        <v>12</v>
      </c>
      <c r="D2559">
        <v>84</v>
      </c>
      <c r="E2559">
        <v>798</v>
      </c>
      <c r="F2559">
        <v>4949</v>
      </c>
      <c r="G2559">
        <v>978</v>
      </c>
      <c r="H2559">
        <v>2</v>
      </c>
      <c r="I2559" s="58" t="s">
        <v>1408</v>
      </c>
      <c r="J2559">
        <v>97802</v>
      </c>
      <c r="K2559" s="4">
        <v>21.007000000000001</v>
      </c>
      <c r="L2559" s="4">
        <v>26.856999999999999</v>
      </c>
      <c r="M2559" s="4">
        <v>0</v>
      </c>
      <c r="N2559" s="4">
        <v>5.85</v>
      </c>
      <c r="O2559" s="5">
        <v>42305.745292812499</v>
      </c>
      <c r="P2559" s="5">
        <v>43258.050196053242</v>
      </c>
    </row>
    <row r="2560" spans="1:16">
      <c r="A2560">
        <v>2</v>
      </c>
      <c r="B2560">
        <v>5</v>
      </c>
      <c r="C2560">
        <v>12</v>
      </c>
      <c r="D2560">
        <v>84</v>
      </c>
      <c r="E2560">
        <v>798</v>
      </c>
      <c r="F2560">
        <v>4950</v>
      </c>
      <c r="G2560">
        <v>2523</v>
      </c>
      <c r="H2560">
        <v>3</v>
      </c>
      <c r="I2560" s="58">
        <v>227607</v>
      </c>
      <c r="J2560">
        <v>252303</v>
      </c>
      <c r="K2560" s="4">
        <v>0</v>
      </c>
      <c r="L2560" s="4">
        <v>3.8879999999999999</v>
      </c>
      <c r="M2560" s="4">
        <v>18.66</v>
      </c>
      <c r="N2560" s="4">
        <v>22.547999999999998</v>
      </c>
      <c r="O2560" s="5">
        <v>42305.745292812499</v>
      </c>
      <c r="P2560" s="5">
        <v>42305.745292812499</v>
      </c>
    </row>
    <row r="2561" spans="1:16">
      <c r="A2561">
        <v>2</v>
      </c>
      <c r="B2561">
        <v>5</v>
      </c>
      <c r="C2561">
        <v>12</v>
      </c>
      <c r="D2561">
        <v>84</v>
      </c>
      <c r="E2561">
        <v>798</v>
      </c>
      <c r="F2561">
        <v>4951</v>
      </c>
      <c r="G2561">
        <v>3049</v>
      </c>
      <c r="H2561">
        <v>1</v>
      </c>
      <c r="I2561" s="58">
        <v>419666</v>
      </c>
      <c r="J2561">
        <v>304901</v>
      </c>
      <c r="K2561" s="4">
        <v>2.59</v>
      </c>
      <c r="L2561" s="4">
        <v>10.079000000000001</v>
      </c>
      <c r="M2561" s="4">
        <v>5.85</v>
      </c>
      <c r="N2561" s="4">
        <v>13.339</v>
      </c>
      <c r="O2561" s="5">
        <v>42305.745292812499</v>
      </c>
      <c r="P2561" s="5">
        <v>43258.050196053242</v>
      </c>
    </row>
    <row r="2562" spans="1:16">
      <c r="A2562">
        <v>2</v>
      </c>
      <c r="B2562">
        <v>5</v>
      </c>
      <c r="C2562">
        <v>20</v>
      </c>
      <c r="D2562">
        <v>36</v>
      </c>
      <c r="E2562">
        <v>1506</v>
      </c>
      <c r="F2562">
        <v>8110</v>
      </c>
      <c r="G2562">
        <v>1024</v>
      </c>
      <c r="H2562">
        <v>2</v>
      </c>
      <c r="I2562" s="58" t="s">
        <v>7877</v>
      </c>
      <c r="J2562">
        <v>102402</v>
      </c>
      <c r="K2562" s="4">
        <v>1</v>
      </c>
      <c r="L2562" s="4">
        <v>9.4830000000000005</v>
      </c>
      <c r="M2562" s="4">
        <v>0</v>
      </c>
      <c r="N2562" s="4">
        <v>8.4830000000000005</v>
      </c>
      <c r="O2562" t="s">
        <v>1223</v>
      </c>
      <c r="P2562" t="s">
        <v>1223</v>
      </c>
    </row>
    <row r="2563" spans="1:16">
      <c r="A2563">
        <v>2</v>
      </c>
      <c r="B2563">
        <v>5</v>
      </c>
      <c r="C2563">
        <v>20</v>
      </c>
      <c r="D2563">
        <v>36</v>
      </c>
      <c r="E2563">
        <v>1507</v>
      </c>
      <c r="F2563">
        <v>8111</v>
      </c>
      <c r="G2563">
        <v>368</v>
      </c>
      <c r="H2563">
        <v>6</v>
      </c>
      <c r="I2563" s="58" t="s">
        <v>7878</v>
      </c>
      <c r="J2563">
        <v>36806</v>
      </c>
      <c r="K2563" s="4">
        <v>0.5</v>
      </c>
      <c r="L2563" s="4">
        <v>2.2959999999999998</v>
      </c>
      <c r="M2563" s="4">
        <v>11.081</v>
      </c>
      <c r="N2563" s="4">
        <v>12.877000000000001</v>
      </c>
      <c r="O2563" s="5">
        <v>42305.745292812499</v>
      </c>
      <c r="P2563" s="5">
        <v>43258.050196053242</v>
      </c>
    </row>
    <row r="2564" spans="1:16">
      <c r="A2564">
        <v>2</v>
      </c>
      <c r="B2564">
        <v>5</v>
      </c>
      <c r="C2564">
        <v>20</v>
      </c>
      <c r="D2564">
        <v>36</v>
      </c>
      <c r="E2564">
        <v>1507</v>
      </c>
      <c r="F2564">
        <v>8112</v>
      </c>
      <c r="G2564">
        <v>1324</v>
      </c>
      <c r="H2564">
        <v>2</v>
      </c>
      <c r="I2564" s="58" t="s">
        <v>7879</v>
      </c>
      <c r="J2564">
        <v>132402</v>
      </c>
      <c r="K2564" s="4">
        <v>1</v>
      </c>
      <c r="L2564" s="4">
        <v>6.5590000000000002</v>
      </c>
      <c r="M2564" s="4">
        <v>5.5220000000000002</v>
      </c>
      <c r="N2564" s="4">
        <v>11.081</v>
      </c>
      <c r="O2564" s="5">
        <v>42305.745292812499</v>
      </c>
      <c r="P2564" s="5">
        <v>43258.050196053242</v>
      </c>
    </row>
    <row r="2565" spans="1:16">
      <c r="A2565">
        <v>2</v>
      </c>
      <c r="B2565">
        <v>5</v>
      </c>
      <c r="C2565">
        <v>20</v>
      </c>
      <c r="D2565">
        <v>36</v>
      </c>
      <c r="E2565">
        <v>1510</v>
      </c>
      <c r="F2565">
        <v>8113</v>
      </c>
      <c r="G2565">
        <v>762</v>
      </c>
      <c r="H2565">
        <v>3</v>
      </c>
      <c r="I2565" s="58" t="s">
        <v>7880</v>
      </c>
      <c r="J2565">
        <v>76203</v>
      </c>
      <c r="K2565" s="4">
        <v>0</v>
      </c>
      <c r="L2565" s="4">
        <v>1.887</v>
      </c>
      <c r="M2565" s="4">
        <v>12.209</v>
      </c>
      <c r="N2565" s="4">
        <v>14.096</v>
      </c>
      <c r="O2565" s="5">
        <v>42305.745292812499</v>
      </c>
      <c r="P2565" s="5">
        <v>43258.050196053242</v>
      </c>
    </row>
    <row r="2566" spans="1:16">
      <c r="A2566">
        <v>2</v>
      </c>
      <c r="B2566">
        <v>5</v>
      </c>
      <c r="C2566">
        <v>20</v>
      </c>
      <c r="D2566">
        <v>36</v>
      </c>
      <c r="E2566">
        <v>1511</v>
      </c>
      <c r="F2566">
        <v>8114</v>
      </c>
      <c r="G2566">
        <v>1420</v>
      </c>
      <c r="H2566">
        <v>2</v>
      </c>
      <c r="I2566" s="58" t="s">
        <v>7881</v>
      </c>
      <c r="J2566">
        <v>142002</v>
      </c>
      <c r="K2566" s="4">
        <v>2E-3</v>
      </c>
      <c r="L2566" s="4">
        <v>7.1189999999999998</v>
      </c>
      <c r="M2566" s="4">
        <v>8.3729999999999993</v>
      </c>
      <c r="N2566" s="4">
        <v>15.49</v>
      </c>
      <c r="O2566" s="5">
        <v>42305.745292812499</v>
      </c>
      <c r="P2566" s="5">
        <v>43258.050196053242</v>
      </c>
    </row>
    <row r="2567" spans="1:16">
      <c r="A2567">
        <v>2</v>
      </c>
      <c r="B2567">
        <v>5</v>
      </c>
      <c r="C2567">
        <v>20</v>
      </c>
      <c r="D2567">
        <v>36</v>
      </c>
      <c r="E2567">
        <v>1753</v>
      </c>
      <c r="F2567">
        <v>8115</v>
      </c>
      <c r="G2567">
        <v>368</v>
      </c>
      <c r="H2567">
        <v>5</v>
      </c>
      <c r="I2567" s="58" t="s">
        <v>7882</v>
      </c>
      <c r="J2567">
        <v>36805</v>
      </c>
      <c r="K2567" s="4">
        <v>0</v>
      </c>
      <c r="L2567" s="4">
        <v>2.1539999999999999</v>
      </c>
      <c r="M2567" s="4">
        <v>14.59</v>
      </c>
      <c r="N2567" s="4">
        <v>16.744</v>
      </c>
      <c r="O2567" s="5">
        <v>42305.745292812499</v>
      </c>
      <c r="P2567" s="5">
        <v>43258.050196053242</v>
      </c>
    </row>
    <row r="2568" spans="1:16">
      <c r="A2568">
        <v>2</v>
      </c>
      <c r="B2568">
        <v>5</v>
      </c>
      <c r="C2568">
        <v>20</v>
      </c>
      <c r="D2568">
        <v>36</v>
      </c>
      <c r="E2568">
        <v>1753</v>
      </c>
      <c r="F2568">
        <v>8116</v>
      </c>
      <c r="G2568">
        <v>1464</v>
      </c>
      <c r="H2568">
        <v>1</v>
      </c>
      <c r="I2568" s="58" t="s">
        <v>7883</v>
      </c>
      <c r="J2568">
        <v>146401</v>
      </c>
      <c r="K2568" s="4">
        <v>0</v>
      </c>
      <c r="L2568" s="4">
        <v>14.59</v>
      </c>
      <c r="M2568" s="4">
        <v>0</v>
      </c>
      <c r="N2568" s="4">
        <v>14.59</v>
      </c>
      <c r="O2568" s="5">
        <v>42305.745292812499</v>
      </c>
      <c r="P2568" s="5">
        <v>43258.050196053242</v>
      </c>
    </row>
    <row r="2569" spans="1:16">
      <c r="A2569">
        <v>2</v>
      </c>
      <c r="B2569">
        <v>5</v>
      </c>
      <c r="C2569">
        <v>20</v>
      </c>
      <c r="D2569">
        <v>36</v>
      </c>
      <c r="E2569">
        <v>1808</v>
      </c>
      <c r="F2569">
        <v>8117</v>
      </c>
      <c r="G2569">
        <v>1580</v>
      </c>
      <c r="H2569">
        <v>1</v>
      </c>
      <c r="I2569" s="58" t="s">
        <v>7884</v>
      </c>
      <c r="J2569">
        <v>158001</v>
      </c>
      <c r="K2569" s="4">
        <v>0</v>
      </c>
      <c r="L2569" s="4">
        <v>4.9109999999999996</v>
      </c>
      <c r="M2569" s="4">
        <v>0</v>
      </c>
      <c r="N2569" s="4">
        <v>4.9109999999999996</v>
      </c>
      <c r="O2569" s="5">
        <v>42305.745292812499</v>
      </c>
      <c r="P2569" s="5">
        <v>42305.745292812499</v>
      </c>
    </row>
    <row r="2570" spans="1:16">
      <c r="A2570">
        <v>2</v>
      </c>
      <c r="B2570">
        <v>5</v>
      </c>
      <c r="C2570">
        <v>20</v>
      </c>
      <c r="D2570">
        <v>36</v>
      </c>
      <c r="E2570">
        <v>2011</v>
      </c>
      <c r="F2570">
        <v>8118</v>
      </c>
      <c r="G2570">
        <v>1580</v>
      </c>
      <c r="H2570">
        <v>2</v>
      </c>
      <c r="I2570" s="58" t="s">
        <v>7885</v>
      </c>
      <c r="J2570">
        <v>158002</v>
      </c>
      <c r="K2570" s="4">
        <v>0</v>
      </c>
      <c r="L2570" s="4">
        <v>13.577</v>
      </c>
      <c r="M2570" s="4">
        <v>0</v>
      </c>
      <c r="N2570" s="4">
        <v>13.577</v>
      </c>
      <c r="O2570" s="5">
        <v>42305.745292812499</v>
      </c>
      <c r="P2570" s="5">
        <v>42305.745292812499</v>
      </c>
    </row>
    <row r="2571" spans="1:16">
      <c r="A2571">
        <v>2</v>
      </c>
      <c r="B2571">
        <v>5</v>
      </c>
      <c r="C2571">
        <v>20</v>
      </c>
      <c r="D2571">
        <v>36</v>
      </c>
      <c r="E2571">
        <v>2012</v>
      </c>
      <c r="F2571">
        <v>8119</v>
      </c>
      <c r="G2571">
        <v>1812</v>
      </c>
      <c r="H2571">
        <v>2</v>
      </c>
      <c r="I2571" s="58">
        <v>-32110</v>
      </c>
      <c r="J2571">
        <v>181202</v>
      </c>
      <c r="K2571" s="4">
        <v>0</v>
      </c>
      <c r="L2571" s="4">
        <v>3.2770000000000001</v>
      </c>
      <c r="M2571" s="4">
        <v>8.4049999999999994</v>
      </c>
      <c r="N2571" s="4">
        <v>11.682</v>
      </c>
      <c r="O2571" s="5">
        <v>42305.745292812499</v>
      </c>
      <c r="P2571" s="5">
        <v>43258.050196053242</v>
      </c>
    </row>
    <row r="2572" spans="1:16">
      <c r="A2572">
        <v>2</v>
      </c>
      <c r="B2572">
        <v>5</v>
      </c>
      <c r="C2572">
        <v>20</v>
      </c>
      <c r="D2572">
        <v>36</v>
      </c>
      <c r="E2572">
        <v>2053</v>
      </c>
      <c r="F2572">
        <v>8120</v>
      </c>
      <c r="G2572">
        <v>242</v>
      </c>
      <c r="H2572">
        <v>6</v>
      </c>
      <c r="I2572" s="58" t="s">
        <v>7886</v>
      </c>
      <c r="J2572">
        <v>24206</v>
      </c>
      <c r="K2572" s="4">
        <v>0</v>
      </c>
      <c r="L2572" s="4">
        <v>14.795999999999999</v>
      </c>
      <c r="M2572" s="4">
        <v>0</v>
      </c>
      <c r="N2572" s="4">
        <v>14.795999999999999</v>
      </c>
      <c r="O2572" s="5">
        <v>42305.745292812499</v>
      </c>
      <c r="P2572" s="5">
        <v>42305.745292812499</v>
      </c>
    </row>
    <row r="2573" spans="1:16">
      <c r="A2573">
        <v>2</v>
      </c>
      <c r="B2573">
        <v>5</v>
      </c>
      <c r="C2573">
        <v>20</v>
      </c>
      <c r="D2573">
        <v>36</v>
      </c>
      <c r="E2573">
        <v>2105</v>
      </c>
      <c r="F2573">
        <v>8121</v>
      </c>
      <c r="G2573">
        <v>1946</v>
      </c>
      <c r="H2573">
        <v>1</v>
      </c>
      <c r="I2573" s="58">
        <v>16803</v>
      </c>
      <c r="J2573">
        <v>194601</v>
      </c>
      <c r="K2573" s="4">
        <v>0</v>
      </c>
      <c r="L2573" s="4">
        <v>0.72299999999999998</v>
      </c>
      <c r="M2573" s="4">
        <v>0</v>
      </c>
      <c r="N2573" s="4">
        <v>0.72299999999999998</v>
      </c>
      <c r="O2573" t="s">
        <v>1223</v>
      </c>
      <c r="P2573" t="s">
        <v>1223</v>
      </c>
    </row>
    <row r="2574" spans="1:16">
      <c r="A2574">
        <v>2</v>
      </c>
      <c r="B2574">
        <v>5</v>
      </c>
      <c r="C2574">
        <v>20</v>
      </c>
      <c r="D2574">
        <v>36</v>
      </c>
      <c r="E2574">
        <v>2389</v>
      </c>
      <c r="F2574">
        <v>8122</v>
      </c>
      <c r="G2574">
        <v>2242</v>
      </c>
      <c r="H2574">
        <v>2</v>
      </c>
      <c r="I2574" s="58">
        <v>124946</v>
      </c>
      <c r="J2574">
        <v>224202</v>
      </c>
      <c r="K2574" s="4">
        <v>9.9870000000000001</v>
      </c>
      <c r="L2574" s="4">
        <v>21.292999999999999</v>
      </c>
      <c r="M2574" s="4">
        <v>0</v>
      </c>
      <c r="N2574" s="4">
        <v>11.305999999999999</v>
      </c>
      <c r="O2574" s="5">
        <v>42305.745292812499</v>
      </c>
      <c r="P2574" s="5">
        <v>42305.745292812499</v>
      </c>
    </row>
    <row r="2575" spans="1:16">
      <c r="A2575">
        <v>2</v>
      </c>
      <c r="B2575">
        <v>5</v>
      </c>
      <c r="C2575">
        <v>20</v>
      </c>
      <c r="D2575">
        <v>36</v>
      </c>
      <c r="E2575">
        <v>2919</v>
      </c>
      <c r="F2575">
        <v>8123</v>
      </c>
      <c r="G2575">
        <v>2951</v>
      </c>
      <c r="H2575">
        <v>1</v>
      </c>
      <c r="I2575" s="58">
        <v>383872</v>
      </c>
      <c r="J2575">
        <v>295101</v>
      </c>
      <c r="K2575" s="4">
        <v>0</v>
      </c>
      <c r="L2575" s="4">
        <v>3.41</v>
      </c>
      <c r="M2575" s="4">
        <v>0</v>
      </c>
      <c r="N2575" s="4">
        <v>3.41</v>
      </c>
      <c r="O2575" s="5">
        <v>42305.745292812499</v>
      </c>
      <c r="P2575" s="5">
        <v>42305.745292812499</v>
      </c>
    </row>
    <row r="2576" spans="1:16">
      <c r="A2576">
        <v>2</v>
      </c>
      <c r="B2576">
        <v>5</v>
      </c>
      <c r="C2576">
        <v>20</v>
      </c>
      <c r="D2576">
        <v>36</v>
      </c>
      <c r="E2576">
        <v>3146</v>
      </c>
      <c r="F2576">
        <v>8124</v>
      </c>
      <c r="G2576">
        <v>3271</v>
      </c>
      <c r="H2576">
        <v>1</v>
      </c>
      <c r="I2576" s="58">
        <v>500750</v>
      </c>
      <c r="J2576">
        <v>327101</v>
      </c>
      <c r="K2576" s="4">
        <v>5.2270000000000003</v>
      </c>
      <c r="L2576" s="4">
        <v>9.2850000000000001</v>
      </c>
      <c r="M2576" s="4">
        <v>0</v>
      </c>
      <c r="N2576" s="4">
        <v>4.0579999999999998</v>
      </c>
      <c r="O2576" s="5">
        <v>42305.745292812499</v>
      </c>
      <c r="P2576" s="5">
        <v>42305.745292812499</v>
      </c>
    </row>
    <row r="2577" spans="1:16">
      <c r="A2577">
        <v>2</v>
      </c>
      <c r="B2577">
        <v>5</v>
      </c>
      <c r="C2577">
        <v>20</v>
      </c>
      <c r="D2577">
        <v>36</v>
      </c>
      <c r="E2577">
        <v>3205</v>
      </c>
      <c r="F2577">
        <v>8125</v>
      </c>
      <c r="G2577">
        <v>3334</v>
      </c>
      <c r="H2577">
        <v>1</v>
      </c>
      <c r="I2577" s="58">
        <v>523760</v>
      </c>
      <c r="J2577">
        <v>333401</v>
      </c>
      <c r="K2577" s="4">
        <v>5</v>
      </c>
      <c r="L2577" s="4">
        <v>5.41</v>
      </c>
      <c r="M2577" s="4">
        <v>0</v>
      </c>
      <c r="N2577" s="4">
        <v>0.41</v>
      </c>
      <c r="O2577" s="5">
        <v>42305.745292812499</v>
      </c>
      <c r="P2577" s="5">
        <v>42305.745292812499</v>
      </c>
    </row>
    <row r="2578" spans="1:16">
      <c r="A2578">
        <v>2</v>
      </c>
      <c r="B2578">
        <v>5</v>
      </c>
      <c r="C2578">
        <v>20</v>
      </c>
      <c r="D2578">
        <v>36</v>
      </c>
      <c r="E2578">
        <v>3310</v>
      </c>
      <c r="F2578">
        <v>8126</v>
      </c>
      <c r="G2578">
        <v>3271</v>
      </c>
      <c r="H2578">
        <v>2</v>
      </c>
      <c r="I2578" s="58">
        <v>500781</v>
      </c>
      <c r="J2578">
        <v>327102</v>
      </c>
      <c r="K2578" s="4">
        <v>0</v>
      </c>
      <c r="L2578" s="4">
        <v>2.2480000000000002</v>
      </c>
      <c r="M2578" s="4">
        <v>0</v>
      </c>
      <c r="N2578" s="4">
        <v>2.2480000000000002</v>
      </c>
      <c r="O2578" s="5">
        <v>42305.745292812499</v>
      </c>
      <c r="P2578" s="5">
        <v>42305.745292812499</v>
      </c>
    </row>
    <row r="2579" spans="1:16">
      <c r="A2579">
        <v>2</v>
      </c>
      <c r="B2579">
        <v>5</v>
      </c>
      <c r="C2579">
        <v>20</v>
      </c>
      <c r="D2579">
        <v>36</v>
      </c>
      <c r="E2579">
        <v>3534</v>
      </c>
      <c r="F2579">
        <v>8127</v>
      </c>
      <c r="G2579">
        <v>508</v>
      </c>
      <c r="H2579">
        <v>2</v>
      </c>
      <c r="I2579" s="58" t="s">
        <v>7887</v>
      </c>
      <c r="J2579">
        <v>50802</v>
      </c>
      <c r="K2579" s="4">
        <v>0</v>
      </c>
      <c r="L2579" s="4">
        <v>15.86</v>
      </c>
      <c r="M2579" s="4">
        <v>795.74599999999998</v>
      </c>
      <c r="N2579" s="4">
        <v>811.60599999999999</v>
      </c>
      <c r="O2579" s="5">
        <v>42305.745292812499</v>
      </c>
      <c r="P2579" s="5">
        <v>43258.050196053242</v>
      </c>
    </row>
    <row r="2580" spans="1:16">
      <c r="A2580">
        <v>2</v>
      </c>
      <c r="B2580">
        <v>5</v>
      </c>
      <c r="C2580">
        <v>20</v>
      </c>
      <c r="D2580">
        <v>36</v>
      </c>
      <c r="E2580">
        <v>3534</v>
      </c>
      <c r="F2580">
        <v>8128</v>
      </c>
      <c r="G2580">
        <v>508</v>
      </c>
      <c r="H2580">
        <v>3</v>
      </c>
      <c r="I2580" s="58" t="s">
        <v>1411</v>
      </c>
      <c r="J2580">
        <v>50803</v>
      </c>
      <c r="K2580" s="4">
        <v>3.7330000000000001</v>
      </c>
      <c r="L2580" s="4">
        <v>18.988</v>
      </c>
      <c r="M2580" s="4">
        <v>811.60599999999999</v>
      </c>
      <c r="N2580" s="4">
        <v>826.86099999999999</v>
      </c>
      <c r="O2580" s="5">
        <v>42305.745292812499</v>
      </c>
      <c r="P2580" s="5">
        <v>43258.050196053242</v>
      </c>
    </row>
    <row r="2581" spans="1:16">
      <c r="A2581">
        <v>2</v>
      </c>
      <c r="B2581">
        <v>5</v>
      </c>
      <c r="C2581">
        <v>20</v>
      </c>
      <c r="D2581">
        <v>36</v>
      </c>
      <c r="E2581">
        <v>3534</v>
      </c>
      <c r="F2581">
        <v>8129</v>
      </c>
      <c r="G2581">
        <v>739</v>
      </c>
      <c r="H2581">
        <v>1</v>
      </c>
      <c r="I2581" s="58" t="s">
        <v>7888</v>
      </c>
      <c r="J2581">
        <v>73901</v>
      </c>
      <c r="K2581" s="4">
        <v>0</v>
      </c>
      <c r="L2581" s="4">
        <v>3.113</v>
      </c>
      <c r="M2581" s="4">
        <v>826.86099999999999</v>
      </c>
      <c r="N2581" s="4">
        <v>829.97400000000005</v>
      </c>
      <c r="O2581" s="5">
        <v>42305.745292812499</v>
      </c>
      <c r="P2581" s="5">
        <v>43258.050196053242</v>
      </c>
    </row>
    <row r="2582" spans="1:16">
      <c r="A2582">
        <v>2</v>
      </c>
      <c r="B2582">
        <v>5</v>
      </c>
      <c r="C2582">
        <v>20</v>
      </c>
      <c r="D2582">
        <v>36</v>
      </c>
      <c r="E2582">
        <v>3906</v>
      </c>
      <c r="F2582">
        <v>8130</v>
      </c>
      <c r="G2582">
        <v>242</v>
      </c>
      <c r="H2582">
        <v>3</v>
      </c>
      <c r="I2582" s="58" t="s">
        <v>7889</v>
      </c>
      <c r="J2582">
        <v>24203</v>
      </c>
      <c r="K2582" s="4">
        <v>8.0050000000000008</v>
      </c>
      <c r="L2582" s="4">
        <v>21.36</v>
      </c>
      <c r="M2582" s="4">
        <v>9.9860000000000007</v>
      </c>
      <c r="N2582" s="4">
        <v>21.407</v>
      </c>
      <c r="O2582" s="5">
        <v>42305.745292812499</v>
      </c>
      <c r="P2582" s="5">
        <v>42305.745292812499</v>
      </c>
    </row>
    <row r="2583" spans="1:16">
      <c r="A2583">
        <v>2</v>
      </c>
      <c r="B2583">
        <v>5</v>
      </c>
      <c r="C2583">
        <v>20</v>
      </c>
      <c r="D2583">
        <v>36</v>
      </c>
      <c r="E2583">
        <v>3910</v>
      </c>
      <c r="F2583">
        <v>8131</v>
      </c>
      <c r="G2583">
        <v>368</v>
      </c>
      <c r="H2583">
        <v>1</v>
      </c>
      <c r="I2583" s="58" t="s">
        <v>1412</v>
      </c>
      <c r="J2583">
        <v>36801</v>
      </c>
      <c r="K2583" s="4">
        <v>0</v>
      </c>
      <c r="L2583" s="4">
        <v>15.494999999999999</v>
      </c>
      <c r="M2583" s="4">
        <v>0</v>
      </c>
      <c r="N2583" s="4">
        <v>15.494999999999999</v>
      </c>
      <c r="O2583" s="5">
        <v>42305.745292812499</v>
      </c>
      <c r="P2583" s="5">
        <v>42305.745292812499</v>
      </c>
    </row>
    <row r="2584" spans="1:16">
      <c r="A2584">
        <v>2</v>
      </c>
      <c r="B2584">
        <v>5</v>
      </c>
      <c r="C2584">
        <v>20</v>
      </c>
      <c r="D2584">
        <v>36</v>
      </c>
      <c r="E2584">
        <v>3916</v>
      </c>
      <c r="F2584">
        <v>8132</v>
      </c>
      <c r="G2584">
        <v>508</v>
      </c>
      <c r="H2584">
        <v>3</v>
      </c>
      <c r="I2584" s="58" t="s">
        <v>1411</v>
      </c>
      <c r="J2584">
        <v>50803</v>
      </c>
      <c r="K2584" s="4">
        <v>18.988</v>
      </c>
      <c r="L2584" s="4">
        <v>21.271000000000001</v>
      </c>
      <c r="M2584" s="4">
        <v>0</v>
      </c>
      <c r="N2584" s="4">
        <v>2.2829999999999999</v>
      </c>
      <c r="O2584" s="5">
        <v>42305.745292812499</v>
      </c>
      <c r="P2584" s="5">
        <v>43258.050196053242</v>
      </c>
    </row>
    <row r="2585" spans="1:16">
      <c r="A2585">
        <v>2</v>
      </c>
      <c r="B2585">
        <v>5</v>
      </c>
      <c r="C2585">
        <v>20</v>
      </c>
      <c r="D2585">
        <v>36</v>
      </c>
      <c r="E2585">
        <v>3938</v>
      </c>
      <c r="F2585">
        <v>8133</v>
      </c>
      <c r="G2585">
        <v>3187</v>
      </c>
      <c r="H2585">
        <v>2</v>
      </c>
      <c r="I2585" s="58">
        <v>470100</v>
      </c>
      <c r="J2585">
        <v>318702</v>
      </c>
      <c r="K2585" s="4">
        <v>1</v>
      </c>
      <c r="L2585" s="4">
        <v>3.056</v>
      </c>
      <c r="M2585" s="4">
        <v>80.004999999999995</v>
      </c>
      <c r="N2585" s="4">
        <v>82.061000000000007</v>
      </c>
      <c r="O2585" s="5">
        <v>42305.745292812499</v>
      </c>
      <c r="P2585" s="5">
        <v>43258.050196053242</v>
      </c>
    </row>
    <row r="2586" spans="1:16">
      <c r="A2586">
        <v>2</v>
      </c>
      <c r="B2586">
        <v>5</v>
      </c>
      <c r="C2586">
        <v>20</v>
      </c>
      <c r="D2586">
        <v>36</v>
      </c>
      <c r="E2586">
        <v>3938</v>
      </c>
      <c r="F2586">
        <v>8134</v>
      </c>
      <c r="G2586">
        <v>3510</v>
      </c>
      <c r="H2586">
        <v>10</v>
      </c>
      <c r="I2586" s="58">
        <v>588315</v>
      </c>
      <c r="J2586">
        <v>351010</v>
      </c>
      <c r="K2586" s="4">
        <v>0.89700000000000002</v>
      </c>
      <c r="L2586" s="4">
        <v>10</v>
      </c>
      <c r="M2586" s="4">
        <v>71.099999999999994</v>
      </c>
      <c r="N2586" s="4">
        <v>80.004999999999995</v>
      </c>
      <c r="O2586" s="5">
        <v>42305.745292812499</v>
      </c>
      <c r="P2586" s="5">
        <v>43258.050196053242</v>
      </c>
    </row>
    <row r="2587" spans="1:16">
      <c r="A2587">
        <v>2</v>
      </c>
      <c r="B2587">
        <v>5</v>
      </c>
      <c r="C2587">
        <v>20</v>
      </c>
      <c r="D2587">
        <v>36</v>
      </c>
      <c r="E2587">
        <v>3955</v>
      </c>
      <c r="F2587">
        <v>8135</v>
      </c>
      <c r="G2587">
        <v>367</v>
      </c>
      <c r="H2587">
        <v>1</v>
      </c>
      <c r="I2587" s="58" t="s">
        <v>7890</v>
      </c>
      <c r="J2587">
        <v>36701</v>
      </c>
      <c r="K2587" s="4">
        <v>0</v>
      </c>
      <c r="L2587" s="4">
        <v>13.531000000000001</v>
      </c>
      <c r="M2587" s="4">
        <v>24.641999999999999</v>
      </c>
      <c r="N2587" s="4">
        <v>38.173000000000002</v>
      </c>
      <c r="O2587" s="5">
        <v>42305.745292812499</v>
      </c>
      <c r="P2587" s="5">
        <v>43258.050196053242</v>
      </c>
    </row>
    <row r="2588" spans="1:16">
      <c r="A2588">
        <v>2</v>
      </c>
      <c r="B2588">
        <v>5</v>
      </c>
      <c r="C2588">
        <v>20</v>
      </c>
      <c r="D2588">
        <v>36</v>
      </c>
      <c r="E2588">
        <v>3955</v>
      </c>
      <c r="F2588">
        <v>8136</v>
      </c>
      <c r="G2588">
        <v>368</v>
      </c>
      <c r="H2588">
        <v>1</v>
      </c>
      <c r="I2588" s="58" t="s">
        <v>1412</v>
      </c>
      <c r="J2588">
        <v>36801</v>
      </c>
      <c r="K2588" s="4">
        <v>20</v>
      </c>
      <c r="L2588" s="4">
        <v>22.379000000000001</v>
      </c>
      <c r="M2588" s="4">
        <v>22.263000000000002</v>
      </c>
      <c r="N2588" s="4">
        <v>24.641999999999999</v>
      </c>
      <c r="O2588" s="5">
        <v>42305.745292812499</v>
      </c>
      <c r="P2588" s="5">
        <v>43258.050196053242</v>
      </c>
    </row>
    <row r="2589" spans="1:16">
      <c r="A2589">
        <v>2</v>
      </c>
      <c r="B2589">
        <v>5</v>
      </c>
      <c r="C2589">
        <v>20</v>
      </c>
      <c r="D2589">
        <v>36</v>
      </c>
      <c r="E2589">
        <v>3970</v>
      </c>
      <c r="F2589">
        <v>8137</v>
      </c>
      <c r="G2589">
        <v>389</v>
      </c>
      <c r="H2589">
        <v>2</v>
      </c>
      <c r="I2589" s="58" t="s">
        <v>7891</v>
      </c>
      <c r="J2589">
        <v>38902</v>
      </c>
      <c r="K2589" s="4">
        <v>0</v>
      </c>
      <c r="L2589" s="4">
        <v>8.4009999999999998</v>
      </c>
      <c r="M2589" s="4">
        <v>69.049000000000007</v>
      </c>
      <c r="N2589" s="4">
        <v>77.45</v>
      </c>
      <c r="O2589" s="5">
        <v>42305.745292812499</v>
      </c>
      <c r="P2589" s="5">
        <v>42305.745292812499</v>
      </c>
    </row>
    <row r="2590" spans="1:16">
      <c r="A2590">
        <v>2</v>
      </c>
      <c r="B2590">
        <v>5</v>
      </c>
      <c r="C2590">
        <v>20</v>
      </c>
      <c r="D2590">
        <v>36</v>
      </c>
      <c r="E2590">
        <v>4176</v>
      </c>
      <c r="F2590">
        <v>8138</v>
      </c>
      <c r="G2590">
        <v>389</v>
      </c>
      <c r="H2590">
        <v>10</v>
      </c>
      <c r="I2590" s="58" t="s">
        <v>7892</v>
      </c>
      <c r="J2590">
        <v>38910</v>
      </c>
      <c r="K2590" s="4">
        <v>0</v>
      </c>
      <c r="L2590" s="4">
        <v>1.5329999999999999</v>
      </c>
      <c r="M2590" s="4">
        <v>0</v>
      </c>
      <c r="N2590" s="4">
        <v>1.5329999999999999</v>
      </c>
      <c r="O2590" s="5">
        <v>42305.745292812499</v>
      </c>
      <c r="P2590" s="5">
        <v>42305.745292812499</v>
      </c>
    </row>
    <row r="2591" spans="1:16">
      <c r="A2591">
        <v>2</v>
      </c>
      <c r="B2591">
        <v>5</v>
      </c>
      <c r="C2591">
        <v>20</v>
      </c>
      <c r="D2591">
        <v>36</v>
      </c>
      <c r="E2591">
        <v>718</v>
      </c>
      <c r="F2591">
        <v>8106</v>
      </c>
      <c r="G2591">
        <v>1022</v>
      </c>
      <c r="H2591">
        <v>1</v>
      </c>
      <c r="I2591" s="58" t="s">
        <v>7893</v>
      </c>
      <c r="J2591">
        <v>102201</v>
      </c>
      <c r="K2591" s="4">
        <v>0</v>
      </c>
      <c r="L2591" s="4">
        <v>22.564</v>
      </c>
      <c r="M2591" s="4">
        <v>0</v>
      </c>
      <c r="N2591" s="4">
        <v>22.564</v>
      </c>
      <c r="O2591" s="5">
        <v>42305.745292812499</v>
      </c>
      <c r="P2591" s="5">
        <v>42305.745292812499</v>
      </c>
    </row>
    <row r="2592" spans="1:16">
      <c r="A2592">
        <v>2</v>
      </c>
      <c r="B2592">
        <v>5</v>
      </c>
      <c r="C2592">
        <v>20</v>
      </c>
      <c r="D2592">
        <v>36</v>
      </c>
      <c r="E2592">
        <v>719</v>
      </c>
      <c r="F2592">
        <v>8107</v>
      </c>
      <c r="G2592">
        <v>242</v>
      </c>
      <c r="H2592">
        <v>5</v>
      </c>
      <c r="I2592" s="58" t="s">
        <v>7894</v>
      </c>
      <c r="J2592">
        <v>24205</v>
      </c>
      <c r="K2592" s="4">
        <v>0</v>
      </c>
      <c r="L2592" s="4">
        <v>4.0350000000000001</v>
      </c>
      <c r="M2592" s="4">
        <v>23.51</v>
      </c>
      <c r="N2592" s="4">
        <v>27.545000000000002</v>
      </c>
      <c r="O2592" s="5">
        <v>42305.745292812499</v>
      </c>
      <c r="P2592" s="5">
        <v>42305.745292812499</v>
      </c>
    </row>
    <row r="2593" spans="1:16">
      <c r="A2593">
        <v>2</v>
      </c>
      <c r="B2593">
        <v>5</v>
      </c>
      <c r="C2593">
        <v>20</v>
      </c>
      <c r="D2593">
        <v>36</v>
      </c>
      <c r="E2593">
        <v>719</v>
      </c>
      <c r="F2593">
        <v>8108</v>
      </c>
      <c r="G2593">
        <v>1023</v>
      </c>
      <c r="H2593">
        <v>1</v>
      </c>
      <c r="I2593" s="58" t="s">
        <v>7895</v>
      </c>
      <c r="J2593">
        <v>102301</v>
      </c>
      <c r="K2593" s="4">
        <v>10</v>
      </c>
      <c r="L2593" s="4">
        <v>19.663</v>
      </c>
      <c r="M2593" s="4">
        <v>13.848000000000001</v>
      </c>
      <c r="N2593" s="4">
        <v>23.51</v>
      </c>
      <c r="O2593" s="5">
        <v>42305.745292812499</v>
      </c>
      <c r="P2593" s="5">
        <v>42305.745292812499</v>
      </c>
    </row>
    <row r="2594" spans="1:16">
      <c r="A2594">
        <v>2</v>
      </c>
      <c r="B2594">
        <v>5</v>
      </c>
      <c r="C2594">
        <v>20</v>
      </c>
      <c r="D2594">
        <v>36</v>
      </c>
      <c r="E2594">
        <v>720</v>
      </c>
      <c r="F2594">
        <v>8109</v>
      </c>
      <c r="G2594">
        <v>1024</v>
      </c>
      <c r="H2594">
        <v>1</v>
      </c>
      <c r="I2594" s="58" t="s">
        <v>7896</v>
      </c>
      <c r="J2594">
        <v>102401</v>
      </c>
      <c r="K2594" s="4">
        <v>0</v>
      </c>
      <c r="L2594" s="4">
        <v>15.47</v>
      </c>
      <c r="M2594" s="4">
        <v>0</v>
      </c>
      <c r="N2594" s="4">
        <v>15.47</v>
      </c>
      <c r="O2594" s="5">
        <v>42305.745292812499</v>
      </c>
      <c r="P2594" s="5">
        <v>42305.745292812499</v>
      </c>
    </row>
    <row r="2595" spans="1:16">
      <c r="A2595">
        <v>2</v>
      </c>
      <c r="B2595">
        <v>6</v>
      </c>
      <c r="C2595">
        <v>11</v>
      </c>
      <c r="D2595">
        <v>113</v>
      </c>
      <c r="E2595">
        <v>1384</v>
      </c>
      <c r="F2595">
        <v>4438</v>
      </c>
      <c r="G2595">
        <v>635</v>
      </c>
      <c r="H2595">
        <v>4</v>
      </c>
      <c r="I2595" s="58" t="s">
        <v>7897</v>
      </c>
      <c r="J2595">
        <v>63504</v>
      </c>
      <c r="K2595" s="4">
        <v>0</v>
      </c>
      <c r="L2595" s="4">
        <v>7.5970000000000004</v>
      </c>
      <c r="M2595" s="4">
        <v>0</v>
      </c>
      <c r="N2595" s="4">
        <v>7.5970000000000004</v>
      </c>
      <c r="O2595" s="5">
        <v>42305.745292812499</v>
      </c>
      <c r="P2595" s="5">
        <v>42305.745292812499</v>
      </c>
    </row>
    <row r="2596" spans="1:16">
      <c r="A2596">
        <v>2</v>
      </c>
      <c r="B2596">
        <v>6</v>
      </c>
      <c r="C2596">
        <v>11</v>
      </c>
      <c r="D2596">
        <v>113</v>
      </c>
      <c r="E2596">
        <v>1392</v>
      </c>
      <c r="F2596">
        <v>4439</v>
      </c>
      <c r="G2596">
        <v>931</v>
      </c>
      <c r="H2596">
        <v>2</v>
      </c>
      <c r="I2596" s="58" t="s">
        <v>7898</v>
      </c>
      <c r="J2596">
        <v>93102</v>
      </c>
      <c r="K2596" s="4">
        <v>0</v>
      </c>
      <c r="L2596" s="4">
        <v>7.2690000000000001</v>
      </c>
      <c r="M2596" s="4">
        <v>16.93</v>
      </c>
      <c r="N2596" s="4">
        <v>24.199000000000002</v>
      </c>
      <c r="O2596" s="5">
        <v>42305.745292812499</v>
      </c>
      <c r="P2596" s="5">
        <v>42305.745292812499</v>
      </c>
    </row>
    <row r="2597" spans="1:16">
      <c r="A2597">
        <v>2</v>
      </c>
      <c r="B2597">
        <v>6</v>
      </c>
      <c r="C2597">
        <v>11</v>
      </c>
      <c r="D2597">
        <v>113</v>
      </c>
      <c r="E2597">
        <v>1392</v>
      </c>
      <c r="F2597">
        <v>4440</v>
      </c>
      <c r="G2597">
        <v>1676</v>
      </c>
      <c r="H2597">
        <v>1</v>
      </c>
      <c r="I2597" s="58">
        <v>-81813</v>
      </c>
      <c r="J2597">
        <v>167601</v>
      </c>
      <c r="K2597" s="4">
        <v>0</v>
      </c>
      <c r="L2597" s="4">
        <v>3.9489999999999998</v>
      </c>
      <c r="M2597" s="4">
        <v>0</v>
      </c>
      <c r="N2597" s="4">
        <v>3.9489999999999998</v>
      </c>
      <c r="O2597" s="5">
        <v>42305.745292812499</v>
      </c>
      <c r="P2597" s="5">
        <v>42305.745292812499</v>
      </c>
    </row>
    <row r="2598" spans="1:16">
      <c r="A2598">
        <v>2</v>
      </c>
      <c r="B2598">
        <v>6</v>
      </c>
      <c r="C2598">
        <v>11</v>
      </c>
      <c r="D2598">
        <v>113</v>
      </c>
      <c r="E2598">
        <v>1392</v>
      </c>
      <c r="F2598">
        <v>4441</v>
      </c>
      <c r="G2598">
        <v>1676</v>
      </c>
      <c r="H2598">
        <v>2</v>
      </c>
      <c r="I2598" s="58">
        <v>-81782</v>
      </c>
      <c r="J2598">
        <v>167602</v>
      </c>
      <c r="K2598" s="4">
        <v>0</v>
      </c>
      <c r="L2598" s="4">
        <v>12.885999999999999</v>
      </c>
      <c r="M2598" s="4">
        <v>3.984</v>
      </c>
      <c r="N2598" s="4">
        <v>16.87</v>
      </c>
      <c r="O2598" s="5">
        <v>42305.745292812499</v>
      </c>
      <c r="P2598" s="5">
        <v>42305.745292812499</v>
      </c>
    </row>
    <row r="2599" spans="1:16">
      <c r="A2599">
        <v>2</v>
      </c>
      <c r="B2599">
        <v>6</v>
      </c>
      <c r="C2599">
        <v>11</v>
      </c>
      <c r="D2599">
        <v>113</v>
      </c>
      <c r="E2599">
        <v>1420</v>
      </c>
      <c r="F2599">
        <v>4442</v>
      </c>
      <c r="G2599">
        <v>2508</v>
      </c>
      <c r="H2599">
        <v>1</v>
      </c>
      <c r="I2599" s="58">
        <v>222069</v>
      </c>
      <c r="J2599">
        <v>250801</v>
      </c>
      <c r="K2599" s="4">
        <v>0</v>
      </c>
      <c r="L2599" s="4">
        <v>2.1150000000000002</v>
      </c>
      <c r="M2599" s="4">
        <v>0</v>
      </c>
      <c r="N2599" s="4">
        <v>2.1150000000000002</v>
      </c>
      <c r="O2599" s="5">
        <v>42305.745292812499</v>
      </c>
      <c r="P2599" s="5">
        <v>42305.745292812499</v>
      </c>
    </row>
    <row r="2600" spans="1:16">
      <c r="A2600">
        <v>2</v>
      </c>
      <c r="B2600">
        <v>6</v>
      </c>
      <c r="C2600">
        <v>11</v>
      </c>
      <c r="D2600">
        <v>113</v>
      </c>
      <c r="E2600">
        <v>1817</v>
      </c>
      <c r="F2600">
        <v>4443</v>
      </c>
      <c r="G2600">
        <v>1677</v>
      </c>
      <c r="H2600">
        <v>1</v>
      </c>
      <c r="I2600" s="58">
        <v>-81447</v>
      </c>
      <c r="J2600">
        <v>167701</v>
      </c>
      <c r="K2600" s="4">
        <v>0</v>
      </c>
      <c r="L2600" s="4">
        <v>10.336</v>
      </c>
      <c r="M2600" s="4">
        <v>0</v>
      </c>
      <c r="N2600" s="4">
        <v>10.336</v>
      </c>
      <c r="O2600" s="5">
        <v>42305.745292812499</v>
      </c>
      <c r="P2600" s="5">
        <v>42305.745292812499</v>
      </c>
    </row>
    <row r="2601" spans="1:16">
      <c r="A2601">
        <v>2</v>
      </c>
      <c r="B2601">
        <v>6</v>
      </c>
      <c r="C2601">
        <v>11</v>
      </c>
      <c r="D2601">
        <v>113</v>
      </c>
      <c r="E2601">
        <v>187</v>
      </c>
      <c r="F2601">
        <v>4426</v>
      </c>
      <c r="G2601">
        <v>109</v>
      </c>
      <c r="H2601">
        <v>11</v>
      </c>
      <c r="I2601" s="58" t="s">
        <v>7899</v>
      </c>
      <c r="J2601">
        <v>10911</v>
      </c>
      <c r="K2601" s="4">
        <v>3.2349999999999999</v>
      </c>
      <c r="L2601" s="4">
        <v>6.2539999999999996</v>
      </c>
      <c r="M2601" s="4">
        <v>0</v>
      </c>
      <c r="N2601" s="4">
        <v>3.0190000000000001</v>
      </c>
      <c r="O2601" s="5">
        <v>42305.745292812499</v>
      </c>
      <c r="P2601" s="5">
        <v>42305.745292812499</v>
      </c>
    </row>
    <row r="2602" spans="1:16">
      <c r="A2602">
        <v>2</v>
      </c>
      <c r="B2602">
        <v>6</v>
      </c>
      <c r="C2602">
        <v>11</v>
      </c>
      <c r="D2602">
        <v>113</v>
      </c>
      <c r="E2602">
        <v>2089</v>
      </c>
      <c r="F2602">
        <v>4444</v>
      </c>
      <c r="G2602">
        <v>1875</v>
      </c>
      <c r="H2602">
        <v>2</v>
      </c>
      <c r="I2602" s="58">
        <v>-9099</v>
      </c>
      <c r="J2602">
        <v>187502</v>
      </c>
      <c r="K2602" s="4">
        <v>0</v>
      </c>
      <c r="L2602" s="4">
        <v>19.61</v>
      </c>
      <c r="M2602" s="4">
        <v>7.766</v>
      </c>
      <c r="N2602" s="4">
        <v>27.376000000000001</v>
      </c>
      <c r="O2602" s="5">
        <v>42305.745292812499</v>
      </c>
      <c r="P2602" s="5">
        <v>42305.745292812499</v>
      </c>
    </row>
    <row r="2603" spans="1:16">
      <c r="A2603">
        <v>2</v>
      </c>
      <c r="B2603">
        <v>6</v>
      </c>
      <c r="C2603">
        <v>11</v>
      </c>
      <c r="D2603">
        <v>113</v>
      </c>
      <c r="E2603">
        <v>2139</v>
      </c>
      <c r="F2603">
        <v>4445</v>
      </c>
      <c r="G2603">
        <v>2068</v>
      </c>
      <c r="H2603">
        <v>1</v>
      </c>
      <c r="I2603" s="58">
        <v>61363</v>
      </c>
      <c r="J2603">
        <v>206801</v>
      </c>
      <c r="K2603" s="4">
        <v>0</v>
      </c>
      <c r="L2603" s="4">
        <v>5.9690000000000003</v>
      </c>
      <c r="M2603" s="4">
        <v>0</v>
      </c>
      <c r="N2603" s="4">
        <v>5.9690000000000003</v>
      </c>
      <c r="O2603" s="5">
        <v>42305.745292812499</v>
      </c>
      <c r="P2603" s="5">
        <v>42305.745292812499</v>
      </c>
    </row>
    <row r="2604" spans="1:16">
      <c r="A2604">
        <v>2</v>
      </c>
      <c r="B2604">
        <v>6</v>
      </c>
      <c r="C2604">
        <v>11</v>
      </c>
      <c r="D2604">
        <v>113</v>
      </c>
      <c r="E2604">
        <v>2171</v>
      </c>
      <c r="F2604">
        <v>4446</v>
      </c>
      <c r="G2604">
        <v>1875</v>
      </c>
      <c r="H2604">
        <v>3</v>
      </c>
      <c r="I2604" s="58">
        <v>-9071</v>
      </c>
      <c r="J2604">
        <v>187503</v>
      </c>
      <c r="K2604" s="4">
        <v>0</v>
      </c>
      <c r="L2604" s="4">
        <v>8.6029999999999998</v>
      </c>
      <c r="M2604" s="4">
        <v>0</v>
      </c>
      <c r="N2604" s="4">
        <v>8.6029999999999998</v>
      </c>
      <c r="O2604" s="5">
        <v>42305.745292812499</v>
      </c>
      <c r="P2604" s="5">
        <v>42305.745292812499</v>
      </c>
    </row>
    <row r="2605" spans="1:16">
      <c r="A2605">
        <v>2</v>
      </c>
      <c r="B2605">
        <v>6</v>
      </c>
      <c r="C2605">
        <v>11</v>
      </c>
      <c r="D2605">
        <v>113</v>
      </c>
      <c r="E2605">
        <v>2217</v>
      </c>
      <c r="F2605">
        <v>4447</v>
      </c>
      <c r="G2605">
        <v>2357</v>
      </c>
      <c r="H2605">
        <v>1</v>
      </c>
      <c r="I2605" s="58">
        <v>166918</v>
      </c>
      <c r="J2605">
        <v>235701</v>
      </c>
      <c r="K2605" s="4">
        <v>0</v>
      </c>
      <c r="L2605" s="4">
        <v>3.07</v>
      </c>
      <c r="M2605" s="4">
        <v>0</v>
      </c>
      <c r="N2605" s="4">
        <v>3.07</v>
      </c>
      <c r="O2605" s="5">
        <v>42305.745292812499</v>
      </c>
      <c r="P2605" s="5">
        <v>42305.745292812499</v>
      </c>
    </row>
    <row r="2606" spans="1:16">
      <c r="A2606">
        <v>2</v>
      </c>
      <c r="B2606">
        <v>6</v>
      </c>
      <c r="C2606">
        <v>11</v>
      </c>
      <c r="D2606">
        <v>113</v>
      </c>
      <c r="E2606">
        <v>2449</v>
      </c>
      <c r="F2606">
        <v>4448</v>
      </c>
      <c r="G2606">
        <v>2299</v>
      </c>
      <c r="H2606">
        <v>1</v>
      </c>
      <c r="I2606" s="58">
        <v>145734</v>
      </c>
      <c r="J2606">
        <v>229901</v>
      </c>
      <c r="K2606" s="4">
        <v>0</v>
      </c>
      <c r="L2606" s="4">
        <v>6.0220000000000002</v>
      </c>
      <c r="M2606" s="4">
        <v>0</v>
      </c>
      <c r="N2606" s="4">
        <v>6.0220000000000002</v>
      </c>
      <c r="O2606" s="5">
        <v>42305.745292812499</v>
      </c>
      <c r="P2606" s="5">
        <v>42305.745292812499</v>
      </c>
    </row>
    <row r="2607" spans="1:16">
      <c r="A2607">
        <v>2</v>
      </c>
      <c r="B2607">
        <v>6</v>
      </c>
      <c r="C2607">
        <v>11</v>
      </c>
      <c r="D2607">
        <v>113</v>
      </c>
      <c r="E2607">
        <v>2521</v>
      </c>
      <c r="F2607">
        <v>4449</v>
      </c>
      <c r="G2607">
        <v>2448</v>
      </c>
      <c r="H2607">
        <v>1</v>
      </c>
      <c r="I2607" s="58">
        <v>200155</v>
      </c>
      <c r="J2607">
        <v>244801</v>
      </c>
      <c r="K2607" s="4">
        <v>4</v>
      </c>
      <c r="L2607" s="4">
        <v>7.53</v>
      </c>
      <c r="M2607" s="4">
        <v>0</v>
      </c>
      <c r="N2607" s="4">
        <v>3.53</v>
      </c>
      <c r="O2607" s="5">
        <v>42305.745292812499</v>
      </c>
      <c r="P2607" s="5">
        <v>42305.745292812499</v>
      </c>
    </row>
    <row r="2608" spans="1:16">
      <c r="A2608">
        <v>2</v>
      </c>
      <c r="B2608">
        <v>6</v>
      </c>
      <c r="C2608">
        <v>11</v>
      </c>
      <c r="D2608">
        <v>113</v>
      </c>
      <c r="E2608">
        <v>2565</v>
      </c>
      <c r="F2608">
        <v>4450</v>
      </c>
      <c r="G2608">
        <v>2760</v>
      </c>
      <c r="H2608">
        <v>1</v>
      </c>
      <c r="I2608" s="58">
        <v>314110</v>
      </c>
      <c r="J2608">
        <v>276001</v>
      </c>
      <c r="K2608" s="4">
        <v>0</v>
      </c>
      <c r="L2608" s="4">
        <v>3.4750000000000001</v>
      </c>
      <c r="M2608" s="4">
        <v>0</v>
      </c>
      <c r="N2608" s="4">
        <v>3.4750000000000001</v>
      </c>
      <c r="O2608" s="5">
        <v>42305.745292812499</v>
      </c>
      <c r="P2608" s="5">
        <v>42305.745292812499</v>
      </c>
    </row>
    <row r="2609" spans="1:16">
      <c r="A2609">
        <v>2</v>
      </c>
      <c r="B2609">
        <v>6</v>
      </c>
      <c r="C2609">
        <v>11</v>
      </c>
      <c r="D2609">
        <v>113</v>
      </c>
      <c r="E2609">
        <v>2672</v>
      </c>
      <c r="F2609">
        <v>4451</v>
      </c>
      <c r="G2609">
        <v>2663</v>
      </c>
      <c r="H2609">
        <v>1</v>
      </c>
      <c r="I2609" s="58">
        <v>278682</v>
      </c>
      <c r="J2609">
        <v>266301</v>
      </c>
      <c r="K2609" s="4">
        <v>0</v>
      </c>
      <c r="L2609" s="4">
        <v>4.4089999999999998</v>
      </c>
      <c r="M2609" s="4">
        <v>0</v>
      </c>
      <c r="N2609" s="4">
        <v>4.4089999999999998</v>
      </c>
      <c r="O2609" s="5">
        <v>42305.745292812499</v>
      </c>
      <c r="P2609" s="5">
        <v>42305.745292812499</v>
      </c>
    </row>
    <row r="2610" spans="1:16">
      <c r="A2610">
        <v>2</v>
      </c>
      <c r="B2610">
        <v>6</v>
      </c>
      <c r="C2610">
        <v>11</v>
      </c>
      <c r="D2610">
        <v>113</v>
      </c>
      <c r="E2610">
        <v>2717</v>
      </c>
      <c r="F2610">
        <v>4452</v>
      </c>
      <c r="G2610">
        <v>2324</v>
      </c>
      <c r="H2610">
        <v>1</v>
      </c>
      <c r="I2610" s="58">
        <v>154864</v>
      </c>
      <c r="J2610">
        <v>232401</v>
      </c>
      <c r="K2610" s="4">
        <v>0</v>
      </c>
      <c r="L2610" s="4">
        <v>1.8149999999999999</v>
      </c>
      <c r="M2610" s="4">
        <v>0</v>
      </c>
      <c r="N2610" s="4">
        <v>1.8149999999999999</v>
      </c>
      <c r="O2610" s="5">
        <v>42305.745292812499</v>
      </c>
      <c r="P2610" s="5">
        <v>42305.745292812499</v>
      </c>
    </row>
    <row r="2611" spans="1:16">
      <c r="A2611">
        <v>2</v>
      </c>
      <c r="B2611">
        <v>6</v>
      </c>
      <c r="C2611">
        <v>11</v>
      </c>
      <c r="D2611">
        <v>113</v>
      </c>
      <c r="E2611">
        <v>2775</v>
      </c>
      <c r="F2611">
        <v>4453</v>
      </c>
      <c r="G2611">
        <v>2707</v>
      </c>
      <c r="H2611">
        <v>1</v>
      </c>
      <c r="I2611" s="58">
        <v>294752</v>
      </c>
      <c r="J2611">
        <v>270701</v>
      </c>
      <c r="K2611" s="4">
        <v>0</v>
      </c>
      <c r="L2611" s="4">
        <v>11.888</v>
      </c>
      <c r="M2611" s="4">
        <v>0</v>
      </c>
      <c r="N2611" s="4">
        <v>11.888</v>
      </c>
      <c r="O2611" s="5">
        <v>42305.745292812499</v>
      </c>
      <c r="P2611" s="5">
        <v>43258.050196053242</v>
      </c>
    </row>
    <row r="2612" spans="1:16">
      <c r="A2612">
        <v>2</v>
      </c>
      <c r="B2612">
        <v>6</v>
      </c>
      <c r="C2612">
        <v>11</v>
      </c>
      <c r="D2612">
        <v>113</v>
      </c>
      <c r="E2612">
        <v>2775</v>
      </c>
      <c r="F2612">
        <v>4454</v>
      </c>
      <c r="G2612">
        <v>2813</v>
      </c>
      <c r="H2612">
        <v>1</v>
      </c>
      <c r="I2612" s="58">
        <v>333469</v>
      </c>
      <c r="J2612">
        <v>281301</v>
      </c>
      <c r="K2612" s="4">
        <v>0</v>
      </c>
      <c r="L2612" s="4">
        <v>1.631</v>
      </c>
      <c r="M2612" s="4">
        <v>18.981000000000002</v>
      </c>
      <c r="N2612" s="4">
        <v>20.611999999999998</v>
      </c>
      <c r="O2612" s="5">
        <v>42305.745292812499</v>
      </c>
      <c r="P2612" s="5">
        <v>42305.745292812499</v>
      </c>
    </row>
    <row r="2613" spans="1:16">
      <c r="A2613">
        <v>2</v>
      </c>
      <c r="B2613">
        <v>6</v>
      </c>
      <c r="C2613">
        <v>11</v>
      </c>
      <c r="D2613">
        <v>113</v>
      </c>
      <c r="E2613">
        <v>2899</v>
      </c>
      <c r="F2613">
        <v>4455</v>
      </c>
      <c r="G2613">
        <v>2448</v>
      </c>
      <c r="H2613">
        <v>2</v>
      </c>
      <c r="I2613" s="58">
        <v>200186</v>
      </c>
      <c r="J2613">
        <v>244802</v>
      </c>
      <c r="K2613" s="4">
        <v>10.000999999999999</v>
      </c>
      <c r="L2613" s="4">
        <v>15.278</v>
      </c>
      <c r="M2613" s="4">
        <v>0</v>
      </c>
      <c r="N2613" s="4">
        <v>5.2770000000000001</v>
      </c>
      <c r="O2613" s="5">
        <v>42305.745292812499</v>
      </c>
      <c r="P2613" s="5">
        <v>42305.745292812499</v>
      </c>
    </row>
    <row r="2614" spans="1:16">
      <c r="A2614">
        <v>2</v>
      </c>
      <c r="B2614">
        <v>6</v>
      </c>
      <c r="C2614">
        <v>11</v>
      </c>
      <c r="D2614">
        <v>113</v>
      </c>
      <c r="E2614">
        <v>2950</v>
      </c>
      <c r="F2614">
        <v>4456</v>
      </c>
      <c r="G2614">
        <v>3034</v>
      </c>
      <c r="H2614">
        <v>1</v>
      </c>
      <c r="I2614" s="58">
        <v>414187</v>
      </c>
      <c r="J2614">
        <v>303401</v>
      </c>
      <c r="K2614" s="4">
        <v>0</v>
      </c>
      <c r="L2614" s="4">
        <v>2.8170000000000002</v>
      </c>
      <c r="M2614" s="4">
        <v>0</v>
      </c>
      <c r="N2614" s="4">
        <v>2.8170000000000002</v>
      </c>
      <c r="O2614" s="5">
        <v>42305.745292812499</v>
      </c>
      <c r="P2614" s="5">
        <v>42305.745292812499</v>
      </c>
    </row>
    <row r="2615" spans="1:16">
      <c r="A2615">
        <v>2</v>
      </c>
      <c r="B2615">
        <v>6</v>
      </c>
      <c r="C2615">
        <v>11</v>
      </c>
      <c r="D2615">
        <v>113</v>
      </c>
      <c r="E2615">
        <v>2951</v>
      </c>
      <c r="F2615">
        <v>4457</v>
      </c>
      <c r="G2615">
        <v>3035</v>
      </c>
      <c r="H2615">
        <v>2</v>
      </c>
      <c r="I2615" s="58">
        <v>414583</v>
      </c>
      <c r="J2615">
        <v>303502</v>
      </c>
      <c r="K2615" s="4">
        <v>6</v>
      </c>
      <c r="L2615" s="4">
        <v>7.4349999999999996</v>
      </c>
      <c r="M2615" s="4">
        <v>0</v>
      </c>
      <c r="N2615" s="4">
        <v>1.4350000000000001</v>
      </c>
      <c r="O2615" s="5">
        <v>42305.745292812499</v>
      </c>
      <c r="P2615" s="5">
        <v>42305.745292812499</v>
      </c>
    </row>
    <row r="2616" spans="1:16">
      <c r="A2616">
        <v>2</v>
      </c>
      <c r="B2616">
        <v>6</v>
      </c>
      <c r="C2616">
        <v>11</v>
      </c>
      <c r="D2616">
        <v>113</v>
      </c>
      <c r="E2616">
        <v>2994</v>
      </c>
      <c r="F2616">
        <v>4458</v>
      </c>
      <c r="G2616">
        <v>3110</v>
      </c>
      <c r="H2616">
        <v>1</v>
      </c>
      <c r="I2616" s="58">
        <v>441945</v>
      </c>
      <c r="J2616">
        <v>311001</v>
      </c>
      <c r="K2616" s="4">
        <v>0</v>
      </c>
      <c r="L2616" s="4">
        <v>4.4039999999999999</v>
      </c>
      <c r="M2616" s="4">
        <v>0</v>
      </c>
      <c r="N2616" s="4">
        <v>4.4039999999999999</v>
      </c>
      <c r="O2616" s="5">
        <v>42305.745292812499</v>
      </c>
      <c r="P2616" s="5">
        <v>42305.745292812499</v>
      </c>
    </row>
    <row r="2617" spans="1:16">
      <c r="A2617">
        <v>2</v>
      </c>
      <c r="B2617">
        <v>6</v>
      </c>
      <c r="C2617">
        <v>11</v>
      </c>
      <c r="D2617">
        <v>113</v>
      </c>
      <c r="E2617">
        <v>3119</v>
      </c>
      <c r="F2617">
        <v>4459</v>
      </c>
      <c r="G2617">
        <v>1875</v>
      </c>
      <c r="H2617">
        <v>3</v>
      </c>
      <c r="I2617" s="58">
        <v>-9071</v>
      </c>
      <c r="J2617">
        <v>187503</v>
      </c>
      <c r="K2617" s="4">
        <v>20</v>
      </c>
      <c r="L2617" s="4">
        <v>24.588999999999999</v>
      </c>
      <c r="M2617" s="4">
        <v>0</v>
      </c>
      <c r="N2617" s="4">
        <v>4.5890000000000004</v>
      </c>
      <c r="O2617" s="5">
        <v>42305.745292812499</v>
      </c>
      <c r="P2617" s="5">
        <v>42305.745292812499</v>
      </c>
    </row>
    <row r="2618" spans="1:16">
      <c r="A2618">
        <v>2</v>
      </c>
      <c r="B2618">
        <v>6</v>
      </c>
      <c r="C2618">
        <v>11</v>
      </c>
      <c r="D2618">
        <v>113</v>
      </c>
      <c r="E2618">
        <v>3153</v>
      </c>
      <c r="F2618">
        <v>4460</v>
      </c>
      <c r="G2618">
        <v>3265</v>
      </c>
      <c r="H2618">
        <v>1</v>
      </c>
      <c r="I2618" s="58">
        <v>498559</v>
      </c>
      <c r="J2618">
        <v>326501</v>
      </c>
      <c r="K2618" s="4">
        <v>0</v>
      </c>
      <c r="L2618" s="4">
        <v>4.3819999999999997</v>
      </c>
      <c r="M2618" s="4">
        <v>0</v>
      </c>
      <c r="N2618" s="4">
        <v>4.3819999999999997</v>
      </c>
      <c r="O2618" s="5">
        <v>42305.745292812499</v>
      </c>
      <c r="P2618" s="5">
        <v>42305.745292812499</v>
      </c>
    </row>
    <row r="2619" spans="1:16">
      <c r="A2619">
        <v>2</v>
      </c>
      <c r="B2619">
        <v>6</v>
      </c>
      <c r="C2619">
        <v>11</v>
      </c>
      <c r="D2619">
        <v>113</v>
      </c>
      <c r="E2619">
        <v>320</v>
      </c>
      <c r="F2619">
        <v>4427</v>
      </c>
      <c r="G2619">
        <v>737</v>
      </c>
      <c r="H2619">
        <v>2</v>
      </c>
      <c r="I2619" s="58" t="s">
        <v>7900</v>
      </c>
      <c r="J2619">
        <v>73702</v>
      </c>
      <c r="K2619" s="4">
        <v>0</v>
      </c>
      <c r="L2619" s="4">
        <v>7.18</v>
      </c>
      <c r="M2619" s="4">
        <v>0</v>
      </c>
      <c r="N2619" s="4">
        <v>7.18</v>
      </c>
      <c r="O2619" s="5">
        <v>42305.745292812499</v>
      </c>
      <c r="P2619" s="5">
        <v>42305.745292812499</v>
      </c>
    </row>
    <row r="2620" spans="1:16">
      <c r="A2620">
        <v>2</v>
      </c>
      <c r="B2620">
        <v>6</v>
      </c>
      <c r="C2620">
        <v>11</v>
      </c>
      <c r="D2620">
        <v>113</v>
      </c>
      <c r="E2620">
        <v>3232</v>
      </c>
      <c r="F2620">
        <v>4461</v>
      </c>
      <c r="G2620">
        <v>2448</v>
      </c>
      <c r="H2620">
        <v>2</v>
      </c>
      <c r="I2620" s="58">
        <v>200186</v>
      </c>
      <c r="J2620">
        <v>244802</v>
      </c>
      <c r="K2620" s="4">
        <v>1</v>
      </c>
      <c r="L2620" s="4">
        <v>2.669</v>
      </c>
      <c r="M2620" s="4">
        <v>0</v>
      </c>
      <c r="N2620" s="4">
        <v>1.669</v>
      </c>
      <c r="O2620" s="5">
        <v>42305.745292812499</v>
      </c>
      <c r="P2620" s="5">
        <v>42305.745292812499</v>
      </c>
    </row>
    <row r="2621" spans="1:16">
      <c r="A2621">
        <v>2</v>
      </c>
      <c r="B2621">
        <v>6</v>
      </c>
      <c r="C2621">
        <v>11</v>
      </c>
      <c r="D2621">
        <v>113</v>
      </c>
      <c r="E2621">
        <v>3265</v>
      </c>
      <c r="F2621">
        <v>4462</v>
      </c>
      <c r="G2621">
        <v>3489</v>
      </c>
      <c r="H2621">
        <v>1</v>
      </c>
      <c r="I2621" s="58">
        <v>580373</v>
      </c>
      <c r="J2621">
        <v>348901</v>
      </c>
      <c r="K2621" s="4">
        <v>20</v>
      </c>
      <c r="L2621" s="4">
        <v>20.832999999999998</v>
      </c>
      <c r="M2621" s="4">
        <v>0</v>
      </c>
      <c r="N2621" s="4">
        <v>0.83299999999999996</v>
      </c>
      <c r="O2621" s="5">
        <v>42305.745292812499</v>
      </c>
      <c r="P2621" s="5">
        <v>42305.745292812499</v>
      </c>
    </row>
    <row r="2622" spans="1:16">
      <c r="A2622">
        <v>2</v>
      </c>
      <c r="B2622">
        <v>6</v>
      </c>
      <c r="C2622">
        <v>11</v>
      </c>
      <c r="D2622">
        <v>113</v>
      </c>
      <c r="E2622">
        <v>3619</v>
      </c>
      <c r="F2622">
        <v>4463</v>
      </c>
      <c r="G2622">
        <v>118</v>
      </c>
      <c r="H2622">
        <v>3</v>
      </c>
      <c r="I2622" s="58" t="s">
        <v>7901</v>
      </c>
      <c r="J2622">
        <v>11803</v>
      </c>
      <c r="K2622" s="4">
        <v>1</v>
      </c>
      <c r="L2622" s="4">
        <v>1.9430000000000001</v>
      </c>
      <c r="M2622" s="4">
        <v>0</v>
      </c>
      <c r="N2622" s="4">
        <v>0.94299999999999995</v>
      </c>
      <c r="O2622" s="5">
        <v>42305.745292812499</v>
      </c>
      <c r="P2622" s="5">
        <v>43258.050196053242</v>
      </c>
    </row>
    <row r="2623" spans="1:16">
      <c r="A2623">
        <v>2</v>
      </c>
      <c r="B2623">
        <v>6</v>
      </c>
      <c r="C2623">
        <v>11</v>
      </c>
      <c r="D2623">
        <v>113</v>
      </c>
      <c r="E2623">
        <v>3859</v>
      </c>
      <c r="F2623">
        <v>4464</v>
      </c>
      <c r="G2623">
        <v>117</v>
      </c>
      <c r="H2623">
        <v>7</v>
      </c>
      <c r="I2623" s="58" t="s">
        <v>1413</v>
      </c>
      <c r="J2623">
        <v>11707</v>
      </c>
      <c r="K2623" s="4">
        <v>5.7240000000000002</v>
      </c>
      <c r="L2623" s="4">
        <v>7.3</v>
      </c>
      <c r="M2623" s="4">
        <v>110.164</v>
      </c>
      <c r="N2623" s="4">
        <v>111.74</v>
      </c>
      <c r="O2623" s="5">
        <v>42305.745292812499</v>
      </c>
      <c r="P2623" s="5">
        <v>42305.745292812499</v>
      </c>
    </row>
    <row r="2624" spans="1:16">
      <c r="A2624">
        <v>2</v>
      </c>
      <c r="B2624">
        <v>6</v>
      </c>
      <c r="C2624">
        <v>11</v>
      </c>
      <c r="D2624">
        <v>113</v>
      </c>
      <c r="E2624">
        <v>3859</v>
      </c>
      <c r="F2624">
        <v>4465</v>
      </c>
      <c r="G2624">
        <v>335</v>
      </c>
      <c r="H2624">
        <v>2</v>
      </c>
      <c r="I2624" s="58" t="s">
        <v>7902</v>
      </c>
      <c r="J2624">
        <v>33502</v>
      </c>
      <c r="K2624" s="4">
        <v>0</v>
      </c>
      <c r="L2624" s="4">
        <v>11.455</v>
      </c>
      <c r="M2624" s="4">
        <v>98.709000000000003</v>
      </c>
      <c r="N2624" s="4">
        <v>110.164</v>
      </c>
      <c r="O2624" s="5">
        <v>42305.745292812499</v>
      </c>
      <c r="P2624" s="5">
        <v>42305.745292812499</v>
      </c>
    </row>
    <row r="2625" spans="1:16">
      <c r="A2625">
        <v>2</v>
      </c>
      <c r="B2625">
        <v>6</v>
      </c>
      <c r="C2625">
        <v>11</v>
      </c>
      <c r="D2625">
        <v>113</v>
      </c>
      <c r="E2625">
        <v>3859</v>
      </c>
      <c r="F2625">
        <v>4466</v>
      </c>
      <c r="G2625">
        <v>336</v>
      </c>
      <c r="H2625">
        <v>1</v>
      </c>
      <c r="I2625" s="58" t="s">
        <v>7903</v>
      </c>
      <c r="J2625">
        <v>33601</v>
      </c>
      <c r="K2625" s="4">
        <v>0</v>
      </c>
      <c r="L2625" s="4">
        <v>20.294</v>
      </c>
      <c r="M2625" s="4">
        <v>111.79</v>
      </c>
      <c r="N2625" s="4">
        <v>132.084</v>
      </c>
      <c r="O2625" s="5">
        <v>42305.745292812499</v>
      </c>
      <c r="P2625" s="5">
        <v>42305.745292812499</v>
      </c>
    </row>
    <row r="2626" spans="1:16">
      <c r="A2626">
        <v>2</v>
      </c>
      <c r="B2626">
        <v>6</v>
      </c>
      <c r="C2626">
        <v>11</v>
      </c>
      <c r="D2626">
        <v>113</v>
      </c>
      <c r="E2626">
        <v>3859</v>
      </c>
      <c r="F2626">
        <v>4467</v>
      </c>
      <c r="G2626">
        <v>336</v>
      </c>
      <c r="H2626">
        <v>2</v>
      </c>
      <c r="I2626" s="58" t="s">
        <v>7904</v>
      </c>
      <c r="J2626">
        <v>33602</v>
      </c>
      <c r="K2626" s="4">
        <v>5</v>
      </c>
      <c r="L2626" s="4">
        <v>15.301</v>
      </c>
      <c r="M2626" s="4">
        <v>132.084</v>
      </c>
      <c r="N2626" s="4">
        <v>142.38499999999999</v>
      </c>
      <c r="O2626" s="5">
        <v>42305.745292812499</v>
      </c>
      <c r="P2626" s="5">
        <v>43258.050196053242</v>
      </c>
    </row>
    <row r="2627" spans="1:16">
      <c r="A2627">
        <v>2</v>
      </c>
      <c r="B2627">
        <v>6</v>
      </c>
      <c r="C2627">
        <v>11</v>
      </c>
      <c r="D2627">
        <v>113</v>
      </c>
      <c r="E2627">
        <v>3869</v>
      </c>
      <c r="F2627">
        <v>4468</v>
      </c>
      <c r="G2627">
        <v>109</v>
      </c>
      <c r="H2627">
        <v>5</v>
      </c>
      <c r="I2627" s="58" t="s">
        <v>7905</v>
      </c>
      <c r="J2627">
        <v>10905</v>
      </c>
      <c r="K2627" s="4">
        <v>0</v>
      </c>
      <c r="L2627" s="4">
        <v>7.0110000000000001</v>
      </c>
      <c r="M2627" s="4">
        <v>180.084</v>
      </c>
      <c r="N2627" s="4">
        <v>187.095</v>
      </c>
      <c r="O2627" s="5">
        <v>42305.745292812499</v>
      </c>
      <c r="P2627" s="5">
        <v>43258.050196053242</v>
      </c>
    </row>
    <row r="2628" spans="1:16">
      <c r="A2628">
        <v>2</v>
      </c>
      <c r="B2628">
        <v>6</v>
      </c>
      <c r="C2628">
        <v>11</v>
      </c>
      <c r="D2628">
        <v>113</v>
      </c>
      <c r="E2628">
        <v>3869</v>
      </c>
      <c r="F2628">
        <v>4469</v>
      </c>
      <c r="G2628">
        <v>109</v>
      </c>
      <c r="H2628">
        <v>6</v>
      </c>
      <c r="I2628" s="58" t="s">
        <v>7906</v>
      </c>
      <c r="J2628">
        <v>10906</v>
      </c>
      <c r="K2628" s="4">
        <v>25.047000000000001</v>
      </c>
      <c r="L2628" s="4">
        <v>36.453000000000003</v>
      </c>
      <c r="M2628" s="4">
        <v>187.095</v>
      </c>
      <c r="N2628" s="4">
        <v>198.501</v>
      </c>
      <c r="O2628" s="5">
        <v>42305.745292812499</v>
      </c>
      <c r="P2628" s="5">
        <v>43258.050196053242</v>
      </c>
    </row>
    <row r="2629" spans="1:16">
      <c r="A2629">
        <v>2</v>
      </c>
      <c r="B2629">
        <v>6</v>
      </c>
      <c r="C2629">
        <v>11</v>
      </c>
      <c r="D2629">
        <v>113</v>
      </c>
      <c r="E2629">
        <v>3871</v>
      </c>
      <c r="F2629">
        <v>4470</v>
      </c>
      <c r="G2629">
        <v>117</v>
      </c>
      <c r="H2629">
        <v>6</v>
      </c>
      <c r="I2629" s="58" t="s">
        <v>7907</v>
      </c>
      <c r="J2629">
        <v>11706</v>
      </c>
      <c r="K2629" s="4">
        <v>0</v>
      </c>
      <c r="L2629" s="4">
        <v>15.692</v>
      </c>
      <c r="M2629" s="4">
        <v>166.57499999999999</v>
      </c>
      <c r="N2629" s="4">
        <v>182.267</v>
      </c>
      <c r="O2629" s="5">
        <v>42305.745292812499</v>
      </c>
      <c r="P2629" s="5">
        <v>43258.050196053242</v>
      </c>
    </row>
    <row r="2630" spans="1:16">
      <c r="A2630">
        <v>2</v>
      </c>
      <c r="B2630">
        <v>6</v>
      </c>
      <c r="C2630">
        <v>11</v>
      </c>
      <c r="D2630">
        <v>113</v>
      </c>
      <c r="E2630">
        <v>3871</v>
      </c>
      <c r="F2630">
        <v>4471</v>
      </c>
      <c r="G2630">
        <v>117</v>
      </c>
      <c r="H2630">
        <v>7</v>
      </c>
      <c r="I2630" s="58" t="s">
        <v>1413</v>
      </c>
      <c r="J2630">
        <v>11707</v>
      </c>
      <c r="K2630" s="4">
        <v>0</v>
      </c>
      <c r="L2630" s="4">
        <v>5.7240000000000002</v>
      </c>
      <c r="M2630" s="4">
        <v>182.267</v>
      </c>
      <c r="N2630" s="4">
        <v>187.99100000000001</v>
      </c>
      <c r="O2630" s="5">
        <v>42305.745292812499</v>
      </c>
      <c r="P2630" s="5">
        <v>43258.050196053242</v>
      </c>
    </row>
    <row r="2631" spans="1:16">
      <c r="A2631">
        <v>2</v>
      </c>
      <c r="B2631">
        <v>6</v>
      </c>
      <c r="C2631">
        <v>11</v>
      </c>
      <c r="D2631">
        <v>113</v>
      </c>
      <c r="E2631">
        <v>3871</v>
      </c>
      <c r="F2631">
        <v>4472</v>
      </c>
      <c r="G2631">
        <v>118</v>
      </c>
      <c r="H2631">
        <v>1</v>
      </c>
      <c r="I2631" s="58" t="s">
        <v>1414</v>
      </c>
      <c r="J2631">
        <v>11801</v>
      </c>
      <c r="K2631" s="4">
        <v>0.05</v>
      </c>
      <c r="L2631" s="4">
        <v>9.3469999999999995</v>
      </c>
      <c r="M2631" s="4">
        <v>189.61699999999999</v>
      </c>
      <c r="N2631" s="4">
        <v>198.91399999999999</v>
      </c>
      <c r="O2631" s="5">
        <v>42305.745292812499</v>
      </c>
      <c r="P2631" s="5">
        <v>43258.050196053242</v>
      </c>
    </row>
    <row r="2632" spans="1:16">
      <c r="A2632">
        <v>2</v>
      </c>
      <c r="B2632">
        <v>6</v>
      </c>
      <c r="C2632">
        <v>11</v>
      </c>
      <c r="D2632">
        <v>113</v>
      </c>
      <c r="E2632">
        <v>3871</v>
      </c>
      <c r="F2632">
        <v>4473</v>
      </c>
      <c r="G2632">
        <v>118</v>
      </c>
      <c r="H2632">
        <v>2</v>
      </c>
      <c r="I2632" s="58" t="s">
        <v>7908</v>
      </c>
      <c r="J2632">
        <v>11802</v>
      </c>
      <c r="K2632" s="4">
        <v>0</v>
      </c>
      <c r="L2632" s="4">
        <v>16.809000000000001</v>
      </c>
      <c r="M2632" s="4">
        <v>198.91399999999999</v>
      </c>
      <c r="N2632" s="4">
        <v>215.72300000000001</v>
      </c>
      <c r="O2632" s="5">
        <v>42305.745292812499</v>
      </c>
      <c r="P2632" s="5">
        <v>43258.050196053242</v>
      </c>
    </row>
    <row r="2633" spans="1:16">
      <c r="A2633">
        <v>2</v>
      </c>
      <c r="B2633">
        <v>6</v>
      </c>
      <c r="C2633">
        <v>11</v>
      </c>
      <c r="D2633">
        <v>113</v>
      </c>
      <c r="E2633">
        <v>408</v>
      </c>
      <c r="F2633">
        <v>4428</v>
      </c>
      <c r="G2633">
        <v>937</v>
      </c>
      <c r="H2633">
        <v>1</v>
      </c>
      <c r="I2633" s="58" t="s">
        <v>7909</v>
      </c>
      <c r="J2633">
        <v>93701</v>
      </c>
      <c r="K2633" s="4">
        <v>0</v>
      </c>
      <c r="L2633" s="4">
        <v>12.311</v>
      </c>
      <c r="M2633" s="4">
        <v>0</v>
      </c>
      <c r="N2633" s="4">
        <v>12.311</v>
      </c>
      <c r="O2633" s="5">
        <v>42305.745292812499</v>
      </c>
      <c r="P2633" s="5">
        <v>42305.745292812499</v>
      </c>
    </row>
    <row r="2634" spans="1:16">
      <c r="A2634">
        <v>2</v>
      </c>
      <c r="B2634">
        <v>6</v>
      </c>
      <c r="C2634">
        <v>11</v>
      </c>
      <c r="D2634">
        <v>113</v>
      </c>
      <c r="E2634">
        <v>408</v>
      </c>
      <c r="F2634">
        <v>4429</v>
      </c>
      <c r="G2634">
        <v>937</v>
      </c>
      <c r="H2634">
        <v>2</v>
      </c>
      <c r="I2634" s="58" t="s">
        <v>7910</v>
      </c>
      <c r="J2634">
        <v>93702</v>
      </c>
      <c r="K2634" s="4">
        <v>0</v>
      </c>
      <c r="L2634" s="4">
        <v>15.109</v>
      </c>
      <c r="M2634" s="4">
        <v>12.898999999999999</v>
      </c>
      <c r="N2634" s="4">
        <v>28.007999999999999</v>
      </c>
      <c r="O2634" s="5">
        <v>42305.745292812499</v>
      </c>
      <c r="P2634" s="5">
        <v>42305.745292812499</v>
      </c>
    </row>
    <row r="2635" spans="1:16">
      <c r="A2635">
        <v>2</v>
      </c>
      <c r="B2635">
        <v>6</v>
      </c>
      <c r="C2635">
        <v>11</v>
      </c>
      <c r="D2635">
        <v>113</v>
      </c>
      <c r="E2635">
        <v>408</v>
      </c>
      <c r="F2635">
        <v>4430</v>
      </c>
      <c r="G2635">
        <v>937</v>
      </c>
      <c r="H2635">
        <v>3</v>
      </c>
      <c r="I2635" s="58" t="s">
        <v>7911</v>
      </c>
      <c r="J2635">
        <v>93703</v>
      </c>
      <c r="K2635" s="4">
        <v>0</v>
      </c>
      <c r="L2635" s="4">
        <v>11.177</v>
      </c>
      <c r="M2635" s="4">
        <v>28.661000000000001</v>
      </c>
      <c r="N2635" s="4">
        <v>39.838000000000001</v>
      </c>
      <c r="O2635" s="5">
        <v>42305.745292812499</v>
      </c>
      <c r="P2635" s="5">
        <v>42305.745292812499</v>
      </c>
    </row>
    <row r="2636" spans="1:16">
      <c r="A2636">
        <v>2</v>
      </c>
      <c r="B2636">
        <v>6</v>
      </c>
      <c r="C2636">
        <v>11</v>
      </c>
      <c r="D2636">
        <v>113</v>
      </c>
      <c r="E2636">
        <v>409</v>
      </c>
      <c r="F2636">
        <v>4431</v>
      </c>
      <c r="G2636">
        <v>635</v>
      </c>
      <c r="H2636">
        <v>3</v>
      </c>
      <c r="I2636" s="58" t="s">
        <v>7912</v>
      </c>
      <c r="J2636">
        <v>63503</v>
      </c>
      <c r="K2636" s="4">
        <v>0</v>
      </c>
      <c r="L2636" s="4">
        <v>10.395</v>
      </c>
      <c r="M2636" s="4">
        <v>0</v>
      </c>
      <c r="N2636" s="4">
        <v>10.394</v>
      </c>
      <c r="O2636" s="5">
        <v>42305.745292812499</v>
      </c>
      <c r="P2636" s="5">
        <v>42305.745292812499</v>
      </c>
    </row>
    <row r="2637" spans="1:16">
      <c r="A2637">
        <v>2</v>
      </c>
      <c r="B2637">
        <v>6</v>
      </c>
      <c r="C2637">
        <v>11</v>
      </c>
      <c r="D2637">
        <v>113</v>
      </c>
      <c r="E2637">
        <v>410</v>
      </c>
      <c r="F2637">
        <v>4432</v>
      </c>
      <c r="G2637">
        <v>340</v>
      </c>
      <c r="H2637">
        <v>4</v>
      </c>
      <c r="I2637" s="58" t="s">
        <v>7913</v>
      </c>
      <c r="J2637">
        <v>34004</v>
      </c>
      <c r="K2637" s="4">
        <v>1.373</v>
      </c>
      <c r="L2637" s="4">
        <v>15.538</v>
      </c>
      <c r="M2637" s="4">
        <v>0</v>
      </c>
      <c r="N2637" s="4">
        <v>14.164999999999999</v>
      </c>
      <c r="O2637" s="5">
        <v>42305.745292812499</v>
      </c>
      <c r="P2637" s="5">
        <v>42305.745292812499</v>
      </c>
    </row>
    <row r="2638" spans="1:16">
      <c r="A2638">
        <v>2</v>
      </c>
      <c r="B2638">
        <v>6</v>
      </c>
      <c r="C2638">
        <v>11</v>
      </c>
      <c r="D2638">
        <v>113</v>
      </c>
      <c r="E2638">
        <v>411</v>
      </c>
      <c r="F2638">
        <v>4433</v>
      </c>
      <c r="G2638">
        <v>931</v>
      </c>
      <c r="H2638">
        <v>1</v>
      </c>
      <c r="I2638" s="58" t="s">
        <v>7914</v>
      </c>
      <c r="J2638">
        <v>93101</v>
      </c>
      <c r="K2638" s="4">
        <v>0</v>
      </c>
      <c r="L2638" s="4">
        <v>16.228999999999999</v>
      </c>
      <c r="M2638" s="4">
        <v>0</v>
      </c>
      <c r="N2638" s="4">
        <v>16.228999999999999</v>
      </c>
      <c r="O2638" s="5">
        <v>42305.745292812499</v>
      </c>
      <c r="P2638" s="5">
        <v>43258.050196053242</v>
      </c>
    </row>
    <row r="2639" spans="1:16">
      <c r="A2639">
        <v>2</v>
      </c>
      <c r="B2639">
        <v>6</v>
      </c>
      <c r="C2639">
        <v>11</v>
      </c>
      <c r="D2639">
        <v>113</v>
      </c>
      <c r="E2639">
        <v>412</v>
      </c>
      <c r="F2639">
        <v>4434</v>
      </c>
      <c r="G2639">
        <v>938</v>
      </c>
      <c r="H2639">
        <v>1</v>
      </c>
      <c r="I2639" s="58" t="s">
        <v>7915</v>
      </c>
      <c r="J2639">
        <v>93801</v>
      </c>
      <c r="K2639" s="4">
        <v>0</v>
      </c>
      <c r="L2639" s="4">
        <v>3.83</v>
      </c>
      <c r="M2639" s="4">
        <v>0</v>
      </c>
      <c r="N2639" s="4">
        <v>3.83</v>
      </c>
      <c r="O2639" s="5">
        <v>42305.745292812499</v>
      </c>
      <c r="P2639" s="5">
        <v>42305.745292812499</v>
      </c>
    </row>
    <row r="2640" spans="1:16">
      <c r="A2640">
        <v>2</v>
      </c>
      <c r="B2640">
        <v>6</v>
      </c>
      <c r="C2640">
        <v>11</v>
      </c>
      <c r="D2640">
        <v>113</v>
      </c>
      <c r="E2640">
        <v>413</v>
      </c>
      <c r="F2640">
        <v>4435</v>
      </c>
      <c r="G2640">
        <v>939</v>
      </c>
      <c r="H2640">
        <v>1</v>
      </c>
      <c r="I2640" s="58" t="s">
        <v>7916</v>
      </c>
      <c r="J2640">
        <v>93901</v>
      </c>
      <c r="K2640" s="4">
        <v>0</v>
      </c>
      <c r="L2640" s="4">
        <v>8.1479999999999997</v>
      </c>
      <c r="M2640" s="4">
        <v>0</v>
      </c>
      <c r="N2640" s="4">
        <v>8.1479999999999997</v>
      </c>
      <c r="O2640" s="5">
        <v>42305.745292812499</v>
      </c>
      <c r="P2640" s="5">
        <v>42305.745292812499</v>
      </c>
    </row>
    <row r="2641" spans="1:16">
      <c r="A2641">
        <v>2</v>
      </c>
      <c r="B2641">
        <v>6</v>
      </c>
      <c r="C2641">
        <v>11</v>
      </c>
      <c r="D2641">
        <v>113</v>
      </c>
      <c r="E2641">
        <v>4218</v>
      </c>
      <c r="F2641">
        <v>4474</v>
      </c>
      <c r="G2641">
        <v>1854</v>
      </c>
      <c r="H2641">
        <v>1</v>
      </c>
      <c r="I2641" s="58">
        <v>-16800</v>
      </c>
      <c r="J2641">
        <v>185401</v>
      </c>
      <c r="K2641" s="4">
        <v>1</v>
      </c>
      <c r="L2641" s="4">
        <v>9.5839999999999996</v>
      </c>
      <c r="M2641" s="4">
        <v>0</v>
      </c>
      <c r="N2641" s="4">
        <v>8.5839999999999996</v>
      </c>
      <c r="O2641" s="5">
        <v>42305.745292812499</v>
      </c>
      <c r="P2641" s="5">
        <v>43258.050196053242</v>
      </c>
    </row>
    <row r="2642" spans="1:16">
      <c r="A2642">
        <v>2</v>
      </c>
      <c r="B2642">
        <v>6</v>
      </c>
      <c r="C2642">
        <v>11</v>
      </c>
      <c r="D2642">
        <v>113</v>
      </c>
      <c r="E2642">
        <v>4550</v>
      </c>
      <c r="F2642">
        <v>4475</v>
      </c>
      <c r="G2642">
        <v>109</v>
      </c>
      <c r="H2642">
        <v>3</v>
      </c>
      <c r="I2642" s="58" t="s">
        <v>7917</v>
      </c>
      <c r="J2642">
        <v>10903</v>
      </c>
      <c r="K2642" s="4">
        <v>21</v>
      </c>
      <c r="L2642" s="4">
        <v>31.106999999999999</v>
      </c>
      <c r="M2642" s="4">
        <v>585.03800000000001</v>
      </c>
      <c r="N2642" s="4">
        <v>595.14499999999998</v>
      </c>
      <c r="O2642" s="5">
        <v>42305.745292812499</v>
      </c>
      <c r="P2642" s="5">
        <v>43258.050196053242</v>
      </c>
    </row>
    <row r="2643" spans="1:16">
      <c r="A2643">
        <v>2</v>
      </c>
      <c r="B2643">
        <v>6</v>
      </c>
      <c r="C2643">
        <v>11</v>
      </c>
      <c r="D2643">
        <v>113</v>
      </c>
      <c r="E2643">
        <v>4550</v>
      </c>
      <c r="F2643">
        <v>4476</v>
      </c>
      <c r="G2643">
        <v>109</v>
      </c>
      <c r="H2643">
        <v>4</v>
      </c>
      <c r="I2643" s="58" t="s">
        <v>7918</v>
      </c>
      <c r="J2643">
        <v>10904</v>
      </c>
      <c r="K2643" s="4">
        <v>10.198</v>
      </c>
      <c r="L2643" s="4">
        <v>17.93</v>
      </c>
      <c r="M2643" s="4">
        <v>595.14499999999998</v>
      </c>
      <c r="N2643" s="4">
        <v>602.87699999999995</v>
      </c>
      <c r="O2643" s="5">
        <v>42305.745292812499</v>
      </c>
      <c r="P2643" s="5">
        <v>43258.050196053242</v>
      </c>
    </row>
    <row r="2644" spans="1:16">
      <c r="A2644">
        <v>2</v>
      </c>
      <c r="B2644">
        <v>6</v>
      </c>
      <c r="C2644">
        <v>11</v>
      </c>
      <c r="D2644">
        <v>113</v>
      </c>
      <c r="E2644">
        <v>4550</v>
      </c>
      <c r="F2644">
        <v>4477</v>
      </c>
      <c r="G2644">
        <v>118</v>
      </c>
      <c r="H2644">
        <v>1</v>
      </c>
      <c r="I2644" s="58" t="s">
        <v>1414</v>
      </c>
      <c r="J2644">
        <v>11801</v>
      </c>
      <c r="K2644" s="4">
        <v>2.5999999999999999E-2</v>
      </c>
      <c r="L2644" s="4">
        <v>0.05</v>
      </c>
      <c r="M2644" s="4">
        <v>602.87699999999995</v>
      </c>
      <c r="N2644" s="4">
        <v>602.92700000000002</v>
      </c>
      <c r="O2644" s="5">
        <v>42305.745292812499</v>
      </c>
      <c r="P2644" s="5">
        <v>43258.050196053242</v>
      </c>
    </row>
    <row r="2645" spans="1:16">
      <c r="A2645">
        <v>2</v>
      </c>
      <c r="B2645">
        <v>6</v>
      </c>
      <c r="C2645">
        <v>11</v>
      </c>
      <c r="D2645">
        <v>113</v>
      </c>
      <c r="E2645">
        <v>4550</v>
      </c>
      <c r="F2645">
        <v>4478</v>
      </c>
      <c r="G2645">
        <v>340</v>
      </c>
      <c r="H2645">
        <v>1</v>
      </c>
      <c r="I2645" s="58" t="s">
        <v>7919</v>
      </c>
      <c r="J2645">
        <v>34001</v>
      </c>
      <c r="K2645" s="4">
        <v>17.98</v>
      </c>
      <c r="L2645" s="4">
        <v>33.720999999999997</v>
      </c>
      <c r="M2645" s="4">
        <v>602.92700000000002</v>
      </c>
      <c r="N2645" s="4">
        <v>618.66800000000001</v>
      </c>
      <c r="O2645" s="5">
        <v>42305.745292812499</v>
      </c>
      <c r="P2645" s="5">
        <v>42305.745292812499</v>
      </c>
    </row>
    <row r="2646" spans="1:16">
      <c r="A2646">
        <v>2</v>
      </c>
      <c r="B2646">
        <v>6</v>
      </c>
      <c r="C2646">
        <v>11</v>
      </c>
      <c r="D2646">
        <v>113</v>
      </c>
      <c r="E2646">
        <v>528</v>
      </c>
      <c r="F2646">
        <v>4436</v>
      </c>
      <c r="G2646">
        <v>940</v>
      </c>
      <c r="H2646">
        <v>1</v>
      </c>
      <c r="I2646" s="58" t="s">
        <v>7920</v>
      </c>
      <c r="J2646">
        <v>94001</v>
      </c>
      <c r="K2646" s="4">
        <v>0</v>
      </c>
      <c r="L2646" s="4">
        <v>7.7359999999999998</v>
      </c>
      <c r="M2646" s="4">
        <v>0</v>
      </c>
      <c r="N2646" s="4">
        <v>7.7359999999999998</v>
      </c>
      <c r="O2646" s="5">
        <v>42305.745292812499</v>
      </c>
      <c r="P2646" s="5">
        <v>43258.050196053242</v>
      </c>
    </row>
    <row r="2647" spans="1:16">
      <c r="A2647">
        <v>2</v>
      </c>
      <c r="B2647">
        <v>6</v>
      </c>
      <c r="C2647">
        <v>11</v>
      </c>
      <c r="D2647">
        <v>113</v>
      </c>
      <c r="E2647">
        <v>529</v>
      </c>
      <c r="F2647">
        <v>4437</v>
      </c>
      <c r="G2647">
        <v>340</v>
      </c>
      <c r="H2647">
        <v>5</v>
      </c>
      <c r="I2647" s="58" t="s">
        <v>7921</v>
      </c>
      <c r="J2647">
        <v>34005</v>
      </c>
      <c r="K2647" s="4">
        <v>0</v>
      </c>
      <c r="L2647" s="4">
        <v>0.63</v>
      </c>
      <c r="M2647" s="4">
        <v>0</v>
      </c>
      <c r="N2647" s="4">
        <v>0.63</v>
      </c>
      <c r="O2647" s="5">
        <v>42305.745292812499</v>
      </c>
      <c r="P2647" s="5">
        <v>42305.745292812499</v>
      </c>
    </row>
    <row r="2648" spans="1:16">
      <c r="A2648">
        <v>2</v>
      </c>
      <c r="B2648">
        <v>6</v>
      </c>
      <c r="C2648">
        <v>11</v>
      </c>
      <c r="D2648">
        <v>174</v>
      </c>
      <c r="E2648">
        <v>101</v>
      </c>
      <c r="F2648">
        <v>4479</v>
      </c>
      <c r="G2648">
        <v>175</v>
      </c>
      <c r="H2648">
        <v>7</v>
      </c>
      <c r="I2648" s="58" t="s">
        <v>1415</v>
      </c>
      <c r="J2648">
        <v>17507</v>
      </c>
      <c r="K2648" s="4">
        <v>16.175999999999998</v>
      </c>
      <c r="L2648" s="4">
        <v>17.280999999999999</v>
      </c>
      <c r="M2648" s="4">
        <v>0</v>
      </c>
      <c r="N2648" s="4">
        <v>1.105</v>
      </c>
      <c r="O2648" s="5">
        <v>42305.745292812499</v>
      </c>
      <c r="P2648" s="5">
        <v>43258.050196053242</v>
      </c>
    </row>
    <row r="2649" spans="1:16">
      <c r="A2649">
        <v>2</v>
      </c>
      <c r="B2649">
        <v>6</v>
      </c>
      <c r="C2649">
        <v>11</v>
      </c>
      <c r="D2649">
        <v>174</v>
      </c>
      <c r="E2649">
        <v>101</v>
      </c>
      <c r="F2649">
        <v>4480</v>
      </c>
      <c r="G2649">
        <v>175</v>
      </c>
      <c r="H2649">
        <v>8</v>
      </c>
      <c r="I2649" s="58" t="s">
        <v>7922</v>
      </c>
      <c r="J2649">
        <v>17508</v>
      </c>
      <c r="K2649" s="4">
        <v>17.233000000000001</v>
      </c>
      <c r="L2649" s="4">
        <v>21.6</v>
      </c>
      <c r="M2649" s="4">
        <v>1.105</v>
      </c>
      <c r="N2649" s="4">
        <v>5.4720000000000004</v>
      </c>
      <c r="O2649" s="5">
        <v>42305.745292812499</v>
      </c>
      <c r="P2649" s="5">
        <v>43258.050196053242</v>
      </c>
    </row>
    <row r="2650" spans="1:16">
      <c r="A2650">
        <v>2</v>
      </c>
      <c r="B2650">
        <v>6</v>
      </c>
      <c r="C2650">
        <v>11</v>
      </c>
      <c r="D2650">
        <v>174</v>
      </c>
      <c r="E2650">
        <v>101</v>
      </c>
      <c r="F2650">
        <v>4481</v>
      </c>
      <c r="G2650">
        <v>176</v>
      </c>
      <c r="H2650">
        <v>1</v>
      </c>
      <c r="I2650" s="58" t="s">
        <v>1416</v>
      </c>
      <c r="J2650">
        <v>17601</v>
      </c>
      <c r="K2650" s="4">
        <v>22.614000000000001</v>
      </c>
      <c r="L2650" s="4">
        <v>23.780999999999999</v>
      </c>
      <c r="M2650" s="4">
        <v>6.4669999999999996</v>
      </c>
      <c r="N2650" s="4">
        <v>7.6340000000000003</v>
      </c>
      <c r="O2650" s="5">
        <v>42305.745292812499</v>
      </c>
      <c r="P2650" s="5">
        <v>42305.745292812499</v>
      </c>
    </row>
    <row r="2651" spans="1:16">
      <c r="A2651">
        <v>2</v>
      </c>
      <c r="B2651">
        <v>6</v>
      </c>
      <c r="C2651">
        <v>11</v>
      </c>
      <c r="D2651">
        <v>174</v>
      </c>
      <c r="E2651">
        <v>1074</v>
      </c>
      <c r="F2651">
        <v>4493</v>
      </c>
      <c r="G2651">
        <v>743</v>
      </c>
      <c r="H2651">
        <v>1</v>
      </c>
      <c r="I2651" s="58" t="s">
        <v>7923</v>
      </c>
      <c r="J2651">
        <v>74301</v>
      </c>
      <c r="K2651" s="4">
        <v>5</v>
      </c>
      <c r="L2651" s="4">
        <v>6.52</v>
      </c>
      <c r="M2651" s="4">
        <v>0</v>
      </c>
      <c r="N2651" s="4">
        <v>1.52</v>
      </c>
      <c r="O2651" s="5">
        <v>42305.745292812499</v>
      </c>
      <c r="P2651" s="5">
        <v>42305.745292812499</v>
      </c>
    </row>
    <row r="2652" spans="1:16">
      <c r="A2652">
        <v>2</v>
      </c>
      <c r="B2652">
        <v>6</v>
      </c>
      <c r="C2652">
        <v>11</v>
      </c>
      <c r="D2652">
        <v>174</v>
      </c>
      <c r="E2652">
        <v>1210</v>
      </c>
      <c r="F2652">
        <v>4494</v>
      </c>
      <c r="G2652">
        <v>926</v>
      </c>
      <c r="H2652">
        <v>5</v>
      </c>
      <c r="I2652" s="58" t="s">
        <v>7924</v>
      </c>
      <c r="J2652">
        <v>92605</v>
      </c>
      <c r="K2652" s="4">
        <v>0</v>
      </c>
      <c r="L2652" s="4">
        <v>10.944000000000001</v>
      </c>
      <c r="M2652" s="4">
        <v>0</v>
      </c>
      <c r="N2652" s="4">
        <v>10.944000000000001</v>
      </c>
      <c r="O2652" s="5">
        <v>42305.745292812499</v>
      </c>
      <c r="P2652" s="5">
        <v>42305.745292812499</v>
      </c>
    </row>
    <row r="2653" spans="1:16">
      <c r="A2653">
        <v>2</v>
      </c>
      <c r="B2653">
        <v>6</v>
      </c>
      <c r="C2653">
        <v>11</v>
      </c>
      <c r="D2653">
        <v>174</v>
      </c>
      <c r="E2653">
        <v>1387</v>
      </c>
      <c r="F2653">
        <v>4495</v>
      </c>
      <c r="G2653">
        <v>1407</v>
      </c>
      <c r="H2653">
        <v>1</v>
      </c>
      <c r="I2653" s="58" t="s">
        <v>7925</v>
      </c>
      <c r="J2653">
        <v>140701</v>
      </c>
      <c r="K2653" s="4">
        <v>9.9450000000000003</v>
      </c>
      <c r="L2653" s="4">
        <v>19.216000000000001</v>
      </c>
      <c r="M2653" s="4">
        <v>3.718</v>
      </c>
      <c r="N2653" s="4">
        <v>12.989000000000001</v>
      </c>
      <c r="O2653" s="5">
        <v>42305.745292812499</v>
      </c>
      <c r="P2653" s="5">
        <v>43258.050196053242</v>
      </c>
    </row>
    <row r="2654" spans="1:16">
      <c r="A2654">
        <v>2</v>
      </c>
      <c r="B2654">
        <v>6</v>
      </c>
      <c r="C2654">
        <v>11</v>
      </c>
      <c r="D2654">
        <v>174</v>
      </c>
      <c r="E2654">
        <v>1387</v>
      </c>
      <c r="F2654">
        <v>4496</v>
      </c>
      <c r="G2654">
        <v>1407</v>
      </c>
      <c r="H2654">
        <v>3</v>
      </c>
      <c r="I2654" s="58" t="s">
        <v>7926</v>
      </c>
      <c r="J2654">
        <v>140703</v>
      </c>
      <c r="K2654" s="4">
        <v>1</v>
      </c>
      <c r="L2654" s="4">
        <v>4.718</v>
      </c>
      <c r="M2654" s="4">
        <v>0</v>
      </c>
      <c r="N2654" s="4">
        <v>3.718</v>
      </c>
      <c r="O2654" s="5">
        <v>42305.745292812499</v>
      </c>
      <c r="P2654" s="5">
        <v>43258.050196053242</v>
      </c>
    </row>
    <row r="2655" spans="1:16">
      <c r="A2655">
        <v>2</v>
      </c>
      <c r="B2655">
        <v>6</v>
      </c>
      <c r="C2655">
        <v>11</v>
      </c>
      <c r="D2655">
        <v>174</v>
      </c>
      <c r="E2655">
        <v>1512</v>
      </c>
      <c r="F2655">
        <v>4497</v>
      </c>
      <c r="G2655">
        <v>2639</v>
      </c>
      <c r="H2655">
        <v>1</v>
      </c>
      <c r="I2655" s="58">
        <v>269916</v>
      </c>
      <c r="J2655">
        <v>263901</v>
      </c>
      <c r="K2655" s="4">
        <v>0</v>
      </c>
      <c r="L2655" s="4">
        <v>0.83799999999999997</v>
      </c>
      <c r="M2655" s="4">
        <v>0</v>
      </c>
      <c r="N2655" s="4">
        <v>0.83799999999999997</v>
      </c>
      <c r="O2655" s="5">
        <v>42305.745292812499</v>
      </c>
      <c r="P2655" s="5">
        <v>42305.745292812499</v>
      </c>
    </row>
    <row r="2656" spans="1:16">
      <c r="A2656">
        <v>2</v>
      </c>
      <c r="B2656">
        <v>6</v>
      </c>
      <c r="C2656">
        <v>11</v>
      </c>
      <c r="D2656">
        <v>174</v>
      </c>
      <c r="E2656">
        <v>1730</v>
      </c>
      <c r="F2656">
        <v>4498</v>
      </c>
      <c r="G2656">
        <v>1407</v>
      </c>
      <c r="H2656">
        <v>2</v>
      </c>
      <c r="I2656" s="58" t="s">
        <v>7927</v>
      </c>
      <c r="J2656">
        <v>140702</v>
      </c>
      <c r="K2656" s="4">
        <v>0</v>
      </c>
      <c r="L2656" s="4">
        <v>7.2149999999999999</v>
      </c>
      <c r="M2656" s="4">
        <v>0</v>
      </c>
      <c r="N2656" s="4">
        <v>7.2149999999999999</v>
      </c>
      <c r="O2656" s="5">
        <v>42305.745292812499</v>
      </c>
      <c r="P2656" s="5">
        <v>42305.745292812499</v>
      </c>
    </row>
    <row r="2657" spans="1:16">
      <c r="A2657">
        <v>2</v>
      </c>
      <c r="B2657">
        <v>6</v>
      </c>
      <c r="C2657">
        <v>11</v>
      </c>
      <c r="D2657">
        <v>174</v>
      </c>
      <c r="E2657">
        <v>1740</v>
      </c>
      <c r="F2657">
        <v>4499</v>
      </c>
      <c r="G2657">
        <v>2509</v>
      </c>
      <c r="H2657">
        <v>3</v>
      </c>
      <c r="I2657" s="58">
        <v>222494</v>
      </c>
      <c r="J2657">
        <v>250903</v>
      </c>
      <c r="K2657" s="4">
        <v>0</v>
      </c>
      <c r="L2657" s="4">
        <v>6.2530000000000001</v>
      </c>
      <c r="M2657" s="4">
        <v>0</v>
      </c>
      <c r="N2657" s="4">
        <v>6.2530000000000001</v>
      </c>
      <c r="O2657" s="5">
        <v>42305.745292812499</v>
      </c>
      <c r="P2657" s="5">
        <v>42305.745292812499</v>
      </c>
    </row>
    <row r="2658" spans="1:16">
      <c r="A2658">
        <v>2</v>
      </c>
      <c r="B2658">
        <v>6</v>
      </c>
      <c r="C2658">
        <v>11</v>
      </c>
      <c r="D2658">
        <v>174</v>
      </c>
      <c r="E2658">
        <v>1952</v>
      </c>
      <c r="F2658">
        <v>4500</v>
      </c>
      <c r="G2658">
        <v>1810</v>
      </c>
      <c r="H2658">
        <v>1</v>
      </c>
      <c r="I2658" s="58">
        <v>-32871</v>
      </c>
      <c r="J2658">
        <v>181001</v>
      </c>
      <c r="K2658" s="4">
        <v>0</v>
      </c>
      <c r="L2658" s="4">
        <v>10.4</v>
      </c>
      <c r="M2658" s="4">
        <v>0</v>
      </c>
      <c r="N2658" s="4">
        <v>10.4</v>
      </c>
      <c r="O2658" t="s">
        <v>1223</v>
      </c>
      <c r="P2658" t="s">
        <v>1223</v>
      </c>
    </row>
    <row r="2659" spans="1:16">
      <c r="A2659">
        <v>2</v>
      </c>
      <c r="B2659">
        <v>6</v>
      </c>
      <c r="C2659">
        <v>11</v>
      </c>
      <c r="D2659">
        <v>174</v>
      </c>
      <c r="E2659">
        <v>1952</v>
      </c>
      <c r="F2659">
        <v>4501</v>
      </c>
      <c r="G2659">
        <v>3248</v>
      </c>
      <c r="H2659">
        <v>1</v>
      </c>
      <c r="I2659" s="58">
        <v>492349</v>
      </c>
      <c r="J2659">
        <v>324801</v>
      </c>
      <c r="K2659" s="4">
        <v>10</v>
      </c>
      <c r="L2659" s="4">
        <v>14.364000000000001</v>
      </c>
      <c r="M2659" s="4">
        <v>10.4</v>
      </c>
      <c r="N2659" s="4">
        <v>14.763999999999999</v>
      </c>
      <c r="O2659" s="5">
        <v>42305.745292812499</v>
      </c>
      <c r="P2659" s="5">
        <v>42305.745292812499</v>
      </c>
    </row>
    <row r="2660" spans="1:16">
      <c r="A2660">
        <v>2</v>
      </c>
      <c r="B2660">
        <v>6</v>
      </c>
      <c r="C2660">
        <v>11</v>
      </c>
      <c r="D2660">
        <v>174</v>
      </c>
      <c r="E2660">
        <v>2173</v>
      </c>
      <c r="F2660">
        <v>4502</v>
      </c>
      <c r="G2660">
        <v>2069</v>
      </c>
      <c r="H2660">
        <v>1</v>
      </c>
      <c r="I2660" s="58">
        <v>61729</v>
      </c>
      <c r="J2660">
        <v>206901</v>
      </c>
      <c r="K2660" s="4">
        <v>0</v>
      </c>
      <c r="L2660" s="4">
        <v>4.9489999999999998</v>
      </c>
      <c r="M2660" s="4">
        <v>0</v>
      </c>
      <c r="N2660" s="4">
        <v>4.9489999999999998</v>
      </c>
      <c r="O2660" s="5">
        <v>42305.745292812499</v>
      </c>
      <c r="P2660" s="5">
        <v>42305.745292812499</v>
      </c>
    </row>
    <row r="2661" spans="1:16">
      <c r="A2661">
        <v>2</v>
      </c>
      <c r="B2661">
        <v>6</v>
      </c>
      <c r="C2661">
        <v>11</v>
      </c>
      <c r="D2661">
        <v>174</v>
      </c>
      <c r="E2661">
        <v>2305</v>
      </c>
      <c r="F2661">
        <v>4503</v>
      </c>
      <c r="G2661">
        <v>2116</v>
      </c>
      <c r="H2661">
        <v>1</v>
      </c>
      <c r="I2661" s="58">
        <v>78894</v>
      </c>
      <c r="J2661">
        <v>211601</v>
      </c>
      <c r="K2661" s="4">
        <v>9.0389999999999997</v>
      </c>
      <c r="L2661" s="4">
        <v>18.762</v>
      </c>
      <c r="M2661" s="4">
        <v>0</v>
      </c>
      <c r="N2661" s="4">
        <v>9.7230000000000008</v>
      </c>
      <c r="O2661" s="5">
        <v>42305.745292812499</v>
      </c>
      <c r="P2661" s="5">
        <v>42305.745292812499</v>
      </c>
    </row>
    <row r="2662" spans="1:16">
      <c r="A2662">
        <v>2</v>
      </c>
      <c r="B2662">
        <v>6</v>
      </c>
      <c r="C2662">
        <v>11</v>
      </c>
      <c r="D2662">
        <v>174</v>
      </c>
      <c r="E2662">
        <v>2460</v>
      </c>
      <c r="F2662">
        <v>4504</v>
      </c>
      <c r="G2662">
        <v>2664</v>
      </c>
      <c r="H2662">
        <v>2</v>
      </c>
      <c r="I2662" s="58">
        <v>279078</v>
      </c>
      <c r="J2662">
        <v>266402</v>
      </c>
      <c r="K2662" s="4">
        <v>5</v>
      </c>
      <c r="L2662" s="4">
        <v>7.6550000000000002</v>
      </c>
      <c r="M2662" s="4">
        <v>0</v>
      </c>
      <c r="N2662" s="4">
        <v>2.6549999999999998</v>
      </c>
      <c r="O2662" s="5">
        <v>42305.745292812499</v>
      </c>
      <c r="P2662" s="5">
        <v>42305.745292812499</v>
      </c>
    </row>
    <row r="2663" spans="1:16">
      <c r="A2663">
        <v>2</v>
      </c>
      <c r="B2663">
        <v>6</v>
      </c>
      <c r="C2663">
        <v>11</v>
      </c>
      <c r="D2663">
        <v>174</v>
      </c>
      <c r="E2663">
        <v>2499</v>
      </c>
      <c r="F2663">
        <v>4505</v>
      </c>
      <c r="G2663">
        <v>2665</v>
      </c>
      <c r="H2663">
        <v>1</v>
      </c>
      <c r="I2663" s="58">
        <v>279413</v>
      </c>
      <c r="J2663">
        <v>266501</v>
      </c>
      <c r="K2663" s="4">
        <v>0</v>
      </c>
      <c r="L2663" s="4">
        <v>1.3640000000000001</v>
      </c>
      <c r="M2663" s="4">
        <v>0</v>
      </c>
      <c r="N2663" s="4">
        <v>1.3640000000000001</v>
      </c>
      <c r="O2663" s="5">
        <v>42305.745292812499</v>
      </c>
      <c r="P2663" s="5">
        <v>42305.745292812499</v>
      </c>
    </row>
    <row r="2664" spans="1:16">
      <c r="A2664">
        <v>2</v>
      </c>
      <c r="B2664">
        <v>6</v>
      </c>
      <c r="C2664">
        <v>11</v>
      </c>
      <c r="D2664">
        <v>174</v>
      </c>
      <c r="E2664">
        <v>2623</v>
      </c>
      <c r="F2664">
        <v>4506</v>
      </c>
      <c r="G2664">
        <v>2590</v>
      </c>
      <c r="H2664">
        <v>1</v>
      </c>
      <c r="I2664" s="58">
        <v>252020</v>
      </c>
      <c r="J2664">
        <v>259001</v>
      </c>
      <c r="K2664" s="4">
        <v>0</v>
      </c>
      <c r="L2664" s="4">
        <v>9.3490000000000002</v>
      </c>
      <c r="M2664" s="4">
        <v>5.3970000000000002</v>
      </c>
      <c r="N2664" s="4">
        <v>14.746</v>
      </c>
      <c r="O2664" s="5">
        <v>42305.745292812499</v>
      </c>
      <c r="P2664" s="5">
        <v>42305.745292812499</v>
      </c>
    </row>
    <row r="2665" spans="1:16">
      <c r="A2665">
        <v>2</v>
      </c>
      <c r="B2665">
        <v>6</v>
      </c>
      <c r="C2665">
        <v>11</v>
      </c>
      <c r="D2665">
        <v>174</v>
      </c>
      <c r="E2665">
        <v>2623</v>
      </c>
      <c r="F2665">
        <v>4507</v>
      </c>
      <c r="G2665">
        <v>2590</v>
      </c>
      <c r="H2665">
        <v>2</v>
      </c>
      <c r="I2665" s="58">
        <v>252051</v>
      </c>
      <c r="J2665">
        <v>259002</v>
      </c>
      <c r="K2665" s="4">
        <v>7.5570000000000004</v>
      </c>
      <c r="L2665" s="4">
        <v>12.651999999999999</v>
      </c>
      <c r="M2665" s="4">
        <v>0</v>
      </c>
      <c r="N2665" s="4">
        <v>5.0949999999999998</v>
      </c>
      <c r="O2665" s="5">
        <v>42305.745292812499</v>
      </c>
      <c r="P2665" s="5">
        <v>42305.745292812499</v>
      </c>
    </row>
    <row r="2666" spans="1:16">
      <c r="A2666">
        <v>2</v>
      </c>
      <c r="B2666">
        <v>6</v>
      </c>
      <c r="C2666">
        <v>11</v>
      </c>
      <c r="D2666">
        <v>174</v>
      </c>
      <c r="E2666">
        <v>2673</v>
      </c>
      <c r="F2666">
        <v>4508</v>
      </c>
      <c r="G2666">
        <v>2664</v>
      </c>
      <c r="H2666">
        <v>1</v>
      </c>
      <c r="I2666" s="58">
        <v>279047</v>
      </c>
      <c r="J2666">
        <v>266401</v>
      </c>
      <c r="K2666" s="4">
        <v>0</v>
      </c>
      <c r="L2666" s="4">
        <v>2.2480000000000002</v>
      </c>
      <c r="M2666" s="4">
        <v>0</v>
      </c>
      <c r="N2666" s="4">
        <v>2.2480000000000002</v>
      </c>
      <c r="O2666" s="5">
        <v>42305.745292812499</v>
      </c>
      <c r="P2666" s="5">
        <v>42305.745292812499</v>
      </c>
    </row>
    <row r="2667" spans="1:16">
      <c r="A2667">
        <v>2</v>
      </c>
      <c r="B2667">
        <v>6</v>
      </c>
      <c r="C2667">
        <v>11</v>
      </c>
      <c r="D2667">
        <v>174</v>
      </c>
      <c r="E2667">
        <v>2718</v>
      </c>
      <c r="F2667">
        <v>4509</v>
      </c>
      <c r="G2667">
        <v>2747</v>
      </c>
      <c r="H2667">
        <v>1</v>
      </c>
      <c r="I2667" s="58">
        <v>309362</v>
      </c>
      <c r="J2667">
        <v>274701</v>
      </c>
      <c r="K2667" s="4">
        <v>0</v>
      </c>
      <c r="L2667" s="4">
        <v>3.8290000000000002</v>
      </c>
      <c r="M2667" s="4">
        <v>0</v>
      </c>
      <c r="N2667" s="4">
        <v>3.8290000000000002</v>
      </c>
      <c r="O2667" s="5">
        <v>42305.745292812499</v>
      </c>
      <c r="P2667" s="5">
        <v>42305.745292812499</v>
      </c>
    </row>
    <row r="2668" spans="1:16">
      <c r="A2668">
        <v>2</v>
      </c>
      <c r="B2668">
        <v>6</v>
      </c>
      <c r="C2668">
        <v>11</v>
      </c>
      <c r="D2668">
        <v>174</v>
      </c>
      <c r="E2668">
        <v>2776</v>
      </c>
      <c r="F2668">
        <v>4510</v>
      </c>
      <c r="G2668">
        <v>2808</v>
      </c>
      <c r="H2668">
        <v>2</v>
      </c>
      <c r="I2668" s="58">
        <v>331673</v>
      </c>
      <c r="J2668">
        <v>280802</v>
      </c>
      <c r="K2668" s="4">
        <v>0</v>
      </c>
      <c r="L2668" s="4">
        <v>9.0310000000000006</v>
      </c>
      <c r="M2668" s="4">
        <v>0</v>
      </c>
      <c r="N2668" s="4">
        <v>9.0310000000000006</v>
      </c>
      <c r="O2668" s="5">
        <v>42305.745292812499</v>
      </c>
      <c r="P2668" s="5">
        <v>42305.745292812499</v>
      </c>
    </row>
    <row r="2669" spans="1:16">
      <c r="A2669">
        <v>2</v>
      </c>
      <c r="B2669">
        <v>6</v>
      </c>
      <c r="C2669">
        <v>11</v>
      </c>
      <c r="D2669">
        <v>174</v>
      </c>
      <c r="E2669">
        <v>2777</v>
      </c>
      <c r="F2669">
        <v>4511</v>
      </c>
      <c r="G2669">
        <v>2809</v>
      </c>
      <c r="H2669">
        <v>2</v>
      </c>
      <c r="I2669" s="58">
        <v>332039</v>
      </c>
      <c r="J2669">
        <v>280902</v>
      </c>
      <c r="K2669" s="4">
        <v>0</v>
      </c>
      <c r="L2669" s="4">
        <v>3.698</v>
      </c>
      <c r="M2669" s="4">
        <v>0</v>
      </c>
      <c r="N2669" s="4">
        <v>3.698</v>
      </c>
      <c r="O2669" s="5">
        <v>42305.745292812499</v>
      </c>
      <c r="P2669" s="5">
        <v>42305.745292812499</v>
      </c>
    </row>
    <row r="2670" spans="1:16">
      <c r="A2670">
        <v>2</v>
      </c>
      <c r="B2670">
        <v>6</v>
      </c>
      <c r="C2670">
        <v>11</v>
      </c>
      <c r="D2670">
        <v>174</v>
      </c>
      <c r="E2670">
        <v>284</v>
      </c>
      <c r="F2670">
        <v>4482</v>
      </c>
      <c r="G2670">
        <v>706</v>
      </c>
      <c r="H2670">
        <v>1</v>
      </c>
      <c r="I2670" s="58" t="s">
        <v>7928</v>
      </c>
      <c r="J2670">
        <v>70601</v>
      </c>
      <c r="K2670" s="4">
        <v>0</v>
      </c>
      <c r="L2670" s="4">
        <v>2.2200000000000002</v>
      </c>
      <c r="M2670" s="4">
        <v>17.356000000000002</v>
      </c>
      <c r="N2670" s="4">
        <v>19.576000000000001</v>
      </c>
      <c r="O2670" s="5">
        <v>42305.745292812499</v>
      </c>
      <c r="P2670" s="5">
        <v>42305.745292812499</v>
      </c>
    </row>
    <row r="2671" spans="1:16">
      <c r="A2671">
        <v>2</v>
      </c>
      <c r="B2671">
        <v>6</v>
      </c>
      <c r="C2671">
        <v>11</v>
      </c>
      <c r="D2671">
        <v>174</v>
      </c>
      <c r="E2671">
        <v>284</v>
      </c>
      <c r="F2671">
        <v>4483</v>
      </c>
      <c r="G2671">
        <v>706</v>
      </c>
      <c r="H2671">
        <v>3</v>
      </c>
      <c r="I2671" s="58" t="s">
        <v>7929</v>
      </c>
      <c r="J2671">
        <v>70603</v>
      </c>
      <c r="K2671" s="4">
        <v>0</v>
      </c>
      <c r="L2671" s="4">
        <v>13.612</v>
      </c>
      <c r="M2671" s="4">
        <v>20.350999999999999</v>
      </c>
      <c r="N2671" s="4">
        <v>33.963000000000001</v>
      </c>
      <c r="O2671" s="5">
        <v>42305.745292812499</v>
      </c>
      <c r="P2671" s="5">
        <v>42305.745292812499</v>
      </c>
    </row>
    <row r="2672" spans="1:16">
      <c r="A2672">
        <v>2</v>
      </c>
      <c r="B2672">
        <v>6</v>
      </c>
      <c r="C2672">
        <v>11</v>
      </c>
      <c r="D2672">
        <v>174</v>
      </c>
      <c r="E2672">
        <v>284</v>
      </c>
      <c r="F2672">
        <v>4484</v>
      </c>
      <c r="G2672">
        <v>706</v>
      </c>
      <c r="H2672">
        <v>4</v>
      </c>
      <c r="I2672" s="58" t="s">
        <v>7930</v>
      </c>
      <c r="J2672">
        <v>70604</v>
      </c>
      <c r="K2672" s="4">
        <v>0</v>
      </c>
      <c r="L2672" s="4">
        <v>10.891</v>
      </c>
      <c r="M2672" s="4">
        <v>34.04</v>
      </c>
      <c r="N2672" s="4">
        <v>44.930999999999997</v>
      </c>
      <c r="O2672" s="5">
        <v>42305.745292812499</v>
      </c>
      <c r="P2672" s="5">
        <v>42305.745292812499</v>
      </c>
    </row>
    <row r="2673" spans="1:16">
      <c r="A2673">
        <v>2</v>
      </c>
      <c r="B2673">
        <v>6</v>
      </c>
      <c r="C2673">
        <v>11</v>
      </c>
      <c r="D2673">
        <v>174</v>
      </c>
      <c r="E2673">
        <v>284</v>
      </c>
      <c r="F2673">
        <v>4485</v>
      </c>
      <c r="G2673">
        <v>706</v>
      </c>
      <c r="H2673">
        <v>5</v>
      </c>
      <c r="I2673" s="58" t="s">
        <v>7931</v>
      </c>
      <c r="J2673">
        <v>70605</v>
      </c>
      <c r="K2673" s="4">
        <v>0</v>
      </c>
      <c r="L2673" s="4">
        <v>8.4830000000000005</v>
      </c>
      <c r="M2673" s="4">
        <v>45.588000000000001</v>
      </c>
      <c r="N2673" s="4">
        <v>54.070999999999998</v>
      </c>
      <c r="O2673" s="5">
        <v>42305.745292812499</v>
      </c>
      <c r="P2673" s="5">
        <v>42305.745292812499</v>
      </c>
    </row>
    <row r="2674" spans="1:16">
      <c r="A2674">
        <v>2</v>
      </c>
      <c r="B2674">
        <v>6</v>
      </c>
      <c r="C2674">
        <v>11</v>
      </c>
      <c r="D2674">
        <v>174</v>
      </c>
      <c r="E2674">
        <v>2852</v>
      </c>
      <c r="F2674">
        <v>4512</v>
      </c>
      <c r="G2674">
        <v>2890</v>
      </c>
      <c r="H2674">
        <v>1</v>
      </c>
      <c r="I2674" s="58">
        <v>361593</v>
      </c>
      <c r="J2674">
        <v>289001</v>
      </c>
      <c r="K2674" s="4">
        <v>0</v>
      </c>
      <c r="L2674" s="4">
        <v>2.7839999999999998</v>
      </c>
      <c r="M2674" s="4">
        <v>0</v>
      </c>
      <c r="N2674" s="4">
        <v>2.7839999999999998</v>
      </c>
      <c r="O2674" s="5">
        <v>42305.745292812499</v>
      </c>
      <c r="P2674" s="5">
        <v>42305.745292812499</v>
      </c>
    </row>
    <row r="2675" spans="1:16">
      <c r="A2675">
        <v>2</v>
      </c>
      <c r="B2675">
        <v>6</v>
      </c>
      <c r="C2675">
        <v>11</v>
      </c>
      <c r="D2675">
        <v>174</v>
      </c>
      <c r="E2675">
        <v>2853</v>
      </c>
      <c r="F2675">
        <v>4513</v>
      </c>
      <c r="G2675">
        <v>2891</v>
      </c>
      <c r="H2675">
        <v>1</v>
      </c>
      <c r="I2675" s="58">
        <v>361958</v>
      </c>
      <c r="J2675">
        <v>289101</v>
      </c>
      <c r="K2675" s="4">
        <v>6.8559999999999999</v>
      </c>
      <c r="L2675" s="4">
        <v>13.491</v>
      </c>
      <c r="M2675" s="4">
        <v>0</v>
      </c>
      <c r="N2675" s="4">
        <v>6.6349999999999998</v>
      </c>
      <c r="O2675" s="5">
        <v>42305.745292812499</v>
      </c>
      <c r="P2675" s="5">
        <v>42305.745292812499</v>
      </c>
    </row>
    <row r="2676" spans="1:16">
      <c r="A2676">
        <v>2</v>
      </c>
      <c r="B2676">
        <v>6</v>
      </c>
      <c r="C2676">
        <v>11</v>
      </c>
      <c r="D2676">
        <v>174</v>
      </c>
      <c r="E2676">
        <v>3192</v>
      </c>
      <c r="F2676">
        <v>4514</v>
      </c>
      <c r="G2676">
        <v>3159</v>
      </c>
      <c r="H2676">
        <v>1</v>
      </c>
      <c r="I2676" s="58">
        <v>459842</v>
      </c>
      <c r="J2676">
        <v>315901</v>
      </c>
      <c r="K2676" s="4">
        <v>1</v>
      </c>
      <c r="L2676" s="4">
        <v>2.968</v>
      </c>
      <c r="M2676" s="4">
        <v>0</v>
      </c>
      <c r="N2676" s="4">
        <v>1.968</v>
      </c>
      <c r="O2676" s="5">
        <v>42305.745292812499</v>
      </c>
      <c r="P2676" s="5">
        <v>42305.745292812499</v>
      </c>
    </row>
    <row r="2677" spans="1:16">
      <c r="A2677">
        <v>2</v>
      </c>
      <c r="B2677">
        <v>6</v>
      </c>
      <c r="C2677">
        <v>11</v>
      </c>
      <c r="D2677">
        <v>174</v>
      </c>
      <c r="E2677">
        <v>3233</v>
      </c>
      <c r="F2677">
        <v>4515</v>
      </c>
      <c r="G2677">
        <v>3470</v>
      </c>
      <c r="H2677">
        <v>1</v>
      </c>
      <c r="I2677" s="58">
        <v>573433</v>
      </c>
      <c r="J2677">
        <v>347001</v>
      </c>
      <c r="K2677" s="4">
        <v>10</v>
      </c>
      <c r="L2677" s="4">
        <v>11.363</v>
      </c>
      <c r="M2677" s="4">
        <v>0</v>
      </c>
      <c r="N2677" s="4">
        <v>1.363</v>
      </c>
      <c r="O2677" s="5">
        <v>42305.745292812499</v>
      </c>
      <c r="P2677" s="5">
        <v>42305.745292812499</v>
      </c>
    </row>
    <row r="2678" spans="1:16">
      <c r="A2678">
        <v>2</v>
      </c>
      <c r="B2678">
        <v>6</v>
      </c>
      <c r="C2678">
        <v>11</v>
      </c>
      <c r="D2678">
        <v>174</v>
      </c>
      <c r="E2678">
        <v>326</v>
      </c>
      <c r="F2678">
        <v>4486</v>
      </c>
      <c r="G2678">
        <v>926</v>
      </c>
      <c r="H2678">
        <v>6</v>
      </c>
      <c r="I2678" s="58" t="s">
        <v>7932</v>
      </c>
      <c r="J2678">
        <v>92606</v>
      </c>
      <c r="K2678" s="4">
        <v>0</v>
      </c>
      <c r="L2678" s="4">
        <v>5.8659999999999997</v>
      </c>
      <c r="M2678" s="4">
        <v>0</v>
      </c>
      <c r="N2678" s="4">
        <v>5.8659999999999997</v>
      </c>
      <c r="O2678" s="5">
        <v>42305.745292812499</v>
      </c>
      <c r="P2678" s="5">
        <v>43258.050196053242</v>
      </c>
    </row>
    <row r="2679" spans="1:16">
      <c r="A2679">
        <v>2</v>
      </c>
      <c r="B2679">
        <v>6</v>
      </c>
      <c r="C2679">
        <v>11</v>
      </c>
      <c r="D2679">
        <v>174</v>
      </c>
      <c r="E2679">
        <v>3266</v>
      </c>
      <c r="F2679">
        <v>4516</v>
      </c>
      <c r="G2679">
        <v>3490</v>
      </c>
      <c r="H2679">
        <v>1</v>
      </c>
      <c r="I2679" s="58">
        <v>580738</v>
      </c>
      <c r="J2679">
        <v>349001</v>
      </c>
      <c r="K2679" s="4">
        <v>10</v>
      </c>
      <c r="L2679" s="4">
        <v>10.868</v>
      </c>
      <c r="M2679" s="4">
        <v>0</v>
      </c>
      <c r="N2679" s="4">
        <v>0.86799999999999999</v>
      </c>
      <c r="O2679" s="5">
        <v>42305.745292812499</v>
      </c>
      <c r="P2679" s="5">
        <v>42305.745292812499</v>
      </c>
    </row>
    <row r="2680" spans="1:16">
      <c r="A2680">
        <v>2</v>
      </c>
      <c r="B2680">
        <v>6</v>
      </c>
      <c r="C2680">
        <v>11</v>
      </c>
      <c r="D2680">
        <v>174</v>
      </c>
      <c r="E2680">
        <v>3859</v>
      </c>
      <c r="F2680">
        <v>4517</v>
      </c>
      <c r="G2680">
        <v>59</v>
      </c>
      <c r="H2680">
        <v>1</v>
      </c>
      <c r="I2680" s="58">
        <v>21551</v>
      </c>
      <c r="J2680">
        <v>5901</v>
      </c>
      <c r="K2680" s="4">
        <v>0</v>
      </c>
      <c r="L2680" s="4">
        <v>14.914999999999999</v>
      </c>
      <c r="M2680" s="4">
        <v>167.19900000000001</v>
      </c>
      <c r="N2680" s="4">
        <v>182.114</v>
      </c>
      <c r="O2680" s="5">
        <v>42305.745292812499</v>
      </c>
      <c r="P2680" s="5">
        <v>42305.745292812499</v>
      </c>
    </row>
    <row r="2681" spans="1:16">
      <c r="A2681">
        <v>2</v>
      </c>
      <c r="B2681">
        <v>6</v>
      </c>
      <c r="C2681">
        <v>11</v>
      </c>
      <c r="D2681">
        <v>174</v>
      </c>
      <c r="E2681">
        <v>3859</v>
      </c>
      <c r="F2681">
        <v>4518</v>
      </c>
      <c r="G2681">
        <v>118</v>
      </c>
      <c r="H2681">
        <v>8</v>
      </c>
      <c r="I2681" s="58" t="s">
        <v>1417</v>
      </c>
      <c r="J2681">
        <v>11808</v>
      </c>
      <c r="K2681" s="4">
        <v>19.061</v>
      </c>
      <c r="L2681" s="4">
        <v>20.285</v>
      </c>
      <c r="M2681" s="4">
        <v>165.97499999999999</v>
      </c>
      <c r="N2681" s="4">
        <v>167.19900000000001</v>
      </c>
      <c r="O2681" s="5">
        <v>42305.745292812499</v>
      </c>
      <c r="P2681" s="5">
        <v>43258.050196053242</v>
      </c>
    </row>
    <row r="2682" spans="1:16">
      <c r="A2682">
        <v>2</v>
      </c>
      <c r="B2682">
        <v>6</v>
      </c>
      <c r="C2682">
        <v>11</v>
      </c>
      <c r="D2682">
        <v>174</v>
      </c>
      <c r="E2682">
        <v>3859</v>
      </c>
      <c r="F2682">
        <v>4519</v>
      </c>
      <c r="G2682">
        <v>176</v>
      </c>
      <c r="H2682">
        <v>1</v>
      </c>
      <c r="I2682" s="58" t="s">
        <v>1416</v>
      </c>
      <c r="J2682">
        <v>17601</v>
      </c>
      <c r="K2682" s="4">
        <v>1</v>
      </c>
      <c r="L2682" s="4">
        <v>1.9950000000000001</v>
      </c>
      <c r="M2682" s="4">
        <v>164.98</v>
      </c>
      <c r="N2682" s="4">
        <v>165.97499999999999</v>
      </c>
      <c r="O2682" s="5">
        <v>42305.745292812499</v>
      </c>
      <c r="P2682" s="5">
        <v>43258.050196053242</v>
      </c>
    </row>
    <row r="2683" spans="1:16">
      <c r="A2683">
        <v>2</v>
      </c>
      <c r="B2683">
        <v>6</v>
      </c>
      <c r="C2683">
        <v>11</v>
      </c>
      <c r="D2683">
        <v>174</v>
      </c>
      <c r="E2683">
        <v>3859</v>
      </c>
      <c r="F2683">
        <v>4520</v>
      </c>
      <c r="G2683">
        <v>553</v>
      </c>
      <c r="H2683">
        <v>3</v>
      </c>
      <c r="I2683" s="58" t="s">
        <v>7933</v>
      </c>
      <c r="J2683">
        <v>55303</v>
      </c>
      <c r="K2683" s="4">
        <v>0</v>
      </c>
      <c r="L2683" s="4">
        <v>12.112</v>
      </c>
      <c r="M2683" s="4">
        <v>152.86799999999999</v>
      </c>
      <c r="N2683" s="4">
        <v>164.98</v>
      </c>
      <c r="O2683" s="5">
        <v>42305.745292812499</v>
      </c>
      <c r="P2683" s="5">
        <v>43258.050196053242</v>
      </c>
    </row>
    <row r="2684" spans="1:16">
      <c r="A2684">
        <v>2</v>
      </c>
      <c r="B2684">
        <v>6</v>
      </c>
      <c r="C2684">
        <v>11</v>
      </c>
      <c r="D2684">
        <v>174</v>
      </c>
      <c r="E2684">
        <v>3871</v>
      </c>
      <c r="F2684">
        <v>4521</v>
      </c>
      <c r="G2684">
        <v>118</v>
      </c>
      <c r="H2684">
        <v>6</v>
      </c>
      <c r="I2684" s="58" t="s">
        <v>7934</v>
      </c>
      <c r="J2684">
        <v>11806</v>
      </c>
      <c r="K2684" s="4">
        <v>0</v>
      </c>
      <c r="L2684" s="4">
        <v>18.245000000000001</v>
      </c>
      <c r="M2684" s="4">
        <v>230.15600000000001</v>
      </c>
      <c r="N2684" s="4">
        <v>248.40100000000001</v>
      </c>
      <c r="O2684" s="5">
        <v>42305.745292812499</v>
      </c>
      <c r="P2684" s="5">
        <v>42305.745292812499</v>
      </c>
    </row>
    <row r="2685" spans="1:16">
      <c r="A2685">
        <v>2</v>
      </c>
      <c r="B2685">
        <v>6</v>
      </c>
      <c r="C2685">
        <v>11</v>
      </c>
      <c r="D2685">
        <v>174</v>
      </c>
      <c r="E2685">
        <v>3871</v>
      </c>
      <c r="F2685">
        <v>4522</v>
      </c>
      <c r="G2685">
        <v>118</v>
      </c>
      <c r="H2685">
        <v>8</v>
      </c>
      <c r="I2685" s="58" t="s">
        <v>1417</v>
      </c>
      <c r="J2685">
        <v>11808</v>
      </c>
      <c r="K2685" s="4">
        <v>18.294</v>
      </c>
      <c r="L2685" s="4">
        <v>42.098999999999997</v>
      </c>
      <c r="M2685" s="4">
        <v>248.40100000000001</v>
      </c>
      <c r="N2685" s="4">
        <v>272.20600000000002</v>
      </c>
      <c r="O2685" s="5">
        <v>42305.745292812499</v>
      </c>
      <c r="P2685" s="5">
        <v>42305.745292812499</v>
      </c>
    </row>
    <row r="2686" spans="1:16">
      <c r="A2686">
        <v>2</v>
      </c>
      <c r="B2686">
        <v>6</v>
      </c>
      <c r="C2686">
        <v>11</v>
      </c>
      <c r="D2686">
        <v>174</v>
      </c>
      <c r="E2686">
        <v>3942</v>
      </c>
      <c r="F2686">
        <v>4523</v>
      </c>
      <c r="G2686">
        <v>336</v>
      </c>
      <c r="H2686">
        <v>6</v>
      </c>
      <c r="I2686" s="58" t="s">
        <v>7935</v>
      </c>
      <c r="J2686">
        <v>33606</v>
      </c>
      <c r="K2686" s="4">
        <v>0</v>
      </c>
      <c r="L2686" s="4">
        <v>8.5690000000000008</v>
      </c>
      <c r="M2686" s="4">
        <v>30.954999999999998</v>
      </c>
      <c r="N2686" s="4">
        <v>39.524000000000001</v>
      </c>
      <c r="O2686" s="5">
        <v>42305.745292812499</v>
      </c>
      <c r="P2686" s="5">
        <v>43258.050196053242</v>
      </c>
    </row>
    <row r="2687" spans="1:16">
      <c r="A2687">
        <v>2</v>
      </c>
      <c r="B2687">
        <v>6</v>
      </c>
      <c r="C2687">
        <v>11</v>
      </c>
      <c r="D2687">
        <v>174</v>
      </c>
      <c r="E2687">
        <v>4016</v>
      </c>
      <c r="F2687">
        <v>4524</v>
      </c>
      <c r="G2687">
        <v>450</v>
      </c>
      <c r="H2687">
        <v>4</v>
      </c>
      <c r="I2687" s="58" t="s">
        <v>7936</v>
      </c>
      <c r="J2687">
        <v>45004</v>
      </c>
      <c r="K2687" s="4">
        <v>1</v>
      </c>
      <c r="L2687" s="4">
        <v>18.327999999999999</v>
      </c>
      <c r="M2687" s="4">
        <v>20.59</v>
      </c>
      <c r="N2687" s="4">
        <v>37.917999999999999</v>
      </c>
      <c r="O2687" s="5">
        <v>42305.745292812499</v>
      </c>
      <c r="P2687" s="5">
        <v>43258.050196053242</v>
      </c>
    </row>
    <row r="2688" spans="1:16">
      <c r="A2688">
        <v>2</v>
      </c>
      <c r="B2688">
        <v>6</v>
      </c>
      <c r="C2688">
        <v>11</v>
      </c>
      <c r="D2688">
        <v>174</v>
      </c>
      <c r="E2688">
        <v>406</v>
      </c>
      <c r="F2688">
        <v>4487</v>
      </c>
      <c r="G2688">
        <v>594</v>
      </c>
      <c r="H2688">
        <v>4</v>
      </c>
      <c r="I2688" s="58" t="s">
        <v>7937</v>
      </c>
      <c r="J2688">
        <v>59404</v>
      </c>
      <c r="K2688" s="4">
        <v>0</v>
      </c>
      <c r="L2688" s="4">
        <v>20.120999999999999</v>
      </c>
      <c r="M2688" s="4">
        <v>20.420000000000002</v>
      </c>
      <c r="N2688" s="4">
        <v>39.343000000000004</v>
      </c>
      <c r="O2688" s="5">
        <v>42305.745292812499</v>
      </c>
      <c r="P2688" s="5">
        <v>42305.745292812499</v>
      </c>
    </row>
    <row r="2689" spans="1:16">
      <c r="A2689">
        <v>2</v>
      </c>
      <c r="B2689">
        <v>6</v>
      </c>
      <c r="C2689">
        <v>11</v>
      </c>
      <c r="D2689">
        <v>174</v>
      </c>
      <c r="E2689">
        <v>406</v>
      </c>
      <c r="F2689">
        <v>4488</v>
      </c>
      <c r="G2689">
        <v>1810</v>
      </c>
      <c r="H2689">
        <v>2</v>
      </c>
      <c r="I2689" s="58">
        <v>-32840</v>
      </c>
      <c r="J2689">
        <v>181002</v>
      </c>
      <c r="K2689" s="4">
        <v>5.9690000000000003</v>
      </c>
      <c r="L2689" s="4">
        <v>19.815000000000001</v>
      </c>
      <c r="M2689" s="4">
        <v>39.343000000000004</v>
      </c>
      <c r="N2689" s="4">
        <v>53.189</v>
      </c>
      <c r="O2689" s="5">
        <v>42305.745292812499</v>
      </c>
      <c r="P2689" s="5">
        <v>42305.745292812499</v>
      </c>
    </row>
    <row r="2690" spans="1:16">
      <c r="A2690">
        <v>2</v>
      </c>
      <c r="B2690">
        <v>6</v>
      </c>
      <c r="C2690">
        <v>11</v>
      </c>
      <c r="D2690">
        <v>174</v>
      </c>
      <c r="E2690">
        <v>407</v>
      </c>
      <c r="F2690">
        <v>4489</v>
      </c>
      <c r="G2690">
        <v>893</v>
      </c>
      <c r="H2690">
        <v>1</v>
      </c>
      <c r="I2690" s="58" t="s">
        <v>7938</v>
      </c>
      <c r="J2690">
        <v>89301</v>
      </c>
      <c r="K2690" s="4">
        <v>0</v>
      </c>
      <c r="L2690" s="4">
        <v>25.672999999999998</v>
      </c>
      <c r="M2690" s="4">
        <v>0</v>
      </c>
      <c r="N2690" s="4">
        <v>22.748999999999999</v>
      </c>
      <c r="O2690" s="5">
        <v>42305.745292812499</v>
      </c>
      <c r="P2690" s="5">
        <v>42305.745292812499</v>
      </c>
    </row>
    <row r="2691" spans="1:16">
      <c r="A2691">
        <v>2</v>
      </c>
      <c r="B2691">
        <v>6</v>
      </c>
      <c r="C2691">
        <v>11</v>
      </c>
      <c r="D2691">
        <v>174</v>
      </c>
      <c r="E2691">
        <v>4113</v>
      </c>
      <c r="F2691">
        <v>4525</v>
      </c>
      <c r="G2691">
        <v>118</v>
      </c>
      <c r="H2691">
        <v>11</v>
      </c>
      <c r="I2691" s="58" t="s">
        <v>7939</v>
      </c>
      <c r="J2691">
        <v>11811</v>
      </c>
      <c r="K2691" s="4">
        <v>0</v>
      </c>
      <c r="L2691" s="4">
        <v>1.4970000000000001</v>
      </c>
      <c r="M2691" s="4">
        <v>0</v>
      </c>
      <c r="N2691" s="4">
        <v>1.4970000000000001</v>
      </c>
      <c r="O2691" s="5">
        <v>42305.745292812499</v>
      </c>
      <c r="P2691" s="5">
        <v>42305.745292812499</v>
      </c>
    </row>
    <row r="2692" spans="1:16">
      <c r="A2692">
        <v>2</v>
      </c>
      <c r="B2692">
        <v>6</v>
      </c>
      <c r="C2692">
        <v>11</v>
      </c>
      <c r="D2692">
        <v>174</v>
      </c>
      <c r="E2692">
        <v>4184</v>
      </c>
      <c r="F2692">
        <v>4526</v>
      </c>
      <c r="G2692">
        <v>2560</v>
      </c>
      <c r="H2692">
        <v>1</v>
      </c>
      <c r="I2692" s="58">
        <v>241062</v>
      </c>
      <c r="J2692">
        <v>256001</v>
      </c>
      <c r="K2692" s="4">
        <v>10</v>
      </c>
      <c r="L2692" s="4">
        <v>14.31</v>
      </c>
      <c r="M2692" s="4">
        <v>7.0250000000000004</v>
      </c>
      <c r="N2692" s="4">
        <v>11.335000000000001</v>
      </c>
      <c r="O2692" s="5">
        <v>42305.745292812499</v>
      </c>
      <c r="P2692" s="5">
        <v>42305.745292812499</v>
      </c>
    </row>
    <row r="2693" spans="1:16">
      <c r="A2693">
        <v>2</v>
      </c>
      <c r="B2693">
        <v>6</v>
      </c>
      <c r="C2693">
        <v>11</v>
      </c>
      <c r="D2693">
        <v>174</v>
      </c>
      <c r="E2693">
        <v>4184</v>
      </c>
      <c r="F2693">
        <v>4527</v>
      </c>
      <c r="G2693">
        <v>2560</v>
      </c>
      <c r="H2693">
        <v>2</v>
      </c>
      <c r="I2693" s="58">
        <v>241093</v>
      </c>
      <c r="J2693">
        <v>256002</v>
      </c>
      <c r="K2693" s="4">
        <v>0.97099999999999997</v>
      </c>
      <c r="L2693" s="4">
        <v>7.9960000000000004</v>
      </c>
      <c r="M2693" s="4">
        <v>0</v>
      </c>
      <c r="N2693" s="4">
        <v>7.0250000000000004</v>
      </c>
      <c r="O2693" s="5">
        <v>42305.745292812499</v>
      </c>
      <c r="P2693" s="5">
        <v>42305.745292812499</v>
      </c>
    </row>
    <row r="2694" spans="1:16">
      <c r="A2694">
        <v>2</v>
      </c>
      <c r="B2694">
        <v>6</v>
      </c>
      <c r="C2694">
        <v>11</v>
      </c>
      <c r="D2694">
        <v>174</v>
      </c>
      <c r="E2694">
        <v>4520</v>
      </c>
      <c r="F2694">
        <v>4528</v>
      </c>
      <c r="G2694">
        <v>175</v>
      </c>
      <c r="H2694">
        <v>6</v>
      </c>
      <c r="I2694" s="58" t="s">
        <v>7940</v>
      </c>
      <c r="J2694">
        <v>17506</v>
      </c>
      <c r="K2694" s="4">
        <v>0</v>
      </c>
      <c r="L2694" s="4">
        <v>2.6890000000000001</v>
      </c>
      <c r="M2694" s="4">
        <v>140.69300000000001</v>
      </c>
      <c r="N2694" s="4">
        <v>143.38200000000001</v>
      </c>
      <c r="O2694" s="5">
        <v>42305.745292812499</v>
      </c>
      <c r="P2694" s="5">
        <v>42305.745292812499</v>
      </c>
    </row>
    <row r="2695" spans="1:16">
      <c r="A2695">
        <v>2</v>
      </c>
      <c r="B2695">
        <v>6</v>
      </c>
      <c r="C2695">
        <v>11</v>
      </c>
      <c r="D2695">
        <v>174</v>
      </c>
      <c r="E2695">
        <v>4520</v>
      </c>
      <c r="F2695">
        <v>4529</v>
      </c>
      <c r="G2695">
        <v>175</v>
      </c>
      <c r="H2695">
        <v>7</v>
      </c>
      <c r="I2695" s="58" t="s">
        <v>1415</v>
      </c>
      <c r="J2695">
        <v>17507</v>
      </c>
      <c r="K2695" s="4">
        <v>2.6890000000000001</v>
      </c>
      <c r="L2695" s="4">
        <v>16.145</v>
      </c>
      <c r="M2695" s="4">
        <v>143.38200000000001</v>
      </c>
      <c r="N2695" s="4">
        <v>156.83799999999999</v>
      </c>
      <c r="O2695" s="5">
        <v>42305.745292812499</v>
      </c>
      <c r="P2695" s="5">
        <v>43258.050196053242</v>
      </c>
    </row>
    <row r="2696" spans="1:16">
      <c r="A2696">
        <v>2</v>
      </c>
      <c r="B2696">
        <v>6</v>
      </c>
      <c r="C2696">
        <v>11</v>
      </c>
      <c r="D2696">
        <v>174</v>
      </c>
      <c r="E2696">
        <v>4520</v>
      </c>
      <c r="F2696">
        <v>4530</v>
      </c>
      <c r="G2696">
        <v>176</v>
      </c>
      <c r="H2696">
        <v>1</v>
      </c>
      <c r="I2696" s="58" t="s">
        <v>1416</v>
      </c>
      <c r="J2696">
        <v>17601</v>
      </c>
      <c r="K2696" s="4">
        <v>23.780999999999999</v>
      </c>
      <c r="L2696" s="4">
        <v>32.893999999999998</v>
      </c>
      <c r="M2696" s="4">
        <v>164.625</v>
      </c>
      <c r="N2696" s="4">
        <v>173.738</v>
      </c>
      <c r="O2696" s="5">
        <v>42305.745292812499</v>
      </c>
      <c r="P2696" s="5">
        <v>43258.050196053242</v>
      </c>
    </row>
    <row r="2697" spans="1:16">
      <c r="A2697">
        <v>2</v>
      </c>
      <c r="B2697">
        <v>6</v>
      </c>
      <c r="C2697">
        <v>11</v>
      </c>
      <c r="D2697">
        <v>174</v>
      </c>
      <c r="E2697">
        <v>4520</v>
      </c>
      <c r="F2697">
        <v>4531</v>
      </c>
      <c r="G2697">
        <v>2560</v>
      </c>
      <c r="H2697">
        <v>1</v>
      </c>
      <c r="I2697" s="58">
        <v>241062</v>
      </c>
      <c r="J2697">
        <v>256001</v>
      </c>
      <c r="K2697" s="4">
        <v>1.99</v>
      </c>
      <c r="L2697" s="4">
        <v>9.7769999999999992</v>
      </c>
      <c r="M2697" s="4">
        <v>156.83799999999999</v>
      </c>
      <c r="N2697" s="4">
        <v>164.625</v>
      </c>
      <c r="O2697" s="5">
        <v>42305.745292812499</v>
      </c>
      <c r="P2697" s="5">
        <v>43258.050196053242</v>
      </c>
    </row>
    <row r="2698" spans="1:16">
      <c r="A2698">
        <v>2</v>
      </c>
      <c r="B2698">
        <v>6</v>
      </c>
      <c r="C2698">
        <v>11</v>
      </c>
      <c r="D2698">
        <v>174</v>
      </c>
      <c r="E2698">
        <v>4544</v>
      </c>
      <c r="F2698">
        <v>4532</v>
      </c>
      <c r="G2698">
        <v>138</v>
      </c>
      <c r="H2698">
        <v>6</v>
      </c>
      <c r="I2698" s="58" t="s">
        <v>7941</v>
      </c>
      <c r="J2698">
        <v>13806</v>
      </c>
      <c r="K2698" s="4">
        <v>0</v>
      </c>
      <c r="L2698" s="4">
        <v>11.462</v>
      </c>
      <c r="M2698" s="4">
        <v>143.547</v>
      </c>
      <c r="N2698" s="4">
        <v>155.00899999999999</v>
      </c>
      <c r="O2698" s="5">
        <v>42305.745292812499</v>
      </c>
      <c r="P2698" s="5">
        <v>43258.050196053242</v>
      </c>
    </row>
    <row r="2699" spans="1:16">
      <c r="A2699">
        <v>2</v>
      </c>
      <c r="B2699">
        <v>6</v>
      </c>
      <c r="C2699">
        <v>11</v>
      </c>
      <c r="D2699">
        <v>174</v>
      </c>
      <c r="E2699">
        <v>514</v>
      </c>
      <c r="F2699">
        <v>4490</v>
      </c>
      <c r="G2699">
        <v>926</v>
      </c>
      <c r="H2699">
        <v>2</v>
      </c>
      <c r="I2699" s="58" t="s">
        <v>7942</v>
      </c>
      <c r="J2699">
        <v>92602</v>
      </c>
      <c r="K2699" s="4">
        <v>0</v>
      </c>
      <c r="L2699" s="4">
        <v>6.9359999999999999</v>
      </c>
      <c r="M2699" s="4">
        <v>15.346</v>
      </c>
      <c r="N2699" s="4">
        <v>22.282</v>
      </c>
      <c r="O2699" s="5">
        <v>42305.745292812499</v>
      </c>
      <c r="P2699" s="5">
        <v>42305.745292812499</v>
      </c>
    </row>
    <row r="2700" spans="1:16">
      <c r="A2700">
        <v>2</v>
      </c>
      <c r="B2700">
        <v>6</v>
      </c>
      <c r="C2700">
        <v>11</v>
      </c>
      <c r="D2700">
        <v>174</v>
      </c>
      <c r="E2700">
        <v>514</v>
      </c>
      <c r="F2700">
        <v>4491</v>
      </c>
      <c r="G2700">
        <v>2300</v>
      </c>
      <c r="H2700">
        <v>1</v>
      </c>
      <c r="I2700" s="58">
        <v>146099</v>
      </c>
      <c r="J2700">
        <v>230001</v>
      </c>
      <c r="K2700" s="4">
        <v>7.52</v>
      </c>
      <c r="L2700" s="4">
        <v>22.675000000000001</v>
      </c>
      <c r="M2700" s="4">
        <v>23.555</v>
      </c>
      <c r="N2700" s="4">
        <v>38.71</v>
      </c>
      <c r="O2700" s="5">
        <v>42305.745292812499</v>
      </c>
      <c r="P2700" s="5">
        <v>42305.745292812499</v>
      </c>
    </row>
    <row r="2701" spans="1:16">
      <c r="A2701">
        <v>2</v>
      </c>
      <c r="B2701">
        <v>6</v>
      </c>
      <c r="C2701">
        <v>11</v>
      </c>
      <c r="D2701">
        <v>174</v>
      </c>
      <c r="E2701">
        <v>844</v>
      </c>
      <c r="F2701">
        <v>4492</v>
      </c>
      <c r="G2701">
        <v>1074</v>
      </c>
      <c r="H2701">
        <v>1</v>
      </c>
      <c r="I2701" s="58" t="s">
        <v>7943</v>
      </c>
      <c r="J2701">
        <v>107401</v>
      </c>
      <c r="K2701" s="4">
        <v>0</v>
      </c>
      <c r="L2701" s="4">
        <v>6.6820000000000004</v>
      </c>
      <c r="M2701" s="4">
        <v>0</v>
      </c>
      <c r="N2701" s="4">
        <v>6.6820000000000004</v>
      </c>
      <c r="O2701" s="5">
        <v>42305.745292812499</v>
      </c>
      <c r="P2701" s="5">
        <v>42305.745292812499</v>
      </c>
    </row>
    <row r="2702" spans="1:16">
      <c r="A2702">
        <v>2</v>
      </c>
      <c r="B2702">
        <v>6</v>
      </c>
      <c r="C2702">
        <v>11</v>
      </c>
      <c r="D2702">
        <v>187</v>
      </c>
      <c r="E2702">
        <v>103</v>
      </c>
      <c r="F2702">
        <v>4533</v>
      </c>
      <c r="G2702">
        <v>176</v>
      </c>
      <c r="H2702">
        <v>6</v>
      </c>
      <c r="I2702" s="58" t="s">
        <v>7944</v>
      </c>
      <c r="J2702">
        <v>17606</v>
      </c>
      <c r="K2702" s="4">
        <v>1</v>
      </c>
      <c r="L2702" s="4">
        <v>5.5860000000000003</v>
      </c>
      <c r="M2702" s="4">
        <v>0</v>
      </c>
      <c r="N2702" s="4">
        <v>4.5860000000000003</v>
      </c>
      <c r="O2702" s="5">
        <v>42305.745292812499</v>
      </c>
      <c r="P2702" s="5">
        <v>42305.745292812499</v>
      </c>
    </row>
    <row r="2703" spans="1:16">
      <c r="A2703">
        <v>2</v>
      </c>
      <c r="B2703">
        <v>6</v>
      </c>
      <c r="C2703">
        <v>11</v>
      </c>
      <c r="D2703">
        <v>187</v>
      </c>
      <c r="E2703">
        <v>1075</v>
      </c>
      <c r="F2703">
        <v>4541</v>
      </c>
      <c r="G2703">
        <v>1193</v>
      </c>
      <c r="H2703">
        <v>1</v>
      </c>
      <c r="I2703" s="58" t="s">
        <v>7945</v>
      </c>
      <c r="J2703">
        <v>119301</v>
      </c>
      <c r="K2703" s="4">
        <v>4.0000000000000001E-3</v>
      </c>
      <c r="L2703" s="4">
        <v>20.193999999999999</v>
      </c>
      <c r="M2703" s="4">
        <v>7.9359999999999999</v>
      </c>
      <c r="N2703" s="4">
        <v>28.126000000000001</v>
      </c>
      <c r="O2703" s="5">
        <v>42305.745292812499</v>
      </c>
      <c r="P2703" s="5">
        <v>42305.745292812499</v>
      </c>
    </row>
    <row r="2704" spans="1:16">
      <c r="A2704">
        <v>2</v>
      </c>
      <c r="B2704">
        <v>6</v>
      </c>
      <c r="C2704">
        <v>11</v>
      </c>
      <c r="D2704">
        <v>187</v>
      </c>
      <c r="E2704">
        <v>1075</v>
      </c>
      <c r="F2704">
        <v>4542</v>
      </c>
      <c r="G2704">
        <v>1193</v>
      </c>
      <c r="H2704">
        <v>2</v>
      </c>
      <c r="I2704" s="58" t="s">
        <v>7946</v>
      </c>
      <c r="J2704">
        <v>119302</v>
      </c>
      <c r="K2704" s="4">
        <v>0</v>
      </c>
      <c r="L2704" s="4">
        <v>7.3410000000000002</v>
      </c>
      <c r="M2704" s="4">
        <v>28.337</v>
      </c>
      <c r="N2704" s="4">
        <v>35.677999999999997</v>
      </c>
      <c r="O2704" s="5">
        <v>42305.745292812499</v>
      </c>
      <c r="P2704" s="5">
        <v>42305.745292812499</v>
      </c>
    </row>
    <row r="2705" spans="1:16">
      <c r="A2705">
        <v>2</v>
      </c>
      <c r="B2705">
        <v>6</v>
      </c>
      <c r="C2705">
        <v>11</v>
      </c>
      <c r="D2705">
        <v>187</v>
      </c>
      <c r="E2705">
        <v>1075</v>
      </c>
      <c r="F2705">
        <v>4543</v>
      </c>
      <c r="G2705">
        <v>1877</v>
      </c>
      <c r="H2705">
        <v>2</v>
      </c>
      <c r="I2705" s="58">
        <v>-8368</v>
      </c>
      <c r="J2705">
        <v>187702</v>
      </c>
      <c r="K2705" s="4">
        <v>0.14399999999999999</v>
      </c>
      <c r="L2705" s="4">
        <v>7.859</v>
      </c>
      <c r="M2705" s="4">
        <v>0</v>
      </c>
      <c r="N2705" s="4">
        <v>7.7149999999999999</v>
      </c>
      <c r="O2705" s="5">
        <v>42305.745292812499</v>
      </c>
      <c r="P2705" s="5">
        <v>42305.745292812499</v>
      </c>
    </row>
    <row r="2706" spans="1:16">
      <c r="A2706">
        <v>2</v>
      </c>
      <c r="B2706">
        <v>6</v>
      </c>
      <c r="C2706">
        <v>11</v>
      </c>
      <c r="D2706">
        <v>187</v>
      </c>
      <c r="E2706">
        <v>1076</v>
      </c>
      <c r="F2706">
        <v>4544</v>
      </c>
      <c r="G2706">
        <v>1194</v>
      </c>
      <c r="H2706">
        <v>1</v>
      </c>
      <c r="I2706" s="58" t="s">
        <v>7947</v>
      </c>
      <c r="J2706">
        <v>119401</v>
      </c>
      <c r="K2706" s="4">
        <v>0</v>
      </c>
      <c r="L2706" s="4">
        <v>19.146000000000001</v>
      </c>
      <c r="M2706" s="4">
        <v>0</v>
      </c>
      <c r="N2706" s="4">
        <v>19.146000000000001</v>
      </c>
      <c r="O2706" s="5">
        <v>42305.745292812499</v>
      </c>
      <c r="P2706" s="5">
        <v>42305.745292812499</v>
      </c>
    </row>
    <row r="2707" spans="1:16">
      <c r="A2707">
        <v>2</v>
      </c>
      <c r="B2707">
        <v>6</v>
      </c>
      <c r="C2707">
        <v>11</v>
      </c>
      <c r="D2707">
        <v>187</v>
      </c>
      <c r="E2707">
        <v>1388</v>
      </c>
      <c r="F2707">
        <v>4545</v>
      </c>
      <c r="G2707">
        <v>1408</v>
      </c>
      <c r="H2707">
        <v>1</v>
      </c>
      <c r="I2707" s="58" t="s">
        <v>7948</v>
      </c>
      <c r="J2707">
        <v>140801</v>
      </c>
      <c r="K2707" s="4">
        <v>1</v>
      </c>
      <c r="L2707" s="4">
        <v>14.522</v>
      </c>
      <c r="M2707" s="4">
        <v>0</v>
      </c>
      <c r="N2707" s="4">
        <v>13.522</v>
      </c>
      <c r="O2707" s="5">
        <v>42305.745292812499</v>
      </c>
      <c r="P2707" s="5">
        <v>42305.745292812499</v>
      </c>
    </row>
    <row r="2708" spans="1:16">
      <c r="A2708">
        <v>2</v>
      </c>
      <c r="B2708">
        <v>6</v>
      </c>
      <c r="C2708">
        <v>11</v>
      </c>
      <c r="D2708">
        <v>187</v>
      </c>
      <c r="E2708">
        <v>1426</v>
      </c>
      <c r="F2708">
        <v>4546</v>
      </c>
      <c r="G2708">
        <v>2510</v>
      </c>
      <c r="H2708">
        <v>1</v>
      </c>
      <c r="I2708" s="58">
        <v>222800</v>
      </c>
      <c r="J2708">
        <v>251001</v>
      </c>
      <c r="K2708" s="4">
        <v>0.81399999999999995</v>
      </c>
      <c r="L2708" s="4">
        <v>3.0190000000000001</v>
      </c>
      <c r="M2708" s="4">
        <v>0</v>
      </c>
      <c r="N2708" s="4">
        <v>2.2050000000000001</v>
      </c>
      <c r="O2708" s="5">
        <v>42305.745292812499</v>
      </c>
      <c r="P2708" s="5">
        <v>42305.745292812499</v>
      </c>
    </row>
    <row r="2709" spans="1:16">
      <c r="A2709">
        <v>2</v>
      </c>
      <c r="B2709">
        <v>6</v>
      </c>
      <c r="C2709">
        <v>11</v>
      </c>
      <c r="D2709">
        <v>187</v>
      </c>
      <c r="E2709">
        <v>1829</v>
      </c>
      <c r="F2709">
        <v>4547</v>
      </c>
      <c r="G2709">
        <v>1584</v>
      </c>
      <c r="H2709">
        <v>3</v>
      </c>
      <c r="I2709" s="58">
        <v>-115356</v>
      </c>
      <c r="J2709">
        <v>158403</v>
      </c>
      <c r="K2709" s="4">
        <v>0</v>
      </c>
      <c r="L2709" s="4">
        <v>4.2169999999999996</v>
      </c>
      <c r="M2709" s="4">
        <v>0</v>
      </c>
      <c r="N2709" s="4">
        <v>4.2160000000000002</v>
      </c>
      <c r="O2709" s="5">
        <v>42305.745292812499</v>
      </c>
      <c r="P2709" s="5">
        <v>42305.745292812499</v>
      </c>
    </row>
    <row r="2710" spans="1:16">
      <c r="A2710">
        <v>2</v>
      </c>
      <c r="B2710">
        <v>6</v>
      </c>
      <c r="C2710">
        <v>11</v>
      </c>
      <c r="D2710">
        <v>187</v>
      </c>
      <c r="E2710">
        <v>1946</v>
      </c>
      <c r="F2710">
        <v>4548</v>
      </c>
      <c r="G2710">
        <v>1796</v>
      </c>
      <c r="H2710">
        <v>1</v>
      </c>
      <c r="I2710" s="58">
        <v>-37984</v>
      </c>
      <c r="J2710">
        <v>179601</v>
      </c>
      <c r="K2710" s="4">
        <v>0</v>
      </c>
      <c r="L2710" s="4">
        <v>0.78300000000000003</v>
      </c>
      <c r="M2710" s="4">
        <v>0</v>
      </c>
      <c r="N2710" s="4">
        <v>0.78300000000000003</v>
      </c>
      <c r="O2710" s="5">
        <v>42305.745292812499</v>
      </c>
      <c r="P2710" s="5">
        <v>42305.745292812499</v>
      </c>
    </row>
    <row r="2711" spans="1:16">
      <c r="A2711">
        <v>2</v>
      </c>
      <c r="B2711">
        <v>6</v>
      </c>
      <c r="C2711">
        <v>11</v>
      </c>
      <c r="D2711">
        <v>187</v>
      </c>
      <c r="E2711">
        <v>2055</v>
      </c>
      <c r="F2711">
        <v>4549</v>
      </c>
      <c r="G2711">
        <v>1877</v>
      </c>
      <c r="H2711">
        <v>1</v>
      </c>
      <c r="I2711" s="58">
        <v>-8399</v>
      </c>
      <c r="J2711">
        <v>187701</v>
      </c>
      <c r="K2711" s="4">
        <v>0</v>
      </c>
      <c r="L2711" s="4">
        <v>10.189</v>
      </c>
      <c r="M2711" s="4">
        <v>0</v>
      </c>
      <c r="N2711" s="4">
        <v>10.189</v>
      </c>
      <c r="O2711" s="5">
        <v>42305.745292812499</v>
      </c>
      <c r="P2711" s="5">
        <v>42305.745292812499</v>
      </c>
    </row>
    <row r="2712" spans="1:16">
      <c r="A2712">
        <v>2</v>
      </c>
      <c r="B2712">
        <v>6</v>
      </c>
      <c r="C2712">
        <v>11</v>
      </c>
      <c r="D2712">
        <v>187</v>
      </c>
      <c r="E2712">
        <v>2056</v>
      </c>
      <c r="F2712">
        <v>4550</v>
      </c>
      <c r="G2712">
        <v>1876</v>
      </c>
      <c r="H2712">
        <v>1</v>
      </c>
      <c r="I2712" s="58">
        <v>-8765</v>
      </c>
      <c r="J2712">
        <v>187601</v>
      </c>
      <c r="K2712" s="4">
        <v>10.118</v>
      </c>
      <c r="L2712" s="4">
        <v>19.541</v>
      </c>
      <c r="M2712" s="4">
        <v>0</v>
      </c>
      <c r="N2712" s="4">
        <v>9.423</v>
      </c>
      <c r="O2712" s="5">
        <v>42305.745292812499</v>
      </c>
      <c r="P2712" s="5">
        <v>42305.745292812499</v>
      </c>
    </row>
    <row r="2713" spans="1:16">
      <c r="A2713">
        <v>2</v>
      </c>
      <c r="B2713">
        <v>6</v>
      </c>
      <c r="C2713">
        <v>11</v>
      </c>
      <c r="D2713">
        <v>187</v>
      </c>
      <c r="E2713">
        <v>2056</v>
      </c>
      <c r="F2713">
        <v>4551</v>
      </c>
      <c r="G2713">
        <v>1876</v>
      </c>
      <c r="H2713">
        <v>2</v>
      </c>
      <c r="I2713" s="58">
        <v>-8734</v>
      </c>
      <c r="J2713">
        <v>187602</v>
      </c>
      <c r="K2713" s="4">
        <v>0</v>
      </c>
      <c r="L2713" s="4">
        <v>5.4660000000000002</v>
      </c>
      <c r="M2713" s="4">
        <v>9.5289999999999999</v>
      </c>
      <c r="N2713" s="4">
        <v>14.994999999999999</v>
      </c>
      <c r="O2713" s="5">
        <v>42305.745292812499</v>
      </c>
      <c r="P2713" s="5">
        <v>42305.745292812499</v>
      </c>
    </row>
    <row r="2714" spans="1:16">
      <c r="A2714">
        <v>2</v>
      </c>
      <c r="B2714">
        <v>6</v>
      </c>
      <c r="C2714">
        <v>11</v>
      </c>
      <c r="D2714">
        <v>187</v>
      </c>
      <c r="E2714">
        <v>2482</v>
      </c>
      <c r="F2714">
        <v>4552</v>
      </c>
      <c r="G2714">
        <v>213</v>
      </c>
      <c r="H2714">
        <v>13</v>
      </c>
      <c r="I2714" s="58" t="s">
        <v>7949</v>
      </c>
      <c r="J2714">
        <v>21313</v>
      </c>
      <c r="K2714" s="4">
        <v>1</v>
      </c>
      <c r="L2714" s="4">
        <v>5.766</v>
      </c>
      <c r="M2714" s="4">
        <v>0</v>
      </c>
      <c r="N2714" s="4">
        <v>4.766</v>
      </c>
      <c r="O2714" s="5">
        <v>42305.745292812499</v>
      </c>
      <c r="P2714" s="5">
        <v>42305.745292812499</v>
      </c>
    </row>
    <row r="2715" spans="1:16">
      <c r="A2715">
        <v>2</v>
      </c>
      <c r="B2715">
        <v>6</v>
      </c>
      <c r="C2715">
        <v>11</v>
      </c>
      <c r="D2715">
        <v>187</v>
      </c>
      <c r="E2715">
        <v>2523</v>
      </c>
      <c r="F2715">
        <v>4553</v>
      </c>
      <c r="G2715">
        <v>2388</v>
      </c>
      <c r="H2715">
        <v>1</v>
      </c>
      <c r="I2715" s="58">
        <v>178240</v>
      </c>
      <c r="J2715">
        <v>238801</v>
      </c>
      <c r="K2715" s="4">
        <v>0</v>
      </c>
      <c r="L2715" s="4">
        <v>6.2149999999999999</v>
      </c>
      <c r="M2715" s="4">
        <v>0</v>
      </c>
      <c r="N2715" s="4">
        <v>6.2149999999999999</v>
      </c>
      <c r="O2715" s="5">
        <v>42305.745292812499</v>
      </c>
      <c r="P2715" s="5">
        <v>42305.745292812499</v>
      </c>
    </row>
    <row r="2716" spans="1:16">
      <c r="A2716">
        <v>2</v>
      </c>
      <c r="B2716">
        <v>6</v>
      </c>
      <c r="C2716">
        <v>11</v>
      </c>
      <c r="D2716">
        <v>187</v>
      </c>
      <c r="E2716">
        <v>252</v>
      </c>
      <c r="F2716">
        <v>4534</v>
      </c>
      <c r="G2716">
        <v>654</v>
      </c>
      <c r="H2716">
        <v>1</v>
      </c>
      <c r="I2716" s="58" t="s">
        <v>7950</v>
      </c>
      <c r="J2716">
        <v>65401</v>
      </c>
      <c r="K2716" s="4">
        <v>0</v>
      </c>
      <c r="L2716" s="4">
        <v>9.7379999999999995</v>
      </c>
      <c r="M2716" s="4">
        <v>0</v>
      </c>
      <c r="N2716" s="4">
        <v>9.7379999999999995</v>
      </c>
      <c r="O2716" s="5">
        <v>42305.745292812499</v>
      </c>
      <c r="P2716" s="5">
        <v>42305.745292812499</v>
      </c>
    </row>
    <row r="2717" spans="1:16">
      <c r="A2717">
        <v>2</v>
      </c>
      <c r="B2717">
        <v>6</v>
      </c>
      <c r="C2717">
        <v>11</v>
      </c>
      <c r="D2717">
        <v>187</v>
      </c>
      <c r="E2717">
        <v>2624</v>
      </c>
      <c r="F2717">
        <v>4554</v>
      </c>
      <c r="G2717">
        <v>2591</v>
      </c>
      <c r="H2717">
        <v>1</v>
      </c>
      <c r="I2717" s="58">
        <v>252385</v>
      </c>
      <c r="J2717">
        <v>259101</v>
      </c>
      <c r="K2717" s="4">
        <v>0</v>
      </c>
      <c r="L2717" s="4">
        <v>4.9619999999999997</v>
      </c>
      <c r="M2717" s="4">
        <v>0</v>
      </c>
      <c r="N2717" s="4">
        <v>4.9619999999999997</v>
      </c>
      <c r="O2717" s="5">
        <v>42305.745292812499</v>
      </c>
      <c r="P2717" s="5">
        <v>43258.050196053242</v>
      </c>
    </row>
    <row r="2718" spans="1:16">
      <c r="A2718">
        <v>2</v>
      </c>
      <c r="B2718">
        <v>6</v>
      </c>
      <c r="C2718">
        <v>11</v>
      </c>
      <c r="D2718">
        <v>187</v>
      </c>
      <c r="E2718">
        <v>2674</v>
      </c>
      <c r="F2718">
        <v>4555</v>
      </c>
      <c r="G2718">
        <v>2667</v>
      </c>
      <c r="H2718">
        <v>1</v>
      </c>
      <c r="I2718" s="58">
        <v>280143</v>
      </c>
      <c r="J2718">
        <v>266701</v>
      </c>
      <c r="K2718" s="4">
        <v>0</v>
      </c>
      <c r="L2718" s="4">
        <v>8.8170000000000002</v>
      </c>
      <c r="M2718" s="4">
        <v>0</v>
      </c>
      <c r="N2718" s="4">
        <v>8.8170000000000002</v>
      </c>
      <c r="O2718" s="5">
        <v>42305.745292812499</v>
      </c>
      <c r="P2718" s="5">
        <v>42305.745292812499</v>
      </c>
    </row>
    <row r="2719" spans="1:16">
      <c r="A2719">
        <v>2</v>
      </c>
      <c r="B2719">
        <v>6</v>
      </c>
      <c r="C2719">
        <v>11</v>
      </c>
      <c r="D2719">
        <v>187</v>
      </c>
      <c r="E2719">
        <v>2792</v>
      </c>
      <c r="F2719">
        <v>4556</v>
      </c>
      <c r="G2719">
        <v>2778</v>
      </c>
      <c r="H2719">
        <v>2</v>
      </c>
      <c r="I2719" s="58">
        <v>320716</v>
      </c>
      <c r="J2719">
        <v>277802</v>
      </c>
      <c r="K2719" s="4">
        <v>0</v>
      </c>
      <c r="L2719" s="4">
        <v>6.5140000000000002</v>
      </c>
      <c r="M2719" s="4">
        <v>0</v>
      </c>
      <c r="N2719" s="4">
        <v>6.5140000000000002</v>
      </c>
      <c r="O2719" s="5">
        <v>42305.745292812499</v>
      </c>
      <c r="P2719" s="5">
        <v>42305.745292812499</v>
      </c>
    </row>
    <row r="2720" spans="1:16">
      <c r="A2720">
        <v>2</v>
      </c>
      <c r="B2720">
        <v>6</v>
      </c>
      <c r="C2720">
        <v>11</v>
      </c>
      <c r="D2720">
        <v>187</v>
      </c>
      <c r="E2720">
        <v>2952</v>
      </c>
      <c r="F2720">
        <v>4557</v>
      </c>
      <c r="G2720">
        <v>3036</v>
      </c>
      <c r="H2720">
        <v>1</v>
      </c>
      <c r="I2720" s="58">
        <v>414917</v>
      </c>
      <c r="J2720">
        <v>303601</v>
      </c>
      <c r="K2720" s="4">
        <v>0</v>
      </c>
      <c r="L2720" s="4">
        <v>2.6139999999999999</v>
      </c>
      <c r="M2720" s="4">
        <v>0</v>
      </c>
      <c r="N2720" s="4">
        <v>2.6139999999999999</v>
      </c>
      <c r="O2720" s="5">
        <v>42305.745292812499</v>
      </c>
      <c r="P2720" s="5">
        <v>42305.745292812499</v>
      </c>
    </row>
    <row r="2721" spans="1:16">
      <c r="A2721">
        <v>2</v>
      </c>
      <c r="B2721">
        <v>6</v>
      </c>
      <c r="C2721">
        <v>11</v>
      </c>
      <c r="D2721">
        <v>187</v>
      </c>
      <c r="E2721">
        <v>3097</v>
      </c>
      <c r="F2721">
        <v>4558</v>
      </c>
      <c r="G2721">
        <v>3160</v>
      </c>
      <c r="H2721">
        <v>1</v>
      </c>
      <c r="I2721" s="58">
        <v>460207</v>
      </c>
      <c r="J2721">
        <v>316001</v>
      </c>
      <c r="K2721" s="4">
        <v>0</v>
      </c>
      <c r="L2721" s="4">
        <v>8.6910000000000007</v>
      </c>
      <c r="M2721" s="4">
        <v>3.0070000000000001</v>
      </c>
      <c r="N2721" s="4">
        <v>11.698</v>
      </c>
      <c r="O2721" s="5">
        <v>42305.745292812499</v>
      </c>
      <c r="P2721" s="5">
        <v>42305.745292812499</v>
      </c>
    </row>
    <row r="2722" spans="1:16">
      <c r="A2722">
        <v>2</v>
      </c>
      <c r="B2722">
        <v>6</v>
      </c>
      <c r="C2722">
        <v>11</v>
      </c>
      <c r="D2722">
        <v>187</v>
      </c>
      <c r="E2722">
        <v>3097</v>
      </c>
      <c r="F2722">
        <v>4559</v>
      </c>
      <c r="G2722">
        <v>3160</v>
      </c>
      <c r="H2722">
        <v>3</v>
      </c>
      <c r="I2722" s="58">
        <v>460267</v>
      </c>
      <c r="J2722">
        <v>316003</v>
      </c>
      <c r="K2722" s="4">
        <v>1</v>
      </c>
      <c r="L2722" s="4">
        <v>3.7330000000000001</v>
      </c>
      <c r="M2722" s="4">
        <v>0</v>
      </c>
      <c r="N2722" s="4">
        <v>2.7330000000000001</v>
      </c>
      <c r="O2722" s="5">
        <v>42305.745292812499</v>
      </c>
      <c r="P2722" s="5">
        <v>42305.745292812499</v>
      </c>
    </row>
    <row r="2723" spans="1:16">
      <c r="A2723">
        <v>2</v>
      </c>
      <c r="B2723">
        <v>6</v>
      </c>
      <c r="C2723">
        <v>11</v>
      </c>
      <c r="D2723">
        <v>187</v>
      </c>
      <c r="E2723">
        <v>3120</v>
      </c>
      <c r="F2723">
        <v>4560</v>
      </c>
      <c r="G2723">
        <v>3220</v>
      </c>
      <c r="H2723">
        <v>1</v>
      </c>
      <c r="I2723" s="58">
        <v>482122</v>
      </c>
      <c r="J2723">
        <v>322001</v>
      </c>
      <c r="K2723" s="4">
        <v>0</v>
      </c>
      <c r="L2723" s="4">
        <v>6.5869999999999997</v>
      </c>
      <c r="M2723" s="4">
        <v>0</v>
      </c>
      <c r="N2723" s="4">
        <v>6.5869999999999997</v>
      </c>
      <c r="O2723" s="5">
        <v>42305.745292812499</v>
      </c>
      <c r="P2723" s="5">
        <v>42305.745292812499</v>
      </c>
    </row>
    <row r="2724" spans="1:16">
      <c r="A2724">
        <v>2</v>
      </c>
      <c r="B2724">
        <v>6</v>
      </c>
      <c r="C2724">
        <v>11</v>
      </c>
      <c r="D2724">
        <v>187</v>
      </c>
      <c r="E2724">
        <v>3152</v>
      </c>
      <c r="F2724">
        <v>4561</v>
      </c>
      <c r="G2724">
        <v>3196</v>
      </c>
      <c r="H2724">
        <v>2</v>
      </c>
      <c r="I2724" s="58">
        <v>473387</v>
      </c>
      <c r="J2724">
        <v>319602</v>
      </c>
      <c r="K2724" s="4">
        <v>0</v>
      </c>
      <c r="L2724" s="4">
        <v>2.1869999999999998</v>
      </c>
      <c r="M2724" s="4">
        <v>0</v>
      </c>
      <c r="N2724" s="4">
        <v>2.1869999999999998</v>
      </c>
      <c r="O2724" s="5">
        <v>42305.745292812499</v>
      </c>
      <c r="P2724" s="5">
        <v>42305.745292812499</v>
      </c>
    </row>
    <row r="2725" spans="1:16">
      <c r="A2725">
        <v>2</v>
      </c>
      <c r="B2725">
        <v>6</v>
      </c>
      <c r="C2725">
        <v>11</v>
      </c>
      <c r="D2725">
        <v>187</v>
      </c>
      <c r="E2725">
        <v>3234</v>
      </c>
      <c r="F2725">
        <v>4562</v>
      </c>
      <c r="G2725">
        <v>3471</v>
      </c>
      <c r="H2725">
        <v>1</v>
      </c>
      <c r="I2725" s="58">
        <v>573798</v>
      </c>
      <c r="J2725">
        <v>347101</v>
      </c>
      <c r="K2725" s="4">
        <v>2.0609999999999999</v>
      </c>
      <c r="L2725" s="4">
        <v>7.59</v>
      </c>
      <c r="M2725" s="4">
        <v>0</v>
      </c>
      <c r="N2725" s="4">
        <v>5.5289999999999999</v>
      </c>
      <c r="O2725" s="5">
        <v>42305.745292812499</v>
      </c>
      <c r="P2725" s="5">
        <v>42305.745292812499</v>
      </c>
    </row>
    <row r="2726" spans="1:16">
      <c r="A2726">
        <v>2</v>
      </c>
      <c r="B2726">
        <v>6</v>
      </c>
      <c r="C2726">
        <v>11</v>
      </c>
      <c r="D2726">
        <v>187</v>
      </c>
      <c r="E2726">
        <v>3235</v>
      </c>
      <c r="F2726">
        <v>4563</v>
      </c>
      <c r="G2726">
        <v>3198</v>
      </c>
      <c r="H2726">
        <v>3</v>
      </c>
      <c r="I2726" s="58">
        <v>474146</v>
      </c>
      <c r="J2726">
        <v>319803</v>
      </c>
      <c r="K2726" s="4">
        <v>0</v>
      </c>
      <c r="L2726" s="4">
        <v>0.85</v>
      </c>
      <c r="M2726" s="4">
        <v>3.61</v>
      </c>
      <c r="N2726" s="4">
        <v>4.46</v>
      </c>
      <c r="O2726" s="5">
        <v>42305.745292812499</v>
      </c>
      <c r="P2726" s="5">
        <v>43258.050196053242</v>
      </c>
    </row>
    <row r="2727" spans="1:16">
      <c r="A2727">
        <v>2</v>
      </c>
      <c r="B2727">
        <v>6</v>
      </c>
      <c r="C2727">
        <v>11</v>
      </c>
      <c r="D2727">
        <v>187</v>
      </c>
      <c r="E2727">
        <v>3401</v>
      </c>
      <c r="F2727">
        <v>4564</v>
      </c>
      <c r="G2727">
        <v>3196</v>
      </c>
      <c r="H2727">
        <v>1</v>
      </c>
      <c r="I2727" s="58">
        <v>473356</v>
      </c>
      <c r="J2727">
        <v>319601</v>
      </c>
      <c r="K2727" s="4">
        <v>6.8940000000000001</v>
      </c>
      <c r="L2727" s="4">
        <v>11.862</v>
      </c>
      <c r="M2727" s="4">
        <v>0</v>
      </c>
      <c r="N2727" s="4">
        <v>4.968</v>
      </c>
      <c r="O2727" s="5">
        <v>42305.745292812499</v>
      </c>
      <c r="P2727" s="5">
        <v>42305.745292812499</v>
      </c>
    </row>
    <row r="2728" spans="1:16">
      <c r="A2728">
        <v>2</v>
      </c>
      <c r="B2728">
        <v>6</v>
      </c>
      <c r="C2728">
        <v>11</v>
      </c>
      <c r="D2728">
        <v>187</v>
      </c>
      <c r="E2728">
        <v>3631</v>
      </c>
      <c r="F2728">
        <v>4565</v>
      </c>
      <c r="G2728">
        <v>213</v>
      </c>
      <c r="H2728">
        <v>12</v>
      </c>
      <c r="I2728" s="58" t="s">
        <v>1418</v>
      </c>
      <c r="J2728">
        <v>21312</v>
      </c>
      <c r="K2728" s="4">
        <v>5</v>
      </c>
      <c r="L2728" s="4">
        <v>7.6660000000000004</v>
      </c>
      <c r="M2728" s="4">
        <v>0</v>
      </c>
      <c r="N2728" s="4">
        <v>0.875</v>
      </c>
      <c r="O2728" s="5">
        <v>42305.745292812499</v>
      </c>
      <c r="P2728" s="5">
        <v>42305.745292812499</v>
      </c>
    </row>
    <row r="2729" spans="1:16">
      <c r="A2729">
        <v>2</v>
      </c>
      <c r="B2729">
        <v>6</v>
      </c>
      <c r="C2729">
        <v>11</v>
      </c>
      <c r="D2729">
        <v>187</v>
      </c>
      <c r="E2729">
        <v>3632</v>
      </c>
      <c r="F2729">
        <v>4566</v>
      </c>
      <c r="G2729">
        <v>213</v>
      </c>
      <c r="H2729">
        <v>12</v>
      </c>
      <c r="I2729" s="58" t="s">
        <v>1418</v>
      </c>
      <c r="J2729">
        <v>21312</v>
      </c>
      <c r="K2729" s="4">
        <v>10</v>
      </c>
      <c r="L2729" s="4">
        <v>10.285</v>
      </c>
      <c r="M2729" s="4">
        <v>0</v>
      </c>
      <c r="N2729" s="4">
        <v>0.28499999999999998</v>
      </c>
      <c r="O2729" s="5">
        <v>42305.745292812499</v>
      </c>
      <c r="P2729" s="5">
        <v>42305.745292812499</v>
      </c>
    </row>
    <row r="2730" spans="1:16">
      <c r="A2730">
        <v>2</v>
      </c>
      <c r="B2730">
        <v>6</v>
      </c>
      <c r="C2730">
        <v>11</v>
      </c>
      <c r="D2730">
        <v>187</v>
      </c>
      <c r="E2730">
        <v>3642</v>
      </c>
      <c r="F2730">
        <v>4567</v>
      </c>
      <c r="G2730">
        <v>3160</v>
      </c>
      <c r="H2730">
        <v>2</v>
      </c>
      <c r="I2730" s="58">
        <v>460238</v>
      </c>
      <c r="J2730">
        <v>316002</v>
      </c>
      <c r="K2730" s="4">
        <v>1</v>
      </c>
      <c r="L2730" s="4">
        <v>1.8180000000000001</v>
      </c>
      <c r="M2730" s="4">
        <v>0</v>
      </c>
      <c r="N2730" s="4">
        <v>0.81799999999999995</v>
      </c>
      <c r="O2730" s="5">
        <v>42305.745292812499</v>
      </c>
      <c r="P2730" s="5">
        <v>42305.745292812499</v>
      </c>
    </row>
    <row r="2731" spans="1:16">
      <c r="A2731">
        <v>2</v>
      </c>
      <c r="B2731">
        <v>6</v>
      </c>
      <c r="C2731">
        <v>11</v>
      </c>
      <c r="D2731">
        <v>187</v>
      </c>
      <c r="E2731">
        <v>3970</v>
      </c>
      <c r="F2731">
        <v>4568</v>
      </c>
      <c r="G2731">
        <v>388</v>
      </c>
      <c r="H2731">
        <v>1</v>
      </c>
      <c r="I2731" s="58" t="s">
        <v>7951</v>
      </c>
      <c r="J2731">
        <v>38801</v>
      </c>
      <c r="K2731" s="4">
        <v>0</v>
      </c>
      <c r="L2731" s="4">
        <v>17.734999999999999</v>
      </c>
      <c r="M2731" s="4">
        <v>1.556</v>
      </c>
      <c r="N2731" s="4">
        <v>19.291</v>
      </c>
      <c r="O2731" s="5">
        <v>42305.745292812499</v>
      </c>
      <c r="P2731" s="5">
        <v>42305.745292812499</v>
      </c>
    </row>
    <row r="2732" spans="1:16">
      <c r="A2732">
        <v>2</v>
      </c>
      <c r="B2732">
        <v>6</v>
      </c>
      <c r="C2732">
        <v>11</v>
      </c>
      <c r="D2732">
        <v>187</v>
      </c>
      <c r="E2732">
        <v>3970</v>
      </c>
      <c r="F2732">
        <v>4569</v>
      </c>
      <c r="G2732">
        <v>388</v>
      </c>
      <c r="H2732">
        <v>6</v>
      </c>
      <c r="I2732" s="58" t="s">
        <v>7952</v>
      </c>
      <c r="J2732">
        <v>38806</v>
      </c>
      <c r="K2732" s="4">
        <v>0</v>
      </c>
      <c r="L2732" s="4">
        <v>0.74199999999999999</v>
      </c>
      <c r="M2732" s="4">
        <v>0</v>
      </c>
      <c r="N2732" s="4">
        <v>0.74199999999999999</v>
      </c>
      <c r="O2732" s="5">
        <v>42305.745292812499</v>
      </c>
      <c r="P2732" s="5">
        <v>43258.050196053242</v>
      </c>
    </row>
    <row r="2733" spans="1:16">
      <c r="A2733">
        <v>2</v>
      </c>
      <c r="B2733">
        <v>6</v>
      </c>
      <c r="C2733">
        <v>11</v>
      </c>
      <c r="D2733">
        <v>187</v>
      </c>
      <c r="E2733">
        <v>3970</v>
      </c>
      <c r="F2733">
        <v>4570</v>
      </c>
      <c r="G2733">
        <v>2510</v>
      </c>
      <c r="H2733">
        <v>1</v>
      </c>
      <c r="I2733" s="58">
        <v>222800</v>
      </c>
      <c r="J2733">
        <v>251001</v>
      </c>
      <c r="K2733" s="4">
        <v>0</v>
      </c>
      <c r="L2733" s="4">
        <v>0.81399999999999995</v>
      </c>
      <c r="M2733" s="4">
        <v>0.74199999999999999</v>
      </c>
      <c r="N2733" s="4">
        <v>1.556</v>
      </c>
      <c r="O2733" s="5">
        <v>42305.745292812499</v>
      </c>
      <c r="P2733" s="5">
        <v>43258.050196053242</v>
      </c>
    </row>
    <row r="2734" spans="1:16">
      <c r="A2734">
        <v>2</v>
      </c>
      <c r="B2734">
        <v>6</v>
      </c>
      <c r="C2734">
        <v>11</v>
      </c>
      <c r="D2734">
        <v>187</v>
      </c>
      <c r="E2734">
        <v>4141</v>
      </c>
      <c r="F2734">
        <v>4571</v>
      </c>
      <c r="G2734">
        <v>176</v>
      </c>
      <c r="H2734">
        <v>7</v>
      </c>
      <c r="I2734" s="58" t="s">
        <v>7953</v>
      </c>
      <c r="J2734">
        <v>17607</v>
      </c>
      <c r="K2734" s="4">
        <v>0</v>
      </c>
      <c r="L2734" s="4">
        <v>3.504</v>
      </c>
      <c r="M2734" s="4">
        <v>0</v>
      </c>
      <c r="N2734" s="4">
        <v>3.504</v>
      </c>
      <c r="O2734" s="5">
        <v>42305.745292812499</v>
      </c>
      <c r="P2734" s="5">
        <v>42305.745292812499</v>
      </c>
    </row>
    <row r="2735" spans="1:16">
      <c r="A2735">
        <v>2</v>
      </c>
      <c r="B2735">
        <v>6</v>
      </c>
      <c r="C2735">
        <v>11</v>
      </c>
      <c r="D2735">
        <v>187</v>
      </c>
      <c r="E2735">
        <v>4166</v>
      </c>
      <c r="F2735">
        <v>4572</v>
      </c>
      <c r="G2735">
        <v>176</v>
      </c>
      <c r="H2735">
        <v>9</v>
      </c>
      <c r="I2735" s="58" t="s">
        <v>7954</v>
      </c>
      <c r="J2735">
        <v>17609</v>
      </c>
      <c r="K2735" s="4">
        <v>0</v>
      </c>
      <c r="L2735" s="4">
        <v>0.51900000000000002</v>
      </c>
      <c r="M2735" s="4">
        <v>0</v>
      </c>
      <c r="N2735" s="4">
        <v>0.51900000000000002</v>
      </c>
      <c r="O2735" t="s">
        <v>1223</v>
      </c>
      <c r="P2735" t="s">
        <v>1223</v>
      </c>
    </row>
    <row r="2736" spans="1:16">
      <c r="A2736">
        <v>2</v>
      </c>
      <c r="B2736">
        <v>6</v>
      </c>
      <c r="C2736">
        <v>11</v>
      </c>
      <c r="D2736">
        <v>187</v>
      </c>
      <c r="E2736">
        <v>4252</v>
      </c>
      <c r="F2736">
        <v>4573</v>
      </c>
      <c r="G2736">
        <v>177</v>
      </c>
      <c r="H2736">
        <v>12</v>
      </c>
      <c r="I2736" s="58" t="s">
        <v>7955</v>
      </c>
      <c r="J2736">
        <v>17712</v>
      </c>
      <c r="K2736" s="4">
        <v>0</v>
      </c>
      <c r="L2736" s="4">
        <v>1.738</v>
      </c>
      <c r="M2736" s="4">
        <v>0</v>
      </c>
      <c r="N2736" s="4">
        <v>1.738</v>
      </c>
      <c r="O2736" s="5">
        <v>42305.745292812499</v>
      </c>
      <c r="P2736" s="5">
        <v>42305.745292812499</v>
      </c>
    </row>
    <row r="2737" spans="1:16">
      <c r="A2737">
        <v>2</v>
      </c>
      <c r="B2737">
        <v>6</v>
      </c>
      <c r="C2737">
        <v>11</v>
      </c>
      <c r="D2737">
        <v>187</v>
      </c>
      <c r="E2737">
        <v>4520</v>
      </c>
      <c r="F2737">
        <v>4574</v>
      </c>
      <c r="G2737">
        <v>176</v>
      </c>
      <c r="H2737">
        <v>4</v>
      </c>
      <c r="I2737" s="58" t="s">
        <v>7956</v>
      </c>
      <c r="J2737">
        <v>17604</v>
      </c>
      <c r="K2737" s="4">
        <v>0</v>
      </c>
      <c r="L2737" s="4">
        <v>9.4809999999999999</v>
      </c>
      <c r="M2737" s="4">
        <v>199.071</v>
      </c>
      <c r="N2737" s="4">
        <v>208.55199999999999</v>
      </c>
      <c r="O2737" s="5">
        <v>42305.745292812499</v>
      </c>
      <c r="P2737" s="5">
        <v>43258.050196053242</v>
      </c>
    </row>
    <row r="2738" spans="1:16">
      <c r="A2738">
        <v>2</v>
      </c>
      <c r="B2738">
        <v>6</v>
      </c>
      <c r="C2738">
        <v>11</v>
      </c>
      <c r="D2738">
        <v>187</v>
      </c>
      <c r="E2738">
        <v>4520</v>
      </c>
      <c r="F2738">
        <v>4575</v>
      </c>
      <c r="G2738">
        <v>176</v>
      </c>
      <c r="H2738">
        <v>5</v>
      </c>
      <c r="I2738" s="58" t="s">
        <v>7957</v>
      </c>
      <c r="J2738">
        <v>17605</v>
      </c>
      <c r="K2738" s="4">
        <v>9.4809999999999999</v>
      </c>
      <c r="L2738" s="4">
        <v>31.11</v>
      </c>
      <c r="M2738" s="4">
        <v>208.55199999999999</v>
      </c>
      <c r="N2738" s="4">
        <v>230.18100000000001</v>
      </c>
      <c r="O2738" s="5">
        <v>42305.745292812499</v>
      </c>
      <c r="P2738" s="5">
        <v>43258.050196053242</v>
      </c>
    </row>
    <row r="2739" spans="1:16">
      <c r="A2739">
        <v>2</v>
      </c>
      <c r="B2739">
        <v>6</v>
      </c>
      <c r="C2739">
        <v>11</v>
      </c>
      <c r="D2739">
        <v>187</v>
      </c>
      <c r="E2739">
        <v>4520</v>
      </c>
      <c r="F2739">
        <v>4576</v>
      </c>
      <c r="G2739">
        <v>177</v>
      </c>
      <c r="H2739">
        <v>1</v>
      </c>
      <c r="I2739" s="58" t="s">
        <v>7958</v>
      </c>
      <c r="J2739">
        <v>17701</v>
      </c>
      <c r="K2739" s="4">
        <v>31.372</v>
      </c>
      <c r="L2739" s="4">
        <v>41.316000000000003</v>
      </c>
      <c r="M2739" s="4">
        <v>230.18100000000001</v>
      </c>
      <c r="N2739" s="4">
        <v>240.125</v>
      </c>
      <c r="O2739" s="5">
        <v>42305.745292812499</v>
      </c>
      <c r="P2739" s="5">
        <v>42305.745292812499</v>
      </c>
    </row>
    <row r="2740" spans="1:16">
      <c r="A2740">
        <v>2</v>
      </c>
      <c r="B2740">
        <v>6</v>
      </c>
      <c r="C2740">
        <v>11</v>
      </c>
      <c r="D2740">
        <v>187</v>
      </c>
      <c r="E2740">
        <v>4543</v>
      </c>
      <c r="F2740">
        <v>4577</v>
      </c>
      <c r="G2740">
        <v>213</v>
      </c>
      <c r="H2740">
        <v>3</v>
      </c>
      <c r="I2740" s="58" t="s">
        <v>7959</v>
      </c>
      <c r="J2740">
        <v>21303</v>
      </c>
      <c r="K2740" s="4">
        <v>20</v>
      </c>
      <c r="L2740" s="4">
        <v>35.424999999999997</v>
      </c>
      <c r="M2740" s="4">
        <v>481.86</v>
      </c>
      <c r="N2740" s="4">
        <v>497.286</v>
      </c>
      <c r="O2740" s="5">
        <v>42305.745292812499</v>
      </c>
      <c r="P2740" s="5">
        <v>42305.745292812499</v>
      </c>
    </row>
    <row r="2741" spans="1:16">
      <c r="A2741">
        <v>2</v>
      </c>
      <c r="B2741">
        <v>6</v>
      </c>
      <c r="C2741">
        <v>11</v>
      </c>
      <c r="D2741">
        <v>187</v>
      </c>
      <c r="E2741">
        <v>4543</v>
      </c>
      <c r="F2741">
        <v>4578</v>
      </c>
      <c r="G2741">
        <v>213</v>
      </c>
      <c r="H2741">
        <v>4</v>
      </c>
      <c r="I2741" s="58" t="s">
        <v>7960</v>
      </c>
      <c r="J2741">
        <v>21304</v>
      </c>
      <c r="K2741" s="4">
        <v>0</v>
      </c>
      <c r="L2741" s="4">
        <v>12.426</v>
      </c>
      <c r="M2741" s="4">
        <v>497.286</v>
      </c>
      <c r="N2741" s="4">
        <v>509.71199999999999</v>
      </c>
      <c r="O2741" s="5">
        <v>42305.745292812499</v>
      </c>
      <c r="P2741" s="5">
        <v>43258.050196053242</v>
      </c>
    </row>
    <row r="2742" spans="1:16">
      <c r="A2742">
        <v>2</v>
      </c>
      <c r="B2742">
        <v>6</v>
      </c>
      <c r="C2742">
        <v>11</v>
      </c>
      <c r="D2742">
        <v>187</v>
      </c>
      <c r="E2742">
        <v>4543</v>
      </c>
      <c r="F2742">
        <v>4579</v>
      </c>
      <c r="G2742">
        <v>213</v>
      </c>
      <c r="H2742">
        <v>5</v>
      </c>
      <c r="I2742" s="58" t="s">
        <v>7961</v>
      </c>
      <c r="J2742">
        <v>21305</v>
      </c>
      <c r="K2742" s="4">
        <v>23.939</v>
      </c>
      <c r="L2742" s="4">
        <v>34.116</v>
      </c>
      <c r="M2742" s="4">
        <v>509.71199999999999</v>
      </c>
      <c r="N2742" s="4">
        <v>519.88900000000001</v>
      </c>
      <c r="O2742" s="5">
        <v>42305.745292812499</v>
      </c>
      <c r="P2742" s="5">
        <v>43258.050196053242</v>
      </c>
    </row>
    <row r="2743" spans="1:16">
      <c r="A2743">
        <v>2</v>
      </c>
      <c r="B2743">
        <v>6</v>
      </c>
      <c r="C2743">
        <v>11</v>
      </c>
      <c r="D2743">
        <v>187</v>
      </c>
      <c r="E2743">
        <v>4550</v>
      </c>
      <c r="F2743">
        <v>4580</v>
      </c>
      <c r="G2743">
        <v>341</v>
      </c>
      <c r="H2743">
        <v>2</v>
      </c>
      <c r="I2743" s="58" t="s">
        <v>7962</v>
      </c>
      <c r="J2743">
        <v>34102</v>
      </c>
      <c r="K2743" s="4">
        <v>1</v>
      </c>
      <c r="L2743" s="4">
        <v>10.57</v>
      </c>
      <c r="M2743" s="4">
        <v>639.78399999999999</v>
      </c>
      <c r="N2743" s="4">
        <v>649.35400000000004</v>
      </c>
      <c r="O2743" s="5">
        <v>42305.745292812499</v>
      </c>
      <c r="P2743" s="5">
        <v>43258.050196053242</v>
      </c>
    </row>
    <row r="2744" spans="1:16">
      <c r="A2744">
        <v>2</v>
      </c>
      <c r="B2744">
        <v>6</v>
      </c>
      <c r="C2744">
        <v>11</v>
      </c>
      <c r="D2744">
        <v>187</v>
      </c>
      <c r="E2744">
        <v>4550</v>
      </c>
      <c r="F2744">
        <v>4581</v>
      </c>
      <c r="G2744">
        <v>341</v>
      </c>
      <c r="H2744">
        <v>3</v>
      </c>
      <c r="I2744" s="58" t="s">
        <v>7963</v>
      </c>
      <c r="J2744">
        <v>34103</v>
      </c>
      <c r="K2744" s="4">
        <v>9.577</v>
      </c>
      <c r="L2744" s="4">
        <v>21.498000000000001</v>
      </c>
      <c r="M2744" s="4">
        <v>649.35400000000004</v>
      </c>
      <c r="N2744" s="4">
        <v>661.27499999999998</v>
      </c>
      <c r="O2744" s="5">
        <v>42305.745292812499</v>
      </c>
      <c r="P2744" s="5">
        <v>43258.050196053242</v>
      </c>
    </row>
    <row r="2745" spans="1:16">
      <c r="A2745">
        <v>2</v>
      </c>
      <c r="B2745">
        <v>6</v>
      </c>
      <c r="C2745">
        <v>11</v>
      </c>
      <c r="D2745">
        <v>187</v>
      </c>
      <c r="E2745">
        <v>521</v>
      </c>
      <c r="F2745">
        <v>4535</v>
      </c>
      <c r="G2745">
        <v>654</v>
      </c>
      <c r="H2745">
        <v>2</v>
      </c>
      <c r="I2745" s="58" t="s">
        <v>7964</v>
      </c>
      <c r="J2745">
        <v>65402</v>
      </c>
      <c r="K2745" s="4">
        <v>0</v>
      </c>
      <c r="L2745" s="4">
        <v>10.426</v>
      </c>
      <c r="M2745" s="4">
        <v>0</v>
      </c>
      <c r="N2745" s="4">
        <v>10.426</v>
      </c>
      <c r="O2745" s="5">
        <v>42305.745292812499</v>
      </c>
      <c r="P2745" s="5">
        <v>42305.745292812499</v>
      </c>
    </row>
    <row r="2746" spans="1:16">
      <c r="A2746">
        <v>2</v>
      </c>
      <c r="B2746">
        <v>6</v>
      </c>
      <c r="C2746">
        <v>11</v>
      </c>
      <c r="D2746">
        <v>187</v>
      </c>
      <c r="E2746">
        <v>521</v>
      </c>
      <c r="F2746">
        <v>4536</v>
      </c>
      <c r="G2746">
        <v>928</v>
      </c>
      <c r="H2746">
        <v>1</v>
      </c>
      <c r="I2746" s="58" t="s">
        <v>7965</v>
      </c>
      <c r="J2746">
        <v>92801</v>
      </c>
      <c r="K2746" s="4">
        <v>0</v>
      </c>
      <c r="L2746" s="4">
        <v>5.0620000000000003</v>
      </c>
      <c r="M2746" s="4">
        <v>22.869</v>
      </c>
      <c r="N2746" s="4">
        <v>27.931000000000001</v>
      </c>
      <c r="O2746" s="5">
        <v>42305.745292812499</v>
      </c>
      <c r="P2746" s="5">
        <v>42305.745292812499</v>
      </c>
    </row>
    <row r="2747" spans="1:16">
      <c r="A2747">
        <v>2</v>
      </c>
      <c r="B2747">
        <v>6</v>
      </c>
      <c r="C2747">
        <v>11</v>
      </c>
      <c r="D2747">
        <v>187</v>
      </c>
      <c r="E2747">
        <v>521</v>
      </c>
      <c r="F2747">
        <v>4537</v>
      </c>
      <c r="G2747">
        <v>928</v>
      </c>
      <c r="H2747">
        <v>2</v>
      </c>
      <c r="I2747" s="58" t="s">
        <v>7966</v>
      </c>
      <c r="J2747">
        <v>92802</v>
      </c>
      <c r="K2747" s="4">
        <v>0</v>
      </c>
      <c r="L2747" s="4">
        <v>12.218</v>
      </c>
      <c r="M2747" s="4">
        <v>10.426</v>
      </c>
      <c r="N2747" s="4">
        <v>22.643999999999998</v>
      </c>
      <c r="O2747" s="5">
        <v>42305.745292812499</v>
      </c>
      <c r="P2747" s="5">
        <v>42305.745292812499</v>
      </c>
    </row>
    <row r="2748" spans="1:16">
      <c r="A2748">
        <v>2</v>
      </c>
      <c r="B2748">
        <v>6</v>
      </c>
      <c r="C2748">
        <v>11</v>
      </c>
      <c r="D2748">
        <v>187</v>
      </c>
      <c r="E2748">
        <v>523</v>
      </c>
      <c r="F2748">
        <v>4538</v>
      </c>
      <c r="G2748">
        <v>929</v>
      </c>
      <c r="H2748">
        <v>1</v>
      </c>
      <c r="I2748" s="58" t="s">
        <v>7967</v>
      </c>
      <c r="J2748">
        <v>92901</v>
      </c>
      <c r="K2748" s="4">
        <v>1</v>
      </c>
      <c r="L2748" s="4">
        <v>8.9960000000000004</v>
      </c>
      <c r="M2748" s="4">
        <v>0</v>
      </c>
      <c r="N2748" s="4">
        <v>7.9960000000000004</v>
      </c>
      <c r="O2748" s="5">
        <v>42305.745292812499</v>
      </c>
      <c r="P2748" s="5">
        <v>42305.745292812499</v>
      </c>
    </row>
    <row r="2749" spans="1:16">
      <c r="A2749">
        <v>2</v>
      </c>
      <c r="B2749">
        <v>6</v>
      </c>
      <c r="C2749">
        <v>11</v>
      </c>
      <c r="D2749">
        <v>187</v>
      </c>
      <c r="E2749">
        <v>527</v>
      </c>
      <c r="F2749">
        <v>4539</v>
      </c>
      <c r="G2749">
        <v>475</v>
      </c>
      <c r="H2749">
        <v>11</v>
      </c>
      <c r="I2749" s="58" t="s">
        <v>7968</v>
      </c>
      <c r="J2749">
        <v>47511</v>
      </c>
      <c r="K2749" s="4">
        <v>0</v>
      </c>
      <c r="L2749" s="4">
        <v>5.6879999999999997</v>
      </c>
      <c r="M2749" s="4">
        <v>14.456</v>
      </c>
      <c r="N2749" s="4">
        <v>20.143999999999998</v>
      </c>
      <c r="O2749" s="5">
        <v>42305.745292812499</v>
      </c>
      <c r="P2749" s="5">
        <v>43258.050196053242</v>
      </c>
    </row>
    <row r="2750" spans="1:16">
      <c r="A2750">
        <v>2</v>
      </c>
      <c r="B2750">
        <v>6</v>
      </c>
      <c r="C2750">
        <v>11</v>
      </c>
      <c r="D2750">
        <v>187</v>
      </c>
      <c r="E2750">
        <v>528</v>
      </c>
      <c r="F2750">
        <v>4540</v>
      </c>
      <c r="G2750">
        <v>2117</v>
      </c>
      <c r="H2750">
        <v>3</v>
      </c>
      <c r="I2750" s="58">
        <v>79319</v>
      </c>
      <c r="J2750">
        <v>211703</v>
      </c>
      <c r="K2750" s="4">
        <v>0.5</v>
      </c>
      <c r="L2750" s="4">
        <v>4.4779999999999998</v>
      </c>
      <c r="M2750" s="4">
        <v>30.294</v>
      </c>
      <c r="N2750" s="4">
        <v>34.271999999999998</v>
      </c>
      <c r="O2750" s="5">
        <v>42305.745292812499</v>
      </c>
      <c r="P2750" s="5">
        <v>42305.745292812499</v>
      </c>
    </row>
    <row r="2751" spans="1:16">
      <c r="A2751">
        <v>2</v>
      </c>
      <c r="B2751">
        <v>6</v>
      </c>
      <c r="C2751">
        <v>11</v>
      </c>
      <c r="D2751">
        <v>202</v>
      </c>
      <c r="E2751">
        <v>1077</v>
      </c>
      <c r="F2751">
        <v>4592</v>
      </c>
      <c r="G2751">
        <v>694</v>
      </c>
      <c r="H2751">
        <v>2</v>
      </c>
      <c r="I2751" s="58" t="s">
        <v>7969</v>
      </c>
      <c r="J2751">
        <v>69402</v>
      </c>
      <c r="K2751" s="4">
        <v>0</v>
      </c>
      <c r="L2751" s="4">
        <v>6.5730000000000004</v>
      </c>
      <c r="M2751" s="4">
        <v>0</v>
      </c>
      <c r="N2751" s="4">
        <v>6.5730000000000004</v>
      </c>
      <c r="O2751" s="5">
        <v>42305.745292812499</v>
      </c>
      <c r="P2751" s="5">
        <v>42305.745292812499</v>
      </c>
    </row>
    <row r="2752" spans="1:16">
      <c r="A2752">
        <v>2</v>
      </c>
      <c r="B2752">
        <v>6</v>
      </c>
      <c r="C2752">
        <v>11</v>
      </c>
      <c r="D2752">
        <v>202</v>
      </c>
      <c r="E2752">
        <v>1293</v>
      </c>
      <c r="F2752">
        <v>4593</v>
      </c>
      <c r="G2752">
        <v>2592</v>
      </c>
      <c r="H2752">
        <v>1</v>
      </c>
      <c r="I2752" s="58">
        <v>252750</v>
      </c>
      <c r="J2752">
        <v>259201</v>
      </c>
      <c r="K2752" s="4">
        <v>0</v>
      </c>
      <c r="L2752" s="4">
        <v>0.97799999999999998</v>
      </c>
      <c r="M2752" s="4">
        <v>0</v>
      </c>
      <c r="N2752" s="4">
        <v>0.97799999999999998</v>
      </c>
      <c r="O2752" s="5">
        <v>42305.745292812499</v>
      </c>
      <c r="P2752" s="5">
        <v>42305.745292812499</v>
      </c>
    </row>
    <row r="2753" spans="1:16">
      <c r="A2753">
        <v>2</v>
      </c>
      <c r="B2753">
        <v>6</v>
      </c>
      <c r="C2753">
        <v>11</v>
      </c>
      <c r="D2753">
        <v>202</v>
      </c>
      <c r="E2753">
        <v>1472</v>
      </c>
      <c r="F2753">
        <v>4594</v>
      </c>
      <c r="G2753">
        <v>2511</v>
      </c>
      <c r="H2753">
        <v>1</v>
      </c>
      <c r="I2753" s="58">
        <v>223165</v>
      </c>
      <c r="J2753">
        <v>251101</v>
      </c>
      <c r="K2753" s="4">
        <v>0</v>
      </c>
      <c r="L2753" s="4">
        <v>1.895</v>
      </c>
      <c r="M2753" s="4">
        <v>0</v>
      </c>
      <c r="N2753" s="4">
        <v>1.895</v>
      </c>
      <c r="O2753" s="5">
        <v>42305.745292812499</v>
      </c>
      <c r="P2753" s="5">
        <v>42305.745292812499</v>
      </c>
    </row>
    <row r="2754" spans="1:16">
      <c r="A2754">
        <v>2</v>
      </c>
      <c r="B2754">
        <v>6</v>
      </c>
      <c r="C2754">
        <v>11</v>
      </c>
      <c r="D2754">
        <v>202</v>
      </c>
      <c r="E2754">
        <v>1687</v>
      </c>
      <c r="F2754">
        <v>4595</v>
      </c>
      <c r="G2754">
        <v>1510</v>
      </c>
      <c r="H2754">
        <v>1</v>
      </c>
      <c r="I2754" s="58" t="s">
        <v>7970</v>
      </c>
      <c r="J2754">
        <v>151001</v>
      </c>
      <c r="K2754" s="4">
        <v>0</v>
      </c>
      <c r="L2754" s="4">
        <v>8.7149999999999999</v>
      </c>
      <c r="M2754" s="4">
        <v>0</v>
      </c>
      <c r="N2754" s="4">
        <v>8.7149999999999999</v>
      </c>
      <c r="O2754" s="5">
        <v>42305.745292812499</v>
      </c>
      <c r="P2754" s="5">
        <v>42305.745292812499</v>
      </c>
    </row>
    <row r="2755" spans="1:16">
      <c r="A2755">
        <v>2</v>
      </c>
      <c r="B2755">
        <v>6</v>
      </c>
      <c r="C2755">
        <v>11</v>
      </c>
      <c r="D2755">
        <v>202</v>
      </c>
      <c r="E2755">
        <v>199</v>
      </c>
      <c r="F2755">
        <v>4582</v>
      </c>
      <c r="G2755">
        <v>64</v>
      </c>
      <c r="H2755">
        <v>5</v>
      </c>
      <c r="I2755" s="58">
        <v>23498</v>
      </c>
      <c r="J2755">
        <v>6405</v>
      </c>
      <c r="K2755" s="4">
        <v>10</v>
      </c>
      <c r="L2755" s="4">
        <v>17.864000000000001</v>
      </c>
      <c r="M2755" s="4">
        <v>2.4830000000000001</v>
      </c>
      <c r="N2755" s="4">
        <v>10.347</v>
      </c>
      <c r="O2755" s="5">
        <v>42305.745292812499</v>
      </c>
      <c r="P2755" s="5">
        <v>42305.745292812499</v>
      </c>
    </row>
    <row r="2756" spans="1:16">
      <c r="A2756">
        <v>2</v>
      </c>
      <c r="B2756">
        <v>6</v>
      </c>
      <c r="C2756">
        <v>11</v>
      </c>
      <c r="D2756">
        <v>202</v>
      </c>
      <c r="E2756">
        <v>199</v>
      </c>
      <c r="F2756">
        <v>4583</v>
      </c>
      <c r="G2756">
        <v>64</v>
      </c>
      <c r="H2756">
        <v>10</v>
      </c>
      <c r="I2756" s="58">
        <v>23651</v>
      </c>
      <c r="J2756">
        <v>6410</v>
      </c>
      <c r="K2756" s="4">
        <v>6.101</v>
      </c>
      <c r="L2756" s="4">
        <v>8.8170000000000002</v>
      </c>
      <c r="M2756" s="4">
        <v>16.602</v>
      </c>
      <c r="N2756" s="4">
        <v>19.318000000000001</v>
      </c>
      <c r="O2756" s="5">
        <v>42305.745292812499</v>
      </c>
      <c r="P2756" s="5">
        <v>42305.745292812499</v>
      </c>
    </row>
    <row r="2757" spans="1:16">
      <c r="A2757">
        <v>2</v>
      </c>
      <c r="B2757">
        <v>6</v>
      </c>
      <c r="C2757">
        <v>11</v>
      </c>
      <c r="D2757">
        <v>202</v>
      </c>
      <c r="E2757">
        <v>199</v>
      </c>
      <c r="F2757">
        <v>4584</v>
      </c>
      <c r="G2757">
        <v>64</v>
      </c>
      <c r="H2757">
        <v>11</v>
      </c>
      <c r="I2757" s="58">
        <v>23682</v>
      </c>
      <c r="J2757">
        <v>6411</v>
      </c>
      <c r="K2757" s="4">
        <v>0</v>
      </c>
      <c r="L2757" s="4">
        <v>6.101</v>
      </c>
      <c r="M2757" s="4">
        <v>10.500999999999999</v>
      </c>
      <c r="N2757" s="4">
        <v>16.602</v>
      </c>
      <c r="O2757" s="5">
        <v>42305.745292812499</v>
      </c>
      <c r="P2757" s="5">
        <v>42305.745292812499</v>
      </c>
    </row>
    <row r="2758" spans="1:16">
      <c r="A2758">
        <v>2</v>
      </c>
      <c r="B2758">
        <v>6</v>
      </c>
      <c r="C2758">
        <v>11</v>
      </c>
      <c r="D2758">
        <v>202</v>
      </c>
      <c r="E2758">
        <v>2090</v>
      </c>
      <c r="F2758">
        <v>4596</v>
      </c>
      <c r="G2758">
        <v>1878</v>
      </c>
      <c r="H2758">
        <v>1</v>
      </c>
      <c r="I2758" s="58">
        <v>-8034</v>
      </c>
      <c r="J2758">
        <v>187801</v>
      </c>
      <c r="K2758" s="4">
        <v>1</v>
      </c>
      <c r="L2758" s="4">
        <v>6.1319999999999997</v>
      </c>
      <c r="M2758" s="4">
        <v>0</v>
      </c>
      <c r="N2758" s="4">
        <v>5.1319999999999997</v>
      </c>
      <c r="O2758" t="s">
        <v>1223</v>
      </c>
      <c r="P2758" t="s">
        <v>1223</v>
      </c>
    </row>
    <row r="2759" spans="1:16">
      <c r="A2759">
        <v>2</v>
      </c>
      <c r="B2759">
        <v>6</v>
      </c>
      <c r="C2759">
        <v>11</v>
      </c>
      <c r="D2759">
        <v>202</v>
      </c>
      <c r="E2759">
        <v>2378</v>
      </c>
      <c r="F2759">
        <v>4597</v>
      </c>
      <c r="G2759">
        <v>2197</v>
      </c>
      <c r="H2759">
        <v>1</v>
      </c>
      <c r="I2759" s="58">
        <v>108480</v>
      </c>
      <c r="J2759">
        <v>219701</v>
      </c>
      <c r="K2759" s="4">
        <v>0</v>
      </c>
      <c r="L2759" s="4">
        <v>6.3440000000000003</v>
      </c>
      <c r="M2759" s="4">
        <v>0</v>
      </c>
      <c r="N2759" s="4">
        <v>6.3440000000000003</v>
      </c>
      <c r="O2759" s="5">
        <v>42305.745292812499</v>
      </c>
      <c r="P2759" s="5">
        <v>42305.745292812499</v>
      </c>
    </row>
    <row r="2760" spans="1:16">
      <c r="A2760">
        <v>2</v>
      </c>
      <c r="B2760">
        <v>6</v>
      </c>
      <c r="C2760">
        <v>11</v>
      </c>
      <c r="D2760">
        <v>202</v>
      </c>
      <c r="E2760">
        <v>2451</v>
      </c>
      <c r="F2760">
        <v>4598</v>
      </c>
      <c r="G2760">
        <v>2268</v>
      </c>
      <c r="H2760">
        <v>1</v>
      </c>
      <c r="I2760" s="58">
        <v>134411</v>
      </c>
      <c r="J2760">
        <v>226801</v>
      </c>
      <c r="K2760" s="4">
        <v>4</v>
      </c>
      <c r="L2760" s="4">
        <v>13.308</v>
      </c>
      <c r="M2760" s="4">
        <v>0</v>
      </c>
      <c r="N2760" s="4">
        <v>9.3079999999999998</v>
      </c>
      <c r="O2760" s="5">
        <v>42305.745292812499</v>
      </c>
      <c r="P2760" s="5">
        <v>42305.745292812499</v>
      </c>
    </row>
    <row r="2761" spans="1:16">
      <c r="A2761">
        <v>2</v>
      </c>
      <c r="B2761">
        <v>6</v>
      </c>
      <c r="C2761">
        <v>11</v>
      </c>
      <c r="D2761">
        <v>202</v>
      </c>
      <c r="E2761">
        <v>272</v>
      </c>
      <c r="F2761">
        <v>4585</v>
      </c>
      <c r="G2761">
        <v>694</v>
      </c>
      <c r="H2761">
        <v>1</v>
      </c>
      <c r="I2761" s="58" t="s">
        <v>7971</v>
      </c>
      <c r="J2761">
        <v>69401</v>
      </c>
      <c r="K2761" s="4">
        <v>0</v>
      </c>
      <c r="L2761" s="4">
        <v>10.473000000000001</v>
      </c>
      <c r="M2761" s="4">
        <v>18.965</v>
      </c>
      <c r="N2761" s="4">
        <v>29.437999999999999</v>
      </c>
      <c r="O2761" s="5">
        <v>42305.745292812499</v>
      </c>
      <c r="P2761" s="5">
        <v>42305.745292812499</v>
      </c>
    </row>
    <row r="2762" spans="1:16">
      <c r="A2762">
        <v>2</v>
      </c>
      <c r="B2762">
        <v>6</v>
      </c>
      <c r="C2762">
        <v>11</v>
      </c>
      <c r="D2762">
        <v>202</v>
      </c>
      <c r="E2762">
        <v>272</v>
      </c>
      <c r="F2762">
        <v>4586</v>
      </c>
      <c r="G2762">
        <v>1678</v>
      </c>
      <c r="H2762">
        <v>1</v>
      </c>
      <c r="I2762" s="58">
        <v>-81082</v>
      </c>
      <c r="J2762">
        <v>167801</v>
      </c>
      <c r="K2762" s="4">
        <v>0</v>
      </c>
      <c r="L2762" s="4">
        <v>7.5380000000000003</v>
      </c>
      <c r="M2762" s="4">
        <v>30.286999999999999</v>
      </c>
      <c r="N2762" s="4">
        <v>37.825000000000003</v>
      </c>
      <c r="O2762" s="5">
        <v>42305.745292812499</v>
      </c>
      <c r="P2762" s="5">
        <v>42305.745292812499</v>
      </c>
    </row>
    <row r="2763" spans="1:16">
      <c r="A2763">
        <v>2</v>
      </c>
      <c r="B2763">
        <v>6</v>
      </c>
      <c r="C2763">
        <v>11</v>
      </c>
      <c r="D2763">
        <v>202</v>
      </c>
      <c r="E2763">
        <v>272</v>
      </c>
      <c r="F2763">
        <v>4587</v>
      </c>
      <c r="G2763">
        <v>2637</v>
      </c>
      <c r="H2763">
        <v>2</v>
      </c>
      <c r="I2763" s="58">
        <v>269217</v>
      </c>
      <c r="J2763">
        <v>263702</v>
      </c>
      <c r="K2763" s="4">
        <v>0</v>
      </c>
      <c r="L2763" s="4">
        <v>3.3380000000000001</v>
      </c>
      <c r="M2763" s="4">
        <v>15.273</v>
      </c>
      <c r="N2763" s="4">
        <v>18.611000000000001</v>
      </c>
      <c r="O2763" s="5">
        <v>42305.745292812499</v>
      </c>
      <c r="P2763" s="5">
        <v>43258.050196053242</v>
      </c>
    </row>
    <row r="2764" spans="1:16">
      <c r="A2764">
        <v>2</v>
      </c>
      <c r="B2764">
        <v>6</v>
      </c>
      <c r="C2764">
        <v>11</v>
      </c>
      <c r="D2764">
        <v>202</v>
      </c>
      <c r="E2764">
        <v>2778</v>
      </c>
      <c r="F2764">
        <v>4599</v>
      </c>
      <c r="G2764">
        <v>896</v>
      </c>
      <c r="H2764">
        <v>3</v>
      </c>
      <c r="I2764" s="58" t="s">
        <v>7972</v>
      </c>
      <c r="J2764">
        <v>89603</v>
      </c>
      <c r="K2764" s="4">
        <v>0</v>
      </c>
      <c r="L2764" s="4">
        <v>3.7879999999999998</v>
      </c>
      <c r="M2764" s="4">
        <v>0</v>
      </c>
      <c r="N2764" s="4">
        <v>3.7879999999999998</v>
      </c>
      <c r="O2764" s="5">
        <v>42305.745292812499</v>
      </c>
      <c r="P2764" s="5">
        <v>42305.745292812499</v>
      </c>
    </row>
    <row r="2765" spans="1:16">
      <c r="A2765">
        <v>2</v>
      </c>
      <c r="B2765">
        <v>6</v>
      </c>
      <c r="C2765">
        <v>11</v>
      </c>
      <c r="D2765">
        <v>202</v>
      </c>
      <c r="E2765">
        <v>2855</v>
      </c>
      <c r="F2765">
        <v>4600</v>
      </c>
      <c r="G2765">
        <v>2892</v>
      </c>
      <c r="H2765">
        <v>1</v>
      </c>
      <c r="I2765" s="58">
        <v>362323</v>
      </c>
      <c r="J2765">
        <v>289201</v>
      </c>
      <c r="K2765" s="4">
        <v>0</v>
      </c>
      <c r="L2765" s="4">
        <v>5.33</v>
      </c>
      <c r="M2765" s="4">
        <v>0</v>
      </c>
      <c r="N2765" s="4">
        <v>5.33</v>
      </c>
      <c r="O2765" s="5">
        <v>42305.745292812499</v>
      </c>
      <c r="P2765" s="5">
        <v>42305.745292812499</v>
      </c>
    </row>
    <row r="2766" spans="1:16">
      <c r="A2766">
        <v>2</v>
      </c>
      <c r="B2766">
        <v>6</v>
      </c>
      <c r="C2766">
        <v>11</v>
      </c>
      <c r="D2766">
        <v>202</v>
      </c>
      <c r="E2766">
        <v>2911</v>
      </c>
      <c r="F2766">
        <v>4601</v>
      </c>
      <c r="G2766">
        <v>3266</v>
      </c>
      <c r="H2766">
        <v>1</v>
      </c>
      <c r="I2766" s="58">
        <v>498924</v>
      </c>
      <c r="J2766">
        <v>326601</v>
      </c>
      <c r="K2766" s="4">
        <v>0</v>
      </c>
      <c r="L2766" s="4">
        <v>4.2130000000000001</v>
      </c>
      <c r="M2766" s="4">
        <v>0</v>
      </c>
      <c r="N2766" s="4">
        <v>4.2130000000000001</v>
      </c>
      <c r="O2766" s="5">
        <v>42305.745292812499</v>
      </c>
      <c r="P2766" s="5">
        <v>42305.745292812499</v>
      </c>
    </row>
    <row r="2767" spans="1:16">
      <c r="A2767">
        <v>2</v>
      </c>
      <c r="B2767">
        <v>6</v>
      </c>
      <c r="C2767">
        <v>11</v>
      </c>
      <c r="D2767">
        <v>202</v>
      </c>
      <c r="E2767">
        <v>2953</v>
      </c>
      <c r="F2767">
        <v>4602</v>
      </c>
      <c r="G2767">
        <v>1678</v>
      </c>
      <c r="H2767">
        <v>2</v>
      </c>
      <c r="I2767" s="58">
        <v>-81051</v>
      </c>
      <c r="J2767">
        <v>167802</v>
      </c>
      <c r="K2767" s="4">
        <v>0</v>
      </c>
      <c r="L2767" s="4">
        <v>2.677</v>
      </c>
      <c r="M2767" s="4">
        <v>0</v>
      </c>
      <c r="N2767" s="4">
        <v>2.677</v>
      </c>
      <c r="O2767" s="5">
        <v>42305.745292812499</v>
      </c>
      <c r="P2767" s="5">
        <v>42305.745292812499</v>
      </c>
    </row>
    <row r="2768" spans="1:16">
      <c r="A2768">
        <v>2</v>
      </c>
      <c r="B2768">
        <v>6</v>
      </c>
      <c r="C2768">
        <v>11</v>
      </c>
      <c r="D2768">
        <v>202</v>
      </c>
      <c r="E2768">
        <v>3092</v>
      </c>
      <c r="F2768">
        <v>4603</v>
      </c>
      <c r="G2768">
        <v>3170</v>
      </c>
      <c r="H2768">
        <v>1</v>
      </c>
      <c r="I2768" s="58">
        <v>463860</v>
      </c>
      <c r="J2768">
        <v>317001</v>
      </c>
      <c r="K2768" s="4">
        <v>0</v>
      </c>
      <c r="L2768" s="4">
        <v>4.9169999999999998</v>
      </c>
      <c r="M2768" s="4">
        <v>0</v>
      </c>
      <c r="N2768" s="4">
        <v>4.9169999999999998</v>
      </c>
      <c r="O2768" s="5">
        <v>42305.745292812499</v>
      </c>
      <c r="P2768" s="5">
        <v>42305.745292812499</v>
      </c>
    </row>
    <row r="2769" spans="1:16">
      <c r="A2769">
        <v>2</v>
      </c>
      <c r="B2769">
        <v>6</v>
      </c>
      <c r="C2769">
        <v>11</v>
      </c>
      <c r="D2769">
        <v>202</v>
      </c>
      <c r="E2769">
        <v>3193</v>
      </c>
      <c r="F2769">
        <v>4604</v>
      </c>
      <c r="G2769">
        <v>3332</v>
      </c>
      <c r="H2769">
        <v>1</v>
      </c>
      <c r="I2769" s="58">
        <v>523029</v>
      </c>
      <c r="J2769">
        <v>333201</v>
      </c>
      <c r="K2769" s="4">
        <v>1</v>
      </c>
      <c r="L2769" s="4">
        <v>4.05</v>
      </c>
      <c r="M2769" s="4">
        <v>1.984</v>
      </c>
      <c r="N2769" s="4">
        <v>5.0350000000000001</v>
      </c>
      <c r="O2769" s="5">
        <v>42305.745292812499</v>
      </c>
      <c r="P2769" s="5">
        <v>43258.050196053242</v>
      </c>
    </row>
    <row r="2770" spans="1:16">
      <c r="A2770">
        <v>2</v>
      </c>
      <c r="B2770">
        <v>6</v>
      </c>
      <c r="C2770">
        <v>11</v>
      </c>
      <c r="D2770">
        <v>202</v>
      </c>
      <c r="E2770">
        <v>3267</v>
      </c>
      <c r="F2770">
        <v>4605</v>
      </c>
      <c r="G2770">
        <v>3491</v>
      </c>
      <c r="H2770">
        <v>1</v>
      </c>
      <c r="I2770" s="58">
        <v>581103</v>
      </c>
      <c r="J2770">
        <v>349101</v>
      </c>
      <c r="K2770" s="4">
        <v>5</v>
      </c>
      <c r="L2770" s="4">
        <v>10.009</v>
      </c>
      <c r="M2770" s="4">
        <v>0</v>
      </c>
      <c r="N2770" s="4">
        <v>5.0090000000000003</v>
      </c>
      <c r="O2770" s="5">
        <v>42305.745292812499</v>
      </c>
      <c r="P2770" s="5">
        <v>42305.745292812499</v>
      </c>
    </row>
    <row r="2771" spans="1:16">
      <c r="A2771">
        <v>2</v>
      </c>
      <c r="B2771">
        <v>6</v>
      </c>
      <c r="C2771">
        <v>11</v>
      </c>
      <c r="D2771">
        <v>202</v>
      </c>
      <c r="E2771">
        <v>3330</v>
      </c>
      <c r="F2771">
        <v>4606</v>
      </c>
      <c r="G2771">
        <v>1678</v>
      </c>
      <c r="H2771">
        <v>3</v>
      </c>
      <c r="I2771" s="58">
        <v>-81023</v>
      </c>
      <c r="J2771">
        <v>167803</v>
      </c>
      <c r="K2771" s="4">
        <v>0.496</v>
      </c>
      <c r="L2771" s="4">
        <v>3.6339999999999999</v>
      </c>
      <c r="M2771" s="4">
        <v>0</v>
      </c>
      <c r="N2771" s="4">
        <v>3.1379999999999999</v>
      </c>
      <c r="O2771" s="5">
        <v>42305.745292812499</v>
      </c>
      <c r="P2771" s="5">
        <v>42305.745292812499</v>
      </c>
    </row>
    <row r="2772" spans="1:16">
      <c r="A2772">
        <v>2</v>
      </c>
      <c r="B2772">
        <v>6</v>
      </c>
      <c r="C2772">
        <v>11</v>
      </c>
      <c r="D2772">
        <v>202</v>
      </c>
      <c r="E2772">
        <v>3330</v>
      </c>
      <c r="F2772">
        <v>4607</v>
      </c>
      <c r="G2772">
        <v>3365</v>
      </c>
      <c r="H2772">
        <v>1</v>
      </c>
      <c r="I2772" s="58">
        <v>535083</v>
      </c>
      <c r="J2772">
        <v>336501</v>
      </c>
      <c r="K2772" s="4">
        <v>3</v>
      </c>
      <c r="L2772" s="4">
        <v>6.899</v>
      </c>
      <c r="M2772" s="4">
        <v>3.5739999999999998</v>
      </c>
      <c r="N2772" s="4">
        <v>7.4729999999999999</v>
      </c>
      <c r="O2772" s="5">
        <v>42305.745292812499</v>
      </c>
      <c r="P2772" s="5">
        <v>42305.745292812499</v>
      </c>
    </row>
    <row r="2773" spans="1:16">
      <c r="A2773">
        <v>2</v>
      </c>
      <c r="B2773">
        <v>6</v>
      </c>
      <c r="C2773">
        <v>11</v>
      </c>
      <c r="D2773">
        <v>202</v>
      </c>
      <c r="E2773">
        <v>3390</v>
      </c>
      <c r="F2773">
        <v>4608</v>
      </c>
      <c r="G2773">
        <v>3434</v>
      </c>
      <c r="H2773">
        <v>1</v>
      </c>
      <c r="I2773" s="58">
        <v>560284</v>
      </c>
      <c r="J2773">
        <v>343401</v>
      </c>
      <c r="K2773" s="4">
        <v>5</v>
      </c>
      <c r="L2773" s="4">
        <v>6.7649999999999997</v>
      </c>
      <c r="M2773" s="4">
        <v>0</v>
      </c>
      <c r="N2773" s="4">
        <v>1.7649999999999999</v>
      </c>
      <c r="O2773" s="5">
        <v>42305.745292812499</v>
      </c>
      <c r="P2773" s="5">
        <v>42305.745292812499</v>
      </c>
    </row>
    <row r="2774" spans="1:16">
      <c r="A2774">
        <v>2</v>
      </c>
      <c r="B2774">
        <v>6</v>
      </c>
      <c r="C2774">
        <v>11</v>
      </c>
      <c r="D2774">
        <v>202</v>
      </c>
      <c r="E2774">
        <v>3391</v>
      </c>
      <c r="F2774">
        <v>4609</v>
      </c>
      <c r="G2774">
        <v>3436</v>
      </c>
      <c r="H2774">
        <v>1</v>
      </c>
      <c r="I2774" s="58">
        <v>561014</v>
      </c>
      <c r="J2774">
        <v>343601</v>
      </c>
      <c r="K2774" s="4">
        <v>0</v>
      </c>
      <c r="L2774" s="4">
        <v>0.92300000000000004</v>
      </c>
      <c r="M2774" s="4">
        <v>0</v>
      </c>
      <c r="N2774" s="4">
        <v>0.92300000000000004</v>
      </c>
      <c r="O2774" s="5">
        <v>42305.745292812499</v>
      </c>
      <c r="P2774" s="5">
        <v>42305.745292812499</v>
      </c>
    </row>
    <row r="2775" spans="1:16">
      <c r="A2775">
        <v>2</v>
      </c>
      <c r="B2775">
        <v>6</v>
      </c>
      <c r="C2775">
        <v>11</v>
      </c>
      <c r="D2775">
        <v>202</v>
      </c>
      <c r="E2775">
        <v>3446</v>
      </c>
      <c r="F2775">
        <v>4610</v>
      </c>
      <c r="G2775">
        <v>3584</v>
      </c>
      <c r="H2775">
        <v>1</v>
      </c>
      <c r="I2775" s="58">
        <v>615070</v>
      </c>
      <c r="J2775">
        <v>358401</v>
      </c>
      <c r="K2775" s="4">
        <v>1</v>
      </c>
      <c r="L2775" s="4">
        <v>2.855</v>
      </c>
      <c r="M2775" s="4">
        <v>0</v>
      </c>
      <c r="N2775" s="4">
        <v>1.855</v>
      </c>
      <c r="O2775" s="5">
        <v>42305.745292812499</v>
      </c>
      <c r="P2775" s="5">
        <v>42305.745292812499</v>
      </c>
    </row>
    <row r="2776" spans="1:16">
      <c r="A2776">
        <v>2</v>
      </c>
      <c r="B2776">
        <v>6</v>
      </c>
      <c r="C2776">
        <v>11</v>
      </c>
      <c r="D2776">
        <v>202</v>
      </c>
      <c r="E2776">
        <v>3461</v>
      </c>
      <c r="F2776">
        <v>4611</v>
      </c>
      <c r="G2776">
        <v>64</v>
      </c>
      <c r="H2776">
        <v>10</v>
      </c>
      <c r="I2776" s="58">
        <v>23651</v>
      </c>
      <c r="J2776">
        <v>6410</v>
      </c>
      <c r="K2776" s="4">
        <v>0</v>
      </c>
      <c r="L2776" s="4">
        <v>0.64200000000000002</v>
      </c>
      <c r="M2776" s="4">
        <v>0</v>
      </c>
      <c r="N2776" s="4">
        <v>0.64200000000000002</v>
      </c>
      <c r="O2776" s="5">
        <v>42305.745292812499</v>
      </c>
      <c r="P2776" s="5">
        <v>42305.745292812499</v>
      </c>
    </row>
    <row r="2777" spans="1:16">
      <c r="A2777">
        <v>2</v>
      </c>
      <c r="B2777">
        <v>6</v>
      </c>
      <c r="C2777">
        <v>11</v>
      </c>
      <c r="D2777">
        <v>202</v>
      </c>
      <c r="E2777">
        <v>383</v>
      </c>
      <c r="F2777">
        <v>4588</v>
      </c>
      <c r="G2777">
        <v>64</v>
      </c>
      <c r="H2777">
        <v>15</v>
      </c>
      <c r="I2777" s="58" t="s">
        <v>7973</v>
      </c>
      <c r="J2777">
        <v>6415</v>
      </c>
      <c r="K2777" s="4">
        <v>0</v>
      </c>
      <c r="L2777" s="4">
        <v>7.4219999999999997</v>
      </c>
      <c r="M2777" s="4">
        <v>0</v>
      </c>
      <c r="N2777" s="4">
        <v>7.4219999999999997</v>
      </c>
      <c r="O2777" s="5">
        <v>42305.745292812499</v>
      </c>
      <c r="P2777" s="5">
        <v>42305.745292812499</v>
      </c>
    </row>
    <row r="2778" spans="1:16">
      <c r="A2778">
        <v>2</v>
      </c>
      <c r="B2778">
        <v>6</v>
      </c>
      <c r="C2778">
        <v>11</v>
      </c>
      <c r="D2778">
        <v>202</v>
      </c>
      <c r="E2778">
        <v>3871</v>
      </c>
      <c r="F2778">
        <v>4612</v>
      </c>
      <c r="G2778">
        <v>119</v>
      </c>
      <c r="H2778">
        <v>2</v>
      </c>
      <c r="I2778" s="58" t="s">
        <v>7974</v>
      </c>
      <c r="J2778">
        <v>11902</v>
      </c>
      <c r="K2778" s="4">
        <v>0</v>
      </c>
      <c r="L2778" s="4">
        <v>4.3639999999999999</v>
      </c>
      <c r="M2778" s="4">
        <v>292.86500000000001</v>
      </c>
      <c r="N2778" s="4">
        <v>297.22899999999998</v>
      </c>
      <c r="O2778" s="5">
        <v>42305.745292812499</v>
      </c>
      <c r="P2778" s="5">
        <v>43258.050196053242</v>
      </c>
    </row>
    <row r="2779" spans="1:16">
      <c r="A2779">
        <v>2</v>
      </c>
      <c r="B2779">
        <v>6</v>
      </c>
      <c r="C2779">
        <v>11</v>
      </c>
      <c r="D2779">
        <v>202</v>
      </c>
      <c r="E2779">
        <v>3871</v>
      </c>
      <c r="F2779">
        <v>4613</v>
      </c>
      <c r="G2779">
        <v>119</v>
      </c>
      <c r="H2779">
        <v>3</v>
      </c>
      <c r="I2779" s="58" t="s">
        <v>7975</v>
      </c>
      <c r="J2779">
        <v>11903</v>
      </c>
      <c r="K2779" s="4">
        <v>0</v>
      </c>
      <c r="L2779" s="4">
        <v>6.2690000000000001</v>
      </c>
      <c r="M2779" s="4">
        <v>297.22899999999998</v>
      </c>
      <c r="N2779" s="4">
        <v>303.49799999999999</v>
      </c>
      <c r="O2779" s="5">
        <v>42305.745292812499</v>
      </c>
      <c r="P2779" s="5">
        <v>43258.050196053242</v>
      </c>
    </row>
    <row r="2780" spans="1:16">
      <c r="A2780">
        <v>2</v>
      </c>
      <c r="B2780">
        <v>6</v>
      </c>
      <c r="C2780">
        <v>11</v>
      </c>
      <c r="D2780">
        <v>202</v>
      </c>
      <c r="E2780">
        <v>3871</v>
      </c>
      <c r="F2780">
        <v>4614</v>
      </c>
      <c r="G2780">
        <v>119</v>
      </c>
      <c r="H2780">
        <v>4</v>
      </c>
      <c r="I2780" s="58" t="s">
        <v>7976</v>
      </c>
      <c r="J2780">
        <v>11904</v>
      </c>
      <c r="K2780" s="4">
        <v>0</v>
      </c>
      <c r="L2780" s="4">
        <v>6.6870000000000003</v>
      </c>
      <c r="M2780" s="4">
        <v>303.49799999999999</v>
      </c>
      <c r="N2780" s="4">
        <v>310.185</v>
      </c>
      <c r="O2780" s="5">
        <v>42305.745292812499</v>
      </c>
      <c r="P2780" s="5">
        <v>43258.050196053242</v>
      </c>
    </row>
    <row r="2781" spans="1:16">
      <c r="A2781">
        <v>2</v>
      </c>
      <c r="B2781">
        <v>6</v>
      </c>
      <c r="C2781">
        <v>11</v>
      </c>
      <c r="D2781">
        <v>202</v>
      </c>
      <c r="E2781">
        <v>3871</v>
      </c>
      <c r="F2781">
        <v>4615</v>
      </c>
      <c r="G2781">
        <v>119</v>
      </c>
      <c r="H2781">
        <v>5</v>
      </c>
      <c r="I2781" s="58" t="s">
        <v>7977</v>
      </c>
      <c r="J2781">
        <v>11905</v>
      </c>
      <c r="K2781" s="4">
        <v>0</v>
      </c>
      <c r="L2781" s="4">
        <v>2.4990000000000001</v>
      </c>
      <c r="M2781" s="4">
        <v>310.185</v>
      </c>
      <c r="N2781" s="4">
        <v>312.68400000000003</v>
      </c>
      <c r="O2781" s="5">
        <v>42305.745292812499</v>
      </c>
      <c r="P2781" s="5">
        <v>42305.745292812499</v>
      </c>
    </row>
    <row r="2782" spans="1:16">
      <c r="A2782">
        <v>2</v>
      </c>
      <c r="B2782">
        <v>6</v>
      </c>
      <c r="C2782">
        <v>11</v>
      </c>
      <c r="D2782">
        <v>202</v>
      </c>
      <c r="E2782">
        <v>3927</v>
      </c>
      <c r="F2782">
        <v>4616</v>
      </c>
      <c r="G2782">
        <v>304</v>
      </c>
      <c r="H2782">
        <v>2</v>
      </c>
      <c r="I2782" s="58" t="s">
        <v>7978</v>
      </c>
      <c r="J2782">
        <v>30402</v>
      </c>
      <c r="K2782" s="4">
        <v>0</v>
      </c>
      <c r="L2782" s="4">
        <v>13.999000000000001</v>
      </c>
      <c r="M2782" s="4">
        <v>38.643000000000001</v>
      </c>
      <c r="N2782" s="4">
        <v>52.642000000000003</v>
      </c>
      <c r="O2782" s="5">
        <v>42305.745292812499</v>
      </c>
      <c r="P2782" s="5">
        <v>42305.745292812499</v>
      </c>
    </row>
    <row r="2783" spans="1:16">
      <c r="A2783">
        <v>2</v>
      </c>
      <c r="B2783">
        <v>6</v>
      </c>
      <c r="C2783">
        <v>11</v>
      </c>
      <c r="D2783">
        <v>202</v>
      </c>
      <c r="E2783">
        <v>3927</v>
      </c>
      <c r="F2783">
        <v>4617</v>
      </c>
      <c r="G2783">
        <v>304</v>
      </c>
      <c r="H2783">
        <v>3</v>
      </c>
      <c r="I2783" s="58" t="s">
        <v>7979</v>
      </c>
      <c r="J2783">
        <v>30403</v>
      </c>
      <c r="K2783" s="4">
        <v>0</v>
      </c>
      <c r="L2783" s="4">
        <v>6.9249999999999998</v>
      </c>
      <c r="M2783" s="4">
        <v>52.642000000000003</v>
      </c>
      <c r="N2783" s="4">
        <v>59.567</v>
      </c>
      <c r="O2783" s="5">
        <v>42305.745292812499</v>
      </c>
      <c r="P2783" s="5">
        <v>42305.745292812499</v>
      </c>
    </row>
    <row r="2784" spans="1:16">
      <c r="A2784">
        <v>2</v>
      </c>
      <c r="B2784">
        <v>6</v>
      </c>
      <c r="C2784">
        <v>11</v>
      </c>
      <c r="D2784">
        <v>202</v>
      </c>
      <c r="E2784">
        <v>3927</v>
      </c>
      <c r="F2784">
        <v>4618</v>
      </c>
      <c r="G2784">
        <v>304</v>
      </c>
      <c r="H2784">
        <v>4</v>
      </c>
      <c r="I2784" s="58" t="s">
        <v>7980</v>
      </c>
      <c r="J2784">
        <v>30404</v>
      </c>
      <c r="K2784" s="4">
        <v>10</v>
      </c>
      <c r="L2784" s="4">
        <v>26.533999999999999</v>
      </c>
      <c r="M2784" s="4">
        <v>59.567</v>
      </c>
      <c r="N2784" s="4">
        <v>76.100999999999999</v>
      </c>
      <c r="O2784" s="5">
        <v>42305.745292812499</v>
      </c>
      <c r="P2784" s="5">
        <v>43258.050196053242</v>
      </c>
    </row>
    <row r="2785" spans="1:16">
      <c r="A2785">
        <v>2</v>
      </c>
      <c r="B2785">
        <v>6</v>
      </c>
      <c r="C2785">
        <v>11</v>
      </c>
      <c r="D2785">
        <v>202</v>
      </c>
      <c r="E2785">
        <v>3942</v>
      </c>
      <c r="F2785">
        <v>4619</v>
      </c>
      <c r="G2785">
        <v>336</v>
      </c>
      <c r="H2785">
        <v>8</v>
      </c>
      <c r="I2785" s="58" t="s">
        <v>7981</v>
      </c>
      <c r="J2785">
        <v>33608</v>
      </c>
      <c r="K2785" s="4">
        <v>0</v>
      </c>
      <c r="L2785" s="4">
        <v>9.5690000000000008</v>
      </c>
      <c r="M2785" s="4">
        <v>56.539000000000001</v>
      </c>
      <c r="N2785" s="4">
        <v>66.108000000000004</v>
      </c>
      <c r="O2785" s="5">
        <v>42305.745292812499</v>
      </c>
      <c r="P2785" s="5">
        <v>42305.745292812499</v>
      </c>
    </row>
    <row r="2786" spans="1:16">
      <c r="A2786">
        <v>2</v>
      </c>
      <c r="B2786">
        <v>6</v>
      </c>
      <c r="C2786">
        <v>11</v>
      </c>
      <c r="D2786">
        <v>202</v>
      </c>
      <c r="E2786">
        <v>4002</v>
      </c>
      <c r="F2786">
        <v>4620</v>
      </c>
      <c r="G2786">
        <v>431</v>
      </c>
      <c r="H2786">
        <v>1</v>
      </c>
      <c r="I2786" s="58" t="s">
        <v>7982</v>
      </c>
      <c r="J2786">
        <v>43101</v>
      </c>
      <c r="K2786" s="4">
        <v>0</v>
      </c>
      <c r="L2786" s="4">
        <v>11.079000000000001</v>
      </c>
      <c r="M2786" s="4">
        <v>0</v>
      </c>
      <c r="N2786" s="4">
        <v>11.079000000000001</v>
      </c>
      <c r="O2786" s="5">
        <v>42305.745292812499</v>
      </c>
      <c r="P2786" s="5">
        <v>42305.745292812499</v>
      </c>
    </row>
    <row r="2787" spans="1:16">
      <c r="A2787">
        <v>2</v>
      </c>
      <c r="B2787">
        <v>6</v>
      </c>
      <c r="C2787">
        <v>11</v>
      </c>
      <c r="D2787">
        <v>202</v>
      </c>
      <c r="E2787">
        <v>4154</v>
      </c>
      <c r="F2787">
        <v>4621</v>
      </c>
      <c r="G2787">
        <v>64</v>
      </c>
      <c r="H2787">
        <v>13</v>
      </c>
      <c r="I2787" s="58" t="s">
        <v>7983</v>
      </c>
      <c r="J2787">
        <v>6413</v>
      </c>
      <c r="K2787" s="4">
        <v>1</v>
      </c>
      <c r="L2787" s="4">
        <v>1.6870000000000001</v>
      </c>
      <c r="M2787" s="4">
        <v>0.89900000000000002</v>
      </c>
      <c r="N2787" s="4">
        <v>1.587</v>
      </c>
      <c r="O2787" s="5">
        <v>42305.745292812499</v>
      </c>
      <c r="P2787" s="5">
        <v>43258.050196053242</v>
      </c>
    </row>
    <row r="2788" spans="1:16">
      <c r="A2788">
        <v>2</v>
      </c>
      <c r="B2788">
        <v>6</v>
      </c>
      <c r="C2788">
        <v>11</v>
      </c>
      <c r="D2788">
        <v>202</v>
      </c>
      <c r="E2788">
        <v>4154</v>
      </c>
      <c r="F2788">
        <v>4622</v>
      </c>
      <c r="G2788">
        <v>1079</v>
      </c>
      <c r="H2788">
        <v>3</v>
      </c>
      <c r="I2788" s="58" t="s">
        <v>1419</v>
      </c>
      <c r="J2788">
        <v>107903</v>
      </c>
      <c r="K2788" s="4">
        <v>1</v>
      </c>
      <c r="L2788" s="4">
        <v>1.9</v>
      </c>
      <c r="M2788" s="4">
        <v>0</v>
      </c>
      <c r="N2788" s="4">
        <v>0.89900000000000002</v>
      </c>
      <c r="O2788" s="5">
        <v>42305.745292812499</v>
      </c>
      <c r="P2788" s="5">
        <v>42305.745292812499</v>
      </c>
    </row>
    <row r="2789" spans="1:16">
      <c r="A2789">
        <v>2</v>
      </c>
      <c r="B2789">
        <v>6</v>
      </c>
      <c r="C2789">
        <v>11</v>
      </c>
      <c r="D2789">
        <v>202</v>
      </c>
      <c r="E2789">
        <v>423</v>
      </c>
      <c r="F2789">
        <v>4589</v>
      </c>
      <c r="G2789">
        <v>1678</v>
      </c>
      <c r="H2789">
        <v>1</v>
      </c>
      <c r="I2789" s="58">
        <v>-81082</v>
      </c>
      <c r="J2789">
        <v>167801</v>
      </c>
      <c r="K2789" s="4">
        <v>10.118</v>
      </c>
      <c r="L2789" s="4">
        <v>11.832000000000001</v>
      </c>
      <c r="M2789" s="4">
        <v>0</v>
      </c>
      <c r="N2789" s="4">
        <v>1.714</v>
      </c>
      <c r="O2789" s="5">
        <v>42305.745292812499</v>
      </c>
      <c r="P2789" s="5">
        <v>42305.745292812499</v>
      </c>
    </row>
    <row r="2790" spans="1:16">
      <c r="A2790">
        <v>2</v>
      </c>
      <c r="B2790">
        <v>6</v>
      </c>
      <c r="C2790">
        <v>11</v>
      </c>
      <c r="D2790">
        <v>202</v>
      </c>
      <c r="E2790">
        <v>4319</v>
      </c>
      <c r="F2790">
        <v>4623</v>
      </c>
      <c r="G2790">
        <v>119</v>
      </c>
      <c r="H2790">
        <v>6</v>
      </c>
      <c r="I2790" s="58" t="s">
        <v>7984</v>
      </c>
      <c r="J2790">
        <v>11906</v>
      </c>
      <c r="K2790" s="4">
        <v>0</v>
      </c>
      <c r="L2790" s="4">
        <v>2.2029999999999998</v>
      </c>
      <c r="M2790" s="4">
        <v>0</v>
      </c>
      <c r="N2790" s="4">
        <v>2.2029999999999998</v>
      </c>
      <c r="O2790" s="5">
        <v>42305.745292812499</v>
      </c>
      <c r="P2790" s="5">
        <v>42305.745292812499</v>
      </c>
    </row>
    <row r="2791" spans="1:16">
      <c r="A2791">
        <v>2</v>
      </c>
      <c r="B2791">
        <v>6</v>
      </c>
      <c r="C2791">
        <v>11</v>
      </c>
      <c r="D2791">
        <v>202</v>
      </c>
      <c r="E2791">
        <v>4383</v>
      </c>
      <c r="F2791">
        <v>4624</v>
      </c>
      <c r="G2791">
        <v>1079</v>
      </c>
      <c r="H2791">
        <v>3</v>
      </c>
      <c r="I2791" s="58" t="s">
        <v>1419</v>
      </c>
      <c r="J2791">
        <v>107903</v>
      </c>
      <c r="K2791" s="4">
        <v>0</v>
      </c>
      <c r="L2791" s="4">
        <v>0.58199999999999996</v>
      </c>
      <c r="M2791" s="4">
        <v>0</v>
      </c>
      <c r="N2791" s="4">
        <v>0.58199999999999996</v>
      </c>
      <c r="O2791" s="5">
        <v>42305.745292812499</v>
      </c>
      <c r="P2791" s="5">
        <v>42305.745292812499</v>
      </c>
    </row>
    <row r="2792" spans="1:16">
      <c r="A2792">
        <v>2</v>
      </c>
      <c r="B2792">
        <v>6</v>
      </c>
      <c r="C2792">
        <v>11</v>
      </c>
      <c r="D2792">
        <v>202</v>
      </c>
      <c r="E2792">
        <v>4467</v>
      </c>
      <c r="F2792">
        <v>4625</v>
      </c>
      <c r="G2792">
        <v>64</v>
      </c>
      <c r="H2792">
        <v>12</v>
      </c>
      <c r="I2792" s="58">
        <v>23712</v>
      </c>
      <c r="J2792">
        <v>6412</v>
      </c>
      <c r="K2792" s="4">
        <v>0</v>
      </c>
      <c r="L2792" s="4">
        <v>0.95499999999999996</v>
      </c>
      <c r="M2792" s="4">
        <v>0</v>
      </c>
      <c r="N2792" s="4">
        <v>0.95499999999999996</v>
      </c>
      <c r="O2792" s="5">
        <v>42305.745292812499</v>
      </c>
      <c r="P2792" s="5">
        <v>42305.745292812499</v>
      </c>
    </row>
    <row r="2793" spans="1:16">
      <c r="A2793">
        <v>2</v>
      </c>
      <c r="B2793">
        <v>6</v>
      </c>
      <c r="C2793">
        <v>11</v>
      </c>
      <c r="D2793">
        <v>202</v>
      </c>
      <c r="E2793">
        <v>4538</v>
      </c>
      <c r="F2793">
        <v>4626</v>
      </c>
      <c r="G2793">
        <v>64</v>
      </c>
      <c r="H2793">
        <v>5</v>
      </c>
      <c r="I2793" s="58">
        <v>23498</v>
      </c>
      <c r="J2793">
        <v>6405</v>
      </c>
      <c r="K2793" s="4">
        <v>1.3640000000000001</v>
      </c>
      <c r="L2793" s="4">
        <v>8.0489999999999995</v>
      </c>
      <c r="M2793" s="4">
        <v>45.179000000000002</v>
      </c>
      <c r="N2793" s="4">
        <v>51.863999999999997</v>
      </c>
      <c r="O2793" s="5">
        <v>42305.745292812499</v>
      </c>
      <c r="P2793" s="5">
        <v>43258.050196053242</v>
      </c>
    </row>
    <row r="2794" spans="1:16">
      <c r="A2794">
        <v>2</v>
      </c>
      <c r="B2794">
        <v>6</v>
      </c>
      <c r="C2794">
        <v>11</v>
      </c>
      <c r="D2794">
        <v>202</v>
      </c>
      <c r="E2794">
        <v>4538</v>
      </c>
      <c r="F2794">
        <v>4627</v>
      </c>
      <c r="G2794">
        <v>64</v>
      </c>
      <c r="H2794">
        <v>6</v>
      </c>
      <c r="I2794" s="58">
        <v>23529</v>
      </c>
      <c r="J2794">
        <v>6406</v>
      </c>
      <c r="K2794" s="4">
        <v>8.0489999999999995</v>
      </c>
      <c r="L2794" s="4">
        <v>15.805999999999999</v>
      </c>
      <c r="M2794" s="4">
        <v>51.863999999999997</v>
      </c>
      <c r="N2794" s="4">
        <v>59.621000000000002</v>
      </c>
      <c r="O2794" s="5">
        <v>42305.745292812499</v>
      </c>
      <c r="P2794" s="5">
        <v>43258.050196053242</v>
      </c>
    </row>
    <row r="2795" spans="1:16">
      <c r="A2795">
        <v>2</v>
      </c>
      <c r="B2795">
        <v>6</v>
      </c>
      <c r="C2795">
        <v>11</v>
      </c>
      <c r="D2795">
        <v>202</v>
      </c>
      <c r="E2795">
        <v>4538</v>
      </c>
      <c r="F2795">
        <v>4628</v>
      </c>
      <c r="G2795">
        <v>809</v>
      </c>
      <c r="H2795">
        <v>5</v>
      </c>
      <c r="I2795" s="58" t="s">
        <v>7985</v>
      </c>
      <c r="J2795">
        <v>80905</v>
      </c>
      <c r="K2795" s="4">
        <v>0</v>
      </c>
      <c r="L2795" s="4">
        <v>1.3640000000000001</v>
      </c>
      <c r="M2795" s="4">
        <v>43.814999999999998</v>
      </c>
      <c r="N2795" s="4">
        <v>45.179000000000002</v>
      </c>
      <c r="O2795" s="5">
        <v>42305.745292812499</v>
      </c>
      <c r="P2795" s="5">
        <v>43258.050196053242</v>
      </c>
    </row>
    <row r="2796" spans="1:16">
      <c r="A2796">
        <v>2</v>
      </c>
      <c r="B2796">
        <v>6</v>
      </c>
      <c r="C2796">
        <v>11</v>
      </c>
      <c r="D2796">
        <v>202</v>
      </c>
      <c r="E2796">
        <v>454</v>
      </c>
      <c r="F2796">
        <v>4590</v>
      </c>
      <c r="G2796">
        <v>1679</v>
      </c>
      <c r="H2796">
        <v>1</v>
      </c>
      <c r="I2796" s="58">
        <v>-80717</v>
      </c>
      <c r="J2796">
        <v>167901</v>
      </c>
      <c r="K2796" s="4">
        <v>0</v>
      </c>
      <c r="L2796" s="4">
        <v>4.8780000000000001</v>
      </c>
      <c r="M2796" s="4">
        <v>0</v>
      </c>
      <c r="N2796" s="4">
        <v>4.8780000000000001</v>
      </c>
      <c r="O2796" s="5">
        <v>42305.745292812499</v>
      </c>
      <c r="P2796" s="5">
        <v>42305.745292812499</v>
      </c>
    </row>
    <row r="2797" spans="1:16">
      <c r="A2797">
        <v>2</v>
      </c>
      <c r="B2797">
        <v>6</v>
      </c>
      <c r="C2797">
        <v>11</v>
      </c>
      <c r="D2797">
        <v>202</v>
      </c>
      <c r="E2797">
        <v>505</v>
      </c>
      <c r="F2797">
        <v>4591</v>
      </c>
      <c r="G2797">
        <v>896</v>
      </c>
      <c r="H2797">
        <v>1</v>
      </c>
      <c r="I2797" s="58" t="s">
        <v>7986</v>
      </c>
      <c r="J2797">
        <v>89601</v>
      </c>
      <c r="K2797" s="4">
        <v>0</v>
      </c>
      <c r="L2797" s="4">
        <v>7.4290000000000003</v>
      </c>
      <c r="M2797" s="4">
        <v>0</v>
      </c>
      <c r="N2797" s="4">
        <v>7.4290000000000003</v>
      </c>
      <c r="O2797" s="5">
        <v>42305.745292812499</v>
      </c>
      <c r="P2797" s="5">
        <v>42305.745292812499</v>
      </c>
    </row>
    <row r="2798" spans="1:16">
      <c r="A2798">
        <v>2</v>
      </c>
      <c r="B2798">
        <v>6</v>
      </c>
      <c r="C2798">
        <v>11</v>
      </c>
      <c r="D2798">
        <v>203</v>
      </c>
      <c r="E2798">
        <v>1314</v>
      </c>
      <c r="F2798">
        <v>4636</v>
      </c>
      <c r="G2798">
        <v>895</v>
      </c>
      <c r="H2798">
        <v>3</v>
      </c>
      <c r="I2798" s="58" t="s">
        <v>7987</v>
      </c>
      <c r="J2798">
        <v>89503</v>
      </c>
      <c r="K2798" s="4">
        <v>0</v>
      </c>
      <c r="L2798" s="4">
        <v>6.806</v>
      </c>
      <c r="M2798" s="4">
        <v>0</v>
      </c>
      <c r="N2798" s="4">
        <v>6.806</v>
      </c>
      <c r="O2798" s="5">
        <v>42305.745292812499</v>
      </c>
      <c r="P2798" s="5">
        <v>42305.745292812499</v>
      </c>
    </row>
    <row r="2799" spans="1:16">
      <c r="A2799">
        <v>2</v>
      </c>
      <c r="B2799">
        <v>6</v>
      </c>
      <c r="C2799">
        <v>11</v>
      </c>
      <c r="D2799">
        <v>203</v>
      </c>
      <c r="E2799">
        <v>1389</v>
      </c>
      <c r="F2799">
        <v>4637</v>
      </c>
      <c r="G2799">
        <v>597</v>
      </c>
      <c r="H2799">
        <v>2</v>
      </c>
      <c r="I2799" s="58" t="s">
        <v>7988</v>
      </c>
      <c r="J2799">
        <v>59702</v>
      </c>
      <c r="K2799" s="4">
        <v>0</v>
      </c>
      <c r="L2799" s="4">
        <v>15.397</v>
      </c>
      <c r="M2799" s="4">
        <v>0</v>
      </c>
      <c r="N2799" s="4">
        <v>15.397</v>
      </c>
      <c r="O2799" s="5">
        <v>42305.745292812499</v>
      </c>
      <c r="P2799" s="5">
        <v>42305.745292812499</v>
      </c>
    </row>
    <row r="2800" spans="1:16">
      <c r="A2800">
        <v>2</v>
      </c>
      <c r="B2800">
        <v>6</v>
      </c>
      <c r="C2800">
        <v>11</v>
      </c>
      <c r="D2800">
        <v>203</v>
      </c>
      <c r="E2800">
        <v>1389</v>
      </c>
      <c r="F2800">
        <v>4638</v>
      </c>
      <c r="G2800">
        <v>597</v>
      </c>
      <c r="H2800">
        <v>3</v>
      </c>
      <c r="I2800" s="58" t="s">
        <v>7989</v>
      </c>
      <c r="J2800">
        <v>59703</v>
      </c>
      <c r="K2800" s="4">
        <v>15.43</v>
      </c>
      <c r="L2800" s="4">
        <v>21.361999999999998</v>
      </c>
      <c r="M2800" s="4">
        <v>15.397</v>
      </c>
      <c r="N2800" s="4">
        <v>21.329000000000001</v>
      </c>
      <c r="O2800" s="5">
        <v>42305.745292812499</v>
      </c>
      <c r="P2800" s="5">
        <v>42305.745292812499</v>
      </c>
    </row>
    <row r="2801" spans="1:16">
      <c r="A2801">
        <v>2</v>
      </c>
      <c r="B2801">
        <v>6</v>
      </c>
      <c r="C2801">
        <v>11</v>
      </c>
      <c r="D2801">
        <v>203</v>
      </c>
      <c r="E2801">
        <v>1391</v>
      </c>
      <c r="F2801">
        <v>4639</v>
      </c>
      <c r="G2801">
        <v>1409</v>
      </c>
      <c r="H2801">
        <v>1</v>
      </c>
      <c r="I2801" s="58" t="s">
        <v>7990</v>
      </c>
      <c r="J2801">
        <v>140901</v>
      </c>
      <c r="K2801" s="4">
        <v>0</v>
      </c>
      <c r="L2801" s="4">
        <v>1.4319999999999999</v>
      </c>
      <c r="M2801" s="4">
        <v>4.8639999999999999</v>
      </c>
      <c r="N2801" s="4">
        <v>6.2960000000000003</v>
      </c>
      <c r="O2801" s="5">
        <v>42305.745292812499</v>
      </c>
      <c r="P2801" s="5">
        <v>42305.745292812499</v>
      </c>
    </row>
    <row r="2802" spans="1:16">
      <c r="A2802">
        <v>2</v>
      </c>
      <c r="B2802">
        <v>6</v>
      </c>
      <c r="C2802">
        <v>11</v>
      </c>
      <c r="D2802">
        <v>203</v>
      </c>
      <c r="E2802">
        <v>1391</v>
      </c>
      <c r="F2802">
        <v>4640</v>
      </c>
      <c r="G2802">
        <v>2593</v>
      </c>
      <c r="H2802">
        <v>1</v>
      </c>
      <c r="I2802" s="58">
        <v>253116</v>
      </c>
      <c r="J2802">
        <v>259301</v>
      </c>
      <c r="K2802" s="4">
        <v>0</v>
      </c>
      <c r="L2802" s="4">
        <v>3.5369999999999999</v>
      </c>
      <c r="M2802" s="4">
        <v>0</v>
      </c>
      <c r="N2802" s="4">
        <v>3.5369999999999999</v>
      </c>
      <c r="O2802" s="5">
        <v>42305.745292812499</v>
      </c>
      <c r="P2802" s="5">
        <v>42305.745292812499</v>
      </c>
    </row>
    <row r="2803" spans="1:16">
      <c r="A2803">
        <v>2</v>
      </c>
      <c r="B2803">
        <v>6</v>
      </c>
      <c r="C2803">
        <v>11</v>
      </c>
      <c r="D2803">
        <v>203</v>
      </c>
      <c r="E2803">
        <v>1835</v>
      </c>
      <c r="F2803">
        <v>4641</v>
      </c>
      <c r="G2803">
        <v>1680</v>
      </c>
      <c r="H2803">
        <v>3</v>
      </c>
      <c r="I2803" s="58">
        <v>-80292</v>
      </c>
      <c r="J2803">
        <v>168003</v>
      </c>
      <c r="K2803" s="4">
        <v>0</v>
      </c>
      <c r="L2803" s="4">
        <v>14.919</v>
      </c>
      <c r="M2803" s="4">
        <v>0</v>
      </c>
      <c r="N2803" s="4">
        <v>14.919</v>
      </c>
      <c r="O2803" s="5">
        <v>42305.745292812499</v>
      </c>
      <c r="P2803" s="5">
        <v>42305.745292812499</v>
      </c>
    </row>
    <row r="2804" spans="1:16">
      <c r="A2804">
        <v>2</v>
      </c>
      <c r="B2804">
        <v>6</v>
      </c>
      <c r="C2804">
        <v>11</v>
      </c>
      <c r="D2804">
        <v>203</v>
      </c>
      <c r="E2804">
        <v>1835</v>
      </c>
      <c r="F2804">
        <v>4642</v>
      </c>
      <c r="G2804">
        <v>1680</v>
      </c>
      <c r="H2804">
        <v>4</v>
      </c>
      <c r="I2804" s="58">
        <v>-80261</v>
      </c>
      <c r="J2804">
        <v>168004</v>
      </c>
      <c r="K2804" s="4">
        <v>14.919</v>
      </c>
      <c r="L2804" s="4">
        <v>18.733000000000001</v>
      </c>
      <c r="M2804" s="4">
        <v>14.919</v>
      </c>
      <c r="N2804" s="4">
        <v>18.733000000000001</v>
      </c>
      <c r="O2804" s="5">
        <v>42305.745292812499</v>
      </c>
      <c r="P2804" s="5">
        <v>42305.745292812499</v>
      </c>
    </row>
    <row r="2805" spans="1:16">
      <c r="A2805">
        <v>2</v>
      </c>
      <c r="B2805">
        <v>6</v>
      </c>
      <c r="C2805">
        <v>11</v>
      </c>
      <c r="D2805">
        <v>203</v>
      </c>
      <c r="E2805">
        <v>199</v>
      </c>
      <c r="F2805">
        <v>4629</v>
      </c>
      <c r="G2805">
        <v>64</v>
      </c>
      <c r="H2805">
        <v>4</v>
      </c>
      <c r="I2805" s="58">
        <v>23468</v>
      </c>
      <c r="J2805">
        <v>6404</v>
      </c>
      <c r="K2805" s="4">
        <v>20</v>
      </c>
      <c r="L2805" s="4">
        <v>22.483000000000001</v>
      </c>
      <c r="M2805" s="4">
        <v>0</v>
      </c>
      <c r="N2805" s="4">
        <v>2.4830000000000001</v>
      </c>
      <c r="O2805" s="5">
        <v>42305.745292812499</v>
      </c>
      <c r="P2805" s="5">
        <v>42305.745292812499</v>
      </c>
    </row>
    <row r="2806" spans="1:16">
      <c r="A2806">
        <v>2</v>
      </c>
      <c r="B2806">
        <v>6</v>
      </c>
      <c r="C2806">
        <v>11</v>
      </c>
      <c r="D2806">
        <v>203</v>
      </c>
      <c r="E2806">
        <v>2059</v>
      </c>
      <c r="F2806">
        <v>4643</v>
      </c>
      <c r="G2806">
        <v>2810</v>
      </c>
      <c r="H2806">
        <v>1</v>
      </c>
      <c r="I2806" s="58">
        <v>332373</v>
      </c>
      <c r="J2806">
        <v>281001</v>
      </c>
      <c r="K2806" s="4">
        <v>0</v>
      </c>
      <c r="L2806" s="4">
        <v>5.2679999999999998</v>
      </c>
      <c r="M2806" s="4">
        <v>0</v>
      </c>
      <c r="N2806" s="4">
        <v>5.2679999999999998</v>
      </c>
      <c r="O2806" s="5">
        <v>42305.745292812499</v>
      </c>
      <c r="P2806" s="5">
        <v>42305.745292812499</v>
      </c>
    </row>
    <row r="2807" spans="1:16">
      <c r="A2807">
        <v>2</v>
      </c>
      <c r="B2807">
        <v>6</v>
      </c>
      <c r="C2807">
        <v>11</v>
      </c>
      <c r="D2807">
        <v>203</v>
      </c>
      <c r="E2807">
        <v>2243</v>
      </c>
      <c r="F2807">
        <v>4644</v>
      </c>
      <c r="G2807">
        <v>2994</v>
      </c>
      <c r="H2807">
        <v>2</v>
      </c>
      <c r="I2807" s="58">
        <v>399609</v>
      </c>
      <c r="J2807">
        <v>299402</v>
      </c>
      <c r="K2807" s="4">
        <v>5</v>
      </c>
      <c r="L2807" s="4">
        <v>6.7130000000000001</v>
      </c>
      <c r="M2807" s="4">
        <v>0</v>
      </c>
      <c r="N2807" s="4">
        <v>1.7130000000000001</v>
      </c>
      <c r="O2807" s="5">
        <v>42305.745292812499</v>
      </c>
      <c r="P2807" s="5">
        <v>42305.745292812499</v>
      </c>
    </row>
    <row r="2808" spans="1:16">
      <c r="A2808">
        <v>2</v>
      </c>
      <c r="B2808">
        <v>6</v>
      </c>
      <c r="C2808">
        <v>11</v>
      </c>
      <c r="D2808">
        <v>203</v>
      </c>
      <c r="E2808">
        <v>2267</v>
      </c>
      <c r="F2808">
        <v>4645</v>
      </c>
      <c r="G2808">
        <v>1680</v>
      </c>
      <c r="H2808">
        <v>2</v>
      </c>
      <c r="I2808" s="58">
        <v>-80321</v>
      </c>
      <c r="J2808">
        <v>168002</v>
      </c>
      <c r="K2808" s="4">
        <v>0</v>
      </c>
      <c r="L2808" s="4">
        <v>4.2030000000000003</v>
      </c>
      <c r="M2808" s="4">
        <v>0</v>
      </c>
      <c r="N2808" s="4">
        <v>4.2030000000000003</v>
      </c>
      <c r="O2808" s="5">
        <v>42305.745292812499</v>
      </c>
      <c r="P2808" s="5">
        <v>42305.745292812499</v>
      </c>
    </row>
    <row r="2809" spans="1:16">
      <c r="A2809">
        <v>2</v>
      </c>
      <c r="B2809">
        <v>6</v>
      </c>
      <c r="C2809">
        <v>11</v>
      </c>
      <c r="D2809">
        <v>203</v>
      </c>
      <c r="E2809">
        <v>2420</v>
      </c>
      <c r="F2809">
        <v>4646</v>
      </c>
      <c r="G2809">
        <v>2994</v>
      </c>
      <c r="H2809">
        <v>1</v>
      </c>
      <c r="I2809" s="58">
        <v>399578</v>
      </c>
      <c r="J2809">
        <v>299401</v>
      </c>
      <c r="K2809" s="4">
        <v>0</v>
      </c>
      <c r="L2809" s="4">
        <v>5.6420000000000003</v>
      </c>
      <c r="M2809" s="4">
        <v>0</v>
      </c>
      <c r="N2809" s="4">
        <v>5.6420000000000003</v>
      </c>
      <c r="O2809" s="5">
        <v>42305.745292812499</v>
      </c>
      <c r="P2809" s="5">
        <v>42305.745292812499</v>
      </c>
    </row>
    <row r="2810" spans="1:16">
      <c r="A2810">
        <v>2</v>
      </c>
      <c r="B2810">
        <v>6</v>
      </c>
      <c r="C2810">
        <v>11</v>
      </c>
      <c r="D2810">
        <v>203</v>
      </c>
      <c r="E2810">
        <v>2578</v>
      </c>
      <c r="F2810">
        <v>4647</v>
      </c>
      <c r="G2810">
        <v>390</v>
      </c>
      <c r="H2810">
        <v>5</v>
      </c>
      <c r="I2810" s="58" t="s">
        <v>7991</v>
      </c>
      <c r="J2810">
        <v>39005</v>
      </c>
      <c r="K2810" s="4">
        <v>1</v>
      </c>
      <c r="L2810" s="4">
        <v>4.25</v>
      </c>
      <c r="M2810" s="4">
        <v>0</v>
      </c>
      <c r="N2810" s="4">
        <v>3.25</v>
      </c>
      <c r="O2810" s="5">
        <v>42305.745292812499</v>
      </c>
      <c r="P2810" s="5">
        <v>42305.745292812499</v>
      </c>
    </row>
    <row r="2811" spans="1:16">
      <c r="A2811">
        <v>2</v>
      </c>
      <c r="B2811">
        <v>6</v>
      </c>
      <c r="C2811">
        <v>11</v>
      </c>
      <c r="D2811">
        <v>203</v>
      </c>
      <c r="E2811">
        <v>272</v>
      </c>
      <c r="F2811">
        <v>4630</v>
      </c>
      <c r="G2811">
        <v>2637</v>
      </c>
      <c r="H2811">
        <v>1</v>
      </c>
      <c r="I2811" s="58">
        <v>269186</v>
      </c>
      <c r="J2811">
        <v>263701</v>
      </c>
      <c r="K2811" s="4">
        <v>0</v>
      </c>
      <c r="L2811" s="4">
        <v>15.273</v>
      </c>
      <c r="M2811" s="4">
        <v>0</v>
      </c>
      <c r="N2811" s="4">
        <v>15.273</v>
      </c>
      <c r="O2811" s="5">
        <v>42305.745292812499</v>
      </c>
      <c r="P2811" s="5">
        <v>43258.050196053242</v>
      </c>
    </row>
    <row r="2812" spans="1:16">
      <c r="A2812">
        <v>2</v>
      </c>
      <c r="B2812">
        <v>6</v>
      </c>
      <c r="C2812">
        <v>11</v>
      </c>
      <c r="D2812">
        <v>203</v>
      </c>
      <c r="E2812">
        <v>2779</v>
      </c>
      <c r="F2812">
        <v>4648</v>
      </c>
      <c r="G2812">
        <v>2811</v>
      </c>
      <c r="H2812">
        <v>1</v>
      </c>
      <c r="I2812" s="58">
        <v>332738</v>
      </c>
      <c r="J2812">
        <v>281101</v>
      </c>
      <c r="K2812" s="4">
        <v>0</v>
      </c>
      <c r="L2812" s="4">
        <v>1.44</v>
      </c>
      <c r="M2812" s="4">
        <v>0</v>
      </c>
      <c r="N2812" s="4">
        <v>1.44</v>
      </c>
      <c r="O2812" s="5">
        <v>42305.745292812499</v>
      </c>
      <c r="P2812" s="5">
        <v>42305.745292812499</v>
      </c>
    </row>
    <row r="2813" spans="1:16">
      <c r="A2813">
        <v>2</v>
      </c>
      <c r="B2813">
        <v>6</v>
      </c>
      <c r="C2813">
        <v>11</v>
      </c>
      <c r="D2813">
        <v>203</v>
      </c>
      <c r="E2813">
        <v>2841</v>
      </c>
      <c r="F2813">
        <v>4649</v>
      </c>
      <c r="G2813">
        <v>390</v>
      </c>
      <c r="H2813">
        <v>6</v>
      </c>
      <c r="I2813" s="58" t="s">
        <v>1420</v>
      </c>
      <c r="J2813">
        <v>39006</v>
      </c>
      <c r="K2813" s="4">
        <v>2.5</v>
      </c>
      <c r="L2813" s="4">
        <v>2.97</v>
      </c>
      <c r="M2813" s="4">
        <v>0</v>
      </c>
      <c r="N2813" s="4">
        <v>0.47</v>
      </c>
      <c r="O2813" s="5">
        <v>42305.745292812499</v>
      </c>
      <c r="P2813" s="5">
        <v>42305.745292812499</v>
      </c>
    </row>
    <row r="2814" spans="1:16">
      <c r="A2814">
        <v>2</v>
      </c>
      <c r="B2814">
        <v>6</v>
      </c>
      <c r="C2814">
        <v>11</v>
      </c>
      <c r="D2814">
        <v>203</v>
      </c>
      <c r="E2814">
        <v>2855</v>
      </c>
      <c r="F2814">
        <v>4650</v>
      </c>
      <c r="G2814">
        <v>2892</v>
      </c>
      <c r="H2814">
        <v>2</v>
      </c>
      <c r="I2814" s="58">
        <v>362354</v>
      </c>
      <c r="J2814">
        <v>289202</v>
      </c>
      <c r="K2814" s="4">
        <v>0</v>
      </c>
      <c r="L2814" s="4">
        <v>1.139</v>
      </c>
      <c r="M2814" s="4">
        <v>5.33</v>
      </c>
      <c r="N2814" s="4">
        <v>6.4690000000000003</v>
      </c>
      <c r="O2814" s="5">
        <v>42305.745292812499</v>
      </c>
      <c r="P2814" s="5">
        <v>42305.745292812499</v>
      </c>
    </row>
    <row r="2815" spans="1:16">
      <c r="A2815">
        <v>2</v>
      </c>
      <c r="B2815">
        <v>6</v>
      </c>
      <c r="C2815">
        <v>11</v>
      </c>
      <c r="D2815">
        <v>203</v>
      </c>
      <c r="E2815">
        <v>2907</v>
      </c>
      <c r="F2815">
        <v>4651</v>
      </c>
      <c r="G2815">
        <v>597</v>
      </c>
      <c r="H2815">
        <v>4</v>
      </c>
      <c r="I2815" s="58" t="s">
        <v>7992</v>
      </c>
      <c r="J2815">
        <v>59704</v>
      </c>
      <c r="K2815" s="4">
        <v>0</v>
      </c>
      <c r="L2815" s="4">
        <v>1.5589999999999999</v>
      </c>
      <c r="M2815" s="4">
        <v>0</v>
      </c>
      <c r="N2815" s="4">
        <v>1.5589999999999999</v>
      </c>
      <c r="O2815" s="5">
        <v>42305.745292812499</v>
      </c>
      <c r="P2815" s="5">
        <v>42305.745292812499</v>
      </c>
    </row>
    <row r="2816" spans="1:16">
      <c r="A2816">
        <v>2</v>
      </c>
      <c r="B2816">
        <v>6</v>
      </c>
      <c r="C2816">
        <v>11</v>
      </c>
      <c r="D2816">
        <v>203</v>
      </c>
      <c r="E2816">
        <v>2995</v>
      </c>
      <c r="F2816">
        <v>4652</v>
      </c>
      <c r="G2816">
        <v>3111</v>
      </c>
      <c r="H2816">
        <v>2</v>
      </c>
      <c r="I2816" s="58">
        <v>442341</v>
      </c>
      <c r="J2816">
        <v>311102</v>
      </c>
      <c r="K2816" s="4">
        <v>1</v>
      </c>
      <c r="L2816" s="4">
        <v>2.2999999999999998</v>
      </c>
      <c r="M2816" s="4">
        <v>0</v>
      </c>
      <c r="N2816" s="4">
        <v>1.3</v>
      </c>
      <c r="O2816" s="5">
        <v>42305.745292812499</v>
      </c>
      <c r="P2816" s="5">
        <v>42305.745292812499</v>
      </c>
    </row>
    <row r="2817" spans="1:16">
      <c r="A2817">
        <v>2</v>
      </c>
      <c r="B2817">
        <v>6</v>
      </c>
      <c r="C2817">
        <v>11</v>
      </c>
      <c r="D2817">
        <v>203</v>
      </c>
      <c r="E2817">
        <v>3098</v>
      </c>
      <c r="F2817">
        <v>4653</v>
      </c>
      <c r="G2817">
        <v>1079</v>
      </c>
      <c r="H2817">
        <v>4</v>
      </c>
      <c r="I2817" s="58" t="s">
        <v>7993</v>
      </c>
      <c r="J2817">
        <v>107904</v>
      </c>
      <c r="K2817" s="4">
        <v>0</v>
      </c>
      <c r="L2817" s="4">
        <v>1.5620000000000001</v>
      </c>
      <c r="M2817" s="4">
        <v>0</v>
      </c>
      <c r="N2817" s="4">
        <v>1.5620000000000001</v>
      </c>
      <c r="O2817" s="5">
        <v>42305.745292812499</v>
      </c>
      <c r="P2817" s="5">
        <v>42305.745292812499</v>
      </c>
    </row>
    <row r="2818" spans="1:16">
      <c r="A2818">
        <v>2</v>
      </c>
      <c r="B2818">
        <v>6</v>
      </c>
      <c r="C2818">
        <v>11</v>
      </c>
      <c r="D2818">
        <v>203</v>
      </c>
      <c r="E2818">
        <v>3121</v>
      </c>
      <c r="F2818">
        <v>4654</v>
      </c>
      <c r="G2818">
        <v>3221</v>
      </c>
      <c r="H2818">
        <v>1</v>
      </c>
      <c r="I2818" s="58">
        <v>482488</v>
      </c>
      <c r="J2818">
        <v>322101</v>
      </c>
      <c r="K2818" s="4">
        <v>0</v>
      </c>
      <c r="L2818" s="4">
        <v>2.766</v>
      </c>
      <c r="M2818" s="4">
        <v>0</v>
      </c>
      <c r="N2818" s="4">
        <v>2.766</v>
      </c>
      <c r="O2818" s="5">
        <v>42305.745292812499</v>
      </c>
      <c r="P2818" s="5">
        <v>42305.745292812499</v>
      </c>
    </row>
    <row r="2819" spans="1:16">
      <c r="A2819">
        <v>2</v>
      </c>
      <c r="B2819">
        <v>6</v>
      </c>
      <c r="C2819">
        <v>11</v>
      </c>
      <c r="D2819">
        <v>203</v>
      </c>
      <c r="E2819">
        <v>3139</v>
      </c>
      <c r="F2819">
        <v>4655</v>
      </c>
      <c r="G2819">
        <v>1079</v>
      </c>
      <c r="H2819">
        <v>6</v>
      </c>
      <c r="I2819" s="58" t="s">
        <v>7994</v>
      </c>
      <c r="J2819">
        <v>107906</v>
      </c>
      <c r="K2819" s="4">
        <v>0</v>
      </c>
      <c r="L2819" s="4">
        <v>4.2140000000000004</v>
      </c>
      <c r="M2819" s="4">
        <v>0</v>
      </c>
      <c r="N2819" s="4">
        <v>4.2140000000000004</v>
      </c>
      <c r="O2819" s="5">
        <v>42305.745292812499</v>
      </c>
      <c r="P2819" s="5">
        <v>42305.745292812499</v>
      </c>
    </row>
    <row r="2820" spans="1:16">
      <c r="A2820">
        <v>2</v>
      </c>
      <c r="B2820">
        <v>6</v>
      </c>
      <c r="C2820">
        <v>11</v>
      </c>
      <c r="D2820">
        <v>203</v>
      </c>
      <c r="E2820">
        <v>3151</v>
      </c>
      <c r="F2820">
        <v>4656</v>
      </c>
      <c r="G2820">
        <v>390</v>
      </c>
      <c r="H2820">
        <v>6</v>
      </c>
      <c r="I2820" s="58" t="s">
        <v>1420</v>
      </c>
      <c r="J2820">
        <v>39006</v>
      </c>
      <c r="K2820" s="4">
        <v>1</v>
      </c>
      <c r="L2820" s="4">
        <v>2.4</v>
      </c>
      <c r="M2820" s="4">
        <v>0</v>
      </c>
      <c r="N2820" s="4">
        <v>1.4</v>
      </c>
      <c r="O2820" s="5">
        <v>42305.745292812499</v>
      </c>
      <c r="P2820" s="5">
        <v>42305.745292812499</v>
      </c>
    </row>
    <row r="2821" spans="1:16">
      <c r="A2821">
        <v>2</v>
      </c>
      <c r="B2821">
        <v>6</v>
      </c>
      <c r="C2821">
        <v>11</v>
      </c>
      <c r="D2821">
        <v>203</v>
      </c>
      <c r="E2821">
        <v>3193</v>
      </c>
      <c r="F2821">
        <v>4657</v>
      </c>
      <c r="G2821">
        <v>3332</v>
      </c>
      <c r="H2821">
        <v>2</v>
      </c>
      <c r="I2821" s="58">
        <v>523060</v>
      </c>
      <c r="J2821">
        <v>333202</v>
      </c>
      <c r="K2821" s="4">
        <v>1</v>
      </c>
      <c r="L2821" s="4">
        <v>2.9849999999999999</v>
      </c>
      <c r="M2821" s="4">
        <v>0</v>
      </c>
      <c r="N2821" s="4">
        <v>1.984</v>
      </c>
      <c r="O2821" s="5">
        <v>42305.745292812499</v>
      </c>
      <c r="P2821" s="5">
        <v>43258.050196053242</v>
      </c>
    </row>
    <row r="2822" spans="1:16">
      <c r="A2822">
        <v>2</v>
      </c>
      <c r="B2822">
        <v>6</v>
      </c>
      <c r="C2822">
        <v>11</v>
      </c>
      <c r="D2822">
        <v>203</v>
      </c>
      <c r="E2822">
        <v>3194</v>
      </c>
      <c r="F2822">
        <v>4658</v>
      </c>
      <c r="G2822">
        <v>3350</v>
      </c>
      <c r="H2822">
        <v>1</v>
      </c>
      <c r="I2822" s="58">
        <v>529604</v>
      </c>
      <c r="J2822">
        <v>335001</v>
      </c>
      <c r="K2822" s="4">
        <v>1.9339999999999999</v>
      </c>
      <c r="L2822" s="4">
        <v>9.2810000000000006</v>
      </c>
      <c r="M2822" s="4">
        <v>0</v>
      </c>
      <c r="N2822" s="4">
        <v>7.3470000000000004</v>
      </c>
      <c r="O2822" s="5">
        <v>42305.745292812499</v>
      </c>
      <c r="P2822" s="5">
        <v>42305.745292812499</v>
      </c>
    </row>
    <row r="2823" spans="1:16">
      <c r="A2823">
        <v>2</v>
      </c>
      <c r="B2823">
        <v>6</v>
      </c>
      <c r="C2823">
        <v>11</v>
      </c>
      <c r="D2823">
        <v>203</v>
      </c>
      <c r="E2823">
        <v>3236</v>
      </c>
      <c r="F2823">
        <v>4659</v>
      </c>
      <c r="G2823">
        <v>3472</v>
      </c>
      <c r="H2823">
        <v>1</v>
      </c>
      <c r="I2823" s="58">
        <v>574163</v>
      </c>
      <c r="J2823">
        <v>347201</v>
      </c>
      <c r="K2823" s="4">
        <v>0.5</v>
      </c>
      <c r="L2823" s="4">
        <v>1.9990000000000001</v>
      </c>
      <c r="M2823" s="4">
        <v>0</v>
      </c>
      <c r="N2823" s="4">
        <v>1.4990000000000001</v>
      </c>
      <c r="O2823" s="5">
        <v>42305.745292812499</v>
      </c>
      <c r="P2823" s="5">
        <v>42305.745292812499</v>
      </c>
    </row>
    <row r="2824" spans="1:16">
      <c r="A2824">
        <v>2</v>
      </c>
      <c r="B2824">
        <v>6</v>
      </c>
      <c r="C2824">
        <v>11</v>
      </c>
      <c r="D2824">
        <v>203</v>
      </c>
      <c r="E2824">
        <v>3268</v>
      </c>
      <c r="F2824">
        <v>4660</v>
      </c>
      <c r="G2824">
        <v>3492</v>
      </c>
      <c r="H2824">
        <v>1</v>
      </c>
      <c r="I2824" s="58">
        <v>581468</v>
      </c>
      <c r="J2824">
        <v>349201</v>
      </c>
      <c r="K2824" s="4">
        <v>10</v>
      </c>
      <c r="L2824" s="4">
        <v>10.67</v>
      </c>
      <c r="M2824" s="4">
        <v>0</v>
      </c>
      <c r="N2824" s="4">
        <v>0.67</v>
      </c>
      <c r="O2824" s="5">
        <v>42305.745292812499</v>
      </c>
      <c r="P2824" s="5">
        <v>42305.745292812499</v>
      </c>
    </row>
    <row r="2825" spans="1:16">
      <c r="A2825">
        <v>2</v>
      </c>
      <c r="B2825">
        <v>6</v>
      </c>
      <c r="C2825">
        <v>11</v>
      </c>
      <c r="D2825">
        <v>203</v>
      </c>
      <c r="E2825">
        <v>3354</v>
      </c>
      <c r="F2825">
        <v>4661</v>
      </c>
      <c r="G2825">
        <v>3307</v>
      </c>
      <c r="H2825">
        <v>1</v>
      </c>
      <c r="I2825" s="58">
        <v>513898</v>
      </c>
      <c r="J2825">
        <v>330701</v>
      </c>
      <c r="K2825" s="4">
        <v>1</v>
      </c>
      <c r="L2825" s="4">
        <v>3.282</v>
      </c>
      <c r="M2825" s="4">
        <v>0</v>
      </c>
      <c r="N2825" s="4">
        <v>2.282</v>
      </c>
      <c r="O2825" s="5">
        <v>42305.745292812499</v>
      </c>
      <c r="P2825" s="5">
        <v>42305.745292812499</v>
      </c>
    </row>
    <row r="2826" spans="1:16">
      <c r="A2826">
        <v>2</v>
      </c>
      <c r="B2826">
        <v>6</v>
      </c>
      <c r="C2826">
        <v>11</v>
      </c>
      <c r="D2826">
        <v>203</v>
      </c>
      <c r="E2826">
        <v>3393</v>
      </c>
      <c r="F2826">
        <v>4662</v>
      </c>
      <c r="G2826">
        <v>3549</v>
      </c>
      <c r="H2826">
        <v>1</v>
      </c>
      <c r="I2826" s="58">
        <v>602287</v>
      </c>
      <c r="J2826">
        <v>354901</v>
      </c>
      <c r="K2826" s="4">
        <v>0</v>
      </c>
      <c r="L2826" s="4">
        <v>1.0249999999999999</v>
      </c>
      <c r="M2826" s="4">
        <v>0</v>
      </c>
      <c r="N2826" s="4">
        <v>1.0249999999999999</v>
      </c>
      <c r="O2826" s="5">
        <v>42305.745292812499</v>
      </c>
      <c r="P2826" s="5">
        <v>42305.745292812499</v>
      </c>
    </row>
    <row r="2827" spans="1:16">
      <c r="A2827">
        <v>2</v>
      </c>
      <c r="B2827">
        <v>6</v>
      </c>
      <c r="C2827">
        <v>11</v>
      </c>
      <c r="D2827">
        <v>203</v>
      </c>
      <c r="E2827">
        <v>3420</v>
      </c>
      <c r="F2827">
        <v>4663</v>
      </c>
      <c r="G2827">
        <v>3350</v>
      </c>
      <c r="H2827">
        <v>2</v>
      </c>
      <c r="I2827" s="58">
        <v>529635</v>
      </c>
      <c r="J2827">
        <v>335002</v>
      </c>
      <c r="K2827" s="4">
        <v>0</v>
      </c>
      <c r="L2827" s="4">
        <v>2.2010000000000001</v>
      </c>
      <c r="M2827" s="4">
        <v>0</v>
      </c>
      <c r="N2827" s="4">
        <v>2.2010000000000001</v>
      </c>
      <c r="O2827" s="5">
        <v>42305.745292812499</v>
      </c>
      <c r="P2827" s="5">
        <v>42305.745292812499</v>
      </c>
    </row>
    <row r="2828" spans="1:16">
      <c r="A2828">
        <v>2</v>
      </c>
      <c r="B2828">
        <v>6</v>
      </c>
      <c r="C2828">
        <v>11</v>
      </c>
      <c r="D2828">
        <v>203</v>
      </c>
      <c r="E2828">
        <v>3531</v>
      </c>
      <c r="F2828">
        <v>4664</v>
      </c>
      <c r="G2828">
        <v>1079</v>
      </c>
      <c r="H2828">
        <v>5</v>
      </c>
      <c r="I2828" s="58" t="s">
        <v>7995</v>
      </c>
      <c r="J2828">
        <v>107905</v>
      </c>
      <c r="K2828" s="4">
        <v>0</v>
      </c>
      <c r="L2828" s="4">
        <v>0.69599999999999995</v>
      </c>
      <c r="M2828" s="4">
        <v>0</v>
      </c>
      <c r="N2828" s="4">
        <v>0.69599999999999995</v>
      </c>
      <c r="O2828" s="5">
        <v>42305.745292812499</v>
      </c>
      <c r="P2828" s="5">
        <v>42305.745292812499</v>
      </c>
    </row>
    <row r="2829" spans="1:16">
      <c r="A2829">
        <v>2</v>
      </c>
      <c r="B2829">
        <v>6</v>
      </c>
      <c r="C2829">
        <v>11</v>
      </c>
      <c r="D2829">
        <v>203</v>
      </c>
      <c r="E2829">
        <v>3859</v>
      </c>
      <c r="F2829">
        <v>4665</v>
      </c>
      <c r="G2829">
        <v>59</v>
      </c>
      <c r="H2829">
        <v>2</v>
      </c>
      <c r="I2829" s="58">
        <v>21582</v>
      </c>
      <c r="J2829">
        <v>5902</v>
      </c>
      <c r="K2829" s="4">
        <v>0</v>
      </c>
      <c r="L2829" s="4">
        <v>0.25600000000000001</v>
      </c>
      <c r="M2829" s="4">
        <v>182.114</v>
      </c>
      <c r="N2829" s="4">
        <v>182.37</v>
      </c>
      <c r="O2829" s="5">
        <v>42305.745292812499</v>
      </c>
      <c r="P2829" s="5">
        <v>42305.745292812499</v>
      </c>
    </row>
    <row r="2830" spans="1:16">
      <c r="A2830">
        <v>2</v>
      </c>
      <c r="B2830">
        <v>6</v>
      </c>
      <c r="C2830">
        <v>11</v>
      </c>
      <c r="D2830">
        <v>203</v>
      </c>
      <c r="E2830">
        <v>3871</v>
      </c>
      <c r="F2830">
        <v>4666</v>
      </c>
      <c r="G2830">
        <v>64</v>
      </c>
      <c r="H2830">
        <v>4</v>
      </c>
      <c r="I2830" s="58">
        <v>23468</v>
      </c>
      <c r="J2830">
        <v>6404</v>
      </c>
      <c r="K2830" s="4">
        <v>12.444000000000001</v>
      </c>
      <c r="L2830" s="4">
        <v>19.283000000000001</v>
      </c>
      <c r="M2830" s="4">
        <v>284.67099999999999</v>
      </c>
      <c r="N2830" s="4">
        <v>291.51</v>
      </c>
      <c r="O2830" s="5">
        <v>42305.745292812499</v>
      </c>
      <c r="P2830" s="5">
        <v>43258.050196053242</v>
      </c>
    </row>
    <row r="2831" spans="1:16">
      <c r="A2831">
        <v>2</v>
      </c>
      <c r="B2831">
        <v>6</v>
      </c>
      <c r="C2831">
        <v>11</v>
      </c>
      <c r="D2831">
        <v>203</v>
      </c>
      <c r="E2831">
        <v>3871</v>
      </c>
      <c r="F2831">
        <v>4667</v>
      </c>
      <c r="G2831">
        <v>118</v>
      </c>
      <c r="H2831">
        <v>10</v>
      </c>
      <c r="I2831" s="58" t="s">
        <v>7996</v>
      </c>
      <c r="J2831">
        <v>11810</v>
      </c>
      <c r="K2831" s="4">
        <v>0</v>
      </c>
      <c r="L2831" s="4">
        <v>12.465</v>
      </c>
      <c r="M2831" s="4">
        <v>272.20600000000002</v>
      </c>
      <c r="N2831" s="4">
        <v>284.67099999999999</v>
      </c>
      <c r="O2831" s="5">
        <v>42305.745292812499</v>
      </c>
      <c r="P2831" s="5">
        <v>43258.050196053242</v>
      </c>
    </row>
    <row r="2832" spans="1:16">
      <c r="A2832">
        <v>2</v>
      </c>
      <c r="B2832">
        <v>6</v>
      </c>
      <c r="C2832">
        <v>11</v>
      </c>
      <c r="D2832">
        <v>203</v>
      </c>
      <c r="E2832">
        <v>3871</v>
      </c>
      <c r="F2832">
        <v>4668</v>
      </c>
      <c r="G2832">
        <v>119</v>
      </c>
      <c r="H2832">
        <v>1</v>
      </c>
      <c r="I2832" s="58" t="s">
        <v>7997</v>
      </c>
      <c r="J2832">
        <v>11901</v>
      </c>
      <c r="K2832" s="4">
        <v>4.7E-2</v>
      </c>
      <c r="L2832" s="4">
        <v>1.4019999999999999</v>
      </c>
      <c r="M2832" s="4">
        <v>291.51</v>
      </c>
      <c r="N2832" s="4">
        <v>292.86500000000001</v>
      </c>
      <c r="O2832" s="5">
        <v>42305.745292812499</v>
      </c>
      <c r="P2832" s="5">
        <v>43258.050196053242</v>
      </c>
    </row>
    <row r="2833" spans="1:16">
      <c r="A2833">
        <v>2</v>
      </c>
      <c r="B2833">
        <v>6</v>
      </c>
      <c r="C2833">
        <v>11</v>
      </c>
      <c r="D2833">
        <v>203</v>
      </c>
      <c r="E2833">
        <v>3942</v>
      </c>
      <c r="F2833">
        <v>4669</v>
      </c>
      <c r="G2833">
        <v>336</v>
      </c>
      <c r="H2833">
        <v>7</v>
      </c>
      <c r="I2833" s="58" t="s">
        <v>7998</v>
      </c>
      <c r="J2833">
        <v>33607</v>
      </c>
      <c r="K2833" s="4">
        <v>2.1999999999999999E-2</v>
      </c>
      <c r="L2833" s="4">
        <v>17.036999999999999</v>
      </c>
      <c r="M2833" s="4">
        <v>39.524000000000001</v>
      </c>
      <c r="N2833" s="4">
        <v>56.539000000000001</v>
      </c>
      <c r="O2833" s="5">
        <v>42305.745292812499</v>
      </c>
      <c r="P2833" s="5">
        <v>42305.745292812499</v>
      </c>
    </row>
    <row r="2834" spans="1:16">
      <c r="A2834">
        <v>2</v>
      </c>
      <c r="B2834">
        <v>6</v>
      </c>
      <c r="C2834">
        <v>11</v>
      </c>
      <c r="D2834">
        <v>203</v>
      </c>
      <c r="E2834">
        <v>3971</v>
      </c>
      <c r="F2834">
        <v>4670</v>
      </c>
      <c r="G2834">
        <v>64</v>
      </c>
      <c r="H2834">
        <v>3</v>
      </c>
      <c r="I2834" s="58">
        <v>23437</v>
      </c>
      <c r="J2834">
        <v>6403</v>
      </c>
      <c r="K2834" s="4">
        <v>0</v>
      </c>
      <c r="L2834" s="4">
        <v>6.8419999999999996</v>
      </c>
      <c r="M2834" s="4">
        <v>7.3209999999999997</v>
      </c>
      <c r="N2834" s="4">
        <v>14.163</v>
      </c>
      <c r="O2834" s="5">
        <v>42305.745292812499</v>
      </c>
      <c r="P2834" s="5">
        <v>43258.050196053242</v>
      </c>
    </row>
    <row r="2835" spans="1:16">
      <c r="A2835">
        <v>2</v>
      </c>
      <c r="B2835">
        <v>6</v>
      </c>
      <c r="C2835">
        <v>11</v>
      </c>
      <c r="D2835">
        <v>203</v>
      </c>
      <c r="E2835">
        <v>3971</v>
      </c>
      <c r="F2835">
        <v>4671</v>
      </c>
      <c r="G2835">
        <v>390</v>
      </c>
      <c r="H2835">
        <v>1</v>
      </c>
      <c r="I2835" s="58" t="s">
        <v>7999</v>
      </c>
      <c r="J2835">
        <v>39001</v>
      </c>
      <c r="K2835" s="4">
        <v>1</v>
      </c>
      <c r="L2835" s="4">
        <v>12.167999999999999</v>
      </c>
      <c r="M2835" s="4">
        <v>14.843</v>
      </c>
      <c r="N2835" s="4">
        <v>26.010999999999999</v>
      </c>
      <c r="O2835" s="5">
        <v>42305.745292812499</v>
      </c>
      <c r="P2835" s="5">
        <v>42305.745292812499</v>
      </c>
    </row>
    <row r="2836" spans="1:16">
      <c r="A2836">
        <v>2</v>
      </c>
      <c r="B2836">
        <v>6</v>
      </c>
      <c r="C2836">
        <v>11</v>
      </c>
      <c r="D2836">
        <v>203</v>
      </c>
      <c r="E2836">
        <v>3971</v>
      </c>
      <c r="F2836">
        <v>4672</v>
      </c>
      <c r="G2836">
        <v>390</v>
      </c>
      <c r="H2836">
        <v>2</v>
      </c>
      <c r="I2836" s="58" t="s">
        <v>8000</v>
      </c>
      <c r="J2836">
        <v>39002</v>
      </c>
      <c r="K2836" s="4">
        <v>8.8999999999999996E-2</v>
      </c>
      <c r="L2836" s="4">
        <v>14.994</v>
      </c>
      <c r="M2836" s="4">
        <v>26.443000000000001</v>
      </c>
      <c r="N2836" s="4">
        <v>41.347999999999999</v>
      </c>
      <c r="O2836" s="5">
        <v>42305.745292812499</v>
      </c>
      <c r="P2836" s="5">
        <v>43258.050196053242</v>
      </c>
    </row>
    <row r="2837" spans="1:16">
      <c r="A2837">
        <v>2</v>
      </c>
      <c r="B2837">
        <v>6</v>
      </c>
      <c r="C2837">
        <v>11</v>
      </c>
      <c r="D2837">
        <v>203</v>
      </c>
      <c r="E2837">
        <v>4297</v>
      </c>
      <c r="F2837">
        <v>4673</v>
      </c>
      <c r="G2837">
        <v>118</v>
      </c>
      <c r="H2837">
        <v>9</v>
      </c>
      <c r="I2837" s="58" t="s">
        <v>8001</v>
      </c>
      <c r="J2837">
        <v>11809</v>
      </c>
      <c r="K2837" s="4">
        <v>1</v>
      </c>
      <c r="L2837" s="4">
        <v>2.222</v>
      </c>
      <c r="M2837" s="4">
        <v>0</v>
      </c>
      <c r="N2837" s="4">
        <v>1.222</v>
      </c>
      <c r="O2837" s="5">
        <v>42305.745292812499</v>
      </c>
      <c r="P2837" s="5">
        <v>42305.745292812499</v>
      </c>
    </row>
    <row r="2838" spans="1:16">
      <c r="A2838">
        <v>2</v>
      </c>
      <c r="B2838">
        <v>6</v>
      </c>
      <c r="C2838">
        <v>11</v>
      </c>
      <c r="D2838">
        <v>203</v>
      </c>
      <c r="E2838">
        <v>4341</v>
      </c>
      <c r="F2838">
        <v>4674</v>
      </c>
      <c r="G2838">
        <v>597</v>
      </c>
      <c r="H2838">
        <v>1</v>
      </c>
      <c r="I2838" s="58" t="s">
        <v>8002</v>
      </c>
      <c r="J2838">
        <v>59701</v>
      </c>
      <c r="K2838" s="4">
        <v>0</v>
      </c>
      <c r="L2838" s="4">
        <v>1.0680000000000001</v>
      </c>
      <c r="M2838" s="4">
        <v>0</v>
      </c>
      <c r="N2838" s="4">
        <v>1.0680000000000001</v>
      </c>
      <c r="O2838" s="5">
        <v>42305.745292812499</v>
      </c>
      <c r="P2838" s="5">
        <v>42305.745292812499</v>
      </c>
    </row>
    <row r="2839" spans="1:16">
      <c r="A2839">
        <v>2</v>
      </c>
      <c r="B2839">
        <v>6</v>
      </c>
      <c r="C2839">
        <v>11</v>
      </c>
      <c r="D2839">
        <v>203</v>
      </c>
      <c r="E2839">
        <v>4538</v>
      </c>
      <c r="F2839">
        <v>4675</v>
      </c>
      <c r="G2839">
        <v>809</v>
      </c>
      <c r="H2839">
        <v>3</v>
      </c>
      <c r="I2839" s="58" t="s">
        <v>8003</v>
      </c>
      <c r="J2839">
        <v>80903</v>
      </c>
      <c r="K2839" s="4">
        <v>3.0000000000000001E-3</v>
      </c>
      <c r="L2839" s="4">
        <v>6.72</v>
      </c>
      <c r="M2839" s="4">
        <v>23.367999999999999</v>
      </c>
      <c r="N2839" s="4">
        <v>30.085000000000001</v>
      </c>
      <c r="O2839" s="5">
        <v>42305.745292812499</v>
      </c>
      <c r="P2839" s="5">
        <v>43258.050196053242</v>
      </c>
    </row>
    <row r="2840" spans="1:16">
      <c r="A2840">
        <v>2</v>
      </c>
      <c r="B2840">
        <v>6</v>
      </c>
      <c r="C2840">
        <v>11</v>
      </c>
      <c r="D2840">
        <v>203</v>
      </c>
      <c r="E2840">
        <v>4538</v>
      </c>
      <c r="F2840">
        <v>4676</v>
      </c>
      <c r="G2840">
        <v>809</v>
      </c>
      <c r="H2840">
        <v>4</v>
      </c>
      <c r="I2840" s="58" t="s">
        <v>8004</v>
      </c>
      <c r="J2840">
        <v>80904</v>
      </c>
      <c r="K2840" s="4">
        <v>0</v>
      </c>
      <c r="L2840" s="4">
        <v>13.73</v>
      </c>
      <c r="M2840" s="4">
        <v>30.085000000000001</v>
      </c>
      <c r="N2840" s="4">
        <v>43.814999999999998</v>
      </c>
      <c r="O2840" s="5">
        <v>42305.745292812499</v>
      </c>
      <c r="P2840" s="5">
        <v>43258.050196053242</v>
      </c>
    </row>
    <row r="2841" spans="1:16">
      <c r="A2841">
        <v>2</v>
      </c>
      <c r="B2841">
        <v>6</v>
      </c>
      <c r="C2841">
        <v>11</v>
      </c>
      <c r="D2841">
        <v>203</v>
      </c>
      <c r="E2841">
        <v>524</v>
      </c>
      <c r="F2841">
        <v>4631</v>
      </c>
      <c r="G2841">
        <v>118</v>
      </c>
      <c r="H2841">
        <v>12</v>
      </c>
      <c r="I2841" s="58" t="s">
        <v>8005</v>
      </c>
      <c r="J2841">
        <v>11812</v>
      </c>
      <c r="K2841" s="4">
        <v>0</v>
      </c>
      <c r="L2841" s="4">
        <v>7.11</v>
      </c>
      <c r="M2841" s="4">
        <v>0</v>
      </c>
      <c r="N2841" s="4">
        <v>7.11</v>
      </c>
      <c r="O2841" s="5">
        <v>42305.745292812499</v>
      </c>
      <c r="P2841" s="5">
        <v>42305.745292812499</v>
      </c>
    </row>
    <row r="2842" spans="1:16">
      <c r="A2842">
        <v>2</v>
      </c>
      <c r="B2842">
        <v>6</v>
      </c>
      <c r="C2842">
        <v>11</v>
      </c>
      <c r="D2842">
        <v>203</v>
      </c>
      <c r="E2842">
        <v>525</v>
      </c>
      <c r="F2842">
        <v>4632</v>
      </c>
      <c r="G2842">
        <v>895</v>
      </c>
      <c r="H2842">
        <v>2</v>
      </c>
      <c r="I2842" s="58" t="s">
        <v>8006</v>
      </c>
      <c r="J2842">
        <v>89502</v>
      </c>
      <c r="K2842" s="4">
        <v>10</v>
      </c>
      <c r="L2842" s="4">
        <v>16.021999999999998</v>
      </c>
      <c r="M2842" s="4">
        <v>0</v>
      </c>
      <c r="N2842" s="4">
        <v>6.0220000000000002</v>
      </c>
      <c r="O2842" s="5">
        <v>42305.745292812499</v>
      </c>
      <c r="P2842" s="5">
        <v>42305.745292812499</v>
      </c>
    </row>
    <row r="2843" spans="1:16">
      <c r="A2843">
        <v>2</v>
      </c>
      <c r="B2843">
        <v>6</v>
      </c>
      <c r="C2843">
        <v>11</v>
      </c>
      <c r="D2843">
        <v>203</v>
      </c>
      <c r="E2843">
        <v>850</v>
      </c>
      <c r="F2843">
        <v>4633</v>
      </c>
      <c r="G2843">
        <v>1079</v>
      </c>
      <c r="H2843">
        <v>1</v>
      </c>
      <c r="I2843" s="58" t="s">
        <v>8007</v>
      </c>
      <c r="J2843">
        <v>107901</v>
      </c>
      <c r="K2843" s="4">
        <v>0</v>
      </c>
      <c r="L2843" s="4">
        <v>12.882</v>
      </c>
      <c r="M2843" s="4">
        <v>0</v>
      </c>
      <c r="N2843" s="4">
        <v>12.882</v>
      </c>
      <c r="O2843" s="5">
        <v>42305.745292812499</v>
      </c>
      <c r="P2843" s="5">
        <v>43258.050196053242</v>
      </c>
    </row>
    <row r="2844" spans="1:16">
      <c r="A2844">
        <v>2</v>
      </c>
      <c r="B2844">
        <v>6</v>
      </c>
      <c r="C2844">
        <v>11</v>
      </c>
      <c r="D2844">
        <v>203</v>
      </c>
      <c r="E2844">
        <v>850</v>
      </c>
      <c r="F2844">
        <v>4634</v>
      </c>
      <c r="G2844">
        <v>1079</v>
      </c>
      <c r="H2844">
        <v>2</v>
      </c>
      <c r="I2844" s="58" t="s">
        <v>8008</v>
      </c>
      <c r="J2844">
        <v>107902</v>
      </c>
      <c r="K2844" s="4">
        <v>0</v>
      </c>
      <c r="L2844" s="4">
        <v>23.003</v>
      </c>
      <c r="M2844" s="4">
        <v>12.882</v>
      </c>
      <c r="N2844" s="4">
        <v>22.367000000000001</v>
      </c>
      <c r="O2844" s="5">
        <v>42305.745292812499</v>
      </c>
      <c r="P2844" s="5">
        <v>43258.050196053242</v>
      </c>
    </row>
    <row r="2845" spans="1:16">
      <c r="A2845">
        <v>2</v>
      </c>
      <c r="B2845">
        <v>6</v>
      </c>
      <c r="C2845">
        <v>11</v>
      </c>
      <c r="D2845">
        <v>203</v>
      </c>
      <c r="E2845">
        <v>856</v>
      </c>
      <c r="F2845">
        <v>4635</v>
      </c>
      <c r="G2845">
        <v>1680</v>
      </c>
      <c r="H2845">
        <v>1</v>
      </c>
      <c r="I2845" s="58">
        <v>-80352</v>
      </c>
      <c r="J2845">
        <v>168001</v>
      </c>
      <c r="K2845" s="4">
        <v>0</v>
      </c>
      <c r="L2845" s="4">
        <v>11.303000000000001</v>
      </c>
      <c r="M2845" s="4">
        <v>8.6929999999999996</v>
      </c>
      <c r="N2845" s="4">
        <v>19.995999999999999</v>
      </c>
      <c r="O2845" s="5">
        <v>42305.745292812499</v>
      </c>
      <c r="P2845" s="5">
        <v>43258.050196053242</v>
      </c>
    </row>
    <row r="2846" spans="1:16">
      <c r="A2846">
        <v>2</v>
      </c>
      <c r="B2846">
        <v>6</v>
      </c>
      <c r="C2846">
        <v>11</v>
      </c>
      <c r="D2846">
        <v>204</v>
      </c>
      <c r="E2846">
        <v>1078</v>
      </c>
      <c r="F2846">
        <v>4682</v>
      </c>
      <c r="G2846">
        <v>756</v>
      </c>
      <c r="H2846">
        <v>5</v>
      </c>
      <c r="I2846" s="58" t="s">
        <v>8009</v>
      </c>
      <c r="J2846">
        <v>75605</v>
      </c>
      <c r="K2846" s="4">
        <v>1</v>
      </c>
      <c r="L2846" s="4">
        <v>14.259</v>
      </c>
      <c r="M2846" s="4">
        <v>8.9</v>
      </c>
      <c r="N2846" s="4">
        <v>22.158999999999999</v>
      </c>
      <c r="O2846" s="5">
        <v>42305.745292812499</v>
      </c>
      <c r="P2846" s="5">
        <v>42305.745292812499</v>
      </c>
    </row>
    <row r="2847" spans="1:16">
      <c r="A2847">
        <v>2</v>
      </c>
      <c r="B2847">
        <v>6</v>
      </c>
      <c r="C2847">
        <v>11</v>
      </c>
      <c r="D2847">
        <v>204</v>
      </c>
      <c r="E2847">
        <v>1078</v>
      </c>
      <c r="F2847">
        <v>4683</v>
      </c>
      <c r="G2847">
        <v>2594</v>
      </c>
      <c r="H2847">
        <v>1</v>
      </c>
      <c r="I2847" s="58">
        <v>253481</v>
      </c>
      <c r="J2847">
        <v>259401</v>
      </c>
      <c r="K2847" s="4">
        <v>0</v>
      </c>
      <c r="L2847" s="4">
        <v>8.8510000000000009</v>
      </c>
      <c r="M2847" s="4">
        <v>0</v>
      </c>
      <c r="N2847" s="4">
        <v>8.8510000000000009</v>
      </c>
      <c r="O2847" s="5">
        <v>42305.745292812499</v>
      </c>
      <c r="P2847" s="5">
        <v>42305.745292812499</v>
      </c>
    </row>
    <row r="2848" spans="1:16">
      <c r="A2848">
        <v>2</v>
      </c>
      <c r="B2848">
        <v>6</v>
      </c>
      <c r="C2848">
        <v>11</v>
      </c>
      <c r="D2848">
        <v>204</v>
      </c>
      <c r="E2848">
        <v>1079</v>
      </c>
      <c r="F2848">
        <v>4684</v>
      </c>
      <c r="G2848">
        <v>939</v>
      </c>
      <c r="H2848">
        <v>4</v>
      </c>
      <c r="I2848" s="58" t="s">
        <v>8010</v>
      </c>
      <c r="J2848">
        <v>93904</v>
      </c>
      <c r="K2848" s="4">
        <v>3</v>
      </c>
      <c r="L2848" s="4">
        <v>9.6980000000000004</v>
      </c>
      <c r="M2848" s="4">
        <v>0</v>
      </c>
      <c r="N2848" s="4">
        <v>6.6980000000000004</v>
      </c>
      <c r="O2848" s="5">
        <v>42305.745292812499</v>
      </c>
      <c r="P2848" s="5">
        <v>42305.745292812499</v>
      </c>
    </row>
    <row r="2849" spans="1:16">
      <c r="A2849">
        <v>2</v>
      </c>
      <c r="B2849">
        <v>6</v>
      </c>
      <c r="C2849">
        <v>11</v>
      </c>
      <c r="D2849">
        <v>204</v>
      </c>
      <c r="E2849">
        <v>1079</v>
      </c>
      <c r="F2849">
        <v>4685</v>
      </c>
      <c r="G2849">
        <v>939</v>
      </c>
      <c r="H2849">
        <v>5</v>
      </c>
      <c r="I2849" s="58" t="s">
        <v>8011</v>
      </c>
      <c r="J2849">
        <v>93905</v>
      </c>
      <c r="K2849" s="4">
        <v>1</v>
      </c>
      <c r="L2849" s="4">
        <v>12.201000000000001</v>
      </c>
      <c r="M2849" s="4">
        <v>6.6980000000000004</v>
      </c>
      <c r="N2849" s="4">
        <v>17.899000000000001</v>
      </c>
      <c r="O2849" s="5">
        <v>42305.745292812499</v>
      </c>
      <c r="P2849" s="5">
        <v>42305.745292812499</v>
      </c>
    </row>
    <row r="2850" spans="1:16">
      <c r="A2850">
        <v>2</v>
      </c>
      <c r="B2850">
        <v>6</v>
      </c>
      <c r="C2850">
        <v>11</v>
      </c>
      <c r="D2850">
        <v>204</v>
      </c>
      <c r="E2850">
        <v>1108</v>
      </c>
      <c r="F2850">
        <v>4686</v>
      </c>
      <c r="G2850">
        <v>1797</v>
      </c>
      <c r="H2850">
        <v>1</v>
      </c>
      <c r="I2850" s="58">
        <v>-37618</v>
      </c>
      <c r="J2850">
        <v>179701</v>
      </c>
      <c r="K2850" s="4">
        <v>0</v>
      </c>
      <c r="L2850" s="4">
        <v>1.373</v>
      </c>
      <c r="M2850" s="4">
        <v>34.756999999999998</v>
      </c>
      <c r="N2850" s="4">
        <v>36.130000000000003</v>
      </c>
      <c r="O2850" s="5">
        <v>42305.745292812499</v>
      </c>
      <c r="P2850" s="5">
        <v>43258.050196053242</v>
      </c>
    </row>
    <row r="2851" spans="1:16">
      <c r="A2851">
        <v>2</v>
      </c>
      <c r="B2851">
        <v>6</v>
      </c>
      <c r="C2851">
        <v>11</v>
      </c>
      <c r="D2851">
        <v>204</v>
      </c>
      <c r="E2851">
        <v>1108</v>
      </c>
      <c r="F2851">
        <v>4687</v>
      </c>
      <c r="G2851">
        <v>2443</v>
      </c>
      <c r="H2851">
        <v>2</v>
      </c>
      <c r="I2851" s="58">
        <v>198360</v>
      </c>
      <c r="J2851">
        <v>244302</v>
      </c>
      <c r="K2851" s="4">
        <v>1</v>
      </c>
      <c r="L2851" s="4">
        <v>15.894</v>
      </c>
      <c r="M2851" s="4">
        <v>19.863</v>
      </c>
      <c r="N2851" s="4">
        <v>34.756999999999998</v>
      </c>
      <c r="O2851" s="5">
        <v>42305.745292812499</v>
      </c>
      <c r="P2851" s="5">
        <v>43258.050196053242</v>
      </c>
    </row>
    <row r="2852" spans="1:16">
      <c r="A2852">
        <v>2</v>
      </c>
      <c r="B2852">
        <v>6</v>
      </c>
      <c r="C2852">
        <v>11</v>
      </c>
      <c r="D2852">
        <v>204</v>
      </c>
      <c r="E2852">
        <v>1247</v>
      </c>
      <c r="F2852">
        <v>4688</v>
      </c>
      <c r="G2852">
        <v>1681</v>
      </c>
      <c r="H2852">
        <v>1</v>
      </c>
      <c r="I2852" s="58">
        <v>-79986</v>
      </c>
      <c r="J2852">
        <v>168101</v>
      </c>
      <c r="K2852" s="4">
        <v>0</v>
      </c>
      <c r="L2852" s="4">
        <v>6.7130000000000001</v>
      </c>
      <c r="M2852" s="4">
        <v>0</v>
      </c>
      <c r="N2852" s="4">
        <v>6.7130000000000001</v>
      </c>
      <c r="O2852" s="5">
        <v>42305.745292812499</v>
      </c>
      <c r="P2852" s="5">
        <v>42305.745292812499</v>
      </c>
    </row>
    <row r="2853" spans="1:16">
      <c r="A2853">
        <v>2</v>
      </c>
      <c r="B2853">
        <v>6</v>
      </c>
      <c r="C2853">
        <v>11</v>
      </c>
      <c r="D2853">
        <v>204</v>
      </c>
      <c r="E2853">
        <v>1612</v>
      </c>
      <c r="F2853">
        <v>4689</v>
      </c>
      <c r="G2853">
        <v>1459</v>
      </c>
      <c r="H2853">
        <v>1</v>
      </c>
      <c r="I2853" s="58" t="s">
        <v>8012</v>
      </c>
      <c r="J2853">
        <v>145901</v>
      </c>
      <c r="K2853" s="4">
        <v>0</v>
      </c>
      <c r="L2853" s="4">
        <v>2.99</v>
      </c>
      <c r="M2853" s="4">
        <v>0</v>
      </c>
      <c r="N2853" s="4">
        <v>2.99</v>
      </c>
      <c r="O2853" s="5">
        <v>42305.745292812499</v>
      </c>
      <c r="P2853" s="5">
        <v>42305.745292812499</v>
      </c>
    </row>
    <row r="2854" spans="1:16">
      <c r="A2854">
        <v>2</v>
      </c>
      <c r="B2854">
        <v>6</v>
      </c>
      <c r="C2854">
        <v>11</v>
      </c>
      <c r="D2854">
        <v>204</v>
      </c>
      <c r="E2854">
        <v>1809</v>
      </c>
      <c r="F2854">
        <v>4690</v>
      </c>
      <c r="G2854">
        <v>1582</v>
      </c>
      <c r="H2854">
        <v>1</v>
      </c>
      <c r="I2854" s="58">
        <v>-116146</v>
      </c>
      <c r="J2854">
        <v>158201</v>
      </c>
      <c r="K2854" s="4">
        <v>0</v>
      </c>
      <c r="L2854" s="4">
        <v>17.773</v>
      </c>
      <c r="M2854" s="4">
        <v>0</v>
      </c>
      <c r="N2854" s="4">
        <v>17.773</v>
      </c>
      <c r="O2854" s="5">
        <v>42305.745292812499</v>
      </c>
      <c r="P2854" s="5">
        <v>43258.050196053242</v>
      </c>
    </row>
    <row r="2855" spans="1:16">
      <c r="A2855">
        <v>2</v>
      </c>
      <c r="B2855">
        <v>6</v>
      </c>
      <c r="C2855">
        <v>11</v>
      </c>
      <c r="D2855">
        <v>204</v>
      </c>
      <c r="E2855">
        <v>2091</v>
      </c>
      <c r="F2855">
        <v>4691</v>
      </c>
      <c r="G2855">
        <v>1459</v>
      </c>
      <c r="H2855">
        <v>2</v>
      </c>
      <c r="I2855" s="58" t="s">
        <v>8013</v>
      </c>
      <c r="J2855">
        <v>145902</v>
      </c>
      <c r="K2855" s="4">
        <v>0</v>
      </c>
      <c r="L2855" s="4">
        <v>13.76</v>
      </c>
      <c r="M2855" s="4">
        <v>0</v>
      </c>
      <c r="N2855" s="4">
        <v>13.76</v>
      </c>
      <c r="O2855" s="5">
        <v>42305.745292812499</v>
      </c>
      <c r="P2855" s="5">
        <v>43258.050196053242</v>
      </c>
    </row>
    <row r="2856" spans="1:16">
      <c r="A2856">
        <v>2</v>
      </c>
      <c r="B2856">
        <v>6</v>
      </c>
      <c r="C2856">
        <v>11</v>
      </c>
      <c r="D2856">
        <v>204</v>
      </c>
      <c r="E2856">
        <v>2675</v>
      </c>
      <c r="F2856">
        <v>4692</v>
      </c>
      <c r="G2856">
        <v>2668</v>
      </c>
      <c r="H2856">
        <v>1</v>
      </c>
      <c r="I2856" s="58">
        <v>280508</v>
      </c>
      <c r="J2856">
        <v>266801</v>
      </c>
      <c r="K2856" s="4">
        <v>0</v>
      </c>
      <c r="L2856" s="4">
        <v>7.2530000000000001</v>
      </c>
      <c r="M2856" s="4">
        <v>0</v>
      </c>
      <c r="N2856" s="4">
        <v>7.2530000000000001</v>
      </c>
      <c r="O2856" s="5">
        <v>42305.745292812499</v>
      </c>
      <c r="P2856" s="5">
        <v>42305.745292812499</v>
      </c>
    </row>
    <row r="2857" spans="1:16">
      <c r="A2857">
        <v>2</v>
      </c>
      <c r="B2857">
        <v>6</v>
      </c>
      <c r="C2857">
        <v>11</v>
      </c>
      <c r="D2857">
        <v>204</v>
      </c>
      <c r="E2857">
        <v>2700</v>
      </c>
      <c r="F2857">
        <v>4693</v>
      </c>
      <c r="G2857">
        <v>756</v>
      </c>
      <c r="H2857">
        <v>4</v>
      </c>
      <c r="I2857" s="58" t="s">
        <v>8014</v>
      </c>
      <c r="J2857">
        <v>75604</v>
      </c>
      <c r="K2857" s="4">
        <v>0</v>
      </c>
      <c r="L2857" s="4">
        <v>3.8839999999999999</v>
      </c>
      <c r="M2857" s="4">
        <v>6.6369999999999996</v>
      </c>
      <c r="N2857" s="4">
        <v>10.521000000000001</v>
      </c>
      <c r="O2857" s="5">
        <v>42305.745292812499</v>
      </c>
      <c r="P2857" s="5">
        <v>43258.050196053242</v>
      </c>
    </row>
    <row r="2858" spans="1:16">
      <c r="A2858">
        <v>2</v>
      </c>
      <c r="B2858">
        <v>6</v>
      </c>
      <c r="C2858">
        <v>11</v>
      </c>
      <c r="D2858">
        <v>204</v>
      </c>
      <c r="E2858">
        <v>2700</v>
      </c>
      <c r="F2858">
        <v>4694</v>
      </c>
      <c r="G2858">
        <v>2829</v>
      </c>
      <c r="H2858">
        <v>2</v>
      </c>
      <c r="I2858" s="58">
        <v>339344</v>
      </c>
      <c r="J2858">
        <v>282902</v>
      </c>
      <c r="K2858" s="4">
        <v>0.24299999999999999</v>
      </c>
      <c r="L2858" s="4">
        <v>2.2490000000000001</v>
      </c>
      <c r="M2858" s="4">
        <v>4.6310000000000002</v>
      </c>
      <c r="N2858" s="4">
        <v>6.6369999999999996</v>
      </c>
      <c r="O2858" s="5">
        <v>42305.745292812499</v>
      </c>
      <c r="P2858" s="5">
        <v>43258.050196053242</v>
      </c>
    </row>
    <row r="2859" spans="1:16">
      <c r="A2859">
        <v>2</v>
      </c>
      <c r="B2859">
        <v>6</v>
      </c>
      <c r="C2859">
        <v>11</v>
      </c>
      <c r="D2859">
        <v>204</v>
      </c>
      <c r="E2859">
        <v>2898</v>
      </c>
      <c r="F2859">
        <v>4695</v>
      </c>
      <c r="G2859">
        <v>2962</v>
      </c>
      <c r="H2859">
        <v>1</v>
      </c>
      <c r="I2859" s="58">
        <v>387890</v>
      </c>
      <c r="J2859">
        <v>296201</v>
      </c>
      <c r="K2859" s="4">
        <v>0</v>
      </c>
      <c r="L2859" s="4">
        <v>1.708</v>
      </c>
      <c r="M2859" s="4">
        <v>0</v>
      </c>
      <c r="N2859" s="4">
        <v>1.708</v>
      </c>
      <c r="O2859" s="5">
        <v>42305.745292812499</v>
      </c>
      <c r="P2859" s="5">
        <v>42305.745292812499</v>
      </c>
    </row>
    <row r="2860" spans="1:16">
      <c r="A2860">
        <v>2</v>
      </c>
      <c r="B2860">
        <v>6</v>
      </c>
      <c r="C2860">
        <v>11</v>
      </c>
      <c r="D2860">
        <v>204</v>
      </c>
      <c r="E2860">
        <v>2955</v>
      </c>
      <c r="F2860">
        <v>4696</v>
      </c>
      <c r="G2860">
        <v>3037</v>
      </c>
      <c r="H2860">
        <v>1</v>
      </c>
      <c r="I2860" s="58">
        <v>415283</v>
      </c>
      <c r="J2860">
        <v>303701</v>
      </c>
      <c r="K2860" s="4">
        <v>0</v>
      </c>
      <c r="L2860" s="4">
        <v>1.3220000000000001</v>
      </c>
      <c r="M2860" s="4">
        <v>0</v>
      </c>
      <c r="N2860" s="4">
        <v>1.3220000000000001</v>
      </c>
      <c r="O2860" s="5">
        <v>42305.745292812499</v>
      </c>
      <c r="P2860" s="5">
        <v>42305.745292812499</v>
      </c>
    </row>
    <row r="2861" spans="1:16">
      <c r="A2861">
        <v>2</v>
      </c>
      <c r="B2861">
        <v>6</v>
      </c>
      <c r="C2861">
        <v>11</v>
      </c>
      <c r="D2861">
        <v>204</v>
      </c>
      <c r="E2861">
        <v>2996</v>
      </c>
      <c r="F2861">
        <v>4697</v>
      </c>
      <c r="G2861">
        <v>3112</v>
      </c>
      <c r="H2861">
        <v>1</v>
      </c>
      <c r="I2861" s="58">
        <v>442675</v>
      </c>
      <c r="J2861">
        <v>311201</v>
      </c>
      <c r="K2861" s="4">
        <v>0</v>
      </c>
      <c r="L2861" s="4">
        <v>2.5030000000000001</v>
      </c>
      <c r="M2861" s="4">
        <v>0</v>
      </c>
      <c r="N2861" s="4">
        <v>2.5030000000000001</v>
      </c>
      <c r="O2861" s="5">
        <v>42305.745292812499</v>
      </c>
      <c r="P2861" s="5">
        <v>42305.745292812499</v>
      </c>
    </row>
    <row r="2862" spans="1:16">
      <c r="A2862">
        <v>2</v>
      </c>
      <c r="B2862">
        <v>6</v>
      </c>
      <c r="C2862">
        <v>11</v>
      </c>
      <c r="D2862">
        <v>204</v>
      </c>
      <c r="E2862">
        <v>3056</v>
      </c>
      <c r="F2862">
        <v>4698</v>
      </c>
      <c r="G2862">
        <v>2594</v>
      </c>
      <c r="H2862">
        <v>2</v>
      </c>
      <c r="I2862" s="58">
        <v>253512</v>
      </c>
      <c r="J2862">
        <v>259402</v>
      </c>
      <c r="K2862" s="4">
        <v>1</v>
      </c>
      <c r="L2862" s="4">
        <v>8.2550000000000008</v>
      </c>
      <c r="M2862" s="4">
        <v>0</v>
      </c>
      <c r="N2862" s="4">
        <v>7.2549999999999999</v>
      </c>
      <c r="O2862" s="5">
        <v>42305.745292812499</v>
      </c>
      <c r="P2862" s="5">
        <v>42305.745292812499</v>
      </c>
    </row>
    <row r="2863" spans="1:16">
      <c r="A2863">
        <v>2</v>
      </c>
      <c r="B2863">
        <v>6</v>
      </c>
      <c r="C2863">
        <v>11</v>
      </c>
      <c r="D2863">
        <v>204</v>
      </c>
      <c r="E2863">
        <v>3099</v>
      </c>
      <c r="F2863">
        <v>4699</v>
      </c>
      <c r="G2863">
        <v>3198</v>
      </c>
      <c r="H2863">
        <v>1</v>
      </c>
      <c r="I2863" s="58">
        <v>474087</v>
      </c>
      <c r="J2863">
        <v>319801</v>
      </c>
      <c r="K2863" s="4">
        <v>0</v>
      </c>
      <c r="L2863" s="4">
        <v>3.573</v>
      </c>
      <c r="M2863" s="4">
        <v>0</v>
      </c>
      <c r="N2863" s="4">
        <v>3.573</v>
      </c>
      <c r="O2863" s="5">
        <v>42305.745292812499</v>
      </c>
      <c r="P2863" s="5">
        <v>42305.745292812499</v>
      </c>
    </row>
    <row r="2864" spans="1:16">
      <c r="A2864">
        <v>2</v>
      </c>
      <c r="B2864">
        <v>6</v>
      </c>
      <c r="C2864">
        <v>11</v>
      </c>
      <c r="D2864">
        <v>204</v>
      </c>
      <c r="E2864">
        <v>323</v>
      </c>
      <c r="F2864">
        <v>4677</v>
      </c>
      <c r="G2864">
        <v>2443</v>
      </c>
      <c r="H2864">
        <v>4</v>
      </c>
      <c r="I2864" s="58">
        <v>198419</v>
      </c>
      <c r="J2864">
        <v>244304</v>
      </c>
      <c r="K2864" s="4">
        <v>1</v>
      </c>
      <c r="L2864" s="4">
        <v>1.6679999999999999</v>
      </c>
      <c r="M2864" s="4">
        <v>0</v>
      </c>
      <c r="N2864" s="4">
        <v>0.66800000000000004</v>
      </c>
      <c r="O2864" s="5">
        <v>42305.745292812499</v>
      </c>
      <c r="P2864" s="5">
        <v>42305.745292812499</v>
      </c>
    </row>
    <row r="2865" spans="1:16">
      <c r="A2865">
        <v>2</v>
      </c>
      <c r="B2865">
        <v>6</v>
      </c>
      <c r="C2865">
        <v>11</v>
      </c>
      <c r="D2865">
        <v>204</v>
      </c>
      <c r="E2865">
        <v>3235</v>
      </c>
      <c r="F2865">
        <v>4700</v>
      </c>
      <c r="G2865">
        <v>3198</v>
      </c>
      <c r="H2865">
        <v>2</v>
      </c>
      <c r="I2865" s="58">
        <v>474118</v>
      </c>
      <c r="J2865">
        <v>319802</v>
      </c>
      <c r="K2865" s="4">
        <v>1</v>
      </c>
      <c r="L2865" s="4">
        <v>4.6100000000000003</v>
      </c>
      <c r="M2865" s="4">
        <v>0</v>
      </c>
      <c r="N2865" s="4">
        <v>3.61</v>
      </c>
      <c r="O2865" s="5">
        <v>42305.745292812499</v>
      </c>
      <c r="P2865" s="5">
        <v>43258.050196053242</v>
      </c>
    </row>
    <row r="2866" spans="1:16">
      <c r="A2866">
        <v>2</v>
      </c>
      <c r="B2866">
        <v>6</v>
      </c>
      <c r="C2866">
        <v>11</v>
      </c>
      <c r="D2866">
        <v>204</v>
      </c>
      <c r="E2866">
        <v>3294</v>
      </c>
      <c r="F2866">
        <v>4701</v>
      </c>
      <c r="G2866">
        <v>1681</v>
      </c>
      <c r="H2866">
        <v>2</v>
      </c>
      <c r="I2866" s="58">
        <v>-79955</v>
      </c>
      <c r="J2866">
        <v>168102</v>
      </c>
      <c r="K2866" s="4">
        <v>10</v>
      </c>
      <c r="L2866" s="4">
        <v>11.598000000000001</v>
      </c>
      <c r="M2866" s="4">
        <v>0</v>
      </c>
      <c r="N2866" s="4">
        <v>1.5980000000000001</v>
      </c>
      <c r="O2866" t="s">
        <v>1223</v>
      </c>
      <c r="P2866" t="s">
        <v>1223</v>
      </c>
    </row>
    <row r="2867" spans="1:16">
      <c r="A2867">
        <v>2</v>
      </c>
      <c r="B2867">
        <v>6</v>
      </c>
      <c r="C2867">
        <v>11</v>
      </c>
      <c r="D2867">
        <v>204</v>
      </c>
      <c r="E2867">
        <v>3402</v>
      </c>
      <c r="F2867">
        <v>4702</v>
      </c>
      <c r="G2867">
        <v>3437</v>
      </c>
      <c r="H2867">
        <v>1</v>
      </c>
      <c r="I2867" s="58">
        <v>561380</v>
      </c>
      <c r="J2867">
        <v>343701</v>
      </c>
      <c r="K2867" s="4">
        <v>5</v>
      </c>
      <c r="L2867" s="4">
        <v>7.2859999999999996</v>
      </c>
      <c r="M2867" s="4">
        <v>0</v>
      </c>
      <c r="N2867" s="4">
        <v>2.286</v>
      </c>
      <c r="O2867" s="5">
        <v>42305.745292812499</v>
      </c>
      <c r="P2867" s="5">
        <v>42305.745292812499</v>
      </c>
    </row>
    <row r="2868" spans="1:16">
      <c r="A2868">
        <v>2</v>
      </c>
      <c r="B2868">
        <v>6</v>
      </c>
      <c r="C2868">
        <v>11</v>
      </c>
      <c r="D2868">
        <v>204</v>
      </c>
      <c r="E2868">
        <v>3497</v>
      </c>
      <c r="F2868">
        <v>4703</v>
      </c>
      <c r="G2868">
        <v>2443</v>
      </c>
      <c r="H2868">
        <v>3</v>
      </c>
      <c r="I2868" s="58">
        <v>198388</v>
      </c>
      <c r="J2868">
        <v>244303</v>
      </c>
      <c r="K2868" s="4">
        <v>1</v>
      </c>
      <c r="L2868" s="4">
        <v>1.599</v>
      </c>
      <c r="M2868" s="4">
        <v>0</v>
      </c>
      <c r="N2868" s="4">
        <v>0.59899999999999998</v>
      </c>
      <c r="O2868" s="5">
        <v>42305.745292812499</v>
      </c>
      <c r="P2868" s="5">
        <v>42305.745292812499</v>
      </c>
    </row>
    <row r="2869" spans="1:16">
      <c r="A2869">
        <v>2</v>
      </c>
      <c r="B2869">
        <v>6</v>
      </c>
      <c r="C2869">
        <v>11</v>
      </c>
      <c r="D2869">
        <v>204</v>
      </c>
      <c r="E2869">
        <v>3636</v>
      </c>
      <c r="F2869">
        <v>4704</v>
      </c>
      <c r="G2869">
        <v>403</v>
      </c>
      <c r="H2869">
        <v>3</v>
      </c>
      <c r="I2869" s="58" t="s">
        <v>8015</v>
      </c>
      <c r="J2869">
        <v>40303</v>
      </c>
      <c r="K2869" s="4">
        <v>0</v>
      </c>
      <c r="L2869" s="4">
        <v>1.1240000000000001</v>
      </c>
      <c r="M2869" s="4">
        <v>0</v>
      </c>
      <c r="N2869" s="4">
        <v>0.113</v>
      </c>
      <c r="O2869" s="5">
        <v>42305.745292812499</v>
      </c>
      <c r="P2869" s="5">
        <v>43258.050196053242</v>
      </c>
    </row>
    <row r="2870" spans="1:16">
      <c r="A2870">
        <v>2</v>
      </c>
      <c r="B2870">
        <v>6</v>
      </c>
      <c r="C2870">
        <v>11</v>
      </c>
      <c r="D2870">
        <v>204</v>
      </c>
      <c r="E2870">
        <v>3943</v>
      </c>
      <c r="F2870">
        <v>4705</v>
      </c>
      <c r="G2870">
        <v>338</v>
      </c>
      <c r="H2870">
        <v>6</v>
      </c>
      <c r="I2870" s="58" t="s">
        <v>8016</v>
      </c>
      <c r="J2870">
        <v>33806</v>
      </c>
      <c r="K2870" s="4">
        <v>0</v>
      </c>
      <c r="L2870" s="4">
        <v>1.02</v>
      </c>
      <c r="M2870" s="4">
        <v>81.363</v>
      </c>
      <c r="N2870" s="4">
        <v>82.382999999999996</v>
      </c>
      <c r="O2870" s="5">
        <v>42305.745292812499</v>
      </c>
      <c r="P2870" s="5">
        <v>43258.050196053242</v>
      </c>
    </row>
    <row r="2871" spans="1:16">
      <c r="A2871">
        <v>2</v>
      </c>
      <c r="B2871">
        <v>6</v>
      </c>
      <c r="C2871">
        <v>11</v>
      </c>
      <c r="D2871">
        <v>204</v>
      </c>
      <c r="E2871">
        <v>3974</v>
      </c>
      <c r="F2871">
        <v>4706</v>
      </c>
      <c r="G2871">
        <v>395</v>
      </c>
      <c r="H2871">
        <v>2</v>
      </c>
      <c r="I2871" s="58" t="s">
        <v>8017</v>
      </c>
      <c r="J2871">
        <v>39502</v>
      </c>
      <c r="K2871" s="4">
        <v>1.028</v>
      </c>
      <c r="L2871" s="4">
        <v>16.085999999999999</v>
      </c>
      <c r="M2871" s="4">
        <v>9.3379999999999992</v>
      </c>
      <c r="N2871" s="4">
        <v>24.396000000000001</v>
      </c>
      <c r="O2871" s="5">
        <v>42305.745292812499</v>
      </c>
      <c r="P2871" s="5">
        <v>43258.050196053242</v>
      </c>
    </row>
    <row r="2872" spans="1:16">
      <c r="A2872">
        <v>2</v>
      </c>
      <c r="B2872">
        <v>6</v>
      </c>
      <c r="C2872">
        <v>11</v>
      </c>
      <c r="D2872">
        <v>204</v>
      </c>
      <c r="E2872">
        <v>3974</v>
      </c>
      <c r="F2872">
        <v>4707</v>
      </c>
      <c r="G2872">
        <v>395</v>
      </c>
      <c r="H2872">
        <v>3</v>
      </c>
      <c r="I2872" s="58" t="s">
        <v>8018</v>
      </c>
      <c r="J2872">
        <v>39503</v>
      </c>
      <c r="K2872" s="4">
        <v>16.085999999999999</v>
      </c>
      <c r="L2872" s="4">
        <v>27.788</v>
      </c>
      <c r="M2872" s="4">
        <v>24.396000000000001</v>
      </c>
      <c r="N2872" s="4">
        <v>36.097999999999999</v>
      </c>
      <c r="O2872" s="5">
        <v>42305.745292812499</v>
      </c>
      <c r="P2872" s="5">
        <v>42305.745292812499</v>
      </c>
    </row>
    <row r="2873" spans="1:16">
      <c r="A2873">
        <v>2</v>
      </c>
      <c r="B2873">
        <v>6</v>
      </c>
      <c r="C2873">
        <v>11</v>
      </c>
      <c r="D2873">
        <v>204</v>
      </c>
      <c r="E2873">
        <v>3980</v>
      </c>
      <c r="F2873">
        <v>4708</v>
      </c>
      <c r="G2873">
        <v>403</v>
      </c>
      <c r="H2873">
        <v>1</v>
      </c>
      <c r="I2873" s="58" t="s">
        <v>8019</v>
      </c>
      <c r="J2873">
        <v>40301</v>
      </c>
      <c r="K2873" s="4">
        <v>0</v>
      </c>
      <c r="L2873" s="4">
        <v>14.233000000000001</v>
      </c>
      <c r="M2873" s="4">
        <v>0</v>
      </c>
      <c r="N2873" s="4">
        <v>14.233000000000001</v>
      </c>
      <c r="O2873" s="5">
        <v>42305.745292812499</v>
      </c>
      <c r="P2873" s="5">
        <v>42305.745292812499</v>
      </c>
    </row>
    <row r="2874" spans="1:16">
      <c r="A2874">
        <v>2</v>
      </c>
      <c r="B2874">
        <v>6</v>
      </c>
      <c r="C2874">
        <v>11</v>
      </c>
      <c r="D2874">
        <v>204</v>
      </c>
      <c r="E2874">
        <v>403</v>
      </c>
      <c r="F2874">
        <v>4678</v>
      </c>
      <c r="G2874">
        <v>395</v>
      </c>
      <c r="H2874">
        <v>4</v>
      </c>
      <c r="I2874" s="58" t="s">
        <v>8020</v>
      </c>
      <c r="J2874">
        <v>39504</v>
      </c>
      <c r="K2874" s="4">
        <v>0</v>
      </c>
      <c r="L2874" s="4">
        <v>5.5990000000000002</v>
      </c>
      <c r="M2874" s="4">
        <v>0</v>
      </c>
      <c r="N2874" s="4">
        <v>5.5990000000000002</v>
      </c>
      <c r="O2874" t="s">
        <v>1223</v>
      </c>
      <c r="P2874" t="s">
        <v>1223</v>
      </c>
    </row>
    <row r="2875" spans="1:16">
      <c r="A2875">
        <v>2</v>
      </c>
      <c r="B2875">
        <v>6</v>
      </c>
      <c r="C2875">
        <v>11</v>
      </c>
      <c r="D2875">
        <v>204</v>
      </c>
      <c r="E2875">
        <v>403</v>
      </c>
      <c r="F2875">
        <v>4679</v>
      </c>
      <c r="G2875">
        <v>3038</v>
      </c>
      <c r="H2875">
        <v>1</v>
      </c>
      <c r="I2875" s="58">
        <v>415648</v>
      </c>
      <c r="J2875">
        <v>303801</v>
      </c>
      <c r="K2875" s="4">
        <v>0</v>
      </c>
      <c r="L2875" s="4">
        <v>6.484</v>
      </c>
      <c r="M2875" s="4">
        <v>5.5990000000000002</v>
      </c>
      <c r="N2875" s="4">
        <v>12.083</v>
      </c>
      <c r="O2875" s="5">
        <v>42305.745292812499</v>
      </c>
      <c r="P2875" s="5">
        <v>42305.745292812499</v>
      </c>
    </row>
    <row r="2876" spans="1:16">
      <c r="A2876">
        <v>2</v>
      </c>
      <c r="B2876">
        <v>6</v>
      </c>
      <c r="C2876">
        <v>11</v>
      </c>
      <c r="D2876">
        <v>204</v>
      </c>
      <c r="E2876">
        <v>404</v>
      </c>
      <c r="F2876">
        <v>4680</v>
      </c>
      <c r="G2876">
        <v>395</v>
      </c>
      <c r="H2876">
        <v>5</v>
      </c>
      <c r="I2876" s="58" t="s">
        <v>8021</v>
      </c>
      <c r="J2876">
        <v>39505</v>
      </c>
      <c r="K2876" s="4">
        <v>0</v>
      </c>
      <c r="L2876" s="4">
        <v>6.3449999999999998</v>
      </c>
      <c r="M2876" s="4">
        <v>0</v>
      </c>
      <c r="N2876" s="4">
        <v>6.3449999999999998</v>
      </c>
      <c r="O2876" s="5">
        <v>42305.745292812499</v>
      </c>
      <c r="P2876" s="5">
        <v>43258.050196053242</v>
      </c>
    </row>
    <row r="2877" spans="1:16">
      <c r="A2877">
        <v>2</v>
      </c>
      <c r="B2877">
        <v>6</v>
      </c>
      <c r="C2877">
        <v>11</v>
      </c>
      <c r="D2877">
        <v>204</v>
      </c>
      <c r="E2877">
        <v>405</v>
      </c>
      <c r="F2877">
        <v>4681</v>
      </c>
      <c r="G2877">
        <v>403</v>
      </c>
      <c r="H2877">
        <v>2</v>
      </c>
      <c r="I2877" s="58" t="s">
        <v>8022</v>
      </c>
      <c r="J2877">
        <v>40302</v>
      </c>
      <c r="K2877" s="4">
        <v>0</v>
      </c>
      <c r="L2877" s="4">
        <v>7.7430000000000003</v>
      </c>
      <c r="M2877" s="4">
        <v>0</v>
      </c>
      <c r="N2877" s="4">
        <v>7.7430000000000003</v>
      </c>
      <c r="O2877" s="5">
        <v>42305.745292812499</v>
      </c>
      <c r="P2877" s="5">
        <v>42305.745292812499</v>
      </c>
    </row>
    <row r="2878" spans="1:16">
      <c r="A2878">
        <v>2</v>
      </c>
      <c r="B2878">
        <v>6</v>
      </c>
      <c r="C2878">
        <v>11</v>
      </c>
      <c r="D2878">
        <v>204</v>
      </c>
      <c r="E2878">
        <v>4258</v>
      </c>
      <c r="F2878">
        <v>4709</v>
      </c>
      <c r="G2878">
        <v>177</v>
      </c>
      <c r="H2878">
        <v>13</v>
      </c>
      <c r="I2878" s="58" t="s">
        <v>8023</v>
      </c>
      <c r="J2878">
        <v>17713</v>
      </c>
      <c r="K2878" s="4">
        <v>0</v>
      </c>
      <c r="L2878" s="4">
        <v>3.0230000000000001</v>
      </c>
      <c r="M2878" s="4">
        <v>0</v>
      </c>
      <c r="N2878" s="4">
        <v>3.0230000000000001</v>
      </c>
      <c r="O2878" s="5">
        <v>42305.745292812499</v>
      </c>
      <c r="P2878" s="5">
        <v>42305.745292812499</v>
      </c>
    </row>
    <row r="2879" spans="1:16">
      <c r="A2879">
        <v>2</v>
      </c>
      <c r="B2879">
        <v>6</v>
      </c>
      <c r="C2879">
        <v>11</v>
      </c>
      <c r="D2879">
        <v>204</v>
      </c>
      <c r="E2879">
        <v>4520</v>
      </c>
      <c r="F2879">
        <v>4710</v>
      </c>
      <c r="G2879">
        <v>177</v>
      </c>
      <c r="H2879">
        <v>2</v>
      </c>
      <c r="I2879" s="58" t="s">
        <v>8024</v>
      </c>
      <c r="J2879">
        <v>17702</v>
      </c>
      <c r="K2879" s="4">
        <v>0</v>
      </c>
      <c r="L2879" s="4">
        <v>13.369</v>
      </c>
      <c r="M2879" s="4">
        <v>240.125</v>
      </c>
      <c r="N2879" s="4">
        <v>253.494</v>
      </c>
      <c r="O2879" s="5">
        <v>42305.745292812499</v>
      </c>
      <c r="P2879" s="5">
        <v>43258.050196053242</v>
      </c>
    </row>
    <row r="2880" spans="1:16">
      <c r="A2880">
        <v>2</v>
      </c>
      <c r="B2880">
        <v>6</v>
      </c>
      <c r="C2880">
        <v>11</v>
      </c>
      <c r="D2880">
        <v>204</v>
      </c>
      <c r="E2880">
        <v>4543</v>
      </c>
      <c r="F2880">
        <v>4711</v>
      </c>
      <c r="G2880">
        <v>213</v>
      </c>
      <c r="H2880">
        <v>2</v>
      </c>
      <c r="I2880" s="58" t="s">
        <v>8025</v>
      </c>
      <c r="J2880">
        <v>21302</v>
      </c>
      <c r="K2880" s="4">
        <v>1</v>
      </c>
      <c r="L2880" s="4">
        <v>13.808</v>
      </c>
      <c r="M2880" s="4">
        <v>469.05200000000002</v>
      </c>
      <c r="N2880" s="4">
        <v>481.86</v>
      </c>
      <c r="O2880" s="5">
        <v>42305.745292812499</v>
      </c>
      <c r="P2880" s="5">
        <v>42305.745292812499</v>
      </c>
    </row>
    <row r="2881" spans="1:16">
      <c r="A2881">
        <v>2</v>
      </c>
      <c r="B2881">
        <v>6</v>
      </c>
      <c r="C2881">
        <v>11</v>
      </c>
      <c r="D2881">
        <v>210</v>
      </c>
      <c r="E2881">
        <v>1080</v>
      </c>
      <c r="F2881">
        <v>4724</v>
      </c>
      <c r="G2881">
        <v>1195</v>
      </c>
      <c r="H2881">
        <v>1</v>
      </c>
      <c r="I2881" s="58" t="s">
        <v>8026</v>
      </c>
      <c r="J2881">
        <v>119501</v>
      </c>
      <c r="K2881" s="4">
        <v>0</v>
      </c>
      <c r="L2881" s="4">
        <v>11.342000000000001</v>
      </c>
      <c r="M2881" s="4">
        <v>0</v>
      </c>
      <c r="N2881" s="4">
        <v>11.342000000000001</v>
      </c>
      <c r="O2881" s="5">
        <v>42305.745292812499</v>
      </c>
      <c r="P2881" s="5">
        <v>42305.745292812499</v>
      </c>
    </row>
    <row r="2882" spans="1:16">
      <c r="A2882">
        <v>2</v>
      </c>
      <c r="B2882">
        <v>6</v>
      </c>
      <c r="C2882">
        <v>11</v>
      </c>
      <c r="D2882">
        <v>210</v>
      </c>
      <c r="E2882">
        <v>1080</v>
      </c>
      <c r="F2882">
        <v>4725</v>
      </c>
      <c r="G2882">
        <v>2893</v>
      </c>
      <c r="H2882">
        <v>1</v>
      </c>
      <c r="I2882" s="58">
        <v>362689</v>
      </c>
      <c r="J2882">
        <v>289301</v>
      </c>
      <c r="K2882" s="4">
        <v>0</v>
      </c>
      <c r="L2882" s="4">
        <v>1.8859999999999999</v>
      </c>
      <c r="M2882" s="4">
        <v>11.411</v>
      </c>
      <c r="N2882" s="4">
        <v>13.297000000000001</v>
      </c>
      <c r="O2882" s="5">
        <v>42305.745292812499</v>
      </c>
      <c r="P2882" s="5">
        <v>42305.745292812499</v>
      </c>
    </row>
    <row r="2883" spans="1:16">
      <c r="A2883">
        <v>2</v>
      </c>
      <c r="B2883">
        <v>6</v>
      </c>
      <c r="C2883">
        <v>11</v>
      </c>
      <c r="D2883">
        <v>210</v>
      </c>
      <c r="E2883">
        <v>1391</v>
      </c>
      <c r="F2883">
        <v>4726</v>
      </c>
      <c r="G2883">
        <v>1409</v>
      </c>
      <c r="H2883">
        <v>2</v>
      </c>
      <c r="I2883" s="58" t="s">
        <v>8027</v>
      </c>
      <c r="J2883">
        <v>140902</v>
      </c>
      <c r="K2883" s="4">
        <v>0</v>
      </c>
      <c r="L2883" s="4">
        <v>5.7380000000000004</v>
      </c>
      <c r="M2883" s="4">
        <v>6.2960000000000003</v>
      </c>
      <c r="N2883" s="4">
        <v>12.034000000000001</v>
      </c>
      <c r="O2883" s="5">
        <v>42305.745292812499</v>
      </c>
      <c r="P2883" s="5">
        <v>42305.745292812499</v>
      </c>
    </row>
    <row r="2884" spans="1:16">
      <c r="A2884">
        <v>2</v>
      </c>
      <c r="B2884">
        <v>6</v>
      </c>
      <c r="C2884">
        <v>11</v>
      </c>
      <c r="D2884">
        <v>210</v>
      </c>
      <c r="E2884">
        <v>1737</v>
      </c>
      <c r="F2884">
        <v>4727</v>
      </c>
      <c r="G2884">
        <v>1682</v>
      </c>
      <c r="H2884">
        <v>1</v>
      </c>
      <c r="I2884" s="58">
        <v>-79621</v>
      </c>
      <c r="J2884">
        <v>168201</v>
      </c>
      <c r="K2884" s="4">
        <v>0</v>
      </c>
      <c r="L2884" s="4">
        <v>7.1310000000000002</v>
      </c>
      <c r="M2884" s="4">
        <v>0</v>
      </c>
      <c r="N2884" s="4">
        <v>7.1310000000000002</v>
      </c>
      <c r="O2884" s="5">
        <v>42305.745292812499</v>
      </c>
      <c r="P2884" s="5">
        <v>42305.745292812499</v>
      </c>
    </row>
    <row r="2885" spans="1:16">
      <c r="A2885">
        <v>2</v>
      </c>
      <c r="B2885">
        <v>6</v>
      </c>
      <c r="C2885">
        <v>11</v>
      </c>
      <c r="D2885">
        <v>210</v>
      </c>
      <c r="E2885">
        <v>1737</v>
      </c>
      <c r="F2885">
        <v>4728</v>
      </c>
      <c r="G2885">
        <v>1682</v>
      </c>
      <c r="H2885">
        <v>2</v>
      </c>
      <c r="I2885" s="58">
        <v>-79590</v>
      </c>
      <c r="J2885">
        <v>168202</v>
      </c>
      <c r="K2885" s="4">
        <v>0</v>
      </c>
      <c r="L2885" s="4">
        <v>6.81</v>
      </c>
      <c r="M2885" s="4">
        <v>7.2210000000000001</v>
      </c>
      <c r="N2885" s="4">
        <v>13.853999999999999</v>
      </c>
      <c r="O2885" s="5">
        <v>42305.745292812499</v>
      </c>
      <c r="P2885" s="5">
        <v>42305.745292812499</v>
      </c>
    </row>
    <row r="2886" spans="1:16">
      <c r="A2886">
        <v>2</v>
      </c>
      <c r="B2886">
        <v>6</v>
      </c>
      <c r="C2886">
        <v>11</v>
      </c>
      <c r="D2886">
        <v>210</v>
      </c>
      <c r="E2886">
        <v>1747</v>
      </c>
      <c r="F2886">
        <v>4729</v>
      </c>
      <c r="G2886">
        <v>809</v>
      </c>
      <c r="H2886">
        <v>1</v>
      </c>
      <c r="I2886" s="58" t="s">
        <v>1421</v>
      </c>
      <c r="J2886">
        <v>80901</v>
      </c>
      <c r="K2886" s="4">
        <v>30</v>
      </c>
      <c r="L2886" s="4">
        <v>30.681999999999999</v>
      </c>
      <c r="M2886" s="4">
        <v>0</v>
      </c>
      <c r="N2886" s="4">
        <v>0.68200000000000005</v>
      </c>
      <c r="O2886" s="5">
        <v>42305.745292812499</v>
      </c>
      <c r="P2886" s="5">
        <v>42305.745292812499</v>
      </c>
    </row>
    <row r="2887" spans="1:16">
      <c r="A2887">
        <v>2</v>
      </c>
      <c r="B2887">
        <v>6</v>
      </c>
      <c r="C2887">
        <v>11</v>
      </c>
      <c r="D2887">
        <v>210</v>
      </c>
      <c r="E2887">
        <v>1747</v>
      </c>
      <c r="F2887">
        <v>4730</v>
      </c>
      <c r="G2887">
        <v>2749</v>
      </c>
      <c r="H2887">
        <v>1</v>
      </c>
      <c r="I2887" s="58">
        <v>310093</v>
      </c>
      <c r="J2887">
        <v>274901</v>
      </c>
      <c r="K2887" s="4">
        <v>30.681999999999999</v>
      </c>
      <c r="L2887" s="4">
        <v>31.669</v>
      </c>
      <c r="M2887" s="4">
        <v>0.68200000000000005</v>
      </c>
      <c r="N2887" s="4">
        <v>1.669</v>
      </c>
      <c r="O2887" s="5">
        <v>42305.745292812499</v>
      </c>
      <c r="P2887" s="5">
        <v>42305.745292812499</v>
      </c>
    </row>
    <row r="2888" spans="1:16">
      <c r="A2888">
        <v>2</v>
      </c>
      <c r="B2888">
        <v>6</v>
      </c>
      <c r="C2888">
        <v>11</v>
      </c>
      <c r="D2888">
        <v>210</v>
      </c>
      <c r="E2888">
        <v>2039</v>
      </c>
      <c r="F2888">
        <v>4731</v>
      </c>
      <c r="G2888">
        <v>1964</v>
      </c>
      <c r="H2888">
        <v>2</v>
      </c>
      <c r="I2888" s="58">
        <v>23408</v>
      </c>
      <c r="J2888">
        <v>196402</v>
      </c>
      <c r="K2888" s="4">
        <v>0</v>
      </c>
      <c r="L2888" s="4">
        <v>4.3760000000000003</v>
      </c>
      <c r="M2888" s="4">
        <v>14.981</v>
      </c>
      <c r="N2888" s="4">
        <v>19.356999999999999</v>
      </c>
      <c r="O2888" s="5">
        <v>42305.745292812499</v>
      </c>
      <c r="P2888" s="5">
        <v>43258.050196053242</v>
      </c>
    </row>
    <row r="2889" spans="1:16">
      <c r="A2889">
        <v>2</v>
      </c>
      <c r="B2889">
        <v>6</v>
      </c>
      <c r="C2889">
        <v>11</v>
      </c>
      <c r="D2889">
        <v>210</v>
      </c>
      <c r="E2889">
        <v>2039</v>
      </c>
      <c r="F2889">
        <v>4732</v>
      </c>
      <c r="G2889">
        <v>2955</v>
      </c>
      <c r="H2889">
        <v>2</v>
      </c>
      <c r="I2889" s="58">
        <v>385364</v>
      </c>
      <c r="J2889">
        <v>295502</v>
      </c>
      <c r="K2889" s="4">
        <v>5</v>
      </c>
      <c r="L2889" s="4">
        <v>7.0149999999999997</v>
      </c>
      <c r="M2889" s="4">
        <v>19.856999999999999</v>
      </c>
      <c r="N2889" s="4">
        <v>21.872</v>
      </c>
      <c r="O2889" s="5">
        <v>42305.745292812499</v>
      </c>
      <c r="P2889" s="5">
        <v>42305.745292812499</v>
      </c>
    </row>
    <row r="2890" spans="1:16">
      <c r="A2890">
        <v>2</v>
      </c>
      <c r="B2890">
        <v>6</v>
      </c>
      <c r="C2890">
        <v>11</v>
      </c>
      <c r="D2890">
        <v>210</v>
      </c>
      <c r="E2890">
        <v>2092</v>
      </c>
      <c r="F2890">
        <v>4733</v>
      </c>
      <c r="G2890">
        <v>1879</v>
      </c>
      <c r="H2890">
        <v>1</v>
      </c>
      <c r="I2890" s="58">
        <v>-7669</v>
      </c>
      <c r="J2890">
        <v>187901</v>
      </c>
      <c r="K2890" s="4">
        <v>0</v>
      </c>
      <c r="L2890" s="4">
        <v>10.5</v>
      </c>
      <c r="M2890" s="4">
        <v>0</v>
      </c>
      <c r="N2890" s="4">
        <v>10.5</v>
      </c>
      <c r="O2890" s="5">
        <v>42305.745292812499</v>
      </c>
      <c r="P2890" s="5">
        <v>42305.745292812499</v>
      </c>
    </row>
    <row r="2891" spans="1:16">
      <c r="A2891">
        <v>2</v>
      </c>
      <c r="B2891">
        <v>6</v>
      </c>
      <c r="C2891">
        <v>11</v>
      </c>
      <c r="D2891">
        <v>210</v>
      </c>
      <c r="E2891">
        <v>2200</v>
      </c>
      <c r="F2891">
        <v>4734</v>
      </c>
      <c r="G2891">
        <v>2070</v>
      </c>
      <c r="H2891">
        <v>1</v>
      </c>
      <c r="I2891" s="58">
        <v>62094</v>
      </c>
      <c r="J2891">
        <v>207001</v>
      </c>
      <c r="K2891" s="4">
        <v>0</v>
      </c>
      <c r="L2891" s="4">
        <v>2.875</v>
      </c>
      <c r="M2891" s="4">
        <v>0</v>
      </c>
      <c r="N2891" s="4">
        <v>2.875</v>
      </c>
      <c r="O2891" s="5">
        <v>42305.745292812499</v>
      </c>
      <c r="P2891" s="5">
        <v>42305.745292812499</v>
      </c>
    </row>
    <row r="2892" spans="1:16">
      <c r="A2892">
        <v>2</v>
      </c>
      <c r="B2892">
        <v>6</v>
      </c>
      <c r="C2892">
        <v>11</v>
      </c>
      <c r="D2892">
        <v>210</v>
      </c>
      <c r="E2892">
        <v>2201</v>
      </c>
      <c r="F2892">
        <v>4735</v>
      </c>
      <c r="G2892">
        <v>1195</v>
      </c>
      <c r="H2892">
        <v>2</v>
      </c>
      <c r="I2892" s="58" t="s">
        <v>8028</v>
      </c>
      <c r="J2892">
        <v>119502</v>
      </c>
      <c r="K2892" s="4">
        <v>0</v>
      </c>
      <c r="L2892" s="4">
        <v>1.87</v>
      </c>
      <c r="M2892" s="4">
        <v>0</v>
      </c>
      <c r="N2892" s="4">
        <v>1.87</v>
      </c>
      <c r="O2892" s="5">
        <v>42305.745292812499</v>
      </c>
      <c r="P2892" s="5">
        <v>42305.745292812499</v>
      </c>
    </row>
    <row r="2893" spans="1:16">
      <c r="A2893">
        <v>2</v>
      </c>
      <c r="B2893">
        <v>6</v>
      </c>
      <c r="C2893">
        <v>11</v>
      </c>
      <c r="D2893">
        <v>210</v>
      </c>
      <c r="E2893">
        <v>2307</v>
      </c>
      <c r="F2893">
        <v>4736</v>
      </c>
      <c r="G2893">
        <v>1409</v>
      </c>
      <c r="H2893">
        <v>3</v>
      </c>
      <c r="I2893" s="58" t="s">
        <v>1422</v>
      </c>
      <c r="J2893">
        <v>140903</v>
      </c>
      <c r="K2893" s="4">
        <v>0</v>
      </c>
      <c r="L2893" s="4">
        <v>3.4849999999999999</v>
      </c>
      <c r="M2893" s="4">
        <v>0</v>
      </c>
      <c r="N2893" s="4">
        <v>3.4849999999999999</v>
      </c>
      <c r="O2893" s="5">
        <v>42305.745292812499</v>
      </c>
      <c r="P2893" s="5">
        <v>43258.050196053242</v>
      </c>
    </row>
    <row r="2894" spans="1:16">
      <c r="A2894">
        <v>2</v>
      </c>
      <c r="B2894">
        <v>6</v>
      </c>
      <c r="C2894">
        <v>11</v>
      </c>
      <c r="D2894">
        <v>210</v>
      </c>
      <c r="E2894">
        <v>2307</v>
      </c>
      <c r="F2894">
        <v>4737</v>
      </c>
      <c r="G2894">
        <v>3268</v>
      </c>
      <c r="H2894">
        <v>1</v>
      </c>
      <c r="I2894" s="58">
        <v>499654</v>
      </c>
      <c r="J2894">
        <v>326801</v>
      </c>
      <c r="K2894" s="4">
        <v>5</v>
      </c>
      <c r="L2894" s="4">
        <v>10.528</v>
      </c>
      <c r="M2894" s="4">
        <v>3.4849999999999999</v>
      </c>
      <c r="N2894" s="4">
        <v>9.0129999999999999</v>
      </c>
      <c r="O2894" s="5">
        <v>42305.745292812499</v>
      </c>
      <c r="P2894" s="5">
        <v>43258.050196053242</v>
      </c>
    </row>
    <row r="2895" spans="1:16">
      <c r="A2895">
        <v>2</v>
      </c>
      <c r="B2895">
        <v>6</v>
      </c>
      <c r="C2895">
        <v>11</v>
      </c>
      <c r="D2895">
        <v>210</v>
      </c>
      <c r="E2895">
        <v>2452</v>
      </c>
      <c r="F2895">
        <v>4738</v>
      </c>
      <c r="G2895">
        <v>1409</v>
      </c>
      <c r="H2895">
        <v>3</v>
      </c>
      <c r="I2895" s="58" t="s">
        <v>1422</v>
      </c>
      <c r="J2895">
        <v>140903</v>
      </c>
      <c r="K2895" s="4">
        <v>10</v>
      </c>
      <c r="L2895" s="4">
        <v>13.618</v>
      </c>
      <c r="M2895" s="4">
        <v>0</v>
      </c>
      <c r="N2895" s="4">
        <v>3.6179999999999999</v>
      </c>
      <c r="O2895" s="5">
        <v>42305.745292812499</v>
      </c>
      <c r="P2895" s="5">
        <v>42305.745292812499</v>
      </c>
    </row>
    <row r="2896" spans="1:16">
      <c r="A2896">
        <v>2</v>
      </c>
      <c r="B2896">
        <v>6</v>
      </c>
      <c r="C2896">
        <v>11</v>
      </c>
      <c r="D2896">
        <v>210</v>
      </c>
      <c r="E2896">
        <v>2453</v>
      </c>
      <c r="F2896">
        <v>4739</v>
      </c>
      <c r="G2896">
        <v>2301</v>
      </c>
      <c r="H2896">
        <v>1</v>
      </c>
      <c r="I2896" s="58">
        <v>146464</v>
      </c>
      <c r="J2896">
        <v>230101</v>
      </c>
      <c r="K2896" s="4">
        <v>0</v>
      </c>
      <c r="L2896" s="4">
        <v>4.2560000000000002</v>
      </c>
      <c r="M2896" s="4">
        <v>0</v>
      </c>
      <c r="N2896" s="4">
        <v>4.2560000000000002</v>
      </c>
      <c r="O2896" s="5">
        <v>42305.745292812499</v>
      </c>
      <c r="P2896" s="5">
        <v>42305.745292812499</v>
      </c>
    </row>
    <row r="2897" spans="1:16">
      <c r="A2897">
        <v>2</v>
      </c>
      <c r="B2897">
        <v>6</v>
      </c>
      <c r="C2897">
        <v>11</v>
      </c>
      <c r="D2897">
        <v>210</v>
      </c>
      <c r="E2897">
        <v>2492</v>
      </c>
      <c r="F2897">
        <v>4740</v>
      </c>
      <c r="G2897">
        <v>2670</v>
      </c>
      <c r="H2897">
        <v>1</v>
      </c>
      <c r="I2897" s="58">
        <v>281239</v>
      </c>
      <c r="J2897">
        <v>267001</v>
      </c>
      <c r="K2897" s="4">
        <v>0</v>
      </c>
      <c r="L2897" s="4">
        <v>2.2160000000000002</v>
      </c>
      <c r="M2897" s="4">
        <v>0</v>
      </c>
      <c r="N2897" s="4">
        <v>2.2160000000000002</v>
      </c>
      <c r="O2897" s="5">
        <v>42305.745292812499</v>
      </c>
      <c r="P2897" s="5">
        <v>42305.745292812499</v>
      </c>
    </row>
    <row r="2898" spans="1:16">
      <c r="A2898">
        <v>2</v>
      </c>
      <c r="B2898">
        <v>6</v>
      </c>
      <c r="C2898">
        <v>11</v>
      </c>
      <c r="D2898">
        <v>210</v>
      </c>
      <c r="E2898">
        <v>2592</v>
      </c>
      <c r="F2898">
        <v>4741</v>
      </c>
      <c r="G2898">
        <v>742</v>
      </c>
      <c r="H2898">
        <v>3</v>
      </c>
      <c r="I2898" s="58" t="s">
        <v>8029</v>
      </c>
      <c r="J2898">
        <v>74203</v>
      </c>
      <c r="K2898" s="4">
        <v>0.5</v>
      </c>
      <c r="L2898" s="4">
        <v>2.1589999999999998</v>
      </c>
      <c r="M2898" s="4">
        <v>0</v>
      </c>
      <c r="N2898" s="4">
        <v>1.659</v>
      </c>
      <c r="O2898" s="5">
        <v>42305.745292812499</v>
      </c>
      <c r="P2898" s="5">
        <v>42305.745292812499</v>
      </c>
    </row>
    <row r="2899" spans="1:16">
      <c r="A2899">
        <v>2</v>
      </c>
      <c r="B2899">
        <v>6</v>
      </c>
      <c r="C2899">
        <v>11</v>
      </c>
      <c r="D2899">
        <v>210</v>
      </c>
      <c r="E2899">
        <v>2622</v>
      </c>
      <c r="F2899">
        <v>4742</v>
      </c>
      <c r="G2899">
        <v>2595</v>
      </c>
      <c r="H2899">
        <v>1</v>
      </c>
      <c r="I2899" s="58">
        <v>253846</v>
      </c>
      <c r="J2899">
        <v>259501</v>
      </c>
      <c r="K2899" s="4">
        <v>0</v>
      </c>
      <c r="L2899" s="4">
        <v>1.956</v>
      </c>
      <c r="M2899" s="4">
        <v>0</v>
      </c>
      <c r="N2899" s="4">
        <v>1.956</v>
      </c>
      <c r="O2899" s="5">
        <v>42305.745292812499</v>
      </c>
      <c r="P2899" s="5">
        <v>42305.745292812499</v>
      </c>
    </row>
    <row r="2900" spans="1:16">
      <c r="A2900">
        <v>2</v>
      </c>
      <c r="B2900">
        <v>6</v>
      </c>
      <c r="C2900">
        <v>11</v>
      </c>
      <c r="D2900">
        <v>210</v>
      </c>
      <c r="E2900">
        <v>2676</v>
      </c>
      <c r="F2900">
        <v>4743</v>
      </c>
      <c r="G2900">
        <v>2669</v>
      </c>
      <c r="H2900">
        <v>1</v>
      </c>
      <c r="I2900" s="58">
        <v>280874</v>
      </c>
      <c r="J2900">
        <v>266901</v>
      </c>
      <c r="K2900" s="4">
        <v>0</v>
      </c>
      <c r="L2900" s="4">
        <v>3.3479999999999999</v>
      </c>
      <c r="M2900" s="4">
        <v>0</v>
      </c>
      <c r="N2900" s="4">
        <v>3.3479999999999999</v>
      </c>
      <c r="O2900" s="5">
        <v>42305.745292812499</v>
      </c>
      <c r="P2900" s="5">
        <v>42305.745292812499</v>
      </c>
    </row>
    <row r="2901" spans="1:16">
      <c r="A2901">
        <v>2</v>
      </c>
      <c r="B2901">
        <v>6</v>
      </c>
      <c r="C2901">
        <v>11</v>
      </c>
      <c r="D2901">
        <v>210</v>
      </c>
      <c r="E2901">
        <v>2678</v>
      </c>
      <c r="F2901">
        <v>4744</v>
      </c>
      <c r="G2901">
        <v>2671</v>
      </c>
      <c r="H2901">
        <v>1</v>
      </c>
      <c r="I2901" s="58">
        <v>281604</v>
      </c>
      <c r="J2901">
        <v>267101</v>
      </c>
      <c r="K2901" s="4">
        <v>0</v>
      </c>
      <c r="L2901" s="4">
        <v>1.4830000000000001</v>
      </c>
      <c r="M2901" s="4">
        <v>0</v>
      </c>
      <c r="N2901" s="4">
        <v>1.4830000000000001</v>
      </c>
      <c r="O2901" s="5">
        <v>42305.745292812499</v>
      </c>
      <c r="P2901" s="5">
        <v>42305.745292812499</v>
      </c>
    </row>
    <row r="2902" spans="1:16">
      <c r="A2902">
        <v>2</v>
      </c>
      <c r="B2902">
        <v>6</v>
      </c>
      <c r="C2902">
        <v>11</v>
      </c>
      <c r="D2902">
        <v>210</v>
      </c>
      <c r="E2902">
        <v>2701</v>
      </c>
      <c r="F2902">
        <v>4745</v>
      </c>
      <c r="G2902">
        <v>2700</v>
      </c>
      <c r="H2902">
        <v>1</v>
      </c>
      <c r="I2902" s="58">
        <v>292196</v>
      </c>
      <c r="J2902">
        <v>270001</v>
      </c>
      <c r="K2902" s="4">
        <v>0</v>
      </c>
      <c r="L2902" s="4">
        <v>13.997999999999999</v>
      </c>
      <c r="M2902" s="4">
        <v>0</v>
      </c>
      <c r="N2902" s="4">
        <v>13.449</v>
      </c>
      <c r="O2902" s="5">
        <v>42305.745292812499</v>
      </c>
      <c r="P2902" s="5">
        <v>42305.745292812499</v>
      </c>
    </row>
    <row r="2903" spans="1:16">
      <c r="A2903">
        <v>2</v>
      </c>
      <c r="B2903">
        <v>6</v>
      </c>
      <c r="C2903">
        <v>11</v>
      </c>
      <c r="D2903">
        <v>210</v>
      </c>
      <c r="E2903">
        <v>2702</v>
      </c>
      <c r="F2903">
        <v>4746</v>
      </c>
      <c r="G2903">
        <v>3602</v>
      </c>
      <c r="H2903">
        <v>1</v>
      </c>
      <c r="I2903" s="58">
        <v>621645</v>
      </c>
      <c r="J2903">
        <v>360201</v>
      </c>
      <c r="K2903" s="4">
        <v>0</v>
      </c>
      <c r="L2903" s="4">
        <v>0.45500000000000002</v>
      </c>
      <c r="M2903" s="4">
        <v>0</v>
      </c>
      <c r="N2903" s="4">
        <v>0.45500000000000002</v>
      </c>
      <c r="O2903" s="5">
        <v>42305.745292812499</v>
      </c>
      <c r="P2903" s="5">
        <v>42305.745292812499</v>
      </c>
    </row>
    <row r="2904" spans="1:16">
      <c r="A2904">
        <v>2</v>
      </c>
      <c r="B2904">
        <v>6</v>
      </c>
      <c r="C2904">
        <v>11</v>
      </c>
      <c r="D2904">
        <v>210</v>
      </c>
      <c r="E2904">
        <v>2748</v>
      </c>
      <c r="F2904">
        <v>4747</v>
      </c>
      <c r="G2904">
        <v>3062</v>
      </c>
      <c r="H2904">
        <v>1</v>
      </c>
      <c r="I2904" s="58">
        <v>424414</v>
      </c>
      <c r="J2904">
        <v>306201</v>
      </c>
      <c r="K2904" s="4">
        <v>0</v>
      </c>
      <c r="L2904" s="4">
        <v>2.3069999999999999</v>
      </c>
      <c r="M2904" s="4">
        <v>0</v>
      </c>
      <c r="N2904" s="4">
        <v>2.3069999999999999</v>
      </c>
      <c r="O2904" s="5">
        <v>42305.745292812499</v>
      </c>
      <c r="P2904" s="5">
        <v>42305.745292812499</v>
      </c>
    </row>
    <row r="2905" spans="1:16">
      <c r="A2905">
        <v>2</v>
      </c>
      <c r="B2905">
        <v>6</v>
      </c>
      <c r="C2905">
        <v>11</v>
      </c>
      <c r="D2905">
        <v>210</v>
      </c>
      <c r="E2905">
        <v>2781</v>
      </c>
      <c r="F2905">
        <v>4748</v>
      </c>
      <c r="G2905">
        <v>2748</v>
      </c>
      <c r="H2905">
        <v>1</v>
      </c>
      <c r="I2905" s="58">
        <v>309727</v>
      </c>
      <c r="J2905">
        <v>274801</v>
      </c>
      <c r="K2905" s="4">
        <v>0</v>
      </c>
      <c r="L2905" s="4">
        <v>1.6220000000000001</v>
      </c>
      <c r="M2905" s="4">
        <v>2.5750000000000002</v>
      </c>
      <c r="N2905" s="4">
        <v>4.1970000000000001</v>
      </c>
      <c r="O2905" s="5">
        <v>42305.745292812499</v>
      </c>
      <c r="P2905" s="5">
        <v>42305.745292812499</v>
      </c>
    </row>
    <row r="2906" spans="1:16">
      <c r="A2906">
        <v>2</v>
      </c>
      <c r="B2906">
        <v>6</v>
      </c>
      <c r="C2906">
        <v>11</v>
      </c>
      <c r="D2906">
        <v>210</v>
      </c>
      <c r="E2906">
        <v>2781</v>
      </c>
      <c r="F2906">
        <v>4749</v>
      </c>
      <c r="G2906">
        <v>2748</v>
      </c>
      <c r="H2906">
        <v>2</v>
      </c>
      <c r="I2906" s="58">
        <v>309758</v>
      </c>
      <c r="J2906">
        <v>274802</v>
      </c>
      <c r="K2906" s="4">
        <v>0</v>
      </c>
      <c r="L2906" s="4">
        <v>2.2509999999999999</v>
      </c>
      <c r="M2906" s="4">
        <v>0</v>
      </c>
      <c r="N2906" s="4">
        <v>2.2509999999999999</v>
      </c>
      <c r="O2906" s="5">
        <v>42305.745292812499</v>
      </c>
      <c r="P2906" s="5">
        <v>42305.745292812499</v>
      </c>
    </row>
    <row r="2907" spans="1:16">
      <c r="A2907">
        <v>2</v>
      </c>
      <c r="B2907">
        <v>6</v>
      </c>
      <c r="C2907">
        <v>11</v>
      </c>
      <c r="D2907">
        <v>210</v>
      </c>
      <c r="E2907">
        <v>2782</v>
      </c>
      <c r="F2907">
        <v>4750</v>
      </c>
      <c r="G2907">
        <v>2812</v>
      </c>
      <c r="H2907">
        <v>1</v>
      </c>
      <c r="I2907" s="58">
        <v>333103</v>
      </c>
      <c r="J2907">
        <v>281201</v>
      </c>
      <c r="K2907" s="4">
        <v>10</v>
      </c>
      <c r="L2907" s="4">
        <v>11.281000000000001</v>
      </c>
      <c r="M2907" s="4">
        <v>0</v>
      </c>
      <c r="N2907" s="4">
        <v>1.2809999999999999</v>
      </c>
      <c r="O2907" s="5">
        <v>42305.745292812499</v>
      </c>
      <c r="P2907" s="5">
        <v>42305.745292812499</v>
      </c>
    </row>
    <row r="2908" spans="1:16">
      <c r="A2908">
        <v>2</v>
      </c>
      <c r="B2908">
        <v>6</v>
      </c>
      <c r="C2908">
        <v>11</v>
      </c>
      <c r="D2908">
        <v>210</v>
      </c>
      <c r="E2908">
        <v>2897</v>
      </c>
      <c r="F2908">
        <v>4751</v>
      </c>
      <c r="G2908">
        <v>123</v>
      </c>
      <c r="H2908">
        <v>9</v>
      </c>
      <c r="I2908" s="58" t="s">
        <v>8030</v>
      </c>
      <c r="J2908">
        <v>12309</v>
      </c>
      <c r="K2908" s="4">
        <v>0</v>
      </c>
      <c r="L2908" s="4">
        <v>3.1680000000000001</v>
      </c>
      <c r="M2908" s="4">
        <v>0</v>
      </c>
      <c r="N2908" s="4">
        <v>3.1680000000000001</v>
      </c>
      <c r="O2908" s="5">
        <v>42305.745292812499</v>
      </c>
      <c r="P2908" s="5">
        <v>42305.745292812499</v>
      </c>
    </row>
    <row r="2909" spans="1:16">
      <c r="A2909">
        <v>2</v>
      </c>
      <c r="B2909">
        <v>6</v>
      </c>
      <c r="C2909">
        <v>11</v>
      </c>
      <c r="D2909">
        <v>210</v>
      </c>
      <c r="E2909">
        <v>2956</v>
      </c>
      <c r="F2909">
        <v>4752</v>
      </c>
      <c r="G2909">
        <v>3039</v>
      </c>
      <c r="H2909">
        <v>1</v>
      </c>
      <c r="I2909" s="58">
        <v>416013</v>
      </c>
      <c r="J2909">
        <v>303901</v>
      </c>
      <c r="K2909" s="4">
        <v>0</v>
      </c>
      <c r="L2909" s="4">
        <v>2.08</v>
      </c>
      <c r="M2909" s="4">
        <v>0</v>
      </c>
      <c r="N2909" s="4">
        <v>2.08</v>
      </c>
      <c r="O2909" s="5">
        <v>42305.745292812499</v>
      </c>
      <c r="P2909" s="5">
        <v>42305.745292812499</v>
      </c>
    </row>
    <row r="2910" spans="1:16">
      <c r="A2910">
        <v>2</v>
      </c>
      <c r="B2910">
        <v>6</v>
      </c>
      <c r="C2910">
        <v>11</v>
      </c>
      <c r="D2910">
        <v>210</v>
      </c>
      <c r="E2910">
        <v>2957</v>
      </c>
      <c r="F2910">
        <v>4753</v>
      </c>
      <c r="G2910">
        <v>3040</v>
      </c>
      <c r="H2910">
        <v>1</v>
      </c>
      <c r="I2910" s="58">
        <v>416378</v>
      </c>
      <c r="J2910">
        <v>304001</v>
      </c>
      <c r="K2910" s="4">
        <v>0</v>
      </c>
      <c r="L2910" s="4">
        <v>1.3839999999999999</v>
      </c>
      <c r="M2910" s="4">
        <v>0</v>
      </c>
      <c r="N2910" s="4">
        <v>1.3839999999999999</v>
      </c>
      <c r="O2910" t="s">
        <v>1223</v>
      </c>
      <c r="P2910" t="s">
        <v>1223</v>
      </c>
    </row>
    <row r="2911" spans="1:16">
      <c r="A2911">
        <v>2</v>
      </c>
      <c r="B2911">
        <v>6</v>
      </c>
      <c r="C2911">
        <v>11</v>
      </c>
      <c r="D2911">
        <v>210</v>
      </c>
      <c r="E2911">
        <v>3057</v>
      </c>
      <c r="F2911">
        <v>4754</v>
      </c>
      <c r="G2911">
        <v>3161</v>
      </c>
      <c r="H2911">
        <v>1</v>
      </c>
      <c r="I2911" s="58">
        <v>460573</v>
      </c>
      <c r="J2911">
        <v>316101</v>
      </c>
      <c r="K2911" s="4">
        <v>0</v>
      </c>
      <c r="L2911" s="4">
        <v>2.3460000000000001</v>
      </c>
      <c r="M2911" s="4">
        <v>0</v>
      </c>
      <c r="N2911" s="4">
        <v>2.3460000000000001</v>
      </c>
      <c r="O2911" s="5">
        <v>42305.745292812499</v>
      </c>
      <c r="P2911" s="5">
        <v>42305.745292812499</v>
      </c>
    </row>
    <row r="2912" spans="1:16">
      <c r="A2912">
        <v>2</v>
      </c>
      <c r="B2912">
        <v>6</v>
      </c>
      <c r="C2912">
        <v>11</v>
      </c>
      <c r="D2912">
        <v>210</v>
      </c>
      <c r="E2912">
        <v>3138</v>
      </c>
      <c r="F2912">
        <v>4755</v>
      </c>
      <c r="G2912">
        <v>810</v>
      </c>
      <c r="H2912">
        <v>3</v>
      </c>
      <c r="I2912" s="58" t="s">
        <v>8031</v>
      </c>
      <c r="J2912">
        <v>81003</v>
      </c>
      <c r="K2912" s="4">
        <v>0</v>
      </c>
      <c r="L2912" s="4">
        <v>7.008</v>
      </c>
      <c r="M2912" s="4">
        <v>0</v>
      </c>
      <c r="N2912" s="4">
        <v>7.008</v>
      </c>
      <c r="O2912" s="5">
        <v>42305.745292812499</v>
      </c>
      <c r="P2912" s="5">
        <v>42305.745292812499</v>
      </c>
    </row>
    <row r="2913" spans="1:16">
      <c r="A2913">
        <v>2</v>
      </c>
      <c r="B2913">
        <v>6</v>
      </c>
      <c r="C2913">
        <v>11</v>
      </c>
      <c r="D2913">
        <v>210</v>
      </c>
      <c r="E2913">
        <v>3140</v>
      </c>
      <c r="F2913">
        <v>4756</v>
      </c>
      <c r="G2913">
        <v>3267</v>
      </c>
      <c r="H2913">
        <v>2</v>
      </c>
      <c r="I2913" s="58">
        <v>499320</v>
      </c>
      <c r="J2913">
        <v>326702</v>
      </c>
      <c r="K2913" s="4">
        <v>1</v>
      </c>
      <c r="L2913" s="4">
        <v>2.427</v>
      </c>
      <c r="M2913" s="4">
        <v>0</v>
      </c>
      <c r="N2913" s="4">
        <v>1.427</v>
      </c>
      <c r="O2913" s="5">
        <v>42305.745292812499</v>
      </c>
      <c r="P2913" s="5">
        <v>42305.745292812499</v>
      </c>
    </row>
    <row r="2914" spans="1:16">
      <c r="A2914">
        <v>2</v>
      </c>
      <c r="B2914">
        <v>6</v>
      </c>
      <c r="C2914">
        <v>11</v>
      </c>
      <c r="D2914">
        <v>210</v>
      </c>
      <c r="E2914">
        <v>3150</v>
      </c>
      <c r="F2914">
        <v>4757</v>
      </c>
      <c r="G2914">
        <v>3535</v>
      </c>
      <c r="H2914">
        <v>1</v>
      </c>
      <c r="I2914" s="58">
        <v>597173</v>
      </c>
      <c r="J2914">
        <v>353501</v>
      </c>
      <c r="K2914" s="4">
        <v>1</v>
      </c>
      <c r="L2914" s="4">
        <v>4.7469999999999999</v>
      </c>
      <c r="M2914" s="4">
        <v>0</v>
      </c>
      <c r="N2914" s="4">
        <v>3.7469999999999999</v>
      </c>
      <c r="O2914" s="5">
        <v>42305.745292812499</v>
      </c>
      <c r="P2914" s="5">
        <v>42305.745292812499</v>
      </c>
    </row>
    <row r="2915" spans="1:16">
      <c r="A2915">
        <v>2</v>
      </c>
      <c r="B2915">
        <v>6</v>
      </c>
      <c r="C2915">
        <v>11</v>
      </c>
      <c r="D2915">
        <v>210</v>
      </c>
      <c r="E2915">
        <v>326</v>
      </c>
      <c r="F2915">
        <v>4712</v>
      </c>
      <c r="G2915">
        <v>743</v>
      </c>
      <c r="H2915">
        <v>2</v>
      </c>
      <c r="I2915" s="58" t="s">
        <v>8032</v>
      </c>
      <c r="J2915">
        <v>74302</v>
      </c>
      <c r="K2915" s="4">
        <v>0</v>
      </c>
      <c r="L2915" s="4">
        <v>15.754</v>
      </c>
      <c r="M2915" s="4">
        <v>5.8659999999999997</v>
      </c>
      <c r="N2915" s="4">
        <v>21.62</v>
      </c>
      <c r="O2915" s="5">
        <v>42305.745292812499</v>
      </c>
      <c r="P2915" s="5">
        <v>43258.050196053242</v>
      </c>
    </row>
    <row r="2916" spans="1:16">
      <c r="A2916">
        <v>2</v>
      </c>
      <c r="B2916">
        <v>6</v>
      </c>
      <c r="C2916">
        <v>11</v>
      </c>
      <c r="D2916">
        <v>210</v>
      </c>
      <c r="E2916">
        <v>327</v>
      </c>
      <c r="F2916">
        <v>4713</v>
      </c>
      <c r="G2916">
        <v>742</v>
      </c>
      <c r="H2916">
        <v>1</v>
      </c>
      <c r="I2916" s="58" t="s">
        <v>8033</v>
      </c>
      <c r="J2916">
        <v>74201</v>
      </c>
      <c r="K2916" s="4">
        <v>9.9710000000000001</v>
      </c>
      <c r="L2916" s="4">
        <v>38.348999999999997</v>
      </c>
      <c r="M2916" s="4">
        <v>0</v>
      </c>
      <c r="N2916" s="4">
        <v>28.378</v>
      </c>
      <c r="O2916" s="5">
        <v>42305.745292812499</v>
      </c>
      <c r="P2916" s="5">
        <v>42305.745292812499</v>
      </c>
    </row>
    <row r="2917" spans="1:16">
      <c r="A2917">
        <v>2</v>
      </c>
      <c r="B2917">
        <v>6</v>
      </c>
      <c r="C2917">
        <v>11</v>
      </c>
      <c r="D2917">
        <v>210</v>
      </c>
      <c r="E2917">
        <v>327</v>
      </c>
      <c r="F2917">
        <v>4714</v>
      </c>
      <c r="G2917">
        <v>742</v>
      </c>
      <c r="H2917">
        <v>2</v>
      </c>
      <c r="I2917" s="58" t="s">
        <v>8034</v>
      </c>
      <c r="J2917">
        <v>74202</v>
      </c>
      <c r="K2917" s="4">
        <v>0</v>
      </c>
      <c r="L2917" s="4">
        <v>1.3180000000000001</v>
      </c>
      <c r="M2917" s="4">
        <v>28.89</v>
      </c>
      <c r="N2917" s="4">
        <v>30.207999999999998</v>
      </c>
      <c r="O2917" s="5">
        <v>42305.745292812499</v>
      </c>
      <c r="P2917" s="5">
        <v>42305.745292812499</v>
      </c>
    </row>
    <row r="2918" spans="1:16">
      <c r="A2918">
        <v>2</v>
      </c>
      <c r="B2918">
        <v>6</v>
      </c>
      <c r="C2918">
        <v>11</v>
      </c>
      <c r="D2918">
        <v>210</v>
      </c>
      <c r="E2918">
        <v>3295</v>
      </c>
      <c r="F2918">
        <v>4758</v>
      </c>
      <c r="G2918">
        <v>3406</v>
      </c>
      <c r="H2918">
        <v>1</v>
      </c>
      <c r="I2918" s="58">
        <v>550057</v>
      </c>
      <c r="J2918">
        <v>340601</v>
      </c>
      <c r="K2918" s="4">
        <v>1</v>
      </c>
      <c r="L2918" s="4">
        <v>3.0790000000000002</v>
      </c>
      <c r="M2918" s="4">
        <v>0</v>
      </c>
      <c r="N2918" s="4">
        <v>2.0790000000000002</v>
      </c>
      <c r="O2918" s="5">
        <v>42305.745292812499</v>
      </c>
      <c r="P2918" s="5">
        <v>42305.745292812499</v>
      </c>
    </row>
    <row r="2919" spans="1:16">
      <c r="A2919">
        <v>2</v>
      </c>
      <c r="B2919">
        <v>6</v>
      </c>
      <c r="C2919">
        <v>11</v>
      </c>
      <c r="D2919">
        <v>210</v>
      </c>
      <c r="E2919">
        <v>3411</v>
      </c>
      <c r="F2919">
        <v>4759</v>
      </c>
      <c r="G2919">
        <v>1409</v>
      </c>
      <c r="H2919">
        <v>4</v>
      </c>
      <c r="I2919" s="58" t="s">
        <v>8035</v>
      </c>
      <c r="J2919">
        <v>140904</v>
      </c>
      <c r="K2919" s="4">
        <v>0</v>
      </c>
      <c r="L2919" s="4">
        <v>2.04</v>
      </c>
      <c r="M2919" s="4">
        <v>0</v>
      </c>
      <c r="N2919" s="4">
        <v>2.04</v>
      </c>
      <c r="O2919" s="5">
        <v>42305.745292812499</v>
      </c>
      <c r="P2919" s="5">
        <v>42305.745292812499</v>
      </c>
    </row>
    <row r="2920" spans="1:16">
      <c r="A2920">
        <v>2</v>
      </c>
      <c r="B2920">
        <v>6</v>
      </c>
      <c r="C2920">
        <v>11</v>
      </c>
      <c r="D2920">
        <v>210</v>
      </c>
      <c r="E2920">
        <v>3489</v>
      </c>
      <c r="F2920">
        <v>4760</v>
      </c>
      <c r="G2920">
        <v>809</v>
      </c>
      <c r="H2920">
        <v>1</v>
      </c>
      <c r="I2920" s="58" t="s">
        <v>1421</v>
      </c>
      <c r="J2920">
        <v>80901</v>
      </c>
      <c r="K2920" s="4">
        <v>20</v>
      </c>
      <c r="L2920" s="4">
        <v>20.638999999999999</v>
      </c>
      <c r="M2920" s="4">
        <v>0</v>
      </c>
      <c r="N2920" s="4">
        <v>0.63900000000000001</v>
      </c>
      <c r="O2920" s="5">
        <v>42305.745292812499</v>
      </c>
      <c r="P2920" s="5">
        <v>42305.745292812499</v>
      </c>
    </row>
    <row r="2921" spans="1:16">
      <c r="A2921">
        <v>2</v>
      </c>
      <c r="B2921">
        <v>6</v>
      </c>
      <c r="C2921">
        <v>11</v>
      </c>
      <c r="D2921">
        <v>210</v>
      </c>
      <c r="E2921">
        <v>3859</v>
      </c>
      <c r="F2921">
        <v>4761</v>
      </c>
      <c r="G2921">
        <v>59</v>
      </c>
      <c r="H2921">
        <v>3</v>
      </c>
      <c r="I2921" s="58">
        <v>21610</v>
      </c>
      <c r="J2921">
        <v>5903</v>
      </c>
      <c r="K2921" s="4">
        <v>0</v>
      </c>
      <c r="L2921" s="4">
        <v>6.7469999999999999</v>
      </c>
      <c r="M2921" s="4">
        <v>182.37</v>
      </c>
      <c r="N2921" s="4">
        <v>189.11699999999999</v>
      </c>
      <c r="O2921" s="5">
        <v>42305.745292812499</v>
      </c>
      <c r="P2921" s="5">
        <v>43258.050196053242</v>
      </c>
    </row>
    <row r="2922" spans="1:16">
      <c r="A2922">
        <v>2</v>
      </c>
      <c r="B2922">
        <v>6</v>
      </c>
      <c r="C2922">
        <v>11</v>
      </c>
      <c r="D2922">
        <v>210</v>
      </c>
      <c r="E2922">
        <v>3859</v>
      </c>
      <c r="F2922">
        <v>4762</v>
      </c>
      <c r="G2922">
        <v>59</v>
      </c>
      <c r="H2922">
        <v>4</v>
      </c>
      <c r="I2922" s="58">
        <v>21641</v>
      </c>
      <c r="J2922">
        <v>5904</v>
      </c>
      <c r="K2922" s="4">
        <v>0</v>
      </c>
      <c r="L2922" s="4">
        <v>10.597</v>
      </c>
      <c r="M2922" s="4">
        <v>189.11699999999999</v>
      </c>
      <c r="N2922" s="4">
        <v>199.714</v>
      </c>
      <c r="O2922" s="5">
        <v>42305.745292812499</v>
      </c>
      <c r="P2922" s="5">
        <v>43258.050196053242</v>
      </c>
    </row>
    <row r="2923" spans="1:16">
      <c r="A2923">
        <v>2</v>
      </c>
      <c r="B2923">
        <v>6</v>
      </c>
      <c r="C2923">
        <v>11</v>
      </c>
      <c r="D2923">
        <v>210</v>
      </c>
      <c r="E2923">
        <v>3859</v>
      </c>
      <c r="F2923">
        <v>4763</v>
      </c>
      <c r="G2923">
        <v>59</v>
      </c>
      <c r="H2923">
        <v>5</v>
      </c>
      <c r="I2923" s="58">
        <v>21671</v>
      </c>
      <c r="J2923">
        <v>5905</v>
      </c>
      <c r="K2923" s="4">
        <v>0</v>
      </c>
      <c r="L2923" s="4">
        <v>13.863</v>
      </c>
      <c r="M2923" s="4">
        <v>199.714</v>
      </c>
      <c r="N2923" s="4">
        <v>213.577</v>
      </c>
      <c r="O2923" s="5">
        <v>42305.745292812499</v>
      </c>
      <c r="P2923" s="5">
        <v>43258.050196053242</v>
      </c>
    </row>
    <row r="2924" spans="1:16">
      <c r="A2924">
        <v>2</v>
      </c>
      <c r="B2924">
        <v>6</v>
      </c>
      <c r="C2924">
        <v>11</v>
      </c>
      <c r="D2924">
        <v>210</v>
      </c>
      <c r="E2924">
        <v>3927</v>
      </c>
      <c r="F2924">
        <v>4764</v>
      </c>
      <c r="G2924">
        <v>63</v>
      </c>
      <c r="H2924">
        <v>6</v>
      </c>
      <c r="I2924" s="58">
        <v>23163</v>
      </c>
      <c r="J2924">
        <v>6306</v>
      </c>
      <c r="K2924" s="4">
        <v>12.346</v>
      </c>
      <c r="L2924" s="4">
        <v>13.587999999999999</v>
      </c>
      <c r="M2924" s="4">
        <v>15.331</v>
      </c>
      <c r="N2924" s="4">
        <v>16.571999999999999</v>
      </c>
      <c r="O2924" s="5">
        <v>42305.745292812499</v>
      </c>
      <c r="P2924" s="5">
        <v>43258.050196053242</v>
      </c>
    </row>
    <row r="2925" spans="1:16">
      <c r="A2925">
        <v>2</v>
      </c>
      <c r="B2925">
        <v>6</v>
      </c>
      <c r="C2925">
        <v>11</v>
      </c>
      <c r="D2925">
        <v>210</v>
      </c>
      <c r="E2925">
        <v>3927</v>
      </c>
      <c r="F2925">
        <v>4765</v>
      </c>
      <c r="G2925">
        <v>64</v>
      </c>
      <c r="H2925">
        <v>1</v>
      </c>
      <c r="I2925" s="58">
        <v>23377</v>
      </c>
      <c r="J2925">
        <v>6401</v>
      </c>
      <c r="K2925" s="4">
        <v>16.387</v>
      </c>
      <c r="L2925" s="4">
        <v>26.007999999999999</v>
      </c>
      <c r="M2925" s="4">
        <v>16.571999999999999</v>
      </c>
      <c r="N2925" s="4">
        <v>26.193999999999999</v>
      </c>
      <c r="O2925" s="5">
        <v>42305.745292812499</v>
      </c>
      <c r="P2925" s="5">
        <v>43258.050196053242</v>
      </c>
    </row>
    <row r="2926" spans="1:16">
      <c r="A2926">
        <v>2</v>
      </c>
      <c r="B2926">
        <v>6</v>
      </c>
      <c r="C2926">
        <v>11</v>
      </c>
      <c r="D2926">
        <v>210</v>
      </c>
      <c r="E2926">
        <v>3927</v>
      </c>
      <c r="F2926">
        <v>4766</v>
      </c>
      <c r="G2926">
        <v>304</v>
      </c>
      <c r="H2926">
        <v>1</v>
      </c>
      <c r="I2926" s="58" t="s">
        <v>8036</v>
      </c>
      <c r="J2926">
        <v>30401</v>
      </c>
      <c r="K2926" s="4">
        <v>26.035</v>
      </c>
      <c r="L2926" s="4">
        <v>38.484000000000002</v>
      </c>
      <c r="M2926" s="4">
        <v>26.193999999999999</v>
      </c>
      <c r="N2926" s="4">
        <v>38.643000000000001</v>
      </c>
      <c r="O2926" s="5">
        <v>42305.745292812499</v>
      </c>
      <c r="P2926" s="5">
        <v>43258.050196053242</v>
      </c>
    </row>
    <row r="2927" spans="1:16">
      <c r="A2927">
        <v>2</v>
      </c>
      <c r="B2927">
        <v>6</v>
      </c>
      <c r="C2927">
        <v>11</v>
      </c>
      <c r="D2927">
        <v>210</v>
      </c>
      <c r="E2927">
        <v>3927</v>
      </c>
      <c r="F2927">
        <v>4767</v>
      </c>
      <c r="G2927">
        <v>304</v>
      </c>
      <c r="H2927">
        <v>7</v>
      </c>
      <c r="I2927" s="58" t="s">
        <v>8037</v>
      </c>
      <c r="J2927">
        <v>30407</v>
      </c>
      <c r="K2927" s="4">
        <v>10</v>
      </c>
      <c r="L2927" s="4">
        <v>35.018999999999998</v>
      </c>
      <c r="M2927" s="4">
        <v>0</v>
      </c>
      <c r="N2927" s="4">
        <v>15.331</v>
      </c>
      <c r="O2927" s="5">
        <v>42305.745292812499</v>
      </c>
      <c r="P2927" s="5">
        <v>43258.050196053242</v>
      </c>
    </row>
    <row r="2928" spans="1:16">
      <c r="A2928">
        <v>2</v>
      </c>
      <c r="B2928">
        <v>6</v>
      </c>
      <c r="C2928">
        <v>11</v>
      </c>
      <c r="D2928">
        <v>210</v>
      </c>
      <c r="E2928">
        <v>3971</v>
      </c>
      <c r="F2928">
        <v>4768</v>
      </c>
      <c r="G2928">
        <v>64</v>
      </c>
      <c r="H2928">
        <v>2</v>
      </c>
      <c r="I2928" s="58">
        <v>23408</v>
      </c>
      <c r="J2928">
        <v>6402</v>
      </c>
      <c r="K2928" s="4">
        <v>0.16900000000000001</v>
      </c>
      <c r="L2928" s="4">
        <v>7.49</v>
      </c>
      <c r="M2928" s="4">
        <v>0</v>
      </c>
      <c r="N2928" s="4">
        <v>7.3209999999999997</v>
      </c>
      <c r="O2928" s="5">
        <v>42305.745292812499</v>
      </c>
      <c r="P2928" s="5">
        <v>43258.050196053242</v>
      </c>
    </row>
    <row r="2929" spans="1:16">
      <c r="A2929">
        <v>2</v>
      </c>
      <c r="B2929">
        <v>6</v>
      </c>
      <c r="C2929">
        <v>11</v>
      </c>
      <c r="D2929">
        <v>210</v>
      </c>
      <c r="E2929">
        <v>4158</v>
      </c>
      <c r="F2929">
        <v>4769</v>
      </c>
      <c r="G2929">
        <v>63</v>
      </c>
      <c r="H2929">
        <v>7</v>
      </c>
      <c r="I2929" s="58">
        <v>23193</v>
      </c>
      <c r="J2929">
        <v>6307</v>
      </c>
      <c r="K2929" s="4">
        <v>0</v>
      </c>
      <c r="L2929" s="4">
        <v>1.478</v>
      </c>
      <c r="M2929" s="4">
        <v>0</v>
      </c>
      <c r="N2929" s="4">
        <v>1.478</v>
      </c>
      <c r="O2929" s="5">
        <v>42305.745292812499</v>
      </c>
      <c r="P2929" s="5">
        <v>42305.745292812499</v>
      </c>
    </row>
    <row r="2930" spans="1:16">
      <c r="A2930">
        <v>2</v>
      </c>
      <c r="B2930">
        <v>6</v>
      </c>
      <c r="C2930">
        <v>11</v>
      </c>
      <c r="D2930">
        <v>210</v>
      </c>
      <c r="E2930">
        <v>4162</v>
      </c>
      <c r="F2930">
        <v>4770</v>
      </c>
      <c r="G2930">
        <v>175</v>
      </c>
      <c r="H2930">
        <v>3</v>
      </c>
      <c r="I2930" s="58" t="s">
        <v>8038</v>
      </c>
      <c r="J2930">
        <v>17503</v>
      </c>
      <c r="K2930" s="4">
        <v>0</v>
      </c>
      <c r="L2930" s="4">
        <v>7.3999999999999996E-2</v>
      </c>
      <c r="M2930" s="4">
        <v>0</v>
      </c>
      <c r="N2930" s="4">
        <v>7.3999999999999996E-2</v>
      </c>
      <c r="O2930" s="5">
        <v>42305.745292812499</v>
      </c>
      <c r="P2930" s="5">
        <v>42305.745292812499</v>
      </c>
    </row>
    <row r="2931" spans="1:16">
      <c r="A2931">
        <v>2</v>
      </c>
      <c r="B2931">
        <v>6</v>
      </c>
      <c r="C2931">
        <v>11</v>
      </c>
      <c r="D2931">
        <v>210</v>
      </c>
      <c r="E2931">
        <v>4283</v>
      </c>
      <c r="F2931">
        <v>4771</v>
      </c>
      <c r="G2931">
        <v>3315</v>
      </c>
      <c r="H2931">
        <v>1</v>
      </c>
      <c r="I2931" s="58">
        <v>516820</v>
      </c>
      <c r="J2931">
        <v>331501</v>
      </c>
      <c r="K2931" s="4">
        <v>8.6969999999999992</v>
      </c>
      <c r="L2931" s="4">
        <v>13.782999999999999</v>
      </c>
      <c r="M2931" s="4">
        <v>0</v>
      </c>
      <c r="N2931" s="4">
        <v>5.0860000000000003</v>
      </c>
      <c r="O2931" s="5">
        <v>42305.745292812499</v>
      </c>
      <c r="P2931" s="5">
        <v>42305.745292812499</v>
      </c>
    </row>
    <row r="2932" spans="1:16">
      <c r="A2932">
        <v>2</v>
      </c>
      <c r="B2932">
        <v>6</v>
      </c>
      <c r="C2932">
        <v>11</v>
      </c>
      <c r="D2932">
        <v>210</v>
      </c>
      <c r="E2932">
        <v>4483</v>
      </c>
      <c r="F2932">
        <v>4772</v>
      </c>
      <c r="G2932">
        <v>175</v>
      </c>
      <c r="H2932">
        <v>10</v>
      </c>
      <c r="I2932" s="58" t="s">
        <v>8039</v>
      </c>
      <c r="J2932">
        <v>17510</v>
      </c>
      <c r="K2932" s="4">
        <v>5</v>
      </c>
      <c r="L2932" s="4">
        <v>5.702</v>
      </c>
      <c r="M2932" s="4">
        <v>0</v>
      </c>
      <c r="N2932" s="4">
        <v>0.70199999999999996</v>
      </c>
      <c r="O2932" s="5">
        <v>42305.745292812499</v>
      </c>
      <c r="P2932" s="5">
        <v>42305.745292812499</v>
      </c>
    </row>
    <row r="2933" spans="1:16">
      <c r="A2933">
        <v>2</v>
      </c>
      <c r="B2933">
        <v>6</v>
      </c>
      <c r="C2933">
        <v>11</v>
      </c>
      <c r="D2933">
        <v>210</v>
      </c>
      <c r="E2933">
        <v>4520</v>
      </c>
      <c r="F2933">
        <v>4773</v>
      </c>
      <c r="G2933">
        <v>63</v>
      </c>
      <c r="H2933">
        <v>6</v>
      </c>
      <c r="I2933" s="58">
        <v>23163</v>
      </c>
      <c r="J2933">
        <v>6306</v>
      </c>
      <c r="K2933" s="4">
        <v>0</v>
      </c>
      <c r="L2933" s="4">
        <v>2.1629999999999998</v>
      </c>
      <c r="M2933" s="4">
        <v>122.137</v>
      </c>
      <c r="N2933" s="4">
        <v>124.3</v>
      </c>
      <c r="O2933" s="5">
        <v>42305.745292812499</v>
      </c>
      <c r="P2933" s="5">
        <v>43258.050196053242</v>
      </c>
    </row>
    <row r="2934" spans="1:16">
      <c r="A2934">
        <v>2</v>
      </c>
      <c r="B2934">
        <v>6</v>
      </c>
      <c r="C2934">
        <v>11</v>
      </c>
      <c r="D2934">
        <v>210</v>
      </c>
      <c r="E2934">
        <v>4520</v>
      </c>
      <c r="F2934">
        <v>4774</v>
      </c>
      <c r="G2934">
        <v>175</v>
      </c>
      <c r="H2934">
        <v>2</v>
      </c>
      <c r="I2934" s="58" t="s">
        <v>1423</v>
      </c>
      <c r="J2934">
        <v>17502</v>
      </c>
      <c r="K2934" s="4">
        <v>0</v>
      </c>
      <c r="L2934" s="4">
        <v>1.4119999999999999</v>
      </c>
      <c r="M2934" s="4">
        <v>124.3</v>
      </c>
      <c r="N2934" s="4">
        <v>125.712</v>
      </c>
      <c r="O2934" s="5">
        <v>42305.745292812499</v>
      </c>
      <c r="P2934" s="5">
        <v>43258.050196053242</v>
      </c>
    </row>
    <row r="2935" spans="1:16">
      <c r="A2935">
        <v>2</v>
      </c>
      <c r="B2935">
        <v>6</v>
      </c>
      <c r="C2935">
        <v>11</v>
      </c>
      <c r="D2935">
        <v>210</v>
      </c>
      <c r="E2935">
        <v>4520</v>
      </c>
      <c r="F2935">
        <v>4775</v>
      </c>
      <c r="G2935">
        <v>175</v>
      </c>
      <c r="H2935">
        <v>4</v>
      </c>
      <c r="I2935" s="58" t="s">
        <v>8040</v>
      </c>
      <c r="J2935">
        <v>17504</v>
      </c>
      <c r="K2935" s="4">
        <v>1.4E-2</v>
      </c>
      <c r="L2935" s="4">
        <v>8.7759999999999998</v>
      </c>
      <c r="M2935" s="4">
        <v>125.712</v>
      </c>
      <c r="N2935" s="4">
        <v>134.47399999999999</v>
      </c>
      <c r="O2935" s="5">
        <v>42305.745292812499</v>
      </c>
      <c r="P2935" s="5">
        <v>43258.050196053242</v>
      </c>
    </row>
    <row r="2936" spans="1:16">
      <c r="A2936">
        <v>2</v>
      </c>
      <c r="B2936">
        <v>6</v>
      </c>
      <c r="C2936">
        <v>11</v>
      </c>
      <c r="D2936">
        <v>210</v>
      </c>
      <c r="E2936">
        <v>4520</v>
      </c>
      <c r="F2936">
        <v>4776</v>
      </c>
      <c r="G2936">
        <v>175</v>
      </c>
      <c r="H2936">
        <v>5</v>
      </c>
      <c r="I2936" s="58" t="s">
        <v>8041</v>
      </c>
      <c r="J2936">
        <v>17505</v>
      </c>
      <c r="K2936" s="4">
        <v>0.121</v>
      </c>
      <c r="L2936" s="4">
        <v>5.3079999999999998</v>
      </c>
      <c r="M2936" s="4">
        <v>134.47399999999999</v>
      </c>
      <c r="N2936" s="4">
        <v>139.661</v>
      </c>
      <c r="O2936" s="5">
        <v>42305.745292812499</v>
      </c>
      <c r="P2936" s="5">
        <v>43258.050196053242</v>
      </c>
    </row>
    <row r="2937" spans="1:16">
      <c r="A2937">
        <v>2</v>
      </c>
      <c r="B2937">
        <v>6</v>
      </c>
      <c r="C2937">
        <v>11</v>
      </c>
      <c r="D2937">
        <v>210</v>
      </c>
      <c r="E2937">
        <v>4534</v>
      </c>
      <c r="F2937">
        <v>4777</v>
      </c>
      <c r="G2937">
        <v>123</v>
      </c>
      <c r="H2937">
        <v>7</v>
      </c>
      <c r="I2937" s="58" t="s">
        <v>8042</v>
      </c>
      <c r="J2937">
        <v>12307</v>
      </c>
      <c r="K2937" s="4">
        <v>1</v>
      </c>
      <c r="L2937" s="4">
        <v>7.476</v>
      </c>
      <c r="M2937" s="4">
        <v>601.04999999999995</v>
      </c>
      <c r="N2937" s="4">
        <v>607.52599999999995</v>
      </c>
      <c r="O2937" s="5">
        <v>42305.745292812499</v>
      </c>
      <c r="P2937" s="5">
        <v>43258.050196053242</v>
      </c>
    </row>
    <row r="2938" spans="1:16">
      <c r="A2938">
        <v>2</v>
      </c>
      <c r="B2938">
        <v>6</v>
      </c>
      <c r="C2938">
        <v>11</v>
      </c>
      <c r="D2938">
        <v>210</v>
      </c>
      <c r="E2938">
        <v>4534</v>
      </c>
      <c r="F2938">
        <v>4778</v>
      </c>
      <c r="G2938">
        <v>175</v>
      </c>
      <c r="H2938">
        <v>1</v>
      </c>
      <c r="I2938" s="58" t="s">
        <v>8043</v>
      </c>
      <c r="J2938">
        <v>17501</v>
      </c>
      <c r="K2938" s="4">
        <v>0</v>
      </c>
      <c r="L2938" s="4">
        <v>0.16600000000000001</v>
      </c>
      <c r="M2938" s="4">
        <v>632.27599999999995</v>
      </c>
      <c r="N2938" s="4">
        <v>632.44200000000001</v>
      </c>
      <c r="O2938" s="5">
        <v>42305.745292812499</v>
      </c>
      <c r="P2938" s="5">
        <v>43258.050196053242</v>
      </c>
    </row>
    <row r="2939" spans="1:16">
      <c r="A2939">
        <v>2</v>
      </c>
      <c r="B2939">
        <v>6</v>
      </c>
      <c r="C2939">
        <v>11</v>
      </c>
      <c r="D2939">
        <v>210</v>
      </c>
      <c r="E2939">
        <v>4534</v>
      </c>
      <c r="F2939">
        <v>4779</v>
      </c>
      <c r="G2939">
        <v>175</v>
      </c>
      <c r="H2939">
        <v>2</v>
      </c>
      <c r="I2939" s="58" t="s">
        <v>1423</v>
      </c>
      <c r="J2939">
        <v>17502</v>
      </c>
      <c r="K2939" s="4">
        <v>10.502000000000001</v>
      </c>
      <c r="L2939" s="4">
        <v>24.41</v>
      </c>
      <c r="M2939" s="4">
        <v>618.36800000000005</v>
      </c>
      <c r="N2939" s="4">
        <v>632.27599999999995</v>
      </c>
      <c r="O2939" s="5">
        <v>42305.745292812499</v>
      </c>
      <c r="P2939" s="5">
        <v>43258.050196053242</v>
      </c>
    </row>
    <row r="2940" spans="1:16">
      <c r="A2940">
        <v>2</v>
      </c>
      <c r="B2940">
        <v>6</v>
      </c>
      <c r="C2940">
        <v>11</v>
      </c>
      <c r="D2940">
        <v>210</v>
      </c>
      <c r="E2940">
        <v>4538</v>
      </c>
      <c r="F2940">
        <v>4780</v>
      </c>
      <c r="G2940">
        <v>63</v>
      </c>
      <c r="H2940">
        <v>6</v>
      </c>
      <c r="I2940" s="58">
        <v>23163</v>
      </c>
      <c r="J2940">
        <v>6306</v>
      </c>
      <c r="K2940" s="4">
        <v>2.1629999999999998</v>
      </c>
      <c r="L2940" s="4">
        <v>12.346</v>
      </c>
      <c r="M2940" s="4">
        <v>0</v>
      </c>
      <c r="N2940" s="4">
        <v>10.183</v>
      </c>
      <c r="O2940" s="5">
        <v>42305.745292812499</v>
      </c>
      <c r="P2940" s="5">
        <v>43258.050196053242</v>
      </c>
    </row>
    <row r="2941" spans="1:16">
      <c r="A2941">
        <v>2</v>
      </c>
      <c r="B2941">
        <v>6</v>
      </c>
      <c r="C2941">
        <v>11</v>
      </c>
      <c r="D2941">
        <v>210</v>
      </c>
      <c r="E2941">
        <v>4538</v>
      </c>
      <c r="F2941">
        <v>4781</v>
      </c>
      <c r="G2941">
        <v>809</v>
      </c>
      <c r="H2941">
        <v>2</v>
      </c>
      <c r="I2941" s="58" t="s">
        <v>8044</v>
      </c>
      <c r="J2941">
        <v>80902</v>
      </c>
      <c r="K2941" s="4">
        <v>0</v>
      </c>
      <c r="L2941" s="4">
        <v>13.185</v>
      </c>
      <c r="M2941" s="4">
        <v>10.183</v>
      </c>
      <c r="N2941" s="4">
        <v>23.367999999999999</v>
      </c>
      <c r="O2941" s="5">
        <v>42305.745292812499</v>
      </c>
      <c r="P2941" s="5">
        <v>43258.050196053242</v>
      </c>
    </row>
    <row r="2942" spans="1:16">
      <c r="A2942">
        <v>2</v>
      </c>
      <c r="B2942">
        <v>6</v>
      </c>
      <c r="C2942">
        <v>11</v>
      </c>
      <c r="D2942">
        <v>210</v>
      </c>
      <c r="E2942">
        <v>524</v>
      </c>
      <c r="F2942">
        <v>4715</v>
      </c>
      <c r="G2942">
        <v>118</v>
      </c>
      <c r="H2942">
        <v>13</v>
      </c>
      <c r="I2942" s="58" t="s">
        <v>8045</v>
      </c>
      <c r="J2942">
        <v>11813</v>
      </c>
      <c r="K2942" s="4">
        <v>0</v>
      </c>
      <c r="L2942" s="4">
        <v>2.6579999999999999</v>
      </c>
      <c r="M2942" s="4">
        <v>7.11</v>
      </c>
      <c r="N2942" s="4">
        <v>9.7680000000000007</v>
      </c>
      <c r="O2942" s="5">
        <v>42305.745292812499</v>
      </c>
      <c r="P2942" s="5">
        <v>42305.745292812499</v>
      </c>
    </row>
    <row r="2943" spans="1:16">
      <c r="A2943">
        <v>2</v>
      </c>
      <c r="B2943">
        <v>6</v>
      </c>
      <c r="C2943">
        <v>11</v>
      </c>
      <c r="D2943">
        <v>210</v>
      </c>
      <c r="E2943">
        <v>582</v>
      </c>
      <c r="F2943">
        <v>4716</v>
      </c>
      <c r="G2943">
        <v>743</v>
      </c>
      <c r="H2943">
        <v>3</v>
      </c>
      <c r="I2943" s="58" t="s">
        <v>8046</v>
      </c>
      <c r="J2943">
        <v>74303</v>
      </c>
      <c r="K2943" s="4">
        <v>0</v>
      </c>
      <c r="L2943" s="4">
        <v>6.6950000000000003</v>
      </c>
      <c r="M2943" s="4">
        <v>0</v>
      </c>
      <c r="N2943" s="4">
        <v>6.6950000000000003</v>
      </c>
      <c r="O2943" s="5">
        <v>42305.745292812499</v>
      </c>
      <c r="P2943" s="5">
        <v>42305.745292812499</v>
      </c>
    </row>
    <row r="2944" spans="1:16">
      <c r="A2944">
        <v>2</v>
      </c>
      <c r="B2944">
        <v>6</v>
      </c>
      <c r="C2944">
        <v>11</v>
      </c>
      <c r="D2944">
        <v>210</v>
      </c>
      <c r="E2944">
        <v>583</v>
      </c>
      <c r="F2944">
        <v>4717</v>
      </c>
      <c r="G2944">
        <v>123</v>
      </c>
      <c r="H2944">
        <v>8</v>
      </c>
      <c r="I2944" s="58" t="s">
        <v>8047</v>
      </c>
      <c r="J2944">
        <v>12308</v>
      </c>
      <c r="K2944" s="4">
        <v>0</v>
      </c>
      <c r="L2944" s="4">
        <v>7.8479999999999999</v>
      </c>
      <c r="M2944" s="4">
        <v>0</v>
      </c>
      <c r="N2944" s="4">
        <v>7.8479999999999999</v>
      </c>
      <c r="O2944" s="5">
        <v>42305.745292812499</v>
      </c>
      <c r="P2944" s="5">
        <v>42305.745292812499</v>
      </c>
    </row>
    <row r="2945" spans="1:16">
      <c r="A2945">
        <v>2</v>
      </c>
      <c r="B2945">
        <v>6</v>
      </c>
      <c r="C2945">
        <v>11</v>
      </c>
      <c r="D2945">
        <v>210</v>
      </c>
      <c r="E2945">
        <v>585</v>
      </c>
      <c r="F2945">
        <v>4718</v>
      </c>
      <c r="G2945">
        <v>810</v>
      </c>
      <c r="H2945">
        <v>1</v>
      </c>
      <c r="I2945" s="58" t="s">
        <v>8048</v>
      </c>
      <c r="J2945">
        <v>81001</v>
      </c>
      <c r="K2945" s="4">
        <v>0</v>
      </c>
      <c r="L2945" s="4">
        <v>7.9130000000000003</v>
      </c>
      <c r="M2945" s="4">
        <v>0</v>
      </c>
      <c r="N2945" s="4">
        <v>7.9130000000000003</v>
      </c>
      <c r="O2945" s="5">
        <v>42305.745292812499</v>
      </c>
      <c r="P2945" s="5">
        <v>42305.745292812499</v>
      </c>
    </row>
    <row r="2946" spans="1:16">
      <c r="A2946">
        <v>2</v>
      </c>
      <c r="B2946">
        <v>6</v>
      </c>
      <c r="C2946">
        <v>11</v>
      </c>
      <c r="D2946">
        <v>210</v>
      </c>
      <c r="E2946">
        <v>585</v>
      </c>
      <c r="F2946">
        <v>4719</v>
      </c>
      <c r="G2946">
        <v>810</v>
      </c>
      <c r="H2946">
        <v>2</v>
      </c>
      <c r="I2946" s="58" t="s">
        <v>8049</v>
      </c>
      <c r="J2946">
        <v>81002</v>
      </c>
      <c r="K2946" s="4">
        <v>0</v>
      </c>
      <c r="L2946" s="4">
        <v>11.297000000000001</v>
      </c>
      <c r="M2946" s="4">
        <v>8.0640000000000001</v>
      </c>
      <c r="N2946" s="4">
        <v>19.361000000000001</v>
      </c>
      <c r="O2946" s="5">
        <v>42305.745292812499</v>
      </c>
      <c r="P2946" s="5">
        <v>42305.745292812499</v>
      </c>
    </row>
    <row r="2947" spans="1:16">
      <c r="A2947">
        <v>2</v>
      </c>
      <c r="B2947">
        <v>6</v>
      </c>
      <c r="C2947">
        <v>11</v>
      </c>
      <c r="D2947">
        <v>210</v>
      </c>
      <c r="E2947">
        <v>845</v>
      </c>
      <c r="F2947">
        <v>4720</v>
      </c>
      <c r="G2947">
        <v>394</v>
      </c>
      <c r="H2947">
        <v>4</v>
      </c>
      <c r="I2947" s="58" t="s">
        <v>8050</v>
      </c>
      <c r="J2947">
        <v>39404</v>
      </c>
      <c r="K2947" s="4">
        <v>0</v>
      </c>
      <c r="L2947" s="4">
        <v>1.401</v>
      </c>
      <c r="M2947" s="4">
        <v>16.335000000000001</v>
      </c>
      <c r="N2947" s="4">
        <v>17.736000000000001</v>
      </c>
      <c r="O2947" s="5">
        <v>42305.745292812499</v>
      </c>
      <c r="P2947" s="5">
        <v>42305.745292812499</v>
      </c>
    </row>
    <row r="2948" spans="1:16">
      <c r="A2948">
        <v>2</v>
      </c>
      <c r="B2948">
        <v>6</v>
      </c>
      <c r="C2948">
        <v>11</v>
      </c>
      <c r="D2948">
        <v>210</v>
      </c>
      <c r="E2948">
        <v>845</v>
      </c>
      <c r="F2948">
        <v>4721</v>
      </c>
      <c r="G2948">
        <v>809</v>
      </c>
      <c r="H2948">
        <v>1</v>
      </c>
      <c r="I2948" s="58" t="s">
        <v>1421</v>
      </c>
      <c r="J2948">
        <v>80901</v>
      </c>
      <c r="K2948" s="4">
        <v>3.31</v>
      </c>
      <c r="L2948" s="4">
        <v>15.743</v>
      </c>
      <c r="M2948" s="4">
        <v>17.736000000000001</v>
      </c>
      <c r="N2948" s="4">
        <v>30.169</v>
      </c>
      <c r="O2948" s="5">
        <v>42305.745292812499</v>
      </c>
      <c r="P2948" s="5">
        <v>42305.745292812499</v>
      </c>
    </row>
    <row r="2949" spans="1:16">
      <c r="A2949">
        <v>2</v>
      </c>
      <c r="B2949">
        <v>6</v>
      </c>
      <c r="C2949">
        <v>11</v>
      </c>
      <c r="D2949">
        <v>210</v>
      </c>
      <c r="E2949">
        <v>845</v>
      </c>
      <c r="F2949">
        <v>4722</v>
      </c>
      <c r="G2949">
        <v>809</v>
      </c>
      <c r="H2949">
        <v>6</v>
      </c>
      <c r="I2949" s="58" t="s">
        <v>8051</v>
      </c>
      <c r="J2949">
        <v>80906</v>
      </c>
      <c r="K2949" s="4">
        <v>11.48</v>
      </c>
      <c r="L2949" s="4">
        <v>13.301</v>
      </c>
      <c r="M2949" s="4">
        <v>25.905999999999999</v>
      </c>
      <c r="N2949" s="4">
        <v>27.727</v>
      </c>
      <c r="O2949" s="5">
        <v>42305.745292812499</v>
      </c>
      <c r="P2949" s="5">
        <v>43258.050196053242</v>
      </c>
    </row>
    <row r="2950" spans="1:16">
      <c r="A2950">
        <v>2</v>
      </c>
      <c r="B2950">
        <v>6</v>
      </c>
      <c r="C2950">
        <v>11</v>
      </c>
      <c r="D2950">
        <v>210</v>
      </c>
      <c r="E2950">
        <v>856</v>
      </c>
      <c r="F2950">
        <v>4723</v>
      </c>
      <c r="G2950">
        <v>895</v>
      </c>
      <c r="H2950">
        <v>1</v>
      </c>
      <c r="I2950" s="58" t="s">
        <v>8052</v>
      </c>
      <c r="J2950">
        <v>89501</v>
      </c>
      <c r="K2950" s="4">
        <v>6.52</v>
      </c>
      <c r="L2950" s="4">
        <v>15.212999999999999</v>
      </c>
      <c r="M2950" s="4">
        <v>0</v>
      </c>
      <c r="N2950" s="4">
        <v>8.6929999999999996</v>
      </c>
      <c r="O2950" s="5">
        <v>42305.745292812499</v>
      </c>
      <c r="P2950" s="5">
        <v>43258.050196053242</v>
      </c>
    </row>
    <row r="2951" spans="1:16">
      <c r="A2951">
        <v>2</v>
      </c>
      <c r="B2951">
        <v>6</v>
      </c>
      <c r="C2951">
        <v>11</v>
      </c>
      <c r="D2951">
        <v>228</v>
      </c>
      <c r="E2951">
        <v>1392</v>
      </c>
      <c r="F2951">
        <v>4793</v>
      </c>
      <c r="G2951">
        <v>931</v>
      </c>
      <c r="H2951">
        <v>3</v>
      </c>
      <c r="I2951" s="58" t="s">
        <v>8053</v>
      </c>
      <c r="J2951">
        <v>93103</v>
      </c>
      <c r="K2951" s="4">
        <v>0</v>
      </c>
      <c r="L2951" s="4">
        <v>9.9009999999999998</v>
      </c>
      <c r="M2951" s="4">
        <v>24.199000000000002</v>
      </c>
      <c r="N2951" s="4">
        <v>34.1</v>
      </c>
      <c r="O2951" s="5">
        <v>42305.745292812499</v>
      </c>
      <c r="P2951" s="5">
        <v>42305.745292812499</v>
      </c>
    </row>
    <row r="2952" spans="1:16">
      <c r="A2952">
        <v>2</v>
      </c>
      <c r="B2952">
        <v>6</v>
      </c>
      <c r="C2952">
        <v>11</v>
      </c>
      <c r="D2952">
        <v>228</v>
      </c>
      <c r="E2952">
        <v>1712</v>
      </c>
      <c r="F2952">
        <v>4794</v>
      </c>
      <c r="G2952">
        <v>109</v>
      </c>
      <c r="H2952">
        <v>10</v>
      </c>
      <c r="I2952" s="58" t="s">
        <v>8054</v>
      </c>
      <c r="J2952">
        <v>10910</v>
      </c>
      <c r="K2952" s="4">
        <v>0</v>
      </c>
      <c r="L2952" s="4">
        <v>1.768</v>
      </c>
      <c r="M2952" s="4">
        <v>0</v>
      </c>
      <c r="N2952" s="4">
        <v>1.768</v>
      </c>
      <c r="O2952" s="5">
        <v>42305.745292812499</v>
      </c>
      <c r="P2952" s="5">
        <v>42305.745292812499</v>
      </c>
    </row>
    <row r="2953" spans="1:16">
      <c r="A2953">
        <v>2</v>
      </c>
      <c r="B2953">
        <v>6</v>
      </c>
      <c r="C2953">
        <v>11</v>
      </c>
      <c r="D2953">
        <v>228</v>
      </c>
      <c r="E2953">
        <v>1966</v>
      </c>
      <c r="F2953">
        <v>4795</v>
      </c>
      <c r="G2953">
        <v>1798</v>
      </c>
      <c r="H2953">
        <v>3</v>
      </c>
      <c r="I2953" s="58">
        <v>-37194</v>
      </c>
      <c r="J2953">
        <v>179803</v>
      </c>
      <c r="K2953" s="4">
        <v>0</v>
      </c>
      <c r="L2953" s="4">
        <v>0.78800000000000003</v>
      </c>
      <c r="M2953" s="4">
        <v>0</v>
      </c>
      <c r="N2953" s="4">
        <v>0.78800000000000003</v>
      </c>
      <c r="O2953" s="5">
        <v>42305.745292812499</v>
      </c>
      <c r="P2953" s="5">
        <v>42305.745292812499</v>
      </c>
    </row>
    <row r="2954" spans="1:16">
      <c r="A2954">
        <v>2</v>
      </c>
      <c r="B2954">
        <v>6</v>
      </c>
      <c r="C2954">
        <v>11</v>
      </c>
      <c r="D2954">
        <v>228</v>
      </c>
      <c r="E2954">
        <v>2308</v>
      </c>
      <c r="F2954">
        <v>4796</v>
      </c>
      <c r="G2954">
        <v>2117</v>
      </c>
      <c r="H2954">
        <v>1</v>
      </c>
      <c r="I2954" s="58">
        <v>79260</v>
      </c>
      <c r="J2954">
        <v>211701</v>
      </c>
      <c r="K2954" s="4">
        <v>0</v>
      </c>
      <c r="L2954" s="4">
        <v>12.180999999999999</v>
      </c>
      <c r="M2954" s="4">
        <v>0</v>
      </c>
      <c r="N2954" s="4">
        <v>12.180999999999999</v>
      </c>
      <c r="O2954" s="5">
        <v>42305.745292812499</v>
      </c>
      <c r="P2954" s="5">
        <v>42305.745292812499</v>
      </c>
    </row>
    <row r="2955" spans="1:16">
      <c r="A2955">
        <v>2</v>
      </c>
      <c r="B2955">
        <v>6</v>
      </c>
      <c r="C2955">
        <v>11</v>
      </c>
      <c r="D2955">
        <v>228</v>
      </c>
      <c r="E2955">
        <v>2308</v>
      </c>
      <c r="F2955">
        <v>4797</v>
      </c>
      <c r="G2955">
        <v>2387</v>
      </c>
      <c r="H2955">
        <v>1</v>
      </c>
      <c r="I2955" s="58">
        <v>177875</v>
      </c>
      <c r="J2955">
        <v>238701</v>
      </c>
      <c r="K2955" s="4">
        <v>24</v>
      </c>
      <c r="L2955" s="4">
        <v>26.954000000000001</v>
      </c>
      <c r="M2955" s="4">
        <v>21.172999999999998</v>
      </c>
      <c r="N2955" s="4">
        <v>24.126999999999999</v>
      </c>
      <c r="O2955" s="5">
        <v>42305.745292812499</v>
      </c>
      <c r="P2955" s="5">
        <v>43258.050196053242</v>
      </c>
    </row>
    <row r="2956" spans="1:16">
      <c r="A2956">
        <v>2</v>
      </c>
      <c r="B2956">
        <v>6</v>
      </c>
      <c r="C2956">
        <v>11</v>
      </c>
      <c r="D2956">
        <v>228</v>
      </c>
      <c r="E2956">
        <v>2308</v>
      </c>
      <c r="F2956">
        <v>4798</v>
      </c>
      <c r="G2956">
        <v>2387</v>
      </c>
      <c r="H2956">
        <v>2</v>
      </c>
      <c r="I2956" s="58">
        <v>177906</v>
      </c>
      <c r="J2956">
        <v>238702</v>
      </c>
      <c r="K2956" s="4">
        <v>0</v>
      </c>
      <c r="L2956" s="4">
        <v>5.6150000000000002</v>
      </c>
      <c r="M2956" s="4">
        <v>15.558</v>
      </c>
      <c r="N2956" s="4">
        <v>21.172999999999998</v>
      </c>
      <c r="O2956" s="5">
        <v>42305.745292812499</v>
      </c>
      <c r="P2956" s="5">
        <v>43258.050196053242</v>
      </c>
    </row>
    <row r="2957" spans="1:16">
      <c r="A2957">
        <v>2</v>
      </c>
      <c r="B2957">
        <v>6</v>
      </c>
      <c r="C2957">
        <v>11</v>
      </c>
      <c r="D2957">
        <v>228</v>
      </c>
      <c r="E2957">
        <v>2524</v>
      </c>
      <c r="F2957">
        <v>4799</v>
      </c>
      <c r="G2957">
        <v>2071</v>
      </c>
      <c r="H2957">
        <v>2</v>
      </c>
      <c r="I2957" s="58">
        <v>62490</v>
      </c>
      <c r="J2957">
        <v>207102</v>
      </c>
      <c r="K2957" s="4">
        <v>0</v>
      </c>
      <c r="L2957" s="4">
        <v>1.98</v>
      </c>
      <c r="M2957" s="4">
        <v>0</v>
      </c>
      <c r="N2957" s="4">
        <v>1.98</v>
      </c>
      <c r="O2957" s="5">
        <v>42305.745292812499</v>
      </c>
      <c r="P2957" s="5">
        <v>42305.745292812499</v>
      </c>
    </row>
    <row r="2958" spans="1:16">
      <c r="A2958">
        <v>2</v>
      </c>
      <c r="B2958">
        <v>6</v>
      </c>
      <c r="C2958">
        <v>11</v>
      </c>
      <c r="D2958">
        <v>228</v>
      </c>
      <c r="E2958">
        <v>2524</v>
      </c>
      <c r="F2958">
        <v>4800</v>
      </c>
      <c r="G2958">
        <v>2387</v>
      </c>
      <c r="H2958">
        <v>1</v>
      </c>
      <c r="I2958" s="58">
        <v>177875</v>
      </c>
      <c r="J2958">
        <v>238701</v>
      </c>
      <c r="K2958" s="4">
        <v>0</v>
      </c>
      <c r="L2958" s="4">
        <v>4.1239999999999997</v>
      </c>
      <c r="M2958" s="4">
        <v>2.2589999999999999</v>
      </c>
      <c r="N2958" s="4">
        <v>6.383</v>
      </c>
      <c r="O2958" s="5">
        <v>42305.745292812499</v>
      </c>
      <c r="P2958" s="5">
        <v>42305.745292812499</v>
      </c>
    </row>
    <row r="2959" spans="1:16">
      <c r="A2959">
        <v>2</v>
      </c>
      <c r="B2959">
        <v>6</v>
      </c>
      <c r="C2959">
        <v>11</v>
      </c>
      <c r="D2959">
        <v>228</v>
      </c>
      <c r="E2959">
        <v>2775</v>
      </c>
      <c r="F2959">
        <v>4801</v>
      </c>
      <c r="G2959">
        <v>340</v>
      </c>
      <c r="H2959">
        <v>6</v>
      </c>
      <c r="I2959" s="58" t="s">
        <v>1424</v>
      </c>
      <c r="J2959">
        <v>34006</v>
      </c>
      <c r="K2959" s="4">
        <v>0.189</v>
      </c>
      <c r="L2959" s="4">
        <v>0.81899999999999995</v>
      </c>
      <c r="M2959" s="4">
        <v>12.608000000000001</v>
      </c>
      <c r="N2959" s="4">
        <v>13.238</v>
      </c>
      <c r="O2959" s="5">
        <v>42305.745292812499</v>
      </c>
      <c r="P2959" s="5">
        <v>43258.050196053242</v>
      </c>
    </row>
    <row r="2960" spans="1:16">
      <c r="A2960">
        <v>2</v>
      </c>
      <c r="B2960">
        <v>6</v>
      </c>
      <c r="C2960">
        <v>11</v>
      </c>
      <c r="D2960">
        <v>228</v>
      </c>
      <c r="E2960">
        <v>2775</v>
      </c>
      <c r="F2960">
        <v>4802</v>
      </c>
      <c r="G2960">
        <v>2707</v>
      </c>
      <c r="H2960">
        <v>2</v>
      </c>
      <c r="I2960" s="58">
        <v>294783</v>
      </c>
      <c r="J2960">
        <v>270702</v>
      </c>
      <c r="K2960" s="4">
        <v>0</v>
      </c>
      <c r="L2960" s="4">
        <v>0.47599999999999998</v>
      </c>
      <c r="M2960" s="4">
        <v>11.888</v>
      </c>
      <c r="N2960" s="4">
        <v>12.364000000000001</v>
      </c>
      <c r="O2960" s="5">
        <v>42305.745292812499</v>
      </c>
      <c r="P2960" s="5">
        <v>43258.050196053242</v>
      </c>
    </row>
    <row r="2961" spans="1:16">
      <c r="A2961">
        <v>2</v>
      </c>
      <c r="B2961">
        <v>6</v>
      </c>
      <c r="C2961">
        <v>11</v>
      </c>
      <c r="D2961">
        <v>228</v>
      </c>
      <c r="E2961">
        <v>2775</v>
      </c>
      <c r="F2961">
        <v>4803</v>
      </c>
      <c r="G2961">
        <v>2813</v>
      </c>
      <c r="H2961">
        <v>2</v>
      </c>
      <c r="I2961" s="58">
        <v>333500</v>
      </c>
      <c r="J2961">
        <v>281302</v>
      </c>
      <c r="K2961" s="4">
        <v>0.63</v>
      </c>
      <c r="L2961" s="4">
        <v>6.3730000000000002</v>
      </c>
      <c r="M2961" s="4">
        <v>13.238</v>
      </c>
      <c r="N2961" s="4">
        <v>18.981000000000002</v>
      </c>
      <c r="O2961" s="5">
        <v>42305.745292812499</v>
      </c>
      <c r="P2961" s="5">
        <v>43258.050196053242</v>
      </c>
    </row>
    <row r="2962" spans="1:16">
      <c r="A2962">
        <v>2</v>
      </c>
      <c r="B2962">
        <v>6</v>
      </c>
      <c r="C2962">
        <v>11</v>
      </c>
      <c r="D2962">
        <v>228</v>
      </c>
      <c r="E2962">
        <v>2896</v>
      </c>
      <c r="F2962">
        <v>4804</v>
      </c>
      <c r="G2962">
        <v>2963</v>
      </c>
      <c r="H2962">
        <v>2</v>
      </c>
      <c r="I2962" s="58">
        <v>388286</v>
      </c>
      <c r="J2962">
        <v>296302</v>
      </c>
      <c r="K2962" s="4">
        <v>0</v>
      </c>
      <c r="L2962" s="4">
        <v>1.51</v>
      </c>
      <c r="M2962" s="4">
        <v>0</v>
      </c>
      <c r="N2962" s="4">
        <v>1.51</v>
      </c>
      <c r="O2962" t="s">
        <v>1223</v>
      </c>
      <c r="P2962" t="s">
        <v>1223</v>
      </c>
    </row>
    <row r="2963" spans="1:16">
      <c r="A2963">
        <v>2</v>
      </c>
      <c r="B2963">
        <v>6</v>
      </c>
      <c r="C2963">
        <v>11</v>
      </c>
      <c r="D2963">
        <v>228</v>
      </c>
      <c r="E2963">
        <v>3122</v>
      </c>
      <c r="F2963">
        <v>4805</v>
      </c>
      <c r="G2963">
        <v>3222</v>
      </c>
      <c r="H2963">
        <v>2</v>
      </c>
      <c r="I2963" s="58">
        <v>482884</v>
      </c>
      <c r="J2963">
        <v>322202</v>
      </c>
      <c r="K2963" s="4">
        <v>8.2110000000000003</v>
      </c>
      <c r="L2963" s="4">
        <v>17.786999999999999</v>
      </c>
      <c r="M2963" s="4">
        <v>0</v>
      </c>
      <c r="N2963" s="4">
        <v>9.5760000000000005</v>
      </c>
      <c r="O2963" s="5">
        <v>42305.745292812499</v>
      </c>
      <c r="P2963" s="5">
        <v>42305.745292812499</v>
      </c>
    </row>
    <row r="2964" spans="1:16">
      <c r="A2964">
        <v>2</v>
      </c>
      <c r="B2964">
        <v>6</v>
      </c>
      <c r="C2964">
        <v>11</v>
      </c>
      <c r="D2964">
        <v>228</v>
      </c>
      <c r="E2964">
        <v>3154</v>
      </c>
      <c r="F2964">
        <v>4806</v>
      </c>
      <c r="G2964">
        <v>3269</v>
      </c>
      <c r="H2964">
        <v>1</v>
      </c>
      <c r="I2964" s="58">
        <v>500020</v>
      </c>
      <c r="J2964">
        <v>326901</v>
      </c>
      <c r="K2964" s="4">
        <v>0</v>
      </c>
      <c r="L2964" s="4">
        <v>4.7990000000000004</v>
      </c>
      <c r="M2964" s="4">
        <v>0</v>
      </c>
      <c r="N2964" s="4">
        <v>4.7990000000000004</v>
      </c>
      <c r="O2964" s="5">
        <v>42305.745292812499</v>
      </c>
      <c r="P2964" s="5">
        <v>42305.745292812499</v>
      </c>
    </row>
    <row r="2965" spans="1:16">
      <c r="A2965">
        <v>2</v>
      </c>
      <c r="B2965">
        <v>6</v>
      </c>
      <c r="C2965">
        <v>11</v>
      </c>
      <c r="D2965">
        <v>228</v>
      </c>
      <c r="E2965">
        <v>3269</v>
      </c>
      <c r="F2965">
        <v>4807</v>
      </c>
      <c r="G2965">
        <v>3493</v>
      </c>
      <c r="H2965">
        <v>1</v>
      </c>
      <c r="I2965" s="58">
        <v>581834</v>
      </c>
      <c r="J2965">
        <v>349301</v>
      </c>
      <c r="K2965" s="4">
        <v>10</v>
      </c>
      <c r="L2965" s="4">
        <v>11.192</v>
      </c>
      <c r="M2965" s="4">
        <v>0</v>
      </c>
      <c r="N2965" s="4">
        <v>1.1919999999999999</v>
      </c>
      <c r="O2965" s="5">
        <v>42305.745292812499</v>
      </c>
      <c r="P2965" s="5">
        <v>42305.745292812499</v>
      </c>
    </row>
    <row r="2966" spans="1:16">
      <c r="A2966">
        <v>2</v>
      </c>
      <c r="B2966">
        <v>6</v>
      </c>
      <c r="C2966">
        <v>11</v>
      </c>
      <c r="D2966">
        <v>228</v>
      </c>
      <c r="E2966">
        <v>3395</v>
      </c>
      <c r="F2966">
        <v>4808</v>
      </c>
      <c r="G2966">
        <v>3438</v>
      </c>
      <c r="H2966">
        <v>1</v>
      </c>
      <c r="I2966" s="58">
        <v>561745</v>
      </c>
      <c r="J2966">
        <v>343801</v>
      </c>
      <c r="K2966" s="4">
        <v>5</v>
      </c>
      <c r="L2966" s="4">
        <v>6.4610000000000003</v>
      </c>
      <c r="M2966" s="4">
        <v>0</v>
      </c>
      <c r="N2966" s="4">
        <v>1.4610000000000001</v>
      </c>
      <c r="O2966" s="5">
        <v>42305.745292812499</v>
      </c>
      <c r="P2966" s="5">
        <v>42305.745292812499</v>
      </c>
    </row>
    <row r="2967" spans="1:16">
      <c r="A2967">
        <v>2</v>
      </c>
      <c r="B2967">
        <v>6</v>
      </c>
      <c r="C2967">
        <v>11</v>
      </c>
      <c r="D2967">
        <v>228</v>
      </c>
      <c r="E2967">
        <v>3476</v>
      </c>
      <c r="F2967">
        <v>4809</v>
      </c>
      <c r="G2967">
        <v>931</v>
      </c>
      <c r="H2967">
        <v>4</v>
      </c>
      <c r="I2967" s="58" t="s">
        <v>1425</v>
      </c>
      <c r="J2967">
        <v>93104</v>
      </c>
      <c r="K2967" s="4">
        <v>11.416</v>
      </c>
      <c r="L2967" s="4">
        <v>12.692</v>
      </c>
      <c r="M2967" s="4">
        <v>0</v>
      </c>
      <c r="N2967" s="4">
        <v>1.276</v>
      </c>
      <c r="O2967" s="5">
        <v>42305.745292812499</v>
      </c>
      <c r="P2967" s="5">
        <v>42305.745292812499</v>
      </c>
    </row>
    <row r="2968" spans="1:16">
      <c r="A2968">
        <v>2</v>
      </c>
      <c r="B2968">
        <v>6</v>
      </c>
      <c r="C2968">
        <v>11</v>
      </c>
      <c r="D2968">
        <v>228</v>
      </c>
      <c r="E2968">
        <v>3869</v>
      </c>
      <c r="F2968">
        <v>4810</v>
      </c>
      <c r="G2968">
        <v>109</v>
      </c>
      <c r="H2968">
        <v>7</v>
      </c>
      <c r="I2968" s="58" t="s">
        <v>8055</v>
      </c>
      <c r="J2968">
        <v>10907</v>
      </c>
      <c r="K2968" s="4">
        <v>0</v>
      </c>
      <c r="L2968" s="4">
        <v>10.220000000000001</v>
      </c>
      <c r="M2968" s="4">
        <v>198.501</v>
      </c>
      <c r="N2968" s="4">
        <v>208.721</v>
      </c>
      <c r="O2968" s="5">
        <v>42305.745292812499</v>
      </c>
      <c r="P2968" s="5">
        <v>42305.745292812499</v>
      </c>
    </row>
    <row r="2969" spans="1:16">
      <c r="A2969">
        <v>2</v>
      </c>
      <c r="B2969">
        <v>6</v>
      </c>
      <c r="C2969">
        <v>11</v>
      </c>
      <c r="D2969">
        <v>228</v>
      </c>
      <c r="E2969">
        <v>3869</v>
      </c>
      <c r="F2969">
        <v>4811</v>
      </c>
      <c r="G2969">
        <v>109</v>
      </c>
      <c r="H2969">
        <v>8</v>
      </c>
      <c r="I2969" s="58" t="s">
        <v>8056</v>
      </c>
      <c r="J2969">
        <v>10908</v>
      </c>
      <c r="K2969" s="4">
        <v>10.220000000000001</v>
      </c>
      <c r="L2969" s="4">
        <v>15.869</v>
      </c>
      <c r="M2969" s="4">
        <v>208.721</v>
      </c>
      <c r="N2969" s="4">
        <v>214.37</v>
      </c>
      <c r="O2969" s="5">
        <v>42305.745292812499</v>
      </c>
      <c r="P2969" s="5">
        <v>42305.745292812499</v>
      </c>
    </row>
    <row r="2970" spans="1:16">
      <c r="A2970">
        <v>2</v>
      </c>
      <c r="B2970">
        <v>6</v>
      </c>
      <c r="C2970">
        <v>11</v>
      </c>
      <c r="D2970">
        <v>228</v>
      </c>
      <c r="E2970">
        <v>3933</v>
      </c>
      <c r="F2970">
        <v>4812</v>
      </c>
      <c r="G2970">
        <v>319</v>
      </c>
      <c r="H2970">
        <v>1</v>
      </c>
      <c r="I2970" s="58" t="s">
        <v>1426</v>
      </c>
      <c r="J2970">
        <v>31901</v>
      </c>
      <c r="K2970" s="4">
        <v>20</v>
      </c>
      <c r="L2970" s="4">
        <v>36.512999999999998</v>
      </c>
      <c r="M2970" s="4">
        <v>0</v>
      </c>
      <c r="N2970" s="4">
        <v>16.513000000000002</v>
      </c>
      <c r="O2970" s="5">
        <v>42305.745292812499</v>
      </c>
      <c r="P2970" s="5">
        <v>42305.745292812499</v>
      </c>
    </row>
    <row r="2971" spans="1:16">
      <c r="A2971">
        <v>2</v>
      </c>
      <c r="B2971">
        <v>6</v>
      </c>
      <c r="C2971">
        <v>11</v>
      </c>
      <c r="D2971">
        <v>228</v>
      </c>
      <c r="E2971">
        <v>3933</v>
      </c>
      <c r="F2971">
        <v>4813</v>
      </c>
      <c r="G2971">
        <v>319</v>
      </c>
      <c r="H2971">
        <v>2</v>
      </c>
      <c r="I2971" s="58" t="s">
        <v>8057</v>
      </c>
      <c r="J2971">
        <v>31902</v>
      </c>
      <c r="K2971" s="4">
        <v>0</v>
      </c>
      <c r="L2971" s="4">
        <v>7.9489999999999998</v>
      </c>
      <c r="M2971" s="4">
        <v>19.082999999999998</v>
      </c>
      <c r="N2971" s="4">
        <v>27.032</v>
      </c>
      <c r="O2971" s="5">
        <v>42305.745292812499</v>
      </c>
      <c r="P2971" s="5">
        <v>42305.745292812499</v>
      </c>
    </row>
    <row r="2972" spans="1:16">
      <c r="A2972">
        <v>2</v>
      </c>
      <c r="B2972">
        <v>6</v>
      </c>
      <c r="C2972">
        <v>11</v>
      </c>
      <c r="D2972">
        <v>228</v>
      </c>
      <c r="E2972">
        <v>3933</v>
      </c>
      <c r="F2972">
        <v>4814</v>
      </c>
      <c r="G2972">
        <v>319</v>
      </c>
      <c r="H2972">
        <v>3</v>
      </c>
      <c r="I2972" s="58" t="s">
        <v>8058</v>
      </c>
      <c r="J2972">
        <v>31903</v>
      </c>
      <c r="K2972" s="4">
        <v>7.9489999999999998</v>
      </c>
      <c r="L2972" s="4">
        <v>22.847000000000001</v>
      </c>
      <c r="M2972" s="4">
        <v>27.032</v>
      </c>
      <c r="N2972" s="4">
        <v>41.93</v>
      </c>
      <c r="O2972" s="5">
        <v>42305.745292812499</v>
      </c>
      <c r="P2972" s="5">
        <v>43258.050196053242</v>
      </c>
    </row>
    <row r="2973" spans="1:16">
      <c r="A2973">
        <v>2</v>
      </c>
      <c r="B2973">
        <v>6</v>
      </c>
      <c r="C2973">
        <v>11</v>
      </c>
      <c r="D2973">
        <v>228</v>
      </c>
      <c r="E2973">
        <v>411</v>
      </c>
      <c r="F2973">
        <v>4782</v>
      </c>
      <c r="G2973">
        <v>475</v>
      </c>
      <c r="H2973">
        <v>8</v>
      </c>
      <c r="I2973" s="58" t="s">
        <v>8059</v>
      </c>
      <c r="J2973">
        <v>47508</v>
      </c>
      <c r="K2973" s="4">
        <v>0</v>
      </c>
      <c r="L2973" s="4">
        <v>3.8620000000000001</v>
      </c>
      <c r="M2973" s="4">
        <v>25.826000000000001</v>
      </c>
      <c r="N2973" s="4">
        <v>29.687999999999999</v>
      </c>
      <c r="O2973" s="5">
        <v>42305.745292812499</v>
      </c>
      <c r="P2973" s="5">
        <v>42305.745292812499</v>
      </c>
    </row>
    <row r="2974" spans="1:16">
      <c r="A2974">
        <v>2</v>
      </c>
      <c r="B2974">
        <v>6</v>
      </c>
      <c r="C2974">
        <v>11</v>
      </c>
      <c r="D2974">
        <v>228</v>
      </c>
      <c r="E2974">
        <v>414</v>
      </c>
      <c r="F2974">
        <v>4783</v>
      </c>
      <c r="G2974">
        <v>940</v>
      </c>
      <c r="H2974">
        <v>2</v>
      </c>
      <c r="I2974" s="58" t="s">
        <v>1427</v>
      </c>
      <c r="J2974">
        <v>94002</v>
      </c>
      <c r="K2974" s="4">
        <v>2.7069999999999999</v>
      </c>
      <c r="L2974" s="4">
        <v>7.6559999999999997</v>
      </c>
      <c r="M2974" s="4">
        <v>0</v>
      </c>
      <c r="N2974" s="4">
        <v>4.9489999999999998</v>
      </c>
      <c r="O2974" s="5">
        <v>42305.745292812499</v>
      </c>
      <c r="P2974" s="5">
        <v>42305.745292812499</v>
      </c>
    </row>
    <row r="2975" spans="1:16">
      <c r="A2975">
        <v>2</v>
      </c>
      <c r="B2975">
        <v>6</v>
      </c>
      <c r="C2975">
        <v>11</v>
      </c>
      <c r="D2975">
        <v>228</v>
      </c>
      <c r="E2975">
        <v>4550</v>
      </c>
      <c r="F2975">
        <v>4815</v>
      </c>
      <c r="G2975">
        <v>319</v>
      </c>
      <c r="H2975">
        <v>1</v>
      </c>
      <c r="I2975" s="58" t="s">
        <v>1426</v>
      </c>
      <c r="J2975">
        <v>31901</v>
      </c>
      <c r="K2975" s="4">
        <v>9.68</v>
      </c>
      <c r="L2975" s="4">
        <v>12.384</v>
      </c>
      <c r="M2975" s="4">
        <v>627.87699999999995</v>
      </c>
      <c r="N2975" s="4">
        <v>630.58100000000002</v>
      </c>
      <c r="O2975" s="5">
        <v>42305.745292812499</v>
      </c>
      <c r="P2975" s="5">
        <v>43258.050196053242</v>
      </c>
    </row>
    <row r="2976" spans="1:16">
      <c r="A2976">
        <v>2</v>
      </c>
      <c r="B2976">
        <v>6</v>
      </c>
      <c r="C2976">
        <v>11</v>
      </c>
      <c r="D2976">
        <v>228</v>
      </c>
      <c r="E2976">
        <v>4550</v>
      </c>
      <c r="F2976">
        <v>4816</v>
      </c>
      <c r="G2976">
        <v>340</v>
      </c>
      <c r="H2976">
        <v>2</v>
      </c>
      <c r="I2976" s="58" t="s">
        <v>8060</v>
      </c>
      <c r="J2976">
        <v>34002</v>
      </c>
      <c r="K2976" s="4">
        <v>0</v>
      </c>
      <c r="L2976" s="4">
        <v>9.2089999999999996</v>
      </c>
      <c r="M2976" s="4">
        <v>618.66800000000001</v>
      </c>
      <c r="N2976" s="4">
        <v>627.87699999999995</v>
      </c>
      <c r="O2976" s="5">
        <v>42305.745292812499</v>
      </c>
      <c r="P2976" s="5">
        <v>43258.050196053242</v>
      </c>
    </row>
    <row r="2977" spans="1:16">
      <c r="A2977">
        <v>2</v>
      </c>
      <c r="B2977">
        <v>6</v>
      </c>
      <c r="C2977">
        <v>11</v>
      </c>
      <c r="D2977">
        <v>228</v>
      </c>
      <c r="E2977">
        <v>4550</v>
      </c>
      <c r="F2977">
        <v>4817</v>
      </c>
      <c r="G2977">
        <v>341</v>
      </c>
      <c r="H2977">
        <v>1</v>
      </c>
      <c r="I2977" s="58" t="s">
        <v>8061</v>
      </c>
      <c r="J2977">
        <v>34101</v>
      </c>
      <c r="K2977" s="4">
        <v>12.384</v>
      </c>
      <c r="L2977" s="4">
        <v>21.587</v>
      </c>
      <c r="M2977" s="4">
        <v>630.58100000000002</v>
      </c>
      <c r="N2977" s="4">
        <v>639.78399999999999</v>
      </c>
      <c r="O2977" s="5">
        <v>42305.745292812499</v>
      </c>
      <c r="P2977" s="5">
        <v>43258.050196053242</v>
      </c>
    </row>
    <row r="2978" spans="1:16">
      <c r="A2978">
        <v>2</v>
      </c>
      <c r="B2978">
        <v>6</v>
      </c>
      <c r="C2978">
        <v>11</v>
      </c>
      <c r="D2978">
        <v>228</v>
      </c>
      <c r="E2978">
        <v>526</v>
      </c>
      <c r="F2978">
        <v>4784</v>
      </c>
      <c r="G2978">
        <v>930</v>
      </c>
      <c r="H2978">
        <v>1</v>
      </c>
      <c r="I2978" s="58" t="s">
        <v>8062</v>
      </c>
      <c r="J2978">
        <v>93001</v>
      </c>
      <c r="K2978" s="4">
        <v>0</v>
      </c>
      <c r="L2978" s="4">
        <v>14.003</v>
      </c>
      <c r="M2978" s="4">
        <v>0</v>
      </c>
      <c r="N2978" s="4">
        <v>14.003</v>
      </c>
      <c r="O2978" s="5">
        <v>42305.745292812499</v>
      </c>
      <c r="P2978" s="5">
        <v>42305.745292812499</v>
      </c>
    </row>
    <row r="2979" spans="1:16">
      <c r="A2979">
        <v>2</v>
      </c>
      <c r="B2979">
        <v>6</v>
      </c>
      <c r="C2979">
        <v>11</v>
      </c>
      <c r="D2979">
        <v>228</v>
      </c>
      <c r="E2979">
        <v>527</v>
      </c>
      <c r="F2979">
        <v>4785</v>
      </c>
      <c r="G2979">
        <v>475</v>
      </c>
      <c r="H2979">
        <v>9</v>
      </c>
      <c r="I2979" s="58" t="s">
        <v>8063</v>
      </c>
      <c r="J2979">
        <v>47509</v>
      </c>
      <c r="K2979" s="4">
        <v>0</v>
      </c>
      <c r="L2979" s="4">
        <v>14.456</v>
      </c>
      <c r="M2979" s="4">
        <v>0</v>
      </c>
      <c r="N2979" s="4">
        <v>14.456</v>
      </c>
      <c r="O2979" s="5">
        <v>42305.745292812499</v>
      </c>
      <c r="P2979" s="5">
        <v>43258.050196053242</v>
      </c>
    </row>
    <row r="2980" spans="1:16">
      <c r="A2980">
        <v>2</v>
      </c>
      <c r="B2980">
        <v>6</v>
      </c>
      <c r="C2980">
        <v>11</v>
      </c>
      <c r="D2980">
        <v>228</v>
      </c>
      <c r="E2980">
        <v>528</v>
      </c>
      <c r="F2980">
        <v>4786</v>
      </c>
      <c r="G2980">
        <v>931</v>
      </c>
      <c r="H2980">
        <v>4</v>
      </c>
      <c r="I2980" s="58" t="s">
        <v>1425</v>
      </c>
      <c r="J2980">
        <v>93104</v>
      </c>
      <c r="K2980" s="4">
        <v>12.707000000000001</v>
      </c>
      <c r="L2980" s="4">
        <v>19.437000000000001</v>
      </c>
      <c r="M2980" s="4">
        <v>10.443</v>
      </c>
      <c r="N2980" s="4">
        <v>17.172999999999998</v>
      </c>
      <c r="O2980" s="5">
        <v>42305.745292812499</v>
      </c>
      <c r="P2980" s="5">
        <v>43258.050196053242</v>
      </c>
    </row>
    <row r="2981" spans="1:16">
      <c r="A2981">
        <v>2</v>
      </c>
      <c r="B2981">
        <v>6</v>
      </c>
      <c r="C2981">
        <v>11</v>
      </c>
      <c r="D2981">
        <v>228</v>
      </c>
      <c r="E2981">
        <v>528</v>
      </c>
      <c r="F2981">
        <v>4787</v>
      </c>
      <c r="G2981">
        <v>940</v>
      </c>
      <c r="H2981">
        <v>2</v>
      </c>
      <c r="I2981" s="58" t="s">
        <v>1427</v>
      </c>
      <c r="J2981">
        <v>94002</v>
      </c>
      <c r="K2981" s="4">
        <v>0</v>
      </c>
      <c r="L2981" s="4">
        <v>2.7069999999999999</v>
      </c>
      <c r="M2981" s="4">
        <v>7.7359999999999998</v>
      </c>
      <c r="N2981" s="4">
        <v>10.443</v>
      </c>
      <c r="O2981" s="5">
        <v>42305.745292812499</v>
      </c>
      <c r="P2981" s="5">
        <v>43258.050196053242</v>
      </c>
    </row>
    <row r="2982" spans="1:16">
      <c r="A2982">
        <v>2</v>
      </c>
      <c r="B2982">
        <v>6</v>
      </c>
      <c r="C2982">
        <v>11</v>
      </c>
      <c r="D2982">
        <v>228</v>
      </c>
      <c r="E2982">
        <v>528</v>
      </c>
      <c r="F2982">
        <v>4788</v>
      </c>
      <c r="G2982">
        <v>2071</v>
      </c>
      <c r="H2982">
        <v>3</v>
      </c>
      <c r="I2982" s="58">
        <v>62518</v>
      </c>
      <c r="J2982">
        <v>207103</v>
      </c>
      <c r="K2982" s="4">
        <v>10</v>
      </c>
      <c r="L2982" s="4">
        <v>17.722999999999999</v>
      </c>
      <c r="M2982" s="4">
        <v>17.370999999999999</v>
      </c>
      <c r="N2982" s="4">
        <v>25.094000000000001</v>
      </c>
      <c r="O2982" s="5">
        <v>42305.745292812499</v>
      </c>
      <c r="P2982" s="5">
        <v>42305.745292812499</v>
      </c>
    </row>
    <row r="2983" spans="1:16">
      <c r="A2983">
        <v>2</v>
      </c>
      <c r="B2983">
        <v>6</v>
      </c>
      <c r="C2983">
        <v>11</v>
      </c>
      <c r="D2983">
        <v>228</v>
      </c>
      <c r="E2983">
        <v>528</v>
      </c>
      <c r="F2983">
        <v>4789</v>
      </c>
      <c r="G2983">
        <v>2117</v>
      </c>
      <c r="H2983">
        <v>2</v>
      </c>
      <c r="I2983" s="58">
        <v>79291</v>
      </c>
      <c r="J2983">
        <v>211702</v>
      </c>
      <c r="K2983" s="4">
        <v>17.722999999999999</v>
      </c>
      <c r="L2983" s="4">
        <v>22.922999999999998</v>
      </c>
      <c r="M2983" s="4">
        <v>25.094000000000001</v>
      </c>
      <c r="N2983" s="4">
        <v>30.294</v>
      </c>
      <c r="O2983" s="5">
        <v>42305.745292812499</v>
      </c>
      <c r="P2983" s="5">
        <v>42305.745292812499</v>
      </c>
    </row>
    <row r="2984" spans="1:16">
      <c r="A2984">
        <v>2</v>
      </c>
      <c r="B2984">
        <v>6</v>
      </c>
      <c r="C2984">
        <v>11</v>
      </c>
      <c r="D2984">
        <v>228</v>
      </c>
      <c r="E2984">
        <v>529</v>
      </c>
      <c r="F2984">
        <v>4790</v>
      </c>
      <c r="G2984">
        <v>340</v>
      </c>
      <c r="H2984">
        <v>6</v>
      </c>
      <c r="I2984" s="58" t="s">
        <v>1424</v>
      </c>
      <c r="J2984">
        <v>34006</v>
      </c>
      <c r="K2984" s="4">
        <v>0</v>
      </c>
      <c r="L2984" s="4">
        <v>0.189</v>
      </c>
      <c r="M2984" s="4">
        <v>0.63</v>
      </c>
      <c r="N2984" s="4">
        <v>0.81899999999999995</v>
      </c>
      <c r="O2984" s="5">
        <v>42305.745292812499</v>
      </c>
      <c r="P2984" s="5">
        <v>43258.050196053242</v>
      </c>
    </row>
    <row r="2985" spans="1:16">
      <c r="A2985">
        <v>2</v>
      </c>
      <c r="B2985">
        <v>6</v>
      </c>
      <c r="C2985">
        <v>11</v>
      </c>
      <c r="D2985">
        <v>228</v>
      </c>
      <c r="E2985">
        <v>529</v>
      </c>
      <c r="F2985">
        <v>4791</v>
      </c>
      <c r="G2985">
        <v>931</v>
      </c>
      <c r="H2985">
        <v>4</v>
      </c>
      <c r="I2985" s="58" t="s">
        <v>1425</v>
      </c>
      <c r="J2985">
        <v>93104</v>
      </c>
      <c r="K2985" s="4">
        <v>8.9999999999999993E-3</v>
      </c>
      <c r="L2985" s="4">
        <v>5.0129999999999999</v>
      </c>
      <c r="M2985" s="4">
        <v>0.81899999999999995</v>
      </c>
      <c r="N2985" s="4">
        <v>5.8230000000000004</v>
      </c>
      <c r="O2985" s="5">
        <v>42305.745292812499</v>
      </c>
      <c r="P2985" s="5">
        <v>43258.050196053242</v>
      </c>
    </row>
    <row r="2986" spans="1:16">
      <c r="A2986">
        <v>2</v>
      </c>
      <c r="B2986">
        <v>6</v>
      </c>
      <c r="C2986">
        <v>11</v>
      </c>
      <c r="D2986">
        <v>228</v>
      </c>
      <c r="E2986">
        <v>529</v>
      </c>
      <c r="F2986">
        <v>4792</v>
      </c>
      <c r="G2986">
        <v>931</v>
      </c>
      <c r="H2986">
        <v>5</v>
      </c>
      <c r="I2986" s="58" t="s">
        <v>8064</v>
      </c>
      <c r="J2986">
        <v>93105</v>
      </c>
      <c r="K2986" s="4">
        <v>5.0129999999999999</v>
      </c>
      <c r="L2986" s="4">
        <v>12.321</v>
      </c>
      <c r="M2986" s="4">
        <v>5.8230000000000004</v>
      </c>
      <c r="N2986" s="4">
        <v>13.131</v>
      </c>
      <c r="O2986" s="5">
        <v>42305.745292812499</v>
      </c>
      <c r="P2986" s="5">
        <v>42305.745292812499</v>
      </c>
    </row>
    <row r="2987" spans="1:16">
      <c r="A2987">
        <v>2</v>
      </c>
      <c r="B2987">
        <v>6</v>
      </c>
      <c r="C2987">
        <v>11</v>
      </c>
      <c r="D2987">
        <v>3</v>
      </c>
      <c r="E2987">
        <v>102</v>
      </c>
      <c r="F2987">
        <v>4348</v>
      </c>
      <c r="G2987">
        <v>176</v>
      </c>
      <c r="H2987">
        <v>2</v>
      </c>
      <c r="I2987" s="58" t="s">
        <v>1428</v>
      </c>
      <c r="J2987">
        <v>17602</v>
      </c>
      <c r="K2987" s="4">
        <v>6.0330000000000004</v>
      </c>
      <c r="L2987" s="4">
        <v>9.3460000000000001</v>
      </c>
      <c r="M2987" s="4">
        <v>0</v>
      </c>
      <c r="N2987" s="4">
        <v>3.3130000000000002</v>
      </c>
      <c r="O2987" s="5">
        <v>42305.745292812499</v>
      </c>
      <c r="P2987" s="5">
        <v>42305.745292812499</v>
      </c>
    </row>
    <row r="2988" spans="1:16">
      <c r="A2988">
        <v>2</v>
      </c>
      <c r="B2988">
        <v>6</v>
      </c>
      <c r="C2988">
        <v>11</v>
      </c>
      <c r="D2988">
        <v>3</v>
      </c>
      <c r="E2988">
        <v>102</v>
      </c>
      <c r="F2988">
        <v>4349</v>
      </c>
      <c r="G2988">
        <v>176</v>
      </c>
      <c r="H2988">
        <v>3</v>
      </c>
      <c r="I2988" s="58" t="s">
        <v>1429</v>
      </c>
      <c r="J2988">
        <v>17603</v>
      </c>
      <c r="K2988" s="4">
        <v>0</v>
      </c>
      <c r="L2988" s="4">
        <v>1.24</v>
      </c>
      <c r="M2988" s="4">
        <v>3.3130000000000002</v>
      </c>
      <c r="N2988" s="4">
        <v>4.5529999999999999</v>
      </c>
      <c r="O2988" s="5">
        <v>42305.745292812499</v>
      </c>
      <c r="P2988" s="5">
        <v>42305.745292812499</v>
      </c>
    </row>
    <row r="2989" spans="1:16">
      <c r="A2989">
        <v>2</v>
      </c>
      <c r="B2989">
        <v>6</v>
      </c>
      <c r="C2989">
        <v>11</v>
      </c>
      <c r="D2989">
        <v>3</v>
      </c>
      <c r="E2989">
        <v>117</v>
      </c>
      <c r="F2989">
        <v>4350</v>
      </c>
      <c r="G2989">
        <v>199</v>
      </c>
      <c r="H2989">
        <v>8</v>
      </c>
      <c r="I2989" s="58" t="s">
        <v>1430</v>
      </c>
      <c r="J2989">
        <v>19908</v>
      </c>
      <c r="K2989" s="4">
        <v>0.59299999999999997</v>
      </c>
      <c r="L2989" s="4">
        <v>2.706</v>
      </c>
      <c r="M2989" s="4">
        <v>0</v>
      </c>
      <c r="N2989" s="4">
        <v>2.113</v>
      </c>
      <c r="O2989" s="5">
        <v>42305.745292812499</v>
      </c>
      <c r="P2989" s="5">
        <v>42305.745292812499</v>
      </c>
    </row>
    <row r="2990" spans="1:16">
      <c r="A2990">
        <v>2</v>
      </c>
      <c r="B2990">
        <v>6</v>
      </c>
      <c r="C2990">
        <v>11</v>
      </c>
      <c r="D2990">
        <v>3</v>
      </c>
      <c r="E2990">
        <v>117</v>
      </c>
      <c r="F2990">
        <v>4351</v>
      </c>
      <c r="G2990">
        <v>200</v>
      </c>
      <c r="H2990">
        <v>1</v>
      </c>
      <c r="I2990" s="58" t="s">
        <v>1431</v>
      </c>
      <c r="J2990">
        <v>20001</v>
      </c>
      <c r="K2990" s="4">
        <v>0</v>
      </c>
      <c r="L2990" s="4">
        <v>1.673</v>
      </c>
      <c r="M2990" s="4">
        <v>3.3519999999999999</v>
      </c>
      <c r="N2990" s="4">
        <v>5.0250000000000004</v>
      </c>
      <c r="O2990" s="5">
        <v>42305.745292812499</v>
      </c>
      <c r="P2990" s="5">
        <v>42305.745292812499</v>
      </c>
    </row>
    <row r="2991" spans="1:16">
      <c r="A2991">
        <v>2</v>
      </c>
      <c r="B2991">
        <v>6</v>
      </c>
      <c r="C2991">
        <v>11</v>
      </c>
      <c r="D2991">
        <v>3</v>
      </c>
      <c r="E2991">
        <v>1312</v>
      </c>
      <c r="F2991">
        <v>4368</v>
      </c>
      <c r="G2991">
        <v>1406</v>
      </c>
      <c r="H2991">
        <v>1</v>
      </c>
      <c r="I2991" s="58" t="s">
        <v>1432</v>
      </c>
      <c r="J2991">
        <v>140601</v>
      </c>
      <c r="K2991" s="4">
        <v>10</v>
      </c>
      <c r="L2991" s="4">
        <v>11.771000000000001</v>
      </c>
      <c r="M2991" s="4">
        <v>4.992</v>
      </c>
      <c r="N2991" s="4">
        <v>6.7629999999999999</v>
      </c>
      <c r="O2991" s="5">
        <v>42305.745292812499</v>
      </c>
      <c r="P2991" s="5">
        <v>43258.050196053242</v>
      </c>
    </row>
    <row r="2992" spans="1:16">
      <c r="A2992">
        <v>2</v>
      </c>
      <c r="B2992">
        <v>6</v>
      </c>
      <c r="C2992">
        <v>11</v>
      </c>
      <c r="D2992">
        <v>3</v>
      </c>
      <c r="E2992">
        <v>1312</v>
      </c>
      <c r="F2992">
        <v>4369</v>
      </c>
      <c r="G2992">
        <v>2960</v>
      </c>
      <c r="H2992">
        <v>1</v>
      </c>
      <c r="I2992" s="58">
        <v>387159</v>
      </c>
      <c r="J2992">
        <v>296001</v>
      </c>
      <c r="K2992" s="4">
        <v>0</v>
      </c>
      <c r="L2992" s="4">
        <v>2.423</v>
      </c>
      <c r="M2992" s="4">
        <v>0</v>
      </c>
      <c r="N2992" s="4">
        <v>2.423</v>
      </c>
      <c r="O2992" s="5">
        <v>42305.745292812499</v>
      </c>
      <c r="P2992" s="5">
        <v>42305.745292812499</v>
      </c>
    </row>
    <row r="2993" spans="1:16">
      <c r="A2993">
        <v>2</v>
      </c>
      <c r="B2993">
        <v>6</v>
      </c>
      <c r="C2993">
        <v>11</v>
      </c>
      <c r="D2993">
        <v>3</v>
      </c>
      <c r="E2993">
        <v>1312</v>
      </c>
      <c r="F2993">
        <v>4370</v>
      </c>
      <c r="G2993">
        <v>2961</v>
      </c>
      <c r="H2993">
        <v>1</v>
      </c>
      <c r="I2993" s="58">
        <v>387525</v>
      </c>
      <c r="J2993">
        <v>296101</v>
      </c>
      <c r="K2993" s="4">
        <v>9.9979999999999993</v>
      </c>
      <c r="L2993" s="4">
        <v>11.752000000000001</v>
      </c>
      <c r="M2993" s="4">
        <v>3.238</v>
      </c>
      <c r="N2993" s="4">
        <v>4.992</v>
      </c>
      <c r="O2993" s="5">
        <v>42305.745292812499</v>
      </c>
      <c r="P2993" s="5">
        <v>43258.050196053242</v>
      </c>
    </row>
    <row r="2994" spans="1:16">
      <c r="A2994">
        <v>2</v>
      </c>
      <c r="B2994">
        <v>6</v>
      </c>
      <c r="C2994">
        <v>11</v>
      </c>
      <c r="D2994">
        <v>3</v>
      </c>
      <c r="E2994">
        <v>1382</v>
      </c>
      <c r="F2994">
        <v>4371</v>
      </c>
      <c r="G2994">
        <v>390</v>
      </c>
      <c r="H2994">
        <v>4</v>
      </c>
      <c r="I2994" s="58" t="s">
        <v>8065</v>
      </c>
      <c r="J2994">
        <v>39004</v>
      </c>
      <c r="K2994" s="4">
        <v>0</v>
      </c>
      <c r="L2994" s="4">
        <v>6.0380000000000003</v>
      </c>
      <c r="M2994" s="4">
        <v>0</v>
      </c>
      <c r="N2994" s="4">
        <v>6.0380000000000003</v>
      </c>
      <c r="O2994" s="5">
        <v>42305.745292812499</v>
      </c>
      <c r="P2994" s="5">
        <v>42305.745292812499</v>
      </c>
    </row>
    <row r="2995" spans="1:16">
      <c r="A2995">
        <v>2</v>
      </c>
      <c r="B2995">
        <v>6</v>
      </c>
      <c r="C2995">
        <v>11</v>
      </c>
      <c r="D2995">
        <v>3</v>
      </c>
      <c r="E2995">
        <v>1383</v>
      </c>
      <c r="F2995">
        <v>4372</v>
      </c>
      <c r="G2995">
        <v>1406</v>
      </c>
      <c r="H2995">
        <v>1</v>
      </c>
      <c r="I2995" s="58" t="s">
        <v>1432</v>
      </c>
      <c r="J2995">
        <v>140601</v>
      </c>
      <c r="K2995" s="4">
        <v>0.48799999999999999</v>
      </c>
      <c r="L2995" s="4">
        <v>3.7440000000000002</v>
      </c>
      <c r="M2995" s="4">
        <v>0</v>
      </c>
      <c r="N2995" s="4">
        <v>3.2559999999999998</v>
      </c>
      <c r="O2995" s="5">
        <v>42305.745292812499</v>
      </c>
      <c r="P2995" s="5">
        <v>42305.745292812499</v>
      </c>
    </row>
    <row r="2996" spans="1:16">
      <c r="A2996">
        <v>2</v>
      </c>
      <c r="B2996">
        <v>6</v>
      </c>
      <c r="C2996">
        <v>11</v>
      </c>
      <c r="D2996">
        <v>3</v>
      </c>
      <c r="E2996">
        <v>1442</v>
      </c>
      <c r="F2996">
        <v>4373</v>
      </c>
      <c r="G2996">
        <v>3418</v>
      </c>
      <c r="H2996">
        <v>1</v>
      </c>
      <c r="I2996" s="58">
        <v>554440</v>
      </c>
      <c r="J2996">
        <v>341801</v>
      </c>
      <c r="K2996" s="4">
        <v>1</v>
      </c>
      <c r="L2996" s="4">
        <v>2.8140000000000001</v>
      </c>
      <c r="M2996" s="4">
        <v>0</v>
      </c>
      <c r="N2996" s="4">
        <v>1.8140000000000001</v>
      </c>
      <c r="O2996" s="5">
        <v>42305.745292812499</v>
      </c>
      <c r="P2996" s="5">
        <v>42305.745292812499</v>
      </c>
    </row>
    <row r="2997" spans="1:16">
      <c r="A2997">
        <v>2</v>
      </c>
      <c r="B2997">
        <v>6</v>
      </c>
      <c r="C2997">
        <v>11</v>
      </c>
      <c r="D2997">
        <v>3</v>
      </c>
      <c r="E2997">
        <v>1574</v>
      </c>
      <c r="F2997">
        <v>4374</v>
      </c>
      <c r="G2997">
        <v>2507</v>
      </c>
      <c r="H2997">
        <v>1</v>
      </c>
      <c r="I2997" s="58">
        <v>221704</v>
      </c>
      <c r="J2997">
        <v>250701</v>
      </c>
      <c r="K2997" s="4">
        <v>1.7869999999999999</v>
      </c>
      <c r="L2997" s="4">
        <v>5.7629999999999999</v>
      </c>
      <c r="M2997" s="4">
        <v>1.5820000000000001</v>
      </c>
      <c r="N2997" s="4">
        <v>5.5579999999999998</v>
      </c>
      <c r="O2997" s="5">
        <v>42305.745292812499</v>
      </c>
      <c r="P2997" s="5">
        <v>42305.745292812499</v>
      </c>
    </row>
    <row r="2998" spans="1:16">
      <c r="A2998">
        <v>2</v>
      </c>
      <c r="B2998">
        <v>6</v>
      </c>
      <c r="C2998">
        <v>11</v>
      </c>
      <c r="D2998">
        <v>3</v>
      </c>
      <c r="E2998">
        <v>1574</v>
      </c>
      <c r="F2998">
        <v>4375</v>
      </c>
      <c r="G2998">
        <v>3264</v>
      </c>
      <c r="H2998">
        <v>1</v>
      </c>
      <c r="I2998" s="58">
        <v>498193</v>
      </c>
      <c r="J2998">
        <v>326401</v>
      </c>
      <c r="K2998" s="4">
        <v>0.41799999999999998</v>
      </c>
      <c r="L2998" s="4">
        <v>2</v>
      </c>
      <c r="M2998" s="4">
        <v>0</v>
      </c>
      <c r="N2998" s="4">
        <v>1.5820000000000001</v>
      </c>
      <c r="O2998" s="5">
        <v>42305.745292812499</v>
      </c>
      <c r="P2998" s="5">
        <v>42305.745292812499</v>
      </c>
    </row>
    <row r="2999" spans="1:16">
      <c r="A2999">
        <v>2</v>
      </c>
      <c r="B2999">
        <v>6</v>
      </c>
      <c r="C2999">
        <v>11</v>
      </c>
      <c r="D2999">
        <v>3</v>
      </c>
      <c r="E2999">
        <v>1759</v>
      </c>
      <c r="F2999">
        <v>4376</v>
      </c>
      <c r="G2999">
        <v>336</v>
      </c>
      <c r="H2999">
        <v>9</v>
      </c>
      <c r="I2999" s="58" t="s">
        <v>8066</v>
      </c>
      <c r="J2999">
        <v>33609</v>
      </c>
      <c r="K2999" s="4">
        <v>0</v>
      </c>
      <c r="L2999" s="4">
        <v>1.802</v>
      </c>
      <c r="M2999" s="4">
        <v>0</v>
      </c>
      <c r="N2999" s="4">
        <v>1.802</v>
      </c>
      <c r="O2999" s="5">
        <v>42305.745292812499</v>
      </c>
      <c r="P2999" s="5">
        <v>42305.745292812499</v>
      </c>
    </row>
    <row r="3000" spans="1:16">
      <c r="A3000">
        <v>2</v>
      </c>
      <c r="B3000">
        <v>6</v>
      </c>
      <c r="C3000">
        <v>11</v>
      </c>
      <c r="D3000">
        <v>3</v>
      </c>
      <c r="E3000">
        <v>1759</v>
      </c>
      <c r="F3000">
        <v>4377</v>
      </c>
      <c r="G3000">
        <v>1675</v>
      </c>
      <c r="H3000">
        <v>1</v>
      </c>
      <c r="I3000" s="58">
        <v>-82178</v>
      </c>
      <c r="J3000">
        <v>167501</v>
      </c>
      <c r="K3000" s="4">
        <v>0</v>
      </c>
      <c r="L3000" s="4">
        <v>7.2809999999999997</v>
      </c>
      <c r="M3000" s="4">
        <v>3.19</v>
      </c>
      <c r="N3000" s="4">
        <v>10.471</v>
      </c>
      <c r="O3000" s="5">
        <v>42305.745292812499</v>
      </c>
      <c r="P3000" s="5">
        <v>42305.745292812499</v>
      </c>
    </row>
    <row r="3001" spans="1:16">
      <c r="A3001">
        <v>2</v>
      </c>
      <c r="B3001">
        <v>6</v>
      </c>
      <c r="C3001">
        <v>11</v>
      </c>
      <c r="D3001">
        <v>3</v>
      </c>
      <c r="E3001">
        <v>1759</v>
      </c>
      <c r="F3001">
        <v>4378</v>
      </c>
      <c r="G3001">
        <v>1675</v>
      </c>
      <c r="H3001">
        <v>2</v>
      </c>
      <c r="I3001" s="58">
        <v>-82147</v>
      </c>
      <c r="J3001">
        <v>167502</v>
      </c>
      <c r="K3001" s="4">
        <v>0</v>
      </c>
      <c r="L3001" s="4">
        <v>1.6060000000000001</v>
      </c>
      <c r="M3001" s="4">
        <v>10.471</v>
      </c>
      <c r="N3001" s="4">
        <v>12.077</v>
      </c>
      <c r="O3001" s="5">
        <v>42305.745292812499</v>
      </c>
      <c r="P3001" s="5">
        <v>42305.745292812499</v>
      </c>
    </row>
    <row r="3002" spans="1:16">
      <c r="A3002">
        <v>2</v>
      </c>
      <c r="B3002">
        <v>6</v>
      </c>
      <c r="C3002">
        <v>11</v>
      </c>
      <c r="D3002">
        <v>3</v>
      </c>
      <c r="E3002">
        <v>1900</v>
      </c>
      <c r="F3002">
        <v>4379</v>
      </c>
      <c r="G3002">
        <v>576</v>
      </c>
      <c r="H3002">
        <v>2</v>
      </c>
      <c r="I3002" s="58" t="s">
        <v>1433</v>
      </c>
      <c r="J3002">
        <v>57602</v>
      </c>
      <c r="K3002" s="4">
        <v>20</v>
      </c>
      <c r="L3002" s="4">
        <v>28.184000000000001</v>
      </c>
      <c r="M3002" s="4">
        <v>0</v>
      </c>
      <c r="N3002" s="4">
        <v>8.1839999999999993</v>
      </c>
      <c r="O3002" s="5">
        <v>42305.745292812499</v>
      </c>
      <c r="P3002" s="5">
        <v>43258.050196053242</v>
      </c>
    </row>
    <row r="3003" spans="1:16">
      <c r="A3003">
        <v>2</v>
      </c>
      <c r="B3003">
        <v>6</v>
      </c>
      <c r="C3003">
        <v>11</v>
      </c>
      <c r="D3003">
        <v>3</v>
      </c>
      <c r="E3003">
        <v>1900</v>
      </c>
      <c r="F3003">
        <v>4380</v>
      </c>
      <c r="G3003">
        <v>1794</v>
      </c>
      <c r="H3003">
        <v>1</v>
      </c>
      <c r="I3003" s="58">
        <v>-38714</v>
      </c>
      <c r="J3003">
        <v>179401</v>
      </c>
      <c r="K3003" s="4">
        <v>0</v>
      </c>
      <c r="L3003" s="4">
        <v>12.608000000000001</v>
      </c>
      <c r="M3003" s="4">
        <v>8.1839999999999993</v>
      </c>
      <c r="N3003" s="4">
        <v>20.792000000000002</v>
      </c>
      <c r="O3003" s="5">
        <v>42305.745292812499</v>
      </c>
      <c r="P3003" s="5">
        <v>43258.050196053242</v>
      </c>
    </row>
    <row r="3004" spans="1:16">
      <c r="A3004">
        <v>2</v>
      </c>
      <c r="B3004">
        <v>6</v>
      </c>
      <c r="C3004">
        <v>11</v>
      </c>
      <c r="D3004">
        <v>3</v>
      </c>
      <c r="E3004">
        <v>1901</v>
      </c>
      <c r="F3004">
        <v>4381</v>
      </c>
      <c r="G3004">
        <v>1795</v>
      </c>
      <c r="H3004">
        <v>2</v>
      </c>
      <c r="I3004" s="58">
        <v>-38318</v>
      </c>
      <c r="J3004">
        <v>179502</v>
      </c>
      <c r="K3004" s="4">
        <v>0</v>
      </c>
      <c r="L3004" s="4">
        <v>5.32</v>
      </c>
      <c r="M3004" s="4">
        <v>1.802</v>
      </c>
      <c r="N3004" s="4">
        <v>7.1219999999999999</v>
      </c>
      <c r="O3004" s="5">
        <v>42305.745292812499</v>
      </c>
      <c r="P3004" s="5">
        <v>42305.745292812499</v>
      </c>
    </row>
    <row r="3005" spans="1:16">
      <c r="A3005">
        <v>2</v>
      </c>
      <c r="B3005">
        <v>6</v>
      </c>
      <c r="C3005">
        <v>11</v>
      </c>
      <c r="D3005">
        <v>3</v>
      </c>
      <c r="E3005">
        <v>1951</v>
      </c>
      <c r="F3005">
        <v>4382</v>
      </c>
      <c r="G3005">
        <v>576</v>
      </c>
      <c r="H3005">
        <v>1</v>
      </c>
      <c r="I3005" s="58" t="s">
        <v>8067</v>
      </c>
      <c r="J3005">
        <v>57601</v>
      </c>
      <c r="K3005" s="4">
        <v>2.3E-2</v>
      </c>
      <c r="L3005" s="4">
        <v>1.1160000000000001</v>
      </c>
      <c r="M3005" s="4">
        <v>0</v>
      </c>
      <c r="N3005" s="4">
        <v>1.093</v>
      </c>
      <c r="O3005" s="5">
        <v>42305.745292812499</v>
      </c>
      <c r="P3005" s="5">
        <v>42305.745292812499</v>
      </c>
    </row>
    <row r="3006" spans="1:16">
      <c r="A3006">
        <v>2</v>
      </c>
      <c r="B3006">
        <v>6</v>
      </c>
      <c r="C3006">
        <v>11</v>
      </c>
      <c r="D3006">
        <v>3</v>
      </c>
      <c r="E3006">
        <v>2088</v>
      </c>
      <c r="F3006">
        <v>4383</v>
      </c>
      <c r="G3006">
        <v>1874</v>
      </c>
      <c r="H3006">
        <v>1</v>
      </c>
      <c r="I3006" s="58">
        <v>-9495</v>
      </c>
      <c r="J3006">
        <v>187401</v>
      </c>
      <c r="K3006" s="4">
        <v>0</v>
      </c>
      <c r="L3006" s="4">
        <v>8.4939999999999998</v>
      </c>
      <c r="M3006" s="4">
        <v>0</v>
      </c>
      <c r="N3006" s="4">
        <v>8.4939999999999998</v>
      </c>
      <c r="O3006" s="5">
        <v>43258.050196053242</v>
      </c>
      <c r="P3006" s="5">
        <v>43258.050196053242</v>
      </c>
    </row>
    <row r="3007" spans="1:16">
      <c r="A3007">
        <v>2</v>
      </c>
      <c r="B3007">
        <v>6</v>
      </c>
      <c r="C3007">
        <v>11</v>
      </c>
      <c r="D3007">
        <v>3</v>
      </c>
      <c r="E3007">
        <v>2088</v>
      </c>
      <c r="F3007">
        <v>4384</v>
      </c>
      <c r="G3007">
        <v>1874</v>
      </c>
      <c r="H3007">
        <v>2</v>
      </c>
      <c r="I3007" s="58">
        <v>-9464</v>
      </c>
      <c r="J3007">
        <v>187402</v>
      </c>
      <c r="K3007" s="4">
        <v>8.4939999999999998</v>
      </c>
      <c r="L3007" s="4">
        <v>11.875</v>
      </c>
      <c r="M3007" s="4">
        <v>8.4939999999999998</v>
      </c>
      <c r="N3007" s="4">
        <v>11.874000000000001</v>
      </c>
      <c r="O3007" s="5">
        <v>42305.745292812499</v>
      </c>
      <c r="P3007" s="5">
        <v>43258.050196053242</v>
      </c>
    </row>
    <row r="3008" spans="1:16">
      <c r="A3008">
        <v>2</v>
      </c>
      <c r="B3008">
        <v>6</v>
      </c>
      <c r="C3008">
        <v>11</v>
      </c>
      <c r="D3008">
        <v>3</v>
      </c>
      <c r="E3008">
        <v>2088</v>
      </c>
      <c r="F3008">
        <v>4385</v>
      </c>
      <c r="G3008">
        <v>1874</v>
      </c>
      <c r="H3008">
        <v>3</v>
      </c>
      <c r="I3008" s="58">
        <v>-9436</v>
      </c>
      <c r="J3008">
        <v>187403</v>
      </c>
      <c r="K3008" s="4">
        <v>11.875</v>
      </c>
      <c r="L3008" s="4">
        <v>12.372999999999999</v>
      </c>
      <c r="M3008" s="4">
        <v>11.874000000000001</v>
      </c>
      <c r="N3008" s="4">
        <v>12.372999999999999</v>
      </c>
      <c r="O3008" s="5">
        <v>42305.745292812499</v>
      </c>
      <c r="P3008" s="5">
        <v>42305.745292812499</v>
      </c>
    </row>
    <row r="3009" spans="1:16">
      <c r="A3009">
        <v>2</v>
      </c>
      <c r="B3009">
        <v>6</v>
      </c>
      <c r="C3009">
        <v>11</v>
      </c>
      <c r="D3009">
        <v>3</v>
      </c>
      <c r="E3009">
        <v>2169</v>
      </c>
      <c r="F3009">
        <v>4386</v>
      </c>
      <c r="G3009">
        <v>2067</v>
      </c>
      <c r="H3009">
        <v>1</v>
      </c>
      <c r="I3009" s="58">
        <v>60998</v>
      </c>
      <c r="J3009">
        <v>206701</v>
      </c>
      <c r="K3009" s="4">
        <v>10</v>
      </c>
      <c r="L3009" s="4">
        <v>13.731</v>
      </c>
      <c r="M3009" s="4">
        <v>0</v>
      </c>
      <c r="N3009" s="4">
        <v>3.7309999999999999</v>
      </c>
      <c r="O3009" s="5">
        <v>42305.745292812499</v>
      </c>
      <c r="P3009" s="5">
        <v>42305.745292812499</v>
      </c>
    </row>
    <row r="3010" spans="1:16">
      <c r="A3010">
        <v>2</v>
      </c>
      <c r="B3010">
        <v>6</v>
      </c>
      <c r="C3010">
        <v>11</v>
      </c>
      <c r="D3010">
        <v>3</v>
      </c>
      <c r="E3010">
        <v>2170</v>
      </c>
      <c r="F3010">
        <v>4387</v>
      </c>
      <c r="G3010">
        <v>893</v>
      </c>
      <c r="H3010">
        <v>2</v>
      </c>
      <c r="I3010" s="58" t="s">
        <v>8068</v>
      </c>
      <c r="J3010">
        <v>89302</v>
      </c>
      <c r="K3010" s="4">
        <v>0</v>
      </c>
      <c r="L3010" s="4">
        <v>8.6340000000000003</v>
      </c>
      <c r="M3010" s="4">
        <v>0</v>
      </c>
      <c r="N3010" s="4">
        <v>8.6340000000000003</v>
      </c>
      <c r="O3010" t="s">
        <v>1223</v>
      </c>
      <c r="P3010" t="s">
        <v>1223</v>
      </c>
    </row>
    <row r="3011" spans="1:16">
      <c r="A3011">
        <v>2</v>
      </c>
      <c r="B3011">
        <v>6</v>
      </c>
      <c r="C3011">
        <v>11</v>
      </c>
      <c r="D3011">
        <v>3</v>
      </c>
      <c r="E3011">
        <v>2170</v>
      </c>
      <c r="F3011">
        <v>4388</v>
      </c>
      <c r="G3011">
        <v>2662</v>
      </c>
      <c r="H3011">
        <v>1</v>
      </c>
      <c r="I3011" s="58">
        <v>278317</v>
      </c>
      <c r="J3011">
        <v>266201</v>
      </c>
      <c r="K3011" s="4">
        <v>8.6340000000000003</v>
      </c>
      <c r="L3011" s="4">
        <v>17.202000000000002</v>
      </c>
      <c r="M3011" s="4">
        <v>8.6340000000000003</v>
      </c>
      <c r="N3011" s="4">
        <v>17.202000000000002</v>
      </c>
      <c r="O3011" s="5">
        <v>42305.745292812499</v>
      </c>
      <c r="P3011" s="5">
        <v>42305.745292812499</v>
      </c>
    </row>
    <row r="3012" spans="1:16">
      <c r="A3012">
        <v>2</v>
      </c>
      <c r="B3012">
        <v>6</v>
      </c>
      <c r="C3012">
        <v>11</v>
      </c>
      <c r="D3012">
        <v>3</v>
      </c>
      <c r="E3012">
        <v>2297</v>
      </c>
      <c r="F3012">
        <v>4389</v>
      </c>
      <c r="G3012">
        <v>2115</v>
      </c>
      <c r="H3012">
        <v>1</v>
      </c>
      <c r="I3012" s="58">
        <v>78529</v>
      </c>
      <c r="J3012">
        <v>211501</v>
      </c>
      <c r="K3012" s="4">
        <v>0</v>
      </c>
      <c r="L3012" s="4">
        <v>5.431</v>
      </c>
      <c r="M3012" s="4">
        <v>0</v>
      </c>
      <c r="N3012" s="4">
        <v>5.431</v>
      </c>
      <c r="O3012" s="5">
        <v>42305.745292812499</v>
      </c>
      <c r="P3012" s="5">
        <v>42305.745292812499</v>
      </c>
    </row>
    <row r="3013" spans="1:16">
      <c r="A3013">
        <v>2</v>
      </c>
      <c r="B3013">
        <v>6</v>
      </c>
      <c r="C3013">
        <v>11</v>
      </c>
      <c r="D3013">
        <v>3</v>
      </c>
      <c r="E3013">
        <v>248</v>
      </c>
      <c r="F3013">
        <v>4352</v>
      </c>
      <c r="G3013">
        <v>576</v>
      </c>
      <c r="H3013">
        <v>2</v>
      </c>
      <c r="I3013" s="58" t="s">
        <v>1433</v>
      </c>
      <c r="J3013">
        <v>57602</v>
      </c>
      <c r="K3013" s="4">
        <v>4.0000000000000001E-3</v>
      </c>
      <c r="L3013" s="4">
        <v>12.101000000000001</v>
      </c>
      <c r="M3013" s="4">
        <v>0</v>
      </c>
      <c r="N3013" s="4">
        <v>12.097</v>
      </c>
      <c r="O3013" s="5">
        <v>42305.745292812499</v>
      </c>
      <c r="P3013" s="5">
        <v>42305.745292812499</v>
      </c>
    </row>
    <row r="3014" spans="1:16">
      <c r="A3014">
        <v>2</v>
      </c>
      <c r="B3014">
        <v>6</v>
      </c>
      <c r="C3014">
        <v>11</v>
      </c>
      <c r="D3014">
        <v>3</v>
      </c>
      <c r="E3014">
        <v>2520</v>
      </c>
      <c r="F3014">
        <v>4390</v>
      </c>
      <c r="G3014">
        <v>2589</v>
      </c>
      <c r="H3014">
        <v>1</v>
      </c>
      <c r="I3014" s="58">
        <v>251655</v>
      </c>
      <c r="J3014">
        <v>258901</v>
      </c>
      <c r="K3014" s="4">
        <v>0</v>
      </c>
      <c r="L3014" s="4">
        <v>8.6189999999999998</v>
      </c>
      <c r="M3014" s="4">
        <v>0</v>
      </c>
      <c r="N3014" s="4">
        <v>8.6189999999999998</v>
      </c>
      <c r="O3014" s="5">
        <v>42305.745292812499</v>
      </c>
      <c r="P3014" s="5">
        <v>42305.745292812499</v>
      </c>
    </row>
    <row r="3015" spans="1:16">
      <c r="A3015">
        <v>2</v>
      </c>
      <c r="B3015">
        <v>6</v>
      </c>
      <c r="C3015">
        <v>11</v>
      </c>
      <c r="D3015">
        <v>3</v>
      </c>
      <c r="E3015">
        <v>2689</v>
      </c>
      <c r="F3015">
        <v>4391</v>
      </c>
      <c r="G3015">
        <v>2750</v>
      </c>
      <c r="H3015">
        <v>1</v>
      </c>
      <c r="I3015" s="58">
        <v>310458</v>
      </c>
      <c r="J3015">
        <v>275001</v>
      </c>
      <c r="K3015" s="4">
        <v>0</v>
      </c>
      <c r="L3015" s="4">
        <v>1.161</v>
      </c>
      <c r="M3015" s="4">
        <v>0</v>
      </c>
      <c r="N3015" s="4">
        <v>1.161</v>
      </c>
      <c r="O3015" s="5">
        <v>42305.745292812499</v>
      </c>
      <c r="P3015" s="5">
        <v>42305.745292812499</v>
      </c>
    </row>
    <row r="3016" spans="1:16">
      <c r="A3016">
        <v>2</v>
      </c>
      <c r="B3016">
        <v>6</v>
      </c>
      <c r="C3016">
        <v>11</v>
      </c>
      <c r="D3016">
        <v>3</v>
      </c>
      <c r="E3016">
        <v>2744</v>
      </c>
      <c r="F3016">
        <v>4392</v>
      </c>
      <c r="G3016">
        <v>244</v>
      </c>
      <c r="H3016">
        <v>10</v>
      </c>
      <c r="I3016" s="58" t="s">
        <v>8069</v>
      </c>
      <c r="J3016">
        <v>24410</v>
      </c>
      <c r="K3016" s="4">
        <v>0</v>
      </c>
      <c r="L3016" s="4">
        <v>5.3570000000000002</v>
      </c>
      <c r="M3016" s="4">
        <v>0</v>
      </c>
      <c r="N3016" s="4">
        <v>5.3570000000000002</v>
      </c>
      <c r="O3016" s="5">
        <v>42305.745292812499</v>
      </c>
      <c r="P3016" s="5">
        <v>42305.745292812499</v>
      </c>
    </row>
    <row r="3017" spans="1:16">
      <c r="A3017">
        <v>2</v>
      </c>
      <c r="B3017">
        <v>6</v>
      </c>
      <c r="C3017">
        <v>11</v>
      </c>
      <c r="D3017">
        <v>3</v>
      </c>
      <c r="E3017">
        <v>2795</v>
      </c>
      <c r="F3017">
        <v>4393</v>
      </c>
      <c r="G3017">
        <v>2662</v>
      </c>
      <c r="H3017">
        <v>2</v>
      </c>
      <c r="I3017" s="58">
        <v>278348</v>
      </c>
      <c r="J3017">
        <v>266202</v>
      </c>
      <c r="K3017" s="4">
        <v>0</v>
      </c>
      <c r="L3017" s="4">
        <v>1.649</v>
      </c>
      <c r="M3017" s="4">
        <v>0</v>
      </c>
      <c r="N3017" s="4">
        <v>1.649</v>
      </c>
      <c r="O3017" s="5">
        <v>42305.745292812499</v>
      </c>
      <c r="P3017" s="5">
        <v>42305.745292812499</v>
      </c>
    </row>
    <row r="3018" spans="1:16">
      <c r="A3018">
        <v>2</v>
      </c>
      <c r="B3018">
        <v>6</v>
      </c>
      <c r="C3018">
        <v>11</v>
      </c>
      <c r="D3018">
        <v>3</v>
      </c>
      <c r="E3018">
        <v>3094</v>
      </c>
      <c r="F3018">
        <v>4394</v>
      </c>
      <c r="G3018">
        <v>390</v>
      </c>
      <c r="H3018">
        <v>7</v>
      </c>
      <c r="I3018" s="58" t="s">
        <v>8070</v>
      </c>
      <c r="J3018">
        <v>39007</v>
      </c>
      <c r="K3018" s="4">
        <v>0</v>
      </c>
      <c r="L3018" s="4">
        <v>0.76</v>
      </c>
      <c r="M3018" s="4">
        <v>0</v>
      </c>
      <c r="N3018" s="4">
        <v>0.76</v>
      </c>
      <c r="O3018" s="5">
        <v>42305.745292812499</v>
      </c>
      <c r="P3018" s="5">
        <v>42305.745292812499</v>
      </c>
    </row>
    <row r="3019" spans="1:16">
      <c r="A3019">
        <v>2</v>
      </c>
      <c r="B3019">
        <v>6</v>
      </c>
      <c r="C3019">
        <v>11</v>
      </c>
      <c r="D3019">
        <v>3</v>
      </c>
      <c r="E3019">
        <v>3095</v>
      </c>
      <c r="F3019">
        <v>4395</v>
      </c>
      <c r="G3019">
        <v>2662</v>
      </c>
      <c r="H3019">
        <v>3</v>
      </c>
      <c r="I3019" s="58">
        <v>278376</v>
      </c>
      <c r="J3019">
        <v>266203</v>
      </c>
      <c r="K3019" s="4">
        <v>0</v>
      </c>
      <c r="L3019" s="4">
        <v>2.302</v>
      </c>
      <c r="M3019" s="4">
        <v>0</v>
      </c>
      <c r="N3019" s="4">
        <v>2.302</v>
      </c>
      <c r="O3019" s="5">
        <v>42305.745292812499</v>
      </c>
      <c r="P3019" s="5">
        <v>42305.745292812499</v>
      </c>
    </row>
    <row r="3020" spans="1:16">
      <c r="A3020">
        <v>2</v>
      </c>
      <c r="B3020">
        <v>6</v>
      </c>
      <c r="C3020">
        <v>11</v>
      </c>
      <c r="D3020">
        <v>3</v>
      </c>
      <c r="E3020">
        <v>3118</v>
      </c>
      <c r="F3020">
        <v>4396</v>
      </c>
      <c r="G3020">
        <v>3219</v>
      </c>
      <c r="H3020">
        <v>2</v>
      </c>
      <c r="I3020" s="58">
        <v>481788</v>
      </c>
      <c r="J3020">
        <v>321902</v>
      </c>
      <c r="K3020" s="4">
        <v>0</v>
      </c>
      <c r="L3020" s="4">
        <v>1.75</v>
      </c>
      <c r="M3020" s="4">
        <v>0</v>
      </c>
      <c r="N3020" s="4">
        <v>1.75</v>
      </c>
      <c r="O3020" s="5">
        <v>42305.745292812499</v>
      </c>
      <c r="P3020" s="5">
        <v>42305.745292812499</v>
      </c>
    </row>
    <row r="3021" spans="1:16">
      <c r="A3021">
        <v>2</v>
      </c>
      <c r="B3021">
        <v>6</v>
      </c>
      <c r="C3021">
        <v>11</v>
      </c>
      <c r="D3021">
        <v>3</v>
      </c>
      <c r="E3021">
        <v>3217</v>
      </c>
      <c r="F3021">
        <v>4397</v>
      </c>
      <c r="G3021">
        <v>2589</v>
      </c>
      <c r="H3021">
        <v>2</v>
      </c>
      <c r="I3021" s="58">
        <v>251686</v>
      </c>
      <c r="J3021">
        <v>258902</v>
      </c>
      <c r="K3021" s="4">
        <v>5</v>
      </c>
      <c r="L3021" s="4">
        <v>7.3220000000000001</v>
      </c>
      <c r="M3021" s="4">
        <v>0</v>
      </c>
      <c r="N3021" s="4">
        <v>2.3220000000000001</v>
      </c>
      <c r="O3021" s="5">
        <v>42305.745292812499</v>
      </c>
      <c r="P3021" s="5">
        <v>42305.745292812499</v>
      </c>
    </row>
    <row r="3022" spans="1:16">
      <c r="A3022">
        <v>2</v>
      </c>
      <c r="B3022">
        <v>6</v>
      </c>
      <c r="C3022">
        <v>11</v>
      </c>
      <c r="D3022">
        <v>3</v>
      </c>
      <c r="E3022">
        <v>3323</v>
      </c>
      <c r="F3022">
        <v>4398</v>
      </c>
      <c r="G3022">
        <v>244</v>
      </c>
      <c r="H3022">
        <v>11</v>
      </c>
      <c r="I3022" s="58" t="s">
        <v>8071</v>
      </c>
      <c r="J3022">
        <v>24411</v>
      </c>
      <c r="K3022" s="4">
        <v>5</v>
      </c>
      <c r="L3022" s="4">
        <v>6.2309999999999999</v>
      </c>
      <c r="M3022" s="4">
        <v>0</v>
      </c>
      <c r="N3022" s="4">
        <v>1.2310000000000001</v>
      </c>
      <c r="O3022" s="5">
        <v>42305.745292812499</v>
      </c>
      <c r="P3022" s="5">
        <v>42305.745292812499</v>
      </c>
    </row>
    <row r="3023" spans="1:16">
      <c r="A3023">
        <v>2</v>
      </c>
      <c r="B3023">
        <v>6</v>
      </c>
      <c r="C3023">
        <v>11</v>
      </c>
      <c r="D3023">
        <v>3</v>
      </c>
      <c r="E3023">
        <v>3382</v>
      </c>
      <c r="F3023">
        <v>4399</v>
      </c>
      <c r="G3023">
        <v>176</v>
      </c>
      <c r="H3023">
        <v>13</v>
      </c>
      <c r="I3023" s="58" t="s">
        <v>8072</v>
      </c>
      <c r="J3023">
        <v>17613</v>
      </c>
      <c r="K3023" s="4">
        <v>1</v>
      </c>
      <c r="L3023" s="4">
        <v>1.7090000000000001</v>
      </c>
      <c r="M3023" s="4">
        <v>0</v>
      </c>
      <c r="N3023" s="4">
        <v>0.70899999999999996</v>
      </c>
      <c r="O3023" s="5">
        <v>42305.745292812499</v>
      </c>
      <c r="P3023" s="5">
        <v>42305.745292812499</v>
      </c>
    </row>
    <row r="3024" spans="1:16">
      <c r="A3024">
        <v>2</v>
      </c>
      <c r="B3024">
        <v>6</v>
      </c>
      <c r="C3024">
        <v>11</v>
      </c>
      <c r="D3024">
        <v>3</v>
      </c>
      <c r="E3024">
        <v>3419</v>
      </c>
      <c r="F3024">
        <v>4400</v>
      </c>
      <c r="G3024">
        <v>3418</v>
      </c>
      <c r="H3024">
        <v>2</v>
      </c>
      <c r="I3024" s="58">
        <v>554471</v>
      </c>
      <c r="J3024">
        <v>341802</v>
      </c>
      <c r="K3024" s="4">
        <v>0</v>
      </c>
      <c r="L3024" s="4">
        <v>1.879</v>
      </c>
      <c r="M3024" s="4">
        <v>0</v>
      </c>
      <c r="N3024" s="4">
        <v>1.879</v>
      </c>
      <c r="O3024" s="5">
        <v>42305.745292812499</v>
      </c>
      <c r="P3024" s="5">
        <v>42305.745292812499</v>
      </c>
    </row>
    <row r="3025" spans="1:16">
      <c r="A3025">
        <v>2</v>
      </c>
      <c r="B3025">
        <v>6</v>
      </c>
      <c r="C3025">
        <v>11</v>
      </c>
      <c r="D3025">
        <v>3</v>
      </c>
      <c r="E3025">
        <v>3447</v>
      </c>
      <c r="F3025">
        <v>4401</v>
      </c>
      <c r="G3025">
        <v>1874</v>
      </c>
      <c r="H3025">
        <v>2</v>
      </c>
      <c r="I3025" s="58">
        <v>-9464</v>
      </c>
      <c r="J3025">
        <v>187402</v>
      </c>
      <c r="K3025" s="4">
        <v>21.885000000000002</v>
      </c>
      <c r="L3025" s="4">
        <v>22.227</v>
      </c>
      <c r="M3025" s="4">
        <v>0</v>
      </c>
      <c r="N3025" s="4">
        <v>0.34200000000000003</v>
      </c>
      <c r="O3025" s="5">
        <v>42305.745292812499</v>
      </c>
      <c r="P3025" s="5">
        <v>42305.745292812499</v>
      </c>
    </row>
    <row r="3026" spans="1:16">
      <c r="A3026">
        <v>2</v>
      </c>
      <c r="B3026">
        <v>6</v>
      </c>
      <c r="C3026">
        <v>11</v>
      </c>
      <c r="D3026">
        <v>3</v>
      </c>
      <c r="E3026">
        <v>3859</v>
      </c>
      <c r="F3026">
        <v>4402</v>
      </c>
      <c r="G3026">
        <v>336</v>
      </c>
      <c r="H3026">
        <v>3</v>
      </c>
      <c r="I3026" s="58" t="s">
        <v>1434</v>
      </c>
      <c r="J3026">
        <v>33603</v>
      </c>
      <c r="K3026" s="4">
        <v>0</v>
      </c>
      <c r="L3026" s="4">
        <v>0.49399999999999999</v>
      </c>
      <c r="M3026" s="4">
        <v>142.38499999999999</v>
      </c>
      <c r="N3026" s="4">
        <v>142.87899999999999</v>
      </c>
      <c r="O3026" s="5">
        <v>42305.745292812499</v>
      </c>
      <c r="P3026" s="5">
        <v>43258.050196053242</v>
      </c>
    </row>
    <row r="3027" spans="1:16">
      <c r="A3027">
        <v>2</v>
      </c>
      <c r="B3027">
        <v>6</v>
      </c>
      <c r="C3027">
        <v>11</v>
      </c>
      <c r="D3027">
        <v>3</v>
      </c>
      <c r="E3027">
        <v>3859</v>
      </c>
      <c r="F3027">
        <v>4403</v>
      </c>
      <c r="G3027">
        <v>553</v>
      </c>
      <c r="H3027">
        <v>2</v>
      </c>
      <c r="I3027" s="58" t="s">
        <v>8073</v>
      </c>
      <c r="J3027">
        <v>55302</v>
      </c>
      <c r="K3027" s="4">
        <v>0</v>
      </c>
      <c r="L3027" s="4">
        <v>3.4</v>
      </c>
      <c r="M3027" s="4">
        <v>149.46799999999999</v>
      </c>
      <c r="N3027" s="4">
        <v>152.86799999999999</v>
      </c>
      <c r="O3027" s="5">
        <v>42305.745292812499</v>
      </c>
      <c r="P3027" s="5">
        <v>43258.050196053242</v>
      </c>
    </row>
    <row r="3028" spans="1:16">
      <c r="A3028">
        <v>2</v>
      </c>
      <c r="B3028">
        <v>6</v>
      </c>
      <c r="C3028">
        <v>11</v>
      </c>
      <c r="D3028">
        <v>3</v>
      </c>
      <c r="E3028">
        <v>3859</v>
      </c>
      <c r="F3028">
        <v>4404</v>
      </c>
      <c r="G3028">
        <v>894</v>
      </c>
      <c r="H3028">
        <v>1</v>
      </c>
      <c r="I3028" s="58" t="s">
        <v>8074</v>
      </c>
      <c r="J3028">
        <v>89401</v>
      </c>
      <c r="K3028" s="4">
        <v>0.495</v>
      </c>
      <c r="L3028" s="4">
        <v>7.0839999999999996</v>
      </c>
      <c r="M3028" s="4">
        <v>142.87899999999999</v>
      </c>
      <c r="N3028" s="4">
        <v>149.46799999999999</v>
      </c>
      <c r="O3028" s="5">
        <v>42305.745292812499</v>
      </c>
      <c r="P3028" s="5">
        <v>43258.050196053242</v>
      </c>
    </row>
    <row r="3029" spans="1:16">
      <c r="A3029">
        <v>2</v>
      </c>
      <c r="B3029">
        <v>6</v>
      </c>
      <c r="C3029">
        <v>11</v>
      </c>
      <c r="D3029">
        <v>3</v>
      </c>
      <c r="E3029">
        <v>3908</v>
      </c>
      <c r="F3029">
        <v>4405</v>
      </c>
      <c r="G3029">
        <v>244</v>
      </c>
      <c r="H3029">
        <v>1</v>
      </c>
      <c r="I3029" s="58" t="s">
        <v>8075</v>
      </c>
      <c r="J3029">
        <v>24401</v>
      </c>
      <c r="K3029" s="4">
        <v>0</v>
      </c>
      <c r="L3029" s="4">
        <v>13.253</v>
      </c>
      <c r="M3029" s="4">
        <v>0</v>
      </c>
      <c r="N3029" s="4">
        <v>13.253</v>
      </c>
      <c r="O3029" s="5">
        <v>42305.745292812499</v>
      </c>
      <c r="P3029" s="5">
        <v>42305.745292812499</v>
      </c>
    </row>
    <row r="3030" spans="1:16">
      <c r="A3030">
        <v>2</v>
      </c>
      <c r="B3030">
        <v>6</v>
      </c>
      <c r="C3030">
        <v>11</v>
      </c>
      <c r="D3030">
        <v>3</v>
      </c>
      <c r="E3030">
        <v>3933</v>
      </c>
      <c r="F3030">
        <v>4406</v>
      </c>
      <c r="G3030">
        <v>319</v>
      </c>
      <c r="H3030">
        <v>4</v>
      </c>
      <c r="I3030" s="58" t="s">
        <v>8076</v>
      </c>
      <c r="J3030">
        <v>31904</v>
      </c>
      <c r="K3030" s="4">
        <v>1</v>
      </c>
      <c r="L3030" s="4">
        <v>11.914</v>
      </c>
      <c r="M3030" s="4">
        <v>41.93</v>
      </c>
      <c r="N3030" s="4">
        <v>52.844000000000001</v>
      </c>
      <c r="O3030" s="5">
        <v>42305.745292812499</v>
      </c>
      <c r="P3030" s="5">
        <v>43258.050196053242</v>
      </c>
    </row>
    <row r="3031" spans="1:16">
      <c r="A3031">
        <v>2</v>
      </c>
      <c r="B3031">
        <v>6</v>
      </c>
      <c r="C3031">
        <v>11</v>
      </c>
      <c r="D3031">
        <v>3</v>
      </c>
      <c r="E3031">
        <v>3942</v>
      </c>
      <c r="F3031">
        <v>4407</v>
      </c>
      <c r="G3031">
        <v>336</v>
      </c>
      <c r="H3031">
        <v>3</v>
      </c>
      <c r="I3031" s="58" t="s">
        <v>1434</v>
      </c>
      <c r="J3031">
        <v>33603</v>
      </c>
      <c r="K3031" s="4">
        <v>0.49399999999999999</v>
      </c>
      <c r="L3031" s="4">
        <v>13.122999999999999</v>
      </c>
      <c r="M3031" s="4">
        <v>0</v>
      </c>
      <c r="N3031" s="4">
        <v>12.629</v>
      </c>
      <c r="O3031" s="5">
        <v>42305.745292812499</v>
      </c>
      <c r="P3031" s="5">
        <v>42305.745292812499</v>
      </c>
    </row>
    <row r="3032" spans="1:16">
      <c r="A3032">
        <v>2</v>
      </c>
      <c r="B3032">
        <v>6</v>
      </c>
      <c r="C3032">
        <v>11</v>
      </c>
      <c r="D3032">
        <v>3</v>
      </c>
      <c r="E3032">
        <v>3942</v>
      </c>
      <c r="F3032">
        <v>4408</v>
      </c>
      <c r="G3032">
        <v>336</v>
      </c>
      <c r="H3032">
        <v>5</v>
      </c>
      <c r="I3032" s="58" t="s">
        <v>8077</v>
      </c>
      <c r="J3032">
        <v>33605</v>
      </c>
      <c r="K3032" s="4">
        <v>0</v>
      </c>
      <c r="L3032" s="4">
        <v>15.27</v>
      </c>
      <c r="M3032" s="4">
        <v>15.685</v>
      </c>
      <c r="N3032" s="4">
        <v>30.954999999999998</v>
      </c>
      <c r="O3032" s="5">
        <v>42305.745292812499</v>
      </c>
      <c r="P3032" s="5">
        <v>43258.050196053242</v>
      </c>
    </row>
    <row r="3033" spans="1:16">
      <c r="A3033">
        <v>2</v>
      </c>
      <c r="B3033">
        <v>6</v>
      </c>
      <c r="C3033">
        <v>11</v>
      </c>
      <c r="D3033">
        <v>3</v>
      </c>
      <c r="E3033">
        <v>3971</v>
      </c>
      <c r="F3033">
        <v>4409</v>
      </c>
      <c r="G3033">
        <v>390</v>
      </c>
      <c r="H3033">
        <v>3</v>
      </c>
      <c r="I3033" s="58" t="s">
        <v>8078</v>
      </c>
      <c r="J3033">
        <v>39003</v>
      </c>
      <c r="K3033" s="4">
        <v>0</v>
      </c>
      <c r="L3033" s="4">
        <v>6.6</v>
      </c>
      <c r="M3033" s="4">
        <v>41.347999999999999</v>
      </c>
      <c r="N3033" s="4">
        <v>47.948</v>
      </c>
      <c r="O3033" s="5">
        <v>42305.745292812499</v>
      </c>
      <c r="P3033" s="5">
        <v>43258.050196053242</v>
      </c>
    </row>
    <row r="3034" spans="1:16">
      <c r="A3034">
        <v>2</v>
      </c>
      <c r="B3034">
        <v>6</v>
      </c>
      <c r="C3034">
        <v>11</v>
      </c>
      <c r="D3034">
        <v>3</v>
      </c>
      <c r="E3034">
        <v>4114</v>
      </c>
      <c r="F3034">
        <v>4410</v>
      </c>
      <c r="G3034">
        <v>199</v>
      </c>
      <c r="H3034">
        <v>7</v>
      </c>
      <c r="I3034" s="58" t="s">
        <v>8079</v>
      </c>
      <c r="J3034">
        <v>19907</v>
      </c>
      <c r="K3034" s="4">
        <v>0</v>
      </c>
      <c r="L3034" s="4">
        <v>1.171</v>
      </c>
      <c r="M3034" s="4">
        <v>0</v>
      </c>
      <c r="N3034" s="4">
        <v>1.171</v>
      </c>
      <c r="O3034" s="5">
        <v>42305.745292812499</v>
      </c>
      <c r="P3034" s="5">
        <v>42305.745292812499</v>
      </c>
    </row>
    <row r="3035" spans="1:16">
      <c r="A3035">
        <v>2</v>
      </c>
      <c r="B3035">
        <v>6</v>
      </c>
      <c r="C3035">
        <v>11</v>
      </c>
      <c r="D3035">
        <v>3</v>
      </c>
      <c r="E3035">
        <v>4178</v>
      </c>
      <c r="F3035">
        <v>4411</v>
      </c>
      <c r="G3035">
        <v>176</v>
      </c>
      <c r="H3035">
        <v>11</v>
      </c>
      <c r="I3035" s="58" t="s">
        <v>8080</v>
      </c>
      <c r="J3035">
        <v>17611</v>
      </c>
      <c r="K3035" s="4">
        <v>1</v>
      </c>
      <c r="L3035" s="4">
        <v>1.736</v>
      </c>
      <c r="M3035" s="4">
        <v>0</v>
      </c>
      <c r="N3035" s="4">
        <v>0.73599999999999999</v>
      </c>
      <c r="O3035" s="5">
        <v>42305.745292812499</v>
      </c>
      <c r="P3035" s="5">
        <v>42305.745292812499</v>
      </c>
    </row>
    <row r="3036" spans="1:16">
      <c r="A3036">
        <v>2</v>
      </c>
      <c r="B3036">
        <v>6</v>
      </c>
      <c r="C3036">
        <v>11</v>
      </c>
      <c r="D3036">
        <v>3</v>
      </c>
      <c r="E3036">
        <v>4199</v>
      </c>
      <c r="F3036">
        <v>4412</v>
      </c>
      <c r="G3036">
        <v>176</v>
      </c>
      <c r="H3036">
        <v>10</v>
      </c>
      <c r="I3036" s="58" t="s">
        <v>8081</v>
      </c>
      <c r="J3036">
        <v>17610</v>
      </c>
      <c r="K3036" s="4">
        <v>0</v>
      </c>
      <c r="L3036" s="4">
        <v>2.0990000000000002</v>
      </c>
      <c r="M3036" s="4">
        <v>0</v>
      </c>
      <c r="N3036" s="4">
        <v>2.0990000000000002</v>
      </c>
      <c r="O3036" s="5">
        <v>42305.745292812499</v>
      </c>
      <c r="P3036" s="5">
        <v>42305.745292812499</v>
      </c>
    </row>
    <row r="3037" spans="1:16">
      <c r="A3037">
        <v>2</v>
      </c>
      <c r="B3037">
        <v>6</v>
      </c>
      <c r="C3037">
        <v>11</v>
      </c>
      <c r="D3037">
        <v>3</v>
      </c>
      <c r="E3037">
        <v>4211</v>
      </c>
      <c r="F3037">
        <v>4413</v>
      </c>
      <c r="G3037">
        <v>2553</v>
      </c>
      <c r="H3037">
        <v>1</v>
      </c>
      <c r="I3037" s="58">
        <v>238506</v>
      </c>
      <c r="J3037">
        <v>255301</v>
      </c>
      <c r="K3037" s="4">
        <v>1</v>
      </c>
      <c r="L3037" s="4">
        <v>6.0279999999999996</v>
      </c>
      <c r="M3037" s="4">
        <v>0</v>
      </c>
      <c r="N3037" s="4">
        <v>5.0279999999999996</v>
      </c>
      <c r="O3037" s="5">
        <v>42305.745292812499</v>
      </c>
      <c r="P3037" s="5">
        <v>42305.745292812499</v>
      </c>
    </row>
    <row r="3038" spans="1:16">
      <c r="A3038">
        <v>2</v>
      </c>
      <c r="B3038">
        <v>6</v>
      </c>
      <c r="C3038">
        <v>11</v>
      </c>
      <c r="D3038">
        <v>3</v>
      </c>
      <c r="E3038">
        <v>4335</v>
      </c>
      <c r="F3038">
        <v>4414</v>
      </c>
      <c r="G3038">
        <v>1406</v>
      </c>
      <c r="H3038">
        <v>2</v>
      </c>
      <c r="I3038" s="58" t="s">
        <v>8082</v>
      </c>
      <c r="J3038">
        <v>140602</v>
      </c>
      <c r="K3038" s="4">
        <v>0</v>
      </c>
      <c r="L3038" s="4">
        <v>0.59</v>
      </c>
      <c r="M3038" s="4">
        <v>0</v>
      </c>
      <c r="N3038" s="4">
        <v>0.59</v>
      </c>
      <c r="O3038" s="5">
        <v>42305.745292812499</v>
      </c>
      <c r="P3038" s="5">
        <v>42305.745292812499</v>
      </c>
    </row>
    <row r="3039" spans="1:16">
      <c r="A3039">
        <v>2</v>
      </c>
      <c r="B3039">
        <v>6</v>
      </c>
      <c r="C3039">
        <v>11</v>
      </c>
      <c r="D3039">
        <v>3</v>
      </c>
      <c r="E3039">
        <v>4422</v>
      </c>
      <c r="F3039">
        <v>4415</v>
      </c>
      <c r="G3039">
        <v>200</v>
      </c>
      <c r="H3039">
        <v>13</v>
      </c>
      <c r="I3039" s="58" t="s">
        <v>8083</v>
      </c>
      <c r="J3039">
        <v>20013</v>
      </c>
      <c r="K3039" s="4">
        <v>0</v>
      </c>
      <c r="L3039" s="4">
        <v>0.97099999999999997</v>
      </c>
      <c r="M3039" s="4">
        <v>0</v>
      </c>
      <c r="N3039" s="4">
        <v>0.97099999999999997</v>
      </c>
      <c r="O3039" s="5">
        <v>42305.745292812499</v>
      </c>
      <c r="P3039" s="5">
        <v>42305.745292812499</v>
      </c>
    </row>
    <row r="3040" spans="1:16">
      <c r="A3040">
        <v>2</v>
      </c>
      <c r="B3040">
        <v>6</v>
      </c>
      <c r="C3040">
        <v>11</v>
      </c>
      <c r="D3040">
        <v>3</v>
      </c>
      <c r="E3040">
        <v>4443</v>
      </c>
      <c r="F3040">
        <v>4416</v>
      </c>
      <c r="G3040">
        <v>336</v>
      </c>
      <c r="H3040">
        <v>4</v>
      </c>
      <c r="I3040" s="58" t="s">
        <v>8084</v>
      </c>
      <c r="J3040">
        <v>33604</v>
      </c>
      <c r="K3040" s="4">
        <v>0.123</v>
      </c>
      <c r="L3040" s="4">
        <v>2.4289999999999998</v>
      </c>
      <c r="M3040" s="4">
        <v>0</v>
      </c>
      <c r="N3040" s="4">
        <v>2.306</v>
      </c>
      <c r="O3040" s="5">
        <v>42305.745292812499</v>
      </c>
      <c r="P3040" s="5">
        <v>42305.745292812499</v>
      </c>
    </row>
    <row r="3041" spans="1:16">
      <c r="A3041">
        <v>2</v>
      </c>
      <c r="B3041">
        <v>6</v>
      </c>
      <c r="C3041">
        <v>11</v>
      </c>
      <c r="D3041">
        <v>3</v>
      </c>
      <c r="E3041">
        <v>4520</v>
      </c>
      <c r="F3041">
        <v>4417</v>
      </c>
      <c r="G3041">
        <v>176</v>
      </c>
      <c r="H3041">
        <v>2</v>
      </c>
      <c r="I3041" s="58" t="s">
        <v>1428</v>
      </c>
      <c r="J3041">
        <v>17602</v>
      </c>
      <c r="K3041" s="4">
        <v>0</v>
      </c>
      <c r="L3041" s="4">
        <v>6.0330000000000004</v>
      </c>
      <c r="M3041" s="4">
        <v>173.738</v>
      </c>
      <c r="N3041" s="4">
        <v>179.77099999999999</v>
      </c>
      <c r="O3041" s="5">
        <v>42305.745292812499</v>
      </c>
      <c r="P3041" s="5">
        <v>43258.050196053242</v>
      </c>
    </row>
    <row r="3042" spans="1:16">
      <c r="A3042">
        <v>2</v>
      </c>
      <c r="B3042">
        <v>6</v>
      </c>
      <c r="C3042">
        <v>11</v>
      </c>
      <c r="D3042">
        <v>3</v>
      </c>
      <c r="E3042">
        <v>4520</v>
      </c>
      <c r="F3042">
        <v>4418</v>
      </c>
      <c r="G3042">
        <v>176</v>
      </c>
      <c r="H3042">
        <v>3</v>
      </c>
      <c r="I3042" s="58" t="s">
        <v>1429</v>
      </c>
      <c r="J3042">
        <v>17603</v>
      </c>
      <c r="K3042" s="4">
        <v>1.24</v>
      </c>
      <c r="L3042" s="4">
        <v>14.616</v>
      </c>
      <c r="M3042" s="4">
        <v>185.69499999999999</v>
      </c>
      <c r="N3042" s="4">
        <v>199.071</v>
      </c>
      <c r="O3042" s="5">
        <v>42305.745292812499</v>
      </c>
      <c r="P3042" s="5">
        <v>43258.050196053242</v>
      </c>
    </row>
    <row r="3043" spans="1:16">
      <c r="A3043">
        <v>2</v>
      </c>
      <c r="B3043">
        <v>6</v>
      </c>
      <c r="C3043">
        <v>11</v>
      </c>
      <c r="D3043">
        <v>3</v>
      </c>
      <c r="E3043">
        <v>4520</v>
      </c>
      <c r="F3043">
        <v>4419</v>
      </c>
      <c r="G3043">
        <v>2553</v>
      </c>
      <c r="H3043">
        <v>1</v>
      </c>
      <c r="I3043" s="58">
        <v>238506</v>
      </c>
      <c r="J3043">
        <v>255301</v>
      </c>
      <c r="K3043" s="4">
        <v>9.9760000000000009</v>
      </c>
      <c r="L3043" s="4">
        <v>15.9</v>
      </c>
      <c r="M3043" s="4">
        <v>179.77099999999999</v>
      </c>
      <c r="N3043" s="4">
        <v>185.69499999999999</v>
      </c>
      <c r="O3043" s="5">
        <v>42305.745292812499</v>
      </c>
      <c r="P3043" s="5">
        <v>43258.050196053242</v>
      </c>
    </row>
    <row r="3044" spans="1:16">
      <c r="A3044">
        <v>2</v>
      </c>
      <c r="B3044">
        <v>6</v>
      </c>
      <c r="C3044">
        <v>11</v>
      </c>
      <c r="D3044">
        <v>3</v>
      </c>
      <c r="E3044">
        <v>4524</v>
      </c>
      <c r="F3044">
        <v>4420</v>
      </c>
      <c r="G3044">
        <v>199</v>
      </c>
      <c r="H3044">
        <v>4</v>
      </c>
      <c r="I3044" s="58" t="s">
        <v>8085</v>
      </c>
      <c r="J3044">
        <v>19904</v>
      </c>
      <c r="K3044" s="4">
        <v>10</v>
      </c>
      <c r="L3044" s="4">
        <v>23.056999999999999</v>
      </c>
      <c r="M3044" s="4">
        <v>201.999</v>
      </c>
      <c r="N3044" s="4">
        <v>215.05600000000001</v>
      </c>
      <c r="O3044" s="5">
        <v>42305.745292812499</v>
      </c>
      <c r="P3044" s="5">
        <v>43258.050196053242</v>
      </c>
    </row>
    <row r="3045" spans="1:16">
      <c r="A3045">
        <v>2</v>
      </c>
      <c r="B3045">
        <v>6</v>
      </c>
      <c r="C3045">
        <v>11</v>
      </c>
      <c r="D3045">
        <v>3</v>
      </c>
      <c r="E3045">
        <v>4524</v>
      </c>
      <c r="F3045">
        <v>4421</v>
      </c>
      <c r="G3045">
        <v>199</v>
      </c>
      <c r="H3045">
        <v>8</v>
      </c>
      <c r="I3045" s="58" t="s">
        <v>1430</v>
      </c>
      <c r="J3045">
        <v>19908</v>
      </c>
      <c r="K3045" s="4">
        <v>0.126</v>
      </c>
      <c r="L3045" s="4">
        <v>0.59299999999999997</v>
      </c>
      <c r="M3045" s="4">
        <v>215.05600000000001</v>
      </c>
      <c r="N3045" s="4">
        <v>215.523</v>
      </c>
      <c r="O3045" s="5">
        <v>42305.745292812499</v>
      </c>
      <c r="P3045" s="5">
        <v>43258.050196053242</v>
      </c>
    </row>
    <row r="3046" spans="1:16">
      <c r="A3046">
        <v>2</v>
      </c>
      <c r="B3046">
        <v>6</v>
      </c>
      <c r="C3046">
        <v>11</v>
      </c>
      <c r="D3046">
        <v>3</v>
      </c>
      <c r="E3046">
        <v>4524</v>
      </c>
      <c r="F3046">
        <v>4422</v>
      </c>
      <c r="G3046">
        <v>200</v>
      </c>
      <c r="H3046">
        <v>1</v>
      </c>
      <c r="I3046" s="58" t="s">
        <v>1431</v>
      </c>
      <c r="J3046">
        <v>20001</v>
      </c>
      <c r="K3046" s="4">
        <v>1.673</v>
      </c>
      <c r="L3046" s="4">
        <v>10.91</v>
      </c>
      <c r="M3046" s="4">
        <v>222.15100000000001</v>
      </c>
      <c r="N3046" s="4">
        <v>231.38800000000001</v>
      </c>
      <c r="O3046" s="5">
        <v>42305.745292812499</v>
      </c>
      <c r="P3046" s="5">
        <v>42305.745292812499</v>
      </c>
    </row>
    <row r="3047" spans="1:16">
      <c r="A3047">
        <v>2</v>
      </c>
      <c r="B3047">
        <v>6</v>
      </c>
      <c r="C3047">
        <v>11</v>
      </c>
      <c r="D3047">
        <v>3</v>
      </c>
      <c r="E3047">
        <v>4524</v>
      </c>
      <c r="F3047">
        <v>4423</v>
      </c>
      <c r="G3047">
        <v>200</v>
      </c>
      <c r="H3047">
        <v>2</v>
      </c>
      <c r="I3047" s="58" t="s">
        <v>8086</v>
      </c>
      <c r="J3047">
        <v>20002</v>
      </c>
      <c r="K3047" s="4">
        <v>10.904</v>
      </c>
      <c r="L3047" s="4">
        <v>22.187000000000001</v>
      </c>
      <c r="M3047" s="4">
        <v>231.38800000000001</v>
      </c>
      <c r="N3047" s="4">
        <v>242.67099999999999</v>
      </c>
      <c r="O3047" s="5">
        <v>42305.745292812499</v>
      </c>
      <c r="P3047" s="5">
        <v>43258.050196053242</v>
      </c>
    </row>
    <row r="3048" spans="1:16">
      <c r="A3048">
        <v>2</v>
      </c>
      <c r="B3048">
        <v>6</v>
      </c>
      <c r="C3048">
        <v>11</v>
      </c>
      <c r="D3048">
        <v>3</v>
      </c>
      <c r="E3048">
        <v>4524</v>
      </c>
      <c r="F3048">
        <v>4424</v>
      </c>
      <c r="G3048">
        <v>200</v>
      </c>
      <c r="H3048">
        <v>3</v>
      </c>
      <c r="I3048" s="58" t="s">
        <v>8087</v>
      </c>
      <c r="J3048">
        <v>20003</v>
      </c>
      <c r="K3048" s="4">
        <v>9.9000000000000005E-2</v>
      </c>
      <c r="L3048" s="4">
        <v>8.6959999999999997</v>
      </c>
      <c r="M3048" s="4">
        <v>242.67099999999999</v>
      </c>
      <c r="N3048" s="4">
        <v>251.268</v>
      </c>
      <c r="O3048" s="5">
        <v>42305.745292812499</v>
      </c>
      <c r="P3048" s="5">
        <v>43258.050196053242</v>
      </c>
    </row>
    <row r="3049" spans="1:16">
      <c r="A3049">
        <v>2</v>
      </c>
      <c r="B3049">
        <v>6</v>
      </c>
      <c r="C3049">
        <v>11</v>
      </c>
      <c r="D3049">
        <v>3</v>
      </c>
      <c r="E3049">
        <v>4524</v>
      </c>
      <c r="F3049">
        <v>4425</v>
      </c>
      <c r="G3049">
        <v>2553</v>
      </c>
      <c r="H3049">
        <v>1</v>
      </c>
      <c r="I3049" s="58">
        <v>238506</v>
      </c>
      <c r="J3049">
        <v>255301</v>
      </c>
      <c r="K3049" s="4">
        <v>7.4870000000000001</v>
      </c>
      <c r="L3049" s="4">
        <v>9.9600000000000009</v>
      </c>
      <c r="M3049" s="4">
        <v>215.523</v>
      </c>
      <c r="N3049" s="4">
        <v>217.99600000000001</v>
      </c>
      <c r="O3049" s="5">
        <v>42305.745292812499</v>
      </c>
      <c r="P3049" s="5">
        <v>43258.050196053242</v>
      </c>
    </row>
    <row r="3050" spans="1:16">
      <c r="A3050">
        <v>2</v>
      </c>
      <c r="B3050">
        <v>6</v>
      </c>
      <c r="C3050">
        <v>11</v>
      </c>
      <c r="D3050">
        <v>3</v>
      </c>
      <c r="E3050">
        <v>479</v>
      </c>
      <c r="F3050">
        <v>4353</v>
      </c>
      <c r="G3050">
        <v>2067</v>
      </c>
      <c r="H3050">
        <v>2</v>
      </c>
      <c r="I3050" s="58">
        <v>61029</v>
      </c>
      <c r="J3050">
        <v>206702</v>
      </c>
      <c r="K3050" s="4">
        <v>1</v>
      </c>
      <c r="L3050" s="4">
        <v>2.5019999999999998</v>
      </c>
      <c r="M3050" s="4">
        <v>0</v>
      </c>
      <c r="N3050" s="4">
        <v>1.502</v>
      </c>
      <c r="O3050" s="5">
        <v>42305.745292812499</v>
      </c>
      <c r="P3050" s="5">
        <v>42305.745292812499</v>
      </c>
    </row>
    <row r="3051" spans="1:16">
      <c r="A3051">
        <v>2</v>
      </c>
      <c r="B3051">
        <v>6</v>
      </c>
      <c r="C3051">
        <v>11</v>
      </c>
      <c r="D3051">
        <v>3</v>
      </c>
      <c r="E3051">
        <v>499</v>
      </c>
      <c r="F3051">
        <v>4354</v>
      </c>
      <c r="G3051">
        <v>176</v>
      </c>
      <c r="H3051">
        <v>8</v>
      </c>
      <c r="I3051" s="58" t="s">
        <v>8088</v>
      </c>
      <c r="J3051">
        <v>17608</v>
      </c>
      <c r="K3051" s="4">
        <v>0.15</v>
      </c>
      <c r="L3051" s="4">
        <v>5.8140000000000001</v>
      </c>
      <c r="M3051" s="4">
        <v>0</v>
      </c>
      <c r="N3051" s="4">
        <v>5.6639999999999997</v>
      </c>
      <c r="O3051" s="5">
        <v>42305.745292812499</v>
      </c>
      <c r="P3051" s="5">
        <v>42305.745292812499</v>
      </c>
    </row>
    <row r="3052" spans="1:16">
      <c r="A3052">
        <v>2</v>
      </c>
      <c r="B3052">
        <v>6</v>
      </c>
      <c r="C3052">
        <v>11</v>
      </c>
      <c r="D3052">
        <v>3</v>
      </c>
      <c r="E3052">
        <v>500</v>
      </c>
      <c r="F3052">
        <v>4355</v>
      </c>
      <c r="G3052">
        <v>319</v>
      </c>
      <c r="H3052">
        <v>5</v>
      </c>
      <c r="I3052" s="58" t="s">
        <v>8089</v>
      </c>
      <c r="J3052">
        <v>31905</v>
      </c>
      <c r="K3052" s="4">
        <v>1</v>
      </c>
      <c r="L3052" s="4">
        <v>4.5410000000000004</v>
      </c>
      <c r="M3052" s="4">
        <v>0</v>
      </c>
      <c r="N3052" s="4">
        <v>3.5409999999999999</v>
      </c>
      <c r="O3052" s="5">
        <v>42305.745292812499</v>
      </c>
      <c r="P3052" s="5">
        <v>42305.745292812499</v>
      </c>
    </row>
    <row r="3053" spans="1:16">
      <c r="A3053">
        <v>2</v>
      </c>
      <c r="B3053">
        <v>6</v>
      </c>
      <c r="C3053">
        <v>11</v>
      </c>
      <c r="D3053">
        <v>3</v>
      </c>
      <c r="E3053">
        <v>501</v>
      </c>
      <c r="F3053">
        <v>4356</v>
      </c>
      <c r="G3053">
        <v>893</v>
      </c>
      <c r="H3053">
        <v>3</v>
      </c>
      <c r="I3053" s="58" t="s">
        <v>8090</v>
      </c>
      <c r="J3053">
        <v>89303</v>
      </c>
      <c r="K3053" s="4">
        <v>0</v>
      </c>
      <c r="L3053" s="4">
        <v>6.766</v>
      </c>
      <c r="M3053" s="4">
        <v>4.867</v>
      </c>
      <c r="N3053" s="4">
        <v>11.632999999999999</v>
      </c>
      <c r="O3053" s="5">
        <v>42305.745292812499</v>
      </c>
      <c r="P3053" s="5">
        <v>42305.745292812499</v>
      </c>
    </row>
    <row r="3054" spans="1:16">
      <c r="A3054">
        <v>2</v>
      </c>
      <c r="B3054">
        <v>6</v>
      </c>
      <c r="C3054">
        <v>11</v>
      </c>
      <c r="D3054">
        <v>3</v>
      </c>
      <c r="E3054">
        <v>501</v>
      </c>
      <c r="F3054">
        <v>4357</v>
      </c>
      <c r="G3054">
        <v>2507</v>
      </c>
      <c r="H3054">
        <v>1</v>
      </c>
      <c r="I3054" s="58">
        <v>221704</v>
      </c>
      <c r="J3054">
        <v>250701</v>
      </c>
      <c r="K3054" s="4">
        <v>0</v>
      </c>
      <c r="L3054" s="4">
        <v>1.7869999999999999</v>
      </c>
      <c r="M3054" s="4">
        <v>0</v>
      </c>
      <c r="N3054" s="4">
        <v>1.7869999999999999</v>
      </c>
      <c r="O3054" s="5">
        <v>42305.745292812499</v>
      </c>
      <c r="P3054" s="5">
        <v>43258.050196053242</v>
      </c>
    </row>
    <row r="3055" spans="1:16">
      <c r="A3055">
        <v>2</v>
      </c>
      <c r="B3055">
        <v>6</v>
      </c>
      <c r="C3055">
        <v>11</v>
      </c>
      <c r="D3055">
        <v>3</v>
      </c>
      <c r="E3055">
        <v>501</v>
      </c>
      <c r="F3055">
        <v>4358</v>
      </c>
      <c r="G3055">
        <v>3264</v>
      </c>
      <c r="H3055">
        <v>1</v>
      </c>
      <c r="I3055" s="58">
        <v>498193</v>
      </c>
      <c r="J3055">
        <v>326401</v>
      </c>
      <c r="K3055" s="4">
        <v>2</v>
      </c>
      <c r="L3055" s="4">
        <v>4.41</v>
      </c>
      <c r="M3055" s="4">
        <v>1.7869999999999999</v>
      </c>
      <c r="N3055" s="4">
        <v>4.1970000000000001</v>
      </c>
      <c r="O3055" s="5">
        <v>42305.745292812499</v>
      </c>
      <c r="P3055" s="5">
        <v>43258.050196053242</v>
      </c>
    </row>
    <row r="3056" spans="1:16">
      <c r="A3056">
        <v>2</v>
      </c>
      <c r="B3056">
        <v>6</v>
      </c>
      <c r="C3056">
        <v>11</v>
      </c>
      <c r="D3056">
        <v>3</v>
      </c>
      <c r="E3056">
        <v>503</v>
      </c>
      <c r="F3056">
        <v>4359</v>
      </c>
      <c r="G3056">
        <v>893</v>
      </c>
      <c r="H3056">
        <v>4</v>
      </c>
      <c r="I3056" s="58" t="s">
        <v>8091</v>
      </c>
      <c r="J3056">
        <v>89304</v>
      </c>
      <c r="K3056" s="4">
        <v>0</v>
      </c>
      <c r="L3056" s="4">
        <v>5.2050000000000001</v>
      </c>
      <c r="M3056" s="4">
        <v>0</v>
      </c>
      <c r="N3056" s="4">
        <v>5.2050000000000001</v>
      </c>
      <c r="O3056" s="5">
        <v>42305.745292812499</v>
      </c>
      <c r="P3056" s="5">
        <v>42305.745292812499</v>
      </c>
    </row>
    <row r="3057" spans="1:16">
      <c r="A3057">
        <v>2</v>
      </c>
      <c r="B3057">
        <v>6</v>
      </c>
      <c r="C3057">
        <v>11</v>
      </c>
      <c r="D3057">
        <v>3</v>
      </c>
      <c r="E3057">
        <v>851</v>
      </c>
      <c r="F3057">
        <v>4360</v>
      </c>
      <c r="G3057">
        <v>1080</v>
      </c>
      <c r="H3057">
        <v>1</v>
      </c>
      <c r="I3057" s="58" t="s">
        <v>8092</v>
      </c>
      <c r="J3057">
        <v>108001</v>
      </c>
      <c r="K3057" s="4">
        <v>0</v>
      </c>
      <c r="L3057" s="4">
        <v>4.8109999999999999</v>
      </c>
      <c r="M3057" s="4">
        <v>2.9319999999999999</v>
      </c>
      <c r="N3057" s="4">
        <v>7.7430000000000003</v>
      </c>
      <c r="O3057" s="5">
        <v>42305.745292812499</v>
      </c>
      <c r="P3057" s="5">
        <v>42305.745292812499</v>
      </c>
    </row>
    <row r="3058" spans="1:16">
      <c r="A3058">
        <v>2</v>
      </c>
      <c r="B3058">
        <v>6</v>
      </c>
      <c r="C3058">
        <v>11</v>
      </c>
      <c r="D3058">
        <v>3</v>
      </c>
      <c r="E3058">
        <v>851</v>
      </c>
      <c r="F3058">
        <v>4361</v>
      </c>
      <c r="G3058">
        <v>2959</v>
      </c>
      <c r="H3058">
        <v>1</v>
      </c>
      <c r="I3058" s="58">
        <v>386794</v>
      </c>
      <c r="J3058">
        <v>295901</v>
      </c>
      <c r="K3058" s="4">
        <v>0</v>
      </c>
      <c r="L3058" s="4">
        <v>2.149</v>
      </c>
      <c r="M3058" s="4">
        <v>0</v>
      </c>
      <c r="N3058" s="4">
        <v>2.149</v>
      </c>
      <c r="O3058" s="5">
        <v>42305.745292812499</v>
      </c>
      <c r="P3058" s="5">
        <v>42305.745292812499</v>
      </c>
    </row>
    <row r="3059" spans="1:16">
      <c r="A3059">
        <v>2</v>
      </c>
      <c r="B3059">
        <v>6</v>
      </c>
      <c r="C3059">
        <v>11</v>
      </c>
      <c r="D3059">
        <v>3</v>
      </c>
      <c r="E3059">
        <v>960</v>
      </c>
      <c r="F3059">
        <v>4362</v>
      </c>
      <c r="G3059">
        <v>3162</v>
      </c>
      <c r="H3059">
        <v>1</v>
      </c>
      <c r="I3059" s="58">
        <v>460938</v>
      </c>
      <c r="J3059">
        <v>316201</v>
      </c>
      <c r="K3059" s="4">
        <v>0</v>
      </c>
      <c r="L3059" s="4">
        <v>4.1479999999999997</v>
      </c>
      <c r="M3059" s="4">
        <v>0</v>
      </c>
      <c r="N3059" s="4">
        <v>4.1479999999999997</v>
      </c>
      <c r="O3059" s="5">
        <v>42305.745292812499</v>
      </c>
      <c r="P3059" s="5">
        <v>43258.050196053242</v>
      </c>
    </row>
    <row r="3060" spans="1:16">
      <c r="A3060">
        <v>2</v>
      </c>
      <c r="B3060">
        <v>6</v>
      </c>
      <c r="C3060">
        <v>11</v>
      </c>
      <c r="D3060">
        <v>3</v>
      </c>
      <c r="E3060">
        <v>960</v>
      </c>
      <c r="F3060">
        <v>4363</v>
      </c>
      <c r="G3060">
        <v>3162</v>
      </c>
      <c r="H3060">
        <v>2</v>
      </c>
      <c r="I3060" s="58">
        <v>460969</v>
      </c>
      <c r="J3060">
        <v>316202</v>
      </c>
      <c r="K3060" s="4">
        <v>1</v>
      </c>
      <c r="L3060" s="4">
        <v>2.6819999999999999</v>
      </c>
      <c r="M3060" s="4">
        <v>4.1479999999999997</v>
      </c>
      <c r="N3060" s="4">
        <v>5.83</v>
      </c>
      <c r="O3060" s="5">
        <v>42305.745292812499</v>
      </c>
      <c r="P3060" s="5">
        <v>43258.050196053242</v>
      </c>
    </row>
    <row r="3061" spans="1:16">
      <c r="A3061">
        <v>2</v>
      </c>
      <c r="B3061">
        <v>6</v>
      </c>
      <c r="C3061">
        <v>11</v>
      </c>
      <c r="D3061">
        <v>3</v>
      </c>
      <c r="E3061">
        <v>981</v>
      </c>
      <c r="F3061">
        <v>4364</v>
      </c>
      <c r="G3061">
        <v>1157</v>
      </c>
      <c r="H3061">
        <v>1</v>
      </c>
      <c r="I3061" s="58" t="s">
        <v>8093</v>
      </c>
      <c r="J3061">
        <v>115701</v>
      </c>
      <c r="K3061" s="4">
        <v>1</v>
      </c>
      <c r="L3061" s="4">
        <v>6.0910000000000002</v>
      </c>
      <c r="M3061" s="4">
        <v>0</v>
      </c>
      <c r="N3061" s="4">
        <v>5.0910000000000002</v>
      </c>
      <c r="O3061" s="5">
        <v>42305.745292812499</v>
      </c>
      <c r="P3061" s="5">
        <v>42305.745292812499</v>
      </c>
    </row>
    <row r="3062" spans="1:16">
      <c r="A3062">
        <v>2</v>
      </c>
      <c r="B3062">
        <v>6</v>
      </c>
      <c r="C3062">
        <v>11</v>
      </c>
      <c r="D3062">
        <v>3</v>
      </c>
      <c r="E3062">
        <v>982</v>
      </c>
      <c r="F3062">
        <v>4365</v>
      </c>
      <c r="G3062">
        <v>1165</v>
      </c>
      <c r="H3062">
        <v>1</v>
      </c>
      <c r="I3062" s="58" t="s">
        <v>8094</v>
      </c>
      <c r="J3062">
        <v>116501</v>
      </c>
      <c r="K3062" s="4">
        <v>0</v>
      </c>
      <c r="L3062" s="4">
        <v>8.1609999999999996</v>
      </c>
      <c r="M3062" s="4">
        <v>0</v>
      </c>
      <c r="N3062" s="4">
        <v>8.1609999999999996</v>
      </c>
      <c r="O3062" s="5">
        <v>42305.745292812499</v>
      </c>
      <c r="P3062" s="5">
        <v>42305.745292812499</v>
      </c>
    </row>
    <row r="3063" spans="1:16">
      <c r="A3063">
        <v>2</v>
      </c>
      <c r="B3063">
        <v>6</v>
      </c>
      <c r="C3063">
        <v>11</v>
      </c>
      <c r="D3063">
        <v>3</v>
      </c>
      <c r="E3063">
        <v>983</v>
      </c>
      <c r="F3063">
        <v>4366</v>
      </c>
      <c r="G3063">
        <v>1164</v>
      </c>
      <c r="H3063">
        <v>1</v>
      </c>
      <c r="I3063" s="58" t="s">
        <v>8095</v>
      </c>
      <c r="J3063">
        <v>116401</v>
      </c>
      <c r="K3063" s="4">
        <v>0</v>
      </c>
      <c r="L3063" s="4">
        <v>6.6689999999999996</v>
      </c>
      <c r="M3063" s="4">
        <v>0</v>
      </c>
      <c r="N3063" s="4">
        <v>6.6689999999999996</v>
      </c>
      <c r="O3063" s="5">
        <v>42305.745292812499</v>
      </c>
      <c r="P3063" s="5">
        <v>42305.745292812499</v>
      </c>
    </row>
    <row r="3064" spans="1:16">
      <c r="A3064">
        <v>2</v>
      </c>
      <c r="B3064">
        <v>6</v>
      </c>
      <c r="C3064">
        <v>11</v>
      </c>
      <c r="D3064">
        <v>3</v>
      </c>
      <c r="E3064">
        <v>984</v>
      </c>
      <c r="F3064">
        <v>4367</v>
      </c>
      <c r="G3064">
        <v>1166</v>
      </c>
      <c r="H3064">
        <v>1</v>
      </c>
      <c r="I3064" s="58" t="s">
        <v>8096</v>
      </c>
      <c r="J3064">
        <v>116601</v>
      </c>
      <c r="K3064" s="4">
        <v>0</v>
      </c>
      <c r="L3064" s="4">
        <v>9.2460000000000004</v>
      </c>
      <c r="M3064" s="4">
        <v>0</v>
      </c>
      <c r="N3064" s="4">
        <v>9.2460000000000004</v>
      </c>
      <c r="O3064" s="5">
        <v>42305.745292812499</v>
      </c>
      <c r="P3064" s="5">
        <v>42305.745292812499</v>
      </c>
    </row>
    <row r="3065" spans="1:16">
      <c r="A3065">
        <v>2</v>
      </c>
      <c r="B3065">
        <v>6</v>
      </c>
      <c r="C3065">
        <v>20</v>
      </c>
      <c r="D3065">
        <v>100</v>
      </c>
      <c r="E3065">
        <v>1076</v>
      </c>
      <c r="F3065">
        <v>8147</v>
      </c>
      <c r="G3065">
        <v>1194</v>
      </c>
      <c r="H3065">
        <v>2</v>
      </c>
      <c r="I3065" s="58" t="s">
        <v>8097</v>
      </c>
      <c r="J3065">
        <v>119402</v>
      </c>
      <c r="K3065" s="4">
        <v>0</v>
      </c>
      <c r="L3065" s="4">
        <v>12.073</v>
      </c>
      <c r="M3065" s="4">
        <v>19.146000000000001</v>
      </c>
      <c r="N3065" s="4">
        <v>31.219000000000001</v>
      </c>
      <c r="O3065" s="5">
        <v>42305.745292812499</v>
      </c>
      <c r="P3065" s="5">
        <v>42305.745292812499</v>
      </c>
    </row>
    <row r="3066" spans="1:16">
      <c r="A3066">
        <v>2</v>
      </c>
      <c r="B3066">
        <v>6</v>
      </c>
      <c r="C3066">
        <v>20</v>
      </c>
      <c r="D3066">
        <v>100</v>
      </c>
      <c r="E3066">
        <v>1131</v>
      </c>
      <c r="F3066">
        <v>8148</v>
      </c>
      <c r="G3066">
        <v>811</v>
      </c>
      <c r="H3066">
        <v>2</v>
      </c>
      <c r="I3066" s="58" t="s">
        <v>8098</v>
      </c>
      <c r="J3066">
        <v>81102</v>
      </c>
      <c r="K3066" s="4">
        <v>0</v>
      </c>
      <c r="L3066" s="4">
        <v>9.7089999999999996</v>
      </c>
      <c r="M3066" s="4">
        <v>0</v>
      </c>
      <c r="N3066" s="4">
        <v>9.7089999999999996</v>
      </c>
      <c r="O3066" s="5">
        <v>42305.745292812499</v>
      </c>
      <c r="P3066" s="5">
        <v>42305.745292812499</v>
      </c>
    </row>
    <row r="3067" spans="1:16">
      <c r="A3067">
        <v>2</v>
      </c>
      <c r="B3067">
        <v>6</v>
      </c>
      <c r="C3067">
        <v>20</v>
      </c>
      <c r="D3067">
        <v>100</v>
      </c>
      <c r="E3067">
        <v>1242</v>
      </c>
      <c r="F3067">
        <v>8149</v>
      </c>
      <c r="G3067">
        <v>1581</v>
      </c>
      <c r="H3067">
        <v>1</v>
      </c>
      <c r="I3067" s="58" t="s">
        <v>8099</v>
      </c>
      <c r="J3067">
        <v>158101</v>
      </c>
      <c r="K3067" s="4">
        <v>0</v>
      </c>
      <c r="L3067" s="4">
        <v>3.0459999999999998</v>
      </c>
      <c r="M3067" s="4">
        <v>0</v>
      </c>
      <c r="N3067" s="4">
        <v>3.0459999999999998</v>
      </c>
      <c r="O3067" s="5">
        <v>42305.745292812499</v>
      </c>
      <c r="P3067" s="5">
        <v>42305.745292812499</v>
      </c>
    </row>
    <row r="3068" spans="1:16">
      <c r="A3068">
        <v>2</v>
      </c>
      <c r="B3068">
        <v>6</v>
      </c>
      <c r="C3068">
        <v>20</v>
      </c>
      <c r="D3068">
        <v>100</v>
      </c>
      <c r="E3068">
        <v>1404</v>
      </c>
      <c r="F3068">
        <v>8150</v>
      </c>
      <c r="G3068">
        <v>1947</v>
      </c>
      <c r="H3068">
        <v>1</v>
      </c>
      <c r="I3068" s="58">
        <v>17168</v>
      </c>
      <c r="J3068">
        <v>194701</v>
      </c>
      <c r="K3068" s="4">
        <v>10</v>
      </c>
      <c r="L3068" s="4">
        <v>23.059000000000001</v>
      </c>
      <c r="M3068" s="4">
        <v>0</v>
      </c>
      <c r="N3068" s="4">
        <v>13.058999999999999</v>
      </c>
      <c r="O3068" s="5">
        <v>42305.745292812499</v>
      </c>
      <c r="P3068" s="5">
        <v>43258.050196053242</v>
      </c>
    </row>
    <row r="3069" spans="1:16">
      <c r="A3069">
        <v>2</v>
      </c>
      <c r="B3069">
        <v>6</v>
      </c>
      <c r="C3069">
        <v>20</v>
      </c>
      <c r="D3069">
        <v>100</v>
      </c>
      <c r="E3069">
        <v>1404</v>
      </c>
      <c r="F3069">
        <v>8151</v>
      </c>
      <c r="G3069">
        <v>1947</v>
      </c>
      <c r="H3069">
        <v>2</v>
      </c>
      <c r="I3069" s="58">
        <v>17199</v>
      </c>
      <c r="J3069">
        <v>194702</v>
      </c>
      <c r="K3069" s="4">
        <v>2.8000000000000001E-2</v>
      </c>
      <c r="L3069" s="4">
        <v>7.4020000000000001</v>
      </c>
      <c r="M3069" s="4">
        <v>13.058999999999999</v>
      </c>
      <c r="N3069" s="4">
        <v>20.433</v>
      </c>
      <c r="O3069" s="5">
        <v>42305.745292812499</v>
      </c>
      <c r="P3069" s="5">
        <v>43258.050196053242</v>
      </c>
    </row>
    <row r="3070" spans="1:16">
      <c r="A3070">
        <v>2</v>
      </c>
      <c r="B3070">
        <v>6</v>
      </c>
      <c r="C3070">
        <v>20</v>
      </c>
      <c r="D3070">
        <v>100</v>
      </c>
      <c r="E3070">
        <v>151</v>
      </c>
      <c r="F3070">
        <v>8139</v>
      </c>
      <c r="G3070">
        <v>65</v>
      </c>
      <c r="H3070">
        <v>14</v>
      </c>
      <c r="I3070" s="58" t="s">
        <v>8100</v>
      </c>
      <c r="J3070">
        <v>6514</v>
      </c>
      <c r="K3070" s="4">
        <v>23.145</v>
      </c>
      <c r="L3070" s="4">
        <v>28.367999999999999</v>
      </c>
      <c r="M3070" s="4">
        <v>0</v>
      </c>
      <c r="N3070" s="4">
        <v>5.2229999999999999</v>
      </c>
      <c r="O3070" s="5">
        <v>42305.745292812499</v>
      </c>
      <c r="P3070" s="5">
        <v>42305.745292812499</v>
      </c>
    </row>
    <row r="3071" spans="1:16">
      <c r="A3071">
        <v>2</v>
      </c>
      <c r="B3071">
        <v>6</v>
      </c>
      <c r="C3071">
        <v>20</v>
      </c>
      <c r="D3071">
        <v>100</v>
      </c>
      <c r="E3071">
        <v>2792</v>
      </c>
      <c r="F3071">
        <v>8152</v>
      </c>
      <c r="G3071">
        <v>2778</v>
      </c>
      <c r="H3071">
        <v>3</v>
      </c>
      <c r="I3071" s="58">
        <v>320744</v>
      </c>
      <c r="J3071">
        <v>277803</v>
      </c>
      <c r="K3071" s="4">
        <v>0</v>
      </c>
      <c r="L3071" s="4">
        <v>4.3369999999999997</v>
      </c>
      <c r="M3071" s="4">
        <v>6.5140000000000002</v>
      </c>
      <c r="N3071" s="4">
        <v>10.851000000000001</v>
      </c>
      <c r="O3071" s="5">
        <v>42305.745292812499</v>
      </c>
      <c r="P3071" s="5">
        <v>42305.745292812499</v>
      </c>
    </row>
    <row r="3072" spans="1:16">
      <c r="A3072">
        <v>2</v>
      </c>
      <c r="B3072">
        <v>6</v>
      </c>
      <c r="C3072">
        <v>20</v>
      </c>
      <c r="D3072">
        <v>100</v>
      </c>
      <c r="E3072">
        <v>281</v>
      </c>
      <c r="F3072">
        <v>8140</v>
      </c>
      <c r="G3072">
        <v>703</v>
      </c>
      <c r="H3072">
        <v>2</v>
      </c>
      <c r="I3072" s="58" t="s">
        <v>8101</v>
      </c>
      <c r="J3072">
        <v>70302</v>
      </c>
      <c r="K3072" s="4">
        <v>0.05</v>
      </c>
      <c r="L3072" s="4">
        <v>12.404999999999999</v>
      </c>
      <c r="M3072" s="4">
        <v>26.648</v>
      </c>
      <c r="N3072" s="4">
        <v>38.945999999999998</v>
      </c>
      <c r="O3072" s="5">
        <v>42305.745292812499</v>
      </c>
      <c r="P3072" s="5">
        <v>43258.050196053242</v>
      </c>
    </row>
    <row r="3073" spans="1:16">
      <c r="A3073">
        <v>2</v>
      </c>
      <c r="B3073">
        <v>6</v>
      </c>
      <c r="C3073">
        <v>20</v>
      </c>
      <c r="D3073">
        <v>100</v>
      </c>
      <c r="E3073">
        <v>2920</v>
      </c>
      <c r="F3073">
        <v>8153</v>
      </c>
      <c r="G3073">
        <v>2952</v>
      </c>
      <c r="H3073">
        <v>1</v>
      </c>
      <c r="I3073" s="58">
        <v>384237</v>
      </c>
      <c r="J3073">
        <v>295201</v>
      </c>
      <c r="K3073" s="4">
        <v>0</v>
      </c>
      <c r="L3073" s="4">
        <v>5.8150000000000004</v>
      </c>
      <c r="M3073" s="4">
        <v>0</v>
      </c>
      <c r="N3073" s="4">
        <v>5.8150000000000004</v>
      </c>
      <c r="O3073" s="5">
        <v>42305.745292812499</v>
      </c>
      <c r="P3073" s="5">
        <v>42305.745292812499</v>
      </c>
    </row>
    <row r="3074" spans="1:16">
      <c r="A3074">
        <v>2</v>
      </c>
      <c r="B3074">
        <v>6</v>
      </c>
      <c r="C3074">
        <v>20</v>
      </c>
      <c r="D3074">
        <v>100</v>
      </c>
      <c r="E3074">
        <v>3040</v>
      </c>
      <c r="F3074">
        <v>8154</v>
      </c>
      <c r="G3074">
        <v>2757</v>
      </c>
      <c r="H3074">
        <v>1</v>
      </c>
      <c r="I3074" s="58">
        <v>313015</v>
      </c>
      <c r="J3074">
        <v>275701</v>
      </c>
      <c r="K3074" s="4">
        <v>10</v>
      </c>
      <c r="L3074" s="4">
        <v>12.055999999999999</v>
      </c>
      <c r="M3074" s="4">
        <v>0</v>
      </c>
      <c r="N3074" s="4">
        <v>2.056</v>
      </c>
      <c r="O3074" s="5">
        <v>42305.745292812499</v>
      </c>
      <c r="P3074" s="5">
        <v>42305.745292812499</v>
      </c>
    </row>
    <row r="3075" spans="1:16">
      <c r="A3075">
        <v>2</v>
      </c>
      <c r="B3075">
        <v>6</v>
      </c>
      <c r="C3075">
        <v>20</v>
      </c>
      <c r="D3075">
        <v>100</v>
      </c>
      <c r="E3075">
        <v>3441</v>
      </c>
      <c r="F3075">
        <v>8155</v>
      </c>
      <c r="G3075">
        <v>65</v>
      </c>
      <c r="H3075">
        <v>15</v>
      </c>
      <c r="I3075" s="58" t="s">
        <v>8102</v>
      </c>
      <c r="J3075">
        <v>6515</v>
      </c>
      <c r="K3075" s="4">
        <v>0</v>
      </c>
      <c r="L3075" s="4">
        <v>3.3029999999999999</v>
      </c>
      <c r="M3075" s="4">
        <v>0</v>
      </c>
      <c r="N3075" s="4">
        <v>3.3029999999999999</v>
      </c>
      <c r="O3075" s="5">
        <v>42305.745292812499</v>
      </c>
      <c r="P3075" s="5">
        <v>42305.745292812499</v>
      </c>
    </row>
    <row r="3076" spans="1:16">
      <c r="A3076">
        <v>2</v>
      </c>
      <c r="B3076">
        <v>6</v>
      </c>
      <c r="C3076">
        <v>20</v>
      </c>
      <c r="D3076">
        <v>100</v>
      </c>
      <c r="E3076">
        <v>3651</v>
      </c>
      <c r="F3076">
        <v>8156</v>
      </c>
      <c r="G3076">
        <v>3612</v>
      </c>
      <c r="H3076">
        <v>1</v>
      </c>
      <c r="I3076" s="58">
        <v>625297</v>
      </c>
      <c r="J3076">
        <v>361201</v>
      </c>
      <c r="K3076" s="4">
        <v>0</v>
      </c>
      <c r="L3076" s="4">
        <v>0.91800000000000004</v>
      </c>
      <c r="M3076" s="4">
        <v>0</v>
      </c>
      <c r="N3076" s="4">
        <v>0.91800000000000004</v>
      </c>
      <c r="O3076" s="5">
        <v>42305.745292812499</v>
      </c>
      <c r="P3076" s="5">
        <v>42305.745292812499</v>
      </c>
    </row>
    <row r="3077" spans="1:16">
      <c r="A3077">
        <v>2</v>
      </c>
      <c r="B3077">
        <v>6</v>
      </c>
      <c r="C3077">
        <v>20</v>
      </c>
      <c r="D3077">
        <v>100</v>
      </c>
      <c r="E3077">
        <v>3943</v>
      </c>
      <c r="F3077">
        <v>8157</v>
      </c>
      <c r="G3077">
        <v>339</v>
      </c>
      <c r="H3077">
        <v>3</v>
      </c>
      <c r="I3077" s="58" t="s">
        <v>8103</v>
      </c>
      <c r="J3077">
        <v>33903</v>
      </c>
      <c r="K3077" s="4">
        <v>0.26200000000000001</v>
      </c>
      <c r="L3077" s="4">
        <v>13.311999999999999</v>
      </c>
      <c r="M3077" s="4">
        <v>124.8</v>
      </c>
      <c r="N3077" s="4">
        <v>137.85</v>
      </c>
      <c r="O3077" s="5">
        <v>42305.745292812499</v>
      </c>
      <c r="P3077" s="5">
        <v>43258.050196053242</v>
      </c>
    </row>
    <row r="3078" spans="1:16">
      <c r="A3078">
        <v>2</v>
      </c>
      <c r="B3078">
        <v>6</v>
      </c>
      <c r="C3078">
        <v>20</v>
      </c>
      <c r="D3078">
        <v>100</v>
      </c>
      <c r="E3078">
        <v>3943</v>
      </c>
      <c r="F3078">
        <v>8158</v>
      </c>
      <c r="G3078">
        <v>339</v>
      </c>
      <c r="H3078">
        <v>4</v>
      </c>
      <c r="I3078" s="58" t="s">
        <v>8104</v>
      </c>
      <c r="J3078">
        <v>33904</v>
      </c>
      <c r="K3078" s="4">
        <v>0</v>
      </c>
      <c r="L3078" s="4">
        <v>8.0690000000000008</v>
      </c>
      <c r="M3078" s="4">
        <v>137.85</v>
      </c>
      <c r="N3078" s="4">
        <v>145.91900000000001</v>
      </c>
      <c r="O3078" s="5">
        <v>42305.745292812499</v>
      </c>
      <c r="P3078" s="5">
        <v>43258.050196053242</v>
      </c>
    </row>
    <row r="3079" spans="1:16">
      <c r="A3079">
        <v>2</v>
      </c>
      <c r="B3079">
        <v>6</v>
      </c>
      <c r="C3079">
        <v>20</v>
      </c>
      <c r="D3079">
        <v>100</v>
      </c>
      <c r="E3079">
        <v>3943</v>
      </c>
      <c r="F3079">
        <v>8159</v>
      </c>
      <c r="G3079">
        <v>951</v>
      </c>
      <c r="H3079">
        <v>2</v>
      </c>
      <c r="I3079" s="58" t="s">
        <v>8105</v>
      </c>
      <c r="J3079">
        <v>95102</v>
      </c>
      <c r="K3079" s="4">
        <v>1.6E-2</v>
      </c>
      <c r="L3079" s="4">
        <v>2.3660000000000001</v>
      </c>
      <c r="M3079" s="4">
        <v>119.56399999999999</v>
      </c>
      <c r="N3079" s="4">
        <v>121.914</v>
      </c>
      <c r="O3079" s="5">
        <v>42305.745292812499</v>
      </c>
      <c r="P3079" s="5">
        <v>43258.050196053242</v>
      </c>
    </row>
    <row r="3080" spans="1:16">
      <c r="A3080">
        <v>2</v>
      </c>
      <c r="B3080">
        <v>6</v>
      </c>
      <c r="C3080">
        <v>20</v>
      </c>
      <c r="D3080">
        <v>100</v>
      </c>
      <c r="E3080">
        <v>3943</v>
      </c>
      <c r="F3080">
        <v>8160</v>
      </c>
      <c r="G3080">
        <v>1096</v>
      </c>
      <c r="H3080">
        <v>1</v>
      </c>
      <c r="I3080" s="58" t="s">
        <v>1435</v>
      </c>
      <c r="J3080">
        <v>109601</v>
      </c>
      <c r="K3080" s="4">
        <v>22.366</v>
      </c>
      <c r="L3080" s="4">
        <v>25.251999999999999</v>
      </c>
      <c r="M3080" s="4">
        <v>121.914</v>
      </c>
      <c r="N3080" s="4">
        <v>124.8</v>
      </c>
      <c r="O3080" s="5">
        <v>42305.745292812499</v>
      </c>
      <c r="P3080" s="5">
        <v>43258.050196053242</v>
      </c>
    </row>
    <row r="3081" spans="1:16">
      <c r="A3081">
        <v>2</v>
      </c>
      <c r="B3081">
        <v>6</v>
      </c>
      <c r="C3081">
        <v>20</v>
      </c>
      <c r="D3081">
        <v>100</v>
      </c>
      <c r="E3081">
        <v>4072</v>
      </c>
      <c r="F3081">
        <v>8161</v>
      </c>
      <c r="G3081">
        <v>601</v>
      </c>
      <c r="H3081">
        <v>1</v>
      </c>
      <c r="I3081" s="58" t="s">
        <v>8106</v>
      </c>
      <c r="J3081">
        <v>60101</v>
      </c>
      <c r="K3081" s="4">
        <v>0</v>
      </c>
      <c r="L3081" s="4">
        <v>20.125</v>
      </c>
      <c r="M3081" s="4">
        <v>0</v>
      </c>
      <c r="N3081" s="4">
        <v>20.125</v>
      </c>
      <c r="O3081" s="5">
        <v>42305.745292812499</v>
      </c>
      <c r="P3081" s="5">
        <v>42305.745292812499</v>
      </c>
    </row>
    <row r="3082" spans="1:16">
      <c r="A3082">
        <v>2</v>
      </c>
      <c r="B3082">
        <v>6</v>
      </c>
      <c r="C3082">
        <v>20</v>
      </c>
      <c r="D3082">
        <v>100</v>
      </c>
      <c r="E3082">
        <v>4073</v>
      </c>
      <c r="F3082">
        <v>8162</v>
      </c>
      <c r="G3082">
        <v>602</v>
      </c>
      <c r="H3082">
        <v>1</v>
      </c>
      <c r="I3082" s="58" t="s">
        <v>8107</v>
      </c>
      <c r="J3082">
        <v>60201</v>
      </c>
      <c r="K3082" s="4">
        <v>1.137</v>
      </c>
      <c r="L3082" s="4">
        <v>9.1430000000000007</v>
      </c>
      <c r="M3082" s="4">
        <v>0</v>
      </c>
      <c r="N3082" s="4">
        <v>8.0060000000000002</v>
      </c>
      <c r="O3082" s="5">
        <v>42305.745292812499</v>
      </c>
      <c r="P3082" s="5">
        <v>42305.745292812499</v>
      </c>
    </row>
    <row r="3083" spans="1:16">
      <c r="A3083">
        <v>2</v>
      </c>
      <c r="B3083">
        <v>6</v>
      </c>
      <c r="C3083">
        <v>20</v>
      </c>
      <c r="D3083">
        <v>100</v>
      </c>
      <c r="E3083">
        <v>4524</v>
      </c>
      <c r="F3083">
        <v>8163</v>
      </c>
      <c r="G3083">
        <v>65</v>
      </c>
      <c r="H3083">
        <v>6</v>
      </c>
      <c r="I3083" s="58">
        <v>23894</v>
      </c>
      <c r="J3083">
        <v>6506</v>
      </c>
      <c r="K3083" s="4">
        <v>0</v>
      </c>
      <c r="L3083" s="4">
        <v>2.9089999999999998</v>
      </c>
      <c r="M3083" s="4">
        <v>314.73500000000001</v>
      </c>
      <c r="N3083" s="4">
        <v>317.64400000000001</v>
      </c>
      <c r="O3083" s="5">
        <v>42305.745292812499</v>
      </c>
      <c r="P3083" s="5">
        <v>42305.745292812499</v>
      </c>
    </row>
    <row r="3084" spans="1:16">
      <c r="A3084">
        <v>2</v>
      </c>
      <c r="B3084">
        <v>6</v>
      </c>
      <c r="C3084">
        <v>20</v>
      </c>
      <c r="D3084">
        <v>100</v>
      </c>
      <c r="E3084">
        <v>4524</v>
      </c>
      <c r="F3084">
        <v>8164</v>
      </c>
      <c r="G3084">
        <v>200</v>
      </c>
      <c r="H3084">
        <v>9</v>
      </c>
      <c r="I3084" s="58" t="s">
        <v>8108</v>
      </c>
      <c r="J3084">
        <v>20009</v>
      </c>
      <c r="K3084" s="4">
        <v>1.0999999999999999E-2</v>
      </c>
      <c r="L3084" s="4">
        <v>12.502000000000001</v>
      </c>
      <c r="M3084" s="4">
        <v>289.36599999999999</v>
      </c>
      <c r="N3084" s="4">
        <v>301.85700000000003</v>
      </c>
      <c r="O3084" s="5">
        <v>42305.745292812499</v>
      </c>
      <c r="P3084" s="5">
        <v>43258.050196053242</v>
      </c>
    </row>
    <row r="3085" spans="1:16">
      <c r="A3085">
        <v>2</v>
      </c>
      <c r="B3085">
        <v>6</v>
      </c>
      <c r="C3085">
        <v>20</v>
      </c>
      <c r="D3085">
        <v>100</v>
      </c>
      <c r="E3085">
        <v>4524</v>
      </c>
      <c r="F3085">
        <v>8165</v>
      </c>
      <c r="G3085">
        <v>200</v>
      </c>
      <c r="H3085">
        <v>10</v>
      </c>
      <c r="I3085" s="58" t="s">
        <v>8109</v>
      </c>
      <c r="J3085">
        <v>20010</v>
      </c>
      <c r="K3085" s="4">
        <v>0</v>
      </c>
      <c r="L3085" s="4">
        <v>12.878</v>
      </c>
      <c r="M3085" s="4">
        <v>301.85700000000003</v>
      </c>
      <c r="N3085" s="4">
        <v>314.73500000000001</v>
      </c>
      <c r="O3085" s="5">
        <v>42305.745292812499</v>
      </c>
      <c r="P3085" s="5">
        <v>42305.745292812499</v>
      </c>
    </row>
    <row r="3086" spans="1:16">
      <c r="A3086">
        <v>2</v>
      </c>
      <c r="B3086">
        <v>6</v>
      </c>
      <c r="C3086">
        <v>20</v>
      </c>
      <c r="D3086">
        <v>100</v>
      </c>
      <c r="E3086">
        <v>4538</v>
      </c>
      <c r="F3086">
        <v>8166</v>
      </c>
      <c r="G3086">
        <v>65</v>
      </c>
      <c r="H3086">
        <v>5</v>
      </c>
      <c r="I3086" s="58">
        <v>23863</v>
      </c>
      <c r="J3086">
        <v>6505</v>
      </c>
      <c r="K3086" s="4">
        <v>1.171</v>
      </c>
      <c r="L3086" s="4">
        <v>14.545999999999999</v>
      </c>
      <c r="M3086" s="4">
        <v>120.371</v>
      </c>
      <c r="N3086" s="4">
        <v>133.74600000000001</v>
      </c>
      <c r="O3086" s="5">
        <v>42305.745292812499</v>
      </c>
      <c r="P3086" s="5">
        <v>43258.050196053242</v>
      </c>
    </row>
    <row r="3087" spans="1:16">
      <c r="A3087">
        <v>2</v>
      </c>
      <c r="B3087">
        <v>6</v>
      </c>
      <c r="C3087">
        <v>20</v>
      </c>
      <c r="D3087">
        <v>100</v>
      </c>
      <c r="E3087">
        <v>586</v>
      </c>
      <c r="F3087">
        <v>8141</v>
      </c>
      <c r="G3087">
        <v>200</v>
      </c>
      <c r="H3087">
        <v>12</v>
      </c>
      <c r="I3087" s="58" t="s">
        <v>8110</v>
      </c>
      <c r="J3087">
        <v>20012</v>
      </c>
      <c r="K3087" s="4">
        <v>0</v>
      </c>
      <c r="L3087" s="4">
        <v>2.0750000000000002</v>
      </c>
      <c r="M3087" s="4">
        <v>0</v>
      </c>
      <c r="N3087" s="4">
        <v>2.0750000000000002</v>
      </c>
      <c r="O3087" s="5">
        <v>42305.745292812499</v>
      </c>
      <c r="P3087" s="5">
        <v>42305.745292812499</v>
      </c>
    </row>
    <row r="3088" spans="1:16">
      <c r="A3088">
        <v>2</v>
      </c>
      <c r="B3088">
        <v>6</v>
      </c>
      <c r="C3088">
        <v>20</v>
      </c>
      <c r="D3088">
        <v>100</v>
      </c>
      <c r="E3088">
        <v>586</v>
      </c>
      <c r="F3088">
        <v>8142</v>
      </c>
      <c r="G3088">
        <v>784</v>
      </c>
      <c r="H3088">
        <v>1</v>
      </c>
      <c r="I3088" s="58" t="s">
        <v>8111</v>
      </c>
      <c r="J3088">
        <v>78401</v>
      </c>
      <c r="K3088" s="4">
        <v>2.0750000000000002</v>
      </c>
      <c r="L3088" s="4">
        <v>12.087</v>
      </c>
      <c r="M3088" s="4">
        <v>2.0750000000000002</v>
      </c>
      <c r="N3088" s="4">
        <v>12.087</v>
      </c>
      <c r="O3088" s="5">
        <v>42305.745292812499</v>
      </c>
      <c r="P3088" s="5">
        <v>42305.745292812499</v>
      </c>
    </row>
    <row r="3089" spans="1:16">
      <c r="A3089">
        <v>2</v>
      </c>
      <c r="B3089">
        <v>6</v>
      </c>
      <c r="C3089">
        <v>20</v>
      </c>
      <c r="D3089">
        <v>100</v>
      </c>
      <c r="E3089">
        <v>588</v>
      </c>
      <c r="F3089">
        <v>8143</v>
      </c>
      <c r="G3089">
        <v>811</v>
      </c>
      <c r="H3089">
        <v>1</v>
      </c>
      <c r="I3089" s="58" t="s">
        <v>8112</v>
      </c>
      <c r="J3089">
        <v>81101</v>
      </c>
      <c r="K3089" s="4">
        <v>0</v>
      </c>
      <c r="L3089" s="4">
        <v>3.8580000000000001</v>
      </c>
      <c r="M3089" s="4">
        <v>0</v>
      </c>
      <c r="N3089" s="4">
        <v>3.8580000000000001</v>
      </c>
      <c r="O3089" s="5">
        <v>42305.745292812499</v>
      </c>
      <c r="P3089" s="5">
        <v>42305.745292812499</v>
      </c>
    </row>
    <row r="3090" spans="1:16">
      <c r="A3090">
        <v>2</v>
      </c>
      <c r="B3090">
        <v>6</v>
      </c>
      <c r="C3090">
        <v>20</v>
      </c>
      <c r="D3090">
        <v>100</v>
      </c>
      <c r="E3090">
        <v>589</v>
      </c>
      <c r="F3090">
        <v>8144</v>
      </c>
      <c r="G3090">
        <v>813</v>
      </c>
      <c r="H3090">
        <v>3</v>
      </c>
      <c r="I3090" s="58" t="s">
        <v>8113</v>
      </c>
      <c r="J3090">
        <v>81303</v>
      </c>
      <c r="K3090" s="4">
        <v>1</v>
      </c>
      <c r="L3090" s="4">
        <v>14.117000000000001</v>
      </c>
      <c r="M3090" s="4">
        <v>0</v>
      </c>
      <c r="N3090" s="4">
        <v>13.117000000000001</v>
      </c>
      <c r="O3090" s="5">
        <v>42305.745292812499</v>
      </c>
      <c r="P3090" s="5">
        <v>42305.745292812499</v>
      </c>
    </row>
    <row r="3091" spans="1:16">
      <c r="A3091">
        <v>2</v>
      </c>
      <c r="B3091">
        <v>6</v>
      </c>
      <c r="C3091">
        <v>20</v>
      </c>
      <c r="D3091">
        <v>100</v>
      </c>
      <c r="E3091">
        <v>914</v>
      </c>
      <c r="F3091">
        <v>8145</v>
      </c>
      <c r="G3091">
        <v>1096</v>
      </c>
      <c r="H3091">
        <v>1</v>
      </c>
      <c r="I3091" s="58" t="s">
        <v>1435</v>
      </c>
      <c r="J3091">
        <v>109601</v>
      </c>
      <c r="K3091" s="4">
        <v>2.5000000000000001E-2</v>
      </c>
      <c r="L3091" s="4">
        <v>22.187999999999999</v>
      </c>
      <c r="M3091" s="4">
        <v>0</v>
      </c>
      <c r="N3091" s="4">
        <v>22.164000000000001</v>
      </c>
      <c r="O3091" s="5">
        <v>42305.745292812499</v>
      </c>
      <c r="P3091" s="5">
        <v>42305.745292812499</v>
      </c>
    </row>
    <row r="3092" spans="1:16">
      <c r="A3092">
        <v>2</v>
      </c>
      <c r="B3092">
        <v>6</v>
      </c>
      <c r="C3092">
        <v>20</v>
      </c>
      <c r="D3092">
        <v>100</v>
      </c>
      <c r="E3092">
        <v>929</v>
      </c>
      <c r="F3092">
        <v>8146</v>
      </c>
      <c r="G3092">
        <v>813</v>
      </c>
      <c r="H3092">
        <v>2</v>
      </c>
      <c r="I3092" s="58" t="s">
        <v>8114</v>
      </c>
      <c r="J3092">
        <v>81302</v>
      </c>
      <c r="K3092" s="4">
        <v>16.978999999999999</v>
      </c>
      <c r="L3092" s="4">
        <v>33.161999999999999</v>
      </c>
      <c r="M3092" s="4">
        <v>25.757000000000001</v>
      </c>
      <c r="N3092" s="4">
        <v>41.94</v>
      </c>
      <c r="O3092" s="5">
        <v>42305.745292812499</v>
      </c>
      <c r="P3092" s="5">
        <v>42305.745292812499</v>
      </c>
    </row>
    <row r="3093" spans="1:16">
      <c r="A3093">
        <v>2</v>
      </c>
      <c r="B3093">
        <v>6</v>
      </c>
      <c r="C3093">
        <v>20</v>
      </c>
      <c r="D3093">
        <v>121</v>
      </c>
      <c r="E3093">
        <v>1132</v>
      </c>
      <c r="F3093">
        <v>8177</v>
      </c>
      <c r="G3093">
        <v>947</v>
      </c>
      <c r="H3093">
        <v>3</v>
      </c>
      <c r="I3093" s="58" t="s">
        <v>8115</v>
      </c>
      <c r="J3093">
        <v>94703</v>
      </c>
      <c r="K3093" s="4">
        <v>0</v>
      </c>
      <c r="L3093" s="4">
        <v>15.478</v>
      </c>
      <c r="M3093" s="4">
        <v>6.9560000000000004</v>
      </c>
      <c r="N3093" s="4">
        <v>22.434000000000001</v>
      </c>
      <c r="O3093" s="5">
        <v>42305.745292812499</v>
      </c>
      <c r="P3093" s="5">
        <v>42305.745292812499</v>
      </c>
    </row>
    <row r="3094" spans="1:16">
      <c r="A3094">
        <v>2</v>
      </c>
      <c r="B3094">
        <v>6</v>
      </c>
      <c r="C3094">
        <v>20</v>
      </c>
      <c r="D3094">
        <v>121</v>
      </c>
      <c r="E3094">
        <v>1132</v>
      </c>
      <c r="F3094">
        <v>8178</v>
      </c>
      <c r="G3094">
        <v>1274</v>
      </c>
      <c r="H3094">
        <v>1</v>
      </c>
      <c r="I3094" s="58" t="s">
        <v>8116</v>
      </c>
      <c r="J3094">
        <v>127401</v>
      </c>
      <c r="K3094" s="4">
        <v>1.0049999999999999</v>
      </c>
      <c r="L3094" s="4">
        <v>3.5030000000000001</v>
      </c>
      <c r="M3094" s="4">
        <v>4.1470000000000002</v>
      </c>
      <c r="N3094" s="4">
        <v>6.6449999999999996</v>
      </c>
      <c r="O3094" s="5">
        <v>42305.745292812499</v>
      </c>
      <c r="P3094" s="5">
        <v>42305.745292812499</v>
      </c>
    </row>
    <row r="3095" spans="1:16">
      <c r="A3095">
        <v>2</v>
      </c>
      <c r="B3095">
        <v>6</v>
      </c>
      <c r="C3095">
        <v>20</v>
      </c>
      <c r="D3095">
        <v>121</v>
      </c>
      <c r="E3095">
        <v>1133</v>
      </c>
      <c r="F3095">
        <v>8179</v>
      </c>
      <c r="G3095">
        <v>1275</v>
      </c>
      <c r="H3095">
        <v>1</v>
      </c>
      <c r="I3095" s="58" t="s">
        <v>1436</v>
      </c>
      <c r="J3095">
        <v>127501</v>
      </c>
      <c r="K3095" s="4">
        <v>0</v>
      </c>
      <c r="L3095" s="4">
        <v>10.457000000000001</v>
      </c>
      <c r="M3095" s="4">
        <v>0</v>
      </c>
      <c r="N3095" s="4">
        <v>10.457000000000001</v>
      </c>
      <c r="O3095" s="5">
        <v>42305.745292812499</v>
      </c>
      <c r="P3095" s="5">
        <v>42305.745292812499</v>
      </c>
    </row>
    <row r="3096" spans="1:16">
      <c r="A3096">
        <v>2</v>
      </c>
      <c r="B3096">
        <v>6</v>
      </c>
      <c r="C3096">
        <v>20</v>
      </c>
      <c r="D3096">
        <v>121</v>
      </c>
      <c r="E3096">
        <v>1135</v>
      </c>
      <c r="F3096">
        <v>8180</v>
      </c>
      <c r="G3096">
        <v>1276</v>
      </c>
      <c r="H3096">
        <v>1</v>
      </c>
      <c r="I3096" s="58" t="s">
        <v>8117</v>
      </c>
      <c r="J3096">
        <v>127601</v>
      </c>
      <c r="K3096" s="4">
        <v>0</v>
      </c>
      <c r="L3096" s="4">
        <v>6.444</v>
      </c>
      <c r="M3096" s="4">
        <v>0</v>
      </c>
      <c r="N3096" s="4">
        <v>6.444</v>
      </c>
      <c r="O3096" s="5">
        <v>42305.745292812499</v>
      </c>
      <c r="P3096" s="5">
        <v>42305.745292812499</v>
      </c>
    </row>
    <row r="3097" spans="1:16">
      <c r="A3097">
        <v>2</v>
      </c>
      <c r="B3097">
        <v>6</v>
      </c>
      <c r="C3097">
        <v>20</v>
      </c>
      <c r="D3097">
        <v>121</v>
      </c>
      <c r="E3097">
        <v>1141</v>
      </c>
      <c r="F3097">
        <v>8181</v>
      </c>
      <c r="G3097">
        <v>785</v>
      </c>
      <c r="H3097">
        <v>2</v>
      </c>
      <c r="I3097" s="58" t="s">
        <v>8118</v>
      </c>
      <c r="J3097">
        <v>78502</v>
      </c>
      <c r="K3097" s="4">
        <v>0</v>
      </c>
      <c r="L3097" s="4">
        <v>2.97</v>
      </c>
      <c r="M3097" s="4">
        <v>30.959</v>
      </c>
      <c r="N3097" s="4">
        <v>33.929000000000002</v>
      </c>
      <c r="O3097" s="5">
        <v>42305.745292812499</v>
      </c>
      <c r="P3097" s="5">
        <v>43258.050196053242</v>
      </c>
    </row>
    <row r="3098" spans="1:16">
      <c r="A3098">
        <v>2</v>
      </c>
      <c r="B3098">
        <v>6</v>
      </c>
      <c r="C3098">
        <v>20</v>
      </c>
      <c r="D3098">
        <v>121</v>
      </c>
      <c r="E3098">
        <v>1141</v>
      </c>
      <c r="F3098">
        <v>8182</v>
      </c>
      <c r="G3098">
        <v>1237</v>
      </c>
      <c r="H3098">
        <v>2</v>
      </c>
      <c r="I3098" s="58" t="s">
        <v>8119</v>
      </c>
      <c r="J3098">
        <v>123702</v>
      </c>
      <c r="K3098" s="4">
        <v>1</v>
      </c>
      <c r="L3098" s="4">
        <v>5.38</v>
      </c>
      <c r="M3098" s="4">
        <v>18.207000000000001</v>
      </c>
      <c r="N3098" s="4">
        <v>22.587</v>
      </c>
      <c r="O3098" s="5">
        <v>42305.745292812499</v>
      </c>
      <c r="P3098" s="5">
        <v>43258.050196053242</v>
      </c>
    </row>
    <row r="3099" spans="1:16">
      <c r="A3099">
        <v>2</v>
      </c>
      <c r="B3099">
        <v>6</v>
      </c>
      <c r="C3099">
        <v>20</v>
      </c>
      <c r="D3099">
        <v>121</v>
      </c>
      <c r="E3099">
        <v>1141</v>
      </c>
      <c r="F3099">
        <v>8183</v>
      </c>
      <c r="G3099">
        <v>1275</v>
      </c>
      <c r="H3099">
        <v>1</v>
      </c>
      <c r="I3099" s="58" t="s">
        <v>1436</v>
      </c>
      <c r="J3099">
        <v>127501</v>
      </c>
      <c r="K3099" s="4">
        <v>12</v>
      </c>
      <c r="L3099" s="4">
        <v>20.372</v>
      </c>
      <c r="M3099" s="4">
        <v>22.587</v>
      </c>
      <c r="N3099" s="4">
        <v>30.959</v>
      </c>
      <c r="O3099" s="5">
        <v>42305.745292812499</v>
      </c>
      <c r="P3099" s="5">
        <v>43258.050196053242</v>
      </c>
    </row>
    <row r="3100" spans="1:16">
      <c r="A3100">
        <v>2</v>
      </c>
      <c r="B3100">
        <v>6</v>
      </c>
      <c r="C3100">
        <v>20</v>
      </c>
      <c r="D3100">
        <v>121</v>
      </c>
      <c r="E3100">
        <v>1251</v>
      </c>
      <c r="F3100">
        <v>8184</v>
      </c>
      <c r="G3100">
        <v>784</v>
      </c>
      <c r="H3100">
        <v>2</v>
      </c>
      <c r="I3100" s="58" t="s">
        <v>8120</v>
      </c>
      <c r="J3100">
        <v>78402</v>
      </c>
      <c r="K3100" s="4">
        <v>0</v>
      </c>
      <c r="L3100" s="4">
        <v>1.256</v>
      </c>
      <c r="M3100" s="4">
        <v>0</v>
      </c>
      <c r="N3100" s="4">
        <v>1.256</v>
      </c>
      <c r="O3100" s="5">
        <v>42305.745292812499</v>
      </c>
      <c r="P3100" s="5">
        <v>42305.745292812499</v>
      </c>
    </row>
    <row r="3101" spans="1:16">
      <c r="A3101">
        <v>2</v>
      </c>
      <c r="B3101">
        <v>6</v>
      </c>
      <c r="C3101">
        <v>20</v>
      </c>
      <c r="D3101">
        <v>121</v>
      </c>
      <c r="E3101">
        <v>1251</v>
      </c>
      <c r="F3101">
        <v>8185</v>
      </c>
      <c r="G3101">
        <v>784</v>
      </c>
      <c r="H3101">
        <v>3</v>
      </c>
      <c r="I3101" s="58" t="s">
        <v>8121</v>
      </c>
      <c r="J3101">
        <v>78403</v>
      </c>
      <c r="K3101" s="4">
        <v>0</v>
      </c>
      <c r="L3101" s="4">
        <v>7.6109999999999998</v>
      </c>
      <c r="M3101" s="4">
        <v>1.536</v>
      </c>
      <c r="N3101" s="4">
        <v>9.1470000000000002</v>
      </c>
      <c r="O3101" s="5">
        <v>42305.745292812499</v>
      </c>
      <c r="P3101" s="5">
        <v>42305.745292812499</v>
      </c>
    </row>
    <row r="3102" spans="1:16">
      <c r="A3102">
        <v>2</v>
      </c>
      <c r="B3102">
        <v>6</v>
      </c>
      <c r="C3102">
        <v>20</v>
      </c>
      <c r="D3102">
        <v>121</v>
      </c>
      <c r="E3102">
        <v>150</v>
      </c>
      <c r="F3102">
        <v>8167</v>
      </c>
      <c r="G3102">
        <v>65</v>
      </c>
      <c r="H3102">
        <v>10</v>
      </c>
      <c r="I3102" s="58">
        <v>24016</v>
      </c>
      <c r="J3102">
        <v>6510</v>
      </c>
      <c r="K3102" s="4">
        <v>0</v>
      </c>
      <c r="L3102" s="4">
        <v>1.3340000000000001</v>
      </c>
      <c r="M3102" s="4">
        <v>0</v>
      </c>
      <c r="N3102" s="4">
        <v>1.3340000000000001</v>
      </c>
      <c r="O3102" s="5">
        <v>42305.745292812499</v>
      </c>
      <c r="P3102" s="5">
        <v>42305.745292812499</v>
      </c>
    </row>
    <row r="3103" spans="1:16">
      <c r="A3103">
        <v>2</v>
      </c>
      <c r="B3103">
        <v>6</v>
      </c>
      <c r="C3103">
        <v>20</v>
      </c>
      <c r="D3103">
        <v>121</v>
      </c>
      <c r="E3103">
        <v>1509</v>
      </c>
      <c r="F3103">
        <v>8186</v>
      </c>
      <c r="G3103">
        <v>1419</v>
      </c>
      <c r="H3103">
        <v>1</v>
      </c>
      <c r="I3103" s="58" t="s">
        <v>8122</v>
      </c>
      <c r="J3103">
        <v>141901</v>
      </c>
      <c r="K3103" s="4">
        <v>0</v>
      </c>
      <c r="L3103" s="4">
        <v>5.3479999999999999</v>
      </c>
      <c r="M3103" s="4">
        <v>0</v>
      </c>
      <c r="N3103" s="4">
        <v>5.3479999999999999</v>
      </c>
      <c r="O3103" s="5">
        <v>42305.745292812499</v>
      </c>
      <c r="P3103" s="5">
        <v>42305.745292812499</v>
      </c>
    </row>
    <row r="3104" spans="1:16">
      <c r="A3104">
        <v>2</v>
      </c>
      <c r="B3104">
        <v>6</v>
      </c>
      <c r="C3104">
        <v>20</v>
      </c>
      <c r="D3104">
        <v>121</v>
      </c>
      <c r="E3104">
        <v>1822</v>
      </c>
      <c r="F3104">
        <v>8187</v>
      </c>
      <c r="G3104">
        <v>1948</v>
      </c>
      <c r="H3104">
        <v>2</v>
      </c>
      <c r="I3104" s="58">
        <v>17564</v>
      </c>
      <c r="J3104">
        <v>194802</v>
      </c>
      <c r="K3104" s="4">
        <v>0</v>
      </c>
      <c r="L3104" s="4">
        <v>4.2789999999999999</v>
      </c>
      <c r="M3104" s="4">
        <v>0</v>
      </c>
      <c r="N3104" s="4">
        <v>4.2789999999999999</v>
      </c>
      <c r="O3104" s="5">
        <v>42305.745292812499</v>
      </c>
      <c r="P3104" s="5">
        <v>42305.745292812499</v>
      </c>
    </row>
    <row r="3105" spans="1:16">
      <c r="A3105">
        <v>2</v>
      </c>
      <c r="B3105">
        <v>6</v>
      </c>
      <c r="C3105">
        <v>20</v>
      </c>
      <c r="D3105">
        <v>121</v>
      </c>
      <c r="E3105">
        <v>1831</v>
      </c>
      <c r="F3105">
        <v>8188</v>
      </c>
      <c r="G3105">
        <v>244</v>
      </c>
      <c r="H3105">
        <v>7</v>
      </c>
      <c r="I3105" s="58" t="s">
        <v>8123</v>
      </c>
      <c r="J3105">
        <v>24407</v>
      </c>
      <c r="K3105" s="4">
        <v>5</v>
      </c>
      <c r="L3105" s="4">
        <v>7.6710000000000003</v>
      </c>
      <c r="M3105" s="4">
        <v>0</v>
      </c>
      <c r="N3105" s="4">
        <v>2.6709999999999998</v>
      </c>
      <c r="O3105" s="5">
        <v>42305.745292812499</v>
      </c>
      <c r="P3105" s="5">
        <v>42305.745292812499</v>
      </c>
    </row>
    <row r="3106" spans="1:16">
      <c r="A3106">
        <v>2</v>
      </c>
      <c r="B3106">
        <v>6</v>
      </c>
      <c r="C3106">
        <v>20</v>
      </c>
      <c r="D3106">
        <v>121</v>
      </c>
      <c r="E3106">
        <v>1831</v>
      </c>
      <c r="F3106">
        <v>8189</v>
      </c>
      <c r="G3106">
        <v>948</v>
      </c>
      <c r="H3106">
        <v>2</v>
      </c>
      <c r="I3106" s="58" t="s">
        <v>1437</v>
      </c>
      <c r="J3106">
        <v>94802</v>
      </c>
      <c r="K3106" s="4">
        <v>1.972</v>
      </c>
      <c r="L3106" s="4">
        <v>6.2309999999999999</v>
      </c>
      <c r="M3106" s="4">
        <v>3.6429999999999998</v>
      </c>
      <c r="N3106" s="4">
        <v>7.9020000000000001</v>
      </c>
      <c r="O3106" s="5">
        <v>42305.745292812499</v>
      </c>
      <c r="P3106" s="5">
        <v>42305.745292812499</v>
      </c>
    </row>
    <row r="3107" spans="1:16">
      <c r="A3107">
        <v>2</v>
      </c>
      <c r="B3107">
        <v>6</v>
      </c>
      <c r="C3107">
        <v>20</v>
      </c>
      <c r="D3107">
        <v>121</v>
      </c>
      <c r="E3107">
        <v>2292</v>
      </c>
      <c r="F3107">
        <v>8190</v>
      </c>
      <c r="G3107">
        <v>2101</v>
      </c>
      <c r="H3107">
        <v>1</v>
      </c>
      <c r="I3107" s="58">
        <v>73416</v>
      </c>
      <c r="J3107">
        <v>210101</v>
      </c>
      <c r="K3107" s="4">
        <v>0</v>
      </c>
      <c r="L3107" s="4">
        <v>3.6549999999999998</v>
      </c>
      <c r="M3107" s="4">
        <v>0</v>
      </c>
      <c r="N3107" s="4">
        <v>3.6549999999999998</v>
      </c>
      <c r="O3107" s="5">
        <v>42305.745292812499</v>
      </c>
      <c r="P3107" s="5">
        <v>42305.745292812499</v>
      </c>
    </row>
    <row r="3108" spans="1:16">
      <c r="A3108">
        <v>2</v>
      </c>
      <c r="B3108">
        <v>6</v>
      </c>
      <c r="C3108">
        <v>20</v>
      </c>
      <c r="D3108">
        <v>121</v>
      </c>
      <c r="E3108">
        <v>2293</v>
      </c>
      <c r="F3108">
        <v>8191</v>
      </c>
      <c r="G3108">
        <v>2120</v>
      </c>
      <c r="H3108">
        <v>1</v>
      </c>
      <c r="I3108" s="58">
        <v>80355</v>
      </c>
      <c r="J3108">
        <v>212001</v>
      </c>
      <c r="K3108" s="4">
        <v>0</v>
      </c>
      <c r="L3108" s="4">
        <v>9.2409999999999997</v>
      </c>
      <c r="M3108" s="4">
        <v>0</v>
      </c>
      <c r="N3108" s="4">
        <v>9.2409999999999997</v>
      </c>
      <c r="O3108" s="5">
        <v>42305.745292812499</v>
      </c>
      <c r="P3108" s="5">
        <v>42305.745292812499</v>
      </c>
    </row>
    <row r="3109" spans="1:16">
      <c r="A3109">
        <v>2</v>
      </c>
      <c r="B3109">
        <v>6</v>
      </c>
      <c r="C3109">
        <v>20</v>
      </c>
      <c r="D3109">
        <v>121</v>
      </c>
      <c r="E3109">
        <v>271</v>
      </c>
      <c r="F3109">
        <v>8168</v>
      </c>
      <c r="G3109">
        <v>1583</v>
      </c>
      <c r="H3109">
        <v>1</v>
      </c>
      <c r="I3109" s="58">
        <v>-115781</v>
      </c>
      <c r="J3109">
        <v>158301</v>
      </c>
      <c r="K3109" s="4">
        <v>10.321999999999999</v>
      </c>
      <c r="L3109" s="4">
        <v>16.331</v>
      </c>
      <c r="M3109" s="4">
        <v>0</v>
      </c>
      <c r="N3109" s="4">
        <v>6.0090000000000003</v>
      </c>
      <c r="O3109" s="5">
        <v>42305.745292812499</v>
      </c>
      <c r="P3109" s="5">
        <v>42305.745292812499</v>
      </c>
    </row>
    <row r="3110" spans="1:16">
      <c r="A3110">
        <v>2</v>
      </c>
      <c r="B3110">
        <v>6</v>
      </c>
      <c r="C3110">
        <v>20</v>
      </c>
      <c r="D3110">
        <v>121</v>
      </c>
      <c r="E3110">
        <v>2793</v>
      </c>
      <c r="F3110">
        <v>8192</v>
      </c>
      <c r="G3110">
        <v>244</v>
      </c>
      <c r="H3110">
        <v>8</v>
      </c>
      <c r="I3110" s="58" t="s">
        <v>8124</v>
      </c>
      <c r="J3110">
        <v>24408</v>
      </c>
      <c r="K3110" s="4">
        <v>1</v>
      </c>
      <c r="L3110" s="4">
        <v>3.4</v>
      </c>
      <c r="M3110" s="4">
        <v>2.694</v>
      </c>
      <c r="N3110" s="4">
        <v>5.0940000000000003</v>
      </c>
      <c r="O3110" s="5">
        <v>42305.745292812499</v>
      </c>
      <c r="P3110" s="5">
        <v>43258.050196053242</v>
      </c>
    </row>
    <row r="3111" spans="1:16">
      <c r="A3111">
        <v>2</v>
      </c>
      <c r="B3111">
        <v>6</v>
      </c>
      <c r="C3111">
        <v>20</v>
      </c>
      <c r="D3111">
        <v>121</v>
      </c>
      <c r="E3111">
        <v>2793</v>
      </c>
      <c r="F3111">
        <v>8193</v>
      </c>
      <c r="G3111">
        <v>244</v>
      </c>
      <c r="H3111">
        <v>9</v>
      </c>
      <c r="I3111" s="58" t="s">
        <v>8125</v>
      </c>
      <c r="J3111">
        <v>24409</v>
      </c>
      <c r="K3111" s="4">
        <v>1</v>
      </c>
      <c r="L3111" s="4">
        <v>4.2560000000000002</v>
      </c>
      <c r="M3111" s="4">
        <v>6.2359999999999998</v>
      </c>
      <c r="N3111" s="4">
        <v>9.4920000000000009</v>
      </c>
      <c r="O3111" s="5">
        <v>42305.745292812499</v>
      </c>
      <c r="P3111" s="5">
        <v>42305.745292812499</v>
      </c>
    </row>
    <row r="3112" spans="1:16">
      <c r="A3112">
        <v>2</v>
      </c>
      <c r="B3112">
        <v>6</v>
      </c>
      <c r="C3112">
        <v>20</v>
      </c>
      <c r="D3112">
        <v>121</v>
      </c>
      <c r="E3112">
        <v>2793</v>
      </c>
      <c r="F3112">
        <v>8194</v>
      </c>
      <c r="G3112">
        <v>948</v>
      </c>
      <c r="H3112">
        <v>2</v>
      </c>
      <c r="I3112" s="58" t="s">
        <v>1437</v>
      </c>
      <c r="J3112">
        <v>94802</v>
      </c>
      <c r="K3112" s="4">
        <v>1</v>
      </c>
      <c r="L3112" s="4">
        <v>1.972</v>
      </c>
      <c r="M3112" s="4">
        <v>1.722</v>
      </c>
      <c r="N3112" s="4">
        <v>2.694</v>
      </c>
      <c r="O3112" s="5">
        <v>42305.745292812499</v>
      </c>
      <c r="P3112" s="5">
        <v>43258.050196053242</v>
      </c>
    </row>
    <row r="3113" spans="1:16">
      <c r="A3113">
        <v>2</v>
      </c>
      <c r="B3113">
        <v>6</v>
      </c>
      <c r="C3113">
        <v>20</v>
      </c>
      <c r="D3113">
        <v>121</v>
      </c>
      <c r="E3113">
        <v>2793</v>
      </c>
      <c r="F3113">
        <v>8195</v>
      </c>
      <c r="G3113">
        <v>2779</v>
      </c>
      <c r="H3113">
        <v>1</v>
      </c>
      <c r="I3113" s="58">
        <v>321050</v>
      </c>
      <c r="J3113">
        <v>277901</v>
      </c>
      <c r="K3113" s="4">
        <v>0</v>
      </c>
      <c r="L3113" s="4">
        <v>1.722</v>
      </c>
      <c r="M3113" s="4">
        <v>0</v>
      </c>
      <c r="N3113" s="4">
        <v>1.722</v>
      </c>
      <c r="O3113" s="5">
        <v>42305.745292812499</v>
      </c>
      <c r="P3113" s="5">
        <v>43258.050196053242</v>
      </c>
    </row>
    <row r="3114" spans="1:16">
      <c r="A3114">
        <v>2</v>
      </c>
      <c r="B3114">
        <v>6</v>
      </c>
      <c r="C3114">
        <v>20</v>
      </c>
      <c r="D3114">
        <v>121</v>
      </c>
      <c r="E3114">
        <v>2794</v>
      </c>
      <c r="F3114">
        <v>8196</v>
      </c>
      <c r="G3114">
        <v>2834</v>
      </c>
      <c r="H3114">
        <v>1</v>
      </c>
      <c r="I3114" s="58">
        <v>341139</v>
      </c>
      <c r="J3114">
        <v>283401</v>
      </c>
      <c r="K3114" s="4">
        <v>0</v>
      </c>
      <c r="L3114" s="4">
        <v>4.7789999999999999</v>
      </c>
      <c r="M3114" s="4">
        <v>0</v>
      </c>
      <c r="N3114" s="4">
        <v>4.7789999999999999</v>
      </c>
      <c r="O3114" s="5">
        <v>42305.745292812499</v>
      </c>
      <c r="P3114" s="5">
        <v>42305.745292812499</v>
      </c>
    </row>
    <row r="3115" spans="1:16">
      <c r="A3115">
        <v>2</v>
      </c>
      <c r="B3115">
        <v>6</v>
      </c>
      <c r="C3115">
        <v>20</v>
      </c>
      <c r="D3115">
        <v>121</v>
      </c>
      <c r="E3115">
        <v>2921</v>
      </c>
      <c r="F3115">
        <v>8197</v>
      </c>
      <c r="G3115">
        <v>243</v>
      </c>
      <c r="H3115">
        <v>5</v>
      </c>
      <c r="I3115" s="58" t="s">
        <v>8126</v>
      </c>
      <c r="J3115">
        <v>24305</v>
      </c>
      <c r="K3115" s="4">
        <v>0</v>
      </c>
      <c r="L3115" s="4">
        <v>3.51</v>
      </c>
      <c r="M3115" s="4">
        <v>0</v>
      </c>
      <c r="N3115" s="4">
        <v>3.51</v>
      </c>
      <c r="O3115" s="5">
        <v>42305.745292812499</v>
      </c>
      <c r="P3115" s="5">
        <v>42305.745292812499</v>
      </c>
    </row>
    <row r="3116" spans="1:16">
      <c r="A3116">
        <v>2</v>
      </c>
      <c r="B3116">
        <v>6</v>
      </c>
      <c r="C3116">
        <v>20</v>
      </c>
      <c r="D3116">
        <v>121</v>
      </c>
      <c r="E3116">
        <v>294</v>
      </c>
      <c r="F3116">
        <v>8169</v>
      </c>
      <c r="G3116">
        <v>710</v>
      </c>
      <c r="H3116">
        <v>1</v>
      </c>
      <c r="I3116" s="58" t="s">
        <v>8127</v>
      </c>
      <c r="J3116">
        <v>71001</v>
      </c>
      <c r="K3116" s="4">
        <v>0</v>
      </c>
      <c r="L3116" s="4">
        <v>8.9819999999999993</v>
      </c>
      <c r="M3116" s="4">
        <v>0</v>
      </c>
      <c r="N3116" s="4">
        <v>8.9819999999999993</v>
      </c>
      <c r="O3116" s="5">
        <v>42305.745292812499</v>
      </c>
      <c r="P3116" s="5">
        <v>43258.050196053242</v>
      </c>
    </row>
    <row r="3117" spans="1:16">
      <c r="A3117">
        <v>2</v>
      </c>
      <c r="B3117">
        <v>6</v>
      </c>
      <c r="C3117">
        <v>20</v>
      </c>
      <c r="D3117">
        <v>121</v>
      </c>
      <c r="E3117">
        <v>3358</v>
      </c>
      <c r="F3117">
        <v>8198</v>
      </c>
      <c r="G3117">
        <v>3405</v>
      </c>
      <c r="H3117">
        <v>1</v>
      </c>
      <c r="I3117" s="58">
        <v>549692</v>
      </c>
      <c r="J3117">
        <v>340501</v>
      </c>
      <c r="K3117" s="4">
        <v>5</v>
      </c>
      <c r="L3117" s="4">
        <v>8.157</v>
      </c>
      <c r="M3117" s="4">
        <v>0</v>
      </c>
      <c r="N3117" s="4">
        <v>3.157</v>
      </c>
      <c r="O3117" s="5">
        <v>42305.745292812499</v>
      </c>
      <c r="P3117" s="5">
        <v>42305.745292812499</v>
      </c>
    </row>
    <row r="3118" spans="1:16">
      <c r="A3118">
        <v>2</v>
      </c>
      <c r="B3118">
        <v>6</v>
      </c>
      <c r="C3118">
        <v>20</v>
      </c>
      <c r="D3118">
        <v>121</v>
      </c>
      <c r="E3118">
        <v>3622</v>
      </c>
      <c r="F3118">
        <v>8199</v>
      </c>
      <c r="G3118">
        <v>2989</v>
      </c>
      <c r="H3118">
        <v>1</v>
      </c>
      <c r="I3118" s="58">
        <v>397752</v>
      </c>
      <c r="J3118">
        <v>298901</v>
      </c>
      <c r="K3118" s="4">
        <v>0</v>
      </c>
      <c r="L3118" s="4">
        <v>2.6509999999999998</v>
      </c>
      <c r="M3118" s="4">
        <v>0</v>
      </c>
      <c r="N3118" s="4">
        <v>1.1950000000000001</v>
      </c>
      <c r="O3118" s="5">
        <v>42305.745292812499</v>
      </c>
      <c r="P3118" s="5">
        <v>42305.745292812499</v>
      </c>
    </row>
    <row r="3119" spans="1:16">
      <c r="A3119">
        <v>2</v>
      </c>
      <c r="B3119">
        <v>6</v>
      </c>
      <c r="C3119">
        <v>20</v>
      </c>
      <c r="D3119">
        <v>121</v>
      </c>
      <c r="E3119">
        <v>3623</v>
      </c>
      <c r="F3119">
        <v>8200</v>
      </c>
      <c r="G3119">
        <v>2989</v>
      </c>
      <c r="H3119">
        <v>2</v>
      </c>
      <c r="I3119" s="58">
        <v>397783</v>
      </c>
      <c r="J3119">
        <v>298902</v>
      </c>
      <c r="K3119" s="4">
        <v>0</v>
      </c>
      <c r="L3119" s="4">
        <v>1.837</v>
      </c>
      <c r="M3119" s="4">
        <v>0</v>
      </c>
      <c r="N3119" s="4">
        <v>0.98099999999999998</v>
      </c>
      <c r="O3119" s="5">
        <v>42305.745292812499</v>
      </c>
      <c r="P3119" s="5">
        <v>43258.050196053242</v>
      </c>
    </row>
    <row r="3120" spans="1:16">
      <c r="A3120">
        <v>2</v>
      </c>
      <c r="B3120">
        <v>6</v>
      </c>
      <c r="C3120">
        <v>20</v>
      </c>
      <c r="D3120">
        <v>121</v>
      </c>
      <c r="E3120">
        <v>3674</v>
      </c>
      <c r="F3120">
        <v>8201</v>
      </c>
      <c r="G3120">
        <v>877</v>
      </c>
      <c r="H3120">
        <v>1</v>
      </c>
      <c r="I3120" s="58" t="s">
        <v>8128</v>
      </c>
      <c r="J3120">
        <v>87701</v>
      </c>
      <c r="K3120" s="4">
        <v>0.70499999999999996</v>
      </c>
      <c r="L3120" s="4">
        <v>19.57</v>
      </c>
      <c r="M3120" s="4">
        <v>11.179</v>
      </c>
      <c r="N3120" s="4">
        <v>30.044</v>
      </c>
      <c r="O3120" s="5">
        <v>42305.745292812499</v>
      </c>
      <c r="P3120" s="5">
        <v>42305.745292812499</v>
      </c>
    </row>
    <row r="3121" spans="1:16">
      <c r="A3121">
        <v>2</v>
      </c>
      <c r="B3121">
        <v>6</v>
      </c>
      <c r="C3121">
        <v>20</v>
      </c>
      <c r="D3121">
        <v>121</v>
      </c>
      <c r="E3121">
        <v>3674</v>
      </c>
      <c r="F3121">
        <v>8202</v>
      </c>
      <c r="G3121">
        <v>3197</v>
      </c>
      <c r="H3121">
        <v>1</v>
      </c>
      <c r="I3121" s="58">
        <v>473722</v>
      </c>
      <c r="J3121">
        <v>319701</v>
      </c>
      <c r="K3121" s="4">
        <v>0.97899999999999998</v>
      </c>
      <c r="L3121" s="4">
        <v>6.6769999999999996</v>
      </c>
      <c r="M3121" s="4">
        <v>30.044</v>
      </c>
      <c r="N3121" s="4">
        <v>35.741999999999997</v>
      </c>
      <c r="O3121" s="5">
        <v>42305.745292812499</v>
      </c>
      <c r="P3121" s="5">
        <v>43258.050196053242</v>
      </c>
    </row>
    <row r="3122" spans="1:16">
      <c r="A3122">
        <v>2</v>
      </c>
      <c r="B3122">
        <v>6</v>
      </c>
      <c r="C3122">
        <v>20</v>
      </c>
      <c r="D3122">
        <v>121</v>
      </c>
      <c r="E3122">
        <v>3907</v>
      </c>
      <c r="F3122">
        <v>8203</v>
      </c>
      <c r="G3122">
        <v>243</v>
      </c>
      <c r="H3122">
        <v>1</v>
      </c>
      <c r="I3122" s="58" t="s">
        <v>8129</v>
      </c>
      <c r="J3122">
        <v>24301</v>
      </c>
      <c r="K3122" s="4">
        <v>1</v>
      </c>
      <c r="L3122" s="4">
        <v>14.521000000000001</v>
      </c>
      <c r="M3122" s="4">
        <v>0</v>
      </c>
      <c r="N3122" s="4">
        <v>13.521000000000001</v>
      </c>
      <c r="O3122" s="5">
        <v>42305.745292812499</v>
      </c>
      <c r="P3122" s="5">
        <v>42305.745292812499</v>
      </c>
    </row>
    <row r="3123" spans="1:16">
      <c r="A3123">
        <v>2</v>
      </c>
      <c r="B3123">
        <v>6</v>
      </c>
      <c r="C3123">
        <v>20</v>
      </c>
      <c r="D3123">
        <v>121</v>
      </c>
      <c r="E3123">
        <v>3908</v>
      </c>
      <c r="F3123">
        <v>8204</v>
      </c>
      <c r="G3123">
        <v>214</v>
      </c>
      <c r="H3123">
        <v>1</v>
      </c>
      <c r="I3123" s="58" t="s">
        <v>8130</v>
      </c>
      <c r="J3123">
        <v>21401</v>
      </c>
      <c r="K3123" s="4">
        <v>0</v>
      </c>
      <c r="L3123" s="4">
        <v>7.4139999999999997</v>
      </c>
      <c r="M3123" s="4">
        <v>33.604999999999997</v>
      </c>
      <c r="N3123" s="4">
        <v>41.018999999999998</v>
      </c>
      <c r="O3123" s="5">
        <v>42305.745292812499</v>
      </c>
      <c r="P3123" s="5">
        <v>43258.050196053242</v>
      </c>
    </row>
    <row r="3124" spans="1:16">
      <c r="A3124">
        <v>2</v>
      </c>
      <c r="B3124">
        <v>6</v>
      </c>
      <c r="C3124">
        <v>20</v>
      </c>
      <c r="D3124">
        <v>121</v>
      </c>
      <c r="E3124">
        <v>3908</v>
      </c>
      <c r="F3124">
        <v>8205</v>
      </c>
      <c r="G3124">
        <v>244</v>
      </c>
      <c r="H3124">
        <v>2</v>
      </c>
      <c r="I3124" s="58" t="s">
        <v>8131</v>
      </c>
      <c r="J3124">
        <v>24402</v>
      </c>
      <c r="K3124" s="4">
        <v>0</v>
      </c>
      <c r="L3124" s="4">
        <v>17.945</v>
      </c>
      <c r="M3124" s="4">
        <v>13.253</v>
      </c>
      <c r="N3124" s="4">
        <v>31.198</v>
      </c>
      <c r="O3124" s="5">
        <v>42305.745292812499</v>
      </c>
      <c r="P3124" s="5">
        <v>42305.745292812499</v>
      </c>
    </row>
    <row r="3125" spans="1:16">
      <c r="A3125">
        <v>2</v>
      </c>
      <c r="B3125">
        <v>6</v>
      </c>
      <c r="C3125">
        <v>20</v>
      </c>
      <c r="D3125">
        <v>121</v>
      </c>
      <c r="E3125">
        <v>4154</v>
      </c>
      <c r="F3125">
        <v>8206</v>
      </c>
      <c r="G3125">
        <v>64</v>
      </c>
      <c r="H3125">
        <v>14</v>
      </c>
      <c r="I3125" s="58" t="s">
        <v>8132</v>
      </c>
      <c r="J3125">
        <v>6414</v>
      </c>
      <c r="K3125" s="4">
        <v>0</v>
      </c>
      <c r="L3125" s="4">
        <v>0.52</v>
      </c>
      <c r="M3125" s="4">
        <v>1.587</v>
      </c>
      <c r="N3125" s="4">
        <v>2.1070000000000002</v>
      </c>
      <c r="O3125" s="5">
        <v>42305.745292812499</v>
      </c>
      <c r="P3125" s="5">
        <v>43258.050196053242</v>
      </c>
    </row>
    <row r="3126" spans="1:16">
      <c r="A3126">
        <v>2</v>
      </c>
      <c r="B3126">
        <v>6</v>
      </c>
      <c r="C3126">
        <v>20</v>
      </c>
      <c r="D3126">
        <v>121</v>
      </c>
      <c r="E3126">
        <v>432</v>
      </c>
      <c r="F3126">
        <v>8170</v>
      </c>
      <c r="G3126">
        <v>785</v>
      </c>
      <c r="H3126">
        <v>1</v>
      </c>
      <c r="I3126" s="58" t="s">
        <v>8133</v>
      </c>
      <c r="J3126">
        <v>78501</v>
      </c>
      <c r="K3126" s="4">
        <v>10.785</v>
      </c>
      <c r="L3126" s="4">
        <v>39.911999999999999</v>
      </c>
      <c r="M3126" s="4">
        <v>0</v>
      </c>
      <c r="N3126" s="4">
        <v>19.239000000000001</v>
      </c>
      <c r="O3126" s="5">
        <v>42305.745292812499</v>
      </c>
      <c r="P3126" s="5">
        <v>42305.745292812499</v>
      </c>
    </row>
    <row r="3127" spans="1:16">
      <c r="A3127">
        <v>2</v>
      </c>
      <c r="B3127">
        <v>6</v>
      </c>
      <c r="C3127">
        <v>20</v>
      </c>
      <c r="D3127">
        <v>121</v>
      </c>
      <c r="E3127">
        <v>433</v>
      </c>
      <c r="F3127">
        <v>8171</v>
      </c>
      <c r="G3127">
        <v>947</v>
      </c>
      <c r="H3127">
        <v>1</v>
      </c>
      <c r="I3127" s="58" t="s">
        <v>8134</v>
      </c>
      <c r="J3127">
        <v>94701</v>
      </c>
      <c r="K3127" s="4">
        <v>0</v>
      </c>
      <c r="L3127" s="4">
        <v>4.3499999999999996</v>
      </c>
      <c r="M3127" s="4">
        <v>0</v>
      </c>
      <c r="N3127" s="4">
        <v>4.3499999999999996</v>
      </c>
      <c r="O3127" s="5">
        <v>42305.745292812499</v>
      </c>
      <c r="P3127" s="5">
        <v>43258.050196053242</v>
      </c>
    </row>
    <row r="3128" spans="1:16">
      <c r="A3128">
        <v>2</v>
      </c>
      <c r="B3128">
        <v>6</v>
      </c>
      <c r="C3128">
        <v>20</v>
      </c>
      <c r="D3128">
        <v>121</v>
      </c>
      <c r="E3128">
        <v>434</v>
      </c>
      <c r="F3128">
        <v>8172</v>
      </c>
      <c r="G3128">
        <v>948</v>
      </c>
      <c r="H3128">
        <v>1</v>
      </c>
      <c r="I3128" s="58" t="s">
        <v>8135</v>
      </c>
      <c r="J3128">
        <v>94801</v>
      </c>
      <c r="K3128" s="4">
        <v>0</v>
      </c>
      <c r="L3128" s="4">
        <v>2.6949999999999998</v>
      </c>
      <c r="M3128" s="4">
        <v>0</v>
      </c>
      <c r="N3128" s="4">
        <v>2.6949999999999998</v>
      </c>
      <c r="O3128" s="5">
        <v>42305.745292812499</v>
      </c>
      <c r="P3128" s="5">
        <v>42305.745292812499</v>
      </c>
    </row>
    <row r="3129" spans="1:16">
      <c r="A3129">
        <v>2</v>
      </c>
      <c r="B3129">
        <v>6</v>
      </c>
      <c r="C3129">
        <v>20</v>
      </c>
      <c r="D3129">
        <v>121</v>
      </c>
      <c r="E3129">
        <v>4524</v>
      </c>
      <c r="F3129">
        <v>8207</v>
      </c>
      <c r="G3129">
        <v>200</v>
      </c>
      <c r="H3129">
        <v>4</v>
      </c>
      <c r="I3129" s="58" t="s">
        <v>8136</v>
      </c>
      <c r="J3129">
        <v>20004</v>
      </c>
      <c r="K3129" s="4">
        <v>1</v>
      </c>
      <c r="L3129" s="4">
        <v>2.4340000000000002</v>
      </c>
      <c r="M3129" s="4">
        <v>251.268</v>
      </c>
      <c r="N3129" s="4">
        <v>252.702</v>
      </c>
      <c r="O3129" s="5">
        <v>42305.745292812499</v>
      </c>
      <c r="P3129" s="5">
        <v>43258.050196053242</v>
      </c>
    </row>
    <row r="3130" spans="1:16">
      <c r="A3130">
        <v>2</v>
      </c>
      <c r="B3130">
        <v>6</v>
      </c>
      <c r="C3130">
        <v>20</v>
      </c>
      <c r="D3130">
        <v>121</v>
      </c>
      <c r="E3130">
        <v>4538</v>
      </c>
      <c r="F3130">
        <v>8208</v>
      </c>
      <c r="G3130">
        <v>64</v>
      </c>
      <c r="H3130">
        <v>7</v>
      </c>
      <c r="I3130" s="58">
        <v>23559</v>
      </c>
      <c r="J3130">
        <v>6407</v>
      </c>
      <c r="K3130" s="4">
        <v>0</v>
      </c>
      <c r="L3130" s="4">
        <v>5.3929999999999998</v>
      </c>
      <c r="M3130" s="4">
        <v>59.621000000000002</v>
      </c>
      <c r="N3130" s="4">
        <v>65.013999999999996</v>
      </c>
      <c r="O3130" s="5">
        <v>42305.745292812499</v>
      </c>
      <c r="P3130" s="5">
        <v>43258.050196053242</v>
      </c>
    </row>
    <row r="3131" spans="1:16">
      <c r="A3131">
        <v>2</v>
      </c>
      <c r="B3131">
        <v>6</v>
      </c>
      <c r="C3131">
        <v>20</v>
      </c>
      <c r="D3131">
        <v>121</v>
      </c>
      <c r="E3131">
        <v>4538</v>
      </c>
      <c r="F3131">
        <v>8209</v>
      </c>
      <c r="G3131">
        <v>64</v>
      </c>
      <c r="H3131">
        <v>8</v>
      </c>
      <c r="I3131" s="58">
        <v>23590</v>
      </c>
      <c r="J3131">
        <v>6408</v>
      </c>
      <c r="K3131" s="4">
        <v>9.9990000000000006</v>
      </c>
      <c r="L3131" s="4">
        <v>20.297999999999998</v>
      </c>
      <c r="M3131" s="4">
        <v>65.013999999999996</v>
      </c>
      <c r="N3131" s="4">
        <v>75.313000000000002</v>
      </c>
      <c r="O3131" s="5">
        <v>42305.745292812499</v>
      </c>
      <c r="P3131" s="5">
        <v>43258.050196053242</v>
      </c>
    </row>
    <row r="3132" spans="1:16">
      <c r="A3132">
        <v>2</v>
      </c>
      <c r="B3132">
        <v>6</v>
      </c>
      <c r="C3132">
        <v>20</v>
      </c>
      <c r="D3132">
        <v>121</v>
      </c>
      <c r="E3132">
        <v>4538</v>
      </c>
      <c r="F3132">
        <v>8210</v>
      </c>
      <c r="G3132">
        <v>65</v>
      </c>
      <c r="H3132">
        <v>1</v>
      </c>
      <c r="I3132" s="58">
        <v>23743</v>
      </c>
      <c r="J3132">
        <v>6501</v>
      </c>
      <c r="K3132" s="4">
        <v>0</v>
      </c>
      <c r="L3132" s="4">
        <v>5.9379999999999997</v>
      </c>
      <c r="M3132" s="4">
        <v>75.313000000000002</v>
      </c>
      <c r="N3132" s="4">
        <v>81.25</v>
      </c>
      <c r="O3132" s="5">
        <v>42305.745292812499</v>
      </c>
      <c r="P3132" s="5">
        <v>42305.745292812499</v>
      </c>
    </row>
    <row r="3133" spans="1:16">
      <c r="A3133">
        <v>2</v>
      </c>
      <c r="B3133">
        <v>6</v>
      </c>
      <c r="C3133">
        <v>20</v>
      </c>
      <c r="D3133">
        <v>121</v>
      </c>
      <c r="E3133">
        <v>4538</v>
      </c>
      <c r="F3133">
        <v>8211</v>
      </c>
      <c r="G3133">
        <v>65</v>
      </c>
      <c r="H3133">
        <v>2</v>
      </c>
      <c r="I3133" s="58">
        <v>23774</v>
      </c>
      <c r="J3133">
        <v>6502</v>
      </c>
      <c r="K3133" s="4">
        <v>0</v>
      </c>
      <c r="L3133" s="4">
        <v>13.352</v>
      </c>
      <c r="M3133" s="4">
        <v>81.25</v>
      </c>
      <c r="N3133" s="4">
        <v>94.602999999999994</v>
      </c>
      <c r="O3133" s="5">
        <v>42305.745292812499</v>
      </c>
      <c r="P3133" s="5">
        <v>43258.050196053242</v>
      </c>
    </row>
    <row r="3134" spans="1:16">
      <c r="A3134">
        <v>2</v>
      </c>
      <c r="B3134">
        <v>6</v>
      </c>
      <c r="C3134">
        <v>20</v>
      </c>
      <c r="D3134">
        <v>121</v>
      </c>
      <c r="E3134">
        <v>4538</v>
      </c>
      <c r="F3134">
        <v>8212</v>
      </c>
      <c r="G3134">
        <v>65</v>
      </c>
      <c r="H3134">
        <v>3</v>
      </c>
      <c r="I3134" s="58">
        <v>23802</v>
      </c>
      <c r="J3134">
        <v>6503</v>
      </c>
      <c r="K3134" s="4">
        <v>0</v>
      </c>
      <c r="L3134" s="4">
        <v>15.749000000000001</v>
      </c>
      <c r="M3134" s="4">
        <v>94.602999999999994</v>
      </c>
      <c r="N3134" s="4">
        <v>110.352</v>
      </c>
      <c r="O3134" s="5">
        <v>42305.745292812499</v>
      </c>
      <c r="P3134" s="5">
        <v>43258.050196053242</v>
      </c>
    </row>
    <row r="3135" spans="1:16">
      <c r="A3135">
        <v>2</v>
      </c>
      <c r="B3135">
        <v>6</v>
      </c>
      <c r="C3135">
        <v>20</v>
      </c>
      <c r="D3135">
        <v>121</v>
      </c>
      <c r="E3135">
        <v>4538</v>
      </c>
      <c r="F3135">
        <v>8213</v>
      </c>
      <c r="G3135">
        <v>65</v>
      </c>
      <c r="H3135">
        <v>4</v>
      </c>
      <c r="I3135" s="58">
        <v>23833</v>
      </c>
      <c r="J3135">
        <v>6504</v>
      </c>
      <c r="K3135" s="4">
        <v>0.20699999999999999</v>
      </c>
      <c r="L3135" s="4">
        <v>10.226000000000001</v>
      </c>
      <c r="M3135" s="4">
        <v>110.352</v>
      </c>
      <c r="N3135" s="4">
        <v>120.371</v>
      </c>
      <c r="O3135" s="5">
        <v>42305.745292812499</v>
      </c>
      <c r="P3135" s="5">
        <v>43258.050196053242</v>
      </c>
    </row>
    <row r="3136" spans="1:16">
      <c r="A3136">
        <v>2</v>
      </c>
      <c r="B3136">
        <v>6</v>
      </c>
      <c r="C3136">
        <v>20</v>
      </c>
      <c r="D3136">
        <v>121</v>
      </c>
      <c r="E3136">
        <v>4543</v>
      </c>
      <c r="F3136">
        <v>8214</v>
      </c>
      <c r="G3136">
        <v>213</v>
      </c>
      <c r="H3136">
        <v>8</v>
      </c>
      <c r="I3136" s="58" t="s">
        <v>8137</v>
      </c>
      <c r="J3136">
        <v>21308</v>
      </c>
      <c r="K3136" s="4">
        <v>0</v>
      </c>
      <c r="L3136" s="4">
        <v>13.755000000000001</v>
      </c>
      <c r="M3136" s="4">
        <v>545.17499999999995</v>
      </c>
      <c r="N3136" s="4">
        <v>558.92999999999995</v>
      </c>
      <c r="O3136" s="5">
        <v>42305.745292812499</v>
      </c>
      <c r="P3136" s="5">
        <v>43258.050196053242</v>
      </c>
    </row>
    <row r="3137" spans="1:16">
      <c r="A3137">
        <v>2</v>
      </c>
      <c r="B3137">
        <v>6</v>
      </c>
      <c r="C3137">
        <v>20</v>
      </c>
      <c r="D3137">
        <v>121</v>
      </c>
      <c r="E3137">
        <v>4543</v>
      </c>
      <c r="F3137">
        <v>8215</v>
      </c>
      <c r="G3137">
        <v>244</v>
      </c>
      <c r="H3137">
        <v>3</v>
      </c>
      <c r="I3137" s="58" t="s">
        <v>8138</v>
      </c>
      <c r="J3137">
        <v>24403</v>
      </c>
      <c r="K3137" s="4">
        <v>0</v>
      </c>
      <c r="L3137" s="4">
        <v>7.3540000000000001</v>
      </c>
      <c r="M3137" s="4">
        <v>558.92999999999995</v>
      </c>
      <c r="N3137" s="4">
        <v>566.28399999999999</v>
      </c>
      <c r="O3137" s="5">
        <v>42305.745292812499</v>
      </c>
      <c r="P3137" s="5">
        <v>43258.050196053242</v>
      </c>
    </row>
    <row r="3138" spans="1:16">
      <c r="A3138">
        <v>2</v>
      </c>
      <c r="B3138">
        <v>6</v>
      </c>
      <c r="C3138">
        <v>20</v>
      </c>
      <c r="D3138">
        <v>121</v>
      </c>
      <c r="E3138">
        <v>534</v>
      </c>
      <c r="F3138">
        <v>8173</v>
      </c>
      <c r="G3138">
        <v>627</v>
      </c>
      <c r="H3138">
        <v>1</v>
      </c>
      <c r="I3138" s="58" t="s">
        <v>8139</v>
      </c>
      <c r="J3138">
        <v>62701</v>
      </c>
      <c r="K3138" s="4">
        <v>0</v>
      </c>
      <c r="L3138" s="4">
        <v>1.101</v>
      </c>
      <c r="M3138" s="4">
        <v>0</v>
      </c>
      <c r="N3138" s="4">
        <v>1.101</v>
      </c>
      <c r="O3138" s="5">
        <v>42305.745292812499</v>
      </c>
      <c r="P3138" s="5">
        <v>43258.050196053242</v>
      </c>
    </row>
    <row r="3139" spans="1:16">
      <c r="A3139">
        <v>2</v>
      </c>
      <c r="B3139">
        <v>6</v>
      </c>
      <c r="C3139">
        <v>20</v>
      </c>
      <c r="D3139">
        <v>121</v>
      </c>
      <c r="E3139">
        <v>920</v>
      </c>
      <c r="F3139">
        <v>8174</v>
      </c>
      <c r="G3139">
        <v>214</v>
      </c>
      <c r="H3139">
        <v>5</v>
      </c>
      <c r="I3139" s="58" t="s">
        <v>8140</v>
      </c>
      <c r="J3139">
        <v>21405</v>
      </c>
      <c r="K3139" s="4">
        <v>0</v>
      </c>
      <c r="L3139" s="4">
        <v>2.206</v>
      </c>
      <c r="M3139" s="4">
        <v>0</v>
      </c>
      <c r="N3139" s="4">
        <v>2.206</v>
      </c>
      <c r="O3139" s="5">
        <v>42305.745292812499</v>
      </c>
      <c r="P3139" s="5">
        <v>42305.745292812499</v>
      </c>
    </row>
    <row r="3140" spans="1:16">
      <c r="A3140">
        <v>2</v>
      </c>
      <c r="B3140">
        <v>6</v>
      </c>
      <c r="C3140">
        <v>20</v>
      </c>
      <c r="D3140">
        <v>121</v>
      </c>
      <c r="E3140">
        <v>921</v>
      </c>
      <c r="F3140">
        <v>8175</v>
      </c>
      <c r="G3140">
        <v>213</v>
      </c>
      <c r="H3140">
        <v>11</v>
      </c>
      <c r="I3140" s="58" t="s">
        <v>8141</v>
      </c>
      <c r="J3140">
        <v>21311</v>
      </c>
      <c r="K3140" s="4">
        <v>1</v>
      </c>
      <c r="L3140" s="4">
        <v>6.26</v>
      </c>
      <c r="M3140" s="4">
        <v>0</v>
      </c>
      <c r="N3140" s="4">
        <v>5.26</v>
      </c>
      <c r="O3140" s="5">
        <v>42305.745292812499</v>
      </c>
      <c r="P3140" s="5">
        <v>43258.050196053242</v>
      </c>
    </row>
    <row r="3141" spans="1:16">
      <c r="A3141">
        <v>2</v>
      </c>
      <c r="B3141">
        <v>6</v>
      </c>
      <c r="C3141">
        <v>20</v>
      </c>
      <c r="D3141">
        <v>121</v>
      </c>
      <c r="E3141">
        <v>921</v>
      </c>
      <c r="F3141">
        <v>8176</v>
      </c>
      <c r="G3141">
        <v>1109</v>
      </c>
      <c r="H3141">
        <v>1</v>
      </c>
      <c r="I3141" s="58" t="s">
        <v>8142</v>
      </c>
      <c r="J3141">
        <v>110901</v>
      </c>
      <c r="K3141" s="4">
        <v>1</v>
      </c>
      <c r="L3141" s="4">
        <v>11.314</v>
      </c>
      <c r="M3141" s="4">
        <v>5.26</v>
      </c>
      <c r="N3141" s="4">
        <v>15.574</v>
      </c>
      <c r="O3141" s="5">
        <v>42305.745292812499</v>
      </c>
      <c r="P3141" s="5">
        <v>43258.050196053242</v>
      </c>
    </row>
    <row r="3142" spans="1:16">
      <c r="A3142">
        <v>2</v>
      </c>
      <c r="B3142">
        <v>6</v>
      </c>
      <c r="C3142">
        <v>20</v>
      </c>
      <c r="D3142">
        <v>123</v>
      </c>
      <c r="E3142">
        <v>1137</v>
      </c>
      <c r="F3142">
        <v>8220</v>
      </c>
      <c r="G3142">
        <v>601</v>
      </c>
      <c r="H3142">
        <v>3</v>
      </c>
      <c r="I3142" s="58" t="s">
        <v>8143</v>
      </c>
      <c r="J3142">
        <v>60103</v>
      </c>
      <c r="K3142" s="4">
        <v>2.9390000000000001</v>
      </c>
      <c r="L3142" s="4">
        <v>5.3579999999999997</v>
      </c>
      <c r="M3142" s="4">
        <v>5.282</v>
      </c>
      <c r="N3142" s="4">
        <v>7.7009999999999996</v>
      </c>
      <c r="O3142" s="5">
        <v>42305.745292812499</v>
      </c>
      <c r="P3142" s="5">
        <v>42305.745292812499</v>
      </c>
    </row>
    <row r="3143" spans="1:16">
      <c r="A3143">
        <v>2</v>
      </c>
      <c r="B3143">
        <v>6</v>
      </c>
      <c r="C3143">
        <v>20</v>
      </c>
      <c r="D3143">
        <v>123</v>
      </c>
      <c r="E3143">
        <v>1507</v>
      </c>
      <c r="F3143">
        <v>8221</v>
      </c>
      <c r="G3143">
        <v>1324</v>
      </c>
      <c r="H3143">
        <v>1</v>
      </c>
      <c r="I3143" s="58" t="s">
        <v>8144</v>
      </c>
      <c r="J3143">
        <v>132401</v>
      </c>
      <c r="K3143" s="4">
        <v>0</v>
      </c>
      <c r="L3143" s="4">
        <v>5.5220000000000002</v>
      </c>
      <c r="M3143" s="4">
        <v>0</v>
      </c>
      <c r="N3143" s="4">
        <v>5.5220000000000002</v>
      </c>
      <c r="O3143" s="5">
        <v>42305.745292812499</v>
      </c>
      <c r="P3143" s="5">
        <v>42305.745292812499</v>
      </c>
    </row>
    <row r="3144" spans="1:16">
      <c r="A3144">
        <v>2</v>
      </c>
      <c r="B3144">
        <v>6</v>
      </c>
      <c r="C3144">
        <v>20</v>
      </c>
      <c r="D3144">
        <v>123</v>
      </c>
      <c r="E3144">
        <v>3274</v>
      </c>
      <c r="F3144">
        <v>8222</v>
      </c>
      <c r="G3144">
        <v>3513</v>
      </c>
      <c r="H3144">
        <v>1</v>
      </c>
      <c r="I3144" s="58">
        <v>589138</v>
      </c>
      <c r="J3144">
        <v>351301</v>
      </c>
      <c r="K3144" s="4">
        <v>0.5</v>
      </c>
      <c r="L3144" s="4">
        <v>1.948</v>
      </c>
      <c r="M3144" s="4">
        <v>0</v>
      </c>
      <c r="N3144" s="4">
        <v>1.448</v>
      </c>
      <c r="O3144" s="5">
        <v>42305.745292812499</v>
      </c>
      <c r="P3144" s="5">
        <v>42305.745292812499</v>
      </c>
    </row>
    <row r="3145" spans="1:16">
      <c r="A3145">
        <v>2</v>
      </c>
      <c r="B3145">
        <v>6</v>
      </c>
      <c r="C3145">
        <v>20</v>
      </c>
      <c r="D3145">
        <v>123</v>
      </c>
      <c r="E3145">
        <v>3442</v>
      </c>
      <c r="F3145">
        <v>8223</v>
      </c>
      <c r="G3145">
        <v>3579</v>
      </c>
      <c r="H3145">
        <v>1</v>
      </c>
      <c r="I3145" s="58">
        <v>613244</v>
      </c>
      <c r="J3145">
        <v>357901</v>
      </c>
      <c r="K3145" s="4">
        <v>0</v>
      </c>
      <c r="L3145" s="4">
        <v>1.8129999999999999</v>
      </c>
      <c r="M3145" s="4">
        <v>0</v>
      </c>
      <c r="N3145" s="4">
        <v>1.8129999999999999</v>
      </c>
      <c r="O3145" s="5">
        <v>42305.745292812499</v>
      </c>
      <c r="P3145" s="5">
        <v>42305.745292812499</v>
      </c>
    </row>
    <row r="3146" spans="1:16">
      <c r="A3146">
        <v>2</v>
      </c>
      <c r="B3146">
        <v>6</v>
      </c>
      <c r="C3146">
        <v>20</v>
      </c>
      <c r="D3146">
        <v>123</v>
      </c>
      <c r="E3146">
        <v>3534</v>
      </c>
      <c r="F3146">
        <v>8224</v>
      </c>
      <c r="G3146">
        <v>28</v>
      </c>
      <c r="H3146">
        <v>13</v>
      </c>
      <c r="I3146" s="58" t="s">
        <v>8145</v>
      </c>
      <c r="J3146">
        <v>2813</v>
      </c>
      <c r="K3146" s="4">
        <v>0</v>
      </c>
      <c r="L3146" s="4">
        <v>4.7350000000000003</v>
      </c>
      <c r="M3146" s="4">
        <v>849.84500000000003</v>
      </c>
      <c r="N3146" s="4">
        <v>854.58</v>
      </c>
      <c r="O3146" s="5">
        <v>42305.745292812499</v>
      </c>
      <c r="P3146" s="5">
        <v>42305.745292812499</v>
      </c>
    </row>
    <row r="3147" spans="1:16">
      <c r="A3147">
        <v>2</v>
      </c>
      <c r="B3147">
        <v>6</v>
      </c>
      <c r="C3147">
        <v>20</v>
      </c>
      <c r="D3147">
        <v>123</v>
      </c>
      <c r="E3147">
        <v>3534</v>
      </c>
      <c r="F3147">
        <v>8225</v>
      </c>
      <c r="G3147">
        <v>739</v>
      </c>
      <c r="H3147">
        <v>2</v>
      </c>
      <c r="I3147" s="58" t="s">
        <v>8146</v>
      </c>
      <c r="J3147">
        <v>73902</v>
      </c>
      <c r="K3147" s="4">
        <v>0</v>
      </c>
      <c r="L3147" s="4">
        <v>19.870999999999999</v>
      </c>
      <c r="M3147" s="4">
        <v>829.97400000000005</v>
      </c>
      <c r="N3147" s="4">
        <v>849.84500000000003</v>
      </c>
      <c r="O3147" s="5">
        <v>42305.745292812499</v>
      </c>
      <c r="P3147" s="5">
        <v>42305.745292812499</v>
      </c>
    </row>
    <row r="3148" spans="1:16">
      <c r="A3148">
        <v>2</v>
      </c>
      <c r="B3148">
        <v>6</v>
      </c>
      <c r="C3148">
        <v>20</v>
      </c>
      <c r="D3148">
        <v>123</v>
      </c>
      <c r="E3148">
        <v>3646</v>
      </c>
      <c r="F3148">
        <v>8226</v>
      </c>
      <c r="G3148">
        <v>307</v>
      </c>
      <c r="H3148">
        <v>6</v>
      </c>
      <c r="I3148" s="58" t="s">
        <v>8147</v>
      </c>
      <c r="J3148">
        <v>30706</v>
      </c>
      <c r="K3148" s="4">
        <v>1</v>
      </c>
      <c r="L3148" s="4">
        <v>1.2829999999999999</v>
      </c>
      <c r="M3148" s="4">
        <v>0</v>
      </c>
      <c r="N3148" s="4">
        <v>0.28299999999999997</v>
      </c>
      <c r="O3148" s="5">
        <v>42305.745292812499</v>
      </c>
      <c r="P3148" s="5">
        <v>42305.745292812499</v>
      </c>
    </row>
    <row r="3149" spans="1:16">
      <c r="A3149">
        <v>2</v>
      </c>
      <c r="B3149">
        <v>6</v>
      </c>
      <c r="C3149">
        <v>20</v>
      </c>
      <c r="D3149">
        <v>123</v>
      </c>
      <c r="E3149">
        <v>3916</v>
      </c>
      <c r="F3149">
        <v>8227</v>
      </c>
      <c r="G3149">
        <v>306</v>
      </c>
      <c r="H3149">
        <v>3</v>
      </c>
      <c r="I3149" s="58" t="s">
        <v>1438</v>
      </c>
      <c r="J3149">
        <v>30603</v>
      </c>
      <c r="K3149" s="4">
        <v>0.5</v>
      </c>
      <c r="L3149" s="4">
        <v>4.0140000000000002</v>
      </c>
      <c r="M3149" s="4">
        <v>33.207000000000001</v>
      </c>
      <c r="N3149" s="4">
        <v>36.720999999999997</v>
      </c>
      <c r="O3149" s="5">
        <v>42305.745292812499</v>
      </c>
      <c r="P3149" s="5">
        <v>43258.050196053242</v>
      </c>
    </row>
    <row r="3150" spans="1:16">
      <c r="A3150">
        <v>2</v>
      </c>
      <c r="B3150">
        <v>6</v>
      </c>
      <c r="C3150">
        <v>20</v>
      </c>
      <c r="D3150">
        <v>123</v>
      </c>
      <c r="E3150">
        <v>3916</v>
      </c>
      <c r="F3150">
        <v>8228</v>
      </c>
      <c r="G3150">
        <v>508</v>
      </c>
      <c r="H3150">
        <v>4</v>
      </c>
      <c r="I3150" s="58" t="s">
        <v>8148</v>
      </c>
      <c r="J3150">
        <v>50804</v>
      </c>
      <c r="K3150" s="4">
        <v>1.5469999999999999</v>
      </c>
      <c r="L3150" s="4">
        <v>32.470999999999997</v>
      </c>
      <c r="M3150" s="4">
        <v>2.2829999999999999</v>
      </c>
      <c r="N3150" s="4">
        <v>33.207000000000001</v>
      </c>
      <c r="O3150" s="5">
        <v>42305.745292812499</v>
      </c>
      <c r="P3150" s="5">
        <v>43258.050196053242</v>
      </c>
    </row>
    <row r="3151" spans="1:16">
      <c r="A3151">
        <v>2</v>
      </c>
      <c r="B3151">
        <v>6</v>
      </c>
      <c r="C3151">
        <v>20</v>
      </c>
      <c r="D3151">
        <v>123</v>
      </c>
      <c r="E3151">
        <v>3923</v>
      </c>
      <c r="F3151">
        <v>8229</v>
      </c>
      <c r="G3151">
        <v>508</v>
      </c>
      <c r="H3151">
        <v>5</v>
      </c>
      <c r="I3151" s="58" t="s">
        <v>8149</v>
      </c>
      <c r="J3151">
        <v>50805</v>
      </c>
      <c r="K3151" s="4">
        <v>1.5</v>
      </c>
      <c r="L3151" s="4">
        <v>4.0199999999999996</v>
      </c>
      <c r="M3151" s="4">
        <v>0</v>
      </c>
      <c r="N3151" s="4">
        <v>2.52</v>
      </c>
      <c r="O3151" s="5">
        <v>42305.745292812499</v>
      </c>
      <c r="P3151" s="5">
        <v>42305.745292812499</v>
      </c>
    </row>
    <row r="3152" spans="1:16">
      <c r="A3152">
        <v>2</v>
      </c>
      <c r="B3152">
        <v>6</v>
      </c>
      <c r="C3152">
        <v>20</v>
      </c>
      <c r="D3152">
        <v>123</v>
      </c>
      <c r="E3152">
        <v>3923</v>
      </c>
      <c r="F3152">
        <v>8230</v>
      </c>
      <c r="G3152">
        <v>2367</v>
      </c>
      <c r="H3152">
        <v>1</v>
      </c>
      <c r="I3152" s="58">
        <v>170570</v>
      </c>
      <c r="J3152">
        <v>236701</v>
      </c>
      <c r="K3152" s="4">
        <v>1.0449999999999999</v>
      </c>
      <c r="L3152" s="4">
        <v>11.711</v>
      </c>
      <c r="M3152" s="4">
        <v>2.52</v>
      </c>
      <c r="N3152" s="4">
        <v>13.186</v>
      </c>
      <c r="O3152" s="5">
        <v>42305.745292812499</v>
      </c>
      <c r="P3152" s="5">
        <v>42305.745292812499</v>
      </c>
    </row>
    <row r="3153" spans="1:16">
      <c r="A3153">
        <v>2</v>
      </c>
      <c r="B3153">
        <v>6</v>
      </c>
      <c r="C3153">
        <v>20</v>
      </c>
      <c r="D3153">
        <v>123</v>
      </c>
      <c r="E3153">
        <v>3927</v>
      </c>
      <c r="F3153">
        <v>8231</v>
      </c>
      <c r="G3153">
        <v>306</v>
      </c>
      <c r="H3153">
        <v>3</v>
      </c>
      <c r="I3153" s="58" t="s">
        <v>1438</v>
      </c>
      <c r="J3153">
        <v>30603</v>
      </c>
      <c r="K3153" s="4">
        <v>4.0140000000000002</v>
      </c>
      <c r="L3153" s="4">
        <v>7.9710000000000001</v>
      </c>
      <c r="M3153" s="4">
        <v>174.55199999999999</v>
      </c>
      <c r="N3153" s="4">
        <v>178.50899999999999</v>
      </c>
      <c r="O3153" s="5">
        <v>42305.745292812499</v>
      </c>
      <c r="P3153" s="5">
        <v>43258.050196053242</v>
      </c>
    </row>
    <row r="3154" spans="1:16">
      <c r="A3154">
        <v>2</v>
      </c>
      <c r="B3154">
        <v>6</v>
      </c>
      <c r="C3154">
        <v>20</v>
      </c>
      <c r="D3154">
        <v>123</v>
      </c>
      <c r="E3154">
        <v>3927</v>
      </c>
      <c r="F3154">
        <v>8232</v>
      </c>
      <c r="G3154">
        <v>307</v>
      </c>
      <c r="H3154">
        <v>1</v>
      </c>
      <c r="I3154" s="58" t="s">
        <v>8150</v>
      </c>
      <c r="J3154">
        <v>30701</v>
      </c>
      <c r="K3154" s="4">
        <v>0.50900000000000001</v>
      </c>
      <c r="L3154" s="4">
        <v>14.624000000000001</v>
      </c>
      <c r="M3154" s="4">
        <v>178.50899999999999</v>
      </c>
      <c r="N3154" s="4">
        <v>192.624</v>
      </c>
      <c r="O3154" s="5">
        <v>42305.745292812499</v>
      </c>
      <c r="P3154" s="5">
        <v>43258.050196053242</v>
      </c>
    </row>
    <row r="3155" spans="1:16">
      <c r="A3155">
        <v>2</v>
      </c>
      <c r="B3155">
        <v>6</v>
      </c>
      <c r="C3155">
        <v>20</v>
      </c>
      <c r="D3155">
        <v>123</v>
      </c>
      <c r="E3155">
        <v>3927</v>
      </c>
      <c r="F3155">
        <v>8233</v>
      </c>
      <c r="G3155">
        <v>307</v>
      </c>
      <c r="H3155">
        <v>2</v>
      </c>
      <c r="I3155" s="58" t="s">
        <v>8151</v>
      </c>
      <c r="J3155">
        <v>30702</v>
      </c>
      <c r="K3155" s="4">
        <v>0.5</v>
      </c>
      <c r="L3155" s="4">
        <v>12.603999999999999</v>
      </c>
      <c r="M3155" s="4">
        <v>192.624</v>
      </c>
      <c r="N3155" s="4">
        <v>204.72800000000001</v>
      </c>
      <c r="O3155" s="5">
        <v>42305.745292812499</v>
      </c>
      <c r="P3155" s="5">
        <v>43258.050196053242</v>
      </c>
    </row>
    <row r="3156" spans="1:16">
      <c r="A3156">
        <v>2</v>
      </c>
      <c r="B3156">
        <v>6</v>
      </c>
      <c r="C3156">
        <v>20</v>
      </c>
      <c r="D3156">
        <v>123</v>
      </c>
      <c r="E3156">
        <v>3943</v>
      </c>
      <c r="F3156">
        <v>8234</v>
      </c>
      <c r="G3156">
        <v>339</v>
      </c>
      <c r="H3156">
        <v>5</v>
      </c>
      <c r="I3156" s="58" t="s">
        <v>8152</v>
      </c>
      <c r="J3156">
        <v>33905</v>
      </c>
      <c r="K3156" s="4">
        <v>0.11600000000000001</v>
      </c>
      <c r="L3156" s="4">
        <v>6.7290000000000001</v>
      </c>
      <c r="M3156" s="4">
        <v>145.91900000000001</v>
      </c>
      <c r="N3156" s="4">
        <v>152.53200000000001</v>
      </c>
      <c r="O3156" s="5">
        <v>42305.745292812499</v>
      </c>
      <c r="P3156" s="5">
        <v>42305.745292812499</v>
      </c>
    </row>
    <row r="3157" spans="1:16">
      <c r="A3157">
        <v>2</v>
      </c>
      <c r="B3157">
        <v>6</v>
      </c>
      <c r="C3157">
        <v>20</v>
      </c>
      <c r="D3157">
        <v>123</v>
      </c>
      <c r="E3157">
        <v>3955</v>
      </c>
      <c r="F3157">
        <v>8235</v>
      </c>
      <c r="G3157">
        <v>368</v>
      </c>
      <c r="H3157">
        <v>2</v>
      </c>
      <c r="I3157" s="58" t="s">
        <v>8153</v>
      </c>
      <c r="J3157">
        <v>36802</v>
      </c>
      <c r="K3157" s="4">
        <v>0</v>
      </c>
      <c r="L3157" s="4">
        <v>9.2210000000000001</v>
      </c>
      <c r="M3157" s="4">
        <v>11.196999999999999</v>
      </c>
      <c r="N3157" s="4">
        <v>20.417999999999999</v>
      </c>
      <c r="O3157" s="5">
        <v>42305.745292812499</v>
      </c>
      <c r="P3157" s="5">
        <v>43258.050196053242</v>
      </c>
    </row>
    <row r="3158" spans="1:16">
      <c r="A3158">
        <v>2</v>
      </c>
      <c r="B3158">
        <v>6</v>
      </c>
      <c r="C3158">
        <v>20</v>
      </c>
      <c r="D3158">
        <v>123</v>
      </c>
      <c r="E3158">
        <v>3955</v>
      </c>
      <c r="F3158">
        <v>8236</v>
      </c>
      <c r="G3158">
        <v>368</v>
      </c>
      <c r="H3158">
        <v>3</v>
      </c>
      <c r="I3158" s="58" t="s">
        <v>8154</v>
      </c>
      <c r="J3158">
        <v>36803</v>
      </c>
      <c r="K3158" s="4">
        <v>0</v>
      </c>
      <c r="L3158" s="4">
        <v>7.5730000000000004</v>
      </c>
      <c r="M3158" s="4">
        <v>3.6240000000000001</v>
      </c>
      <c r="N3158" s="4">
        <v>11.196999999999999</v>
      </c>
      <c r="O3158" s="5">
        <v>42305.745292812499</v>
      </c>
      <c r="P3158" s="5">
        <v>43258.050196053242</v>
      </c>
    </row>
    <row r="3159" spans="1:16">
      <c r="A3159">
        <v>2</v>
      </c>
      <c r="B3159">
        <v>6</v>
      </c>
      <c r="C3159">
        <v>20</v>
      </c>
      <c r="D3159">
        <v>123</v>
      </c>
      <c r="E3159">
        <v>3955</v>
      </c>
      <c r="F3159">
        <v>8237</v>
      </c>
      <c r="G3159">
        <v>368</v>
      </c>
      <c r="H3159">
        <v>4</v>
      </c>
      <c r="I3159" s="58" t="s">
        <v>8155</v>
      </c>
      <c r="J3159">
        <v>36804</v>
      </c>
      <c r="K3159" s="4">
        <v>0</v>
      </c>
      <c r="L3159" s="4">
        <v>3.6240000000000001</v>
      </c>
      <c r="M3159" s="4">
        <v>0</v>
      </c>
      <c r="N3159" s="4">
        <v>3.6240000000000001</v>
      </c>
      <c r="O3159" s="5">
        <v>42305.745292812499</v>
      </c>
      <c r="P3159" s="5">
        <v>42305.745292812499</v>
      </c>
    </row>
    <row r="3160" spans="1:16">
      <c r="A3160">
        <v>2</v>
      </c>
      <c r="B3160">
        <v>6</v>
      </c>
      <c r="C3160">
        <v>20</v>
      </c>
      <c r="D3160">
        <v>123</v>
      </c>
      <c r="E3160">
        <v>4072</v>
      </c>
      <c r="F3160">
        <v>8238</v>
      </c>
      <c r="G3160">
        <v>601</v>
      </c>
      <c r="H3160">
        <v>2</v>
      </c>
      <c r="I3160" s="58" t="s">
        <v>8156</v>
      </c>
      <c r="J3160">
        <v>60102</v>
      </c>
      <c r="K3160" s="4">
        <v>2.1000000000000001E-2</v>
      </c>
      <c r="L3160" s="4">
        <v>4.2679999999999998</v>
      </c>
      <c r="M3160" s="4">
        <v>20.125</v>
      </c>
      <c r="N3160" s="4">
        <v>24.372</v>
      </c>
      <c r="O3160" s="5">
        <v>42305.745292812499</v>
      </c>
      <c r="P3160" s="5">
        <v>42305.745292812499</v>
      </c>
    </row>
    <row r="3161" spans="1:16">
      <c r="A3161">
        <v>2</v>
      </c>
      <c r="B3161">
        <v>6</v>
      </c>
      <c r="C3161">
        <v>20</v>
      </c>
      <c r="D3161">
        <v>123</v>
      </c>
      <c r="E3161">
        <v>4083</v>
      </c>
      <c r="F3161">
        <v>8239</v>
      </c>
      <c r="G3161">
        <v>667</v>
      </c>
      <c r="H3161">
        <v>1</v>
      </c>
      <c r="I3161" s="58" t="s">
        <v>8157</v>
      </c>
      <c r="J3161">
        <v>66701</v>
      </c>
      <c r="K3161" s="4">
        <v>0</v>
      </c>
      <c r="L3161" s="4">
        <v>11.441000000000001</v>
      </c>
      <c r="M3161" s="4">
        <v>0</v>
      </c>
      <c r="N3161" s="4">
        <v>11.441000000000001</v>
      </c>
      <c r="O3161" s="5">
        <v>42305.745292812499</v>
      </c>
      <c r="P3161" s="5">
        <v>42305.745292812499</v>
      </c>
    </row>
    <row r="3162" spans="1:16">
      <c r="A3162">
        <v>2</v>
      </c>
      <c r="B3162">
        <v>6</v>
      </c>
      <c r="C3162">
        <v>20</v>
      </c>
      <c r="D3162">
        <v>123</v>
      </c>
      <c r="E3162">
        <v>4346</v>
      </c>
      <c r="F3162">
        <v>8240</v>
      </c>
      <c r="G3162">
        <v>1075</v>
      </c>
      <c r="H3162">
        <v>1</v>
      </c>
      <c r="I3162" s="58" t="s">
        <v>8158</v>
      </c>
      <c r="J3162">
        <v>107501</v>
      </c>
      <c r="K3162" s="4">
        <v>0</v>
      </c>
      <c r="L3162" s="4">
        <v>11.436</v>
      </c>
      <c r="M3162" s="4">
        <v>0</v>
      </c>
      <c r="N3162" s="4">
        <v>11.436</v>
      </c>
      <c r="O3162" t="s">
        <v>1223</v>
      </c>
      <c r="P3162" t="s">
        <v>1223</v>
      </c>
    </row>
    <row r="3163" spans="1:16">
      <c r="A3163">
        <v>2</v>
      </c>
      <c r="B3163">
        <v>6</v>
      </c>
      <c r="C3163">
        <v>20</v>
      </c>
      <c r="D3163">
        <v>123</v>
      </c>
      <c r="E3163">
        <v>4367</v>
      </c>
      <c r="F3163">
        <v>8241</v>
      </c>
      <c r="G3163">
        <v>653</v>
      </c>
      <c r="H3163">
        <v>1</v>
      </c>
      <c r="I3163" s="58" t="s">
        <v>8159</v>
      </c>
      <c r="J3163">
        <v>65301</v>
      </c>
      <c r="K3163" s="4">
        <v>1</v>
      </c>
      <c r="L3163" s="4">
        <v>4.2</v>
      </c>
      <c r="M3163" s="4">
        <v>0</v>
      </c>
      <c r="N3163" s="4">
        <v>3.2</v>
      </c>
      <c r="O3163" s="5">
        <v>42305.745292812499</v>
      </c>
      <c r="P3163" s="5">
        <v>42305.745292812499</v>
      </c>
    </row>
    <row r="3164" spans="1:16">
      <c r="A3164">
        <v>2</v>
      </c>
      <c r="B3164">
        <v>6</v>
      </c>
      <c r="C3164">
        <v>20</v>
      </c>
      <c r="D3164">
        <v>123</v>
      </c>
      <c r="E3164">
        <v>4403</v>
      </c>
      <c r="F3164">
        <v>8242</v>
      </c>
      <c r="G3164">
        <v>508</v>
      </c>
      <c r="H3164">
        <v>6</v>
      </c>
      <c r="I3164" s="58" t="s">
        <v>8160</v>
      </c>
      <c r="J3164">
        <v>50806</v>
      </c>
      <c r="K3164" s="4">
        <v>1</v>
      </c>
      <c r="L3164" s="4">
        <v>3.1120000000000001</v>
      </c>
      <c r="M3164" s="4">
        <v>0</v>
      </c>
      <c r="N3164" s="4">
        <v>2.1120000000000001</v>
      </c>
      <c r="O3164" s="5">
        <v>42305.745292812499</v>
      </c>
      <c r="P3164" s="5">
        <v>42305.745292812499</v>
      </c>
    </row>
    <row r="3165" spans="1:16">
      <c r="A3165">
        <v>2</v>
      </c>
      <c r="B3165">
        <v>6</v>
      </c>
      <c r="C3165">
        <v>20</v>
      </c>
      <c r="D3165">
        <v>123</v>
      </c>
      <c r="E3165">
        <v>4455</v>
      </c>
      <c r="F3165">
        <v>8243</v>
      </c>
      <c r="G3165">
        <v>65</v>
      </c>
      <c r="H3165">
        <v>8</v>
      </c>
      <c r="I3165" s="58">
        <v>23955</v>
      </c>
      <c r="J3165">
        <v>6508</v>
      </c>
      <c r="K3165" s="4">
        <v>8.3049999999999997</v>
      </c>
      <c r="L3165" s="4">
        <v>14.172000000000001</v>
      </c>
      <c r="M3165" s="4">
        <v>0</v>
      </c>
      <c r="N3165" s="4">
        <v>5.867</v>
      </c>
      <c r="O3165" s="5">
        <v>42305.745292812499</v>
      </c>
      <c r="P3165" s="5">
        <v>42305.745292812499</v>
      </c>
    </row>
    <row r="3166" spans="1:16">
      <c r="A3166">
        <v>2</v>
      </c>
      <c r="B3166">
        <v>6</v>
      </c>
      <c r="C3166">
        <v>20</v>
      </c>
      <c r="D3166">
        <v>123</v>
      </c>
      <c r="E3166">
        <v>4524</v>
      </c>
      <c r="F3166">
        <v>8244</v>
      </c>
      <c r="G3166">
        <v>65</v>
      </c>
      <c r="H3166">
        <v>7</v>
      </c>
      <c r="I3166" s="58">
        <v>23924</v>
      </c>
      <c r="J3166">
        <v>6507</v>
      </c>
      <c r="K3166" s="4">
        <v>3.1E-2</v>
      </c>
      <c r="L3166" s="4">
        <v>2.7690000000000001</v>
      </c>
      <c r="M3166" s="4">
        <v>317.64400000000001</v>
      </c>
      <c r="N3166" s="4">
        <v>320.38200000000001</v>
      </c>
      <c r="O3166" s="5">
        <v>42305.745292812499</v>
      </c>
      <c r="P3166" s="5">
        <v>42305.745292812499</v>
      </c>
    </row>
    <row r="3167" spans="1:16">
      <c r="A3167">
        <v>2</v>
      </c>
      <c r="B3167">
        <v>6</v>
      </c>
      <c r="C3167">
        <v>20</v>
      </c>
      <c r="D3167">
        <v>123</v>
      </c>
      <c r="E3167">
        <v>4524</v>
      </c>
      <c r="F3167">
        <v>8245</v>
      </c>
      <c r="G3167">
        <v>200</v>
      </c>
      <c r="H3167">
        <v>11</v>
      </c>
      <c r="I3167" s="58" t="s">
        <v>8161</v>
      </c>
      <c r="J3167">
        <v>20011</v>
      </c>
      <c r="K3167" s="4">
        <v>0</v>
      </c>
      <c r="L3167" s="4">
        <v>4.1900000000000004</v>
      </c>
      <c r="M3167" s="4">
        <v>320.38200000000001</v>
      </c>
      <c r="N3167" s="4">
        <v>324.572</v>
      </c>
      <c r="O3167" s="5">
        <v>42305.745292812499</v>
      </c>
      <c r="P3167" s="5">
        <v>42305.745292812499</v>
      </c>
    </row>
    <row r="3168" spans="1:16">
      <c r="A3168">
        <v>2</v>
      </c>
      <c r="B3168">
        <v>6</v>
      </c>
      <c r="C3168">
        <v>20</v>
      </c>
      <c r="D3168">
        <v>123</v>
      </c>
      <c r="E3168">
        <v>4524</v>
      </c>
      <c r="F3168">
        <v>8246</v>
      </c>
      <c r="G3168">
        <v>200</v>
      </c>
      <c r="H3168">
        <v>14</v>
      </c>
      <c r="I3168" s="58" t="s">
        <v>8162</v>
      </c>
      <c r="J3168">
        <v>20014</v>
      </c>
      <c r="K3168" s="4">
        <v>1.5</v>
      </c>
      <c r="L3168" s="4">
        <v>7.72</v>
      </c>
      <c r="M3168" s="4">
        <v>327.73599999999999</v>
      </c>
      <c r="N3168" s="4">
        <v>333.95600000000002</v>
      </c>
      <c r="O3168" s="5">
        <v>42305.745292812499</v>
      </c>
      <c r="P3168" s="5">
        <v>42305.745292812499</v>
      </c>
    </row>
    <row r="3169" spans="1:16">
      <c r="A3169">
        <v>2</v>
      </c>
      <c r="B3169">
        <v>6</v>
      </c>
      <c r="C3169">
        <v>20</v>
      </c>
      <c r="D3169">
        <v>123</v>
      </c>
      <c r="E3169">
        <v>4524</v>
      </c>
      <c r="F3169">
        <v>8247</v>
      </c>
      <c r="G3169">
        <v>200</v>
      </c>
      <c r="H3169">
        <v>15</v>
      </c>
      <c r="I3169" s="58" t="s">
        <v>8163</v>
      </c>
      <c r="J3169">
        <v>20015</v>
      </c>
      <c r="K3169" s="4">
        <v>7.72</v>
      </c>
      <c r="L3169" s="4">
        <v>14.224</v>
      </c>
      <c r="M3169" s="4">
        <v>333.95600000000002</v>
      </c>
      <c r="N3169" s="4">
        <v>340.46</v>
      </c>
      <c r="O3169" s="5">
        <v>42305.745292812499</v>
      </c>
      <c r="P3169" s="5">
        <v>43258.050196053242</v>
      </c>
    </row>
    <row r="3170" spans="1:16">
      <c r="A3170">
        <v>2</v>
      </c>
      <c r="B3170">
        <v>6</v>
      </c>
      <c r="C3170">
        <v>20</v>
      </c>
      <c r="D3170">
        <v>123</v>
      </c>
      <c r="E3170">
        <v>4524</v>
      </c>
      <c r="F3170">
        <v>8248</v>
      </c>
      <c r="G3170">
        <v>200</v>
      </c>
      <c r="H3170">
        <v>16</v>
      </c>
      <c r="I3170" s="58" t="s">
        <v>8164</v>
      </c>
      <c r="J3170">
        <v>20016</v>
      </c>
      <c r="K3170" s="4">
        <v>14.224</v>
      </c>
      <c r="L3170" s="4">
        <v>19.338000000000001</v>
      </c>
      <c r="M3170" s="4">
        <v>340.46</v>
      </c>
      <c r="N3170" s="4">
        <v>345.57400000000001</v>
      </c>
      <c r="O3170" s="5">
        <v>42305.745292812499</v>
      </c>
      <c r="P3170" s="5">
        <v>43258.050196053242</v>
      </c>
    </row>
    <row r="3171" spans="1:16">
      <c r="A3171">
        <v>2</v>
      </c>
      <c r="B3171">
        <v>6</v>
      </c>
      <c r="C3171">
        <v>20</v>
      </c>
      <c r="D3171">
        <v>123</v>
      </c>
      <c r="E3171">
        <v>4537</v>
      </c>
      <c r="F3171">
        <v>8249</v>
      </c>
      <c r="G3171">
        <v>28</v>
      </c>
      <c r="H3171">
        <v>6</v>
      </c>
      <c r="I3171" s="58">
        <v>46905</v>
      </c>
      <c r="J3171">
        <v>2806</v>
      </c>
      <c r="K3171" s="4">
        <v>15.994</v>
      </c>
      <c r="L3171" s="4">
        <v>31.466999999999999</v>
      </c>
      <c r="M3171" s="4">
        <v>715.49400000000003</v>
      </c>
      <c r="N3171" s="4">
        <v>730.96699999999998</v>
      </c>
      <c r="O3171" s="5">
        <v>42305.745292812499</v>
      </c>
      <c r="P3171" s="5">
        <v>43258.050196053242</v>
      </c>
    </row>
    <row r="3172" spans="1:16">
      <c r="A3172">
        <v>2</v>
      </c>
      <c r="B3172">
        <v>6</v>
      </c>
      <c r="C3172">
        <v>20</v>
      </c>
      <c r="D3172">
        <v>123</v>
      </c>
      <c r="E3172">
        <v>4537</v>
      </c>
      <c r="F3172">
        <v>8250</v>
      </c>
      <c r="G3172">
        <v>28</v>
      </c>
      <c r="H3172">
        <v>7</v>
      </c>
      <c r="I3172" s="58">
        <v>46935</v>
      </c>
      <c r="J3172">
        <v>2807</v>
      </c>
      <c r="K3172" s="4">
        <v>0</v>
      </c>
      <c r="L3172" s="4">
        <v>20.524999999999999</v>
      </c>
      <c r="M3172" s="4">
        <v>730.96699999999998</v>
      </c>
      <c r="N3172" s="4">
        <v>738.11699999999996</v>
      </c>
      <c r="O3172" s="5">
        <v>42305.745292812499</v>
      </c>
      <c r="P3172" s="5">
        <v>43258.050196053242</v>
      </c>
    </row>
    <row r="3173" spans="1:16">
      <c r="A3173">
        <v>2</v>
      </c>
      <c r="B3173">
        <v>6</v>
      </c>
      <c r="C3173">
        <v>20</v>
      </c>
      <c r="D3173">
        <v>123</v>
      </c>
      <c r="E3173">
        <v>535</v>
      </c>
      <c r="F3173">
        <v>8216</v>
      </c>
      <c r="G3173">
        <v>786</v>
      </c>
      <c r="H3173">
        <v>1</v>
      </c>
      <c r="I3173" s="58" t="s">
        <v>8165</v>
      </c>
      <c r="J3173">
        <v>78601</v>
      </c>
      <c r="K3173" s="4">
        <v>7.734</v>
      </c>
      <c r="L3173" s="4">
        <v>19.428999999999998</v>
      </c>
      <c r="M3173" s="4">
        <v>0</v>
      </c>
      <c r="N3173" s="4">
        <v>11.695</v>
      </c>
      <c r="O3173" s="5">
        <v>42305.745292812499</v>
      </c>
      <c r="P3173" s="5">
        <v>42305.745292812499</v>
      </c>
    </row>
    <row r="3174" spans="1:16">
      <c r="A3174">
        <v>2</v>
      </c>
      <c r="B3174">
        <v>6</v>
      </c>
      <c r="C3174">
        <v>20</v>
      </c>
      <c r="D3174">
        <v>123</v>
      </c>
      <c r="E3174">
        <v>536</v>
      </c>
      <c r="F3174">
        <v>8217</v>
      </c>
      <c r="G3174">
        <v>932</v>
      </c>
      <c r="H3174">
        <v>1</v>
      </c>
      <c r="I3174" s="58" t="s">
        <v>8166</v>
      </c>
      <c r="J3174">
        <v>93201</v>
      </c>
      <c r="K3174" s="4">
        <v>0</v>
      </c>
      <c r="L3174" s="4">
        <v>20.576000000000001</v>
      </c>
      <c r="M3174" s="4">
        <v>15.225</v>
      </c>
      <c r="N3174" s="4">
        <v>35.801000000000002</v>
      </c>
      <c r="O3174" s="5">
        <v>42305.745292812499</v>
      </c>
      <c r="P3174" s="5">
        <v>43258.050196053242</v>
      </c>
    </row>
    <row r="3175" spans="1:16">
      <c r="A3175">
        <v>2</v>
      </c>
      <c r="B3175">
        <v>6</v>
      </c>
      <c r="C3175">
        <v>20</v>
      </c>
      <c r="D3175">
        <v>123</v>
      </c>
      <c r="E3175">
        <v>536</v>
      </c>
      <c r="F3175">
        <v>8218</v>
      </c>
      <c r="G3175">
        <v>932</v>
      </c>
      <c r="H3175">
        <v>2</v>
      </c>
      <c r="I3175" s="58" t="s">
        <v>8167</v>
      </c>
      <c r="J3175">
        <v>93202</v>
      </c>
      <c r="K3175" s="4">
        <v>0</v>
      </c>
      <c r="L3175" s="4">
        <v>15.225</v>
      </c>
      <c r="M3175" s="4">
        <v>0</v>
      </c>
      <c r="N3175" s="4">
        <v>15.225</v>
      </c>
      <c r="O3175" s="5">
        <v>42305.745292812499</v>
      </c>
      <c r="P3175" s="5">
        <v>43258.050196053242</v>
      </c>
    </row>
    <row r="3176" spans="1:16">
      <c r="A3176">
        <v>2</v>
      </c>
      <c r="B3176">
        <v>6</v>
      </c>
      <c r="C3176">
        <v>20</v>
      </c>
      <c r="D3176">
        <v>123</v>
      </c>
      <c r="E3176">
        <v>537</v>
      </c>
      <c r="F3176">
        <v>8219</v>
      </c>
      <c r="G3176">
        <v>667</v>
      </c>
      <c r="H3176">
        <v>2</v>
      </c>
      <c r="I3176" s="58" t="s">
        <v>8168</v>
      </c>
      <c r="J3176">
        <v>66702</v>
      </c>
      <c r="K3176" s="4">
        <v>1.5</v>
      </c>
      <c r="L3176" s="4">
        <v>9.5419999999999998</v>
      </c>
      <c r="M3176" s="4">
        <v>0</v>
      </c>
      <c r="N3176" s="4">
        <v>8.0419999999999998</v>
      </c>
      <c r="O3176" s="5">
        <v>42305.745292812499</v>
      </c>
      <c r="P3176" s="5">
        <v>42305.745292812499</v>
      </c>
    </row>
    <row r="3177" spans="1:16">
      <c r="A3177">
        <v>2</v>
      </c>
      <c r="B3177">
        <v>6</v>
      </c>
      <c r="C3177">
        <v>20</v>
      </c>
      <c r="D3177">
        <v>176</v>
      </c>
      <c r="E3177">
        <v>1132</v>
      </c>
      <c r="F3177">
        <v>8309</v>
      </c>
      <c r="G3177">
        <v>1274</v>
      </c>
      <c r="H3177">
        <v>2</v>
      </c>
      <c r="I3177" s="58" t="s">
        <v>8169</v>
      </c>
      <c r="J3177">
        <v>127402</v>
      </c>
      <c r="K3177" s="4">
        <v>0</v>
      </c>
      <c r="L3177" s="4">
        <v>4.1470000000000002</v>
      </c>
      <c r="M3177" s="4">
        <v>0</v>
      </c>
      <c r="N3177" s="4">
        <v>4.1470000000000002</v>
      </c>
      <c r="O3177" s="5">
        <v>42305.745292812499</v>
      </c>
      <c r="P3177" s="5">
        <v>42305.745292812499</v>
      </c>
    </row>
    <row r="3178" spans="1:16">
      <c r="A3178">
        <v>2</v>
      </c>
      <c r="B3178">
        <v>6</v>
      </c>
      <c r="C3178">
        <v>20</v>
      </c>
      <c r="D3178">
        <v>176</v>
      </c>
      <c r="E3178">
        <v>1140</v>
      </c>
      <c r="F3178">
        <v>8310</v>
      </c>
      <c r="G3178">
        <v>1277</v>
      </c>
      <c r="H3178">
        <v>1</v>
      </c>
      <c r="I3178" s="58" t="s">
        <v>8170</v>
      </c>
      <c r="J3178">
        <v>127701</v>
      </c>
      <c r="K3178" s="4">
        <v>0</v>
      </c>
      <c r="L3178" s="4">
        <v>11.022</v>
      </c>
      <c r="M3178" s="4">
        <v>0</v>
      </c>
      <c r="N3178" s="4">
        <v>11.022</v>
      </c>
      <c r="O3178" s="5">
        <v>42305.745292812499</v>
      </c>
      <c r="P3178" s="5">
        <v>42305.745292812499</v>
      </c>
    </row>
    <row r="3179" spans="1:16">
      <c r="A3179">
        <v>2</v>
      </c>
      <c r="B3179">
        <v>6</v>
      </c>
      <c r="C3179">
        <v>20</v>
      </c>
      <c r="D3179">
        <v>176</v>
      </c>
      <c r="E3179">
        <v>1141</v>
      </c>
      <c r="F3179">
        <v>8311</v>
      </c>
      <c r="G3179">
        <v>785</v>
      </c>
      <c r="H3179">
        <v>3</v>
      </c>
      <c r="I3179" s="58" t="s">
        <v>8171</v>
      </c>
      <c r="J3179">
        <v>78503</v>
      </c>
      <c r="K3179" s="4">
        <v>0.97299999999999998</v>
      </c>
      <c r="L3179" s="4">
        <v>1.639</v>
      </c>
      <c r="M3179" s="4">
        <v>33.929000000000002</v>
      </c>
      <c r="N3179" s="4">
        <v>34.594999999999999</v>
      </c>
      <c r="O3179" s="5">
        <v>42305.745292812499</v>
      </c>
      <c r="P3179" s="5">
        <v>42305.745292812499</v>
      </c>
    </row>
    <row r="3180" spans="1:16">
      <c r="A3180">
        <v>2</v>
      </c>
      <c r="B3180">
        <v>6</v>
      </c>
      <c r="C3180">
        <v>20</v>
      </c>
      <c r="D3180">
        <v>176</v>
      </c>
      <c r="E3180">
        <v>1515</v>
      </c>
      <c r="F3180">
        <v>8312</v>
      </c>
      <c r="G3180">
        <v>1300</v>
      </c>
      <c r="H3180">
        <v>1</v>
      </c>
      <c r="I3180" s="58" t="s">
        <v>8172</v>
      </c>
      <c r="J3180">
        <v>130001</v>
      </c>
      <c r="K3180" s="4">
        <v>3.0000000000000001E-3</v>
      </c>
      <c r="L3180" s="4">
        <v>15.702</v>
      </c>
      <c r="M3180" s="4">
        <v>0</v>
      </c>
      <c r="N3180" s="4">
        <v>15.699</v>
      </c>
      <c r="O3180" s="5">
        <v>42305.745292812499</v>
      </c>
      <c r="P3180" s="5">
        <v>42305.745292812499</v>
      </c>
    </row>
    <row r="3181" spans="1:16">
      <c r="A3181">
        <v>2</v>
      </c>
      <c r="B3181">
        <v>6</v>
      </c>
      <c r="C3181">
        <v>20</v>
      </c>
      <c r="D3181">
        <v>176</v>
      </c>
      <c r="E3181">
        <v>1516</v>
      </c>
      <c r="F3181">
        <v>8313</v>
      </c>
      <c r="G3181">
        <v>304</v>
      </c>
      <c r="H3181">
        <v>8</v>
      </c>
      <c r="I3181" s="58" t="s">
        <v>8173</v>
      </c>
      <c r="J3181">
        <v>30408</v>
      </c>
      <c r="K3181" s="4">
        <v>0</v>
      </c>
      <c r="L3181" s="4">
        <v>1.6930000000000001</v>
      </c>
      <c r="M3181" s="4">
        <v>0</v>
      </c>
      <c r="N3181" s="4">
        <v>1.6930000000000001</v>
      </c>
      <c r="O3181" s="5">
        <v>42305.745292812499</v>
      </c>
      <c r="P3181" s="5">
        <v>42305.745292812499</v>
      </c>
    </row>
    <row r="3182" spans="1:16">
      <c r="A3182">
        <v>2</v>
      </c>
      <c r="B3182">
        <v>6</v>
      </c>
      <c r="C3182">
        <v>20</v>
      </c>
      <c r="D3182">
        <v>176</v>
      </c>
      <c r="E3182">
        <v>1516</v>
      </c>
      <c r="F3182">
        <v>8314</v>
      </c>
      <c r="G3182">
        <v>3407</v>
      </c>
      <c r="H3182">
        <v>1</v>
      </c>
      <c r="I3182" s="58">
        <v>550422</v>
      </c>
      <c r="J3182">
        <v>340701</v>
      </c>
      <c r="K3182" s="4">
        <v>10</v>
      </c>
      <c r="L3182" s="4">
        <v>13.98</v>
      </c>
      <c r="M3182" s="4">
        <v>2.2389999999999999</v>
      </c>
      <c r="N3182" s="4">
        <v>6.2190000000000003</v>
      </c>
      <c r="O3182" s="5">
        <v>42305.745292812499</v>
      </c>
      <c r="P3182" s="5">
        <v>42305.745292812499</v>
      </c>
    </row>
    <row r="3183" spans="1:16">
      <c r="A3183">
        <v>2</v>
      </c>
      <c r="B3183">
        <v>6</v>
      </c>
      <c r="C3183">
        <v>20</v>
      </c>
      <c r="D3183">
        <v>176</v>
      </c>
      <c r="E3183">
        <v>1517</v>
      </c>
      <c r="F3183">
        <v>8315</v>
      </c>
      <c r="G3183">
        <v>627</v>
      </c>
      <c r="H3183">
        <v>4</v>
      </c>
      <c r="I3183" s="58" t="s">
        <v>8174</v>
      </c>
      <c r="J3183">
        <v>62704</v>
      </c>
      <c r="K3183" s="4">
        <v>0</v>
      </c>
      <c r="L3183" s="4">
        <v>14.715</v>
      </c>
      <c r="M3183" s="4">
        <v>0</v>
      </c>
      <c r="N3183" s="4">
        <v>14.715</v>
      </c>
      <c r="O3183" s="5">
        <v>42305.745292812499</v>
      </c>
      <c r="P3183" s="5">
        <v>42305.745292812499</v>
      </c>
    </row>
    <row r="3184" spans="1:16">
      <c r="A3184">
        <v>2</v>
      </c>
      <c r="B3184">
        <v>6</v>
      </c>
      <c r="C3184">
        <v>20</v>
      </c>
      <c r="D3184">
        <v>176</v>
      </c>
      <c r="E3184">
        <v>2485</v>
      </c>
      <c r="F3184">
        <v>8316</v>
      </c>
      <c r="G3184">
        <v>1949</v>
      </c>
      <c r="H3184">
        <v>1</v>
      </c>
      <c r="I3184" s="58">
        <v>17899</v>
      </c>
      <c r="J3184">
        <v>194901</v>
      </c>
      <c r="K3184" s="4">
        <v>0</v>
      </c>
      <c r="L3184" s="4">
        <v>6.1710000000000003</v>
      </c>
      <c r="M3184" s="4">
        <v>0</v>
      </c>
      <c r="N3184" s="4">
        <v>6.1710000000000003</v>
      </c>
      <c r="O3184" s="5">
        <v>42305.745292812499</v>
      </c>
      <c r="P3184" s="5">
        <v>42305.745292812499</v>
      </c>
    </row>
    <row r="3185" spans="1:16">
      <c r="A3185">
        <v>2</v>
      </c>
      <c r="B3185">
        <v>6</v>
      </c>
      <c r="C3185">
        <v>20</v>
      </c>
      <c r="D3185">
        <v>176</v>
      </c>
      <c r="E3185">
        <v>2639</v>
      </c>
      <c r="F3185">
        <v>8317</v>
      </c>
      <c r="G3185">
        <v>2618</v>
      </c>
      <c r="H3185">
        <v>1</v>
      </c>
      <c r="I3185" s="58">
        <v>262246</v>
      </c>
      <c r="J3185">
        <v>261801</v>
      </c>
      <c r="K3185" s="4">
        <v>0</v>
      </c>
      <c r="L3185" s="4">
        <v>11.805</v>
      </c>
      <c r="M3185" s="4">
        <v>0</v>
      </c>
      <c r="N3185" s="4">
        <v>11.805</v>
      </c>
      <c r="O3185" s="5">
        <v>42305.745292812499</v>
      </c>
      <c r="P3185" s="5">
        <v>43258.050196053242</v>
      </c>
    </row>
    <row r="3186" spans="1:16">
      <c r="A3186">
        <v>2</v>
      </c>
      <c r="B3186">
        <v>6</v>
      </c>
      <c r="C3186">
        <v>20</v>
      </c>
      <c r="D3186">
        <v>176</v>
      </c>
      <c r="E3186">
        <v>2639</v>
      </c>
      <c r="F3186">
        <v>8318</v>
      </c>
      <c r="G3186">
        <v>2618</v>
      </c>
      <c r="H3186">
        <v>2</v>
      </c>
      <c r="I3186" s="58">
        <v>262277</v>
      </c>
      <c r="J3186">
        <v>261802</v>
      </c>
      <c r="K3186" s="4">
        <v>1</v>
      </c>
      <c r="L3186" s="4">
        <v>3.2919999999999998</v>
      </c>
      <c r="M3186" s="4">
        <v>11.805</v>
      </c>
      <c r="N3186" s="4">
        <v>14.097</v>
      </c>
      <c r="O3186" s="5">
        <v>42305.745292812499</v>
      </c>
      <c r="P3186" s="5">
        <v>43258.050196053242</v>
      </c>
    </row>
    <row r="3187" spans="1:16">
      <c r="A3187">
        <v>2</v>
      </c>
      <c r="B3187">
        <v>6</v>
      </c>
      <c r="C3187">
        <v>20</v>
      </c>
      <c r="D3187">
        <v>176</v>
      </c>
      <c r="E3187">
        <v>271</v>
      </c>
      <c r="F3187">
        <v>8304</v>
      </c>
      <c r="G3187">
        <v>1583</v>
      </c>
      <c r="H3187">
        <v>2</v>
      </c>
      <c r="I3187" s="58">
        <v>-115750</v>
      </c>
      <c r="J3187">
        <v>158302</v>
      </c>
      <c r="K3187" s="4">
        <v>4.9800000000000004</v>
      </c>
      <c r="L3187" s="4">
        <v>9.3230000000000004</v>
      </c>
      <c r="M3187" s="4">
        <v>6.0090000000000003</v>
      </c>
      <c r="N3187" s="4">
        <v>10.352</v>
      </c>
      <c r="O3187" s="5">
        <v>42305.745292812499</v>
      </c>
      <c r="P3187" s="5">
        <v>42305.745292812499</v>
      </c>
    </row>
    <row r="3188" spans="1:16">
      <c r="A3188">
        <v>2</v>
      </c>
      <c r="B3188">
        <v>6</v>
      </c>
      <c r="C3188">
        <v>20</v>
      </c>
      <c r="D3188">
        <v>176</v>
      </c>
      <c r="E3188">
        <v>2820</v>
      </c>
      <c r="F3188">
        <v>8319</v>
      </c>
      <c r="G3188">
        <v>2888</v>
      </c>
      <c r="H3188">
        <v>1</v>
      </c>
      <c r="I3188" s="58">
        <v>360862</v>
      </c>
      <c r="J3188">
        <v>288801</v>
      </c>
      <c r="K3188" s="4">
        <v>0</v>
      </c>
      <c r="L3188" s="4">
        <v>2.0049999999999999</v>
      </c>
      <c r="M3188" s="4">
        <v>0</v>
      </c>
      <c r="N3188" s="4">
        <v>2.0049999999999999</v>
      </c>
      <c r="O3188" s="5">
        <v>42305.745292812499</v>
      </c>
      <c r="P3188" s="5">
        <v>42305.745292812499</v>
      </c>
    </row>
    <row r="3189" spans="1:16">
      <c r="A3189">
        <v>2</v>
      </c>
      <c r="B3189">
        <v>6</v>
      </c>
      <c r="C3189">
        <v>20</v>
      </c>
      <c r="D3189">
        <v>176</v>
      </c>
      <c r="E3189">
        <v>2922</v>
      </c>
      <c r="F3189">
        <v>8320</v>
      </c>
      <c r="G3189">
        <v>2953</v>
      </c>
      <c r="H3189">
        <v>2</v>
      </c>
      <c r="I3189" s="58">
        <v>384634</v>
      </c>
      <c r="J3189">
        <v>295302</v>
      </c>
      <c r="K3189" s="4">
        <v>0</v>
      </c>
      <c r="L3189" s="4">
        <v>3.7930000000000001</v>
      </c>
      <c r="M3189" s="4">
        <v>0</v>
      </c>
      <c r="N3189" s="4">
        <v>3.7930000000000001</v>
      </c>
      <c r="O3189" s="5">
        <v>42305.745292812499</v>
      </c>
      <c r="P3189" s="5">
        <v>42305.745292812499</v>
      </c>
    </row>
    <row r="3190" spans="1:16">
      <c r="A3190">
        <v>2</v>
      </c>
      <c r="B3190">
        <v>6</v>
      </c>
      <c r="C3190">
        <v>20</v>
      </c>
      <c r="D3190">
        <v>176</v>
      </c>
      <c r="E3190">
        <v>2973</v>
      </c>
      <c r="F3190">
        <v>8321</v>
      </c>
      <c r="G3190">
        <v>3042</v>
      </c>
      <c r="H3190">
        <v>1</v>
      </c>
      <c r="I3190" s="58">
        <v>417109</v>
      </c>
      <c r="J3190">
        <v>304201</v>
      </c>
      <c r="K3190" s="4">
        <v>0</v>
      </c>
      <c r="L3190" s="4">
        <v>4.99</v>
      </c>
      <c r="M3190" s="4">
        <v>0</v>
      </c>
      <c r="N3190" s="4">
        <v>4.99</v>
      </c>
      <c r="O3190" s="5">
        <v>42305.745292812499</v>
      </c>
      <c r="P3190" s="5">
        <v>42305.745292812499</v>
      </c>
    </row>
    <row r="3191" spans="1:16">
      <c r="A3191">
        <v>2</v>
      </c>
      <c r="B3191">
        <v>6</v>
      </c>
      <c r="C3191">
        <v>20</v>
      </c>
      <c r="D3191">
        <v>176</v>
      </c>
      <c r="E3191">
        <v>3674</v>
      </c>
      <c r="F3191">
        <v>8322</v>
      </c>
      <c r="G3191">
        <v>3197</v>
      </c>
      <c r="H3191">
        <v>2</v>
      </c>
      <c r="I3191" s="58">
        <v>473753</v>
      </c>
      <c r="J3191">
        <v>319702</v>
      </c>
      <c r="K3191" s="4">
        <v>0.96099999999999997</v>
      </c>
      <c r="L3191" s="4">
        <v>11.032999999999999</v>
      </c>
      <c r="M3191" s="4">
        <v>35.741999999999997</v>
      </c>
      <c r="N3191" s="4">
        <v>45.814</v>
      </c>
      <c r="O3191" s="5">
        <v>42305.745292812499</v>
      </c>
      <c r="P3191" s="5">
        <v>43258.050196053242</v>
      </c>
    </row>
    <row r="3192" spans="1:16">
      <c r="A3192">
        <v>2</v>
      </c>
      <c r="B3192">
        <v>6</v>
      </c>
      <c r="C3192">
        <v>20</v>
      </c>
      <c r="D3192">
        <v>176</v>
      </c>
      <c r="E3192">
        <v>3674</v>
      </c>
      <c r="F3192">
        <v>8323</v>
      </c>
      <c r="G3192">
        <v>3197</v>
      </c>
      <c r="H3192">
        <v>3</v>
      </c>
      <c r="I3192" s="58">
        <v>473781</v>
      </c>
      <c r="J3192">
        <v>319703</v>
      </c>
      <c r="K3192" s="4">
        <v>0.92100000000000004</v>
      </c>
      <c r="L3192" s="4">
        <v>11.702999999999999</v>
      </c>
      <c r="M3192" s="4">
        <v>45.814</v>
      </c>
      <c r="N3192" s="4">
        <v>56.595999999999997</v>
      </c>
      <c r="O3192" s="5">
        <v>42305.745292812499</v>
      </c>
      <c r="P3192" s="5">
        <v>42305.745292812499</v>
      </c>
    </row>
    <row r="3193" spans="1:16">
      <c r="A3193">
        <v>2</v>
      </c>
      <c r="B3193">
        <v>6</v>
      </c>
      <c r="C3193">
        <v>20</v>
      </c>
      <c r="D3193">
        <v>176</v>
      </c>
      <c r="E3193">
        <v>3863</v>
      </c>
      <c r="F3193">
        <v>8324</v>
      </c>
      <c r="G3193">
        <v>499</v>
      </c>
      <c r="H3193">
        <v>1</v>
      </c>
      <c r="I3193" s="58" t="s">
        <v>8175</v>
      </c>
      <c r="J3193">
        <v>49901</v>
      </c>
      <c r="K3193" s="4">
        <v>1</v>
      </c>
      <c r="L3193" s="4">
        <v>1.0620000000000001</v>
      </c>
      <c r="M3193" s="4">
        <v>19.358000000000001</v>
      </c>
      <c r="N3193" s="4">
        <v>19.420000000000002</v>
      </c>
      <c r="O3193" s="5">
        <v>42305.745292812499</v>
      </c>
      <c r="P3193" s="5">
        <v>42305.745292812499</v>
      </c>
    </row>
    <row r="3194" spans="1:16">
      <c r="A3194">
        <v>2</v>
      </c>
      <c r="B3194">
        <v>6</v>
      </c>
      <c r="C3194">
        <v>20</v>
      </c>
      <c r="D3194">
        <v>176</v>
      </c>
      <c r="E3194">
        <v>3863</v>
      </c>
      <c r="F3194">
        <v>8325</v>
      </c>
      <c r="G3194">
        <v>499</v>
      </c>
      <c r="H3194">
        <v>2</v>
      </c>
      <c r="I3194" s="58" t="s">
        <v>8176</v>
      </c>
      <c r="J3194">
        <v>49902</v>
      </c>
      <c r="K3194" s="4">
        <v>9.8719999999999999</v>
      </c>
      <c r="L3194" s="4">
        <v>16.248000000000001</v>
      </c>
      <c r="M3194" s="4">
        <v>12.981999999999999</v>
      </c>
      <c r="N3194" s="4">
        <v>19.358000000000001</v>
      </c>
      <c r="O3194" s="5">
        <v>42305.745292812499</v>
      </c>
      <c r="P3194" s="5">
        <v>43258.050196053242</v>
      </c>
    </row>
    <row r="3195" spans="1:16">
      <c r="A3195">
        <v>2</v>
      </c>
      <c r="B3195">
        <v>6</v>
      </c>
      <c r="C3195">
        <v>20</v>
      </c>
      <c r="D3195">
        <v>176</v>
      </c>
      <c r="E3195">
        <v>3907</v>
      </c>
      <c r="F3195">
        <v>8326</v>
      </c>
      <c r="G3195">
        <v>243</v>
      </c>
      <c r="H3195">
        <v>2</v>
      </c>
      <c r="I3195" s="58" t="s">
        <v>8177</v>
      </c>
      <c r="J3195">
        <v>24302</v>
      </c>
      <c r="K3195" s="4">
        <v>1.9E-2</v>
      </c>
      <c r="L3195" s="4">
        <v>1.083</v>
      </c>
      <c r="M3195" s="4">
        <v>13.521000000000001</v>
      </c>
      <c r="N3195" s="4">
        <v>14.585000000000001</v>
      </c>
      <c r="O3195" s="5">
        <v>42305.745292812499</v>
      </c>
      <c r="P3195" s="5">
        <v>42305.745292812499</v>
      </c>
    </row>
    <row r="3196" spans="1:16">
      <c r="A3196">
        <v>2</v>
      </c>
      <c r="B3196">
        <v>6</v>
      </c>
      <c r="C3196">
        <v>20</v>
      </c>
      <c r="D3196">
        <v>176</v>
      </c>
      <c r="E3196">
        <v>3908</v>
      </c>
      <c r="F3196">
        <v>8327</v>
      </c>
      <c r="G3196">
        <v>214</v>
      </c>
      <c r="H3196">
        <v>2</v>
      </c>
      <c r="I3196" s="58" t="s">
        <v>8178</v>
      </c>
      <c r="J3196">
        <v>21402</v>
      </c>
      <c r="K3196" s="4">
        <v>12.826000000000001</v>
      </c>
      <c r="L3196" s="4">
        <v>25.286999999999999</v>
      </c>
      <c r="M3196" s="4">
        <v>41.018999999999998</v>
      </c>
      <c r="N3196" s="4">
        <v>53.48</v>
      </c>
      <c r="O3196" s="5">
        <v>42305.745292812499</v>
      </c>
      <c r="P3196" s="5">
        <v>43258.050196053242</v>
      </c>
    </row>
    <row r="3197" spans="1:16">
      <c r="A3197">
        <v>2</v>
      </c>
      <c r="B3197">
        <v>6</v>
      </c>
      <c r="C3197">
        <v>20</v>
      </c>
      <c r="D3197">
        <v>176</v>
      </c>
      <c r="E3197">
        <v>3908</v>
      </c>
      <c r="F3197">
        <v>8328</v>
      </c>
      <c r="G3197">
        <v>214</v>
      </c>
      <c r="H3197">
        <v>3</v>
      </c>
      <c r="I3197" s="58" t="s">
        <v>8179</v>
      </c>
      <c r="J3197">
        <v>21403</v>
      </c>
      <c r="K3197" s="4">
        <v>0</v>
      </c>
      <c r="L3197" s="4">
        <v>10.295999999999999</v>
      </c>
      <c r="M3197" s="4">
        <v>53.48</v>
      </c>
      <c r="N3197" s="4">
        <v>63.776000000000003</v>
      </c>
      <c r="O3197" s="5">
        <v>42305.745292812499</v>
      </c>
      <c r="P3197" s="5">
        <v>43258.050196053242</v>
      </c>
    </row>
    <row r="3198" spans="1:16">
      <c r="A3198">
        <v>2</v>
      </c>
      <c r="B3198">
        <v>6</v>
      </c>
      <c r="C3198">
        <v>20</v>
      </c>
      <c r="D3198">
        <v>176</v>
      </c>
      <c r="E3198">
        <v>3908</v>
      </c>
      <c r="F3198">
        <v>8329</v>
      </c>
      <c r="G3198">
        <v>214</v>
      </c>
      <c r="H3198">
        <v>4</v>
      </c>
      <c r="I3198" s="58" t="s">
        <v>8180</v>
      </c>
      <c r="J3198">
        <v>21404</v>
      </c>
      <c r="K3198" s="4">
        <v>10.295999999999999</v>
      </c>
      <c r="L3198" s="4">
        <v>10.651999999999999</v>
      </c>
      <c r="M3198" s="4">
        <v>63.776000000000003</v>
      </c>
      <c r="N3198" s="4">
        <v>64.132000000000005</v>
      </c>
      <c r="O3198" s="5">
        <v>42305.745292812499</v>
      </c>
      <c r="P3198" s="5">
        <v>42305.745292812499</v>
      </c>
    </row>
    <row r="3199" spans="1:16">
      <c r="A3199">
        <v>2</v>
      </c>
      <c r="B3199">
        <v>6</v>
      </c>
      <c r="C3199">
        <v>20</v>
      </c>
      <c r="D3199">
        <v>176</v>
      </c>
      <c r="E3199">
        <v>3927</v>
      </c>
      <c r="F3199">
        <v>8330</v>
      </c>
      <c r="G3199">
        <v>304</v>
      </c>
      <c r="H3199">
        <v>5</v>
      </c>
      <c r="I3199" s="58" t="s">
        <v>8181</v>
      </c>
      <c r="J3199">
        <v>30405</v>
      </c>
      <c r="K3199" s="4">
        <v>1</v>
      </c>
      <c r="L3199" s="4">
        <v>13.521000000000001</v>
      </c>
      <c r="M3199" s="4">
        <v>76.100999999999999</v>
      </c>
      <c r="N3199" s="4">
        <v>88.622</v>
      </c>
      <c r="O3199" s="5">
        <v>42305.745292812499</v>
      </c>
      <c r="P3199" s="5">
        <v>43258.050196053242</v>
      </c>
    </row>
    <row r="3200" spans="1:16">
      <c r="A3200">
        <v>2</v>
      </c>
      <c r="B3200">
        <v>6</v>
      </c>
      <c r="C3200">
        <v>20</v>
      </c>
      <c r="D3200">
        <v>176</v>
      </c>
      <c r="E3200">
        <v>3927</v>
      </c>
      <c r="F3200">
        <v>8331</v>
      </c>
      <c r="G3200">
        <v>304</v>
      </c>
      <c r="H3200">
        <v>6</v>
      </c>
      <c r="I3200" s="58" t="s">
        <v>8182</v>
      </c>
      <c r="J3200">
        <v>30406</v>
      </c>
      <c r="K3200" s="4">
        <v>12.523999999999999</v>
      </c>
      <c r="L3200" s="4">
        <v>28.605</v>
      </c>
      <c r="M3200" s="4">
        <v>88.622</v>
      </c>
      <c r="N3200" s="4">
        <v>104.703</v>
      </c>
      <c r="O3200" s="5">
        <v>42305.745292812499</v>
      </c>
      <c r="P3200" s="5">
        <v>43258.050196053242</v>
      </c>
    </row>
    <row r="3201" spans="1:16">
      <c r="A3201">
        <v>2</v>
      </c>
      <c r="B3201">
        <v>6</v>
      </c>
      <c r="C3201">
        <v>20</v>
      </c>
      <c r="D3201">
        <v>176</v>
      </c>
      <c r="E3201">
        <v>3927</v>
      </c>
      <c r="F3201">
        <v>8332</v>
      </c>
      <c r="G3201">
        <v>305</v>
      </c>
      <c r="H3201">
        <v>1</v>
      </c>
      <c r="I3201" s="58" t="s">
        <v>8183</v>
      </c>
      <c r="J3201">
        <v>30501</v>
      </c>
      <c r="K3201" s="4">
        <v>0</v>
      </c>
      <c r="L3201" s="4">
        <v>7.3040000000000003</v>
      </c>
      <c r="M3201" s="4">
        <v>104.703</v>
      </c>
      <c r="N3201" s="4">
        <v>112.00700000000001</v>
      </c>
      <c r="O3201" s="5">
        <v>42305.745292812499</v>
      </c>
      <c r="P3201" s="5">
        <v>42305.745292812499</v>
      </c>
    </row>
    <row r="3202" spans="1:16">
      <c r="A3202">
        <v>2</v>
      </c>
      <c r="B3202">
        <v>6</v>
      </c>
      <c r="C3202">
        <v>20</v>
      </c>
      <c r="D3202">
        <v>176</v>
      </c>
      <c r="E3202">
        <v>3927</v>
      </c>
      <c r="F3202">
        <v>8333</v>
      </c>
      <c r="G3202">
        <v>305</v>
      </c>
      <c r="H3202">
        <v>2</v>
      </c>
      <c r="I3202" s="58" t="s">
        <v>8184</v>
      </c>
      <c r="J3202">
        <v>30502</v>
      </c>
      <c r="K3202" s="4">
        <v>9.9160000000000004</v>
      </c>
      <c r="L3202" s="4">
        <v>18.846</v>
      </c>
      <c r="M3202" s="4">
        <v>112.00700000000001</v>
      </c>
      <c r="N3202" s="4">
        <v>120.937</v>
      </c>
      <c r="O3202" s="5">
        <v>42305.745292812499</v>
      </c>
      <c r="P3202" s="5">
        <v>43258.050196053242</v>
      </c>
    </row>
    <row r="3203" spans="1:16">
      <c r="A3203">
        <v>2</v>
      </c>
      <c r="B3203">
        <v>6</v>
      </c>
      <c r="C3203">
        <v>20</v>
      </c>
      <c r="D3203">
        <v>176</v>
      </c>
      <c r="E3203">
        <v>3927</v>
      </c>
      <c r="F3203">
        <v>8334</v>
      </c>
      <c r="G3203">
        <v>305</v>
      </c>
      <c r="H3203">
        <v>3</v>
      </c>
      <c r="I3203" s="58" t="s">
        <v>8185</v>
      </c>
      <c r="J3203">
        <v>30503</v>
      </c>
      <c r="K3203" s="4">
        <v>0</v>
      </c>
      <c r="L3203" s="4">
        <v>8.673</v>
      </c>
      <c r="M3203" s="4">
        <v>120.937</v>
      </c>
      <c r="N3203" s="4">
        <v>129.61000000000001</v>
      </c>
      <c r="O3203" s="5">
        <v>42305.745292812499</v>
      </c>
      <c r="P3203" s="5">
        <v>43258.050196053242</v>
      </c>
    </row>
    <row r="3204" spans="1:16">
      <c r="A3204">
        <v>2</v>
      </c>
      <c r="B3204">
        <v>6</v>
      </c>
      <c r="C3204">
        <v>20</v>
      </c>
      <c r="D3204">
        <v>176</v>
      </c>
      <c r="E3204">
        <v>3927</v>
      </c>
      <c r="F3204">
        <v>8335</v>
      </c>
      <c r="G3204">
        <v>305</v>
      </c>
      <c r="H3204">
        <v>4</v>
      </c>
      <c r="I3204" s="58" t="s">
        <v>8186</v>
      </c>
      <c r="J3204">
        <v>30504</v>
      </c>
      <c r="K3204" s="4">
        <v>9.9939999999999998</v>
      </c>
      <c r="L3204" s="4">
        <v>19.262</v>
      </c>
      <c r="M3204" s="4">
        <v>129.61000000000001</v>
      </c>
      <c r="N3204" s="4">
        <v>138.87799999999999</v>
      </c>
      <c r="O3204" s="5">
        <v>42305.745292812499</v>
      </c>
      <c r="P3204" s="5">
        <v>43258.050196053242</v>
      </c>
    </row>
    <row r="3205" spans="1:16">
      <c r="A3205">
        <v>2</v>
      </c>
      <c r="B3205">
        <v>6</v>
      </c>
      <c r="C3205">
        <v>20</v>
      </c>
      <c r="D3205">
        <v>176</v>
      </c>
      <c r="E3205">
        <v>3927</v>
      </c>
      <c r="F3205">
        <v>8336</v>
      </c>
      <c r="G3205">
        <v>305</v>
      </c>
      <c r="H3205">
        <v>5</v>
      </c>
      <c r="I3205" s="58" t="s">
        <v>8187</v>
      </c>
      <c r="J3205">
        <v>30505</v>
      </c>
      <c r="K3205" s="4">
        <v>9.2620000000000005</v>
      </c>
      <c r="L3205" s="4">
        <v>17.986999999999998</v>
      </c>
      <c r="M3205" s="4">
        <v>138.87799999999999</v>
      </c>
      <c r="N3205" s="4">
        <v>147.60300000000001</v>
      </c>
      <c r="O3205" s="5">
        <v>42305.745292812499</v>
      </c>
      <c r="P3205" s="5">
        <v>43258.050196053242</v>
      </c>
    </row>
    <row r="3206" spans="1:16">
      <c r="A3206">
        <v>2</v>
      </c>
      <c r="B3206">
        <v>6</v>
      </c>
      <c r="C3206">
        <v>20</v>
      </c>
      <c r="D3206">
        <v>176</v>
      </c>
      <c r="E3206">
        <v>3927</v>
      </c>
      <c r="F3206">
        <v>8337</v>
      </c>
      <c r="G3206">
        <v>305</v>
      </c>
      <c r="H3206">
        <v>6</v>
      </c>
      <c r="I3206" s="58" t="s">
        <v>8188</v>
      </c>
      <c r="J3206">
        <v>30506</v>
      </c>
      <c r="K3206" s="4">
        <v>0</v>
      </c>
      <c r="L3206" s="4">
        <v>2.145</v>
      </c>
      <c r="M3206" s="4">
        <v>147.60300000000001</v>
      </c>
      <c r="N3206" s="4">
        <v>149.74799999999999</v>
      </c>
      <c r="O3206" s="5">
        <v>42305.745292812499</v>
      </c>
      <c r="P3206" s="5">
        <v>43258.050196053242</v>
      </c>
    </row>
    <row r="3207" spans="1:16">
      <c r="A3207">
        <v>2</v>
      </c>
      <c r="B3207">
        <v>6</v>
      </c>
      <c r="C3207">
        <v>20</v>
      </c>
      <c r="D3207">
        <v>176</v>
      </c>
      <c r="E3207">
        <v>4284</v>
      </c>
      <c r="F3207">
        <v>8338</v>
      </c>
      <c r="G3207">
        <v>304</v>
      </c>
      <c r="H3207">
        <v>9</v>
      </c>
      <c r="I3207" s="58" t="s">
        <v>8189</v>
      </c>
      <c r="J3207">
        <v>30409</v>
      </c>
      <c r="K3207" s="4">
        <v>1</v>
      </c>
      <c r="L3207" s="4">
        <v>2.8690000000000002</v>
      </c>
      <c r="M3207" s="4">
        <v>0</v>
      </c>
      <c r="N3207" s="4">
        <v>1.869</v>
      </c>
      <c r="O3207" s="5">
        <v>42305.745292812499</v>
      </c>
      <c r="P3207" s="5">
        <v>42305.745292812499</v>
      </c>
    </row>
    <row r="3208" spans="1:16">
      <c r="A3208">
        <v>2</v>
      </c>
      <c r="B3208">
        <v>6</v>
      </c>
      <c r="C3208">
        <v>20</v>
      </c>
      <c r="D3208">
        <v>176</v>
      </c>
      <c r="E3208">
        <v>4284</v>
      </c>
      <c r="F3208">
        <v>8339</v>
      </c>
      <c r="G3208">
        <v>305</v>
      </c>
      <c r="H3208">
        <v>10</v>
      </c>
      <c r="I3208" s="58" t="s">
        <v>8190</v>
      </c>
      <c r="J3208">
        <v>30510</v>
      </c>
      <c r="K3208" s="4">
        <v>1</v>
      </c>
      <c r="L3208" s="4">
        <v>2.7850000000000001</v>
      </c>
      <c r="M3208" s="4">
        <v>1.9450000000000001</v>
      </c>
      <c r="N3208" s="4">
        <v>3.73</v>
      </c>
      <c r="O3208" s="5">
        <v>42305.745292812499</v>
      </c>
      <c r="P3208" s="5">
        <v>42305.745292812499</v>
      </c>
    </row>
    <row r="3209" spans="1:16">
      <c r="A3209">
        <v>2</v>
      </c>
      <c r="B3209">
        <v>6</v>
      </c>
      <c r="C3209">
        <v>20</v>
      </c>
      <c r="D3209">
        <v>176</v>
      </c>
      <c r="E3209">
        <v>433</v>
      </c>
      <c r="F3209">
        <v>8305</v>
      </c>
      <c r="G3209">
        <v>947</v>
      </c>
      <c r="H3209">
        <v>2</v>
      </c>
      <c r="I3209" s="58" t="s">
        <v>8191</v>
      </c>
      <c r="J3209">
        <v>94702</v>
      </c>
      <c r="K3209" s="4">
        <v>6.6790000000000003</v>
      </c>
      <c r="L3209" s="4">
        <v>13.356999999999999</v>
      </c>
      <c r="M3209" s="4">
        <v>4.3499999999999996</v>
      </c>
      <c r="N3209" s="4">
        <v>11.028</v>
      </c>
      <c r="O3209" s="5">
        <v>42305.745292812499</v>
      </c>
      <c r="P3209" s="5">
        <v>43258.050196053242</v>
      </c>
    </row>
    <row r="3210" spans="1:16">
      <c r="A3210">
        <v>2</v>
      </c>
      <c r="B3210">
        <v>6</v>
      </c>
      <c r="C3210">
        <v>20</v>
      </c>
      <c r="D3210">
        <v>176</v>
      </c>
      <c r="E3210">
        <v>4366</v>
      </c>
      <c r="F3210">
        <v>8340</v>
      </c>
      <c r="G3210">
        <v>1300</v>
      </c>
      <c r="H3210">
        <v>3</v>
      </c>
      <c r="I3210" s="58" t="s">
        <v>8192</v>
      </c>
      <c r="J3210">
        <v>130003</v>
      </c>
      <c r="K3210" s="4">
        <v>0</v>
      </c>
      <c r="L3210" s="4">
        <v>0.42499999999999999</v>
      </c>
      <c r="M3210" s="4">
        <v>0</v>
      </c>
      <c r="N3210" s="4">
        <v>0.42499999999999999</v>
      </c>
      <c r="O3210" s="5">
        <v>42305.745292812499</v>
      </c>
      <c r="P3210" s="5">
        <v>42305.745292812499</v>
      </c>
    </row>
    <row r="3211" spans="1:16">
      <c r="A3211">
        <v>2</v>
      </c>
      <c r="B3211">
        <v>6</v>
      </c>
      <c r="C3211">
        <v>20</v>
      </c>
      <c r="D3211">
        <v>176</v>
      </c>
      <c r="E3211">
        <v>4419</v>
      </c>
      <c r="F3211">
        <v>8341</v>
      </c>
      <c r="G3211">
        <v>305</v>
      </c>
      <c r="H3211">
        <v>9</v>
      </c>
      <c r="I3211" s="58" t="s">
        <v>8193</v>
      </c>
      <c r="J3211">
        <v>30509</v>
      </c>
      <c r="K3211" s="4">
        <v>0</v>
      </c>
      <c r="L3211" s="4">
        <v>0.80500000000000005</v>
      </c>
      <c r="M3211" s="4">
        <v>0</v>
      </c>
      <c r="N3211" s="4">
        <v>0.80500000000000005</v>
      </c>
      <c r="O3211" s="5">
        <v>42305.745292812499</v>
      </c>
      <c r="P3211" s="5">
        <v>42305.745292812499</v>
      </c>
    </row>
    <row r="3212" spans="1:16">
      <c r="A3212">
        <v>2</v>
      </c>
      <c r="B3212">
        <v>6</v>
      </c>
      <c r="C3212">
        <v>20</v>
      </c>
      <c r="D3212">
        <v>176</v>
      </c>
      <c r="E3212">
        <v>4543</v>
      </c>
      <c r="F3212">
        <v>8342</v>
      </c>
      <c r="G3212">
        <v>244</v>
      </c>
      <c r="H3212">
        <v>4</v>
      </c>
      <c r="I3212" s="58" t="s">
        <v>8194</v>
      </c>
      <c r="J3212">
        <v>24404</v>
      </c>
      <c r="K3212" s="4">
        <v>7.923</v>
      </c>
      <c r="L3212" s="4">
        <v>15.548</v>
      </c>
      <c r="M3212" s="4">
        <v>566.28399999999999</v>
      </c>
      <c r="N3212" s="4">
        <v>573.90899999999999</v>
      </c>
      <c r="O3212" s="5">
        <v>42305.745292812499</v>
      </c>
      <c r="P3212" s="5">
        <v>43258.050196053242</v>
      </c>
    </row>
    <row r="3213" spans="1:16">
      <c r="A3213">
        <v>2</v>
      </c>
      <c r="B3213">
        <v>6</v>
      </c>
      <c r="C3213">
        <v>20</v>
      </c>
      <c r="D3213">
        <v>176</v>
      </c>
      <c r="E3213">
        <v>4543</v>
      </c>
      <c r="F3213">
        <v>8343</v>
      </c>
      <c r="G3213">
        <v>244</v>
      </c>
      <c r="H3213">
        <v>5</v>
      </c>
      <c r="I3213" s="58" t="s">
        <v>8195</v>
      </c>
      <c r="J3213">
        <v>24405</v>
      </c>
      <c r="K3213" s="4">
        <v>1</v>
      </c>
      <c r="L3213" s="4">
        <v>13.538</v>
      </c>
      <c r="M3213" s="4">
        <v>573.90899999999999</v>
      </c>
      <c r="N3213" s="4">
        <v>586.447</v>
      </c>
      <c r="O3213" s="5">
        <v>42305.745292812499</v>
      </c>
      <c r="P3213" s="5">
        <v>43258.050196053242</v>
      </c>
    </row>
    <row r="3214" spans="1:16">
      <c r="A3214">
        <v>2</v>
      </c>
      <c r="B3214">
        <v>6</v>
      </c>
      <c r="C3214">
        <v>20</v>
      </c>
      <c r="D3214">
        <v>176</v>
      </c>
      <c r="E3214">
        <v>4543</v>
      </c>
      <c r="F3214">
        <v>8344</v>
      </c>
      <c r="G3214">
        <v>244</v>
      </c>
      <c r="H3214">
        <v>6</v>
      </c>
      <c r="I3214" s="58" t="s">
        <v>8196</v>
      </c>
      <c r="J3214">
        <v>24406</v>
      </c>
      <c r="K3214" s="4">
        <v>13.569000000000001</v>
      </c>
      <c r="L3214" s="4">
        <v>13.709</v>
      </c>
      <c r="M3214" s="4">
        <v>586.447</v>
      </c>
      <c r="N3214" s="4">
        <v>586.58699999999999</v>
      </c>
      <c r="O3214" s="5">
        <v>42305.745292812499</v>
      </c>
      <c r="P3214" s="5">
        <v>42305.745292812499</v>
      </c>
    </row>
    <row r="3215" spans="1:16">
      <c r="A3215">
        <v>2</v>
      </c>
      <c r="B3215">
        <v>6</v>
      </c>
      <c r="C3215">
        <v>20</v>
      </c>
      <c r="D3215">
        <v>176</v>
      </c>
      <c r="E3215">
        <v>534</v>
      </c>
      <c r="F3215">
        <v>8306</v>
      </c>
      <c r="G3215">
        <v>627</v>
      </c>
      <c r="H3215">
        <v>2</v>
      </c>
      <c r="I3215" s="58" t="s">
        <v>8197</v>
      </c>
      <c r="J3215">
        <v>62702</v>
      </c>
      <c r="K3215" s="4">
        <v>2E-3</v>
      </c>
      <c r="L3215" s="4">
        <v>3.3420000000000001</v>
      </c>
      <c r="M3215" s="4">
        <v>1.101</v>
      </c>
      <c r="N3215" s="4">
        <v>4.4409999999999998</v>
      </c>
      <c r="O3215" s="5">
        <v>42305.745292812499</v>
      </c>
      <c r="P3215" s="5">
        <v>43258.050196053242</v>
      </c>
    </row>
    <row r="3216" spans="1:16">
      <c r="A3216">
        <v>2</v>
      </c>
      <c r="B3216">
        <v>6</v>
      </c>
      <c r="C3216">
        <v>20</v>
      </c>
      <c r="D3216">
        <v>176</v>
      </c>
      <c r="E3216">
        <v>534</v>
      </c>
      <c r="F3216">
        <v>8307</v>
      </c>
      <c r="G3216">
        <v>627</v>
      </c>
      <c r="H3216">
        <v>3</v>
      </c>
      <c r="I3216" s="58" t="s">
        <v>8198</v>
      </c>
      <c r="J3216">
        <v>62703</v>
      </c>
      <c r="K3216" s="4">
        <v>3.3420000000000001</v>
      </c>
      <c r="L3216" s="4">
        <v>14.163</v>
      </c>
      <c r="M3216" s="4">
        <v>4.4409999999999998</v>
      </c>
      <c r="N3216" s="4">
        <v>15.262</v>
      </c>
      <c r="O3216" s="5">
        <v>42305.745292812499</v>
      </c>
      <c r="P3216" s="5">
        <v>43258.050196053242</v>
      </c>
    </row>
    <row r="3217" spans="1:16">
      <c r="A3217">
        <v>2</v>
      </c>
      <c r="B3217">
        <v>6</v>
      </c>
      <c r="C3217">
        <v>20</v>
      </c>
      <c r="D3217">
        <v>176</v>
      </c>
      <c r="E3217">
        <v>839</v>
      </c>
      <c r="F3217">
        <v>8308</v>
      </c>
      <c r="G3217">
        <v>1300</v>
      </c>
      <c r="H3217">
        <v>2</v>
      </c>
      <c r="I3217" s="58" t="s">
        <v>8199</v>
      </c>
      <c r="J3217">
        <v>130002</v>
      </c>
      <c r="K3217" s="4">
        <v>0</v>
      </c>
      <c r="L3217" s="4">
        <v>15.063000000000001</v>
      </c>
      <c r="M3217" s="4">
        <v>0</v>
      </c>
      <c r="N3217" s="4">
        <v>15.063000000000001</v>
      </c>
      <c r="O3217" s="5">
        <v>42305.745292812499</v>
      </c>
      <c r="P3217" s="5">
        <v>42305.745292812499</v>
      </c>
    </row>
    <row r="3218" spans="1:16">
      <c r="A3218">
        <v>2</v>
      </c>
      <c r="B3218">
        <v>6</v>
      </c>
      <c r="C3218">
        <v>20</v>
      </c>
      <c r="D3218">
        <v>181</v>
      </c>
      <c r="E3218">
        <v>1134</v>
      </c>
      <c r="F3218">
        <v>8353</v>
      </c>
      <c r="G3218">
        <v>882</v>
      </c>
      <c r="H3218">
        <v>2</v>
      </c>
      <c r="I3218" s="58" t="s">
        <v>8200</v>
      </c>
      <c r="J3218">
        <v>88202</v>
      </c>
      <c r="K3218" s="4">
        <v>0</v>
      </c>
      <c r="L3218" s="4">
        <v>6.4909999999999997</v>
      </c>
      <c r="M3218" s="4">
        <v>0</v>
      </c>
      <c r="N3218" s="4">
        <v>6.4909999999999997</v>
      </c>
      <c r="O3218" s="5">
        <v>42305.745292812499</v>
      </c>
      <c r="P3218" s="5">
        <v>42305.745292812499</v>
      </c>
    </row>
    <row r="3219" spans="1:16">
      <c r="A3219">
        <v>2</v>
      </c>
      <c r="B3219">
        <v>6</v>
      </c>
      <c r="C3219">
        <v>20</v>
      </c>
      <c r="D3219">
        <v>181</v>
      </c>
      <c r="E3219">
        <v>1201</v>
      </c>
      <c r="F3219">
        <v>8354</v>
      </c>
      <c r="G3219">
        <v>1286</v>
      </c>
      <c r="H3219">
        <v>1</v>
      </c>
      <c r="I3219" s="58" t="s">
        <v>8201</v>
      </c>
      <c r="J3219">
        <v>128601</v>
      </c>
      <c r="K3219" s="4">
        <v>0</v>
      </c>
      <c r="L3219" s="4">
        <v>3.2240000000000002</v>
      </c>
      <c r="M3219" s="4">
        <v>0</v>
      </c>
      <c r="N3219" s="4">
        <v>3.2240000000000002</v>
      </c>
      <c r="O3219" s="5">
        <v>42305.745292812499</v>
      </c>
      <c r="P3219" s="5">
        <v>42305.745292812499</v>
      </c>
    </row>
    <row r="3220" spans="1:16">
      <c r="A3220">
        <v>2</v>
      </c>
      <c r="B3220">
        <v>6</v>
      </c>
      <c r="C3220">
        <v>20</v>
      </c>
      <c r="D3220">
        <v>181</v>
      </c>
      <c r="E3220">
        <v>1250</v>
      </c>
      <c r="F3220">
        <v>8355</v>
      </c>
      <c r="G3220">
        <v>1284</v>
      </c>
      <c r="H3220">
        <v>1</v>
      </c>
      <c r="I3220" s="58" t="s">
        <v>1439</v>
      </c>
      <c r="J3220">
        <v>128401</v>
      </c>
      <c r="K3220" s="4">
        <v>20</v>
      </c>
      <c r="L3220" s="4">
        <v>31.724</v>
      </c>
      <c r="M3220" s="4">
        <v>0</v>
      </c>
      <c r="N3220" s="4">
        <v>11.724</v>
      </c>
      <c r="O3220" s="5">
        <v>42305.745292812499</v>
      </c>
      <c r="P3220" s="5">
        <v>42305.745292812499</v>
      </c>
    </row>
    <row r="3221" spans="1:16">
      <c r="A3221">
        <v>2</v>
      </c>
      <c r="B3221">
        <v>6</v>
      </c>
      <c r="C3221">
        <v>20</v>
      </c>
      <c r="D3221">
        <v>181</v>
      </c>
      <c r="E3221">
        <v>1251</v>
      </c>
      <c r="F3221">
        <v>8356</v>
      </c>
      <c r="G3221">
        <v>784</v>
      </c>
      <c r="H3221">
        <v>4</v>
      </c>
      <c r="I3221" s="58" t="s">
        <v>8202</v>
      </c>
      <c r="J3221">
        <v>78404</v>
      </c>
      <c r="K3221" s="4">
        <v>0</v>
      </c>
      <c r="L3221" s="4">
        <v>6.8780000000000001</v>
      </c>
      <c r="M3221" s="4">
        <v>9.1470000000000002</v>
      </c>
      <c r="N3221" s="4">
        <v>16.024999999999999</v>
      </c>
      <c r="O3221" s="5">
        <v>42305.745292812499</v>
      </c>
      <c r="P3221" s="5">
        <v>42305.745292812499</v>
      </c>
    </row>
    <row r="3222" spans="1:16">
      <c r="A3222">
        <v>2</v>
      </c>
      <c r="B3222">
        <v>6</v>
      </c>
      <c r="C3222">
        <v>20</v>
      </c>
      <c r="D3222">
        <v>181</v>
      </c>
      <c r="E3222">
        <v>1252</v>
      </c>
      <c r="F3222">
        <v>8357</v>
      </c>
      <c r="G3222">
        <v>784</v>
      </c>
      <c r="H3222">
        <v>5</v>
      </c>
      <c r="I3222" s="58" t="s">
        <v>8203</v>
      </c>
      <c r="J3222">
        <v>78405</v>
      </c>
      <c r="K3222" s="4">
        <v>0</v>
      </c>
      <c r="L3222" s="4">
        <v>4.6109999999999998</v>
      </c>
      <c r="M3222" s="4">
        <v>0</v>
      </c>
      <c r="N3222" s="4">
        <v>4.6109999999999998</v>
      </c>
      <c r="O3222" s="5">
        <v>42305.745292812499</v>
      </c>
      <c r="P3222" s="5">
        <v>42305.745292812499</v>
      </c>
    </row>
    <row r="3223" spans="1:16">
      <c r="A3223">
        <v>2</v>
      </c>
      <c r="B3223">
        <v>6</v>
      </c>
      <c r="C3223">
        <v>20</v>
      </c>
      <c r="D3223">
        <v>181</v>
      </c>
      <c r="E3223">
        <v>1255</v>
      </c>
      <c r="F3223">
        <v>8358</v>
      </c>
      <c r="G3223">
        <v>784</v>
      </c>
      <c r="H3223">
        <v>6</v>
      </c>
      <c r="I3223" s="58" t="s">
        <v>8204</v>
      </c>
      <c r="J3223">
        <v>78406</v>
      </c>
      <c r="K3223" s="4">
        <v>4.3999999999999997E-2</v>
      </c>
      <c r="L3223" s="4">
        <v>4.1120000000000001</v>
      </c>
      <c r="M3223" s="4">
        <v>0</v>
      </c>
      <c r="N3223" s="4">
        <v>4.0679999999999996</v>
      </c>
      <c r="O3223" s="5">
        <v>42305.745292812499</v>
      </c>
      <c r="P3223" s="5">
        <v>42305.745292812499</v>
      </c>
    </row>
    <row r="3224" spans="1:16">
      <c r="A3224">
        <v>2</v>
      </c>
      <c r="B3224">
        <v>6</v>
      </c>
      <c r="C3224">
        <v>20</v>
      </c>
      <c r="D3224">
        <v>181</v>
      </c>
      <c r="E3224">
        <v>1256</v>
      </c>
      <c r="F3224">
        <v>8359</v>
      </c>
      <c r="G3224">
        <v>1285</v>
      </c>
      <c r="H3224">
        <v>1</v>
      </c>
      <c r="I3224" s="58" t="s">
        <v>8205</v>
      </c>
      <c r="J3224">
        <v>128501</v>
      </c>
      <c r="K3224" s="4">
        <v>0</v>
      </c>
      <c r="L3224" s="4">
        <v>5.25</v>
      </c>
      <c r="M3224" s="4">
        <v>0</v>
      </c>
      <c r="N3224" s="4">
        <v>5.25</v>
      </c>
      <c r="O3224" s="5">
        <v>42305.745292812499</v>
      </c>
      <c r="P3224" s="5">
        <v>42305.745292812499</v>
      </c>
    </row>
    <row r="3225" spans="1:16">
      <c r="A3225">
        <v>2</v>
      </c>
      <c r="B3225">
        <v>6</v>
      </c>
      <c r="C3225">
        <v>20</v>
      </c>
      <c r="D3225">
        <v>181</v>
      </c>
      <c r="E3225">
        <v>149</v>
      </c>
      <c r="F3225">
        <v>8345</v>
      </c>
      <c r="G3225">
        <v>28</v>
      </c>
      <c r="H3225">
        <v>15</v>
      </c>
      <c r="I3225" s="58" t="s">
        <v>1440</v>
      </c>
      <c r="J3225">
        <v>2815</v>
      </c>
      <c r="K3225" s="4">
        <v>0</v>
      </c>
      <c r="L3225" s="4">
        <v>16.068999999999999</v>
      </c>
      <c r="M3225" s="4">
        <v>0</v>
      </c>
      <c r="N3225" s="4">
        <v>7.1390000000000002</v>
      </c>
      <c r="O3225" s="5">
        <v>42305.745292812499</v>
      </c>
      <c r="P3225" s="5">
        <v>42305.745292812499</v>
      </c>
    </row>
    <row r="3226" spans="1:16">
      <c r="A3226">
        <v>2</v>
      </c>
      <c r="B3226">
        <v>6</v>
      </c>
      <c r="C3226">
        <v>20</v>
      </c>
      <c r="D3226">
        <v>181</v>
      </c>
      <c r="E3226">
        <v>1542</v>
      </c>
      <c r="F3226">
        <v>8360</v>
      </c>
      <c r="G3226">
        <v>1284</v>
      </c>
      <c r="H3226">
        <v>1</v>
      </c>
      <c r="I3226" s="58" t="s">
        <v>1439</v>
      </c>
      <c r="J3226">
        <v>128401</v>
      </c>
      <c r="K3226" s="4">
        <v>0.5</v>
      </c>
      <c r="L3226" s="4">
        <v>10.023</v>
      </c>
      <c r="M3226" s="4">
        <v>0</v>
      </c>
      <c r="N3226" s="4">
        <v>9.5229999999999997</v>
      </c>
      <c r="O3226" s="5">
        <v>42305.745292812499</v>
      </c>
      <c r="P3226" s="5">
        <v>43258.050196053242</v>
      </c>
    </row>
    <row r="3227" spans="1:16">
      <c r="A3227">
        <v>2</v>
      </c>
      <c r="B3227">
        <v>6</v>
      </c>
      <c r="C3227">
        <v>20</v>
      </c>
      <c r="D3227">
        <v>181</v>
      </c>
      <c r="E3227">
        <v>1542</v>
      </c>
      <c r="F3227">
        <v>8361</v>
      </c>
      <c r="G3227">
        <v>2562</v>
      </c>
      <c r="H3227">
        <v>1</v>
      </c>
      <c r="I3227" s="58">
        <v>241793</v>
      </c>
      <c r="J3227">
        <v>256201</v>
      </c>
      <c r="K3227" s="4">
        <v>0</v>
      </c>
      <c r="L3227" s="4">
        <v>5.9050000000000002</v>
      </c>
      <c r="M3227" s="4">
        <v>9.5229999999999997</v>
      </c>
      <c r="N3227" s="4">
        <v>15.428000000000001</v>
      </c>
      <c r="O3227" s="5">
        <v>42305.745292812499</v>
      </c>
      <c r="P3227" s="5">
        <v>43258.050196053242</v>
      </c>
    </row>
    <row r="3228" spans="1:16">
      <c r="A3228">
        <v>2</v>
      </c>
      <c r="B3228">
        <v>6</v>
      </c>
      <c r="C3228">
        <v>20</v>
      </c>
      <c r="D3228">
        <v>181</v>
      </c>
      <c r="E3228">
        <v>2231</v>
      </c>
      <c r="F3228">
        <v>8362</v>
      </c>
      <c r="G3228">
        <v>882</v>
      </c>
      <c r="H3228">
        <v>1</v>
      </c>
      <c r="I3228" s="58" t="s">
        <v>8206</v>
      </c>
      <c r="J3228">
        <v>88201</v>
      </c>
      <c r="K3228" s="4">
        <v>0</v>
      </c>
      <c r="L3228" s="4">
        <v>1.9359999999999999</v>
      </c>
      <c r="M3228" s="4">
        <v>0</v>
      </c>
      <c r="N3228" s="4">
        <v>1.9359999999999999</v>
      </c>
      <c r="O3228" s="5">
        <v>42305.745292812499</v>
      </c>
      <c r="P3228" s="5">
        <v>42305.745292812499</v>
      </c>
    </row>
    <row r="3229" spans="1:16">
      <c r="A3229">
        <v>2</v>
      </c>
      <c r="B3229">
        <v>6</v>
      </c>
      <c r="C3229">
        <v>20</v>
      </c>
      <c r="D3229">
        <v>181</v>
      </c>
      <c r="E3229">
        <v>2796</v>
      </c>
      <c r="F3229">
        <v>8363</v>
      </c>
      <c r="G3229">
        <v>2781</v>
      </c>
      <c r="H3229">
        <v>1</v>
      </c>
      <c r="I3229" s="58">
        <v>321781</v>
      </c>
      <c r="J3229">
        <v>278101</v>
      </c>
      <c r="K3229" s="4">
        <v>0</v>
      </c>
      <c r="L3229" s="4">
        <v>9.0310000000000006</v>
      </c>
      <c r="M3229" s="4">
        <v>0</v>
      </c>
      <c r="N3229" s="4">
        <v>9.0310000000000006</v>
      </c>
      <c r="O3229" s="5">
        <v>42305.745292812499</v>
      </c>
      <c r="P3229" s="5">
        <v>42305.745292812499</v>
      </c>
    </row>
    <row r="3230" spans="1:16">
      <c r="A3230">
        <v>2</v>
      </c>
      <c r="B3230">
        <v>6</v>
      </c>
      <c r="C3230">
        <v>20</v>
      </c>
      <c r="D3230">
        <v>181</v>
      </c>
      <c r="E3230">
        <v>294</v>
      </c>
      <c r="F3230">
        <v>8346</v>
      </c>
      <c r="G3230">
        <v>689</v>
      </c>
      <c r="H3230">
        <v>2</v>
      </c>
      <c r="I3230" s="58" t="s">
        <v>8207</v>
      </c>
      <c r="J3230">
        <v>68902</v>
      </c>
      <c r="K3230" s="4">
        <v>0</v>
      </c>
      <c r="L3230" s="4">
        <v>4.5890000000000004</v>
      </c>
      <c r="M3230" s="4">
        <v>29.795999999999999</v>
      </c>
      <c r="N3230" s="4">
        <v>34.384999999999998</v>
      </c>
      <c r="O3230" s="5">
        <v>42305.745292812499</v>
      </c>
      <c r="P3230" s="5">
        <v>43258.050196053242</v>
      </c>
    </row>
    <row r="3231" spans="1:16">
      <c r="A3231">
        <v>2</v>
      </c>
      <c r="B3231">
        <v>6</v>
      </c>
      <c r="C3231">
        <v>20</v>
      </c>
      <c r="D3231">
        <v>181</v>
      </c>
      <c r="E3231">
        <v>294</v>
      </c>
      <c r="F3231">
        <v>8347</v>
      </c>
      <c r="G3231">
        <v>689</v>
      </c>
      <c r="H3231">
        <v>3</v>
      </c>
      <c r="I3231" s="58" t="s">
        <v>8208</v>
      </c>
      <c r="J3231">
        <v>68903</v>
      </c>
      <c r="K3231" s="4">
        <v>0</v>
      </c>
      <c r="L3231" s="4">
        <v>0.42399999999999999</v>
      </c>
      <c r="M3231" s="4">
        <v>34.384999999999998</v>
      </c>
      <c r="N3231" s="4">
        <v>34.808999999999997</v>
      </c>
      <c r="O3231" s="5">
        <v>42305.745292812499</v>
      </c>
      <c r="P3231" s="5">
        <v>43258.050196053242</v>
      </c>
    </row>
    <row r="3232" spans="1:16">
      <c r="A3232">
        <v>2</v>
      </c>
      <c r="B3232">
        <v>6</v>
      </c>
      <c r="C3232">
        <v>20</v>
      </c>
      <c r="D3232">
        <v>181</v>
      </c>
      <c r="E3232">
        <v>294</v>
      </c>
      <c r="F3232">
        <v>8348</v>
      </c>
      <c r="G3232">
        <v>710</v>
      </c>
      <c r="H3232">
        <v>2</v>
      </c>
      <c r="I3232" s="58" t="s">
        <v>8209</v>
      </c>
      <c r="J3232">
        <v>71002</v>
      </c>
      <c r="K3232" s="4">
        <v>8.5999999999999993E-2</v>
      </c>
      <c r="L3232" s="4">
        <v>8.3829999999999991</v>
      </c>
      <c r="M3232" s="4">
        <v>8.9819999999999993</v>
      </c>
      <c r="N3232" s="4">
        <v>17.279</v>
      </c>
      <c r="O3232" s="5">
        <v>42305.745292812499</v>
      </c>
      <c r="P3232" s="5">
        <v>43258.050196053242</v>
      </c>
    </row>
    <row r="3233" spans="1:16">
      <c r="A3233">
        <v>2</v>
      </c>
      <c r="B3233">
        <v>6</v>
      </c>
      <c r="C3233">
        <v>20</v>
      </c>
      <c r="D3233">
        <v>181</v>
      </c>
      <c r="E3233">
        <v>294</v>
      </c>
      <c r="F3233">
        <v>8349</v>
      </c>
      <c r="G3233">
        <v>883</v>
      </c>
      <c r="H3233">
        <v>2</v>
      </c>
      <c r="I3233" s="58" t="s">
        <v>1441</v>
      </c>
      <c r="J3233">
        <v>88302</v>
      </c>
      <c r="K3233" s="4">
        <v>0</v>
      </c>
      <c r="L3233" s="4">
        <v>12.516999999999999</v>
      </c>
      <c r="M3233" s="4">
        <v>17.279</v>
      </c>
      <c r="N3233" s="4">
        <v>29.795999999999999</v>
      </c>
      <c r="O3233" s="5">
        <v>42305.745292812499</v>
      </c>
      <c r="P3233" s="5">
        <v>43258.050196053242</v>
      </c>
    </row>
    <row r="3234" spans="1:16">
      <c r="A3234">
        <v>2</v>
      </c>
      <c r="B3234">
        <v>6</v>
      </c>
      <c r="C3234">
        <v>20</v>
      </c>
      <c r="D3234">
        <v>181</v>
      </c>
      <c r="E3234">
        <v>294</v>
      </c>
      <c r="F3234">
        <v>8350</v>
      </c>
      <c r="G3234">
        <v>3057</v>
      </c>
      <c r="H3234">
        <v>1</v>
      </c>
      <c r="I3234" s="58">
        <v>422588</v>
      </c>
      <c r="J3234">
        <v>305701</v>
      </c>
      <c r="K3234" s="4">
        <v>0</v>
      </c>
      <c r="L3234" s="4">
        <v>2.2890000000000001</v>
      </c>
      <c r="M3234" s="4">
        <v>34.808999999999997</v>
      </c>
      <c r="N3234" s="4">
        <v>37.097999999999999</v>
      </c>
      <c r="O3234" s="5">
        <v>42305.745292812499</v>
      </c>
      <c r="P3234" s="5">
        <v>43258.050196053242</v>
      </c>
    </row>
    <row r="3235" spans="1:16">
      <c r="A3235">
        <v>2</v>
      </c>
      <c r="B3235">
        <v>6</v>
      </c>
      <c r="C3235">
        <v>20</v>
      </c>
      <c r="D3235">
        <v>181</v>
      </c>
      <c r="E3235">
        <v>3206</v>
      </c>
      <c r="F3235">
        <v>8364</v>
      </c>
      <c r="G3235">
        <v>1284</v>
      </c>
      <c r="H3235">
        <v>2</v>
      </c>
      <c r="I3235" s="58" t="s">
        <v>8210</v>
      </c>
      <c r="J3235">
        <v>128402</v>
      </c>
      <c r="K3235" s="4">
        <v>0</v>
      </c>
      <c r="L3235" s="4">
        <v>2.1219999999999999</v>
      </c>
      <c r="M3235" s="4">
        <v>0</v>
      </c>
      <c r="N3235" s="4">
        <v>2.1219999999999999</v>
      </c>
      <c r="O3235" s="5">
        <v>42305.745292812499</v>
      </c>
      <c r="P3235" s="5">
        <v>42305.745292812499</v>
      </c>
    </row>
    <row r="3236" spans="1:16">
      <c r="A3236">
        <v>2</v>
      </c>
      <c r="B3236">
        <v>6</v>
      </c>
      <c r="C3236">
        <v>20</v>
      </c>
      <c r="D3236">
        <v>181</v>
      </c>
      <c r="E3236">
        <v>3206</v>
      </c>
      <c r="F3236">
        <v>8365</v>
      </c>
      <c r="G3236">
        <v>2701</v>
      </c>
      <c r="H3236">
        <v>2</v>
      </c>
      <c r="I3236" s="58">
        <v>292592</v>
      </c>
      <c r="J3236">
        <v>270102</v>
      </c>
      <c r="K3236" s="4">
        <v>9.6029999999999998</v>
      </c>
      <c r="L3236" s="4">
        <v>15.605</v>
      </c>
      <c r="M3236" s="4">
        <v>2.169</v>
      </c>
      <c r="N3236" s="4">
        <v>8.1709999999999994</v>
      </c>
      <c r="O3236" s="5">
        <v>42305.745292812499</v>
      </c>
      <c r="P3236" s="5">
        <v>42305.745292812499</v>
      </c>
    </row>
    <row r="3237" spans="1:16">
      <c r="A3237">
        <v>2</v>
      </c>
      <c r="B3237">
        <v>6</v>
      </c>
      <c r="C3237">
        <v>20</v>
      </c>
      <c r="D3237">
        <v>181</v>
      </c>
      <c r="E3237">
        <v>3534</v>
      </c>
      <c r="F3237">
        <v>8366</v>
      </c>
      <c r="G3237">
        <v>28</v>
      </c>
      <c r="H3237">
        <v>9</v>
      </c>
      <c r="I3237" s="58">
        <v>46997</v>
      </c>
      <c r="J3237">
        <v>2809</v>
      </c>
      <c r="K3237" s="4">
        <v>10.667</v>
      </c>
      <c r="L3237" s="4">
        <v>15.87</v>
      </c>
      <c r="M3237" s="4">
        <v>854.58</v>
      </c>
      <c r="N3237" s="4">
        <v>859.78300000000002</v>
      </c>
      <c r="O3237" s="5">
        <v>42305.745292812499</v>
      </c>
      <c r="P3237" s="5">
        <v>42305.745292812499</v>
      </c>
    </row>
    <row r="3238" spans="1:16">
      <c r="A3238">
        <v>2</v>
      </c>
      <c r="B3238">
        <v>6</v>
      </c>
      <c r="C3238">
        <v>20</v>
      </c>
      <c r="D3238">
        <v>181</v>
      </c>
      <c r="E3238">
        <v>3534</v>
      </c>
      <c r="F3238">
        <v>8367</v>
      </c>
      <c r="G3238">
        <v>28</v>
      </c>
      <c r="H3238">
        <v>11</v>
      </c>
      <c r="I3238" s="58">
        <v>47058</v>
      </c>
      <c r="J3238">
        <v>2811</v>
      </c>
      <c r="K3238" s="4">
        <v>5.7690000000000001</v>
      </c>
      <c r="L3238" s="4">
        <v>18.859000000000002</v>
      </c>
      <c r="M3238" s="4">
        <v>859.78300000000002</v>
      </c>
      <c r="N3238" s="4">
        <v>872.87300000000005</v>
      </c>
      <c r="O3238" s="5">
        <v>42305.745292812499</v>
      </c>
      <c r="P3238" s="5">
        <v>42305.745292812499</v>
      </c>
    </row>
    <row r="3239" spans="1:16">
      <c r="A3239">
        <v>2</v>
      </c>
      <c r="B3239">
        <v>6</v>
      </c>
      <c r="C3239">
        <v>20</v>
      </c>
      <c r="D3239">
        <v>181</v>
      </c>
      <c r="E3239">
        <v>3534</v>
      </c>
      <c r="F3239">
        <v>8368</v>
      </c>
      <c r="G3239">
        <v>28</v>
      </c>
      <c r="H3239">
        <v>14</v>
      </c>
      <c r="I3239" s="58" t="s">
        <v>8211</v>
      </c>
      <c r="J3239">
        <v>2814</v>
      </c>
      <c r="K3239" s="4">
        <v>18.84</v>
      </c>
      <c r="L3239" s="4">
        <v>25.875</v>
      </c>
      <c r="M3239" s="4">
        <v>872.87300000000005</v>
      </c>
      <c r="N3239" s="4">
        <v>879.90800000000002</v>
      </c>
      <c r="O3239" s="5">
        <v>42305.745292812499</v>
      </c>
      <c r="P3239" s="5">
        <v>42305.745292812499</v>
      </c>
    </row>
    <row r="3240" spans="1:16">
      <c r="A3240">
        <v>2</v>
      </c>
      <c r="B3240">
        <v>6</v>
      </c>
      <c r="C3240">
        <v>20</v>
      </c>
      <c r="D3240">
        <v>181</v>
      </c>
      <c r="E3240">
        <v>3863</v>
      </c>
      <c r="F3240">
        <v>8369</v>
      </c>
      <c r="G3240">
        <v>499</v>
      </c>
      <c r="H3240">
        <v>3</v>
      </c>
      <c r="I3240" s="58" t="s">
        <v>8212</v>
      </c>
      <c r="J3240">
        <v>49903</v>
      </c>
      <c r="K3240" s="4">
        <v>15.211</v>
      </c>
      <c r="L3240" s="4">
        <v>28.193000000000001</v>
      </c>
      <c r="M3240" s="4">
        <v>0</v>
      </c>
      <c r="N3240" s="4">
        <v>12.981999999999999</v>
      </c>
      <c r="O3240" s="5">
        <v>42305.745292812499</v>
      </c>
      <c r="P3240" s="5">
        <v>43258.050196053242</v>
      </c>
    </row>
    <row r="3241" spans="1:16">
      <c r="A3241">
        <v>2</v>
      </c>
      <c r="B3241">
        <v>6</v>
      </c>
      <c r="C3241">
        <v>20</v>
      </c>
      <c r="D3241">
        <v>181</v>
      </c>
      <c r="E3241">
        <v>3907</v>
      </c>
      <c r="F3241">
        <v>8370</v>
      </c>
      <c r="G3241">
        <v>243</v>
      </c>
      <c r="H3241">
        <v>3</v>
      </c>
      <c r="I3241" s="58" t="s">
        <v>8213</v>
      </c>
      <c r="J3241">
        <v>24303</v>
      </c>
      <c r="K3241" s="4">
        <v>1.026</v>
      </c>
      <c r="L3241" s="4">
        <v>9.7089999999999996</v>
      </c>
      <c r="M3241" s="4">
        <v>14.585000000000001</v>
      </c>
      <c r="N3241" s="4">
        <v>23.268000000000001</v>
      </c>
      <c r="O3241" s="5">
        <v>42305.745292812499</v>
      </c>
      <c r="P3241" s="5">
        <v>42305.745292812499</v>
      </c>
    </row>
    <row r="3242" spans="1:16">
      <c r="A3242">
        <v>2</v>
      </c>
      <c r="B3242">
        <v>6</v>
      </c>
      <c r="C3242">
        <v>20</v>
      </c>
      <c r="D3242">
        <v>181</v>
      </c>
      <c r="E3242">
        <v>3907</v>
      </c>
      <c r="F3242">
        <v>8371</v>
      </c>
      <c r="G3242">
        <v>243</v>
      </c>
      <c r="H3242">
        <v>4</v>
      </c>
      <c r="I3242" s="58" t="s">
        <v>8214</v>
      </c>
      <c r="J3242">
        <v>24304</v>
      </c>
      <c r="K3242" s="4">
        <v>9.7089999999999996</v>
      </c>
      <c r="L3242" s="4">
        <v>15.69</v>
      </c>
      <c r="M3242" s="4">
        <v>23.268000000000001</v>
      </c>
      <c r="N3242" s="4">
        <v>29.248999999999999</v>
      </c>
      <c r="O3242" s="5">
        <v>42305.745292812499</v>
      </c>
      <c r="P3242" s="5">
        <v>42305.745292812499</v>
      </c>
    </row>
    <row r="3243" spans="1:16">
      <c r="A3243">
        <v>2</v>
      </c>
      <c r="B3243">
        <v>6</v>
      </c>
      <c r="C3243">
        <v>20</v>
      </c>
      <c r="D3243">
        <v>181</v>
      </c>
      <c r="E3243">
        <v>3916</v>
      </c>
      <c r="F3243">
        <v>8372</v>
      </c>
      <c r="G3243">
        <v>306</v>
      </c>
      <c r="H3243">
        <v>1</v>
      </c>
      <c r="I3243" s="58" t="s">
        <v>1442</v>
      </c>
      <c r="J3243">
        <v>30601</v>
      </c>
      <c r="K3243" s="4">
        <v>4.3550000000000004</v>
      </c>
      <c r="L3243" s="4">
        <v>5.1319999999999997</v>
      </c>
      <c r="M3243" s="4">
        <v>41.241999999999997</v>
      </c>
      <c r="N3243" s="4">
        <v>42.018999999999998</v>
      </c>
      <c r="O3243" s="5">
        <v>42305.745292812499</v>
      </c>
      <c r="P3243" s="5">
        <v>43258.050196053242</v>
      </c>
    </row>
    <row r="3244" spans="1:16">
      <c r="A3244">
        <v>2</v>
      </c>
      <c r="B3244">
        <v>6</v>
      </c>
      <c r="C3244">
        <v>20</v>
      </c>
      <c r="D3244">
        <v>181</v>
      </c>
      <c r="E3244">
        <v>3916</v>
      </c>
      <c r="F3244">
        <v>8373</v>
      </c>
      <c r="G3244">
        <v>306</v>
      </c>
      <c r="H3244">
        <v>2</v>
      </c>
      <c r="I3244" s="58" t="s">
        <v>8215</v>
      </c>
      <c r="J3244">
        <v>30602</v>
      </c>
      <c r="K3244" s="4">
        <v>5.1630000000000003</v>
      </c>
      <c r="L3244" s="4">
        <v>9.6839999999999993</v>
      </c>
      <c r="M3244" s="4">
        <v>36.720999999999997</v>
      </c>
      <c r="N3244" s="4">
        <v>41.241999999999997</v>
      </c>
      <c r="O3244" s="5">
        <v>42305.745292812499</v>
      </c>
      <c r="P3244" s="5">
        <v>43258.050196053242</v>
      </c>
    </row>
    <row r="3245" spans="1:16">
      <c r="A3245">
        <v>2</v>
      </c>
      <c r="B3245">
        <v>6</v>
      </c>
      <c r="C3245">
        <v>20</v>
      </c>
      <c r="D3245">
        <v>181</v>
      </c>
      <c r="E3245">
        <v>3927</v>
      </c>
      <c r="F3245">
        <v>8374</v>
      </c>
      <c r="G3245">
        <v>28</v>
      </c>
      <c r="H3245">
        <v>15</v>
      </c>
      <c r="I3245" s="58" t="s">
        <v>1440</v>
      </c>
      <c r="J3245">
        <v>2815</v>
      </c>
      <c r="K3245" s="4">
        <v>10.07</v>
      </c>
      <c r="L3245" s="4">
        <v>11.09</v>
      </c>
      <c r="M3245" s="4">
        <v>160.36500000000001</v>
      </c>
      <c r="N3245" s="4">
        <v>161.38499999999999</v>
      </c>
      <c r="O3245" s="5">
        <v>42305.745292812499</v>
      </c>
      <c r="P3245" s="5">
        <v>43258.050196053242</v>
      </c>
    </row>
    <row r="3246" spans="1:16">
      <c r="A3246">
        <v>2</v>
      </c>
      <c r="B3246">
        <v>6</v>
      </c>
      <c r="C3246">
        <v>20</v>
      </c>
      <c r="D3246">
        <v>181</v>
      </c>
      <c r="E3246">
        <v>3927</v>
      </c>
      <c r="F3246">
        <v>8375</v>
      </c>
      <c r="G3246">
        <v>305</v>
      </c>
      <c r="H3246">
        <v>7</v>
      </c>
      <c r="I3246" s="58" t="s">
        <v>8216</v>
      </c>
      <c r="J3246">
        <v>30507</v>
      </c>
      <c r="K3246" s="4">
        <v>0.88500000000000001</v>
      </c>
      <c r="L3246" s="4">
        <v>11.502000000000001</v>
      </c>
      <c r="M3246" s="4">
        <v>149.74799999999999</v>
      </c>
      <c r="N3246" s="4">
        <v>160.36500000000001</v>
      </c>
      <c r="O3246" s="5">
        <v>42305.745292812499</v>
      </c>
      <c r="P3246" s="5">
        <v>43258.050196053242</v>
      </c>
    </row>
    <row r="3247" spans="1:16">
      <c r="A3247">
        <v>2</v>
      </c>
      <c r="B3247">
        <v>6</v>
      </c>
      <c r="C3247">
        <v>20</v>
      </c>
      <c r="D3247">
        <v>181</v>
      </c>
      <c r="E3247">
        <v>3927</v>
      </c>
      <c r="F3247">
        <v>8376</v>
      </c>
      <c r="G3247">
        <v>306</v>
      </c>
      <c r="H3247">
        <v>1</v>
      </c>
      <c r="I3247" s="58" t="s">
        <v>1442</v>
      </c>
      <c r="J3247">
        <v>30601</v>
      </c>
      <c r="K3247" s="4">
        <v>0</v>
      </c>
      <c r="L3247" s="4">
        <v>4.3550000000000004</v>
      </c>
      <c r="M3247" s="4">
        <v>161.38499999999999</v>
      </c>
      <c r="N3247" s="4">
        <v>165.74</v>
      </c>
      <c r="O3247" s="5">
        <v>42305.745292812499</v>
      </c>
      <c r="P3247" s="5">
        <v>43258.050196053242</v>
      </c>
    </row>
    <row r="3248" spans="1:16">
      <c r="A3248">
        <v>2</v>
      </c>
      <c r="B3248">
        <v>6</v>
      </c>
      <c r="C3248">
        <v>20</v>
      </c>
      <c r="D3248">
        <v>181</v>
      </c>
      <c r="E3248">
        <v>576</v>
      </c>
      <c r="F3248">
        <v>8351</v>
      </c>
      <c r="G3248">
        <v>883</v>
      </c>
      <c r="H3248">
        <v>2</v>
      </c>
      <c r="I3248" s="58" t="s">
        <v>1441</v>
      </c>
      <c r="J3248">
        <v>88302</v>
      </c>
      <c r="K3248" s="4">
        <v>12.516999999999999</v>
      </c>
      <c r="L3248" s="4">
        <v>15.683</v>
      </c>
      <c r="M3248" s="4">
        <v>0</v>
      </c>
      <c r="N3248" s="4">
        <v>3.1659999999999999</v>
      </c>
      <c r="O3248" s="5">
        <v>42305.745292812499</v>
      </c>
      <c r="P3248" s="5">
        <v>42305.745292812499</v>
      </c>
    </row>
    <row r="3249" spans="1:16">
      <c r="A3249">
        <v>2</v>
      </c>
      <c r="B3249">
        <v>6</v>
      </c>
      <c r="C3249">
        <v>20</v>
      </c>
      <c r="D3249">
        <v>181</v>
      </c>
      <c r="E3249">
        <v>881</v>
      </c>
      <c r="F3249">
        <v>8352</v>
      </c>
      <c r="G3249">
        <v>2701</v>
      </c>
      <c r="H3249">
        <v>1</v>
      </c>
      <c r="I3249" s="58">
        <v>292561</v>
      </c>
      <c r="J3249">
        <v>270101</v>
      </c>
      <c r="K3249" s="4">
        <v>0</v>
      </c>
      <c r="L3249" s="4">
        <v>0.29799999999999999</v>
      </c>
      <c r="M3249" s="4">
        <v>0</v>
      </c>
      <c r="N3249" s="4">
        <v>0.29799999999999999</v>
      </c>
      <c r="O3249" s="5">
        <v>42305.745292812499</v>
      </c>
      <c r="P3249" s="5">
        <v>42305.745292812499</v>
      </c>
    </row>
    <row r="3250" spans="1:16">
      <c r="A3250">
        <v>2</v>
      </c>
      <c r="B3250">
        <v>6</v>
      </c>
      <c r="C3250">
        <v>20</v>
      </c>
      <c r="D3250">
        <v>229</v>
      </c>
      <c r="E3250">
        <v>1141</v>
      </c>
      <c r="F3250">
        <v>8382</v>
      </c>
      <c r="G3250">
        <v>1237</v>
      </c>
      <c r="H3250">
        <v>1</v>
      </c>
      <c r="I3250" s="58" t="s">
        <v>8217</v>
      </c>
      <c r="J3250">
        <v>123701</v>
      </c>
      <c r="K3250" s="4">
        <v>0</v>
      </c>
      <c r="L3250" s="4">
        <v>18.207000000000001</v>
      </c>
      <c r="M3250" s="4">
        <v>0</v>
      </c>
      <c r="N3250" s="4">
        <v>18.207000000000001</v>
      </c>
      <c r="O3250" s="5">
        <v>42305.745292812499</v>
      </c>
      <c r="P3250" s="5">
        <v>42305.745292812499</v>
      </c>
    </row>
    <row r="3251" spans="1:16">
      <c r="A3251">
        <v>2</v>
      </c>
      <c r="B3251">
        <v>6</v>
      </c>
      <c r="C3251">
        <v>20</v>
      </c>
      <c r="D3251">
        <v>229</v>
      </c>
      <c r="E3251">
        <v>1142</v>
      </c>
      <c r="F3251">
        <v>8383</v>
      </c>
      <c r="G3251">
        <v>1238</v>
      </c>
      <c r="H3251">
        <v>1</v>
      </c>
      <c r="I3251" s="58" t="s">
        <v>8218</v>
      </c>
      <c r="J3251">
        <v>123801</v>
      </c>
      <c r="K3251" s="4">
        <v>0</v>
      </c>
      <c r="L3251" s="4">
        <v>1.1830000000000001</v>
      </c>
      <c r="M3251" s="4">
        <v>0</v>
      </c>
      <c r="N3251" s="4">
        <v>1.1830000000000001</v>
      </c>
      <c r="O3251" s="5">
        <v>42305.745292812499</v>
      </c>
      <c r="P3251" s="5">
        <v>42305.745292812499</v>
      </c>
    </row>
    <row r="3252" spans="1:16">
      <c r="A3252">
        <v>2</v>
      </c>
      <c r="B3252">
        <v>6</v>
      </c>
      <c r="C3252">
        <v>20</v>
      </c>
      <c r="D3252">
        <v>229</v>
      </c>
      <c r="E3252">
        <v>1724</v>
      </c>
      <c r="F3252">
        <v>8384</v>
      </c>
      <c r="G3252">
        <v>2782</v>
      </c>
      <c r="H3252">
        <v>1</v>
      </c>
      <c r="I3252" s="58">
        <v>322146</v>
      </c>
      <c r="J3252">
        <v>278201</v>
      </c>
      <c r="K3252" s="4">
        <v>10</v>
      </c>
      <c r="L3252" s="4">
        <v>15.177</v>
      </c>
      <c r="M3252" s="4">
        <v>0</v>
      </c>
      <c r="N3252" s="4">
        <v>5.1769999999999996</v>
      </c>
      <c r="O3252" s="5">
        <v>42305.745292812499</v>
      </c>
      <c r="P3252" s="5">
        <v>42305.745292812499</v>
      </c>
    </row>
    <row r="3253" spans="1:16">
      <c r="A3253">
        <v>2</v>
      </c>
      <c r="B3253">
        <v>6</v>
      </c>
      <c r="C3253">
        <v>20</v>
      </c>
      <c r="D3253">
        <v>229</v>
      </c>
      <c r="E3253">
        <v>1829</v>
      </c>
      <c r="F3253">
        <v>8385</v>
      </c>
      <c r="G3253">
        <v>1584</v>
      </c>
      <c r="H3253">
        <v>1</v>
      </c>
      <c r="I3253" s="58">
        <v>-115416</v>
      </c>
      <c r="J3253">
        <v>158401</v>
      </c>
      <c r="K3253" s="4">
        <v>0</v>
      </c>
      <c r="L3253" s="4">
        <v>13.68</v>
      </c>
      <c r="M3253" s="4">
        <v>7.2489999999999997</v>
      </c>
      <c r="N3253" s="4">
        <v>20.928999999999998</v>
      </c>
      <c r="O3253" s="5">
        <v>42305.745292812499</v>
      </c>
      <c r="P3253" s="5">
        <v>42305.745292812499</v>
      </c>
    </row>
    <row r="3254" spans="1:16">
      <c r="A3254">
        <v>2</v>
      </c>
      <c r="B3254">
        <v>6</v>
      </c>
      <c r="C3254">
        <v>20</v>
      </c>
      <c r="D3254">
        <v>229</v>
      </c>
      <c r="E3254">
        <v>1829</v>
      </c>
      <c r="F3254">
        <v>8386</v>
      </c>
      <c r="G3254">
        <v>1584</v>
      </c>
      <c r="H3254">
        <v>2</v>
      </c>
      <c r="I3254" s="58">
        <v>-115385</v>
      </c>
      <c r="J3254">
        <v>158402</v>
      </c>
      <c r="K3254" s="4">
        <v>0</v>
      </c>
      <c r="L3254" s="4">
        <v>2.7629999999999999</v>
      </c>
      <c r="M3254" s="4">
        <v>4.2160000000000002</v>
      </c>
      <c r="N3254" s="4">
        <v>6.98</v>
      </c>
      <c r="O3254" s="5">
        <v>42305.745292812499</v>
      </c>
      <c r="P3254" s="5">
        <v>42305.745292812499</v>
      </c>
    </row>
    <row r="3255" spans="1:16">
      <c r="A3255">
        <v>2</v>
      </c>
      <c r="B3255">
        <v>6</v>
      </c>
      <c r="C3255">
        <v>20</v>
      </c>
      <c r="D3255">
        <v>229</v>
      </c>
      <c r="E3255">
        <v>1830</v>
      </c>
      <c r="F3255">
        <v>8387</v>
      </c>
      <c r="G3255">
        <v>1585</v>
      </c>
      <c r="H3255">
        <v>1</v>
      </c>
      <c r="I3255" s="58">
        <v>-115050</v>
      </c>
      <c r="J3255">
        <v>158501</v>
      </c>
      <c r="K3255" s="4">
        <v>0</v>
      </c>
      <c r="L3255" s="4">
        <v>13.74</v>
      </c>
      <c r="M3255" s="4">
        <v>0</v>
      </c>
      <c r="N3255" s="4">
        <v>13.74</v>
      </c>
      <c r="O3255" s="5">
        <v>42305.745292812499</v>
      </c>
      <c r="P3255" s="5">
        <v>42305.745292812499</v>
      </c>
    </row>
    <row r="3256" spans="1:16">
      <c r="A3256">
        <v>2</v>
      </c>
      <c r="B3256">
        <v>6</v>
      </c>
      <c r="C3256">
        <v>20</v>
      </c>
      <c r="D3256">
        <v>229</v>
      </c>
      <c r="E3256">
        <v>2013</v>
      </c>
      <c r="F3256">
        <v>8388</v>
      </c>
      <c r="G3256">
        <v>1828</v>
      </c>
      <c r="H3256">
        <v>1</v>
      </c>
      <c r="I3256" s="58">
        <v>-26297</v>
      </c>
      <c r="J3256">
        <v>182801</v>
      </c>
      <c r="K3256" s="4">
        <v>0</v>
      </c>
      <c r="L3256" s="4">
        <v>16.189</v>
      </c>
      <c r="M3256" s="4">
        <v>7.7789999999999999</v>
      </c>
      <c r="N3256" s="4">
        <v>23.968</v>
      </c>
      <c r="O3256" s="5">
        <v>42305.745292812499</v>
      </c>
      <c r="P3256" s="5">
        <v>42305.745292812499</v>
      </c>
    </row>
    <row r="3257" spans="1:16">
      <c r="A3257">
        <v>2</v>
      </c>
      <c r="B3257">
        <v>6</v>
      </c>
      <c r="C3257">
        <v>20</v>
      </c>
      <c r="D3257">
        <v>229</v>
      </c>
      <c r="E3257">
        <v>2013</v>
      </c>
      <c r="F3257">
        <v>8389</v>
      </c>
      <c r="G3257">
        <v>1828</v>
      </c>
      <c r="H3257">
        <v>2</v>
      </c>
      <c r="I3257" s="58">
        <v>-26266</v>
      </c>
      <c r="J3257">
        <v>182802</v>
      </c>
      <c r="K3257" s="4">
        <v>0</v>
      </c>
      <c r="L3257" s="4">
        <v>7.444</v>
      </c>
      <c r="M3257" s="4">
        <v>0</v>
      </c>
      <c r="N3257" s="4">
        <v>7.444</v>
      </c>
      <c r="O3257" s="5">
        <v>42305.745292812499</v>
      </c>
      <c r="P3257" s="5">
        <v>42305.745292812499</v>
      </c>
    </row>
    <row r="3258" spans="1:16">
      <c r="A3258">
        <v>2</v>
      </c>
      <c r="B3258">
        <v>6</v>
      </c>
      <c r="C3258">
        <v>20</v>
      </c>
      <c r="D3258">
        <v>229</v>
      </c>
      <c r="E3258">
        <v>2158</v>
      </c>
      <c r="F3258">
        <v>8390</v>
      </c>
      <c r="G3258">
        <v>2271</v>
      </c>
      <c r="H3258">
        <v>1</v>
      </c>
      <c r="I3258" s="58">
        <v>135507</v>
      </c>
      <c r="J3258">
        <v>227101</v>
      </c>
      <c r="K3258" s="4">
        <v>0</v>
      </c>
      <c r="L3258" s="4">
        <v>3.827</v>
      </c>
      <c r="M3258" s="4">
        <v>0</v>
      </c>
      <c r="N3258" s="4">
        <v>3.827</v>
      </c>
      <c r="O3258" s="5">
        <v>42305.745292812499</v>
      </c>
      <c r="P3258" s="5">
        <v>42305.745292812499</v>
      </c>
    </row>
    <row r="3259" spans="1:16">
      <c r="A3259">
        <v>2</v>
      </c>
      <c r="B3259">
        <v>6</v>
      </c>
      <c r="C3259">
        <v>20</v>
      </c>
      <c r="D3259">
        <v>229</v>
      </c>
      <c r="E3259">
        <v>281</v>
      </c>
      <c r="F3259">
        <v>8377</v>
      </c>
      <c r="G3259">
        <v>703</v>
      </c>
      <c r="H3259">
        <v>1</v>
      </c>
      <c r="I3259" s="58" t="s">
        <v>8219</v>
      </c>
      <c r="J3259">
        <v>70301</v>
      </c>
      <c r="K3259" s="4">
        <v>0</v>
      </c>
      <c r="L3259" s="4">
        <v>23.902000000000001</v>
      </c>
      <c r="M3259" s="4">
        <v>2.746</v>
      </c>
      <c r="N3259" s="4">
        <v>26.648</v>
      </c>
      <c r="O3259" s="5">
        <v>42305.745292812499</v>
      </c>
      <c r="P3259" s="5">
        <v>43258.050196053242</v>
      </c>
    </row>
    <row r="3260" spans="1:16">
      <c r="A3260">
        <v>2</v>
      </c>
      <c r="B3260">
        <v>6</v>
      </c>
      <c r="C3260">
        <v>20</v>
      </c>
      <c r="D3260">
        <v>229</v>
      </c>
      <c r="E3260">
        <v>281</v>
      </c>
      <c r="F3260">
        <v>8378</v>
      </c>
      <c r="G3260">
        <v>1238</v>
      </c>
      <c r="H3260">
        <v>2</v>
      </c>
      <c r="I3260" s="58" t="s">
        <v>8220</v>
      </c>
      <c r="J3260">
        <v>123802</v>
      </c>
      <c r="K3260" s="4">
        <v>0</v>
      </c>
      <c r="L3260" s="4">
        <v>2.746</v>
      </c>
      <c r="M3260" s="4">
        <v>0</v>
      </c>
      <c r="N3260" s="4">
        <v>2.746</v>
      </c>
      <c r="O3260" s="5">
        <v>42305.745292812499</v>
      </c>
      <c r="P3260" s="5">
        <v>43258.050196053242</v>
      </c>
    </row>
    <row r="3261" spans="1:16">
      <c r="A3261">
        <v>2</v>
      </c>
      <c r="B3261">
        <v>6</v>
      </c>
      <c r="C3261">
        <v>20</v>
      </c>
      <c r="D3261">
        <v>229</v>
      </c>
      <c r="E3261">
        <v>2819</v>
      </c>
      <c r="F3261">
        <v>8391</v>
      </c>
      <c r="G3261">
        <v>2889</v>
      </c>
      <c r="H3261">
        <v>2</v>
      </c>
      <c r="I3261" s="58">
        <v>361259</v>
      </c>
      <c r="J3261">
        <v>288902</v>
      </c>
      <c r="K3261" s="4">
        <v>0</v>
      </c>
      <c r="L3261" s="4">
        <v>5.5540000000000003</v>
      </c>
      <c r="M3261" s="4">
        <v>0</v>
      </c>
      <c r="N3261" s="4">
        <v>5.5540000000000003</v>
      </c>
      <c r="O3261" s="5">
        <v>42305.745292812499</v>
      </c>
      <c r="P3261" s="5">
        <v>42305.745292812499</v>
      </c>
    </row>
    <row r="3262" spans="1:16">
      <c r="A3262">
        <v>2</v>
      </c>
      <c r="B3262">
        <v>6</v>
      </c>
      <c r="C3262">
        <v>20</v>
      </c>
      <c r="D3262">
        <v>229</v>
      </c>
      <c r="E3262">
        <v>2974</v>
      </c>
      <c r="F3262">
        <v>8392</v>
      </c>
      <c r="G3262">
        <v>3043</v>
      </c>
      <c r="H3262">
        <v>1</v>
      </c>
      <c r="I3262" s="58">
        <v>417474</v>
      </c>
      <c r="J3262">
        <v>304301</v>
      </c>
      <c r="K3262" s="4">
        <v>0</v>
      </c>
      <c r="L3262" s="4">
        <v>6.74</v>
      </c>
      <c r="M3262" s="4">
        <v>0</v>
      </c>
      <c r="N3262" s="4">
        <v>6.74</v>
      </c>
      <c r="O3262" s="5">
        <v>42305.745292812499</v>
      </c>
      <c r="P3262" s="5">
        <v>42305.745292812499</v>
      </c>
    </row>
    <row r="3263" spans="1:16">
      <c r="A3263">
        <v>2</v>
      </c>
      <c r="B3263">
        <v>6</v>
      </c>
      <c r="C3263">
        <v>20</v>
      </c>
      <c r="D3263">
        <v>229</v>
      </c>
      <c r="E3263">
        <v>3042</v>
      </c>
      <c r="F3263">
        <v>8393</v>
      </c>
      <c r="G3263">
        <v>3092</v>
      </c>
      <c r="H3263">
        <v>1</v>
      </c>
      <c r="I3263" s="58">
        <v>435371</v>
      </c>
      <c r="J3263">
        <v>309201</v>
      </c>
      <c r="K3263" s="4">
        <v>0</v>
      </c>
      <c r="L3263" s="4">
        <v>6.9029999999999996</v>
      </c>
      <c r="M3263" s="4">
        <v>0</v>
      </c>
      <c r="N3263" s="4">
        <v>6.9029999999999996</v>
      </c>
      <c r="O3263" s="5">
        <v>42305.745292812499</v>
      </c>
      <c r="P3263" s="5">
        <v>42305.745292812499</v>
      </c>
    </row>
    <row r="3264" spans="1:16">
      <c r="A3264">
        <v>2</v>
      </c>
      <c r="B3264">
        <v>6</v>
      </c>
      <c r="C3264">
        <v>20</v>
      </c>
      <c r="D3264">
        <v>229</v>
      </c>
      <c r="E3264">
        <v>3246</v>
      </c>
      <c r="F3264">
        <v>8394</v>
      </c>
      <c r="G3264">
        <v>3481</v>
      </c>
      <c r="H3264">
        <v>1</v>
      </c>
      <c r="I3264" s="58">
        <v>577451</v>
      </c>
      <c r="J3264">
        <v>348101</v>
      </c>
      <c r="K3264" s="4">
        <v>10</v>
      </c>
      <c r="L3264" s="4">
        <v>10.468999999999999</v>
      </c>
      <c r="M3264" s="4">
        <v>0</v>
      </c>
      <c r="N3264" s="4">
        <v>0.46899999999999997</v>
      </c>
      <c r="O3264" s="5">
        <v>42305.745292812499</v>
      </c>
      <c r="P3264" s="5">
        <v>42305.745292812499</v>
      </c>
    </row>
    <row r="3265" spans="1:16">
      <c r="A3265">
        <v>2</v>
      </c>
      <c r="B3265">
        <v>6</v>
      </c>
      <c r="C3265">
        <v>20</v>
      </c>
      <c r="D3265">
        <v>229</v>
      </c>
      <c r="E3265">
        <v>3429</v>
      </c>
      <c r="F3265">
        <v>8395</v>
      </c>
      <c r="G3265">
        <v>3548</v>
      </c>
      <c r="H3265">
        <v>1</v>
      </c>
      <c r="I3265" s="58">
        <v>601921</v>
      </c>
      <c r="J3265">
        <v>354801</v>
      </c>
      <c r="K3265" s="4">
        <v>10</v>
      </c>
      <c r="L3265" s="4">
        <v>10.622999999999999</v>
      </c>
      <c r="M3265" s="4">
        <v>0</v>
      </c>
      <c r="N3265" s="4">
        <v>0.623</v>
      </c>
      <c r="O3265" s="5">
        <v>42305.745292812499</v>
      </c>
      <c r="P3265" s="5">
        <v>42305.745292812499</v>
      </c>
    </row>
    <row r="3266" spans="1:16">
      <c r="A3266">
        <v>2</v>
      </c>
      <c r="B3266">
        <v>6</v>
      </c>
      <c r="C3266">
        <v>20</v>
      </c>
      <c r="D3266">
        <v>229</v>
      </c>
      <c r="E3266">
        <v>3674</v>
      </c>
      <c r="F3266">
        <v>8396</v>
      </c>
      <c r="G3266">
        <v>877</v>
      </c>
      <c r="H3266">
        <v>2</v>
      </c>
      <c r="I3266" s="58" t="s">
        <v>8221</v>
      </c>
      <c r="J3266">
        <v>87702</v>
      </c>
      <c r="K3266" s="4">
        <v>1</v>
      </c>
      <c r="L3266" s="4">
        <v>12.179</v>
      </c>
      <c r="M3266" s="4">
        <v>0</v>
      </c>
      <c r="N3266" s="4">
        <v>11.179</v>
      </c>
      <c r="O3266" s="5">
        <v>42305.745292812499</v>
      </c>
      <c r="P3266" s="5">
        <v>42305.745292812499</v>
      </c>
    </row>
    <row r="3267" spans="1:16">
      <c r="A3267">
        <v>2</v>
      </c>
      <c r="B3267">
        <v>6</v>
      </c>
      <c r="C3267">
        <v>20</v>
      </c>
      <c r="D3267">
        <v>229</v>
      </c>
      <c r="E3267">
        <v>435</v>
      </c>
      <c r="F3267">
        <v>8379</v>
      </c>
      <c r="G3267">
        <v>703</v>
      </c>
      <c r="H3267">
        <v>3</v>
      </c>
      <c r="I3267" s="58" t="s">
        <v>8222</v>
      </c>
      <c r="J3267">
        <v>70303</v>
      </c>
      <c r="K3267" s="4">
        <v>4.9240000000000004</v>
      </c>
      <c r="L3267" s="4">
        <v>17.177</v>
      </c>
      <c r="M3267" s="4">
        <v>18.88</v>
      </c>
      <c r="N3267" s="4">
        <v>31.132999999999999</v>
      </c>
      <c r="O3267" s="5">
        <v>42305.745292812499</v>
      </c>
      <c r="P3267" s="5">
        <v>42305.745292812499</v>
      </c>
    </row>
    <row r="3268" spans="1:16">
      <c r="A3268">
        <v>2</v>
      </c>
      <c r="B3268">
        <v>6</v>
      </c>
      <c r="C3268">
        <v>20</v>
      </c>
      <c r="D3268">
        <v>229</v>
      </c>
      <c r="E3268">
        <v>435</v>
      </c>
      <c r="F3268">
        <v>8380</v>
      </c>
      <c r="G3268">
        <v>877</v>
      </c>
      <c r="H3268">
        <v>3</v>
      </c>
      <c r="I3268" s="58" t="s">
        <v>8223</v>
      </c>
      <c r="J3268">
        <v>87703</v>
      </c>
      <c r="K3268" s="4">
        <v>0</v>
      </c>
      <c r="L3268" s="4">
        <v>7.86</v>
      </c>
      <c r="M3268" s="4">
        <v>10.898</v>
      </c>
      <c r="N3268" s="4">
        <v>18.757999999999999</v>
      </c>
      <c r="O3268" s="5">
        <v>42305.745292812499</v>
      </c>
      <c r="P3268" s="5">
        <v>43258.050196053242</v>
      </c>
    </row>
    <row r="3269" spans="1:16">
      <c r="A3269">
        <v>2</v>
      </c>
      <c r="B3269">
        <v>6</v>
      </c>
      <c r="C3269">
        <v>20</v>
      </c>
      <c r="D3269">
        <v>229</v>
      </c>
      <c r="E3269">
        <v>435</v>
      </c>
      <c r="F3269">
        <v>8381</v>
      </c>
      <c r="G3269">
        <v>877</v>
      </c>
      <c r="H3269">
        <v>4</v>
      </c>
      <c r="I3269" s="58" t="s">
        <v>8224</v>
      </c>
      <c r="J3269">
        <v>87704</v>
      </c>
      <c r="K3269" s="4">
        <v>0</v>
      </c>
      <c r="L3269" s="4">
        <v>10.962999999999999</v>
      </c>
      <c r="M3269" s="4">
        <v>0</v>
      </c>
      <c r="N3269" s="4">
        <v>10.898</v>
      </c>
      <c r="O3269" s="5">
        <v>42305.745292812499</v>
      </c>
      <c r="P3269" s="5">
        <v>43258.050196053242</v>
      </c>
    </row>
    <row r="3270" spans="1:16">
      <c r="A3270">
        <v>2</v>
      </c>
      <c r="B3270">
        <v>6</v>
      </c>
      <c r="C3270">
        <v>20</v>
      </c>
      <c r="D3270">
        <v>229</v>
      </c>
      <c r="E3270">
        <v>4524</v>
      </c>
      <c r="F3270">
        <v>8397</v>
      </c>
      <c r="G3270">
        <v>200</v>
      </c>
      <c r="H3270">
        <v>5</v>
      </c>
      <c r="I3270" s="58" t="s">
        <v>8225</v>
      </c>
      <c r="J3270">
        <v>20005</v>
      </c>
      <c r="K3270" s="4">
        <v>9.8239999999999998</v>
      </c>
      <c r="L3270" s="4">
        <v>18.37</v>
      </c>
      <c r="M3270" s="4">
        <v>252.702</v>
      </c>
      <c r="N3270" s="4">
        <v>261.24799999999999</v>
      </c>
      <c r="O3270" s="5">
        <v>42305.745292812499</v>
      </c>
      <c r="P3270" s="5">
        <v>43258.050196053242</v>
      </c>
    </row>
    <row r="3271" spans="1:16">
      <c r="A3271">
        <v>2</v>
      </c>
      <c r="B3271">
        <v>6</v>
      </c>
      <c r="C3271">
        <v>20</v>
      </c>
      <c r="D3271">
        <v>229</v>
      </c>
      <c r="E3271">
        <v>4524</v>
      </c>
      <c r="F3271">
        <v>8398</v>
      </c>
      <c r="G3271">
        <v>200</v>
      </c>
      <c r="H3271">
        <v>6</v>
      </c>
      <c r="I3271" s="58" t="s">
        <v>8226</v>
      </c>
      <c r="J3271">
        <v>20006</v>
      </c>
      <c r="K3271" s="4">
        <v>6.2E-2</v>
      </c>
      <c r="L3271" s="4">
        <v>9.4649999999999999</v>
      </c>
      <c r="M3271" s="4">
        <v>261.24799999999999</v>
      </c>
      <c r="N3271" s="4">
        <v>270.65100000000001</v>
      </c>
      <c r="O3271" s="5">
        <v>42305.745292812499</v>
      </c>
      <c r="P3271" s="5">
        <v>43258.050196053242</v>
      </c>
    </row>
    <row r="3272" spans="1:16">
      <c r="A3272">
        <v>2</v>
      </c>
      <c r="B3272">
        <v>6</v>
      </c>
      <c r="C3272">
        <v>20</v>
      </c>
      <c r="D3272">
        <v>229</v>
      </c>
      <c r="E3272">
        <v>4524</v>
      </c>
      <c r="F3272">
        <v>8399</v>
      </c>
      <c r="G3272">
        <v>200</v>
      </c>
      <c r="H3272">
        <v>7</v>
      </c>
      <c r="I3272" s="58" t="s">
        <v>8227</v>
      </c>
      <c r="J3272">
        <v>20007</v>
      </c>
      <c r="K3272" s="4">
        <v>0</v>
      </c>
      <c r="L3272" s="4">
        <v>8.391</v>
      </c>
      <c r="M3272" s="4">
        <v>270.65100000000001</v>
      </c>
      <c r="N3272" s="4">
        <v>279.04199999999997</v>
      </c>
      <c r="O3272" s="5">
        <v>42305.745292812499</v>
      </c>
      <c r="P3272" s="5">
        <v>43258.050196053242</v>
      </c>
    </row>
    <row r="3273" spans="1:16">
      <c r="A3273">
        <v>2</v>
      </c>
      <c r="B3273">
        <v>6</v>
      </c>
      <c r="C3273">
        <v>20</v>
      </c>
      <c r="D3273">
        <v>229</v>
      </c>
      <c r="E3273">
        <v>4524</v>
      </c>
      <c r="F3273">
        <v>8400</v>
      </c>
      <c r="G3273">
        <v>200</v>
      </c>
      <c r="H3273">
        <v>8</v>
      </c>
      <c r="I3273" s="58" t="s">
        <v>8228</v>
      </c>
      <c r="J3273">
        <v>20008</v>
      </c>
      <c r="K3273" s="4">
        <v>9.1999999999999998E-2</v>
      </c>
      <c r="L3273" s="4">
        <v>10.416</v>
      </c>
      <c r="M3273" s="4">
        <v>279.04199999999997</v>
      </c>
      <c r="N3273" s="4">
        <v>289.36599999999999</v>
      </c>
      <c r="O3273" s="5">
        <v>42305.745292812499</v>
      </c>
      <c r="P3273" s="5">
        <v>43258.050196053242</v>
      </c>
    </row>
    <row r="3274" spans="1:16">
      <c r="A3274">
        <v>2</v>
      </c>
      <c r="B3274">
        <v>6</v>
      </c>
      <c r="C3274">
        <v>20</v>
      </c>
      <c r="D3274">
        <v>229</v>
      </c>
      <c r="E3274">
        <v>4543</v>
      </c>
      <c r="F3274">
        <v>8401</v>
      </c>
      <c r="G3274">
        <v>213</v>
      </c>
      <c r="H3274">
        <v>6</v>
      </c>
      <c r="I3274" s="58" t="s">
        <v>8229</v>
      </c>
      <c r="J3274">
        <v>21306</v>
      </c>
      <c r="K3274" s="4">
        <v>0</v>
      </c>
      <c r="L3274" s="4">
        <v>11.114000000000001</v>
      </c>
      <c r="M3274" s="4">
        <v>519.88900000000001</v>
      </c>
      <c r="N3274" s="4">
        <v>531.00300000000004</v>
      </c>
      <c r="O3274" s="5">
        <v>42305.745292812499</v>
      </c>
      <c r="P3274" s="5">
        <v>42305.745292812499</v>
      </c>
    </row>
    <row r="3275" spans="1:16">
      <c r="A3275">
        <v>2</v>
      </c>
      <c r="B3275">
        <v>6</v>
      </c>
      <c r="C3275">
        <v>20</v>
      </c>
      <c r="D3275">
        <v>229</v>
      </c>
      <c r="E3275">
        <v>4543</v>
      </c>
      <c r="F3275">
        <v>8402</v>
      </c>
      <c r="G3275">
        <v>213</v>
      </c>
      <c r="H3275">
        <v>7</v>
      </c>
      <c r="I3275" s="58" t="s">
        <v>8230</v>
      </c>
      <c r="J3275">
        <v>21307</v>
      </c>
      <c r="K3275" s="4">
        <v>4.0000000000000001E-3</v>
      </c>
      <c r="L3275" s="4">
        <v>14.177</v>
      </c>
      <c r="M3275" s="4">
        <v>531.00300000000004</v>
      </c>
      <c r="N3275" s="4">
        <v>545.17499999999995</v>
      </c>
      <c r="O3275" s="5">
        <v>42305.745292812499</v>
      </c>
      <c r="P3275" s="5">
        <v>43258.050196053242</v>
      </c>
    </row>
    <row r="3276" spans="1:16">
      <c r="A3276">
        <v>2</v>
      </c>
      <c r="B3276">
        <v>6</v>
      </c>
      <c r="C3276">
        <v>20</v>
      </c>
      <c r="D3276">
        <v>229</v>
      </c>
      <c r="E3276">
        <v>4550</v>
      </c>
      <c r="F3276">
        <v>8403</v>
      </c>
      <c r="G3276">
        <v>341</v>
      </c>
      <c r="H3276">
        <v>4</v>
      </c>
      <c r="I3276" s="58" t="s">
        <v>8231</v>
      </c>
      <c r="J3276">
        <v>34104</v>
      </c>
      <c r="K3276" s="4">
        <v>1</v>
      </c>
      <c r="L3276" s="4">
        <v>18.602</v>
      </c>
      <c r="M3276" s="4">
        <v>661.27499999999998</v>
      </c>
      <c r="N3276" s="4">
        <v>678.87699999999995</v>
      </c>
      <c r="O3276" s="5">
        <v>42305.745292812499</v>
      </c>
      <c r="P3276" s="5">
        <v>43258.050196053242</v>
      </c>
    </row>
    <row r="3277" spans="1:16">
      <c r="A3277">
        <v>2</v>
      </c>
      <c r="B3277">
        <v>7</v>
      </c>
      <c r="C3277">
        <v>12</v>
      </c>
      <c r="D3277">
        <v>170</v>
      </c>
      <c r="E3277">
        <v>104</v>
      </c>
      <c r="F3277">
        <v>5083</v>
      </c>
      <c r="G3277">
        <v>177</v>
      </c>
      <c r="H3277">
        <v>16</v>
      </c>
      <c r="I3277" s="58" t="s">
        <v>8232</v>
      </c>
      <c r="J3277">
        <v>17716</v>
      </c>
      <c r="K3277" s="4">
        <v>1.431</v>
      </c>
      <c r="L3277" s="4">
        <v>2.9249999999999998</v>
      </c>
      <c r="M3277" s="4">
        <v>0</v>
      </c>
      <c r="N3277" s="4">
        <v>1.494</v>
      </c>
      <c r="O3277" s="5">
        <v>42305.745292812499</v>
      </c>
      <c r="P3277" s="5">
        <v>42305.745292812499</v>
      </c>
    </row>
    <row r="3278" spans="1:16">
      <c r="A3278">
        <v>2</v>
      </c>
      <c r="B3278">
        <v>7</v>
      </c>
      <c r="C3278">
        <v>12</v>
      </c>
      <c r="D3278">
        <v>170</v>
      </c>
      <c r="E3278">
        <v>1220</v>
      </c>
      <c r="F3278">
        <v>5086</v>
      </c>
      <c r="G3278">
        <v>1259</v>
      </c>
      <c r="H3278">
        <v>1</v>
      </c>
      <c r="I3278" s="58" t="s">
        <v>8233</v>
      </c>
      <c r="J3278">
        <v>125901</v>
      </c>
      <c r="K3278" s="4">
        <v>10</v>
      </c>
      <c r="L3278" s="4">
        <v>24.405000000000001</v>
      </c>
      <c r="M3278" s="4">
        <v>6.766</v>
      </c>
      <c r="N3278" s="4">
        <v>21.170999999999999</v>
      </c>
      <c r="O3278" s="5">
        <v>42305.745292812499</v>
      </c>
      <c r="P3278" s="5">
        <v>42305.745292812499</v>
      </c>
    </row>
    <row r="3279" spans="1:16">
      <c r="A3279">
        <v>2</v>
      </c>
      <c r="B3279">
        <v>7</v>
      </c>
      <c r="C3279">
        <v>12</v>
      </c>
      <c r="D3279">
        <v>170</v>
      </c>
      <c r="E3279">
        <v>1220</v>
      </c>
      <c r="F3279">
        <v>5087</v>
      </c>
      <c r="G3279">
        <v>1259</v>
      </c>
      <c r="H3279">
        <v>2</v>
      </c>
      <c r="I3279" s="58" t="s">
        <v>8234</v>
      </c>
      <c r="J3279">
        <v>125902</v>
      </c>
      <c r="K3279" s="4">
        <v>0</v>
      </c>
      <c r="L3279" s="4">
        <v>8.7620000000000005</v>
      </c>
      <c r="M3279" s="4">
        <v>21.239000000000001</v>
      </c>
      <c r="N3279" s="4">
        <v>30.001000000000001</v>
      </c>
      <c r="O3279" s="5">
        <v>42305.745292812499</v>
      </c>
      <c r="P3279" s="5">
        <v>42305.745292812499</v>
      </c>
    </row>
    <row r="3280" spans="1:16">
      <c r="A3280">
        <v>2</v>
      </c>
      <c r="B3280">
        <v>7</v>
      </c>
      <c r="C3280">
        <v>12</v>
      </c>
      <c r="D3280">
        <v>170</v>
      </c>
      <c r="E3280">
        <v>1220</v>
      </c>
      <c r="F3280">
        <v>5088</v>
      </c>
      <c r="G3280">
        <v>1706</v>
      </c>
      <c r="H3280">
        <v>3</v>
      </c>
      <c r="I3280" s="58">
        <v>-70797</v>
      </c>
      <c r="J3280">
        <v>170603</v>
      </c>
      <c r="K3280" s="4">
        <v>12</v>
      </c>
      <c r="L3280" s="4">
        <v>18.259</v>
      </c>
      <c r="M3280" s="4">
        <v>0</v>
      </c>
      <c r="N3280" s="4">
        <v>6.2590000000000003</v>
      </c>
      <c r="O3280" s="5">
        <v>42305.745292812499</v>
      </c>
      <c r="P3280" s="5">
        <v>42305.745292812499</v>
      </c>
    </row>
    <row r="3281" spans="1:16">
      <c r="A3281">
        <v>2</v>
      </c>
      <c r="B3281">
        <v>7</v>
      </c>
      <c r="C3281">
        <v>12</v>
      </c>
      <c r="D3281">
        <v>170</v>
      </c>
      <c r="E3281">
        <v>1424</v>
      </c>
      <c r="F3281">
        <v>5089</v>
      </c>
      <c r="G3281">
        <v>1986</v>
      </c>
      <c r="H3281">
        <v>1</v>
      </c>
      <c r="I3281" s="58">
        <v>31413</v>
      </c>
      <c r="J3281">
        <v>198601</v>
      </c>
      <c r="K3281" s="4">
        <v>1</v>
      </c>
      <c r="L3281" s="4">
        <v>21.265000000000001</v>
      </c>
      <c r="M3281" s="4">
        <v>0</v>
      </c>
      <c r="N3281" s="4">
        <v>20.265000000000001</v>
      </c>
      <c r="O3281" s="5">
        <v>42305.745292812499</v>
      </c>
      <c r="P3281" s="5">
        <v>42305.745292812499</v>
      </c>
    </row>
    <row r="3282" spans="1:16">
      <c r="A3282">
        <v>2</v>
      </c>
      <c r="B3282">
        <v>7</v>
      </c>
      <c r="C3282">
        <v>12</v>
      </c>
      <c r="D3282">
        <v>170</v>
      </c>
      <c r="E3282">
        <v>1478</v>
      </c>
      <c r="F3282">
        <v>5090</v>
      </c>
      <c r="G3282">
        <v>1402</v>
      </c>
      <c r="H3282">
        <v>3</v>
      </c>
      <c r="I3282" s="58" t="s">
        <v>8235</v>
      </c>
      <c r="J3282">
        <v>140203</v>
      </c>
      <c r="K3282" s="4">
        <v>0</v>
      </c>
      <c r="L3282" s="4">
        <v>6.0970000000000004</v>
      </c>
      <c r="M3282" s="4">
        <v>0</v>
      </c>
      <c r="N3282" s="4">
        <v>6.0970000000000004</v>
      </c>
      <c r="O3282" s="5">
        <v>42305.745292812499</v>
      </c>
      <c r="P3282" s="5">
        <v>42305.745292812499</v>
      </c>
    </row>
    <row r="3283" spans="1:16">
      <c r="A3283">
        <v>2</v>
      </c>
      <c r="B3283">
        <v>7</v>
      </c>
      <c r="C3283">
        <v>12</v>
      </c>
      <c r="D3283">
        <v>170</v>
      </c>
      <c r="E3283">
        <v>1583</v>
      </c>
      <c r="F3283">
        <v>5091</v>
      </c>
      <c r="G3283">
        <v>1417</v>
      </c>
      <c r="H3283">
        <v>1</v>
      </c>
      <c r="I3283" s="58" t="s">
        <v>8236</v>
      </c>
      <c r="J3283">
        <v>141701</v>
      </c>
      <c r="K3283" s="4">
        <v>2.16</v>
      </c>
      <c r="L3283" s="4">
        <v>15.862</v>
      </c>
      <c r="M3283" s="4">
        <v>0</v>
      </c>
      <c r="N3283" s="4">
        <v>13.702</v>
      </c>
      <c r="O3283" s="5">
        <v>42305.745292812499</v>
      </c>
      <c r="P3283" s="5">
        <v>42305.745292812499</v>
      </c>
    </row>
    <row r="3284" spans="1:16">
      <c r="A3284">
        <v>2</v>
      </c>
      <c r="B3284">
        <v>7</v>
      </c>
      <c r="C3284">
        <v>12</v>
      </c>
      <c r="D3284">
        <v>170</v>
      </c>
      <c r="E3284">
        <v>1584</v>
      </c>
      <c r="F3284">
        <v>5092</v>
      </c>
      <c r="G3284">
        <v>1062</v>
      </c>
      <c r="H3284">
        <v>1</v>
      </c>
      <c r="I3284" s="58" t="s">
        <v>8237</v>
      </c>
      <c r="J3284">
        <v>106201</v>
      </c>
      <c r="K3284" s="4">
        <v>0</v>
      </c>
      <c r="L3284" s="4">
        <v>5.431</v>
      </c>
      <c r="M3284" s="4">
        <v>17.713999999999999</v>
      </c>
      <c r="N3284" s="4">
        <v>23.145</v>
      </c>
      <c r="O3284" s="5">
        <v>42305.745292812499</v>
      </c>
      <c r="P3284" s="5">
        <v>43258.050196053242</v>
      </c>
    </row>
    <row r="3285" spans="1:16">
      <c r="A3285">
        <v>2</v>
      </c>
      <c r="B3285">
        <v>7</v>
      </c>
      <c r="C3285">
        <v>12</v>
      </c>
      <c r="D3285">
        <v>170</v>
      </c>
      <c r="E3285">
        <v>1584</v>
      </c>
      <c r="F3285">
        <v>5093</v>
      </c>
      <c r="G3285">
        <v>1062</v>
      </c>
      <c r="H3285">
        <v>3</v>
      </c>
      <c r="I3285" s="58" t="s">
        <v>8238</v>
      </c>
      <c r="J3285">
        <v>106203</v>
      </c>
      <c r="K3285" s="4">
        <v>10.032</v>
      </c>
      <c r="L3285" s="4">
        <v>27.425000000000001</v>
      </c>
      <c r="M3285" s="4">
        <v>0</v>
      </c>
      <c r="N3285" s="4">
        <v>17.393000000000001</v>
      </c>
      <c r="O3285" s="5">
        <v>42305.745292812499</v>
      </c>
      <c r="P3285" s="5">
        <v>42305.745292812499</v>
      </c>
    </row>
    <row r="3286" spans="1:16">
      <c r="A3286">
        <v>2</v>
      </c>
      <c r="B3286">
        <v>7</v>
      </c>
      <c r="C3286">
        <v>12</v>
      </c>
      <c r="D3286">
        <v>170</v>
      </c>
      <c r="E3286">
        <v>1585</v>
      </c>
      <c r="F3286">
        <v>5094</v>
      </c>
      <c r="G3286">
        <v>1416</v>
      </c>
      <c r="H3286">
        <v>2</v>
      </c>
      <c r="I3286" s="58" t="s">
        <v>8239</v>
      </c>
      <c r="J3286">
        <v>141602</v>
      </c>
      <c r="K3286" s="4">
        <v>0</v>
      </c>
      <c r="L3286" s="4">
        <v>7.8689999999999998</v>
      </c>
      <c r="M3286" s="4">
        <v>12.093</v>
      </c>
      <c r="N3286" s="4">
        <v>19.962</v>
      </c>
      <c r="O3286" s="5">
        <v>42305.745292812499</v>
      </c>
      <c r="P3286" s="5">
        <v>43258.050196053242</v>
      </c>
    </row>
    <row r="3287" spans="1:16">
      <c r="A3287">
        <v>2</v>
      </c>
      <c r="B3287">
        <v>7</v>
      </c>
      <c r="C3287">
        <v>12</v>
      </c>
      <c r="D3287">
        <v>170</v>
      </c>
      <c r="E3287">
        <v>1585</v>
      </c>
      <c r="F3287">
        <v>5095</v>
      </c>
      <c r="G3287">
        <v>1416</v>
      </c>
      <c r="H3287">
        <v>3</v>
      </c>
      <c r="I3287" s="58" t="s">
        <v>8240</v>
      </c>
      <c r="J3287">
        <v>141603</v>
      </c>
      <c r="K3287" s="4">
        <v>5.8579999999999997</v>
      </c>
      <c r="L3287" s="4">
        <v>16.460999999999999</v>
      </c>
      <c r="M3287" s="4">
        <v>19.962</v>
      </c>
      <c r="N3287" s="4">
        <v>30.565000000000001</v>
      </c>
      <c r="O3287" s="5">
        <v>42305.745292812499</v>
      </c>
      <c r="P3287" s="5">
        <v>43258.050196053242</v>
      </c>
    </row>
    <row r="3288" spans="1:16">
      <c r="A3288">
        <v>2</v>
      </c>
      <c r="B3288">
        <v>7</v>
      </c>
      <c r="C3288">
        <v>12</v>
      </c>
      <c r="D3288">
        <v>170</v>
      </c>
      <c r="E3288">
        <v>1587</v>
      </c>
      <c r="F3288">
        <v>5096</v>
      </c>
      <c r="G3288">
        <v>523</v>
      </c>
      <c r="H3288">
        <v>8</v>
      </c>
      <c r="I3288" s="58" t="s">
        <v>8241</v>
      </c>
      <c r="J3288">
        <v>52308</v>
      </c>
      <c r="K3288" s="4">
        <v>0</v>
      </c>
      <c r="L3288" s="4">
        <v>3.516</v>
      </c>
      <c r="M3288" s="4">
        <v>19.311</v>
      </c>
      <c r="N3288" s="4">
        <v>22.827000000000002</v>
      </c>
      <c r="O3288" s="5">
        <v>42305.745292812499</v>
      </c>
      <c r="P3288" s="5">
        <v>43258.050196053242</v>
      </c>
    </row>
    <row r="3289" spans="1:16">
      <c r="A3289">
        <v>2</v>
      </c>
      <c r="B3289">
        <v>7</v>
      </c>
      <c r="C3289">
        <v>12</v>
      </c>
      <c r="D3289">
        <v>170</v>
      </c>
      <c r="E3289">
        <v>1587</v>
      </c>
      <c r="F3289">
        <v>5097</v>
      </c>
      <c r="G3289">
        <v>523</v>
      </c>
      <c r="H3289">
        <v>9</v>
      </c>
      <c r="I3289" s="58" t="s">
        <v>8242</v>
      </c>
      <c r="J3289">
        <v>52309</v>
      </c>
      <c r="K3289" s="4">
        <v>3.516</v>
      </c>
      <c r="L3289" s="4">
        <v>7.57</v>
      </c>
      <c r="M3289" s="4">
        <v>22.827000000000002</v>
      </c>
      <c r="N3289" s="4">
        <v>26.881</v>
      </c>
      <c r="O3289" s="5">
        <v>42305.745292812499</v>
      </c>
      <c r="P3289" s="5">
        <v>42305.745292812499</v>
      </c>
    </row>
    <row r="3290" spans="1:16">
      <c r="A3290">
        <v>2</v>
      </c>
      <c r="B3290">
        <v>7</v>
      </c>
      <c r="C3290">
        <v>12</v>
      </c>
      <c r="D3290">
        <v>170</v>
      </c>
      <c r="E3290">
        <v>1587</v>
      </c>
      <c r="F3290">
        <v>5098</v>
      </c>
      <c r="G3290">
        <v>523</v>
      </c>
      <c r="H3290">
        <v>10</v>
      </c>
      <c r="I3290" s="58" t="s">
        <v>8243</v>
      </c>
      <c r="J3290">
        <v>52310</v>
      </c>
      <c r="K3290" s="4">
        <v>7.57</v>
      </c>
      <c r="L3290" s="4">
        <v>23.488</v>
      </c>
      <c r="M3290" s="4">
        <v>26.881</v>
      </c>
      <c r="N3290" s="4">
        <v>41.158000000000001</v>
      </c>
      <c r="O3290" s="5">
        <v>42305.745292812499</v>
      </c>
      <c r="P3290" s="5">
        <v>42305.745292812499</v>
      </c>
    </row>
    <row r="3291" spans="1:16">
      <c r="A3291">
        <v>2</v>
      </c>
      <c r="B3291">
        <v>7</v>
      </c>
      <c r="C3291">
        <v>12</v>
      </c>
      <c r="D3291">
        <v>170</v>
      </c>
      <c r="E3291">
        <v>1857</v>
      </c>
      <c r="F3291">
        <v>5099</v>
      </c>
      <c r="G3291">
        <v>1400</v>
      </c>
      <c r="H3291">
        <v>4</v>
      </c>
      <c r="I3291" s="58" t="s">
        <v>8244</v>
      </c>
      <c r="J3291">
        <v>140004</v>
      </c>
      <c r="K3291" s="4">
        <v>0</v>
      </c>
      <c r="L3291" s="4">
        <v>8.3960000000000008</v>
      </c>
      <c r="M3291" s="4">
        <v>23.957999999999998</v>
      </c>
      <c r="N3291" s="4">
        <v>32.252000000000002</v>
      </c>
      <c r="O3291" s="5">
        <v>42305.745292812499</v>
      </c>
      <c r="P3291" s="5">
        <v>43258.050196053242</v>
      </c>
    </row>
    <row r="3292" spans="1:16">
      <c r="A3292">
        <v>2</v>
      </c>
      <c r="B3292">
        <v>7</v>
      </c>
      <c r="C3292">
        <v>12</v>
      </c>
      <c r="D3292">
        <v>170</v>
      </c>
      <c r="E3292">
        <v>1874</v>
      </c>
      <c r="F3292">
        <v>5100</v>
      </c>
      <c r="G3292">
        <v>1706</v>
      </c>
      <c r="H3292">
        <v>2</v>
      </c>
      <c r="I3292" s="58">
        <v>-70825</v>
      </c>
      <c r="J3292">
        <v>170602</v>
      </c>
      <c r="K3292" s="4">
        <v>0</v>
      </c>
      <c r="L3292" s="4">
        <v>3.0419999999999998</v>
      </c>
      <c r="M3292" s="4">
        <v>15.109</v>
      </c>
      <c r="N3292" s="4">
        <v>18.151</v>
      </c>
      <c r="O3292" s="5">
        <v>42305.745292812499</v>
      </c>
      <c r="P3292" s="5">
        <v>43258.050196053242</v>
      </c>
    </row>
    <row r="3293" spans="1:16">
      <c r="A3293">
        <v>2</v>
      </c>
      <c r="B3293">
        <v>7</v>
      </c>
      <c r="C3293">
        <v>12</v>
      </c>
      <c r="D3293">
        <v>170</v>
      </c>
      <c r="E3293">
        <v>2151</v>
      </c>
      <c r="F3293">
        <v>5101</v>
      </c>
      <c r="G3293">
        <v>1912</v>
      </c>
      <c r="H3293">
        <v>1</v>
      </c>
      <c r="I3293" s="58">
        <v>4384</v>
      </c>
      <c r="J3293">
        <v>191201</v>
      </c>
      <c r="K3293" s="4">
        <v>18.893999999999998</v>
      </c>
      <c r="L3293" s="4">
        <v>29.643999999999998</v>
      </c>
      <c r="M3293" s="4">
        <v>0</v>
      </c>
      <c r="N3293" s="4">
        <v>10.75</v>
      </c>
      <c r="O3293" s="5">
        <v>42305.745292812499</v>
      </c>
      <c r="P3293" s="5">
        <v>42305.745292812499</v>
      </c>
    </row>
    <row r="3294" spans="1:16">
      <c r="A3294">
        <v>2</v>
      </c>
      <c r="B3294">
        <v>7</v>
      </c>
      <c r="C3294">
        <v>12</v>
      </c>
      <c r="D3294">
        <v>170</v>
      </c>
      <c r="E3294">
        <v>2151</v>
      </c>
      <c r="F3294">
        <v>5102</v>
      </c>
      <c r="G3294">
        <v>1912</v>
      </c>
      <c r="H3294">
        <v>2</v>
      </c>
      <c r="I3294" s="58">
        <v>4415</v>
      </c>
      <c r="J3294">
        <v>191202</v>
      </c>
      <c r="K3294" s="4">
        <v>1</v>
      </c>
      <c r="L3294" s="4">
        <v>4.5670000000000002</v>
      </c>
      <c r="M3294" s="4">
        <v>10.821999999999999</v>
      </c>
      <c r="N3294" s="4">
        <v>14.388999999999999</v>
      </c>
      <c r="O3294" s="5">
        <v>42305.745292812499</v>
      </c>
      <c r="P3294" s="5">
        <v>43258.050196053242</v>
      </c>
    </row>
    <row r="3295" spans="1:16">
      <c r="A3295">
        <v>2</v>
      </c>
      <c r="B3295">
        <v>7</v>
      </c>
      <c r="C3295">
        <v>12</v>
      </c>
      <c r="D3295">
        <v>170</v>
      </c>
      <c r="E3295">
        <v>2457</v>
      </c>
      <c r="F3295">
        <v>5103</v>
      </c>
      <c r="G3295">
        <v>2325</v>
      </c>
      <c r="H3295">
        <v>1</v>
      </c>
      <c r="I3295" s="58">
        <v>155230</v>
      </c>
      <c r="J3295">
        <v>232501</v>
      </c>
      <c r="K3295" s="4">
        <v>0</v>
      </c>
      <c r="L3295" s="4">
        <v>5.085</v>
      </c>
      <c r="M3295" s="4">
        <v>0</v>
      </c>
      <c r="N3295" s="4">
        <v>5.085</v>
      </c>
      <c r="O3295" s="5">
        <v>42305.745292812499</v>
      </c>
      <c r="P3295" s="5">
        <v>42305.745292812499</v>
      </c>
    </row>
    <row r="3296" spans="1:16">
      <c r="A3296">
        <v>2</v>
      </c>
      <c r="B3296">
        <v>7</v>
      </c>
      <c r="C3296">
        <v>12</v>
      </c>
      <c r="D3296">
        <v>170</v>
      </c>
      <c r="E3296">
        <v>2844</v>
      </c>
      <c r="F3296">
        <v>5104</v>
      </c>
      <c r="G3296">
        <v>2744</v>
      </c>
      <c r="H3296">
        <v>1</v>
      </c>
      <c r="I3296" s="58">
        <v>308266</v>
      </c>
      <c r="J3296">
        <v>274401</v>
      </c>
      <c r="K3296" s="4">
        <v>0.58199999999999996</v>
      </c>
      <c r="L3296" s="4">
        <v>17.109000000000002</v>
      </c>
      <c r="M3296" s="4">
        <v>0</v>
      </c>
      <c r="N3296" s="4">
        <v>16.527000000000001</v>
      </c>
      <c r="O3296" s="5">
        <v>42305.745292812499</v>
      </c>
      <c r="P3296" s="5">
        <v>42305.745292812499</v>
      </c>
    </row>
    <row r="3297" spans="1:16">
      <c r="A3297">
        <v>2</v>
      </c>
      <c r="B3297">
        <v>7</v>
      </c>
      <c r="C3297">
        <v>12</v>
      </c>
      <c r="D3297">
        <v>170</v>
      </c>
      <c r="E3297">
        <v>2960</v>
      </c>
      <c r="F3297">
        <v>5105</v>
      </c>
      <c r="G3297">
        <v>3050</v>
      </c>
      <c r="H3297">
        <v>2</v>
      </c>
      <c r="I3297" s="58">
        <v>420062</v>
      </c>
      <c r="J3297">
        <v>305002</v>
      </c>
      <c r="K3297" s="4">
        <v>5.1740000000000004</v>
      </c>
      <c r="L3297" s="4">
        <v>11.961</v>
      </c>
      <c r="M3297" s="4">
        <v>0</v>
      </c>
      <c r="N3297" s="4">
        <v>6.7869999999999999</v>
      </c>
      <c r="O3297" s="5">
        <v>42305.745292812499</v>
      </c>
      <c r="P3297" s="5">
        <v>43258.050196053242</v>
      </c>
    </row>
    <row r="3298" spans="1:16">
      <c r="A3298">
        <v>2</v>
      </c>
      <c r="B3298">
        <v>7</v>
      </c>
      <c r="C3298">
        <v>12</v>
      </c>
      <c r="D3298">
        <v>170</v>
      </c>
      <c r="E3298">
        <v>3058</v>
      </c>
      <c r="F3298">
        <v>5106</v>
      </c>
      <c r="G3298">
        <v>3158</v>
      </c>
      <c r="H3298">
        <v>1</v>
      </c>
      <c r="I3298" s="58">
        <v>459477</v>
      </c>
      <c r="J3298">
        <v>315801</v>
      </c>
      <c r="K3298" s="4">
        <v>0</v>
      </c>
      <c r="L3298" s="4">
        <v>16.652999999999999</v>
      </c>
      <c r="M3298" s="4">
        <v>0</v>
      </c>
      <c r="N3298" s="4">
        <v>16.652999999999999</v>
      </c>
      <c r="O3298" s="5">
        <v>42305.745292812499</v>
      </c>
      <c r="P3298" s="5">
        <v>42305.745292812499</v>
      </c>
    </row>
    <row r="3299" spans="1:16">
      <c r="A3299">
        <v>2</v>
      </c>
      <c r="B3299">
        <v>7</v>
      </c>
      <c r="C3299">
        <v>12</v>
      </c>
      <c r="D3299">
        <v>170</v>
      </c>
      <c r="E3299">
        <v>337</v>
      </c>
      <c r="F3299">
        <v>5084</v>
      </c>
      <c r="G3299">
        <v>720</v>
      </c>
      <c r="H3299">
        <v>2</v>
      </c>
      <c r="I3299" s="58" t="s">
        <v>1443</v>
      </c>
      <c r="J3299">
        <v>72002</v>
      </c>
      <c r="K3299" s="4">
        <v>0</v>
      </c>
      <c r="L3299" s="4">
        <v>32.380000000000003</v>
      </c>
      <c r="M3299" s="4">
        <v>16.350000000000001</v>
      </c>
      <c r="N3299" s="4">
        <v>48.335999999999999</v>
      </c>
      <c r="O3299" s="5">
        <v>42305.745292812499</v>
      </c>
      <c r="P3299" s="5">
        <v>42305.745292812499</v>
      </c>
    </row>
    <row r="3300" spans="1:16">
      <c r="A3300">
        <v>2</v>
      </c>
      <c r="B3300">
        <v>7</v>
      </c>
      <c r="C3300">
        <v>12</v>
      </c>
      <c r="D3300">
        <v>170</v>
      </c>
      <c r="E3300">
        <v>3471</v>
      </c>
      <c r="F3300">
        <v>5107</v>
      </c>
      <c r="G3300">
        <v>720</v>
      </c>
      <c r="H3300">
        <v>5</v>
      </c>
      <c r="I3300" s="58" t="s">
        <v>8245</v>
      </c>
      <c r="J3300">
        <v>72005</v>
      </c>
      <c r="K3300" s="4">
        <v>0</v>
      </c>
      <c r="L3300" s="4">
        <v>1.389</v>
      </c>
      <c r="M3300" s="4">
        <v>0</v>
      </c>
      <c r="N3300" s="4">
        <v>1.389</v>
      </c>
      <c r="O3300" s="5">
        <v>42305.745292812499</v>
      </c>
      <c r="P3300" s="5">
        <v>42305.745292812499</v>
      </c>
    </row>
    <row r="3301" spans="1:16">
      <c r="A3301">
        <v>2</v>
      </c>
      <c r="B3301">
        <v>7</v>
      </c>
      <c r="C3301">
        <v>12</v>
      </c>
      <c r="D3301">
        <v>170</v>
      </c>
      <c r="E3301">
        <v>3544</v>
      </c>
      <c r="F3301">
        <v>5108</v>
      </c>
      <c r="G3301">
        <v>110</v>
      </c>
      <c r="H3301">
        <v>4</v>
      </c>
      <c r="I3301" s="58" t="s">
        <v>1444</v>
      </c>
      <c r="J3301">
        <v>11004</v>
      </c>
      <c r="K3301" s="4">
        <v>0</v>
      </c>
      <c r="L3301" s="4">
        <v>11.423999999999999</v>
      </c>
      <c r="M3301" s="4">
        <v>72.790000000000006</v>
      </c>
      <c r="N3301" s="4">
        <v>84.213999999999999</v>
      </c>
      <c r="O3301" s="5">
        <v>42305.745292812499</v>
      </c>
      <c r="P3301" s="5">
        <v>43258.050196053242</v>
      </c>
    </row>
    <row r="3302" spans="1:16">
      <c r="A3302">
        <v>2</v>
      </c>
      <c r="B3302">
        <v>7</v>
      </c>
      <c r="C3302">
        <v>12</v>
      </c>
      <c r="D3302">
        <v>170</v>
      </c>
      <c r="E3302">
        <v>3544</v>
      </c>
      <c r="F3302">
        <v>5109</v>
      </c>
      <c r="G3302">
        <v>675</v>
      </c>
      <c r="H3302">
        <v>8</v>
      </c>
      <c r="I3302" s="58" t="s">
        <v>8246</v>
      </c>
      <c r="J3302">
        <v>67508</v>
      </c>
      <c r="K3302" s="4">
        <v>11.427</v>
      </c>
      <c r="L3302" s="4">
        <v>28.021000000000001</v>
      </c>
      <c r="M3302" s="4">
        <v>84.213999999999999</v>
      </c>
      <c r="N3302" s="4">
        <v>100.80800000000001</v>
      </c>
      <c r="O3302" s="5">
        <v>42305.745292812499</v>
      </c>
      <c r="P3302" s="5">
        <v>43258.050196053242</v>
      </c>
    </row>
    <row r="3303" spans="1:16">
      <c r="A3303">
        <v>2</v>
      </c>
      <c r="B3303">
        <v>7</v>
      </c>
      <c r="C3303">
        <v>12</v>
      </c>
      <c r="D3303">
        <v>170</v>
      </c>
      <c r="E3303">
        <v>3545</v>
      </c>
      <c r="F3303">
        <v>5110</v>
      </c>
      <c r="G3303">
        <v>177</v>
      </c>
      <c r="H3303">
        <v>5</v>
      </c>
      <c r="I3303" s="58" t="s">
        <v>8247</v>
      </c>
      <c r="J3303">
        <v>17705</v>
      </c>
      <c r="K3303" s="4">
        <v>0</v>
      </c>
      <c r="L3303" s="4">
        <v>17.73</v>
      </c>
      <c r="M3303" s="4">
        <v>56.802</v>
      </c>
      <c r="N3303" s="4">
        <v>74.531999999999996</v>
      </c>
      <c r="O3303" s="5">
        <v>42305.745292812499</v>
      </c>
      <c r="P3303" s="5">
        <v>43258.050196053242</v>
      </c>
    </row>
    <row r="3304" spans="1:16">
      <c r="A3304">
        <v>2</v>
      </c>
      <c r="B3304">
        <v>7</v>
      </c>
      <c r="C3304">
        <v>12</v>
      </c>
      <c r="D3304">
        <v>170</v>
      </c>
      <c r="E3304">
        <v>3917</v>
      </c>
      <c r="F3304">
        <v>5111</v>
      </c>
      <c r="G3304">
        <v>110</v>
      </c>
      <c r="H3304">
        <v>2</v>
      </c>
      <c r="I3304" s="58" t="s">
        <v>8248</v>
      </c>
      <c r="J3304">
        <v>11002</v>
      </c>
      <c r="K3304" s="4">
        <v>1</v>
      </c>
      <c r="L3304" s="4">
        <v>7.2770000000000001</v>
      </c>
      <c r="M3304" s="4">
        <v>117.71899999999999</v>
      </c>
      <c r="N3304" s="4">
        <v>123.996</v>
      </c>
      <c r="O3304" s="5">
        <v>42305.745292812499</v>
      </c>
      <c r="P3304" s="5">
        <v>43258.050196053242</v>
      </c>
    </row>
    <row r="3305" spans="1:16">
      <c r="A3305">
        <v>2</v>
      </c>
      <c r="B3305">
        <v>7</v>
      </c>
      <c r="C3305">
        <v>12</v>
      </c>
      <c r="D3305">
        <v>170</v>
      </c>
      <c r="E3305">
        <v>3917</v>
      </c>
      <c r="F3305">
        <v>5112</v>
      </c>
      <c r="G3305">
        <v>110</v>
      </c>
      <c r="H3305">
        <v>3</v>
      </c>
      <c r="I3305" s="58" t="s">
        <v>8249</v>
      </c>
      <c r="J3305">
        <v>11003</v>
      </c>
      <c r="K3305" s="4">
        <v>1</v>
      </c>
      <c r="L3305" s="4">
        <v>8.8889999999999993</v>
      </c>
      <c r="M3305" s="4">
        <v>123.996</v>
      </c>
      <c r="N3305" s="4">
        <v>131.88499999999999</v>
      </c>
      <c r="O3305" s="5">
        <v>42305.745292812499</v>
      </c>
      <c r="P3305" s="5">
        <v>43258.050196053242</v>
      </c>
    </row>
    <row r="3306" spans="1:16">
      <c r="A3306">
        <v>2</v>
      </c>
      <c r="B3306">
        <v>7</v>
      </c>
      <c r="C3306">
        <v>12</v>
      </c>
      <c r="D3306">
        <v>170</v>
      </c>
      <c r="E3306">
        <v>3917</v>
      </c>
      <c r="F3306">
        <v>5113</v>
      </c>
      <c r="G3306">
        <v>110</v>
      </c>
      <c r="H3306">
        <v>4</v>
      </c>
      <c r="I3306" s="58" t="s">
        <v>1444</v>
      </c>
      <c r="J3306">
        <v>11004</v>
      </c>
      <c r="K3306" s="4">
        <v>15</v>
      </c>
      <c r="L3306" s="4">
        <v>17.335000000000001</v>
      </c>
      <c r="M3306" s="4">
        <v>131.88499999999999</v>
      </c>
      <c r="N3306" s="4">
        <v>134.22</v>
      </c>
      <c r="O3306" s="5">
        <v>42305.745292812499</v>
      </c>
      <c r="P3306" s="5">
        <v>43258.050196053242</v>
      </c>
    </row>
    <row r="3307" spans="1:16">
      <c r="A3307">
        <v>2</v>
      </c>
      <c r="B3307">
        <v>7</v>
      </c>
      <c r="C3307">
        <v>12</v>
      </c>
      <c r="D3307">
        <v>170</v>
      </c>
      <c r="E3307">
        <v>3938</v>
      </c>
      <c r="F3307">
        <v>9824</v>
      </c>
      <c r="G3307">
        <v>3510</v>
      </c>
      <c r="H3307">
        <v>7</v>
      </c>
      <c r="I3307" s="58">
        <v>588223</v>
      </c>
      <c r="J3307">
        <v>351007</v>
      </c>
      <c r="K3307" s="4">
        <v>0</v>
      </c>
      <c r="L3307" s="4">
        <v>12.221</v>
      </c>
      <c r="M3307" s="4">
        <v>58.680999999999997</v>
      </c>
      <c r="N3307" s="4">
        <v>70.902000000000001</v>
      </c>
      <c r="O3307" s="5">
        <v>43258.050196053242</v>
      </c>
      <c r="P3307" s="5">
        <v>43258.050196053242</v>
      </c>
    </row>
    <row r="3308" spans="1:16">
      <c r="A3308">
        <v>2</v>
      </c>
      <c r="B3308">
        <v>7</v>
      </c>
      <c r="C3308">
        <v>12</v>
      </c>
      <c r="D3308">
        <v>170</v>
      </c>
      <c r="E3308">
        <v>3943</v>
      </c>
      <c r="F3308">
        <v>5114</v>
      </c>
      <c r="G3308">
        <v>338</v>
      </c>
      <c r="H3308">
        <v>2</v>
      </c>
      <c r="I3308" s="58" t="s">
        <v>8250</v>
      </c>
      <c r="J3308">
        <v>33802</v>
      </c>
      <c r="K3308" s="4">
        <v>0</v>
      </c>
      <c r="L3308" s="4">
        <v>7.4989999999999997</v>
      </c>
      <c r="M3308" s="4">
        <v>44.576999999999998</v>
      </c>
      <c r="N3308" s="4">
        <v>52.076000000000001</v>
      </c>
      <c r="O3308" s="5">
        <v>42305.745292812499</v>
      </c>
      <c r="P3308" s="5">
        <v>43258.050196053242</v>
      </c>
    </row>
    <row r="3309" spans="1:16">
      <c r="A3309">
        <v>2</v>
      </c>
      <c r="B3309">
        <v>7</v>
      </c>
      <c r="C3309">
        <v>12</v>
      </c>
      <c r="D3309">
        <v>170</v>
      </c>
      <c r="E3309">
        <v>3943</v>
      </c>
      <c r="F3309">
        <v>5115</v>
      </c>
      <c r="G3309">
        <v>338</v>
      </c>
      <c r="H3309">
        <v>3</v>
      </c>
      <c r="I3309" s="58" t="s">
        <v>8251</v>
      </c>
      <c r="J3309">
        <v>33803</v>
      </c>
      <c r="K3309" s="4">
        <v>7.4989999999999997</v>
      </c>
      <c r="L3309" s="4">
        <v>22.556000000000001</v>
      </c>
      <c r="M3309" s="4">
        <v>52.076000000000001</v>
      </c>
      <c r="N3309" s="4">
        <v>67.132999999999996</v>
      </c>
      <c r="O3309" s="5">
        <v>42305.745292812499</v>
      </c>
      <c r="P3309" s="5">
        <v>43258.050196053242</v>
      </c>
    </row>
    <row r="3310" spans="1:16">
      <c r="A3310">
        <v>2</v>
      </c>
      <c r="B3310">
        <v>7</v>
      </c>
      <c r="C3310">
        <v>12</v>
      </c>
      <c r="D3310">
        <v>170</v>
      </c>
      <c r="E3310">
        <v>3943</v>
      </c>
      <c r="F3310">
        <v>5116</v>
      </c>
      <c r="G3310">
        <v>338</v>
      </c>
      <c r="H3310">
        <v>4</v>
      </c>
      <c r="I3310" s="58" t="s">
        <v>8252</v>
      </c>
      <c r="J3310">
        <v>33804</v>
      </c>
      <c r="K3310" s="4">
        <v>22.556000000000001</v>
      </c>
      <c r="L3310" s="4">
        <v>36.786000000000001</v>
      </c>
      <c r="M3310" s="4">
        <v>67.132999999999996</v>
      </c>
      <c r="N3310" s="4">
        <v>81.363</v>
      </c>
      <c r="O3310" s="5">
        <v>42305.745292812499</v>
      </c>
      <c r="P3310" s="5">
        <v>43258.050196053242</v>
      </c>
    </row>
    <row r="3311" spans="1:16">
      <c r="A3311">
        <v>2</v>
      </c>
      <c r="B3311">
        <v>7</v>
      </c>
      <c r="C3311">
        <v>12</v>
      </c>
      <c r="D3311">
        <v>170</v>
      </c>
      <c r="E3311">
        <v>3943</v>
      </c>
      <c r="F3311">
        <v>5117</v>
      </c>
      <c r="G3311">
        <v>338</v>
      </c>
      <c r="H3311">
        <v>7</v>
      </c>
      <c r="I3311" s="58" t="s">
        <v>8253</v>
      </c>
      <c r="J3311">
        <v>33807</v>
      </c>
      <c r="K3311" s="4">
        <v>0</v>
      </c>
      <c r="L3311" s="4">
        <v>3.4870000000000001</v>
      </c>
      <c r="M3311" s="4">
        <v>82.382999999999996</v>
      </c>
      <c r="N3311" s="4">
        <v>85.87</v>
      </c>
      <c r="O3311" s="5">
        <v>42305.745292812499</v>
      </c>
      <c r="P3311" s="5">
        <v>43258.050196053242</v>
      </c>
    </row>
    <row r="3312" spans="1:16">
      <c r="A3312">
        <v>2</v>
      </c>
      <c r="B3312">
        <v>7</v>
      </c>
      <c r="C3312">
        <v>12</v>
      </c>
      <c r="D3312">
        <v>170</v>
      </c>
      <c r="E3312">
        <v>4037</v>
      </c>
      <c r="F3312">
        <v>5118</v>
      </c>
      <c r="G3312">
        <v>3538</v>
      </c>
      <c r="H3312">
        <v>1</v>
      </c>
      <c r="I3312" s="58">
        <v>598269</v>
      </c>
      <c r="J3312">
        <v>353801</v>
      </c>
      <c r="K3312" s="4">
        <v>0</v>
      </c>
      <c r="L3312" s="4">
        <v>21.632999999999999</v>
      </c>
      <c r="M3312" s="4">
        <v>0</v>
      </c>
      <c r="N3312" s="4">
        <v>21.632999999999999</v>
      </c>
      <c r="O3312" s="5">
        <v>42305.745292812499</v>
      </c>
      <c r="P3312" s="5">
        <v>42305.745292812499</v>
      </c>
    </row>
    <row r="3313" spans="1:16">
      <c r="A3313">
        <v>2</v>
      </c>
      <c r="B3313">
        <v>7</v>
      </c>
      <c r="C3313">
        <v>12</v>
      </c>
      <c r="D3313">
        <v>170</v>
      </c>
      <c r="E3313">
        <v>4039</v>
      </c>
      <c r="F3313">
        <v>5119</v>
      </c>
      <c r="G3313">
        <v>720</v>
      </c>
      <c r="H3313">
        <v>2</v>
      </c>
      <c r="I3313" s="58" t="s">
        <v>1443</v>
      </c>
      <c r="J3313">
        <v>72002</v>
      </c>
      <c r="K3313" s="4">
        <v>32.380000000000003</v>
      </c>
      <c r="L3313" s="4">
        <v>36.878</v>
      </c>
      <c r="M3313" s="4">
        <v>0</v>
      </c>
      <c r="N3313" s="4">
        <v>4.4989999999999997</v>
      </c>
      <c r="O3313" s="5">
        <v>42305.745292812499</v>
      </c>
      <c r="P3313" s="5">
        <v>43258.050196053242</v>
      </c>
    </row>
    <row r="3314" spans="1:16">
      <c r="A3314">
        <v>2</v>
      </c>
      <c r="B3314">
        <v>7</v>
      </c>
      <c r="C3314">
        <v>12</v>
      </c>
      <c r="D3314">
        <v>170</v>
      </c>
      <c r="E3314">
        <v>4228</v>
      </c>
      <c r="F3314">
        <v>5120</v>
      </c>
      <c r="G3314">
        <v>338</v>
      </c>
      <c r="H3314">
        <v>11</v>
      </c>
      <c r="I3314" s="58" t="s">
        <v>8254</v>
      </c>
      <c r="J3314">
        <v>33811</v>
      </c>
      <c r="K3314" s="4">
        <v>4.3970000000000002</v>
      </c>
      <c r="L3314" s="4">
        <v>22.27</v>
      </c>
      <c r="M3314" s="4">
        <v>0</v>
      </c>
      <c r="N3314" s="4">
        <v>17.439</v>
      </c>
      <c r="O3314" s="5">
        <v>42305.745292812499</v>
      </c>
      <c r="P3314" s="5">
        <v>42305.745292812499</v>
      </c>
    </row>
    <row r="3315" spans="1:16">
      <c r="A3315">
        <v>2</v>
      </c>
      <c r="B3315">
        <v>7</v>
      </c>
      <c r="C3315">
        <v>12</v>
      </c>
      <c r="D3315">
        <v>170</v>
      </c>
      <c r="E3315">
        <v>4280</v>
      </c>
      <c r="F3315">
        <v>5121</v>
      </c>
      <c r="G3315">
        <v>177</v>
      </c>
      <c r="H3315">
        <v>14</v>
      </c>
      <c r="I3315" s="58" t="s">
        <v>8255</v>
      </c>
      <c r="J3315">
        <v>17714</v>
      </c>
      <c r="K3315" s="4">
        <v>27.946999999999999</v>
      </c>
      <c r="L3315" s="4">
        <v>36.909999999999997</v>
      </c>
      <c r="M3315" s="4">
        <v>0</v>
      </c>
      <c r="N3315" s="4">
        <v>8.9629999999999992</v>
      </c>
      <c r="O3315" s="5">
        <v>42305.745292812499</v>
      </c>
      <c r="P3315" s="5">
        <v>43258.050196053242</v>
      </c>
    </row>
    <row r="3316" spans="1:16">
      <c r="A3316">
        <v>2</v>
      </c>
      <c r="B3316">
        <v>7</v>
      </c>
      <c r="C3316">
        <v>12</v>
      </c>
      <c r="D3316">
        <v>170</v>
      </c>
      <c r="E3316">
        <v>970</v>
      </c>
      <c r="F3316">
        <v>5085</v>
      </c>
      <c r="G3316">
        <v>2897</v>
      </c>
      <c r="H3316">
        <v>1</v>
      </c>
      <c r="I3316" s="58">
        <v>364150</v>
      </c>
      <c r="J3316">
        <v>289701</v>
      </c>
      <c r="K3316" s="4">
        <v>0</v>
      </c>
      <c r="L3316" s="4">
        <v>6.1539999999999999</v>
      </c>
      <c r="M3316" s="4">
        <v>0</v>
      </c>
      <c r="N3316" s="4">
        <v>6.1539999999999999</v>
      </c>
      <c r="O3316" s="5">
        <v>42305.745292812499</v>
      </c>
      <c r="P3316" s="5">
        <v>42305.745292812499</v>
      </c>
    </row>
    <row r="3317" spans="1:16">
      <c r="A3317">
        <v>2</v>
      </c>
      <c r="B3317">
        <v>7</v>
      </c>
      <c r="C3317">
        <v>12</v>
      </c>
      <c r="D3317">
        <v>237</v>
      </c>
      <c r="E3317">
        <v>1221</v>
      </c>
      <c r="F3317">
        <v>5128</v>
      </c>
      <c r="G3317">
        <v>523</v>
      </c>
      <c r="H3317">
        <v>1</v>
      </c>
      <c r="I3317" s="58" t="s">
        <v>1445</v>
      </c>
      <c r="J3317">
        <v>52301</v>
      </c>
      <c r="K3317" s="4">
        <v>10</v>
      </c>
      <c r="L3317" s="4">
        <v>14.388999999999999</v>
      </c>
      <c r="M3317" s="4">
        <v>0</v>
      </c>
      <c r="N3317" s="4">
        <v>4.3890000000000002</v>
      </c>
      <c r="O3317" s="5">
        <v>42305.745292812499</v>
      </c>
      <c r="P3317" s="5">
        <v>42305.745292812499</v>
      </c>
    </row>
    <row r="3318" spans="1:16">
      <c r="A3318">
        <v>2</v>
      </c>
      <c r="B3318">
        <v>7</v>
      </c>
      <c r="C3318">
        <v>12</v>
      </c>
      <c r="D3318">
        <v>237</v>
      </c>
      <c r="E3318">
        <v>1558</v>
      </c>
      <c r="F3318">
        <v>5129</v>
      </c>
      <c r="G3318">
        <v>527</v>
      </c>
      <c r="H3318">
        <v>2</v>
      </c>
      <c r="I3318" s="58" t="s">
        <v>8256</v>
      </c>
      <c r="J3318">
        <v>52702</v>
      </c>
      <c r="K3318" s="4">
        <v>1.032</v>
      </c>
      <c r="L3318" s="4">
        <v>8.4870000000000001</v>
      </c>
      <c r="M3318" s="4">
        <v>0</v>
      </c>
      <c r="N3318" s="4">
        <v>7.4550000000000001</v>
      </c>
      <c r="O3318" s="5">
        <v>42305.745292812499</v>
      </c>
      <c r="P3318" s="5">
        <v>42305.745292812499</v>
      </c>
    </row>
    <row r="3319" spans="1:16">
      <c r="A3319">
        <v>2</v>
      </c>
      <c r="B3319">
        <v>7</v>
      </c>
      <c r="C3319">
        <v>12</v>
      </c>
      <c r="D3319">
        <v>237</v>
      </c>
      <c r="E3319">
        <v>1587</v>
      </c>
      <c r="F3319">
        <v>5130</v>
      </c>
      <c r="G3319">
        <v>409</v>
      </c>
      <c r="H3319">
        <v>3</v>
      </c>
      <c r="I3319" s="58" t="s">
        <v>8257</v>
      </c>
      <c r="J3319">
        <v>40903</v>
      </c>
      <c r="K3319" s="4">
        <v>0</v>
      </c>
      <c r="L3319" s="4">
        <v>5.577</v>
      </c>
      <c r="M3319" s="4">
        <v>0</v>
      </c>
      <c r="N3319" s="4">
        <v>5.577</v>
      </c>
      <c r="O3319" s="5">
        <v>42305.745292812499</v>
      </c>
      <c r="P3319" s="5">
        <v>43258.050196053242</v>
      </c>
    </row>
    <row r="3320" spans="1:16">
      <c r="A3320">
        <v>2</v>
      </c>
      <c r="B3320">
        <v>7</v>
      </c>
      <c r="C3320">
        <v>12</v>
      </c>
      <c r="D3320">
        <v>237</v>
      </c>
      <c r="E3320">
        <v>1587</v>
      </c>
      <c r="F3320">
        <v>5131</v>
      </c>
      <c r="G3320">
        <v>523</v>
      </c>
      <c r="H3320">
        <v>1</v>
      </c>
      <c r="I3320" s="58" t="s">
        <v>1445</v>
      </c>
      <c r="J3320">
        <v>52301</v>
      </c>
      <c r="K3320" s="4">
        <v>5.577</v>
      </c>
      <c r="L3320" s="4">
        <v>8.7769999999999992</v>
      </c>
      <c r="M3320" s="4">
        <v>5.577</v>
      </c>
      <c r="N3320" s="4">
        <v>8.7769999999999992</v>
      </c>
      <c r="O3320" s="5">
        <v>42305.745292812499</v>
      </c>
      <c r="P3320" s="5">
        <v>43258.050196053242</v>
      </c>
    </row>
    <row r="3321" spans="1:16">
      <c r="A3321">
        <v>2</v>
      </c>
      <c r="B3321">
        <v>7</v>
      </c>
      <c r="C3321">
        <v>12</v>
      </c>
      <c r="D3321">
        <v>237</v>
      </c>
      <c r="E3321">
        <v>1587</v>
      </c>
      <c r="F3321">
        <v>5132</v>
      </c>
      <c r="G3321">
        <v>523</v>
      </c>
      <c r="H3321">
        <v>4</v>
      </c>
      <c r="I3321" s="58" t="s">
        <v>8258</v>
      </c>
      <c r="J3321">
        <v>52304</v>
      </c>
      <c r="K3321" s="4">
        <v>9.3620000000000001</v>
      </c>
      <c r="L3321" s="4">
        <v>19.311</v>
      </c>
      <c r="M3321" s="4">
        <v>9.3620000000000001</v>
      </c>
      <c r="N3321" s="4">
        <v>19.311</v>
      </c>
      <c r="O3321" s="5">
        <v>42305.745292812499</v>
      </c>
      <c r="P3321" s="5">
        <v>43258.050196053242</v>
      </c>
    </row>
    <row r="3322" spans="1:16">
      <c r="A3322">
        <v>2</v>
      </c>
      <c r="B3322">
        <v>7</v>
      </c>
      <c r="C3322">
        <v>12</v>
      </c>
      <c r="D3322">
        <v>237</v>
      </c>
      <c r="E3322">
        <v>1588</v>
      </c>
      <c r="F3322">
        <v>5133</v>
      </c>
      <c r="G3322">
        <v>1418</v>
      </c>
      <c r="H3322">
        <v>1</v>
      </c>
      <c r="I3322" s="58" t="s">
        <v>8259</v>
      </c>
      <c r="J3322">
        <v>141801</v>
      </c>
      <c r="K3322" s="4">
        <v>0</v>
      </c>
      <c r="L3322" s="4">
        <v>5.444</v>
      </c>
      <c r="M3322" s="4">
        <v>0</v>
      </c>
      <c r="N3322" s="4">
        <v>5.444</v>
      </c>
      <c r="O3322" s="5">
        <v>42305.745292812499</v>
      </c>
      <c r="P3322" s="5">
        <v>43258.050196053242</v>
      </c>
    </row>
    <row r="3323" spans="1:16">
      <c r="A3323">
        <v>2</v>
      </c>
      <c r="B3323">
        <v>7</v>
      </c>
      <c r="C3323">
        <v>12</v>
      </c>
      <c r="D3323">
        <v>237</v>
      </c>
      <c r="E3323">
        <v>1820</v>
      </c>
      <c r="F3323">
        <v>5134</v>
      </c>
      <c r="G3323">
        <v>1687</v>
      </c>
      <c r="H3323">
        <v>1</v>
      </c>
      <c r="I3323" s="58">
        <v>-77795</v>
      </c>
      <c r="J3323">
        <v>168701</v>
      </c>
      <c r="K3323" s="4">
        <v>0</v>
      </c>
      <c r="L3323" s="4">
        <v>8.0370000000000008</v>
      </c>
      <c r="M3323" s="4">
        <v>0</v>
      </c>
      <c r="N3323" s="4">
        <v>8.0370000000000008</v>
      </c>
      <c r="O3323" s="5">
        <v>42305.745292812499</v>
      </c>
      <c r="P3323" s="5">
        <v>42305.745292812499</v>
      </c>
    </row>
    <row r="3324" spans="1:16">
      <c r="A3324">
        <v>2</v>
      </c>
      <c r="B3324">
        <v>7</v>
      </c>
      <c r="C3324">
        <v>12</v>
      </c>
      <c r="D3324">
        <v>237</v>
      </c>
      <c r="E3324">
        <v>1820</v>
      </c>
      <c r="F3324">
        <v>5135</v>
      </c>
      <c r="G3324">
        <v>1687</v>
      </c>
      <c r="H3324">
        <v>2</v>
      </c>
      <c r="I3324" s="58">
        <v>-77764</v>
      </c>
      <c r="J3324">
        <v>168702</v>
      </c>
      <c r="K3324" s="4">
        <v>8.0370000000000008</v>
      </c>
      <c r="L3324" s="4">
        <v>17.138999999999999</v>
      </c>
      <c r="M3324" s="4">
        <v>8.0370000000000008</v>
      </c>
      <c r="N3324" s="4">
        <v>17.138999999999999</v>
      </c>
      <c r="O3324" s="5">
        <v>42305.745292812499</v>
      </c>
      <c r="P3324" s="5">
        <v>42305.745292812499</v>
      </c>
    </row>
    <row r="3325" spans="1:16">
      <c r="A3325">
        <v>2</v>
      </c>
      <c r="B3325">
        <v>7</v>
      </c>
      <c r="C3325">
        <v>12</v>
      </c>
      <c r="D3325">
        <v>237</v>
      </c>
      <c r="E3325">
        <v>1857</v>
      </c>
      <c r="F3325">
        <v>5136</v>
      </c>
      <c r="G3325">
        <v>1400</v>
      </c>
      <c r="H3325">
        <v>3</v>
      </c>
      <c r="I3325" s="58" t="s">
        <v>8260</v>
      </c>
      <c r="J3325">
        <v>140003</v>
      </c>
      <c r="K3325" s="4">
        <v>0</v>
      </c>
      <c r="L3325" s="4">
        <v>1.7</v>
      </c>
      <c r="M3325" s="4">
        <v>22.257000000000001</v>
      </c>
      <c r="N3325" s="4">
        <v>23.957999999999998</v>
      </c>
      <c r="O3325" s="5">
        <v>42305.745292812499</v>
      </c>
      <c r="P3325" s="5">
        <v>43258.050196053242</v>
      </c>
    </row>
    <row r="3326" spans="1:16">
      <c r="A3326">
        <v>2</v>
      </c>
      <c r="B3326">
        <v>7</v>
      </c>
      <c r="C3326">
        <v>12</v>
      </c>
      <c r="D3326">
        <v>237</v>
      </c>
      <c r="E3326">
        <v>189</v>
      </c>
      <c r="F3326">
        <v>5122</v>
      </c>
      <c r="G3326">
        <v>50</v>
      </c>
      <c r="H3326">
        <v>5</v>
      </c>
      <c r="I3326" s="58">
        <v>18384</v>
      </c>
      <c r="J3326">
        <v>5005</v>
      </c>
      <c r="K3326" s="4">
        <v>0</v>
      </c>
      <c r="L3326" s="4">
        <v>11.085000000000001</v>
      </c>
      <c r="M3326" s="4">
        <v>0</v>
      </c>
      <c r="N3326" s="4">
        <v>11.085000000000001</v>
      </c>
      <c r="O3326" s="5">
        <v>42305.745292812499</v>
      </c>
      <c r="P3326" s="5">
        <v>42305.745292812499</v>
      </c>
    </row>
    <row r="3327" spans="1:16">
      <c r="A3327">
        <v>2</v>
      </c>
      <c r="B3327">
        <v>7</v>
      </c>
      <c r="C3327">
        <v>12</v>
      </c>
      <c r="D3327">
        <v>237</v>
      </c>
      <c r="E3327">
        <v>1961</v>
      </c>
      <c r="F3327">
        <v>5137</v>
      </c>
      <c r="G3327">
        <v>1745</v>
      </c>
      <c r="H3327">
        <v>1</v>
      </c>
      <c r="I3327" s="58">
        <v>-56611</v>
      </c>
      <c r="J3327">
        <v>174501</v>
      </c>
      <c r="K3327" s="4">
        <v>0</v>
      </c>
      <c r="L3327" s="4">
        <v>13.694000000000001</v>
      </c>
      <c r="M3327" s="4">
        <v>0</v>
      </c>
      <c r="N3327" s="4">
        <v>13.694000000000001</v>
      </c>
      <c r="O3327" s="5">
        <v>42305.745292812499</v>
      </c>
      <c r="P3327" s="5">
        <v>42305.745292812499</v>
      </c>
    </row>
    <row r="3328" spans="1:16">
      <c r="A3328">
        <v>2</v>
      </c>
      <c r="B3328">
        <v>7</v>
      </c>
      <c r="C3328">
        <v>12</v>
      </c>
      <c r="D3328">
        <v>237</v>
      </c>
      <c r="E3328">
        <v>2845</v>
      </c>
      <c r="F3328">
        <v>5138</v>
      </c>
      <c r="G3328">
        <v>2898</v>
      </c>
      <c r="H3328">
        <v>1</v>
      </c>
      <c r="I3328" s="58">
        <v>364515</v>
      </c>
      <c r="J3328">
        <v>289801</v>
      </c>
      <c r="K3328" s="4">
        <v>0</v>
      </c>
      <c r="L3328" s="4">
        <v>6.07</v>
      </c>
      <c r="M3328" s="4">
        <v>0</v>
      </c>
      <c r="N3328" s="4">
        <v>6.07</v>
      </c>
      <c r="O3328" t="s">
        <v>1223</v>
      </c>
      <c r="P3328" t="s">
        <v>1223</v>
      </c>
    </row>
    <row r="3329" spans="1:16">
      <c r="A3329">
        <v>2</v>
      </c>
      <c r="B3329">
        <v>7</v>
      </c>
      <c r="C3329">
        <v>12</v>
      </c>
      <c r="D3329">
        <v>237</v>
      </c>
      <c r="E3329">
        <v>2961</v>
      </c>
      <c r="F3329">
        <v>5139</v>
      </c>
      <c r="G3329">
        <v>3051</v>
      </c>
      <c r="H3329">
        <v>1</v>
      </c>
      <c r="I3329" s="58">
        <v>420396</v>
      </c>
      <c r="J3329">
        <v>305101</v>
      </c>
      <c r="K3329" s="4">
        <v>0</v>
      </c>
      <c r="L3329" s="4">
        <v>7.6980000000000004</v>
      </c>
      <c r="M3329" s="4">
        <v>0</v>
      </c>
      <c r="N3329" s="4">
        <v>7.6980000000000004</v>
      </c>
      <c r="O3329" s="5">
        <v>42305.745292812499</v>
      </c>
      <c r="P3329" s="5">
        <v>42305.745292812499</v>
      </c>
    </row>
    <row r="3330" spans="1:16">
      <c r="A3330">
        <v>2</v>
      </c>
      <c r="B3330">
        <v>7</v>
      </c>
      <c r="C3330">
        <v>12</v>
      </c>
      <c r="D3330">
        <v>237</v>
      </c>
      <c r="E3330">
        <v>3270</v>
      </c>
      <c r="F3330">
        <v>5140</v>
      </c>
      <c r="G3330">
        <v>3506</v>
      </c>
      <c r="H3330">
        <v>2</v>
      </c>
      <c r="I3330" s="58">
        <v>586612</v>
      </c>
      <c r="J3330">
        <v>350602</v>
      </c>
      <c r="K3330" s="4">
        <v>10</v>
      </c>
      <c r="L3330" s="4">
        <v>12.282</v>
      </c>
      <c r="M3330" s="4">
        <v>0</v>
      </c>
      <c r="N3330" s="4">
        <v>2.282</v>
      </c>
      <c r="O3330" s="5">
        <v>42305.745292812499</v>
      </c>
      <c r="P3330" s="5">
        <v>42305.745292812499</v>
      </c>
    </row>
    <row r="3331" spans="1:16">
      <c r="A3331">
        <v>2</v>
      </c>
      <c r="B3331">
        <v>7</v>
      </c>
      <c r="C3331">
        <v>12</v>
      </c>
      <c r="D3331">
        <v>237</v>
      </c>
      <c r="E3331">
        <v>3298</v>
      </c>
      <c r="F3331">
        <v>5141</v>
      </c>
      <c r="G3331">
        <v>3445</v>
      </c>
      <c r="H3331">
        <v>1</v>
      </c>
      <c r="I3331" s="58">
        <v>564302</v>
      </c>
      <c r="J3331">
        <v>344501</v>
      </c>
      <c r="K3331" s="4">
        <v>0</v>
      </c>
      <c r="L3331" s="4">
        <v>4.1500000000000004</v>
      </c>
      <c r="M3331" s="4">
        <v>0</v>
      </c>
      <c r="N3331" s="4">
        <v>4.1500000000000004</v>
      </c>
      <c r="O3331" s="5">
        <v>42305.745292812499</v>
      </c>
      <c r="P3331" s="5">
        <v>42305.745292812499</v>
      </c>
    </row>
    <row r="3332" spans="1:16">
      <c r="A3332">
        <v>2</v>
      </c>
      <c r="B3332">
        <v>7</v>
      </c>
      <c r="C3332">
        <v>12</v>
      </c>
      <c r="D3332">
        <v>237</v>
      </c>
      <c r="E3332">
        <v>3534</v>
      </c>
      <c r="F3332">
        <v>5142</v>
      </c>
      <c r="G3332">
        <v>271</v>
      </c>
      <c r="H3332">
        <v>4</v>
      </c>
      <c r="I3332" s="58" t="s">
        <v>8261</v>
      </c>
      <c r="J3332">
        <v>27104</v>
      </c>
      <c r="K3332" s="4">
        <v>0</v>
      </c>
      <c r="L3332" s="4">
        <v>11.095000000000001</v>
      </c>
      <c r="M3332" s="4">
        <v>726.22500000000002</v>
      </c>
      <c r="N3332" s="4">
        <v>737.32</v>
      </c>
      <c r="O3332" s="5">
        <v>42305.745292812499</v>
      </c>
      <c r="P3332" s="5">
        <v>42305.745292812499</v>
      </c>
    </row>
    <row r="3333" spans="1:16">
      <c r="A3333">
        <v>2</v>
      </c>
      <c r="B3333">
        <v>7</v>
      </c>
      <c r="C3333">
        <v>12</v>
      </c>
      <c r="D3333">
        <v>237</v>
      </c>
      <c r="E3333">
        <v>3858</v>
      </c>
      <c r="F3333">
        <v>5143</v>
      </c>
      <c r="G3333">
        <v>50</v>
      </c>
      <c r="H3333">
        <v>4</v>
      </c>
      <c r="I3333" s="58">
        <v>18354</v>
      </c>
      <c r="J3333">
        <v>5004</v>
      </c>
      <c r="K3333" s="4">
        <v>0</v>
      </c>
      <c r="L3333" s="4">
        <v>8.1329999999999991</v>
      </c>
      <c r="M3333" s="4">
        <v>441.57</v>
      </c>
      <c r="N3333" s="4">
        <v>449.70299999999997</v>
      </c>
      <c r="O3333" s="5">
        <v>42305.745292812499</v>
      </c>
      <c r="P3333" s="5">
        <v>43258.050196053242</v>
      </c>
    </row>
    <row r="3334" spans="1:16">
      <c r="A3334">
        <v>2</v>
      </c>
      <c r="B3334">
        <v>7</v>
      </c>
      <c r="C3334">
        <v>12</v>
      </c>
      <c r="D3334">
        <v>237</v>
      </c>
      <c r="E3334">
        <v>3982</v>
      </c>
      <c r="F3334">
        <v>5144</v>
      </c>
      <c r="G3334">
        <v>409</v>
      </c>
      <c r="H3334">
        <v>2</v>
      </c>
      <c r="I3334" s="58" t="s">
        <v>8262</v>
      </c>
      <c r="J3334">
        <v>40902</v>
      </c>
      <c r="K3334" s="4">
        <v>0</v>
      </c>
      <c r="L3334" s="4">
        <v>4.53</v>
      </c>
      <c r="M3334" s="4">
        <v>54.2</v>
      </c>
      <c r="N3334" s="4">
        <v>58.73</v>
      </c>
      <c r="O3334" s="5">
        <v>42305.745292812499</v>
      </c>
      <c r="P3334" s="5">
        <v>42305.745292812499</v>
      </c>
    </row>
    <row r="3335" spans="1:16">
      <c r="A3335">
        <v>2</v>
      </c>
      <c r="B3335">
        <v>7</v>
      </c>
      <c r="C3335">
        <v>12</v>
      </c>
      <c r="D3335">
        <v>237</v>
      </c>
      <c r="E3335">
        <v>4537</v>
      </c>
      <c r="F3335">
        <v>5145</v>
      </c>
      <c r="G3335">
        <v>271</v>
      </c>
      <c r="H3335">
        <v>9</v>
      </c>
      <c r="I3335" s="58" t="s">
        <v>8263</v>
      </c>
      <c r="J3335">
        <v>27109</v>
      </c>
      <c r="K3335" s="4">
        <v>0</v>
      </c>
      <c r="L3335" s="4">
        <v>9.3849999999999998</v>
      </c>
      <c r="M3335" s="4">
        <v>614.20000000000005</v>
      </c>
      <c r="N3335" s="4">
        <v>623.58500000000004</v>
      </c>
      <c r="O3335" s="5">
        <v>42305.745292812499</v>
      </c>
      <c r="P3335" s="5">
        <v>42305.745292812499</v>
      </c>
    </row>
    <row r="3336" spans="1:16">
      <c r="A3336">
        <v>2</v>
      </c>
      <c r="B3336">
        <v>7</v>
      </c>
      <c r="C3336">
        <v>12</v>
      </c>
      <c r="D3336">
        <v>237</v>
      </c>
      <c r="E3336">
        <v>4551</v>
      </c>
      <c r="F3336">
        <v>5146</v>
      </c>
      <c r="G3336">
        <v>114</v>
      </c>
      <c r="H3336">
        <v>11</v>
      </c>
      <c r="I3336" s="58" t="s">
        <v>8264</v>
      </c>
      <c r="J3336">
        <v>11411</v>
      </c>
      <c r="K3336" s="4">
        <v>0</v>
      </c>
      <c r="L3336" s="4">
        <v>16.155000000000001</v>
      </c>
      <c r="M3336" s="4">
        <v>223.08099999999999</v>
      </c>
      <c r="N3336" s="4">
        <v>239.23599999999999</v>
      </c>
      <c r="O3336" s="5">
        <v>42305.745292812499</v>
      </c>
      <c r="P3336" s="5">
        <v>43258.050196053242</v>
      </c>
    </row>
    <row r="3337" spans="1:16">
      <c r="A3337">
        <v>2</v>
      </c>
      <c r="B3337">
        <v>7</v>
      </c>
      <c r="C3337">
        <v>12</v>
      </c>
      <c r="D3337">
        <v>237</v>
      </c>
      <c r="E3337">
        <v>530</v>
      </c>
      <c r="F3337">
        <v>5123</v>
      </c>
      <c r="G3337">
        <v>543</v>
      </c>
      <c r="H3337">
        <v>1</v>
      </c>
      <c r="I3337" s="58" t="s">
        <v>8265</v>
      </c>
      <c r="J3337">
        <v>54301</v>
      </c>
      <c r="K3337" s="4">
        <v>8.718</v>
      </c>
      <c r="L3337" s="4">
        <v>36.063000000000002</v>
      </c>
      <c r="M3337" s="4">
        <v>0</v>
      </c>
      <c r="N3337" s="4">
        <v>27.001999999999999</v>
      </c>
      <c r="O3337" s="5">
        <v>42305.745292812499</v>
      </c>
      <c r="P3337" s="5">
        <v>43258.050196053242</v>
      </c>
    </row>
    <row r="3338" spans="1:16">
      <c r="A3338">
        <v>2</v>
      </c>
      <c r="B3338">
        <v>7</v>
      </c>
      <c r="C3338">
        <v>12</v>
      </c>
      <c r="D3338">
        <v>237</v>
      </c>
      <c r="E3338">
        <v>533</v>
      </c>
      <c r="F3338">
        <v>5124</v>
      </c>
      <c r="G3338">
        <v>523</v>
      </c>
      <c r="H3338">
        <v>2</v>
      </c>
      <c r="I3338" s="58" t="s">
        <v>8266</v>
      </c>
      <c r="J3338">
        <v>52302</v>
      </c>
      <c r="K3338" s="4">
        <v>0</v>
      </c>
      <c r="L3338" s="4">
        <v>27.15</v>
      </c>
      <c r="M3338" s="4">
        <v>17.556000000000001</v>
      </c>
      <c r="N3338" s="4">
        <v>44.070999999999998</v>
      </c>
      <c r="O3338" s="5">
        <v>42305.745292812499</v>
      </c>
      <c r="P3338" s="5">
        <v>42305.745292812499</v>
      </c>
    </row>
    <row r="3339" spans="1:16">
      <c r="A3339">
        <v>2</v>
      </c>
      <c r="B3339">
        <v>7</v>
      </c>
      <c r="C3339">
        <v>12</v>
      </c>
      <c r="D3339">
        <v>237</v>
      </c>
      <c r="E3339">
        <v>533</v>
      </c>
      <c r="F3339">
        <v>5125</v>
      </c>
      <c r="G3339">
        <v>944</v>
      </c>
      <c r="H3339">
        <v>2</v>
      </c>
      <c r="I3339" s="58" t="s">
        <v>8267</v>
      </c>
      <c r="J3339">
        <v>94402</v>
      </c>
      <c r="K3339" s="4">
        <v>0</v>
      </c>
      <c r="L3339" s="4">
        <v>5.7439999999999998</v>
      </c>
      <c r="M3339" s="4">
        <v>8.9030000000000005</v>
      </c>
      <c r="N3339" s="4">
        <v>14.647</v>
      </c>
      <c r="O3339" s="5">
        <v>42305.745292812499</v>
      </c>
      <c r="P3339" s="5">
        <v>42305.745292812499</v>
      </c>
    </row>
    <row r="3340" spans="1:16">
      <c r="A3340">
        <v>2</v>
      </c>
      <c r="B3340">
        <v>7</v>
      </c>
      <c r="C3340">
        <v>12</v>
      </c>
      <c r="D3340">
        <v>237</v>
      </c>
      <c r="E3340">
        <v>685</v>
      </c>
      <c r="F3340">
        <v>5126</v>
      </c>
      <c r="G3340">
        <v>1006</v>
      </c>
      <c r="H3340">
        <v>2</v>
      </c>
      <c r="I3340" s="58" t="s">
        <v>8268</v>
      </c>
      <c r="J3340">
        <v>100602</v>
      </c>
      <c r="K3340" s="4">
        <v>0</v>
      </c>
      <c r="L3340" s="4">
        <v>6.1849999999999996</v>
      </c>
      <c r="M3340" s="4">
        <v>21.488</v>
      </c>
      <c r="N3340" s="4">
        <v>27.672999999999998</v>
      </c>
      <c r="O3340" s="5">
        <v>42305.745292812499</v>
      </c>
      <c r="P3340" s="5">
        <v>43258.050196053242</v>
      </c>
    </row>
    <row r="3341" spans="1:16">
      <c r="A3341">
        <v>2</v>
      </c>
      <c r="B3341">
        <v>7</v>
      </c>
      <c r="C3341">
        <v>12</v>
      </c>
      <c r="D3341">
        <v>237</v>
      </c>
      <c r="E3341">
        <v>685</v>
      </c>
      <c r="F3341">
        <v>5127</v>
      </c>
      <c r="G3341">
        <v>3047</v>
      </c>
      <c r="H3341">
        <v>2</v>
      </c>
      <c r="I3341" s="58">
        <v>418966</v>
      </c>
      <c r="J3341">
        <v>304702</v>
      </c>
      <c r="K3341" s="4">
        <v>0</v>
      </c>
      <c r="L3341" s="4">
        <v>9.56</v>
      </c>
      <c r="M3341" s="4">
        <v>8.9049999999999994</v>
      </c>
      <c r="N3341" s="4">
        <v>18.465</v>
      </c>
      <c r="O3341" s="5">
        <v>42305.745292812499</v>
      </c>
      <c r="P3341" s="5">
        <v>43258.050196053242</v>
      </c>
    </row>
    <row r="3342" spans="1:16">
      <c r="A3342">
        <v>2</v>
      </c>
      <c r="B3342">
        <v>7</v>
      </c>
      <c r="C3342">
        <v>12</v>
      </c>
      <c r="D3342">
        <v>79</v>
      </c>
      <c r="E3342">
        <v>1215</v>
      </c>
      <c r="F3342">
        <v>4892</v>
      </c>
      <c r="G3342">
        <v>1257</v>
      </c>
      <c r="H3342">
        <v>1</v>
      </c>
      <c r="I3342" s="58" t="s">
        <v>8269</v>
      </c>
      <c r="J3342">
        <v>125701</v>
      </c>
      <c r="K3342" s="4">
        <v>0.5</v>
      </c>
      <c r="L3342" s="4">
        <v>6.0330000000000004</v>
      </c>
      <c r="M3342" s="4">
        <v>0.44400000000000001</v>
      </c>
      <c r="N3342" s="4">
        <v>5.9770000000000003</v>
      </c>
      <c r="O3342" s="5">
        <v>42305.745292812499</v>
      </c>
      <c r="P3342" s="5">
        <v>42305.745292812499</v>
      </c>
    </row>
    <row r="3343" spans="1:16">
      <c r="A3343">
        <v>2</v>
      </c>
      <c r="B3343">
        <v>7</v>
      </c>
      <c r="C3343">
        <v>12</v>
      </c>
      <c r="D3343">
        <v>79</v>
      </c>
      <c r="E3343">
        <v>1216</v>
      </c>
      <c r="F3343">
        <v>4893</v>
      </c>
      <c r="G3343">
        <v>1258</v>
      </c>
      <c r="H3343">
        <v>2</v>
      </c>
      <c r="I3343" s="58" t="s">
        <v>8270</v>
      </c>
      <c r="J3343">
        <v>125802</v>
      </c>
      <c r="K3343" s="4">
        <v>1.5</v>
      </c>
      <c r="L3343" s="4">
        <v>9.1470000000000002</v>
      </c>
      <c r="M3343" s="4">
        <v>19.459</v>
      </c>
      <c r="N3343" s="4">
        <v>27.106000000000002</v>
      </c>
      <c r="O3343" s="5">
        <v>42305.745292812499</v>
      </c>
      <c r="P3343" s="5">
        <v>43258.050196053242</v>
      </c>
    </row>
    <row r="3344" spans="1:16">
      <c r="A3344">
        <v>2</v>
      </c>
      <c r="B3344">
        <v>7</v>
      </c>
      <c r="C3344">
        <v>12</v>
      </c>
      <c r="D3344">
        <v>79</v>
      </c>
      <c r="E3344">
        <v>1216</v>
      </c>
      <c r="F3344">
        <v>4894</v>
      </c>
      <c r="G3344">
        <v>1258</v>
      </c>
      <c r="H3344">
        <v>3</v>
      </c>
      <c r="I3344" s="58" t="s">
        <v>8271</v>
      </c>
      <c r="J3344">
        <v>125803</v>
      </c>
      <c r="K3344" s="4">
        <v>0</v>
      </c>
      <c r="L3344" s="4">
        <v>9.6760000000000002</v>
      </c>
      <c r="M3344" s="4">
        <v>30.372</v>
      </c>
      <c r="N3344" s="4">
        <v>40.048000000000002</v>
      </c>
      <c r="O3344" s="5">
        <v>42305.745292812499</v>
      </c>
      <c r="P3344" s="5">
        <v>42305.745292812499</v>
      </c>
    </row>
    <row r="3345" spans="1:16">
      <c r="A3345">
        <v>2</v>
      </c>
      <c r="B3345">
        <v>7</v>
      </c>
      <c r="C3345">
        <v>12</v>
      </c>
      <c r="D3345">
        <v>79</v>
      </c>
      <c r="E3345">
        <v>1349</v>
      </c>
      <c r="F3345">
        <v>4895</v>
      </c>
      <c r="G3345">
        <v>527</v>
      </c>
      <c r="H3345">
        <v>9</v>
      </c>
      <c r="I3345" s="58" t="s">
        <v>8272</v>
      </c>
      <c r="J3345">
        <v>52709</v>
      </c>
      <c r="K3345" s="4">
        <v>0</v>
      </c>
      <c r="L3345" s="4">
        <v>5.73</v>
      </c>
      <c r="M3345" s="4">
        <v>0</v>
      </c>
      <c r="N3345" s="4">
        <v>5.73</v>
      </c>
      <c r="O3345" s="5">
        <v>42305.745292812499</v>
      </c>
      <c r="P3345" s="5">
        <v>42305.745292812499</v>
      </c>
    </row>
    <row r="3346" spans="1:16">
      <c r="A3346">
        <v>2</v>
      </c>
      <c r="B3346">
        <v>7</v>
      </c>
      <c r="C3346">
        <v>12</v>
      </c>
      <c r="D3346">
        <v>79</v>
      </c>
      <c r="E3346">
        <v>1562</v>
      </c>
      <c r="F3346">
        <v>4896</v>
      </c>
      <c r="G3346">
        <v>543</v>
      </c>
      <c r="H3346">
        <v>3</v>
      </c>
      <c r="I3346" s="58" t="s">
        <v>1446</v>
      </c>
      <c r="J3346">
        <v>54303</v>
      </c>
      <c r="K3346" s="4">
        <v>25</v>
      </c>
      <c r="L3346" s="4">
        <v>30.675000000000001</v>
      </c>
      <c r="M3346" s="4">
        <v>1.4570000000000001</v>
      </c>
      <c r="N3346" s="4">
        <v>7.1319999999999997</v>
      </c>
      <c r="O3346" s="5">
        <v>42305.745292812499</v>
      </c>
      <c r="P3346" s="5">
        <v>43258.050196053242</v>
      </c>
    </row>
    <row r="3347" spans="1:16">
      <c r="A3347">
        <v>2</v>
      </c>
      <c r="B3347">
        <v>7</v>
      </c>
      <c r="C3347">
        <v>12</v>
      </c>
      <c r="D3347">
        <v>79</v>
      </c>
      <c r="E3347">
        <v>1562</v>
      </c>
      <c r="F3347">
        <v>4897</v>
      </c>
      <c r="G3347">
        <v>1414</v>
      </c>
      <c r="H3347">
        <v>5</v>
      </c>
      <c r="I3347" s="58" t="s">
        <v>8273</v>
      </c>
      <c r="J3347">
        <v>141405</v>
      </c>
      <c r="K3347" s="4">
        <v>30.675000000000001</v>
      </c>
      <c r="L3347" s="4">
        <v>34.173999999999999</v>
      </c>
      <c r="M3347" s="4">
        <v>7.1319999999999997</v>
      </c>
      <c r="N3347" s="4">
        <v>10.631</v>
      </c>
      <c r="O3347" s="5">
        <v>42305.745292812499</v>
      </c>
      <c r="P3347" s="5">
        <v>43258.050196053242</v>
      </c>
    </row>
    <row r="3348" spans="1:16">
      <c r="A3348">
        <v>2</v>
      </c>
      <c r="B3348">
        <v>7</v>
      </c>
      <c r="C3348">
        <v>12</v>
      </c>
      <c r="D3348">
        <v>79</v>
      </c>
      <c r="E3348">
        <v>1563</v>
      </c>
      <c r="F3348">
        <v>4898</v>
      </c>
      <c r="G3348">
        <v>188</v>
      </c>
      <c r="H3348">
        <v>10</v>
      </c>
      <c r="I3348" s="58" t="s">
        <v>8274</v>
      </c>
      <c r="J3348">
        <v>18810</v>
      </c>
      <c r="K3348" s="4">
        <v>1</v>
      </c>
      <c r="L3348" s="4">
        <v>8.3490000000000002</v>
      </c>
      <c r="M3348" s="4">
        <v>0</v>
      </c>
      <c r="N3348" s="4">
        <v>7.3490000000000002</v>
      </c>
      <c r="O3348" s="5">
        <v>42305.745292812499</v>
      </c>
      <c r="P3348" s="5">
        <v>42305.745292812499</v>
      </c>
    </row>
    <row r="3349" spans="1:16">
      <c r="A3349">
        <v>2</v>
      </c>
      <c r="B3349">
        <v>7</v>
      </c>
      <c r="C3349">
        <v>12</v>
      </c>
      <c r="D3349">
        <v>79</v>
      </c>
      <c r="E3349">
        <v>1564</v>
      </c>
      <c r="F3349">
        <v>4899</v>
      </c>
      <c r="G3349">
        <v>1415</v>
      </c>
      <c r="H3349">
        <v>2</v>
      </c>
      <c r="I3349" s="58" t="s">
        <v>1447</v>
      </c>
      <c r="J3349">
        <v>141502</v>
      </c>
      <c r="K3349" s="4">
        <v>10.125</v>
      </c>
      <c r="L3349" s="4">
        <v>17.648</v>
      </c>
      <c r="M3349" s="4">
        <v>0</v>
      </c>
      <c r="N3349" s="4">
        <v>7.5229999999999997</v>
      </c>
      <c r="O3349" s="5">
        <v>42305.745292812499</v>
      </c>
      <c r="P3349" s="5">
        <v>42305.745292812499</v>
      </c>
    </row>
    <row r="3350" spans="1:16">
      <c r="A3350">
        <v>2</v>
      </c>
      <c r="B3350">
        <v>7</v>
      </c>
      <c r="C3350">
        <v>12</v>
      </c>
      <c r="D3350">
        <v>79</v>
      </c>
      <c r="E3350">
        <v>1588</v>
      </c>
      <c r="F3350">
        <v>4900</v>
      </c>
      <c r="G3350">
        <v>1418</v>
      </c>
      <c r="H3350">
        <v>2</v>
      </c>
      <c r="I3350" s="58" t="s">
        <v>8275</v>
      </c>
      <c r="J3350">
        <v>141802</v>
      </c>
      <c r="K3350" s="4">
        <v>1</v>
      </c>
      <c r="L3350" s="4">
        <v>4.556</v>
      </c>
      <c r="M3350" s="4">
        <v>5.444</v>
      </c>
      <c r="N3350" s="4">
        <v>9</v>
      </c>
      <c r="O3350" s="5">
        <v>42305.745292812499</v>
      </c>
      <c r="P3350" s="5">
        <v>43258.050196053242</v>
      </c>
    </row>
    <row r="3351" spans="1:16">
      <c r="A3351">
        <v>2</v>
      </c>
      <c r="B3351">
        <v>7</v>
      </c>
      <c r="C3351">
        <v>12</v>
      </c>
      <c r="D3351">
        <v>79</v>
      </c>
      <c r="E3351">
        <v>1588</v>
      </c>
      <c r="F3351">
        <v>4901</v>
      </c>
      <c r="G3351">
        <v>1418</v>
      </c>
      <c r="H3351">
        <v>3</v>
      </c>
      <c r="I3351" s="58" t="s">
        <v>8276</v>
      </c>
      <c r="J3351">
        <v>141803</v>
      </c>
      <c r="K3351" s="4">
        <v>1</v>
      </c>
      <c r="L3351" s="4">
        <v>8.9339999999999993</v>
      </c>
      <c r="M3351" s="4">
        <v>9.0359999999999996</v>
      </c>
      <c r="N3351" s="4">
        <v>16.97</v>
      </c>
      <c r="O3351" s="5">
        <v>42305.745292812499</v>
      </c>
      <c r="P3351" s="5">
        <v>42305.745292812499</v>
      </c>
    </row>
    <row r="3352" spans="1:16">
      <c r="A3352">
        <v>2</v>
      </c>
      <c r="B3352">
        <v>7</v>
      </c>
      <c r="C3352">
        <v>12</v>
      </c>
      <c r="D3352">
        <v>79</v>
      </c>
      <c r="E3352">
        <v>1732</v>
      </c>
      <c r="F3352">
        <v>4902</v>
      </c>
      <c r="G3352">
        <v>1683</v>
      </c>
      <c r="H3352">
        <v>1</v>
      </c>
      <c r="I3352" s="58">
        <v>-79256</v>
      </c>
      <c r="J3352">
        <v>168301</v>
      </c>
      <c r="K3352" s="4">
        <v>1</v>
      </c>
      <c r="L3352" s="4">
        <v>4.83</v>
      </c>
      <c r="M3352" s="4">
        <v>0</v>
      </c>
      <c r="N3352" s="4">
        <v>3.83</v>
      </c>
      <c r="O3352" s="5">
        <v>42305.745292812499</v>
      </c>
      <c r="P3352" s="5">
        <v>42305.745292812499</v>
      </c>
    </row>
    <row r="3353" spans="1:16">
      <c r="A3353">
        <v>2</v>
      </c>
      <c r="B3353">
        <v>7</v>
      </c>
      <c r="C3353">
        <v>12</v>
      </c>
      <c r="D3353">
        <v>79</v>
      </c>
      <c r="E3353">
        <v>1949</v>
      </c>
      <c r="F3353">
        <v>4903</v>
      </c>
      <c r="G3353">
        <v>527</v>
      </c>
      <c r="H3353">
        <v>5</v>
      </c>
      <c r="I3353" s="58" t="s">
        <v>8277</v>
      </c>
      <c r="J3353">
        <v>52705</v>
      </c>
      <c r="K3353" s="4">
        <v>0</v>
      </c>
      <c r="L3353" s="4">
        <v>4.5960000000000001</v>
      </c>
      <c r="M3353" s="4">
        <v>0</v>
      </c>
      <c r="N3353" s="4">
        <v>4.5960000000000001</v>
      </c>
      <c r="O3353" s="5">
        <v>42305.745292812499</v>
      </c>
      <c r="P3353" s="5">
        <v>42305.745292812499</v>
      </c>
    </row>
    <row r="3354" spans="1:16">
      <c r="A3354">
        <v>2</v>
      </c>
      <c r="B3354">
        <v>7</v>
      </c>
      <c r="C3354">
        <v>12</v>
      </c>
      <c r="D3354">
        <v>79</v>
      </c>
      <c r="E3354">
        <v>1950</v>
      </c>
      <c r="F3354">
        <v>4904</v>
      </c>
      <c r="G3354">
        <v>1743</v>
      </c>
      <c r="H3354">
        <v>2</v>
      </c>
      <c r="I3354" s="58">
        <v>-57311</v>
      </c>
      <c r="J3354">
        <v>174302</v>
      </c>
      <c r="K3354" s="4">
        <v>1</v>
      </c>
      <c r="L3354" s="4">
        <v>4.2869999999999999</v>
      </c>
      <c r="M3354" s="4">
        <v>2.3069999999999999</v>
      </c>
      <c r="N3354" s="4">
        <v>5.5940000000000003</v>
      </c>
      <c r="O3354" s="5">
        <v>42305.745292812499</v>
      </c>
      <c r="P3354" s="5">
        <v>43258.050196053242</v>
      </c>
    </row>
    <row r="3355" spans="1:16">
      <c r="A3355">
        <v>2</v>
      </c>
      <c r="B3355">
        <v>7</v>
      </c>
      <c r="C3355">
        <v>12</v>
      </c>
      <c r="D3355">
        <v>79</v>
      </c>
      <c r="E3355">
        <v>2022</v>
      </c>
      <c r="F3355">
        <v>4905</v>
      </c>
      <c r="G3355">
        <v>527</v>
      </c>
      <c r="H3355">
        <v>8</v>
      </c>
      <c r="I3355" s="58" t="s">
        <v>8278</v>
      </c>
      <c r="J3355">
        <v>52708</v>
      </c>
      <c r="K3355" s="4">
        <v>0</v>
      </c>
      <c r="L3355" s="4">
        <v>7.7430000000000003</v>
      </c>
      <c r="M3355" s="4">
        <v>1.8009999999999999</v>
      </c>
      <c r="N3355" s="4">
        <v>9.5440000000000005</v>
      </c>
      <c r="O3355" s="5">
        <v>42305.745292812499</v>
      </c>
      <c r="P3355" s="5">
        <v>43258.050196053242</v>
      </c>
    </row>
    <row r="3356" spans="1:16">
      <c r="A3356">
        <v>2</v>
      </c>
      <c r="B3356">
        <v>7</v>
      </c>
      <c r="C3356">
        <v>12</v>
      </c>
      <c r="D3356">
        <v>79</v>
      </c>
      <c r="E3356">
        <v>2061</v>
      </c>
      <c r="F3356">
        <v>4906</v>
      </c>
      <c r="G3356">
        <v>1965</v>
      </c>
      <c r="H3356">
        <v>1</v>
      </c>
      <c r="I3356" s="58">
        <v>23743</v>
      </c>
      <c r="J3356">
        <v>196501</v>
      </c>
      <c r="K3356" s="4">
        <v>0</v>
      </c>
      <c r="L3356" s="4">
        <v>3.9369999999999998</v>
      </c>
      <c r="M3356" s="4">
        <v>3.8519999999999999</v>
      </c>
      <c r="N3356" s="4">
        <v>7.7889999999999997</v>
      </c>
      <c r="O3356" s="5">
        <v>42305.745292812499</v>
      </c>
      <c r="P3356" s="5">
        <v>42305.745292812499</v>
      </c>
    </row>
    <row r="3357" spans="1:16">
      <c r="A3357">
        <v>2</v>
      </c>
      <c r="B3357">
        <v>7</v>
      </c>
      <c r="C3357">
        <v>12</v>
      </c>
      <c r="D3357">
        <v>79</v>
      </c>
      <c r="E3357">
        <v>2061</v>
      </c>
      <c r="F3357">
        <v>4907</v>
      </c>
      <c r="G3357">
        <v>1965</v>
      </c>
      <c r="H3357">
        <v>2</v>
      </c>
      <c r="I3357" s="58">
        <v>23774</v>
      </c>
      <c r="J3357">
        <v>196502</v>
      </c>
      <c r="K3357" s="4">
        <v>0</v>
      </c>
      <c r="L3357" s="4">
        <v>3.7919999999999998</v>
      </c>
      <c r="M3357" s="4">
        <v>0</v>
      </c>
      <c r="N3357" s="4">
        <v>3.7919999999999998</v>
      </c>
      <c r="O3357" s="5">
        <v>42305.745292812499</v>
      </c>
      <c r="P3357" s="5">
        <v>42305.745292812499</v>
      </c>
    </row>
    <row r="3358" spans="1:16">
      <c r="A3358">
        <v>2</v>
      </c>
      <c r="B3358">
        <v>7</v>
      </c>
      <c r="C3358">
        <v>12</v>
      </c>
      <c r="D3358">
        <v>79</v>
      </c>
      <c r="E3358">
        <v>2272</v>
      </c>
      <c r="F3358">
        <v>4908</v>
      </c>
      <c r="G3358">
        <v>2093</v>
      </c>
      <c r="H3358">
        <v>1</v>
      </c>
      <c r="I3358" s="58">
        <v>70495</v>
      </c>
      <c r="J3358">
        <v>209301</v>
      </c>
      <c r="K3358" s="4">
        <v>9.9740000000000002</v>
      </c>
      <c r="L3358" s="4">
        <v>15.631</v>
      </c>
      <c r="M3358" s="4">
        <v>0</v>
      </c>
      <c r="N3358" s="4">
        <v>5.657</v>
      </c>
      <c r="O3358" t="s">
        <v>1223</v>
      </c>
      <c r="P3358" t="s">
        <v>1223</v>
      </c>
    </row>
    <row r="3359" spans="1:16">
      <c r="A3359">
        <v>2</v>
      </c>
      <c r="B3359">
        <v>7</v>
      </c>
      <c r="C3359">
        <v>12</v>
      </c>
      <c r="D3359">
        <v>79</v>
      </c>
      <c r="E3359">
        <v>2285</v>
      </c>
      <c r="F3359">
        <v>4909</v>
      </c>
      <c r="G3359">
        <v>2105</v>
      </c>
      <c r="H3359">
        <v>1</v>
      </c>
      <c r="I3359" s="58">
        <v>74877</v>
      </c>
      <c r="J3359">
        <v>210501</v>
      </c>
      <c r="K3359" s="4">
        <v>0</v>
      </c>
      <c r="L3359" s="4">
        <v>8.9960000000000004</v>
      </c>
      <c r="M3359" s="4">
        <v>0</v>
      </c>
      <c r="N3359" s="4">
        <v>8.9960000000000004</v>
      </c>
      <c r="O3359" s="5">
        <v>42305.745292812499</v>
      </c>
      <c r="P3359" s="5">
        <v>42305.745292812499</v>
      </c>
    </row>
    <row r="3360" spans="1:16">
      <c r="A3360">
        <v>2</v>
      </c>
      <c r="B3360">
        <v>7</v>
      </c>
      <c r="C3360">
        <v>12</v>
      </c>
      <c r="D3360">
        <v>79</v>
      </c>
      <c r="E3360">
        <v>2758</v>
      </c>
      <c r="F3360">
        <v>4910</v>
      </c>
      <c r="G3360">
        <v>1415</v>
      </c>
      <c r="H3360">
        <v>3</v>
      </c>
      <c r="I3360" s="58" t="s">
        <v>8279</v>
      </c>
      <c r="J3360">
        <v>141503</v>
      </c>
      <c r="K3360" s="4">
        <v>5</v>
      </c>
      <c r="L3360" s="4">
        <v>6.9180000000000001</v>
      </c>
      <c r="M3360" s="4">
        <v>0</v>
      </c>
      <c r="N3360" s="4">
        <v>1.9179999999999999</v>
      </c>
      <c r="O3360" s="5">
        <v>42305.745292812499</v>
      </c>
      <c r="P3360" s="5">
        <v>43258.050196053242</v>
      </c>
    </row>
    <row r="3361" spans="1:16">
      <c r="A3361">
        <v>2</v>
      </c>
      <c r="B3361">
        <v>7</v>
      </c>
      <c r="C3361">
        <v>12</v>
      </c>
      <c r="D3361">
        <v>79</v>
      </c>
      <c r="E3361">
        <v>2758</v>
      </c>
      <c r="F3361">
        <v>4911</v>
      </c>
      <c r="G3361">
        <v>2817</v>
      </c>
      <c r="H3361">
        <v>1</v>
      </c>
      <c r="I3361" s="58">
        <v>334930</v>
      </c>
      <c r="J3361">
        <v>281701</v>
      </c>
      <c r="K3361" s="4">
        <v>0</v>
      </c>
      <c r="L3361" s="4">
        <v>7.3380000000000001</v>
      </c>
      <c r="M3361" s="4">
        <v>1.9179999999999999</v>
      </c>
      <c r="N3361" s="4">
        <v>9.2560000000000002</v>
      </c>
      <c r="O3361" s="5">
        <v>42305.745292812499</v>
      </c>
      <c r="P3361" s="5">
        <v>43258.050196053242</v>
      </c>
    </row>
    <row r="3362" spans="1:16">
      <c r="A3362">
        <v>2</v>
      </c>
      <c r="B3362">
        <v>7</v>
      </c>
      <c r="C3362">
        <v>12</v>
      </c>
      <c r="D3362">
        <v>79</v>
      </c>
      <c r="E3362">
        <v>2903</v>
      </c>
      <c r="F3362">
        <v>4912</v>
      </c>
      <c r="G3362">
        <v>2940</v>
      </c>
      <c r="H3362">
        <v>2</v>
      </c>
      <c r="I3362" s="58">
        <v>379885</v>
      </c>
      <c r="J3362">
        <v>294002</v>
      </c>
      <c r="K3362" s="4">
        <v>9.9480000000000004</v>
      </c>
      <c r="L3362" s="4">
        <v>13.878</v>
      </c>
      <c r="M3362" s="4">
        <v>3.165</v>
      </c>
      <c r="N3362" s="4">
        <v>7.0949999999999998</v>
      </c>
      <c r="O3362" s="5">
        <v>42305.745292812499</v>
      </c>
      <c r="P3362" s="5">
        <v>42305.745292812499</v>
      </c>
    </row>
    <row r="3363" spans="1:16">
      <c r="A3363">
        <v>2</v>
      </c>
      <c r="B3363">
        <v>7</v>
      </c>
      <c r="C3363">
        <v>12</v>
      </c>
      <c r="D3363">
        <v>79</v>
      </c>
      <c r="E3363">
        <v>2959</v>
      </c>
      <c r="F3363">
        <v>4913</v>
      </c>
      <c r="G3363">
        <v>3048</v>
      </c>
      <c r="H3363">
        <v>1</v>
      </c>
      <c r="I3363" s="58">
        <v>419300</v>
      </c>
      <c r="J3363">
        <v>304801</v>
      </c>
      <c r="K3363" s="4">
        <v>0</v>
      </c>
      <c r="L3363" s="4">
        <v>7.8390000000000004</v>
      </c>
      <c r="M3363" s="4">
        <v>0</v>
      </c>
      <c r="N3363" s="4">
        <v>7.8390000000000004</v>
      </c>
      <c r="O3363" s="5">
        <v>42305.745292812499</v>
      </c>
      <c r="P3363" s="5">
        <v>42305.745292812499</v>
      </c>
    </row>
    <row r="3364" spans="1:16">
      <c r="A3364">
        <v>2</v>
      </c>
      <c r="B3364">
        <v>7</v>
      </c>
      <c r="C3364">
        <v>12</v>
      </c>
      <c r="D3364">
        <v>79</v>
      </c>
      <c r="E3364">
        <v>3123</v>
      </c>
      <c r="F3364">
        <v>4914</v>
      </c>
      <c r="G3364">
        <v>3223</v>
      </c>
      <c r="H3364">
        <v>1</v>
      </c>
      <c r="I3364" s="58">
        <v>483218</v>
      </c>
      <c r="J3364">
        <v>322301</v>
      </c>
      <c r="K3364" s="4">
        <v>0</v>
      </c>
      <c r="L3364" s="4">
        <v>1.02</v>
      </c>
      <c r="M3364" s="4">
        <v>0</v>
      </c>
      <c r="N3364" s="4">
        <v>1.02</v>
      </c>
      <c r="O3364" s="5">
        <v>42305.745292812499</v>
      </c>
      <c r="P3364" s="5">
        <v>42305.745292812499</v>
      </c>
    </row>
    <row r="3365" spans="1:16">
      <c r="A3365">
        <v>2</v>
      </c>
      <c r="B3365">
        <v>7</v>
      </c>
      <c r="C3365">
        <v>12</v>
      </c>
      <c r="D3365">
        <v>79</v>
      </c>
      <c r="E3365">
        <v>3297</v>
      </c>
      <c r="F3365">
        <v>4915</v>
      </c>
      <c r="G3365">
        <v>3420</v>
      </c>
      <c r="H3365">
        <v>1</v>
      </c>
      <c r="I3365" s="58">
        <v>555170</v>
      </c>
      <c r="J3365">
        <v>342001</v>
      </c>
      <c r="K3365" s="4">
        <v>1</v>
      </c>
      <c r="L3365" s="4">
        <v>3.2770000000000001</v>
      </c>
      <c r="M3365" s="4">
        <v>0</v>
      </c>
      <c r="N3365" s="4">
        <v>2.2770000000000001</v>
      </c>
      <c r="O3365" s="5">
        <v>42305.745292812499</v>
      </c>
      <c r="P3365" s="5">
        <v>42305.745292812499</v>
      </c>
    </row>
    <row r="3366" spans="1:16">
      <c r="A3366">
        <v>2</v>
      </c>
      <c r="B3366">
        <v>7</v>
      </c>
      <c r="C3366">
        <v>12</v>
      </c>
      <c r="D3366">
        <v>79</v>
      </c>
      <c r="E3366">
        <v>3491</v>
      </c>
      <c r="F3366">
        <v>4916</v>
      </c>
      <c r="G3366">
        <v>543</v>
      </c>
      <c r="H3366">
        <v>6</v>
      </c>
      <c r="I3366" s="58" t="s">
        <v>8280</v>
      </c>
      <c r="J3366">
        <v>54306</v>
      </c>
      <c r="K3366" s="4">
        <v>0</v>
      </c>
      <c r="L3366" s="4">
        <v>0.72699999999999998</v>
      </c>
      <c r="M3366" s="4">
        <v>0</v>
      </c>
      <c r="N3366" s="4">
        <v>0.72699999999999998</v>
      </c>
      <c r="O3366" s="5">
        <v>42305.745292812499</v>
      </c>
      <c r="P3366" s="5">
        <v>42305.745292812499</v>
      </c>
    </row>
    <row r="3367" spans="1:16">
      <c r="A3367">
        <v>2</v>
      </c>
      <c r="B3367">
        <v>7</v>
      </c>
      <c r="C3367">
        <v>12</v>
      </c>
      <c r="D3367">
        <v>79</v>
      </c>
      <c r="E3367">
        <v>3508</v>
      </c>
      <c r="F3367">
        <v>4917</v>
      </c>
      <c r="G3367">
        <v>1415</v>
      </c>
      <c r="H3367">
        <v>2</v>
      </c>
      <c r="I3367" s="58" t="s">
        <v>1447</v>
      </c>
      <c r="J3367">
        <v>141502</v>
      </c>
      <c r="K3367" s="4">
        <v>20</v>
      </c>
      <c r="L3367" s="4">
        <v>20.149000000000001</v>
      </c>
      <c r="M3367" s="4">
        <v>0</v>
      </c>
      <c r="N3367" s="4">
        <v>0.14899999999999999</v>
      </c>
      <c r="O3367" s="5">
        <v>42305.745292812499</v>
      </c>
      <c r="P3367" s="5">
        <v>42305.745292812499</v>
      </c>
    </row>
    <row r="3368" spans="1:16">
      <c r="A3368">
        <v>2</v>
      </c>
      <c r="B3368">
        <v>7</v>
      </c>
      <c r="C3368">
        <v>12</v>
      </c>
      <c r="D3368">
        <v>79</v>
      </c>
      <c r="E3368">
        <v>3534</v>
      </c>
      <c r="F3368">
        <v>4918</v>
      </c>
      <c r="G3368">
        <v>271</v>
      </c>
      <c r="H3368">
        <v>5</v>
      </c>
      <c r="I3368" s="58" t="s">
        <v>8281</v>
      </c>
      <c r="J3368">
        <v>27105</v>
      </c>
      <c r="K3368" s="4">
        <v>0</v>
      </c>
      <c r="L3368" s="4">
        <v>2.6680000000000001</v>
      </c>
      <c r="M3368" s="4">
        <v>737.32</v>
      </c>
      <c r="N3368" s="4">
        <v>739.98800000000006</v>
      </c>
      <c r="O3368" s="5">
        <v>42305.745292812499</v>
      </c>
      <c r="P3368" s="5">
        <v>42305.745292812499</v>
      </c>
    </row>
    <row r="3369" spans="1:16">
      <c r="A3369">
        <v>2</v>
      </c>
      <c r="B3369">
        <v>7</v>
      </c>
      <c r="C3369">
        <v>12</v>
      </c>
      <c r="D3369">
        <v>79</v>
      </c>
      <c r="E3369">
        <v>3545</v>
      </c>
      <c r="F3369">
        <v>4919</v>
      </c>
      <c r="G3369">
        <v>27</v>
      </c>
      <c r="H3369">
        <v>12</v>
      </c>
      <c r="I3369" s="58">
        <v>46722</v>
      </c>
      <c r="J3369">
        <v>2712</v>
      </c>
      <c r="K3369" s="4">
        <v>0</v>
      </c>
      <c r="L3369" s="4">
        <v>19.689</v>
      </c>
      <c r="M3369" s="4">
        <v>0</v>
      </c>
      <c r="N3369" s="4">
        <v>19.689</v>
      </c>
      <c r="O3369" s="5">
        <v>42305.745292812499</v>
      </c>
      <c r="P3369" s="5">
        <v>42305.745292812499</v>
      </c>
    </row>
    <row r="3370" spans="1:16">
      <c r="A3370">
        <v>2</v>
      </c>
      <c r="B3370">
        <v>7</v>
      </c>
      <c r="C3370">
        <v>12</v>
      </c>
      <c r="D3370">
        <v>79</v>
      </c>
      <c r="E3370">
        <v>3649</v>
      </c>
      <c r="F3370">
        <v>4920</v>
      </c>
      <c r="G3370">
        <v>3422</v>
      </c>
      <c r="H3370">
        <v>1</v>
      </c>
      <c r="I3370" s="58">
        <v>555901</v>
      </c>
      <c r="J3370">
        <v>342201</v>
      </c>
      <c r="K3370" s="4">
        <v>1</v>
      </c>
      <c r="L3370" s="4">
        <v>5.3460000000000001</v>
      </c>
      <c r="M3370" s="4">
        <v>0</v>
      </c>
      <c r="N3370" s="4">
        <v>4.032</v>
      </c>
      <c r="O3370" s="5">
        <v>42305.745292812499</v>
      </c>
      <c r="P3370" s="5">
        <v>42305.745292812499</v>
      </c>
    </row>
    <row r="3371" spans="1:16">
      <c r="A3371">
        <v>2</v>
      </c>
      <c r="B3371">
        <v>7</v>
      </c>
      <c r="C3371">
        <v>12</v>
      </c>
      <c r="D3371">
        <v>79</v>
      </c>
      <c r="E3371">
        <v>3858</v>
      </c>
      <c r="F3371">
        <v>4921</v>
      </c>
      <c r="G3371">
        <v>192</v>
      </c>
      <c r="H3371">
        <v>1</v>
      </c>
      <c r="I3371" s="58" t="s">
        <v>8282</v>
      </c>
      <c r="J3371">
        <v>19201</v>
      </c>
      <c r="K3371" s="4">
        <v>0</v>
      </c>
      <c r="L3371" s="4">
        <v>14.907999999999999</v>
      </c>
      <c r="M3371" s="4">
        <v>502.93400000000003</v>
      </c>
      <c r="N3371" s="4">
        <v>517.84199999999998</v>
      </c>
      <c r="O3371" s="5">
        <v>42305.745292812499</v>
      </c>
      <c r="P3371" s="5">
        <v>43258.050196053242</v>
      </c>
    </row>
    <row r="3372" spans="1:16">
      <c r="A3372">
        <v>2</v>
      </c>
      <c r="B3372">
        <v>7</v>
      </c>
      <c r="C3372">
        <v>12</v>
      </c>
      <c r="D3372">
        <v>79</v>
      </c>
      <c r="E3372">
        <v>3858</v>
      </c>
      <c r="F3372">
        <v>4922</v>
      </c>
      <c r="G3372">
        <v>1685</v>
      </c>
      <c r="H3372">
        <v>6</v>
      </c>
      <c r="I3372" s="58">
        <v>-78374</v>
      </c>
      <c r="J3372">
        <v>168506</v>
      </c>
      <c r="K3372" s="4">
        <v>1</v>
      </c>
      <c r="L3372" s="4">
        <v>6.125</v>
      </c>
      <c r="M3372" s="4">
        <v>497.80900000000003</v>
      </c>
      <c r="N3372" s="4">
        <v>502.93400000000003</v>
      </c>
      <c r="O3372" s="5">
        <v>42305.745292812499</v>
      </c>
      <c r="P3372" s="5">
        <v>42305.745292812499</v>
      </c>
    </row>
    <row r="3373" spans="1:16">
      <c r="A3373">
        <v>2</v>
      </c>
      <c r="B3373">
        <v>7</v>
      </c>
      <c r="C3373">
        <v>12</v>
      </c>
      <c r="D3373">
        <v>79</v>
      </c>
      <c r="E3373">
        <v>3884</v>
      </c>
      <c r="F3373">
        <v>4923</v>
      </c>
      <c r="G3373">
        <v>187</v>
      </c>
      <c r="H3373">
        <v>5</v>
      </c>
      <c r="I3373" s="58" t="s">
        <v>1448</v>
      </c>
      <c r="J3373">
        <v>18705</v>
      </c>
      <c r="K3373" s="4">
        <v>0</v>
      </c>
      <c r="L3373" s="4">
        <v>13.073</v>
      </c>
      <c r="M3373" s="4">
        <v>321.28100000000001</v>
      </c>
      <c r="N3373" s="4">
        <v>334.35399999999998</v>
      </c>
      <c r="O3373" s="5">
        <v>42305.745292812499</v>
      </c>
      <c r="P3373" s="5">
        <v>42305.745292812499</v>
      </c>
    </row>
    <row r="3374" spans="1:16">
      <c r="A3374">
        <v>2</v>
      </c>
      <c r="B3374">
        <v>7</v>
      </c>
      <c r="C3374">
        <v>12</v>
      </c>
      <c r="D3374">
        <v>79</v>
      </c>
      <c r="E3374">
        <v>3884</v>
      </c>
      <c r="F3374">
        <v>4924</v>
      </c>
      <c r="G3374">
        <v>188</v>
      </c>
      <c r="H3374">
        <v>1</v>
      </c>
      <c r="I3374" s="58" t="s">
        <v>8283</v>
      </c>
      <c r="J3374">
        <v>18801</v>
      </c>
      <c r="K3374" s="4">
        <v>1</v>
      </c>
      <c r="L3374" s="4">
        <v>5.8150000000000004</v>
      </c>
      <c r="M3374" s="4">
        <v>335.03100000000001</v>
      </c>
      <c r="N3374" s="4">
        <v>339.846</v>
      </c>
      <c r="O3374" s="5">
        <v>42305.745292812499</v>
      </c>
      <c r="P3374" s="5">
        <v>42305.745292812499</v>
      </c>
    </row>
    <row r="3375" spans="1:16">
      <c r="A3375">
        <v>2</v>
      </c>
      <c r="B3375">
        <v>7</v>
      </c>
      <c r="C3375">
        <v>12</v>
      </c>
      <c r="D3375">
        <v>79</v>
      </c>
      <c r="E3375">
        <v>3884</v>
      </c>
      <c r="F3375">
        <v>4925</v>
      </c>
      <c r="G3375">
        <v>188</v>
      </c>
      <c r="H3375">
        <v>2</v>
      </c>
      <c r="I3375" s="58" t="s">
        <v>8284</v>
      </c>
      <c r="J3375">
        <v>18802</v>
      </c>
      <c r="K3375" s="4">
        <v>5.8150000000000004</v>
      </c>
      <c r="L3375" s="4">
        <v>19.744</v>
      </c>
      <c r="M3375" s="4">
        <v>339.846</v>
      </c>
      <c r="N3375" s="4">
        <v>353.77499999999998</v>
      </c>
      <c r="O3375" s="5">
        <v>42305.745292812499</v>
      </c>
      <c r="P3375" s="5">
        <v>43258.050196053242</v>
      </c>
    </row>
    <row r="3376" spans="1:16">
      <c r="A3376">
        <v>2</v>
      </c>
      <c r="B3376">
        <v>7</v>
      </c>
      <c r="C3376">
        <v>12</v>
      </c>
      <c r="D3376">
        <v>79</v>
      </c>
      <c r="E3376">
        <v>3938</v>
      </c>
      <c r="F3376">
        <v>4926</v>
      </c>
      <c r="G3376">
        <v>3510</v>
      </c>
      <c r="H3376">
        <v>4</v>
      </c>
      <c r="I3376" s="58">
        <v>588132</v>
      </c>
      <c r="J3376">
        <v>351004</v>
      </c>
      <c r="K3376" s="4">
        <v>0</v>
      </c>
      <c r="L3376" s="4">
        <v>16.579999999999998</v>
      </c>
      <c r="M3376" s="4">
        <v>0</v>
      </c>
      <c r="N3376" s="4">
        <v>16.579999999999998</v>
      </c>
      <c r="O3376" s="5">
        <v>42305.745292812499</v>
      </c>
      <c r="P3376" s="5">
        <v>43258.050196053242</v>
      </c>
    </row>
    <row r="3377" spans="1:16">
      <c r="A3377">
        <v>2</v>
      </c>
      <c r="B3377">
        <v>7</v>
      </c>
      <c r="C3377">
        <v>12</v>
      </c>
      <c r="D3377">
        <v>79</v>
      </c>
      <c r="E3377">
        <v>4294</v>
      </c>
      <c r="F3377">
        <v>4927</v>
      </c>
      <c r="G3377">
        <v>89</v>
      </c>
      <c r="H3377">
        <v>18</v>
      </c>
      <c r="I3377" s="58" t="s">
        <v>8285</v>
      </c>
      <c r="J3377">
        <v>8918</v>
      </c>
      <c r="K3377" s="4">
        <v>6.1109999999999998</v>
      </c>
      <c r="L3377" s="4">
        <v>9.4649999999999999</v>
      </c>
      <c r="M3377" s="4">
        <v>0</v>
      </c>
      <c r="N3377" s="4">
        <v>3.3540000000000001</v>
      </c>
      <c r="O3377" s="5">
        <v>42305.745292812499</v>
      </c>
      <c r="P3377" s="5">
        <v>42305.745292812499</v>
      </c>
    </row>
    <row r="3378" spans="1:16">
      <c r="A3378">
        <v>2</v>
      </c>
      <c r="B3378">
        <v>7</v>
      </c>
      <c r="C3378">
        <v>12</v>
      </c>
      <c r="D3378">
        <v>79</v>
      </c>
      <c r="E3378">
        <v>4295</v>
      </c>
      <c r="F3378">
        <v>4928</v>
      </c>
      <c r="G3378">
        <v>89</v>
      </c>
      <c r="H3378">
        <v>17</v>
      </c>
      <c r="I3378" s="58" t="s">
        <v>8286</v>
      </c>
      <c r="J3378">
        <v>8917</v>
      </c>
      <c r="K3378" s="4">
        <v>11.468</v>
      </c>
      <c r="L3378" s="4">
        <v>13.994</v>
      </c>
      <c r="M3378" s="4">
        <v>0</v>
      </c>
      <c r="N3378" s="4">
        <v>2.5259999999999998</v>
      </c>
      <c r="O3378" s="5">
        <v>42305.745292812499</v>
      </c>
      <c r="P3378" s="5">
        <v>42305.745292812499</v>
      </c>
    </row>
    <row r="3379" spans="1:16">
      <c r="A3379">
        <v>2</v>
      </c>
      <c r="B3379">
        <v>7</v>
      </c>
      <c r="C3379">
        <v>12</v>
      </c>
      <c r="D3379">
        <v>79</v>
      </c>
      <c r="E3379">
        <v>4309</v>
      </c>
      <c r="F3379">
        <v>4929</v>
      </c>
      <c r="G3379">
        <v>187</v>
      </c>
      <c r="H3379">
        <v>5</v>
      </c>
      <c r="I3379" s="58" t="s">
        <v>1448</v>
      </c>
      <c r="J3379">
        <v>18705</v>
      </c>
      <c r="K3379" s="4">
        <v>15</v>
      </c>
      <c r="L3379" s="4">
        <v>24.06</v>
      </c>
      <c r="M3379" s="4">
        <v>0</v>
      </c>
      <c r="N3379" s="4">
        <v>9.06</v>
      </c>
      <c r="O3379" t="s">
        <v>1223</v>
      </c>
      <c r="P3379" t="s">
        <v>1223</v>
      </c>
    </row>
    <row r="3380" spans="1:16">
      <c r="A3380">
        <v>2</v>
      </c>
      <c r="B3380">
        <v>7</v>
      </c>
      <c r="C3380">
        <v>12</v>
      </c>
      <c r="D3380">
        <v>79</v>
      </c>
      <c r="E3380">
        <v>4495</v>
      </c>
      <c r="F3380">
        <v>4930</v>
      </c>
      <c r="G3380">
        <v>89</v>
      </c>
      <c r="H3380">
        <v>9</v>
      </c>
      <c r="I3380" s="58">
        <v>32752</v>
      </c>
      <c r="J3380">
        <v>8909</v>
      </c>
      <c r="K3380" s="4">
        <v>0</v>
      </c>
      <c r="L3380" s="4">
        <v>2.86</v>
      </c>
      <c r="M3380" s="4">
        <v>0</v>
      </c>
      <c r="N3380" s="4">
        <v>2.86</v>
      </c>
      <c r="O3380" s="5">
        <v>42305.745292812499</v>
      </c>
      <c r="P3380" s="5">
        <v>42305.745292812499</v>
      </c>
    </row>
    <row r="3381" spans="1:16">
      <c r="A3381">
        <v>2</v>
      </c>
      <c r="B3381">
        <v>7</v>
      </c>
      <c r="C3381">
        <v>12</v>
      </c>
      <c r="D3381">
        <v>79</v>
      </c>
      <c r="E3381">
        <v>4514</v>
      </c>
      <c r="F3381">
        <v>4931</v>
      </c>
      <c r="G3381">
        <v>27</v>
      </c>
      <c r="H3381">
        <v>6</v>
      </c>
      <c r="I3381" s="58">
        <v>46539</v>
      </c>
      <c r="J3381">
        <v>2706</v>
      </c>
      <c r="K3381" s="4">
        <v>0</v>
      </c>
      <c r="L3381" s="4">
        <v>16.126000000000001</v>
      </c>
      <c r="M3381" s="4">
        <v>123.685</v>
      </c>
      <c r="N3381" s="4">
        <v>139.81100000000001</v>
      </c>
      <c r="O3381" s="5">
        <v>42305.745292812499</v>
      </c>
      <c r="P3381" s="5">
        <v>42305.745292812499</v>
      </c>
    </row>
    <row r="3382" spans="1:16">
      <c r="A3382">
        <v>2</v>
      </c>
      <c r="B3382">
        <v>7</v>
      </c>
      <c r="C3382">
        <v>12</v>
      </c>
      <c r="D3382">
        <v>79</v>
      </c>
      <c r="E3382">
        <v>4514</v>
      </c>
      <c r="F3382">
        <v>4932</v>
      </c>
      <c r="G3382">
        <v>27</v>
      </c>
      <c r="H3382">
        <v>7</v>
      </c>
      <c r="I3382" s="58">
        <v>46569</v>
      </c>
      <c r="J3382">
        <v>2707</v>
      </c>
      <c r="K3382" s="4">
        <v>16.143000000000001</v>
      </c>
      <c r="L3382" s="4">
        <v>18.734000000000002</v>
      </c>
      <c r="M3382" s="4">
        <v>139.81100000000001</v>
      </c>
      <c r="N3382" s="4">
        <v>142.40199999999999</v>
      </c>
      <c r="O3382" s="5">
        <v>42305.745292812499</v>
      </c>
      <c r="P3382" s="5">
        <v>43258.050196053242</v>
      </c>
    </row>
    <row r="3383" spans="1:16">
      <c r="A3383">
        <v>2</v>
      </c>
      <c r="B3383">
        <v>7</v>
      </c>
      <c r="C3383">
        <v>12</v>
      </c>
      <c r="D3383">
        <v>79</v>
      </c>
      <c r="E3383">
        <v>4514</v>
      </c>
      <c r="F3383">
        <v>4933</v>
      </c>
      <c r="G3383">
        <v>27</v>
      </c>
      <c r="H3383">
        <v>8</v>
      </c>
      <c r="I3383" s="58">
        <v>46600</v>
      </c>
      <c r="J3383">
        <v>2708</v>
      </c>
      <c r="K3383" s="4">
        <v>18.734000000000002</v>
      </c>
      <c r="L3383" s="4">
        <v>34.177</v>
      </c>
      <c r="M3383" s="4">
        <v>142.40199999999999</v>
      </c>
      <c r="N3383" s="4">
        <v>157.845</v>
      </c>
      <c r="O3383" s="5">
        <v>42305.745292812499</v>
      </c>
      <c r="P3383" s="5">
        <v>43258.050196053242</v>
      </c>
    </row>
    <row r="3384" spans="1:16">
      <c r="A3384">
        <v>2</v>
      </c>
      <c r="B3384">
        <v>7</v>
      </c>
      <c r="C3384">
        <v>12</v>
      </c>
      <c r="D3384">
        <v>79</v>
      </c>
      <c r="E3384">
        <v>4520</v>
      </c>
      <c r="F3384">
        <v>4934</v>
      </c>
      <c r="G3384">
        <v>27</v>
      </c>
      <c r="H3384">
        <v>12</v>
      </c>
      <c r="I3384" s="58">
        <v>46722</v>
      </c>
      <c r="J3384">
        <v>2712</v>
      </c>
      <c r="K3384" s="4">
        <v>19.689</v>
      </c>
      <c r="L3384" s="4">
        <v>19.893000000000001</v>
      </c>
      <c r="M3384" s="4">
        <v>338.16800000000001</v>
      </c>
      <c r="N3384" s="4">
        <v>338.37200000000001</v>
      </c>
      <c r="O3384" s="5">
        <v>42305.745292812499</v>
      </c>
      <c r="P3384" s="5">
        <v>42305.745292812499</v>
      </c>
    </row>
    <row r="3385" spans="1:16">
      <c r="A3385">
        <v>2</v>
      </c>
      <c r="B3385">
        <v>7</v>
      </c>
      <c r="C3385">
        <v>12</v>
      </c>
      <c r="D3385">
        <v>79</v>
      </c>
      <c r="E3385">
        <v>4520</v>
      </c>
      <c r="F3385">
        <v>4935</v>
      </c>
      <c r="G3385">
        <v>89</v>
      </c>
      <c r="H3385">
        <v>9</v>
      </c>
      <c r="I3385" s="58">
        <v>32752</v>
      </c>
      <c r="J3385">
        <v>8909</v>
      </c>
      <c r="K3385" s="4">
        <v>19.893000000000001</v>
      </c>
      <c r="L3385" s="4">
        <v>31.957999999999998</v>
      </c>
      <c r="M3385" s="4">
        <v>338.37200000000001</v>
      </c>
      <c r="N3385" s="4">
        <v>350.43700000000001</v>
      </c>
      <c r="O3385" s="5">
        <v>42305.745292812499</v>
      </c>
      <c r="P3385" s="5">
        <v>42305.745292812499</v>
      </c>
    </row>
    <row r="3386" spans="1:16">
      <c r="A3386">
        <v>2</v>
      </c>
      <c r="B3386">
        <v>7</v>
      </c>
      <c r="C3386">
        <v>12</v>
      </c>
      <c r="D3386">
        <v>79</v>
      </c>
      <c r="E3386">
        <v>4537</v>
      </c>
      <c r="F3386">
        <v>4936</v>
      </c>
      <c r="G3386">
        <v>271</v>
      </c>
      <c r="H3386">
        <v>10</v>
      </c>
      <c r="I3386" s="58" t="s">
        <v>8287</v>
      </c>
      <c r="J3386">
        <v>27110</v>
      </c>
      <c r="K3386" s="4">
        <v>10</v>
      </c>
      <c r="L3386" s="4">
        <v>10.75</v>
      </c>
      <c r="M3386" s="4">
        <v>623.58500000000004</v>
      </c>
      <c r="N3386" s="4">
        <v>624.33500000000004</v>
      </c>
      <c r="O3386" s="5">
        <v>42305.745292812499</v>
      </c>
      <c r="P3386" s="5">
        <v>42305.745292812499</v>
      </c>
    </row>
    <row r="3387" spans="1:16">
      <c r="A3387">
        <v>2</v>
      </c>
      <c r="B3387">
        <v>7</v>
      </c>
      <c r="C3387">
        <v>12</v>
      </c>
      <c r="D3387">
        <v>79</v>
      </c>
      <c r="E3387">
        <v>530</v>
      </c>
      <c r="F3387">
        <v>4885</v>
      </c>
      <c r="G3387">
        <v>543</v>
      </c>
      <c r="H3387">
        <v>2</v>
      </c>
      <c r="I3387" s="58" t="s">
        <v>8288</v>
      </c>
      <c r="J3387">
        <v>54302</v>
      </c>
      <c r="K3387" s="4">
        <v>0</v>
      </c>
      <c r="L3387" s="4">
        <v>25.09</v>
      </c>
      <c r="M3387" s="4">
        <v>27.001999999999999</v>
      </c>
      <c r="N3387" s="4">
        <v>46.691000000000003</v>
      </c>
      <c r="O3387" s="5">
        <v>42305.745292812499</v>
      </c>
      <c r="P3387" s="5">
        <v>43258.050196053242</v>
      </c>
    </row>
    <row r="3388" spans="1:16">
      <c r="A3388">
        <v>2</v>
      </c>
      <c r="B3388">
        <v>7</v>
      </c>
      <c r="C3388">
        <v>12</v>
      </c>
      <c r="D3388">
        <v>79</v>
      </c>
      <c r="E3388">
        <v>531</v>
      </c>
      <c r="F3388">
        <v>4886</v>
      </c>
      <c r="G3388">
        <v>527</v>
      </c>
      <c r="H3388">
        <v>6</v>
      </c>
      <c r="I3388" s="58" t="s">
        <v>8289</v>
      </c>
      <c r="J3388">
        <v>52706</v>
      </c>
      <c r="K3388" s="4">
        <v>8.5999999999999993E-2</v>
      </c>
      <c r="L3388" s="4">
        <v>8.8940000000000001</v>
      </c>
      <c r="M3388" s="4">
        <v>8.5999999999999993E-2</v>
      </c>
      <c r="N3388" s="4">
        <v>8.8940000000000001</v>
      </c>
      <c r="O3388" s="5">
        <v>42305.745292812499</v>
      </c>
      <c r="P3388" s="5">
        <v>43258.050196053242</v>
      </c>
    </row>
    <row r="3389" spans="1:16">
      <c r="A3389">
        <v>2</v>
      </c>
      <c r="B3389">
        <v>7</v>
      </c>
      <c r="C3389">
        <v>12</v>
      </c>
      <c r="D3389">
        <v>79</v>
      </c>
      <c r="E3389">
        <v>531</v>
      </c>
      <c r="F3389">
        <v>9784</v>
      </c>
      <c r="G3389">
        <v>527</v>
      </c>
      <c r="H3389">
        <v>10</v>
      </c>
      <c r="I3389" s="58" t="s">
        <v>8290</v>
      </c>
      <c r="J3389">
        <v>52710</v>
      </c>
      <c r="K3389" s="4">
        <v>0</v>
      </c>
      <c r="L3389" s="4">
        <v>8.5999999999999993E-2</v>
      </c>
      <c r="M3389" s="4">
        <v>0</v>
      </c>
      <c r="N3389" s="4">
        <v>8.5999999999999993E-2</v>
      </c>
      <c r="O3389" s="5">
        <v>42305.745292812499</v>
      </c>
      <c r="P3389" s="5">
        <v>43258.050196053242</v>
      </c>
    </row>
    <row r="3390" spans="1:16">
      <c r="A3390">
        <v>2</v>
      </c>
      <c r="B3390">
        <v>7</v>
      </c>
      <c r="C3390">
        <v>12</v>
      </c>
      <c r="D3390">
        <v>79</v>
      </c>
      <c r="E3390">
        <v>532</v>
      </c>
      <c r="F3390">
        <v>4887</v>
      </c>
      <c r="G3390">
        <v>838</v>
      </c>
      <c r="H3390">
        <v>3</v>
      </c>
      <c r="I3390" s="58" t="s">
        <v>8291</v>
      </c>
      <c r="J3390">
        <v>83803</v>
      </c>
      <c r="K3390" s="4">
        <v>0</v>
      </c>
      <c r="L3390" s="4">
        <v>7.2</v>
      </c>
      <c r="M3390" s="4">
        <v>0</v>
      </c>
      <c r="N3390" s="4">
        <v>7.2</v>
      </c>
      <c r="O3390" s="5">
        <v>42305.745292812499</v>
      </c>
      <c r="P3390" s="5">
        <v>42305.745292812499</v>
      </c>
    </row>
    <row r="3391" spans="1:16">
      <c r="A3391">
        <v>2</v>
      </c>
      <c r="B3391">
        <v>7</v>
      </c>
      <c r="C3391">
        <v>12</v>
      </c>
      <c r="D3391">
        <v>79</v>
      </c>
      <c r="E3391">
        <v>610</v>
      </c>
      <c r="F3391">
        <v>4888</v>
      </c>
      <c r="G3391">
        <v>838</v>
      </c>
      <c r="H3391">
        <v>2</v>
      </c>
      <c r="I3391" s="58" t="s">
        <v>8292</v>
      </c>
      <c r="J3391">
        <v>83802</v>
      </c>
      <c r="K3391" s="4">
        <v>9.9339999999999993</v>
      </c>
      <c r="L3391" s="4">
        <v>16.663</v>
      </c>
      <c r="M3391" s="4">
        <v>11.701000000000001</v>
      </c>
      <c r="N3391" s="4">
        <v>18.43</v>
      </c>
      <c r="O3391" s="5">
        <v>42305.745292812499</v>
      </c>
      <c r="P3391" s="5">
        <v>42305.745292812499</v>
      </c>
    </row>
    <row r="3392" spans="1:16">
      <c r="A3392">
        <v>2</v>
      </c>
      <c r="B3392">
        <v>7</v>
      </c>
      <c r="C3392">
        <v>12</v>
      </c>
      <c r="D3392">
        <v>79</v>
      </c>
      <c r="E3392">
        <v>678</v>
      </c>
      <c r="F3392">
        <v>4889</v>
      </c>
      <c r="G3392">
        <v>111</v>
      </c>
      <c r="H3392">
        <v>3</v>
      </c>
      <c r="I3392" s="58" t="s">
        <v>8293</v>
      </c>
      <c r="J3392">
        <v>11103</v>
      </c>
      <c r="K3392" s="4">
        <v>1</v>
      </c>
      <c r="L3392" s="4">
        <v>11.411</v>
      </c>
      <c r="M3392" s="4">
        <v>79.552999999999997</v>
      </c>
      <c r="N3392" s="4">
        <v>89.963999999999999</v>
      </c>
      <c r="O3392" s="5">
        <v>42305.745292812499</v>
      </c>
      <c r="P3392" s="5">
        <v>43258.050196053242</v>
      </c>
    </row>
    <row r="3393" spans="1:16">
      <c r="A3393">
        <v>2</v>
      </c>
      <c r="B3393">
        <v>7</v>
      </c>
      <c r="C3393">
        <v>12</v>
      </c>
      <c r="D3393">
        <v>79</v>
      </c>
      <c r="E3393">
        <v>868</v>
      </c>
      <c r="F3393">
        <v>4890</v>
      </c>
      <c r="G3393">
        <v>188</v>
      </c>
      <c r="H3393">
        <v>9</v>
      </c>
      <c r="I3393" s="58" t="s">
        <v>8294</v>
      </c>
      <c r="J3393">
        <v>18809</v>
      </c>
      <c r="K3393" s="4">
        <v>10</v>
      </c>
      <c r="L3393" s="4">
        <v>25.06</v>
      </c>
      <c r="M3393" s="4">
        <v>0</v>
      </c>
      <c r="N3393" s="4">
        <v>9.5809999999999995</v>
      </c>
      <c r="O3393" s="5">
        <v>42305.745292812499</v>
      </c>
      <c r="P3393" s="5">
        <v>42305.745292812499</v>
      </c>
    </row>
    <row r="3394" spans="1:16">
      <c r="A3394">
        <v>2</v>
      </c>
      <c r="B3394">
        <v>7</v>
      </c>
      <c r="C3394">
        <v>12</v>
      </c>
      <c r="D3394">
        <v>79</v>
      </c>
      <c r="E3394">
        <v>906</v>
      </c>
      <c r="F3394">
        <v>4891</v>
      </c>
      <c r="G3394">
        <v>543</v>
      </c>
      <c r="H3394">
        <v>3</v>
      </c>
      <c r="I3394" s="58" t="s">
        <v>1446</v>
      </c>
      <c r="J3394">
        <v>54303</v>
      </c>
      <c r="K3394" s="4">
        <v>1</v>
      </c>
      <c r="L3394" s="4">
        <v>22.327999999999999</v>
      </c>
      <c r="M3394" s="4">
        <v>0</v>
      </c>
      <c r="N3394" s="4">
        <v>21.327999999999999</v>
      </c>
      <c r="O3394" s="5">
        <v>42305.745292812499</v>
      </c>
      <c r="P3394" s="5">
        <v>42305.745292812499</v>
      </c>
    </row>
    <row r="3395" spans="1:16">
      <c r="A3395">
        <v>2</v>
      </c>
      <c r="B3395">
        <v>7</v>
      </c>
      <c r="C3395">
        <v>13</v>
      </c>
      <c r="D3395">
        <v>158</v>
      </c>
      <c r="E3395">
        <v>1218</v>
      </c>
      <c r="F3395">
        <v>5485</v>
      </c>
      <c r="G3395">
        <v>1321</v>
      </c>
      <c r="H3395">
        <v>1</v>
      </c>
      <c r="I3395" s="58" t="s">
        <v>8295</v>
      </c>
      <c r="J3395">
        <v>132101</v>
      </c>
      <c r="K3395" s="4">
        <v>0.998</v>
      </c>
      <c r="L3395" s="4">
        <v>16.513999999999999</v>
      </c>
      <c r="M3395" s="4">
        <v>0</v>
      </c>
      <c r="N3395" s="4">
        <v>15.516</v>
      </c>
      <c r="O3395" s="5">
        <v>42305.745292812499</v>
      </c>
      <c r="P3395" s="5">
        <v>42305.745292812499</v>
      </c>
    </row>
    <row r="3396" spans="1:16">
      <c r="A3396">
        <v>2</v>
      </c>
      <c r="B3396">
        <v>7</v>
      </c>
      <c r="C3396">
        <v>13</v>
      </c>
      <c r="D3396">
        <v>158</v>
      </c>
      <c r="E3396">
        <v>1282</v>
      </c>
      <c r="F3396">
        <v>5486</v>
      </c>
      <c r="G3396">
        <v>1304</v>
      </c>
      <c r="H3396">
        <v>2</v>
      </c>
      <c r="I3396" s="58" t="s">
        <v>8296</v>
      </c>
      <c r="J3396">
        <v>130402</v>
      </c>
      <c r="K3396" s="4">
        <v>1</v>
      </c>
      <c r="L3396" s="4">
        <v>5.9240000000000004</v>
      </c>
      <c r="M3396" s="4">
        <v>16.524000000000001</v>
      </c>
      <c r="N3396" s="4">
        <v>21.448</v>
      </c>
      <c r="O3396" s="5">
        <v>42305.745292812499</v>
      </c>
      <c r="P3396" s="5">
        <v>42305.745292812499</v>
      </c>
    </row>
    <row r="3397" spans="1:16">
      <c r="A3397">
        <v>2</v>
      </c>
      <c r="B3397">
        <v>7</v>
      </c>
      <c r="C3397">
        <v>13</v>
      </c>
      <c r="D3397">
        <v>158</v>
      </c>
      <c r="E3397">
        <v>1412</v>
      </c>
      <c r="F3397">
        <v>5487</v>
      </c>
      <c r="G3397">
        <v>1412</v>
      </c>
      <c r="H3397">
        <v>1</v>
      </c>
      <c r="I3397" s="58" t="s">
        <v>1449</v>
      </c>
      <c r="J3397">
        <v>141201</v>
      </c>
      <c r="K3397" s="4">
        <v>10</v>
      </c>
      <c r="L3397" s="4">
        <v>16.195</v>
      </c>
      <c r="M3397" s="4">
        <v>15.874000000000001</v>
      </c>
      <c r="N3397" s="4">
        <v>22.068999999999999</v>
      </c>
      <c r="O3397" s="5">
        <v>42305.745292812499</v>
      </c>
      <c r="P3397" s="5">
        <v>43258.050196053242</v>
      </c>
    </row>
    <row r="3398" spans="1:16">
      <c r="A3398">
        <v>2</v>
      </c>
      <c r="B3398">
        <v>7</v>
      </c>
      <c r="C3398">
        <v>13</v>
      </c>
      <c r="D3398">
        <v>158</v>
      </c>
      <c r="E3398">
        <v>1568</v>
      </c>
      <c r="F3398">
        <v>5488</v>
      </c>
      <c r="G3398">
        <v>346</v>
      </c>
      <c r="H3398">
        <v>10</v>
      </c>
      <c r="I3398" s="58" t="s">
        <v>8297</v>
      </c>
      <c r="J3398">
        <v>34610</v>
      </c>
      <c r="K3398" s="4">
        <v>0</v>
      </c>
      <c r="L3398" s="4">
        <v>10.43</v>
      </c>
      <c r="M3398" s="4">
        <v>0</v>
      </c>
      <c r="N3398" s="4">
        <v>10.43</v>
      </c>
      <c r="O3398" s="5">
        <v>42305.745292812499</v>
      </c>
      <c r="P3398" s="5">
        <v>42305.745292812499</v>
      </c>
    </row>
    <row r="3399" spans="1:16">
      <c r="A3399">
        <v>2</v>
      </c>
      <c r="B3399">
        <v>7</v>
      </c>
      <c r="C3399">
        <v>13</v>
      </c>
      <c r="D3399">
        <v>158</v>
      </c>
      <c r="E3399">
        <v>1568</v>
      </c>
      <c r="F3399">
        <v>5489</v>
      </c>
      <c r="G3399">
        <v>1985</v>
      </c>
      <c r="H3399">
        <v>3</v>
      </c>
      <c r="I3399" s="58">
        <v>31107</v>
      </c>
      <c r="J3399">
        <v>198503</v>
      </c>
      <c r="K3399" s="4">
        <v>0.5</v>
      </c>
      <c r="L3399" s="4">
        <v>11.561</v>
      </c>
      <c r="M3399" s="4">
        <v>10.565</v>
      </c>
      <c r="N3399" s="4">
        <v>21.626000000000001</v>
      </c>
      <c r="O3399" s="5">
        <v>42305.745292812499</v>
      </c>
      <c r="P3399" s="5">
        <v>42305.745292812499</v>
      </c>
    </row>
    <row r="3400" spans="1:16">
      <c r="A3400">
        <v>2</v>
      </c>
      <c r="B3400">
        <v>7</v>
      </c>
      <c r="C3400">
        <v>13</v>
      </c>
      <c r="D3400">
        <v>158</v>
      </c>
      <c r="E3400">
        <v>1812</v>
      </c>
      <c r="F3400">
        <v>5490</v>
      </c>
      <c r="G3400">
        <v>1412</v>
      </c>
      <c r="H3400">
        <v>1</v>
      </c>
      <c r="I3400" s="58" t="s">
        <v>1449</v>
      </c>
      <c r="J3400">
        <v>141201</v>
      </c>
      <c r="K3400" s="4">
        <v>0</v>
      </c>
      <c r="L3400" s="4">
        <v>4.2999999999999997E-2</v>
      </c>
      <c r="M3400" s="4">
        <v>0</v>
      </c>
      <c r="N3400" s="4">
        <v>4.2999999999999997E-2</v>
      </c>
      <c r="O3400" s="5">
        <v>43258.050196053242</v>
      </c>
      <c r="P3400" s="5">
        <v>43258.050196053242</v>
      </c>
    </row>
    <row r="3401" spans="1:16">
      <c r="A3401">
        <v>2</v>
      </c>
      <c r="B3401">
        <v>7</v>
      </c>
      <c r="C3401">
        <v>13</v>
      </c>
      <c r="D3401">
        <v>158</v>
      </c>
      <c r="E3401">
        <v>1812</v>
      </c>
      <c r="F3401">
        <v>5491</v>
      </c>
      <c r="G3401">
        <v>1686</v>
      </c>
      <c r="H3401">
        <v>1</v>
      </c>
      <c r="I3401" s="58">
        <v>-78160</v>
      </c>
      <c r="J3401">
        <v>168601</v>
      </c>
      <c r="K3401" s="4">
        <v>4.2999999999999997E-2</v>
      </c>
      <c r="L3401" s="4">
        <v>9.5589999999999993</v>
      </c>
      <c r="M3401" s="4">
        <v>4.2999999999999997E-2</v>
      </c>
      <c r="N3401" s="4">
        <v>9.5589999999999993</v>
      </c>
      <c r="O3401" s="5">
        <v>42305.745292812499</v>
      </c>
      <c r="P3401" s="5">
        <v>43258.050196053242</v>
      </c>
    </row>
    <row r="3402" spans="1:16">
      <c r="A3402">
        <v>2</v>
      </c>
      <c r="B3402">
        <v>7</v>
      </c>
      <c r="C3402">
        <v>13</v>
      </c>
      <c r="D3402">
        <v>158</v>
      </c>
      <c r="E3402">
        <v>1939</v>
      </c>
      <c r="F3402">
        <v>5492</v>
      </c>
      <c r="G3402">
        <v>1744</v>
      </c>
      <c r="H3402">
        <v>1</v>
      </c>
      <c r="I3402" s="58">
        <v>-56977</v>
      </c>
      <c r="J3402">
        <v>174401</v>
      </c>
      <c r="K3402" s="4">
        <v>1</v>
      </c>
      <c r="L3402" s="4">
        <v>7.649</v>
      </c>
      <c r="M3402" s="4">
        <v>0</v>
      </c>
      <c r="N3402" s="4">
        <v>6.649</v>
      </c>
      <c r="O3402" s="5">
        <v>42305.745292812499</v>
      </c>
      <c r="P3402" s="5">
        <v>42305.745292812499</v>
      </c>
    </row>
    <row r="3403" spans="1:16">
      <c r="A3403">
        <v>2</v>
      </c>
      <c r="B3403">
        <v>7</v>
      </c>
      <c r="C3403">
        <v>13</v>
      </c>
      <c r="D3403">
        <v>158</v>
      </c>
      <c r="E3403">
        <v>2097</v>
      </c>
      <c r="F3403">
        <v>5493</v>
      </c>
      <c r="G3403">
        <v>604</v>
      </c>
      <c r="H3403">
        <v>1</v>
      </c>
      <c r="I3403" s="58" t="s">
        <v>8298</v>
      </c>
      <c r="J3403">
        <v>60401</v>
      </c>
      <c r="K3403" s="4">
        <v>0</v>
      </c>
      <c r="L3403" s="4">
        <v>6.5369999999999999</v>
      </c>
      <c r="M3403" s="4">
        <v>0</v>
      </c>
      <c r="N3403" s="4">
        <v>6.5369999999999999</v>
      </c>
      <c r="O3403" s="5">
        <v>42305.745292812499</v>
      </c>
      <c r="P3403" s="5">
        <v>42305.745292812499</v>
      </c>
    </row>
    <row r="3404" spans="1:16">
      <c r="A3404">
        <v>2</v>
      </c>
      <c r="B3404">
        <v>7</v>
      </c>
      <c r="C3404">
        <v>13</v>
      </c>
      <c r="D3404">
        <v>158</v>
      </c>
      <c r="E3404">
        <v>2141</v>
      </c>
      <c r="F3404">
        <v>5494</v>
      </c>
      <c r="G3404">
        <v>847</v>
      </c>
      <c r="H3404">
        <v>4</v>
      </c>
      <c r="I3404" s="58" t="s">
        <v>8299</v>
      </c>
      <c r="J3404">
        <v>84704</v>
      </c>
      <c r="K3404" s="4">
        <v>0</v>
      </c>
      <c r="L3404" s="4">
        <v>2.3570000000000002</v>
      </c>
      <c r="M3404" s="4">
        <v>0</v>
      </c>
      <c r="N3404" s="4">
        <v>2.3570000000000002</v>
      </c>
      <c r="O3404" s="5">
        <v>42305.745292812499</v>
      </c>
      <c r="P3404" s="5">
        <v>42305.745292812499</v>
      </c>
    </row>
    <row r="3405" spans="1:16">
      <c r="A3405">
        <v>2</v>
      </c>
      <c r="B3405">
        <v>7</v>
      </c>
      <c r="C3405">
        <v>13</v>
      </c>
      <c r="D3405">
        <v>158</v>
      </c>
      <c r="E3405">
        <v>2229</v>
      </c>
      <c r="F3405">
        <v>5495</v>
      </c>
      <c r="G3405">
        <v>1985</v>
      </c>
      <c r="H3405">
        <v>2</v>
      </c>
      <c r="I3405" s="58">
        <v>31079</v>
      </c>
      <c r="J3405">
        <v>198502</v>
      </c>
      <c r="K3405" s="4">
        <v>0</v>
      </c>
      <c r="L3405" s="4">
        <v>2.137</v>
      </c>
      <c r="M3405" s="4">
        <v>0</v>
      </c>
      <c r="N3405" s="4">
        <v>2.137</v>
      </c>
      <c r="O3405" t="s">
        <v>1223</v>
      </c>
      <c r="P3405" t="s">
        <v>1223</v>
      </c>
    </row>
    <row r="3406" spans="1:16">
      <c r="A3406">
        <v>2</v>
      </c>
      <c r="B3406">
        <v>7</v>
      </c>
      <c r="C3406">
        <v>13</v>
      </c>
      <c r="D3406">
        <v>158</v>
      </c>
      <c r="E3406">
        <v>2456</v>
      </c>
      <c r="F3406">
        <v>5496</v>
      </c>
      <c r="G3406">
        <v>346</v>
      </c>
      <c r="H3406">
        <v>3</v>
      </c>
      <c r="I3406" s="58" t="s">
        <v>1450</v>
      </c>
      <c r="J3406">
        <v>34603</v>
      </c>
      <c r="K3406" s="4">
        <v>0</v>
      </c>
      <c r="L3406" s="4">
        <v>8.82</v>
      </c>
      <c r="M3406" s="4">
        <v>0</v>
      </c>
      <c r="N3406" s="4">
        <v>8.82</v>
      </c>
      <c r="O3406" s="5">
        <v>42305.745292812499</v>
      </c>
      <c r="P3406" s="5">
        <v>42305.745292812499</v>
      </c>
    </row>
    <row r="3407" spans="1:16">
      <c r="A3407">
        <v>2</v>
      </c>
      <c r="B3407">
        <v>7</v>
      </c>
      <c r="C3407">
        <v>13</v>
      </c>
      <c r="D3407">
        <v>158</v>
      </c>
      <c r="E3407">
        <v>2561</v>
      </c>
      <c r="F3407">
        <v>5497</v>
      </c>
      <c r="G3407">
        <v>2525</v>
      </c>
      <c r="H3407">
        <v>1</v>
      </c>
      <c r="I3407" s="58">
        <v>228279</v>
      </c>
      <c r="J3407">
        <v>252501</v>
      </c>
      <c r="K3407" s="4">
        <v>0</v>
      </c>
      <c r="L3407" s="4">
        <v>4.3639999999999999</v>
      </c>
      <c r="M3407" s="4">
        <v>0</v>
      </c>
      <c r="N3407" s="4">
        <v>4.3630000000000004</v>
      </c>
      <c r="O3407" s="5">
        <v>42305.745292812499</v>
      </c>
      <c r="P3407" s="5">
        <v>42305.745292812499</v>
      </c>
    </row>
    <row r="3408" spans="1:16">
      <c r="A3408">
        <v>2</v>
      </c>
      <c r="B3408">
        <v>7</v>
      </c>
      <c r="C3408">
        <v>13</v>
      </c>
      <c r="D3408">
        <v>158</v>
      </c>
      <c r="E3408">
        <v>2561</v>
      </c>
      <c r="F3408">
        <v>5498</v>
      </c>
      <c r="G3408">
        <v>2525</v>
      </c>
      <c r="H3408">
        <v>2</v>
      </c>
      <c r="I3408" s="58">
        <v>228310</v>
      </c>
      <c r="J3408">
        <v>252502</v>
      </c>
      <c r="K3408" s="4">
        <v>10</v>
      </c>
      <c r="L3408" s="4">
        <v>17.437999999999999</v>
      </c>
      <c r="M3408" s="4">
        <v>4.3630000000000004</v>
      </c>
      <c r="N3408" s="4">
        <v>11.802</v>
      </c>
      <c r="O3408" s="5">
        <v>42305.745292812499</v>
      </c>
      <c r="P3408" s="5">
        <v>42305.745292812499</v>
      </c>
    </row>
    <row r="3409" spans="1:16">
      <c r="A3409">
        <v>2</v>
      </c>
      <c r="B3409">
        <v>7</v>
      </c>
      <c r="C3409">
        <v>13</v>
      </c>
      <c r="D3409">
        <v>158</v>
      </c>
      <c r="E3409">
        <v>2625</v>
      </c>
      <c r="F3409">
        <v>5499</v>
      </c>
      <c r="G3409">
        <v>2524</v>
      </c>
      <c r="H3409">
        <v>1</v>
      </c>
      <c r="I3409" s="58">
        <v>227913</v>
      </c>
      <c r="J3409">
        <v>252401</v>
      </c>
      <c r="K3409" s="4">
        <v>0</v>
      </c>
      <c r="L3409" s="4">
        <v>2.8780000000000001</v>
      </c>
      <c r="M3409" s="4">
        <v>0</v>
      </c>
      <c r="N3409" s="4">
        <v>2.8780000000000001</v>
      </c>
      <c r="O3409" s="5">
        <v>42305.745292812499</v>
      </c>
      <c r="P3409" s="5">
        <v>42305.745292812499</v>
      </c>
    </row>
    <row r="3410" spans="1:16">
      <c r="A3410">
        <v>2</v>
      </c>
      <c r="B3410">
        <v>7</v>
      </c>
      <c r="C3410">
        <v>13</v>
      </c>
      <c r="D3410">
        <v>158</v>
      </c>
      <c r="E3410">
        <v>2677</v>
      </c>
      <c r="F3410">
        <v>5500</v>
      </c>
      <c r="G3410">
        <v>2697</v>
      </c>
      <c r="H3410">
        <v>1</v>
      </c>
      <c r="I3410" s="58">
        <v>291101</v>
      </c>
      <c r="J3410">
        <v>269701</v>
      </c>
      <c r="K3410" s="4">
        <v>6.7080000000000002</v>
      </c>
      <c r="L3410" s="4">
        <v>20.48</v>
      </c>
      <c r="M3410" s="4">
        <v>0</v>
      </c>
      <c r="N3410" s="4">
        <v>13.772</v>
      </c>
      <c r="O3410" s="5">
        <v>42305.745292812499</v>
      </c>
      <c r="P3410" s="5">
        <v>42305.745292812499</v>
      </c>
    </row>
    <row r="3411" spans="1:16">
      <c r="A3411">
        <v>2</v>
      </c>
      <c r="B3411">
        <v>7</v>
      </c>
      <c r="C3411">
        <v>13</v>
      </c>
      <c r="D3411">
        <v>158</v>
      </c>
      <c r="E3411">
        <v>2843</v>
      </c>
      <c r="F3411">
        <v>5501</v>
      </c>
      <c r="G3411">
        <v>2896</v>
      </c>
      <c r="H3411">
        <v>1</v>
      </c>
      <c r="I3411" s="58">
        <v>363784</v>
      </c>
      <c r="J3411">
        <v>289601</v>
      </c>
      <c r="K3411" s="4">
        <v>0</v>
      </c>
      <c r="L3411" s="4">
        <v>13.872999999999999</v>
      </c>
      <c r="M3411" s="4">
        <v>0</v>
      </c>
      <c r="N3411" s="4">
        <v>13.872999999999999</v>
      </c>
      <c r="O3411" s="5">
        <v>42305.745292812499</v>
      </c>
      <c r="P3411" s="5">
        <v>42305.745292812499</v>
      </c>
    </row>
    <row r="3412" spans="1:16">
      <c r="A3412">
        <v>2</v>
      </c>
      <c r="B3412">
        <v>7</v>
      </c>
      <c r="C3412">
        <v>13</v>
      </c>
      <c r="D3412">
        <v>158</v>
      </c>
      <c r="E3412">
        <v>3034</v>
      </c>
      <c r="F3412">
        <v>5502</v>
      </c>
      <c r="G3412">
        <v>3087</v>
      </c>
      <c r="H3412">
        <v>1</v>
      </c>
      <c r="I3412" s="58">
        <v>433545</v>
      </c>
      <c r="J3412">
        <v>308701</v>
      </c>
      <c r="K3412" s="4">
        <v>0</v>
      </c>
      <c r="L3412" s="4">
        <v>2.4159999999999999</v>
      </c>
      <c r="M3412" s="4">
        <v>0</v>
      </c>
      <c r="N3412" s="4">
        <v>2.4159999999999999</v>
      </c>
      <c r="O3412" s="5">
        <v>42305.745292812499</v>
      </c>
      <c r="P3412" s="5">
        <v>42305.745292812499</v>
      </c>
    </row>
    <row r="3413" spans="1:16">
      <c r="A3413">
        <v>2</v>
      </c>
      <c r="B3413">
        <v>7</v>
      </c>
      <c r="C3413">
        <v>13</v>
      </c>
      <c r="D3413">
        <v>158</v>
      </c>
      <c r="E3413">
        <v>3061</v>
      </c>
      <c r="F3413">
        <v>5503</v>
      </c>
      <c r="G3413">
        <v>3173</v>
      </c>
      <c r="H3413">
        <v>2</v>
      </c>
      <c r="I3413" s="58">
        <v>464987</v>
      </c>
      <c r="J3413">
        <v>317302</v>
      </c>
      <c r="K3413" s="4">
        <v>1</v>
      </c>
      <c r="L3413" s="4">
        <v>3.6339999999999999</v>
      </c>
      <c r="M3413" s="4">
        <v>4.524</v>
      </c>
      <c r="N3413" s="4">
        <v>7.1580000000000004</v>
      </c>
      <c r="O3413" s="5">
        <v>42305.745292812499</v>
      </c>
      <c r="P3413" s="5">
        <v>42305.745292812499</v>
      </c>
    </row>
    <row r="3414" spans="1:16">
      <c r="A3414">
        <v>2</v>
      </c>
      <c r="B3414">
        <v>7</v>
      </c>
      <c r="C3414">
        <v>13</v>
      </c>
      <c r="D3414">
        <v>158</v>
      </c>
      <c r="E3414">
        <v>3124</v>
      </c>
      <c r="F3414">
        <v>5504</v>
      </c>
      <c r="G3414">
        <v>3224</v>
      </c>
      <c r="H3414">
        <v>1</v>
      </c>
      <c r="I3414" s="58">
        <v>483583</v>
      </c>
      <c r="J3414">
        <v>322401</v>
      </c>
      <c r="K3414" s="4">
        <v>5</v>
      </c>
      <c r="L3414" s="4">
        <v>10.499000000000001</v>
      </c>
      <c r="M3414" s="4">
        <v>0</v>
      </c>
      <c r="N3414" s="4">
        <v>5.4989999999999997</v>
      </c>
      <c r="O3414" s="5">
        <v>42305.745292812499</v>
      </c>
      <c r="P3414" s="5">
        <v>42305.745292812499</v>
      </c>
    </row>
    <row r="3415" spans="1:16">
      <c r="A3415">
        <v>2</v>
      </c>
      <c r="B3415">
        <v>7</v>
      </c>
      <c r="C3415">
        <v>13</v>
      </c>
      <c r="D3415">
        <v>158</v>
      </c>
      <c r="E3415">
        <v>3883</v>
      </c>
      <c r="F3415">
        <v>5505</v>
      </c>
      <c r="G3415">
        <v>179</v>
      </c>
      <c r="H3415">
        <v>4</v>
      </c>
      <c r="I3415" s="58" t="s">
        <v>8300</v>
      </c>
      <c r="J3415">
        <v>17904</v>
      </c>
      <c r="K3415" s="4">
        <v>1</v>
      </c>
      <c r="L3415" s="4">
        <v>16.585999999999999</v>
      </c>
      <c r="M3415" s="4">
        <v>66.832999999999998</v>
      </c>
      <c r="N3415" s="4">
        <v>82.418999999999997</v>
      </c>
      <c r="O3415" s="5">
        <v>42305.745292812499</v>
      </c>
      <c r="P3415" s="5">
        <v>43258.050196053242</v>
      </c>
    </row>
    <row r="3416" spans="1:16">
      <c r="A3416">
        <v>2</v>
      </c>
      <c r="B3416">
        <v>7</v>
      </c>
      <c r="C3416">
        <v>13</v>
      </c>
      <c r="D3416">
        <v>158</v>
      </c>
      <c r="E3416">
        <v>3883</v>
      </c>
      <c r="F3416">
        <v>5506</v>
      </c>
      <c r="G3416">
        <v>179</v>
      </c>
      <c r="H3416">
        <v>6</v>
      </c>
      <c r="I3416" s="58" t="s">
        <v>8301</v>
      </c>
      <c r="J3416">
        <v>17906</v>
      </c>
      <c r="K3416" s="4">
        <v>16.585999999999999</v>
      </c>
      <c r="L3416" s="4">
        <v>30.649000000000001</v>
      </c>
      <c r="M3416" s="4">
        <v>82.418999999999997</v>
      </c>
      <c r="N3416" s="4">
        <v>96.481999999999999</v>
      </c>
      <c r="O3416" s="5">
        <v>42305.745292812499</v>
      </c>
      <c r="P3416" s="5">
        <v>43258.050196053242</v>
      </c>
    </row>
    <row r="3417" spans="1:16">
      <c r="A3417">
        <v>2</v>
      </c>
      <c r="B3417">
        <v>7</v>
      </c>
      <c r="C3417">
        <v>13</v>
      </c>
      <c r="D3417">
        <v>158</v>
      </c>
      <c r="E3417">
        <v>3883</v>
      </c>
      <c r="F3417">
        <v>5507</v>
      </c>
      <c r="G3417">
        <v>179</v>
      </c>
      <c r="H3417">
        <v>7</v>
      </c>
      <c r="I3417" s="58" t="s">
        <v>8302</v>
      </c>
      <c r="J3417">
        <v>17907</v>
      </c>
      <c r="K3417" s="4">
        <v>30.649000000000001</v>
      </c>
      <c r="L3417" s="4">
        <v>42</v>
      </c>
      <c r="M3417" s="4">
        <v>96.481999999999999</v>
      </c>
      <c r="N3417" s="4">
        <v>107.833</v>
      </c>
      <c r="O3417" s="5">
        <v>42305.745292812499</v>
      </c>
      <c r="P3417" s="5">
        <v>43258.050196053242</v>
      </c>
    </row>
    <row r="3418" spans="1:16">
      <c r="A3418">
        <v>2</v>
      </c>
      <c r="B3418">
        <v>7</v>
      </c>
      <c r="C3418">
        <v>13</v>
      </c>
      <c r="D3418">
        <v>158</v>
      </c>
      <c r="E3418">
        <v>3883</v>
      </c>
      <c r="F3418">
        <v>5508</v>
      </c>
      <c r="G3418">
        <v>179</v>
      </c>
      <c r="H3418">
        <v>8</v>
      </c>
      <c r="I3418" s="58" t="s">
        <v>8303</v>
      </c>
      <c r="J3418">
        <v>17908</v>
      </c>
      <c r="K3418" s="4">
        <v>42</v>
      </c>
      <c r="L3418" s="4">
        <v>48.999000000000002</v>
      </c>
      <c r="M3418" s="4">
        <v>107.833</v>
      </c>
      <c r="N3418" s="4">
        <v>114.83199999999999</v>
      </c>
      <c r="O3418" s="5">
        <v>42305.745292812499</v>
      </c>
      <c r="P3418" s="5">
        <v>43258.050196053242</v>
      </c>
    </row>
    <row r="3419" spans="1:16">
      <c r="A3419">
        <v>2</v>
      </c>
      <c r="B3419">
        <v>7</v>
      </c>
      <c r="C3419">
        <v>13</v>
      </c>
      <c r="D3419">
        <v>158</v>
      </c>
      <c r="E3419">
        <v>3905</v>
      </c>
      <c r="F3419">
        <v>5509</v>
      </c>
      <c r="G3419">
        <v>241</v>
      </c>
      <c r="H3419">
        <v>2</v>
      </c>
      <c r="I3419" s="58" t="s">
        <v>8304</v>
      </c>
      <c r="J3419">
        <v>24102</v>
      </c>
      <c r="K3419" s="4">
        <v>1</v>
      </c>
      <c r="L3419" s="4">
        <v>12.712999999999999</v>
      </c>
      <c r="M3419" s="4">
        <v>38.197000000000003</v>
      </c>
      <c r="N3419" s="4">
        <v>49.91</v>
      </c>
      <c r="O3419" s="5">
        <v>42305.745292812499</v>
      </c>
      <c r="P3419" s="5">
        <v>43258.050196053242</v>
      </c>
    </row>
    <row r="3420" spans="1:16">
      <c r="A3420">
        <v>2</v>
      </c>
      <c r="B3420">
        <v>7</v>
      </c>
      <c r="C3420">
        <v>13</v>
      </c>
      <c r="D3420">
        <v>158</v>
      </c>
      <c r="E3420">
        <v>3905</v>
      </c>
      <c r="F3420">
        <v>5510</v>
      </c>
      <c r="G3420">
        <v>241</v>
      </c>
      <c r="H3420">
        <v>3</v>
      </c>
      <c r="I3420" s="58" t="s">
        <v>8305</v>
      </c>
      <c r="J3420">
        <v>24103</v>
      </c>
      <c r="K3420" s="4">
        <v>12.712999999999999</v>
      </c>
      <c r="L3420" s="4">
        <v>17.530999999999999</v>
      </c>
      <c r="M3420" s="4">
        <v>49.91</v>
      </c>
      <c r="N3420" s="4">
        <v>54.728000000000002</v>
      </c>
      <c r="O3420" s="5">
        <v>42305.745292812499</v>
      </c>
      <c r="P3420" s="5">
        <v>43258.050196053242</v>
      </c>
    </row>
    <row r="3421" spans="1:16">
      <c r="A3421">
        <v>2</v>
      </c>
      <c r="B3421">
        <v>7</v>
      </c>
      <c r="C3421">
        <v>13</v>
      </c>
      <c r="D3421">
        <v>158</v>
      </c>
      <c r="E3421">
        <v>3905</v>
      </c>
      <c r="F3421">
        <v>5511</v>
      </c>
      <c r="G3421">
        <v>241</v>
      </c>
      <c r="H3421">
        <v>4</v>
      </c>
      <c r="I3421" s="58" t="s">
        <v>8306</v>
      </c>
      <c r="J3421">
        <v>24104</v>
      </c>
      <c r="K3421" s="4">
        <v>17.530999999999999</v>
      </c>
      <c r="L3421" s="4">
        <v>24.780999999999999</v>
      </c>
      <c r="M3421" s="4">
        <v>54.728000000000002</v>
      </c>
      <c r="N3421" s="4">
        <v>61.978000000000002</v>
      </c>
      <c r="O3421" s="5">
        <v>42305.745292812499</v>
      </c>
      <c r="P3421" s="5">
        <v>42305.745292812499</v>
      </c>
    </row>
    <row r="3422" spans="1:16">
      <c r="A3422">
        <v>2</v>
      </c>
      <c r="B3422">
        <v>7</v>
      </c>
      <c r="C3422">
        <v>13</v>
      </c>
      <c r="D3422">
        <v>158</v>
      </c>
      <c r="E3422">
        <v>3905</v>
      </c>
      <c r="F3422">
        <v>5512</v>
      </c>
      <c r="G3422">
        <v>241</v>
      </c>
      <c r="H3422">
        <v>5</v>
      </c>
      <c r="I3422" s="58" t="s">
        <v>8307</v>
      </c>
      <c r="J3422">
        <v>24105</v>
      </c>
      <c r="K3422" s="4">
        <v>24.780999999999999</v>
      </c>
      <c r="L3422" s="4">
        <v>32.752000000000002</v>
      </c>
      <c r="M3422" s="4">
        <v>61.978000000000002</v>
      </c>
      <c r="N3422" s="4">
        <v>69.948999999999998</v>
      </c>
      <c r="O3422" s="5">
        <v>42305.745292812499</v>
      </c>
      <c r="P3422" s="5">
        <v>42305.745292812499</v>
      </c>
    </row>
    <row r="3423" spans="1:16">
      <c r="A3423">
        <v>2</v>
      </c>
      <c r="B3423">
        <v>7</v>
      </c>
      <c r="C3423">
        <v>13</v>
      </c>
      <c r="D3423">
        <v>158</v>
      </c>
      <c r="E3423">
        <v>3914</v>
      </c>
      <c r="F3423">
        <v>5513</v>
      </c>
      <c r="G3423">
        <v>266</v>
      </c>
      <c r="H3423">
        <v>7</v>
      </c>
      <c r="I3423" s="58" t="s">
        <v>8308</v>
      </c>
      <c r="J3423">
        <v>26607</v>
      </c>
      <c r="K3423" s="4">
        <v>1</v>
      </c>
      <c r="L3423" s="4">
        <v>10.446999999999999</v>
      </c>
      <c r="M3423" s="4">
        <v>263.166</v>
      </c>
      <c r="N3423" s="4">
        <v>272.613</v>
      </c>
      <c r="O3423" s="5">
        <v>42305.745292812499</v>
      </c>
      <c r="P3423" s="5">
        <v>43258.050196053242</v>
      </c>
    </row>
    <row r="3424" spans="1:16">
      <c r="A3424">
        <v>2</v>
      </c>
      <c r="B3424">
        <v>7</v>
      </c>
      <c r="C3424">
        <v>13</v>
      </c>
      <c r="D3424">
        <v>158</v>
      </c>
      <c r="E3424">
        <v>3947</v>
      </c>
      <c r="F3424">
        <v>5514</v>
      </c>
      <c r="G3424">
        <v>346</v>
      </c>
      <c r="H3424">
        <v>3</v>
      </c>
      <c r="I3424" s="58" t="s">
        <v>1450</v>
      </c>
      <c r="J3424">
        <v>34603</v>
      </c>
      <c r="K3424" s="4">
        <v>10</v>
      </c>
      <c r="L3424" s="4">
        <v>16.190999999999999</v>
      </c>
      <c r="M3424" s="4">
        <v>70.043999999999997</v>
      </c>
      <c r="N3424" s="4">
        <v>76.234999999999999</v>
      </c>
      <c r="O3424" s="5">
        <v>42305.745292812499</v>
      </c>
      <c r="P3424" s="5">
        <v>43258.050196053242</v>
      </c>
    </row>
    <row r="3425" spans="1:16">
      <c r="A3425">
        <v>2</v>
      </c>
      <c r="B3425">
        <v>7</v>
      </c>
      <c r="C3425">
        <v>13</v>
      </c>
      <c r="D3425">
        <v>158</v>
      </c>
      <c r="E3425">
        <v>57</v>
      </c>
      <c r="F3425">
        <v>5476</v>
      </c>
      <c r="G3425">
        <v>179</v>
      </c>
      <c r="H3425">
        <v>14</v>
      </c>
      <c r="I3425" s="58" t="s">
        <v>8309</v>
      </c>
      <c r="J3425">
        <v>17914</v>
      </c>
      <c r="K3425" s="4">
        <v>0</v>
      </c>
      <c r="L3425" s="4">
        <v>3.6480000000000001</v>
      </c>
      <c r="M3425" s="4">
        <v>0</v>
      </c>
      <c r="N3425" s="4">
        <v>3.6480000000000001</v>
      </c>
      <c r="O3425" s="5">
        <v>42305.745292812499</v>
      </c>
      <c r="P3425" s="5">
        <v>42305.745292812499</v>
      </c>
    </row>
    <row r="3426" spans="1:16">
      <c r="A3426">
        <v>2</v>
      </c>
      <c r="B3426">
        <v>7</v>
      </c>
      <c r="C3426">
        <v>13</v>
      </c>
      <c r="D3426">
        <v>158</v>
      </c>
      <c r="E3426">
        <v>623</v>
      </c>
      <c r="F3426">
        <v>5477</v>
      </c>
      <c r="G3426">
        <v>346</v>
      </c>
      <c r="H3426">
        <v>12</v>
      </c>
      <c r="I3426" s="58" t="s">
        <v>8310</v>
      </c>
      <c r="J3426">
        <v>34612</v>
      </c>
      <c r="K3426" s="4">
        <v>1</v>
      </c>
      <c r="L3426" s="4">
        <v>3.5550000000000002</v>
      </c>
      <c r="M3426" s="4">
        <v>0</v>
      </c>
      <c r="N3426" s="4">
        <v>2.5550000000000002</v>
      </c>
      <c r="O3426" s="5">
        <v>42305.745292812499</v>
      </c>
      <c r="P3426" s="5">
        <v>42305.745292812499</v>
      </c>
    </row>
    <row r="3427" spans="1:16">
      <c r="A3427">
        <v>2</v>
      </c>
      <c r="B3427">
        <v>7</v>
      </c>
      <c r="C3427">
        <v>13</v>
      </c>
      <c r="D3427">
        <v>158</v>
      </c>
      <c r="E3427">
        <v>624</v>
      </c>
      <c r="F3427">
        <v>5478</v>
      </c>
      <c r="G3427">
        <v>605</v>
      </c>
      <c r="H3427">
        <v>1</v>
      </c>
      <c r="I3427" s="58" t="s">
        <v>8311</v>
      </c>
      <c r="J3427">
        <v>60501</v>
      </c>
      <c r="K3427" s="4">
        <v>0</v>
      </c>
      <c r="L3427" s="4">
        <v>27.763999999999999</v>
      </c>
      <c r="M3427" s="4">
        <v>0</v>
      </c>
      <c r="N3427" s="4">
        <v>27.763999999999999</v>
      </c>
      <c r="O3427" s="5">
        <v>42305.745292812499</v>
      </c>
      <c r="P3427" s="5">
        <v>42305.745292812499</v>
      </c>
    </row>
    <row r="3428" spans="1:16">
      <c r="A3428">
        <v>2</v>
      </c>
      <c r="B3428">
        <v>7</v>
      </c>
      <c r="C3428">
        <v>13</v>
      </c>
      <c r="D3428">
        <v>158</v>
      </c>
      <c r="E3428">
        <v>625</v>
      </c>
      <c r="F3428">
        <v>5479</v>
      </c>
      <c r="G3428">
        <v>846</v>
      </c>
      <c r="H3428">
        <v>2</v>
      </c>
      <c r="I3428" s="58" t="s">
        <v>8312</v>
      </c>
      <c r="J3428">
        <v>84602</v>
      </c>
      <c r="K3428" s="4">
        <v>0.5</v>
      </c>
      <c r="L3428" s="4">
        <v>6.133</v>
      </c>
      <c r="M3428" s="4">
        <v>0</v>
      </c>
      <c r="N3428" s="4">
        <v>5.633</v>
      </c>
      <c r="O3428" s="5">
        <v>42305.745292812499</v>
      </c>
      <c r="P3428" s="5">
        <v>42305.745292812499</v>
      </c>
    </row>
    <row r="3429" spans="1:16">
      <c r="A3429">
        <v>2</v>
      </c>
      <c r="B3429">
        <v>7</v>
      </c>
      <c r="C3429">
        <v>13</v>
      </c>
      <c r="D3429">
        <v>158</v>
      </c>
      <c r="E3429">
        <v>626</v>
      </c>
      <c r="F3429">
        <v>5480</v>
      </c>
      <c r="G3429">
        <v>603</v>
      </c>
      <c r="H3429">
        <v>1</v>
      </c>
      <c r="I3429" s="58" t="s">
        <v>8313</v>
      </c>
      <c r="J3429">
        <v>60301</v>
      </c>
      <c r="K3429" s="4">
        <v>9.9909999999999997</v>
      </c>
      <c r="L3429" s="4">
        <v>13.128</v>
      </c>
      <c r="M3429" s="4">
        <v>0</v>
      </c>
      <c r="N3429" s="4">
        <v>3.137</v>
      </c>
      <c r="O3429" s="5">
        <v>42305.745292812499</v>
      </c>
      <c r="P3429" s="5">
        <v>42305.745292812499</v>
      </c>
    </row>
    <row r="3430" spans="1:16">
      <c r="A3430">
        <v>2</v>
      </c>
      <c r="B3430">
        <v>7</v>
      </c>
      <c r="C3430">
        <v>13</v>
      </c>
      <c r="D3430">
        <v>158</v>
      </c>
      <c r="E3430">
        <v>678</v>
      </c>
      <c r="F3430">
        <v>5481</v>
      </c>
      <c r="G3430">
        <v>846</v>
      </c>
      <c r="H3430">
        <v>3</v>
      </c>
      <c r="I3430" s="58" t="s">
        <v>8314</v>
      </c>
      <c r="J3430">
        <v>84603</v>
      </c>
      <c r="K3430" s="4">
        <v>0</v>
      </c>
      <c r="L3430" s="4">
        <v>18.981999999999999</v>
      </c>
      <c r="M3430" s="4">
        <v>0</v>
      </c>
      <c r="N3430" s="4">
        <v>18.981999999999999</v>
      </c>
      <c r="O3430" s="5">
        <v>42305.745292812499</v>
      </c>
      <c r="P3430" s="5">
        <v>42305.745292812499</v>
      </c>
    </row>
    <row r="3431" spans="1:16">
      <c r="A3431">
        <v>2</v>
      </c>
      <c r="B3431">
        <v>7</v>
      </c>
      <c r="C3431">
        <v>13</v>
      </c>
      <c r="D3431">
        <v>158</v>
      </c>
      <c r="E3431">
        <v>678</v>
      </c>
      <c r="F3431">
        <v>5482</v>
      </c>
      <c r="G3431">
        <v>847</v>
      </c>
      <c r="H3431">
        <v>1</v>
      </c>
      <c r="I3431" s="58" t="s">
        <v>8315</v>
      </c>
      <c r="J3431">
        <v>84701</v>
      </c>
      <c r="K3431" s="4">
        <v>1</v>
      </c>
      <c r="L3431" s="4">
        <v>4.1559999999999997</v>
      </c>
      <c r="M3431" s="4">
        <v>35.976999999999997</v>
      </c>
      <c r="N3431" s="4">
        <v>39.133000000000003</v>
      </c>
      <c r="O3431" s="5">
        <v>42305.745292812499</v>
      </c>
      <c r="P3431" s="5">
        <v>43258.050196053242</v>
      </c>
    </row>
    <row r="3432" spans="1:16">
      <c r="A3432">
        <v>2</v>
      </c>
      <c r="B3432">
        <v>7</v>
      </c>
      <c r="C3432">
        <v>13</v>
      </c>
      <c r="D3432">
        <v>158</v>
      </c>
      <c r="E3432">
        <v>678</v>
      </c>
      <c r="F3432">
        <v>5483</v>
      </c>
      <c r="G3432">
        <v>847</v>
      </c>
      <c r="H3432">
        <v>5</v>
      </c>
      <c r="I3432" s="58" t="s">
        <v>8316</v>
      </c>
      <c r="J3432">
        <v>84705</v>
      </c>
      <c r="K3432" s="4">
        <v>0</v>
      </c>
      <c r="L3432" s="4">
        <v>15.532999999999999</v>
      </c>
      <c r="M3432" s="4">
        <v>20.443999999999999</v>
      </c>
      <c r="N3432" s="4">
        <v>35.976999999999997</v>
      </c>
      <c r="O3432" s="5">
        <v>42305.745292812499</v>
      </c>
      <c r="P3432" s="5">
        <v>43258.050196053242</v>
      </c>
    </row>
    <row r="3433" spans="1:16">
      <c r="A3433">
        <v>2</v>
      </c>
      <c r="B3433">
        <v>7</v>
      </c>
      <c r="C3433">
        <v>13</v>
      </c>
      <c r="D3433">
        <v>158</v>
      </c>
      <c r="E3433">
        <v>770</v>
      </c>
      <c r="F3433">
        <v>5484</v>
      </c>
      <c r="G3433">
        <v>497</v>
      </c>
      <c r="H3433">
        <v>1</v>
      </c>
      <c r="I3433" s="58" t="s">
        <v>8317</v>
      </c>
      <c r="J3433">
        <v>49701</v>
      </c>
      <c r="K3433" s="4">
        <v>0</v>
      </c>
      <c r="L3433" s="4">
        <v>6.4550000000000001</v>
      </c>
      <c r="M3433" s="4">
        <v>39.777999999999999</v>
      </c>
      <c r="N3433" s="4">
        <v>46.232999999999997</v>
      </c>
      <c r="O3433" s="5">
        <v>42305.745292812499</v>
      </c>
      <c r="P3433" s="5">
        <v>43258.050196053242</v>
      </c>
    </row>
    <row r="3434" spans="1:16">
      <c r="A3434">
        <v>2</v>
      </c>
      <c r="B3434">
        <v>7</v>
      </c>
      <c r="C3434">
        <v>13</v>
      </c>
      <c r="D3434">
        <v>241</v>
      </c>
      <c r="E3434">
        <v>105</v>
      </c>
      <c r="F3434">
        <v>5552</v>
      </c>
      <c r="G3434">
        <v>89</v>
      </c>
      <c r="H3434">
        <v>10</v>
      </c>
      <c r="I3434" s="58">
        <v>32782</v>
      </c>
      <c r="J3434">
        <v>8910</v>
      </c>
      <c r="K3434" s="4">
        <v>30.024000000000001</v>
      </c>
      <c r="L3434" s="4">
        <v>40.4</v>
      </c>
      <c r="M3434" s="4">
        <v>0</v>
      </c>
      <c r="N3434" s="4">
        <v>10.391</v>
      </c>
      <c r="O3434" s="5">
        <v>42305.745292812499</v>
      </c>
      <c r="P3434" s="5">
        <v>42305.745292812499</v>
      </c>
    </row>
    <row r="3435" spans="1:16">
      <c r="A3435">
        <v>2</v>
      </c>
      <c r="B3435">
        <v>7</v>
      </c>
      <c r="C3435">
        <v>13</v>
      </c>
      <c r="D3435">
        <v>241</v>
      </c>
      <c r="E3435">
        <v>106</v>
      </c>
      <c r="F3435">
        <v>5553</v>
      </c>
      <c r="G3435">
        <v>89</v>
      </c>
      <c r="H3435">
        <v>15</v>
      </c>
      <c r="I3435" s="58" t="s">
        <v>8318</v>
      </c>
      <c r="J3435">
        <v>8915</v>
      </c>
      <c r="K3435" s="4">
        <v>0</v>
      </c>
      <c r="L3435" s="4">
        <v>6.59</v>
      </c>
      <c r="M3435" s="4">
        <v>0</v>
      </c>
      <c r="N3435" s="4">
        <v>6.59</v>
      </c>
      <c r="O3435" s="5">
        <v>42305.745292812499</v>
      </c>
      <c r="P3435" s="5">
        <v>42305.745292812499</v>
      </c>
    </row>
    <row r="3436" spans="1:16">
      <c r="A3436">
        <v>2</v>
      </c>
      <c r="B3436">
        <v>7</v>
      </c>
      <c r="C3436">
        <v>13</v>
      </c>
      <c r="D3436">
        <v>241</v>
      </c>
      <c r="E3436">
        <v>1092</v>
      </c>
      <c r="F3436">
        <v>5564</v>
      </c>
      <c r="G3436">
        <v>1260</v>
      </c>
      <c r="H3436">
        <v>1</v>
      </c>
      <c r="I3436" s="58" t="s">
        <v>8319</v>
      </c>
      <c r="J3436">
        <v>126001</v>
      </c>
      <c r="K3436" s="4">
        <v>1</v>
      </c>
      <c r="L3436" s="4">
        <v>11.901</v>
      </c>
      <c r="M3436" s="4">
        <v>0</v>
      </c>
      <c r="N3436" s="4">
        <v>10.901</v>
      </c>
      <c r="O3436" s="5">
        <v>42305.745292812499</v>
      </c>
      <c r="P3436" s="5">
        <v>42305.745292812499</v>
      </c>
    </row>
    <row r="3437" spans="1:16">
      <c r="A3437">
        <v>2</v>
      </c>
      <c r="B3437">
        <v>7</v>
      </c>
      <c r="C3437">
        <v>13</v>
      </c>
      <c r="D3437">
        <v>241</v>
      </c>
      <c r="E3437">
        <v>1093</v>
      </c>
      <c r="F3437">
        <v>5565</v>
      </c>
      <c r="G3437">
        <v>1261</v>
      </c>
      <c r="H3437">
        <v>1</v>
      </c>
      <c r="I3437" s="58" t="s">
        <v>8320</v>
      </c>
      <c r="J3437">
        <v>126101</v>
      </c>
      <c r="K3437" s="4">
        <v>0</v>
      </c>
      <c r="L3437" s="4">
        <v>16.004999999999999</v>
      </c>
      <c r="M3437" s="4">
        <v>0</v>
      </c>
      <c r="N3437" s="4">
        <v>14.134</v>
      </c>
      <c r="O3437" s="5">
        <v>42305.745292812499</v>
      </c>
      <c r="P3437" s="5">
        <v>42305.745292812499</v>
      </c>
    </row>
    <row r="3438" spans="1:16">
      <c r="A3438">
        <v>2</v>
      </c>
      <c r="B3438">
        <v>7</v>
      </c>
      <c r="C3438">
        <v>13</v>
      </c>
      <c r="D3438">
        <v>241</v>
      </c>
      <c r="E3438">
        <v>1216</v>
      </c>
      <c r="F3438">
        <v>5566</v>
      </c>
      <c r="G3438">
        <v>446</v>
      </c>
      <c r="H3438">
        <v>5</v>
      </c>
      <c r="I3438" s="58" t="s">
        <v>8321</v>
      </c>
      <c r="J3438">
        <v>44605</v>
      </c>
      <c r="K3438" s="4">
        <v>0</v>
      </c>
      <c r="L3438" s="4">
        <v>3.3540000000000001</v>
      </c>
      <c r="M3438" s="4">
        <v>7.0259999999999998</v>
      </c>
      <c r="N3438" s="4">
        <v>10.38</v>
      </c>
      <c r="O3438" s="5">
        <v>42305.745292812499</v>
      </c>
      <c r="P3438" s="5">
        <v>43258.050196053242</v>
      </c>
    </row>
    <row r="3439" spans="1:16">
      <c r="A3439">
        <v>2</v>
      </c>
      <c r="B3439">
        <v>7</v>
      </c>
      <c r="C3439">
        <v>13</v>
      </c>
      <c r="D3439">
        <v>241</v>
      </c>
      <c r="E3439">
        <v>1219</v>
      </c>
      <c r="F3439">
        <v>5567</v>
      </c>
      <c r="G3439">
        <v>2169</v>
      </c>
      <c r="H3439">
        <v>1</v>
      </c>
      <c r="I3439" s="58">
        <v>98253</v>
      </c>
      <c r="J3439">
        <v>216901</v>
      </c>
      <c r="K3439" s="4">
        <v>0</v>
      </c>
      <c r="L3439" s="4">
        <v>7.274</v>
      </c>
      <c r="M3439" s="4">
        <v>0</v>
      </c>
      <c r="N3439" s="4">
        <v>7.274</v>
      </c>
      <c r="O3439" s="5">
        <v>42305.745292812499</v>
      </c>
      <c r="P3439" s="5">
        <v>42305.745292812499</v>
      </c>
    </row>
    <row r="3440" spans="1:16">
      <c r="A3440">
        <v>2</v>
      </c>
      <c r="B3440">
        <v>7</v>
      </c>
      <c r="C3440">
        <v>13</v>
      </c>
      <c r="D3440">
        <v>241</v>
      </c>
      <c r="E3440">
        <v>1280</v>
      </c>
      <c r="F3440">
        <v>5568</v>
      </c>
      <c r="G3440">
        <v>1302</v>
      </c>
      <c r="H3440">
        <v>1</v>
      </c>
      <c r="I3440" s="58" t="s">
        <v>8322</v>
      </c>
      <c r="J3440">
        <v>130201</v>
      </c>
      <c r="K3440" s="4">
        <v>0</v>
      </c>
      <c r="L3440" s="4">
        <v>18.402000000000001</v>
      </c>
      <c r="M3440" s="4">
        <v>0</v>
      </c>
      <c r="N3440" s="4">
        <v>18.402000000000001</v>
      </c>
      <c r="O3440" s="5">
        <v>42305.745292812499</v>
      </c>
      <c r="P3440" s="5">
        <v>42305.745292812499</v>
      </c>
    </row>
    <row r="3441" spans="1:16">
      <c r="A3441">
        <v>2</v>
      </c>
      <c r="B3441">
        <v>7</v>
      </c>
      <c r="C3441">
        <v>13</v>
      </c>
      <c r="D3441">
        <v>241</v>
      </c>
      <c r="E3441">
        <v>1281</v>
      </c>
      <c r="F3441">
        <v>5569</v>
      </c>
      <c r="G3441">
        <v>1303</v>
      </c>
      <c r="H3441">
        <v>1</v>
      </c>
      <c r="I3441" s="58" t="s">
        <v>8323</v>
      </c>
      <c r="J3441">
        <v>130301</v>
      </c>
      <c r="K3441" s="4">
        <v>0</v>
      </c>
      <c r="L3441" s="4">
        <v>20.172999999999998</v>
      </c>
      <c r="M3441" s="4">
        <v>0</v>
      </c>
      <c r="N3441" s="4">
        <v>10.414999999999999</v>
      </c>
      <c r="O3441" s="5">
        <v>42305.745292812499</v>
      </c>
      <c r="P3441" s="5">
        <v>43258.050196053242</v>
      </c>
    </row>
    <row r="3442" spans="1:16">
      <c r="A3442">
        <v>2</v>
      </c>
      <c r="B3442">
        <v>7</v>
      </c>
      <c r="C3442">
        <v>13</v>
      </c>
      <c r="D3442">
        <v>241</v>
      </c>
      <c r="E3442">
        <v>1281</v>
      </c>
      <c r="F3442">
        <v>5570</v>
      </c>
      <c r="G3442">
        <v>1303</v>
      </c>
      <c r="H3442">
        <v>2</v>
      </c>
      <c r="I3442" s="58" t="s">
        <v>8324</v>
      </c>
      <c r="J3442">
        <v>130302</v>
      </c>
      <c r="K3442" s="4">
        <v>10.173</v>
      </c>
      <c r="L3442" s="4">
        <v>13.691000000000001</v>
      </c>
      <c r="M3442" s="4">
        <v>10.414999999999999</v>
      </c>
      <c r="N3442" s="4">
        <v>13.933</v>
      </c>
      <c r="O3442" s="5">
        <v>42305.745292812499</v>
      </c>
      <c r="P3442" s="5">
        <v>43258.050196053242</v>
      </c>
    </row>
    <row r="3443" spans="1:16">
      <c r="A3443">
        <v>2</v>
      </c>
      <c r="B3443">
        <v>7</v>
      </c>
      <c r="C3443">
        <v>13</v>
      </c>
      <c r="D3443">
        <v>241</v>
      </c>
      <c r="E3443">
        <v>1282</v>
      </c>
      <c r="F3443">
        <v>5571</v>
      </c>
      <c r="G3443">
        <v>1304</v>
      </c>
      <c r="H3443">
        <v>1</v>
      </c>
      <c r="I3443" s="58" t="s">
        <v>8325</v>
      </c>
      <c r="J3443">
        <v>130401</v>
      </c>
      <c r="K3443" s="4">
        <v>1</v>
      </c>
      <c r="L3443" s="4">
        <v>17.524000000000001</v>
      </c>
      <c r="M3443" s="4">
        <v>0</v>
      </c>
      <c r="N3443" s="4">
        <v>16.524000000000001</v>
      </c>
      <c r="O3443" s="5">
        <v>42305.745292812499</v>
      </c>
      <c r="P3443" s="5">
        <v>42305.745292812499</v>
      </c>
    </row>
    <row r="3444" spans="1:16">
      <c r="A3444">
        <v>2</v>
      </c>
      <c r="B3444">
        <v>7</v>
      </c>
      <c r="C3444">
        <v>13</v>
      </c>
      <c r="D3444">
        <v>241</v>
      </c>
      <c r="E3444">
        <v>1283</v>
      </c>
      <c r="F3444">
        <v>5572</v>
      </c>
      <c r="G3444">
        <v>1260</v>
      </c>
      <c r="H3444">
        <v>2</v>
      </c>
      <c r="I3444" s="58" t="s">
        <v>8326</v>
      </c>
      <c r="J3444">
        <v>126002</v>
      </c>
      <c r="K3444" s="4">
        <v>1</v>
      </c>
      <c r="L3444" s="4">
        <v>9.5980000000000008</v>
      </c>
      <c r="M3444" s="4">
        <v>0</v>
      </c>
      <c r="N3444" s="4">
        <v>8.5980000000000008</v>
      </c>
      <c r="O3444" s="5">
        <v>42305.745292812499</v>
      </c>
      <c r="P3444" s="5">
        <v>42305.745292812499</v>
      </c>
    </row>
    <row r="3445" spans="1:16">
      <c r="A3445">
        <v>2</v>
      </c>
      <c r="B3445">
        <v>7</v>
      </c>
      <c r="C3445">
        <v>13</v>
      </c>
      <c r="D3445">
        <v>241</v>
      </c>
      <c r="E3445">
        <v>1284</v>
      </c>
      <c r="F3445">
        <v>5573</v>
      </c>
      <c r="G3445">
        <v>1305</v>
      </c>
      <c r="H3445">
        <v>3</v>
      </c>
      <c r="I3445" s="58" t="s">
        <v>8327</v>
      </c>
      <c r="J3445">
        <v>130503</v>
      </c>
      <c r="K3445" s="4">
        <v>10</v>
      </c>
      <c r="L3445" s="4">
        <v>16.713000000000001</v>
      </c>
      <c r="M3445" s="4">
        <v>0</v>
      </c>
      <c r="N3445" s="4">
        <v>6.7130000000000001</v>
      </c>
      <c r="O3445" t="s">
        <v>1223</v>
      </c>
      <c r="P3445" t="s">
        <v>1223</v>
      </c>
    </row>
    <row r="3446" spans="1:16">
      <c r="A3446">
        <v>2</v>
      </c>
      <c r="B3446">
        <v>7</v>
      </c>
      <c r="C3446">
        <v>13</v>
      </c>
      <c r="D3446">
        <v>241</v>
      </c>
      <c r="E3446">
        <v>1410</v>
      </c>
      <c r="F3446">
        <v>5574</v>
      </c>
      <c r="G3446">
        <v>1261</v>
      </c>
      <c r="H3446">
        <v>2</v>
      </c>
      <c r="I3446" s="58" t="s">
        <v>8328</v>
      </c>
      <c r="J3446">
        <v>126102</v>
      </c>
      <c r="K3446" s="4">
        <v>0.108</v>
      </c>
      <c r="L3446" s="4">
        <v>6.758</v>
      </c>
      <c r="M3446" s="4">
        <v>0</v>
      </c>
      <c r="N3446" s="4">
        <v>6.65</v>
      </c>
      <c r="O3446" s="5">
        <v>42305.745292812499</v>
      </c>
      <c r="P3446" s="5">
        <v>42305.745292812499</v>
      </c>
    </row>
    <row r="3447" spans="1:16">
      <c r="A3447">
        <v>2</v>
      </c>
      <c r="B3447">
        <v>7</v>
      </c>
      <c r="C3447">
        <v>13</v>
      </c>
      <c r="D3447">
        <v>241</v>
      </c>
      <c r="E3447">
        <v>1411</v>
      </c>
      <c r="F3447">
        <v>5575</v>
      </c>
      <c r="G3447">
        <v>420</v>
      </c>
      <c r="H3447">
        <v>10</v>
      </c>
      <c r="I3447" s="58" t="s">
        <v>8329</v>
      </c>
      <c r="J3447">
        <v>42010</v>
      </c>
      <c r="K3447" s="4">
        <v>0</v>
      </c>
      <c r="L3447" s="4">
        <v>13.585000000000001</v>
      </c>
      <c r="M3447" s="4">
        <v>3.04</v>
      </c>
      <c r="N3447" s="4">
        <v>16.625</v>
      </c>
      <c r="O3447" s="5">
        <v>42305.745292812499</v>
      </c>
      <c r="P3447" s="5">
        <v>42305.745292812499</v>
      </c>
    </row>
    <row r="3448" spans="1:16">
      <c r="A3448">
        <v>2</v>
      </c>
      <c r="B3448">
        <v>7</v>
      </c>
      <c r="C3448">
        <v>13</v>
      </c>
      <c r="D3448">
        <v>241</v>
      </c>
      <c r="E3448">
        <v>1411</v>
      </c>
      <c r="F3448">
        <v>5576</v>
      </c>
      <c r="G3448">
        <v>420</v>
      </c>
      <c r="H3448">
        <v>11</v>
      </c>
      <c r="I3448" s="58" t="s">
        <v>8330</v>
      </c>
      <c r="J3448">
        <v>42011</v>
      </c>
      <c r="K3448" s="4">
        <v>0</v>
      </c>
      <c r="L3448" s="4">
        <v>5.7130000000000001</v>
      </c>
      <c r="M3448" s="4">
        <v>16.841999999999999</v>
      </c>
      <c r="N3448" s="4">
        <v>22.555</v>
      </c>
      <c r="O3448" s="5">
        <v>42305.745292812499</v>
      </c>
      <c r="P3448" s="5">
        <v>42305.745292812499</v>
      </c>
    </row>
    <row r="3449" spans="1:16">
      <c r="A3449">
        <v>2</v>
      </c>
      <c r="B3449">
        <v>7</v>
      </c>
      <c r="C3449">
        <v>13</v>
      </c>
      <c r="D3449">
        <v>241</v>
      </c>
      <c r="E3449">
        <v>1412</v>
      </c>
      <c r="F3449">
        <v>5577</v>
      </c>
      <c r="G3449">
        <v>1412</v>
      </c>
      <c r="H3449">
        <v>3</v>
      </c>
      <c r="I3449" s="58" t="s">
        <v>8331</v>
      </c>
      <c r="J3449">
        <v>141203</v>
      </c>
      <c r="K3449" s="4">
        <v>0</v>
      </c>
      <c r="L3449" s="4">
        <v>15.874000000000001</v>
      </c>
      <c r="M3449" s="4">
        <v>0</v>
      </c>
      <c r="N3449" s="4">
        <v>15.874000000000001</v>
      </c>
      <c r="O3449" s="5">
        <v>42305.745292812499</v>
      </c>
      <c r="P3449" s="5">
        <v>42305.745292812499</v>
      </c>
    </row>
    <row r="3450" spans="1:16">
      <c r="A3450">
        <v>2</v>
      </c>
      <c r="B3450">
        <v>7</v>
      </c>
      <c r="C3450">
        <v>13</v>
      </c>
      <c r="D3450">
        <v>241</v>
      </c>
      <c r="E3450">
        <v>2566</v>
      </c>
      <c r="F3450">
        <v>5578</v>
      </c>
      <c r="G3450">
        <v>2517</v>
      </c>
      <c r="H3450">
        <v>1</v>
      </c>
      <c r="I3450" s="58">
        <v>225357</v>
      </c>
      <c r="J3450">
        <v>251701</v>
      </c>
      <c r="K3450" s="4">
        <v>0</v>
      </c>
      <c r="L3450" s="4">
        <v>7.5129999999999999</v>
      </c>
      <c r="M3450" s="4">
        <v>0</v>
      </c>
      <c r="N3450" s="4">
        <v>7.5129999999999999</v>
      </c>
      <c r="O3450" s="5">
        <v>42305.745292812499</v>
      </c>
      <c r="P3450" s="5">
        <v>43258.050196053242</v>
      </c>
    </row>
    <row r="3451" spans="1:16">
      <c r="A3451">
        <v>2</v>
      </c>
      <c r="B3451">
        <v>7</v>
      </c>
      <c r="C3451">
        <v>13</v>
      </c>
      <c r="D3451">
        <v>241</v>
      </c>
      <c r="E3451">
        <v>2566</v>
      </c>
      <c r="F3451">
        <v>5579</v>
      </c>
      <c r="G3451">
        <v>2974</v>
      </c>
      <c r="H3451">
        <v>1</v>
      </c>
      <c r="I3451" s="58">
        <v>392273</v>
      </c>
      <c r="J3451">
        <v>297401</v>
      </c>
      <c r="K3451" s="4">
        <v>0</v>
      </c>
      <c r="L3451" s="4">
        <v>5.5380000000000003</v>
      </c>
      <c r="M3451" s="4">
        <v>7.5129999999999999</v>
      </c>
      <c r="N3451" s="4">
        <v>13.051</v>
      </c>
      <c r="O3451" s="5">
        <v>42305.745292812499</v>
      </c>
      <c r="P3451" s="5">
        <v>43258.050196053242</v>
      </c>
    </row>
    <row r="3452" spans="1:16">
      <c r="A3452">
        <v>2</v>
      </c>
      <c r="B3452">
        <v>7</v>
      </c>
      <c r="C3452">
        <v>13</v>
      </c>
      <c r="D3452">
        <v>241</v>
      </c>
      <c r="E3452">
        <v>2628</v>
      </c>
      <c r="F3452">
        <v>5580</v>
      </c>
      <c r="G3452">
        <v>2599</v>
      </c>
      <c r="H3452">
        <v>2</v>
      </c>
      <c r="I3452" s="58">
        <v>255338</v>
      </c>
      <c r="J3452">
        <v>259902</v>
      </c>
      <c r="K3452" s="4">
        <v>0</v>
      </c>
      <c r="L3452" s="4">
        <v>3.8090000000000002</v>
      </c>
      <c r="M3452" s="4">
        <v>2.7879999999999998</v>
      </c>
      <c r="N3452" s="4">
        <v>6.5970000000000004</v>
      </c>
      <c r="O3452" s="5">
        <v>42305.745292812499</v>
      </c>
      <c r="P3452" s="5">
        <v>43258.050196053242</v>
      </c>
    </row>
    <row r="3453" spans="1:16">
      <c r="A3453">
        <v>2</v>
      </c>
      <c r="B3453">
        <v>7</v>
      </c>
      <c r="C3453">
        <v>13</v>
      </c>
      <c r="D3453">
        <v>241</v>
      </c>
      <c r="E3453">
        <v>2683</v>
      </c>
      <c r="F3453">
        <v>5581</v>
      </c>
      <c r="G3453">
        <v>2676</v>
      </c>
      <c r="H3453">
        <v>1</v>
      </c>
      <c r="I3453" s="58">
        <v>283430</v>
      </c>
      <c r="J3453">
        <v>267601</v>
      </c>
      <c r="K3453" s="4">
        <v>0</v>
      </c>
      <c r="L3453" s="4">
        <v>6.0140000000000002</v>
      </c>
      <c r="M3453" s="4">
        <v>0</v>
      </c>
      <c r="N3453" s="4">
        <v>6.0140000000000002</v>
      </c>
      <c r="O3453" s="5">
        <v>42305.745292812499</v>
      </c>
      <c r="P3453" s="5">
        <v>42305.745292812499</v>
      </c>
    </row>
    <row r="3454" spans="1:16">
      <c r="A3454">
        <v>2</v>
      </c>
      <c r="B3454">
        <v>7</v>
      </c>
      <c r="C3454">
        <v>13</v>
      </c>
      <c r="D3454">
        <v>241</v>
      </c>
      <c r="E3454">
        <v>2763</v>
      </c>
      <c r="F3454">
        <v>5582</v>
      </c>
      <c r="G3454">
        <v>2818</v>
      </c>
      <c r="H3454">
        <v>2</v>
      </c>
      <c r="I3454" s="58">
        <v>335326</v>
      </c>
      <c r="J3454">
        <v>281802</v>
      </c>
      <c r="K3454" s="4">
        <v>1</v>
      </c>
      <c r="L3454" s="4">
        <v>5.0979999999999999</v>
      </c>
      <c r="M3454" s="4">
        <v>0.308</v>
      </c>
      <c r="N3454" s="4">
        <v>4.4059999999999997</v>
      </c>
      <c r="O3454" s="5">
        <v>43258.050196053242</v>
      </c>
      <c r="P3454" s="5">
        <v>43258.050196053242</v>
      </c>
    </row>
    <row r="3455" spans="1:16">
      <c r="A3455">
        <v>2</v>
      </c>
      <c r="B3455">
        <v>7</v>
      </c>
      <c r="C3455">
        <v>13</v>
      </c>
      <c r="D3455">
        <v>241</v>
      </c>
      <c r="E3455">
        <v>2764</v>
      </c>
      <c r="F3455">
        <v>5583</v>
      </c>
      <c r="G3455">
        <v>2819</v>
      </c>
      <c r="H3455">
        <v>1</v>
      </c>
      <c r="I3455" s="58">
        <v>335660</v>
      </c>
      <c r="J3455">
        <v>281901</v>
      </c>
      <c r="K3455" s="4">
        <v>0</v>
      </c>
      <c r="L3455" s="4">
        <v>4.282</v>
      </c>
      <c r="M3455" s="4">
        <v>0</v>
      </c>
      <c r="N3455" s="4">
        <v>4.282</v>
      </c>
      <c r="O3455" s="5">
        <v>42305.745292812499</v>
      </c>
      <c r="P3455" s="5">
        <v>42305.745292812499</v>
      </c>
    </row>
    <row r="3456" spans="1:16">
      <c r="A3456">
        <v>2</v>
      </c>
      <c r="B3456">
        <v>7</v>
      </c>
      <c r="C3456">
        <v>13</v>
      </c>
      <c r="D3456">
        <v>241</v>
      </c>
      <c r="E3456">
        <v>2764</v>
      </c>
      <c r="F3456">
        <v>5584</v>
      </c>
      <c r="G3456">
        <v>2819</v>
      </c>
      <c r="H3456">
        <v>2</v>
      </c>
      <c r="I3456" s="58">
        <v>335691</v>
      </c>
      <c r="J3456">
        <v>281902</v>
      </c>
      <c r="K3456" s="4">
        <v>1</v>
      </c>
      <c r="L3456" s="4">
        <v>3.548</v>
      </c>
      <c r="M3456" s="4">
        <v>4.282</v>
      </c>
      <c r="N3456" s="4">
        <v>6.83</v>
      </c>
      <c r="O3456" s="5">
        <v>42305.745292812499</v>
      </c>
      <c r="P3456" s="5">
        <v>42305.745292812499</v>
      </c>
    </row>
    <row r="3457" spans="1:16">
      <c r="A3457">
        <v>2</v>
      </c>
      <c r="B3457">
        <v>7</v>
      </c>
      <c r="C3457">
        <v>13</v>
      </c>
      <c r="D3457">
        <v>241</v>
      </c>
      <c r="E3457">
        <v>2809</v>
      </c>
      <c r="F3457">
        <v>5585</v>
      </c>
      <c r="G3457">
        <v>2916</v>
      </c>
      <c r="H3457">
        <v>1</v>
      </c>
      <c r="I3457" s="58">
        <v>371088</v>
      </c>
      <c r="J3457">
        <v>291601</v>
      </c>
      <c r="K3457" s="4">
        <v>0</v>
      </c>
      <c r="L3457" s="4">
        <v>2.5579999999999998</v>
      </c>
      <c r="M3457" s="4">
        <v>0</v>
      </c>
      <c r="N3457" s="4">
        <v>2.5579999999999998</v>
      </c>
      <c r="O3457" s="5">
        <v>42305.745292812499</v>
      </c>
      <c r="P3457" s="5">
        <v>42305.745292812499</v>
      </c>
    </row>
    <row r="3458" spans="1:16">
      <c r="A3458">
        <v>2</v>
      </c>
      <c r="B3458">
        <v>7</v>
      </c>
      <c r="C3458">
        <v>13</v>
      </c>
      <c r="D3458">
        <v>241</v>
      </c>
      <c r="E3458">
        <v>2903</v>
      </c>
      <c r="F3458">
        <v>5586</v>
      </c>
      <c r="G3458">
        <v>2940</v>
      </c>
      <c r="H3458">
        <v>1</v>
      </c>
      <c r="I3458" s="58">
        <v>379854</v>
      </c>
      <c r="J3458">
        <v>294001</v>
      </c>
      <c r="K3458" s="4">
        <v>0</v>
      </c>
      <c r="L3458" s="4">
        <v>3.165</v>
      </c>
      <c r="M3458" s="4">
        <v>0</v>
      </c>
      <c r="N3458" s="4">
        <v>3.165</v>
      </c>
      <c r="O3458" s="5">
        <v>42305.745292812499</v>
      </c>
      <c r="P3458" s="5">
        <v>42305.745292812499</v>
      </c>
    </row>
    <row r="3459" spans="1:16">
      <c r="A3459">
        <v>2</v>
      </c>
      <c r="B3459">
        <v>7</v>
      </c>
      <c r="C3459">
        <v>13</v>
      </c>
      <c r="D3459">
        <v>241</v>
      </c>
      <c r="E3459">
        <v>291</v>
      </c>
      <c r="F3459">
        <v>5554</v>
      </c>
      <c r="G3459">
        <v>709</v>
      </c>
      <c r="H3459">
        <v>2</v>
      </c>
      <c r="I3459" s="58" t="s">
        <v>8332</v>
      </c>
      <c r="J3459">
        <v>70902</v>
      </c>
      <c r="K3459" s="4">
        <v>1</v>
      </c>
      <c r="L3459" s="4">
        <v>19.876999999999999</v>
      </c>
      <c r="M3459" s="4">
        <v>20.315000000000001</v>
      </c>
      <c r="N3459" s="4">
        <v>39.192</v>
      </c>
      <c r="O3459" s="5">
        <v>42305.745292812499</v>
      </c>
      <c r="P3459" s="5">
        <v>42305.745292812499</v>
      </c>
    </row>
    <row r="3460" spans="1:16">
      <c r="A3460">
        <v>2</v>
      </c>
      <c r="B3460">
        <v>7</v>
      </c>
      <c r="C3460">
        <v>13</v>
      </c>
      <c r="D3460">
        <v>241</v>
      </c>
      <c r="E3460">
        <v>2992</v>
      </c>
      <c r="F3460">
        <v>5587</v>
      </c>
      <c r="G3460">
        <v>709</v>
      </c>
      <c r="H3460">
        <v>3</v>
      </c>
      <c r="I3460" s="58" t="s">
        <v>8333</v>
      </c>
      <c r="J3460">
        <v>70903</v>
      </c>
      <c r="K3460" s="4">
        <v>1</v>
      </c>
      <c r="L3460" s="4">
        <v>7.13</v>
      </c>
      <c r="M3460" s="4">
        <v>0</v>
      </c>
      <c r="N3460" s="4">
        <v>6.13</v>
      </c>
      <c r="O3460" s="5">
        <v>42305.745292812499</v>
      </c>
      <c r="P3460" s="5">
        <v>42305.745292812499</v>
      </c>
    </row>
    <row r="3461" spans="1:16">
      <c r="A3461">
        <v>2</v>
      </c>
      <c r="B3461">
        <v>7</v>
      </c>
      <c r="C3461">
        <v>13</v>
      </c>
      <c r="D3461">
        <v>241</v>
      </c>
      <c r="E3461">
        <v>2993</v>
      </c>
      <c r="F3461">
        <v>5588</v>
      </c>
      <c r="G3461">
        <v>3205</v>
      </c>
      <c r="H3461">
        <v>4</v>
      </c>
      <c r="I3461" s="58">
        <v>476734</v>
      </c>
      <c r="J3461">
        <v>320504</v>
      </c>
      <c r="K3461" s="4">
        <v>1</v>
      </c>
      <c r="L3461" s="4">
        <v>1.6719999999999999</v>
      </c>
      <c r="M3461" s="4">
        <v>21.376000000000001</v>
      </c>
      <c r="N3461" s="4">
        <v>22.047999999999998</v>
      </c>
      <c r="O3461" s="5">
        <v>42305.745292812499</v>
      </c>
      <c r="P3461" s="5">
        <v>42305.745292812499</v>
      </c>
    </row>
    <row r="3462" spans="1:16">
      <c r="A3462">
        <v>2</v>
      </c>
      <c r="B3462">
        <v>7</v>
      </c>
      <c r="C3462">
        <v>13</v>
      </c>
      <c r="D3462">
        <v>241</v>
      </c>
      <c r="E3462">
        <v>3061</v>
      </c>
      <c r="F3462">
        <v>5589</v>
      </c>
      <c r="G3462">
        <v>3173</v>
      </c>
      <c r="H3462">
        <v>1</v>
      </c>
      <c r="I3462" s="58">
        <v>464956</v>
      </c>
      <c r="J3462">
        <v>317301</v>
      </c>
      <c r="K3462" s="4">
        <v>0</v>
      </c>
      <c r="L3462" s="4">
        <v>4.524</v>
      </c>
      <c r="M3462" s="4">
        <v>0</v>
      </c>
      <c r="N3462" s="4">
        <v>4.524</v>
      </c>
      <c r="O3462" s="5">
        <v>42305.745292812499</v>
      </c>
      <c r="P3462" s="5">
        <v>42305.745292812499</v>
      </c>
    </row>
    <row r="3463" spans="1:16">
      <c r="A3463">
        <v>2</v>
      </c>
      <c r="B3463">
        <v>7</v>
      </c>
      <c r="C3463">
        <v>13</v>
      </c>
      <c r="D3463">
        <v>241</v>
      </c>
      <c r="E3463">
        <v>3905</v>
      </c>
      <c r="F3463">
        <v>5590</v>
      </c>
      <c r="G3463">
        <v>89</v>
      </c>
      <c r="H3463">
        <v>10</v>
      </c>
      <c r="I3463" s="58">
        <v>32782</v>
      </c>
      <c r="J3463">
        <v>8910</v>
      </c>
      <c r="K3463" s="4">
        <v>31.015000000000001</v>
      </c>
      <c r="L3463" s="4">
        <v>37.381</v>
      </c>
      <c r="M3463" s="4">
        <v>17.387</v>
      </c>
      <c r="N3463" s="4">
        <v>23.753</v>
      </c>
      <c r="O3463" s="5">
        <v>42305.745292812499</v>
      </c>
      <c r="P3463" s="5">
        <v>42305.745292812499</v>
      </c>
    </row>
    <row r="3464" spans="1:16">
      <c r="A3464">
        <v>2</v>
      </c>
      <c r="B3464">
        <v>7</v>
      </c>
      <c r="C3464">
        <v>13</v>
      </c>
      <c r="D3464">
        <v>241</v>
      </c>
      <c r="E3464">
        <v>3905</v>
      </c>
      <c r="F3464">
        <v>5591</v>
      </c>
      <c r="G3464">
        <v>240</v>
      </c>
      <c r="H3464">
        <v>2</v>
      </c>
      <c r="I3464" s="58" t="s">
        <v>8334</v>
      </c>
      <c r="J3464">
        <v>24002</v>
      </c>
      <c r="K3464" s="4">
        <v>0</v>
      </c>
      <c r="L3464" s="4">
        <v>5.0620000000000003</v>
      </c>
      <c r="M3464" s="4">
        <v>2.633</v>
      </c>
      <c r="N3464" s="4">
        <v>7.6950000000000003</v>
      </c>
      <c r="O3464" s="5">
        <v>42305.745292812499</v>
      </c>
      <c r="P3464" s="5">
        <v>42305.745292812499</v>
      </c>
    </row>
    <row r="3465" spans="1:16">
      <c r="A3465">
        <v>2</v>
      </c>
      <c r="B3465">
        <v>7</v>
      </c>
      <c r="C3465">
        <v>13</v>
      </c>
      <c r="D3465">
        <v>241</v>
      </c>
      <c r="E3465">
        <v>3905</v>
      </c>
      <c r="F3465">
        <v>5592</v>
      </c>
      <c r="G3465">
        <v>240</v>
      </c>
      <c r="H3465">
        <v>3</v>
      </c>
      <c r="I3465" s="58" t="s">
        <v>8335</v>
      </c>
      <c r="J3465">
        <v>24003</v>
      </c>
      <c r="K3465" s="4">
        <v>0.5</v>
      </c>
      <c r="L3465" s="4">
        <v>10.192</v>
      </c>
      <c r="M3465" s="4">
        <v>7.6950000000000003</v>
      </c>
      <c r="N3465" s="4">
        <v>17.387</v>
      </c>
      <c r="O3465" s="5">
        <v>42305.745292812499</v>
      </c>
      <c r="P3465" s="5">
        <v>42305.745292812499</v>
      </c>
    </row>
    <row r="3466" spans="1:16">
      <c r="A3466">
        <v>2</v>
      </c>
      <c r="B3466">
        <v>7</v>
      </c>
      <c r="C3466">
        <v>13</v>
      </c>
      <c r="D3466">
        <v>241</v>
      </c>
      <c r="E3466">
        <v>3905</v>
      </c>
      <c r="F3466">
        <v>5593</v>
      </c>
      <c r="G3466">
        <v>241</v>
      </c>
      <c r="H3466">
        <v>1</v>
      </c>
      <c r="I3466" s="58" t="s">
        <v>8336</v>
      </c>
      <c r="J3466">
        <v>24101</v>
      </c>
      <c r="K3466" s="4">
        <v>1</v>
      </c>
      <c r="L3466" s="4">
        <v>15.444000000000001</v>
      </c>
      <c r="M3466" s="4">
        <v>23.753</v>
      </c>
      <c r="N3466" s="4">
        <v>38.197000000000003</v>
      </c>
      <c r="O3466" s="5">
        <v>42305.745292812499</v>
      </c>
      <c r="P3466" s="5">
        <v>42305.745292812499</v>
      </c>
    </row>
    <row r="3467" spans="1:16">
      <c r="A3467">
        <v>2</v>
      </c>
      <c r="B3467">
        <v>7</v>
      </c>
      <c r="C3467">
        <v>13</v>
      </c>
      <c r="D3467">
        <v>241</v>
      </c>
      <c r="E3467">
        <v>3914</v>
      </c>
      <c r="F3467">
        <v>5594</v>
      </c>
      <c r="G3467">
        <v>266</v>
      </c>
      <c r="H3467">
        <v>5</v>
      </c>
      <c r="I3467" s="58" t="s">
        <v>8337</v>
      </c>
      <c r="J3467">
        <v>26605</v>
      </c>
      <c r="K3467" s="4">
        <v>1</v>
      </c>
      <c r="L3467" s="4">
        <v>15.987</v>
      </c>
      <c r="M3467" s="4">
        <v>234.58099999999999</v>
      </c>
      <c r="N3467" s="4">
        <v>249.56800000000001</v>
      </c>
      <c r="O3467" s="5">
        <v>42305.745292812499</v>
      </c>
      <c r="P3467" s="5">
        <v>43258.050196053242</v>
      </c>
    </row>
    <row r="3468" spans="1:16">
      <c r="A3468">
        <v>2</v>
      </c>
      <c r="B3468">
        <v>7</v>
      </c>
      <c r="C3468">
        <v>13</v>
      </c>
      <c r="D3468">
        <v>241</v>
      </c>
      <c r="E3468">
        <v>3914</v>
      </c>
      <c r="F3468">
        <v>5595</v>
      </c>
      <c r="G3468">
        <v>266</v>
      </c>
      <c r="H3468">
        <v>6</v>
      </c>
      <c r="I3468" s="58" t="s">
        <v>8338</v>
      </c>
      <c r="J3468">
        <v>26606</v>
      </c>
      <c r="K3468" s="4">
        <v>15.976000000000001</v>
      </c>
      <c r="L3468" s="4">
        <v>29.574000000000002</v>
      </c>
      <c r="M3468" s="4">
        <v>249.56800000000001</v>
      </c>
      <c r="N3468" s="4">
        <v>263.166</v>
      </c>
      <c r="O3468" s="5">
        <v>42305.745292812499</v>
      </c>
      <c r="P3468" s="5">
        <v>43258.050196053242</v>
      </c>
    </row>
    <row r="3469" spans="1:16">
      <c r="A3469">
        <v>2</v>
      </c>
      <c r="B3469">
        <v>7</v>
      </c>
      <c r="C3469">
        <v>13</v>
      </c>
      <c r="D3469">
        <v>241</v>
      </c>
      <c r="E3469">
        <v>4288</v>
      </c>
      <c r="F3469">
        <v>5596</v>
      </c>
      <c r="G3469">
        <v>89</v>
      </c>
      <c r="H3469">
        <v>13</v>
      </c>
      <c r="I3469" s="58" t="s">
        <v>8339</v>
      </c>
      <c r="J3469">
        <v>8913</v>
      </c>
      <c r="K3469" s="4">
        <v>0.90600000000000003</v>
      </c>
      <c r="L3469" s="4">
        <v>3.9119999999999999</v>
      </c>
      <c r="M3469" s="4">
        <v>0</v>
      </c>
      <c r="N3469" s="4">
        <v>3.0059999999999998</v>
      </c>
      <c r="O3469" s="5">
        <v>42305.745292812499</v>
      </c>
      <c r="P3469" s="5">
        <v>42305.745292812499</v>
      </c>
    </row>
    <row r="3470" spans="1:16">
      <c r="A3470">
        <v>2</v>
      </c>
      <c r="B3470">
        <v>7</v>
      </c>
      <c r="C3470">
        <v>13</v>
      </c>
      <c r="D3470">
        <v>241</v>
      </c>
      <c r="E3470">
        <v>4289</v>
      </c>
      <c r="F3470">
        <v>5597</v>
      </c>
      <c r="G3470">
        <v>89</v>
      </c>
      <c r="H3470">
        <v>14</v>
      </c>
      <c r="I3470" s="58" t="s">
        <v>8340</v>
      </c>
      <c r="J3470">
        <v>8914</v>
      </c>
      <c r="K3470" s="4">
        <v>0.72799999999999998</v>
      </c>
      <c r="L3470" s="4">
        <v>2.1</v>
      </c>
      <c r="M3470" s="4">
        <v>0</v>
      </c>
      <c r="N3470" s="4">
        <v>1.3720000000000001</v>
      </c>
      <c r="O3470" s="5">
        <v>42305.745292812499</v>
      </c>
      <c r="P3470" s="5">
        <v>42305.745292812499</v>
      </c>
    </row>
    <row r="3471" spans="1:16">
      <c r="A3471">
        <v>2</v>
      </c>
      <c r="B3471">
        <v>7</v>
      </c>
      <c r="C3471">
        <v>13</v>
      </c>
      <c r="D3471">
        <v>241</v>
      </c>
      <c r="E3471">
        <v>4290</v>
      </c>
      <c r="F3471">
        <v>5598</v>
      </c>
      <c r="G3471">
        <v>89</v>
      </c>
      <c r="H3471">
        <v>16</v>
      </c>
      <c r="I3471" s="58" t="s">
        <v>8341</v>
      </c>
      <c r="J3471">
        <v>8916</v>
      </c>
      <c r="K3471" s="4">
        <v>27.739000000000001</v>
      </c>
      <c r="L3471" s="4">
        <v>29.178000000000001</v>
      </c>
      <c r="M3471" s="4">
        <v>0</v>
      </c>
      <c r="N3471" s="4">
        <v>1.4390000000000001</v>
      </c>
      <c r="O3471" s="5">
        <v>42305.745292812499</v>
      </c>
      <c r="P3471" s="5">
        <v>42305.745292812499</v>
      </c>
    </row>
    <row r="3472" spans="1:16">
      <c r="A3472">
        <v>2</v>
      </c>
      <c r="B3472">
        <v>7</v>
      </c>
      <c r="C3472">
        <v>13</v>
      </c>
      <c r="D3472">
        <v>241</v>
      </c>
      <c r="E3472">
        <v>4514</v>
      </c>
      <c r="F3472">
        <v>5599</v>
      </c>
      <c r="G3472">
        <v>27</v>
      </c>
      <c r="H3472">
        <v>4</v>
      </c>
      <c r="I3472" s="58">
        <v>46478</v>
      </c>
      <c r="J3472">
        <v>2704</v>
      </c>
      <c r="K3472" s="4">
        <v>0.5</v>
      </c>
      <c r="L3472" s="4">
        <v>12.725</v>
      </c>
      <c r="M3472" s="4">
        <v>111.46</v>
      </c>
      <c r="N3472" s="4">
        <v>123.685</v>
      </c>
      <c r="O3472" s="5">
        <v>42305.745292812499</v>
      </c>
      <c r="P3472" s="5">
        <v>43258.050196053242</v>
      </c>
    </row>
    <row r="3473" spans="1:16">
      <c r="A3473">
        <v>2</v>
      </c>
      <c r="B3473">
        <v>7</v>
      </c>
      <c r="C3473">
        <v>13</v>
      </c>
      <c r="D3473">
        <v>241</v>
      </c>
      <c r="E3473">
        <v>4520</v>
      </c>
      <c r="F3473">
        <v>5600</v>
      </c>
      <c r="G3473">
        <v>89</v>
      </c>
      <c r="H3473">
        <v>6</v>
      </c>
      <c r="I3473" s="58">
        <v>32660</v>
      </c>
      <c r="J3473">
        <v>8906</v>
      </c>
      <c r="K3473" s="4">
        <v>26.347999999999999</v>
      </c>
      <c r="L3473" s="4">
        <v>39.133000000000003</v>
      </c>
      <c r="M3473" s="4">
        <v>375.78500000000003</v>
      </c>
      <c r="N3473" s="4">
        <v>388.57</v>
      </c>
      <c r="O3473" s="5">
        <v>42305.745292812499</v>
      </c>
      <c r="P3473" s="5">
        <v>43258.050196053242</v>
      </c>
    </row>
    <row r="3474" spans="1:16">
      <c r="A3474">
        <v>2</v>
      </c>
      <c r="B3474">
        <v>7</v>
      </c>
      <c r="C3474">
        <v>13</v>
      </c>
      <c r="D3474">
        <v>241</v>
      </c>
      <c r="E3474">
        <v>4520</v>
      </c>
      <c r="F3474">
        <v>5601</v>
      </c>
      <c r="G3474">
        <v>89</v>
      </c>
      <c r="H3474">
        <v>7</v>
      </c>
      <c r="I3474" s="58">
        <v>32690</v>
      </c>
      <c r="J3474">
        <v>8907</v>
      </c>
      <c r="K3474" s="4">
        <v>10.885</v>
      </c>
      <c r="L3474" s="4">
        <v>26.347999999999999</v>
      </c>
      <c r="M3474" s="4">
        <v>360.322</v>
      </c>
      <c r="N3474" s="4">
        <v>375.78500000000003</v>
      </c>
      <c r="O3474" s="5">
        <v>42305.745292812499</v>
      </c>
      <c r="P3474" s="5">
        <v>42305.745292812499</v>
      </c>
    </row>
    <row r="3475" spans="1:16">
      <c r="A3475">
        <v>2</v>
      </c>
      <c r="B3475">
        <v>7</v>
      </c>
      <c r="C3475">
        <v>13</v>
      </c>
      <c r="D3475">
        <v>241</v>
      </c>
      <c r="E3475">
        <v>4520</v>
      </c>
      <c r="F3475">
        <v>5602</v>
      </c>
      <c r="G3475">
        <v>89</v>
      </c>
      <c r="H3475">
        <v>8</v>
      </c>
      <c r="I3475" s="58">
        <v>32721</v>
      </c>
      <c r="J3475">
        <v>8908</v>
      </c>
      <c r="K3475" s="4">
        <v>1</v>
      </c>
      <c r="L3475" s="4">
        <v>10.885</v>
      </c>
      <c r="M3475" s="4">
        <v>350.43700000000001</v>
      </c>
      <c r="N3475" s="4">
        <v>360.322</v>
      </c>
      <c r="O3475" s="5">
        <v>42305.745292812499</v>
      </c>
      <c r="P3475" s="5">
        <v>42305.745292812499</v>
      </c>
    </row>
    <row r="3476" spans="1:16">
      <c r="A3476">
        <v>2</v>
      </c>
      <c r="B3476">
        <v>7</v>
      </c>
      <c r="C3476">
        <v>13</v>
      </c>
      <c r="D3476">
        <v>241</v>
      </c>
      <c r="E3476">
        <v>609</v>
      </c>
      <c r="F3476">
        <v>5555</v>
      </c>
      <c r="G3476">
        <v>837</v>
      </c>
      <c r="H3476">
        <v>1</v>
      </c>
      <c r="I3476" s="58" t="s">
        <v>8342</v>
      </c>
      <c r="J3476">
        <v>83701</v>
      </c>
      <c r="K3476" s="4">
        <v>1</v>
      </c>
      <c r="L3476" s="4">
        <v>7.1980000000000004</v>
      </c>
      <c r="M3476" s="4">
        <v>0</v>
      </c>
      <c r="N3476" s="4">
        <v>6.1980000000000004</v>
      </c>
      <c r="O3476" s="5">
        <v>42305.745292812499</v>
      </c>
      <c r="P3476" s="5">
        <v>42305.745292812499</v>
      </c>
    </row>
    <row r="3477" spans="1:16">
      <c r="A3477">
        <v>2</v>
      </c>
      <c r="B3477">
        <v>7</v>
      </c>
      <c r="C3477">
        <v>13</v>
      </c>
      <c r="D3477">
        <v>241</v>
      </c>
      <c r="E3477">
        <v>609</v>
      </c>
      <c r="F3477">
        <v>5556</v>
      </c>
      <c r="G3477">
        <v>837</v>
      </c>
      <c r="H3477">
        <v>2</v>
      </c>
      <c r="I3477" s="58" t="s">
        <v>8343</v>
      </c>
      <c r="J3477">
        <v>83702</v>
      </c>
      <c r="K3477" s="4">
        <v>0</v>
      </c>
      <c r="L3477" s="4">
        <v>8.2439999999999998</v>
      </c>
      <c r="M3477" s="4">
        <v>6.6689999999999996</v>
      </c>
      <c r="N3477" s="4">
        <v>14.913</v>
      </c>
      <c r="O3477" s="5">
        <v>42305.745292812499</v>
      </c>
      <c r="P3477" s="5">
        <v>42305.745292812499</v>
      </c>
    </row>
    <row r="3478" spans="1:16">
      <c r="A3478">
        <v>2</v>
      </c>
      <c r="B3478">
        <v>7</v>
      </c>
      <c r="C3478">
        <v>13</v>
      </c>
      <c r="D3478">
        <v>241</v>
      </c>
      <c r="E3478">
        <v>609</v>
      </c>
      <c r="F3478">
        <v>5557</v>
      </c>
      <c r="G3478">
        <v>1302</v>
      </c>
      <c r="H3478">
        <v>3</v>
      </c>
      <c r="I3478" s="58" t="s">
        <v>8344</v>
      </c>
      <c r="J3478">
        <v>130203</v>
      </c>
      <c r="K3478" s="4">
        <v>8.2439999999999998</v>
      </c>
      <c r="L3478" s="4">
        <v>15.364000000000001</v>
      </c>
      <c r="M3478" s="4">
        <v>14.913</v>
      </c>
      <c r="N3478" s="4">
        <v>22.033000000000001</v>
      </c>
      <c r="O3478" s="5">
        <v>42305.745292812499</v>
      </c>
      <c r="P3478" s="5">
        <v>42305.745292812499</v>
      </c>
    </row>
    <row r="3479" spans="1:16">
      <c r="A3479">
        <v>2</v>
      </c>
      <c r="B3479">
        <v>7</v>
      </c>
      <c r="C3479">
        <v>13</v>
      </c>
      <c r="D3479">
        <v>241</v>
      </c>
      <c r="E3479">
        <v>610</v>
      </c>
      <c r="F3479">
        <v>5558</v>
      </c>
      <c r="G3479">
        <v>838</v>
      </c>
      <c r="H3479">
        <v>1</v>
      </c>
      <c r="I3479" s="58" t="s">
        <v>8345</v>
      </c>
      <c r="J3479">
        <v>83801</v>
      </c>
      <c r="K3479" s="4">
        <v>1</v>
      </c>
      <c r="L3479" s="4">
        <v>12.701000000000001</v>
      </c>
      <c r="M3479" s="4">
        <v>0</v>
      </c>
      <c r="N3479" s="4">
        <v>11.701000000000001</v>
      </c>
      <c r="O3479" s="5">
        <v>42305.745292812499</v>
      </c>
      <c r="P3479" s="5">
        <v>42305.745292812499</v>
      </c>
    </row>
    <row r="3480" spans="1:16">
      <c r="A3480">
        <v>2</v>
      </c>
      <c r="B3480">
        <v>7</v>
      </c>
      <c r="C3480">
        <v>13</v>
      </c>
      <c r="D3480">
        <v>241</v>
      </c>
      <c r="E3480">
        <v>792</v>
      </c>
      <c r="F3480">
        <v>5559</v>
      </c>
      <c r="G3480">
        <v>1260</v>
      </c>
      <c r="H3480">
        <v>3</v>
      </c>
      <c r="I3480" s="58" t="s">
        <v>8346</v>
      </c>
      <c r="J3480">
        <v>126003</v>
      </c>
      <c r="K3480" s="4">
        <v>0.5</v>
      </c>
      <c r="L3480" s="4">
        <v>3.516</v>
      </c>
      <c r="M3480" s="4">
        <v>0</v>
      </c>
      <c r="N3480" s="4">
        <v>3.016</v>
      </c>
      <c r="O3480" s="5">
        <v>42305.745292812499</v>
      </c>
      <c r="P3480" s="5">
        <v>42305.745292812499</v>
      </c>
    </row>
    <row r="3481" spans="1:16">
      <c r="A3481">
        <v>2</v>
      </c>
      <c r="B3481">
        <v>7</v>
      </c>
      <c r="C3481">
        <v>13</v>
      </c>
      <c r="D3481">
        <v>241</v>
      </c>
      <c r="E3481">
        <v>799</v>
      </c>
      <c r="F3481">
        <v>5560</v>
      </c>
      <c r="G3481">
        <v>1302</v>
      </c>
      <c r="H3481">
        <v>2</v>
      </c>
      <c r="I3481" s="58" t="s">
        <v>8347</v>
      </c>
      <c r="J3481">
        <v>130202</v>
      </c>
      <c r="K3481" s="4">
        <v>0</v>
      </c>
      <c r="L3481" s="4">
        <v>4.68</v>
      </c>
      <c r="M3481" s="4">
        <v>3.04</v>
      </c>
      <c r="N3481" s="4">
        <v>7.72</v>
      </c>
      <c r="O3481" s="5">
        <v>42305.745292812499</v>
      </c>
      <c r="P3481" s="5">
        <v>42305.745292812499</v>
      </c>
    </row>
    <row r="3482" spans="1:16">
      <c r="A3482">
        <v>2</v>
      </c>
      <c r="B3482">
        <v>7</v>
      </c>
      <c r="C3482">
        <v>13</v>
      </c>
      <c r="D3482">
        <v>241</v>
      </c>
      <c r="E3482">
        <v>799</v>
      </c>
      <c r="F3482">
        <v>5561</v>
      </c>
      <c r="G3482">
        <v>3014</v>
      </c>
      <c r="H3482">
        <v>2</v>
      </c>
      <c r="I3482" s="58">
        <v>406913</v>
      </c>
      <c r="J3482">
        <v>301402</v>
      </c>
      <c r="K3482" s="4">
        <v>10</v>
      </c>
      <c r="L3482" s="4">
        <v>12.443</v>
      </c>
      <c r="M3482" s="4">
        <v>0</v>
      </c>
      <c r="N3482" s="4">
        <v>2.4430000000000001</v>
      </c>
      <c r="O3482" s="5">
        <v>42305.745292812499</v>
      </c>
      <c r="P3482" s="5">
        <v>42305.745292812499</v>
      </c>
    </row>
    <row r="3483" spans="1:16">
      <c r="A3483">
        <v>2</v>
      </c>
      <c r="B3483">
        <v>7</v>
      </c>
      <c r="C3483">
        <v>13</v>
      </c>
      <c r="D3483">
        <v>241</v>
      </c>
      <c r="E3483">
        <v>803</v>
      </c>
      <c r="F3483">
        <v>5562</v>
      </c>
      <c r="G3483">
        <v>266</v>
      </c>
      <c r="H3483">
        <v>13</v>
      </c>
      <c r="I3483" s="58" t="s">
        <v>8348</v>
      </c>
      <c r="J3483">
        <v>26613</v>
      </c>
      <c r="K3483" s="4">
        <v>4.3999999999999997E-2</v>
      </c>
      <c r="L3483" s="4">
        <v>11.951000000000001</v>
      </c>
      <c r="M3483" s="4">
        <v>0</v>
      </c>
      <c r="N3483" s="4">
        <v>2.9969999999999999</v>
      </c>
      <c r="O3483" s="5">
        <v>42305.745292812499</v>
      </c>
      <c r="P3483" s="5">
        <v>42305.745292812499</v>
      </c>
    </row>
    <row r="3484" spans="1:16">
      <c r="A3484">
        <v>2</v>
      </c>
      <c r="B3484">
        <v>7</v>
      </c>
      <c r="C3484">
        <v>13</v>
      </c>
      <c r="D3484">
        <v>241</v>
      </c>
      <c r="E3484">
        <v>855</v>
      </c>
      <c r="F3484">
        <v>5563</v>
      </c>
      <c r="G3484">
        <v>420</v>
      </c>
      <c r="H3484">
        <v>13</v>
      </c>
      <c r="I3484" s="58" t="s">
        <v>8349</v>
      </c>
      <c r="J3484">
        <v>42013</v>
      </c>
      <c r="K3484" s="4">
        <v>5</v>
      </c>
      <c r="L3484" s="4">
        <v>5.2309999999999999</v>
      </c>
      <c r="M3484" s="4">
        <v>0</v>
      </c>
      <c r="N3484" s="4">
        <v>0.23200000000000001</v>
      </c>
      <c r="O3484" s="5">
        <v>42305.745292812499</v>
      </c>
      <c r="P3484" s="5">
        <v>42305.745292812499</v>
      </c>
    </row>
    <row r="3485" spans="1:16">
      <c r="A3485">
        <v>2</v>
      </c>
      <c r="B3485">
        <v>7</v>
      </c>
      <c r="C3485">
        <v>13</v>
      </c>
      <c r="D3485">
        <v>45</v>
      </c>
      <c r="E3485">
        <v>1081</v>
      </c>
      <c r="F3485">
        <v>5217</v>
      </c>
      <c r="G3485">
        <v>1106</v>
      </c>
      <c r="H3485">
        <v>1</v>
      </c>
      <c r="I3485" s="58" t="s">
        <v>8350</v>
      </c>
      <c r="J3485">
        <v>110601</v>
      </c>
      <c r="K3485" s="4">
        <v>1</v>
      </c>
      <c r="L3485" s="4">
        <v>9.9339999999999993</v>
      </c>
      <c r="M3485" s="4">
        <v>5.6769999999999996</v>
      </c>
      <c r="N3485" s="4">
        <v>14.611000000000001</v>
      </c>
      <c r="O3485" s="5">
        <v>42305.745292812499</v>
      </c>
      <c r="P3485" s="5">
        <v>42305.745292812499</v>
      </c>
    </row>
    <row r="3486" spans="1:16">
      <c r="A3486">
        <v>2</v>
      </c>
      <c r="B3486">
        <v>7</v>
      </c>
      <c r="C3486">
        <v>13</v>
      </c>
      <c r="D3486">
        <v>45</v>
      </c>
      <c r="E3486">
        <v>1081</v>
      </c>
      <c r="F3486">
        <v>5218</v>
      </c>
      <c r="G3486">
        <v>1106</v>
      </c>
      <c r="H3486">
        <v>4</v>
      </c>
      <c r="I3486" s="58" t="s">
        <v>8351</v>
      </c>
      <c r="J3486">
        <v>110604</v>
      </c>
      <c r="K3486" s="4">
        <v>1</v>
      </c>
      <c r="L3486" s="4">
        <v>6.5819999999999999</v>
      </c>
      <c r="M3486" s="4">
        <v>0</v>
      </c>
      <c r="N3486" s="4">
        <v>5.5819999999999999</v>
      </c>
      <c r="O3486" s="5">
        <v>42305.745292812499</v>
      </c>
      <c r="P3486" s="5">
        <v>42305.745292812499</v>
      </c>
    </row>
    <row r="3487" spans="1:16">
      <c r="A3487">
        <v>2</v>
      </c>
      <c r="B3487">
        <v>7</v>
      </c>
      <c r="C3487">
        <v>13</v>
      </c>
      <c r="D3487">
        <v>45</v>
      </c>
      <c r="E3487">
        <v>1082</v>
      </c>
      <c r="F3487">
        <v>5219</v>
      </c>
      <c r="G3487">
        <v>897</v>
      </c>
      <c r="H3487">
        <v>2</v>
      </c>
      <c r="I3487" s="58" t="s">
        <v>8352</v>
      </c>
      <c r="J3487">
        <v>89702</v>
      </c>
      <c r="K3487" s="4">
        <v>1</v>
      </c>
      <c r="L3487" s="4">
        <v>7.3979999999999997</v>
      </c>
      <c r="M3487" s="4">
        <v>0</v>
      </c>
      <c r="N3487" s="4">
        <v>6.3979999999999997</v>
      </c>
      <c r="O3487" s="5">
        <v>42305.745292812499</v>
      </c>
      <c r="P3487" s="5">
        <v>42305.745292812499</v>
      </c>
    </row>
    <row r="3488" spans="1:16">
      <c r="A3488">
        <v>2</v>
      </c>
      <c r="B3488">
        <v>7</v>
      </c>
      <c r="C3488">
        <v>13</v>
      </c>
      <c r="D3488">
        <v>45</v>
      </c>
      <c r="E3488">
        <v>1216</v>
      </c>
      <c r="F3488">
        <v>5220</v>
      </c>
      <c r="G3488">
        <v>446</v>
      </c>
      <c r="H3488">
        <v>4</v>
      </c>
      <c r="I3488" s="58" t="s">
        <v>8353</v>
      </c>
      <c r="J3488">
        <v>44604</v>
      </c>
      <c r="K3488" s="4">
        <v>0.79</v>
      </c>
      <c r="L3488" s="4">
        <v>7.8159999999999998</v>
      </c>
      <c r="M3488" s="4">
        <v>0</v>
      </c>
      <c r="N3488" s="4">
        <v>7.0259999999999998</v>
      </c>
      <c r="O3488" s="5">
        <v>42305.745292812499</v>
      </c>
      <c r="P3488" s="5">
        <v>43258.050196053242</v>
      </c>
    </row>
    <row r="3489" spans="1:16">
      <c r="A3489">
        <v>2</v>
      </c>
      <c r="B3489">
        <v>7</v>
      </c>
      <c r="C3489">
        <v>13</v>
      </c>
      <c r="D3489">
        <v>45</v>
      </c>
      <c r="E3489">
        <v>1402</v>
      </c>
      <c r="F3489">
        <v>5221</v>
      </c>
      <c r="G3489">
        <v>1105</v>
      </c>
      <c r="H3489">
        <v>2</v>
      </c>
      <c r="I3489" s="58" t="s">
        <v>8354</v>
      </c>
      <c r="J3489">
        <v>110502</v>
      </c>
      <c r="K3489" s="4">
        <v>0</v>
      </c>
      <c r="L3489" s="4">
        <v>6.9039999999999999</v>
      </c>
      <c r="M3489" s="4">
        <v>23.867999999999999</v>
      </c>
      <c r="N3489" s="4">
        <v>30.533000000000001</v>
      </c>
      <c r="O3489" s="5">
        <v>42305.745292812499</v>
      </c>
      <c r="P3489" s="5">
        <v>43258.050196053242</v>
      </c>
    </row>
    <row r="3490" spans="1:16">
      <c r="A3490">
        <v>2</v>
      </c>
      <c r="B3490">
        <v>7</v>
      </c>
      <c r="C3490">
        <v>13</v>
      </c>
      <c r="D3490">
        <v>45</v>
      </c>
      <c r="E3490">
        <v>1778</v>
      </c>
      <c r="F3490">
        <v>5222</v>
      </c>
      <c r="G3490">
        <v>1689</v>
      </c>
      <c r="H3490">
        <v>1</v>
      </c>
      <c r="I3490" s="58">
        <v>-77064</v>
      </c>
      <c r="J3490">
        <v>168901</v>
      </c>
      <c r="K3490" s="4">
        <v>0</v>
      </c>
      <c r="L3490" s="4">
        <v>13.718</v>
      </c>
      <c r="M3490" s="4">
        <v>0</v>
      </c>
      <c r="N3490" s="4">
        <v>13.718</v>
      </c>
      <c r="O3490" s="5">
        <v>42305.745292812499</v>
      </c>
      <c r="P3490" s="5">
        <v>42305.745292812499</v>
      </c>
    </row>
    <row r="3491" spans="1:16">
      <c r="A3491">
        <v>2</v>
      </c>
      <c r="B3491">
        <v>7</v>
      </c>
      <c r="C3491">
        <v>13</v>
      </c>
      <c r="D3491">
        <v>45</v>
      </c>
      <c r="E3491">
        <v>1963</v>
      </c>
      <c r="F3491">
        <v>5223</v>
      </c>
      <c r="G3491">
        <v>1793</v>
      </c>
      <c r="H3491">
        <v>1</v>
      </c>
      <c r="I3491" s="58">
        <v>-39079</v>
      </c>
      <c r="J3491">
        <v>179301</v>
      </c>
      <c r="K3491" s="4">
        <v>4.1950000000000003</v>
      </c>
      <c r="L3491" s="4">
        <v>7.5919999999999996</v>
      </c>
      <c r="M3491" s="4">
        <v>0</v>
      </c>
      <c r="N3491" s="4">
        <v>3.3969999999999998</v>
      </c>
      <c r="O3491" s="5">
        <v>42305.745292812499</v>
      </c>
      <c r="P3491" s="5">
        <v>42305.745292812499</v>
      </c>
    </row>
    <row r="3492" spans="1:16">
      <c r="A3492">
        <v>2</v>
      </c>
      <c r="B3492">
        <v>7</v>
      </c>
      <c r="C3492">
        <v>13</v>
      </c>
      <c r="D3492">
        <v>45</v>
      </c>
      <c r="E3492">
        <v>2204</v>
      </c>
      <c r="F3492">
        <v>5224</v>
      </c>
      <c r="G3492">
        <v>2063</v>
      </c>
      <c r="H3492">
        <v>1</v>
      </c>
      <c r="I3492" s="58">
        <v>59537</v>
      </c>
      <c r="J3492">
        <v>206301</v>
      </c>
      <c r="K3492" s="4">
        <v>0</v>
      </c>
      <c r="L3492" s="4">
        <v>5.1589999999999998</v>
      </c>
      <c r="M3492" s="4">
        <v>0</v>
      </c>
      <c r="N3492" s="4">
        <v>5.1589999999999998</v>
      </c>
      <c r="O3492" s="5">
        <v>42305.745292812499</v>
      </c>
      <c r="P3492" s="5">
        <v>42305.745292812499</v>
      </c>
    </row>
    <row r="3493" spans="1:16">
      <c r="A3493">
        <v>2</v>
      </c>
      <c r="B3493">
        <v>7</v>
      </c>
      <c r="C3493">
        <v>13</v>
      </c>
      <c r="D3493">
        <v>45</v>
      </c>
      <c r="E3493">
        <v>2459</v>
      </c>
      <c r="F3493">
        <v>5225</v>
      </c>
      <c r="G3493">
        <v>2345</v>
      </c>
      <c r="H3493">
        <v>1</v>
      </c>
      <c r="I3493" s="58">
        <v>162535</v>
      </c>
      <c r="J3493">
        <v>234501</v>
      </c>
      <c r="K3493" s="4">
        <v>0</v>
      </c>
      <c r="L3493" s="4">
        <v>12.294</v>
      </c>
      <c r="M3493" s="4">
        <v>0</v>
      </c>
      <c r="N3493" s="4">
        <v>12.294</v>
      </c>
      <c r="O3493" s="5">
        <v>42305.745292812499</v>
      </c>
      <c r="P3493" s="5">
        <v>42305.745292812499</v>
      </c>
    </row>
    <row r="3494" spans="1:16">
      <c r="A3494">
        <v>2</v>
      </c>
      <c r="B3494">
        <v>7</v>
      </c>
      <c r="C3494">
        <v>13</v>
      </c>
      <c r="D3494">
        <v>45</v>
      </c>
      <c r="E3494">
        <v>2462</v>
      </c>
      <c r="F3494">
        <v>5226</v>
      </c>
      <c r="G3494">
        <v>2349</v>
      </c>
      <c r="H3494">
        <v>1</v>
      </c>
      <c r="I3494" s="58">
        <v>163996</v>
      </c>
      <c r="J3494">
        <v>234901</v>
      </c>
      <c r="K3494" s="4">
        <v>0</v>
      </c>
      <c r="L3494" s="4">
        <v>3.0089999999999999</v>
      </c>
      <c r="M3494" s="4">
        <v>0</v>
      </c>
      <c r="N3494" s="4">
        <v>3.0089999999999999</v>
      </c>
      <c r="O3494" s="5">
        <v>43258.050196053242</v>
      </c>
      <c r="P3494" s="5">
        <v>43258.050196053242</v>
      </c>
    </row>
    <row r="3495" spans="1:16">
      <c r="A3495">
        <v>2</v>
      </c>
      <c r="B3495">
        <v>7</v>
      </c>
      <c r="C3495">
        <v>13</v>
      </c>
      <c r="D3495">
        <v>45</v>
      </c>
      <c r="E3495">
        <v>2628</v>
      </c>
      <c r="F3495">
        <v>5227</v>
      </c>
      <c r="G3495">
        <v>2599</v>
      </c>
      <c r="H3495">
        <v>1</v>
      </c>
      <c r="I3495" s="58">
        <v>255307</v>
      </c>
      <c r="J3495">
        <v>259901</v>
      </c>
      <c r="K3495" s="4">
        <v>0</v>
      </c>
      <c r="L3495" s="4">
        <v>2.7879999999999998</v>
      </c>
      <c r="M3495" s="4">
        <v>0</v>
      </c>
      <c r="N3495" s="4">
        <v>2.7879999999999998</v>
      </c>
      <c r="O3495" s="5">
        <v>42305.745292812499</v>
      </c>
      <c r="P3495" s="5">
        <v>43258.050196053242</v>
      </c>
    </row>
    <row r="3496" spans="1:16">
      <c r="A3496">
        <v>2</v>
      </c>
      <c r="B3496">
        <v>7</v>
      </c>
      <c r="C3496">
        <v>13</v>
      </c>
      <c r="D3496">
        <v>45</v>
      </c>
      <c r="E3496">
        <v>2760</v>
      </c>
      <c r="F3496">
        <v>5228</v>
      </c>
      <c r="G3496">
        <v>2715</v>
      </c>
      <c r="H3496">
        <v>1</v>
      </c>
      <c r="I3496" s="58">
        <v>297674</v>
      </c>
      <c r="J3496">
        <v>271501</v>
      </c>
      <c r="K3496" s="4">
        <v>1</v>
      </c>
      <c r="L3496" s="4">
        <v>6.8710000000000004</v>
      </c>
      <c r="M3496" s="4">
        <v>0</v>
      </c>
      <c r="N3496" s="4">
        <v>5.8710000000000004</v>
      </c>
      <c r="O3496" s="5">
        <v>42305.745292812499</v>
      </c>
      <c r="P3496" s="5">
        <v>42305.745292812499</v>
      </c>
    </row>
    <row r="3497" spans="1:16">
      <c r="A3497">
        <v>2</v>
      </c>
      <c r="B3497">
        <v>7</v>
      </c>
      <c r="C3497">
        <v>13</v>
      </c>
      <c r="D3497">
        <v>45</v>
      </c>
      <c r="E3497">
        <v>2763</v>
      </c>
      <c r="F3497">
        <v>5229</v>
      </c>
      <c r="G3497">
        <v>2818</v>
      </c>
      <c r="H3497">
        <v>1</v>
      </c>
      <c r="I3497" s="58">
        <v>335295</v>
      </c>
      <c r="J3497">
        <v>281801</v>
      </c>
      <c r="K3497" s="4">
        <v>1</v>
      </c>
      <c r="L3497" s="4">
        <v>1.3080000000000001</v>
      </c>
      <c r="M3497" s="4">
        <v>0</v>
      </c>
      <c r="N3497" s="4">
        <v>0.308</v>
      </c>
      <c r="O3497" s="5">
        <v>43258.050196053242</v>
      </c>
      <c r="P3497" s="5">
        <v>43258.050196053242</v>
      </c>
    </row>
    <row r="3498" spans="1:16">
      <c r="A3498">
        <v>2</v>
      </c>
      <c r="B3498">
        <v>7</v>
      </c>
      <c r="C3498">
        <v>13</v>
      </c>
      <c r="D3498">
        <v>45</v>
      </c>
      <c r="E3498">
        <v>291</v>
      </c>
      <c r="F3498">
        <v>5209</v>
      </c>
      <c r="G3498">
        <v>27</v>
      </c>
      <c r="H3498">
        <v>2</v>
      </c>
      <c r="I3498" s="58">
        <v>46419</v>
      </c>
      <c r="J3498">
        <v>2702</v>
      </c>
      <c r="K3498" s="4">
        <v>19.879000000000001</v>
      </c>
      <c r="L3498" s="4">
        <v>26.61</v>
      </c>
      <c r="M3498" s="4">
        <v>0</v>
      </c>
      <c r="N3498" s="4">
        <v>6.7309999999999999</v>
      </c>
      <c r="O3498" s="5">
        <v>43258.050196053242</v>
      </c>
      <c r="P3498" s="5">
        <v>43258.050196053242</v>
      </c>
    </row>
    <row r="3499" spans="1:16">
      <c r="A3499">
        <v>2</v>
      </c>
      <c r="B3499">
        <v>7</v>
      </c>
      <c r="C3499">
        <v>13</v>
      </c>
      <c r="D3499">
        <v>45</v>
      </c>
      <c r="E3499">
        <v>291</v>
      </c>
      <c r="F3499">
        <v>5210</v>
      </c>
      <c r="G3499">
        <v>27</v>
      </c>
      <c r="H3499">
        <v>3</v>
      </c>
      <c r="I3499" s="58">
        <v>46447</v>
      </c>
      <c r="J3499">
        <v>2703</v>
      </c>
      <c r="K3499" s="4">
        <v>26.61</v>
      </c>
      <c r="L3499" s="4">
        <v>32.939</v>
      </c>
      <c r="M3499" s="4">
        <v>6.7309999999999999</v>
      </c>
      <c r="N3499" s="4">
        <v>13.06</v>
      </c>
      <c r="O3499" s="5">
        <v>42305.745292812499</v>
      </c>
      <c r="P3499" s="5">
        <v>43258.050196053242</v>
      </c>
    </row>
    <row r="3500" spans="1:16">
      <c r="A3500">
        <v>2</v>
      </c>
      <c r="B3500">
        <v>7</v>
      </c>
      <c r="C3500">
        <v>13</v>
      </c>
      <c r="D3500">
        <v>45</v>
      </c>
      <c r="E3500">
        <v>291</v>
      </c>
      <c r="F3500">
        <v>5211</v>
      </c>
      <c r="G3500">
        <v>709</v>
      </c>
      <c r="H3500">
        <v>1</v>
      </c>
      <c r="I3500" s="58" t="s">
        <v>8355</v>
      </c>
      <c r="J3500">
        <v>70901</v>
      </c>
      <c r="K3500" s="4">
        <v>1</v>
      </c>
      <c r="L3500" s="4">
        <v>7.9080000000000004</v>
      </c>
      <c r="M3500" s="4">
        <v>13.407</v>
      </c>
      <c r="N3500" s="4">
        <v>20.315000000000001</v>
      </c>
      <c r="O3500" s="5">
        <v>42305.745292812499</v>
      </c>
      <c r="P3500" s="5">
        <v>42305.745292812499</v>
      </c>
    </row>
    <row r="3501" spans="1:16">
      <c r="A3501">
        <v>2</v>
      </c>
      <c r="B3501">
        <v>7</v>
      </c>
      <c r="C3501">
        <v>13</v>
      </c>
      <c r="D3501">
        <v>45</v>
      </c>
      <c r="E3501">
        <v>298</v>
      </c>
      <c r="F3501">
        <v>5212</v>
      </c>
      <c r="G3501">
        <v>716</v>
      </c>
      <c r="H3501">
        <v>2</v>
      </c>
      <c r="I3501" s="58" t="s">
        <v>8356</v>
      </c>
      <c r="J3501">
        <v>71602</v>
      </c>
      <c r="K3501" s="4">
        <v>0</v>
      </c>
      <c r="L3501" s="4">
        <v>14</v>
      </c>
      <c r="M3501" s="4">
        <v>20.245000000000001</v>
      </c>
      <c r="N3501" s="4">
        <v>34.244999999999997</v>
      </c>
      <c r="O3501" s="5">
        <v>42305.745292812499</v>
      </c>
      <c r="P3501" s="5">
        <v>42305.745292812499</v>
      </c>
    </row>
    <row r="3502" spans="1:16">
      <c r="A3502">
        <v>2</v>
      </c>
      <c r="B3502">
        <v>7</v>
      </c>
      <c r="C3502">
        <v>13</v>
      </c>
      <c r="D3502">
        <v>45</v>
      </c>
      <c r="E3502">
        <v>2993</v>
      </c>
      <c r="F3502">
        <v>5230</v>
      </c>
      <c r="G3502">
        <v>3205</v>
      </c>
      <c r="H3502">
        <v>2</v>
      </c>
      <c r="I3502" s="58">
        <v>476675</v>
      </c>
      <c r="J3502">
        <v>320502</v>
      </c>
      <c r="K3502" s="4">
        <v>1.1419999999999999</v>
      </c>
      <c r="L3502" s="4">
        <v>8.3149999999999995</v>
      </c>
      <c r="M3502" s="4">
        <v>8.5850000000000009</v>
      </c>
      <c r="N3502" s="4">
        <v>15.757999999999999</v>
      </c>
      <c r="O3502" s="5">
        <v>42305.745292812499</v>
      </c>
      <c r="P3502" s="5">
        <v>43258.050196053242</v>
      </c>
    </row>
    <row r="3503" spans="1:16">
      <c r="A3503">
        <v>2</v>
      </c>
      <c r="B3503">
        <v>7</v>
      </c>
      <c r="C3503">
        <v>13</v>
      </c>
      <c r="D3503">
        <v>45</v>
      </c>
      <c r="E3503">
        <v>2993</v>
      </c>
      <c r="F3503">
        <v>5231</v>
      </c>
      <c r="G3503">
        <v>3205</v>
      </c>
      <c r="H3503">
        <v>3</v>
      </c>
      <c r="I3503" s="58">
        <v>476703</v>
      </c>
      <c r="J3503">
        <v>320503</v>
      </c>
      <c r="K3503" s="4">
        <v>1</v>
      </c>
      <c r="L3503" s="4">
        <v>6.6180000000000003</v>
      </c>
      <c r="M3503" s="4">
        <v>15.757999999999999</v>
      </c>
      <c r="N3503" s="4">
        <v>21.376000000000001</v>
      </c>
      <c r="O3503" s="5">
        <v>42305.745292812499</v>
      </c>
      <c r="P3503" s="5">
        <v>43258.050196053242</v>
      </c>
    </row>
    <row r="3504" spans="1:16">
      <c r="A3504">
        <v>2</v>
      </c>
      <c r="B3504">
        <v>7</v>
      </c>
      <c r="C3504">
        <v>13</v>
      </c>
      <c r="D3504">
        <v>45</v>
      </c>
      <c r="E3504">
        <v>341</v>
      </c>
      <c r="F3504">
        <v>5213</v>
      </c>
      <c r="G3504">
        <v>211</v>
      </c>
      <c r="H3504">
        <v>10</v>
      </c>
      <c r="I3504" s="58" t="s">
        <v>8357</v>
      </c>
      <c r="J3504">
        <v>21110</v>
      </c>
      <c r="K3504" s="4">
        <v>1</v>
      </c>
      <c r="L3504" s="4">
        <v>14.526999999999999</v>
      </c>
      <c r="M3504" s="4">
        <v>14.414</v>
      </c>
      <c r="N3504" s="4">
        <v>27.940999999999999</v>
      </c>
      <c r="O3504" s="5">
        <v>42305.745292812499</v>
      </c>
      <c r="P3504" s="5">
        <v>43258.050196053242</v>
      </c>
    </row>
    <row r="3505" spans="1:16">
      <c r="A3505">
        <v>2</v>
      </c>
      <c r="B3505">
        <v>7</v>
      </c>
      <c r="C3505">
        <v>13</v>
      </c>
      <c r="D3505">
        <v>45</v>
      </c>
      <c r="E3505">
        <v>3467</v>
      </c>
      <c r="F3505">
        <v>5232</v>
      </c>
      <c r="G3505">
        <v>446</v>
      </c>
      <c r="H3505">
        <v>7</v>
      </c>
      <c r="I3505" s="58" t="s">
        <v>8358</v>
      </c>
      <c r="J3505">
        <v>44607</v>
      </c>
      <c r="K3505" s="4">
        <v>1</v>
      </c>
      <c r="L3505" s="4">
        <v>1.2430000000000001</v>
      </c>
      <c r="M3505" s="4">
        <v>0</v>
      </c>
      <c r="N3505" s="4">
        <v>0.24299999999999999</v>
      </c>
      <c r="O3505" s="5">
        <v>42305.745292812499</v>
      </c>
      <c r="P3505" s="5">
        <v>42305.745292812499</v>
      </c>
    </row>
    <row r="3506" spans="1:16">
      <c r="A3506">
        <v>2</v>
      </c>
      <c r="B3506">
        <v>7</v>
      </c>
      <c r="C3506">
        <v>13</v>
      </c>
      <c r="D3506">
        <v>45</v>
      </c>
      <c r="E3506">
        <v>3534</v>
      </c>
      <c r="F3506">
        <v>5233</v>
      </c>
      <c r="G3506">
        <v>271</v>
      </c>
      <c r="H3506">
        <v>1</v>
      </c>
      <c r="I3506" s="58" t="s">
        <v>8359</v>
      </c>
      <c r="J3506">
        <v>27101</v>
      </c>
      <c r="K3506" s="4">
        <v>19.356999999999999</v>
      </c>
      <c r="L3506" s="4">
        <v>33.804000000000002</v>
      </c>
      <c r="M3506" s="4">
        <v>695.70100000000002</v>
      </c>
      <c r="N3506" s="4">
        <v>710.14800000000002</v>
      </c>
      <c r="O3506" s="5">
        <v>42305.745292812499</v>
      </c>
      <c r="P3506" s="5">
        <v>42305.745292812499</v>
      </c>
    </row>
    <row r="3507" spans="1:16">
      <c r="A3507">
        <v>2</v>
      </c>
      <c r="B3507">
        <v>7</v>
      </c>
      <c r="C3507">
        <v>13</v>
      </c>
      <c r="D3507">
        <v>45</v>
      </c>
      <c r="E3507">
        <v>3534</v>
      </c>
      <c r="F3507">
        <v>5234</v>
      </c>
      <c r="G3507">
        <v>535</v>
      </c>
      <c r="H3507">
        <v>8</v>
      </c>
      <c r="I3507" s="58" t="s">
        <v>8360</v>
      </c>
      <c r="J3507">
        <v>53508</v>
      </c>
      <c r="K3507" s="4">
        <v>1.7430000000000001</v>
      </c>
      <c r="L3507" s="4">
        <v>19.356999999999999</v>
      </c>
      <c r="M3507" s="4">
        <v>678.08699999999999</v>
      </c>
      <c r="N3507" s="4">
        <v>695.70100000000002</v>
      </c>
      <c r="O3507" s="5">
        <v>42305.745292812499</v>
      </c>
      <c r="P3507" s="5">
        <v>43258.050196053242</v>
      </c>
    </row>
    <row r="3508" spans="1:16">
      <c r="A3508">
        <v>2</v>
      </c>
      <c r="B3508">
        <v>7</v>
      </c>
      <c r="C3508">
        <v>13</v>
      </c>
      <c r="D3508">
        <v>45</v>
      </c>
      <c r="E3508">
        <v>3914</v>
      </c>
      <c r="F3508">
        <v>5235</v>
      </c>
      <c r="G3508">
        <v>266</v>
      </c>
      <c r="H3508">
        <v>2</v>
      </c>
      <c r="I3508" s="58" t="s">
        <v>8361</v>
      </c>
      <c r="J3508">
        <v>26602</v>
      </c>
      <c r="K3508" s="4">
        <v>1.0049999999999999</v>
      </c>
      <c r="L3508" s="4">
        <v>13.164999999999999</v>
      </c>
      <c r="M3508" s="4">
        <v>197.691</v>
      </c>
      <c r="N3508" s="4">
        <v>209.851</v>
      </c>
      <c r="O3508" s="5">
        <v>42305.745292812499</v>
      </c>
      <c r="P3508" s="5">
        <v>42305.745292812499</v>
      </c>
    </row>
    <row r="3509" spans="1:16">
      <c r="A3509">
        <v>2</v>
      </c>
      <c r="B3509">
        <v>7</v>
      </c>
      <c r="C3509">
        <v>13</v>
      </c>
      <c r="D3509">
        <v>45</v>
      </c>
      <c r="E3509">
        <v>3914</v>
      </c>
      <c r="F3509">
        <v>5236</v>
      </c>
      <c r="G3509">
        <v>266</v>
      </c>
      <c r="H3509">
        <v>3</v>
      </c>
      <c r="I3509" s="58" t="s">
        <v>8362</v>
      </c>
      <c r="J3509">
        <v>26603</v>
      </c>
      <c r="K3509" s="4">
        <v>2.1520000000000001</v>
      </c>
      <c r="L3509" s="4">
        <v>11.711</v>
      </c>
      <c r="M3509" s="4">
        <v>211.45099999999999</v>
      </c>
      <c r="N3509" s="4">
        <v>221.01</v>
      </c>
      <c r="O3509" s="5">
        <v>42305.745292812499</v>
      </c>
      <c r="P3509" s="5">
        <v>43258.050196053242</v>
      </c>
    </row>
    <row r="3510" spans="1:16">
      <c r="A3510">
        <v>2</v>
      </c>
      <c r="B3510">
        <v>7</v>
      </c>
      <c r="C3510">
        <v>13</v>
      </c>
      <c r="D3510">
        <v>45</v>
      </c>
      <c r="E3510">
        <v>3914</v>
      </c>
      <c r="F3510">
        <v>5237</v>
      </c>
      <c r="G3510">
        <v>266</v>
      </c>
      <c r="H3510">
        <v>4</v>
      </c>
      <c r="I3510" s="58" t="s">
        <v>8363</v>
      </c>
      <c r="J3510">
        <v>26604</v>
      </c>
      <c r="K3510" s="4">
        <v>1</v>
      </c>
      <c r="L3510" s="4">
        <v>14.571</v>
      </c>
      <c r="M3510" s="4">
        <v>221.01</v>
      </c>
      <c r="N3510" s="4">
        <v>234.58099999999999</v>
      </c>
      <c r="O3510" s="5">
        <v>42305.745292812499</v>
      </c>
      <c r="P3510" s="5">
        <v>43258.050196053242</v>
      </c>
    </row>
    <row r="3511" spans="1:16">
      <c r="A3511">
        <v>2</v>
      </c>
      <c r="B3511">
        <v>7</v>
      </c>
      <c r="C3511">
        <v>13</v>
      </c>
      <c r="D3511">
        <v>45</v>
      </c>
      <c r="E3511">
        <v>4324</v>
      </c>
      <c r="F3511">
        <v>5238</v>
      </c>
      <c r="G3511">
        <v>266</v>
      </c>
      <c r="H3511">
        <v>10</v>
      </c>
      <c r="I3511" s="58" t="s">
        <v>8364</v>
      </c>
      <c r="J3511">
        <v>26610</v>
      </c>
      <c r="K3511" s="4">
        <v>1</v>
      </c>
      <c r="L3511" s="4">
        <v>1.895</v>
      </c>
      <c r="M3511" s="4">
        <v>0</v>
      </c>
      <c r="N3511" s="4">
        <v>0.89500000000000002</v>
      </c>
      <c r="O3511" s="5">
        <v>42305.745292812499</v>
      </c>
      <c r="P3511" s="5">
        <v>42305.745292812499</v>
      </c>
    </row>
    <row r="3512" spans="1:16">
      <c r="A3512">
        <v>2</v>
      </c>
      <c r="B3512">
        <v>7</v>
      </c>
      <c r="C3512">
        <v>13</v>
      </c>
      <c r="D3512">
        <v>45</v>
      </c>
      <c r="E3512">
        <v>4514</v>
      </c>
      <c r="F3512">
        <v>5239</v>
      </c>
      <c r="G3512">
        <v>27</v>
      </c>
      <c r="H3512">
        <v>3</v>
      </c>
      <c r="I3512" s="58">
        <v>46447</v>
      </c>
      <c r="J3512">
        <v>2703</v>
      </c>
      <c r="K3512" s="4">
        <v>32.939</v>
      </c>
      <c r="L3512" s="4">
        <v>37.987000000000002</v>
      </c>
      <c r="M3512" s="4">
        <v>106.41200000000001</v>
      </c>
      <c r="N3512" s="4">
        <v>111.46</v>
      </c>
      <c r="O3512" s="5">
        <v>42305.745292812499</v>
      </c>
      <c r="P3512" s="5">
        <v>43258.050196053242</v>
      </c>
    </row>
    <row r="3513" spans="1:16">
      <c r="A3513">
        <v>2</v>
      </c>
      <c r="B3513">
        <v>7</v>
      </c>
      <c r="C3513">
        <v>13</v>
      </c>
      <c r="D3513">
        <v>45</v>
      </c>
      <c r="E3513">
        <v>4514</v>
      </c>
      <c r="F3513">
        <v>5240</v>
      </c>
      <c r="G3513">
        <v>446</v>
      </c>
      <c r="H3513">
        <v>2</v>
      </c>
      <c r="I3513" s="58" t="s">
        <v>8365</v>
      </c>
      <c r="J3513">
        <v>44602</v>
      </c>
      <c r="K3513" s="4">
        <v>0</v>
      </c>
      <c r="L3513" s="4">
        <v>17.149999999999999</v>
      </c>
      <c r="M3513" s="4">
        <v>82.183000000000007</v>
      </c>
      <c r="N3513" s="4">
        <v>97.83</v>
      </c>
      <c r="O3513" s="5">
        <v>42305.745292812499</v>
      </c>
      <c r="P3513" s="5">
        <v>43258.050196053242</v>
      </c>
    </row>
    <row r="3514" spans="1:16">
      <c r="A3514">
        <v>2</v>
      </c>
      <c r="B3514">
        <v>7</v>
      </c>
      <c r="C3514">
        <v>13</v>
      </c>
      <c r="D3514">
        <v>45</v>
      </c>
      <c r="E3514">
        <v>4514</v>
      </c>
      <c r="F3514">
        <v>5241</v>
      </c>
      <c r="G3514">
        <v>446</v>
      </c>
      <c r="H3514">
        <v>3</v>
      </c>
      <c r="I3514" s="58" t="s">
        <v>8366</v>
      </c>
      <c r="J3514">
        <v>44603</v>
      </c>
      <c r="K3514" s="4">
        <v>20</v>
      </c>
      <c r="L3514" s="4">
        <v>28.582000000000001</v>
      </c>
      <c r="M3514" s="4">
        <v>97.83</v>
      </c>
      <c r="N3514" s="4">
        <v>106.41200000000001</v>
      </c>
      <c r="O3514" s="5">
        <v>42305.745292812499</v>
      </c>
      <c r="P3514" s="5">
        <v>43258.050196053242</v>
      </c>
    </row>
    <row r="3515" spans="1:16">
      <c r="A3515">
        <v>2</v>
      </c>
      <c r="B3515">
        <v>7</v>
      </c>
      <c r="C3515">
        <v>13</v>
      </c>
      <c r="D3515">
        <v>45</v>
      </c>
      <c r="E3515">
        <v>4537</v>
      </c>
      <c r="F3515">
        <v>5242</v>
      </c>
      <c r="G3515">
        <v>26</v>
      </c>
      <c r="H3515">
        <v>4</v>
      </c>
      <c r="I3515" s="58">
        <v>46113</v>
      </c>
      <c r="J3515">
        <v>2604</v>
      </c>
      <c r="K3515" s="4">
        <v>0</v>
      </c>
      <c r="L3515" s="4">
        <v>8.6479999999999997</v>
      </c>
      <c r="M3515" s="4">
        <v>563.53300000000002</v>
      </c>
      <c r="N3515" s="4">
        <v>572.18100000000004</v>
      </c>
      <c r="O3515" s="5">
        <v>42305.745292812499</v>
      </c>
      <c r="P3515" s="5">
        <v>42305.745292812499</v>
      </c>
    </row>
    <row r="3516" spans="1:16">
      <c r="A3516">
        <v>2</v>
      </c>
      <c r="B3516">
        <v>7</v>
      </c>
      <c r="C3516">
        <v>13</v>
      </c>
      <c r="D3516">
        <v>45</v>
      </c>
      <c r="E3516">
        <v>4537</v>
      </c>
      <c r="F3516">
        <v>5243</v>
      </c>
      <c r="G3516">
        <v>26</v>
      </c>
      <c r="H3516">
        <v>5</v>
      </c>
      <c r="I3516" s="58">
        <v>46143</v>
      </c>
      <c r="J3516">
        <v>2605</v>
      </c>
      <c r="K3516" s="4">
        <v>8.6479999999999997</v>
      </c>
      <c r="L3516" s="4">
        <v>12.454000000000001</v>
      </c>
      <c r="M3516" s="4">
        <v>572.18100000000004</v>
      </c>
      <c r="N3516" s="4">
        <v>575.98699999999997</v>
      </c>
      <c r="O3516" s="5">
        <v>42305.745292812499</v>
      </c>
      <c r="P3516" s="5">
        <v>43258.050196053242</v>
      </c>
    </row>
    <row r="3517" spans="1:16">
      <c r="A3517">
        <v>2</v>
      </c>
      <c r="B3517">
        <v>7</v>
      </c>
      <c r="C3517">
        <v>13</v>
      </c>
      <c r="D3517">
        <v>45</v>
      </c>
      <c r="E3517">
        <v>4537</v>
      </c>
      <c r="F3517">
        <v>5244</v>
      </c>
      <c r="G3517">
        <v>26</v>
      </c>
      <c r="H3517">
        <v>6</v>
      </c>
      <c r="I3517" s="58">
        <v>46174</v>
      </c>
      <c r="J3517">
        <v>2606</v>
      </c>
      <c r="K3517" s="4">
        <v>12.454000000000001</v>
      </c>
      <c r="L3517" s="4">
        <v>16.52</v>
      </c>
      <c r="M3517" s="4">
        <v>575.98699999999997</v>
      </c>
      <c r="N3517" s="4">
        <v>580.053</v>
      </c>
      <c r="O3517" s="5">
        <v>42305.745292812499</v>
      </c>
      <c r="P3517" s="5">
        <v>43258.050196053242</v>
      </c>
    </row>
    <row r="3518" spans="1:16">
      <c r="A3518">
        <v>2</v>
      </c>
      <c r="B3518">
        <v>7</v>
      </c>
      <c r="C3518">
        <v>13</v>
      </c>
      <c r="D3518">
        <v>45</v>
      </c>
      <c r="E3518">
        <v>4537</v>
      </c>
      <c r="F3518">
        <v>5245</v>
      </c>
      <c r="G3518">
        <v>27</v>
      </c>
      <c r="H3518">
        <v>1</v>
      </c>
      <c r="I3518" s="58">
        <v>46388</v>
      </c>
      <c r="J3518">
        <v>2701</v>
      </c>
      <c r="K3518" s="4">
        <v>16.52</v>
      </c>
      <c r="L3518" s="4">
        <v>18.724</v>
      </c>
      <c r="M3518" s="4">
        <v>580.053</v>
      </c>
      <c r="N3518" s="4">
        <v>582.25699999999995</v>
      </c>
      <c r="O3518" s="5">
        <v>42305.745292812499</v>
      </c>
      <c r="P3518" s="5">
        <v>43258.050196053242</v>
      </c>
    </row>
    <row r="3519" spans="1:16">
      <c r="A3519">
        <v>2</v>
      </c>
      <c r="B3519">
        <v>7</v>
      </c>
      <c r="C3519">
        <v>13</v>
      </c>
      <c r="D3519">
        <v>45</v>
      </c>
      <c r="E3519">
        <v>508</v>
      </c>
      <c r="F3519">
        <v>5214</v>
      </c>
      <c r="G3519">
        <v>897</v>
      </c>
      <c r="H3519">
        <v>1</v>
      </c>
      <c r="I3519" s="58" t="s">
        <v>8367</v>
      </c>
      <c r="J3519">
        <v>89701</v>
      </c>
      <c r="K3519" s="4">
        <v>0</v>
      </c>
      <c r="L3519" s="4">
        <v>11.37</v>
      </c>
      <c r="M3519" s="4">
        <v>0</v>
      </c>
      <c r="N3519" s="4">
        <v>11.37</v>
      </c>
      <c r="O3519" s="5">
        <v>42305.745292812499</v>
      </c>
      <c r="P3519" s="5">
        <v>42305.745292812499</v>
      </c>
    </row>
    <row r="3520" spans="1:16">
      <c r="A3520">
        <v>2</v>
      </c>
      <c r="B3520">
        <v>7</v>
      </c>
      <c r="C3520">
        <v>13</v>
      </c>
      <c r="D3520">
        <v>45</v>
      </c>
      <c r="E3520">
        <v>688</v>
      </c>
      <c r="F3520">
        <v>5215</v>
      </c>
      <c r="G3520">
        <v>1439</v>
      </c>
      <c r="H3520">
        <v>2</v>
      </c>
      <c r="I3520" s="58" t="s">
        <v>8368</v>
      </c>
      <c r="J3520">
        <v>143902</v>
      </c>
      <c r="K3520" s="4">
        <v>0</v>
      </c>
      <c r="L3520" s="4">
        <v>14.736000000000001</v>
      </c>
      <c r="M3520" s="4">
        <v>39.466999999999999</v>
      </c>
      <c r="N3520" s="4">
        <v>44.548000000000002</v>
      </c>
      <c r="O3520" s="5">
        <v>42305.745292812499</v>
      </c>
      <c r="P3520" s="5">
        <v>43258.050196053242</v>
      </c>
    </row>
    <row r="3521" spans="1:16">
      <c r="A3521">
        <v>2</v>
      </c>
      <c r="B3521">
        <v>7</v>
      </c>
      <c r="C3521">
        <v>13</v>
      </c>
      <c r="D3521">
        <v>45</v>
      </c>
      <c r="E3521">
        <v>69</v>
      </c>
      <c r="F3521">
        <v>5208</v>
      </c>
      <c r="G3521">
        <v>266</v>
      </c>
      <c r="H3521">
        <v>8</v>
      </c>
      <c r="I3521" s="58" t="s">
        <v>8369</v>
      </c>
      <c r="J3521">
        <v>26608</v>
      </c>
      <c r="K3521" s="4">
        <v>1</v>
      </c>
      <c r="L3521" s="4">
        <v>5.2249999999999996</v>
      </c>
      <c r="M3521" s="4">
        <v>0</v>
      </c>
      <c r="N3521" s="4">
        <v>4.2249999999999996</v>
      </c>
      <c r="O3521" s="5">
        <v>42305.745292812499</v>
      </c>
      <c r="P3521" s="5">
        <v>42305.745292812499</v>
      </c>
    </row>
    <row r="3522" spans="1:16">
      <c r="A3522">
        <v>2</v>
      </c>
      <c r="B3522">
        <v>7</v>
      </c>
      <c r="C3522">
        <v>13</v>
      </c>
      <c r="D3522">
        <v>45</v>
      </c>
      <c r="E3522">
        <v>948</v>
      </c>
      <c r="F3522">
        <v>5216</v>
      </c>
      <c r="G3522">
        <v>716</v>
      </c>
      <c r="H3522">
        <v>3</v>
      </c>
      <c r="I3522" s="58" t="s">
        <v>8370</v>
      </c>
      <c r="J3522">
        <v>71603</v>
      </c>
      <c r="K3522" s="4">
        <v>0</v>
      </c>
      <c r="L3522" s="4">
        <v>4.1349999999999998</v>
      </c>
      <c r="M3522" s="4">
        <v>0</v>
      </c>
      <c r="N3522" s="4">
        <v>4.1349999999999998</v>
      </c>
      <c r="O3522" s="5">
        <v>42305.745292812499</v>
      </c>
      <c r="P3522" s="5">
        <v>42305.745292812499</v>
      </c>
    </row>
    <row r="3523" spans="1:16">
      <c r="A3523">
        <v>2</v>
      </c>
      <c r="B3523">
        <v>7</v>
      </c>
      <c r="C3523">
        <v>13</v>
      </c>
      <c r="D3523">
        <v>8</v>
      </c>
      <c r="E3523">
        <v>1081</v>
      </c>
      <c r="F3523">
        <v>5153</v>
      </c>
      <c r="G3523">
        <v>1106</v>
      </c>
      <c r="H3523">
        <v>2</v>
      </c>
      <c r="I3523" s="58" t="s">
        <v>8371</v>
      </c>
      <c r="J3523">
        <v>110602</v>
      </c>
      <c r="K3523" s="4">
        <v>0</v>
      </c>
      <c r="L3523" s="4">
        <v>11.617000000000001</v>
      </c>
      <c r="M3523" s="4">
        <v>14.611000000000001</v>
      </c>
      <c r="N3523" s="4">
        <v>26.228000000000002</v>
      </c>
      <c r="O3523" s="5">
        <v>42305.745292812499</v>
      </c>
      <c r="P3523" s="5">
        <v>42305.745292812499</v>
      </c>
    </row>
    <row r="3524" spans="1:16">
      <c r="A3524">
        <v>2</v>
      </c>
      <c r="B3524">
        <v>7</v>
      </c>
      <c r="C3524">
        <v>13</v>
      </c>
      <c r="D3524">
        <v>8</v>
      </c>
      <c r="E3524">
        <v>1216</v>
      </c>
      <c r="F3524">
        <v>5154</v>
      </c>
      <c r="G3524">
        <v>446</v>
      </c>
      <c r="H3524">
        <v>6</v>
      </c>
      <c r="I3524" s="58" t="s">
        <v>8372</v>
      </c>
      <c r="J3524">
        <v>44606</v>
      </c>
      <c r="K3524" s="4">
        <v>0</v>
      </c>
      <c r="L3524" s="4">
        <v>4.641</v>
      </c>
      <c r="M3524" s="4">
        <v>10.38</v>
      </c>
      <c r="N3524" s="4">
        <v>15.021000000000001</v>
      </c>
      <c r="O3524" s="5">
        <v>42305.745292812499</v>
      </c>
      <c r="P3524" s="5">
        <v>42305.745292812499</v>
      </c>
    </row>
    <row r="3525" spans="1:16">
      <c r="A3525">
        <v>2</v>
      </c>
      <c r="B3525">
        <v>7</v>
      </c>
      <c r="C3525">
        <v>13</v>
      </c>
      <c r="D3525">
        <v>8</v>
      </c>
      <c r="E3525">
        <v>1216</v>
      </c>
      <c r="F3525">
        <v>5155</v>
      </c>
      <c r="G3525">
        <v>1258</v>
      </c>
      <c r="H3525">
        <v>1</v>
      </c>
      <c r="I3525" s="58" t="s">
        <v>8373</v>
      </c>
      <c r="J3525">
        <v>125801</v>
      </c>
      <c r="K3525" s="4">
        <v>0</v>
      </c>
      <c r="L3525" s="4">
        <v>3.7559999999999998</v>
      </c>
      <c r="M3525" s="4">
        <v>15.702999999999999</v>
      </c>
      <c r="N3525" s="4">
        <v>19.459</v>
      </c>
      <c r="O3525" s="5">
        <v>42305.745292812499</v>
      </c>
      <c r="P3525" s="5">
        <v>43258.050196053242</v>
      </c>
    </row>
    <row r="3526" spans="1:16">
      <c r="A3526">
        <v>2</v>
      </c>
      <c r="B3526">
        <v>7</v>
      </c>
      <c r="C3526">
        <v>13</v>
      </c>
      <c r="D3526">
        <v>8</v>
      </c>
      <c r="E3526">
        <v>1217</v>
      </c>
      <c r="F3526">
        <v>5156</v>
      </c>
      <c r="G3526">
        <v>1721</v>
      </c>
      <c r="H3526">
        <v>1</v>
      </c>
      <c r="I3526" s="58">
        <v>-65377</v>
      </c>
      <c r="J3526">
        <v>172101</v>
      </c>
      <c r="K3526" s="4">
        <v>0</v>
      </c>
      <c r="L3526" s="4">
        <v>10.858000000000001</v>
      </c>
      <c r="M3526" s="4">
        <v>0</v>
      </c>
      <c r="N3526" s="4">
        <v>10.858000000000001</v>
      </c>
      <c r="O3526" s="5">
        <v>42305.745292812499</v>
      </c>
      <c r="P3526" s="5">
        <v>42305.745292812499</v>
      </c>
    </row>
    <row r="3527" spans="1:16">
      <c r="A3527">
        <v>2</v>
      </c>
      <c r="B3527">
        <v>7</v>
      </c>
      <c r="C3527">
        <v>13</v>
      </c>
      <c r="D3527">
        <v>8</v>
      </c>
      <c r="E3527">
        <v>1217</v>
      </c>
      <c r="F3527">
        <v>5157</v>
      </c>
      <c r="G3527">
        <v>1721</v>
      </c>
      <c r="H3527">
        <v>2</v>
      </c>
      <c r="I3527" s="58">
        <v>-65346</v>
      </c>
      <c r="J3527">
        <v>172102</v>
      </c>
      <c r="K3527" s="4">
        <v>0</v>
      </c>
      <c r="L3527" s="4">
        <v>11.368</v>
      </c>
      <c r="M3527" s="4">
        <v>10.858000000000001</v>
      </c>
      <c r="N3527" s="4">
        <v>22.225999999999999</v>
      </c>
      <c r="O3527" s="5">
        <v>42305.745292812499</v>
      </c>
      <c r="P3527" s="5">
        <v>42305.745292812499</v>
      </c>
    </row>
    <row r="3528" spans="1:16">
      <c r="A3528">
        <v>2</v>
      </c>
      <c r="B3528">
        <v>7</v>
      </c>
      <c r="C3528">
        <v>13</v>
      </c>
      <c r="D3528">
        <v>8</v>
      </c>
      <c r="E3528">
        <v>1474</v>
      </c>
      <c r="F3528">
        <v>5158</v>
      </c>
      <c r="G3528">
        <v>1405</v>
      </c>
      <c r="H3528">
        <v>2</v>
      </c>
      <c r="I3528" s="58" t="s">
        <v>8374</v>
      </c>
      <c r="J3528">
        <v>140502</v>
      </c>
      <c r="K3528" s="4">
        <v>0</v>
      </c>
      <c r="L3528" s="4">
        <v>1.8240000000000001</v>
      </c>
      <c r="M3528" s="4">
        <v>7.4080000000000004</v>
      </c>
      <c r="N3528" s="4">
        <v>9.2319999999999993</v>
      </c>
      <c r="O3528" s="5">
        <v>42305.745292812499</v>
      </c>
      <c r="P3528" s="5">
        <v>42305.745292812499</v>
      </c>
    </row>
    <row r="3529" spans="1:16">
      <c r="A3529">
        <v>2</v>
      </c>
      <c r="B3529">
        <v>7</v>
      </c>
      <c r="C3529">
        <v>13</v>
      </c>
      <c r="D3529">
        <v>8</v>
      </c>
      <c r="E3529">
        <v>1556</v>
      </c>
      <c r="F3529">
        <v>5159</v>
      </c>
      <c r="G3529">
        <v>1410</v>
      </c>
      <c r="H3529">
        <v>1</v>
      </c>
      <c r="I3529" s="58" t="s">
        <v>8375</v>
      </c>
      <c r="J3529">
        <v>141001</v>
      </c>
      <c r="K3529" s="4">
        <v>0</v>
      </c>
      <c r="L3529" s="4">
        <v>11.127000000000001</v>
      </c>
      <c r="M3529" s="4">
        <v>0</v>
      </c>
      <c r="N3529" s="4">
        <v>11.127000000000001</v>
      </c>
      <c r="O3529" s="5">
        <v>42305.745292812499</v>
      </c>
      <c r="P3529" s="5">
        <v>42305.745292812499</v>
      </c>
    </row>
    <row r="3530" spans="1:16">
      <c r="A3530">
        <v>2</v>
      </c>
      <c r="B3530">
        <v>7</v>
      </c>
      <c r="C3530">
        <v>13</v>
      </c>
      <c r="D3530">
        <v>8</v>
      </c>
      <c r="E3530">
        <v>1557</v>
      </c>
      <c r="F3530">
        <v>5160</v>
      </c>
      <c r="G3530">
        <v>1411</v>
      </c>
      <c r="H3530">
        <v>2</v>
      </c>
      <c r="I3530" s="58" t="s">
        <v>8376</v>
      </c>
      <c r="J3530">
        <v>141102</v>
      </c>
      <c r="K3530" s="4">
        <v>0</v>
      </c>
      <c r="L3530" s="4">
        <v>5.8529999999999998</v>
      </c>
      <c r="M3530" s="4">
        <v>7.0259999999999998</v>
      </c>
      <c r="N3530" s="4">
        <v>12.879</v>
      </c>
      <c r="O3530" s="5">
        <v>42305.745292812499</v>
      </c>
      <c r="P3530" s="5">
        <v>43258.050196053242</v>
      </c>
    </row>
    <row r="3531" spans="1:16">
      <c r="A3531">
        <v>2</v>
      </c>
      <c r="B3531">
        <v>7</v>
      </c>
      <c r="C3531">
        <v>13</v>
      </c>
      <c r="D3531">
        <v>8</v>
      </c>
      <c r="E3531">
        <v>1558</v>
      </c>
      <c r="F3531">
        <v>5161</v>
      </c>
      <c r="G3531">
        <v>527</v>
      </c>
      <c r="H3531">
        <v>1</v>
      </c>
      <c r="I3531" s="58" t="s">
        <v>8377</v>
      </c>
      <c r="J3531">
        <v>52701</v>
      </c>
      <c r="K3531" s="4">
        <v>1</v>
      </c>
      <c r="L3531" s="4">
        <v>3.3149999999999999</v>
      </c>
      <c r="M3531" s="4">
        <v>7.4550000000000001</v>
      </c>
      <c r="N3531" s="4">
        <v>9.77</v>
      </c>
      <c r="O3531" s="5">
        <v>42305.745292812499</v>
      </c>
      <c r="P3531" s="5">
        <v>43258.050196053242</v>
      </c>
    </row>
    <row r="3532" spans="1:16">
      <c r="A3532">
        <v>2</v>
      </c>
      <c r="B3532">
        <v>7</v>
      </c>
      <c r="C3532">
        <v>13</v>
      </c>
      <c r="D3532">
        <v>8</v>
      </c>
      <c r="E3532">
        <v>1558</v>
      </c>
      <c r="F3532">
        <v>5162</v>
      </c>
      <c r="G3532">
        <v>527</v>
      </c>
      <c r="H3532">
        <v>3</v>
      </c>
      <c r="I3532" s="58" t="s">
        <v>8378</v>
      </c>
      <c r="J3532">
        <v>52703</v>
      </c>
      <c r="K3532" s="4">
        <v>0</v>
      </c>
      <c r="L3532" s="4">
        <v>11.349</v>
      </c>
      <c r="M3532" s="4">
        <v>9.77</v>
      </c>
      <c r="N3532" s="4">
        <v>21.119</v>
      </c>
      <c r="O3532" s="5">
        <v>42305.745292812499</v>
      </c>
      <c r="P3532" s="5">
        <v>43258.050196053242</v>
      </c>
    </row>
    <row r="3533" spans="1:16">
      <c r="A3533">
        <v>2</v>
      </c>
      <c r="B3533">
        <v>7</v>
      </c>
      <c r="C3533">
        <v>13</v>
      </c>
      <c r="D3533">
        <v>8</v>
      </c>
      <c r="E3533">
        <v>2022</v>
      </c>
      <c r="F3533">
        <v>5163</v>
      </c>
      <c r="G3533">
        <v>527</v>
      </c>
      <c r="H3533">
        <v>4</v>
      </c>
      <c r="I3533" s="58" t="s">
        <v>8379</v>
      </c>
      <c r="J3533">
        <v>52704</v>
      </c>
      <c r="K3533" s="4">
        <v>0</v>
      </c>
      <c r="L3533" s="4">
        <v>1.8009999999999999</v>
      </c>
      <c r="M3533" s="4">
        <v>0</v>
      </c>
      <c r="N3533" s="4">
        <v>1.8009999999999999</v>
      </c>
      <c r="O3533" s="5">
        <v>42305.745292812499</v>
      </c>
      <c r="P3533" s="5">
        <v>43258.050196053242</v>
      </c>
    </row>
    <row r="3534" spans="1:16">
      <c r="A3534">
        <v>2</v>
      </c>
      <c r="B3534">
        <v>7</v>
      </c>
      <c r="C3534">
        <v>13</v>
      </c>
      <c r="D3534">
        <v>8</v>
      </c>
      <c r="E3534">
        <v>2241</v>
      </c>
      <c r="F3534">
        <v>5164</v>
      </c>
      <c r="G3534">
        <v>2894</v>
      </c>
      <c r="H3534">
        <v>1</v>
      </c>
      <c r="I3534" s="58">
        <v>363054</v>
      </c>
      <c r="J3534">
        <v>289401</v>
      </c>
      <c r="K3534" s="4">
        <v>2.0249999999999999</v>
      </c>
      <c r="L3534" s="4">
        <v>13.929</v>
      </c>
      <c r="M3534" s="4">
        <v>0</v>
      </c>
      <c r="N3534" s="4">
        <v>11.904</v>
      </c>
      <c r="O3534" s="5">
        <v>42305.745292812499</v>
      </c>
      <c r="P3534" s="5">
        <v>42305.745292812499</v>
      </c>
    </row>
    <row r="3535" spans="1:16">
      <c r="A3535">
        <v>2</v>
      </c>
      <c r="B3535">
        <v>7</v>
      </c>
      <c r="C3535">
        <v>13</v>
      </c>
      <c r="D3535">
        <v>8</v>
      </c>
      <c r="E3535">
        <v>2454</v>
      </c>
      <c r="F3535">
        <v>5165</v>
      </c>
      <c r="G3535">
        <v>2320</v>
      </c>
      <c r="H3535">
        <v>1</v>
      </c>
      <c r="I3535" s="58">
        <v>153403</v>
      </c>
      <c r="J3535">
        <v>232001</v>
      </c>
      <c r="K3535" s="4">
        <v>0</v>
      </c>
      <c r="L3535" s="4">
        <v>3.56</v>
      </c>
      <c r="M3535" s="4">
        <v>0</v>
      </c>
      <c r="N3535" s="4">
        <v>3.56</v>
      </c>
      <c r="O3535" s="5">
        <v>42305.745292812499</v>
      </c>
      <c r="P3535" s="5">
        <v>42305.745292812499</v>
      </c>
    </row>
    <row r="3536" spans="1:16">
      <c r="A3536">
        <v>2</v>
      </c>
      <c r="B3536">
        <v>7</v>
      </c>
      <c r="C3536">
        <v>13</v>
      </c>
      <c r="D3536">
        <v>8</v>
      </c>
      <c r="E3536">
        <v>2525</v>
      </c>
      <c r="F3536">
        <v>5166</v>
      </c>
      <c r="G3536">
        <v>315</v>
      </c>
      <c r="H3536">
        <v>9</v>
      </c>
      <c r="I3536" s="58" t="s">
        <v>8380</v>
      </c>
      <c r="J3536">
        <v>31509</v>
      </c>
      <c r="K3536" s="4">
        <v>0</v>
      </c>
      <c r="L3536" s="4">
        <v>6.3940000000000001</v>
      </c>
      <c r="M3536" s="4">
        <v>12.743</v>
      </c>
      <c r="N3536" s="4">
        <v>19.137</v>
      </c>
      <c r="O3536" s="5">
        <v>42305.745292812499</v>
      </c>
      <c r="P3536" s="5">
        <v>42305.745292812499</v>
      </c>
    </row>
    <row r="3537" spans="1:16">
      <c r="A3537">
        <v>2</v>
      </c>
      <c r="B3537">
        <v>7</v>
      </c>
      <c r="C3537">
        <v>13</v>
      </c>
      <c r="D3537">
        <v>8</v>
      </c>
      <c r="E3537">
        <v>2525</v>
      </c>
      <c r="F3537">
        <v>5167</v>
      </c>
      <c r="G3537">
        <v>1960</v>
      </c>
      <c r="H3537">
        <v>2</v>
      </c>
      <c r="I3537" s="58">
        <v>21947</v>
      </c>
      <c r="J3537">
        <v>196002</v>
      </c>
      <c r="K3537" s="4">
        <v>0</v>
      </c>
      <c r="L3537" s="4">
        <v>2.9359999999999999</v>
      </c>
      <c r="M3537" s="4">
        <v>9.8070000000000004</v>
      </c>
      <c r="N3537" s="4">
        <v>12.743</v>
      </c>
      <c r="O3537" s="5">
        <v>42305.745292812499</v>
      </c>
      <c r="P3537" s="5">
        <v>42305.745292812499</v>
      </c>
    </row>
    <row r="3538" spans="1:16">
      <c r="A3538">
        <v>2</v>
      </c>
      <c r="B3538">
        <v>7</v>
      </c>
      <c r="C3538">
        <v>13</v>
      </c>
      <c r="D3538">
        <v>8</v>
      </c>
      <c r="E3538">
        <v>2754</v>
      </c>
      <c r="F3538">
        <v>5168</v>
      </c>
      <c r="G3538">
        <v>2816</v>
      </c>
      <c r="H3538">
        <v>1</v>
      </c>
      <c r="I3538" s="58">
        <v>334564</v>
      </c>
      <c r="J3538">
        <v>281601</v>
      </c>
      <c r="K3538" s="4">
        <v>0</v>
      </c>
      <c r="L3538" s="4">
        <v>8.2620000000000005</v>
      </c>
      <c r="M3538" s="4">
        <v>0</v>
      </c>
      <c r="N3538" s="4">
        <v>8.2620000000000005</v>
      </c>
      <c r="O3538" s="5">
        <v>42305.745292812499</v>
      </c>
      <c r="P3538" s="5">
        <v>42305.745292812499</v>
      </c>
    </row>
    <row r="3539" spans="1:16">
      <c r="A3539">
        <v>2</v>
      </c>
      <c r="B3539">
        <v>7</v>
      </c>
      <c r="C3539">
        <v>13</v>
      </c>
      <c r="D3539">
        <v>8</v>
      </c>
      <c r="E3539">
        <v>298</v>
      </c>
      <c r="F3539">
        <v>5147</v>
      </c>
      <c r="G3539">
        <v>716</v>
      </c>
      <c r="H3539">
        <v>1</v>
      </c>
      <c r="I3539" s="58" t="s">
        <v>8381</v>
      </c>
      <c r="J3539">
        <v>71601</v>
      </c>
      <c r="K3539" s="4">
        <v>0</v>
      </c>
      <c r="L3539" s="4">
        <v>15.574999999999999</v>
      </c>
      <c r="M3539" s="4">
        <v>4.67</v>
      </c>
      <c r="N3539" s="4">
        <v>20.245000000000001</v>
      </c>
      <c r="O3539" s="5">
        <v>42305.745292812499</v>
      </c>
      <c r="P3539" s="5">
        <v>43258.050196053242</v>
      </c>
    </row>
    <row r="3540" spans="1:16">
      <c r="A3540">
        <v>2</v>
      </c>
      <c r="B3540">
        <v>7</v>
      </c>
      <c r="C3540">
        <v>13</v>
      </c>
      <c r="D3540">
        <v>8</v>
      </c>
      <c r="E3540">
        <v>2993</v>
      </c>
      <c r="F3540">
        <v>5169</v>
      </c>
      <c r="G3540">
        <v>3205</v>
      </c>
      <c r="H3540">
        <v>1</v>
      </c>
      <c r="I3540" s="58">
        <v>476644</v>
      </c>
      <c r="J3540">
        <v>320501</v>
      </c>
      <c r="K3540" s="4">
        <v>1</v>
      </c>
      <c r="L3540" s="4">
        <v>9.5850000000000009</v>
      </c>
      <c r="M3540" s="4">
        <v>0</v>
      </c>
      <c r="N3540" s="4">
        <v>8.5850000000000009</v>
      </c>
      <c r="O3540" s="5">
        <v>42305.745292812499</v>
      </c>
      <c r="P3540" s="5">
        <v>42305.745292812499</v>
      </c>
    </row>
    <row r="3541" spans="1:16">
      <c r="A3541">
        <v>2</v>
      </c>
      <c r="B3541">
        <v>7</v>
      </c>
      <c r="C3541">
        <v>13</v>
      </c>
      <c r="D3541">
        <v>8</v>
      </c>
      <c r="E3541">
        <v>3458</v>
      </c>
      <c r="F3541">
        <v>5170</v>
      </c>
      <c r="G3541">
        <v>271</v>
      </c>
      <c r="H3541">
        <v>18</v>
      </c>
      <c r="I3541" s="58" t="s">
        <v>8382</v>
      </c>
      <c r="J3541">
        <v>27118</v>
      </c>
      <c r="K3541" s="4">
        <v>0</v>
      </c>
      <c r="L3541" s="4">
        <v>3.5070000000000001</v>
      </c>
      <c r="M3541" s="4">
        <v>0</v>
      </c>
      <c r="N3541" s="4">
        <v>3.5070000000000001</v>
      </c>
      <c r="O3541" s="5">
        <v>42305.745292812499</v>
      </c>
      <c r="P3541" s="5">
        <v>42305.745292812499</v>
      </c>
    </row>
    <row r="3542" spans="1:16">
      <c r="A3542">
        <v>2</v>
      </c>
      <c r="B3542">
        <v>7</v>
      </c>
      <c r="C3542">
        <v>13</v>
      </c>
      <c r="D3542">
        <v>8</v>
      </c>
      <c r="E3542">
        <v>3534</v>
      </c>
      <c r="F3542">
        <v>5171</v>
      </c>
      <c r="G3542">
        <v>271</v>
      </c>
      <c r="H3542">
        <v>2</v>
      </c>
      <c r="I3542" s="58" t="s">
        <v>8383</v>
      </c>
      <c r="J3542">
        <v>27102</v>
      </c>
      <c r="K3542" s="4">
        <v>0</v>
      </c>
      <c r="L3542" s="4">
        <v>8.9009999999999998</v>
      </c>
      <c r="M3542" s="4">
        <v>710.14800000000002</v>
      </c>
      <c r="N3542" s="4">
        <v>719.04899999999998</v>
      </c>
      <c r="O3542" s="5">
        <v>42305.745292812499</v>
      </c>
      <c r="P3542" s="5">
        <v>43258.050196053242</v>
      </c>
    </row>
    <row r="3543" spans="1:16">
      <c r="A3543">
        <v>2</v>
      </c>
      <c r="B3543">
        <v>7</v>
      </c>
      <c r="C3543">
        <v>13</v>
      </c>
      <c r="D3543">
        <v>8</v>
      </c>
      <c r="E3543">
        <v>3534</v>
      </c>
      <c r="F3543">
        <v>5172</v>
      </c>
      <c r="G3543">
        <v>271</v>
      </c>
      <c r="H3543">
        <v>3</v>
      </c>
      <c r="I3543" s="58" t="s">
        <v>8384</v>
      </c>
      <c r="J3543">
        <v>27103</v>
      </c>
      <c r="K3543" s="4">
        <v>8.9009999999999998</v>
      </c>
      <c r="L3543" s="4">
        <v>16.077000000000002</v>
      </c>
      <c r="M3543" s="4">
        <v>719.04899999999998</v>
      </c>
      <c r="N3543" s="4">
        <v>726.22500000000002</v>
      </c>
      <c r="O3543" s="5">
        <v>42305.745292812499</v>
      </c>
      <c r="P3543" s="5">
        <v>43258.050196053242</v>
      </c>
    </row>
    <row r="3544" spans="1:16">
      <c r="A3544">
        <v>2</v>
      </c>
      <c r="B3544">
        <v>7</v>
      </c>
      <c r="C3544">
        <v>13</v>
      </c>
      <c r="D3544">
        <v>8</v>
      </c>
      <c r="E3544">
        <v>3612</v>
      </c>
      <c r="F3544">
        <v>5173</v>
      </c>
      <c r="G3544">
        <v>527</v>
      </c>
      <c r="H3544">
        <v>7</v>
      </c>
      <c r="I3544" s="58" t="s">
        <v>8385</v>
      </c>
      <c r="J3544">
        <v>52707</v>
      </c>
      <c r="K3544" s="4">
        <v>0</v>
      </c>
      <c r="L3544" s="4">
        <v>2.33</v>
      </c>
      <c r="M3544" s="4">
        <v>0</v>
      </c>
      <c r="N3544" s="4">
        <v>2.33</v>
      </c>
      <c r="O3544" s="5">
        <v>42305.745292812499</v>
      </c>
      <c r="P3544" s="5">
        <v>43258.050196053242</v>
      </c>
    </row>
    <row r="3545" spans="1:16">
      <c r="A3545">
        <v>2</v>
      </c>
      <c r="B3545">
        <v>7</v>
      </c>
      <c r="C3545">
        <v>13</v>
      </c>
      <c r="D3545">
        <v>8</v>
      </c>
      <c r="E3545">
        <v>3884</v>
      </c>
      <c r="F3545">
        <v>5174</v>
      </c>
      <c r="G3545">
        <v>187</v>
      </c>
      <c r="H3545">
        <v>2</v>
      </c>
      <c r="I3545" s="58" t="s">
        <v>8386</v>
      </c>
      <c r="J3545">
        <v>18702</v>
      </c>
      <c r="K3545" s="4">
        <v>0</v>
      </c>
      <c r="L3545" s="4">
        <v>18.277000000000001</v>
      </c>
      <c r="M3545" s="4">
        <v>281.54899999999998</v>
      </c>
      <c r="N3545" s="4">
        <v>299.82600000000002</v>
      </c>
      <c r="O3545" s="5">
        <v>42305.745292812499</v>
      </c>
      <c r="P3545" s="5">
        <v>43258.050196053242</v>
      </c>
    </row>
    <row r="3546" spans="1:16">
      <c r="A3546">
        <v>2</v>
      </c>
      <c r="B3546">
        <v>7</v>
      </c>
      <c r="C3546">
        <v>13</v>
      </c>
      <c r="D3546">
        <v>8</v>
      </c>
      <c r="E3546">
        <v>3884</v>
      </c>
      <c r="F3546">
        <v>5175</v>
      </c>
      <c r="G3546">
        <v>187</v>
      </c>
      <c r="H3546">
        <v>3</v>
      </c>
      <c r="I3546" s="58" t="s">
        <v>8387</v>
      </c>
      <c r="J3546">
        <v>18703</v>
      </c>
      <c r="K3546" s="4">
        <v>0.04</v>
      </c>
      <c r="L3546" s="4">
        <v>12.553000000000001</v>
      </c>
      <c r="M3546" s="4">
        <v>299.82600000000002</v>
      </c>
      <c r="N3546" s="4">
        <v>312.339</v>
      </c>
      <c r="O3546" s="5">
        <v>42305.745292812499</v>
      </c>
      <c r="P3546" s="5">
        <v>43258.050196053242</v>
      </c>
    </row>
    <row r="3547" spans="1:16">
      <c r="A3547">
        <v>2</v>
      </c>
      <c r="B3547">
        <v>7</v>
      </c>
      <c r="C3547">
        <v>13</v>
      </c>
      <c r="D3547">
        <v>8</v>
      </c>
      <c r="E3547">
        <v>3884</v>
      </c>
      <c r="F3547">
        <v>5176</v>
      </c>
      <c r="G3547">
        <v>187</v>
      </c>
      <c r="H3547">
        <v>4</v>
      </c>
      <c r="I3547" s="58" t="s">
        <v>8388</v>
      </c>
      <c r="J3547">
        <v>18704</v>
      </c>
      <c r="K3547" s="4">
        <v>0</v>
      </c>
      <c r="L3547" s="4">
        <v>8.9420000000000002</v>
      </c>
      <c r="M3547" s="4">
        <v>312.339</v>
      </c>
      <c r="N3547" s="4">
        <v>321.28100000000001</v>
      </c>
      <c r="O3547" s="5">
        <v>42305.745292812499</v>
      </c>
      <c r="P3547" s="5">
        <v>43258.050196053242</v>
      </c>
    </row>
    <row r="3548" spans="1:16">
      <c r="A3548">
        <v>2</v>
      </c>
      <c r="B3548">
        <v>7</v>
      </c>
      <c r="C3548">
        <v>13</v>
      </c>
      <c r="D3548">
        <v>8</v>
      </c>
      <c r="E3548">
        <v>3905</v>
      </c>
      <c r="F3548">
        <v>5177</v>
      </c>
      <c r="G3548">
        <v>240</v>
      </c>
      <c r="H3548">
        <v>1</v>
      </c>
      <c r="I3548" s="58" t="s">
        <v>8389</v>
      </c>
      <c r="J3548">
        <v>24001</v>
      </c>
      <c r="K3548" s="4">
        <v>0</v>
      </c>
      <c r="L3548" s="4">
        <v>2.633</v>
      </c>
      <c r="M3548" s="4">
        <v>0</v>
      </c>
      <c r="N3548" s="4">
        <v>2.633</v>
      </c>
      <c r="O3548" s="5">
        <v>42305.745292812499</v>
      </c>
      <c r="P3548" s="5">
        <v>42305.745292812499</v>
      </c>
    </row>
    <row r="3549" spans="1:16">
      <c r="A3549">
        <v>2</v>
      </c>
      <c r="B3549">
        <v>7</v>
      </c>
      <c r="C3549">
        <v>13</v>
      </c>
      <c r="D3549">
        <v>8</v>
      </c>
      <c r="E3549">
        <v>3982</v>
      </c>
      <c r="F3549">
        <v>5178</v>
      </c>
      <c r="G3549">
        <v>408</v>
      </c>
      <c r="H3549">
        <v>2</v>
      </c>
      <c r="I3549" s="58" t="s">
        <v>8390</v>
      </c>
      <c r="J3549">
        <v>40802</v>
      </c>
      <c r="K3549" s="4">
        <v>0</v>
      </c>
      <c r="L3549" s="4">
        <v>19.561</v>
      </c>
      <c r="M3549" s="4">
        <v>22.696000000000002</v>
      </c>
      <c r="N3549" s="4">
        <v>42.256999999999998</v>
      </c>
      <c r="O3549" s="5">
        <v>42305.745292812499</v>
      </c>
      <c r="P3549" s="5">
        <v>42305.745292812499</v>
      </c>
    </row>
    <row r="3550" spans="1:16">
      <c r="A3550">
        <v>2</v>
      </c>
      <c r="B3550">
        <v>7</v>
      </c>
      <c r="C3550">
        <v>13</v>
      </c>
      <c r="D3550">
        <v>8</v>
      </c>
      <c r="E3550">
        <v>3982</v>
      </c>
      <c r="F3550">
        <v>5179</v>
      </c>
      <c r="G3550">
        <v>409</v>
      </c>
      <c r="H3550">
        <v>1</v>
      </c>
      <c r="I3550" s="58" t="s">
        <v>8391</v>
      </c>
      <c r="J3550">
        <v>40901</v>
      </c>
      <c r="K3550" s="4">
        <v>0</v>
      </c>
      <c r="L3550" s="4">
        <v>10.94</v>
      </c>
      <c r="M3550" s="4">
        <v>43.26</v>
      </c>
      <c r="N3550" s="4">
        <v>54.2</v>
      </c>
      <c r="O3550" s="5">
        <v>42305.745292812499</v>
      </c>
      <c r="P3550" s="5">
        <v>42305.745292812499</v>
      </c>
    </row>
    <row r="3551" spans="1:16">
      <c r="A3551">
        <v>2</v>
      </c>
      <c r="B3551">
        <v>7</v>
      </c>
      <c r="C3551">
        <v>13</v>
      </c>
      <c r="D3551">
        <v>8</v>
      </c>
      <c r="E3551">
        <v>4235</v>
      </c>
      <c r="F3551">
        <v>5180</v>
      </c>
      <c r="G3551">
        <v>271</v>
      </c>
      <c r="H3551">
        <v>13</v>
      </c>
      <c r="I3551" s="58" t="s">
        <v>8392</v>
      </c>
      <c r="J3551">
        <v>27113</v>
      </c>
      <c r="K3551" s="4">
        <v>1</v>
      </c>
      <c r="L3551" s="4">
        <v>2.1190000000000002</v>
      </c>
      <c r="M3551" s="4">
        <v>0</v>
      </c>
      <c r="N3551" s="4">
        <v>1.119</v>
      </c>
      <c r="O3551" s="5">
        <v>42305.745292812499</v>
      </c>
      <c r="P3551" s="5">
        <v>42305.745292812499</v>
      </c>
    </row>
    <row r="3552" spans="1:16">
      <c r="A3552">
        <v>2</v>
      </c>
      <c r="B3552">
        <v>7</v>
      </c>
      <c r="C3552">
        <v>13</v>
      </c>
      <c r="D3552">
        <v>8</v>
      </c>
      <c r="E3552">
        <v>4281</v>
      </c>
      <c r="F3552">
        <v>5181</v>
      </c>
      <c r="G3552">
        <v>187</v>
      </c>
      <c r="H3552">
        <v>7</v>
      </c>
      <c r="I3552" s="58" t="s">
        <v>8393</v>
      </c>
      <c r="J3552">
        <v>18707</v>
      </c>
      <c r="K3552" s="4">
        <v>0</v>
      </c>
      <c r="L3552" s="4">
        <v>1.8879999999999999</v>
      </c>
      <c r="M3552" s="4">
        <v>0</v>
      </c>
      <c r="N3552" s="4">
        <v>1.8879999999999999</v>
      </c>
      <c r="O3552" s="5">
        <v>42305.745292812499</v>
      </c>
      <c r="P3552" s="5">
        <v>42305.745292812499</v>
      </c>
    </row>
    <row r="3553" spans="1:16">
      <c r="A3553">
        <v>2</v>
      </c>
      <c r="B3553">
        <v>7</v>
      </c>
      <c r="C3553">
        <v>13</v>
      </c>
      <c r="D3553">
        <v>8</v>
      </c>
      <c r="E3553">
        <v>4537</v>
      </c>
      <c r="F3553">
        <v>5182</v>
      </c>
      <c r="G3553">
        <v>271</v>
      </c>
      <c r="H3553">
        <v>8</v>
      </c>
      <c r="I3553" s="58" t="s">
        <v>8394</v>
      </c>
      <c r="J3553">
        <v>27108</v>
      </c>
      <c r="K3553" s="4">
        <v>0.22800000000000001</v>
      </c>
      <c r="L3553" s="4">
        <v>3.6709999999999998</v>
      </c>
      <c r="M3553" s="4">
        <v>601.62800000000004</v>
      </c>
      <c r="N3553" s="4">
        <v>605.07100000000003</v>
      </c>
      <c r="O3553" s="5">
        <v>42305.745292812499</v>
      </c>
      <c r="P3553" s="5">
        <v>42305.745292812499</v>
      </c>
    </row>
    <row r="3554" spans="1:16">
      <c r="A3554">
        <v>2</v>
      </c>
      <c r="B3554">
        <v>7</v>
      </c>
      <c r="C3554">
        <v>13</v>
      </c>
      <c r="D3554">
        <v>8</v>
      </c>
      <c r="E3554">
        <v>506</v>
      </c>
      <c r="F3554">
        <v>5148</v>
      </c>
      <c r="G3554">
        <v>408</v>
      </c>
      <c r="H3554">
        <v>5</v>
      </c>
      <c r="I3554" s="58" t="s">
        <v>1451</v>
      </c>
      <c r="J3554">
        <v>40805</v>
      </c>
      <c r="K3554" s="4">
        <v>6.899</v>
      </c>
      <c r="L3554" s="4">
        <v>12.804</v>
      </c>
      <c r="M3554" s="4">
        <v>6.1920000000000002</v>
      </c>
      <c r="N3554" s="4">
        <v>12.097</v>
      </c>
      <c r="O3554" s="5">
        <v>42305.745292812499</v>
      </c>
      <c r="P3554" s="5">
        <v>42305.745292812499</v>
      </c>
    </row>
    <row r="3555" spans="1:16">
      <c r="A3555">
        <v>2</v>
      </c>
      <c r="B3555">
        <v>7</v>
      </c>
      <c r="C3555">
        <v>13</v>
      </c>
      <c r="D3555">
        <v>8</v>
      </c>
      <c r="E3555">
        <v>506</v>
      </c>
      <c r="F3555">
        <v>5149</v>
      </c>
      <c r="G3555">
        <v>2937</v>
      </c>
      <c r="H3555">
        <v>1</v>
      </c>
      <c r="I3555" s="58">
        <v>378759</v>
      </c>
      <c r="J3555">
        <v>293701</v>
      </c>
      <c r="K3555" s="4">
        <v>0</v>
      </c>
      <c r="L3555" s="4">
        <v>5.78</v>
      </c>
      <c r="M3555" s="4">
        <v>0</v>
      </c>
      <c r="N3555" s="4">
        <v>5.78</v>
      </c>
      <c r="O3555" s="5">
        <v>42305.745292812499</v>
      </c>
      <c r="P3555" s="5">
        <v>42305.745292812499</v>
      </c>
    </row>
    <row r="3556" spans="1:16">
      <c r="A3556">
        <v>2</v>
      </c>
      <c r="B3556">
        <v>7</v>
      </c>
      <c r="C3556">
        <v>13</v>
      </c>
      <c r="D3556">
        <v>8</v>
      </c>
      <c r="E3556">
        <v>558</v>
      </c>
      <c r="F3556">
        <v>5150</v>
      </c>
      <c r="G3556">
        <v>315</v>
      </c>
      <c r="H3556">
        <v>11</v>
      </c>
      <c r="I3556" s="58" t="s">
        <v>8395</v>
      </c>
      <c r="J3556">
        <v>31511</v>
      </c>
      <c r="K3556" s="4">
        <v>0.39600000000000002</v>
      </c>
      <c r="L3556" s="4">
        <v>4.5049999999999999</v>
      </c>
      <c r="M3556" s="4">
        <v>3.218</v>
      </c>
      <c r="N3556" s="4">
        <v>7.327</v>
      </c>
      <c r="O3556" s="5">
        <v>42305.745292812499</v>
      </c>
      <c r="P3556" s="5">
        <v>43258.050196053242</v>
      </c>
    </row>
    <row r="3557" spans="1:16">
      <c r="A3557">
        <v>2</v>
      </c>
      <c r="B3557">
        <v>7</v>
      </c>
      <c r="C3557">
        <v>13</v>
      </c>
      <c r="D3557">
        <v>8</v>
      </c>
      <c r="E3557">
        <v>685</v>
      </c>
      <c r="F3557">
        <v>5151</v>
      </c>
      <c r="G3557">
        <v>408</v>
      </c>
      <c r="H3557">
        <v>5</v>
      </c>
      <c r="I3557" s="58" t="s">
        <v>1451</v>
      </c>
      <c r="J3557">
        <v>40805</v>
      </c>
      <c r="K3557" s="4">
        <v>0</v>
      </c>
      <c r="L3557" s="4">
        <v>6.8780000000000001</v>
      </c>
      <c r="M3557" s="4">
        <v>0</v>
      </c>
      <c r="N3557" s="4">
        <v>6.8780000000000001</v>
      </c>
      <c r="O3557" t="s">
        <v>1223</v>
      </c>
      <c r="P3557" t="s">
        <v>1223</v>
      </c>
    </row>
    <row r="3558" spans="1:16">
      <c r="A3558">
        <v>2</v>
      </c>
      <c r="B3558">
        <v>7</v>
      </c>
      <c r="C3558">
        <v>13</v>
      </c>
      <c r="D3558">
        <v>8</v>
      </c>
      <c r="E3558">
        <v>685</v>
      </c>
      <c r="F3558">
        <v>5152</v>
      </c>
      <c r="G3558">
        <v>3047</v>
      </c>
      <c r="H3558">
        <v>1</v>
      </c>
      <c r="I3558" s="58">
        <v>418935</v>
      </c>
      <c r="J3558">
        <v>304701</v>
      </c>
      <c r="K3558" s="4">
        <v>0</v>
      </c>
      <c r="L3558" s="4">
        <v>2.0270000000000001</v>
      </c>
      <c r="M3558" s="4">
        <v>6.8780000000000001</v>
      </c>
      <c r="N3558" s="4">
        <v>8.9049999999999994</v>
      </c>
      <c r="O3558" s="5">
        <v>42305.745292812499</v>
      </c>
      <c r="P3558" s="5">
        <v>43258.050196053242</v>
      </c>
    </row>
    <row r="3559" spans="1:16">
      <c r="A3559">
        <v>2</v>
      </c>
      <c r="B3559">
        <v>7</v>
      </c>
      <c r="C3559">
        <v>17</v>
      </c>
      <c r="D3559">
        <v>236</v>
      </c>
      <c r="E3559">
        <v>1108</v>
      </c>
      <c r="F3559">
        <v>7181</v>
      </c>
      <c r="G3559">
        <v>756</v>
      </c>
      <c r="H3559">
        <v>2</v>
      </c>
      <c r="I3559" s="58" t="s">
        <v>8396</v>
      </c>
      <c r="J3559">
        <v>75602</v>
      </c>
      <c r="K3559" s="4">
        <v>0</v>
      </c>
      <c r="L3559" s="4">
        <v>14.46</v>
      </c>
      <c r="M3559" s="4">
        <v>0</v>
      </c>
      <c r="N3559" s="4">
        <v>14.46</v>
      </c>
      <c r="O3559" s="5">
        <v>42305.745292812499</v>
      </c>
      <c r="P3559" s="5">
        <v>42305.745292812499</v>
      </c>
    </row>
    <row r="3560" spans="1:16">
      <c r="A3560">
        <v>2</v>
      </c>
      <c r="B3560">
        <v>7</v>
      </c>
      <c r="C3560">
        <v>17</v>
      </c>
      <c r="D3560">
        <v>236</v>
      </c>
      <c r="E3560">
        <v>1108</v>
      </c>
      <c r="F3560">
        <v>7182</v>
      </c>
      <c r="G3560">
        <v>2443</v>
      </c>
      <c r="H3560">
        <v>1</v>
      </c>
      <c r="I3560" s="58">
        <v>198329</v>
      </c>
      <c r="J3560">
        <v>244301</v>
      </c>
      <c r="K3560" s="4">
        <v>0</v>
      </c>
      <c r="L3560" s="4">
        <v>5.4029999999999996</v>
      </c>
      <c r="M3560" s="4">
        <v>14.46</v>
      </c>
      <c r="N3560" s="4">
        <v>19.863</v>
      </c>
      <c r="O3560" s="5">
        <v>42305.745292812499</v>
      </c>
      <c r="P3560" s="5">
        <v>43258.050196053242</v>
      </c>
    </row>
    <row r="3561" spans="1:16">
      <c r="A3561">
        <v>2</v>
      </c>
      <c r="B3561">
        <v>7</v>
      </c>
      <c r="C3561">
        <v>17</v>
      </c>
      <c r="D3561">
        <v>236</v>
      </c>
      <c r="E3561">
        <v>1220</v>
      </c>
      <c r="F3561">
        <v>7183</v>
      </c>
      <c r="G3561">
        <v>1259</v>
      </c>
      <c r="H3561">
        <v>3</v>
      </c>
      <c r="I3561" s="58" t="s">
        <v>8397</v>
      </c>
      <c r="J3561">
        <v>125903</v>
      </c>
      <c r="K3561" s="4">
        <v>0</v>
      </c>
      <c r="L3561" s="4">
        <v>0.79600000000000004</v>
      </c>
      <c r="M3561" s="4">
        <v>30.001000000000001</v>
      </c>
      <c r="N3561" s="4">
        <v>30.797000000000001</v>
      </c>
      <c r="O3561" s="5">
        <v>42305.745292812499</v>
      </c>
      <c r="P3561" s="5">
        <v>42305.745292812499</v>
      </c>
    </row>
    <row r="3562" spans="1:16">
      <c r="A3562">
        <v>2</v>
      </c>
      <c r="B3562">
        <v>7</v>
      </c>
      <c r="C3562">
        <v>17</v>
      </c>
      <c r="D3562">
        <v>236</v>
      </c>
      <c r="E3562">
        <v>1477</v>
      </c>
      <c r="F3562">
        <v>7184</v>
      </c>
      <c r="G3562">
        <v>578</v>
      </c>
      <c r="H3562">
        <v>3</v>
      </c>
      <c r="I3562" s="58" t="s">
        <v>1452</v>
      </c>
      <c r="J3562">
        <v>57803</v>
      </c>
      <c r="K3562" s="4">
        <v>0</v>
      </c>
      <c r="L3562" s="4">
        <v>18.018000000000001</v>
      </c>
      <c r="M3562" s="4">
        <v>0</v>
      </c>
      <c r="N3562" s="4">
        <v>18.018000000000001</v>
      </c>
      <c r="O3562" s="5">
        <v>42305.745292812499</v>
      </c>
      <c r="P3562" s="5">
        <v>42305.745292812499</v>
      </c>
    </row>
    <row r="3563" spans="1:16">
      <c r="A3563">
        <v>2</v>
      </c>
      <c r="B3563">
        <v>7</v>
      </c>
      <c r="C3563">
        <v>17</v>
      </c>
      <c r="D3563">
        <v>236</v>
      </c>
      <c r="E3563">
        <v>1478</v>
      </c>
      <c r="F3563">
        <v>7185</v>
      </c>
      <c r="G3563">
        <v>1402</v>
      </c>
      <c r="H3563">
        <v>1</v>
      </c>
      <c r="I3563" s="58" t="s">
        <v>1453</v>
      </c>
      <c r="J3563">
        <v>140201</v>
      </c>
      <c r="K3563" s="4">
        <v>0</v>
      </c>
      <c r="L3563" s="4">
        <v>7.8440000000000003</v>
      </c>
      <c r="M3563" s="4">
        <v>15.09</v>
      </c>
      <c r="N3563" s="4">
        <v>22.934000000000001</v>
      </c>
      <c r="O3563" s="5">
        <v>42305.745292812499</v>
      </c>
      <c r="P3563" s="5">
        <v>42305.745292812499</v>
      </c>
    </row>
    <row r="3564" spans="1:16">
      <c r="A3564">
        <v>2</v>
      </c>
      <c r="B3564">
        <v>7</v>
      </c>
      <c r="C3564">
        <v>17</v>
      </c>
      <c r="D3564">
        <v>236</v>
      </c>
      <c r="E3564">
        <v>1478</v>
      </c>
      <c r="F3564">
        <v>7186</v>
      </c>
      <c r="G3564">
        <v>1402</v>
      </c>
      <c r="H3564">
        <v>2</v>
      </c>
      <c r="I3564" s="58" t="s">
        <v>8398</v>
      </c>
      <c r="J3564">
        <v>140202</v>
      </c>
      <c r="K3564" s="4">
        <v>1</v>
      </c>
      <c r="L3564" s="4">
        <v>9.8450000000000006</v>
      </c>
      <c r="M3564" s="4">
        <v>6.0970000000000004</v>
      </c>
      <c r="N3564" s="4">
        <v>14.942</v>
      </c>
      <c r="O3564" s="5">
        <v>42305.745292812499</v>
      </c>
      <c r="P3564" s="5">
        <v>42305.745292812499</v>
      </c>
    </row>
    <row r="3565" spans="1:16">
      <c r="A3565">
        <v>2</v>
      </c>
      <c r="B3565">
        <v>7</v>
      </c>
      <c r="C3565">
        <v>17</v>
      </c>
      <c r="D3565">
        <v>236</v>
      </c>
      <c r="E3565">
        <v>1781</v>
      </c>
      <c r="F3565">
        <v>7187</v>
      </c>
      <c r="G3565">
        <v>1809</v>
      </c>
      <c r="H3565">
        <v>2</v>
      </c>
      <c r="I3565" s="58">
        <v>-33205</v>
      </c>
      <c r="J3565">
        <v>180902</v>
      </c>
      <c r="K3565" s="4">
        <v>0</v>
      </c>
      <c r="L3565" s="4">
        <v>13.823</v>
      </c>
      <c r="M3565" s="4">
        <v>15.688000000000001</v>
      </c>
      <c r="N3565" s="4">
        <v>29.510999999999999</v>
      </c>
      <c r="O3565" s="5">
        <v>42305.745292812499</v>
      </c>
      <c r="P3565" s="5">
        <v>42305.745292812499</v>
      </c>
    </row>
    <row r="3566" spans="1:16">
      <c r="A3566">
        <v>2</v>
      </c>
      <c r="B3566">
        <v>7</v>
      </c>
      <c r="C3566">
        <v>17</v>
      </c>
      <c r="D3566">
        <v>236</v>
      </c>
      <c r="E3566">
        <v>1781</v>
      </c>
      <c r="F3566">
        <v>7188</v>
      </c>
      <c r="G3566">
        <v>1809</v>
      </c>
      <c r="H3566">
        <v>3</v>
      </c>
      <c r="I3566" s="58">
        <v>-33177</v>
      </c>
      <c r="J3566">
        <v>180903</v>
      </c>
      <c r="K3566" s="4">
        <v>0</v>
      </c>
      <c r="L3566" s="4">
        <v>1.536</v>
      </c>
      <c r="M3566" s="4">
        <v>29.783000000000001</v>
      </c>
      <c r="N3566" s="4">
        <v>31.318999999999999</v>
      </c>
      <c r="O3566" s="5">
        <v>42305.745292812499</v>
      </c>
      <c r="P3566" s="5">
        <v>42305.745292812499</v>
      </c>
    </row>
    <row r="3567" spans="1:16">
      <c r="A3567">
        <v>2</v>
      </c>
      <c r="B3567">
        <v>7</v>
      </c>
      <c r="C3567">
        <v>17</v>
      </c>
      <c r="D3567">
        <v>236</v>
      </c>
      <c r="E3567">
        <v>1874</v>
      </c>
      <c r="F3567">
        <v>7189</v>
      </c>
      <c r="G3567">
        <v>1706</v>
      </c>
      <c r="H3567">
        <v>1</v>
      </c>
      <c r="I3567" s="58">
        <v>-70856</v>
      </c>
      <c r="J3567">
        <v>170601</v>
      </c>
      <c r="K3567" s="4">
        <v>0</v>
      </c>
      <c r="L3567" s="4">
        <v>15.109</v>
      </c>
      <c r="M3567" s="4">
        <v>0</v>
      </c>
      <c r="N3567" s="4">
        <v>15.109</v>
      </c>
      <c r="O3567" s="5">
        <v>42305.745292812499</v>
      </c>
      <c r="P3567" s="5">
        <v>43258.050196053242</v>
      </c>
    </row>
    <row r="3568" spans="1:16">
      <c r="A3568">
        <v>2</v>
      </c>
      <c r="B3568">
        <v>7</v>
      </c>
      <c r="C3568">
        <v>17</v>
      </c>
      <c r="D3568">
        <v>236</v>
      </c>
      <c r="E3568">
        <v>2340</v>
      </c>
      <c r="F3568">
        <v>7190</v>
      </c>
      <c r="G3568">
        <v>2135</v>
      </c>
      <c r="H3568">
        <v>1</v>
      </c>
      <c r="I3568" s="58">
        <v>85834</v>
      </c>
      <c r="J3568">
        <v>213501</v>
      </c>
      <c r="K3568" s="4">
        <v>0</v>
      </c>
      <c r="L3568" s="4">
        <v>7.3979999999999997</v>
      </c>
      <c r="M3568" s="4">
        <v>0</v>
      </c>
      <c r="N3568" s="4">
        <v>7.3979999999999997</v>
      </c>
      <c r="O3568" s="5">
        <v>42305.745292812499</v>
      </c>
      <c r="P3568" s="5">
        <v>42305.745292812499</v>
      </c>
    </row>
    <row r="3569" spans="1:16">
      <c r="A3569">
        <v>2</v>
      </c>
      <c r="B3569">
        <v>7</v>
      </c>
      <c r="C3569">
        <v>17</v>
      </c>
      <c r="D3569">
        <v>236</v>
      </c>
      <c r="E3569">
        <v>2570</v>
      </c>
      <c r="F3569">
        <v>7191</v>
      </c>
      <c r="G3569">
        <v>2480</v>
      </c>
      <c r="H3569">
        <v>1</v>
      </c>
      <c r="I3569" s="58">
        <v>211843</v>
      </c>
      <c r="J3569">
        <v>248001</v>
      </c>
      <c r="K3569" s="4">
        <v>0</v>
      </c>
      <c r="L3569" s="4">
        <v>4.3339999999999996</v>
      </c>
      <c r="M3569" s="4">
        <v>0</v>
      </c>
      <c r="N3569" s="4">
        <v>4.3339999999999996</v>
      </c>
      <c r="O3569" s="5">
        <v>42305.745292812499</v>
      </c>
      <c r="P3569" s="5">
        <v>42305.745292812499</v>
      </c>
    </row>
    <row r="3570" spans="1:16">
      <c r="A3570">
        <v>2</v>
      </c>
      <c r="B3570">
        <v>7</v>
      </c>
      <c r="C3570">
        <v>17</v>
      </c>
      <c r="D3570">
        <v>236</v>
      </c>
      <c r="E3570">
        <v>2640</v>
      </c>
      <c r="F3570">
        <v>7192</v>
      </c>
      <c r="G3570">
        <v>1809</v>
      </c>
      <c r="H3570">
        <v>4</v>
      </c>
      <c r="I3570" s="58">
        <v>-33146</v>
      </c>
      <c r="J3570">
        <v>180904</v>
      </c>
      <c r="K3570" s="4">
        <v>0</v>
      </c>
      <c r="L3570" s="4">
        <v>3.4169999999999998</v>
      </c>
      <c r="M3570" s="4">
        <v>0</v>
      </c>
      <c r="N3570" s="4">
        <v>3.4169999999999998</v>
      </c>
      <c r="O3570" s="5">
        <v>42305.745292812499</v>
      </c>
      <c r="P3570" s="5">
        <v>42305.745292812499</v>
      </c>
    </row>
    <row r="3571" spans="1:16">
      <c r="A3571">
        <v>2</v>
      </c>
      <c r="B3571">
        <v>7</v>
      </c>
      <c r="C3571">
        <v>17</v>
      </c>
      <c r="D3571">
        <v>236</v>
      </c>
      <c r="E3571">
        <v>2700</v>
      </c>
      <c r="F3571">
        <v>7193</v>
      </c>
      <c r="G3571">
        <v>2829</v>
      </c>
      <c r="H3571">
        <v>1</v>
      </c>
      <c r="I3571" s="58">
        <v>339313</v>
      </c>
      <c r="J3571">
        <v>282901</v>
      </c>
      <c r="K3571" s="4">
        <v>0</v>
      </c>
      <c r="L3571" s="4">
        <v>4.6310000000000002</v>
      </c>
      <c r="M3571" s="4">
        <v>0</v>
      </c>
      <c r="N3571" s="4">
        <v>4.6310000000000002</v>
      </c>
      <c r="O3571" s="5">
        <v>42305.745292812499</v>
      </c>
      <c r="P3571" s="5">
        <v>42305.745292812499</v>
      </c>
    </row>
    <row r="3572" spans="1:16">
      <c r="A3572">
        <v>2</v>
      </c>
      <c r="B3572">
        <v>7</v>
      </c>
      <c r="C3572">
        <v>17</v>
      </c>
      <c r="D3572">
        <v>236</v>
      </c>
      <c r="E3572">
        <v>2787</v>
      </c>
      <c r="F3572">
        <v>7194</v>
      </c>
      <c r="G3572">
        <v>3390</v>
      </c>
      <c r="H3572">
        <v>2</v>
      </c>
      <c r="I3572" s="58">
        <v>544245</v>
      </c>
      <c r="J3572">
        <v>339002</v>
      </c>
      <c r="K3572" s="4">
        <v>5</v>
      </c>
      <c r="L3572" s="4">
        <v>6.5140000000000002</v>
      </c>
      <c r="M3572" s="4">
        <v>0</v>
      </c>
      <c r="N3572" s="4">
        <v>1.514</v>
      </c>
      <c r="O3572" s="5">
        <v>42305.745292812499</v>
      </c>
      <c r="P3572" s="5">
        <v>42305.745292812499</v>
      </c>
    </row>
    <row r="3573" spans="1:16">
      <c r="A3573">
        <v>2</v>
      </c>
      <c r="B3573">
        <v>7</v>
      </c>
      <c r="C3573">
        <v>17</v>
      </c>
      <c r="D3573">
        <v>236</v>
      </c>
      <c r="E3573">
        <v>2813</v>
      </c>
      <c r="F3573">
        <v>7195</v>
      </c>
      <c r="G3573">
        <v>2850</v>
      </c>
      <c r="H3573">
        <v>1</v>
      </c>
      <c r="I3573" s="58">
        <v>346983</v>
      </c>
      <c r="J3573">
        <v>285001</v>
      </c>
      <c r="K3573" s="4">
        <v>0</v>
      </c>
      <c r="L3573" s="4">
        <v>6.274</v>
      </c>
      <c r="M3573" s="4">
        <v>0</v>
      </c>
      <c r="N3573" s="4">
        <v>6.274</v>
      </c>
      <c r="O3573" s="5">
        <v>42305.745292812499</v>
      </c>
      <c r="P3573" s="5">
        <v>42305.745292812499</v>
      </c>
    </row>
    <row r="3574" spans="1:16">
      <c r="A3574">
        <v>2</v>
      </c>
      <c r="B3574">
        <v>7</v>
      </c>
      <c r="C3574">
        <v>17</v>
      </c>
      <c r="D3574">
        <v>236</v>
      </c>
      <c r="E3574">
        <v>2912</v>
      </c>
      <c r="F3574">
        <v>7196</v>
      </c>
      <c r="G3574">
        <v>1402</v>
      </c>
      <c r="H3574">
        <v>1</v>
      </c>
      <c r="I3574" s="58" t="s">
        <v>1453</v>
      </c>
      <c r="J3574">
        <v>140201</v>
      </c>
      <c r="K3574" s="4">
        <v>10</v>
      </c>
      <c r="L3574" s="4">
        <v>14.108000000000001</v>
      </c>
      <c r="M3574" s="4">
        <v>0</v>
      </c>
      <c r="N3574" s="4">
        <v>4.1079999999999997</v>
      </c>
      <c r="O3574" s="5">
        <v>42305.745292812499</v>
      </c>
      <c r="P3574" s="5">
        <v>42305.745292812499</v>
      </c>
    </row>
    <row r="3575" spans="1:16">
      <c r="A3575">
        <v>2</v>
      </c>
      <c r="B3575">
        <v>7</v>
      </c>
      <c r="C3575">
        <v>17</v>
      </c>
      <c r="D3575">
        <v>236</v>
      </c>
      <c r="E3575">
        <v>2971</v>
      </c>
      <c r="F3575">
        <v>7197</v>
      </c>
      <c r="G3575">
        <v>2565</v>
      </c>
      <c r="H3575">
        <v>1</v>
      </c>
      <c r="I3575" s="58">
        <v>242889</v>
      </c>
      <c r="J3575">
        <v>256501</v>
      </c>
      <c r="K3575" s="4">
        <v>0</v>
      </c>
      <c r="L3575" s="4">
        <v>0.434</v>
      </c>
      <c r="M3575" s="4">
        <v>0</v>
      </c>
      <c r="N3575" s="4">
        <v>0.434</v>
      </c>
      <c r="O3575" s="5">
        <v>42305.745292812499</v>
      </c>
      <c r="P3575" s="5">
        <v>43258.050196053242</v>
      </c>
    </row>
    <row r="3576" spans="1:16">
      <c r="A3576">
        <v>2</v>
      </c>
      <c r="B3576">
        <v>7</v>
      </c>
      <c r="C3576">
        <v>17</v>
      </c>
      <c r="D3576">
        <v>236</v>
      </c>
      <c r="E3576">
        <v>2971</v>
      </c>
      <c r="F3576">
        <v>7198</v>
      </c>
      <c r="G3576">
        <v>2565</v>
      </c>
      <c r="H3576">
        <v>2</v>
      </c>
      <c r="I3576" s="58">
        <v>242920</v>
      </c>
      <c r="J3576">
        <v>256502</v>
      </c>
      <c r="K3576" s="4">
        <v>0.434</v>
      </c>
      <c r="L3576" s="4">
        <v>6.0380000000000003</v>
      </c>
      <c r="M3576" s="4">
        <v>0.434</v>
      </c>
      <c r="N3576" s="4">
        <v>6.0380000000000003</v>
      </c>
      <c r="O3576" s="5">
        <v>42305.745292812499</v>
      </c>
      <c r="P3576" s="5">
        <v>43258.050196053242</v>
      </c>
    </row>
    <row r="3577" spans="1:16">
      <c r="A3577">
        <v>2</v>
      </c>
      <c r="B3577">
        <v>7</v>
      </c>
      <c r="C3577">
        <v>17</v>
      </c>
      <c r="D3577">
        <v>236</v>
      </c>
      <c r="E3577">
        <v>3145</v>
      </c>
      <c r="F3577">
        <v>7199</v>
      </c>
      <c r="G3577">
        <v>3280</v>
      </c>
      <c r="H3577">
        <v>2</v>
      </c>
      <c r="I3577" s="58">
        <v>504068</v>
      </c>
      <c r="J3577">
        <v>328002</v>
      </c>
      <c r="K3577" s="4">
        <v>0</v>
      </c>
      <c r="L3577" s="4">
        <v>4.585</v>
      </c>
      <c r="M3577" s="4">
        <v>0</v>
      </c>
      <c r="N3577" s="4">
        <v>4.585</v>
      </c>
      <c r="O3577" s="5">
        <v>42305.745292812499</v>
      </c>
      <c r="P3577" s="5">
        <v>42305.745292812499</v>
      </c>
    </row>
    <row r="3578" spans="1:16">
      <c r="A3578">
        <v>2</v>
      </c>
      <c r="B3578">
        <v>7</v>
      </c>
      <c r="C3578">
        <v>17</v>
      </c>
      <c r="D3578">
        <v>236</v>
      </c>
      <c r="E3578">
        <v>3356</v>
      </c>
      <c r="F3578">
        <v>7200</v>
      </c>
      <c r="G3578">
        <v>3394</v>
      </c>
      <c r="H3578">
        <v>1</v>
      </c>
      <c r="I3578" s="58">
        <v>545675</v>
      </c>
      <c r="J3578">
        <v>339401</v>
      </c>
      <c r="K3578" s="4">
        <v>1</v>
      </c>
      <c r="L3578" s="4">
        <v>3.3250000000000002</v>
      </c>
      <c r="M3578" s="4">
        <v>0</v>
      </c>
      <c r="N3578" s="4">
        <v>2.3250000000000002</v>
      </c>
      <c r="O3578" s="5">
        <v>42305.745292812499</v>
      </c>
      <c r="P3578" s="5">
        <v>42305.745292812499</v>
      </c>
    </row>
    <row r="3579" spans="1:16">
      <c r="A3579">
        <v>2</v>
      </c>
      <c r="B3579">
        <v>7</v>
      </c>
      <c r="C3579">
        <v>17</v>
      </c>
      <c r="D3579">
        <v>236</v>
      </c>
      <c r="E3579">
        <v>3396</v>
      </c>
      <c r="F3579">
        <v>7201</v>
      </c>
      <c r="G3579">
        <v>3443</v>
      </c>
      <c r="H3579">
        <v>1</v>
      </c>
      <c r="I3579" s="58">
        <v>563571</v>
      </c>
      <c r="J3579">
        <v>344301</v>
      </c>
      <c r="K3579" s="4">
        <v>0</v>
      </c>
      <c r="L3579" s="4">
        <v>1.6120000000000001</v>
      </c>
      <c r="M3579" s="4">
        <v>0</v>
      </c>
      <c r="N3579" s="4">
        <v>1.6120000000000001</v>
      </c>
      <c r="O3579" s="5">
        <v>42305.745292812499</v>
      </c>
      <c r="P3579" s="5">
        <v>42305.745292812499</v>
      </c>
    </row>
    <row r="3580" spans="1:16">
      <c r="A3580">
        <v>2</v>
      </c>
      <c r="B3580">
        <v>7</v>
      </c>
      <c r="C3580">
        <v>17</v>
      </c>
      <c r="D3580">
        <v>236</v>
      </c>
      <c r="E3580">
        <v>3415</v>
      </c>
      <c r="F3580">
        <v>7202</v>
      </c>
      <c r="G3580">
        <v>3550</v>
      </c>
      <c r="H3580">
        <v>1</v>
      </c>
      <c r="I3580" s="58">
        <v>602652</v>
      </c>
      <c r="J3580">
        <v>355001</v>
      </c>
      <c r="K3580" s="4">
        <v>0.92500000000000004</v>
      </c>
      <c r="L3580" s="4">
        <v>8.1920000000000002</v>
      </c>
      <c r="M3580" s="4">
        <v>0</v>
      </c>
      <c r="N3580" s="4">
        <v>7.2670000000000003</v>
      </c>
      <c r="O3580" s="5">
        <v>42305.745292812499</v>
      </c>
      <c r="P3580" s="5">
        <v>42305.745292812499</v>
      </c>
    </row>
    <row r="3581" spans="1:16">
      <c r="A3581">
        <v>2</v>
      </c>
      <c r="B3581">
        <v>7</v>
      </c>
      <c r="C3581">
        <v>17</v>
      </c>
      <c r="D3581">
        <v>236</v>
      </c>
      <c r="E3581">
        <v>3526</v>
      </c>
      <c r="F3581">
        <v>7203</v>
      </c>
      <c r="G3581">
        <v>2269</v>
      </c>
      <c r="H3581">
        <v>1</v>
      </c>
      <c r="I3581" s="58">
        <v>134777</v>
      </c>
      <c r="J3581">
        <v>226901</v>
      </c>
      <c r="K3581" s="4">
        <v>0</v>
      </c>
      <c r="L3581" s="4">
        <v>0.22900000000000001</v>
      </c>
      <c r="M3581" s="4">
        <v>0</v>
      </c>
      <c r="N3581" s="4">
        <v>0.22900000000000001</v>
      </c>
      <c r="O3581" s="5">
        <v>42305.745292812499</v>
      </c>
      <c r="P3581" s="5">
        <v>42305.745292812499</v>
      </c>
    </row>
    <row r="3582" spans="1:16">
      <c r="A3582">
        <v>2</v>
      </c>
      <c r="B3582">
        <v>7</v>
      </c>
      <c r="C3582">
        <v>17</v>
      </c>
      <c r="D3582">
        <v>236</v>
      </c>
      <c r="E3582">
        <v>3544</v>
      </c>
      <c r="F3582">
        <v>7204</v>
      </c>
      <c r="G3582">
        <v>675</v>
      </c>
      <c r="H3582">
        <v>6</v>
      </c>
      <c r="I3582" s="58" t="s">
        <v>8399</v>
      </c>
      <c r="J3582">
        <v>67506</v>
      </c>
      <c r="K3582" s="4">
        <v>15.989000000000001</v>
      </c>
      <c r="L3582" s="4">
        <v>32.875999999999998</v>
      </c>
      <c r="M3582" s="4">
        <v>116.797</v>
      </c>
      <c r="N3582" s="4">
        <v>133.68299999999999</v>
      </c>
      <c r="O3582" s="5">
        <v>42305.745292812499</v>
      </c>
      <c r="P3582" s="5">
        <v>43258.050196053242</v>
      </c>
    </row>
    <row r="3583" spans="1:16">
      <c r="A3583">
        <v>2</v>
      </c>
      <c r="B3583">
        <v>7</v>
      </c>
      <c r="C3583">
        <v>17</v>
      </c>
      <c r="D3583">
        <v>236</v>
      </c>
      <c r="E3583">
        <v>3544</v>
      </c>
      <c r="F3583">
        <v>7205</v>
      </c>
      <c r="G3583">
        <v>675</v>
      </c>
      <c r="H3583">
        <v>7</v>
      </c>
      <c r="I3583" s="58" t="s">
        <v>8400</v>
      </c>
      <c r="J3583">
        <v>67507</v>
      </c>
      <c r="K3583" s="4">
        <v>0</v>
      </c>
      <c r="L3583" s="4">
        <v>15.989000000000001</v>
      </c>
      <c r="M3583" s="4">
        <v>100.80800000000001</v>
      </c>
      <c r="N3583" s="4">
        <v>116.797</v>
      </c>
      <c r="O3583" s="5">
        <v>42305.745292812499</v>
      </c>
      <c r="P3583" s="5">
        <v>43258.050196053242</v>
      </c>
    </row>
    <row r="3584" spans="1:16">
      <c r="A3584">
        <v>2</v>
      </c>
      <c r="B3584">
        <v>7</v>
      </c>
      <c r="C3584">
        <v>17</v>
      </c>
      <c r="D3584">
        <v>236</v>
      </c>
      <c r="E3584">
        <v>3613</v>
      </c>
      <c r="F3584">
        <v>7206</v>
      </c>
      <c r="G3584">
        <v>2267</v>
      </c>
      <c r="H3584">
        <v>1</v>
      </c>
      <c r="I3584" s="58">
        <v>134046</v>
      </c>
      <c r="J3584">
        <v>226701</v>
      </c>
      <c r="K3584" s="4">
        <v>7.8E-2</v>
      </c>
      <c r="L3584" s="4">
        <v>3.6059999999999999</v>
      </c>
      <c r="M3584" s="4">
        <v>0</v>
      </c>
      <c r="N3584" s="4">
        <v>3.3340000000000001</v>
      </c>
      <c r="O3584" s="5">
        <v>42305.745292812499</v>
      </c>
      <c r="P3584" s="5">
        <v>42305.745292812499</v>
      </c>
    </row>
    <row r="3585" spans="1:16">
      <c r="A3585">
        <v>2</v>
      </c>
      <c r="B3585">
        <v>7</v>
      </c>
      <c r="C3585">
        <v>17</v>
      </c>
      <c r="D3585">
        <v>236</v>
      </c>
      <c r="E3585">
        <v>3614</v>
      </c>
      <c r="F3585">
        <v>7207</v>
      </c>
      <c r="G3585">
        <v>2267</v>
      </c>
      <c r="H3585">
        <v>1</v>
      </c>
      <c r="I3585" s="58">
        <v>134046</v>
      </c>
      <c r="J3585">
        <v>226701</v>
      </c>
      <c r="K3585" s="4">
        <v>10</v>
      </c>
      <c r="L3585" s="4">
        <v>11.212</v>
      </c>
      <c r="M3585" s="4">
        <v>0</v>
      </c>
      <c r="N3585" s="4">
        <v>1.0900000000000001</v>
      </c>
      <c r="O3585" s="5">
        <v>42305.745292812499</v>
      </c>
      <c r="P3585" s="5">
        <v>43258.050196053242</v>
      </c>
    </row>
    <row r="3586" spans="1:16">
      <c r="A3586">
        <v>2</v>
      </c>
      <c r="B3586">
        <v>7</v>
      </c>
      <c r="C3586">
        <v>17</v>
      </c>
      <c r="D3586">
        <v>236</v>
      </c>
      <c r="E3586">
        <v>3869</v>
      </c>
      <c r="F3586">
        <v>7208</v>
      </c>
      <c r="G3586">
        <v>109</v>
      </c>
      <c r="H3586">
        <v>9</v>
      </c>
      <c r="I3586" s="58" t="s">
        <v>8401</v>
      </c>
      <c r="J3586">
        <v>10909</v>
      </c>
      <c r="K3586" s="4">
        <v>0</v>
      </c>
      <c r="L3586" s="4">
        <v>16.335000000000001</v>
      </c>
      <c r="M3586" s="4">
        <v>214.37</v>
      </c>
      <c r="N3586" s="4">
        <v>230.70500000000001</v>
      </c>
      <c r="O3586" s="5">
        <v>42305.745292812499</v>
      </c>
      <c r="P3586" s="5">
        <v>42305.745292812499</v>
      </c>
    </row>
    <row r="3587" spans="1:16">
      <c r="A3587">
        <v>2</v>
      </c>
      <c r="B3587">
        <v>7</v>
      </c>
      <c r="C3587">
        <v>17</v>
      </c>
      <c r="D3587">
        <v>236</v>
      </c>
      <c r="E3587">
        <v>3879</v>
      </c>
      <c r="F3587">
        <v>7209</v>
      </c>
      <c r="G3587">
        <v>109</v>
      </c>
      <c r="H3587">
        <v>12</v>
      </c>
      <c r="I3587" s="58" t="s">
        <v>1454</v>
      </c>
      <c r="J3587">
        <v>10912</v>
      </c>
      <c r="K3587" s="4">
        <v>30.588000000000001</v>
      </c>
      <c r="L3587" s="4">
        <v>33.295000000000002</v>
      </c>
      <c r="M3587" s="4">
        <v>52.308</v>
      </c>
      <c r="N3587" s="4">
        <v>55.015000000000001</v>
      </c>
      <c r="O3587" s="5">
        <v>42305.745292812499</v>
      </c>
      <c r="P3587" s="5">
        <v>42305.745292812499</v>
      </c>
    </row>
    <row r="3588" spans="1:16">
      <c r="A3588">
        <v>2</v>
      </c>
      <c r="B3588">
        <v>7</v>
      </c>
      <c r="C3588">
        <v>17</v>
      </c>
      <c r="D3588">
        <v>236</v>
      </c>
      <c r="E3588">
        <v>3879</v>
      </c>
      <c r="F3588">
        <v>7210</v>
      </c>
      <c r="G3588">
        <v>212</v>
      </c>
      <c r="H3588">
        <v>2</v>
      </c>
      <c r="I3588" s="58" t="s">
        <v>1455</v>
      </c>
      <c r="J3588">
        <v>21202</v>
      </c>
      <c r="K3588" s="4">
        <v>0</v>
      </c>
      <c r="L3588" s="4">
        <v>16.527000000000001</v>
      </c>
      <c r="M3588" s="4">
        <v>33.926000000000002</v>
      </c>
      <c r="N3588" s="4">
        <v>50.453000000000003</v>
      </c>
      <c r="O3588" s="5">
        <v>42305.745292812499</v>
      </c>
      <c r="P3588" s="5">
        <v>42305.745292812499</v>
      </c>
    </row>
    <row r="3589" spans="1:16">
      <c r="A3589">
        <v>2</v>
      </c>
      <c r="B3589">
        <v>7</v>
      </c>
      <c r="C3589">
        <v>17</v>
      </c>
      <c r="D3589">
        <v>236</v>
      </c>
      <c r="E3589">
        <v>3917</v>
      </c>
      <c r="F3589">
        <v>7211</v>
      </c>
      <c r="G3589">
        <v>110</v>
      </c>
      <c r="H3589">
        <v>1</v>
      </c>
      <c r="I3589" s="58" t="s">
        <v>8402</v>
      </c>
      <c r="J3589">
        <v>11001</v>
      </c>
      <c r="K3589" s="4">
        <v>0</v>
      </c>
      <c r="L3589" s="4">
        <v>17.016999999999999</v>
      </c>
      <c r="M3589" s="4">
        <v>101.46599999999999</v>
      </c>
      <c r="N3589" s="4">
        <v>117.71899999999999</v>
      </c>
      <c r="O3589" s="5">
        <v>42305.745292812499</v>
      </c>
      <c r="P3589" s="5">
        <v>43258.050196053242</v>
      </c>
    </row>
    <row r="3590" spans="1:16">
      <c r="A3590">
        <v>2</v>
      </c>
      <c r="B3590">
        <v>7</v>
      </c>
      <c r="C3590">
        <v>17</v>
      </c>
      <c r="D3590">
        <v>236</v>
      </c>
      <c r="E3590">
        <v>3917</v>
      </c>
      <c r="F3590">
        <v>7212</v>
      </c>
      <c r="G3590">
        <v>166</v>
      </c>
      <c r="H3590">
        <v>8</v>
      </c>
      <c r="I3590" s="58" t="s">
        <v>1456</v>
      </c>
      <c r="J3590">
        <v>16608</v>
      </c>
      <c r="K3590" s="4">
        <v>0</v>
      </c>
      <c r="L3590" s="4">
        <v>22.332999999999998</v>
      </c>
      <c r="M3590" s="4">
        <v>82.86</v>
      </c>
      <c r="N3590" s="4">
        <v>101.46599999999999</v>
      </c>
      <c r="O3590" s="5">
        <v>42305.745292812499</v>
      </c>
      <c r="P3590" s="5">
        <v>43258.050196053242</v>
      </c>
    </row>
    <row r="3591" spans="1:16">
      <c r="A3591">
        <v>2</v>
      </c>
      <c r="B3591">
        <v>7</v>
      </c>
      <c r="C3591">
        <v>17</v>
      </c>
      <c r="D3591">
        <v>236</v>
      </c>
      <c r="E3591">
        <v>3974</v>
      </c>
      <c r="F3591">
        <v>7213</v>
      </c>
      <c r="G3591">
        <v>395</v>
      </c>
      <c r="H3591">
        <v>1</v>
      </c>
      <c r="I3591" s="58" t="s">
        <v>8403</v>
      </c>
      <c r="J3591">
        <v>39501</v>
      </c>
      <c r="K3591" s="4">
        <v>0</v>
      </c>
      <c r="L3591" s="4">
        <v>8.0009999999999994</v>
      </c>
      <c r="M3591" s="4">
        <v>1.337</v>
      </c>
      <c r="N3591" s="4">
        <v>9.3379999999999992</v>
      </c>
      <c r="O3591" s="5">
        <v>42305.745292812499</v>
      </c>
      <c r="P3591" s="5">
        <v>43258.050196053242</v>
      </c>
    </row>
    <row r="3592" spans="1:16">
      <c r="A3592">
        <v>2</v>
      </c>
      <c r="B3592">
        <v>7</v>
      </c>
      <c r="C3592">
        <v>17</v>
      </c>
      <c r="D3592">
        <v>236</v>
      </c>
      <c r="E3592">
        <v>3974</v>
      </c>
      <c r="F3592">
        <v>7214</v>
      </c>
      <c r="G3592">
        <v>578</v>
      </c>
      <c r="H3592">
        <v>3</v>
      </c>
      <c r="I3592" s="58" t="s">
        <v>1452</v>
      </c>
      <c r="J3592">
        <v>57803</v>
      </c>
      <c r="K3592" s="4">
        <v>18.053999999999998</v>
      </c>
      <c r="L3592" s="4">
        <v>19.23</v>
      </c>
      <c r="M3592" s="4">
        <v>0</v>
      </c>
      <c r="N3592" s="4">
        <v>1.1759999999999999</v>
      </c>
      <c r="O3592" s="5">
        <v>42305.745292812499</v>
      </c>
      <c r="P3592" s="5">
        <v>42305.745292812499</v>
      </c>
    </row>
    <row r="3593" spans="1:16">
      <c r="A3593">
        <v>2</v>
      </c>
      <c r="B3593">
        <v>7</v>
      </c>
      <c r="C3593">
        <v>17</v>
      </c>
      <c r="D3593">
        <v>236</v>
      </c>
      <c r="E3593">
        <v>411</v>
      </c>
      <c r="F3593">
        <v>7178</v>
      </c>
      <c r="G3593">
        <v>475</v>
      </c>
      <c r="H3593">
        <v>7</v>
      </c>
      <c r="I3593" s="58" t="s">
        <v>8404</v>
      </c>
      <c r="J3593">
        <v>47507</v>
      </c>
      <c r="K3593" s="4">
        <v>0</v>
      </c>
      <c r="L3593" s="4">
        <v>9.5969999999999995</v>
      </c>
      <c r="M3593" s="4">
        <v>16.228999999999999</v>
      </c>
      <c r="N3593" s="4">
        <v>25.826000000000001</v>
      </c>
      <c r="O3593" s="5">
        <v>42305.745292812499</v>
      </c>
      <c r="P3593" s="5">
        <v>43258.050196053242</v>
      </c>
    </row>
    <row r="3594" spans="1:16">
      <c r="A3594">
        <v>2</v>
      </c>
      <c r="B3594">
        <v>7</v>
      </c>
      <c r="C3594">
        <v>17</v>
      </c>
      <c r="D3594">
        <v>236</v>
      </c>
      <c r="E3594">
        <v>427</v>
      </c>
      <c r="F3594">
        <v>7179</v>
      </c>
      <c r="G3594">
        <v>578</v>
      </c>
      <c r="H3594">
        <v>2</v>
      </c>
      <c r="I3594" s="58" t="s">
        <v>8405</v>
      </c>
      <c r="J3594">
        <v>57802</v>
      </c>
      <c r="K3594" s="4">
        <v>0</v>
      </c>
      <c r="L3594" s="4">
        <v>15.898999999999999</v>
      </c>
      <c r="M3594" s="4">
        <v>9.6259999999999994</v>
      </c>
      <c r="N3594" s="4">
        <v>25.524999999999999</v>
      </c>
      <c r="O3594" s="5">
        <v>42305.745292812499</v>
      </c>
      <c r="P3594" s="5">
        <v>43258.050196053242</v>
      </c>
    </row>
    <row r="3595" spans="1:16">
      <c r="A3595">
        <v>2</v>
      </c>
      <c r="B3595">
        <v>7</v>
      </c>
      <c r="C3595">
        <v>17</v>
      </c>
      <c r="D3595">
        <v>236</v>
      </c>
      <c r="E3595">
        <v>4329</v>
      </c>
      <c r="F3595">
        <v>7215</v>
      </c>
      <c r="G3595">
        <v>476</v>
      </c>
      <c r="H3595">
        <v>1</v>
      </c>
      <c r="I3595" s="58" t="s">
        <v>8406</v>
      </c>
      <c r="J3595">
        <v>47601</v>
      </c>
      <c r="K3595" s="4">
        <v>1</v>
      </c>
      <c r="L3595" s="4">
        <v>1.2070000000000001</v>
      </c>
      <c r="M3595" s="4">
        <v>0</v>
      </c>
      <c r="N3595" s="4">
        <v>0.20699999999999999</v>
      </c>
      <c r="O3595" s="5">
        <v>42305.745292812499</v>
      </c>
      <c r="P3595" s="5">
        <v>42305.745292812499</v>
      </c>
    </row>
    <row r="3596" spans="1:16">
      <c r="A3596">
        <v>2</v>
      </c>
      <c r="B3596">
        <v>7</v>
      </c>
      <c r="C3596">
        <v>17</v>
      </c>
      <c r="D3596">
        <v>236</v>
      </c>
      <c r="E3596">
        <v>4543</v>
      </c>
      <c r="F3596">
        <v>7216</v>
      </c>
      <c r="G3596">
        <v>109</v>
      </c>
      <c r="H3596">
        <v>12</v>
      </c>
      <c r="I3596" s="58" t="s">
        <v>1454</v>
      </c>
      <c r="J3596">
        <v>10912</v>
      </c>
      <c r="K3596" s="4">
        <v>20</v>
      </c>
      <c r="L3596" s="4">
        <v>21.687999999999999</v>
      </c>
      <c r="M3596" s="4">
        <v>455.51799999999997</v>
      </c>
      <c r="N3596" s="4">
        <v>457.20600000000002</v>
      </c>
      <c r="O3596" s="5">
        <v>42305.745292812499</v>
      </c>
      <c r="P3596" s="5">
        <v>43258.050196053242</v>
      </c>
    </row>
    <row r="3597" spans="1:16">
      <c r="A3597">
        <v>2</v>
      </c>
      <c r="B3597">
        <v>7</v>
      </c>
      <c r="C3597">
        <v>17</v>
      </c>
      <c r="D3597">
        <v>236</v>
      </c>
      <c r="E3597">
        <v>4543</v>
      </c>
      <c r="F3597">
        <v>7217</v>
      </c>
      <c r="G3597">
        <v>166</v>
      </c>
      <c r="H3597">
        <v>8</v>
      </c>
      <c r="I3597" s="58" t="s">
        <v>1456</v>
      </c>
      <c r="J3597">
        <v>16608</v>
      </c>
      <c r="K3597" s="4">
        <v>18.038</v>
      </c>
      <c r="L3597" s="4">
        <v>18.495000000000001</v>
      </c>
      <c r="M3597" s="4">
        <v>455.06</v>
      </c>
      <c r="N3597" s="4">
        <v>455.51799999999997</v>
      </c>
      <c r="O3597" s="5">
        <v>42305.745292812499</v>
      </c>
      <c r="P3597" s="5">
        <v>43258.050196053242</v>
      </c>
    </row>
    <row r="3598" spans="1:16">
      <c r="A3598">
        <v>2</v>
      </c>
      <c r="B3598">
        <v>7</v>
      </c>
      <c r="C3598">
        <v>17</v>
      </c>
      <c r="D3598">
        <v>236</v>
      </c>
      <c r="E3598">
        <v>4543</v>
      </c>
      <c r="F3598">
        <v>7218</v>
      </c>
      <c r="G3598">
        <v>212</v>
      </c>
      <c r="H3598">
        <v>2</v>
      </c>
      <c r="I3598" s="58" t="s">
        <v>1455</v>
      </c>
      <c r="J3598">
        <v>21202</v>
      </c>
      <c r="K3598" s="4">
        <v>16.527000000000001</v>
      </c>
      <c r="L3598" s="4">
        <v>17.326000000000001</v>
      </c>
      <c r="M3598" s="4">
        <v>454.26100000000002</v>
      </c>
      <c r="N3598" s="4">
        <v>455.06</v>
      </c>
      <c r="O3598" s="5">
        <v>42305.745292812499</v>
      </c>
      <c r="P3598" s="5">
        <v>42305.745292812499</v>
      </c>
    </row>
    <row r="3599" spans="1:16">
      <c r="A3599">
        <v>2</v>
      </c>
      <c r="B3599">
        <v>7</v>
      </c>
      <c r="C3599">
        <v>17</v>
      </c>
      <c r="D3599">
        <v>236</v>
      </c>
      <c r="E3599">
        <v>4543</v>
      </c>
      <c r="F3599">
        <v>7219</v>
      </c>
      <c r="G3599">
        <v>213</v>
      </c>
      <c r="H3599">
        <v>1</v>
      </c>
      <c r="I3599" s="58" t="s">
        <v>8407</v>
      </c>
      <c r="J3599">
        <v>21301</v>
      </c>
      <c r="K3599" s="4">
        <v>1.115</v>
      </c>
      <c r="L3599" s="4">
        <v>12.962</v>
      </c>
      <c r="M3599" s="4">
        <v>457.20600000000002</v>
      </c>
      <c r="N3599" s="4">
        <v>469.05200000000002</v>
      </c>
      <c r="O3599" s="5">
        <v>42305.745292812499</v>
      </c>
      <c r="P3599" s="5">
        <v>42305.745292812499</v>
      </c>
    </row>
    <row r="3600" spans="1:16">
      <c r="A3600">
        <v>2</v>
      </c>
      <c r="B3600">
        <v>7</v>
      </c>
      <c r="C3600">
        <v>17</v>
      </c>
      <c r="D3600">
        <v>236</v>
      </c>
      <c r="E3600">
        <v>573</v>
      </c>
      <c r="F3600">
        <v>7180</v>
      </c>
      <c r="G3600">
        <v>756</v>
      </c>
      <c r="H3600">
        <v>1</v>
      </c>
      <c r="I3600" s="58" t="s">
        <v>8408</v>
      </c>
      <c r="J3600">
        <v>75601</v>
      </c>
      <c r="K3600" s="4">
        <v>3.7999999999999999E-2</v>
      </c>
      <c r="L3600" s="4">
        <v>8.5449999999999999</v>
      </c>
      <c r="M3600" s="4">
        <v>0</v>
      </c>
      <c r="N3600" s="4">
        <v>8.5069999999999997</v>
      </c>
      <c r="O3600" s="5">
        <v>42305.745292812499</v>
      </c>
      <c r="P3600" s="5">
        <v>42305.745292812499</v>
      </c>
    </row>
    <row r="3601" spans="1:16">
      <c r="A3601">
        <v>2</v>
      </c>
      <c r="B3601">
        <v>7</v>
      </c>
      <c r="C3601">
        <v>20</v>
      </c>
      <c r="D3601">
        <v>146</v>
      </c>
      <c r="E3601">
        <v>1136</v>
      </c>
      <c r="F3601">
        <v>8265</v>
      </c>
      <c r="G3601">
        <v>952</v>
      </c>
      <c r="H3601">
        <v>1</v>
      </c>
      <c r="I3601" s="58" t="s">
        <v>1457</v>
      </c>
      <c r="J3601">
        <v>95201</v>
      </c>
      <c r="K3601" s="4">
        <v>0</v>
      </c>
      <c r="L3601" s="4">
        <v>15.11</v>
      </c>
      <c r="M3601" s="4">
        <v>2.14</v>
      </c>
      <c r="N3601" s="4">
        <v>17.25</v>
      </c>
      <c r="O3601" s="5">
        <v>42305.745292812499</v>
      </c>
      <c r="P3601" s="5">
        <v>42305.745292812499</v>
      </c>
    </row>
    <row r="3602" spans="1:16">
      <c r="A3602">
        <v>2</v>
      </c>
      <c r="B3602">
        <v>7</v>
      </c>
      <c r="C3602">
        <v>20</v>
      </c>
      <c r="D3602">
        <v>146</v>
      </c>
      <c r="E3602">
        <v>1136</v>
      </c>
      <c r="F3602">
        <v>8266</v>
      </c>
      <c r="G3602">
        <v>953</v>
      </c>
      <c r="H3602">
        <v>1</v>
      </c>
      <c r="I3602" s="58" t="s">
        <v>8409</v>
      </c>
      <c r="J3602">
        <v>95301</v>
      </c>
      <c r="K3602" s="4">
        <v>0</v>
      </c>
      <c r="L3602" s="4">
        <v>2.14</v>
      </c>
      <c r="M3602" s="4">
        <v>0</v>
      </c>
      <c r="N3602" s="4">
        <v>2.14</v>
      </c>
      <c r="O3602" t="s">
        <v>1223</v>
      </c>
      <c r="P3602" t="s">
        <v>1223</v>
      </c>
    </row>
    <row r="3603" spans="1:16">
      <c r="A3603">
        <v>2</v>
      </c>
      <c r="B3603">
        <v>7</v>
      </c>
      <c r="C3603">
        <v>20</v>
      </c>
      <c r="D3603">
        <v>146</v>
      </c>
      <c r="E3603">
        <v>1137</v>
      </c>
      <c r="F3603">
        <v>8267</v>
      </c>
      <c r="G3603">
        <v>601</v>
      </c>
      <c r="H3603">
        <v>4</v>
      </c>
      <c r="I3603" s="58" t="s">
        <v>8410</v>
      </c>
      <c r="J3603">
        <v>60104</v>
      </c>
      <c r="K3603" s="4">
        <v>0</v>
      </c>
      <c r="L3603" s="4">
        <v>5.282</v>
      </c>
      <c r="M3603" s="4">
        <v>0</v>
      </c>
      <c r="N3603" s="4">
        <v>5.282</v>
      </c>
      <c r="O3603" s="5">
        <v>42305.745292812499</v>
      </c>
      <c r="P3603" s="5">
        <v>42305.745292812499</v>
      </c>
    </row>
    <row r="3604" spans="1:16">
      <c r="A3604">
        <v>2</v>
      </c>
      <c r="B3604">
        <v>7</v>
      </c>
      <c r="C3604">
        <v>20</v>
      </c>
      <c r="D3604">
        <v>146</v>
      </c>
      <c r="E3604">
        <v>1138</v>
      </c>
      <c r="F3604">
        <v>8268</v>
      </c>
      <c r="G3604">
        <v>1061</v>
      </c>
      <c r="H3604">
        <v>1</v>
      </c>
      <c r="I3604" s="58" t="s">
        <v>8411</v>
      </c>
      <c r="J3604">
        <v>106101</v>
      </c>
      <c r="K3604" s="4">
        <v>0</v>
      </c>
      <c r="L3604" s="4">
        <v>9.59</v>
      </c>
      <c r="M3604" s="4">
        <v>0</v>
      </c>
      <c r="N3604" s="4">
        <v>9.59</v>
      </c>
      <c r="O3604" s="5">
        <v>42305.745292812499</v>
      </c>
      <c r="P3604" s="5">
        <v>42305.745292812499</v>
      </c>
    </row>
    <row r="3605" spans="1:16">
      <c r="A3605">
        <v>2</v>
      </c>
      <c r="B3605">
        <v>7</v>
      </c>
      <c r="C3605">
        <v>20</v>
      </c>
      <c r="D3605">
        <v>146</v>
      </c>
      <c r="E3605">
        <v>1139</v>
      </c>
      <c r="F3605">
        <v>8269</v>
      </c>
      <c r="G3605">
        <v>1146</v>
      </c>
      <c r="H3605">
        <v>2</v>
      </c>
      <c r="I3605" s="58" t="s">
        <v>1458</v>
      </c>
      <c r="J3605">
        <v>114602</v>
      </c>
      <c r="K3605" s="4">
        <v>0</v>
      </c>
      <c r="L3605" s="4">
        <v>1.772</v>
      </c>
      <c r="M3605" s="4">
        <v>0</v>
      </c>
      <c r="N3605" s="4">
        <v>1.772</v>
      </c>
      <c r="O3605" s="5">
        <v>42305.745292812499</v>
      </c>
      <c r="P3605" s="5">
        <v>42305.745292812499</v>
      </c>
    </row>
    <row r="3606" spans="1:16">
      <c r="A3606">
        <v>2</v>
      </c>
      <c r="B3606">
        <v>7</v>
      </c>
      <c r="C3606">
        <v>20</v>
      </c>
      <c r="D3606">
        <v>146</v>
      </c>
      <c r="E3606">
        <v>1139</v>
      </c>
      <c r="F3606">
        <v>8270</v>
      </c>
      <c r="G3606">
        <v>2482</v>
      </c>
      <c r="H3606">
        <v>1</v>
      </c>
      <c r="I3606" s="58">
        <v>212574</v>
      </c>
      <c r="J3606">
        <v>248201</v>
      </c>
      <c r="K3606" s="4">
        <v>0</v>
      </c>
      <c r="L3606" s="4">
        <v>5.3620000000000001</v>
      </c>
      <c r="M3606" s="4">
        <v>1.901</v>
      </c>
      <c r="N3606" s="4">
        <v>7.2629999999999999</v>
      </c>
      <c r="O3606" s="5">
        <v>42305.745292812499</v>
      </c>
      <c r="P3606" s="5">
        <v>42305.745292812499</v>
      </c>
    </row>
    <row r="3607" spans="1:16">
      <c r="A3607">
        <v>2</v>
      </c>
      <c r="B3607">
        <v>7</v>
      </c>
      <c r="C3607">
        <v>20</v>
      </c>
      <c r="D3607">
        <v>146</v>
      </c>
      <c r="E3607">
        <v>1510</v>
      </c>
      <c r="F3607">
        <v>8271</v>
      </c>
      <c r="G3607">
        <v>762</v>
      </c>
      <c r="H3607">
        <v>2</v>
      </c>
      <c r="I3607" s="58" t="s">
        <v>8412</v>
      </c>
      <c r="J3607">
        <v>76202</v>
      </c>
      <c r="K3607" s="4">
        <v>9.9979999999999993</v>
      </c>
      <c r="L3607" s="4">
        <v>22.207000000000001</v>
      </c>
      <c r="M3607" s="4">
        <v>0</v>
      </c>
      <c r="N3607" s="4">
        <v>12.209</v>
      </c>
      <c r="O3607" s="5">
        <v>42305.745292812499</v>
      </c>
      <c r="P3607" s="5">
        <v>43258.050196053242</v>
      </c>
    </row>
    <row r="3608" spans="1:16">
      <c r="A3608">
        <v>2</v>
      </c>
      <c r="B3608">
        <v>7</v>
      </c>
      <c r="C3608">
        <v>20</v>
      </c>
      <c r="D3608">
        <v>146</v>
      </c>
      <c r="E3608">
        <v>1511</v>
      </c>
      <c r="F3608">
        <v>8272</v>
      </c>
      <c r="G3608">
        <v>1420</v>
      </c>
      <c r="H3608">
        <v>1</v>
      </c>
      <c r="I3608" s="58" t="s">
        <v>8413</v>
      </c>
      <c r="J3608">
        <v>142001</v>
      </c>
      <c r="K3608" s="4">
        <v>0</v>
      </c>
      <c r="L3608" s="4">
        <v>8.3729999999999993</v>
      </c>
      <c r="M3608" s="4">
        <v>0</v>
      </c>
      <c r="N3608" s="4">
        <v>8.3729999999999993</v>
      </c>
      <c r="O3608" s="5">
        <v>42305.745292812499</v>
      </c>
      <c r="P3608" s="5">
        <v>43258.050196053242</v>
      </c>
    </row>
    <row r="3609" spans="1:16">
      <c r="A3609">
        <v>2</v>
      </c>
      <c r="B3609">
        <v>7</v>
      </c>
      <c r="C3609">
        <v>20</v>
      </c>
      <c r="D3609">
        <v>146</v>
      </c>
      <c r="E3609">
        <v>1514</v>
      </c>
      <c r="F3609">
        <v>8273</v>
      </c>
      <c r="G3609">
        <v>1421</v>
      </c>
      <c r="H3609">
        <v>1</v>
      </c>
      <c r="I3609" s="58" t="s">
        <v>8414</v>
      </c>
      <c r="J3609">
        <v>142101</v>
      </c>
      <c r="K3609" s="4">
        <v>1.0999999999999999E-2</v>
      </c>
      <c r="L3609" s="4">
        <v>5.4909999999999997</v>
      </c>
      <c r="M3609" s="4">
        <v>0</v>
      </c>
      <c r="N3609" s="4">
        <v>5.48</v>
      </c>
      <c r="O3609" s="5">
        <v>42305.745292812499</v>
      </c>
      <c r="P3609" s="5">
        <v>42305.745292812499</v>
      </c>
    </row>
    <row r="3610" spans="1:16">
      <c r="A3610">
        <v>2</v>
      </c>
      <c r="B3610">
        <v>7</v>
      </c>
      <c r="C3610">
        <v>20</v>
      </c>
      <c r="D3610">
        <v>146</v>
      </c>
      <c r="E3610">
        <v>1809</v>
      </c>
      <c r="F3610">
        <v>8274</v>
      </c>
      <c r="G3610">
        <v>1582</v>
      </c>
      <c r="H3610">
        <v>2</v>
      </c>
      <c r="I3610" s="58">
        <v>-116115</v>
      </c>
      <c r="J3610">
        <v>158202</v>
      </c>
      <c r="K3610" s="4">
        <v>0</v>
      </c>
      <c r="L3610" s="4">
        <v>2.669</v>
      </c>
      <c r="M3610" s="4">
        <v>17.773</v>
      </c>
      <c r="N3610" s="4">
        <v>20.442</v>
      </c>
      <c r="O3610" s="5">
        <v>42305.745292812499</v>
      </c>
      <c r="P3610" s="5">
        <v>43258.050196053242</v>
      </c>
    </row>
    <row r="3611" spans="1:16">
      <c r="A3611">
        <v>2</v>
      </c>
      <c r="B3611">
        <v>7</v>
      </c>
      <c r="C3611">
        <v>20</v>
      </c>
      <c r="D3611">
        <v>146</v>
      </c>
      <c r="E3611">
        <v>1981</v>
      </c>
      <c r="F3611">
        <v>8275</v>
      </c>
      <c r="G3611">
        <v>3314</v>
      </c>
      <c r="H3611">
        <v>1</v>
      </c>
      <c r="I3611" s="58">
        <v>516455</v>
      </c>
      <c r="J3611">
        <v>331401</v>
      </c>
      <c r="K3611" s="4">
        <v>5</v>
      </c>
      <c r="L3611" s="4">
        <v>6.0220000000000002</v>
      </c>
      <c r="M3611" s="4">
        <v>0</v>
      </c>
      <c r="N3611" s="4">
        <v>1.022</v>
      </c>
      <c r="O3611" s="5">
        <v>42305.745292812499</v>
      </c>
      <c r="P3611" s="5">
        <v>42305.745292812499</v>
      </c>
    </row>
    <row r="3612" spans="1:16">
      <c r="A3612">
        <v>2</v>
      </c>
      <c r="B3612">
        <v>7</v>
      </c>
      <c r="C3612">
        <v>20</v>
      </c>
      <c r="D3612">
        <v>146</v>
      </c>
      <c r="E3612">
        <v>2030</v>
      </c>
      <c r="F3612">
        <v>8276</v>
      </c>
      <c r="G3612">
        <v>762</v>
      </c>
      <c r="H3612">
        <v>1</v>
      </c>
      <c r="I3612" s="58" t="s">
        <v>1459</v>
      </c>
      <c r="J3612">
        <v>76201</v>
      </c>
      <c r="K3612" s="4">
        <v>8</v>
      </c>
      <c r="L3612" s="4">
        <v>14.061</v>
      </c>
      <c r="M3612" s="4">
        <v>40.853999999999999</v>
      </c>
      <c r="N3612" s="4">
        <v>46.914999999999999</v>
      </c>
      <c r="O3612" s="5">
        <v>42305.745292812499</v>
      </c>
      <c r="P3612" s="5">
        <v>43258.050196053242</v>
      </c>
    </row>
    <row r="3613" spans="1:16">
      <c r="A3613">
        <v>2</v>
      </c>
      <c r="B3613">
        <v>7</v>
      </c>
      <c r="C3613">
        <v>20</v>
      </c>
      <c r="D3613">
        <v>146</v>
      </c>
      <c r="E3613">
        <v>2030</v>
      </c>
      <c r="F3613">
        <v>8277</v>
      </c>
      <c r="G3613">
        <v>1685</v>
      </c>
      <c r="H3613">
        <v>4</v>
      </c>
      <c r="I3613" s="58">
        <v>-78435</v>
      </c>
      <c r="J3613">
        <v>168504</v>
      </c>
      <c r="K3613" s="4">
        <v>0.41499999999999998</v>
      </c>
      <c r="L3613" s="4">
        <v>3.9809999999999999</v>
      </c>
      <c r="M3613" s="4">
        <v>37.287999999999997</v>
      </c>
      <c r="N3613" s="4">
        <v>40.853999999999999</v>
      </c>
      <c r="O3613" s="5">
        <v>42305.745292812499</v>
      </c>
      <c r="P3613" s="5">
        <v>43258.050196053242</v>
      </c>
    </row>
    <row r="3614" spans="1:16">
      <c r="A3614">
        <v>2</v>
      </c>
      <c r="B3614">
        <v>7</v>
      </c>
      <c r="C3614">
        <v>20</v>
      </c>
      <c r="D3614">
        <v>146</v>
      </c>
      <c r="E3614">
        <v>2091</v>
      </c>
      <c r="F3614">
        <v>8278</v>
      </c>
      <c r="G3614">
        <v>1459</v>
      </c>
      <c r="H3614">
        <v>3</v>
      </c>
      <c r="I3614" s="58" t="s">
        <v>8415</v>
      </c>
      <c r="J3614">
        <v>145903</v>
      </c>
      <c r="K3614" s="4">
        <v>0</v>
      </c>
      <c r="L3614" s="4">
        <v>2.2440000000000002</v>
      </c>
      <c r="M3614" s="4">
        <v>13.76</v>
      </c>
      <c r="N3614" s="4">
        <v>16.004000000000001</v>
      </c>
      <c r="O3614" s="5">
        <v>42305.745292812499</v>
      </c>
      <c r="P3614" s="5">
        <v>43258.050196053242</v>
      </c>
    </row>
    <row r="3615" spans="1:16">
      <c r="A3615">
        <v>2</v>
      </c>
      <c r="B3615">
        <v>7</v>
      </c>
      <c r="C3615">
        <v>20</v>
      </c>
      <c r="D3615">
        <v>146</v>
      </c>
      <c r="E3615">
        <v>2151</v>
      </c>
      <c r="F3615">
        <v>8279</v>
      </c>
      <c r="G3615">
        <v>1912</v>
      </c>
      <c r="H3615">
        <v>3</v>
      </c>
      <c r="I3615" s="58">
        <v>4444</v>
      </c>
      <c r="J3615">
        <v>191203</v>
      </c>
      <c r="K3615" s="4">
        <v>1.0109999999999999</v>
      </c>
      <c r="L3615" s="4">
        <v>1.9810000000000001</v>
      </c>
      <c r="M3615" s="4">
        <v>14.388999999999999</v>
      </c>
      <c r="N3615" s="4">
        <v>15.359</v>
      </c>
      <c r="O3615" s="5">
        <v>42305.745292812499</v>
      </c>
      <c r="P3615" s="5">
        <v>43258.050196053242</v>
      </c>
    </row>
    <row r="3616" spans="1:16">
      <c r="A3616">
        <v>2</v>
      </c>
      <c r="B3616">
        <v>7</v>
      </c>
      <c r="C3616">
        <v>20</v>
      </c>
      <c r="D3616">
        <v>146</v>
      </c>
      <c r="E3616">
        <v>2540</v>
      </c>
      <c r="F3616">
        <v>8280</v>
      </c>
      <c r="G3616">
        <v>2381</v>
      </c>
      <c r="H3616">
        <v>1</v>
      </c>
      <c r="I3616" s="58">
        <v>175684</v>
      </c>
      <c r="J3616">
        <v>238101</v>
      </c>
      <c r="K3616" s="4">
        <v>0</v>
      </c>
      <c r="L3616" s="4">
        <v>5.4370000000000003</v>
      </c>
      <c r="M3616" s="4">
        <v>0</v>
      </c>
      <c r="N3616" s="4">
        <v>5.4370000000000003</v>
      </c>
      <c r="O3616" s="5">
        <v>42305.745292812499</v>
      </c>
      <c r="P3616" s="5">
        <v>42305.745292812499</v>
      </c>
    </row>
    <row r="3617" spans="1:16">
      <c r="A3617">
        <v>2</v>
      </c>
      <c r="B3617">
        <v>7</v>
      </c>
      <c r="C3617">
        <v>20</v>
      </c>
      <c r="D3617">
        <v>146</v>
      </c>
      <c r="E3617">
        <v>2624</v>
      </c>
      <c r="F3617">
        <v>8281</v>
      </c>
      <c r="G3617">
        <v>2591</v>
      </c>
      <c r="H3617">
        <v>2</v>
      </c>
      <c r="I3617" s="58">
        <v>252416</v>
      </c>
      <c r="J3617">
        <v>259102</v>
      </c>
      <c r="K3617" s="4">
        <v>0</v>
      </c>
      <c r="L3617" s="4">
        <v>3.1059999999999999</v>
      </c>
      <c r="M3617" s="4">
        <v>4.9619999999999997</v>
      </c>
      <c r="N3617" s="4">
        <v>8.0679999999999996</v>
      </c>
      <c r="O3617" s="5">
        <v>42305.745292812499</v>
      </c>
      <c r="P3617" s="5">
        <v>43258.050196053242</v>
      </c>
    </row>
    <row r="3618" spans="1:16">
      <c r="A3618">
        <v>2</v>
      </c>
      <c r="B3618">
        <v>7</v>
      </c>
      <c r="C3618">
        <v>20</v>
      </c>
      <c r="D3618">
        <v>146</v>
      </c>
      <c r="E3618">
        <v>2693</v>
      </c>
      <c r="F3618">
        <v>8282</v>
      </c>
      <c r="G3618">
        <v>388</v>
      </c>
      <c r="H3618">
        <v>4</v>
      </c>
      <c r="I3618" s="58" t="s">
        <v>8416</v>
      </c>
      <c r="J3618">
        <v>38804</v>
      </c>
      <c r="K3618" s="4">
        <v>0</v>
      </c>
      <c r="L3618" s="4">
        <v>2.081</v>
      </c>
      <c r="M3618" s="4">
        <v>0</v>
      </c>
      <c r="N3618" s="4">
        <v>2.081</v>
      </c>
      <c r="O3618" s="5">
        <v>42305.745292812499</v>
      </c>
      <c r="P3618" s="5">
        <v>42305.745292812499</v>
      </c>
    </row>
    <row r="3619" spans="1:16">
      <c r="A3619">
        <v>2</v>
      </c>
      <c r="B3619">
        <v>7</v>
      </c>
      <c r="C3619">
        <v>20</v>
      </c>
      <c r="D3619">
        <v>146</v>
      </c>
      <c r="E3619">
        <v>2791</v>
      </c>
      <c r="F3619">
        <v>8283</v>
      </c>
      <c r="G3619">
        <v>2780</v>
      </c>
      <c r="H3619">
        <v>1</v>
      </c>
      <c r="I3619" s="58">
        <v>321415</v>
      </c>
      <c r="J3619">
        <v>278001</v>
      </c>
      <c r="K3619" s="4">
        <v>0</v>
      </c>
      <c r="L3619" s="4">
        <v>2.42</v>
      </c>
      <c r="M3619" s="4">
        <v>0</v>
      </c>
      <c r="N3619" s="4">
        <v>2.42</v>
      </c>
      <c r="O3619" s="5">
        <v>42305.745292812499</v>
      </c>
      <c r="P3619" s="5">
        <v>42305.745292812499</v>
      </c>
    </row>
    <row r="3620" spans="1:16">
      <c r="A3620">
        <v>2</v>
      </c>
      <c r="B3620">
        <v>7</v>
      </c>
      <c r="C3620">
        <v>20</v>
      </c>
      <c r="D3620">
        <v>146</v>
      </c>
      <c r="E3620">
        <v>2821</v>
      </c>
      <c r="F3620">
        <v>8284</v>
      </c>
      <c r="G3620">
        <v>2887</v>
      </c>
      <c r="H3620">
        <v>1</v>
      </c>
      <c r="I3620" s="58">
        <v>360497</v>
      </c>
      <c r="J3620">
        <v>288701</v>
      </c>
      <c r="K3620" s="4">
        <v>0</v>
      </c>
      <c r="L3620" s="4">
        <v>4.7439999999999998</v>
      </c>
      <c r="M3620" s="4">
        <v>0</v>
      </c>
      <c r="N3620" s="4">
        <v>4.7439999999999998</v>
      </c>
      <c r="O3620" s="5">
        <v>42305.745292812499</v>
      </c>
      <c r="P3620" s="5">
        <v>42305.745292812499</v>
      </c>
    </row>
    <row r="3621" spans="1:16">
      <c r="A3621">
        <v>2</v>
      </c>
      <c r="B3621">
        <v>7</v>
      </c>
      <c r="C3621">
        <v>20</v>
      </c>
      <c r="D3621">
        <v>146</v>
      </c>
      <c r="E3621">
        <v>2821</v>
      </c>
      <c r="F3621">
        <v>8285</v>
      </c>
      <c r="G3621">
        <v>2887</v>
      </c>
      <c r="H3621">
        <v>2</v>
      </c>
      <c r="I3621" s="58">
        <v>360528</v>
      </c>
      <c r="J3621">
        <v>288702</v>
      </c>
      <c r="K3621" s="4">
        <v>0</v>
      </c>
      <c r="L3621" s="4">
        <v>1.651</v>
      </c>
      <c r="M3621" s="4">
        <v>5.0720000000000001</v>
      </c>
      <c r="N3621" s="4">
        <v>6.7229999999999999</v>
      </c>
      <c r="O3621" s="5">
        <v>42305.745292812499</v>
      </c>
      <c r="P3621" s="5">
        <v>42305.745292812499</v>
      </c>
    </row>
    <row r="3622" spans="1:16">
      <c r="A3622">
        <v>2</v>
      </c>
      <c r="B3622">
        <v>7</v>
      </c>
      <c r="C3622">
        <v>20</v>
      </c>
      <c r="D3622">
        <v>146</v>
      </c>
      <c r="E3622">
        <v>3311</v>
      </c>
      <c r="F3622">
        <v>8286</v>
      </c>
      <c r="G3622">
        <v>3467</v>
      </c>
      <c r="H3622">
        <v>1</v>
      </c>
      <c r="I3622" s="58">
        <v>572337</v>
      </c>
      <c r="J3622">
        <v>346701</v>
      </c>
      <c r="K3622" s="4">
        <v>1</v>
      </c>
      <c r="L3622" s="4">
        <v>2.0259999999999998</v>
      </c>
      <c r="M3622" s="4">
        <v>0</v>
      </c>
      <c r="N3622" s="4">
        <v>1.026</v>
      </c>
      <c r="O3622" s="5">
        <v>42305.745292812499</v>
      </c>
      <c r="P3622" s="5">
        <v>42305.745292812499</v>
      </c>
    </row>
    <row r="3623" spans="1:16">
      <c r="A3623">
        <v>2</v>
      </c>
      <c r="B3623">
        <v>7</v>
      </c>
      <c r="C3623">
        <v>20</v>
      </c>
      <c r="D3623">
        <v>146</v>
      </c>
      <c r="E3623">
        <v>346</v>
      </c>
      <c r="F3623">
        <v>8252</v>
      </c>
      <c r="G3623">
        <v>787</v>
      </c>
      <c r="H3623">
        <v>1</v>
      </c>
      <c r="I3623" s="58" t="s">
        <v>8417</v>
      </c>
      <c r="J3623">
        <v>78701</v>
      </c>
      <c r="K3623" s="4">
        <v>0</v>
      </c>
      <c r="L3623" s="4">
        <v>4.9720000000000004</v>
      </c>
      <c r="M3623" s="4">
        <v>5.6310000000000002</v>
      </c>
      <c r="N3623" s="4">
        <v>10.603</v>
      </c>
      <c r="O3623" s="5">
        <v>42305.745292812499</v>
      </c>
      <c r="P3623" s="5">
        <v>42305.745292812499</v>
      </c>
    </row>
    <row r="3624" spans="1:16">
      <c r="A3624">
        <v>2</v>
      </c>
      <c r="B3624">
        <v>7</v>
      </c>
      <c r="C3624">
        <v>20</v>
      </c>
      <c r="D3624">
        <v>146</v>
      </c>
      <c r="E3624">
        <v>346</v>
      </c>
      <c r="F3624">
        <v>8253</v>
      </c>
      <c r="G3624">
        <v>787</v>
      </c>
      <c r="H3624">
        <v>2</v>
      </c>
      <c r="I3624" s="58" t="s">
        <v>8418</v>
      </c>
      <c r="J3624">
        <v>78702</v>
      </c>
      <c r="K3624" s="4">
        <v>0</v>
      </c>
      <c r="L3624" s="4">
        <v>5.6310000000000002</v>
      </c>
      <c r="M3624" s="4">
        <v>0</v>
      </c>
      <c r="N3624" s="4">
        <v>5.6310000000000002</v>
      </c>
      <c r="O3624" s="5">
        <v>42305.745292812499</v>
      </c>
      <c r="P3624" s="5">
        <v>42305.745292812499</v>
      </c>
    </row>
    <row r="3625" spans="1:16">
      <c r="A3625">
        <v>2</v>
      </c>
      <c r="B3625">
        <v>7</v>
      </c>
      <c r="C3625">
        <v>20</v>
      </c>
      <c r="D3625">
        <v>146</v>
      </c>
      <c r="E3625">
        <v>349</v>
      </c>
      <c r="F3625">
        <v>8254</v>
      </c>
      <c r="G3625">
        <v>952</v>
      </c>
      <c r="H3625">
        <v>1</v>
      </c>
      <c r="I3625" s="58" t="s">
        <v>1457</v>
      </c>
      <c r="J3625">
        <v>95201</v>
      </c>
      <c r="K3625" s="4">
        <v>20</v>
      </c>
      <c r="L3625" s="4">
        <v>24.332000000000001</v>
      </c>
      <c r="M3625" s="4">
        <v>0</v>
      </c>
      <c r="N3625" s="4">
        <v>4.3319999999999999</v>
      </c>
      <c r="O3625" s="5">
        <v>42305.745292812499</v>
      </c>
      <c r="P3625" s="5">
        <v>42305.745292812499</v>
      </c>
    </row>
    <row r="3626" spans="1:16">
      <c r="A3626">
        <v>2</v>
      </c>
      <c r="B3626">
        <v>7</v>
      </c>
      <c r="C3626">
        <v>20</v>
      </c>
      <c r="D3626">
        <v>146</v>
      </c>
      <c r="E3626">
        <v>3545</v>
      </c>
      <c r="F3626">
        <v>8287</v>
      </c>
      <c r="G3626">
        <v>177</v>
      </c>
      <c r="H3626">
        <v>3</v>
      </c>
      <c r="I3626" s="58" t="s">
        <v>1460</v>
      </c>
      <c r="J3626">
        <v>17703</v>
      </c>
      <c r="K3626" s="4">
        <v>9.8979999999999997</v>
      </c>
      <c r="L3626" s="4">
        <v>10.141999999999999</v>
      </c>
      <c r="M3626" s="4">
        <v>74.531999999999996</v>
      </c>
      <c r="N3626" s="4">
        <v>74.775999999999996</v>
      </c>
      <c r="O3626" s="5">
        <v>42305.745292812499</v>
      </c>
      <c r="P3626" s="5">
        <v>43258.050196053242</v>
      </c>
    </row>
    <row r="3627" spans="1:16">
      <c r="A3627">
        <v>2</v>
      </c>
      <c r="B3627">
        <v>7</v>
      </c>
      <c r="C3627">
        <v>20</v>
      </c>
      <c r="D3627">
        <v>146</v>
      </c>
      <c r="E3627">
        <v>3906</v>
      </c>
      <c r="F3627">
        <v>8288</v>
      </c>
      <c r="G3627">
        <v>242</v>
      </c>
      <c r="H3627">
        <v>1</v>
      </c>
      <c r="I3627" s="58" t="s">
        <v>8419</v>
      </c>
      <c r="J3627">
        <v>24201</v>
      </c>
      <c r="K3627" s="4">
        <v>0</v>
      </c>
      <c r="L3627" s="4">
        <v>5.32</v>
      </c>
      <c r="M3627" s="4">
        <v>0</v>
      </c>
      <c r="N3627" s="4">
        <v>5.32</v>
      </c>
      <c r="O3627" s="5">
        <v>42305.745292812499</v>
      </c>
      <c r="P3627" s="5">
        <v>42305.745292812499</v>
      </c>
    </row>
    <row r="3628" spans="1:16">
      <c r="A3628">
        <v>2</v>
      </c>
      <c r="B3628">
        <v>7</v>
      </c>
      <c r="C3628">
        <v>20</v>
      </c>
      <c r="D3628">
        <v>146</v>
      </c>
      <c r="E3628">
        <v>3906</v>
      </c>
      <c r="F3628">
        <v>8289</v>
      </c>
      <c r="G3628">
        <v>242</v>
      </c>
      <c r="H3628">
        <v>2</v>
      </c>
      <c r="I3628" s="58" t="s">
        <v>8420</v>
      </c>
      <c r="J3628">
        <v>24202</v>
      </c>
      <c r="K3628" s="4">
        <v>0</v>
      </c>
      <c r="L3628" s="4">
        <v>4.6660000000000004</v>
      </c>
      <c r="M3628" s="4">
        <v>5.32</v>
      </c>
      <c r="N3628" s="4">
        <v>9.9860000000000007</v>
      </c>
      <c r="O3628" s="5">
        <v>42305.745292812499</v>
      </c>
      <c r="P3628" s="5">
        <v>42305.745292812499</v>
      </c>
    </row>
    <row r="3629" spans="1:16">
      <c r="A3629">
        <v>2</v>
      </c>
      <c r="B3629">
        <v>7</v>
      </c>
      <c r="C3629">
        <v>20</v>
      </c>
      <c r="D3629">
        <v>146</v>
      </c>
      <c r="E3629">
        <v>3943</v>
      </c>
      <c r="F3629">
        <v>8290</v>
      </c>
      <c r="G3629">
        <v>338</v>
      </c>
      <c r="H3629">
        <v>5</v>
      </c>
      <c r="I3629" s="58" t="s">
        <v>1461</v>
      </c>
      <c r="J3629">
        <v>33805</v>
      </c>
      <c r="K3629" s="4">
        <v>0</v>
      </c>
      <c r="L3629" s="4">
        <v>1.571</v>
      </c>
      <c r="M3629" s="4">
        <v>85.87</v>
      </c>
      <c r="N3629" s="4">
        <v>87.441000000000003</v>
      </c>
      <c r="O3629" s="5">
        <v>42305.745292812499</v>
      </c>
      <c r="P3629" s="5">
        <v>42305.745292812499</v>
      </c>
    </row>
    <row r="3630" spans="1:16">
      <c r="A3630">
        <v>2</v>
      </c>
      <c r="B3630">
        <v>7</v>
      </c>
      <c r="C3630">
        <v>20</v>
      </c>
      <c r="D3630">
        <v>146</v>
      </c>
      <c r="E3630">
        <v>3943</v>
      </c>
      <c r="F3630">
        <v>8291</v>
      </c>
      <c r="G3630">
        <v>338</v>
      </c>
      <c r="H3630">
        <v>12</v>
      </c>
      <c r="I3630" s="58" t="s">
        <v>8421</v>
      </c>
      <c r="J3630">
        <v>33812</v>
      </c>
      <c r="K3630" s="4">
        <v>0</v>
      </c>
      <c r="L3630" s="4">
        <v>5.5039999999999996</v>
      </c>
      <c r="M3630" s="4">
        <v>87.441000000000003</v>
      </c>
      <c r="N3630" s="4">
        <v>92.944999999999993</v>
      </c>
      <c r="O3630" s="5">
        <v>42305.745292812499</v>
      </c>
      <c r="P3630" s="5">
        <v>43258.050196053242</v>
      </c>
    </row>
    <row r="3631" spans="1:16">
      <c r="A3631">
        <v>2</v>
      </c>
      <c r="B3631">
        <v>7</v>
      </c>
      <c r="C3631">
        <v>20</v>
      </c>
      <c r="D3631">
        <v>146</v>
      </c>
      <c r="E3631">
        <v>3943</v>
      </c>
      <c r="F3631">
        <v>8292</v>
      </c>
      <c r="G3631">
        <v>593</v>
      </c>
      <c r="H3631">
        <v>1</v>
      </c>
      <c r="I3631" s="58" t="s">
        <v>1462</v>
      </c>
      <c r="J3631">
        <v>59301</v>
      </c>
      <c r="K3631" s="4">
        <v>1.9339999999999999</v>
      </c>
      <c r="L3631" s="4">
        <v>6.1509999999999998</v>
      </c>
      <c r="M3631" s="4">
        <v>92.944999999999993</v>
      </c>
      <c r="N3631" s="4">
        <v>97.162000000000006</v>
      </c>
      <c r="O3631" s="5">
        <v>42305.745292812499</v>
      </c>
      <c r="P3631" s="5">
        <v>43258.050196053242</v>
      </c>
    </row>
    <row r="3632" spans="1:16">
      <c r="A3632">
        <v>2</v>
      </c>
      <c r="B3632">
        <v>7</v>
      </c>
      <c r="C3632">
        <v>20</v>
      </c>
      <c r="D3632">
        <v>146</v>
      </c>
      <c r="E3632">
        <v>3943</v>
      </c>
      <c r="F3632">
        <v>8293</v>
      </c>
      <c r="G3632">
        <v>951</v>
      </c>
      <c r="H3632">
        <v>1</v>
      </c>
      <c r="I3632" s="58" t="s">
        <v>8422</v>
      </c>
      <c r="J3632">
        <v>95101</v>
      </c>
      <c r="K3632" s="4">
        <v>1.1140000000000001</v>
      </c>
      <c r="L3632" s="4">
        <v>23.515999999999998</v>
      </c>
      <c r="M3632" s="4">
        <v>97.162000000000006</v>
      </c>
      <c r="N3632" s="4">
        <v>119.56399999999999</v>
      </c>
      <c r="O3632" s="5">
        <v>42305.745292812499</v>
      </c>
      <c r="P3632" s="5">
        <v>43258.050196053242</v>
      </c>
    </row>
    <row r="3633" spans="1:16">
      <c r="A3633">
        <v>2</v>
      </c>
      <c r="B3633">
        <v>7</v>
      </c>
      <c r="C3633">
        <v>20</v>
      </c>
      <c r="D3633">
        <v>146</v>
      </c>
      <c r="E3633">
        <v>3970</v>
      </c>
      <c r="F3633">
        <v>8294</v>
      </c>
      <c r="G3633">
        <v>388</v>
      </c>
      <c r="H3633">
        <v>2</v>
      </c>
      <c r="I3633" s="58" t="s">
        <v>8423</v>
      </c>
      <c r="J3633">
        <v>38802</v>
      </c>
      <c r="K3633" s="4">
        <v>0</v>
      </c>
      <c r="L3633" s="4">
        <v>16.815000000000001</v>
      </c>
      <c r="M3633" s="4">
        <v>19.291</v>
      </c>
      <c r="N3633" s="4">
        <v>36.106000000000002</v>
      </c>
      <c r="O3633" s="5">
        <v>42305.745292812499</v>
      </c>
      <c r="P3633" s="5">
        <v>42305.745292812499</v>
      </c>
    </row>
    <row r="3634" spans="1:16">
      <c r="A3634">
        <v>2</v>
      </c>
      <c r="B3634">
        <v>7</v>
      </c>
      <c r="C3634">
        <v>20</v>
      </c>
      <c r="D3634">
        <v>146</v>
      </c>
      <c r="E3634">
        <v>3970</v>
      </c>
      <c r="F3634">
        <v>8295</v>
      </c>
      <c r="G3634">
        <v>388</v>
      </c>
      <c r="H3634">
        <v>3</v>
      </c>
      <c r="I3634" s="58" t="s">
        <v>8424</v>
      </c>
      <c r="J3634">
        <v>38803</v>
      </c>
      <c r="K3634" s="4">
        <v>16.815000000000001</v>
      </c>
      <c r="L3634" s="4">
        <v>31.283000000000001</v>
      </c>
      <c r="M3634" s="4">
        <v>36.106000000000002</v>
      </c>
      <c r="N3634" s="4">
        <v>50.573999999999998</v>
      </c>
      <c r="O3634" s="5">
        <v>42305.745292812499</v>
      </c>
      <c r="P3634" s="5">
        <v>42305.745292812499</v>
      </c>
    </row>
    <row r="3635" spans="1:16">
      <c r="A3635">
        <v>2</v>
      </c>
      <c r="B3635">
        <v>7</v>
      </c>
      <c r="C3635">
        <v>20</v>
      </c>
      <c r="D3635">
        <v>146</v>
      </c>
      <c r="E3635">
        <v>3970</v>
      </c>
      <c r="F3635">
        <v>8296</v>
      </c>
      <c r="G3635">
        <v>389</v>
      </c>
      <c r="H3635">
        <v>1</v>
      </c>
      <c r="I3635" s="58" t="s">
        <v>8425</v>
      </c>
      <c r="J3635">
        <v>38901</v>
      </c>
      <c r="K3635" s="4">
        <v>0</v>
      </c>
      <c r="L3635" s="4">
        <v>10.913</v>
      </c>
      <c r="M3635" s="4">
        <v>58.136000000000003</v>
      </c>
      <c r="N3635" s="4">
        <v>69.049000000000007</v>
      </c>
      <c r="O3635" s="5">
        <v>42305.745292812499</v>
      </c>
      <c r="P3635" s="5">
        <v>42305.745292812499</v>
      </c>
    </row>
    <row r="3636" spans="1:16">
      <c r="A3636">
        <v>2</v>
      </c>
      <c r="B3636">
        <v>7</v>
      </c>
      <c r="C3636">
        <v>20</v>
      </c>
      <c r="D3636">
        <v>146</v>
      </c>
      <c r="E3636">
        <v>404</v>
      </c>
      <c r="F3636">
        <v>8255</v>
      </c>
      <c r="G3636">
        <v>395</v>
      </c>
      <c r="H3636">
        <v>6</v>
      </c>
      <c r="I3636" s="58" t="s">
        <v>8426</v>
      </c>
      <c r="J3636">
        <v>39506</v>
      </c>
      <c r="K3636" s="4">
        <v>0</v>
      </c>
      <c r="L3636" s="4">
        <v>2.9630000000000001</v>
      </c>
      <c r="M3636" s="4">
        <v>6.3449999999999998</v>
      </c>
      <c r="N3636" s="4">
        <v>9.3079999999999998</v>
      </c>
      <c r="O3636" s="5">
        <v>42305.745292812499</v>
      </c>
      <c r="P3636" s="5">
        <v>43258.050196053242</v>
      </c>
    </row>
    <row r="3637" spans="1:16">
      <c r="A3637">
        <v>2</v>
      </c>
      <c r="B3637">
        <v>7</v>
      </c>
      <c r="C3637">
        <v>20</v>
      </c>
      <c r="D3637">
        <v>146</v>
      </c>
      <c r="E3637">
        <v>4069</v>
      </c>
      <c r="F3637">
        <v>8297</v>
      </c>
      <c r="G3637">
        <v>593</v>
      </c>
      <c r="H3637">
        <v>1</v>
      </c>
      <c r="I3637" s="58" t="s">
        <v>1462</v>
      </c>
      <c r="J3637">
        <v>59301</v>
      </c>
      <c r="K3637" s="4">
        <v>0</v>
      </c>
      <c r="L3637" s="4">
        <v>26.436</v>
      </c>
      <c r="M3637" s="4">
        <v>0</v>
      </c>
      <c r="N3637" s="4">
        <v>26.436</v>
      </c>
      <c r="O3637" s="5">
        <v>42305.745292812499</v>
      </c>
      <c r="P3637" s="5">
        <v>42305.745292812499</v>
      </c>
    </row>
    <row r="3638" spans="1:16">
      <c r="A3638">
        <v>2</v>
      </c>
      <c r="B3638">
        <v>7</v>
      </c>
      <c r="C3638">
        <v>20</v>
      </c>
      <c r="D3638">
        <v>146</v>
      </c>
      <c r="E3638">
        <v>4186</v>
      </c>
      <c r="F3638">
        <v>8298</v>
      </c>
      <c r="G3638">
        <v>388</v>
      </c>
      <c r="H3638">
        <v>5</v>
      </c>
      <c r="I3638" s="58" t="s">
        <v>8427</v>
      </c>
      <c r="J3638">
        <v>38805</v>
      </c>
      <c r="K3638" s="4">
        <v>40</v>
      </c>
      <c r="L3638" s="4">
        <v>42.207999999999998</v>
      </c>
      <c r="M3638" s="4">
        <v>0</v>
      </c>
      <c r="N3638" s="4">
        <v>2.2080000000000002</v>
      </c>
      <c r="O3638" s="5">
        <v>42305.745292812499</v>
      </c>
      <c r="P3638" s="5">
        <v>42305.745292812499</v>
      </c>
    </row>
    <row r="3639" spans="1:16">
      <c r="A3639">
        <v>2</v>
      </c>
      <c r="B3639">
        <v>7</v>
      </c>
      <c r="C3639">
        <v>20</v>
      </c>
      <c r="D3639">
        <v>146</v>
      </c>
      <c r="E3639">
        <v>4303</v>
      </c>
      <c r="F3639">
        <v>8299</v>
      </c>
      <c r="G3639">
        <v>177</v>
      </c>
      <c r="H3639">
        <v>4</v>
      </c>
      <c r="I3639" s="58" t="s">
        <v>8428</v>
      </c>
      <c r="J3639">
        <v>17704</v>
      </c>
      <c r="K3639" s="4">
        <v>0</v>
      </c>
      <c r="L3639" s="4">
        <v>3.512</v>
      </c>
      <c r="M3639" s="4">
        <v>0</v>
      </c>
      <c r="N3639" s="4">
        <v>3.512</v>
      </c>
      <c r="O3639" s="5">
        <v>42305.745292812499</v>
      </c>
      <c r="P3639" s="5">
        <v>42305.745292812499</v>
      </c>
    </row>
    <row r="3640" spans="1:16">
      <c r="A3640">
        <v>2</v>
      </c>
      <c r="B3640">
        <v>7</v>
      </c>
      <c r="C3640">
        <v>20</v>
      </c>
      <c r="D3640">
        <v>146</v>
      </c>
      <c r="E3640">
        <v>4520</v>
      </c>
      <c r="F3640">
        <v>8300</v>
      </c>
      <c r="G3640">
        <v>177</v>
      </c>
      <c r="H3640">
        <v>3</v>
      </c>
      <c r="I3640" s="58" t="s">
        <v>1460</v>
      </c>
      <c r="J3640">
        <v>17703</v>
      </c>
      <c r="K3640" s="4">
        <v>0</v>
      </c>
      <c r="L3640" s="4">
        <v>9.8979999999999997</v>
      </c>
      <c r="M3640" s="4">
        <v>253.494</v>
      </c>
      <c r="N3640" s="4">
        <v>263.392</v>
      </c>
      <c r="O3640" s="5">
        <v>42305.745292812499</v>
      </c>
      <c r="P3640" s="5">
        <v>43258.050196053242</v>
      </c>
    </row>
    <row r="3641" spans="1:16">
      <c r="A3641">
        <v>2</v>
      </c>
      <c r="B3641">
        <v>7</v>
      </c>
      <c r="C3641">
        <v>20</v>
      </c>
      <c r="D3641">
        <v>146</v>
      </c>
      <c r="E3641">
        <v>4537</v>
      </c>
      <c r="F3641">
        <v>8301</v>
      </c>
      <c r="G3641">
        <v>28</v>
      </c>
      <c r="H3641">
        <v>3</v>
      </c>
      <c r="I3641" s="58">
        <v>46813</v>
      </c>
      <c r="J3641">
        <v>2803</v>
      </c>
      <c r="K3641" s="4">
        <v>1.077</v>
      </c>
      <c r="L3641" s="4">
        <v>13.223000000000001</v>
      </c>
      <c r="M3641" s="4">
        <v>680.64400000000001</v>
      </c>
      <c r="N3641" s="4">
        <v>692.79</v>
      </c>
      <c r="O3641" s="5">
        <v>42305.745292812499</v>
      </c>
      <c r="P3641" s="5">
        <v>43258.050196053242</v>
      </c>
    </row>
    <row r="3642" spans="1:16">
      <c r="A3642">
        <v>2</v>
      </c>
      <c r="B3642">
        <v>7</v>
      </c>
      <c r="C3642">
        <v>20</v>
      </c>
      <c r="D3642">
        <v>146</v>
      </c>
      <c r="E3642">
        <v>4537</v>
      </c>
      <c r="F3642">
        <v>8302</v>
      </c>
      <c r="G3642">
        <v>28</v>
      </c>
      <c r="H3642">
        <v>4</v>
      </c>
      <c r="I3642" s="58">
        <v>46844</v>
      </c>
      <c r="J3642">
        <v>2804</v>
      </c>
      <c r="K3642" s="4">
        <v>13.223000000000001</v>
      </c>
      <c r="L3642" s="4">
        <v>26.565999999999999</v>
      </c>
      <c r="M3642" s="4">
        <v>692.79</v>
      </c>
      <c r="N3642" s="4">
        <v>706.13300000000004</v>
      </c>
      <c r="O3642" s="5">
        <v>42305.745292812499</v>
      </c>
      <c r="P3642" s="5">
        <v>43258.050196053242</v>
      </c>
    </row>
    <row r="3643" spans="1:16">
      <c r="A3643">
        <v>2</v>
      </c>
      <c r="B3643">
        <v>7</v>
      </c>
      <c r="C3643">
        <v>20</v>
      </c>
      <c r="D3643">
        <v>146</v>
      </c>
      <c r="E3643">
        <v>4537</v>
      </c>
      <c r="F3643">
        <v>8303</v>
      </c>
      <c r="G3643">
        <v>28</v>
      </c>
      <c r="H3643">
        <v>5</v>
      </c>
      <c r="I3643" s="58">
        <v>46874</v>
      </c>
      <c r="J3643">
        <v>2805</v>
      </c>
      <c r="K3643" s="4">
        <v>26.565999999999999</v>
      </c>
      <c r="L3643" s="4">
        <v>35.927</v>
      </c>
      <c r="M3643" s="4">
        <v>706.13300000000004</v>
      </c>
      <c r="N3643" s="4">
        <v>715.49400000000003</v>
      </c>
      <c r="O3643" s="5">
        <v>42305.745292812499</v>
      </c>
      <c r="P3643" s="5">
        <v>42305.745292812499</v>
      </c>
    </row>
    <row r="3644" spans="1:16">
      <c r="A3644">
        <v>2</v>
      </c>
      <c r="B3644">
        <v>7</v>
      </c>
      <c r="C3644">
        <v>20</v>
      </c>
      <c r="D3644">
        <v>146</v>
      </c>
      <c r="E3644">
        <v>4555</v>
      </c>
      <c r="F3644">
        <v>8251</v>
      </c>
      <c r="G3644">
        <v>338</v>
      </c>
      <c r="H3644">
        <v>5</v>
      </c>
      <c r="I3644" s="58" t="s">
        <v>1461</v>
      </c>
      <c r="J3644">
        <v>33805</v>
      </c>
      <c r="K3644" s="4">
        <v>1.571</v>
      </c>
      <c r="L3644" s="4">
        <v>3.9670000000000001</v>
      </c>
      <c r="M3644" s="4">
        <v>0</v>
      </c>
      <c r="N3644" s="4">
        <v>2.3959999999999999</v>
      </c>
      <c r="O3644" s="5">
        <v>42305.745292812499</v>
      </c>
      <c r="P3644" s="5">
        <v>42305.745292812499</v>
      </c>
    </row>
    <row r="3645" spans="1:16">
      <c r="A3645">
        <v>2</v>
      </c>
      <c r="B3645">
        <v>7</v>
      </c>
      <c r="C3645">
        <v>20</v>
      </c>
      <c r="D3645">
        <v>146</v>
      </c>
      <c r="E3645">
        <v>719</v>
      </c>
      <c r="F3645">
        <v>8256</v>
      </c>
      <c r="G3645">
        <v>1023</v>
      </c>
      <c r="H3645">
        <v>2</v>
      </c>
      <c r="I3645" s="58" t="s">
        <v>8429</v>
      </c>
      <c r="J3645">
        <v>102302</v>
      </c>
      <c r="K3645" s="4">
        <v>0</v>
      </c>
      <c r="L3645" s="4">
        <v>13.847</v>
      </c>
      <c r="M3645" s="4">
        <v>0</v>
      </c>
      <c r="N3645" s="4">
        <v>13.848000000000001</v>
      </c>
      <c r="O3645" s="5">
        <v>42305.745292812499</v>
      </c>
      <c r="P3645" s="5">
        <v>42305.745292812499</v>
      </c>
    </row>
    <row r="3646" spans="1:16">
      <c r="A3646">
        <v>2</v>
      </c>
      <c r="B3646">
        <v>7</v>
      </c>
      <c r="C3646">
        <v>20</v>
      </c>
      <c r="D3646">
        <v>146</v>
      </c>
      <c r="E3646">
        <v>835</v>
      </c>
      <c r="F3646">
        <v>8257</v>
      </c>
      <c r="G3646">
        <v>762</v>
      </c>
      <c r="H3646">
        <v>1</v>
      </c>
      <c r="I3646" s="58" t="s">
        <v>1459</v>
      </c>
      <c r="J3646">
        <v>76201</v>
      </c>
      <c r="K3646" s="4">
        <v>0</v>
      </c>
      <c r="L3646" s="4">
        <v>2.363</v>
      </c>
      <c r="M3646" s="4">
        <v>0</v>
      </c>
      <c r="N3646" s="4">
        <v>2.363</v>
      </c>
      <c r="O3646" s="5">
        <v>42305.745292812499</v>
      </c>
      <c r="P3646" s="5">
        <v>43258.050196053242</v>
      </c>
    </row>
    <row r="3647" spans="1:16">
      <c r="A3647">
        <v>2</v>
      </c>
      <c r="B3647">
        <v>7</v>
      </c>
      <c r="C3647">
        <v>20</v>
      </c>
      <c r="D3647">
        <v>146</v>
      </c>
      <c r="E3647">
        <v>835</v>
      </c>
      <c r="F3647">
        <v>8258</v>
      </c>
      <c r="G3647">
        <v>1067</v>
      </c>
      <c r="H3647">
        <v>1</v>
      </c>
      <c r="I3647" s="58" t="s">
        <v>8430</v>
      </c>
      <c r="J3647">
        <v>106701</v>
      </c>
      <c r="K3647" s="4">
        <v>0</v>
      </c>
      <c r="L3647" s="4">
        <v>9.58</v>
      </c>
      <c r="M3647" s="4">
        <v>2.363</v>
      </c>
      <c r="N3647" s="4">
        <v>11.943</v>
      </c>
      <c r="O3647" s="5">
        <v>42305.745292812499</v>
      </c>
      <c r="P3647" s="5">
        <v>43258.050196053242</v>
      </c>
    </row>
    <row r="3648" spans="1:16">
      <c r="A3648">
        <v>2</v>
      </c>
      <c r="B3648">
        <v>7</v>
      </c>
      <c r="C3648">
        <v>20</v>
      </c>
      <c r="D3648">
        <v>146</v>
      </c>
      <c r="E3648">
        <v>914</v>
      </c>
      <c r="F3648">
        <v>8259</v>
      </c>
      <c r="G3648">
        <v>1096</v>
      </c>
      <c r="H3648">
        <v>2</v>
      </c>
      <c r="I3648" s="58" t="s">
        <v>8431</v>
      </c>
      <c r="J3648">
        <v>109602</v>
      </c>
      <c r="K3648" s="4">
        <v>11.986000000000001</v>
      </c>
      <c r="L3648" s="4">
        <v>23.045999999999999</v>
      </c>
      <c r="M3648" s="4">
        <v>22.164000000000001</v>
      </c>
      <c r="N3648" s="4">
        <v>33.223999999999997</v>
      </c>
      <c r="O3648" s="5">
        <v>42305.745292812499</v>
      </c>
      <c r="P3648" s="5">
        <v>42305.745292812499</v>
      </c>
    </row>
    <row r="3649" spans="1:16">
      <c r="A3649">
        <v>2</v>
      </c>
      <c r="B3649">
        <v>7</v>
      </c>
      <c r="C3649">
        <v>20</v>
      </c>
      <c r="D3649">
        <v>146</v>
      </c>
      <c r="E3649">
        <v>914</v>
      </c>
      <c r="F3649">
        <v>8260</v>
      </c>
      <c r="G3649">
        <v>1096</v>
      </c>
      <c r="H3649">
        <v>3</v>
      </c>
      <c r="I3649" s="58" t="s">
        <v>8432</v>
      </c>
      <c r="J3649">
        <v>109603</v>
      </c>
      <c r="K3649" s="4">
        <v>0</v>
      </c>
      <c r="L3649" s="4">
        <v>8.2609999999999992</v>
      </c>
      <c r="M3649" s="4">
        <v>33.353999999999999</v>
      </c>
      <c r="N3649" s="4">
        <v>41.615000000000002</v>
      </c>
      <c r="O3649" s="5">
        <v>42305.745292812499</v>
      </c>
      <c r="P3649" s="5">
        <v>42305.745292812499</v>
      </c>
    </row>
    <row r="3650" spans="1:16">
      <c r="A3650">
        <v>2</v>
      </c>
      <c r="B3650">
        <v>7</v>
      </c>
      <c r="C3650">
        <v>20</v>
      </c>
      <c r="D3650">
        <v>146</v>
      </c>
      <c r="E3650">
        <v>929</v>
      </c>
      <c r="F3650">
        <v>8261</v>
      </c>
      <c r="G3650">
        <v>813</v>
      </c>
      <c r="H3650">
        <v>1</v>
      </c>
      <c r="I3650" s="58" t="s">
        <v>8433</v>
      </c>
      <c r="J3650">
        <v>81301</v>
      </c>
      <c r="K3650" s="4">
        <v>1</v>
      </c>
      <c r="L3650" s="4">
        <v>26.757000000000001</v>
      </c>
      <c r="M3650" s="4">
        <v>0</v>
      </c>
      <c r="N3650" s="4">
        <v>25.757000000000001</v>
      </c>
      <c r="O3650" s="5">
        <v>42305.745292812499</v>
      </c>
      <c r="P3650" s="5">
        <v>42305.745292812499</v>
      </c>
    </row>
    <row r="3651" spans="1:16">
      <c r="A3651">
        <v>2</v>
      </c>
      <c r="B3651">
        <v>7</v>
      </c>
      <c r="C3651">
        <v>20</v>
      </c>
      <c r="D3651">
        <v>146</v>
      </c>
      <c r="E3651">
        <v>974</v>
      </c>
      <c r="F3651">
        <v>8262</v>
      </c>
      <c r="G3651">
        <v>1146</v>
      </c>
      <c r="H3651">
        <v>1</v>
      </c>
      <c r="I3651" s="58" t="s">
        <v>8434</v>
      </c>
      <c r="J3651">
        <v>114601</v>
      </c>
      <c r="K3651" s="4">
        <v>0</v>
      </c>
      <c r="L3651" s="4">
        <v>15.622</v>
      </c>
      <c r="M3651" s="4">
        <v>2.8460000000000001</v>
      </c>
      <c r="N3651" s="4">
        <v>12.045</v>
      </c>
      <c r="O3651" s="5">
        <v>42305.745292812499</v>
      </c>
      <c r="P3651" s="5">
        <v>42305.745292812499</v>
      </c>
    </row>
    <row r="3652" spans="1:16">
      <c r="A3652">
        <v>2</v>
      </c>
      <c r="B3652">
        <v>7</v>
      </c>
      <c r="C3652">
        <v>20</v>
      </c>
      <c r="D3652">
        <v>146</v>
      </c>
      <c r="E3652">
        <v>974</v>
      </c>
      <c r="F3652">
        <v>8263</v>
      </c>
      <c r="G3652">
        <v>1146</v>
      </c>
      <c r="H3652">
        <v>2</v>
      </c>
      <c r="I3652" s="58" t="s">
        <v>1458</v>
      </c>
      <c r="J3652">
        <v>114602</v>
      </c>
      <c r="K3652" s="4">
        <v>1.772</v>
      </c>
      <c r="L3652" s="4">
        <v>3.3839999999999999</v>
      </c>
      <c r="M3652" s="4">
        <v>1.234</v>
      </c>
      <c r="N3652" s="4">
        <v>2.8460000000000001</v>
      </c>
      <c r="O3652" s="5">
        <v>42305.745292812499</v>
      </c>
      <c r="P3652" s="5">
        <v>43258.050196053242</v>
      </c>
    </row>
    <row r="3653" spans="1:16">
      <c r="A3653">
        <v>2</v>
      </c>
      <c r="B3653">
        <v>7</v>
      </c>
      <c r="C3653">
        <v>20</v>
      </c>
      <c r="D3653">
        <v>146</v>
      </c>
      <c r="E3653">
        <v>974</v>
      </c>
      <c r="F3653">
        <v>8264</v>
      </c>
      <c r="G3653">
        <v>1146</v>
      </c>
      <c r="H3653">
        <v>3</v>
      </c>
      <c r="I3653" s="58" t="s">
        <v>8435</v>
      </c>
      <c r="J3653">
        <v>114603</v>
      </c>
      <c r="K3653" s="4">
        <v>0</v>
      </c>
      <c r="L3653" s="4">
        <v>1.234</v>
      </c>
      <c r="M3653" s="4">
        <v>0</v>
      </c>
      <c r="N3653" s="4">
        <v>1.234</v>
      </c>
      <c r="O3653" s="5">
        <v>42305.745292812499</v>
      </c>
      <c r="P3653" s="5">
        <v>43258.050196053242</v>
      </c>
    </row>
    <row r="3654" spans="1:16">
      <c r="A3654">
        <v>2</v>
      </c>
      <c r="B3654">
        <v>8</v>
      </c>
      <c r="C3654">
        <v>17</v>
      </c>
      <c r="D3654">
        <v>145</v>
      </c>
      <c r="E3654">
        <v>1105</v>
      </c>
      <c r="F3654">
        <v>7035</v>
      </c>
      <c r="G3654">
        <v>1147</v>
      </c>
      <c r="H3654">
        <v>1</v>
      </c>
      <c r="I3654" s="58" t="s">
        <v>1463</v>
      </c>
      <c r="J3654">
        <v>114701</v>
      </c>
      <c r="K3654" s="4">
        <v>5.1539999999999999</v>
      </c>
      <c r="L3654" s="4">
        <v>13.52</v>
      </c>
      <c r="M3654" s="4">
        <v>0</v>
      </c>
      <c r="N3654" s="4">
        <v>8.3659999999999997</v>
      </c>
      <c r="O3654" s="5">
        <v>42305.745292812499</v>
      </c>
      <c r="P3654" s="5">
        <v>42305.745292812499</v>
      </c>
    </row>
    <row r="3655" spans="1:16">
      <c r="A3655">
        <v>2</v>
      </c>
      <c r="B3655">
        <v>8</v>
      </c>
      <c r="C3655">
        <v>17</v>
      </c>
      <c r="D3655">
        <v>145</v>
      </c>
      <c r="E3655">
        <v>1105</v>
      </c>
      <c r="F3655">
        <v>7036</v>
      </c>
      <c r="G3655">
        <v>1147</v>
      </c>
      <c r="H3655">
        <v>2</v>
      </c>
      <c r="I3655" s="58" t="s">
        <v>8436</v>
      </c>
      <c r="J3655">
        <v>114702</v>
      </c>
      <c r="K3655" s="4">
        <v>0</v>
      </c>
      <c r="L3655" s="4">
        <v>11.103</v>
      </c>
      <c r="M3655" s="4">
        <v>8.3759999999999994</v>
      </c>
      <c r="N3655" s="4">
        <v>19.478999999999999</v>
      </c>
      <c r="O3655" s="5">
        <v>42305.745292812499</v>
      </c>
      <c r="P3655" s="5">
        <v>43258.050196053242</v>
      </c>
    </row>
    <row r="3656" spans="1:16">
      <c r="A3656">
        <v>2</v>
      </c>
      <c r="B3656">
        <v>8</v>
      </c>
      <c r="C3656">
        <v>17</v>
      </c>
      <c r="D3656">
        <v>145</v>
      </c>
      <c r="E3656">
        <v>1105</v>
      </c>
      <c r="F3656">
        <v>7037</v>
      </c>
      <c r="G3656">
        <v>1147</v>
      </c>
      <c r="H3656">
        <v>3</v>
      </c>
      <c r="I3656" s="58" t="s">
        <v>8437</v>
      </c>
      <c r="J3656">
        <v>114703</v>
      </c>
      <c r="K3656" s="4">
        <v>0</v>
      </c>
      <c r="L3656" s="4">
        <v>7.71</v>
      </c>
      <c r="M3656" s="4">
        <v>19.478999999999999</v>
      </c>
      <c r="N3656" s="4">
        <v>27.189</v>
      </c>
      <c r="O3656" s="5">
        <v>42305.745292812499</v>
      </c>
      <c r="P3656" s="5">
        <v>43258.050196053242</v>
      </c>
    </row>
    <row r="3657" spans="1:16">
      <c r="A3657">
        <v>2</v>
      </c>
      <c r="B3657">
        <v>8</v>
      </c>
      <c r="C3657">
        <v>17</v>
      </c>
      <c r="D3657">
        <v>145</v>
      </c>
      <c r="E3657">
        <v>1239</v>
      </c>
      <c r="F3657">
        <v>7038</v>
      </c>
      <c r="G3657">
        <v>1223</v>
      </c>
      <c r="H3657">
        <v>1</v>
      </c>
      <c r="I3657" s="58" t="s">
        <v>8438</v>
      </c>
      <c r="J3657">
        <v>122301</v>
      </c>
      <c r="K3657" s="4">
        <v>1</v>
      </c>
      <c r="L3657" s="4">
        <v>17.914000000000001</v>
      </c>
      <c r="M3657" s="4">
        <v>0</v>
      </c>
      <c r="N3657" s="4">
        <v>16.914000000000001</v>
      </c>
      <c r="O3657" s="5">
        <v>42305.745292812499</v>
      </c>
      <c r="P3657" s="5">
        <v>42305.745292812499</v>
      </c>
    </row>
    <row r="3658" spans="1:16">
      <c r="A3658">
        <v>2</v>
      </c>
      <c r="B3658">
        <v>8</v>
      </c>
      <c r="C3658">
        <v>17</v>
      </c>
      <c r="D3658">
        <v>145</v>
      </c>
      <c r="E3658">
        <v>1266</v>
      </c>
      <c r="F3658">
        <v>7039</v>
      </c>
      <c r="G3658">
        <v>1148</v>
      </c>
      <c r="H3658">
        <v>2</v>
      </c>
      <c r="I3658" s="58" t="s">
        <v>8439</v>
      </c>
      <c r="J3658">
        <v>114802</v>
      </c>
      <c r="K3658" s="4">
        <v>1</v>
      </c>
      <c r="L3658" s="4">
        <v>8.0169999999999995</v>
      </c>
      <c r="M3658" s="4">
        <v>0</v>
      </c>
      <c r="N3658" s="4">
        <v>7.0170000000000003</v>
      </c>
      <c r="O3658" s="5">
        <v>42305.745292812499</v>
      </c>
      <c r="P3658" s="5">
        <v>42305.745292812499</v>
      </c>
    </row>
    <row r="3659" spans="1:16">
      <c r="A3659">
        <v>2</v>
      </c>
      <c r="B3659">
        <v>8</v>
      </c>
      <c r="C3659">
        <v>17</v>
      </c>
      <c r="D3659">
        <v>145</v>
      </c>
      <c r="E3659">
        <v>1267</v>
      </c>
      <c r="F3659">
        <v>7040</v>
      </c>
      <c r="G3659">
        <v>1148</v>
      </c>
      <c r="H3659">
        <v>3</v>
      </c>
      <c r="I3659" s="58" t="s">
        <v>8440</v>
      </c>
      <c r="J3659">
        <v>114803</v>
      </c>
      <c r="K3659" s="4">
        <v>1</v>
      </c>
      <c r="L3659" s="4">
        <v>3.996</v>
      </c>
      <c r="M3659" s="4">
        <v>0</v>
      </c>
      <c r="N3659" s="4">
        <v>2.996</v>
      </c>
      <c r="O3659" s="5">
        <v>42305.745292812499</v>
      </c>
      <c r="P3659" s="5">
        <v>42305.745292812499</v>
      </c>
    </row>
    <row r="3660" spans="1:16">
      <c r="A3660">
        <v>2</v>
      </c>
      <c r="B3660">
        <v>8</v>
      </c>
      <c r="C3660">
        <v>17</v>
      </c>
      <c r="D3660">
        <v>145</v>
      </c>
      <c r="E3660">
        <v>1569</v>
      </c>
      <c r="F3660">
        <v>7041</v>
      </c>
      <c r="G3660">
        <v>1971</v>
      </c>
      <c r="H3660">
        <v>1</v>
      </c>
      <c r="I3660" s="58">
        <v>25934</v>
      </c>
      <c r="J3660">
        <v>197101</v>
      </c>
      <c r="K3660" s="4">
        <v>4</v>
      </c>
      <c r="L3660" s="4">
        <v>10.102</v>
      </c>
      <c r="M3660" s="4">
        <v>0</v>
      </c>
      <c r="N3660" s="4">
        <v>6.1020000000000003</v>
      </c>
      <c r="O3660" s="5">
        <v>42305.745292812499</v>
      </c>
      <c r="P3660" s="5">
        <v>42305.745292812499</v>
      </c>
    </row>
    <row r="3661" spans="1:16">
      <c r="A3661">
        <v>2</v>
      </c>
      <c r="B3661">
        <v>8</v>
      </c>
      <c r="C3661">
        <v>17</v>
      </c>
      <c r="D3661">
        <v>145</v>
      </c>
      <c r="E3661">
        <v>1609</v>
      </c>
      <c r="F3661">
        <v>7042</v>
      </c>
      <c r="G3661">
        <v>1145</v>
      </c>
      <c r="H3661">
        <v>1</v>
      </c>
      <c r="I3661" s="58" t="s">
        <v>1464</v>
      </c>
      <c r="J3661">
        <v>114501</v>
      </c>
      <c r="K3661" s="4">
        <v>13.657999999999999</v>
      </c>
      <c r="L3661" s="4">
        <v>20.003</v>
      </c>
      <c r="M3661" s="4">
        <v>0</v>
      </c>
      <c r="N3661" s="4">
        <v>6.3449999999999998</v>
      </c>
      <c r="O3661" s="5">
        <v>42305.745292812499</v>
      </c>
      <c r="P3661" s="5">
        <v>43258.050196053242</v>
      </c>
    </row>
    <row r="3662" spans="1:16">
      <c r="A3662">
        <v>2</v>
      </c>
      <c r="B3662">
        <v>8</v>
      </c>
      <c r="C3662">
        <v>17</v>
      </c>
      <c r="D3662">
        <v>145</v>
      </c>
      <c r="E3662">
        <v>1609</v>
      </c>
      <c r="F3662">
        <v>7043</v>
      </c>
      <c r="G3662">
        <v>1145</v>
      </c>
      <c r="H3662">
        <v>3</v>
      </c>
      <c r="I3662" s="58" t="s">
        <v>8441</v>
      </c>
      <c r="J3662">
        <v>114503</v>
      </c>
      <c r="K3662" s="4">
        <v>0</v>
      </c>
      <c r="L3662" s="4">
        <v>3.492</v>
      </c>
      <c r="M3662" s="4">
        <v>6.3449999999999998</v>
      </c>
      <c r="N3662" s="4">
        <v>9.8369999999999997</v>
      </c>
      <c r="O3662" s="5">
        <v>42305.745292812499</v>
      </c>
      <c r="P3662" s="5">
        <v>43258.050196053242</v>
      </c>
    </row>
    <row r="3663" spans="1:16">
      <c r="A3663">
        <v>2</v>
      </c>
      <c r="B3663">
        <v>8</v>
      </c>
      <c r="C3663">
        <v>17</v>
      </c>
      <c r="D3663">
        <v>145</v>
      </c>
      <c r="E3663">
        <v>1610</v>
      </c>
      <c r="F3663">
        <v>7044</v>
      </c>
      <c r="G3663">
        <v>612</v>
      </c>
      <c r="H3663">
        <v>2</v>
      </c>
      <c r="I3663" s="58" t="s">
        <v>8442</v>
      </c>
      <c r="J3663">
        <v>61202</v>
      </c>
      <c r="K3663" s="4">
        <v>7.1150000000000002</v>
      </c>
      <c r="L3663" s="4">
        <v>8.3510000000000009</v>
      </c>
      <c r="M3663" s="4">
        <v>12.234999999999999</v>
      </c>
      <c r="N3663" s="4">
        <v>13.471</v>
      </c>
      <c r="O3663" s="5">
        <v>42305.745292812499</v>
      </c>
      <c r="P3663" s="5">
        <v>43258.050196053242</v>
      </c>
    </row>
    <row r="3664" spans="1:16">
      <c r="A3664">
        <v>2</v>
      </c>
      <c r="B3664">
        <v>8</v>
      </c>
      <c r="C3664">
        <v>17</v>
      </c>
      <c r="D3664">
        <v>145</v>
      </c>
      <c r="E3664">
        <v>1610</v>
      </c>
      <c r="F3664">
        <v>7045</v>
      </c>
      <c r="G3664">
        <v>1458</v>
      </c>
      <c r="H3664">
        <v>1</v>
      </c>
      <c r="I3664" s="58" t="s">
        <v>8443</v>
      </c>
      <c r="J3664">
        <v>145801</v>
      </c>
      <c r="K3664" s="4">
        <v>0</v>
      </c>
      <c r="L3664" s="4">
        <v>8.2829999999999995</v>
      </c>
      <c r="M3664" s="4">
        <v>3.952</v>
      </c>
      <c r="N3664" s="4">
        <v>12.234999999999999</v>
      </c>
      <c r="O3664" s="5">
        <v>42305.745292812499</v>
      </c>
      <c r="P3664" s="5">
        <v>43258.050196053242</v>
      </c>
    </row>
    <row r="3665" spans="1:16">
      <c r="A3665">
        <v>2</v>
      </c>
      <c r="B3665">
        <v>8</v>
      </c>
      <c r="C3665">
        <v>17</v>
      </c>
      <c r="D3665">
        <v>145</v>
      </c>
      <c r="E3665">
        <v>1713</v>
      </c>
      <c r="F3665">
        <v>7046</v>
      </c>
      <c r="G3665">
        <v>1970</v>
      </c>
      <c r="H3665">
        <v>2</v>
      </c>
      <c r="I3665" s="58">
        <v>25600</v>
      </c>
      <c r="J3665">
        <v>197002</v>
      </c>
      <c r="K3665" s="4">
        <v>1</v>
      </c>
      <c r="L3665" s="4">
        <v>3.6779999999999999</v>
      </c>
      <c r="M3665" s="4">
        <v>0</v>
      </c>
      <c r="N3665" s="4">
        <v>2.6779999999999999</v>
      </c>
      <c r="O3665" s="5">
        <v>42305.745292812499</v>
      </c>
      <c r="P3665" s="5">
        <v>42305.745292812499</v>
      </c>
    </row>
    <row r="3666" spans="1:16">
      <c r="A3666">
        <v>2</v>
      </c>
      <c r="B3666">
        <v>8</v>
      </c>
      <c r="C3666">
        <v>17</v>
      </c>
      <c r="D3666">
        <v>145</v>
      </c>
      <c r="E3666">
        <v>1926</v>
      </c>
      <c r="F3666">
        <v>7047</v>
      </c>
      <c r="G3666">
        <v>2948</v>
      </c>
      <c r="H3666">
        <v>3</v>
      </c>
      <c r="I3666" s="58">
        <v>382836</v>
      </c>
      <c r="J3666">
        <v>294803</v>
      </c>
      <c r="K3666" s="4">
        <v>0</v>
      </c>
      <c r="L3666" s="4">
        <v>2.1259999999999999</v>
      </c>
      <c r="M3666" s="4">
        <v>7.52</v>
      </c>
      <c r="N3666" s="4">
        <v>9.6460000000000008</v>
      </c>
      <c r="O3666" s="5">
        <v>42305.745292812499</v>
      </c>
      <c r="P3666" s="5">
        <v>43258.050196053242</v>
      </c>
    </row>
    <row r="3667" spans="1:16">
      <c r="A3667">
        <v>2</v>
      </c>
      <c r="B3667">
        <v>8</v>
      </c>
      <c r="C3667">
        <v>17</v>
      </c>
      <c r="D3667">
        <v>145</v>
      </c>
      <c r="E3667">
        <v>201</v>
      </c>
      <c r="F3667">
        <v>7025</v>
      </c>
      <c r="G3667">
        <v>552</v>
      </c>
      <c r="H3667">
        <v>1</v>
      </c>
      <c r="I3667" s="58" t="s">
        <v>8444</v>
      </c>
      <c r="J3667">
        <v>55201</v>
      </c>
      <c r="K3667" s="4">
        <v>0</v>
      </c>
      <c r="L3667" s="4">
        <v>14.119</v>
      </c>
      <c r="M3667" s="4">
        <v>5.1539999999999999</v>
      </c>
      <c r="N3667" s="4">
        <v>19.273</v>
      </c>
      <c r="O3667" s="5">
        <v>42305.745292812499</v>
      </c>
      <c r="P3667" s="5">
        <v>43258.050196053242</v>
      </c>
    </row>
    <row r="3668" spans="1:16">
      <c r="A3668">
        <v>2</v>
      </c>
      <c r="B3668">
        <v>8</v>
      </c>
      <c r="C3668">
        <v>17</v>
      </c>
      <c r="D3668">
        <v>145</v>
      </c>
      <c r="E3668">
        <v>201</v>
      </c>
      <c r="F3668">
        <v>7026</v>
      </c>
      <c r="G3668">
        <v>1147</v>
      </c>
      <c r="H3668">
        <v>1</v>
      </c>
      <c r="I3668" s="58" t="s">
        <v>1463</v>
      </c>
      <c r="J3668">
        <v>114701</v>
      </c>
      <c r="K3668" s="4">
        <v>0</v>
      </c>
      <c r="L3668" s="4">
        <v>5.1539999999999999</v>
      </c>
      <c r="M3668" s="4">
        <v>0</v>
      </c>
      <c r="N3668" s="4">
        <v>5.1539999999999999</v>
      </c>
      <c r="O3668" s="5">
        <v>42305.745292812499</v>
      </c>
      <c r="P3668" s="5">
        <v>43258.050196053242</v>
      </c>
    </row>
    <row r="3669" spans="1:16">
      <c r="A3669">
        <v>2</v>
      </c>
      <c r="B3669">
        <v>8</v>
      </c>
      <c r="C3669">
        <v>17</v>
      </c>
      <c r="D3669">
        <v>145</v>
      </c>
      <c r="E3669">
        <v>231</v>
      </c>
      <c r="F3669">
        <v>7027</v>
      </c>
      <c r="G3669">
        <v>643</v>
      </c>
      <c r="H3669">
        <v>1</v>
      </c>
      <c r="I3669" s="58" t="s">
        <v>8445</v>
      </c>
      <c r="J3669">
        <v>64301</v>
      </c>
      <c r="K3669" s="4">
        <v>9.9179999999999993</v>
      </c>
      <c r="L3669" s="4">
        <v>40.392000000000003</v>
      </c>
      <c r="M3669" s="4">
        <v>24.318000000000001</v>
      </c>
      <c r="N3669" s="4">
        <v>54.792000000000002</v>
      </c>
      <c r="O3669" s="5">
        <v>42305.745292812499</v>
      </c>
      <c r="P3669" s="5">
        <v>42305.745292812499</v>
      </c>
    </row>
    <row r="3670" spans="1:16">
      <c r="A3670">
        <v>2</v>
      </c>
      <c r="B3670">
        <v>8</v>
      </c>
      <c r="C3670">
        <v>17</v>
      </c>
      <c r="D3670">
        <v>145</v>
      </c>
      <c r="E3670">
        <v>2508</v>
      </c>
      <c r="F3670">
        <v>7048</v>
      </c>
      <c r="G3670">
        <v>2705</v>
      </c>
      <c r="H3670">
        <v>1</v>
      </c>
      <c r="I3670" s="58">
        <v>294022</v>
      </c>
      <c r="J3670">
        <v>270501</v>
      </c>
      <c r="K3670" s="4">
        <v>7.4470000000000001</v>
      </c>
      <c r="L3670" s="4">
        <v>13.611000000000001</v>
      </c>
      <c r="M3670" s="4">
        <v>0</v>
      </c>
      <c r="N3670" s="4">
        <v>6.1639999999999997</v>
      </c>
      <c r="O3670" s="5">
        <v>42305.745292812499</v>
      </c>
      <c r="P3670" s="5">
        <v>42305.745292812499</v>
      </c>
    </row>
    <row r="3671" spans="1:16">
      <c r="A3671">
        <v>2</v>
      </c>
      <c r="B3671">
        <v>8</v>
      </c>
      <c r="C3671">
        <v>17</v>
      </c>
      <c r="D3671">
        <v>145</v>
      </c>
      <c r="E3671">
        <v>2560</v>
      </c>
      <c r="F3671">
        <v>7049</v>
      </c>
      <c r="G3671">
        <v>2439</v>
      </c>
      <c r="H3671">
        <v>1</v>
      </c>
      <c r="I3671" s="58">
        <v>196868</v>
      </c>
      <c r="J3671">
        <v>243901</v>
      </c>
      <c r="K3671" s="4">
        <v>0</v>
      </c>
      <c r="L3671" s="4">
        <v>1.9630000000000001</v>
      </c>
      <c r="M3671" s="4">
        <v>0</v>
      </c>
      <c r="N3671" s="4">
        <v>1.9630000000000001</v>
      </c>
      <c r="O3671" s="5">
        <v>42305.745292812499</v>
      </c>
      <c r="P3671" s="5">
        <v>42305.745292812499</v>
      </c>
    </row>
    <row r="3672" spans="1:16">
      <c r="A3672">
        <v>2</v>
      </c>
      <c r="B3672">
        <v>8</v>
      </c>
      <c r="C3672">
        <v>17</v>
      </c>
      <c r="D3672">
        <v>145</v>
      </c>
      <c r="E3672">
        <v>3144</v>
      </c>
      <c r="F3672">
        <v>7050</v>
      </c>
      <c r="G3672">
        <v>1145</v>
      </c>
      <c r="H3672">
        <v>1</v>
      </c>
      <c r="I3672" s="58" t="s">
        <v>1464</v>
      </c>
      <c r="J3672">
        <v>114501</v>
      </c>
      <c r="K3672" s="4">
        <v>20.003</v>
      </c>
      <c r="L3672" s="4">
        <v>25.145</v>
      </c>
      <c r="M3672" s="4">
        <v>0</v>
      </c>
      <c r="N3672" s="4">
        <v>5.1420000000000003</v>
      </c>
      <c r="O3672" s="5">
        <v>42305.745292812499</v>
      </c>
      <c r="P3672" s="5">
        <v>42305.745292812499</v>
      </c>
    </row>
    <row r="3673" spans="1:16">
      <c r="A3673">
        <v>2</v>
      </c>
      <c r="B3673">
        <v>8</v>
      </c>
      <c r="C3673">
        <v>17</v>
      </c>
      <c r="D3673">
        <v>145</v>
      </c>
      <c r="E3673">
        <v>3432</v>
      </c>
      <c r="F3673">
        <v>7051</v>
      </c>
      <c r="G3673">
        <v>1971</v>
      </c>
      <c r="H3673">
        <v>2</v>
      </c>
      <c r="I3673" s="58">
        <v>25965</v>
      </c>
      <c r="J3673">
        <v>197102</v>
      </c>
      <c r="K3673" s="4">
        <v>0</v>
      </c>
      <c r="L3673" s="4">
        <v>0.48899999999999999</v>
      </c>
      <c r="M3673" s="4">
        <v>0</v>
      </c>
      <c r="N3673" s="4">
        <v>0.48899999999999999</v>
      </c>
      <c r="O3673" s="5">
        <v>42305.745292812499</v>
      </c>
      <c r="P3673" s="5">
        <v>42305.745292812499</v>
      </c>
    </row>
    <row r="3674" spans="1:16">
      <c r="A3674">
        <v>2</v>
      </c>
      <c r="B3674">
        <v>8</v>
      </c>
      <c r="C3674">
        <v>17</v>
      </c>
      <c r="D3674">
        <v>145</v>
      </c>
      <c r="E3674">
        <v>3462</v>
      </c>
      <c r="F3674">
        <v>7052</v>
      </c>
      <c r="G3674">
        <v>3281</v>
      </c>
      <c r="H3674">
        <v>1</v>
      </c>
      <c r="I3674" s="58">
        <v>504403</v>
      </c>
      <c r="J3674">
        <v>328101</v>
      </c>
      <c r="K3674" s="4">
        <v>0</v>
      </c>
      <c r="L3674" s="4">
        <v>0.42</v>
      </c>
      <c r="M3674" s="4">
        <v>0</v>
      </c>
      <c r="N3674" s="4">
        <v>0.42</v>
      </c>
      <c r="O3674" t="s">
        <v>1223</v>
      </c>
      <c r="P3674" t="s">
        <v>1223</v>
      </c>
    </row>
    <row r="3675" spans="1:16">
      <c r="A3675">
        <v>2</v>
      </c>
      <c r="B3675">
        <v>8</v>
      </c>
      <c r="C3675">
        <v>17</v>
      </c>
      <c r="D3675">
        <v>145</v>
      </c>
      <c r="E3675">
        <v>3544</v>
      </c>
      <c r="F3675">
        <v>7053</v>
      </c>
      <c r="G3675">
        <v>675</v>
      </c>
      <c r="H3675">
        <v>3</v>
      </c>
      <c r="I3675" s="58" t="s">
        <v>8446</v>
      </c>
      <c r="J3675">
        <v>67503</v>
      </c>
      <c r="K3675" s="4">
        <v>11.782999999999999</v>
      </c>
      <c r="L3675" s="4">
        <v>28.573</v>
      </c>
      <c r="M3675" s="4">
        <v>164.09700000000001</v>
      </c>
      <c r="N3675" s="4">
        <v>180.887</v>
      </c>
      <c r="O3675" s="5">
        <v>42305.745292812499</v>
      </c>
      <c r="P3675" s="5">
        <v>42305.745292812499</v>
      </c>
    </row>
    <row r="3676" spans="1:16">
      <c r="A3676">
        <v>2</v>
      </c>
      <c r="B3676">
        <v>8</v>
      </c>
      <c r="C3676">
        <v>17</v>
      </c>
      <c r="D3676">
        <v>145</v>
      </c>
      <c r="E3676">
        <v>3544</v>
      </c>
      <c r="F3676">
        <v>7054</v>
      </c>
      <c r="G3676">
        <v>675</v>
      </c>
      <c r="H3676">
        <v>4</v>
      </c>
      <c r="I3676" s="58" t="s">
        <v>8447</v>
      </c>
      <c r="J3676">
        <v>67504</v>
      </c>
      <c r="K3676" s="4">
        <v>0</v>
      </c>
      <c r="L3676" s="4">
        <v>11.782999999999999</v>
      </c>
      <c r="M3676" s="4">
        <v>152.31399999999999</v>
      </c>
      <c r="N3676" s="4">
        <v>164.09700000000001</v>
      </c>
      <c r="O3676" s="5">
        <v>42305.745292812499</v>
      </c>
      <c r="P3676" s="5">
        <v>43258.050196053242</v>
      </c>
    </row>
    <row r="3677" spans="1:16">
      <c r="A3677">
        <v>2</v>
      </c>
      <c r="B3677">
        <v>8</v>
      </c>
      <c r="C3677">
        <v>17</v>
      </c>
      <c r="D3677">
        <v>145</v>
      </c>
      <c r="E3677">
        <v>3859</v>
      </c>
      <c r="F3677">
        <v>7055</v>
      </c>
      <c r="G3677">
        <v>335</v>
      </c>
      <c r="H3677">
        <v>1</v>
      </c>
      <c r="I3677" s="58" t="s">
        <v>8448</v>
      </c>
      <c r="J3677">
        <v>33501</v>
      </c>
      <c r="K3677" s="4">
        <v>0</v>
      </c>
      <c r="L3677" s="4">
        <v>20.134</v>
      </c>
      <c r="M3677" s="4">
        <v>78.575000000000003</v>
      </c>
      <c r="N3677" s="4">
        <v>98.709000000000003</v>
      </c>
      <c r="O3677" s="5">
        <v>42305.745292812499</v>
      </c>
      <c r="P3677" s="5">
        <v>42305.745292812499</v>
      </c>
    </row>
    <row r="3678" spans="1:16">
      <c r="A3678">
        <v>2</v>
      </c>
      <c r="B3678">
        <v>8</v>
      </c>
      <c r="C3678">
        <v>17</v>
      </c>
      <c r="D3678">
        <v>145</v>
      </c>
      <c r="E3678">
        <v>3859</v>
      </c>
      <c r="F3678">
        <v>7056</v>
      </c>
      <c r="G3678">
        <v>335</v>
      </c>
      <c r="H3678">
        <v>3</v>
      </c>
      <c r="I3678" s="58" t="s">
        <v>8449</v>
      </c>
      <c r="J3678">
        <v>33503</v>
      </c>
      <c r="K3678" s="4">
        <v>1</v>
      </c>
      <c r="L3678" s="4">
        <v>17.965</v>
      </c>
      <c r="M3678" s="4">
        <v>61.61</v>
      </c>
      <c r="N3678" s="4">
        <v>78.575000000000003</v>
      </c>
      <c r="O3678" s="5">
        <v>42305.745292812499</v>
      </c>
      <c r="P3678" s="5">
        <v>43258.050196053242</v>
      </c>
    </row>
    <row r="3679" spans="1:16">
      <c r="A3679">
        <v>2</v>
      </c>
      <c r="B3679">
        <v>8</v>
      </c>
      <c r="C3679">
        <v>17</v>
      </c>
      <c r="D3679">
        <v>145</v>
      </c>
      <c r="E3679">
        <v>3859</v>
      </c>
      <c r="F3679">
        <v>7057</v>
      </c>
      <c r="G3679">
        <v>382</v>
      </c>
      <c r="H3679">
        <v>5</v>
      </c>
      <c r="I3679" s="58" t="s">
        <v>8450</v>
      </c>
      <c r="J3679">
        <v>38205</v>
      </c>
      <c r="K3679" s="4">
        <v>0</v>
      </c>
      <c r="L3679" s="4">
        <v>4.4489999999999998</v>
      </c>
      <c r="M3679" s="4">
        <v>57.161000000000001</v>
      </c>
      <c r="N3679" s="4">
        <v>61.61</v>
      </c>
      <c r="O3679" s="5">
        <v>42305.745292812499</v>
      </c>
      <c r="P3679" s="5">
        <v>43258.050196053242</v>
      </c>
    </row>
    <row r="3680" spans="1:16">
      <c r="A3680">
        <v>2</v>
      </c>
      <c r="B3680">
        <v>8</v>
      </c>
      <c r="C3680">
        <v>17</v>
      </c>
      <c r="D3680">
        <v>145</v>
      </c>
      <c r="E3680">
        <v>3917</v>
      </c>
      <c r="F3680">
        <v>7058</v>
      </c>
      <c r="G3680">
        <v>166</v>
      </c>
      <c r="H3680">
        <v>4</v>
      </c>
      <c r="I3680" s="58" t="s">
        <v>8451</v>
      </c>
      <c r="J3680">
        <v>16604</v>
      </c>
      <c r="K3680" s="4">
        <v>0</v>
      </c>
      <c r="L3680" s="4">
        <v>17.489000000000001</v>
      </c>
      <c r="M3680" s="4">
        <v>33.643000000000001</v>
      </c>
      <c r="N3680" s="4">
        <v>51.131999999999998</v>
      </c>
      <c r="O3680" s="5">
        <v>42305.745292812499</v>
      </c>
      <c r="P3680" s="5">
        <v>43258.050196053242</v>
      </c>
    </row>
    <row r="3681" spans="1:16">
      <c r="A3681">
        <v>2</v>
      </c>
      <c r="B3681">
        <v>8</v>
      </c>
      <c r="C3681">
        <v>17</v>
      </c>
      <c r="D3681">
        <v>145</v>
      </c>
      <c r="E3681">
        <v>3917</v>
      </c>
      <c r="F3681">
        <v>7059</v>
      </c>
      <c r="G3681">
        <v>166</v>
      </c>
      <c r="H3681">
        <v>6</v>
      </c>
      <c r="I3681" s="58" t="s">
        <v>8452</v>
      </c>
      <c r="J3681">
        <v>16606</v>
      </c>
      <c r="K3681" s="4">
        <v>0</v>
      </c>
      <c r="L3681" s="4">
        <v>12.112</v>
      </c>
      <c r="M3681" s="4">
        <v>51.131999999999998</v>
      </c>
      <c r="N3681" s="4">
        <v>63.244</v>
      </c>
      <c r="O3681" s="5">
        <v>42305.745292812499</v>
      </c>
      <c r="P3681" s="5">
        <v>43258.050196053242</v>
      </c>
    </row>
    <row r="3682" spans="1:16">
      <c r="A3682">
        <v>2</v>
      </c>
      <c r="B3682">
        <v>8</v>
      </c>
      <c r="C3682">
        <v>17</v>
      </c>
      <c r="D3682">
        <v>145</v>
      </c>
      <c r="E3682">
        <v>3986</v>
      </c>
      <c r="F3682">
        <v>7060</v>
      </c>
      <c r="G3682">
        <v>413</v>
      </c>
      <c r="H3682">
        <v>6</v>
      </c>
      <c r="I3682" s="58" t="s">
        <v>8453</v>
      </c>
      <c r="J3682">
        <v>41306</v>
      </c>
      <c r="K3682" s="4">
        <v>0</v>
      </c>
      <c r="L3682" s="4">
        <v>2.492</v>
      </c>
      <c r="M3682" s="4">
        <v>51.805</v>
      </c>
      <c r="N3682" s="4">
        <v>54.296999999999997</v>
      </c>
      <c r="O3682" s="5">
        <v>42305.745292812499</v>
      </c>
      <c r="P3682" s="5">
        <v>43258.050196053242</v>
      </c>
    </row>
    <row r="3683" spans="1:16">
      <c r="A3683">
        <v>2</v>
      </c>
      <c r="B3683">
        <v>8</v>
      </c>
      <c r="C3683">
        <v>17</v>
      </c>
      <c r="D3683">
        <v>145</v>
      </c>
      <c r="E3683">
        <v>4177</v>
      </c>
      <c r="F3683">
        <v>7061</v>
      </c>
      <c r="G3683">
        <v>335</v>
      </c>
      <c r="H3683">
        <v>4</v>
      </c>
      <c r="I3683" s="58" t="s">
        <v>8454</v>
      </c>
      <c r="J3683">
        <v>33504</v>
      </c>
      <c r="K3683" s="4">
        <v>0</v>
      </c>
      <c r="L3683" s="4">
        <v>0.52100000000000002</v>
      </c>
      <c r="M3683" s="4">
        <v>0</v>
      </c>
      <c r="N3683" s="4">
        <v>0.52100000000000002</v>
      </c>
      <c r="O3683" s="5">
        <v>42305.745292812499</v>
      </c>
      <c r="P3683" s="5">
        <v>42305.745292812499</v>
      </c>
    </row>
    <row r="3684" spans="1:16">
      <c r="A3684">
        <v>2</v>
      </c>
      <c r="B3684">
        <v>8</v>
      </c>
      <c r="C3684">
        <v>17</v>
      </c>
      <c r="D3684">
        <v>145</v>
      </c>
      <c r="E3684">
        <v>4529</v>
      </c>
      <c r="F3684">
        <v>7062</v>
      </c>
      <c r="G3684">
        <v>205</v>
      </c>
      <c r="H3684">
        <v>3</v>
      </c>
      <c r="I3684" s="58" t="s">
        <v>1329</v>
      </c>
      <c r="J3684">
        <v>20503</v>
      </c>
      <c r="K3684" s="4">
        <v>0.5</v>
      </c>
      <c r="L3684" s="4">
        <v>13.273</v>
      </c>
      <c r="M3684" s="4">
        <v>158.97399999999999</v>
      </c>
      <c r="N3684" s="4">
        <v>171.74700000000001</v>
      </c>
      <c r="O3684" s="5">
        <v>42305.745292812499</v>
      </c>
      <c r="P3684" s="5">
        <v>43258.050196053242</v>
      </c>
    </row>
    <row r="3685" spans="1:16">
      <c r="A3685">
        <v>2</v>
      </c>
      <c r="B3685">
        <v>8</v>
      </c>
      <c r="C3685">
        <v>17</v>
      </c>
      <c r="D3685">
        <v>145</v>
      </c>
      <c r="E3685">
        <v>4529</v>
      </c>
      <c r="F3685">
        <v>7063</v>
      </c>
      <c r="G3685">
        <v>205</v>
      </c>
      <c r="H3685">
        <v>4</v>
      </c>
      <c r="I3685" s="58" t="s">
        <v>8455</v>
      </c>
      <c r="J3685">
        <v>20504</v>
      </c>
      <c r="K3685" s="4">
        <v>0</v>
      </c>
      <c r="L3685" s="4">
        <v>12.452</v>
      </c>
      <c r="M3685" s="4">
        <v>146.52199999999999</v>
      </c>
      <c r="N3685" s="4">
        <v>158.97399999999999</v>
      </c>
      <c r="O3685" s="5">
        <v>42305.745292812499</v>
      </c>
      <c r="P3685" s="5">
        <v>43258.050196053242</v>
      </c>
    </row>
    <row r="3686" spans="1:16">
      <c r="A3686">
        <v>2</v>
      </c>
      <c r="B3686">
        <v>8</v>
      </c>
      <c r="C3686">
        <v>17</v>
      </c>
      <c r="D3686">
        <v>145</v>
      </c>
      <c r="E3686">
        <v>4529</v>
      </c>
      <c r="F3686">
        <v>7064</v>
      </c>
      <c r="G3686">
        <v>205</v>
      </c>
      <c r="H3686">
        <v>5</v>
      </c>
      <c r="I3686" s="58" t="s">
        <v>8456</v>
      </c>
      <c r="J3686">
        <v>20505</v>
      </c>
      <c r="K3686" s="4">
        <v>0</v>
      </c>
      <c r="L3686" s="4">
        <v>16.417000000000002</v>
      </c>
      <c r="M3686" s="4">
        <v>130.10499999999999</v>
      </c>
      <c r="N3686" s="4">
        <v>146.52199999999999</v>
      </c>
      <c r="O3686" s="5">
        <v>42305.745292812499</v>
      </c>
      <c r="P3686" s="5">
        <v>43258.050196053242</v>
      </c>
    </row>
    <row r="3687" spans="1:16">
      <c r="A3687">
        <v>2</v>
      </c>
      <c r="B3687">
        <v>8</v>
      </c>
      <c r="C3687">
        <v>17</v>
      </c>
      <c r="D3687">
        <v>145</v>
      </c>
      <c r="E3687">
        <v>698</v>
      </c>
      <c r="F3687">
        <v>7028</v>
      </c>
      <c r="G3687">
        <v>426</v>
      </c>
      <c r="H3687">
        <v>3</v>
      </c>
      <c r="I3687" s="58" t="s">
        <v>8457</v>
      </c>
      <c r="J3687">
        <v>42603</v>
      </c>
      <c r="K3687" s="4">
        <v>0</v>
      </c>
      <c r="L3687" s="4">
        <v>22.016999999999999</v>
      </c>
      <c r="M3687" s="4">
        <v>0</v>
      </c>
      <c r="N3687" s="4">
        <v>22.016999999999999</v>
      </c>
      <c r="O3687" s="5">
        <v>42305.745292812499</v>
      </c>
      <c r="P3687" s="5">
        <v>42305.745292812499</v>
      </c>
    </row>
    <row r="3688" spans="1:16">
      <c r="A3688">
        <v>2</v>
      </c>
      <c r="B3688">
        <v>8</v>
      </c>
      <c r="C3688">
        <v>17</v>
      </c>
      <c r="D3688">
        <v>145</v>
      </c>
      <c r="E3688">
        <v>734</v>
      </c>
      <c r="F3688">
        <v>7029</v>
      </c>
      <c r="G3688">
        <v>3178</v>
      </c>
      <c r="H3688">
        <v>1</v>
      </c>
      <c r="I3688" s="58">
        <v>466782</v>
      </c>
      <c r="J3688">
        <v>317801</v>
      </c>
      <c r="K3688" s="4">
        <v>1</v>
      </c>
      <c r="L3688" s="4">
        <v>3.4940000000000002</v>
      </c>
      <c r="M3688" s="4">
        <v>0</v>
      </c>
      <c r="N3688" s="4">
        <v>2.4940000000000002</v>
      </c>
      <c r="O3688" s="5">
        <v>42305.745292812499</v>
      </c>
      <c r="P3688" s="5">
        <v>42305.745292812499</v>
      </c>
    </row>
    <row r="3689" spans="1:16">
      <c r="A3689">
        <v>2</v>
      </c>
      <c r="B3689">
        <v>8</v>
      </c>
      <c r="C3689">
        <v>17</v>
      </c>
      <c r="D3689">
        <v>145</v>
      </c>
      <c r="E3689">
        <v>889</v>
      </c>
      <c r="F3689">
        <v>7030</v>
      </c>
      <c r="G3689">
        <v>3282</v>
      </c>
      <c r="H3689">
        <v>1</v>
      </c>
      <c r="I3689" s="58">
        <v>504768</v>
      </c>
      <c r="J3689">
        <v>328201</v>
      </c>
      <c r="K3689" s="4">
        <v>0</v>
      </c>
      <c r="L3689" s="4">
        <v>0.44400000000000001</v>
      </c>
      <c r="M3689" s="4">
        <v>0</v>
      </c>
      <c r="N3689" s="4">
        <v>0.44400000000000001</v>
      </c>
      <c r="O3689" s="5">
        <v>42305.745292812499</v>
      </c>
      <c r="P3689" s="5">
        <v>42305.745292812499</v>
      </c>
    </row>
    <row r="3690" spans="1:16">
      <c r="A3690">
        <v>2</v>
      </c>
      <c r="B3690">
        <v>8</v>
      </c>
      <c r="C3690">
        <v>17</v>
      </c>
      <c r="D3690">
        <v>145</v>
      </c>
      <c r="E3690">
        <v>952</v>
      </c>
      <c r="F3690">
        <v>7031</v>
      </c>
      <c r="G3690">
        <v>1145</v>
      </c>
      <c r="H3690">
        <v>2</v>
      </c>
      <c r="I3690" s="58" t="s">
        <v>8458</v>
      </c>
      <c r="J3690">
        <v>114502</v>
      </c>
      <c r="K3690" s="4">
        <v>0</v>
      </c>
      <c r="L3690" s="4">
        <v>12.656000000000001</v>
      </c>
      <c r="M3690" s="4">
        <v>0</v>
      </c>
      <c r="N3690" s="4">
        <v>12.656000000000001</v>
      </c>
      <c r="O3690" s="5">
        <v>42305.745292812499</v>
      </c>
      <c r="P3690" s="5">
        <v>42305.745292812499</v>
      </c>
    </row>
    <row r="3691" spans="1:16">
      <c r="A3691">
        <v>2</v>
      </c>
      <c r="B3691">
        <v>8</v>
      </c>
      <c r="C3691">
        <v>17</v>
      </c>
      <c r="D3691">
        <v>145</v>
      </c>
      <c r="E3691">
        <v>971</v>
      </c>
      <c r="F3691">
        <v>7032</v>
      </c>
      <c r="G3691">
        <v>1145</v>
      </c>
      <c r="H3691">
        <v>1</v>
      </c>
      <c r="I3691" s="58" t="s">
        <v>1464</v>
      </c>
      <c r="J3691">
        <v>114501</v>
      </c>
      <c r="K3691" s="4">
        <v>26</v>
      </c>
      <c r="L3691" s="4">
        <v>39.610999999999997</v>
      </c>
      <c r="M3691" s="4">
        <v>7.1369999999999996</v>
      </c>
      <c r="N3691" s="4">
        <v>20.748000000000001</v>
      </c>
      <c r="O3691" s="5">
        <v>42305.745292812499</v>
      </c>
      <c r="P3691" s="5">
        <v>43258.050196053242</v>
      </c>
    </row>
    <row r="3692" spans="1:16">
      <c r="A3692">
        <v>2</v>
      </c>
      <c r="B3692">
        <v>8</v>
      </c>
      <c r="C3692">
        <v>17</v>
      </c>
      <c r="D3692">
        <v>145</v>
      </c>
      <c r="E3692">
        <v>971</v>
      </c>
      <c r="F3692">
        <v>7033</v>
      </c>
      <c r="G3692">
        <v>1457</v>
      </c>
      <c r="H3692">
        <v>1</v>
      </c>
      <c r="I3692" s="58" t="s">
        <v>8459</v>
      </c>
      <c r="J3692">
        <v>145701</v>
      </c>
      <c r="K3692" s="4">
        <v>4</v>
      </c>
      <c r="L3692" s="4">
        <v>11.137</v>
      </c>
      <c r="M3692" s="4">
        <v>0</v>
      </c>
      <c r="N3692" s="4">
        <v>7.1369999999999996</v>
      </c>
      <c r="O3692" s="5">
        <v>42305.745292812499</v>
      </c>
      <c r="P3692" s="5">
        <v>43258.050196053242</v>
      </c>
    </row>
    <row r="3693" spans="1:16">
      <c r="A3693">
        <v>2</v>
      </c>
      <c r="B3693">
        <v>8</v>
      </c>
      <c r="C3693">
        <v>17</v>
      </c>
      <c r="D3693">
        <v>145</v>
      </c>
      <c r="E3693">
        <v>972</v>
      </c>
      <c r="F3693">
        <v>7034</v>
      </c>
      <c r="G3693">
        <v>1144</v>
      </c>
      <c r="H3693">
        <v>1</v>
      </c>
      <c r="I3693" s="58" t="s">
        <v>8460</v>
      </c>
      <c r="J3693">
        <v>114401</v>
      </c>
      <c r="K3693" s="4">
        <v>1</v>
      </c>
      <c r="L3693" s="4">
        <v>2.2509999999999999</v>
      </c>
      <c r="M3693" s="4">
        <v>0</v>
      </c>
      <c r="N3693" s="4">
        <v>1.2509999999999999</v>
      </c>
      <c r="O3693" s="5">
        <v>42305.745292812499</v>
      </c>
      <c r="P3693" s="5">
        <v>42305.745292812499</v>
      </c>
    </row>
    <row r="3694" spans="1:16">
      <c r="A3694">
        <v>2</v>
      </c>
      <c r="B3694">
        <v>8</v>
      </c>
      <c r="C3694">
        <v>17</v>
      </c>
      <c r="D3694">
        <v>154</v>
      </c>
      <c r="E3694">
        <v>1106</v>
      </c>
      <c r="F3694">
        <v>7068</v>
      </c>
      <c r="G3694">
        <v>552</v>
      </c>
      <c r="H3694">
        <v>2</v>
      </c>
      <c r="I3694" s="58" t="s">
        <v>8461</v>
      </c>
      <c r="J3694">
        <v>55202</v>
      </c>
      <c r="K3694" s="4">
        <v>0</v>
      </c>
      <c r="L3694" s="4">
        <v>12.419</v>
      </c>
      <c r="M3694" s="4">
        <v>0</v>
      </c>
      <c r="N3694" s="4">
        <v>12.419</v>
      </c>
      <c r="O3694" s="5">
        <v>42305.745292812499</v>
      </c>
      <c r="P3694" s="5">
        <v>42305.745292812499</v>
      </c>
    </row>
    <row r="3695" spans="1:16">
      <c r="A3695">
        <v>2</v>
      </c>
      <c r="B3695">
        <v>8</v>
      </c>
      <c r="C3695">
        <v>17</v>
      </c>
      <c r="D3695">
        <v>154</v>
      </c>
      <c r="E3695">
        <v>1239</v>
      </c>
      <c r="F3695">
        <v>7069</v>
      </c>
      <c r="G3695">
        <v>1223</v>
      </c>
      <c r="H3695">
        <v>2</v>
      </c>
      <c r="I3695" s="58" t="s">
        <v>8462</v>
      </c>
      <c r="J3695">
        <v>122302</v>
      </c>
      <c r="K3695" s="4">
        <v>0</v>
      </c>
      <c r="L3695" s="4">
        <v>3.0430000000000001</v>
      </c>
      <c r="M3695" s="4">
        <v>16.914000000000001</v>
      </c>
      <c r="N3695" s="4">
        <v>19.957000000000001</v>
      </c>
      <c r="O3695" s="5">
        <v>42305.745292812499</v>
      </c>
      <c r="P3695" s="5">
        <v>42305.745292812499</v>
      </c>
    </row>
    <row r="3696" spans="1:16">
      <c r="A3696">
        <v>2</v>
      </c>
      <c r="B3696">
        <v>8</v>
      </c>
      <c r="C3696">
        <v>17</v>
      </c>
      <c r="D3696">
        <v>154</v>
      </c>
      <c r="E3696">
        <v>1475</v>
      </c>
      <c r="F3696">
        <v>7070</v>
      </c>
      <c r="G3696">
        <v>1401</v>
      </c>
      <c r="H3696">
        <v>1</v>
      </c>
      <c r="I3696" s="58" t="s">
        <v>8463</v>
      </c>
      <c r="J3696">
        <v>140101</v>
      </c>
      <c r="K3696" s="4">
        <v>0</v>
      </c>
      <c r="L3696" s="4">
        <v>11.026999999999999</v>
      </c>
      <c r="M3696" s="4">
        <v>4.7350000000000003</v>
      </c>
      <c r="N3696" s="4">
        <v>15.762</v>
      </c>
      <c r="O3696" s="5">
        <v>42305.745292812499</v>
      </c>
      <c r="P3696" s="5">
        <v>42305.745292812499</v>
      </c>
    </row>
    <row r="3697" spans="1:16">
      <c r="A3697">
        <v>2</v>
      </c>
      <c r="B3697">
        <v>8</v>
      </c>
      <c r="C3697">
        <v>17</v>
      </c>
      <c r="D3697">
        <v>154</v>
      </c>
      <c r="E3697">
        <v>1475</v>
      </c>
      <c r="F3697">
        <v>7071</v>
      </c>
      <c r="G3697">
        <v>1401</v>
      </c>
      <c r="H3697">
        <v>2</v>
      </c>
      <c r="I3697" s="58" t="s">
        <v>8464</v>
      </c>
      <c r="J3697">
        <v>140102</v>
      </c>
      <c r="K3697" s="4">
        <v>0</v>
      </c>
      <c r="L3697" s="4">
        <v>4.7350000000000003</v>
      </c>
      <c r="M3697" s="4">
        <v>0</v>
      </c>
      <c r="N3697" s="4">
        <v>4.7350000000000003</v>
      </c>
      <c r="O3697" s="5">
        <v>42305.745292812499</v>
      </c>
      <c r="P3697" s="5">
        <v>42305.745292812499</v>
      </c>
    </row>
    <row r="3698" spans="1:16">
      <c r="A3698">
        <v>2</v>
      </c>
      <c r="B3698">
        <v>8</v>
      </c>
      <c r="C3698">
        <v>17</v>
      </c>
      <c r="D3698">
        <v>154</v>
      </c>
      <c r="E3698">
        <v>1529</v>
      </c>
      <c r="F3698">
        <v>7072</v>
      </c>
      <c r="G3698">
        <v>1722</v>
      </c>
      <c r="H3698">
        <v>1</v>
      </c>
      <c r="I3698" s="58">
        <v>-65012</v>
      </c>
      <c r="J3698">
        <v>172201</v>
      </c>
      <c r="K3698" s="4">
        <v>0</v>
      </c>
      <c r="L3698" s="4">
        <v>9.2430000000000003</v>
      </c>
      <c r="M3698" s="4">
        <v>0</v>
      </c>
      <c r="N3698" s="4">
        <v>9.2430000000000003</v>
      </c>
      <c r="O3698" s="5">
        <v>42305.745292812499</v>
      </c>
      <c r="P3698" s="5">
        <v>42305.745292812499</v>
      </c>
    </row>
    <row r="3699" spans="1:16">
      <c r="A3699">
        <v>2</v>
      </c>
      <c r="B3699">
        <v>8</v>
      </c>
      <c r="C3699">
        <v>17</v>
      </c>
      <c r="D3699">
        <v>154</v>
      </c>
      <c r="E3699">
        <v>1552</v>
      </c>
      <c r="F3699">
        <v>7073</v>
      </c>
      <c r="G3699">
        <v>1723</v>
      </c>
      <c r="H3699">
        <v>1</v>
      </c>
      <c r="I3699" s="58">
        <v>-64647</v>
      </c>
      <c r="J3699">
        <v>172301</v>
      </c>
      <c r="K3699" s="4">
        <v>5</v>
      </c>
      <c r="L3699" s="4">
        <v>15.372</v>
      </c>
      <c r="M3699" s="4">
        <v>7.548</v>
      </c>
      <c r="N3699" s="4">
        <v>17.920000000000002</v>
      </c>
      <c r="O3699" s="5">
        <v>42305.745292812499</v>
      </c>
      <c r="P3699" s="5">
        <v>42305.745292812499</v>
      </c>
    </row>
    <row r="3700" spans="1:16">
      <c r="A3700">
        <v>2</v>
      </c>
      <c r="B3700">
        <v>8</v>
      </c>
      <c r="C3700">
        <v>17</v>
      </c>
      <c r="D3700">
        <v>154</v>
      </c>
      <c r="E3700">
        <v>1552</v>
      </c>
      <c r="F3700">
        <v>7074</v>
      </c>
      <c r="G3700">
        <v>1723</v>
      </c>
      <c r="H3700">
        <v>2</v>
      </c>
      <c r="I3700" s="58">
        <v>-64616</v>
      </c>
      <c r="J3700">
        <v>172302</v>
      </c>
      <c r="K3700" s="4">
        <v>0</v>
      </c>
      <c r="L3700" s="4">
        <v>3.5920000000000001</v>
      </c>
      <c r="M3700" s="4">
        <v>18.247</v>
      </c>
      <c r="N3700" s="4">
        <v>21.838999999999999</v>
      </c>
      <c r="O3700" s="5">
        <v>42305.745292812499</v>
      </c>
      <c r="P3700" s="5">
        <v>42305.745292812499</v>
      </c>
    </row>
    <row r="3701" spans="1:16">
      <c r="A3701">
        <v>2</v>
      </c>
      <c r="B3701">
        <v>8</v>
      </c>
      <c r="C3701">
        <v>17</v>
      </c>
      <c r="D3701">
        <v>154</v>
      </c>
      <c r="E3701">
        <v>1552</v>
      </c>
      <c r="F3701">
        <v>7075</v>
      </c>
      <c r="G3701">
        <v>1723</v>
      </c>
      <c r="H3701">
        <v>3</v>
      </c>
      <c r="I3701" s="58">
        <v>-64588</v>
      </c>
      <c r="J3701">
        <v>172303</v>
      </c>
      <c r="K3701" s="4">
        <v>6.7969999999999997</v>
      </c>
      <c r="L3701" s="4">
        <v>13.91</v>
      </c>
      <c r="M3701" s="4">
        <v>0</v>
      </c>
      <c r="N3701" s="4">
        <v>7.1130000000000004</v>
      </c>
      <c r="O3701" s="5">
        <v>42305.745292812499</v>
      </c>
      <c r="P3701" s="5">
        <v>42305.745292812499</v>
      </c>
    </row>
    <row r="3702" spans="1:16">
      <c r="A3702">
        <v>2</v>
      </c>
      <c r="B3702">
        <v>8</v>
      </c>
      <c r="C3702">
        <v>17</v>
      </c>
      <c r="D3702">
        <v>154</v>
      </c>
      <c r="E3702">
        <v>2215</v>
      </c>
      <c r="F3702">
        <v>7076</v>
      </c>
      <c r="G3702">
        <v>2027</v>
      </c>
      <c r="H3702">
        <v>1</v>
      </c>
      <c r="I3702" s="58">
        <v>46388</v>
      </c>
      <c r="J3702">
        <v>202701</v>
      </c>
      <c r="K3702" s="4">
        <v>5</v>
      </c>
      <c r="L3702" s="4">
        <v>10.057</v>
      </c>
      <c r="M3702" s="4">
        <v>0</v>
      </c>
      <c r="N3702" s="4">
        <v>5.0570000000000004</v>
      </c>
      <c r="O3702" s="5">
        <v>42305.745292812499</v>
      </c>
      <c r="P3702" s="5">
        <v>42305.745292812499</v>
      </c>
    </row>
    <row r="3703" spans="1:16">
      <c r="A3703">
        <v>2</v>
      </c>
      <c r="B3703">
        <v>8</v>
      </c>
      <c r="C3703">
        <v>17</v>
      </c>
      <c r="D3703">
        <v>154</v>
      </c>
      <c r="E3703">
        <v>231</v>
      </c>
      <c r="F3703">
        <v>7065</v>
      </c>
      <c r="G3703">
        <v>639</v>
      </c>
      <c r="H3703">
        <v>2</v>
      </c>
      <c r="I3703" s="58" t="s">
        <v>8465</v>
      </c>
      <c r="J3703">
        <v>63902</v>
      </c>
      <c r="K3703" s="4">
        <v>0</v>
      </c>
      <c r="L3703" s="4">
        <v>13.813000000000001</v>
      </c>
      <c r="M3703" s="4">
        <v>54.792000000000002</v>
      </c>
      <c r="N3703" s="4">
        <v>68.605000000000004</v>
      </c>
      <c r="O3703" s="5">
        <v>42305.745292812499</v>
      </c>
      <c r="P3703" s="5">
        <v>42305.745292812499</v>
      </c>
    </row>
    <row r="3704" spans="1:16">
      <c r="A3704">
        <v>2</v>
      </c>
      <c r="B3704">
        <v>8</v>
      </c>
      <c r="C3704">
        <v>17</v>
      </c>
      <c r="D3704">
        <v>154</v>
      </c>
      <c r="E3704">
        <v>2334</v>
      </c>
      <c r="F3704">
        <v>7077</v>
      </c>
      <c r="G3704">
        <v>2132</v>
      </c>
      <c r="H3704">
        <v>1</v>
      </c>
      <c r="I3704" s="58">
        <v>84738</v>
      </c>
      <c r="J3704">
        <v>213201</v>
      </c>
      <c r="K3704" s="4">
        <v>0</v>
      </c>
      <c r="L3704" s="4">
        <v>10.446</v>
      </c>
      <c r="M3704" s="4">
        <v>0</v>
      </c>
      <c r="N3704" s="4">
        <v>10.446</v>
      </c>
      <c r="O3704" s="5">
        <v>42305.745292812499</v>
      </c>
      <c r="P3704" s="5">
        <v>42305.745292812499</v>
      </c>
    </row>
    <row r="3705" spans="1:16">
      <c r="A3705">
        <v>2</v>
      </c>
      <c r="B3705">
        <v>8</v>
      </c>
      <c r="C3705">
        <v>17</v>
      </c>
      <c r="D3705">
        <v>154</v>
      </c>
      <c r="E3705">
        <v>2381</v>
      </c>
      <c r="F3705">
        <v>7078</v>
      </c>
      <c r="G3705">
        <v>1223</v>
      </c>
      <c r="H3705">
        <v>3</v>
      </c>
      <c r="I3705" s="58" t="s">
        <v>8466</v>
      </c>
      <c r="J3705">
        <v>122303</v>
      </c>
      <c r="K3705" s="4">
        <v>0</v>
      </c>
      <c r="L3705" s="4">
        <v>6.5289999999999999</v>
      </c>
      <c r="M3705" s="4">
        <v>0</v>
      </c>
      <c r="N3705" s="4">
        <v>6.5289999999999999</v>
      </c>
      <c r="O3705" s="5">
        <v>42305.745292812499</v>
      </c>
      <c r="P3705" s="5">
        <v>42305.745292812499</v>
      </c>
    </row>
    <row r="3706" spans="1:16">
      <c r="A3706">
        <v>2</v>
      </c>
      <c r="B3706">
        <v>8</v>
      </c>
      <c r="C3706">
        <v>17</v>
      </c>
      <c r="D3706">
        <v>154</v>
      </c>
      <c r="E3706">
        <v>2568</v>
      </c>
      <c r="F3706">
        <v>7079</v>
      </c>
      <c r="G3706">
        <v>2548</v>
      </c>
      <c r="H3706">
        <v>1</v>
      </c>
      <c r="I3706" s="58">
        <v>236679</v>
      </c>
      <c r="J3706">
        <v>254801</v>
      </c>
      <c r="K3706" s="4">
        <v>5</v>
      </c>
      <c r="L3706" s="4">
        <v>11.676</v>
      </c>
      <c r="M3706" s="4">
        <v>0</v>
      </c>
      <c r="N3706" s="4">
        <v>6.6760000000000002</v>
      </c>
      <c r="O3706" s="5">
        <v>42305.745292812499</v>
      </c>
      <c r="P3706" s="5">
        <v>42305.745292812499</v>
      </c>
    </row>
    <row r="3707" spans="1:16">
      <c r="A3707">
        <v>2</v>
      </c>
      <c r="B3707">
        <v>8</v>
      </c>
      <c r="C3707">
        <v>17</v>
      </c>
      <c r="D3707">
        <v>154</v>
      </c>
      <c r="E3707">
        <v>2854</v>
      </c>
      <c r="F3707">
        <v>7080</v>
      </c>
      <c r="G3707">
        <v>3303</v>
      </c>
      <c r="H3707">
        <v>1</v>
      </c>
      <c r="I3707" s="58">
        <v>512437</v>
      </c>
      <c r="J3707">
        <v>330301</v>
      </c>
      <c r="K3707" s="4">
        <v>0</v>
      </c>
      <c r="L3707" s="4">
        <v>2.524</v>
      </c>
      <c r="M3707" s="4">
        <v>0</v>
      </c>
      <c r="N3707" s="4">
        <v>2.524</v>
      </c>
      <c r="O3707" s="5">
        <v>42305.745292812499</v>
      </c>
      <c r="P3707" s="5">
        <v>42305.745292812499</v>
      </c>
    </row>
    <row r="3708" spans="1:16">
      <c r="A3708">
        <v>2</v>
      </c>
      <c r="B3708">
        <v>8</v>
      </c>
      <c r="C3708">
        <v>17</v>
      </c>
      <c r="D3708">
        <v>154</v>
      </c>
      <c r="E3708">
        <v>3037</v>
      </c>
      <c r="F3708">
        <v>7081</v>
      </c>
      <c r="G3708">
        <v>578</v>
      </c>
      <c r="H3708">
        <v>4</v>
      </c>
      <c r="I3708" s="58" t="s">
        <v>8467</v>
      </c>
      <c r="J3708">
        <v>57804</v>
      </c>
      <c r="K3708" s="4">
        <v>0</v>
      </c>
      <c r="L3708" s="4">
        <v>2.0830000000000002</v>
      </c>
      <c r="M3708" s="4">
        <v>0</v>
      </c>
      <c r="N3708" s="4">
        <v>2.0830000000000002</v>
      </c>
      <c r="O3708" s="5">
        <v>42305.745292812499</v>
      </c>
      <c r="P3708" s="5">
        <v>42305.745292812499</v>
      </c>
    </row>
    <row r="3709" spans="1:16">
      <c r="A3709">
        <v>2</v>
      </c>
      <c r="B3709">
        <v>8</v>
      </c>
      <c r="C3709">
        <v>17</v>
      </c>
      <c r="D3709">
        <v>154</v>
      </c>
      <c r="E3709">
        <v>3066</v>
      </c>
      <c r="F3709">
        <v>7082</v>
      </c>
      <c r="G3709">
        <v>3178</v>
      </c>
      <c r="H3709">
        <v>3</v>
      </c>
      <c r="I3709" s="58">
        <v>466841</v>
      </c>
      <c r="J3709">
        <v>317803</v>
      </c>
      <c r="K3709" s="4">
        <v>0</v>
      </c>
      <c r="L3709" s="4">
        <v>4.218</v>
      </c>
      <c r="M3709" s="4">
        <v>0</v>
      </c>
      <c r="N3709" s="4">
        <v>4.218</v>
      </c>
      <c r="O3709" s="5">
        <v>42305.745292812499</v>
      </c>
      <c r="P3709" s="5">
        <v>42305.745292812499</v>
      </c>
    </row>
    <row r="3710" spans="1:16">
      <c r="A3710">
        <v>2</v>
      </c>
      <c r="B3710">
        <v>8</v>
      </c>
      <c r="C3710">
        <v>17</v>
      </c>
      <c r="D3710">
        <v>154</v>
      </c>
      <c r="E3710">
        <v>3544</v>
      </c>
      <c r="F3710">
        <v>7083</v>
      </c>
      <c r="G3710">
        <v>675</v>
      </c>
      <c r="H3710">
        <v>5</v>
      </c>
      <c r="I3710" s="58" t="s">
        <v>8468</v>
      </c>
      <c r="J3710">
        <v>67505</v>
      </c>
      <c r="K3710" s="4">
        <v>0</v>
      </c>
      <c r="L3710" s="4">
        <v>18.63</v>
      </c>
      <c r="M3710" s="4">
        <v>133.68299999999999</v>
      </c>
      <c r="N3710" s="4">
        <v>152.31399999999999</v>
      </c>
      <c r="O3710" s="5">
        <v>42305.745292812499</v>
      </c>
      <c r="P3710" s="5">
        <v>43258.050196053242</v>
      </c>
    </row>
    <row r="3711" spans="1:16">
      <c r="A3711">
        <v>2</v>
      </c>
      <c r="B3711">
        <v>8</v>
      </c>
      <c r="C3711">
        <v>17</v>
      </c>
      <c r="D3711">
        <v>154</v>
      </c>
      <c r="E3711">
        <v>3871</v>
      </c>
      <c r="F3711">
        <v>7084</v>
      </c>
      <c r="G3711">
        <v>117</v>
      </c>
      <c r="H3711">
        <v>5</v>
      </c>
      <c r="I3711" s="58" t="s">
        <v>1465</v>
      </c>
      <c r="J3711">
        <v>11705</v>
      </c>
      <c r="K3711" s="4">
        <v>20.888999999999999</v>
      </c>
      <c r="L3711" s="4">
        <v>34.468000000000004</v>
      </c>
      <c r="M3711" s="4">
        <v>152.99600000000001</v>
      </c>
      <c r="N3711" s="4">
        <v>166.57499999999999</v>
      </c>
      <c r="O3711" s="5">
        <v>42305.745292812499</v>
      </c>
      <c r="P3711" s="5">
        <v>43258.050196053242</v>
      </c>
    </row>
    <row r="3712" spans="1:16">
      <c r="A3712">
        <v>2</v>
      </c>
      <c r="B3712">
        <v>8</v>
      </c>
      <c r="C3712">
        <v>17</v>
      </c>
      <c r="D3712">
        <v>154</v>
      </c>
      <c r="E3712">
        <v>3917</v>
      </c>
      <c r="F3712">
        <v>7085</v>
      </c>
      <c r="G3712">
        <v>166</v>
      </c>
      <c r="H3712">
        <v>7</v>
      </c>
      <c r="I3712" s="58" t="s">
        <v>8469</v>
      </c>
      <c r="J3712">
        <v>16607</v>
      </c>
      <c r="K3712" s="4">
        <v>0</v>
      </c>
      <c r="L3712" s="4">
        <v>19.616</v>
      </c>
      <c r="M3712" s="4">
        <v>63.244</v>
      </c>
      <c r="N3712" s="4">
        <v>82.86</v>
      </c>
      <c r="O3712" s="5">
        <v>42305.745292812499</v>
      </c>
      <c r="P3712" s="5">
        <v>43258.050196053242</v>
      </c>
    </row>
    <row r="3713" spans="1:16">
      <c r="A3713">
        <v>2</v>
      </c>
      <c r="B3713">
        <v>8</v>
      </c>
      <c r="C3713">
        <v>17</v>
      </c>
      <c r="D3713">
        <v>154</v>
      </c>
      <c r="E3713">
        <v>3929</v>
      </c>
      <c r="F3713">
        <v>7086</v>
      </c>
      <c r="G3713">
        <v>315</v>
      </c>
      <c r="H3713">
        <v>1</v>
      </c>
      <c r="I3713" s="58" t="s">
        <v>1466</v>
      </c>
      <c r="J3713">
        <v>31501</v>
      </c>
      <c r="K3713" s="4">
        <v>0.38300000000000001</v>
      </c>
      <c r="L3713" s="4">
        <v>7.468</v>
      </c>
      <c r="M3713" s="4">
        <v>0.156</v>
      </c>
      <c r="N3713" s="4">
        <v>7.2409999999999997</v>
      </c>
      <c r="O3713" s="5">
        <v>42305.745292812499</v>
      </c>
      <c r="P3713" s="5">
        <v>43258.050196053242</v>
      </c>
    </row>
    <row r="3714" spans="1:16">
      <c r="A3714">
        <v>2</v>
      </c>
      <c r="B3714">
        <v>8</v>
      </c>
      <c r="C3714">
        <v>17</v>
      </c>
      <c r="D3714">
        <v>154</v>
      </c>
      <c r="E3714">
        <v>3929</v>
      </c>
      <c r="F3714">
        <v>7087</v>
      </c>
      <c r="G3714">
        <v>315</v>
      </c>
      <c r="H3714">
        <v>10</v>
      </c>
      <c r="I3714" s="58" t="s">
        <v>8470</v>
      </c>
      <c r="J3714">
        <v>31510</v>
      </c>
      <c r="K3714" s="4">
        <v>1</v>
      </c>
      <c r="L3714" s="4">
        <v>1.1559999999999999</v>
      </c>
      <c r="M3714" s="4">
        <v>0</v>
      </c>
      <c r="N3714" s="4">
        <v>0.156</v>
      </c>
      <c r="O3714" s="5">
        <v>43258.050196053242</v>
      </c>
      <c r="P3714" s="5">
        <v>43258.050196053242</v>
      </c>
    </row>
    <row r="3715" spans="1:16">
      <c r="A3715">
        <v>2</v>
      </c>
      <c r="B3715">
        <v>8</v>
      </c>
      <c r="C3715">
        <v>17</v>
      </c>
      <c r="D3715">
        <v>154</v>
      </c>
      <c r="E3715">
        <v>4098</v>
      </c>
      <c r="F3715">
        <v>7088</v>
      </c>
      <c r="G3715">
        <v>475</v>
      </c>
      <c r="H3715">
        <v>3</v>
      </c>
      <c r="I3715" s="58" t="s">
        <v>8471</v>
      </c>
      <c r="J3715">
        <v>47503</v>
      </c>
      <c r="K3715" s="4">
        <v>0</v>
      </c>
      <c r="L3715" s="4">
        <v>21.373000000000001</v>
      </c>
      <c r="M3715" s="4">
        <v>28.957000000000001</v>
      </c>
      <c r="N3715" s="4">
        <v>50.33</v>
      </c>
      <c r="O3715" s="5">
        <v>42305.745292812499</v>
      </c>
      <c r="P3715" s="5">
        <v>43258.050196053242</v>
      </c>
    </row>
    <row r="3716" spans="1:16">
      <c r="A3716">
        <v>2</v>
      </c>
      <c r="B3716">
        <v>8</v>
      </c>
      <c r="C3716">
        <v>17</v>
      </c>
      <c r="D3716">
        <v>154</v>
      </c>
      <c r="E3716">
        <v>4098</v>
      </c>
      <c r="F3716">
        <v>7089</v>
      </c>
      <c r="G3716">
        <v>475</v>
      </c>
      <c r="H3716">
        <v>4</v>
      </c>
      <c r="I3716" s="58" t="s">
        <v>8472</v>
      </c>
      <c r="J3716">
        <v>47504</v>
      </c>
      <c r="K3716" s="4">
        <v>0</v>
      </c>
      <c r="L3716" s="4">
        <v>11.587999999999999</v>
      </c>
      <c r="M3716" s="4">
        <v>50.33</v>
      </c>
      <c r="N3716" s="4">
        <v>61.917999999999999</v>
      </c>
      <c r="O3716" s="5">
        <v>42305.745292812499</v>
      </c>
      <c r="P3716" s="5">
        <v>43258.050196053242</v>
      </c>
    </row>
    <row r="3717" spans="1:16">
      <c r="A3717">
        <v>2</v>
      </c>
      <c r="B3717">
        <v>8</v>
      </c>
      <c r="C3717">
        <v>17</v>
      </c>
      <c r="D3717">
        <v>154</v>
      </c>
      <c r="E3717">
        <v>4159</v>
      </c>
      <c r="F3717">
        <v>7090</v>
      </c>
      <c r="G3717">
        <v>117</v>
      </c>
      <c r="H3717">
        <v>8</v>
      </c>
      <c r="I3717" s="58" t="s">
        <v>8473</v>
      </c>
      <c r="J3717">
        <v>11708</v>
      </c>
      <c r="K3717" s="4">
        <v>10</v>
      </c>
      <c r="L3717" s="4">
        <v>10.574999999999999</v>
      </c>
      <c r="M3717" s="4">
        <v>0</v>
      </c>
      <c r="N3717" s="4">
        <v>0.57499999999999996</v>
      </c>
      <c r="O3717" s="5">
        <v>42305.745292812499</v>
      </c>
      <c r="P3717" s="5">
        <v>42305.745292812499</v>
      </c>
    </row>
    <row r="3718" spans="1:16">
      <c r="A3718">
        <v>2</v>
      </c>
      <c r="B3718">
        <v>8</v>
      </c>
      <c r="C3718">
        <v>17</v>
      </c>
      <c r="D3718">
        <v>154</v>
      </c>
      <c r="E3718">
        <v>427</v>
      </c>
      <c r="F3718">
        <v>7066</v>
      </c>
      <c r="G3718">
        <v>578</v>
      </c>
      <c r="H3718">
        <v>1</v>
      </c>
      <c r="I3718" s="58" t="s">
        <v>8474</v>
      </c>
      <c r="J3718">
        <v>57801</v>
      </c>
      <c r="K3718" s="4">
        <v>5</v>
      </c>
      <c r="L3718" s="4">
        <v>14.625999999999999</v>
      </c>
      <c r="M3718" s="4">
        <v>0</v>
      </c>
      <c r="N3718" s="4">
        <v>9.6259999999999994</v>
      </c>
      <c r="O3718" s="5">
        <v>42305.745292812499</v>
      </c>
      <c r="P3718" s="5">
        <v>43258.050196053242</v>
      </c>
    </row>
    <row r="3719" spans="1:16">
      <c r="A3719">
        <v>2</v>
      </c>
      <c r="B3719">
        <v>8</v>
      </c>
      <c r="C3719">
        <v>17</v>
      </c>
      <c r="D3719">
        <v>154</v>
      </c>
      <c r="E3719">
        <v>4333</v>
      </c>
      <c r="F3719">
        <v>7091</v>
      </c>
      <c r="G3719">
        <v>2027</v>
      </c>
      <c r="H3719">
        <v>2</v>
      </c>
      <c r="I3719" s="58">
        <v>46419</v>
      </c>
      <c r="J3719">
        <v>202702</v>
      </c>
      <c r="K3719" s="4">
        <v>0</v>
      </c>
      <c r="L3719" s="4">
        <v>0.34200000000000003</v>
      </c>
      <c r="M3719" s="4">
        <v>0</v>
      </c>
      <c r="N3719" s="4">
        <v>0.34200000000000003</v>
      </c>
      <c r="O3719" s="5">
        <v>42305.745292812499</v>
      </c>
      <c r="P3719" s="5">
        <v>42305.745292812499</v>
      </c>
    </row>
    <row r="3720" spans="1:16">
      <c r="A3720">
        <v>2</v>
      </c>
      <c r="B3720">
        <v>8</v>
      </c>
      <c r="C3720">
        <v>17</v>
      </c>
      <c r="D3720">
        <v>154</v>
      </c>
      <c r="E3720">
        <v>4351</v>
      </c>
      <c r="F3720">
        <v>7092</v>
      </c>
      <c r="G3720">
        <v>2648</v>
      </c>
      <c r="H3720">
        <v>1</v>
      </c>
      <c r="I3720" s="58">
        <v>273203</v>
      </c>
      <c r="J3720">
        <v>264801</v>
      </c>
      <c r="K3720" s="4">
        <v>0</v>
      </c>
      <c r="L3720" s="4">
        <v>0.98499999999999999</v>
      </c>
      <c r="M3720" s="4">
        <v>0</v>
      </c>
      <c r="N3720" s="4">
        <v>0.98499999999999999</v>
      </c>
      <c r="O3720" s="5">
        <v>42305.745292812499</v>
      </c>
      <c r="P3720" s="5">
        <v>42305.745292812499</v>
      </c>
    </row>
    <row r="3721" spans="1:16">
      <c r="A3721">
        <v>2</v>
      </c>
      <c r="B3721">
        <v>8</v>
      </c>
      <c r="C3721">
        <v>17</v>
      </c>
      <c r="D3721">
        <v>154</v>
      </c>
      <c r="E3721">
        <v>4386</v>
      </c>
      <c r="F3721">
        <v>7093</v>
      </c>
      <c r="G3721">
        <v>315</v>
      </c>
      <c r="H3721">
        <v>1</v>
      </c>
      <c r="I3721" s="58" t="s">
        <v>1466</v>
      </c>
      <c r="J3721">
        <v>31501</v>
      </c>
      <c r="K3721" s="4">
        <v>0</v>
      </c>
      <c r="L3721" s="4">
        <v>0.38100000000000001</v>
      </c>
      <c r="M3721" s="4">
        <v>0</v>
      </c>
      <c r="N3721" s="4">
        <v>0.38100000000000001</v>
      </c>
      <c r="O3721" s="5">
        <v>42305.745292812499</v>
      </c>
      <c r="P3721" s="5">
        <v>42305.745292812499</v>
      </c>
    </row>
    <row r="3722" spans="1:16">
      <c r="A3722">
        <v>2</v>
      </c>
      <c r="B3722">
        <v>8</v>
      </c>
      <c r="C3722">
        <v>17</v>
      </c>
      <c r="D3722">
        <v>154</v>
      </c>
      <c r="E3722">
        <v>4543</v>
      </c>
      <c r="F3722">
        <v>7094</v>
      </c>
      <c r="G3722">
        <v>117</v>
      </c>
      <c r="H3722">
        <v>3</v>
      </c>
      <c r="I3722" s="58" t="s">
        <v>8475</v>
      </c>
      <c r="J3722">
        <v>11703</v>
      </c>
      <c r="K3722" s="4">
        <v>9.9920000000000009</v>
      </c>
      <c r="L3722" s="4">
        <v>15.984</v>
      </c>
      <c r="M3722" s="4">
        <v>408.00900000000001</v>
      </c>
      <c r="N3722" s="4">
        <v>414.00099999999998</v>
      </c>
      <c r="O3722" s="5">
        <v>42305.745292812499</v>
      </c>
      <c r="P3722" s="5">
        <v>43258.050196053242</v>
      </c>
    </row>
    <row r="3723" spans="1:16">
      <c r="A3723">
        <v>2</v>
      </c>
      <c r="B3723">
        <v>8</v>
      </c>
      <c r="C3723">
        <v>17</v>
      </c>
      <c r="D3723">
        <v>154</v>
      </c>
      <c r="E3723">
        <v>4543</v>
      </c>
      <c r="F3723">
        <v>7095</v>
      </c>
      <c r="G3723">
        <v>117</v>
      </c>
      <c r="H3723">
        <v>4</v>
      </c>
      <c r="I3723" s="58" t="s">
        <v>8476</v>
      </c>
      <c r="J3723">
        <v>11704</v>
      </c>
      <c r="K3723" s="4">
        <v>6.0179999999999998</v>
      </c>
      <c r="L3723" s="4">
        <v>18.57</v>
      </c>
      <c r="M3723" s="4">
        <v>414.00099999999998</v>
      </c>
      <c r="N3723" s="4">
        <v>426.553</v>
      </c>
      <c r="O3723" s="5">
        <v>42305.745292812499</v>
      </c>
      <c r="P3723" s="5">
        <v>43258.050196053242</v>
      </c>
    </row>
    <row r="3724" spans="1:16">
      <c r="A3724">
        <v>2</v>
      </c>
      <c r="B3724">
        <v>8</v>
      </c>
      <c r="C3724">
        <v>17</v>
      </c>
      <c r="D3724">
        <v>154</v>
      </c>
      <c r="E3724">
        <v>4543</v>
      </c>
      <c r="F3724">
        <v>7096</v>
      </c>
      <c r="G3724">
        <v>117</v>
      </c>
      <c r="H3724">
        <v>5</v>
      </c>
      <c r="I3724" s="58" t="s">
        <v>1465</v>
      </c>
      <c r="J3724">
        <v>11705</v>
      </c>
      <c r="K3724" s="4">
        <v>18.617999999999999</v>
      </c>
      <c r="L3724" s="4">
        <v>20.882000000000001</v>
      </c>
      <c r="M3724" s="4">
        <v>426.553</v>
      </c>
      <c r="N3724" s="4">
        <v>428.81700000000001</v>
      </c>
      <c r="O3724" s="5">
        <v>42305.745292812499</v>
      </c>
      <c r="P3724" s="5">
        <v>43258.050196053242</v>
      </c>
    </row>
    <row r="3725" spans="1:16">
      <c r="A3725">
        <v>2</v>
      </c>
      <c r="B3725">
        <v>8</v>
      </c>
      <c r="C3725">
        <v>17</v>
      </c>
      <c r="D3725">
        <v>154</v>
      </c>
      <c r="E3725">
        <v>734</v>
      </c>
      <c r="F3725">
        <v>7067</v>
      </c>
      <c r="G3725">
        <v>3178</v>
      </c>
      <c r="H3725">
        <v>2</v>
      </c>
      <c r="I3725" s="58">
        <v>466813</v>
      </c>
      <c r="J3725">
        <v>317802</v>
      </c>
      <c r="K3725" s="4">
        <v>1</v>
      </c>
      <c r="L3725" s="4">
        <v>2.2999999999999998</v>
      </c>
      <c r="M3725" s="4">
        <v>2.4940000000000002</v>
      </c>
      <c r="N3725" s="4">
        <v>3.794</v>
      </c>
      <c r="O3725" s="5">
        <v>42305.745292812499</v>
      </c>
      <c r="P3725" s="5">
        <v>42305.745292812499</v>
      </c>
    </row>
    <row r="3726" spans="1:16">
      <c r="A3726">
        <v>2</v>
      </c>
      <c r="B3726">
        <v>8</v>
      </c>
      <c r="C3726">
        <v>17</v>
      </c>
      <c r="D3726">
        <v>198</v>
      </c>
      <c r="E3726">
        <v>1070</v>
      </c>
      <c r="F3726">
        <v>7149</v>
      </c>
      <c r="G3726">
        <v>1191</v>
      </c>
      <c r="H3726">
        <v>5</v>
      </c>
      <c r="I3726" s="58" t="s">
        <v>8477</v>
      </c>
      <c r="J3726">
        <v>119105</v>
      </c>
      <c r="K3726" s="4">
        <v>0</v>
      </c>
      <c r="L3726" s="4">
        <v>5.5119999999999996</v>
      </c>
      <c r="M3726" s="4">
        <v>16.850999999999999</v>
      </c>
      <c r="N3726" s="4">
        <v>22.363</v>
      </c>
      <c r="O3726" s="5">
        <v>42305.745292812499</v>
      </c>
      <c r="P3726" s="5">
        <v>43258.050196053242</v>
      </c>
    </row>
    <row r="3727" spans="1:16">
      <c r="A3727">
        <v>2</v>
      </c>
      <c r="B3727">
        <v>8</v>
      </c>
      <c r="C3727">
        <v>17</v>
      </c>
      <c r="D3727">
        <v>198</v>
      </c>
      <c r="E3727">
        <v>1107</v>
      </c>
      <c r="F3727">
        <v>7150</v>
      </c>
      <c r="G3727">
        <v>1210</v>
      </c>
      <c r="H3727">
        <v>1</v>
      </c>
      <c r="I3727" s="58" t="s">
        <v>8478</v>
      </c>
      <c r="J3727">
        <v>121001</v>
      </c>
      <c r="K3727" s="4">
        <v>1</v>
      </c>
      <c r="L3727" s="4">
        <v>11.691000000000001</v>
      </c>
      <c r="M3727" s="4">
        <v>15.976000000000001</v>
      </c>
      <c r="N3727" s="4">
        <v>26.667000000000002</v>
      </c>
      <c r="O3727" s="5">
        <v>42305.745292812499</v>
      </c>
      <c r="P3727" s="5">
        <v>42305.745292812499</v>
      </c>
    </row>
    <row r="3728" spans="1:16">
      <c r="A3728">
        <v>2</v>
      </c>
      <c r="B3728">
        <v>8</v>
      </c>
      <c r="C3728">
        <v>17</v>
      </c>
      <c r="D3728">
        <v>198</v>
      </c>
      <c r="E3728">
        <v>1107</v>
      </c>
      <c r="F3728">
        <v>7151</v>
      </c>
      <c r="G3728">
        <v>1210</v>
      </c>
      <c r="H3728">
        <v>2</v>
      </c>
      <c r="I3728" s="58" t="s">
        <v>8479</v>
      </c>
      <c r="J3728">
        <v>121002</v>
      </c>
      <c r="K3728" s="4">
        <v>0</v>
      </c>
      <c r="L3728" s="4">
        <v>5.0609999999999999</v>
      </c>
      <c r="M3728" s="4">
        <v>10.914999999999999</v>
      </c>
      <c r="N3728" s="4">
        <v>15.976000000000001</v>
      </c>
      <c r="O3728" s="5">
        <v>42305.745292812499</v>
      </c>
      <c r="P3728" s="5">
        <v>43258.050196053242</v>
      </c>
    </row>
    <row r="3729" spans="1:16">
      <c r="A3729">
        <v>2</v>
      </c>
      <c r="B3729">
        <v>8</v>
      </c>
      <c r="C3729">
        <v>17</v>
      </c>
      <c r="D3729">
        <v>198</v>
      </c>
      <c r="E3729">
        <v>1107</v>
      </c>
      <c r="F3729">
        <v>7152</v>
      </c>
      <c r="G3729">
        <v>2134</v>
      </c>
      <c r="H3729">
        <v>1</v>
      </c>
      <c r="I3729" s="58">
        <v>85469</v>
      </c>
      <c r="J3729">
        <v>213401</v>
      </c>
      <c r="K3729" s="4">
        <v>15</v>
      </c>
      <c r="L3729" s="4">
        <v>20.18</v>
      </c>
      <c r="M3729" s="4">
        <v>27.629000000000001</v>
      </c>
      <c r="N3729" s="4">
        <v>32.808999999999997</v>
      </c>
      <c r="O3729" s="5">
        <v>42305.745292812499</v>
      </c>
      <c r="P3729" s="5">
        <v>43258.050196053242</v>
      </c>
    </row>
    <row r="3730" spans="1:16">
      <c r="A3730">
        <v>2</v>
      </c>
      <c r="B3730">
        <v>8</v>
      </c>
      <c r="C3730">
        <v>17</v>
      </c>
      <c r="D3730">
        <v>198</v>
      </c>
      <c r="E3730">
        <v>1107</v>
      </c>
      <c r="F3730">
        <v>7153</v>
      </c>
      <c r="G3730">
        <v>2400</v>
      </c>
      <c r="H3730">
        <v>1</v>
      </c>
      <c r="I3730" s="58">
        <v>182623</v>
      </c>
      <c r="J3730">
        <v>240001</v>
      </c>
      <c r="K3730" s="4">
        <v>25</v>
      </c>
      <c r="L3730" s="4">
        <v>36.470999999999997</v>
      </c>
      <c r="M3730" s="4">
        <v>32.808999999999997</v>
      </c>
      <c r="N3730" s="4">
        <v>44.28</v>
      </c>
      <c r="O3730" s="5">
        <v>42305.745292812499</v>
      </c>
      <c r="P3730" s="5">
        <v>43258.050196053242</v>
      </c>
    </row>
    <row r="3731" spans="1:16">
      <c r="A3731">
        <v>2</v>
      </c>
      <c r="B3731">
        <v>8</v>
      </c>
      <c r="C3731">
        <v>17</v>
      </c>
      <c r="D3731">
        <v>198</v>
      </c>
      <c r="E3731">
        <v>1476</v>
      </c>
      <c r="F3731">
        <v>7154</v>
      </c>
      <c r="G3731">
        <v>540</v>
      </c>
      <c r="H3731">
        <v>6</v>
      </c>
      <c r="I3731" s="58" t="s">
        <v>8480</v>
      </c>
      <c r="J3731">
        <v>54006</v>
      </c>
      <c r="K3731" s="4">
        <v>0</v>
      </c>
      <c r="L3731" s="4">
        <v>10.497999999999999</v>
      </c>
      <c r="M3731" s="4">
        <v>6.7930000000000001</v>
      </c>
      <c r="N3731" s="4">
        <v>17.291</v>
      </c>
      <c r="O3731" s="5">
        <v>42305.745292812499</v>
      </c>
      <c r="P3731" s="5">
        <v>42305.745292812499</v>
      </c>
    </row>
    <row r="3732" spans="1:16">
      <c r="A3732">
        <v>2</v>
      </c>
      <c r="B3732">
        <v>8</v>
      </c>
      <c r="C3732">
        <v>17</v>
      </c>
      <c r="D3732">
        <v>198</v>
      </c>
      <c r="E3732">
        <v>1736</v>
      </c>
      <c r="F3732">
        <v>7155</v>
      </c>
      <c r="G3732">
        <v>1563</v>
      </c>
      <c r="H3732">
        <v>1</v>
      </c>
      <c r="I3732" s="58" t="s">
        <v>8481</v>
      </c>
      <c r="J3732">
        <v>156301</v>
      </c>
      <c r="K3732" s="4">
        <v>0</v>
      </c>
      <c r="L3732" s="4">
        <v>8.35</v>
      </c>
      <c r="M3732" s="4">
        <v>12.206</v>
      </c>
      <c r="N3732" s="4">
        <v>20.556000000000001</v>
      </c>
      <c r="O3732" s="5">
        <v>42305.745292812499</v>
      </c>
      <c r="P3732" s="5">
        <v>42305.745292812499</v>
      </c>
    </row>
    <row r="3733" spans="1:16">
      <c r="A3733">
        <v>2</v>
      </c>
      <c r="B3733">
        <v>8</v>
      </c>
      <c r="C3733">
        <v>17</v>
      </c>
      <c r="D3733">
        <v>198</v>
      </c>
      <c r="E3733">
        <v>1736</v>
      </c>
      <c r="F3733">
        <v>7156</v>
      </c>
      <c r="G3733">
        <v>1563</v>
      </c>
      <c r="H3733">
        <v>2</v>
      </c>
      <c r="I3733" s="58" t="s">
        <v>8482</v>
      </c>
      <c r="J3733">
        <v>156302</v>
      </c>
      <c r="K3733" s="4">
        <v>1</v>
      </c>
      <c r="L3733" s="4">
        <v>3.9870000000000001</v>
      </c>
      <c r="M3733" s="4">
        <v>21.024999999999999</v>
      </c>
      <c r="N3733" s="4">
        <v>24.012</v>
      </c>
      <c r="O3733" s="5">
        <v>42305.745292812499</v>
      </c>
      <c r="P3733" s="5">
        <v>42305.745292812499</v>
      </c>
    </row>
    <row r="3734" spans="1:16">
      <c r="A3734">
        <v>2</v>
      </c>
      <c r="B3734">
        <v>8</v>
      </c>
      <c r="C3734">
        <v>17</v>
      </c>
      <c r="D3734">
        <v>198</v>
      </c>
      <c r="E3734">
        <v>1736</v>
      </c>
      <c r="F3734">
        <v>7157</v>
      </c>
      <c r="G3734">
        <v>2337</v>
      </c>
      <c r="H3734">
        <v>1</v>
      </c>
      <c r="I3734" s="58">
        <v>159613</v>
      </c>
      <c r="J3734">
        <v>233701</v>
      </c>
      <c r="K3734" s="4">
        <v>0</v>
      </c>
      <c r="L3734" s="4">
        <v>12.076000000000001</v>
      </c>
      <c r="M3734" s="4">
        <v>0</v>
      </c>
      <c r="N3734" s="4">
        <v>12.076000000000001</v>
      </c>
      <c r="O3734" s="5">
        <v>42305.745292812499</v>
      </c>
      <c r="P3734" s="5">
        <v>42305.745292812499</v>
      </c>
    </row>
    <row r="3735" spans="1:16">
      <c r="A3735">
        <v>2</v>
      </c>
      <c r="B3735">
        <v>8</v>
      </c>
      <c r="C3735">
        <v>17</v>
      </c>
      <c r="D3735">
        <v>198</v>
      </c>
      <c r="E3735">
        <v>2010</v>
      </c>
      <c r="F3735">
        <v>7158</v>
      </c>
      <c r="G3735">
        <v>1691</v>
      </c>
      <c r="H3735">
        <v>1</v>
      </c>
      <c r="I3735" s="58">
        <v>-76334</v>
      </c>
      <c r="J3735">
        <v>169101</v>
      </c>
      <c r="K3735" s="4">
        <v>0</v>
      </c>
      <c r="L3735" s="4">
        <v>13.824999999999999</v>
      </c>
      <c r="M3735" s="4">
        <v>0</v>
      </c>
      <c r="N3735" s="4">
        <v>13.824999999999999</v>
      </c>
      <c r="O3735" s="5">
        <v>42305.745292812499</v>
      </c>
      <c r="P3735" s="5">
        <v>42305.745292812499</v>
      </c>
    </row>
    <row r="3736" spans="1:16">
      <c r="A3736">
        <v>2</v>
      </c>
      <c r="B3736">
        <v>8</v>
      </c>
      <c r="C3736">
        <v>17</v>
      </c>
      <c r="D3736">
        <v>198</v>
      </c>
      <c r="E3736">
        <v>2157</v>
      </c>
      <c r="F3736">
        <v>7159</v>
      </c>
      <c r="G3736">
        <v>1954</v>
      </c>
      <c r="H3736">
        <v>1</v>
      </c>
      <c r="I3736" s="58">
        <v>19725</v>
      </c>
      <c r="J3736">
        <v>195401</v>
      </c>
      <c r="K3736" s="4">
        <v>1.7000000000000001E-2</v>
      </c>
      <c r="L3736" s="4">
        <v>10.220000000000001</v>
      </c>
      <c r="M3736" s="4">
        <v>0</v>
      </c>
      <c r="N3736" s="4">
        <v>10.202999999999999</v>
      </c>
      <c r="O3736" s="5">
        <v>42305.745292812499</v>
      </c>
      <c r="P3736" s="5">
        <v>42305.745292812499</v>
      </c>
    </row>
    <row r="3737" spans="1:16">
      <c r="A3737">
        <v>2</v>
      </c>
      <c r="B3737">
        <v>8</v>
      </c>
      <c r="C3737">
        <v>17</v>
      </c>
      <c r="D3737">
        <v>198</v>
      </c>
      <c r="E3737">
        <v>2216</v>
      </c>
      <c r="F3737">
        <v>7160</v>
      </c>
      <c r="G3737">
        <v>2029</v>
      </c>
      <c r="H3737">
        <v>1</v>
      </c>
      <c r="I3737" s="58">
        <v>47119</v>
      </c>
      <c r="J3737">
        <v>202901</v>
      </c>
      <c r="K3737" s="4">
        <v>0</v>
      </c>
      <c r="L3737" s="4">
        <v>8.5660000000000007</v>
      </c>
      <c r="M3737" s="4">
        <v>0</v>
      </c>
      <c r="N3737" s="4">
        <v>8.5660000000000007</v>
      </c>
      <c r="O3737" s="5">
        <v>42305.745292812499</v>
      </c>
      <c r="P3737" s="5">
        <v>42305.745292812499</v>
      </c>
    </row>
    <row r="3738" spans="1:16">
      <c r="A3738">
        <v>2</v>
      </c>
      <c r="B3738">
        <v>8</v>
      </c>
      <c r="C3738">
        <v>17</v>
      </c>
      <c r="D3738">
        <v>198</v>
      </c>
      <c r="E3738">
        <v>2337</v>
      </c>
      <c r="F3738">
        <v>7161</v>
      </c>
      <c r="G3738">
        <v>2134</v>
      </c>
      <c r="H3738">
        <v>1</v>
      </c>
      <c r="I3738" s="58">
        <v>85469</v>
      </c>
      <c r="J3738">
        <v>213401</v>
      </c>
      <c r="K3738" s="4">
        <v>6.4000000000000001E-2</v>
      </c>
      <c r="L3738" s="4">
        <v>11.852</v>
      </c>
      <c r="M3738" s="4">
        <v>0</v>
      </c>
      <c r="N3738" s="4">
        <v>11.788</v>
      </c>
      <c r="O3738" s="5">
        <v>42305.745292812499</v>
      </c>
      <c r="P3738" s="5">
        <v>42305.745292812499</v>
      </c>
    </row>
    <row r="3739" spans="1:16">
      <c r="A3739">
        <v>2</v>
      </c>
      <c r="B3739">
        <v>8</v>
      </c>
      <c r="C3739">
        <v>17</v>
      </c>
      <c r="D3739">
        <v>198</v>
      </c>
      <c r="E3739">
        <v>237</v>
      </c>
      <c r="F3739">
        <v>7143</v>
      </c>
      <c r="G3739">
        <v>49</v>
      </c>
      <c r="H3739">
        <v>14</v>
      </c>
      <c r="I3739" s="58" t="s">
        <v>8483</v>
      </c>
      <c r="J3739">
        <v>4914</v>
      </c>
      <c r="K3739" s="4">
        <v>0</v>
      </c>
      <c r="L3739" s="4">
        <v>1.37</v>
      </c>
      <c r="M3739" s="4">
        <v>2.7570000000000001</v>
      </c>
      <c r="N3739" s="4">
        <v>4.1269999999999998</v>
      </c>
      <c r="O3739" s="5">
        <v>42305.745292812499</v>
      </c>
      <c r="P3739" s="5">
        <v>43258.050196053242</v>
      </c>
    </row>
    <row r="3740" spans="1:16">
      <c r="A3740">
        <v>2</v>
      </c>
      <c r="B3740">
        <v>8</v>
      </c>
      <c r="C3740">
        <v>17</v>
      </c>
      <c r="D3740">
        <v>198</v>
      </c>
      <c r="E3740">
        <v>237</v>
      </c>
      <c r="F3740">
        <v>7144</v>
      </c>
      <c r="G3740">
        <v>540</v>
      </c>
      <c r="H3740">
        <v>1</v>
      </c>
      <c r="I3740" s="58" t="s">
        <v>8484</v>
      </c>
      <c r="J3740">
        <v>54001</v>
      </c>
      <c r="K3740" s="4">
        <v>0</v>
      </c>
      <c r="L3740" s="4">
        <v>26.824000000000002</v>
      </c>
      <c r="M3740" s="4">
        <v>4.1269999999999998</v>
      </c>
      <c r="N3740" s="4">
        <v>21.015000000000001</v>
      </c>
      <c r="O3740" s="5">
        <v>42305.745292812499</v>
      </c>
      <c r="P3740" s="5">
        <v>43258.050196053242</v>
      </c>
    </row>
    <row r="3741" spans="1:16">
      <c r="A3741">
        <v>2</v>
      </c>
      <c r="B3741">
        <v>8</v>
      </c>
      <c r="C3741">
        <v>17</v>
      </c>
      <c r="D3741">
        <v>198</v>
      </c>
      <c r="E3741">
        <v>237</v>
      </c>
      <c r="F3741">
        <v>7145</v>
      </c>
      <c r="G3741">
        <v>540</v>
      </c>
      <c r="H3741">
        <v>2</v>
      </c>
      <c r="I3741" s="58" t="s">
        <v>8485</v>
      </c>
      <c r="J3741">
        <v>54002</v>
      </c>
      <c r="K3741" s="4">
        <v>0</v>
      </c>
      <c r="L3741" s="4">
        <v>13.02</v>
      </c>
      <c r="M3741" s="4">
        <v>21.015000000000001</v>
      </c>
      <c r="N3741" s="4">
        <v>34.034999999999997</v>
      </c>
      <c r="O3741" s="5">
        <v>42305.745292812499</v>
      </c>
      <c r="P3741" s="5">
        <v>42305.745292812499</v>
      </c>
    </row>
    <row r="3742" spans="1:16">
      <c r="A3742">
        <v>2</v>
      </c>
      <c r="B3742">
        <v>8</v>
      </c>
      <c r="C3742">
        <v>17</v>
      </c>
      <c r="D3742">
        <v>198</v>
      </c>
      <c r="E3742">
        <v>241</v>
      </c>
      <c r="F3742">
        <v>7146</v>
      </c>
      <c r="G3742">
        <v>648</v>
      </c>
      <c r="H3742">
        <v>1</v>
      </c>
      <c r="I3742" s="58" t="s">
        <v>8486</v>
      </c>
      <c r="J3742">
        <v>64801</v>
      </c>
      <c r="K3742" s="4">
        <v>1</v>
      </c>
      <c r="L3742" s="4">
        <v>12.848000000000001</v>
      </c>
      <c r="M3742" s="4">
        <v>0</v>
      </c>
      <c r="N3742" s="4">
        <v>11.848000000000001</v>
      </c>
      <c r="O3742" s="5">
        <v>42305.745292812499</v>
      </c>
      <c r="P3742" s="5">
        <v>42305.745292812499</v>
      </c>
    </row>
    <row r="3743" spans="1:16">
      <c r="A3743">
        <v>2</v>
      </c>
      <c r="B3743">
        <v>8</v>
      </c>
      <c r="C3743">
        <v>17</v>
      </c>
      <c r="D3743">
        <v>198</v>
      </c>
      <c r="E3743">
        <v>2439</v>
      </c>
      <c r="F3743">
        <v>7162</v>
      </c>
      <c r="G3743">
        <v>2307</v>
      </c>
      <c r="H3743">
        <v>2</v>
      </c>
      <c r="I3743" s="58">
        <v>148686</v>
      </c>
      <c r="J3743">
        <v>230702</v>
      </c>
      <c r="K3743" s="4">
        <v>1</v>
      </c>
      <c r="L3743" s="4">
        <v>1.3620000000000001</v>
      </c>
      <c r="M3743" s="4">
        <v>7.1219999999999999</v>
      </c>
      <c r="N3743" s="4">
        <v>7.484</v>
      </c>
      <c r="O3743" s="5">
        <v>42305.745292812499</v>
      </c>
      <c r="P3743" s="5">
        <v>43258.050196053242</v>
      </c>
    </row>
    <row r="3744" spans="1:16">
      <c r="A3744">
        <v>2</v>
      </c>
      <c r="B3744">
        <v>8</v>
      </c>
      <c r="C3744">
        <v>17</v>
      </c>
      <c r="D3744">
        <v>198</v>
      </c>
      <c r="E3744">
        <v>2439</v>
      </c>
      <c r="F3744">
        <v>7163</v>
      </c>
      <c r="G3744">
        <v>3301</v>
      </c>
      <c r="H3744">
        <v>2</v>
      </c>
      <c r="I3744" s="58">
        <v>511738</v>
      </c>
      <c r="J3744">
        <v>330102</v>
      </c>
      <c r="K3744" s="4">
        <v>0</v>
      </c>
      <c r="L3744" s="4">
        <v>0.128</v>
      </c>
      <c r="M3744" s="4">
        <v>7.6619999999999999</v>
      </c>
      <c r="N3744" s="4">
        <v>7.79</v>
      </c>
      <c r="O3744" s="5">
        <v>42305.745292812499</v>
      </c>
      <c r="P3744" s="5">
        <v>42305.745292812499</v>
      </c>
    </row>
    <row r="3745" spans="1:16">
      <c r="A3745">
        <v>2</v>
      </c>
      <c r="B3745">
        <v>8</v>
      </c>
      <c r="C3745">
        <v>17</v>
      </c>
      <c r="D3745">
        <v>198</v>
      </c>
      <c r="E3745">
        <v>2471</v>
      </c>
      <c r="F3745">
        <v>7164</v>
      </c>
      <c r="G3745">
        <v>2337</v>
      </c>
      <c r="H3745">
        <v>2</v>
      </c>
      <c r="I3745" s="58">
        <v>159644</v>
      </c>
      <c r="J3745">
        <v>233702</v>
      </c>
      <c r="K3745" s="4">
        <v>0</v>
      </c>
      <c r="L3745" s="4">
        <v>14.051</v>
      </c>
      <c r="M3745" s="4">
        <v>0</v>
      </c>
      <c r="N3745" s="4">
        <v>14.051</v>
      </c>
      <c r="O3745" s="5">
        <v>42305.745292812499</v>
      </c>
      <c r="P3745" s="5">
        <v>42305.745292812499</v>
      </c>
    </row>
    <row r="3746" spans="1:16">
      <c r="A3746">
        <v>2</v>
      </c>
      <c r="B3746">
        <v>8</v>
      </c>
      <c r="C3746">
        <v>17</v>
      </c>
      <c r="D3746">
        <v>198</v>
      </c>
      <c r="E3746">
        <v>2569</v>
      </c>
      <c r="F3746">
        <v>7165</v>
      </c>
      <c r="G3746">
        <v>2479</v>
      </c>
      <c r="H3746">
        <v>1</v>
      </c>
      <c r="I3746" s="58">
        <v>211478</v>
      </c>
      <c r="J3746">
        <v>247901</v>
      </c>
      <c r="K3746" s="4">
        <v>0</v>
      </c>
      <c r="L3746" s="4">
        <v>11.742000000000001</v>
      </c>
      <c r="M3746" s="4">
        <v>0</v>
      </c>
      <c r="N3746" s="4">
        <v>11.742000000000001</v>
      </c>
      <c r="O3746" s="5">
        <v>42305.745292812499</v>
      </c>
      <c r="P3746" s="5">
        <v>42305.745292812499</v>
      </c>
    </row>
    <row r="3747" spans="1:16">
      <c r="A3747">
        <v>2</v>
      </c>
      <c r="B3747">
        <v>8</v>
      </c>
      <c r="C3747">
        <v>17</v>
      </c>
      <c r="D3747">
        <v>198</v>
      </c>
      <c r="E3747">
        <v>2937</v>
      </c>
      <c r="F3747">
        <v>7166</v>
      </c>
      <c r="G3747">
        <v>3301</v>
      </c>
      <c r="H3747">
        <v>1</v>
      </c>
      <c r="I3747" s="58">
        <v>511707</v>
      </c>
      <c r="J3747">
        <v>330101</v>
      </c>
      <c r="K3747" s="4">
        <v>0</v>
      </c>
      <c r="L3747" s="4">
        <v>8.7379999999999995</v>
      </c>
      <c r="M3747" s="4">
        <v>0</v>
      </c>
      <c r="N3747" s="4">
        <v>8.7379999999999995</v>
      </c>
      <c r="O3747" s="5">
        <v>42305.745292812499</v>
      </c>
      <c r="P3747" s="5">
        <v>42305.745292812499</v>
      </c>
    </row>
    <row r="3748" spans="1:16">
      <c r="A3748">
        <v>2</v>
      </c>
      <c r="B3748">
        <v>8</v>
      </c>
      <c r="C3748">
        <v>17</v>
      </c>
      <c r="D3748">
        <v>198</v>
      </c>
      <c r="E3748">
        <v>3858</v>
      </c>
      <c r="F3748">
        <v>7167</v>
      </c>
      <c r="G3748">
        <v>49</v>
      </c>
      <c r="H3748">
        <v>6</v>
      </c>
      <c r="I3748" s="58">
        <v>18050</v>
      </c>
      <c r="J3748">
        <v>4906</v>
      </c>
      <c r="K3748" s="4">
        <v>0</v>
      </c>
      <c r="L3748" s="4">
        <v>14.494999999999999</v>
      </c>
      <c r="M3748" s="4">
        <v>361.49</v>
      </c>
      <c r="N3748" s="4">
        <v>375.98500000000001</v>
      </c>
      <c r="O3748" s="5">
        <v>42305.745292812499</v>
      </c>
      <c r="P3748" s="5">
        <v>42305.745292812499</v>
      </c>
    </row>
    <row r="3749" spans="1:16">
      <c r="A3749">
        <v>2</v>
      </c>
      <c r="B3749">
        <v>8</v>
      </c>
      <c r="C3749">
        <v>17</v>
      </c>
      <c r="D3749">
        <v>198</v>
      </c>
      <c r="E3749">
        <v>3858</v>
      </c>
      <c r="F3749">
        <v>7168</v>
      </c>
      <c r="G3749">
        <v>49</v>
      </c>
      <c r="H3749">
        <v>7</v>
      </c>
      <c r="I3749" s="58">
        <v>18080</v>
      </c>
      <c r="J3749">
        <v>4907</v>
      </c>
      <c r="K3749" s="4">
        <v>14.529</v>
      </c>
      <c r="L3749" s="4">
        <v>19.370999999999999</v>
      </c>
      <c r="M3749" s="4">
        <v>375.98500000000001</v>
      </c>
      <c r="N3749" s="4">
        <v>380.827</v>
      </c>
      <c r="O3749" s="5">
        <v>42305.745292812499</v>
      </c>
      <c r="P3749" s="5">
        <v>42305.745292812499</v>
      </c>
    </row>
    <row r="3750" spans="1:16">
      <c r="A3750">
        <v>2</v>
      </c>
      <c r="B3750">
        <v>8</v>
      </c>
      <c r="C3750">
        <v>17</v>
      </c>
      <c r="D3750">
        <v>198</v>
      </c>
      <c r="E3750">
        <v>3859</v>
      </c>
      <c r="F3750">
        <v>7169</v>
      </c>
      <c r="G3750">
        <v>382</v>
      </c>
      <c r="H3750">
        <v>4</v>
      </c>
      <c r="I3750" s="58" t="s">
        <v>8487</v>
      </c>
      <c r="J3750">
        <v>38204</v>
      </c>
      <c r="K3750" s="4">
        <v>0</v>
      </c>
      <c r="L3750" s="4">
        <v>8.8829999999999991</v>
      </c>
      <c r="M3750" s="4">
        <v>48.277999999999999</v>
      </c>
      <c r="N3750" s="4">
        <v>57.161000000000001</v>
      </c>
      <c r="O3750" s="5">
        <v>42305.745292812499</v>
      </c>
      <c r="P3750" s="5">
        <v>43258.050196053242</v>
      </c>
    </row>
    <row r="3751" spans="1:16">
      <c r="A3751">
        <v>2</v>
      </c>
      <c r="B3751">
        <v>8</v>
      </c>
      <c r="C3751">
        <v>17</v>
      </c>
      <c r="D3751">
        <v>198</v>
      </c>
      <c r="E3751">
        <v>3864</v>
      </c>
      <c r="F3751">
        <v>7170</v>
      </c>
      <c r="G3751">
        <v>49</v>
      </c>
      <c r="H3751">
        <v>15</v>
      </c>
      <c r="I3751" s="58" t="s">
        <v>8488</v>
      </c>
      <c r="J3751">
        <v>4915</v>
      </c>
      <c r="K3751" s="4">
        <v>1.3660000000000001</v>
      </c>
      <c r="L3751" s="4">
        <v>5.5940000000000003</v>
      </c>
      <c r="M3751" s="4">
        <v>55.92</v>
      </c>
      <c r="N3751" s="4">
        <v>60.148000000000003</v>
      </c>
      <c r="O3751" s="5">
        <v>42305.745292812499</v>
      </c>
      <c r="P3751" s="5">
        <v>42305.745292812499</v>
      </c>
    </row>
    <row r="3752" spans="1:16">
      <c r="A3752">
        <v>2</v>
      </c>
      <c r="B3752">
        <v>8</v>
      </c>
      <c r="C3752">
        <v>17</v>
      </c>
      <c r="D3752">
        <v>198</v>
      </c>
      <c r="E3752">
        <v>3864</v>
      </c>
      <c r="F3752">
        <v>7171</v>
      </c>
      <c r="G3752">
        <v>93</v>
      </c>
      <c r="H3752">
        <v>8</v>
      </c>
      <c r="I3752" s="58">
        <v>34182</v>
      </c>
      <c r="J3752">
        <v>9308</v>
      </c>
      <c r="K3752" s="4">
        <v>0</v>
      </c>
      <c r="L3752" s="4">
        <v>1.3660000000000001</v>
      </c>
      <c r="M3752" s="4">
        <v>54.554000000000002</v>
      </c>
      <c r="N3752" s="4">
        <v>55.92</v>
      </c>
      <c r="O3752" s="5">
        <v>42305.745292812499</v>
      </c>
      <c r="P3752" s="5">
        <v>42305.745292812499</v>
      </c>
    </row>
    <row r="3753" spans="1:16">
      <c r="A3753">
        <v>2</v>
      </c>
      <c r="B3753">
        <v>8</v>
      </c>
      <c r="C3753">
        <v>17</v>
      </c>
      <c r="D3753">
        <v>198</v>
      </c>
      <c r="E3753">
        <v>4405</v>
      </c>
      <c r="F3753">
        <v>7172</v>
      </c>
      <c r="G3753">
        <v>475</v>
      </c>
      <c r="H3753">
        <v>5</v>
      </c>
      <c r="I3753" s="58" t="s">
        <v>8489</v>
      </c>
      <c r="J3753">
        <v>47505</v>
      </c>
      <c r="K3753" s="4">
        <v>1.36</v>
      </c>
      <c r="L3753" s="4">
        <v>2.0099999999999998</v>
      </c>
      <c r="M3753" s="4">
        <v>0</v>
      </c>
      <c r="N3753" s="4">
        <v>0.65</v>
      </c>
      <c r="O3753" s="5">
        <v>42305.745292812499</v>
      </c>
      <c r="P3753" s="5">
        <v>42305.745292812499</v>
      </c>
    </row>
    <row r="3754" spans="1:16">
      <c r="A3754">
        <v>2</v>
      </c>
      <c r="B3754">
        <v>8</v>
      </c>
      <c r="C3754">
        <v>17</v>
      </c>
      <c r="D3754">
        <v>198</v>
      </c>
      <c r="E3754">
        <v>4529</v>
      </c>
      <c r="F3754">
        <v>7173</v>
      </c>
      <c r="G3754">
        <v>49</v>
      </c>
      <c r="H3754">
        <v>7</v>
      </c>
      <c r="I3754" s="58">
        <v>18080</v>
      </c>
      <c r="J3754">
        <v>4907</v>
      </c>
      <c r="K3754" s="4">
        <v>19.478000000000002</v>
      </c>
      <c r="L3754" s="4">
        <v>21.613</v>
      </c>
      <c r="M3754" s="4">
        <v>198.279</v>
      </c>
      <c r="N3754" s="4">
        <v>200.41399999999999</v>
      </c>
      <c r="O3754" s="5">
        <v>42305.745292812499</v>
      </c>
      <c r="P3754" s="5">
        <v>43258.050196053242</v>
      </c>
    </row>
    <row r="3755" spans="1:16">
      <c r="A3755">
        <v>2</v>
      </c>
      <c r="B3755">
        <v>8</v>
      </c>
      <c r="C3755">
        <v>17</v>
      </c>
      <c r="D3755">
        <v>198</v>
      </c>
      <c r="E3755">
        <v>4529</v>
      </c>
      <c r="F3755">
        <v>7174</v>
      </c>
      <c r="G3755">
        <v>204</v>
      </c>
      <c r="H3755">
        <v>9</v>
      </c>
      <c r="I3755" s="58" t="s">
        <v>8490</v>
      </c>
      <c r="J3755">
        <v>20409</v>
      </c>
      <c r="K3755" s="4">
        <v>0</v>
      </c>
      <c r="L3755" s="4">
        <v>5.0679999999999996</v>
      </c>
      <c r="M3755" s="4">
        <v>200.41399999999999</v>
      </c>
      <c r="N3755" s="4">
        <v>205.482</v>
      </c>
      <c r="O3755" s="5">
        <v>42305.745292812499</v>
      </c>
      <c r="P3755" s="5">
        <v>43258.050196053242</v>
      </c>
    </row>
    <row r="3756" spans="1:16">
      <c r="A3756">
        <v>2</v>
      </c>
      <c r="B3756">
        <v>8</v>
      </c>
      <c r="C3756">
        <v>17</v>
      </c>
      <c r="D3756">
        <v>198</v>
      </c>
      <c r="E3756">
        <v>4529</v>
      </c>
      <c r="F3756">
        <v>7175</v>
      </c>
      <c r="G3756">
        <v>205</v>
      </c>
      <c r="H3756">
        <v>1</v>
      </c>
      <c r="I3756" s="58" t="s">
        <v>1328</v>
      </c>
      <c r="J3756">
        <v>20501</v>
      </c>
      <c r="K3756" s="4">
        <v>0</v>
      </c>
      <c r="L3756" s="4">
        <v>9.0429999999999993</v>
      </c>
      <c r="M3756" s="4">
        <v>189.23599999999999</v>
      </c>
      <c r="N3756" s="4">
        <v>198.279</v>
      </c>
      <c r="O3756" s="5">
        <v>42305.745292812499</v>
      </c>
      <c r="P3756" s="5">
        <v>43258.050196053242</v>
      </c>
    </row>
    <row r="3757" spans="1:16">
      <c r="A3757">
        <v>2</v>
      </c>
      <c r="B3757">
        <v>8</v>
      </c>
      <c r="C3757">
        <v>17</v>
      </c>
      <c r="D3757">
        <v>198</v>
      </c>
      <c r="E3757">
        <v>4529</v>
      </c>
      <c r="F3757">
        <v>7176</v>
      </c>
      <c r="G3757">
        <v>205</v>
      </c>
      <c r="H3757">
        <v>2</v>
      </c>
      <c r="I3757" s="58" t="s">
        <v>8491</v>
      </c>
      <c r="J3757">
        <v>20502</v>
      </c>
      <c r="K3757" s="4">
        <v>1</v>
      </c>
      <c r="L3757" s="4">
        <v>18.489000000000001</v>
      </c>
      <c r="M3757" s="4">
        <v>171.74700000000001</v>
      </c>
      <c r="N3757" s="4">
        <v>189.23599999999999</v>
      </c>
      <c r="O3757" s="5">
        <v>42305.745292812499</v>
      </c>
      <c r="P3757" s="5">
        <v>43258.050196053242</v>
      </c>
    </row>
    <row r="3758" spans="1:16">
      <c r="A3758">
        <v>2</v>
      </c>
      <c r="B3758">
        <v>8</v>
      </c>
      <c r="C3758">
        <v>17</v>
      </c>
      <c r="D3758">
        <v>198</v>
      </c>
      <c r="E3758">
        <v>4543</v>
      </c>
      <c r="F3758">
        <v>7177</v>
      </c>
      <c r="G3758">
        <v>49</v>
      </c>
      <c r="H3758">
        <v>8</v>
      </c>
      <c r="I3758" s="58">
        <v>18111</v>
      </c>
      <c r="J3758">
        <v>4908</v>
      </c>
      <c r="K3758" s="4">
        <v>1</v>
      </c>
      <c r="L3758" s="4">
        <v>13.28</v>
      </c>
      <c r="M3758" s="4">
        <v>372.99799999999999</v>
      </c>
      <c r="N3758" s="4">
        <v>385.279</v>
      </c>
      <c r="O3758" s="5">
        <v>42305.745292812499</v>
      </c>
      <c r="P3758" s="5">
        <v>43258.050196053242</v>
      </c>
    </row>
    <row r="3759" spans="1:16">
      <c r="A3759">
        <v>2</v>
      </c>
      <c r="B3759">
        <v>8</v>
      </c>
      <c r="C3759">
        <v>17</v>
      </c>
      <c r="D3759">
        <v>198</v>
      </c>
      <c r="E3759">
        <v>560</v>
      </c>
      <c r="F3759">
        <v>7147</v>
      </c>
      <c r="G3759">
        <v>262</v>
      </c>
      <c r="H3759">
        <v>6</v>
      </c>
      <c r="I3759" s="58" t="s">
        <v>8492</v>
      </c>
      <c r="J3759">
        <v>26206</v>
      </c>
      <c r="K3759" s="4">
        <v>9.8659999999999997</v>
      </c>
      <c r="L3759" s="4">
        <v>23.152000000000001</v>
      </c>
      <c r="M3759" s="4">
        <v>0</v>
      </c>
      <c r="N3759" s="4">
        <v>13.286</v>
      </c>
      <c r="O3759" s="5">
        <v>42305.745292812499</v>
      </c>
      <c r="P3759" s="5">
        <v>42305.745292812499</v>
      </c>
    </row>
    <row r="3760" spans="1:16">
      <c r="A3760">
        <v>2</v>
      </c>
      <c r="B3760">
        <v>8</v>
      </c>
      <c r="C3760">
        <v>17</v>
      </c>
      <c r="D3760">
        <v>198</v>
      </c>
      <c r="E3760">
        <v>646</v>
      </c>
      <c r="F3760">
        <v>7148</v>
      </c>
      <c r="G3760">
        <v>262</v>
      </c>
      <c r="H3760">
        <v>3</v>
      </c>
      <c r="I3760" s="58" t="s">
        <v>8493</v>
      </c>
      <c r="J3760">
        <v>26203</v>
      </c>
      <c r="K3760" s="4">
        <v>0</v>
      </c>
      <c r="L3760" s="4">
        <v>6.0970000000000004</v>
      </c>
      <c r="M3760" s="4">
        <v>32.448999999999998</v>
      </c>
      <c r="N3760" s="4">
        <v>38.545999999999999</v>
      </c>
      <c r="O3760" s="5">
        <v>42305.745292812499</v>
      </c>
      <c r="P3760" s="5">
        <v>43258.050196053242</v>
      </c>
    </row>
    <row r="3761" spans="1:16">
      <c r="A3761">
        <v>2</v>
      </c>
      <c r="B3761">
        <v>8</v>
      </c>
      <c r="C3761">
        <v>17</v>
      </c>
      <c r="D3761">
        <v>21</v>
      </c>
      <c r="E3761">
        <v>1102</v>
      </c>
      <c r="F3761">
        <v>6870</v>
      </c>
      <c r="G3761">
        <v>540</v>
      </c>
      <c r="H3761">
        <v>3</v>
      </c>
      <c r="I3761" s="58" t="s">
        <v>8494</v>
      </c>
      <c r="J3761">
        <v>54003</v>
      </c>
      <c r="K3761" s="4">
        <v>0</v>
      </c>
      <c r="L3761" s="4">
        <v>11.648</v>
      </c>
      <c r="M3761" s="4">
        <v>0</v>
      </c>
      <c r="N3761" s="4">
        <v>11.648</v>
      </c>
      <c r="O3761" s="5">
        <v>42305.745292812499</v>
      </c>
      <c r="P3761" s="5">
        <v>43258.050196053242</v>
      </c>
    </row>
    <row r="3762" spans="1:16">
      <c r="A3762">
        <v>2</v>
      </c>
      <c r="B3762">
        <v>8</v>
      </c>
      <c r="C3762">
        <v>17</v>
      </c>
      <c r="D3762">
        <v>21</v>
      </c>
      <c r="E3762">
        <v>1102</v>
      </c>
      <c r="F3762">
        <v>6871</v>
      </c>
      <c r="G3762">
        <v>1691</v>
      </c>
      <c r="H3762">
        <v>2</v>
      </c>
      <c r="I3762" s="58">
        <v>-76303</v>
      </c>
      <c r="J3762">
        <v>169102</v>
      </c>
      <c r="K3762" s="4">
        <v>0</v>
      </c>
      <c r="L3762" s="4">
        <v>6.0010000000000003</v>
      </c>
      <c r="M3762" s="4">
        <v>11.648</v>
      </c>
      <c r="N3762" s="4">
        <v>17.649000000000001</v>
      </c>
      <c r="O3762" s="5">
        <v>42305.745292812499</v>
      </c>
      <c r="P3762" s="5">
        <v>43258.050196053242</v>
      </c>
    </row>
    <row r="3763" spans="1:16">
      <c r="A3763">
        <v>2</v>
      </c>
      <c r="B3763">
        <v>8</v>
      </c>
      <c r="C3763">
        <v>17</v>
      </c>
      <c r="D3763">
        <v>21</v>
      </c>
      <c r="E3763">
        <v>1102</v>
      </c>
      <c r="F3763">
        <v>6872</v>
      </c>
      <c r="G3763">
        <v>1952</v>
      </c>
      <c r="H3763">
        <v>2</v>
      </c>
      <c r="I3763" s="58">
        <v>19025</v>
      </c>
      <c r="J3763">
        <v>195202</v>
      </c>
      <c r="K3763" s="4">
        <v>0</v>
      </c>
      <c r="L3763" s="4">
        <v>5.7839999999999998</v>
      </c>
      <c r="M3763" s="4">
        <v>17.649000000000001</v>
      </c>
      <c r="N3763" s="4">
        <v>23.433</v>
      </c>
      <c r="O3763" s="5">
        <v>42305.745292812499</v>
      </c>
      <c r="P3763" s="5">
        <v>42305.745292812499</v>
      </c>
    </row>
    <row r="3764" spans="1:16">
      <c r="A3764">
        <v>2</v>
      </c>
      <c r="B3764">
        <v>8</v>
      </c>
      <c r="C3764">
        <v>17</v>
      </c>
      <c r="D3764">
        <v>21</v>
      </c>
      <c r="E3764">
        <v>1297</v>
      </c>
      <c r="F3764">
        <v>6873</v>
      </c>
      <c r="G3764">
        <v>1316</v>
      </c>
      <c r="H3764">
        <v>1</v>
      </c>
      <c r="I3764" s="58" t="s">
        <v>8495</v>
      </c>
      <c r="J3764">
        <v>131601</v>
      </c>
      <c r="K3764" s="4">
        <v>0</v>
      </c>
      <c r="L3764" s="4">
        <v>15.212999999999999</v>
      </c>
      <c r="M3764" s="4">
        <v>0</v>
      </c>
      <c r="N3764" s="4">
        <v>15.212999999999999</v>
      </c>
      <c r="O3764" s="5">
        <v>42305.745292812499</v>
      </c>
      <c r="P3764" s="5">
        <v>42305.745292812499</v>
      </c>
    </row>
    <row r="3765" spans="1:16">
      <c r="A3765">
        <v>2</v>
      </c>
      <c r="B3765">
        <v>8</v>
      </c>
      <c r="C3765">
        <v>17</v>
      </c>
      <c r="D3765">
        <v>21</v>
      </c>
      <c r="E3765">
        <v>1773</v>
      </c>
      <c r="F3765">
        <v>6874</v>
      </c>
      <c r="G3765">
        <v>1560</v>
      </c>
      <c r="H3765">
        <v>1</v>
      </c>
      <c r="I3765" s="58" t="s">
        <v>8496</v>
      </c>
      <c r="J3765">
        <v>156001</v>
      </c>
      <c r="K3765" s="4">
        <v>0</v>
      </c>
      <c r="L3765" s="4">
        <v>10.731</v>
      </c>
      <c r="M3765" s="4">
        <v>0</v>
      </c>
      <c r="N3765" s="4">
        <v>10.731</v>
      </c>
      <c r="O3765" s="5">
        <v>42305.745292812499</v>
      </c>
      <c r="P3765" s="5">
        <v>42305.745292812499</v>
      </c>
    </row>
    <row r="3766" spans="1:16">
      <c r="A3766">
        <v>2</v>
      </c>
      <c r="B3766">
        <v>8</v>
      </c>
      <c r="C3766">
        <v>17</v>
      </c>
      <c r="D3766">
        <v>21</v>
      </c>
      <c r="E3766">
        <v>1774</v>
      </c>
      <c r="F3766">
        <v>6875</v>
      </c>
      <c r="G3766">
        <v>1560</v>
      </c>
      <c r="H3766">
        <v>2</v>
      </c>
      <c r="I3766" s="58" t="s">
        <v>8497</v>
      </c>
      <c r="J3766">
        <v>156002</v>
      </c>
      <c r="K3766" s="4">
        <v>3.4510000000000001</v>
      </c>
      <c r="L3766" s="4">
        <v>6.37</v>
      </c>
      <c r="M3766" s="4">
        <v>0</v>
      </c>
      <c r="N3766" s="4">
        <v>2.919</v>
      </c>
      <c r="O3766" s="5">
        <v>42305.745292812499</v>
      </c>
      <c r="P3766" s="5">
        <v>42305.745292812499</v>
      </c>
    </row>
    <row r="3767" spans="1:16">
      <c r="A3767">
        <v>2</v>
      </c>
      <c r="B3767">
        <v>8</v>
      </c>
      <c r="C3767">
        <v>17</v>
      </c>
      <c r="D3767">
        <v>21</v>
      </c>
      <c r="E3767">
        <v>2102</v>
      </c>
      <c r="F3767">
        <v>6876</v>
      </c>
      <c r="G3767">
        <v>1316</v>
      </c>
      <c r="H3767">
        <v>2</v>
      </c>
      <c r="I3767" s="58" t="s">
        <v>8498</v>
      </c>
      <c r="J3767">
        <v>131602</v>
      </c>
      <c r="K3767" s="4">
        <v>0</v>
      </c>
      <c r="L3767" s="4">
        <v>5.3730000000000002</v>
      </c>
      <c r="M3767" s="4">
        <v>0</v>
      </c>
      <c r="N3767" s="4">
        <v>5.3730000000000002</v>
      </c>
      <c r="O3767" s="5">
        <v>42305.745292812499</v>
      </c>
      <c r="P3767" s="5">
        <v>42305.745292812499</v>
      </c>
    </row>
    <row r="3768" spans="1:16">
      <c r="A3768">
        <v>2</v>
      </c>
      <c r="B3768">
        <v>8</v>
      </c>
      <c r="C3768">
        <v>17</v>
      </c>
      <c r="D3768">
        <v>21</v>
      </c>
      <c r="E3768">
        <v>2102</v>
      </c>
      <c r="F3768">
        <v>6877</v>
      </c>
      <c r="G3768">
        <v>2236</v>
      </c>
      <c r="H3768">
        <v>1</v>
      </c>
      <c r="I3768" s="58">
        <v>122723</v>
      </c>
      <c r="J3768">
        <v>223601</v>
      </c>
      <c r="K3768" s="4">
        <v>0</v>
      </c>
      <c r="L3768" s="4">
        <v>5.5170000000000003</v>
      </c>
      <c r="M3768" s="4">
        <v>5.6680000000000001</v>
      </c>
      <c r="N3768" s="4">
        <v>11.185</v>
      </c>
      <c r="O3768" s="5">
        <v>42305.745292812499</v>
      </c>
      <c r="P3768" s="5">
        <v>42305.745292812499</v>
      </c>
    </row>
    <row r="3769" spans="1:16">
      <c r="A3769">
        <v>2</v>
      </c>
      <c r="B3769">
        <v>8</v>
      </c>
      <c r="C3769">
        <v>17</v>
      </c>
      <c r="D3769">
        <v>21</v>
      </c>
      <c r="E3769">
        <v>2212</v>
      </c>
      <c r="F3769">
        <v>6878</v>
      </c>
      <c r="G3769">
        <v>540</v>
      </c>
      <c r="H3769">
        <v>4</v>
      </c>
      <c r="I3769" s="58" t="s">
        <v>8499</v>
      </c>
      <c r="J3769">
        <v>54004</v>
      </c>
      <c r="K3769" s="4">
        <v>8</v>
      </c>
      <c r="L3769" s="4">
        <v>27.742000000000001</v>
      </c>
      <c r="M3769" s="4">
        <v>0</v>
      </c>
      <c r="N3769" s="4">
        <v>19.742000000000001</v>
      </c>
      <c r="O3769" s="5">
        <v>42305.745292812499</v>
      </c>
      <c r="P3769" s="5">
        <v>42305.745292812499</v>
      </c>
    </row>
    <row r="3770" spans="1:16">
      <c r="A3770">
        <v>2</v>
      </c>
      <c r="B3770">
        <v>8</v>
      </c>
      <c r="C3770">
        <v>17</v>
      </c>
      <c r="D3770">
        <v>21</v>
      </c>
      <c r="E3770">
        <v>2276</v>
      </c>
      <c r="F3770">
        <v>6879</v>
      </c>
      <c r="G3770">
        <v>2130</v>
      </c>
      <c r="H3770">
        <v>1</v>
      </c>
      <c r="I3770" s="58">
        <v>84008</v>
      </c>
      <c r="J3770">
        <v>213001</v>
      </c>
      <c r="K3770" s="4">
        <v>0</v>
      </c>
      <c r="L3770" s="4">
        <v>6.5860000000000003</v>
      </c>
      <c r="M3770" s="4">
        <v>0</v>
      </c>
      <c r="N3770" s="4">
        <v>6.5860000000000003</v>
      </c>
      <c r="O3770" s="5">
        <v>42305.745292812499</v>
      </c>
      <c r="P3770" s="5">
        <v>42305.745292812499</v>
      </c>
    </row>
    <row r="3771" spans="1:16">
      <c r="A3771">
        <v>2</v>
      </c>
      <c r="B3771">
        <v>8</v>
      </c>
      <c r="C3771">
        <v>17</v>
      </c>
      <c r="D3771">
        <v>21</v>
      </c>
      <c r="E3771">
        <v>2382</v>
      </c>
      <c r="F3771">
        <v>6880</v>
      </c>
      <c r="G3771">
        <v>3138</v>
      </c>
      <c r="H3771">
        <v>1</v>
      </c>
      <c r="I3771" s="58">
        <v>452172</v>
      </c>
      <c r="J3771">
        <v>313801</v>
      </c>
      <c r="K3771" s="4">
        <v>1</v>
      </c>
      <c r="L3771" s="4">
        <v>3.87</v>
      </c>
      <c r="M3771" s="4">
        <v>0</v>
      </c>
      <c r="N3771" s="4">
        <v>2.87</v>
      </c>
      <c r="O3771" s="5">
        <v>42305.745292812499</v>
      </c>
      <c r="P3771" s="5">
        <v>42305.745292812499</v>
      </c>
    </row>
    <row r="3772" spans="1:16">
      <c r="A3772">
        <v>2</v>
      </c>
      <c r="B3772">
        <v>8</v>
      </c>
      <c r="C3772">
        <v>17</v>
      </c>
      <c r="D3772">
        <v>21</v>
      </c>
      <c r="E3772">
        <v>241</v>
      </c>
      <c r="F3772">
        <v>6865</v>
      </c>
      <c r="G3772">
        <v>648</v>
      </c>
      <c r="H3772">
        <v>2</v>
      </c>
      <c r="I3772" s="58" t="s">
        <v>8500</v>
      </c>
      <c r="J3772">
        <v>64802</v>
      </c>
      <c r="K3772" s="4">
        <v>1</v>
      </c>
      <c r="L3772" s="4">
        <v>5.7850000000000001</v>
      </c>
      <c r="M3772" s="4">
        <v>11.848000000000001</v>
      </c>
      <c r="N3772" s="4">
        <v>16.632999999999999</v>
      </c>
      <c r="O3772" s="5">
        <v>42305.745292812499</v>
      </c>
      <c r="P3772" s="5">
        <v>42305.745292812499</v>
      </c>
    </row>
    <row r="3773" spans="1:16">
      <c r="A3773">
        <v>2</v>
      </c>
      <c r="B3773">
        <v>8</v>
      </c>
      <c r="C3773">
        <v>17</v>
      </c>
      <c r="D3773">
        <v>21</v>
      </c>
      <c r="E3773">
        <v>250</v>
      </c>
      <c r="F3773">
        <v>6866</v>
      </c>
      <c r="G3773">
        <v>506</v>
      </c>
      <c r="H3773">
        <v>1</v>
      </c>
      <c r="I3773" s="58" t="s">
        <v>8501</v>
      </c>
      <c r="J3773">
        <v>50601</v>
      </c>
      <c r="K3773" s="4">
        <v>0</v>
      </c>
      <c r="L3773" s="4">
        <v>10.829000000000001</v>
      </c>
      <c r="M3773" s="4">
        <v>33.383000000000003</v>
      </c>
      <c r="N3773" s="4">
        <v>44.212000000000003</v>
      </c>
      <c r="O3773" s="5">
        <v>42305.745292812499</v>
      </c>
      <c r="P3773" s="5">
        <v>42305.745292812499</v>
      </c>
    </row>
    <row r="3774" spans="1:16">
      <c r="A3774">
        <v>2</v>
      </c>
      <c r="B3774">
        <v>8</v>
      </c>
      <c r="C3774">
        <v>17</v>
      </c>
      <c r="D3774">
        <v>21</v>
      </c>
      <c r="E3774">
        <v>2771</v>
      </c>
      <c r="F3774">
        <v>6881</v>
      </c>
      <c r="G3774">
        <v>2824</v>
      </c>
      <c r="H3774">
        <v>2</v>
      </c>
      <c r="I3774" s="58">
        <v>337517</v>
      </c>
      <c r="J3774">
        <v>282402</v>
      </c>
      <c r="K3774" s="4">
        <v>0</v>
      </c>
      <c r="L3774" s="4">
        <v>5.0529999999999999</v>
      </c>
      <c r="M3774" s="4">
        <v>0</v>
      </c>
      <c r="N3774" s="4">
        <v>5.0529999999999999</v>
      </c>
      <c r="O3774" s="5">
        <v>42305.745292812499</v>
      </c>
      <c r="P3774" s="5">
        <v>42305.745292812499</v>
      </c>
    </row>
    <row r="3775" spans="1:16">
      <c r="A3775">
        <v>2</v>
      </c>
      <c r="B3775">
        <v>8</v>
      </c>
      <c r="C3775">
        <v>17</v>
      </c>
      <c r="D3775">
        <v>21</v>
      </c>
      <c r="E3775">
        <v>2810</v>
      </c>
      <c r="F3775">
        <v>6882</v>
      </c>
      <c r="G3775">
        <v>2399</v>
      </c>
      <c r="H3775">
        <v>1</v>
      </c>
      <c r="I3775" s="58">
        <v>182258</v>
      </c>
      <c r="J3775">
        <v>239901</v>
      </c>
      <c r="K3775" s="4">
        <v>8.4</v>
      </c>
      <c r="L3775" s="4">
        <v>16.419</v>
      </c>
      <c r="M3775" s="4">
        <v>7.5359999999999996</v>
      </c>
      <c r="N3775" s="4">
        <v>15.555</v>
      </c>
      <c r="O3775" s="5">
        <v>42305.745292812499</v>
      </c>
      <c r="P3775" s="5">
        <v>43258.050196053242</v>
      </c>
    </row>
    <row r="3776" spans="1:16">
      <c r="A3776">
        <v>2</v>
      </c>
      <c r="B3776">
        <v>8</v>
      </c>
      <c r="C3776">
        <v>17</v>
      </c>
      <c r="D3776">
        <v>21</v>
      </c>
      <c r="E3776">
        <v>2810</v>
      </c>
      <c r="F3776">
        <v>6883</v>
      </c>
      <c r="G3776">
        <v>2851</v>
      </c>
      <c r="H3776">
        <v>1</v>
      </c>
      <c r="I3776" s="58">
        <v>347348</v>
      </c>
      <c r="J3776">
        <v>285101</v>
      </c>
      <c r="K3776" s="4">
        <v>0.86699999999999999</v>
      </c>
      <c r="L3776" s="4">
        <v>8.4030000000000005</v>
      </c>
      <c r="M3776" s="4">
        <v>0</v>
      </c>
      <c r="N3776" s="4">
        <v>7.5359999999999996</v>
      </c>
      <c r="O3776" s="5">
        <v>42305.745292812499</v>
      </c>
      <c r="P3776" s="5">
        <v>43258.050196053242</v>
      </c>
    </row>
    <row r="3777" spans="1:16">
      <c r="A3777">
        <v>2</v>
      </c>
      <c r="B3777">
        <v>8</v>
      </c>
      <c r="C3777">
        <v>17</v>
      </c>
      <c r="D3777">
        <v>21</v>
      </c>
      <c r="E3777">
        <v>344</v>
      </c>
      <c r="F3777">
        <v>6867</v>
      </c>
      <c r="G3777">
        <v>116</v>
      </c>
      <c r="H3777">
        <v>5</v>
      </c>
      <c r="I3777" s="58" t="s">
        <v>8502</v>
      </c>
      <c r="J3777">
        <v>11605</v>
      </c>
      <c r="K3777" s="4">
        <v>0.11600000000000001</v>
      </c>
      <c r="L3777" s="4">
        <v>1.3740000000000001</v>
      </c>
      <c r="M3777" s="4">
        <v>0</v>
      </c>
      <c r="N3777" s="4">
        <v>1.258</v>
      </c>
      <c r="O3777" s="5">
        <v>42305.745292812499</v>
      </c>
      <c r="P3777" s="5">
        <v>42305.745292812499</v>
      </c>
    </row>
    <row r="3778" spans="1:16">
      <c r="A3778">
        <v>2</v>
      </c>
      <c r="B3778">
        <v>8</v>
      </c>
      <c r="C3778">
        <v>17</v>
      </c>
      <c r="D3778">
        <v>21</v>
      </c>
      <c r="E3778">
        <v>344</v>
      </c>
      <c r="F3778">
        <v>6868</v>
      </c>
      <c r="G3778">
        <v>212</v>
      </c>
      <c r="H3778">
        <v>3</v>
      </c>
      <c r="I3778" s="58" t="s">
        <v>1467</v>
      </c>
      <c r="J3778">
        <v>21203</v>
      </c>
      <c r="K3778" s="4">
        <v>0</v>
      </c>
      <c r="L3778" s="4">
        <v>5.9539999999999997</v>
      </c>
      <c r="M3778" s="4">
        <v>1.258</v>
      </c>
      <c r="N3778" s="4">
        <v>7.2119999999999997</v>
      </c>
      <c r="O3778" s="5">
        <v>42305.745292812499</v>
      </c>
      <c r="P3778" s="5">
        <v>42305.745292812499</v>
      </c>
    </row>
    <row r="3779" spans="1:16">
      <c r="A3779">
        <v>2</v>
      </c>
      <c r="B3779">
        <v>8</v>
      </c>
      <c r="C3779">
        <v>17</v>
      </c>
      <c r="D3779">
        <v>21</v>
      </c>
      <c r="E3779">
        <v>345</v>
      </c>
      <c r="F3779">
        <v>6869</v>
      </c>
      <c r="G3779">
        <v>540</v>
      </c>
      <c r="H3779">
        <v>5</v>
      </c>
      <c r="I3779" s="58" t="s">
        <v>8503</v>
      </c>
      <c r="J3779">
        <v>54005</v>
      </c>
      <c r="K3779" s="4">
        <v>10</v>
      </c>
      <c r="L3779" s="4">
        <v>26.617000000000001</v>
      </c>
      <c r="M3779" s="4">
        <v>0</v>
      </c>
      <c r="N3779" s="4">
        <v>16.617000000000001</v>
      </c>
      <c r="O3779" s="5">
        <v>42305.745292812499</v>
      </c>
      <c r="P3779" s="5">
        <v>42305.745292812499</v>
      </c>
    </row>
    <row r="3780" spans="1:16">
      <c r="A3780">
        <v>2</v>
      </c>
      <c r="B3780">
        <v>8</v>
      </c>
      <c r="C3780">
        <v>17</v>
      </c>
      <c r="D3780">
        <v>21</v>
      </c>
      <c r="E3780">
        <v>3858</v>
      </c>
      <c r="F3780">
        <v>6884</v>
      </c>
      <c r="G3780">
        <v>49</v>
      </c>
      <c r="H3780">
        <v>12</v>
      </c>
      <c r="I3780" s="58">
        <v>18233</v>
      </c>
      <c r="J3780">
        <v>4912</v>
      </c>
      <c r="K3780" s="4">
        <v>4.202</v>
      </c>
      <c r="L3780" s="4">
        <v>13.567</v>
      </c>
      <c r="M3780" s="4">
        <v>402.30900000000003</v>
      </c>
      <c r="N3780" s="4">
        <v>411.67399999999998</v>
      </c>
      <c r="O3780" s="5">
        <v>42305.745292812499</v>
      </c>
      <c r="P3780" s="5">
        <v>43258.050196053242</v>
      </c>
    </row>
    <row r="3781" spans="1:16">
      <c r="A3781">
        <v>2</v>
      </c>
      <c r="B3781">
        <v>8</v>
      </c>
      <c r="C3781">
        <v>17</v>
      </c>
      <c r="D3781">
        <v>21</v>
      </c>
      <c r="E3781">
        <v>3858</v>
      </c>
      <c r="F3781">
        <v>6885</v>
      </c>
      <c r="G3781">
        <v>50</v>
      </c>
      <c r="H3781">
        <v>2</v>
      </c>
      <c r="I3781" s="58">
        <v>18295</v>
      </c>
      <c r="J3781">
        <v>5002</v>
      </c>
      <c r="K3781" s="4">
        <v>9.6170000000000009</v>
      </c>
      <c r="L3781" s="4">
        <v>25.067</v>
      </c>
      <c r="M3781" s="4">
        <v>411.67399999999998</v>
      </c>
      <c r="N3781" s="4">
        <v>427.12400000000002</v>
      </c>
      <c r="O3781" s="5">
        <v>42305.745292812499</v>
      </c>
      <c r="P3781" s="5">
        <v>43258.050196053242</v>
      </c>
    </row>
    <row r="3782" spans="1:16">
      <c r="A3782">
        <v>2</v>
      </c>
      <c r="B3782">
        <v>8</v>
      </c>
      <c r="C3782">
        <v>17</v>
      </c>
      <c r="D3782">
        <v>21</v>
      </c>
      <c r="E3782">
        <v>3871</v>
      </c>
      <c r="F3782">
        <v>6886</v>
      </c>
      <c r="G3782">
        <v>116</v>
      </c>
      <c r="H3782">
        <v>4</v>
      </c>
      <c r="I3782" s="58" t="s">
        <v>8504</v>
      </c>
      <c r="J3782">
        <v>11604</v>
      </c>
      <c r="K3782" s="4">
        <v>0</v>
      </c>
      <c r="L3782" s="4">
        <v>11.753</v>
      </c>
      <c r="M3782" s="4">
        <v>103.819</v>
      </c>
      <c r="N3782" s="4">
        <v>115.572</v>
      </c>
      <c r="O3782" s="5">
        <v>42305.745292812499</v>
      </c>
      <c r="P3782" s="5">
        <v>42305.745292812499</v>
      </c>
    </row>
    <row r="3783" spans="1:16">
      <c r="A3783">
        <v>2</v>
      </c>
      <c r="B3783">
        <v>8</v>
      </c>
      <c r="C3783">
        <v>17</v>
      </c>
      <c r="D3783">
        <v>21</v>
      </c>
      <c r="E3783">
        <v>3871</v>
      </c>
      <c r="F3783">
        <v>6887</v>
      </c>
      <c r="G3783">
        <v>117</v>
      </c>
      <c r="H3783">
        <v>1</v>
      </c>
      <c r="I3783" s="58" t="s">
        <v>1468</v>
      </c>
      <c r="J3783">
        <v>11701</v>
      </c>
      <c r="K3783" s="4">
        <v>0</v>
      </c>
      <c r="L3783" s="4">
        <v>0.95</v>
      </c>
      <c r="M3783" s="4">
        <v>115.572</v>
      </c>
      <c r="N3783" s="4">
        <v>116.52200000000001</v>
      </c>
      <c r="O3783" s="5">
        <v>42305.745292812499</v>
      </c>
      <c r="P3783" s="5">
        <v>42305.745292812499</v>
      </c>
    </row>
    <row r="3784" spans="1:16">
      <c r="A3784">
        <v>2</v>
      </c>
      <c r="B3784">
        <v>8</v>
      </c>
      <c r="C3784">
        <v>17</v>
      </c>
      <c r="D3784">
        <v>21</v>
      </c>
      <c r="E3784">
        <v>3879</v>
      </c>
      <c r="F3784">
        <v>6888</v>
      </c>
      <c r="G3784">
        <v>212</v>
      </c>
      <c r="H3784">
        <v>3</v>
      </c>
      <c r="I3784" s="58" t="s">
        <v>1467</v>
      </c>
      <c r="J3784">
        <v>21203</v>
      </c>
      <c r="K3784" s="4">
        <v>5.9539999999999997</v>
      </c>
      <c r="L3784" s="4">
        <v>12.853</v>
      </c>
      <c r="M3784" s="4">
        <v>3.7839999999999998</v>
      </c>
      <c r="N3784" s="4">
        <v>10.683</v>
      </c>
      <c r="O3784" s="5">
        <v>42305.745292812499</v>
      </c>
      <c r="P3784" s="5">
        <v>43258.050196053242</v>
      </c>
    </row>
    <row r="3785" spans="1:16">
      <c r="A3785">
        <v>2</v>
      </c>
      <c r="B3785">
        <v>8</v>
      </c>
      <c r="C3785">
        <v>17</v>
      </c>
      <c r="D3785">
        <v>21</v>
      </c>
      <c r="E3785">
        <v>3879</v>
      </c>
      <c r="F3785">
        <v>6889</v>
      </c>
      <c r="G3785">
        <v>2446</v>
      </c>
      <c r="H3785">
        <v>1</v>
      </c>
      <c r="I3785" s="58">
        <v>199425</v>
      </c>
      <c r="J3785">
        <v>244601</v>
      </c>
      <c r="K3785" s="4">
        <v>0</v>
      </c>
      <c r="L3785" s="4">
        <v>3.7839999999999998</v>
      </c>
      <c r="M3785" s="4">
        <v>0</v>
      </c>
      <c r="N3785" s="4">
        <v>3.7839999999999998</v>
      </c>
      <c r="O3785" s="5">
        <v>42305.745292812499</v>
      </c>
      <c r="P3785" s="5">
        <v>43258.050196053242</v>
      </c>
    </row>
    <row r="3786" spans="1:16">
      <c r="A3786">
        <v>2</v>
      </c>
      <c r="B3786">
        <v>8</v>
      </c>
      <c r="C3786">
        <v>17</v>
      </c>
      <c r="D3786">
        <v>21</v>
      </c>
      <c r="E3786">
        <v>3887</v>
      </c>
      <c r="F3786">
        <v>6890</v>
      </c>
      <c r="G3786">
        <v>540</v>
      </c>
      <c r="H3786">
        <v>8</v>
      </c>
      <c r="I3786" s="58" t="s">
        <v>8505</v>
      </c>
      <c r="J3786">
        <v>54008</v>
      </c>
      <c r="K3786" s="4">
        <v>20</v>
      </c>
      <c r="L3786" s="4">
        <v>23.010999999999999</v>
      </c>
      <c r="M3786" s="4">
        <v>0</v>
      </c>
      <c r="N3786" s="4">
        <v>3.0110000000000001</v>
      </c>
      <c r="O3786" s="5">
        <v>42305.745292812499</v>
      </c>
      <c r="P3786" s="5">
        <v>42305.745292812499</v>
      </c>
    </row>
    <row r="3787" spans="1:16">
      <c r="A3787">
        <v>2</v>
      </c>
      <c r="B3787">
        <v>8</v>
      </c>
      <c r="C3787">
        <v>17</v>
      </c>
      <c r="D3787">
        <v>21</v>
      </c>
      <c r="E3787">
        <v>3894</v>
      </c>
      <c r="F3787">
        <v>6891</v>
      </c>
      <c r="G3787">
        <v>3138</v>
      </c>
      <c r="H3787">
        <v>2</v>
      </c>
      <c r="I3787" s="58">
        <v>452203</v>
      </c>
      <c r="J3787">
        <v>313802</v>
      </c>
      <c r="K3787" s="4">
        <v>0</v>
      </c>
      <c r="L3787" s="4">
        <v>7.1459999999999999</v>
      </c>
      <c r="M3787" s="4">
        <v>0</v>
      </c>
      <c r="N3787" s="4">
        <v>7.1459999999999999</v>
      </c>
      <c r="O3787" s="5">
        <v>42305.745292812499</v>
      </c>
      <c r="P3787" s="5">
        <v>42305.745292812499</v>
      </c>
    </row>
    <row r="3788" spans="1:16">
      <c r="A3788">
        <v>2</v>
      </c>
      <c r="B3788">
        <v>8</v>
      </c>
      <c r="C3788">
        <v>17</v>
      </c>
      <c r="D3788">
        <v>21</v>
      </c>
      <c r="E3788">
        <v>3943</v>
      </c>
      <c r="F3788">
        <v>6892</v>
      </c>
      <c r="G3788">
        <v>315</v>
      </c>
      <c r="H3788">
        <v>5</v>
      </c>
      <c r="I3788" s="58" t="s">
        <v>8506</v>
      </c>
      <c r="J3788">
        <v>31505</v>
      </c>
      <c r="K3788" s="4">
        <v>5</v>
      </c>
      <c r="L3788" s="4">
        <v>5.9329999999999998</v>
      </c>
      <c r="M3788" s="4">
        <v>20.437999999999999</v>
      </c>
      <c r="N3788" s="4">
        <v>21.370999999999999</v>
      </c>
      <c r="O3788" s="5">
        <v>42305.745292812499</v>
      </c>
      <c r="P3788" s="5">
        <v>43258.050196053242</v>
      </c>
    </row>
    <row r="3789" spans="1:16">
      <c r="A3789">
        <v>2</v>
      </c>
      <c r="B3789">
        <v>8</v>
      </c>
      <c r="C3789">
        <v>17</v>
      </c>
      <c r="D3789">
        <v>21</v>
      </c>
      <c r="E3789">
        <v>4062</v>
      </c>
      <c r="F3789">
        <v>6893</v>
      </c>
      <c r="G3789">
        <v>599</v>
      </c>
      <c r="H3789">
        <v>1</v>
      </c>
      <c r="I3789" s="58" t="s">
        <v>8507</v>
      </c>
      <c r="J3789">
        <v>59901</v>
      </c>
      <c r="K3789" s="4">
        <v>0</v>
      </c>
      <c r="L3789" s="4">
        <v>1.3859999999999999</v>
      </c>
      <c r="M3789" s="4">
        <v>0</v>
      </c>
      <c r="N3789" s="4">
        <v>1.3859999999999999</v>
      </c>
      <c r="O3789" s="5">
        <v>42305.745292812499</v>
      </c>
      <c r="P3789" s="5">
        <v>42305.745292812499</v>
      </c>
    </row>
    <row r="3790" spans="1:16">
      <c r="A3790">
        <v>2</v>
      </c>
      <c r="B3790">
        <v>8</v>
      </c>
      <c r="C3790">
        <v>17</v>
      </c>
      <c r="D3790">
        <v>21</v>
      </c>
      <c r="E3790">
        <v>4098</v>
      </c>
      <c r="F3790">
        <v>6894</v>
      </c>
      <c r="G3790">
        <v>475</v>
      </c>
      <c r="H3790">
        <v>1</v>
      </c>
      <c r="I3790" s="58" t="s">
        <v>8508</v>
      </c>
      <c r="J3790">
        <v>47501</v>
      </c>
      <c r="K3790" s="4">
        <v>1</v>
      </c>
      <c r="L3790" s="4">
        <v>9.0069999999999997</v>
      </c>
      <c r="M3790" s="4">
        <v>0</v>
      </c>
      <c r="N3790" s="4">
        <v>8.0069999999999997</v>
      </c>
      <c r="O3790" s="5">
        <v>42305.745292812499</v>
      </c>
      <c r="P3790" s="5">
        <v>43258.050196053242</v>
      </c>
    </row>
    <row r="3791" spans="1:16">
      <c r="A3791">
        <v>2</v>
      </c>
      <c r="B3791">
        <v>8</v>
      </c>
      <c r="C3791">
        <v>17</v>
      </c>
      <c r="D3791">
        <v>21</v>
      </c>
      <c r="E3791">
        <v>4098</v>
      </c>
      <c r="F3791">
        <v>6895</v>
      </c>
      <c r="G3791">
        <v>475</v>
      </c>
      <c r="H3791">
        <v>2</v>
      </c>
      <c r="I3791" s="58" t="s">
        <v>8509</v>
      </c>
      <c r="J3791">
        <v>47502</v>
      </c>
      <c r="K3791" s="4">
        <v>0</v>
      </c>
      <c r="L3791" s="4">
        <v>20.95</v>
      </c>
      <c r="M3791" s="4">
        <v>8.0069999999999997</v>
      </c>
      <c r="N3791" s="4">
        <v>28.957000000000001</v>
      </c>
      <c r="O3791" s="5">
        <v>42305.745292812499</v>
      </c>
      <c r="P3791" s="5">
        <v>43258.050196053242</v>
      </c>
    </row>
    <row r="3792" spans="1:16">
      <c r="A3792">
        <v>2</v>
      </c>
      <c r="B3792">
        <v>8</v>
      </c>
      <c r="C3792">
        <v>17</v>
      </c>
      <c r="D3792">
        <v>21</v>
      </c>
      <c r="E3792">
        <v>4543</v>
      </c>
      <c r="F3792">
        <v>6896</v>
      </c>
      <c r="G3792">
        <v>49</v>
      </c>
      <c r="H3792">
        <v>9</v>
      </c>
      <c r="I3792" s="58">
        <v>18142</v>
      </c>
      <c r="J3792">
        <v>4909</v>
      </c>
      <c r="K3792" s="4">
        <v>9.9779999999999998</v>
      </c>
      <c r="L3792" s="4">
        <v>12.808999999999999</v>
      </c>
      <c r="M3792" s="4">
        <v>385.279</v>
      </c>
      <c r="N3792" s="4">
        <v>388.11</v>
      </c>
      <c r="O3792" s="5">
        <v>42305.745292812499</v>
      </c>
      <c r="P3792" s="5">
        <v>43258.050196053242</v>
      </c>
    </row>
    <row r="3793" spans="1:16">
      <c r="A3793">
        <v>2</v>
      </c>
      <c r="B3793">
        <v>8</v>
      </c>
      <c r="C3793">
        <v>17</v>
      </c>
      <c r="D3793">
        <v>21</v>
      </c>
      <c r="E3793">
        <v>4543</v>
      </c>
      <c r="F3793">
        <v>6897</v>
      </c>
      <c r="G3793">
        <v>49</v>
      </c>
      <c r="H3793">
        <v>12</v>
      </c>
      <c r="I3793" s="58">
        <v>18233</v>
      </c>
      <c r="J3793">
        <v>4912</v>
      </c>
      <c r="K3793" s="4">
        <v>20</v>
      </c>
      <c r="L3793" s="4">
        <v>24.236000000000001</v>
      </c>
      <c r="M3793" s="4">
        <v>388.11</v>
      </c>
      <c r="N3793" s="4">
        <v>392.346</v>
      </c>
      <c r="O3793" s="5">
        <v>42305.745292812499</v>
      </c>
      <c r="P3793" s="5">
        <v>42305.745292812499</v>
      </c>
    </row>
    <row r="3794" spans="1:16">
      <c r="A3794">
        <v>2</v>
      </c>
      <c r="B3794">
        <v>8</v>
      </c>
      <c r="C3794">
        <v>17</v>
      </c>
      <c r="D3794">
        <v>21</v>
      </c>
      <c r="E3794">
        <v>4543</v>
      </c>
      <c r="F3794">
        <v>6898</v>
      </c>
      <c r="G3794">
        <v>117</v>
      </c>
      <c r="H3794">
        <v>1</v>
      </c>
      <c r="I3794" s="58" t="s">
        <v>1468</v>
      </c>
      <c r="J3794">
        <v>11701</v>
      </c>
      <c r="K3794" s="4">
        <v>0.95</v>
      </c>
      <c r="L3794" s="4">
        <v>8.3849999999999998</v>
      </c>
      <c r="M3794" s="4">
        <v>392.346</v>
      </c>
      <c r="N3794" s="4">
        <v>399.78</v>
      </c>
      <c r="O3794" s="5">
        <v>42305.745292812499</v>
      </c>
      <c r="P3794" s="5">
        <v>43258.050196053242</v>
      </c>
    </row>
    <row r="3795" spans="1:16">
      <c r="A3795">
        <v>2</v>
      </c>
      <c r="B3795">
        <v>8</v>
      </c>
      <c r="C3795">
        <v>17</v>
      </c>
      <c r="D3795">
        <v>21</v>
      </c>
      <c r="E3795">
        <v>4543</v>
      </c>
      <c r="F3795">
        <v>6899</v>
      </c>
      <c r="G3795">
        <v>117</v>
      </c>
      <c r="H3795">
        <v>2</v>
      </c>
      <c r="I3795" s="58" t="s">
        <v>1469</v>
      </c>
      <c r="J3795">
        <v>11702</v>
      </c>
      <c r="K3795" s="4">
        <v>10.239000000000001</v>
      </c>
      <c r="L3795" s="4">
        <v>16.655999999999999</v>
      </c>
      <c r="M3795" s="4">
        <v>401.59199999999998</v>
      </c>
      <c r="N3795" s="4">
        <v>408.00900000000001</v>
      </c>
      <c r="O3795" s="5">
        <v>42305.745292812499</v>
      </c>
      <c r="P3795" s="5">
        <v>43258.050196053242</v>
      </c>
    </row>
    <row r="3796" spans="1:16">
      <c r="A3796">
        <v>2</v>
      </c>
      <c r="B3796">
        <v>8</v>
      </c>
      <c r="C3796">
        <v>17</v>
      </c>
      <c r="D3796">
        <v>21</v>
      </c>
      <c r="E3796">
        <v>4543</v>
      </c>
      <c r="F3796">
        <v>6900</v>
      </c>
      <c r="G3796">
        <v>117</v>
      </c>
      <c r="H3796">
        <v>9</v>
      </c>
      <c r="I3796" s="58" t="s">
        <v>8510</v>
      </c>
      <c r="J3796">
        <v>11709</v>
      </c>
      <c r="K3796" s="4">
        <v>8.375</v>
      </c>
      <c r="L3796" s="4">
        <v>10.186999999999999</v>
      </c>
      <c r="M3796" s="4">
        <v>399.78</v>
      </c>
      <c r="N3796" s="4">
        <v>401.59199999999998</v>
      </c>
      <c r="O3796" s="5">
        <v>42305.745292812499</v>
      </c>
      <c r="P3796" s="5">
        <v>43258.050196053242</v>
      </c>
    </row>
    <row r="3797" spans="1:16">
      <c r="A3797">
        <v>2</v>
      </c>
      <c r="B3797">
        <v>8</v>
      </c>
      <c r="C3797">
        <v>17</v>
      </c>
      <c r="D3797">
        <v>21</v>
      </c>
      <c r="E3797">
        <v>47</v>
      </c>
      <c r="F3797">
        <v>6861</v>
      </c>
      <c r="G3797">
        <v>49</v>
      </c>
      <c r="H3797">
        <v>9</v>
      </c>
      <c r="I3797" s="58">
        <v>18142</v>
      </c>
      <c r="J3797">
        <v>4909</v>
      </c>
      <c r="K3797" s="4">
        <v>12.868</v>
      </c>
      <c r="L3797" s="4">
        <v>17.472000000000001</v>
      </c>
      <c r="M3797" s="4">
        <v>0</v>
      </c>
      <c r="N3797" s="4">
        <v>4.6040000000000001</v>
      </c>
      <c r="O3797" s="5">
        <v>42305.745292812499</v>
      </c>
      <c r="P3797" s="5">
        <v>42305.745292812499</v>
      </c>
    </row>
    <row r="3798" spans="1:16">
      <c r="A3798">
        <v>2</v>
      </c>
      <c r="B3798">
        <v>8</v>
      </c>
      <c r="C3798">
        <v>17</v>
      </c>
      <c r="D3798">
        <v>21</v>
      </c>
      <c r="E3798">
        <v>47</v>
      </c>
      <c r="F3798">
        <v>6862</v>
      </c>
      <c r="G3798">
        <v>50</v>
      </c>
      <c r="H3798">
        <v>1</v>
      </c>
      <c r="I3798" s="58">
        <v>18264</v>
      </c>
      <c r="J3798">
        <v>5001</v>
      </c>
      <c r="K3798" s="4">
        <v>1.024</v>
      </c>
      <c r="L3798" s="4">
        <v>8.8970000000000002</v>
      </c>
      <c r="M3798" s="4">
        <v>4.6040000000000001</v>
      </c>
      <c r="N3798" s="4">
        <v>12.477</v>
      </c>
      <c r="O3798" s="5">
        <v>42305.745292812499</v>
      </c>
      <c r="P3798" s="5">
        <v>42305.745292812499</v>
      </c>
    </row>
    <row r="3799" spans="1:16">
      <c r="A3799">
        <v>2</v>
      </c>
      <c r="B3799">
        <v>8</v>
      </c>
      <c r="C3799">
        <v>17</v>
      </c>
      <c r="D3799">
        <v>21</v>
      </c>
      <c r="E3799">
        <v>52</v>
      </c>
      <c r="F3799">
        <v>6863</v>
      </c>
      <c r="G3799">
        <v>117</v>
      </c>
      <c r="H3799">
        <v>1</v>
      </c>
      <c r="I3799" s="58" t="s">
        <v>1468</v>
      </c>
      <c r="J3799">
        <v>11701</v>
      </c>
      <c r="K3799" s="4">
        <v>18.617999999999999</v>
      </c>
      <c r="L3799" s="4">
        <v>19.786000000000001</v>
      </c>
      <c r="M3799" s="4">
        <v>0</v>
      </c>
      <c r="N3799" s="4">
        <v>1.1679999999999999</v>
      </c>
      <c r="O3799" s="5">
        <v>42305.745292812499</v>
      </c>
      <c r="P3799" s="5">
        <v>43258.050196053242</v>
      </c>
    </row>
    <row r="3800" spans="1:16">
      <c r="A3800">
        <v>2</v>
      </c>
      <c r="B3800">
        <v>8</v>
      </c>
      <c r="C3800">
        <v>17</v>
      </c>
      <c r="D3800">
        <v>21</v>
      </c>
      <c r="E3800">
        <v>52</v>
      </c>
      <c r="F3800">
        <v>6864</v>
      </c>
      <c r="G3800">
        <v>117</v>
      </c>
      <c r="H3800">
        <v>2</v>
      </c>
      <c r="I3800" s="58" t="s">
        <v>1469</v>
      </c>
      <c r="J3800">
        <v>11702</v>
      </c>
      <c r="K3800" s="4">
        <v>9.7910000000000004</v>
      </c>
      <c r="L3800" s="4">
        <v>9.9849999999999994</v>
      </c>
      <c r="M3800" s="4">
        <v>1.1679999999999999</v>
      </c>
      <c r="N3800" s="4">
        <v>1.3620000000000001</v>
      </c>
      <c r="O3800" s="5">
        <v>42305.745292812499</v>
      </c>
      <c r="P3800" s="5">
        <v>43258.050196053242</v>
      </c>
    </row>
    <row r="3801" spans="1:16">
      <c r="A3801">
        <v>2</v>
      </c>
      <c r="B3801">
        <v>8</v>
      </c>
      <c r="C3801">
        <v>17</v>
      </c>
      <c r="D3801">
        <v>239</v>
      </c>
      <c r="E3801">
        <v>1046</v>
      </c>
      <c r="F3801">
        <v>7233</v>
      </c>
      <c r="G3801">
        <v>315</v>
      </c>
      <c r="H3801">
        <v>12</v>
      </c>
      <c r="I3801" s="58" t="s">
        <v>1470</v>
      </c>
      <c r="J3801">
        <v>31512</v>
      </c>
      <c r="K3801" s="4">
        <v>0</v>
      </c>
      <c r="L3801" s="4">
        <v>3.0139999999999998</v>
      </c>
      <c r="M3801" s="4">
        <v>0</v>
      </c>
      <c r="N3801" s="4">
        <v>3.0139999999999998</v>
      </c>
      <c r="O3801" s="5">
        <v>42305.745292812499</v>
      </c>
      <c r="P3801" s="5">
        <v>42305.745292812499</v>
      </c>
    </row>
    <row r="3802" spans="1:16">
      <c r="A3802">
        <v>2</v>
      </c>
      <c r="B3802">
        <v>8</v>
      </c>
      <c r="C3802">
        <v>17</v>
      </c>
      <c r="D3802">
        <v>239</v>
      </c>
      <c r="E3802">
        <v>1275</v>
      </c>
      <c r="F3802">
        <v>7234</v>
      </c>
      <c r="G3802">
        <v>315</v>
      </c>
      <c r="H3802">
        <v>12</v>
      </c>
      <c r="I3802" s="58" t="s">
        <v>1470</v>
      </c>
      <c r="J3802">
        <v>31512</v>
      </c>
      <c r="K3802" s="4">
        <v>4</v>
      </c>
      <c r="L3802" s="4">
        <v>6.9630000000000001</v>
      </c>
      <c r="M3802" s="4">
        <v>0</v>
      </c>
      <c r="N3802" s="4">
        <v>2.9630000000000001</v>
      </c>
      <c r="O3802" s="5">
        <v>42305.745292812499</v>
      </c>
      <c r="P3802" s="5">
        <v>42305.745292812499</v>
      </c>
    </row>
    <row r="3803" spans="1:16">
      <c r="A3803">
        <v>2</v>
      </c>
      <c r="B3803">
        <v>8</v>
      </c>
      <c r="C3803">
        <v>17</v>
      </c>
      <c r="D3803">
        <v>239</v>
      </c>
      <c r="E3803">
        <v>1275</v>
      </c>
      <c r="F3803">
        <v>7235</v>
      </c>
      <c r="G3803">
        <v>1299</v>
      </c>
      <c r="H3803">
        <v>1</v>
      </c>
      <c r="I3803" s="58" t="s">
        <v>1471</v>
      </c>
      <c r="J3803">
        <v>129901</v>
      </c>
      <c r="K3803" s="4">
        <v>0</v>
      </c>
      <c r="L3803" s="4">
        <v>4.601</v>
      </c>
      <c r="M3803" s="4">
        <v>2.9630000000000001</v>
      </c>
      <c r="N3803" s="4">
        <v>7.5640000000000001</v>
      </c>
      <c r="O3803" s="5">
        <v>42305.745292812499</v>
      </c>
      <c r="P3803" s="5">
        <v>42305.745292812499</v>
      </c>
    </row>
    <row r="3804" spans="1:16">
      <c r="A3804">
        <v>2</v>
      </c>
      <c r="B3804">
        <v>8</v>
      </c>
      <c r="C3804">
        <v>17</v>
      </c>
      <c r="D3804">
        <v>239</v>
      </c>
      <c r="E3804">
        <v>1275</v>
      </c>
      <c r="F3804">
        <v>7236</v>
      </c>
      <c r="G3804">
        <v>1404</v>
      </c>
      <c r="H3804">
        <v>2</v>
      </c>
      <c r="I3804" s="58" t="s">
        <v>1472</v>
      </c>
      <c r="J3804">
        <v>140402</v>
      </c>
      <c r="K3804" s="4">
        <v>4.5919999999999996</v>
      </c>
      <c r="L3804" s="4">
        <v>10.204000000000001</v>
      </c>
      <c r="M3804" s="4">
        <v>7.5640000000000001</v>
      </c>
      <c r="N3804" s="4">
        <v>13.176</v>
      </c>
      <c r="O3804" s="5">
        <v>42305.745292812499</v>
      </c>
      <c r="P3804" s="5">
        <v>42305.745292812499</v>
      </c>
    </row>
    <row r="3805" spans="1:16">
      <c r="A3805">
        <v>2</v>
      </c>
      <c r="B3805">
        <v>8</v>
      </c>
      <c r="C3805">
        <v>17</v>
      </c>
      <c r="D3805">
        <v>239</v>
      </c>
      <c r="E3805">
        <v>1275</v>
      </c>
      <c r="F3805">
        <v>7237</v>
      </c>
      <c r="G3805">
        <v>1405</v>
      </c>
      <c r="H3805">
        <v>4</v>
      </c>
      <c r="I3805" s="58" t="s">
        <v>8511</v>
      </c>
      <c r="J3805">
        <v>140504</v>
      </c>
      <c r="K3805" s="4">
        <v>0</v>
      </c>
      <c r="L3805" s="4">
        <v>7.86</v>
      </c>
      <c r="M3805" s="4">
        <v>13.176</v>
      </c>
      <c r="N3805" s="4">
        <v>21.036000000000001</v>
      </c>
      <c r="O3805" s="5">
        <v>42305.745292812499</v>
      </c>
      <c r="P3805" s="5">
        <v>42305.745292812499</v>
      </c>
    </row>
    <row r="3806" spans="1:16">
      <c r="A3806">
        <v>2</v>
      </c>
      <c r="B3806">
        <v>8</v>
      </c>
      <c r="C3806">
        <v>17</v>
      </c>
      <c r="D3806">
        <v>239</v>
      </c>
      <c r="E3806">
        <v>1473</v>
      </c>
      <c r="F3806">
        <v>7238</v>
      </c>
      <c r="G3806">
        <v>1404</v>
      </c>
      <c r="H3806">
        <v>1</v>
      </c>
      <c r="I3806" s="58" t="s">
        <v>8512</v>
      </c>
      <c r="J3806">
        <v>140401</v>
      </c>
      <c r="K3806" s="4">
        <v>0</v>
      </c>
      <c r="L3806" s="4">
        <v>4.8780000000000001</v>
      </c>
      <c r="M3806" s="4">
        <v>0</v>
      </c>
      <c r="N3806" s="4">
        <v>4.8780000000000001</v>
      </c>
      <c r="O3806" s="5">
        <v>42305.745292812499</v>
      </c>
      <c r="P3806" s="5">
        <v>42305.745292812499</v>
      </c>
    </row>
    <row r="3807" spans="1:16">
      <c r="A3807">
        <v>2</v>
      </c>
      <c r="B3807">
        <v>8</v>
      </c>
      <c r="C3807">
        <v>17</v>
      </c>
      <c r="D3807">
        <v>239</v>
      </c>
      <c r="E3807">
        <v>1474</v>
      </c>
      <c r="F3807">
        <v>7239</v>
      </c>
      <c r="G3807">
        <v>1405</v>
      </c>
      <c r="H3807">
        <v>1</v>
      </c>
      <c r="I3807" s="58" t="s">
        <v>8513</v>
      </c>
      <c r="J3807">
        <v>140501</v>
      </c>
      <c r="K3807" s="4">
        <v>10</v>
      </c>
      <c r="L3807" s="4">
        <v>25.885000000000002</v>
      </c>
      <c r="M3807" s="4">
        <v>0</v>
      </c>
      <c r="N3807" s="4">
        <v>7.4080000000000004</v>
      </c>
      <c r="O3807" s="5">
        <v>42305.745292812499</v>
      </c>
      <c r="P3807" s="5">
        <v>42305.745292812499</v>
      </c>
    </row>
    <row r="3808" spans="1:16">
      <c r="A3808">
        <v>2</v>
      </c>
      <c r="B3808">
        <v>8</v>
      </c>
      <c r="C3808">
        <v>17</v>
      </c>
      <c r="D3808">
        <v>239</v>
      </c>
      <c r="E3808">
        <v>1782</v>
      </c>
      <c r="F3808">
        <v>7240</v>
      </c>
      <c r="G3808">
        <v>1564</v>
      </c>
      <c r="H3808">
        <v>1</v>
      </c>
      <c r="I3808" s="58" t="s">
        <v>1473</v>
      </c>
      <c r="J3808">
        <v>156401</v>
      </c>
      <c r="K3808" s="4">
        <v>0</v>
      </c>
      <c r="L3808" s="4">
        <v>10.583</v>
      </c>
      <c r="M3808" s="4">
        <v>6.7519999999999998</v>
      </c>
      <c r="N3808" s="4">
        <v>14.993</v>
      </c>
      <c r="O3808" s="5">
        <v>42305.745292812499</v>
      </c>
      <c r="P3808" s="5">
        <v>43258.050196053242</v>
      </c>
    </row>
    <row r="3809" spans="1:16">
      <c r="A3809">
        <v>2</v>
      </c>
      <c r="B3809">
        <v>8</v>
      </c>
      <c r="C3809">
        <v>17</v>
      </c>
      <c r="D3809">
        <v>239</v>
      </c>
      <c r="E3809">
        <v>1782</v>
      </c>
      <c r="F3809">
        <v>7241</v>
      </c>
      <c r="G3809">
        <v>2830</v>
      </c>
      <c r="H3809">
        <v>2</v>
      </c>
      <c r="I3809" s="58">
        <v>339709</v>
      </c>
      <c r="J3809">
        <v>283002</v>
      </c>
      <c r="K3809" s="4">
        <v>6.4160000000000004</v>
      </c>
      <c r="L3809" s="4">
        <v>13.074999999999999</v>
      </c>
      <c r="M3809" s="4">
        <v>7.65</v>
      </c>
      <c r="N3809" s="4">
        <v>14.308999999999999</v>
      </c>
      <c r="O3809" s="5">
        <v>42305.745292812499</v>
      </c>
      <c r="P3809" s="5">
        <v>43258.050196053242</v>
      </c>
    </row>
    <row r="3810" spans="1:16">
      <c r="A3810">
        <v>2</v>
      </c>
      <c r="B3810">
        <v>8</v>
      </c>
      <c r="C3810">
        <v>17</v>
      </c>
      <c r="D3810">
        <v>239</v>
      </c>
      <c r="E3810">
        <v>188</v>
      </c>
      <c r="F3810">
        <v>7222</v>
      </c>
      <c r="G3810">
        <v>114</v>
      </c>
      <c r="H3810">
        <v>9</v>
      </c>
      <c r="I3810" s="58" t="s">
        <v>1474</v>
      </c>
      <c r="J3810">
        <v>11409</v>
      </c>
      <c r="K3810" s="4">
        <v>20</v>
      </c>
      <c r="L3810" s="4">
        <v>21.81</v>
      </c>
      <c r="M3810" s="4">
        <v>0</v>
      </c>
      <c r="N3810" s="4">
        <v>1.81</v>
      </c>
      <c r="O3810" s="5">
        <v>42305.745292812499</v>
      </c>
      <c r="P3810" s="5">
        <v>42305.745292812499</v>
      </c>
    </row>
    <row r="3811" spans="1:16">
      <c r="A3811">
        <v>2</v>
      </c>
      <c r="B3811">
        <v>8</v>
      </c>
      <c r="C3811">
        <v>17</v>
      </c>
      <c r="D3811">
        <v>239</v>
      </c>
      <c r="E3811">
        <v>188</v>
      </c>
      <c r="F3811">
        <v>7223</v>
      </c>
      <c r="G3811">
        <v>114</v>
      </c>
      <c r="H3811">
        <v>10</v>
      </c>
      <c r="I3811" s="58" t="s">
        <v>1475</v>
      </c>
      <c r="J3811">
        <v>11410</v>
      </c>
      <c r="K3811" s="4">
        <v>17.21</v>
      </c>
      <c r="L3811" s="4">
        <v>19.884</v>
      </c>
      <c r="M3811" s="4">
        <v>1.81</v>
      </c>
      <c r="N3811" s="4">
        <v>4.484</v>
      </c>
      <c r="O3811" s="5">
        <v>42305.745292812499</v>
      </c>
      <c r="P3811" s="5">
        <v>42305.745292812499</v>
      </c>
    </row>
    <row r="3812" spans="1:16">
      <c r="A3812">
        <v>2</v>
      </c>
      <c r="B3812">
        <v>8</v>
      </c>
      <c r="C3812">
        <v>17</v>
      </c>
      <c r="D3812">
        <v>239</v>
      </c>
      <c r="E3812">
        <v>2005</v>
      </c>
      <c r="F3812">
        <v>7242</v>
      </c>
      <c r="G3812">
        <v>2619</v>
      </c>
      <c r="H3812">
        <v>1</v>
      </c>
      <c r="I3812" s="58">
        <v>262611</v>
      </c>
      <c r="J3812">
        <v>261901</v>
      </c>
      <c r="K3812" s="4">
        <v>0</v>
      </c>
      <c r="L3812" s="4">
        <v>2.9049999999999998</v>
      </c>
      <c r="M3812" s="4">
        <v>0</v>
      </c>
      <c r="N3812" s="4">
        <v>2.9049999999999998</v>
      </c>
      <c r="O3812" s="5">
        <v>42305.745292812499</v>
      </c>
      <c r="P3812" s="5">
        <v>42305.745292812499</v>
      </c>
    </row>
    <row r="3813" spans="1:16">
      <c r="A3813">
        <v>2</v>
      </c>
      <c r="B3813">
        <v>8</v>
      </c>
      <c r="C3813">
        <v>17</v>
      </c>
      <c r="D3813">
        <v>239</v>
      </c>
      <c r="E3813">
        <v>2018</v>
      </c>
      <c r="F3813">
        <v>7243</v>
      </c>
      <c r="G3813">
        <v>2238</v>
      </c>
      <c r="H3813">
        <v>1</v>
      </c>
      <c r="I3813" s="58">
        <v>123454</v>
      </c>
      <c r="J3813">
        <v>223801</v>
      </c>
      <c r="K3813" s="4">
        <v>0</v>
      </c>
      <c r="L3813" s="4">
        <v>1.9419999999999999</v>
      </c>
      <c r="M3813" s="4">
        <v>12.015000000000001</v>
      </c>
      <c r="N3813" s="4">
        <v>13.957000000000001</v>
      </c>
      <c r="O3813" s="5">
        <v>42305.745292812499</v>
      </c>
      <c r="P3813" s="5">
        <v>42305.745292812499</v>
      </c>
    </row>
    <row r="3814" spans="1:16">
      <c r="A3814">
        <v>2</v>
      </c>
      <c r="B3814">
        <v>8</v>
      </c>
      <c r="C3814">
        <v>17</v>
      </c>
      <c r="D3814">
        <v>239</v>
      </c>
      <c r="E3814">
        <v>2018</v>
      </c>
      <c r="F3814">
        <v>7244</v>
      </c>
      <c r="G3814">
        <v>2238</v>
      </c>
      <c r="H3814">
        <v>2</v>
      </c>
      <c r="I3814" s="58">
        <v>123485</v>
      </c>
      <c r="J3814">
        <v>223802</v>
      </c>
      <c r="K3814" s="4">
        <v>0</v>
      </c>
      <c r="L3814" s="4">
        <v>11.705</v>
      </c>
      <c r="M3814" s="4">
        <v>0</v>
      </c>
      <c r="N3814" s="4">
        <v>11.705</v>
      </c>
      <c r="O3814" s="5">
        <v>42305.745292812499</v>
      </c>
      <c r="P3814" s="5">
        <v>42305.745292812499</v>
      </c>
    </row>
    <row r="3815" spans="1:16">
      <c r="A3815">
        <v>2</v>
      </c>
      <c r="B3815">
        <v>8</v>
      </c>
      <c r="C3815">
        <v>17</v>
      </c>
      <c r="D3815">
        <v>239</v>
      </c>
      <c r="E3815">
        <v>2247</v>
      </c>
      <c r="F3815">
        <v>7245</v>
      </c>
      <c r="G3815">
        <v>1404</v>
      </c>
      <c r="H3815">
        <v>2</v>
      </c>
      <c r="I3815" s="58" t="s">
        <v>1472</v>
      </c>
      <c r="J3815">
        <v>140402</v>
      </c>
      <c r="K3815" s="4">
        <v>0</v>
      </c>
      <c r="L3815" s="4">
        <v>2.722</v>
      </c>
      <c r="M3815" s="4">
        <v>0</v>
      </c>
      <c r="N3815" s="4">
        <v>2.722</v>
      </c>
      <c r="O3815" s="5">
        <v>42305.745292812499</v>
      </c>
      <c r="P3815" s="5">
        <v>42305.745292812499</v>
      </c>
    </row>
    <row r="3816" spans="1:16">
      <c r="A3816">
        <v>2</v>
      </c>
      <c r="B3816">
        <v>8</v>
      </c>
      <c r="C3816">
        <v>17</v>
      </c>
      <c r="D3816">
        <v>239</v>
      </c>
      <c r="E3816">
        <v>241</v>
      </c>
      <c r="F3816">
        <v>7224</v>
      </c>
      <c r="G3816">
        <v>457</v>
      </c>
      <c r="H3816">
        <v>3</v>
      </c>
      <c r="I3816" s="58" t="s">
        <v>8514</v>
      </c>
      <c r="J3816">
        <v>45703</v>
      </c>
      <c r="K3816" s="4">
        <v>0</v>
      </c>
      <c r="L3816" s="4">
        <v>11.968999999999999</v>
      </c>
      <c r="M3816" s="4">
        <v>40.857999999999997</v>
      </c>
      <c r="N3816" s="4">
        <v>52.826999999999998</v>
      </c>
      <c r="O3816" s="5">
        <v>42305.745292812499</v>
      </c>
      <c r="P3816" s="5">
        <v>43258.050196053242</v>
      </c>
    </row>
    <row r="3817" spans="1:16">
      <c r="A3817">
        <v>2</v>
      </c>
      <c r="B3817">
        <v>8</v>
      </c>
      <c r="C3817">
        <v>17</v>
      </c>
      <c r="D3817">
        <v>239</v>
      </c>
      <c r="E3817">
        <v>2472</v>
      </c>
      <c r="F3817">
        <v>7246</v>
      </c>
      <c r="G3817">
        <v>1299</v>
      </c>
      <c r="H3817">
        <v>1</v>
      </c>
      <c r="I3817" s="58" t="s">
        <v>1471</v>
      </c>
      <c r="J3817">
        <v>129901</v>
      </c>
      <c r="K3817" s="4">
        <v>10.067</v>
      </c>
      <c r="L3817" s="4">
        <v>18.263999999999999</v>
      </c>
      <c r="M3817" s="4">
        <v>0</v>
      </c>
      <c r="N3817" s="4">
        <v>8.1969999999999992</v>
      </c>
      <c r="O3817" s="5">
        <v>42305.745292812499</v>
      </c>
      <c r="P3817" s="5">
        <v>42305.745292812499</v>
      </c>
    </row>
    <row r="3818" spans="1:16">
      <c r="A3818">
        <v>2</v>
      </c>
      <c r="B3818">
        <v>8</v>
      </c>
      <c r="C3818">
        <v>17</v>
      </c>
      <c r="D3818">
        <v>239</v>
      </c>
      <c r="E3818">
        <v>2525</v>
      </c>
      <c r="F3818">
        <v>7247</v>
      </c>
      <c r="G3818">
        <v>1955</v>
      </c>
      <c r="H3818">
        <v>1</v>
      </c>
      <c r="I3818" s="58">
        <v>20090</v>
      </c>
      <c r="J3818">
        <v>195501</v>
      </c>
      <c r="K3818" s="4">
        <v>9.9860000000000007</v>
      </c>
      <c r="L3818" s="4">
        <v>19.501000000000001</v>
      </c>
      <c r="M3818" s="4">
        <v>0</v>
      </c>
      <c r="N3818" s="4">
        <v>9.5150000000000006</v>
      </c>
      <c r="O3818" s="5">
        <v>42305.745292812499</v>
      </c>
      <c r="P3818" s="5">
        <v>42305.745292812499</v>
      </c>
    </row>
    <row r="3819" spans="1:16">
      <c r="A3819">
        <v>2</v>
      </c>
      <c r="B3819">
        <v>8</v>
      </c>
      <c r="C3819">
        <v>17</v>
      </c>
      <c r="D3819">
        <v>239</v>
      </c>
      <c r="E3819">
        <v>2525</v>
      </c>
      <c r="F3819">
        <v>7248</v>
      </c>
      <c r="G3819">
        <v>1960</v>
      </c>
      <c r="H3819">
        <v>1</v>
      </c>
      <c r="I3819" s="58">
        <v>21916</v>
      </c>
      <c r="J3819">
        <v>196001</v>
      </c>
      <c r="K3819" s="4">
        <v>9.4979999999999993</v>
      </c>
      <c r="L3819" s="4">
        <v>9.7899999999999991</v>
      </c>
      <c r="M3819" s="4">
        <v>9.5150000000000006</v>
      </c>
      <c r="N3819" s="4">
        <v>9.8070000000000004</v>
      </c>
      <c r="O3819" s="5">
        <v>42305.745292812499</v>
      </c>
      <c r="P3819" s="5">
        <v>42305.745292812499</v>
      </c>
    </row>
    <row r="3820" spans="1:16">
      <c r="A3820">
        <v>2</v>
      </c>
      <c r="B3820">
        <v>8</v>
      </c>
      <c r="C3820">
        <v>17</v>
      </c>
      <c r="D3820">
        <v>239</v>
      </c>
      <c r="E3820">
        <v>2634</v>
      </c>
      <c r="F3820">
        <v>7249</v>
      </c>
      <c r="G3820">
        <v>2584</v>
      </c>
      <c r="H3820">
        <v>1</v>
      </c>
      <c r="I3820" s="58">
        <v>249828</v>
      </c>
      <c r="J3820">
        <v>258401</v>
      </c>
      <c r="K3820" s="4">
        <v>0</v>
      </c>
      <c r="L3820" s="4">
        <v>6.6840000000000002</v>
      </c>
      <c r="M3820" s="4">
        <v>0</v>
      </c>
      <c r="N3820" s="4">
        <v>6.6840000000000002</v>
      </c>
      <c r="O3820" s="5">
        <v>42305.745292812499</v>
      </c>
      <c r="P3820" s="5">
        <v>42305.745292812499</v>
      </c>
    </row>
    <row r="3821" spans="1:16">
      <c r="A3821">
        <v>2</v>
      </c>
      <c r="B3821">
        <v>8</v>
      </c>
      <c r="C3821">
        <v>17</v>
      </c>
      <c r="D3821">
        <v>239</v>
      </c>
      <c r="E3821">
        <v>2688</v>
      </c>
      <c r="F3821">
        <v>7250</v>
      </c>
      <c r="G3821">
        <v>2673</v>
      </c>
      <c r="H3821">
        <v>2</v>
      </c>
      <c r="I3821" s="58">
        <v>282366</v>
      </c>
      <c r="J3821">
        <v>267302</v>
      </c>
      <c r="K3821" s="4">
        <v>20</v>
      </c>
      <c r="L3821" s="4">
        <v>25.242000000000001</v>
      </c>
      <c r="M3821" s="4">
        <v>0</v>
      </c>
      <c r="N3821" s="4">
        <v>5.242</v>
      </c>
      <c r="O3821" s="5">
        <v>42305.745292812499</v>
      </c>
      <c r="P3821" s="5">
        <v>42305.745292812499</v>
      </c>
    </row>
    <row r="3822" spans="1:16">
      <c r="A3822">
        <v>2</v>
      </c>
      <c r="B3822">
        <v>8</v>
      </c>
      <c r="C3822">
        <v>17</v>
      </c>
      <c r="D3822">
        <v>239</v>
      </c>
      <c r="E3822">
        <v>2728</v>
      </c>
      <c r="F3822">
        <v>7251</v>
      </c>
      <c r="G3822">
        <v>1404</v>
      </c>
      <c r="H3822">
        <v>2</v>
      </c>
      <c r="I3822" s="58" t="s">
        <v>1472</v>
      </c>
      <c r="J3822">
        <v>140402</v>
      </c>
      <c r="K3822" s="4">
        <v>20</v>
      </c>
      <c r="L3822" s="4">
        <v>23.305</v>
      </c>
      <c r="M3822" s="4">
        <v>0</v>
      </c>
      <c r="N3822" s="4">
        <v>3.3050000000000002</v>
      </c>
      <c r="O3822" s="5">
        <v>42305.745292812499</v>
      </c>
      <c r="P3822" s="5">
        <v>42305.745292812499</v>
      </c>
    </row>
    <row r="3823" spans="1:16">
      <c r="A3823">
        <v>2</v>
      </c>
      <c r="B3823">
        <v>8</v>
      </c>
      <c r="C3823">
        <v>17</v>
      </c>
      <c r="D3823">
        <v>239</v>
      </c>
      <c r="E3823">
        <v>2774</v>
      </c>
      <c r="F3823">
        <v>7252</v>
      </c>
      <c r="G3823">
        <v>1564</v>
      </c>
      <c r="H3823">
        <v>1</v>
      </c>
      <c r="I3823" s="58" t="s">
        <v>1473</v>
      </c>
      <c r="J3823">
        <v>156401</v>
      </c>
      <c r="K3823" s="4">
        <v>0.89800000000000002</v>
      </c>
      <c r="L3823" s="4">
        <v>9.8789999999999996</v>
      </c>
      <c r="M3823" s="4">
        <v>0</v>
      </c>
      <c r="N3823" s="4">
        <v>8.9809999999999999</v>
      </c>
      <c r="O3823" s="5">
        <v>42305.745292812499</v>
      </c>
      <c r="P3823" s="5">
        <v>42305.745292812499</v>
      </c>
    </row>
    <row r="3824" spans="1:16">
      <c r="A3824">
        <v>2</v>
      </c>
      <c r="B3824">
        <v>8</v>
      </c>
      <c r="C3824">
        <v>17</v>
      </c>
      <c r="D3824">
        <v>239</v>
      </c>
      <c r="E3824">
        <v>2918</v>
      </c>
      <c r="F3824">
        <v>7253</v>
      </c>
      <c r="G3824">
        <v>3056</v>
      </c>
      <c r="H3824">
        <v>1</v>
      </c>
      <c r="I3824" s="58">
        <v>422222</v>
      </c>
      <c r="J3824">
        <v>305601</v>
      </c>
      <c r="K3824" s="4">
        <v>0</v>
      </c>
      <c r="L3824" s="4">
        <v>3.6110000000000002</v>
      </c>
      <c r="M3824" s="4">
        <v>0</v>
      </c>
      <c r="N3824" s="4">
        <v>3.6110000000000002</v>
      </c>
      <c r="O3824" s="5">
        <v>42305.745292812499</v>
      </c>
      <c r="P3824" s="5">
        <v>42305.745292812499</v>
      </c>
    </row>
    <row r="3825" spans="1:16">
      <c r="A3825">
        <v>2</v>
      </c>
      <c r="B3825">
        <v>8</v>
      </c>
      <c r="C3825">
        <v>17</v>
      </c>
      <c r="D3825">
        <v>239</v>
      </c>
      <c r="E3825">
        <v>298</v>
      </c>
      <c r="F3825">
        <v>7225</v>
      </c>
      <c r="G3825">
        <v>187</v>
      </c>
      <c r="H3825">
        <v>6</v>
      </c>
      <c r="I3825" s="58" t="s">
        <v>8515</v>
      </c>
      <c r="J3825">
        <v>18706</v>
      </c>
      <c r="K3825" s="4">
        <v>0</v>
      </c>
      <c r="L3825" s="4">
        <v>4.67</v>
      </c>
      <c r="M3825" s="4">
        <v>0</v>
      </c>
      <c r="N3825" s="4">
        <v>4.67</v>
      </c>
      <c r="O3825" s="5">
        <v>42305.745292812499</v>
      </c>
      <c r="P3825" s="5">
        <v>43258.050196053242</v>
      </c>
    </row>
    <row r="3826" spans="1:16">
      <c r="A3826">
        <v>2</v>
      </c>
      <c r="B3826">
        <v>8</v>
      </c>
      <c r="C3826">
        <v>17</v>
      </c>
      <c r="D3826">
        <v>239</v>
      </c>
      <c r="E3826">
        <v>3398</v>
      </c>
      <c r="F3826">
        <v>7254</v>
      </c>
      <c r="G3826">
        <v>3446</v>
      </c>
      <c r="H3826">
        <v>1</v>
      </c>
      <c r="I3826" s="58">
        <v>564667</v>
      </c>
      <c r="J3826">
        <v>344601</v>
      </c>
      <c r="K3826" s="4">
        <v>0</v>
      </c>
      <c r="L3826" s="4">
        <v>1.766</v>
      </c>
      <c r="M3826" s="4">
        <v>0</v>
      </c>
      <c r="N3826" s="4">
        <v>1.766</v>
      </c>
      <c r="O3826" s="5">
        <v>42305.745292812499</v>
      </c>
      <c r="P3826" s="5">
        <v>42305.745292812499</v>
      </c>
    </row>
    <row r="3827" spans="1:16">
      <c r="A3827">
        <v>2</v>
      </c>
      <c r="B3827">
        <v>8</v>
      </c>
      <c r="C3827">
        <v>17</v>
      </c>
      <c r="D3827">
        <v>239</v>
      </c>
      <c r="E3827">
        <v>3478</v>
      </c>
      <c r="F3827">
        <v>7255</v>
      </c>
      <c r="G3827">
        <v>457</v>
      </c>
      <c r="H3827">
        <v>4</v>
      </c>
      <c r="I3827" s="58" t="s">
        <v>8516</v>
      </c>
      <c r="J3827">
        <v>45704</v>
      </c>
      <c r="K3827" s="4">
        <v>0.26</v>
      </c>
      <c r="L3827" s="4">
        <v>0.35499999999999998</v>
      </c>
      <c r="M3827" s="4">
        <v>0</v>
      </c>
      <c r="N3827" s="4">
        <v>9.5000000000000001E-2</v>
      </c>
      <c r="O3827" s="5">
        <v>42305.745292812499</v>
      </c>
      <c r="P3827" s="5">
        <v>42305.745292812499</v>
      </c>
    </row>
    <row r="3828" spans="1:16">
      <c r="A3828">
        <v>2</v>
      </c>
      <c r="B3828">
        <v>8</v>
      </c>
      <c r="C3828">
        <v>17</v>
      </c>
      <c r="D3828">
        <v>239</v>
      </c>
      <c r="E3828">
        <v>3575</v>
      </c>
      <c r="F3828">
        <v>7256</v>
      </c>
      <c r="G3828">
        <v>509</v>
      </c>
      <c r="H3828">
        <v>1</v>
      </c>
      <c r="I3828" s="58" t="s">
        <v>8517</v>
      </c>
      <c r="J3828">
        <v>50901</v>
      </c>
      <c r="K3828" s="4">
        <v>0</v>
      </c>
      <c r="L3828" s="4">
        <v>0.27500000000000002</v>
      </c>
      <c r="M3828" s="4">
        <v>0</v>
      </c>
      <c r="N3828" s="4">
        <v>0.27500000000000002</v>
      </c>
      <c r="O3828" s="5">
        <v>42305.745292812499</v>
      </c>
      <c r="P3828" s="5">
        <v>42305.745292812499</v>
      </c>
    </row>
    <row r="3829" spans="1:16">
      <c r="A3829">
        <v>2</v>
      </c>
      <c r="B3829">
        <v>8</v>
      </c>
      <c r="C3829">
        <v>17</v>
      </c>
      <c r="D3829">
        <v>239</v>
      </c>
      <c r="E3829">
        <v>3884</v>
      </c>
      <c r="F3829">
        <v>7257</v>
      </c>
      <c r="G3829">
        <v>186</v>
      </c>
      <c r="H3829">
        <v>5</v>
      </c>
      <c r="I3829" s="58" t="s">
        <v>1476</v>
      </c>
      <c r="J3829">
        <v>18605</v>
      </c>
      <c r="K3829" s="4">
        <v>0</v>
      </c>
      <c r="L3829" s="4">
        <v>10.574</v>
      </c>
      <c r="M3829" s="4">
        <v>261.04500000000002</v>
      </c>
      <c r="N3829" s="4">
        <v>271.61900000000003</v>
      </c>
      <c r="O3829" s="5">
        <v>42305.745292812499</v>
      </c>
      <c r="P3829" s="5">
        <v>42305.745292812499</v>
      </c>
    </row>
    <row r="3830" spans="1:16">
      <c r="A3830">
        <v>2</v>
      </c>
      <c r="B3830">
        <v>8</v>
      </c>
      <c r="C3830">
        <v>17</v>
      </c>
      <c r="D3830">
        <v>239</v>
      </c>
      <c r="E3830">
        <v>3884</v>
      </c>
      <c r="F3830">
        <v>7258</v>
      </c>
      <c r="G3830">
        <v>186</v>
      </c>
      <c r="H3830">
        <v>6</v>
      </c>
      <c r="I3830" s="58" t="s">
        <v>1477</v>
      </c>
      <c r="J3830">
        <v>18606</v>
      </c>
      <c r="K3830" s="4">
        <v>10.676</v>
      </c>
      <c r="L3830" s="4">
        <v>13.446</v>
      </c>
      <c r="M3830" s="4">
        <v>271.61900000000003</v>
      </c>
      <c r="N3830" s="4">
        <v>274.38900000000001</v>
      </c>
      <c r="O3830" s="5">
        <v>42305.745292812499</v>
      </c>
      <c r="P3830" s="5">
        <v>42305.745292812499</v>
      </c>
    </row>
    <row r="3831" spans="1:16">
      <c r="A3831">
        <v>2</v>
      </c>
      <c r="B3831">
        <v>8</v>
      </c>
      <c r="C3831">
        <v>17</v>
      </c>
      <c r="D3831">
        <v>239</v>
      </c>
      <c r="E3831">
        <v>3884</v>
      </c>
      <c r="F3831">
        <v>7259</v>
      </c>
      <c r="G3831">
        <v>187</v>
      </c>
      <c r="H3831">
        <v>1</v>
      </c>
      <c r="I3831" s="58" t="s">
        <v>1478</v>
      </c>
      <c r="J3831">
        <v>18701</v>
      </c>
      <c r="K3831" s="4">
        <v>1.74</v>
      </c>
      <c r="L3831" s="4">
        <v>6.3470000000000004</v>
      </c>
      <c r="M3831" s="4">
        <v>276.94200000000001</v>
      </c>
      <c r="N3831" s="4">
        <v>281.54899999999998</v>
      </c>
      <c r="O3831" s="5">
        <v>42305.745292812499</v>
      </c>
      <c r="P3831" s="5">
        <v>43258.050196053242</v>
      </c>
    </row>
    <row r="3832" spans="1:16">
      <c r="A3832">
        <v>2</v>
      </c>
      <c r="B3832">
        <v>8</v>
      </c>
      <c r="C3832">
        <v>17</v>
      </c>
      <c r="D3832">
        <v>239</v>
      </c>
      <c r="E3832">
        <v>3943</v>
      </c>
      <c r="F3832">
        <v>7260</v>
      </c>
      <c r="G3832">
        <v>315</v>
      </c>
      <c r="H3832">
        <v>6</v>
      </c>
      <c r="I3832" s="58" t="s">
        <v>8518</v>
      </c>
      <c r="J3832">
        <v>31506</v>
      </c>
      <c r="K3832" s="4">
        <v>0</v>
      </c>
      <c r="L3832" s="4">
        <v>13.089</v>
      </c>
      <c r="M3832" s="4">
        <v>7.3490000000000002</v>
      </c>
      <c r="N3832" s="4">
        <v>20.437999999999999</v>
      </c>
      <c r="O3832" s="5">
        <v>42305.745292812499</v>
      </c>
      <c r="P3832" s="5">
        <v>43258.050196053242</v>
      </c>
    </row>
    <row r="3833" spans="1:16">
      <c r="A3833">
        <v>2</v>
      </c>
      <c r="B3833">
        <v>8</v>
      </c>
      <c r="C3833">
        <v>17</v>
      </c>
      <c r="D3833">
        <v>239</v>
      </c>
      <c r="E3833">
        <v>3943</v>
      </c>
      <c r="F3833">
        <v>7261</v>
      </c>
      <c r="G3833">
        <v>315</v>
      </c>
      <c r="H3833">
        <v>7</v>
      </c>
      <c r="I3833" s="58" t="s">
        <v>8519</v>
      </c>
      <c r="J3833">
        <v>31507</v>
      </c>
      <c r="K3833" s="4">
        <v>13.089</v>
      </c>
      <c r="L3833" s="4">
        <v>20.437999999999999</v>
      </c>
      <c r="M3833" s="4">
        <v>0</v>
      </c>
      <c r="N3833" s="4">
        <v>7.3490000000000002</v>
      </c>
      <c r="O3833" s="5">
        <v>42305.745292812499</v>
      </c>
      <c r="P3833" s="5">
        <v>42305.745292812499</v>
      </c>
    </row>
    <row r="3834" spans="1:16">
      <c r="A3834">
        <v>2</v>
      </c>
      <c r="B3834">
        <v>8</v>
      </c>
      <c r="C3834">
        <v>17</v>
      </c>
      <c r="D3834">
        <v>239</v>
      </c>
      <c r="E3834">
        <v>4033</v>
      </c>
      <c r="F3834">
        <v>7262</v>
      </c>
      <c r="G3834">
        <v>267</v>
      </c>
      <c r="H3834">
        <v>8</v>
      </c>
      <c r="I3834" s="58" t="s">
        <v>8520</v>
      </c>
      <c r="J3834">
        <v>26708</v>
      </c>
      <c r="K3834" s="4">
        <v>0</v>
      </c>
      <c r="L3834" s="4">
        <v>2.403</v>
      </c>
      <c r="M3834" s="4">
        <v>0</v>
      </c>
      <c r="N3834" s="4">
        <v>2.403</v>
      </c>
      <c r="O3834" s="5">
        <v>42305.745292812499</v>
      </c>
      <c r="P3834" s="5">
        <v>42305.745292812499</v>
      </c>
    </row>
    <row r="3835" spans="1:16">
      <c r="A3835">
        <v>2</v>
      </c>
      <c r="B3835">
        <v>8</v>
      </c>
      <c r="C3835">
        <v>17</v>
      </c>
      <c r="D3835">
        <v>239</v>
      </c>
      <c r="E3835">
        <v>4360</v>
      </c>
      <c r="F3835">
        <v>7263</v>
      </c>
      <c r="G3835">
        <v>114</v>
      </c>
      <c r="H3835">
        <v>15</v>
      </c>
      <c r="I3835" s="58" t="s">
        <v>8521</v>
      </c>
      <c r="J3835">
        <v>11415</v>
      </c>
      <c r="K3835" s="4">
        <v>0</v>
      </c>
      <c r="L3835" s="4">
        <v>0.60099999999999998</v>
      </c>
      <c r="M3835" s="4">
        <v>0</v>
      </c>
      <c r="N3835" s="4">
        <v>0.60099999999999998</v>
      </c>
      <c r="O3835" s="5">
        <v>42305.745292812499</v>
      </c>
      <c r="P3835" s="5">
        <v>42305.745292812499</v>
      </c>
    </row>
    <row r="3836" spans="1:16">
      <c r="A3836">
        <v>2</v>
      </c>
      <c r="B3836">
        <v>8</v>
      </c>
      <c r="C3836">
        <v>17</v>
      </c>
      <c r="D3836">
        <v>239</v>
      </c>
      <c r="E3836">
        <v>4551</v>
      </c>
      <c r="F3836">
        <v>7264</v>
      </c>
      <c r="G3836">
        <v>114</v>
      </c>
      <c r="H3836">
        <v>9</v>
      </c>
      <c r="I3836" s="58" t="s">
        <v>1474</v>
      </c>
      <c r="J3836">
        <v>11409</v>
      </c>
      <c r="K3836" s="4">
        <v>0</v>
      </c>
      <c r="L3836" s="4">
        <v>16.161999999999999</v>
      </c>
      <c r="M3836" s="4">
        <v>191.75399999999999</v>
      </c>
      <c r="N3836" s="4">
        <v>207.916</v>
      </c>
      <c r="O3836" s="5">
        <v>42305.745292812499</v>
      </c>
      <c r="P3836" s="5">
        <v>43258.050196053242</v>
      </c>
    </row>
    <row r="3837" spans="1:16">
      <c r="A3837">
        <v>2</v>
      </c>
      <c r="B3837">
        <v>8</v>
      </c>
      <c r="C3837">
        <v>17</v>
      </c>
      <c r="D3837">
        <v>239</v>
      </c>
      <c r="E3837">
        <v>4551</v>
      </c>
      <c r="F3837">
        <v>7265</v>
      </c>
      <c r="G3837">
        <v>114</v>
      </c>
      <c r="H3837">
        <v>10</v>
      </c>
      <c r="I3837" s="58" t="s">
        <v>1475</v>
      </c>
      <c r="J3837">
        <v>11410</v>
      </c>
      <c r="K3837" s="4">
        <v>20.134</v>
      </c>
      <c r="L3837" s="4">
        <v>30.565999999999999</v>
      </c>
      <c r="M3837" s="4">
        <v>212.649</v>
      </c>
      <c r="N3837" s="4">
        <v>223.08099999999999</v>
      </c>
      <c r="O3837" s="5">
        <v>42305.745292812499</v>
      </c>
      <c r="P3837" s="5">
        <v>43258.050196053242</v>
      </c>
    </row>
    <row r="3838" spans="1:16">
      <c r="A3838">
        <v>2</v>
      </c>
      <c r="B3838">
        <v>8</v>
      </c>
      <c r="C3838">
        <v>17</v>
      </c>
      <c r="D3838">
        <v>239</v>
      </c>
      <c r="E3838">
        <v>4551</v>
      </c>
      <c r="F3838">
        <v>7266</v>
      </c>
      <c r="G3838">
        <v>186</v>
      </c>
      <c r="H3838">
        <v>6</v>
      </c>
      <c r="I3838" s="58" t="s">
        <v>1477</v>
      </c>
      <c r="J3838">
        <v>18606</v>
      </c>
      <c r="K3838" s="4">
        <v>25.387</v>
      </c>
      <c r="L3838" s="4">
        <v>30.12</v>
      </c>
      <c r="M3838" s="4">
        <v>207.916</v>
      </c>
      <c r="N3838" s="4">
        <v>212.649</v>
      </c>
      <c r="O3838" s="5">
        <v>42305.745292812499</v>
      </c>
      <c r="P3838" s="5">
        <v>43258.050196053242</v>
      </c>
    </row>
    <row r="3839" spans="1:16">
      <c r="A3839">
        <v>2</v>
      </c>
      <c r="B3839">
        <v>8</v>
      </c>
      <c r="C3839">
        <v>17</v>
      </c>
      <c r="D3839">
        <v>239</v>
      </c>
      <c r="E3839">
        <v>507</v>
      </c>
      <c r="F3839">
        <v>7226</v>
      </c>
      <c r="G3839">
        <v>1960</v>
      </c>
      <c r="H3839">
        <v>1</v>
      </c>
      <c r="I3839" s="58">
        <v>21916</v>
      </c>
      <c r="J3839">
        <v>196001</v>
      </c>
      <c r="K3839" s="4">
        <v>0</v>
      </c>
      <c r="L3839" s="4">
        <v>7.5730000000000004</v>
      </c>
      <c r="M3839" s="4">
        <v>0</v>
      </c>
      <c r="N3839" s="4">
        <v>7.5730000000000004</v>
      </c>
      <c r="O3839" s="5">
        <v>42305.745292812499</v>
      </c>
      <c r="P3839" s="5">
        <v>42305.745292812499</v>
      </c>
    </row>
    <row r="3840" spans="1:16">
      <c r="A3840">
        <v>2</v>
      </c>
      <c r="B3840">
        <v>8</v>
      </c>
      <c r="C3840">
        <v>17</v>
      </c>
      <c r="D3840">
        <v>239</v>
      </c>
      <c r="E3840">
        <v>558</v>
      </c>
      <c r="F3840">
        <v>7227</v>
      </c>
      <c r="G3840">
        <v>315</v>
      </c>
      <c r="H3840">
        <v>8</v>
      </c>
      <c r="I3840" s="58" t="s">
        <v>8522</v>
      </c>
      <c r="J3840">
        <v>31508</v>
      </c>
      <c r="K3840" s="4">
        <v>0</v>
      </c>
      <c r="L3840" s="4">
        <v>13.151999999999999</v>
      </c>
      <c r="M3840" s="4">
        <v>7.327</v>
      </c>
      <c r="N3840" s="4">
        <v>20.478999999999999</v>
      </c>
      <c r="O3840" s="5">
        <v>42305.745292812499</v>
      </c>
      <c r="P3840" s="5">
        <v>43258.050196053242</v>
      </c>
    </row>
    <row r="3841" spans="1:16">
      <c r="A3841">
        <v>2</v>
      </c>
      <c r="B3841">
        <v>8</v>
      </c>
      <c r="C3841">
        <v>17</v>
      </c>
      <c r="D3841">
        <v>239</v>
      </c>
      <c r="E3841">
        <v>559</v>
      </c>
      <c r="F3841">
        <v>7228</v>
      </c>
      <c r="G3841">
        <v>338</v>
      </c>
      <c r="H3841">
        <v>8</v>
      </c>
      <c r="I3841" s="58" t="s">
        <v>8523</v>
      </c>
      <c r="J3841">
        <v>33808</v>
      </c>
      <c r="K3841" s="4">
        <v>0.17799999999999999</v>
      </c>
      <c r="L3841" s="4">
        <v>11.839</v>
      </c>
      <c r="M3841" s="4">
        <v>0</v>
      </c>
      <c r="N3841" s="4">
        <v>11.661</v>
      </c>
      <c r="O3841" s="5">
        <v>42305.745292812499</v>
      </c>
      <c r="P3841" s="5">
        <v>43258.050196053242</v>
      </c>
    </row>
    <row r="3842" spans="1:16">
      <c r="A3842">
        <v>2</v>
      </c>
      <c r="B3842">
        <v>8</v>
      </c>
      <c r="C3842">
        <v>17</v>
      </c>
      <c r="D3842">
        <v>239</v>
      </c>
      <c r="E3842">
        <v>559</v>
      </c>
      <c r="F3842">
        <v>7229</v>
      </c>
      <c r="G3842">
        <v>338</v>
      </c>
      <c r="H3842">
        <v>9</v>
      </c>
      <c r="I3842" s="58" t="s">
        <v>8524</v>
      </c>
      <c r="J3842">
        <v>33809</v>
      </c>
      <c r="K3842" s="4">
        <v>0</v>
      </c>
      <c r="L3842" s="4">
        <v>8.9659999999999993</v>
      </c>
      <c r="M3842" s="4">
        <v>11.661</v>
      </c>
      <c r="N3842" s="4">
        <v>20.626999999999999</v>
      </c>
      <c r="O3842" s="5">
        <v>42305.745292812499</v>
      </c>
      <c r="P3842" s="5">
        <v>43258.050196053242</v>
      </c>
    </row>
    <row r="3843" spans="1:16">
      <c r="A3843">
        <v>2</v>
      </c>
      <c r="B3843">
        <v>8</v>
      </c>
      <c r="C3843">
        <v>17</v>
      </c>
      <c r="D3843">
        <v>239</v>
      </c>
      <c r="E3843">
        <v>559</v>
      </c>
      <c r="F3843">
        <v>7230</v>
      </c>
      <c r="G3843">
        <v>338</v>
      </c>
      <c r="H3843">
        <v>10</v>
      </c>
      <c r="I3843" s="58" t="s">
        <v>8525</v>
      </c>
      <c r="J3843">
        <v>33810</v>
      </c>
      <c r="K3843" s="4">
        <v>10</v>
      </c>
      <c r="L3843" s="4">
        <v>18.946999999999999</v>
      </c>
      <c r="M3843" s="4">
        <v>20.626999999999999</v>
      </c>
      <c r="N3843" s="4">
        <v>29.574000000000002</v>
      </c>
      <c r="O3843" s="5">
        <v>42305.745292812499</v>
      </c>
      <c r="P3843" s="5">
        <v>43258.050196053242</v>
      </c>
    </row>
    <row r="3844" spans="1:16">
      <c r="A3844">
        <v>2</v>
      </c>
      <c r="B3844">
        <v>8</v>
      </c>
      <c r="C3844">
        <v>17</v>
      </c>
      <c r="D3844">
        <v>239</v>
      </c>
      <c r="E3844">
        <v>60</v>
      </c>
      <c r="F3844">
        <v>7220</v>
      </c>
      <c r="G3844">
        <v>186</v>
      </c>
      <c r="H3844">
        <v>5</v>
      </c>
      <c r="I3844" s="58" t="s">
        <v>1476</v>
      </c>
      <c r="J3844">
        <v>18605</v>
      </c>
      <c r="K3844" s="4">
        <v>20.239000000000001</v>
      </c>
      <c r="L3844" s="4">
        <v>22.331</v>
      </c>
      <c r="M3844" s="4">
        <v>0</v>
      </c>
      <c r="N3844" s="4">
        <v>2.0920000000000001</v>
      </c>
      <c r="O3844" s="5">
        <v>42305.745292812499</v>
      </c>
      <c r="P3844" s="5">
        <v>42305.745292812499</v>
      </c>
    </row>
    <row r="3845" spans="1:16">
      <c r="A3845">
        <v>2</v>
      </c>
      <c r="B3845">
        <v>8</v>
      </c>
      <c r="C3845">
        <v>17</v>
      </c>
      <c r="D3845">
        <v>239</v>
      </c>
      <c r="E3845">
        <v>60</v>
      </c>
      <c r="F3845">
        <v>7221</v>
      </c>
      <c r="G3845">
        <v>187</v>
      </c>
      <c r="H3845">
        <v>1</v>
      </c>
      <c r="I3845" s="58" t="s">
        <v>1478</v>
      </c>
      <c r="J3845">
        <v>18701</v>
      </c>
      <c r="K3845" s="4">
        <v>0</v>
      </c>
      <c r="L3845" s="4">
        <v>1.74</v>
      </c>
      <c r="M3845" s="4">
        <v>2.0920000000000001</v>
      </c>
      <c r="N3845" s="4">
        <v>3.8319999999999999</v>
      </c>
      <c r="O3845" s="5">
        <v>42305.745292812499</v>
      </c>
      <c r="P3845" s="5">
        <v>42305.745292812499</v>
      </c>
    </row>
    <row r="3846" spans="1:16">
      <c r="A3846">
        <v>2</v>
      </c>
      <c r="B3846">
        <v>8</v>
      </c>
      <c r="C3846">
        <v>17</v>
      </c>
      <c r="D3846">
        <v>239</v>
      </c>
      <c r="E3846">
        <v>732</v>
      </c>
      <c r="F3846">
        <v>7231</v>
      </c>
      <c r="G3846">
        <v>2447</v>
      </c>
      <c r="H3846">
        <v>1</v>
      </c>
      <c r="I3846" s="58">
        <v>199790</v>
      </c>
      <c r="J3846">
        <v>244701</v>
      </c>
      <c r="K3846" s="4">
        <v>0</v>
      </c>
      <c r="L3846" s="4">
        <v>5.2210000000000001</v>
      </c>
      <c r="M3846" s="4">
        <v>0</v>
      </c>
      <c r="N3846" s="4">
        <v>5.2210000000000001</v>
      </c>
      <c r="O3846" s="5">
        <v>42305.745292812499</v>
      </c>
      <c r="P3846" s="5">
        <v>42305.745292812499</v>
      </c>
    </row>
    <row r="3847" spans="1:16">
      <c r="A3847">
        <v>2</v>
      </c>
      <c r="B3847">
        <v>8</v>
      </c>
      <c r="C3847">
        <v>17</v>
      </c>
      <c r="D3847">
        <v>239</v>
      </c>
      <c r="E3847">
        <v>748</v>
      </c>
      <c r="F3847">
        <v>7232</v>
      </c>
      <c r="G3847">
        <v>3425</v>
      </c>
      <c r="H3847">
        <v>1</v>
      </c>
      <c r="I3847" s="58">
        <v>556997</v>
      </c>
      <c r="J3847">
        <v>342501</v>
      </c>
      <c r="K3847" s="4">
        <v>1</v>
      </c>
      <c r="L3847" s="4">
        <v>3.6230000000000002</v>
      </c>
      <c r="M3847" s="4">
        <v>0</v>
      </c>
      <c r="N3847" s="4">
        <v>2.6230000000000002</v>
      </c>
      <c r="O3847" s="5">
        <v>42305.745292812499</v>
      </c>
      <c r="P3847" s="5">
        <v>42305.745292812499</v>
      </c>
    </row>
    <row r="3848" spans="1:16">
      <c r="A3848">
        <v>2</v>
      </c>
      <c r="B3848">
        <v>8</v>
      </c>
      <c r="C3848">
        <v>17</v>
      </c>
      <c r="D3848">
        <v>26</v>
      </c>
      <c r="E3848">
        <v>1042</v>
      </c>
      <c r="F3848">
        <v>6909</v>
      </c>
      <c r="G3848">
        <v>858</v>
      </c>
      <c r="H3848">
        <v>3</v>
      </c>
      <c r="I3848" s="58" t="s">
        <v>8526</v>
      </c>
      <c r="J3848">
        <v>85803</v>
      </c>
      <c r="K3848" s="4">
        <v>0</v>
      </c>
      <c r="L3848" s="4">
        <v>13.984</v>
      </c>
      <c r="M3848" s="4">
        <v>20.11</v>
      </c>
      <c r="N3848" s="4">
        <v>34.094000000000001</v>
      </c>
      <c r="O3848" s="5">
        <v>42305.745292812499</v>
      </c>
      <c r="P3848" s="5">
        <v>43258.050196053242</v>
      </c>
    </row>
    <row r="3849" spans="1:16">
      <c r="A3849">
        <v>2</v>
      </c>
      <c r="B3849">
        <v>8</v>
      </c>
      <c r="C3849">
        <v>17</v>
      </c>
      <c r="D3849">
        <v>26</v>
      </c>
      <c r="E3849">
        <v>1103</v>
      </c>
      <c r="F3849">
        <v>6910</v>
      </c>
      <c r="G3849">
        <v>1129</v>
      </c>
      <c r="H3849">
        <v>1</v>
      </c>
      <c r="I3849" s="58" t="s">
        <v>8527</v>
      </c>
      <c r="J3849">
        <v>112901</v>
      </c>
      <c r="K3849" s="4">
        <v>1</v>
      </c>
      <c r="L3849" s="4">
        <v>7.2210000000000001</v>
      </c>
      <c r="M3849" s="4">
        <v>0</v>
      </c>
      <c r="N3849" s="4">
        <v>6.2210000000000001</v>
      </c>
      <c r="O3849" s="5">
        <v>42305.745292812499</v>
      </c>
      <c r="P3849" s="5">
        <v>42305.745292812499</v>
      </c>
    </row>
    <row r="3850" spans="1:16">
      <c r="A3850">
        <v>2</v>
      </c>
      <c r="B3850">
        <v>8</v>
      </c>
      <c r="C3850">
        <v>17</v>
      </c>
      <c r="D3850">
        <v>26</v>
      </c>
      <c r="E3850">
        <v>1104</v>
      </c>
      <c r="F3850">
        <v>6911</v>
      </c>
      <c r="G3850">
        <v>1130</v>
      </c>
      <c r="H3850">
        <v>1</v>
      </c>
      <c r="I3850" s="58" t="s">
        <v>8528</v>
      </c>
      <c r="J3850">
        <v>113001</v>
      </c>
      <c r="K3850" s="4">
        <v>0</v>
      </c>
      <c r="L3850" s="4">
        <v>3.9420000000000002</v>
      </c>
      <c r="M3850" s="4">
        <v>0</v>
      </c>
      <c r="N3850" s="4">
        <v>3.9420000000000002</v>
      </c>
      <c r="O3850" s="5">
        <v>42305.745292812499</v>
      </c>
      <c r="P3850" s="5">
        <v>42305.745292812499</v>
      </c>
    </row>
    <row r="3851" spans="1:16">
      <c r="A3851">
        <v>2</v>
      </c>
      <c r="B3851">
        <v>8</v>
      </c>
      <c r="C3851">
        <v>17</v>
      </c>
      <c r="D3851">
        <v>26</v>
      </c>
      <c r="E3851">
        <v>1465</v>
      </c>
      <c r="F3851">
        <v>6912</v>
      </c>
      <c r="G3851">
        <v>1399</v>
      </c>
      <c r="H3851">
        <v>1</v>
      </c>
      <c r="I3851" s="58" t="s">
        <v>8529</v>
      </c>
      <c r="J3851">
        <v>139901</v>
      </c>
      <c r="K3851" s="4">
        <v>1</v>
      </c>
      <c r="L3851" s="4">
        <v>13.159000000000001</v>
      </c>
      <c r="M3851" s="4">
        <v>0</v>
      </c>
      <c r="N3851" s="4">
        <v>12.159000000000001</v>
      </c>
      <c r="O3851" s="5">
        <v>42305.745292812499</v>
      </c>
      <c r="P3851" s="5">
        <v>42305.745292812499</v>
      </c>
    </row>
    <row r="3852" spans="1:16">
      <c r="A3852">
        <v>2</v>
      </c>
      <c r="B3852">
        <v>8</v>
      </c>
      <c r="C3852">
        <v>17</v>
      </c>
      <c r="D3852">
        <v>26</v>
      </c>
      <c r="E3852">
        <v>1466</v>
      </c>
      <c r="F3852">
        <v>6913</v>
      </c>
      <c r="G3852">
        <v>833</v>
      </c>
      <c r="H3852">
        <v>11</v>
      </c>
      <c r="I3852" s="58" t="s">
        <v>8530</v>
      </c>
      <c r="J3852">
        <v>83311</v>
      </c>
      <c r="K3852" s="4">
        <v>8.3290000000000006</v>
      </c>
      <c r="L3852" s="4">
        <v>17.527999999999999</v>
      </c>
      <c r="M3852" s="4">
        <v>0</v>
      </c>
      <c r="N3852" s="4">
        <v>9.1989999999999998</v>
      </c>
      <c r="O3852" s="5">
        <v>42305.745292812499</v>
      </c>
      <c r="P3852" s="5">
        <v>42305.745292812499</v>
      </c>
    </row>
    <row r="3853" spans="1:16">
      <c r="A3853">
        <v>2</v>
      </c>
      <c r="B3853">
        <v>8</v>
      </c>
      <c r="C3853">
        <v>17</v>
      </c>
      <c r="D3853">
        <v>26</v>
      </c>
      <c r="E3853">
        <v>1466</v>
      </c>
      <c r="F3853">
        <v>6914</v>
      </c>
      <c r="G3853">
        <v>833</v>
      </c>
      <c r="H3853">
        <v>12</v>
      </c>
      <c r="I3853" s="58" t="s">
        <v>8531</v>
      </c>
      <c r="J3853">
        <v>83312</v>
      </c>
      <c r="K3853" s="4">
        <v>0</v>
      </c>
      <c r="L3853" s="4">
        <v>4.38</v>
      </c>
      <c r="M3853" s="4">
        <v>9.8740000000000006</v>
      </c>
      <c r="N3853" s="4">
        <v>14.254</v>
      </c>
      <c r="O3853" s="5">
        <v>42305.745292812499</v>
      </c>
      <c r="P3853" s="5">
        <v>42305.745292812499</v>
      </c>
    </row>
    <row r="3854" spans="1:16">
      <c r="A3854">
        <v>2</v>
      </c>
      <c r="B3854">
        <v>8</v>
      </c>
      <c r="C3854">
        <v>17</v>
      </c>
      <c r="D3854">
        <v>26</v>
      </c>
      <c r="E3854">
        <v>1467</v>
      </c>
      <c r="F3854">
        <v>6915</v>
      </c>
      <c r="G3854">
        <v>186</v>
      </c>
      <c r="H3854">
        <v>11</v>
      </c>
      <c r="I3854" s="58" t="s">
        <v>8532</v>
      </c>
      <c r="J3854">
        <v>18611</v>
      </c>
      <c r="K3854" s="4">
        <v>0</v>
      </c>
      <c r="L3854" s="4">
        <v>0.38300000000000001</v>
      </c>
      <c r="M3854" s="4">
        <v>0</v>
      </c>
      <c r="N3854" s="4">
        <v>0.38300000000000001</v>
      </c>
      <c r="O3854" t="s">
        <v>1223</v>
      </c>
      <c r="P3854" t="s">
        <v>1223</v>
      </c>
    </row>
    <row r="3855" spans="1:16">
      <c r="A3855">
        <v>2</v>
      </c>
      <c r="B3855">
        <v>8</v>
      </c>
      <c r="C3855">
        <v>17</v>
      </c>
      <c r="D3855">
        <v>26</v>
      </c>
      <c r="E3855">
        <v>2067</v>
      </c>
      <c r="F3855">
        <v>6916</v>
      </c>
      <c r="G3855">
        <v>1129</v>
      </c>
      <c r="H3855">
        <v>2</v>
      </c>
      <c r="I3855" s="58" t="s">
        <v>8533</v>
      </c>
      <c r="J3855">
        <v>112902</v>
      </c>
      <c r="K3855" s="4">
        <v>7.7460000000000004</v>
      </c>
      <c r="L3855" s="4">
        <v>20.675000000000001</v>
      </c>
      <c r="M3855" s="4">
        <v>0</v>
      </c>
      <c r="N3855" s="4">
        <v>12.929</v>
      </c>
      <c r="O3855" s="5">
        <v>42305.745292812499</v>
      </c>
      <c r="P3855" s="5">
        <v>42305.745292812499</v>
      </c>
    </row>
    <row r="3856" spans="1:16">
      <c r="A3856">
        <v>2</v>
      </c>
      <c r="B3856">
        <v>8</v>
      </c>
      <c r="C3856">
        <v>17</v>
      </c>
      <c r="D3856">
        <v>26</v>
      </c>
      <c r="E3856">
        <v>2103</v>
      </c>
      <c r="F3856">
        <v>6917</v>
      </c>
      <c r="G3856">
        <v>833</v>
      </c>
      <c r="H3856">
        <v>13</v>
      </c>
      <c r="I3856" s="58" t="s">
        <v>8534</v>
      </c>
      <c r="J3856">
        <v>83313</v>
      </c>
      <c r="K3856" s="4">
        <v>3.7999999999999999E-2</v>
      </c>
      <c r="L3856" s="4">
        <v>4.6390000000000002</v>
      </c>
      <c r="M3856" s="4">
        <v>0</v>
      </c>
      <c r="N3856" s="4">
        <v>4.601</v>
      </c>
      <c r="O3856" s="5">
        <v>42305.745292812499</v>
      </c>
      <c r="P3856" s="5">
        <v>42305.745292812499</v>
      </c>
    </row>
    <row r="3857" spans="1:16">
      <c r="A3857">
        <v>2</v>
      </c>
      <c r="B3857">
        <v>8</v>
      </c>
      <c r="C3857">
        <v>17</v>
      </c>
      <c r="D3857">
        <v>26</v>
      </c>
      <c r="E3857">
        <v>2213</v>
      </c>
      <c r="F3857">
        <v>6918</v>
      </c>
      <c r="G3857">
        <v>506</v>
      </c>
      <c r="H3857">
        <v>4</v>
      </c>
      <c r="I3857" s="58" t="s">
        <v>8535</v>
      </c>
      <c r="J3857">
        <v>50604</v>
      </c>
      <c r="K3857" s="4">
        <v>0</v>
      </c>
      <c r="L3857" s="4">
        <v>5.3719999999999999</v>
      </c>
      <c r="M3857" s="4">
        <v>0</v>
      </c>
      <c r="N3857" s="4">
        <v>5.3719999999999999</v>
      </c>
      <c r="O3857" s="5">
        <v>42305.745292812499</v>
      </c>
      <c r="P3857" s="5">
        <v>42305.745292812499</v>
      </c>
    </row>
    <row r="3858" spans="1:16">
      <c r="A3858">
        <v>2</v>
      </c>
      <c r="B3858">
        <v>8</v>
      </c>
      <c r="C3858">
        <v>17</v>
      </c>
      <c r="D3858">
        <v>26</v>
      </c>
      <c r="E3858">
        <v>241</v>
      </c>
      <c r="F3858">
        <v>6901</v>
      </c>
      <c r="G3858">
        <v>457</v>
      </c>
      <c r="H3858">
        <v>1</v>
      </c>
      <c r="I3858" s="58" t="s">
        <v>8536</v>
      </c>
      <c r="J3858">
        <v>45701</v>
      </c>
      <c r="K3858" s="4">
        <v>28.177</v>
      </c>
      <c r="L3858" s="4">
        <v>42.768999999999998</v>
      </c>
      <c r="M3858" s="4">
        <v>26.265999999999998</v>
      </c>
      <c r="N3858" s="4">
        <v>40.857999999999997</v>
      </c>
      <c r="O3858" s="5">
        <v>42305.745292812499</v>
      </c>
      <c r="P3858" s="5">
        <v>43258.050196053242</v>
      </c>
    </row>
    <row r="3859" spans="1:16">
      <c r="A3859">
        <v>2</v>
      </c>
      <c r="B3859">
        <v>8</v>
      </c>
      <c r="C3859">
        <v>17</v>
      </c>
      <c r="D3859">
        <v>26</v>
      </c>
      <c r="E3859">
        <v>241</v>
      </c>
      <c r="F3859">
        <v>6902</v>
      </c>
      <c r="G3859">
        <v>648</v>
      </c>
      <c r="H3859">
        <v>3</v>
      </c>
      <c r="I3859" s="58" t="s">
        <v>1479</v>
      </c>
      <c r="J3859">
        <v>64803</v>
      </c>
      <c r="K3859" s="4">
        <v>19.992999999999999</v>
      </c>
      <c r="L3859" s="4">
        <v>28.177</v>
      </c>
      <c r="M3859" s="4">
        <v>18.082000000000001</v>
      </c>
      <c r="N3859" s="4">
        <v>26.265999999999998</v>
      </c>
      <c r="O3859" s="5">
        <v>42305.745292812499</v>
      </c>
      <c r="P3859" s="5">
        <v>43258.050196053242</v>
      </c>
    </row>
    <row r="3860" spans="1:16">
      <c r="A3860">
        <v>2</v>
      </c>
      <c r="B3860">
        <v>8</v>
      </c>
      <c r="C3860">
        <v>17</v>
      </c>
      <c r="D3860">
        <v>26</v>
      </c>
      <c r="E3860">
        <v>250</v>
      </c>
      <c r="F3860">
        <v>6903</v>
      </c>
      <c r="G3860">
        <v>506</v>
      </c>
      <c r="H3860">
        <v>2</v>
      </c>
      <c r="I3860" s="58" t="s">
        <v>8537</v>
      </c>
      <c r="J3860">
        <v>50602</v>
      </c>
      <c r="K3860" s="4">
        <v>0</v>
      </c>
      <c r="L3860" s="4">
        <v>2.0110000000000001</v>
      </c>
      <c r="M3860" s="4">
        <v>31.372</v>
      </c>
      <c r="N3860" s="4">
        <v>33.383000000000003</v>
      </c>
      <c r="O3860" s="5">
        <v>42305.745292812499</v>
      </c>
      <c r="P3860" s="5">
        <v>43258.050196053242</v>
      </c>
    </row>
    <row r="3861" spans="1:16">
      <c r="A3861">
        <v>2</v>
      </c>
      <c r="B3861">
        <v>8</v>
      </c>
      <c r="C3861">
        <v>17</v>
      </c>
      <c r="D3861">
        <v>26</v>
      </c>
      <c r="E3861">
        <v>250</v>
      </c>
      <c r="F3861">
        <v>6904</v>
      </c>
      <c r="G3861">
        <v>648</v>
      </c>
      <c r="H3861">
        <v>3</v>
      </c>
      <c r="I3861" s="58" t="s">
        <v>1479</v>
      </c>
      <c r="J3861">
        <v>64803</v>
      </c>
      <c r="K3861" s="4">
        <v>0</v>
      </c>
      <c r="L3861" s="4">
        <v>13.198</v>
      </c>
      <c r="M3861" s="4">
        <v>18.173999999999999</v>
      </c>
      <c r="N3861" s="4">
        <v>31.372</v>
      </c>
      <c r="O3861" s="5">
        <v>42305.745292812499</v>
      </c>
      <c r="P3861" s="5">
        <v>43258.050196053242</v>
      </c>
    </row>
    <row r="3862" spans="1:16">
      <c r="A3862">
        <v>2</v>
      </c>
      <c r="B3862">
        <v>8</v>
      </c>
      <c r="C3862">
        <v>17</v>
      </c>
      <c r="D3862">
        <v>26</v>
      </c>
      <c r="E3862">
        <v>250</v>
      </c>
      <c r="F3862">
        <v>6905</v>
      </c>
      <c r="G3862">
        <v>713</v>
      </c>
      <c r="H3862">
        <v>1</v>
      </c>
      <c r="I3862" s="58" t="s">
        <v>8538</v>
      </c>
      <c r="J3862">
        <v>71301</v>
      </c>
      <c r="K3862" s="4">
        <v>1</v>
      </c>
      <c r="L3862" s="4">
        <v>18.754999999999999</v>
      </c>
      <c r="M3862" s="4">
        <v>0</v>
      </c>
      <c r="N3862" s="4">
        <v>17.754999999999999</v>
      </c>
      <c r="O3862" s="5">
        <v>42305.745292812499</v>
      </c>
      <c r="P3862" s="5">
        <v>42305.745292812499</v>
      </c>
    </row>
    <row r="3863" spans="1:16">
      <c r="A3863">
        <v>2</v>
      </c>
      <c r="B3863">
        <v>8</v>
      </c>
      <c r="C3863">
        <v>17</v>
      </c>
      <c r="D3863">
        <v>26</v>
      </c>
      <c r="E3863">
        <v>2770</v>
      </c>
      <c r="F3863">
        <v>6919</v>
      </c>
      <c r="G3863">
        <v>2825</v>
      </c>
      <c r="H3863">
        <v>1</v>
      </c>
      <c r="I3863" s="58">
        <v>337852</v>
      </c>
      <c r="J3863">
        <v>282501</v>
      </c>
      <c r="K3863" s="4">
        <v>0</v>
      </c>
      <c r="L3863" s="4">
        <v>1.464</v>
      </c>
      <c r="M3863" s="4">
        <v>0</v>
      </c>
      <c r="N3863" s="4">
        <v>1.464</v>
      </c>
      <c r="O3863" s="5">
        <v>42305.745292812499</v>
      </c>
      <c r="P3863" s="5">
        <v>42305.745292812499</v>
      </c>
    </row>
    <row r="3864" spans="1:16">
      <c r="A3864">
        <v>2</v>
      </c>
      <c r="B3864">
        <v>8</v>
      </c>
      <c r="C3864">
        <v>17</v>
      </c>
      <c r="D3864">
        <v>26</v>
      </c>
      <c r="E3864">
        <v>299</v>
      </c>
      <c r="F3864">
        <v>6906</v>
      </c>
      <c r="G3864">
        <v>1922</v>
      </c>
      <c r="H3864">
        <v>1</v>
      </c>
      <c r="I3864" s="58">
        <v>8037</v>
      </c>
      <c r="J3864">
        <v>192201</v>
      </c>
      <c r="K3864" s="4">
        <v>10</v>
      </c>
      <c r="L3864" s="4">
        <v>25.395</v>
      </c>
      <c r="M3864" s="4">
        <v>0</v>
      </c>
      <c r="N3864" s="4">
        <v>8.8439999999999994</v>
      </c>
      <c r="O3864" s="5">
        <v>42305.745292812499</v>
      </c>
      <c r="P3864" s="5">
        <v>42305.745292812499</v>
      </c>
    </row>
    <row r="3865" spans="1:16">
      <c r="A3865">
        <v>2</v>
      </c>
      <c r="B3865">
        <v>8</v>
      </c>
      <c r="C3865">
        <v>17</v>
      </c>
      <c r="D3865">
        <v>26</v>
      </c>
      <c r="E3865">
        <v>3035</v>
      </c>
      <c r="F3865">
        <v>6920</v>
      </c>
      <c r="G3865">
        <v>3119</v>
      </c>
      <c r="H3865">
        <v>1</v>
      </c>
      <c r="I3865" s="58">
        <v>445232</v>
      </c>
      <c r="J3865">
        <v>311901</v>
      </c>
      <c r="K3865" s="4">
        <v>5</v>
      </c>
      <c r="L3865" s="4">
        <v>16.050999999999998</v>
      </c>
      <c r="M3865" s="4">
        <v>0</v>
      </c>
      <c r="N3865" s="4">
        <v>11.051</v>
      </c>
      <c r="O3865" s="5">
        <v>42305.745292812499</v>
      </c>
      <c r="P3865" s="5">
        <v>42305.745292812499</v>
      </c>
    </row>
    <row r="3866" spans="1:16">
      <c r="A3866">
        <v>2</v>
      </c>
      <c r="B3866">
        <v>8</v>
      </c>
      <c r="C3866">
        <v>17</v>
      </c>
      <c r="D3866">
        <v>26</v>
      </c>
      <c r="E3866">
        <v>351</v>
      </c>
      <c r="F3866">
        <v>6907</v>
      </c>
      <c r="G3866">
        <v>955</v>
      </c>
      <c r="H3866">
        <v>1</v>
      </c>
      <c r="I3866" s="58" t="s">
        <v>8539</v>
      </c>
      <c r="J3866">
        <v>95501</v>
      </c>
      <c r="K3866" s="4">
        <v>0</v>
      </c>
      <c r="L3866" s="4">
        <v>15.545</v>
      </c>
      <c r="M3866" s="4">
        <v>0</v>
      </c>
      <c r="N3866" s="4">
        <v>15.545</v>
      </c>
      <c r="O3866" s="5">
        <v>42305.745292812499</v>
      </c>
      <c r="P3866" s="5">
        <v>42305.745292812499</v>
      </c>
    </row>
    <row r="3867" spans="1:16">
      <c r="A3867">
        <v>2</v>
      </c>
      <c r="B3867">
        <v>8</v>
      </c>
      <c r="C3867">
        <v>17</v>
      </c>
      <c r="D3867">
        <v>26</v>
      </c>
      <c r="E3867">
        <v>3523</v>
      </c>
      <c r="F3867">
        <v>6921</v>
      </c>
      <c r="G3867">
        <v>506</v>
      </c>
      <c r="H3867">
        <v>5</v>
      </c>
      <c r="I3867" s="58" t="s">
        <v>8540</v>
      </c>
      <c r="J3867">
        <v>50605</v>
      </c>
      <c r="K3867" s="4">
        <v>0</v>
      </c>
      <c r="L3867" s="4">
        <v>0.35899999999999999</v>
      </c>
      <c r="M3867" s="4">
        <v>0</v>
      </c>
      <c r="N3867" s="4">
        <v>0.35899999999999999</v>
      </c>
      <c r="O3867" s="5">
        <v>42305.745292812499</v>
      </c>
      <c r="P3867" s="5">
        <v>42305.745292812499</v>
      </c>
    </row>
    <row r="3868" spans="1:16">
      <c r="A3868">
        <v>2</v>
      </c>
      <c r="B3868">
        <v>8</v>
      </c>
      <c r="C3868">
        <v>17</v>
      </c>
      <c r="D3868">
        <v>26</v>
      </c>
      <c r="E3868">
        <v>3633</v>
      </c>
      <c r="F3868">
        <v>6922</v>
      </c>
      <c r="G3868">
        <v>713</v>
      </c>
      <c r="H3868">
        <v>2</v>
      </c>
      <c r="I3868" s="58" t="s">
        <v>8541</v>
      </c>
      <c r="J3868">
        <v>71302</v>
      </c>
      <c r="K3868" s="4">
        <v>0</v>
      </c>
      <c r="L3868" s="4">
        <v>5.8</v>
      </c>
      <c r="M3868" s="4">
        <v>0</v>
      </c>
      <c r="N3868" s="4">
        <v>5.8</v>
      </c>
      <c r="O3868" s="5">
        <v>42305.745292812499</v>
      </c>
      <c r="P3868" s="5">
        <v>42305.745292812499</v>
      </c>
    </row>
    <row r="3869" spans="1:16">
      <c r="A3869">
        <v>2</v>
      </c>
      <c r="B3869">
        <v>8</v>
      </c>
      <c r="C3869">
        <v>17</v>
      </c>
      <c r="D3869">
        <v>26</v>
      </c>
      <c r="E3869">
        <v>3666</v>
      </c>
      <c r="F3869">
        <v>6923</v>
      </c>
      <c r="G3869">
        <v>713</v>
      </c>
      <c r="H3869">
        <v>3</v>
      </c>
      <c r="I3869" s="58" t="s">
        <v>8542</v>
      </c>
      <c r="J3869">
        <v>71303</v>
      </c>
      <c r="K3869" s="4">
        <v>0</v>
      </c>
      <c r="L3869" s="4">
        <v>3.2839999999999998</v>
      </c>
      <c r="M3869" s="4">
        <v>0</v>
      </c>
      <c r="N3869" s="4">
        <v>3.2839999999999998</v>
      </c>
      <c r="O3869" s="5">
        <v>42305.745292812499</v>
      </c>
      <c r="P3869" s="5">
        <v>42305.745292812499</v>
      </c>
    </row>
    <row r="3870" spans="1:16">
      <c r="A3870">
        <v>2</v>
      </c>
      <c r="B3870">
        <v>8</v>
      </c>
      <c r="C3870">
        <v>17</v>
      </c>
      <c r="D3870">
        <v>26</v>
      </c>
      <c r="E3870">
        <v>3871</v>
      </c>
      <c r="F3870">
        <v>6924</v>
      </c>
      <c r="G3870">
        <v>116</v>
      </c>
      <c r="H3870">
        <v>2</v>
      </c>
      <c r="I3870" s="58" t="s">
        <v>8543</v>
      </c>
      <c r="J3870">
        <v>11602</v>
      </c>
      <c r="K3870" s="4">
        <v>0</v>
      </c>
      <c r="L3870" s="4">
        <v>10.792999999999999</v>
      </c>
      <c r="M3870" s="4">
        <v>80.599999999999994</v>
      </c>
      <c r="N3870" s="4">
        <v>91.393000000000001</v>
      </c>
      <c r="O3870" s="5">
        <v>42305.745292812499</v>
      </c>
      <c r="P3870" s="5">
        <v>43258.050196053242</v>
      </c>
    </row>
    <row r="3871" spans="1:16">
      <c r="A3871">
        <v>2</v>
      </c>
      <c r="B3871">
        <v>8</v>
      </c>
      <c r="C3871">
        <v>17</v>
      </c>
      <c r="D3871">
        <v>26</v>
      </c>
      <c r="E3871">
        <v>3871</v>
      </c>
      <c r="F3871">
        <v>6925</v>
      </c>
      <c r="G3871">
        <v>116</v>
      </c>
      <c r="H3871">
        <v>3</v>
      </c>
      <c r="I3871" s="58" t="s">
        <v>8544</v>
      </c>
      <c r="J3871">
        <v>11603</v>
      </c>
      <c r="K3871" s="4">
        <v>10.792999999999999</v>
      </c>
      <c r="L3871" s="4">
        <v>23.219000000000001</v>
      </c>
      <c r="M3871" s="4">
        <v>91.393000000000001</v>
      </c>
      <c r="N3871" s="4">
        <v>103.819</v>
      </c>
      <c r="O3871" s="5">
        <v>42305.745292812499</v>
      </c>
      <c r="P3871" s="5">
        <v>42305.745292812499</v>
      </c>
    </row>
    <row r="3872" spans="1:16">
      <c r="A3872">
        <v>2</v>
      </c>
      <c r="B3872">
        <v>8</v>
      </c>
      <c r="C3872">
        <v>17</v>
      </c>
      <c r="D3872">
        <v>26</v>
      </c>
      <c r="E3872">
        <v>3884</v>
      </c>
      <c r="F3872">
        <v>6926</v>
      </c>
      <c r="G3872">
        <v>186</v>
      </c>
      <c r="H3872">
        <v>2</v>
      </c>
      <c r="I3872" s="58" t="s">
        <v>8545</v>
      </c>
      <c r="J3872">
        <v>18602</v>
      </c>
      <c r="K3872" s="4">
        <v>0</v>
      </c>
      <c r="L3872" s="4">
        <v>9.5820000000000007</v>
      </c>
      <c r="M3872" s="4">
        <v>232.006</v>
      </c>
      <c r="N3872" s="4">
        <v>241.58799999999999</v>
      </c>
      <c r="O3872" s="5">
        <v>42305.745292812499</v>
      </c>
      <c r="P3872" s="5">
        <v>43258.050196053242</v>
      </c>
    </row>
    <row r="3873" spans="1:16">
      <c r="A3873">
        <v>2</v>
      </c>
      <c r="B3873">
        <v>8</v>
      </c>
      <c r="C3873">
        <v>17</v>
      </c>
      <c r="D3873">
        <v>26</v>
      </c>
      <c r="E3873">
        <v>3884</v>
      </c>
      <c r="F3873">
        <v>6927</v>
      </c>
      <c r="G3873">
        <v>186</v>
      </c>
      <c r="H3873">
        <v>3</v>
      </c>
      <c r="I3873" s="58" t="s">
        <v>8546</v>
      </c>
      <c r="J3873">
        <v>18603</v>
      </c>
      <c r="K3873" s="4">
        <v>0</v>
      </c>
      <c r="L3873" s="4">
        <v>17.338000000000001</v>
      </c>
      <c r="M3873" s="4">
        <v>241.58799999999999</v>
      </c>
      <c r="N3873" s="4">
        <v>258.92599999999999</v>
      </c>
      <c r="O3873" s="5">
        <v>42305.745292812499</v>
      </c>
      <c r="P3873" s="5">
        <v>43258.050196053242</v>
      </c>
    </row>
    <row r="3874" spans="1:16">
      <c r="A3874">
        <v>2</v>
      </c>
      <c r="B3874">
        <v>8</v>
      </c>
      <c r="C3874">
        <v>17</v>
      </c>
      <c r="D3874">
        <v>26</v>
      </c>
      <c r="E3874">
        <v>3884</v>
      </c>
      <c r="F3874">
        <v>6928</v>
      </c>
      <c r="G3874">
        <v>186</v>
      </c>
      <c r="H3874">
        <v>4</v>
      </c>
      <c r="I3874" s="58" t="s">
        <v>8547</v>
      </c>
      <c r="J3874">
        <v>18604</v>
      </c>
      <c r="K3874" s="4">
        <v>0</v>
      </c>
      <c r="L3874" s="4">
        <v>2.1190000000000002</v>
      </c>
      <c r="M3874" s="4">
        <v>258.92599999999999</v>
      </c>
      <c r="N3874" s="4">
        <v>261.04500000000002</v>
      </c>
      <c r="O3874" s="5">
        <v>42305.745292812499</v>
      </c>
      <c r="P3874" s="5">
        <v>43258.050196053242</v>
      </c>
    </row>
    <row r="3875" spans="1:16">
      <c r="A3875">
        <v>2</v>
      </c>
      <c r="B3875">
        <v>8</v>
      </c>
      <c r="C3875">
        <v>17</v>
      </c>
      <c r="D3875">
        <v>26</v>
      </c>
      <c r="E3875">
        <v>4129</v>
      </c>
      <c r="F3875">
        <v>6929</v>
      </c>
      <c r="G3875">
        <v>116</v>
      </c>
      <c r="H3875">
        <v>6</v>
      </c>
      <c r="I3875" s="58" t="s">
        <v>8548</v>
      </c>
      <c r="J3875">
        <v>11606</v>
      </c>
      <c r="K3875" s="4">
        <v>0</v>
      </c>
      <c r="L3875" s="4">
        <v>0.49399999999999999</v>
      </c>
      <c r="M3875" s="4">
        <v>0</v>
      </c>
      <c r="N3875" s="4">
        <v>0.49399999999999999</v>
      </c>
      <c r="O3875" s="5">
        <v>42305.745292812499</v>
      </c>
      <c r="P3875" s="5">
        <v>42305.745292812499</v>
      </c>
    </row>
    <row r="3876" spans="1:16">
      <c r="A3876">
        <v>2</v>
      </c>
      <c r="B3876">
        <v>8</v>
      </c>
      <c r="C3876">
        <v>17</v>
      </c>
      <c r="D3876">
        <v>26</v>
      </c>
      <c r="E3876">
        <v>842</v>
      </c>
      <c r="F3876">
        <v>6908</v>
      </c>
      <c r="G3876">
        <v>1507</v>
      </c>
      <c r="H3876">
        <v>2</v>
      </c>
      <c r="I3876" s="58" t="s">
        <v>8549</v>
      </c>
      <c r="J3876">
        <v>150702</v>
      </c>
      <c r="K3876" s="4">
        <v>9.9450000000000003</v>
      </c>
      <c r="L3876" s="4">
        <v>15.816000000000001</v>
      </c>
      <c r="M3876" s="4">
        <v>31.242000000000001</v>
      </c>
      <c r="N3876" s="4">
        <v>37.113</v>
      </c>
      <c r="O3876" s="5">
        <v>42305.745292812499</v>
      </c>
      <c r="P3876" s="5">
        <v>42305.745292812499</v>
      </c>
    </row>
    <row r="3877" spans="1:16">
      <c r="A3877">
        <v>2</v>
      </c>
      <c r="B3877">
        <v>8</v>
      </c>
      <c r="C3877">
        <v>17</v>
      </c>
      <c r="D3877">
        <v>93</v>
      </c>
      <c r="E3877">
        <v>1341</v>
      </c>
      <c r="F3877">
        <v>6998</v>
      </c>
      <c r="G3877">
        <v>643</v>
      </c>
      <c r="H3877">
        <v>6</v>
      </c>
      <c r="I3877" s="58" t="s">
        <v>1480</v>
      </c>
      <c r="J3877">
        <v>64306</v>
      </c>
      <c r="K3877" s="4">
        <v>1.9510000000000001</v>
      </c>
      <c r="L3877" s="4">
        <v>9.3320000000000007</v>
      </c>
      <c r="M3877" s="4">
        <v>0</v>
      </c>
      <c r="N3877" s="4">
        <v>7.3810000000000002</v>
      </c>
      <c r="O3877" s="5">
        <v>42305.745292812499</v>
      </c>
      <c r="P3877" s="5">
        <v>42305.745292812499</v>
      </c>
    </row>
    <row r="3878" spans="1:16">
      <c r="A3878">
        <v>2</v>
      </c>
      <c r="B3878">
        <v>8</v>
      </c>
      <c r="C3878">
        <v>17</v>
      </c>
      <c r="D3878">
        <v>93</v>
      </c>
      <c r="E3878">
        <v>1585</v>
      </c>
      <c r="F3878">
        <v>6999</v>
      </c>
      <c r="G3878">
        <v>1416</v>
      </c>
      <c r="H3878">
        <v>1</v>
      </c>
      <c r="I3878" s="58" t="s">
        <v>8550</v>
      </c>
      <c r="J3878">
        <v>141601</v>
      </c>
      <c r="K3878" s="4">
        <v>10</v>
      </c>
      <c r="L3878" s="4">
        <v>15.593</v>
      </c>
      <c r="M3878" s="4">
        <v>6.5</v>
      </c>
      <c r="N3878" s="4">
        <v>12.093</v>
      </c>
      <c r="O3878" s="5">
        <v>42305.745292812499</v>
      </c>
      <c r="P3878" s="5">
        <v>43258.050196053242</v>
      </c>
    </row>
    <row r="3879" spans="1:16">
      <c r="A3879">
        <v>2</v>
      </c>
      <c r="B3879">
        <v>8</v>
      </c>
      <c r="C3879">
        <v>17</v>
      </c>
      <c r="D3879">
        <v>93</v>
      </c>
      <c r="E3879">
        <v>1585</v>
      </c>
      <c r="F3879">
        <v>7000</v>
      </c>
      <c r="G3879">
        <v>1416</v>
      </c>
      <c r="H3879">
        <v>4</v>
      </c>
      <c r="I3879" s="58" t="s">
        <v>8551</v>
      </c>
      <c r="J3879">
        <v>141604</v>
      </c>
      <c r="K3879" s="4">
        <v>0</v>
      </c>
      <c r="L3879" s="4">
        <v>5.782</v>
      </c>
      <c r="M3879" s="4">
        <v>0</v>
      </c>
      <c r="N3879" s="4">
        <v>5.782</v>
      </c>
      <c r="O3879" s="5">
        <v>42305.745292812499</v>
      </c>
      <c r="P3879" s="5">
        <v>42305.745292812499</v>
      </c>
    </row>
    <row r="3880" spans="1:16">
      <c r="A3880">
        <v>2</v>
      </c>
      <c r="B3880">
        <v>8</v>
      </c>
      <c r="C3880">
        <v>17</v>
      </c>
      <c r="D3880">
        <v>93</v>
      </c>
      <c r="E3880">
        <v>1781</v>
      </c>
      <c r="F3880">
        <v>7001</v>
      </c>
      <c r="G3880">
        <v>1562</v>
      </c>
      <c r="H3880">
        <v>3</v>
      </c>
      <c r="I3880" s="58" t="s">
        <v>8552</v>
      </c>
      <c r="J3880">
        <v>156203</v>
      </c>
      <c r="K3880" s="4">
        <v>1</v>
      </c>
      <c r="L3880" s="4">
        <v>10.119</v>
      </c>
      <c r="M3880" s="4">
        <v>0</v>
      </c>
      <c r="N3880" s="4">
        <v>9.1189999999999998</v>
      </c>
      <c r="O3880" s="5">
        <v>42305.745292812499</v>
      </c>
      <c r="P3880" s="5">
        <v>42305.745292812499</v>
      </c>
    </row>
    <row r="3881" spans="1:16">
      <c r="A3881">
        <v>2</v>
      </c>
      <c r="B3881">
        <v>8</v>
      </c>
      <c r="C3881">
        <v>17</v>
      </c>
      <c r="D3881">
        <v>93</v>
      </c>
      <c r="E3881">
        <v>1781</v>
      </c>
      <c r="F3881">
        <v>7002</v>
      </c>
      <c r="G3881">
        <v>1809</v>
      </c>
      <c r="H3881">
        <v>1</v>
      </c>
      <c r="I3881" s="58">
        <v>-33236</v>
      </c>
      <c r="J3881">
        <v>180901</v>
      </c>
      <c r="K3881" s="4">
        <v>0.2</v>
      </c>
      <c r="L3881" s="4">
        <v>6.63</v>
      </c>
      <c r="M3881" s="4">
        <v>9.2579999999999991</v>
      </c>
      <c r="N3881" s="4">
        <v>15.688000000000001</v>
      </c>
      <c r="O3881" s="5">
        <v>42305.745292812499</v>
      </c>
      <c r="P3881" s="5">
        <v>42305.745292812499</v>
      </c>
    </row>
    <row r="3882" spans="1:16">
      <c r="A3882">
        <v>2</v>
      </c>
      <c r="B3882">
        <v>8</v>
      </c>
      <c r="C3882">
        <v>17</v>
      </c>
      <c r="D3882">
        <v>93</v>
      </c>
      <c r="E3882">
        <v>1832</v>
      </c>
      <c r="F3882">
        <v>7003</v>
      </c>
      <c r="G3882">
        <v>1517</v>
      </c>
      <c r="H3882">
        <v>1</v>
      </c>
      <c r="I3882" s="58" t="s">
        <v>8553</v>
      </c>
      <c r="J3882">
        <v>151701</v>
      </c>
      <c r="K3882" s="4">
        <v>0.5</v>
      </c>
      <c r="L3882" s="4">
        <v>2.0619999999999998</v>
      </c>
      <c r="M3882" s="4">
        <v>0</v>
      </c>
      <c r="N3882" s="4">
        <v>1.5620000000000001</v>
      </c>
      <c r="O3882" s="5">
        <v>42305.745292812499</v>
      </c>
      <c r="P3882" s="5">
        <v>42305.745292812499</v>
      </c>
    </row>
    <row r="3883" spans="1:16">
      <c r="A3883">
        <v>2</v>
      </c>
      <c r="B3883">
        <v>8</v>
      </c>
      <c r="C3883">
        <v>17</v>
      </c>
      <c r="D3883">
        <v>93</v>
      </c>
      <c r="E3883">
        <v>1857</v>
      </c>
      <c r="F3883">
        <v>7004</v>
      </c>
      <c r="G3883">
        <v>1400</v>
      </c>
      <c r="H3883">
        <v>1</v>
      </c>
      <c r="I3883" s="58" t="s">
        <v>8554</v>
      </c>
      <c r="J3883">
        <v>140001</v>
      </c>
      <c r="K3883" s="4">
        <v>0.5</v>
      </c>
      <c r="L3883" s="4">
        <v>15.311</v>
      </c>
      <c r="M3883" s="4">
        <v>0</v>
      </c>
      <c r="N3883" s="4">
        <v>14.811</v>
      </c>
      <c r="O3883" s="5">
        <v>42305.745292812499</v>
      </c>
      <c r="P3883" s="5">
        <v>43258.050196053242</v>
      </c>
    </row>
    <row r="3884" spans="1:16">
      <c r="A3884">
        <v>2</v>
      </c>
      <c r="B3884">
        <v>8</v>
      </c>
      <c r="C3884">
        <v>17</v>
      </c>
      <c r="D3884">
        <v>93</v>
      </c>
      <c r="E3884">
        <v>1857</v>
      </c>
      <c r="F3884">
        <v>7005</v>
      </c>
      <c r="G3884">
        <v>1400</v>
      </c>
      <c r="H3884">
        <v>2</v>
      </c>
      <c r="I3884" s="58" t="s">
        <v>8555</v>
      </c>
      <c r="J3884">
        <v>140002</v>
      </c>
      <c r="K3884" s="4">
        <v>1</v>
      </c>
      <c r="L3884" s="4">
        <v>8.4459999999999997</v>
      </c>
      <c r="M3884" s="4">
        <v>14.811</v>
      </c>
      <c r="N3884" s="4">
        <v>22.257000000000001</v>
      </c>
      <c r="O3884" s="5">
        <v>42305.745292812499</v>
      </c>
      <c r="P3884" s="5">
        <v>43258.050196053242</v>
      </c>
    </row>
    <row r="3885" spans="1:16">
      <c r="A3885">
        <v>2</v>
      </c>
      <c r="B3885">
        <v>8</v>
      </c>
      <c r="C3885">
        <v>17</v>
      </c>
      <c r="D3885">
        <v>93</v>
      </c>
      <c r="E3885">
        <v>200</v>
      </c>
      <c r="F3885">
        <v>6986</v>
      </c>
      <c r="G3885">
        <v>50</v>
      </c>
      <c r="H3885">
        <v>7</v>
      </c>
      <c r="I3885" s="58">
        <v>18445</v>
      </c>
      <c r="J3885">
        <v>5007</v>
      </c>
      <c r="K3885" s="4">
        <v>9.9610000000000003</v>
      </c>
      <c r="L3885" s="4">
        <v>11.984</v>
      </c>
      <c r="M3885" s="4">
        <v>0</v>
      </c>
      <c r="N3885" s="4">
        <v>2.0230000000000001</v>
      </c>
      <c r="O3885" s="5">
        <v>42305.745292812499</v>
      </c>
      <c r="P3885" s="5">
        <v>42305.745292812499</v>
      </c>
    </row>
    <row r="3886" spans="1:16">
      <c r="A3886">
        <v>2</v>
      </c>
      <c r="B3886">
        <v>8</v>
      </c>
      <c r="C3886">
        <v>17</v>
      </c>
      <c r="D3886">
        <v>93</v>
      </c>
      <c r="E3886">
        <v>200</v>
      </c>
      <c r="F3886">
        <v>6987</v>
      </c>
      <c r="G3886">
        <v>2827</v>
      </c>
      <c r="H3886">
        <v>1</v>
      </c>
      <c r="I3886" s="58">
        <v>338582</v>
      </c>
      <c r="J3886">
        <v>282701</v>
      </c>
      <c r="K3886" s="4">
        <v>11.984</v>
      </c>
      <c r="L3886" s="4">
        <v>16.216999999999999</v>
      </c>
      <c r="M3886" s="4">
        <v>2.0230000000000001</v>
      </c>
      <c r="N3886" s="4">
        <v>6.2560000000000002</v>
      </c>
      <c r="O3886" s="5">
        <v>42305.745292812499</v>
      </c>
      <c r="P3886" s="5">
        <v>42305.745292812499</v>
      </c>
    </row>
    <row r="3887" spans="1:16">
      <c r="A3887">
        <v>2</v>
      </c>
      <c r="B3887">
        <v>8</v>
      </c>
      <c r="C3887">
        <v>17</v>
      </c>
      <c r="D3887">
        <v>93</v>
      </c>
      <c r="E3887">
        <v>231</v>
      </c>
      <c r="F3887">
        <v>6988</v>
      </c>
      <c r="G3887">
        <v>639</v>
      </c>
      <c r="H3887">
        <v>1</v>
      </c>
      <c r="I3887" s="58" t="s">
        <v>8556</v>
      </c>
      <c r="J3887">
        <v>63901</v>
      </c>
      <c r="K3887" s="4">
        <v>1</v>
      </c>
      <c r="L3887" s="4">
        <v>15.8</v>
      </c>
      <c r="M3887" s="4">
        <v>68.605000000000004</v>
      </c>
      <c r="N3887" s="4">
        <v>83.405000000000001</v>
      </c>
      <c r="O3887" s="5">
        <v>42305.745292812499</v>
      </c>
      <c r="P3887" s="5">
        <v>42305.745292812499</v>
      </c>
    </row>
    <row r="3888" spans="1:16">
      <c r="A3888">
        <v>2</v>
      </c>
      <c r="B3888">
        <v>8</v>
      </c>
      <c r="C3888">
        <v>17</v>
      </c>
      <c r="D3888">
        <v>93</v>
      </c>
      <c r="E3888">
        <v>2470</v>
      </c>
      <c r="F3888">
        <v>7006</v>
      </c>
      <c r="G3888">
        <v>2336</v>
      </c>
      <c r="H3888">
        <v>1</v>
      </c>
      <c r="I3888" s="58">
        <v>159247</v>
      </c>
      <c r="J3888">
        <v>233601</v>
      </c>
      <c r="K3888" s="4">
        <v>0</v>
      </c>
      <c r="L3888" s="4">
        <v>6.0990000000000002</v>
      </c>
      <c r="M3888" s="4">
        <v>0</v>
      </c>
      <c r="N3888" s="4">
        <v>6.0990000000000002</v>
      </c>
      <c r="O3888" s="5">
        <v>42305.745292812499</v>
      </c>
      <c r="P3888" s="5">
        <v>42305.745292812499</v>
      </c>
    </row>
    <row r="3889" spans="1:16">
      <c r="A3889">
        <v>2</v>
      </c>
      <c r="B3889">
        <v>8</v>
      </c>
      <c r="C3889">
        <v>17</v>
      </c>
      <c r="D3889">
        <v>93</v>
      </c>
      <c r="E3889">
        <v>2582</v>
      </c>
      <c r="F3889">
        <v>7007</v>
      </c>
      <c r="G3889">
        <v>3302</v>
      </c>
      <c r="H3889">
        <v>1</v>
      </c>
      <c r="I3889" s="58">
        <v>512072</v>
      </c>
      <c r="J3889">
        <v>330201</v>
      </c>
      <c r="K3889" s="4">
        <v>0.5</v>
      </c>
      <c r="L3889" s="4">
        <v>7.2270000000000003</v>
      </c>
      <c r="M3889" s="4">
        <v>0</v>
      </c>
      <c r="N3889" s="4">
        <v>6.7270000000000003</v>
      </c>
      <c r="O3889" s="5">
        <v>42305.745292812499</v>
      </c>
      <c r="P3889" s="5">
        <v>42305.745292812499</v>
      </c>
    </row>
    <row r="3890" spans="1:16">
      <c r="A3890">
        <v>2</v>
      </c>
      <c r="B3890">
        <v>8</v>
      </c>
      <c r="C3890">
        <v>17</v>
      </c>
      <c r="D3890">
        <v>93</v>
      </c>
      <c r="E3890">
        <v>2633</v>
      </c>
      <c r="F3890">
        <v>7008</v>
      </c>
      <c r="G3890">
        <v>1562</v>
      </c>
      <c r="H3890">
        <v>4</v>
      </c>
      <c r="I3890" s="58" t="s">
        <v>8557</v>
      </c>
      <c r="J3890">
        <v>156204</v>
      </c>
      <c r="K3890" s="4">
        <v>0</v>
      </c>
      <c r="L3890" s="4">
        <v>11.435</v>
      </c>
      <c r="M3890" s="4">
        <v>0</v>
      </c>
      <c r="N3890" s="4">
        <v>11.435</v>
      </c>
      <c r="O3890" s="5">
        <v>42305.745292812499</v>
      </c>
      <c r="P3890" s="5">
        <v>42305.745292812499</v>
      </c>
    </row>
    <row r="3891" spans="1:16">
      <c r="A3891">
        <v>2</v>
      </c>
      <c r="B3891">
        <v>8</v>
      </c>
      <c r="C3891">
        <v>17</v>
      </c>
      <c r="D3891">
        <v>93</v>
      </c>
      <c r="E3891">
        <v>2811</v>
      </c>
      <c r="F3891">
        <v>7009</v>
      </c>
      <c r="G3891">
        <v>2849</v>
      </c>
      <c r="H3891">
        <v>1</v>
      </c>
      <c r="I3891" s="58">
        <v>346618</v>
      </c>
      <c r="J3891">
        <v>284901</v>
      </c>
      <c r="K3891" s="4">
        <v>0</v>
      </c>
      <c r="L3891" s="4">
        <v>8.7789999999999999</v>
      </c>
      <c r="M3891" s="4">
        <v>0</v>
      </c>
      <c r="N3891" s="4">
        <v>8.7789999999999999</v>
      </c>
      <c r="O3891" s="5">
        <v>42305.745292812499</v>
      </c>
      <c r="P3891" s="5">
        <v>42305.745292812499</v>
      </c>
    </row>
    <row r="3892" spans="1:16">
      <c r="A3892">
        <v>2</v>
      </c>
      <c r="B3892">
        <v>8</v>
      </c>
      <c r="C3892">
        <v>17</v>
      </c>
      <c r="D3892">
        <v>93</v>
      </c>
      <c r="E3892">
        <v>2970</v>
      </c>
      <c r="F3892">
        <v>7010</v>
      </c>
      <c r="G3892">
        <v>944</v>
      </c>
      <c r="H3892">
        <v>1</v>
      </c>
      <c r="I3892" s="58" t="s">
        <v>1481</v>
      </c>
      <c r="J3892">
        <v>94401</v>
      </c>
      <c r="K3892" s="4">
        <v>0</v>
      </c>
      <c r="L3892" s="4">
        <v>4.7130000000000001</v>
      </c>
      <c r="M3892" s="4">
        <v>0</v>
      </c>
      <c r="N3892" s="4">
        <v>4.7130000000000001</v>
      </c>
      <c r="O3892" s="5">
        <v>42305.745292812499</v>
      </c>
      <c r="P3892" s="5">
        <v>42305.745292812499</v>
      </c>
    </row>
    <row r="3893" spans="1:16">
      <c r="A3893">
        <v>2</v>
      </c>
      <c r="B3893">
        <v>8</v>
      </c>
      <c r="C3893">
        <v>17</v>
      </c>
      <c r="D3893">
        <v>93</v>
      </c>
      <c r="E3893">
        <v>3065</v>
      </c>
      <c r="F3893">
        <v>7011</v>
      </c>
      <c r="G3893">
        <v>643</v>
      </c>
      <c r="H3893">
        <v>5</v>
      </c>
      <c r="I3893" s="58" t="s">
        <v>1482</v>
      </c>
      <c r="J3893">
        <v>64305</v>
      </c>
      <c r="K3893" s="4">
        <v>3.3959999999999999</v>
      </c>
      <c r="L3893" s="4">
        <v>20.956</v>
      </c>
      <c r="M3893" s="4">
        <v>0</v>
      </c>
      <c r="N3893" s="4">
        <v>17.559999999999999</v>
      </c>
      <c r="O3893" s="5">
        <v>42305.745292812499</v>
      </c>
      <c r="P3893" s="5">
        <v>42305.745292812499</v>
      </c>
    </row>
    <row r="3894" spans="1:16">
      <c r="A3894">
        <v>2</v>
      </c>
      <c r="B3894">
        <v>8</v>
      </c>
      <c r="C3894">
        <v>17</v>
      </c>
      <c r="D3894">
        <v>93</v>
      </c>
      <c r="E3894">
        <v>337</v>
      </c>
      <c r="F3894">
        <v>6989</v>
      </c>
      <c r="G3894">
        <v>720</v>
      </c>
      <c r="H3894">
        <v>1</v>
      </c>
      <c r="I3894" s="58" t="s">
        <v>8558</v>
      </c>
      <c r="J3894">
        <v>72001</v>
      </c>
      <c r="K3894" s="4">
        <v>0</v>
      </c>
      <c r="L3894" s="4">
        <v>11.786</v>
      </c>
      <c r="M3894" s="4">
        <v>4.5640000000000001</v>
      </c>
      <c r="N3894" s="4">
        <v>16.350000000000001</v>
      </c>
      <c r="O3894" s="5">
        <v>42305.745292812499</v>
      </c>
      <c r="P3894" s="5">
        <v>42305.745292812499</v>
      </c>
    </row>
    <row r="3895" spans="1:16">
      <c r="A3895">
        <v>2</v>
      </c>
      <c r="B3895">
        <v>8</v>
      </c>
      <c r="C3895">
        <v>17</v>
      </c>
      <c r="D3895">
        <v>93</v>
      </c>
      <c r="E3895">
        <v>337</v>
      </c>
      <c r="F3895">
        <v>6990</v>
      </c>
      <c r="G3895">
        <v>720</v>
      </c>
      <c r="H3895">
        <v>4</v>
      </c>
      <c r="I3895" s="58" t="s">
        <v>8559</v>
      </c>
      <c r="J3895">
        <v>72004</v>
      </c>
      <c r="K3895" s="4">
        <v>0</v>
      </c>
      <c r="L3895" s="4">
        <v>4.4660000000000002</v>
      </c>
      <c r="M3895" s="4">
        <v>0</v>
      </c>
      <c r="N3895" s="4">
        <v>4.4660000000000002</v>
      </c>
      <c r="O3895" s="5">
        <v>42305.745292812499</v>
      </c>
      <c r="P3895" s="5">
        <v>42305.745292812499</v>
      </c>
    </row>
    <row r="3896" spans="1:16">
      <c r="A3896">
        <v>2</v>
      </c>
      <c r="B3896">
        <v>8</v>
      </c>
      <c r="C3896">
        <v>17</v>
      </c>
      <c r="D3896">
        <v>93</v>
      </c>
      <c r="E3896">
        <v>3397</v>
      </c>
      <c r="F3896">
        <v>7012</v>
      </c>
      <c r="G3896">
        <v>3442</v>
      </c>
      <c r="H3896">
        <v>1</v>
      </c>
      <c r="I3896" s="58">
        <v>563206</v>
      </c>
      <c r="J3896">
        <v>344201</v>
      </c>
      <c r="K3896" s="4">
        <v>0</v>
      </c>
      <c r="L3896" s="4">
        <v>1.46</v>
      </c>
      <c r="M3896" s="4">
        <v>0</v>
      </c>
      <c r="N3896" s="4">
        <v>1.46</v>
      </c>
      <c r="O3896" t="s">
        <v>1223</v>
      </c>
      <c r="P3896" t="s">
        <v>1223</v>
      </c>
    </row>
    <row r="3897" spans="1:16">
      <c r="A3897">
        <v>2</v>
      </c>
      <c r="B3897">
        <v>8</v>
      </c>
      <c r="C3897">
        <v>17</v>
      </c>
      <c r="D3897">
        <v>93</v>
      </c>
      <c r="E3897">
        <v>3858</v>
      </c>
      <c r="F3897">
        <v>7013</v>
      </c>
      <c r="G3897">
        <v>50</v>
      </c>
      <c r="H3897">
        <v>3</v>
      </c>
      <c r="I3897" s="58">
        <v>18323</v>
      </c>
      <c r="J3897">
        <v>5003</v>
      </c>
      <c r="K3897" s="4">
        <v>0</v>
      </c>
      <c r="L3897" s="4">
        <v>14.448</v>
      </c>
      <c r="M3897" s="4">
        <v>427.12400000000002</v>
      </c>
      <c r="N3897" s="4">
        <v>441.57</v>
      </c>
      <c r="O3897" s="5">
        <v>42305.745292812499</v>
      </c>
      <c r="P3897" s="5">
        <v>43258.050196053242</v>
      </c>
    </row>
    <row r="3898" spans="1:16">
      <c r="A3898">
        <v>2</v>
      </c>
      <c r="B3898">
        <v>8</v>
      </c>
      <c r="C3898">
        <v>17</v>
      </c>
      <c r="D3898">
        <v>93</v>
      </c>
      <c r="E3898">
        <v>3879</v>
      </c>
      <c r="F3898">
        <v>7014</v>
      </c>
      <c r="G3898">
        <v>212</v>
      </c>
      <c r="H3898">
        <v>1</v>
      </c>
      <c r="I3898" s="58" t="s">
        <v>8560</v>
      </c>
      <c r="J3898">
        <v>21201</v>
      </c>
      <c r="K3898" s="4">
        <v>20</v>
      </c>
      <c r="L3898" s="4">
        <v>28.751999999999999</v>
      </c>
      <c r="M3898" s="4">
        <v>25.173999999999999</v>
      </c>
      <c r="N3898" s="4">
        <v>33.926000000000002</v>
      </c>
      <c r="O3898" s="5">
        <v>42305.745292812499</v>
      </c>
      <c r="P3898" s="5">
        <v>43258.050196053242</v>
      </c>
    </row>
    <row r="3899" spans="1:16">
      <c r="A3899">
        <v>2</v>
      </c>
      <c r="B3899">
        <v>8</v>
      </c>
      <c r="C3899">
        <v>17</v>
      </c>
      <c r="D3899">
        <v>93</v>
      </c>
      <c r="E3899">
        <v>3879</v>
      </c>
      <c r="F3899">
        <v>7015</v>
      </c>
      <c r="G3899">
        <v>212</v>
      </c>
      <c r="H3899">
        <v>4</v>
      </c>
      <c r="I3899" s="58" t="s">
        <v>8561</v>
      </c>
      <c r="J3899">
        <v>21204</v>
      </c>
      <c r="K3899" s="4">
        <v>1</v>
      </c>
      <c r="L3899" s="4">
        <v>15.491</v>
      </c>
      <c r="M3899" s="4">
        <v>10.683</v>
      </c>
      <c r="N3899" s="4">
        <v>25.173999999999999</v>
      </c>
      <c r="O3899" s="5">
        <v>42305.745292812499</v>
      </c>
      <c r="P3899" s="5">
        <v>43258.050196053242</v>
      </c>
    </row>
    <row r="3900" spans="1:16">
      <c r="A3900">
        <v>2</v>
      </c>
      <c r="B3900">
        <v>8</v>
      </c>
      <c r="C3900">
        <v>17</v>
      </c>
      <c r="D3900">
        <v>93</v>
      </c>
      <c r="E3900">
        <v>3929</v>
      </c>
      <c r="F3900">
        <v>7016</v>
      </c>
      <c r="G3900">
        <v>315</v>
      </c>
      <c r="H3900">
        <v>2</v>
      </c>
      <c r="I3900" s="58" t="s">
        <v>8562</v>
      </c>
      <c r="J3900">
        <v>31502</v>
      </c>
      <c r="K3900" s="4">
        <v>0</v>
      </c>
      <c r="L3900" s="4">
        <v>16.347000000000001</v>
      </c>
      <c r="M3900" s="4">
        <v>7.2409999999999997</v>
      </c>
      <c r="N3900" s="4">
        <v>23.588000000000001</v>
      </c>
      <c r="O3900" s="5">
        <v>42305.745292812499</v>
      </c>
      <c r="P3900" s="5">
        <v>43258.050196053242</v>
      </c>
    </row>
    <row r="3901" spans="1:16">
      <c r="A3901">
        <v>2</v>
      </c>
      <c r="B3901">
        <v>8</v>
      </c>
      <c r="C3901">
        <v>17</v>
      </c>
      <c r="D3901">
        <v>93</v>
      </c>
      <c r="E3901">
        <v>3929</v>
      </c>
      <c r="F3901">
        <v>7017</v>
      </c>
      <c r="G3901">
        <v>315</v>
      </c>
      <c r="H3901">
        <v>3</v>
      </c>
      <c r="I3901" s="58" t="s">
        <v>8563</v>
      </c>
      <c r="J3901">
        <v>31503</v>
      </c>
      <c r="K3901" s="4">
        <v>16.347000000000001</v>
      </c>
      <c r="L3901" s="4">
        <v>30.131</v>
      </c>
      <c r="M3901" s="4">
        <v>23.588000000000001</v>
      </c>
      <c r="N3901" s="4">
        <v>37.372</v>
      </c>
      <c r="O3901" s="5">
        <v>42305.745292812499</v>
      </c>
      <c r="P3901" s="5">
        <v>43258.050196053242</v>
      </c>
    </row>
    <row r="3902" spans="1:16">
      <c r="A3902">
        <v>2</v>
      </c>
      <c r="B3902">
        <v>8</v>
      </c>
      <c r="C3902">
        <v>17</v>
      </c>
      <c r="D3902">
        <v>93</v>
      </c>
      <c r="E3902">
        <v>3929</v>
      </c>
      <c r="F3902">
        <v>7018</v>
      </c>
      <c r="G3902">
        <v>315</v>
      </c>
      <c r="H3902">
        <v>4</v>
      </c>
      <c r="I3902" s="58" t="s">
        <v>1483</v>
      </c>
      <c r="J3902">
        <v>31504</v>
      </c>
      <c r="K3902" s="4">
        <v>30.131</v>
      </c>
      <c r="L3902" s="4">
        <v>34.756999999999998</v>
      </c>
      <c r="M3902" s="4">
        <v>37.372</v>
      </c>
      <c r="N3902" s="4">
        <v>41.997999999999998</v>
      </c>
      <c r="O3902" s="5">
        <v>42305.745292812499</v>
      </c>
      <c r="P3902" s="5">
        <v>43258.050196053242</v>
      </c>
    </row>
    <row r="3903" spans="1:16">
      <c r="A3903">
        <v>2</v>
      </c>
      <c r="B3903">
        <v>8</v>
      </c>
      <c r="C3903">
        <v>17</v>
      </c>
      <c r="D3903">
        <v>93</v>
      </c>
      <c r="E3903">
        <v>3943</v>
      </c>
      <c r="F3903">
        <v>7019</v>
      </c>
      <c r="G3903">
        <v>315</v>
      </c>
      <c r="H3903">
        <v>4</v>
      </c>
      <c r="I3903" s="58" t="s">
        <v>1483</v>
      </c>
      <c r="J3903">
        <v>31504</v>
      </c>
      <c r="K3903" s="4">
        <v>40</v>
      </c>
      <c r="L3903" s="4">
        <v>44.786999999999999</v>
      </c>
      <c r="M3903" s="4">
        <v>21.370999999999999</v>
      </c>
      <c r="N3903" s="4">
        <v>26.158000000000001</v>
      </c>
      <c r="O3903" s="5">
        <v>42305.745292812499</v>
      </c>
      <c r="P3903" s="5">
        <v>43258.050196053242</v>
      </c>
    </row>
    <row r="3904" spans="1:16">
      <c r="A3904">
        <v>2</v>
      </c>
      <c r="B3904">
        <v>8</v>
      </c>
      <c r="C3904">
        <v>17</v>
      </c>
      <c r="D3904">
        <v>93</v>
      </c>
      <c r="E3904">
        <v>3943</v>
      </c>
      <c r="F3904">
        <v>7020</v>
      </c>
      <c r="G3904">
        <v>338</v>
      </c>
      <c r="H3904">
        <v>1</v>
      </c>
      <c r="I3904" s="58" t="s">
        <v>1484</v>
      </c>
      <c r="J3904">
        <v>33801</v>
      </c>
      <c r="K3904" s="4">
        <v>0.83399999999999996</v>
      </c>
      <c r="L3904" s="4">
        <v>17.797999999999998</v>
      </c>
      <c r="M3904" s="4">
        <v>27.613</v>
      </c>
      <c r="N3904" s="4">
        <v>44.576999999999998</v>
      </c>
      <c r="O3904" s="5">
        <v>42305.745292812499</v>
      </c>
      <c r="P3904" s="5">
        <v>43258.050196053242</v>
      </c>
    </row>
    <row r="3905" spans="1:16">
      <c r="A3905">
        <v>2</v>
      </c>
      <c r="B3905">
        <v>8</v>
      </c>
      <c r="C3905">
        <v>17</v>
      </c>
      <c r="D3905">
        <v>93</v>
      </c>
      <c r="E3905">
        <v>4239</v>
      </c>
      <c r="F3905">
        <v>7021</v>
      </c>
      <c r="G3905">
        <v>1809</v>
      </c>
      <c r="H3905">
        <v>1</v>
      </c>
      <c r="I3905" s="58">
        <v>-33236</v>
      </c>
      <c r="J3905">
        <v>180901</v>
      </c>
      <c r="K3905" s="4">
        <v>0</v>
      </c>
      <c r="L3905" s="4">
        <v>0.19900000000000001</v>
      </c>
      <c r="M3905" s="4">
        <v>0</v>
      </c>
      <c r="N3905" s="4">
        <v>0.19900000000000001</v>
      </c>
      <c r="O3905" s="5">
        <v>42305.745292812499</v>
      </c>
      <c r="P3905" s="5">
        <v>42305.745292812499</v>
      </c>
    </row>
    <row r="3906" spans="1:16">
      <c r="A3906">
        <v>2</v>
      </c>
      <c r="B3906">
        <v>8</v>
      </c>
      <c r="C3906">
        <v>17</v>
      </c>
      <c r="D3906">
        <v>93</v>
      </c>
      <c r="E3906">
        <v>424</v>
      </c>
      <c r="F3906">
        <v>6991</v>
      </c>
      <c r="G3906">
        <v>643</v>
      </c>
      <c r="H3906">
        <v>4</v>
      </c>
      <c r="I3906" s="58" t="s">
        <v>8564</v>
      </c>
      <c r="J3906">
        <v>64304</v>
      </c>
      <c r="K3906" s="4">
        <v>1</v>
      </c>
      <c r="L3906" s="4">
        <v>14.202</v>
      </c>
      <c r="M3906" s="4">
        <v>0</v>
      </c>
      <c r="N3906" s="4">
        <v>13.202</v>
      </c>
      <c r="O3906" s="5">
        <v>42305.745292812499</v>
      </c>
      <c r="P3906" s="5">
        <v>43258.050196053242</v>
      </c>
    </row>
    <row r="3907" spans="1:16">
      <c r="A3907">
        <v>2</v>
      </c>
      <c r="B3907">
        <v>8</v>
      </c>
      <c r="C3907">
        <v>17</v>
      </c>
      <c r="D3907">
        <v>93</v>
      </c>
      <c r="E3907">
        <v>424</v>
      </c>
      <c r="F3907">
        <v>6992</v>
      </c>
      <c r="G3907">
        <v>643</v>
      </c>
      <c r="H3907">
        <v>5</v>
      </c>
      <c r="I3907" s="58" t="s">
        <v>1482</v>
      </c>
      <c r="J3907">
        <v>64305</v>
      </c>
      <c r="K3907" s="4">
        <v>1</v>
      </c>
      <c r="L3907" s="4">
        <v>3.3959999999999999</v>
      </c>
      <c r="M3907" s="4">
        <v>13.202</v>
      </c>
      <c r="N3907" s="4">
        <v>15.598000000000001</v>
      </c>
      <c r="O3907" s="5">
        <v>42305.745292812499</v>
      </c>
      <c r="P3907" s="5">
        <v>43258.050196053242</v>
      </c>
    </row>
    <row r="3908" spans="1:16">
      <c r="A3908">
        <v>2</v>
      </c>
      <c r="B3908">
        <v>8</v>
      </c>
      <c r="C3908">
        <v>17</v>
      </c>
      <c r="D3908">
        <v>93</v>
      </c>
      <c r="E3908">
        <v>424</v>
      </c>
      <c r="F3908">
        <v>6993</v>
      </c>
      <c r="G3908">
        <v>3177</v>
      </c>
      <c r="H3908">
        <v>1</v>
      </c>
      <c r="I3908" s="58">
        <v>466417</v>
      </c>
      <c r="J3908">
        <v>317701</v>
      </c>
      <c r="K3908" s="4">
        <v>0</v>
      </c>
      <c r="L3908" s="4">
        <v>5.6619999999999999</v>
      </c>
      <c r="M3908" s="4">
        <v>15.598000000000001</v>
      </c>
      <c r="N3908" s="4">
        <v>21.26</v>
      </c>
      <c r="O3908" s="5">
        <v>42305.745292812499</v>
      </c>
      <c r="P3908" s="5">
        <v>42305.745292812499</v>
      </c>
    </row>
    <row r="3909" spans="1:16">
      <c r="A3909">
        <v>2</v>
      </c>
      <c r="B3909">
        <v>8</v>
      </c>
      <c r="C3909">
        <v>17</v>
      </c>
      <c r="D3909">
        <v>93</v>
      </c>
      <c r="E3909">
        <v>4259</v>
      </c>
      <c r="F3909">
        <v>7022</v>
      </c>
      <c r="G3909">
        <v>3065</v>
      </c>
      <c r="H3909">
        <v>1</v>
      </c>
      <c r="I3909" s="58">
        <v>425510</v>
      </c>
      <c r="J3909">
        <v>306501</v>
      </c>
      <c r="K3909" s="4">
        <v>0</v>
      </c>
      <c r="L3909" s="4">
        <v>0.25900000000000001</v>
      </c>
      <c r="M3909" s="4">
        <v>0</v>
      </c>
      <c r="N3909" s="4">
        <v>0.25900000000000001</v>
      </c>
      <c r="O3909" s="5">
        <v>42305.745292812499</v>
      </c>
      <c r="P3909" s="5">
        <v>42305.745292812499</v>
      </c>
    </row>
    <row r="3910" spans="1:16">
      <c r="A3910">
        <v>2</v>
      </c>
      <c r="B3910">
        <v>8</v>
      </c>
      <c r="C3910">
        <v>17</v>
      </c>
      <c r="D3910">
        <v>93</v>
      </c>
      <c r="E3910">
        <v>4407</v>
      </c>
      <c r="F3910">
        <v>7023</v>
      </c>
      <c r="G3910">
        <v>1516</v>
      </c>
      <c r="H3910">
        <v>1</v>
      </c>
      <c r="I3910" s="58" t="s">
        <v>8565</v>
      </c>
      <c r="J3910">
        <v>151601</v>
      </c>
      <c r="K3910" s="4">
        <v>1</v>
      </c>
      <c r="L3910" s="4">
        <v>1.488</v>
      </c>
      <c r="M3910" s="4">
        <v>0</v>
      </c>
      <c r="N3910" s="4">
        <v>0.48799999999999999</v>
      </c>
      <c r="O3910" s="5">
        <v>42305.745292812499</v>
      </c>
      <c r="P3910" s="5">
        <v>42305.745292812499</v>
      </c>
    </row>
    <row r="3911" spans="1:16">
      <c r="A3911">
        <v>2</v>
      </c>
      <c r="B3911">
        <v>8</v>
      </c>
      <c r="C3911">
        <v>17</v>
      </c>
      <c r="D3911">
        <v>93</v>
      </c>
      <c r="E3911">
        <v>4493</v>
      </c>
      <c r="F3911">
        <v>7024</v>
      </c>
      <c r="G3911">
        <v>338</v>
      </c>
      <c r="H3911">
        <v>1</v>
      </c>
      <c r="I3911" s="58" t="s">
        <v>1484</v>
      </c>
      <c r="J3911">
        <v>33801</v>
      </c>
      <c r="K3911" s="4">
        <v>0</v>
      </c>
      <c r="L3911" s="4">
        <v>0.83399999999999996</v>
      </c>
      <c r="M3911" s="4">
        <v>0</v>
      </c>
      <c r="N3911" s="4">
        <v>0.83399999999999996</v>
      </c>
      <c r="O3911" s="5">
        <v>42305.745292812499</v>
      </c>
      <c r="P3911" s="5">
        <v>42305.745292812499</v>
      </c>
    </row>
    <row r="3912" spans="1:16">
      <c r="A3912">
        <v>2</v>
      </c>
      <c r="B3912">
        <v>8</v>
      </c>
      <c r="C3912">
        <v>17</v>
      </c>
      <c r="D3912">
        <v>93</v>
      </c>
      <c r="E3912">
        <v>48</v>
      </c>
      <c r="F3912">
        <v>6985</v>
      </c>
      <c r="G3912">
        <v>50</v>
      </c>
      <c r="H3912">
        <v>11</v>
      </c>
      <c r="I3912" s="58">
        <v>18568</v>
      </c>
      <c r="J3912">
        <v>5011</v>
      </c>
      <c r="K3912" s="4">
        <v>20.186</v>
      </c>
      <c r="L3912" s="4">
        <v>26.501999999999999</v>
      </c>
      <c r="M3912" s="4">
        <v>0</v>
      </c>
      <c r="N3912" s="4">
        <v>6.3159999999999998</v>
      </c>
      <c r="O3912" s="5">
        <v>42305.745292812499</v>
      </c>
      <c r="P3912" s="5">
        <v>42305.745292812499</v>
      </c>
    </row>
    <row r="3913" spans="1:16">
      <c r="A3913">
        <v>2</v>
      </c>
      <c r="B3913">
        <v>8</v>
      </c>
      <c r="C3913">
        <v>17</v>
      </c>
      <c r="D3913">
        <v>93</v>
      </c>
      <c r="E3913">
        <v>533</v>
      </c>
      <c r="F3913">
        <v>6994</v>
      </c>
      <c r="G3913">
        <v>944</v>
      </c>
      <c r="H3913">
        <v>1</v>
      </c>
      <c r="I3913" s="58" t="s">
        <v>1481</v>
      </c>
      <c r="J3913">
        <v>94401</v>
      </c>
      <c r="K3913" s="4">
        <v>10</v>
      </c>
      <c r="L3913" s="4">
        <v>14.944000000000001</v>
      </c>
      <c r="M3913" s="4">
        <v>3.9590000000000001</v>
      </c>
      <c r="N3913" s="4">
        <v>8.9030000000000005</v>
      </c>
      <c r="O3913" s="5">
        <v>42305.745292812499</v>
      </c>
      <c r="P3913" s="5">
        <v>42305.745292812499</v>
      </c>
    </row>
    <row r="3914" spans="1:16">
      <c r="A3914">
        <v>2</v>
      </c>
      <c r="B3914">
        <v>8</v>
      </c>
      <c r="C3914">
        <v>17</v>
      </c>
      <c r="D3914">
        <v>93</v>
      </c>
      <c r="E3914">
        <v>533</v>
      </c>
      <c r="F3914">
        <v>6995</v>
      </c>
      <c r="G3914">
        <v>3033</v>
      </c>
      <c r="H3914">
        <v>2</v>
      </c>
      <c r="I3914" s="58">
        <v>413853</v>
      </c>
      <c r="J3914">
        <v>303302</v>
      </c>
      <c r="K3914" s="4">
        <v>0</v>
      </c>
      <c r="L3914" s="4">
        <v>3.9590000000000001</v>
      </c>
      <c r="M3914" s="4">
        <v>0</v>
      </c>
      <c r="N3914" s="4">
        <v>3.9590000000000001</v>
      </c>
      <c r="O3914" s="5">
        <v>42305.745292812499</v>
      </c>
      <c r="P3914" s="5">
        <v>42305.745292812499</v>
      </c>
    </row>
    <row r="3915" spans="1:16">
      <c r="A3915">
        <v>2</v>
      </c>
      <c r="B3915">
        <v>8</v>
      </c>
      <c r="C3915">
        <v>17</v>
      </c>
      <c r="D3915">
        <v>93</v>
      </c>
      <c r="E3915">
        <v>550</v>
      </c>
      <c r="F3915">
        <v>6996</v>
      </c>
      <c r="G3915">
        <v>643</v>
      </c>
      <c r="H3915">
        <v>6</v>
      </c>
      <c r="I3915" s="58" t="s">
        <v>1480</v>
      </c>
      <c r="J3915">
        <v>64306</v>
      </c>
      <c r="K3915" s="4">
        <v>1</v>
      </c>
      <c r="L3915" s="4">
        <v>1.9510000000000001</v>
      </c>
      <c r="M3915" s="4">
        <v>0</v>
      </c>
      <c r="N3915" s="4">
        <v>0.95099999999999996</v>
      </c>
      <c r="O3915" s="5">
        <v>42305.745292812499</v>
      </c>
      <c r="P3915" s="5">
        <v>43258.050196053242</v>
      </c>
    </row>
    <row r="3916" spans="1:16">
      <c r="A3916">
        <v>2</v>
      </c>
      <c r="B3916">
        <v>8</v>
      </c>
      <c r="C3916">
        <v>17</v>
      </c>
      <c r="D3916">
        <v>93</v>
      </c>
      <c r="E3916">
        <v>550</v>
      </c>
      <c r="F3916">
        <v>6997</v>
      </c>
      <c r="G3916">
        <v>2458</v>
      </c>
      <c r="H3916">
        <v>1</v>
      </c>
      <c r="I3916" s="58">
        <v>203808</v>
      </c>
      <c r="J3916">
        <v>245801</v>
      </c>
      <c r="K3916" s="4">
        <v>1</v>
      </c>
      <c r="L3916" s="4">
        <v>1.581</v>
      </c>
      <c r="M3916" s="4">
        <v>0.95099999999999996</v>
      </c>
      <c r="N3916" s="4">
        <v>1.532</v>
      </c>
      <c r="O3916" s="5">
        <v>42305.745292812499</v>
      </c>
      <c r="P3916" s="5">
        <v>43258.050196053242</v>
      </c>
    </row>
    <row r="3917" spans="1:16">
      <c r="A3917">
        <v>3</v>
      </c>
      <c r="B3917">
        <v>10</v>
      </c>
      <c r="C3917">
        <v>15</v>
      </c>
      <c r="D3917">
        <v>232</v>
      </c>
      <c r="E3917">
        <v>1001</v>
      </c>
      <c r="F3917">
        <v>6392</v>
      </c>
      <c r="G3917">
        <v>2835</v>
      </c>
      <c r="H3917">
        <v>1</v>
      </c>
      <c r="I3917" s="58">
        <v>341504</v>
      </c>
      <c r="J3917">
        <v>283501</v>
      </c>
      <c r="K3917" s="4">
        <v>0</v>
      </c>
      <c r="L3917" s="4">
        <v>0.753</v>
      </c>
      <c r="M3917" s="4">
        <v>0</v>
      </c>
      <c r="N3917" s="4">
        <v>0.753</v>
      </c>
      <c r="O3917" s="5">
        <v>42305.745292812499</v>
      </c>
      <c r="P3917" s="5">
        <v>42305.745292812499</v>
      </c>
    </row>
    <row r="3918" spans="1:16">
      <c r="A3918">
        <v>3</v>
      </c>
      <c r="B3918">
        <v>10</v>
      </c>
      <c r="C3918">
        <v>15</v>
      </c>
      <c r="D3918">
        <v>232</v>
      </c>
      <c r="E3918">
        <v>1150</v>
      </c>
      <c r="F3918">
        <v>6393</v>
      </c>
      <c r="G3918">
        <v>678</v>
      </c>
      <c r="H3918">
        <v>3</v>
      </c>
      <c r="I3918" s="58" t="s">
        <v>8566</v>
      </c>
      <c r="J3918">
        <v>67803</v>
      </c>
      <c r="K3918" s="4">
        <v>10</v>
      </c>
      <c r="L3918" s="4">
        <v>19.998000000000001</v>
      </c>
      <c r="M3918" s="4">
        <v>1.819</v>
      </c>
      <c r="N3918" s="4">
        <v>11.817</v>
      </c>
      <c r="O3918" s="5">
        <v>42305.745292812499</v>
      </c>
      <c r="P3918" s="5">
        <v>42305.745292812499</v>
      </c>
    </row>
    <row r="3919" spans="1:16">
      <c r="A3919">
        <v>3</v>
      </c>
      <c r="B3919">
        <v>10</v>
      </c>
      <c r="C3919">
        <v>15</v>
      </c>
      <c r="D3919">
        <v>232</v>
      </c>
      <c r="E3919">
        <v>1150</v>
      </c>
      <c r="F3919">
        <v>6394</v>
      </c>
      <c r="G3919">
        <v>2563</v>
      </c>
      <c r="H3919">
        <v>1</v>
      </c>
      <c r="I3919" s="58">
        <v>242158</v>
      </c>
      <c r="J3919">
        <v>256301</v>
      </c>
      <c r="K3919" s="4">
        <v>0</v>
      </c>
      <c r="L3919" s="4">
        <v>1.702</v>
      </c>
      <c r="M3919" s="4">
        <v>0</v>
      </c>
      <c r="N3919" s="4">
        <v>1.702</v>
      </c>
      <c r="O3919" s="5">
        <v>42305.745292812499</v>
      </c>
      <c r="P3919" s="5">
        <v>42305.745292812499</v>
      </c>
    </row>
    <row r="3920" spans="1:16">
      <c r="A3920">
        <v>3</v>
      </c>
      <c r="B3920">
        <v>10</v>
      </c>
      <c r="C3920">
        <v>15</v>
      </c>
      <c r="D3920">
        <v>232</v>
      </c>
      <c r="E3920">
        <v>1175</v>
      </c>
      <c r="F3920">
        <v>6395</v>
      </c>
      <c r="G3920">
        <v>1168</v>
      </c>
      <c r="H3920">
        <v>2</v>
      </c>
      <c r="I3920" s="58" t="s">
        <v>8567</v>
      </c>
      <c r="J3920">
        <v>116802</v>
      </c>
      <c r="K3920" s="4">
        <v>0</v>
      </c>
      <c r="L3920" s="4">
        <v>9.8620000000000001</v>
      </c>
      <c r="M3920" s="4">
        <v>0</v>
      </c>
      <c r="N3920" s="4">
        <v>9.8620000000000001</v>
      </c>
      <c r="O3920" s="5">
        <v>42305.745292812499</v>
      </c>
      <c r="P3920" s="5">
        <v>42305.745292812499</v>
      </c>
    </row>
    <row r="3921" spans="1:16">
      <c r="A3921">
        <v>3</v>
      </c>
      <c r="B3921">
        <v>10</v>
      </c>
      <c r="C3921">
        <v>15</v>
      </c>
      <c r="D3921">
        <v>232</v>
      </c>
      <c r="E3921">
        <v>1175</v>
      </c>
      <c r="F3921">
        <v>6396</v>
      </c>
      <c r="G3921">
        <v>1168</v>
      </c>
      <c r="H3921">
        <v>3</v>
      </c>
      <c r="I3921" s="58" t="s">
        <v>8568</v>
      </c>
      <c r="J3921">
        <v>116803</v>
      </c>
      <c r="K3921" s="4">
        <v>0</v>
      </c>
      <c r="L3921" s="4">
        <v>4.0229999999999997</v>
      </c>
      <c r="M3921" s="4">
        <v>9.9580000000000002</v>
      </c>
      <c r="N3921" s="4">
        <v>13.981</v>
      </c>
      <c r="O3921" s="5">
        <v>42305.745292812499</v>
      </c>
      <c r="P3921" s="5">
        <v>42305.745292812499</v>
      </c>
    </row>
    <row r="3922" spans="1:16">
      <c r="A3922">
        <v>3</v>
      </c>
      <c r="B3922">
        <v>10</v>
      </c>
      <c r="C3922">
        <v>15</v>
      </c>
      <c r="D3922">
        <v>232</v>
      </c>
      <c r="E3922">
        <v>1176</v>
      </c>
      <c r="F3922">
        <v>6397</v>
      </c>
      <c r="G3922">
        <v>1170</v>
      </c>
      <c r="H3922">
        <v>2</v>
      </c>
      <c r="I3922" s="58" t="s">
        <v>8569</v>
      </c>
      <c r="J3922">
        <v>117002</v>
      </c>
      <c r="K3922" s="4">
        <v>4.8819999999999997</v>
      </c>
      <c r="L3922" s="4">
        <v>15.955</v>
      </c>
      <c r="M3922" s="4">
        <v>0</v>
      </c>
      <c r="N3922" s="4">
        <v>11.073</v>
      </c>
      <c r="O3922" s="5">
        <v>42305.745292812499</v>
      </c>
      <c r="P3922" s="5">
        <v>42305.745292812499</v>
      </c>
    </row>
    <row r="3923" spans="1:16">
      <c r="A3923">
        <v>3</v>
      </c>
      <c r="B3923">
        <v>10</v>
      </c>
      <c r="C3923">
        <v>15</v>
      </c>
      <c r="D3923">
        <v>232</v>
      </c>
      <c r="E3923">
        <v>1177</v>
      </c>
      <c r="F3923">
        <v>6398</v>
      </c>
      <c r="G3923">
        <v>1167</v>
      </c>
      <c r="H3923">
        <v>1</v>
      </c>
      <c r="I3923" s="58" t="s">
        <v>8570</v>
      </c>
      <c r="J3923">
        <v>116701</v>
      </c>
      <c r="K3923" s="4">
        <v>0</v>
      </c>
      <c r="L3923" s="4">
        <v>4.4530000000000003</v>
      </c>
      <c r="M3923" s="4">
        <v>0</v>
      </c>
      <c r="N3923" s="4">
        <v>4.4530000000000003</v>
      </c>
      <c r="O3923" s="5">
        <v>42305.745292812499</v>
      </c>
      <c r="P3923" s="5">
        <v>42305.745292812499</v>
      </c>
    </row>
    <row r="3924" spans="1:16">
      <c r="A3924">
        <v>3</v>
      </c>
      <c r="B3924">
        <v>10</v>
      </c>
      <c r="C3924">
        <v>15</v>
      </c>
      <c r="D3924">
        <v>232</v>
      </c>
      <c r="E3924">
        <v>1504</v>
      </c>
      <c r="F3924">
        <v>6399</v>
      </c>
      <c r="G3924">
        <v>3253</v>
      </c>
      <c r="H3924">
        <v>1</v>
      </c>
      <c r="I3924" s="58">
        <v>494176</v>
      </c>
      <c r="J3924">
        <v>325301</v>
      </c>
      <c r="K3924" s="4">
        <v>0</v>
      </c>
      <c r="L3924" s="4">
        <v>1.232</v>
      </c>
      <c r="M3924" s="4">
        <v>0</v>
      </c>
      <c r="N3924" s="4">
        <v>1.232</v>
      </c>
      <c r="O3924" s="5">
        <v>42305.745292812499</v>
      </c>
      <c r="P3924" s="5">
        <v>42305.745292812499</v>
      </c>
    </row>
    <row r="3925" spans="1:16">
      <c r="A3925">
        <v>3</v>
      </c>
      <c r="B3925">
        <v>10</v>
      </c>
      <c r="C3925">
        <v>15</v>
      </c>
      <c r="D3925">
        <v>232</v>
      </c>
      <c r="E3925">
        <v>1535</v>
      </c>
      <c r="F3925">
        <v>6400</v>
      </c>
      <c r="G3925">
        <v>1167</v>
      </c>
      <c r="H3925">
        <v>2</v>
      </c>
      <c r="I3925" s="58" t="s">
        <v>8571</v>
      </c>
      <c r="J3925">
        <v>116702</v>
      </c>
      <c r="K3925" s="4">
        <v>10</v>
      </c>
      <c r="L3925" s="4">
        <v>11.063000000000001</v>
      </c>
      <c r="M3925" s="4">
        <v>2.2170000000000001</v>
      </c>
      <c r="N3925" s="4">
        <v>3.28</v>
      </c>
      <c r="O3925" s="5">
        <v>42305.745292812499</v>
      </c>
      <c r="P3925" s="5">
        <v>42305.745292812499</v>
      </c>
    </row>
    <row r="3926" spans="1:16">
      <c r="A3926">
        <v>3</v>
      </c>
      <c r="B3926">
        <v>10</v>
      </c>
      <c r="C3926">
        <v>15</v>
      </c>
      <c r="D3926">
        <v>232</v>
      </c>
      <c r="E3926">
        <v>1535</v>
      </c>
      <c r="F3926">
        <v>6401</v>
      </c>
      <c r="G3926">
        <v>3514</v>
      </c>
      <c r="H3926">
        <v>1</v>
      </c>
      <c r="I3926" s="58">
        <v>589503</v>
      </c>
      <c r="J3926">
        <v>351401</v>
      </c>
      <c r="K3926" s="4">
        <v>5</v>
      </c>
      <c r="L3926" s="4">
        <v>7.01</v>
      </c>
      <c r="M3926" s="4">
        <v>0</v>
      </c>
      <c r="N3926" s="4">
        <v>2.0099999999999998</v>
      </c>
      <c r="O3926" s="5">
        <v>42305.745292812499</v>
      </c>
      <c r="P3926" s="5">
        <v>42305.745292812499</v>
      </c>
    </row>
    <row r="3927" spans="1:16">
      <c r="A3927">
        <v>3</v>
      </c>
      <c r="B3927">
        <v>10</v>
      </c>
      <c r="C3927">
        <v>15</v>
      </c>
      <c r="D3927">
        <v>232</v>
      </c>
      <c r="E3927">
        <v>1670</v>
      </c>
      <c r="F3927">
        <v>6402</v>
      </c>
      <c r="G3927">
        <v>2175</v>
      </c>
      <c r="H3927">
        <v>3</v>
      </c>
      <c r="I3927" s="58">
        <v>100503</v>
      </c>
      <c r="J3927">
        <v>217503</v>
      </c>
      <c r="K3927" s="4">
        <v>0</v>
      </c>
      <c r="L3927" s="4">
        <v>0.98099999999999998</v>
      </c>
      <c r="M3927" s="4">
        <v>0</v>
      </c>
      <c r="N3927" s="4">
        <v>0.98099999999999998</v>
      </c>
      <c r="O3927" s="5">
        <v>42305.745292812499</v>
      </c>
      <c r="P3927" s="5">
        <v>42305.745292812499</v>
      </c>
    </row>
    <row r="3928" spans="1:16">
      <c r="A3928">
        <v>3</v>
      </c>
      <c r="B3928">
        <v>10</v>
      </c>
      <c r="C3928">
        <v>15</v>
      </c>
      <c r="D3928">
        <v>232</v>
      </c>
      <c r="E3928">
        <v>1878</v>
      </c>
      <c r="F3928">
        <v>6403</v>
      </c>
      <c r="G3928">
        <v>595</v>
      </c>
      <c r="H3928">
        <v>1</v>
      </c>
      <c r="I3928" s="58" t="s">
        <v>8572</v>
      </c>
      <c r="J3928">
        <v>59501</v>
      </c>
      <c r="K3928" s="4">
        <v>0</v>
      </c>
      <c r="L3928" s="4">
        <v>3.79</v>
      </c>
      <c r="M3928" s="4">
        <v>0</v>
      </c>
      <c r="N3928" s="4">
        <v>3.79</v>
      </c>
      <c r="O3928" s="5">
        <v>42305.745292812499</v>
      </c>
      <c r="P3928" s="5">
        <v>42305.745292812499</v>
      </c>
    </row>
    <row r="3929" spans="1:16">
      <c r="A3929">
        <v>3</v>
      </c>
      <c r="B3929">
        <v>10</v>
      </c>
      <c r="C3929">
        <v>15</v>
      </c>
      <c r="D3929">
        <v>232</v>
      </c>
      <c r="E3929">
        <v>224</v>
      </c>
      <c r="F3929">
        <v>6388</v>
      </c>
      <c r="G3929">
        <v>1589</v>
      </c>
      <c r="H3929">
        <v>1</v>
      </c>
      <c r="I3929" s="58">
        <v>-113589</v>
      </c>
      <c r="J3929">
        <v>158901</v>
      </c>
      <c r="K3929" s="4">
        <v>0</v>
      </c>
      <c r="L3929" s="4">
        <v>3.6219999999999999</v>
      </c>
      <c r="M3929" s="4">
        <v>0</v>
      </c>
      <c r="N3929" s="4">
        <v>3.6219999999999999</v>
      </c>
      <c r="O3929" s="5">
        <v>42305.745292812499</v>
      </c>
      <c r="P3929" s="5">
        <v>42305.745292812499</v>
      </c>
    </row>
    <row r="3930" spans="1:16">
      <c r="A3930">
        <v>3</v>
      </c>
      <c r="B3930">
        <v>10</v>
      </c>
      <c r="C3930">
        <v>15</v>
      </c>
      <c r="D3930">
        <v>232</v>
      </c>
      <c r="E3930">
        <v>2402</v>
      </c>
      <c r="F3930">
        <v>6404</v>
      </c>
      <c r="G3930">
        <v>2175</v>
      </c>
      <c r="H3930">
        <v>1</v>
      </c>
      <c r="I3930" s="58">
        <v>100444</v>
      </c>
      <c r="J3930">
        <v>217501</v>
      </c>
      <c r="K3930" s="4">
        <v>0</v>
      </c>
      <c r="L3930" s="4">
        <v>6.4809999999999999</v>
      </c>
      <c r="M3930" s="4">
        <v>0</v>
      </c>
      <c r="N3930" s="4">
        <v>6.4809999999999999</v>
      </c>
      <c r="O3930" s="5">
        <v>42305.745292812499</v>
      </c>
      <c r="P3930" s="5">
        <v>43258.050196053242</v>
      </c>
    </row>
    <row r="3931" spans="1:16">
      <c r="A3931">
        <v>3</v>
      </c>
      <c r="B3931">
        <v>10</v>
      </c>
      <c r="C3931">
        <v>15</v>
      </c>
      <c r="D3931">
        <v>232</v>
      </c>
      <c r="E3931">
        <v>2402</v>
      </c>
      <c r="F3931">
        <v>6405</v>
      </c>
      <c r="G3931">
        <v>2175</v>
      </c>
      <c r="H3931">
        <v>2</v>
      </c>
      <c r="I3931" s="58">
        <v>100475</v>
      </c>
      <c r="J3931">
        <v>217502</v>
      </c>
      <c r="K3931" s="4">
        <v>6.4809999999999999</v>
      </c>
      <c r="L3931" s="4">
        <v>10.885999999999999</v>
      </c>
      <c r="M3931" s="4">
        <v>6.4809999999999999</v>
      </c>
      <c r="N3931" s="4">
        <v>10.885999999999999</v>
      </c>
      <c r="O3931" s="5">
        <v>42305.745292812499</v>
      </c>
      <c r="P3931" s="5">
        <v>43258.050196053242</v>
      </c>
    </row>
    <row r="3932" spans="1:16">
      <c r="A3932">
        <v>3</v>
      </c>
      <c r="B3932">
        <v>10</v>
      </c>
      <c r="C3932">
        <v>15</v>
      </c>
      <c r="D3932">
        <v>232</v>
      </c>
      <c r="E3932">
        <v>2732</v>
      </c>
      <c r="F3932">
        <v>6406</v>
      </c>
      <c r="G3932">
        <v>1589</v>
      </c>
      <c r="H3932">
        <v>2</v>
      </c>
      <c r="I3932" s="58">
        <v>-113558</v>
      </c>
      <c r="J3932">
        <v>158902</v>
      </c>
      <c r="K3932" s="4">
        <v>0</v>
      </c>
      <c r="L3932" s="4">
        <v>2.6589999999999998</v>
      </c>
      <c r="M3932" s="4">
        <v>0</v>
      </c>
      <c r="N3932" s="4">
        <v>2.6589999999999998</v>
      </c>
      <c r="O3932" s="5">
        <v>42305.745292812499</v>
      </c>
      <c r="P3932" s="5">
        <v>42305.745292812499</v>
      </c>
    </row>
    <row r="3933" spans="1:16">
      <c r="A3933">
        <v>3</v>
      </c>
      <c r="B3933">
        <v>10</v>
      </c>
      <c r="C3933">
        <v>15</v>
      </c>
      <c r="D3933">
        <v>232</v>
      </c>
      <c r="E3933">
        <v>305</v>
      </c>
      <c r="F3933">
        <v>6389</v>
      </c>
      <c r="G3933">
        <v>236</v>
      </c>
      <c r="H3933">
        <v>1</v>
      </c>
      <c r="I3933" s="58" t="s">
        <v>8573</v>
      </c>
      <c r="J3933">
        <v>23601</v>
      </c>
      <c r="K3933" s="4">
        <v>1</v>
      </c>
      <c r="L3933" s="4">
        <v>9.6859999999999999</v>
      </c>
      <c r="M3933" s="4">
        <v>0</v>
      </c>
      <c r="N3933" s="4">
        <v>8.6850000000000005</v>
      </c>
      <c r="O3933" s="5">
        <v>42305.745292812499</v>
      </c>
      <c r="P3933" s="5">
        <v>42305.745292812499</v>
      </c>
    </row>
    <row r="3934" spans="1:16">
      <c r="A3934">
        <v>3</v>
      </c>
      <c r="B3934">
        <v>10</v>
      </c>
      <c r="C3934">
        <v>15</v>
      </c>
      <c r="D3934">
        <v>232</v>
      </c>
      <c r="E3934">
        <v>328</v>
      </c>
      <c r="F3934">
        <v>6390</v>
      </c>
      <c r="G3934">
        <v>875</v>
      </c>
      <c r="H3934">
        <v>1</v>
      </c>
      <c r="I3934" s="58" t="s">
        <v>8574</v>
      </c>
      <c r="J3934">
        <v>87501</v>
      </c>
      <c r="K3934" s="4">
        <v>1.4999999999999999E-2</v>
      </c>
      <c r="L3934" s="4">
        <v>16.492999999999999</v>
      </c>
      <c r="M3934" s="4">
        <v>0</v>
      </c>
      <c r="N3934" s="4">
        <v>16.478000000000002</v>
      </c>
      <c r="O3934" s="5">
        <v>42305.745292812499</v>
      </c>
      <c r="P3934" s="5">
        <v>42305.745292812499</v>
      </c>
    </row>
    <row r="3935" spans="1:16">
      <c r="A3935">
        <v>3</v>
      </c>
      <c r="B3935">
        <v>10</v>
      </c>
      <c r="C3935">
        <v>15</v>
      </c>
      <c r="D3935">
        <v>232</v>
      </c>
      <c r="E3935">
        <v>3389</v>
      </c>
      <c r="F3935">
        <v>6407</v>
      </c>
      <c r="G3935">
        <v>2175</v>
      </c>
      <c r="H3935">
        <v>4</v>
      </c>
      <c r="I3935" s="58">
        <v>100534</v>
      </c>
      <c r="J3935">
        <v>217504</v>
      </c>
      <c r="K3935" s="4">
        <v>1</v>
      </c>
      <c r="L3935" s="4">
        <v>2.2949999999999999</v>
      </c>
      <c r="M3935" s="4">
        <v>0</v>
      </c>
      <c r="N3935" s="4">
        <v>1.2949999999999999</v>
      </c>
      <c r="O3935" s="5">
        <v>42305.745292812499</v>
      </c>
      <c r="P3935" s="5">
        <v>42305.745292812499</v>
      </c>
    </row>
    <row r="3936" spans="1:16">
      <c r="A3936">
        <v>3</v>
      </c>
      <c r="B3936">
        <v>10</v>
      </c>
      <c r="C3936">
        <v>15</v>
      </c>
      <c r="D3936">
        <v>232</v>
      </c>
      <c r="E3936">
        <v>3594</v>
      </c>
      <c r="F3936">
        <v>6408</v>
      </c>
      <c r="G3936">
        <v>624</v>
      </c>
      <c r="H3936">
        <v>1</v>
      </c>
      <c r="I3936" s="58" t="s">
        <v>1485</v>
      </c>
      <c r="J3936">
        <v>62401</v>
      </c>
      <c r="K3936" s="4">
        <v>0</v>
      </c>
      <c r="L3936" s="4">
        <v>2.34</v>
      </c>
      <c r="M3936" s="4">
        <v>0</v>
      </c>
      <c r="N3936" s="4">
        <v>1.657</v>
      </c>
      <c r="O3936" s="5">
        <v>42305.745292812499</v>
      </c>
      <c r="P3936" s="5">
        <v>42305.745292812499</v>
      </c>
    </row>
    <row r="3937" spans="1:16">
      <c r="A3937">
        <v>3</v>
      </c>
      <c r="B3937">
        <v>10</v>
      </c>
      <c r="C3937">
        <v>15</v>
      </c>
      <c r="D3937">
        <v>232</v>
      </c>
      <c r="E3937">
        <v>3595</v>
      </c>
      <c r="F3937">
        <v>6409</v>
      </c>
      <c r="G3937">
        <v>624</v>
      </c>
      <c r="H3937">
        <v>1</v>
      </c>
      <c r="I3937" s="58" t="s">
        <v>1485</v>
      </c>
      <c r="J3937">
        <v>62401</v>
      </c>
      <c r="K3937" s="4">
        <v>3</v>
      </c>
      <c r="L3937" s="4">
        <v>3.5</v>
      </c>
      <c r="M3937" s="4">
        <v>0</v>
      </c>
      <c r="N3937" s="4">
        <v>0.5</v>
      </c>
      <c r="O3937" s="5">
        <v>42305.745292812499</v>
      </c>
      <c r="P3937" s="5">
        <v>42305.745292812499</v>
      </c>
    </row>
    <row r="3938" spans="1:16">
      <c r="A3938">
        <v>3</v>
      </c>
      <c r="B3938">
        <v>10</v>
      </c>
      <c r="C3938">
        <v>15</v>
      </c>
      <c r="D3938">
        <v>232</v>
      </c>
      <c r="E3938">
        <v>3596</v>
      </c>
      <c r="F3938">
        <v>6410</v>
      </c>
      <c r="G3938">
        <v>624</v>
      </c>
      <c r="H3938">
        <v>1</v>
      </c>
      <c r="I3938" s="58" t="s">
        <v>1485</v>
      </c>
      <c r="J3938">
        <v>62401</v>
      </c>
      <c r="K3938" s="4">
        <v>4</v>
      </c>
      <c r="L3938" s="4">
        <v>4.1500000000000004</v>
      </c>
      <c r="M3938" s="4">
        <v>0</v>
      </c>
      <c r="N3938" s="4">
        <v>0.15</v>
      </c>
      <c r="O3938" s="5">
        <v>42305.745292812499</v>
      </c>
      <c r="P3938" s="5">
        <v>42305.745292812499</v>
      </c>
    </row>
    <row r="3939" spans="1:16">
      <c r="A3939">
        <v>3</v>
      </c>
      <c r="B3939">
        <v>10</v>
      </c>
      <c r="C3939">
        <v>15</v>
      </c>
      <c r="D3939">
        <v>232</v>
      </c>
      <c r="E3939">
        <v>3597</v>
      </c>
      <c r="F3939">
        <v>6411</v>
      </c>
      <c r="G3939">
        <v>624</v>
      </c>
      <c r="H3939">
        <v>1</v>
      </c>
      <c r="I3939" s="58" t="s">
        <v>1485</v>
      </c>
      <c r="J3939">
        <v>62401</v>
      </c>
      <c r="K3939" s="4">
        <v>5</v>
      </c>
      <c r="L3939" s="4">
        <v>5.3</v>
      </c>
      <c r="M3939" s="4">
        <v>0</v>
      </c>
      <c r="N3939" s="4">
        <v>0.253</v>
      </c>
      <c r="O3939" s="5">
        <v>42305.745292812499</v>
      </c>
      <c r="P3939" s="5">
        <v>42305.745292812499</v>
      </c>
    </row>
    <row r="3940" spans="1:16">
      <c r="A3940">
        <v>3</v>
      </c>
      <c r="B3940">
        <v>10</v>
      </c>
      <c r="C3940">
        <v>15</v>
      </c>
      <c r="D3940">
        <v>232</v>
      </c>
      <c r="E3940">
        <v>3598</v>
      </c>
      <c r="F3940">
        <v>6412</v>
      </c>
      <c r="G3940">
        <v>624</v>
      </c>
      <c r="H3940">
        <v>1</v>
      </c>
      <c r="I3940" s="58" t="s">
        <v>1485</v>
      </c>
      <c r="J3940">
        <v>62401</v>
      </c>
      <c r="K3940" s="4">
        <v>6</v>
      </c>
      <c r="L3940" s="4">
        <v>6.06</v>
      </c>
      <c r="M3940" s="4">
        <v>0</v>
      </c>
      <c r="N3940" s="4">
        <v>0.06</v>
      </c>
      <c r="O3940" t="s">
        <v>1223</v>
      </c>
      <c r="P3940" t="s">
        <v>1223</v>
      </c>
    </row>
    <row r="3941" spans="1:16">
      <c r="A3941">
        <v>3</v>
      </c>
      <c r="B3941">
        <v>10</v>
      </c>
      <c r="C3941">
        <v>15</v>
      </c>
      <c r="D3941">
        <v>232</v>
      </c>
      <c r="E3941">
        <v>3599</v>
      </c>
      <c r="F3941">
        <v>6413</v>
      </c>
      <c r="G3941">
        <v>624</v>
      </c>
      <c r="H3941">
        <v>1</v>
      </c>
      <c r="I3941" s="58" t="s">
        <v>1485</v>
      </c>
      <c r="J3941">
        <v>62401</v>
      </c>
      <c r="K3941" s="4">
        <v>8</v>
      </c>
      <c r="L3941" s="4">
        <v>8.31</v>
      </c>
      <c r="M3941" s="4">
        <v>0</v>
      </c>
      <c r="N3941" s="4">
        <v>0.22500000000000001</v>
      </c>
      <c r="O3941" s="5">
        <v>42305.745292812499</v>
      </c>
      <c r="P3941" s="5">
        <v>42305.745292812499</v>
      </c>
    </row>
    <row r="3942" spans="1:16">
      <c r="A3942">
        <v>3</v>
      </c>
      <c r="B3942">
        <v>10</v>
      </c>
      <c r="C3942">
        <v>15</v>
      </c>
      <c r="D3942">
        <v>232</v>
      </c>
      <c r="E3942">
        <v>3600</v>
      </c>
      <c r="F3942">
        <v>6414</v>
      </c>
      <c r="G3942">
        <v>624</v>
      </c>
      <c r="H3942">
        <v>1</v>
      </c>
      <c r="I3942" s="58" t="s">
        <v>1485</v>
      </c>
      <c r="J3942">
        <v>62401</v>
      </c>
      <c r="K3942" s="4">
        <v>9</v>
      </c>
      <c r="L3942" s="4">
        <v>9.2899999999999991</v>
      </c>
      <c r="M3942" s="4">
        <v>0</v>
      </c>
      <c r="N3942" s="4">
        <v>0.28999999999999998</v>
      </c>
      <c r="O3942" s="5">
        <v>42305.745292812499</v>
      </c>
      <c r="P3942" s="5">
        <v>42305.745292812499</v>
      </c>
    </row>
    <row r="3943" spans="1:16">
      <c r="A3943">
        <v>3</v>
      </c>
      <c r="B3943">
        <v>10</v>
      </c>
      <c r="C3943">
        <v>15</v>
      </c>
      <c r="D3943">
        <v>232</v>
      </c>
      <c r="E3943">
        <v>3601</v>
      </c>
      <c r="F3943">
        <v>6415</v>
      </c>
      <c r="G3943">
        <v>624</v>
      </c>
      <c r="H3943">
        <v>1</v>
      </c>
      <c r="I3943" s="58" t="s">
        <v>1485</v>
      </c>
      <c r="J3943">
        <v>62401</v>
      </c>
      <c r="K3943" s="4">
        <v>0</v>
      </c>
      <c r="L3943" s="4">
        <v>0.15</v>
      </c>
      <c r="M3943" s="4">
        <v>0</v>
      </c>
      <c r="N3943" s="4">
        <v>0.15</v>
      </c>
      <c r="O3943" s="5">
        <v>42305.745292812499</v>
      </c>
      <c r="P3943" s="5">
        <v>43258.050196053242</v>
      </c>
    </row>
    <row r="3944" spans="1:16">
      <c r="A3944">
        <v>3</v>
      </c>
      <c r="B3944">
        <v>10</v>
      </c>
      <c r="C3944">
        <v>15</v>
      </c>
      <c r="D3944">
        <v>232</v>
      </c>
      <c r="E3944">
        <v>3682</v>
      </c>
      <c r="F3944">
        <v>6426</v>
      </c>
      <c r="G3944">
        <v>369</v>
      </c>
      <c r="H3944">
        <v>3</v>
      </c>
      <c r="I3944" s="58" t="s">
        <v>8575</v>
      </c>
      <c r="J3944">
        <v>36903</v>
      </c>
      <c r="K3944" s="4">
        <v>0</v>
      </c>
      <c r="L3944" s="4">
        <v>17.196999999999999</v>
      </c>
      <c r="M3944" s="4">
        <v>51.204999999999998</v>
      </c>
      <c r="N3944" s="4">
        <v>68.402000000000001</v>
      </c>
      <c r="O3944" s="5">
        <v>42305.745292812499</v>
      </c>
      <c r="P3944" s="5">
        <v>42305.745292812499</v>
      </c>
    </row>
    <row r="3945" spans="1:16">
      <c r="A3945">
        <v>3</v>
      </c>
      <c r="B3945">
        <v>10</v>
      </c>
      <c r="C3945">
        <v>15</v>
      </c>
      <c r="D3945">
        <v>232</v>
      </c>
      <c r="E3945">
        <v>3682</v>
      </c>
      <c r="F3945">
        <v>6427</v>
      </c>
      <c r="G3945">
        <v>678</v>
      </c>
      <c r="H3945">
        <v>1</v>
      </c>
      <c r="I3945" s="58" t="s">
        <v>8576</v>
      </c>
      <c r="J3945">
        <v>67801</v>
      </c>
      <c r="K3945" s="4">
        <v>0</v>
      </c>
      <c r="L3945" s="4">
        <v>21.48</v>
      </c>
      <c r="M3945" s="4">
        <v>28.544</v>
      </c>
      <c r="N3945" s="4">
        <v>50.024000000000001</v>
      </c>
      <c r="O3945" s="5">
        <v>42305.745292812499</v>
      </c>
      <c r="P3945" s="5">
        <v>42305.745292812499</v>
      </c>
    </row>
    <row r="3946" spans="1:16">
      <c r="A3946">
        <v>3</v>
      </c>
      <c r="B3946">
        <v>10</v>
      </c>
      <c r="C3946">
        <v>15</v>
      </c>
      <c r="D3946">
        <v>232</v>
      </c>
      <c r="E3946">
        <v>3685</v>
      </c>
      <c r="F3946">
        <v>6428</v>
      </c>
      <c r="G3946">
        <v>876</v>
      </c>
      <c r="H3946">
        <v>3</v>
      </c>
      <c r="I3946" s="58" t="s">
        <v>8577</v>
      </c>
      <c r="J3946">
        <v>87603</v>
      </c>
      <c r="K3946" s="4">
        <v>0</v>
      </c>
      <c r="L3946" s="4">
        <v>7.1920000000000002</v>
      </c>
      <c r="M3946" s="4">
        <v>22.524999999999999</v>
      </c>
      <c r="N3946" s="4">
        <v>29.716999999999999</v>
      </c>
      <c r="O3946" s="5">
        <v>42305.745292812499</v>
      </c>
      <c r="P3946" s="5">
        <v>43258.050196053242</v>
      </c>
    </row>
    <row r="3947" spans="1:16">
      <c r="A3947">
        <v>3</v>
      </c>
      <c r="B3947">
        <v>10</v>
      </c>
      <c r="C3947">
        <v>15</v>
      </c>
      <c r="D3947">
        <v>232</v>
      </c>
      <c r="E3947">
        <v>3715</v>
      </c>
      <c r="F3947">
        <v>6429</v>
      </c>
      <c r="G3947">
        <v>1230</v>
      </c>
      <c r="H3947">
        <v>1</v>
      </c>
      <c r="I3947" s="58" t="s">
        <v>8578</v>
      </c>
      <c r="J3947">
        <v>123001</v>
      </c>
      <c r="K3947" s="4">
        <v>0</v>
      </c>
      <c r="L3947" s="4">
        <v>7.8150000000000004</v>
      </c>
      <c r="M3947" s="4">
        <v>0</v>
      </c>
      <c r="N3947" s="4">
        <v>7.8150000000000004</v>
      </c>
      <c r="O3947" s="5">
        <v>42305.745292812499</v>
      </c>
      <c r="P3947" s="5">
        <v>42305.745292812499</v>
      </c>
    </row>
    <row r="3948" spans="1:16">
      <c r="A3948">
        <v>3</v>
      </c>
      <c r="B3948">
        <v>10</v>
      </c>
      <c r="C3948">
        <v>15</v>
      </c>
      <c r="D3948">
        <v>232</v>
      </c>
      <c r="E3948">
        <v>3717</v>
      </c>
      <c r="F3948">
        <v>6430</v>
      </c>
      <c r="G3948">
        <v>1169</v>
      </c>
      <c r="H3948">
        <v>1</v>
      </c>
      <c r="I3948" s="58" t="s">
        <v>8579</v>
      </c>
      <c r="J3948">
        <v>116901</v>
      </c>
      <c r="K3948" s="4">
        <v>0</v>
      </c>
      <c r="L3948" s="4">
        <v>14.71</v>
      </c>
      <c r="M3948" s="4">
        <v>0</v>
      </c>
      <c r="N3948" s="4">
        <v>14.71</v>
      </c>
      <c r="O3948" s="5">
        <v>42305.745292812499</v>
      </c>
      <c r="P3948" s="5">
        <v>42305.745292812499</v>
      </c>
    </row>
    <row r="3949" spans="1:16">
      <c r="A3949">
        <v>3</v>
      </c>
      <c r="B3949">
        <v>10</v>
      </c>
      <c r="C3949">
        <v>15</v>
      </c>
      <c r="D3949">
        <v>232</v>
      </c>
      <c r="E3949">
        <v>3810</v>
      </c>
      <c r="F3949">
        <v>6431</v>
      </c>
      <c r="G3949">
        <v>2661</v>
      </c>
      <c r="H3949">
        <v>1</v>
      </c>
      <c r="I3949" s="58">
        <v>277952</v>
      </c>
      <c r="J3949">
        <v>266101</v>
      </c>
      <c r="K3949" s="4">
        <v>0</v>
      </c>
      <c r="L3949" s="4">
        <v>11.420999999999999</v>
      </c>
      <c r="M3949" s="4">
        <v>0</v>
      </c>
      <c r="N3949" s="4">
        <v>11.420999999999999</v>
      </c>
      <c r="O3949" s="5">
        <v>42305.745292812499</v>
      </c>
      <c r="P3949" s="5">
        <v>42305.745292812499</v>
      </c>
    </row>
    <row r="3950" spans="1:16">
      <c r="A3950">
        <v>3</v>
      </c>
      <c r="B3950">
        <v>10</v>
      </c>
      <c r="C3950">
        <v>15</v>
      </c>
      <c r="D3950">
        <v>232</v>
      </c>
      <c r="E3950">
        <v>3815</v>
      </c>
      <c r="F3950">
        <v>6432</v>
      </c>
      <c r="G3950">
        <v>554</v>
      </c>
      <c r="H3950">
        <v>4</v>
      </c>
      <c r="I3950" s="58" t="s">
        <v>8580</v>
      </c>
      <c r="J3950">
        <v>55404</v>
      </c>
      <c r="K3950" s="4">
        <v>1</v>
      </c>
      <c r="L3950" s="4">
        <v>2.3290000000000002</v>
      </c>
      <c r="M3950" s="4">
        <v>0.73199999999999998</v>
      </c>
      <c r="N3950" s="4">
        <v>2.0609999999999999</v>
      </c>
      <c r="O3950" s="5">
        <v>42305.745292812499</v>
      </c>
      <c r="P3950" s="5">
        <v>43258.050196053242</v>
      </c>
    </row>
    <row r="3951" spans="1:16">
      <c r="A3951">
        <v>3</v>
      </c>
      <c r="B3951">
        <v>10</v>
      </c>
      <c r="C3951">
        <v>15</v>
      </c>
      <c r="D3951">
        <v>232</v>
      </c>
      <c r="E3951">
        <v>3901</v>
      </c>
      <c r="F3951">
        <v>6433</v>
      </c>
      <c r="G3951">
        <v>235</v>
      </c>
      <c r="H3951">
        <v>4</v>
      </c>
      <c r="I3951" s="58" t="s">
        <v>8581</v>
      </c>
      <c r="J3951">
        <v>23504</v>
      </c>
      <c r="K3951" s="4">
        <v>0</v>
      </c>
      <c r="L3951" s="4">
        <v>16.635000000000002</v>
      </c>
      <c r="M3951" s="4">
        <v>65.971999999999994</v>
      </c>
      <c r="N3951" s="4">
        <v>82.605999999999995</v>
      </c>
      <c r="O3951" s="5">
        <v>42305.745292812499</v>
      </c>
      <c r="P3951" s="5">
        <v>43258.050196053242</v>
      </c>
    </row>
    <row r="3952" spans="1:16">
      <c r="A3952">
        <v>3</v>
      </c>
      <c r="B3952">
        <v>10</v>
      </c>
      <c r="C3952">
        <v>15</v>
      </c>
      <c r="D3952">
        <v>232</v>
      </c>
      <c r="E3952">
        <v>3901</v>
      </c>
      <c r="F3952">
        <v>6434</v>
      </c>
      <c r="G3952">
        <v>235</v>
      </c>
      <c r="H3952">
        <v>5</v>
      </c>
      <c r="I3952" s="58" t="s">
        <v>8582</v>
      </c>
      <c r="J3952">
        <v>23505</v>
      </c>
      <c r="K3952" s="4">
        <v>16.640999999999998</v>
      </c>
      <c r="L3952" s="4">
        <v>33.917000000000002</v>
      </c>
      <c r="M3952" s="4">
        <v>82.605999999999995</v>
      </c>
      <c r="N3952" s="4">
        <v>99.882000000000005</v>
      </c>
      <c r="O3952" s="5">
        <v>42305.745292812499</v>
      </c>
      <c r="P3952" s="5">
        <v>43258.050196053242</v>
      </c>
    </row>
    <row r="3953" spans="1:16">
      <c r="A3953">
        <v>3</v>
      </c>
      <c r="B3953">
        <v>10</v>
      </c>
      <c r="C3953">
        <v>15</v>
      </c>
      <c r="D3953">
        <v>232</v>
      </c>
      <c r="E3953">
        <v>3957</v>
      </c>
      <c r="F3953">
        <v>6435</v>
      </c>
      <c r="G3953">
        <v>369</v>
      </c>
      <c r="H3953">
        <v>1</v>
      </c>
      <c r="I3953" s="58" t="s">
        <v>8583</v>
      </c>
      <c r="J3953">
        <v>36901</v>
      </c>
      <c r="K3953" s="4">
        <v>0</v>
      </c>
      <c r="L3953" s="4">
        <v>21.216999999999999</v>
      </c>
      <c r="M3953" s="4">
        <v>0</v>
      </c>
      <c r="N3953" s="4">
        <v>21.216999999999999</v>
      </c>
      <c r="O3953" s="5">
        <v>42305.745292812499</v>
      </c>
      <c r="P3953" s="5">
        <v>42305.745292812499</v>
      </c>
    </row>
    <row r="3954" spans="1:16">
      <c r="A3954">
        <v>3</v>
      </c>
      <c r="B3954">
        <v>10</v>
      </c>
      <c r="C3954">
        <v>15</v>
      </c>
      <c r="D3954">
        <v>232</v>
      </c>
      <c r="E3954">
        <v>4372</v>
      </c>
      <c r="F3954">
        <v>6436</v>
      </c>
      <c r="G3954">
        <v>2175</v>
      </c>
      <c r="H3954">
        <v>1</v>
      </c>
      <c r="I3954" s="58">
        <v>100444</v>
      </c>
      <c r="J3954">
        <v>217501</v>
      </c>
      <c r="K3954" s="4">
        <v>10</v>
      </c>
      <c r="L3954" s="4">
        <v>10.365</v>
      </c>
      <c r="M3954" s="4">
        <v>0</v>
      </c>
      <c r="N3954" s="4">
        <v>0.36499999999999999</v>
      </c>
      <c r="O3954" s="5">
        <v>42305.745292812499</v>
      </c>
      <c r="P3954" s="5">
        <v>42305.745292812499</v>
      </c>
    </row>
    <row r="3955" spans="1:16">
      <c r="A3955">
        <v>3</v>
      </c>
      <c r="B3955">
        <v>10</v>
      </c>
      <c r="C3955">
        <v>15</v>
      </c>
      <c r="D3955">
        <v>232</v>
      </c>
      <c r="E3955">
        <v>4533</v>
      </c>
      <c r="F3955">
        <v>6437</v>
      </c>
      <c r="G3955">
        <v>36</v>
      </c>
      <c r="H3955">
        <v>7</v>
      </c>
      <c r="I3955" s="58">
        <v>13332</v>
      </c>
      <c r="J3955">
        <v>3607</v>
      </c>
      <c r="K3955" s="4">
        <v>0</v>
      </c>
      <c r="L3955" s="4">
        <v>11.44</v>
      </c>
      <c r="M3955" s="4">
        <v>524.827</v>
      </c>
      <c r="N3955" s="4">
        <v>536.26700000000005</v>
      </c>
      <c r="O3955" s="5">
        <v>42305.745292812499</v>
      </c>
      <c r="P3955" s="5">
        <v>43258.050196053242</v>
      </c>
    </row>
    <row r="3956" spans="1:16">
      <c r="A3956">
        <v>3</v>
      </c>
      <c r="B3956">
        <v>10</v>
      </c>
      <c r="C3956">
        <v>15</v>
      </c>
      <c r="D3956">
        <v>232</v>
      </c>
      <c r="E3956">
        <v>4533</v>
      </c>
      <c r="F3956">
        <v>6438</v>
      </c>
      <c r="G3956">
        <v>36</v>
      </c>
      <c r="H3956">
        <v>8</v>
      </c>
      <c r="I3956" s="58">
        <v>13363</v>
      </c>
      <c r="J3956">
        <v>3608</v>
      </c>
      <c r="K3956" s="4">
        <v>11.44</v>
      </c>
      <c r="L3956" s="4">
        <v>32.692</v>
      </c>
      <c r="M3956" s="4">
        <v>536.26700000000005</v>
      </c>
      <c r="N3956" s="4">
        <v>557.51900000000001</v>
      </c>
      <c r="O3956" s="5">
        <v>42305.745292812499</v>
      </c>
      <c r="P3956" s="5">
        <v>42305.745292812499</v>
      </c>
    </row>
    <row r="3957" spans="1:16">
      <c r="A3957">
        <v>3</v>
      </c>
      <c r="B3957">
        <v>10</v>
      </c>
      <c r="C3957">
        <v>15</v>
      </c>
      <c r="D3957">
        <v>232</v>
      </c>
      <c r="E3957">
        <v>4533</v>
      </c>
      <c r="F3957">
        <v>6439</v>
      </c>
      <c r="G3957">
        <v>37</v>
      </c>
      <c r="H3957">
        <v>1</v>
      </c>
      <c r="I3957" s="58">
        <v>13516</v>
      </c>
      <c r="J3957">
        <v>3701</v>
      </c>
      <c r="K3957" s="4">
        <v>32.692</v>
      </c>
      <c r="L3957" s="4">
        <v>41.957999999999998</v>
      </c>
      <c r="M3957" s="4">
        <v>557.51900000000001</v>
      </c>
      <c r="N3957" s="4">
        <v>566.78499999999997</v>
      </c>
      <c r="O3957" s="5">
        <v>42305.745292812499</v>
      </c>
      <c r="P3957" s="5">
        <v>43258.050196053242</v>
      </c>
    </row>
    <row r="3958" spans="1:16">
      <c r="A3958">
        <v>3</v>
      </c>
      <c r="B3958">
        <v>10</v>
      </c>
      <c r="C3958">
        <v>15</v>
      </c>
      <c r="D3958">
        <v>232</v>
      </c>
      <c r="E3958">
        <v>4537</v>
      </c>
      <c r="F3958">
        <v>6440</v>
      </c>
      <c r="G3958">
        <v>23</v>
      </c>
      <c r="H3958">
        <v>5</v>
      </c>
      <c r="I3958" s="58">
        <v>45047</v>
      </c>
      <c r="J3958">
        <v>2305</v>
      </c>
      <c r="K3958" s="4">
        <v>1</v>
      </c>
      <c r="L3958" s="4">
        <v>19.617999999999999</v>
      </c>
      <c r="M3958" s="4">
        <v>352.947</v>
      </c>
      <c r="N3958" s="4">
        <v>371.565</v>
      </c>
      <c r="O3958" s="5">
        <v>42305.745292812499</v>
      </c>
      <c r="P3958" s="5">
        <v>43258.050196053242</v>
      </c>
    </row>
    <row r="3959" spans="1:16">
      <c r="A3959">
        <v>3</v>
      </c>
      <c r="B3959">
        <v>10</v>
      </c>
      <c r="C3959">
        <v>15</v>
      </c>
      <c r="D3959">
        <v>232</v>
      </c>
      <c r="E3959">
        <v>4537</v>
      </c>
      <c r="F3959">
        <v>6441</v>
      </c>
      <c r="G3959">
        <v>24</v>
      </c>
      <c r="H3959">
        <v>1</v>
      </c>
      <c r="I3959" s="58">
        <v>45292</v>
      </c>
      <c r="J3959">
        <v>2401</v>
      </c>
      <c r="K3959" s="4">
        <v>1</v>
      </c>
      <c r="L3959" s="4">
        <v>12.935</v>
      </c>
      <c r="M3959" s="4">
        <v>371.565</v>
      </c>
      <c r="N3959" s="4">
        <v>383.5</v>
      </c>
      <c r="O3959" s="5">
        <v>42305.745292812499</v>
      </c>
      <c r="P3959" s="5">
        <v>43258.050196053242</v>
      </c>
    </row>
    <row r="3960" spans="1:16">
      <c r="A3960">
        <v>3</v>
      </c>
      <c r="B3960">
        <v>10</v>
      </c>
      <c r="C3960">
        <v>15</v>
      </c>
      <c r="D3960">
        <v>232</v>
      </c>
      <c r="E3960">
        <v>4537</v>
      </c>
      <c r="F3960">
        <v>6442</v>
      </c>
      <c r="G3960">
        <v>24</v>
      </c>
      <c r="H3960">
        <v>2</v>
      </c>
      <c r="I3960" s="58">
        <v>45323</v>
      </c>
      <c r="J3960">
        <v>2402</v>
      </c>
      <c r="K3960" s="4">
        <v>1</v>
      </c>
      <c r="L3960" s="4">
        <v>15.84</v>
      </c>
      <c r="M3960" s="4">
        <v>383.5</v>
      </c>
      <c r="N3960" s="4">
        <v>398.34</v>
      </c>
      <c r="O3960" s="5">
        <v>42305.745292812499</v>
      </c>
      <c r="P3960" s="5">
        <v>43258.050196053242</v>
      </c>
    </row>
    <row r="3961" spans="1:16">
      <c r="A3961">
        <v>3</v>
      </c>
      <c r="B3961">
        <v>10</v>
      </c>
      <c r="C3961">
        <v>15</v>
      </c>
      <c r="D3961">
        <v>232</v>
      </c>
      <c r="E3961">
        <v>4558</v>
      </c>
      <c r="F3961">
        <v>6417</v>
      </c>
      <c r="G3961">
        <v>624</v>
      </c>
      <c r="H3961">
        <v>1</v>
      </c>
      <c r="I3961" s="58" t="s">
        <v>1485</v>
      </c>
      <c r="J3961">
        <v>62401</v>
      </c>
      <c r="K3961" s="4">
        <v>11.5</v>
      </c>
      <c r="L3961" s="4">
        <v>11.651</v>
      </c>
      <c r="M3961" s="4">
        <v>0</v>
      </c>
      <c r="N3961" s="4">
        <v>0.151</v>
      </c>
      <c r="O3961" s="5">
        <v>42305.745292812499</v>
      </c>
      <c r="P3961" s="5">
        <v>42305.745292812499</v>
      </c>
    </row>
    <row r="3962" spans="1:16">
      <c r="A3962">
        <v>3</v>
      </c>
      <c r="B3962">
        <v>10</v>
      </c>
      <c r="C3962">
        <v>15</v>
      </c>
      <c r="D3962">
        <v>232</v>
      </c>
      <c r="E3962">
        <v>4559</v>
      </c>
      <c r="F3962">
        <v>6418</v>
      </c>
      <c r="G3962">
        <v>624</v>
      </c>
      <c r="H3962">
        <v>1</v>
      </c>
      <c r="I3962" s="58" t="s">
        <v>1485</v>
      </c>
      <c r="J3962">
        <v>62401</v>
      </c>
      <c r="K3962" s="4">
        <v>11.8</v>
      </c>
      <c r="L3962" s="4">
        <v>11.965999999999999</v>
      </c>
      <c r="M3962" s="4">
        <v>0</v>
      </c>
      <c r="N3962" s="4">
        <v>0.16600000000000001</v>
      </c>
      <c r="O3962" s="5">
        <v>42305.745292812499</v>
      </c>
      <c r="P3962" s="5">
        <v>42305.745292812499</v>
      </c>
    </row>
    <row r="3963" spans="1:16">
      <c r="A3963">
        <v>3</v>
      </c>
      <c r="B3963">
        <v>10</v>
      </c>
      <c r="C3963">
        <v>15</v>
      </c>
      <c r="D3963">
        <v>232</v>
      </c>
      <c r="E3963">
        <v>4560</v>
      </c>
      <c r="F3963">
        <v>6419</v>
      </c>
      <c r="G3963">
        <v>624</v>
      </c>
      <c r="H3963">
        <v>1</v>
      </c>
      <c r="I3963" s="58" t="s">
        <v>1485</v>
      </c>
      <c r="J3963">
        <v>62401</v>
      </c>
      <c r="K3963" s="4">
        <v>12.4</v>
      </c>
      <c r="L3963" s="4">
        <v>12.542999999999999</v>
      </c>
      <c r="M3963" s="4">
        <v>0</v>
      </c>
      <c r="N3963" s="4">
        <v>0.14299999999999999</v>
      </c>
      <c r="O3963" t="s">
        <v>1223</v>
      </c>
      <c r="P3963" t="s">
        <v>1223</v>
      </c>
    </row>
    <row r="3964" spans="1:16">
      <c r="A3964">
        <v>3</v>
      </c>
      <c r="B3964">
        <v>10</v>
      </c>
      <c r="C3964">
        <v>15</v>
      </c>
      <c r="D3964">
        <v>232</v>
      </c>
      <c r="E3964">
        <v>4561</v>
      </c>
      <c r="F3964">
        <v>6420</v>
      </c>
      <c r="G3964">
        <v>624</v>
      </c>
      <c r="H3964">
        <v>1</v>
      </c>
      <c r="I3964" s="58" t="s">
        <v>1485</v>
      </c>
      <c r="J3964">
        <v>62401</v>
      </c>
      <c r="K3964" s="4">
        <v>12.7</v>
      </c>
      <c r="L3964" s="4">
        <v>12.82</v>
      </c>
      <c r="M3964" s="4">
        <v>0</v>
      </c>
      <c r="N3964" s="4">
        <v>0.12</v>
      </c>
      <c r="O3964" s="5">
        <v>42305.745292812499</v>
      </c>
      <c r="P3964" s="5">
        <v>42305.745292812499</v>
      </c>
    </row>
    <row r="3965" spans="1:16">
      <c r="A3965">
        <v>3</v>
      </c>
      <c r="B3965">
        <v>10</v>
      </c>
      <c r="C3965">
        <v>15</v>
      </c>
      <c r="D3965">
        <v>232</v>
      </c>
      <c r="E3965">
        <v>4562</v>
      </c>
      <c r="F3965">
        <v>6421</v>
      </c>
      <c r="G3965">
        <v>624</v>
      </c>
      <c r="H3965">
        <v>1</v>
      </c>
      <c r="I3965" s="58" t="s">
        <v>1485</v>
      </c>
      <c r="J3965">
        <v>62401</v>
      </c>
      <c r="K3965" s="4">
        <v>13</v>
      </c>
      <c r="L3965" s="4">
        <v>13.925000000000001</v>
      </c>
      <c r="M3965" s="4">
        <v>0</v>
      </c>
      <c r="N3965" s="4">
        <v>0.92500000000000004</v>
      </c>
      <c r="O3965" s="5">
        <v>42305.745292812499</v>
      </c>
      <c r="P3965" s="5">
        <v>42305.745292812499</v>
      </c>
    </row>
    <row r="3966" spans="1:16">
      <c r="A3966">
        <v>3</v>
      </c>
      <c r="B3966">
        <v>10</v>
      </c>
      <c r="C3966">
        <v>15</v>
      </c>
      <c r="D3966">
        <v>232</v>
      </c>
      <c r="E3966">
        <v>4563</v>
      </c>
      <c r="F3966">
        <v>6422</v>
      </c>
      <c r="G3966">
        <v>624</v>
      </c>
      <c r="H3966">
        <v>1</v>
      </c>
      <c r="I3966" s="58" t="s">
        <v>1485</v>
      </c>
      <c r="J3966">
        <v>62401</v>
      </c>
      <c r="K3966" s="4">
        <v>14</v>
      </c>
      <c r="L3966" s="4">
        <v>15.12</v>
      </c>
      <c r="M3966" s="4">
        <v>0</v>
      </c>
      <c r="N3966" s="4">
        <v>0.35</v>
      </c>
      <c r="O3966" s="5">
        <v>43258.050196053242</v>
      </c>
      <c r="P3966" s="5">
        <v>43258.050196053242</v>
      </c>
    </row>
    <row r="3967" spans="1:16">
      <c r="A3967">
        <v>3</v>
      </c>
      <c r="B3967">
        <v>10</v>
      </c>
      <c r="C3967">
        <v>15</v>
      </c>
      <c r="D3967">
        <v>232</v>
      </c>
      <c r="E3967">
        <v>4564</v>
      </c>
      <c r="F3967">
        <v>6423</v>
      </c>
      <c r="G3967">
        <v>624</v>
      </c>
      <c r="H3967">
        <v>1</v>
      </c>
      <c r="I3967" s="58" t="s">
        <v>1485</v>
      </c>
      <c r="J3967">
        <v>62401</v>
      </c>
      <c r="K3967" s="4">
        <v>15.12</v>
      </c>
      <c r="L3967" s="4">
        <v>16.350000000000001</v>
      </c>
      <c r="M3967" s="4">
        <v>0</v>
      </c>
      <c r="N3967" s="4">
        <v>0.81799999999999995</v>
      </c>
      <c r="O3967" s="5">
        <v>42305.745292812499</v>
      </c>
      <c r="P3967" s="5">
        <v>43258.050196053242</v>
      </c>
    </row>
    <row r="3968" spans="1:16">
      <c r="A3968">
        <v>3</v>
      </c>
      <c r="B3968">
        <v>10</v>
      </c>
      <c r="C3968">
        <v>15</v>
      </c>
      <c r="D3968">
        <v>232</v>
      </c>
      <c r="E3968">
        <v>4565</v>
      </c>
      <c r="F3968">
        <v>6424</v>
      </c>
      <c r="G3968">
        <v>624</v>
      </c>
      <c r="H3968">
        <v>1</v>
      </c>
      <c r="I3968" s="58" t="s">
        <v>1485</v>
      </c>
      <c r="J3968">
        <v>62401</v>
      </c>
      <c r="K3968" s="4">
        <v>16.350000000000001</v>
      </c>
      <c r="L3968" s="4">
        <v>16.829999999999998</v>
      </c>
      <c r="M3968" s="4">
        <v>0</v>
      </c>
      <c r="N3968" s="4">
        <v>5.2999999999999999E-2</v>
      </c>
      <c r="O3968" s="5">
        <v>42305.745292812499</v>
      </c>
      <c r="P3968" s="5">
        <v>43258.050196053242</v>
      </c>
    </row>
    <row r="3969" spans="1:16">
      <c r="A3969">
        <v>3</v>
      </c>
      <c r="B3969">
        <v>10</v>
      </c>
      <c r="C3969">
        <v>15</v>
      </c>
      <c r="D3969">
        <v>232</v>
      </c>
      <c r="E3969">
        <v>4566</v>
      </c>
      <c r="F3969">
        <v>6425</v>
      </c>
      <c r="G3969">
        <v>624</v>
      </c>
      <c r="H3969">
        <v>1</v>
      </c>
      <c r="I3969" s="58" t="s">
        <v>1485</v>
      </c>
      <c r="J3969">
        <v>62401</v>
      </c>
      <c r="K3969" s="4">
        <v>16.829999999999998</v>
      </c>
      <c r="L3969" s="4">
        <v>17.21</v>
      </c>
      <c r="M3969" s="4">
        <v>0</v>
      </c>
      <c r="N3969" s="4">
        <v>0.20899999999999999</v>
      </c>
      <c r="O3969" s="5">
        <v>43258.050196053242</v>
      </c>
      <c r="P3969" s="5">
        <v>43258.050196053242</v>
      </c>
    </row>
    <row r="3970" spans="1:16">
      <c r="A3970">
        <v>3</v>
      </c>
      <c r="B3970">
        <v>10</v>
      </c>
      <c r="C3970">
        <v>15</v>
      </c>
      <c r="D3970">
        <v>232</v>
      </c>
      <c r="E3970">
        <v>4582</v>
      </c>
      <c r="F3970">
        <v>6416</v>
      </c>
      <c r="G3970">
        <v>624</v>
      </c>
      <c r="H3970">
        <v>1</v>
      </c>
      <c r="I3970" s="58" t="s">
        <v>1485</v>
      </c>
      <c r="J3970">
        <v>62401</v>
      </c>
      <c r="K3970" s="4">
        <v>10.5</v>
      </c>
      <c r="L3970" s="4">
        <v>11.36</v>
      </c>
      <c r="M3970" s="4">
        <v>0</v>
      </c>
      <c r="N3970" s="4">
        <v>0.86</v>
      </c>
      <c r="O3970" s="5">
        <v>42305.745292812499</v>
      </c>
      <c r="P3970" s="5">
        <v>42305.745292812499</v>
      </c>
    </row>
    <row r="3971" spans="1:16">
      <c r="A3971">
        <v>3</v>
      </c>
      <c r="B3971">
        <v>10</v>
      </c>
      <c r="C3971">
        <v>15</v>
      </c>
      <c r="D3971">
        <v>232</v>
      </c>
      <c r="E3971">
        <v>644</v>
      </c>
      <c r="F3971">
        <v>6391</v>
      </c>
      <c r="G3971">
        <v>1590</v>
      </c>
      <c r="H3971">
        <v>1</v>
      </c>
      <c r="I3971" s="58">
        <v>-113224</v>
      </c>
      <c r="J3971">
        <v>159001</v>
      </c>
      <c r="K3971" s="4">
        <v>5</v>
      </c>
      <c r="L3971" s="4">
        <v>19.852</v>
      </c>
      <c r="M3971" s="4">
        <v>0</v>
      </c>
      <c r="N3971" s="4">
        <v>14.852</v>
      </c>
      <c r="O3971" s="5">
        <v>42305.745292812499</v>
      </c>
      <c r="P3971" s="5">
        <v>42305.745292812499</v>
      </c>
    </row>
    <row r="3972" spans="1:16">
      <c r="A3972">
        <v>3</v>
      </c>
      <c r="B3972">
        <v>10</v>
      </c>
      <c r="C3972">
        <v>21</v>
      </c>
      <c r="D3972">
        <v>124</v>
      </c>
      <c r="E3972">
        <v>1145</v>
      </c>
      <c r="F3972">
        <v>8615</v>
      </c>
      <c r="G3972">
        <v>1227</v>
      </c>
      <c r="H3972">
        <v>1</v>
      </c>
      <c r="I3972" s="58" t="s">
        <v>8584</v>
      </c>
      <c r="J3972">
        <v>122701</v>
      </c>
      <c r="K3972" s="4">
        <v>0</v>
      </c>
      <c r="L3972" s="4">
        <v>37.487000000000002</v>
      </c>
      <c r="M3972" s="4">
        <v>0</v>
      </c>
      <c r="N3972" s="4">
        <v>37.487000000000002</v>
      </c>
      <c r="O3972" s="5">
        <v>42305.745292812499</v>
      </c>
      <c r="P3972" s="5">
        <v>42305.745292812499</v>
      </c>
    </row>
    <row r="3973" spans="1:16">
      <c r="A3973">
        <v>3</v>
      </c>
      <c r="B3973">
        <v>10</v>
      </c>
      <c r="C3973">
        <v>21</v>
      </c>
      <c r="D3973">
        <v>124</v>
      </c>
      <c r="E3973">
        <v>2696</v>
      </c>
      <c r="F3973">
        <v>8616</v>
      </c>
      <c r="G3973">
        <v>2530</v>
      </c>
      <c r="H3973">
        <v>2</v>
      </c>
      <c r="I3973" s="58">
        <v>230136</v>
      </c>
      <c r="J3973">
        <v>253002</v>
      </c>
      <c r="K3973" s="4">
        <v>0</v>
      </c>
      <c r="L3973" s="4">
        <v>2.7570000000000001</v>
      </c>
      <c r="M3973" s="4">
        <v>0</v>
      </c>
      <c r="N3973" s="4">
        <v>2.7570000000000001</v>
      </c>
      <c r="O3973" s="5">
        <v>42305.745292812499</v>
      </c>
      <c r="P3973" s="5">
        <v>42305.745292812499</v>
      </c>
    </row>
    <row r="3974" spans="1:16">
      <c r="A3974">
        <v>3</v>
      </c>
      <c r="B3974">
        <v>10</v>
      </c>
      <c r="C3974">
        <v>21</v>
      </c>
      <c r="D3974">
        <v>124</v>
      </c>
      <c r="E3974">
        <v>3049</v>
      </c>
      <c r="F3974">
        <v>8617</v>
      </c>
      <c r="G3974">
        <v>3099</v>
      </c>
      <c r="H3974">
        <v>1</v>
      </c>
      <c r="I3974" s="58">
        <v>437928</v>
      </c>
      <c r="J3974">
        <v>309901</v>
      </c>
      <c r="K3974" s="4">
        <v>0</v>
      </c>
      <c r="L3974" s="4">
        <v>16.256</v>
      </c>
      <c r="M3974" s="4">
        <v>0</v>
      </c>
      <c r="N3974" s="4">
        <v>16.256</v>
      </c>
      <c r="O3974" s="5">
        <v>42305.745292812499</v>
      </c>
      <c r="P3974" s="5">
        <v>42305.745292812499</v>
      </c>
    </row>
    <row r="3975" spans="1:16">
      <c r="A3975">
        <v>3</v>
      </c>
      <c r="B3975">
        <v>10</v>
      </c>
      <c r="C3975">
        <v>21</v>
      </c>
      <c r="D3975">
        <v>124</v>
      </c>
      <c r="E3975">
        <v>3866</v>
      </c>
      <c r="F3975">
        <v>8618</v>
      </c>
      <c r="G3975">
        <v>86</v>
      </c>
      <c r="H3975">
        <v>7</v>
      </c>
      <c r="I3975" s="58">
        <v>31594</v>
      </c>
      <c r="J3975">
        <v>8607</v>
      </c>
      <c r="K3975" s="4">
        <v>5.4809999999999999</v>
      </c>
      <c r="L3975" s="4">
        <v>5.8120000000000003</v>
      </c>
      <c r="M3975" s="4">
        <v>514.52200000000005</v>
      </c>
      <c r="N3975" s="4">
        <v>514.85299999999995</v>
      </c>
      <c r="O3975" s="5">
        <v>42305.745292812499</v>
      </c>
      <c r="P3975" s="5">
        <v>43258.050196053242</v>
      </c>
    </row>
    <row r="3976" spans="1:16">
      <c r="A3976">
        <v>3</v>
      </c>
      <c r="B3976">
        <v>10</v>
      </c>
      <c r="C3976">
        <v>21</v>
      </c>
      <c r="D3976">
        <v>124</v>
      </c>
      <c r="E3976">
        <v>3866</v>
      </c>
      <c r="F3976">
        <v>8619</v>
      </c>
      <c r="G3976">
        <v>482</v>
      </c>
      <c r="H3976">
        <v>1</v>
      </c>
      <c r="I3976" s="58" t="s">
        <v>1486</v>
      </c>
      <c r="J3976">
        <v>48201</v>
      </c>
      <c r="K3976" s="4">
        <v>1</v>
      </c>
      <c r="L3976" s="4">
        <v>1.337</v>
      </c>
      <c r="M3976" s="4">
        <v>514.85299999999995</v>
      </c>
      <c r="N3976" s="4">
        <v>515.19000000000005</v>
      </c>
      <c r="O3976" s="5">
        <v>42305.745292812499</v>
      </c>
      <c r="P3976" s="5">
        <v>43258.050196053242</v>
      </c>
    </row>
    <row r="3977" spans="1:16">
      <c r="A3977">
        <v>3</v>
      </c>
      <c r="B3977">
        <v>10</v>
      </c>
      <c r="C3977">
        <v>21</v>
      </c>
      <c r="D3977">
        <v>124</v>
      </c>
      <c r="E3977">
        <v>3866</v>
      </c>
      <c r="F3977">
        <v>8620</v>
      </c>
      <c r="G3977">
        <v>517</v>
      </c>
      <c r="H3977">
        <v>6</v>
      </c>
      <c r="I3977" s="58" t="s">
        <v>8585</v>
      </c>
      <c r="J3977">
        <v>51706</v>
      </c>
      <c r="K3977" s="4">
        <v>3.8730000000000002</v>
      </c>
      <c r="L3977" s="4">
        <v>31.085000000000001</v>
      </c>
      <c r="M3977" s="4">
        <v>515.19000000000005</v>
      </c>
      <c r="N3977" s="4">
        <v>542.40200000000004</v>
      </c>
      <c r="O3977" s="5">
        <v>42305.745292812499</v>
      </c>
      <c r="P3977" s="5">
        <v>42305.745292812499</v>
      </c>
    </row>
    <row r="3978" spans="1:16">
      <c r="A3978">
        <v>3</v>
      </c>
      <c r="B3978">
        <v>10</v>
      </c>
      <c r="C3978">
        <v>21</v>
      </c>
      <c r="D3978">
        <v>124</v>
      </c>
      <c r="E3978">
        <v>3866</v>
      </c>
      <c r="F3978">
        <v>8621</v>
      </c>
      <c r="G3978">
        <v>517</v>
      </c>
      <c r="H3978">
        <v>10</v>
      </c>
      <c r="I3978" s="58" t="s">
        <v>8586</v>
      </c>
      <c r="J3978">
        <v>51710</v>
      </c>
      <c r="K3978" s="4">
        <v>0.08</v>
      </c>
      <c r="L3978" s="4">
        <v>3.1269999999999998</v>
      </c>
      <c r="M3978" s="4">
        <v>511.47500000000002</v>
      </c>
      <c r="N3978" s="4">
        <v>514.52200000000005</v>
      </c>
      <c r="O3978" s="5">
        <v>42305.745292812499</v>
      </c>
      <c r="P3978" s="5">
        <v>42305.745292812499</v>
      </c>
    </row>
    <row r="3979" spans="1:16">
      <c r="A3979">
        <v>3</v>
      </c>
      <c r="B3979">
        <v>10</v>
      </c>
      <c r="C3979">
        <v>21</v>
      </c>
      <c r="D3979">
        <v>124</v>
      </c>
      <c r="E3979">
        <v>4052</v>
      </c>
      <c r="F3979">
        <v>8622</v>
      </c>
      <c r="G3979">
        <v>482</v>
      </c>
      <c r="H3979">
        <v>1</v>
      </c>
      <c r="I3979" s="58" t="s">
        <v>1486</v>
      </c>
      <c r="J3979">
        <v>48201</v>
      </c>
      <c r="K3979" s="4">
        <v>1.337</v>
      </c>
      <c r="L3979" s="4">
        <v>11.63</v>
      </c>
      <c r="M3979" s="4">
        <v>0</v>
      </c>
      <c r="N3979" s="4">
        <v>10.292999999999999</v>
      </c>
      <c r="O3979" s="5">
        <v>42305.745292812499</v>
      </c>
      <c r="P3979" s="5">
        <v>43258.050196053242</v>
      </c>
    </row>
    <row r="3980" spans="1:16">
      <c r="A3980">
        <v>3</v>
      </c>
      <c r="B3980">
        <v>10</v>
      </c>
      <c r="C3980">
        <v>21</v>
      </c>
      <c r="D3980">
        <v>124</v>
      </c>
      <c r="E3980">
        <v>4092</v>
      </c>
      <c r="F3980">
        <v>8623</v>
      </c>
      <c r="G3980">
        <v>86</v>
      </c>
      <c r="H3980">
        <v>6</v>
      </c>
      <c r="I3980" s="58">
        <v>31564</v>
      </c>
      <c r="J3980">
        <v>8606</v>
      </c>
      <c r="K3980" s="4">
        <v>0</v>
      </c>
      <c r="L3980" s="4">
        <v>5.4809999999999999</v>
      </c>
      <c r="M3980" s="4">
        <v>47.755000000000003</v>
      </c>
      <c r="N3980" s="4">
        <v>53.235999999999997</v>
      </c>
      <c r="O3980" s="5">
        <v>42305.745292812499</v>
      </c>
      <c r="P3980" s="5">
        <v>42305.745292812499</v>
      </c>
    </row>
    <row r="3981" spans="1:16">
      <c r="A3981">
        <v>3</v>
      </c>
      <c r="B3981">
        <v>10</v>
      </c>
      <c r="C3981">
        <v>21</v>
      </c>
      <c r="D3981">
        <v>124</v>
      </c>
      <c r="E3981">
        <v>4092</v>
      </c>
      <c r="F3981">
        <v>8624</v>
      </c>
      <c r="G3981">
        <v>86</v>
      </c>
      <c r="H3981">
        <v>7</v>
      </c>
      <c r="I3981" s="58">
        <v>31594</v>
      </c>
      <c r="J3981">
        <v>8607</v>
      </c>
      <c r="K3981" s="4">
        <v>15.891999999999999</v>
      </c>
      <c r="L3981" s="4">
        <v>20.183</v>
      </c>
      <c r="M3981" s="4">
        <v>53.557000000000002</v>
      </c>
      <c r="N3981" s="4">
        <v>57.847999999999999</v>
      </c>
      <c r="O3981" s="5">
        <v>42305.745292812499</v>
      </c>
      <c r="P3981" s="5">
        <v>43258.050196053242</v>
      </c>
    </row>
    <row r="3982" spans="1:16">
      <c r="A3982">
        <v>3</v>
      </c>
      <c r="B3982">
        <v>10</v>
      </c>
      <c r="C3982">
        <v>21</v>
      </c>
      <c r="D3982">
        <v>124</v>
      </c>
      <c r="E3982">
        <v>800</v>
      </c>
      <c r="F3982">
        <v>8613</v>
      </c>
      <c r="G3982">
        <v>329</v>
      </c>
      <c r="H3982">
        <v>1</v>
      </c>
      <c r="I3982" s="58" t="s">
        <v>8587</v>
      </c>
      <c r="J3982">
        <v>32901</v>
      </c>
      <c r="K3982" s="4">
        <v>16</v>
      </c>
      <c r="L3982" s="4">
        <v>37.841000000000001</v>
      </c>
      <c r="M3982" s="4">
        <v>29.539000000000001</v>
      </c>
      <c r="N3982" s="4">
        <v>51.38</v>
      </c>
      <c r="O3982" s="5">
        <v>42305.745292812499</v>
      </c>
      <c r="P3982" s="5">
        <v>42305.745292812499</v>
      </c>
    </row>
    <row r="3983" spans="1:16">
      <c r="A3983">
        <v>3</v>
      </c>
      <c r="B3983">
        <v>10</v>
      </c>
      <c r="C3983">
        <v>21</v>
      </c>
      <c r="D3983">
        <v>124</v>
      </c>
      <c r="E3983">
        <v>800</v>
      </c>
      <c r="F3983">
        <v>8614</v>
      </c>
      <c r="G3983">
        <v>329</v>
      </c>
      <c r="H3983">
        <v>4</v>
      </c>
      <c r="I3983" s="58" t="s">
        <v>8588</v>
      </c>
      <c r="J3983">
        <v>32904</v>
      </c>
      <c r="K3983" s="4">
        <v>0</v>
      </c>
      <c r="L3983" s="4">
        <v>13.401999999999999</v>
      </c>
      <c r="M3983" s="4">
        <v>13.693</v>
      </c>
      <c r="N3983" s="4">
        <v>27.094999999999999</v>
      </c>
      <c r="O3983" s="5">
        <v>42305.745292812499</v>
      </c>
      <c r="P3983" s="5">
        <v>43258.050196053242</v>
      </c>
    </row>
    <row r="3984" spans="1:16">
      <c r="A3984">
        <v>3</v>
      </c>
      <c r="B3984">
        <v>10</v>
      </c>
      <c r="C3984">
        <v>21</v>
      </c>
      <c r="D3984">
        <v>214</v>
      </c>
      <c r="E3984">
        <v>1145</v>
      </c>
      <c r="F3984">
        <v>8630</v>
      </c>
      <c r="G3984">
        <v>1227</v>
      </c>
      <c r="H3984">
        <v>2</v>
      </c>
      <c r="I3984" s="58" t="s">
        <v>8589</v>
      </c>
      <c r="J3984">
        <v>122702</v>
      </c>
      <c r="K3984" s="4">
        <v>0</v>
      </c>
      <c r="L3984" s="4">
        <v>8.9879999999999995</v>
      </c>
      <c r="M3984" s="4">
        <v>37.487000000000002</v>
      </c>
      <c r="N3984" s="4">
        <v>46.475000000000001</v>
      </c>
      <c r="O3984" s="5">
        <v>42305.745292812499</v>
      </c>
      <c r="P3984" s="5">
        <v>42305.745292812499</v>
      </c>
    </row>
    <row r="3985" spans="1:16">
      <c r="A3985">
        <v>3</v>
      </c>
      <c r="B3985">
        <v>10</v>
      </c>
      <c r="C3985">
        <v>21</v>
      </c>
      <c r="D3985">
        <v>214</v>
      </c>
      <c r="E3985">
        <v>1145</v>
      </c>
      <c r="F3985">
        <v>8631</v>
      </c>
      <c r="G3985">
        <v>1227</v>
      </c>
      <c r="H3985">
        <v>3</v>
      </c>
      <c r="I3985" s="58" t="s">
        <v>8590</v>
      </c>
      <c r="J3985">
        <v>122703</v>
      </c>
      <c r="K3985" s="4">
        <v>9.3640000000000008</v>
      </c>
      <c r="L3985" s="4">
        <v>19.516999999999999</v>
      </c>
      <c r="M3985" s="4">
        <v>46.850999999999999</v>
      </c>
      <c r="N3985" s="4">
        <v>57.003999999999998</v>
      </c>
      <c r="O3985" s="5">
        <v>42305.745292812499</v>
      </c>
      <c r="P3985" s="5">
        <v>43258.050196053242</v>
      </c>
    </row>
    <row r="3986" spans="1:16">
      <c r="A3986">
        <v>3</v>
      </c>
      <c r="B3986">
        <v>10</v>
      </c>
      <c r="C3986">
        <v>21</v>
      </c>
      <c r="D3986">
        <v>214</v>
      </c>
      <c r="E3986">
        <v>1531</v>
      </c>
      <c r="F3986">
        <v>8632</v>
      </c>
      <c r="G3986">
        <v>39</v>
      </c>
      <c r="H3986">
        <v>13</v>
      </c>
      <c r="I3986" s="58" t="s">
        <v>8591</v>
      </c>
      <c r="J3986">
        <v>3913</v>
      </c>
      <c r="K3986" s="4">
        <v>0</v>
      </c>
      <c r="L3986" s="4">
        <v>4.1790000000000003</v>
      </c>
      <c r="M3986" s="4">
        <v>0</v>
      </c>
      <c r="N3986" s="4">
        <v>4.1790000000000003</v>
      </c>
      <c r="O3986" s="5">
        <v>42305.745292812499</v>
      </c>
      <c r="P3986" s="5">
        <v>42305.745292812499</v>
      </c>
    </row>
    <row r="3987" spans="1:16">
      <c r="A3987">
        <v>3</v>
      </c>
      <c r="B3987">
        <v>10</v>
      </c>
      <c r="C3987">
        <v>21</v>
      </c>
      <c r="D3987">
        <v>214</v>
      </c>
      <c r="E3987">
        <v>2159</v>
      </c>
      <c r="F3987">
        <v>8633</v>
      </c>
      <c r="G3987">
        <v>1942</v>
      </c>
      <c r="H3987">
        <v>1</v>
      </c>
      <c r="I3987" s="58">
        <v>15342</v>
      </c>
      <c r="J3987">
        <v>194201</v>
      </c>
      <c r="K3987" s="4">
        <v>0</v>
      </c>
      <c r="L3987" s="4">
        <v>5.9</v>
      </c>
      <c r="M3987" s="4">
        <v>0</v>
      </c>
      <c r="N3987" s="4">
        <v>5.9</v>
      </c>
      <c r="O3987" t="s">
        <v>1223</v>
      </c>
      <c r="P3987" t="s">
        <v>1223</v>
      </c>
    </row>
    <row r="3988" spans="1:16">
      <c r="A3988">
        <v>3</v>
      </c>
      <c r="B3988">
        <v>10</v>
      </c>
      <c r="C3988">
        <v>21</v>
      </c>
      <c r="D3988">
        <v>214</v>
      </c>
      <c r="E3988">
        <v>2338</v>
      </c>
      <c r="F3988">
        <v>8634</v>
      </c>
      <c r="G3988">
        <v>2151</v>
      </c>
      <c r="H3988">
        <v>1</v>
      </c>
      <c r="I3988" s="58">
        <v>91678</v>
      </c>
      <c r="J3988">
        <v>215101</v>
      </c>
      <c r="K3988" s="4">
        <v>0</v>
      </c>
      <c r="L3988" s="4">
        <v>16.667999999999999</v>
      </c>
      <c r="M3988" s="4">
        <v>0</v>
      </c>
      <c r="N3988" s="4">
        <v>16.667999999999999</v>
      </c>
      <c r="O3988" s="5">
        <v>42305.745292812499</v>
      </c>
      <c r="P3988" s="5">
        <v>42305.745292812499</v>
      </c>
    </row>
    <row r="3989" spans="1:16">
      <c r="A3989">
        <v>3</v>
      </c>
      <c r="B3989">
        <v>10</v>
      </c>
      <c r="C3989">
        <v>21</v>
      </c>
      <c r="D3989">
        <v>214</v>
      </c>
      <c r="E3989">
        <v>2394</v>
      </c>
      <c r="F3989">
        <v>8635</v>
      </c>
      <c r="G3989">
        <v>2245</v>
      </c>
      <c r="H3989">
        <v>1</v>
      </c>
      <c r="I3989" s="58">
        <v>126011</v>
      </c>
      <c r="J3989">
        <v>224501</v>
      </c>
      <c r="K3989" s="4">
        <v>0</v>
      </c>
      <c r="L3989" s="4">
        <v>8.9979999999999993</v>
      </c>
      <c r="M3989" s="4">
        <v>0</v>
      </c>
      <c r="N3989" s="4">
        <v>8.9979999999999993</v>
      </c>
      <c r="O3989" s="5">
        <v>42305.745292812499</v>
      </c>
      <c r="P3989" s="5">
        <v>42305.745292812499</v>
      </c>
    </row>
    <row r="3990" spans="1:16">
      <c r="A3990">
        <v>3</v>
      </c>
      <c r="B3990">
        <v>10</v>
      </c>
      <c r="C3990">
        <v>21</v>
      </c>
      <c r="D3990">
        <v>214</v>
      </c>
      <c r="E3990">
        <v>2695</v>
      </c>
      <c r="F3990">
        <v>8636</v>
      </c>
      <c r="G3990">
        <v>2693</v>
      </c>
      <c r="H3990">
        <v>3</v>
      </c>
      <c r="I3990" s="58">
        <v>289699</v>
      </c>
      <c r="J3990">
        <v>269303</v>
      </c>
      <c r="K3990" s="4">
        <v>0</v>
      </c>
      <c r="L3990" s="4">
        <v>18.114000000000001</v>
      </c>
      <c r="M3990" s="4">
        <v>0</v>
      </c>
      <c r="N3990" s="4">
        <v>18.114000000000001</v>
      </c>
      <c r="O3990" s="5">
        <v>42305.745292812499</v>
      </c>
      <c r="P3990" s="5">
        <v>42305.745292812499</v>
      </c>
    </row>
    <row r="3991" spans="1:16">
      <c r="A3991">
        <v>3</v>
      </c>
      <c r="B3991">
        <v>10</v>
      </c>
      <c r="C3991">
        <v>21</v>
      </c>
      <c r="D3991">
        <v>214</v>
      </c>
      <c r="E3991">
        <v>2834</v>
      </c>
      <c r="F3991">
        <v>8637</v>
      </c>
      <c r="G3991">
        <v>2908</v>
      </c>
      <c r="H3991">
        <v>2</v>
      </c>
      <c r="I3991" s="58">
        <v>368197</v>
      </c>
      <c r="J3991">
        <v>290802</v>
      </c>
      <c r="K3991" s="4">
        <v>0</v>
      </c>
      <c r="L3991" s="4">
        <v>7.1070000000000002</v>
      </c>
      <c r="M3991" s="4">
        <v>0</v>
      </c>
      <c r="N3991" s="4">
        <v>7.1070000000000002</v>
      </c>
      <c r="O3991" s="5">
        <v>42305.745292812499</v>
      </c>
      <c r="P3991" s="5">
        <v>42305.745292812499</v>
      </c>
    </row>
    <row r="3992" spans="1:16">
      <c r="A3992">
        <v>3</v>
      </c>
      <c r="B3992">
        <v>10</v>
      </c>
      <c r="C3992">
        <v>21</v>
      </c>
      <c r="D3992">
        <v>214</v>
      </c>
      <c r="E3992">
        <v>3133</v>
      </c>
      <c r="F3992">
        <v>8638</v>
      </c>
      <c r="G3992">
        <v>3217</v>
      </c>
      <c r="H3992">
        <v>1</v>
      </c>
      <c r="I3992" s="58">
        <v>481027</v>
      </c>
      <c r="J3992">
        <v>321701</v>
      </c>
      <c r="K3992" s="4">
        <v>0.53300000000000003</v>
      </c>
      <c r="L3992" s="4">
        <v>14.552</v>
      </c>
      <c r="M3992" s="4">
        <v>0</v>
      </c>
      <c r="N3992" s="4">
        <v>14.019</v>
      </c>
      <c r="O3992" s="5">
        <v>42305.745292812499</v>
      </c>
      <c r="P3992" s="5">
        <v>42305.745292812499</v>
      </c>
    </row>
    <row r="3993" spans="1:16">
      <c r="A3993">
        <v>3</v>
      </c>
      <c r="B3993">
        <v>10</v>
      </c>
      <c r="C3993">
        <v>21</v>
      </c>
      <c r="D3993">
        <v>214</v>
      </c>
      <c r="E3993">
        <v>3522</v>
      </c>
      <c r="F3993">
        <v>8639</v>
      </c>
      <c r="G3993">
        <v>1942</v>
      </c>
      <c r="H3993">
        <v>2</v>
      </c>
      <c r="I3993" s="58">
        <v>15373</v>
      </c>
      <c r="J3993">
        <v>194202</v>
      </c>
      <c r="K3993" s="4">
        <v>0</v>
      </c>
      <c r="L3993" s="4">
        <v>1.526</v>
      </c>
      <c r="M3993" s="4">
        <v>0</v>
      </c>
      <c r="N3993" s="4">
        <v>1.526</v>
      </c>
      <c r="O3993" s="5">
        <v>42305.745292812499</v>
      </c>
      <c r="P3993" s="5">
        <v>42305.745292812499</v>
      </c>
    </row>
    <row r="3994" spans="1:16">
      <c r="A3994">
        <v>3</v>
      </c>
      <c r="B3994">
        <v>10</v>
      </c>
      <c r="C3994">
        <v>21</v>
      </c>
      <c r="D3994">
        <v>214</v>
      </c>
      <c r="E3994">
        <v>3620</v>
      </c>
      <c r="F3994">
        <v>8640</v>
      </c>
      <c r="G3994">
        <v>1942</v>
      </c>
      <c r="H3994">
        <v>3</v>
      </c>
      <c r="I3994" s="58">
        <v>15401</v>
      </c>
      <c r="J3994">
        <v>194203</v>
      </c>
      <c r="K3994" s="4">
        <v>0</v>
      </c>
      <c r="L3994" s="4">
        <v>3.26</v>
      </c>
      <c r="M3994" s="4">
        <v>0</v>
      </c>
      <c r="N3994" s="4">
        <v>3.2589999999999999</v>
      </c>
      <c r="O3994" s="5">
        <v>42305.745292812499</v>
      </c>
      <c r="P3994" s="5">
        <v>42305.745292812499</v>
      </c>
    </row>
    <row r="3995" spans="1:16">
      <c r="A3995">
        <v>3</v>
      </c>
      <c r="B3995">
        <v>10</v>
      </c>
      <c r="C3995">
        <v>21</v>
      </c>
      <c r="D3995">
        <v>214</v>
      </c>
      <c r="E3995">
        <v>4398</v>
      </c>
      <c r="F3995">
        <v>8641</v>
      </c>
      <c r="G3995">
        <v>38</v>
      </c>
      <c r="H3995">
        <v>11</v>
      </c>
      <c r="I3995" s="58">
        <v>14185</v>
      </c>
      <c r="J3995">
        <v>3811</v>
      </c>
      <c r="K3995" s="4">
        <v>0</v>
      </c>
      <c r="L3995" s="4">
        <v>0.05</v>
      </c>
      <c r="M3995" s="4">
        <v>0</v>
      </c>
      <c r="N3995" s="4">
        <v>0.05</v>
      </c>
      <c r="O3995" s="5">
        <v>42305.745292812499</v>
      </c>
      <c r="P3995" s="5">
        <v>42305.745292812499</v>
      </c>
    </row>
    <row r="3996" spans="1:16">
      <c r="A3996">
        <v>3</v>
      </c>
      <c r="B3996">
        <v>10</v>
      </c>
      <c r="C3996">
        <v>21</v>
      </c>
      <c r="D3996">
        <v>214</v>
      </c>
      <c r="E3996">
        <v>4533</v>
      </c>
      <c r="F3996">
        <v>8642</v>
      </c>
      <c r="G3996">
        <v>38</v>
      </c>
      <c r="H3996">
        <v>6</v>
      </c>
      <c r="I3996" s="58">
        <v>14032</v>
      </c>
      <c r="J3996">
        <v>3806</v>
      </c>
      <c r="K3996" s="4">
        <v>0.14199999999999999</v>
      </c>
      <c r="L3996" s="4">
        <v>16.114999999999998</v>
      </c>
      <c r="M3996" s="4">
        <v>761.77700000000004</v>
      </c>
      <c r="N3996" s="4">
        <v>777.75</v>
      </c>
      <c r="O3996" s="5">
        <v>42305.745292812499</v>
      </c>
      <c r="P3996" s="5">
        <v>42305.745292812499</v>
      </c>
    </row>
    <row r="3997" spans="1:16">
      <c r="A3997">
        <v>3</v>
      </c>
      <c r="B3997">
        <v>10</v>
      </c>
      <c r="C3997">
        <v>21</v>
      </c>
      <c r="D3997">
        <v>214</v>
      </c>
      <c r="E3997">
        <v>4533</v>
      </c>
      <c r="F3997">
        <v>8643</v>
      </c>
      <c r="G3997">
        <v>38</v>
      </c>
      <c r="H3997">
        <v>7</v>
      </c>
      <c r="I3997" s="58">
        <v>14062</v>
      </c>
      <c r="J3997">
        <v>3807</v>
      </c>
      <c r="K3997" s="4">
        <v>16.114999999999998</v>
      </c>
      <c r="L3997" s="4">
        <v>29.146000000000001</v>
      </c>
      <c r="M3997" s="4">
        <v>777.75</v>
      </c>
      <c r="N3997" s="4">
        <v>790.78099999999995</v>
      </c>
      <c r="O3997" s="5">
        <v>42305.745292812499</v>
      </c>
      <c r="P3997" s="5">
        <v>43258.050196053242</v>
      </c>
    </row>
    <row r="3998" spans="1:16">
      <c r="A3998">
        <v>3</v>
      </c>
      <c r="B3998">
        <v>10</v>
      </c>
      <c r="C3998">
        <v>21</v>
      </c>
      <c r="D3998">
        <v>214</v>
      </c>
      <c r="E3998">
        <v>4533</v>
      </c>
      <c r="F3998">
        <v>8644</v>
      </c>
      <c r="G3998">
        <v>39</v>
      </c>
      <c r="H3998">
        <v>1</v>
      </c>
      <c r="I3998" s="58">
        <v>14246</v>
      </c>
      <c r="J3998">
        <v>3901</v>
      </c>
      <c r="K3998" s="4">
        <v>29.146000000000001</v>
      </c>
      <c r="L3998" s="4">
        <v>46.747</v>
      </c>
      <c r="M3998" s="4">
        <v>790.78099999999995</v>
      </c>
      <c r="N3998" s="4">
        <v>808.38199999999995</v>
      </c>
      <c r="O3998" s="5">
        <v>42305.745292812499</v>
      </c>
      <c r="P3998" s="5">
        <v>43258.050196053242</v>
      </c>
    </row>
    <row r="3999" spans="1:16">
      <c r="A3999">
        <v>3</v>
      </c>
      <c r="B3999">
        <v>10</v>
      </c>
      <c r="C3999">
        <v>21</v>
      </c>
      <c r="D3999">
        <v>214</v>
      </c>
      <c r="E3999">
        <v>651</v>
      </c>
      <c r="F3999">
        <v>8625</v>
      </c>
      <c r="G3999">
        <v>1490</v>
      </c>
      <c r="H3999">
        <v>1</v>
      </c>
      <c r="I3999" s="58" t="s">
        <v>8592</v>
      </c>
      <c r="J3999">
        <v>149001</v>
      </c>
      <c r="K3999" s="4">
        <v>0</v>
      </c>
      <c r="L3999" s="4">
        <v>14.109</v>
      </c>
      <c r="M3999" s="4">
        <v>0</v>
      </c>
      <c r="N3999" s="4">
        <v>14.109</v>
      </c>
      <c r="O3999" s="5">
        <v>42305.745292812499</v>
      </c>
      <c r="P3999" s="5">
        <v>43258.050196053242</v>
      </c>
    </row>
    <row r="4000" spans="1:16">
      <c r="A4000">
        <v>3</v>
      </c>
      <c r="B4000">
        <v>10</v>
      </c>
      <c r="C4000">
        <v>21</v>
      </c>
      <c r="D4000">
        <v>214</v>
      </c>
      <c r="E4000">
        <v>800</v>
      </c>
      <c r="F4000">
        <v>8626</v>
      </c>
      <c r="G4000">
        <v>329</v>
      </c>
      <c r="H4000">
        <v>2</v>
      </c>
      <c r="I4000" s="58" t="s">
        <v>8593</v>
      </c>
      <c r="J4000">
        <v>32902</v>
      </c>
      <c r="K4000" s="4">
        <v>0</v>
      </c>
      <c r="L4000" s="4">
        <v>27.881</v>
      </c>
      <c r="M4000" s="4">
        <v>51.38</v>
      </c>
      <c r="N4000" s="4">
        <v>79.260999999999996</v>
      </c>
      <c r="O4000" s="5">
        <v>42305.745292812499</v>
      </c>
      <c r="P4000" s="5">
        <v>42305.745292812499</v>
      </c>
    </row>
    <row r="4001" spans="1:16">
      <c r="A4001">
        <v>3</v>
      </c>
      <c r="B4001">
        <v>10</v>
      </c>
      <c r="C4001">
        <v>21</v>
      </c>
      <c r="D4001">
        <v>214</v>
      </c>
      <c r="E4001">
        <v>801</v>
      </c>
      <c r="F4001">
        <v>8627</v>
      </c>
      <c r="G4001">
        <v>38</v>
      </c>
      <c r="H4001">
        <v>10</v>
      </c>
      <c r="I4001" s="58">
        <v>14154</v>
      </c>
      <c r="J4001">
        <v>3810</v>
      </c>
      <c r="K4001" s="4">
        <v>0</v>
      </c>
      <c r="L4001" s="4">
        <v>4.6829999999999998</v>
      </c>
      <c r="M4001" s="4">
        <v>0</v>
      </c>
      <c r="N4001" s="4">
        <v>4.6829999999999998</v>
      </c>
      <c r="O4001" s="5">
        <v>42305.745292812499</v>
      </c>
      <c r="P4001" s="5">
        <v>42305.745292812499</v>
      </c>
    </row>
    <row r="4002" spans="1:16">
      <c r="A4002">
        <v>3</v>
      </c>
      <c r="B4002">
        <v>10</v>
      </c>
      <c r="C4002">
        <v>21</v>
      </c>
      <c r="D4002">
        <v>214</v>
      </c>
      <c r="E4002">
        <v>899</v>
      </c>
      <c r="F4002">
        <v>8628</v>
      </c>
      <c r="G4002">
        <v>1103</v>
      </c>
      <c r="H4002">
        <v>2</v>
      </c>
      <c r="I4002" s="58" t="s">
        <v>8594</v>
      </c>
      <c r="J4002">
        <v>110302</v>
      </c>
      <c r="K4002" s="4">
        <v>0</v>
      </c>
      <c r="L4002" s="4">
        <v>7.923</v>
      </c>
      <c r="M4002" s="4">
        <v>22.318000000000001</v>
      </c>
      <c r="N4002" s="4">
        <v>30.241</v>
      </c>
      <c r="O4002" s="5">
        <v>42305.745292812499</v>
      </c>
      <c r="P4002" s="5">
        <v>43258.050196053242</v>
      </c>
    </row>
    <row r="4003" spans="1:16">
      <c r="A4003">
        <v>3</v>
      </c>
      <c r="B4003">
        <v>10</v>
      </c>
      <c r="C4003">
        <v>21</v>
      </c>
      <c r="D4003">
        <v>214</v>
      </c>
      <c r="E4003">
        <v>899</v>
      </c>
      <c r="F4003">
        <v>8629</v>
      </c>
      <c r="G4003">
        <v>1103</v>
      </c>
      <c r="H4003">
        <v>4</v>
      </c>
      <c r="I4003" s="58" t="s">
        <v>8595</v>
      </c>
      <c r="J4003">
        <v>110304</v>
      </c>
      <c r="K4003" s="4">
        <v>0</v>
      </c>
      <c r="L4003" s="4">
        <v>30.451000000000001</v>
      </c>
      <c r="M4003" s="4">
        <v>30.241</v>
      </c>
      <c r="N4003" s="4">
        <v>60.692</v>
      </c>
      <c r="O4003" s="5">
        <v>42305.745292812499</v>
      </c>
      <c r="P4003" s="5">
        <v>43258.050196053242</v>
      </c>
    </row>
    <row r="4004" spans="1:16">
      <c r="A4004">
        <v>3</v>
      </c>
      <c r="B4004">
        <v>10</v>
      </c>
      <c r="C4004">
        <v>21</v>
      </c>
      <c r="D4004">
        <v>253</v>
      </c>
      <c r="E4004">
        <v>138</v>
      </c>
      <c r="F4004">
        <v>8683</v>
      </c>
      <c r="G4004">
        <v>38</v>
      </c>
      <c r="H4004">
        <v>8</v>
      </c>
      <c r="I4004" s="58">
        <v>14093</v>
      </c>
      <c r="J4004">
        <v>3808</v>
      </c>
      <c r="K4004" s="4">
        <v>0</v>
      </c>
      <c r="L4004" s="4">
        <v>1.0569999999999999</v>
      </c>
      <c r="M4004" s="4">
        <v>0</v>
      </c>
      <c r="N4004" s="4">
        <v>1.0569999999999999</v>
      </c>
      <c r="O4004" s="5">
        <v>42305.745292812499</v>
      </c>
      <c r="P4004" s="5">
        <v>42305.745292812499</v>
      </c>
    </row>
    <row r="4005" spans="1:16">
      <c r="A4005">
        <v>3</v>
      </c>
      <c r="B4005">
        <v>10</v>
      </c>
      <c r="C4005">
        <v>21</v>
      </c>
      <c r="D4005">
        <v>253</v>
      </c>
      <c r="E4005">
        <v>2696</v>
      </c>
      <c r="F4005">
        <v>8685</v>
      </c>
      <c r="G4005">
        <v>2530</v>
      </c>
      <c r="H4005">
        <v>1</v>
      </c>
      <c r="I4005" s="58">
        <v>230105</v>
      </c>
      <c r="J4005">
        <v>253001</v>
      </c>
      <c r="K4005" s="4">
        <v>0</v>
      </c>
      <c r="L4005" s="4">
        <v>15.382</v>
      </c>
      <c r="M4005" s="4">
        <v>2.7570000000000001</v>
      </c>
      <c r="N4005" s="4">
        <v>18.138999999999999</v>
      </c>
      <c r="O4005" s="5">
        <v>42305.745292812499</v>
      </c>
      <c r="P4005" s="5">
        <v>42305.745292812499</v>
      </c>
    </row>
    <row r="4006" spans="1:16">
      <c r="A4006">
        <v>3</v>
      </c>
      <c r="B4006">
        <v>10</v>
      </c>
      <c r="C4006">
        <v>21</v>
      </c>
      <c r="D4006">
        <v>253</v>
      </c>
      <c r="E4006">
        <v>3050</v>
      </c>
      <c r="F4006">
        <v>8686</v>
      </c>
      <c r="G4006">
        <v>517</v>
      </c>
      <c r="H4006">
        <v>11</v>
      </c>
      <c r="I4006" s="58" t="s">
        <v>8596</v>
      </c>
      <c r="J4006">
        <v>51711</v>
      </c>
      <c r="K4006" s="4">
        <v>0</v>
      </c>
      <c r="L4006" s="4">
        <v>1.6519999999999999</v>
      </c>
      <c r="M4006" s="4">
        <v>0</v>
      </c>
      <c r="N4006" s="4">
        <v>1.6519999999999999</v>
      </c>
      <c r="O4006" s="5">
        <v>42305.745292812499</v>
      </c>
      <c r="P4006" s="5">
        <v>42305.745292812499</v>
      </c>
    </row>
    <row r="4007" spans="1:16">
      <c r="A4007">
        <v>3</v>
      </c>
      <c r="B4007">
        <v>10</v>
      </c>
      <c r="C4007">
        <v>21</v>
      </c>
      <c r="D4007">
        <v>253</v>
      </c>
      <c r="E4007">
        <v>3135</v>
      </c>
      <c r="F4007">
        <v>8687</v>
      </c>
      <c r="G4007">
        <v>3099</v>
      </c>
      <c r="H4007">
        <v>2</v>
      </c>
      <c r="I4007" s="58">
        <v>437959</v>
      </c>
      <c r="J4007">
        <v>309902</v>
      </c>
      <c r="K4007" s="4">
        <v>16.803000000000001</v>
      </c>
      <c r="L4007" s="4">
        <v>18.231000000000002</v>
      </c>
      <c r="M4007" s="4">
        <v>16.303000000000001</v>
      </c>
      <c r="N4007" s="4">
        <v>17.731000000000002</v>
      </c>
      <c r="O4007" s="5">
        <v>42305.745292812499</v>
      </c>
      <c r="P4007" s="5">
        <v>42305.745292812499</v>
      </c>
    </row>
    <row r="4008" spans="1:16">
      <c r="A4008">
        <v>3</v>
      </c>
      <c r="B4008">
        <v>10</v>
      </c>
      <c r="C4008">
        <v>21</v>
      </c>
      <c r="D4008">
        <v>253</v>
      </c>
      <c r="E4008">
        <v>3135</v>
      </c>
      <c r="F4008">
        <v>8688</v>
      </c>
      <c r="G4008">
        <v>3099</v>
      </c>
      <c r="H4008">
        <v>3</v>
      </c>
      <c r="I4008" s="58">
        <v>437987</v>
      </c>
      <c r="J4008">
        <v>309903</v>
      </c>
      <c r="K4008" s="4">
        <v>0.5</v>
      </c>
      <c r="L4008" s="4">
        <v>16.803000000000001</v>
      </c>
      <c r="M4008" s="4">
        <v>0</v>
      </c>
      <c r="N4008" s="4">
        <v>16.303000000000001</v>
      </c>
      <c r="O4008" t="s">
        <v>1223</v>
      </c>
      <c r="P4008" t="s">
        <v>1223</v>
      </c>
    </row>
    <row r="4009" spans="1:16">
      <c r="A4009">
        <v>3</v>
      </c>
      <c r="B4009">
        <v>10</v>
      </c>
      <c r="C4009">
        <v>21</v>
      </c>
      <c r="D4009">
        <v>253</v>
      </c>
      <c r="E4009">
        <v>3620</v>
      </c>
      <c r="F4009">
        <v>8689</v>
      </c>
      <c r="G4009">
        <v>1942</v>
      </c>
      <c r="H4009">
        <v>4</v>
      </c>
      <c r="I4009" s="58">
        <v>15432</v>
      </c>
      <c r="J4009">
        <v>194204</v>
      </c>
      <c r="K4009" s="4">
        <v>0.128</v>
      </c>
      <c r="L4009" s="4">
        <v>0.93200000000000005</v>
      </c>
      <c r="M4009" s="4">
        <v>0.16500000000000001</v>
      </c>
      <c r="N4009" s="4">
        <v>0.96899999999999997</v>
      </c>
      <c r="O4009" s="5">
        <v>42305.745292812499</v>
      </c>
      <c r="P4009" s="5">
        <v>43258.050196053242</v>
      </c>
    </row>
    <row r="4010" spans="1:16">
      <c r="A4010">
        <v>3</v>
      </c>
      <c r="B4010">
        <v>10</v>
      </c>
      <c r="C4010">
        <v>21</v>
      </c>
      <c r="D4010">
        <v>253</v>
      </c>
      <c r="E4010">
        <v>3866</v>
      </c>
      <c r="F4010">
        <v>8690</v>
      </c>
      <c r="G4010">
        <v>517</v>
      </c>
      <c r="H4010">
        <v>7</v>
      </c>
      <c r="I4010" s="58" t="s">
        <v>1487</v>
      </c>
      <c r="J4010">
        <v>51707</v>
      </c>
      <c r="K4010" s="4">
        <v>0.122</v>
      </c>
      <c r="L4010" s="4">
        <v>23.859000000000002</v>
      </c>
      <c r="M4010" s="4">
        <v>542.40200000000004</v>
      </c>
      <c r="N4010" s="4">
        <v>566.13900000000001</v>
      </c>
      <c r="O4010" s="5">
        <v>42305.745292812499</v>
      </c>
      <c r="P4010" s="5">
        <v>42305.745292812499</v>
      </c>
    </row>
    <row r="4011" spans="1:16">
      <c r="A4011">
        <v>3</v>
      </c>
      <c r="B4011">
        <v>10</v>
      </c>
      <c r="C4011">
        <v>21</v>
      </c>
      <c r="D4011">
        <v>253</v>
      </c>
      <c r="E4011">
        <v>4533</v>
      </c>
      <c r="F4011">
        <v>8691</v>
      </c>
      <c r="G4011">
        <v>38</v>
      </c>
      <c r="H4011">
        <v>2</v>
      </c>
      <c r="I4011" s="58">
        <v>13912</v>
      </c>
      <c r="J4011">
        <v>3802</v>
      </c>
      <c r="K4011" s="4">
        <v>0</v>
      </c>
      <c r="L4011" s="4">
        <v>9.9039999999999999</v>
      </c>
      <c r="M4011" s="4">
        <v>706.20100000000002</v>
      </c>
      <c r="N4011" s="4">
        <v>716.10500000000002</v>
      </c>
      <c r="O4011" s="5">
        <v>42305.745292812499</v>
      </c>
      <c r="P4011" s="5">
        <v>42305.745292812499</v>
      </c>
    </row>
    <row r="4012" spans="1:16">
      <c r="A4012">
        <v>3</v>
      </c>
      <c r="B4012">
        <v>10</v>
      </c>
      <c r="C4012">
        <v>21</v>
      </c>
      <c r="D4012">
        <v>253</v>
      </c>
      <c r="E4012">
        <v>4533</v>
      </c>
      <c r="F4012">
        <v>8692</v>
      </c>
      <c r="G4012">
        <v>38</v>
      </c>
      <c r="H4012">
        <v>3</v>
      </c>
      <c r="I4012" s="58">
        <v>13940</v>
      </c>
      <c r="J4012">
        <v>3803</v>
      </c>
      <c r="K4012" s="4">
        <v>9.9039999999999999</v>
      </c>
      <c r="L4012" s="4">
        <v>20.797999999999998</v>
      </c>
      <c r="M4012" s="4">
        <v>716.10500000000002</v>
      </c>
      <c r="N4012" s="4">
        <v>726.99900000000002</v>
      </c>
      <c r="O4012" s="5">
        <v>42305.745292812499</v>
      </c>
      <c r="P4012" s="5">
        <v>42305.745292812499</v>
      </c>
    </row>
    <row r="4013" spans="1:16">
      <c r="A4013">
        <v>3</v>
      </c>
      <c r="B4013">
        <v>10</v>
      </c>
      <c r="C4013">
        <v>21</v>
      </c>
      <c r="D4013">
        <v>253</v>
      </c>
      <c r="E4013">
        <v>4533</v>
      </c>
      <c r="F4013">
        <v>8693</v>
      </c>
      <c r="G4013">
        <v>38</v>
      </c>
      <c r="H4013">
        <v>4</v>
      </c>
      <c r="I4013" s="58">
        <v>13971</v>
      </c>
      <c r="J4013">
        <v>3804</v>
      </c>
      <c r="K4013" s="4">
        <v>20.797999999999998</v>
      </c>
      <c r="L4013" s="4">
        <v>37.845999999999997</v>
      </c>
      <c r="M4013" s="4">
        <v>726.99900000000002</v>
      </c>
      <c r="N4013" s="4">
        <v>744.04700000000003</v>
      </c>
      <c r="O4013" s="5">
        <v>42305.745292812499</v>
      </c>
      <c r="P4013" s="5">
        <v>42305.745292812499</v>
      </c>
    </row>
    <row r="4014" spans="1:16">
      <c r="A4014">
        <v>3</v>
      </c>
      <c r="B4014">
        <v>10</v>
      </c>
      <c r="C4014">
        <v>21</v>
      </c>
      <c r="D4014">
        <v>253</v>
      </c>
      <c r="E4014">
        <v>4533</v>
      </c>
      <c r="F4014">
        <v>8694</v>
      </c>
      <c r="G4014">
        <v>38</v>
      </c>
      <c r="H4014">
        <v>5</v>
      </c>
      <c r="I4014" s="58">
        <v>14001</v>
      </c>
      <c r="J4014">
        <v>3805</v>
      </c>
      <c r="K4014" s="4">
        <v>37.845999999999997</v>
      </c>
      <c r="L4014" s="4">
        <v>55.576000000000001</v>
      </c>
      <c r="M4014" s="4">
        <v>744.04700000000003</v>
      </c>
      <c r="N4014" s="4">
        <v>761.77700000000004</v>
      </c>
      <c r="O4014" s="5">
        <v>42305.745292812499</v>
      </c>
      <c r="P4014" s="5">
        <v>42305.745292812499</v>
      </c>
    </row>
    <row r="4015" spans="1:16">
      <c r="A4015">
        <v>3</v>
      </c>
      <c r="B4015">
        <v>10</v>
      </c>
      <c r="C4015">
        <v>21</v>
      </c>
      <c r="D4015">
        <v>253</v>
      </c>
      <c r="E4015">
        <v>656</v>
      </c>
      <c r="F4015">
        <v>8684</v>
      </c>
      <c r="G4015">
        <v>517</v>
      </c>
      <c r="H4015">
        <v>7</v>
      </c>
      <c r="I4015" s="58" t="s">
        <v>1487</v>
      </c>
      <c r="J4015">
        <v>51707</v>
      </c>
      <c r="K4015" s="4">
        <v>30</v>
      </c>
      <c r="L4015" s="4">
        <v>33.021999999999998</v>
      </c>
      <c r="M4015" s="4">
        <v>0</v>
      </c>
      <c r="N4015" s="4">
        <v>3.0219999999999998</v>
      </c>
      <c r="O4015" s="5">
        <v>42305.745292812499</v>
      </c>
      <c r="P4015" s="5">
        <v>42305.745292812499</v>
      </c>
    </row>
    <row r="4016" spans="1:16">
      <c r="A4016">
        <v>3</v>
      </c>
      <c r="B4016">
        <v>10</v>
      </c>
      <c r="C4016">
        <v>22</v>
      </c>
      <c r="D4016">
        <v>136</v>
      </c>
      <c r="E4016">
        <v>1668</v>
      </c>
      <c r="F4016">
        <v>8758</v>
      </c>
      <c r="G4016">
        <v>2012</v>
      </c>
      <c r="H4016">
        <v>2</v>
      </c>
      <c r="I4016" s="58">
        <v>40940</v>
      </c>
      <c r="J4016">
        <v>201202</v>
      </c>
      <c r="K4016" s="4">
        <v>0</v>
      </c>
      <c r="L4016" s="4">
        <v>16.109000000000002</v>
      </c>
      <c r="M4016" s="4">
        <v>0</v>
      </c>
      <c r="N4016" s="4">
        <v>16.109000000000002</v>
      </c>
      <c r="O4016" s="5">
        <v>42305.745292812499</v>
      </c>
      <c r="P4016" s="5">
        <v>42305.745292812499</v>
      </c>
    </row>
    <row r="4017" spans="1:16">
      <c r="A4017">
        <v>3</v>
      </c>
      <c r="B4017">
        <v>10</v>
      </c>
      <c r="C4017">
        <v>22</v>
      </c>
      <c r="D4017">
        <v>136</v>
      </c>
      <c r="E4017">
        <v>1980</v>
      </c>
      <c r="F4017">
        <v>8759</v>
      </c>
      <c r="G4017">
        <v>1814</v>
      </c>
      <c r="H4017">
        <v>1</v>
      </c>
      <c r="I4017" s="58">
        <v>-31410</v>
      </c>
      <c r="J4017">
        <v>181401</v>
      </c>
      <c r="K4017" s="4">
        <v>0</v>
      </c>
      <c r="L4017" s="4">
        <v>10.493</v>
      </c>
      <c r="M4017" s="4">
        <v>0</v>
      </c>
      <c r="N4017" s="4">
        <v>10.493</v>
      </c>
      <c r="O4017" s="5">
        <v>42305.745292812499</v>
      </c>
      <c r="P4017" s="5">
        <v>42305.745292812499</v>
      </c>
    </row>
    <row r="4018" spans="1:16">
      <c r="A4018">
        <v>3</v>
      </c>
      <c r="B4018">
        <v>10</v>
      </c>
      <c r="C4018">
        <v>22</v>
      </c>
      <c r="D4018">
        <v>136</v>
      </c>
      <c r="E4018">
        <v>3163</v>
      </c>
      <c r="F4018">
        <v>8760</v>
      </c>
      <c r="G4018">
        <v>3299</v>
      </c>
      <c r="H4018">
        <v>1</v>
      </c>
      <c r="I4018" s="58">
        <v>510977</v>
      </c>
      <c r="J4018">
        <v>329901</v>
      </c>
      <c r="K4018" s="4">
        <v>10</v>
      </c>
      <c r="L4018" s="4">
        <v>16.751999999999999</v>
      </c>
      <c r="M4018" s="4">
        <v>0</v>
      </c>
      <c r="N4018" s="4">
        <v>6.7519999999999998</v>
      </c>
      <c r="O4018" s="5">
        <v>42305.745292812499</v>
      </c>
      <c r="P4018" s="5">
        <v>42305.745292812499</v>
      </c>
    </row>
    <row r="4019" spans="1:16">
      <c r="A4019">
        <v>3</v>
      </c>
      <c r="B4019">
        <v>10</v>
      </c>
      <c r="C4019">
        <v>22</v>
      </c>
      <c r="D4019">
        <v>136</v>
      </c>
      <c r="E4019">
        <v>3685</v>
      </c>
      <c r="F4019">
        <v>8761</v>
      </c>
      <c r="G4019">
        <v>876</v>
      </c>
      <c r="H4019">
        <v>2</v>
      </c>
      <c r="I4019" s="58" t="s">
        <v>8597</v>
      </c>
      <c r="J4019">
        <v>87602</v>
      </c>
      <c r="K4019" s="4">
        <v>0</v>
      </c>
      <c r="L4019" s="4">
        <v>22.524999999999999</v>
      </c>
      <c r="M4019" s="4">
        <v>0</v>
      </c>
      <c r="N4019" s="4">
        <v>22.524999999999999</v>
      </c>
      <c r="O4019" s="5">
        <v>42305.745292812499</v>
      </c>
      <c r="P4019" s="5">
        <v>43258.050196053242</v>
      </c>
    </row>
    <row r="4020" spans="1:16">
      <c r="A4020">
        <v>3</v>
      </c>
      <c r="B4020">
        <v>10</v>
      </c>
      <c r="C4020">
        <v>22</v>
      </c>
      <c r="D4020">
        <v>136</v>
      </c>
      <c r="E4020">
        <v>3703</v>
      </c>
      <c r="F4020">
        <v>8762</v>
      </c>
      <c r="G4020">
        <v>375</v>
      </c>
      <c r="H4020">
        <v>6</v>
      </c>
      <c r="I4020" s="58" t="s">
        <v>8598</v>
      </c>
      <c r="J4020">
        <v>37506</v>
      </c>
      <c r="K4020" s="4">
        <v>0</v>
      </c>
      <c r="L4020" s="4">
        <v>28.452999999999999</v>
      </c>
      <c r="M4020" s="4">
        <v>34.454000000000001</v>
      </c>
      <c r="N4020" s="4">
        <v>56.436</v>
      </c>
      <c r="O4020" s="5">
        <v>42305.745292812499</v>
      </c>
      <c r="P4020" s="5">
        <v>42305.745292812499</v>
      </c>
    </row>
    <row r="4021" spans="1:16">
      <c r="A4021">
        <v>3</v>
      </c>
      <c r="B4021">
        <v>10</v>
      </c>
      <c r="C4021">
        <v>22</v>
      </c>
      <c r="D4021">
        <v>136</v>
      </c>
      <c r="E4021">
        <v>3706</v>
      </c>
      <c r="F4021">
        <v>8763</v>
      </c>
      <c r="G4021">
        <v>876</v>
      </c>
      <c r="H4021">
        <v>1</v>
      </c>
      <c r="I4021" s="58" t="s">
        <v>8599</v>
      </c>
      <c r="J4021">
        <v>87601</v>
      </c>
      <c r="K4021" s="4">
        <v>0</v>
      </c>
      <c r="L4021" s="4">
        <v>18.571000000000002</v>
      </c>
      <c r="M4021" s="4">
        <v>0</v>
      </c>
      <c r="N4021" s="4">
        <v>18.571000000000002</v>
      </c>
      <c r="O4021" s="5">
        <v>42305.745292812499</v>
      </c>
      <c r="P4021" s="5">
        <v>42305.745292812499</v>
      </c>
    </row>
    <row r="4022" spans="1:16">
      <c r="A4022">
        <v>3</v>
      </c>
      <c r="B4022">
        <v>10</v>
      </c>
      <c r="C4022">
        <v>22</v>
      </c>
      <c r="D4022">
        <v>136</v>
      </c>
      <c r="E4022">
        <v>3797</v>
      </c>
      <c r="F4022">
        <v>8764</v>
      </c>
      <c r="G4022">
        <v>1592</v>
      </c>
      <c r="H4022">
        <v>2</v>
      </c>
      <c r="I4022" s="58">
        <v>-112463</v>
      </c>
      <c r="J4022">
        <v>159202</v>
      </c>
      <c r="K4022" s="4">
        <v>0</v>
      </c>
      <c r="L4022" s="4">
        <v>11.645</v>
      </c>
      <c r="M4022" s="4">
        <v>14.438000000000001</v>
      </c>
      <c r="N4022" s="4">
        <v>26.084</v>
      </c>
      <c r="O4022" s="5">
        <v>42305.745292812499</v>
      </c>
      <c r="P4022" s="5">
        <v>43258.050196053242</v>
      </c>
    </row>
    <row r="4023" spans="1:16">
      <c r="A4023">
        <v>3</v>
      </c>
      <c r="B4023">
        <v>10</v>
      </c>
      <c r="C4023">
        <v>22</v>
      </c>
      <c r="D4023">
        <v>136</v>
      </c>
      <c r="E4023">
        <v>3821</v>
      </c>
      <c r="F4023">
        <v>8765</v>
      </c>
      <c r="G4023">
        <v>2752</v>
      </c>
      <c r="H4023">
        <v>1</v>
      </c>
      <c r="I4023" s="58">
        <v>311188</v>
      </c>
      <c r="J4023">
        <v>275201</v>
      </c>
      <c r="K4023" s="4">
        <v>16</v>
      </c>
      <c r="L4023" s="4">
        <v>22.619</v>
      </c>
      <c r="M4023" s="4">
        <v>0</v>
      </c>
      <c r="N4023" s="4">
        <v>6.6189999999999998</v>
      </c>
      <c r="O4023" s="5">
        <v>42305.745292812499</v>
      </c>
      <c r="P4023" s="5">
        <v>42305.745292812499</v>
      </c>
    </row>
    <row r="4024" spans="1:16">
      <c r="A4024">
        <v>3</v>
      </c>
      <c r="B4024">
        <v>10</v>
      </c>
      <c r="C4024">
        <v>22</v>
      </c>
      <c r="D4024">
        <v>136</v>
      </c>
      <c r="E4024">
        <v>3832</v>
      </c>
      <c r="F4024">
        <v>8766</v>
      </c>
      <c r="G4024">
        <v>2012</v>
      </c>
      <c r="H4024">
        <v>3</v>
      </c>
      <c r="I4024" s="58">
        <v>40969</v>
      </c>
      <c r="J4024">
        <v>201203</v>
      </c>
      <c r="K4024" s="4">
        <v>0</v>
      </c>
      <c r="L4024" s="4">
        <v>13.015000000000001</v>
      </c>
      <c r="M4024" s="4">
        <v>0</v>
      </c>
      <c r="N4024" s="4">
        <v>13.015000000000001</v>
      </c>
      <c r="O4024" s="5">
        <v>42305.745292812499</v>
      </c>
      <c r="P4024" s="5">
        <v>42305.745292812499</v>
      </c>
    </row>
    <row r="4025" spans="1:16">
      <c r="A4025">
        <v>3</v>
      </c>
      <c r="B4025">
        <v>10</v>
      </c>
      <c r="C4025">
        <v>22</v>
      </c>
      <c r="D4025">
        <v>136</v>
      </c>
      <c r="E4025">
        <v>3848</v>
      </c>
      <c r="F4025">
        <v>8767</v>
      </c>
      <c r="G4025">
        <v>2752</v>
      </c>
      <c r="H4025">
        <v>2</v>
      </c>
      <c r="I4025" s="58">
        <v>311219</v>
      </c>
      <c r="J4025">
        <v>275202</v>
      </c>
      <c r="K4025" s="4">
        <v>1</v>
      </c>
      <c r="L4025" s="4">
        <v>6.9960000000000004</v>
      </c>
      <c r="M4025" s="4">
        <v>0</v>
      </c>
      <c r="N4025" s="4">
        <v>5.9960000000000004</v>
      </c>
      <c r="O4025" s="5">
        <v>42305.745292812499</v>
      </c>
      <c r="P4025" s="5">
        <v>42305.745292812499</v>
      </c>
    </row>
    <row r="4026" spans="1:16">
      <c r="A4026">
        <v>3</v>
      </c>
      <c r="B4026">
        <v>10</v>
      </c>
      <c r="C4026">
        <v>22</v>
      </c>
      <c r="D4026">
        <v>136</v>
      </c>
      <c r="E4026">
        <v>3960</v>
      </c>
      <c r="F4026">
        <v>8768</v>
      </c>
      <c r="G4026">
        <v>375</v>
      </c>
      <c r="H4026">
        <v>1</v>
      </c>
      <c r="I4026" s="58" t="s">
        <v>8600</v>
      </c>
      <c r="J4026">
        <v>37501</v>
      </c>
      <c r="K4026" s="4">
        <v>0</v>
      </c>
      <c r="L4026" s="4">
        <v>9.1950000000000003</v>
      </c>
      <c r="M4026" s="4">
        <v>0</v>
      </c>
      <c r="N4026" s="4">
        <v>9.1950000000000003</v>
      </c>
      <c r="O4026" s="5">
        <v>42305.745292812499</v>
      </c>
      <c r="P4026" s="5">
        <v>42305.745292812499</v>
      </c>
    </row>
    <row r="4027" spans="1:16">
      <c r="A4027">
        <v>3</v>
      </c>
      <c r="B4027">
        <v>10</v>
      </c>
      <c r="C4027">
        <v>22</v>
      </c>
      <c r="D4027">
        <v>136</v>
      </c>
      <c r="E4027">
        <v>3960</v>
      </c>
      <c r="F4027">
        <v>8769</v>
      </c>
      <c r="G4027">
        <v>375</v>
      </c>
      <c r="H4027">
        <v>2</v>
      </c>
      <c r="I4027" s="58" t="s">
        <v>8601</v>
      </c>
      <c r="J4027">
        <v>37502</v>
      </c>
      <c r="K4027" s="4">
        <v>9.1950000000000003</v>
      </c>
      <c r="L4027" s="4">
        <v>16.335999999999999</v>
      </c>
      <c r="M4027" s="4">
        <v>9.1950000000000003</v>
      </c>
      <c r="N4027" s="4">
        <v>16.335999999999999</v>
      </c>
      <c r="O4027" s="5">
        <v>42305.745292812499</v>
      </c>
      <c r="P4027" s="5">
        <v>43258.050196053242</v>
      </c>
    </row>
    <row r="4028" spans="1:16">
      <c r="A4028">
        <v>3</v>
      </c>
      <c r="B4028">
        <v>10</v>
      </c>
      <c r="C4028">
        <v>22</v>
      </c>
      <c r="D4028">
        <v>136</v>
      </c>
      <c r="E4028">
        <v>4161</v>
      </c>
      <c r="F4028">
        <v>8770</v>
      </c>
      <c r="G4028">
        <v>23</v>
      </c>
      <c r="H4028">
        <v>7</v>
      </c>
      <c r="I4028" s="58">
        <v>45108</v>
      </c>
      <c r="J4028">
        <v>2307</v>
      </c>
      <c r="K4028" s="4">
        <v>0</v>
      </c>
      <c r="L4028" s="4">
        <v>1.8089999999999999</v>
      </c>
      <c r="M4028" s="4">
        <v>0</v>
      </c>
      <c r="N4028" s="4">
        <v>1.8089999999999999</v>
      </c>
      <c r="O4028" s="5">
        <v>42305.745292812499</v>
      </c>
      <c r="P4028" s="5">
        <v>42305.745292812499</v>
      </c>
    </row>
    <row r="4029" spans="1:16">
      <c r="A4029">
        <v>3</v>
      </c>
      <c r="B4029">
        <v>10</v>
      </c>
      <c r="C4029">
        <v>22</v>
      </c>
      <c r="D4029">
        <v>136</v>
      </c>
      <c r="E4029">
        <v>4537</v>
      </c>
      <c r="F4029">
        <v>8771</v>
      </c>
      <c r="G4029">
        <v>23</v>
      </c>
      <c r="H4029">
        <v>2</v>
      </c>
      <c r="I4029" s="58">
        <v>44958</v>
      </c>
      <c r="J4029">
        <v>2302</v>
      </c>
      <c r="K4029" s="4">
        <v>0</v>
      </c>
      <c r="L4029" s="4">
        <v>14.821999999999999</v>
      </c>
      <c r="M4029" s="4">
        <v>315.01799999999997</v>
      </c>
      <c r="N4029" s="4">
        <v>329.84</v>
      </c>
      <c r="O4029" s="5">
        <v>42305.745292812499</v>
      </c>
      <c r="P4029" s="5">
        <v>43258.050196053242</v>
      </c>
    </row>
    <row r="4030" spans="1:16">
      <c r="A4030">
        <v>3</v>
      </c>
      <c r="B4030">
        <v>10</v>
      </c>
      <c r="C4030">
        <v>22</v>
      </c>
      <c r="D4030">
        <v>136</v>
      </c>
      <c r="E4030">
        <v>4537</v>
      </c>
      <c r="F4030">
        <v>8772</v>
      </c>
      <c r="G4030">
        <v>23</v>
      </c>
      <c r="H4030">
        <v>3</v>
      </c>
      <c r="I4030" s="58">
        <v>44986</v>
      </c>
      <c r="J4030">
        <v>2303</v>
      </c>
      <c r="K4030" s="4">
        <v>14.781000000000001</v>
      </c>
      <c r="L4030" s="4">
        <v>19.234999999999999</v>
      </c>
      <c r="M4030" s="4">
        <v>329.84</v>
      </c>
      <c r="N4030" s="4">
        <v>334.29399999999998</v>
      </c>
      <c r="O4030" s="5">
        <v>42305.745292812499</v>
      </c>
      <c r="P4030" s="5">
        <v>43258.050196053242</v>
      </c>
    </row>
    <row r="4031" spans="1:16">
      <c r="A4031">
        <v>3</v>
      </c>
      <c r="B4031">
        <v>10</v>
      </c>
      <c r="C4031">
        <v>22</v>
      </c>
      <c r="D4031">
        <v>136</v>
      </c>
      <c r="E4031">
        <v>4537</v>
      </c>
      <c r="F4031">
        <v>8773</v>
      </c>
      <c r="G4031">
        <v>23</v>
      </c>
      <c r="H4031">
        <v>4</v>
      </c>
      <c r="I4031" s="58">
        <v>45017</v>
      </c>
      <c r="J4031">
        <v>2304</v>
      </c>
      <c r="K4031" s="4">
        <v>19.332999999999998</v>
      </c>
      <c r="L4031" s="4">
        <v>37.985999999999997</v>
      </c>
      <c r="M4031" s="4">
        <v>334.29399999999998</v>
      </c>
      <c r="N4031" s="4">
        <v>352.947</v>
      </c>
      <c r="O4031" s="5">
        <v>42305.745292812499</v>
      </c>
      <c r="P4031" s="5">
        <v>43258.050196053242</v>
      </c>
    </row>
    <row r="4032" spans="1:16">
      <c r="A4032">
        <v>3</v>
      </c>
      <c r="B4032">
        <v>10</v>
      </c>
      <c r="C4032">
        <v>22</v>
      </c>
      <c r="D4032">
        <v>136</v>
      </c>
      <c r="E4032">
        <v>4546</v>
      </c>
      <c r="F4032">
        <v>8774</v>
      </c>
      <c r="G4032">
        <v>299</v>
      </c>
      <c r="H4032">
        <v>2</v>
      </c>
      <c r="I4032" s="58" t="s">
        <v>8602</v>
      </c>
      <c r="J4032">
        <v>29902</v>
      </c>
      <c r="K4032" s="4">
        <v>2.5000000000000001E-2</v>
      </c>
      <c r="L4032" s="4">
        <v>13.54</v>
      </c>
      <c r="M4032" s="4">
        <v>405.959</v>
      </c>
      <c r="N4032" s="4">
        <v>419.47399999999999</v>
      </c>
      <c r="O4032" s="5">
        <v>42305.745292812499</v>
      </c>
      <c r="P4032" s="5">
        <v>43258.050196053242</v>
      </c>
    </row>
    <row r="4033" spans="1:16">
      <c r="A4033">
        <v>3</v>
      </c>
      <c r="B4033">
        <v>10</v>
      </c>
      <c r="C4033">
        <v>22</v>
      </c>
      <c r="D4033">
        <v>142</v>
      </c>
      <c r="E4033">
        <v>1678</v>
      </c>
      <c r="F4033">
        <v>8788</v>
      </c>
      <c r="G4033">
        <v>1500</v>
      </c>
      <c r="H4033">
        <v>2</v>
      </c>
      <c r="I4033" s="58" t="s">
        <v>8603</v>
      </c>
      <c r="J4033">
        <v>150002</v>
      </c>
      <c r="K4033" s="4">
        <v>0</v>
      </c>
      <c r="L4033" s="4">
        <v>2.1789999999999998</v>
      </c>
      <c r="M4033" s="4">
        <v>22.792999999999999</v>
      </c>
      <c r="N4033" s="4">
        <v>24.972000000000001</v>
      </c>
      <c r="O4033" s="5">
        <v>42305.745292812499</v>
      </c>
      <c r="P4033" s="5">
        <v>43258.050196053242</v>
      </c>
    </row>
    <row r="4034" spans="1:16">
      <c r="A4034">
        <v>3</v>
      </c>
      <c r="B4034">
        <v>10</v>
      </c>
      <c r="C4034">
        <v>22</v>
      </c>
      <c r="D4034">
        <v>142</v>
      </c>
      <c r="E4034">
        <v>26</v>
      </c>
      <c r="F4034">
        <v>8775</v>
      </c>
      <c r="G4034">
        <v>18</v>
      </c>
      <c r="H4034">
        <v>10</v>
      </c>
      <c r="I4034" s="58">
        <v>43374</v>
      </c>
      <c r="J4034">
        <v>1810</v>
      </c>
      <c r="K4034" s="4">
        <v>1</v>
      </c>
      <c r="L4034" s="4">
        <v>2.0310000000000001</v>
      </c>
      <c r="M4034" s="4">
        <v>0</v>
      </c>
      <c r="N4034" s="4">
        <v>1.0309999999999999</v>
      </c>
      <c r="O4034" s="5">
        <v>42305.745292812499</v>
      </c>
      <c r="P4034" s="5">
        <v>43258.050196053242</v>
      </c>
    </row>
    <row r="4035" spans="1:16">
      <c r="A4035">
        <v>3</v>
      </c>
      <c r="B4035">
        <v>10</v>
      </c>
      <c r="C4035">
        <v>22</v>
      </c>
      <c r="D4035">
        <v>142</v>
      </c>
      <c r="E4035">
        <v>27</v>
      </c>
      <c r="F4035">
        <v>8776</v>
      </c>
      <c r="G4035">
        <v>17</v>
      </c>
      <c r="H4035">
        <v>17</v>
      </c>
      <c r="I4035" s="58" t="s">
        <v>8604</v>
      </c>
      <c r="J4035">
        <v>1717</v>
      </c>
      <c r="K4035" s="4">
        <v>0</v>
      </c>
      <c r="L4035" s="4">
        <v>1.8939999999999999</v>
      </c>
      <c r="M4035" s="4">
        <v>0</v>
      </c>
      <c r="N4035" s="4">
        <v>1.8939999999999999</v>
      </c>
      <c r="O4035" s="5">
        <v>42305.745292812499</v>
      </c>
      <c r="P4035" s="5">
        <v>43258.050196053242</v>
      </c>
    </row>
    <row r="4036" spans="1:16">
      <c r="A4036">
        <v>3</v>
      </c>
      <c r="B4036">
        <v>10</v>
      </c>
      <c r="C4036">
        <v>22</v>
      </c>
      <c r="D4036">
        <v>142</v>
      </c>
      <c r="E4036">
        <v>27</v>
      </c>
      <c r="F4036">
        <v>8777</v>
      </c>
      <c r="G4036">
        <v>18</v>
      </c>
      <c r="H4036">
        <v>9</v>
      </c>
      <c r="I4036" s="58">
        <v>43344</v>
      </c>
      <c r="J4036">
        <v>1809</v>
      </c>
      <c r="K4036" s="4">
        <v>1</v>
      </c>
      <c r="L4036" s="4">
        <v>1.978</v>
      </c>
      <c r="M4036" s="4">
        <v>1.8939999999999999</v>
      </c>
      <c r="N4036" s="4">
        <v>2.8719999999999999</v>
      </c>
      <c r="O4036" s="5">
        <v>42305.745292812499</v>
      </c>
      <c r="P4036" s="5">
        <v>43258.050196053242</v>
      </c>
    </row>
    <row r="4037" spans="1:16">
      <c r="A4037">
        <v>3</v>
      </c>
      <c r="B4037">
        <v>10</v>
      </c>
      <c r="C4037">
        <v>22</v>
      </c>
      <c r="D4037">
        <v>142</v>
      </c>
      <c r="E4037">
        <v>321</v>
      </c>
      <c r="F4037">
        <v>8778</v>
      </c>
      <c r="G4037">
        <v>237</v>
      </c>
      <c r="H4037">
        <v>1</v>
      </c>
      <c r="I4037" s="58" t="s">
        <v>8605</v>
      </c>
      <c r="J4037">
        <v>23701</v>
      </c>
      <c r="K4037" s="4">
        <v>0</v>
      </c>
      <c r="L4037" s="4">
        <v>6.9020000000000001</v>
      </c>
      <c r="M4037" s="4">
        <v>13.73</v>
      </c>
      <c r="N4037" s="4">
        <v>20.632000000000001</v>
      </c>
      <c r="O4037" s="5">
        <v>42305.745292812499</v>
      </c>
      <c r="P4037" s="5">
        <v>42305.745292812499</v>
      </c>
    </row>
    <row r="4038" spans="1:16">
      <c r="A4038">
        <v>3</v>
      </c>
      <c r="B4038">
        <v>10</v>
      </c>
      <c r="C4038">
        <v>22</v>
      </c>
      <c r="D4038">
        <v>142</v>
      </c>
      <c r="E4038">
        <v>3353</v>
      </c>
      <c r="F4038">
        <v>8789</v>
      </c>
      <c r="G4038">
        <v>1545</v>
      </c>
      <c r="H4038">
        <v>3</v>
      </c>
      <c r="I4038" s="58" t="s">
        <v>8606</v>
      </c>
      <c r="J4038">
        <v>154503</v>
      </c>
      <c r="K4038" s="4">
        <v>1</v>
      </c>
      <c r="L4038" s="4">
        <v>4.9290000000000003</v>
      </c>
      <c r="M4038" s="4">
        <v>0</v>
      </c>
      <c r="N4038" s="4">
        <v>3.9289999999999998</v>
      </c>
      <c r="O4038" s="5">
        <v>42305.745292812499</v>
      </c>
      <c r="P4038" s="5">
        <v>42305.745292812499</v>
      </c>
    </row>
    <row r="4039" spans="1:16">
      <c r="A4039">
        <v>3</v>
      </c>
      <c r="B4039">
        <v>10</v>
      </c>
      <c r="C4039">
        <v>22</v>
      </c>
      <c r="D4039">
        <v>142</v>
      </c>
      <c r="E4039">
        <v>3538</v>
      </c>
      <c r="F4039">
        <v>8790</v>
      </c>
      <c r="G4039">
        <v>17</v>
      </c>
      <c r="H4039">
        <v>8</v>
      </c>
      <c r="I4039" s="58">
        <v>42948</v>
      </c>
      <c r="J4039">
        <v>1708</v>
      </c>
      <c r="K4039" s="4">
        <v>0</v>
      </c>
      <c r="L4039" s="4">
        <v>15.711</v>
      </c>
      <c r="M4039" s="4">
        <v>66.403999999999996</v>
      </c>
      <c r="N4039" s="4">
        <v>82.114999999999995</v>
      </c>
      <c r="O4039" s="5">
        <v>42305.745292812499</v>
      </c>
      <c r="P4039" s="5">
        <v>43258.050196053242</v>
      </c>
    </row>
    <row r="4040" spans="1:16">
      <c r="A4040">
        <v>3</v>
      </c>
      <c r="B4040">
        <v>10</v>
      </c>
      <c r="C4040">
        <v>22</v>
      </c>
      <c r="D4040">
        <v>142</v>
      </c>
      <c r="E4040">
        <v>3538</v>
      </c>
      <c r="F4040">
        <v>8791</v>
      </c>
      <c r="G4040">
        <v>18</v>
      </c>
      <c r="H4040">
        <v>1</v>
      </c>
      <c r="I4040" s="58">
        <v>43101</v>
      </c>
      <c r="J4040">
        <v>1801</v>
      </c>
      <c r="K4040" s="4">
        <v>10.154</v>
      </c>
      <c r="L4040" s="4">
        <v>20.861999999999998</v>
      </c>
      <c r="M4040" s="4">
        <v>55.695999999999998</v>
      </c>
      <c r="N4040" s="4">
        <v>66.403999999999996</v>
      </c>
      <c r="O4040" s="5">
        <v>42305.745292812499</v>
      </c>
      <c r="P4040" s="5">
        <v>43258.050196053242</v>
      </c>
    </row>
    <row r="4041" spans="1:16">
      <c r="A4041">
        <v>3</v>
      </c>
      <c r="B4041">
        <v>10</v>
      </c>
      <c r="C4041">
        <v>22</v>
      </c>
      <c r="D4041">
        <v>142</v>
      </c>
      <c r="E4041">
        <v>3538</v>
      </c>
      <c r="F4041">
        <v>8792</v>
      </c>
      <c r="G4041">
        <v>18</v>
      </c>
      <c r="H4041">
        <v>2</v>
      </c>
      <c r="I4041" s="58">
        <v>43132</v>
      </c>
      <c r="J4041">
        <v>1802</v>
      </c>
      <c r="K4041" s="4">
        <v>20.343</v>
      </c>
      <c r="L4041" s="4">
        <v>38.085999999999999</v>
      </c>
      <c r="M4041" s="4">
        <v>37.953000000000003</v>
      </c>
      <c r="N4041" s="4">
        <v>55.695999999999998</v>
      </c>
      <c r="O4041" s="5">
        <v>42305.745292812499</v>
      </c>
      <c r="P4041" s="5">
        <v>43258.050196053242</v>
      </c>
    </row>
    <row r="4042" spans="1:16">
      <c r="A4042">
        <v>3</v>
      </c>
      <c r="B4042">
        <v>10</v>
      </c>
      <c r="C4042">
        <v>22</v>
      </c>
      <c r="D4042">
        <v>142</v>
      </c>
      <c r="E4042">
        <v>3891</v>
      </c>
      <c r="F4042">
        <v>8793</v>
      </c>
      <c r="G4042">
        <v>237</v>
      </c>
      <c r="H4042">
        <v>2</v>
      </c>
      <c r="I4042" s="58" t="s">
        <v>8607</v>
      </c>
      <c r="J4042">
        <v>23702</v>
      </c>
      <c r="K4042" s="4">
        <v>0</v>
      </c>
      <c r="L4042" s="4">
        <v>5.0979999999999999</v>
      </c>
      <c r="M4042" s="4">
        <v>11.917</v>
      </c>
      <c r="N4042" s="4">
        <v>17.015000000000001</v>
      </c>
      <c r="O4042" s="5">
        <v>42305.745292812499</v>
      </c>
      <c r="P4042" s="5">
        <v>43258.050196053242</v>
      </c>
    </row>
    <row r="4043" spans="1:16">
      <c r="A4043">
        <v>3</v>
      </c>
      <c r="B4043">
        <v>10</v>
      </c>
      <c r="C4043">
        <v>22</v>
      </c>
      <c r="D4043">
        <v>142</v>
      </c>
      <c r="E4043">
        <v>3891</v>
      </c>
      <c r="F4043">
        <v>8794</v>
      </c>
      <c r="G4043">
        <v>2022</v>
      </c>
      <c r="H4043">
        <v>2</v>
      </c>
      <c r="I4043" s="58">
        <v>44593</v>
      </c>
      <c r="J4043">
        <v>202202</v>
      </c>
      <c r="K4043" s="4">
        <v>0</v>
      </c>
      <c r="L4043" s="4">
        <v>2.2949999999999999</v>
      </c>
      <c r="M4043" s="4">
        <v>9.6219999999999999</v>
      </c>
      <c r="N4043" s="4">
        <v>11.917</v>
      </c>
      <c r="O4043" s="5">
        <v>42305.745292812499</v>
      </c>
      <c r="P4043" s="5">
        <v>43258.050196053242</v>
      </c>
    </row>
    <row r="4044" spans="1:16">
      <c r="A4044">
        <v>3</v>
      </c>
      <c r="B4044">
        <v>10</v>
      </c>
      <c r="C4044">
        <v>22</v>
      </c>
      <c r="D4044">
        <v>142</v>
      </c>
      <c r="E4044">
        <v>3915</v>
      </c>
      <c r="F4044">
        <v>8795</v>
      </c>
      <c r="G4044">
        <v>483</v>
      </c>
      <c r="H4044">
        <v>5</v>
      </c>
      <c r="I4044" s="58" t="s">
        <v>8608</v>
      </c>
      <c r="J4044">
        <v>48305</v>
      </c>
      <c r="K4044" s="4">
        <v>0</v>
      </c>
      <c r="L4044" s="4">
        <v>7.0999999999999994E-2</v>
      </c>
      <c r="M4044" s="4">
        <v>0</v>
      </c>
      <c r="N4044" s="4">
        <v>7.0999999999999994E-2</v>
      </c>
      <c r="O4044" s="5">
        <v>43258.050196053242</v>
      </c>
      <c r="P4044" s="5">
        <v>43258.050196053242</v>
      </c>
    </row>
    <row r="4045" spans="1:16">
      <c r="A4045">
        <v>3</v>
      </c>
      <c r="B4045">
        <v>10</v>
      </c>
      <c r="C4045">
        <v>22</v>
      </c>
      <c r="D4045">
        <v>142</v>
      </c>
      <c r="E4045">
        <v>3936</v>
      </c>
      <c r="F4045">
        <v>8796</v>
      </c>
      <c r="G4045">
        <v>328</v>
      </c>
      <c r="H4045">
        <v>8</v>
      </c>
      <c r="I4045" s="58" t="s">
        <v>8609</v>
      </c>
      <c r="J4045">
        <v>32808</v>
      </c>
      <c r="K4045" s="4">
        <v>0</v>
      </c>
      <c r="L4045" s="4">
        <v>2.9180000000000001</v>
      </c>
      <c r="M4045" s="4">
        <v>27.074000000000002</v>
      </c>
      <c r="N4045" s="4">
        <v>29.992000000000001</v>
      </c>
      <c r="O4045" s="5">
        <v>42305.745292812499</v>
      </c>
      <c r="P4045" s="5">
        <v>42305.745292812499</v>
      </c>
    </row>
    <row r="4046" spans="1:16">
      <c r="A4046">
        <v>3</v>
      </c>
      <c r="B4046">
        <v>10</v>
      </c>
      <c r="C4046">
        <v>22</v>
      </c>
      <c r="D4046">
        <v>142</v>
      </c>
      <c r="E4046">
        <v>3936</v>
      </c>
      <c r="F4046">
        <v>8797</v>
      </c>
      <c r="G4046">
        <v>483</v>
      </c>
      <c r="H4046">
        <v>1</v>
      </c>
      <c r="I4046" s="58" t="s">
        <v>8610</v>
      </c>
      <c r="J4046">
        <v>48301</v>
      </c>
      <c r="K4046" s="4">
        <v>0</v>
      </c>
      <c r="L4046" s="4">
        <v>27.074000000000002</v>
      </c>
      <c r="M4046" s="4">
        <v>0</v>
      </c>
      <c r="N4046" s="4">
        <v>27.074000000000002</v>
      </c>
      <c r="O4046" s="5">
        <v>42305.745292812499</v>
      </c>
      <c r="P4046" s="5">
        <v>42305.745292812499</v>
      </c>
    </row>
    <row r="4047" spans="1:16">
      <c r="A4047">
        <v>3</v>
      </c>
      <c r="B4047">
        <v>10</v>
      </c>
      <c r="C4047">
        <v>22</v>
      </c>
      <c r="D4047">
        <v>142</v>
      </c>
      <c r="E4047">
        <v>635</v>
      </c>
      <c r="F4047">
        <v>8779</v>
      </c>
      <c r="G4047">
        <v>652</v>
      </c>
      <c r="H4047">
        <v>4</v>
      </c>
      <c r="I4047" s="58" t="s">
        <v>1488</v>
      </c>
      <c r="J4047">
        <v>65204</v>
      </c>
      <c r="K4047" s="4">
        <v>10</v>
      </c>
      <c r="L4047" s="4">
        <v>12.032</v>
      </c>
      <c r="M4047" s="4">
        <v>19.317</v>
      </c>
      <c r="N4047" s="4">
        <v>21.349</v>
      </c>
      <c r="O4047" s="5">
        <v>42305.745292812499</v>
      </c>
      <c r="P4047" s="5">
        <v>42305.745292812499</v>
      </c>
    </row>
    <row r="4048" spans="1:16">
      <c r="A4048">
        <v>3</v>
      </c>
      <c r="B4048">
        <v>10</v>
      </c>
      <c r="C4048">
        <v>22</v>
      </c>
      <c r="D4048">
        <v>142</v>
      </c>
      <c r="E4048">
        <v>635</v>
      </c>
      <c r="F4048">
        <v>8780</v>
      </c>
      <c r="G4048">
        <v>1545</v>
      </c>
      <c r="H4048">
        <v>2</v>
      </c>
      <c r="I4048" s="58" t="s">
        <v>8611</v>
      </c>
      <c r="J4048">
        <v>154502</v>
      </c>
      <c r="K4048" s="4">
        <v>0</v>
      </c>
      <c r="L4048" s="4">
        <v>10.38</v>
      </c>
      <c r="M4048" s="4">
        <v>8.9369999999999994</v>
      </c>
      <c r="N4048" s="4">
        <v>19.317</v>
      </c>
      <c r="O4048" s="5">
        <v>42305.745292812499</v>
      </c>
      <c r="P4048" s="5">
        <v>43258.050196053242</v>
      </c>
    </row>
    <row r="4049" spans="1:16">
      <c r="A4049">
        <v>3</v>
      </c>
      <c r="B4049">
        <v>10</v>
      </c>
      <c r="C4049">
        <v>22</v>
      </c>
      <c r="D4049">
        <v>142</v>
      </c>
      <c r="E4049">
        <v>636</v>
      </c>
      <c r="F4049">
        <v>8781</v>
      </c>
      <c r="G4049">
        <v>652</v>
      </c>
      <c r="H4049">
        <v>4</v>
      </c>
      <c r="I4049" s="58" t="s">
        <v>1488</v>
      </c>
      <c r="J4049">
        <v>65204</v>
      </c>
      <c r="K4049" s="4">
        <v>0</v>
      </c>
      <c r="L4049" s="4">
        <v>6.7750000000000004</v>
      </c>
      <c r="M4049" s="4">
        <v>0</v>
      </c>
      <c r="N4049" s="4">
        <v>6.7750000000000004</v>
      </c>
      <c r="O4049" s="5">
        <v>42305.745292812499</v>
      </c>
      <c r="P4049" s="5">
        <v>42305.745292812499</v>
      </c>
    </row>
    <row r="4050" spans="1:16">
      <c r="A4050">
        <v>3</v>
      </c>
      <c r="B4050">
        <v>10</v>
      </c>
      <c r="C4050">
        <v>22</v>
      </c>
      <c r="D4050">
        <v>142</v>
      </c>
      <c r="E4050">
        <v>636</v>
      </c>
      <c r="F4050">
        <v>8782</v>
      </c>
      <c r="G4050">
        <v>852</v>
      </c>
      <c r="H4050">
        <v>1</v>
      </c>
      <c r="I4050" s="58" t="s">
        <v>8612</v>
      </c>
      <c r="J4050">
        <v>85201</v>
      </c>
      <c r="K4050" s="4">
        <v>9.9610000000000003</v>
      </c>
      <c r="L4050" s="4">
        <v>25.84</v>
      </c>
      <c r="M4050" s="4">
        <v>15.848000000000001</v>
      </c>
      <c r="N4050" s="4">
        <v>31.727</v>
      </c>
      <c r="O4050" s="5">
        <v>42305.745292812499</v>
      </c>
      <c r="P4050" s="5">
        <v>42305.745292812499</v>
      </c>
    </row>
    <row r="4051" spans="1:16">
      <c r="A4051">
        <v>3</v>
      </c>
      <c r="B4051">
        <v>10</v>
      </c>
      <c r="C4051">
        <v>22</v>
      </c>
      <c r="D4051">
        <v>142</v>
      </c>
      <c r="E4051">
        <v>636</v>
      </c>
      <c r="F4051">
        <v>8783</v>
      </c>
      <c r="G4051">
        <v>852</v>
      </c>
      <c r="H4051">
        <v>2</v>
      </c>
      <c r="I4051" s="58" t="s">
        <v>8613</v>
      </c>
      <c r="J4051">
        <v>85202</v>
      </c>
      <c r="K4051" s="4">
        <v>0</v>
      </c>
      <c r="L4051" s="4">
        <v>8.8520000000000003</v>
      </c>
      <c r="M4051" s="4">
        <v>6.7750000000000004</v>
      </c>
      <c r="N4051" s="4">
        <v>15.627000000000001</v>
      </c>
      <c r="O4051" s="5">
        <v>42305.745292812499</v>
      </c>
      <c r="P4051" s="5">
        <v>42305.745292812499</v>
      </c>
    </row>
    <row r="4052" spans="1:16">
      <c r="A4052">
        <v>3</v>
      </c>
      <c r="B4052">
        <v>10</v>
      </c>
      <c r="C4052">
        <v>22</v>
      </c>
      <c r="D4052">
        <v>142</v>
      </c>
      <c r="E4052">
        <v>636</v>
      </c>
      <c r="F4052">
        <v>8784</v>
      </c>
      <c r="G4052">
        <v>1435</v>
      </c>
      <c r="H4052">
        <v>1</v>
      </c>
      <c r="I4052" s="58" t="s">
        <v>8614</v>
      </c>
      <c r="J4052">
        <v>143501</v>
      </c>
      <c r="K4052" s="4">
        <v>0</v>
      </c>
      <c r="L4052" s="4">
        <v>15.787000000000001</v>
      </c>
      <c r="M4052" s="4">
        <v>31.727</v>
      </c>
      <c r="N4052" s="4">
        <v>47.514000000000003</v>
      </c>
      <c r="O4052" s="5">
        <v>42305.745292812499</v>
      </c>
      <c r="P4052" s="5">
        <v>42305.745292812499</v>
      </c>
    </row>
    <row r="4053" spans="1:16">
      <c r="A4053">
        <v>3</v>
      </c>
      <c r="B4053">
        <v>10</v>
      </c>
      <c r="C4053">
        <v>22</v>
      </c>
      <c r="D4053">
        <v>142</v>
      </c>
      <c r="E4053">
        <v>777</v>
      </c>
      <c r="F4053">
        <v>8785</v>
      </c>
      <c r="G4053">
        <v>652</v>
      </c>
      <c r="H4053">
        <v>4</v>
      </c>
      <c r="I4053" s="58" t="s">
        <v>1488</v>
      </c>
      <c r="J4053">
        <v>65204</v>
      </c>
      <c r="K4053" s="4">
        <v>20</v>
      </c>
      <c r="L4053" s="4">
        <v>36.5</v>
      </c>
      <c r="M4053" s="4">
        <v>0</v>
      </c>
      <c r="N4053" s="4">
        <v>16.5</v>
      </c>
      <c r="O4053" t="s">
        <v>1223</v>
      </c>
      <c r="P4053" t="s">
        <v>1223</v>
      </c>
    </row>
    <row r="4054" spans="1:16">
      <c r="A4054">
        <v>3</v>
      </c>
      <c r="B4054">
        <v>10</v>
      </c>
      <c r="C4054">
        <v>22</v>
      </c>
      <c r="D4054">
        <v>142</v>
      </c>
      <c r="E4054">
        <v>777</v>
      </c>
      <c r="F4054">
        <v>8786</v>
      </c>
      <c r="G4054">
        <v>652</v>
      </c>
      <c r="H4054">
        <v>5</v>
      </c>
      <c r="I4054" s="58" t="s">
        <v>8615</v>
      </c>
      <c r="J4054">
        <v>65205</v>
      </c>
      <c r="K4054" s="4">
        <v>36.515999999999998</v>
      </c>
      <c r="L4054" s="4">
        <v>41.752000000000002</v>
      </c>
      <c r="M4054" s="4">
        <v>16.5</v>
      </c>
      <c r="N4054" s="4">
        <v>21.736000000000001</v>
      </c>
      <c r="O4054" t="s">
        <v>1223</v>
      </c>
      <c r="P4054" t="s">
        <v>1223</v>
      </c>
    </row>
    <row r="4055" spans="1:16">
      <c r="A4055">
        <v>3</v>
      </c>
      <c r="B4055">
        <v>10</v>
      </c>
      <c r="C4055">
        <v>22</v>
      </c>
      <c r="D4055">
        <v>142</v>
      </c>
      <c r="E4055">
        <v>777</v>
      </c>
      <c r="F4055">
        <v>8787</v>
      </c>
      <c r="G4055">
        <v>2373</v>
      </c>
      <c r="H4055">
        <v>1</v>
      </c>
      <c r="I4055" s="58">
        <v>172762</v>
      </c>
      <c r="J4055">
        <v>237301</v>
      </c>
      <c r="K4055" s="4">
        <v>0.5</v>
      </c>
      <c r="L4055" s="4">
        <v>14.135999999999999</v>
      </c>
      <c r="M4055" s="4">
        <v>21.736000000000001</v>
      </c>
      <c r="N4055" s="4">
        <v>35.372</v>
      </c>
      <c r="O4055" s="5">
        <v>42305.745292812499</v>
      </c>
      <c r="P4055" s="5">
        <v>43258.050196053242</v>
      </c>
    </row>
    <row r="4056" spans="1:16">
      <c r="A4056">
        <v>3</v>
      </c>
      <c r="B4056">
        <v>10</v>
      </c>
      <c r="C4056">
        <v>22</v>
      </c>
      <c r="D4056">
        <v>159</v>
      </c>
      <c r="E4056">
        <v>1149</v>
      </c>
      <c r="F4056">
        <v>8801</v>
      </c>
      <c r="G4056">
        <v>1229</v>
      </c>
      <c r="H4056">
        <v>1</v>
      </c>
      <c r="I4056" s="58" t="s">
        <v>8616</v>
      </c>
      <c r="J4056">
        <v>122901</v>
      </c>
      <c r="K4056" s="4">
        <v>0</v>
      </c>
      <c r="L4056" s="4">
        <v>18.286999999999999</v>
      </c>
      <c r="M4056" s="4">
        <v>0</v>
      </c>
      <c r="N4056" s="4">
        <v>18.286999999999999</v>
      </c>
      <c r="O4056" s="5">
        <v>42305.745292812499</v>
      </c>
      <c r="P4056" s="5">
        <v>43258.050196053242</v>
      </c>
    </row>
    <row r="4057" spans="1:16">
      <c r="A4057">
        <v>3</v>
      </c>
      <c r="B4057">
        <v>10</v>
      </c>
      <c r="C4057">
        <v>22</v>
      </c>
      <c r="D4057">
        <v>159</v>
      </c>
      <c r="E4057">
        <v>1149</v>
      </c>
      <c r="F4057">
        <v>8802</v>
      </c>
      <c r="G4057">
        <v>1229</v>
      </c>
      <c r="H4057">
        <v>2</v>
      </c>
      <c r="I4057" s="58" t="s">
        <v>8617</v>
      </c>
      <c r="J4057">
        <v>122902</v>
      </c>
      <c r="K4057" s="4">
        <v>18.283999999999999</v>
      </c>
      <c r="L4057" s="4">
        <v>28.893999999999998</v>
      </c>
      <c r="M4057" s="4">
        <v>18.286999999999999</v>
      </c>
      <c r="N4057" s="4">
        <v>28.896999999999998</v>
      </c>
      <c r="O4057" s="5">
        <v>42305.745292812499</v>
      </c>
      <c r="P4057" s="5">
        <v>43258.050196053242</v>
      </c>
    </row>
    <row r="4058" spans="1:16">
      <c r="A4058">
        <v>3</v>
      </c>
      <c r="B4058">
        <v>10</v>
      </c>
      <c r="C4058">
        <v>22</v>
      </c>
      <c r="D4058">
        <v>159</v>
      </c>
      <c r="E4058">
        <v>1149</v>
      </c>
      <c r="F4058">
        <v>8803</v>
      </c>
      <c r="G4058">
        <v>1229</v>
      </c>
      <c r="H4058">
        <v>3</v>
      </c>
      <c r="I4058" s="58" t="s">
        <v>8618</v>
      </c>
      <c r="J4058">
        <v>122903</v>
      </c>
      <c r="K4058" s="4">
        <v>0</v>
      </c>
      <c r="L4058" s="4">
        <v>2.8690000000000002</v>
      </c>
      <c r="M4058" s="4">
        <v>28.896999999999998</v>
      </c>
      <c r="N4058" s="4">
        <v>31.765999999999998</v>
      </c>
      <c r="O4058" s="5">
        <v>42305.745292812499</v>
      </c>
      <c r="P4058" s="5">
        <v>43258.050196053242</v>
      </c>
    </row>
    <row r="4059" spans="1:16">
      <c r="A4059">
        <v>3</v>
      </c>
      <c r="B4059">
        <v>10</v>
      </c>
      <c r="C4059">
        <v>22</v>
      </c>
      <c r="D4059">
        <v>159</v>
      </c>
      <c r="E4059">
        <v>1683</v>
      </c>
      <c r="F4059">
        <v>8804</v>
      </c>
      <c r="G4059">
        <v>1508</v>
      </c>
      <c r="H4059">
        <v>1</v>
      </c>
      <c r="I4059" s="58" t="s">
        <v>8619</v>
      </c>
      <c r="J4059">
        <v>150801</v>
      </c>
      <c r="K4059" s="4">
        <v>5</v>
      </c>
      <c r="L4059" s="4">
        <v>8.5069999999999997</v>
      </c>
      <c r="M4059" s="4">
        <v>0</v>
      </c>
      <c r="N4059" s="4">
        <v>3.5070000000000001</v>
      </c>
      <c r="O4059" s="5">
        <v>42305.745292812499</v>
      </c>
      <c r="P4059" s="5">
        <v>42305.745292812499</v>
      </c>
    </row>
    <row r="4060" spans="1:16">
      <c r="A4060">
        <v>3</v>
      </c>
      <c r="B4060">
        <v>10</v>
      </c>
      <c r="C4060">
        <v>22</v>
      </c>
      <c r="D4060">
        <v>159</v>
      </c>
      <c r="E4060">
        <v>1684</v>
      </c>
      <c r="F4060">
        <v>8805</v>
      </c>
      <c r="G4060">
        <v>299</v>
      </c>
      <c r="H4060">
        <v>7</v>
      </c>
      <c r="I4060" s="58" t="s">
        <v>8620</v>
      </c>
      <c r="J4060">
        <v>29907</v>
      </c>
      <c r="K4060" s="4">
        <v>0</v>
      </c>
      <c r="L4060" s="4">
        <v>2.0680000000000001</v>
      </c>
      <c r="M4060" s="4">
        <v>0</v>
      </c>
      <c r="N4060" s="4">
        <v>2.0680000000000001</v>
      </c>
      <c r="O4060" s="5">
        <v>42305.745292812499</v>
      </c>
      <c r="P4060" s="5">
        <v>42305.745292812499</v>
      </c>
    </row>
    <row r="4061" spans="1:16">
      <c r="A4061">
        <v>3</v>
      </c>
      <c r="B4061">
        <v>10</v>
      </c>
      <c r="C4061">
        <v>22</v>
      </c>
      <c r="D4061">
        <v>159</v>
      </c>
      <c r="E4061">
        <v>1685</v>
      </c>
      <c r="F4061">
        <v>8806</v>
      </c>
      <c r="G4061">
        <v>299</v>
      </c>
      <c r="H4061">
        <v>6</v>
      </c>
      <c r="I4061" s="58" t="s">
        <v>1489</v>
      </c>
      <c r="J4061">
        <v>29906</v>
      </c>
      <c r="K4061" s="4">
        <v>0</v>
      </c>
      <c r="L4061" s="4">
        <v>4.0250000000000004</v>
      </c>
      <c r="M4061" s="4">
        <v>0</v>
      </c>
      <c r="N4061" s="4">
        <v>4.0250000000000004</v>
      </c>
      <c r="O4061" s="5">
        <v>42305.745292812499</v>
      </c>
      <c r="P4061" s="5">
        <v>42305.745292812499</v>
      </c>
    </row>
    <row r="4062" spans="1:16">
      <c r="A4062">
        <v>3</v>
      </c>
      <c r="B4062">
        <v>10</v>
      </c>
      <c r="C4062">
        <v>22</v>
      </c>
      <c r="D4062">
        <v>159</v>
      </c>
      <c r="E4062">
        <v>1686</v>
      </c>
      <c r="F4062">
        <v>8807</v>
      </c>
      <c r="G4062">
        <v>299</v>
      </c>
      <c r="H4062">
        <v>5</v>
      </c>
      <c r="I4062" s="58" t="s">
        <v>1490</v>
      </c>
      <c r="J4062">
        <v>29905</v>
      </c>
      <c r="K4062" s="4">
        <v>0</v>
      </c>
      <c r="L4062" s="4">
        <v>2.1970000000000001</v>
      </c>
      <c r="M4062" s="4">
        <v>0</v>
      </c>
      <c r="N4062" s="4">
        <v>2.1970000000000001</v>
      </c>
      <c r="O4062" s="5">
        <v>42305.745292812499</v>
      </c>
      <c r="P4062" s="5">
        <v>42305.745292812499</v>
      </c>
    </row>
    <row r="4063" spans="1:16">
      <c r="A4063">
        <v>3</v>
      </c>
      <c r="B4063">
        <v>10</v>
      </c>
      <c r="C4063">
        <v>22</v>
      </c>
      <c r="D4063">
        <v>159</v>
      </c>
      <c r="E4063">
        <v>173</v>
      </c>
      <c r="F4063">
        <v>8798</v>
      </c>
      <c r="G4063">
        <v>299</v>
      </c>
      <c r="H4063">
        <v>13</v>
      </c>
      <c r="I4063" s="58" t="s">
        <v>8621</v>
      </c>
      <c r="J4063">
        <v>29913</v>
      </c>
      <c r="K4063" s="4">
        <v>0</v>
      </c>
      <c r="L4063" s="4">
        <v>3.1619999999999999</v>
      </c>
      <c r="M4063" s="4">
        <v>0</v>
      </c>
      <c r="N4063" s="4">
        <v>3.1619999999999999</v>
      </c>
      <c r="O4063" s="5">
        <v>42305.745292812499</v>
      </c>
      <c r="P4063" s="5">
        <v>42305.745292812499</v>
      </c>
    </row>
    <row r="4064" spans="1:16">
      <c r="A4064">
        <v>3</v>
      </c>
      <c r="B4064">
        <v>10</v>
      </c>
      <c r="C4064">
        <v>22</v>
      </c>
      <c r="D4064">
        <v>159</v>
      </c>
      <c r="E4064">
        <v>1754</v>
      </c>
      <c r="F4064">
        <v>8808</v>
      </c>
      <c r="G4064">
        <v>299</v>
      </c>
      <c r="H4064">
        <v>8</v>
      </c>
      <c r="I4064" s="58" t="s">
        <v>8622</v>
      </c>
      <c r="J4064">
        <v>29908</v>
      </c>
      <c r="K4064" s="4">
        <v>0</v>
      </c>
      <c r="L4064" s="4">
        <v>4.7729999999999997</v>
      </c>
      <c r="M4064" s="4">
        <v>0</v>
      </c>
      <c r="N4064" s="4">
        <v>4.7729999999999997</v>
      </c>
      <c r="O4064" s="5">
        <v>42305.745292812499</v>
      </c>
      <c r="P4064" s="5">
        <v>42305.745292812499</v>
      </c>
    </row>
    <row r="4065" spans="1:16">
      <c r="A4065">
        <v>3</v>
      </c>
      <c r="B4065">
        <v>10</v>
      </c>
      <c r="C4065">
        <v>22</v>
      </c>
      <c r="D4065">
        <v>159</v>
      </c>
      <c r="E4065">
        <v>1755</v>
      </c>
      <c r="F4065">
        <v>8809</v>
      </c>
      <c r="G4065">
        <v>299</v>
      </c>
      <c r="H4065">
        <v>9</v>
      </c>
      <c r="I4065" s="58" t="s">
        <v>8623</v>
      </c>
      <c r="J4065">
        <v>29909</v>
      </c>
      <c r="K4065" s="4">
        <v>0.5</v>
      </c>
      <c r="L4065" s="4">
        <v>4.4580000000000002</v>
      </c>
      <c r="M4065" s="4">
        <v>0</v>
      </c>
      <c r="N4065" s="4">
        <v>3.9580000000000002</v>
      </c>
      <c r="O4065" s="5">
        <v>42305.745292812499</v>
      </c>
      <c r="P4065" s="5">
        <v>42305.745292812499</v>
      </c>
    </row>
    <row r="4066" spans="1:16">
      <c r="A4066">
        <v>3</v>
      </c>
      <c r="B4066">
        <v>10</v>
      </c>
      <c r="C4066">
        <v>22</v>
      </c>
      <c r="D4066">
        <v>159</v>
      </c>
      <c r="E4066">
        <v>1756</v>
      </c>
      <c r="F4066">
        <v>8810</v>
      </c>
      <c r="G4066">
        <v>299</v>
      </c>
      <c r="H4066">
        <v>10</v>
      </c>
      <c r="I4066" s="58" t="s">
        <v>8624</v>
      </c>
      <c r="J4066">
        <v>29910</v>
      </c>
      <c r="K4066" s="4">
        <v>0</v>
      </c>
      <c r="L4066" s="4">
        <v>0.83399999999999996</v>
      </c>
      <c r="M4066" s="4">
        <v>0</v>
      </c>
      <c r="N4066" s="4">
        <v>0.83399999999999996</v>
      </c>
      <c r="O4066" s="5">
        <v>42305.745292812499</v>
      </c>
      <c r="P4066" s="5">
        <v>42305.745292812499</v>
      </c>
    </row>
    <row r="4067" spans="1:16">
      <c r="A4067">
        <v>3</v>
      </c>
      <c r="B4067">
        <v>10</v>
      </c>
      <c r="C4067">
        <v>22</v>
      </c>
      <c r="D4067">
        <v>159</v>
      </c>
      <c r="E4067">
        <v>1979</v>
      </c>
      <c r="F4067">
        <v>8811</v>
      </c>
      <c r="G4067">
        <v>299</v>
      </c>
      <c r="H4067">
        <v>11</v>
      </c>
      <c r="I4067" s="58" t="s">
        <v>8625</v>
      </c>
      <c r="J4067">
        <v>29911</v>
      </c>
      <c r="K4067" s="4">
        <v>0</v>
      </c>
      <c r="L4067" s="4">
        <v>1.641</v>
      </c>
      <c r="M4067" s="4">
        <v>0</v>
      </c>
      <c r="N4067" s="4">
        <v>1.641</v>
      </c>
      <c r="O4067" s="5">
        <v>42305.745292812499</v>
      </c>
      <c r="P4067" s="5">
        <v>42305.745292812499</v>
      </c>
    </row>
    <row r="4068" spans="1:16">
      <c r="A4068">
        <v>3</v>
      </c>
      <c r="B4068">
        <v>10</v>
      </c>
      <c r="C4068">
        <v>22</v>
      </c>
      <c r="D4068">
        <v>159</v>
      </c>
      <c r="E4068">
        <v>1980</v>
      </c>
      <c r="F4068">
        <v>8812</v>
      </c>
      <c r="G4068">
        <v>299</v>
      </c>
      <c r="H4068">
        <v>5</v>
      </c>
      <c r="I4068" s="58" t="s">
        <v>1490</v>
      </c>
      <c r="J4068">
        <v>29905</v>
      </c>
      <c r="K4068" s="4">
        <v>9.4589999999999996</v>
      </c>
      <c r="L4068" s="4">
        <v>11.731999999999999</v>
      </c>
      <c r="M4068" s="4">
        <v>19.952000000000002</v>
      </c>
      <c r="N4068" s="4">
        <v>22.225000000000001</v>
      </c>
      <c r="O4068" s="5">
        <v>42305.745292812499</v>
      </c>
      <c r="P4068" s="5">
        <v>42305.745292812499</v>
      </c>
    </row>
    <row r="4069" spans="1:16">
      <c r="A4069">
        <v>3</v>
      </c>
      <c r="B4069">
        <v>10</v>
      </c>
      <c r="C4069">
        <v>22</v>
      </c>
      <c r="D4069">
        <v>159</v>
      </c>
      <c r="E4069">
        <v>1980</v>
      </c>
      <c r="F4069">
        <v>8813</v>
      </c>
      <c r="G4069">
        <v>299</v>
      </c>
      <c r="H4069">
        <v>6</v>
      </c>
      <c r="I4069" s="58" t="s">
        <v>1489</v>
      </c>
      <c r="J4069">
        <v>29906</v>
      </c>
      <c r="K4069" s="4">
        <v>11.731999999999999</v>
      </c>
      <c r="L4069" s="4">
        <v>12.097</v>
      </c>
      <c r="M4069" s="4">
        <v>22.225000000000001</v>
      </c>
      <c r="N4069" s="4">
        <v>22.59</v>
      </c>
      <c r="O4069" s="5">
        <v>42305.745292812499</v>
      </c>
      <c r="P4069" s="5">
        <v>42305.745292812499</v>
      </c>
    </row>
    <row r="4070" spans="1:16">
      <c r="A4070">
        <v>3</v>
      </c>
      <c r="B4070">
        <v>10</v>
      </c>
      <c r="C4070">
        <v>22</v>
      </c>
      <c r="D4070">
        <v>159</v>
      </c>
      <c r="E4070">
        <v>1980</v>
      </c>
      <c r="F4070">
        <v>8814</v>
      </c>
      <c r="G4070">
        <v>1814</v>
      </c>
      <c r="H4070">
        <v>2</v>
      </c>
      <c r="I4070" s="58">
        <v>-31379</v>
      </c>
      <c r="J4070">
        <v>181402</v>
      </c>
      <c r="K4070" s="4">
        <v>0</v>
      </c>
      <c r="L4070" s="4">
        <v>9.4589999999999996</v>
      </c>
      <c r="M4070" s="4">
        <v>10.493</v>
      </c>
      <c r="N4070" s="4">
        <v>19.952000000000002</v>
      </c>
      <c r="O4070" s="5">
        <v>42305.745292812499</v>
      </c>
      <c r="P4070" s="5">
        <v>42305.745292812499</v>
      </c>
    </row>
    <row r="4071" spans="1:16">
      <c r="A4071">
        <v>3</v>
      </c>
      <c r="B4071">
        <v>10</v>
      </c>
      <c r="C4071">
        <v>22</v>
      </c>
      <c r="D4071">
        <v>159</v>
      </c>
      <c r="E4071">
        <v>2096</v>
      </c>
      <c r="F4071">
        <v>8815</v>
      </c>
      <c r="G4071">
        <v>1229</v>
      </c>
      <c r="H4071">
        <v>6</v>
      </c>
      <c r="I4071" s="58" t="s">
        <v>8626</v>
      </c>
      <c r="J4071">
        <v>122906</v>
      </c>
      <c r="K4071" s="4">
        <v>0</v>
      </c>
      <c r="L4071" s="4">
        <v>4.96</v>
      </c>
      <c r="M4071" s="4">
        <v>0</v>
      </c>
      <c r="N4071" s="4">
        <v>4.96</v>
      </c>
      <c r="O4071" s="5">
        <v>42305.745292812499</v>
      </c>
      <c r="P4071" s="5">
        <v>42305.745292812499</v>
      </c>
    </row>
    <row r="4072" spans="1:16">
      <c r="A4072">
        <v>3</v>
      </c>
      <c r="B4072">
        <v>10</v>
      </c>
      <c r="C4072">
        <v>22</v>
      </c>
      <c r="D4072">
        <v>159</v>
      </c>
      <c r="E4072">
        <v>2654</v>
      </c>
      <c r="F4072">
        <v>8816</v>
      </c>
      <c r="G4072">
        <v>2636</v>
      </c>
      <c r="H4072">
        <v>1</v>
      </c>
      <c r="I4072" s="58">
        <v>268820</v>
      </c>
      <c r="J4072">
        <v>263601</v>
      </c>
      <c r="K4072" s="4">
        <v>0</v>
      </c>
      <c r="L4072" s="4">
        <v>12.305</v>
      </c>
      <c r="M4072" s="4">
        <v>0</v>
      </c>
      <c r="N4072" s="4">
        <v>12.305</v>
      </c>
      <c r="O4072" s="5">
        <v>42305.745292812499</v>
      </c>
      <c r="P4072" s="5">
        <v>43258.050196053242</v>
      </c>
    </row>
    <row r="4073" spans="1:16">
      <c r="A4073">
        <v>3</v>
      </c>
      <c r="B4073">
        <v>10</v>
      </c>
      <c r="C4073">
        <v>22</v>
      </c>
      <c r="D4073">
        <v>159</v>
      </c>
      <c r="E4073">
        <v>3386</v>
      </c>
      <c r="F4073">
        <v>8817</v>
      </c>
      <c r="G4073">
        <v>276</v>
      </c>
      <c r="H4073">
        <v>9</v>
      </c>
      <c r="I4073" s="58" t="s">
        <v>8627</v>
      </c>
      <c r="J4073">
        <v>27609</v>
      </c>
      <c r="K4073" s="4">
        <v>0</v>
      </c>
      <c r="L4073" s="4">
        <v>1.637</v>
      </c>
      <c r="M4073" s="4">
        <v>0</v>
      </c>
      <c r="N4073" s="4">
        <v>1.637</v>
      </c>
      <c r="O4073" s="5">
        <v>42305.745292812499</v>
      </c>
      <c r="P4073" s="5">
        <v>42305.745292812499</v>
      </c>
    </row>
    <row r="4074" spans="1:16">
      <c r="A4074">
        <v>3</v>
      </c>
      <c r="B4074">
        <v>10</v>
      </c>
      <c r="C4074">
        <v>22</v>
      </c>
      <c r="D4074">
        <v>159</v>
      </c>
      <c r="E4074">
        <v>3960</v>
      </c>
      <c r="F4074">
        <v>8818</v>
      </c>
      <c r="G4074">
        <v>375</v>
      </c>
      <c r="H4074">
        <v>3</v>
      </c>
      <c r="I4074" s="58" t="s">
        <v>8628</v>
      </c>
      <c r="J4074">
        <v>37503</v>
      </c>
      <c r="K4074" s="4">
        <v>0</v>
      </c>
      <c r="L4074" s="4">
        <v>16.756</v>
      </c>
      <c r="M4074" s="4">
        <v>16.335999999999999</v>
      </c>
      <c r="N4074" s="4">
        <v>33.091999999999999</v>
      </c>
      <c r="O4074" s="5">
        <v>42305.745292812499</v>
      </c>
      <c r="P4074" s="5">
        <v>43258.050196053242</v>
      </c>
    </row>
    <row r="4075" spans="1:16">
      <c r="A4075">
        <v>3</v>
      </c>
      <c r="B4075">
        <v>10</v>
      </c>
      <c r="C4075">
        <v>22</v>
      </c>
      <c r="D4075">
        <v>159</v>
      </c>
      <c r="E4075">
        <v>4274</v>
      </c>
      <c r="F4075">
        <v>8819</v>
      </c>
      <c r="G4075">
        <v>299</v>
      </c>
      <c r="H4075">
        <v>14</v>
      </c>
      <c r="I4075" s="58" t="s">
        <v>8629</v>
      </c>
      <c r="J4075">
        <v>29914</v>
      </c>
      <c r="K4075" s="4">
        <v>10</v>
      </c>
      <c r="L4075" s="4">
        <v>20.768999999999998</v>
      </c>
      <c r="M4075" s="4">
        <v>0</v>
      </c>
      <c r="N4075" s="4">
        <v>10.769</v>
      </c>
      <c r="O4075" s="5">
        <v>42305.745292812499</v>
      </c>
      <c r="P4075" s="5">
        <v>42305.745292812499</v>
      </c>
    </row>
    <row r="4076" spans="1:16">
      <c r="A4076">
        <v>3</v>
      </c>
      <c r="B4076">
        <v>10</v>
      </c>
      <c r="C4076">
        <v>22</v>
      </c>
      <c r="D4076">
        <v>159</v>
      </c>
      <c r="E4076">
        <v>4409</v>
      </c>
      <c r="F4076">
        <v>8821</v>
      </c>
      <c r="G4076">
        <v>276</v>
      </c>
      <c r="H4076">
        <v>6</v>
      </c>
      <c r="I4076" s="58" t="s">
        <v>8630</v>
      </c>
      <c r="J4076">
        <v>27606</v>
      </c>
      <c r="K4076" s="4">
        <v>0.5</v>
      </c>
      <c r="L4076" s="4">
        <v>1.079</v>
      </c>
      <c r="M4076" s="4">
        <v>0</v>
      </c>
      <c r="N4076" s="4">
        <v>0.57899999999999996</v>
      </c>
      <c r="O4076" s="5">
        <v>42305.745292812499</v>
      </c>
      <c r="P4076" s="5">
        <v>42305.745292812499</v>
      </c>
    </row>
    <row r="4077" spans="1:16">
      <c r="A4077">
        <v>3</v>
      </c>
      <c r="B4077">
        <v>10</v>
      </c>
      <c r="C4077">
        <v>22</v>
      </c>
      <c r="D4077">
        <v>159</v>
      </c>
      <c r="E4077">
        <v>4519</v>
      </c>
      <c r="F4077">
        <v>8822</v>
      </c>
      <c r="G4077">
        <v>276</v>
      </c>
      <c r="H4077">
        <v>1</v>
      </c>
      <c r="I4077" s="58" t="s">
        <v>8631</v>
      </c>
      <c r="J4077">
        <v>27601</v>
      </c>
      <c r="K4077" s="4">
        <v>0</v>
      </c>
      <c r="L4077" s="4">
        <v>14.695</v>
      </c>
      <c r="M4077" s="4">
        <v>2.6230000000000002</v>
      </c>
      <c r="N4077" s="4">
        <v>17.318000000000001</v>
      </c>
      <c r="O4077" s="5">
        <v>42305.745292812499</v>
      </c>
      <c r="P4077" s="5">
        <v>42305.745292812499</v>
      </c>
    </row>
    <row r="4078" spans="1:16">
      <c r="A4078">
        <v>3</v>
      </c>
      <c r="B4078">
        <v>10</v>
      </c>
      <c r="C4078">
        <v>22</v>
      </c>
      <c r="D4078">
        <v>159</v>
      </c>
      <c r="E4078">
        <v>4519</v>
      </c>
      <c r="F4078">
        <v>8823</v>
      </c>
      <c r="G4078">
        <v>276</v>
      </c>
      <c r="H4078">
        <v>2</v>
      </c>
      <c r="I4078" s="58" t="s">
        <v>8632</v>
      </c>
      <c r="J4078">
        <v>27602</v>
      </c>
      <c r="K4078" s="4">
        <v>0</v>
      </c>
      <c r="L4078" s="4">
        <v>12.702</v>
      </c>
      <c r="M4078" s="4">
        <v>17.318000000000001</v>
      </c>
      <c r="N4078" s="4">
        <v>30.02</v>
      </c>
      <c r="O4078" s="5">
        <v>42305.745292812499</v>
      </c>
      <c r="P4078" s="5">
        <v>43258.050196053242</v>
      </c>
    </row>
    <row r="4079" spans="1:16">
      <c r="A4079">
        <v>3</v>
      </c>
      <c r="B4079">
        <v>10</v>
      </c>
      <c r="C4079">
        <v>22</v>
      </c>
      <c r="D4079">
        <v>159</v>
      </c>
      <c r="E4079">
        <v>4519</v>
      </c>
      <c r="F4079">
        <v>8824</v>
      </c>
      <c r="G4079">
        <v>300</v>
      </c>
      <c r="H4079">
        <v>1</v>
      </c>
      <c r="I4079" s="58" t="s">
        <v>1491</v>
      </c>
      <c r="J4079">
        <v>30001</v>
      </c>
      <c r="K4079" s="4">
        <v>0.5</v>
      </c>
      <c r="L4079" s="4">
        <v>3.1230000000000002</v>
      </c>
      <c r="M4079" s="4">
        <v>0</v>
      </c>
      <c r="N4079" s="4">
        <v>2.6230000000000002</v>
      </c>
      <c r="O4079" t="s">
        <v>1223</v>
      </c>
      <c r="P4079" t="s">
        <v>1223</v>
      </c>
    </row>
    <row r="4080" spans="1:16">
      <c r="A4080">
        <v>3</v>
      </c>
      <c r="B4080">
        <v>10</v>
      </c>
      <c r="C4080">
        <v>22</v>
      </c>
      <c r="D4080">
        <v>159</v>
      </c>
      <c r="E4080">
        <v>4546</v>
      </c>
      <c r="F4080">
        <v>8825</v>
      </c>
      <c r="G4080">
        <v>299</v>
      </c>
      <c r="H4080">
        <v>3</v>
      </c>
      <c r="I4080" s="58" t="s">
        <v>8633</v>
      </c>
      <c r="J4080">
        <v>29903</v>
      </c>
      <c r="K4080" s="4">
        <v>0</v>
      </c>
      <c r="L4080" s="4">
        <v>16.515999999999998</v>
      </c>
      <c r="M4080" s="4">
        <v>419.47399999999999</v>
      </c>
      <c r="N4080" s="4">
        <v>435.99</v>
      </c>
      <c r="O4080" s="5">
        <v>42305.745292812499</v>
      </c>
      <c r="P4080" s="5">
        <v>43258.050196053242</v>
      </c>
    </row>
    <row r="4081" spans="1:16">
      <c r="A4081">
        <v>3</v>
      </c>
      <c r="B4081">
        <v>10</v>
      </c>
      <c r="C4081">
        <v>22</v>
      </c>
      <c r="D4081">
        <v>159</v>
      </c>
      <c r="E4081">
        <v>4546</v>
      </c>
      <c r="F4081">
        <v>8826</v>
      </c>
      <c r="G4081">
        <v>299</v>
      </c>
      <c r="H4081">
        <v>4</v>
      </c>
      <c r="I4081" s="58" t="s">
        <v>8634</v>
      </c>
      <c r="J4081">
        <v>29904</v>
      </c>
      <c r="K4081" s="4">
        <v>16.675999999999998</v>
      </c>
      <c r="L4081" s="4">
        <v>29.785</v>
      </c>
      <c r="M4081" s="4">
        <v>435.99</v>
      </c>
      <c r="N4081" s="4">
        <v>449.09899999999999</v>
      </c>
      <c r="O4081" s="5">
        <v>42305.745292812499</v>
      </c>
      <c r="P4081" s="5">
        <v>42305.745292812499</v>
      </c>
    </row>
    <row r="4082" spans="1:16">
      <c r="A4082">
        <v>3</v>
      </c>
      <c r="B4082">
        <v>10</v>
      </c>
      <c r="C4082">
        <v>22</v>
      </c>
      <c r="D4082">
        <v>159</v>
      </c>
      <c r="E4082">
        <v>4546</v>
      </c>
      <c r="F4082">
        <v>8827</v>
      </c>
      <c r="G4082">
        <v>300</v>
      </c>
      <c r="H4082">
        <v>1</v>
      </c>
      <c r="I4082" s="58" t="s">
        <v>1491</v>
      </c>
      <c r="J4082">
        <v>30001</v>
      </c>
      <c r="K4082" s="4">
        <v>31.465</v>
      </c>
      <c r="L4082" s="4">
        <v>41.634999999999998</v>
      </c>
      <c r="M4082" s="4">
        <v>449.79</v>
      </c>
      <c r="N4082" s="4">
        <v>459.96</v>
      </c>
      <c r="O4082" s="5">
        <v>42305.745292812499</v>
      </c>
      <c r="P4082" s="5">
        <v>43258.050196053242</v>
      </c>
    </row>
    <row r="4083" spans="1:16">
      <c r="A4083">
        <v>3</v>
      </c>
      <c r="B4083">
        <v>10</v>
      </c>
      <c r="C4083">
        <v>22</v>
      </c>
      <c r="D4083">
        <v>159</v>
      </c>
      <c r="E4083">
        <v>4546</v>
      </c>
      <c r="F4083">
        <v>8828</v>
      </c>
      <c r="G4083">
        <v>300</v>
      </c>
      <c r="H4083">
        <v>2</v>
      </c>
      <c r="I4083" s="58" t="s">
        <v>8635</v>
      </c>
      <c r="J4083">
        <v>30002</v>
      </c>
      <c r="K4083" s="4">
        <v>51.456000000000003</v>
      </c>
      <c r="L4083" s="4">
        <v>63.418999999999997</v>
      </c>
      <c r="M4083" s="4">
        <v>459.96</v>
      </c>
      <c r="N4083" s="4">
        <v>471.923</v>
      </c>
      <c r="O4083" s="5">
        <v>42305.745292812499</v>
      </c>
      <c r="P4083" s="5">
        <v>43258.050196053242</v>
      </c>
    </row>
    <row r="4084" spans="1:16">
      <c r="A4084">
        <v>3</v>
      </c>
      <c r="B4084">
        <v>10</v>
      </c>
      <c r="C4084">
        <v>22</v>
      </c>
      <c r="D4084">
        <v>159</v>
      </c>
      <c r="E4084">
        <v>4557</v>
      </c>
      <c r="F4084">
        <v>9757</v>
      </c>
      <c r="G4084">
        <v>1508</v>
      </c>
      <c r="H4084">
        <v>2</v>
      </c>
      <c r="I4084" s="58" t="s">
        <v>1492</v>
      </c>
      <c r="J4084">
        <v>150802</v>
      </c>
      <c r="K4084" s="4">
        <v>0</v>
      </c>
      <c r="L4084" s="4">
        <v>0.875</v>
      </c>
      <c r="M4084" s="4">
        <v>0</v>
      </c>
      <c r="N4084" s="4">
        <v>0.875</v>
      </c>
      <c r="O4084" s="5">
        <v>42305.745292812499</v>
      </c>
      <c r="P4084" s="5">
        <v>42305.745292812499</v>
      </c>
    </row>
    <row r="4085" spans="1:16">
      <c r="A4085">
        <v>3</v>
      </c>
      <c r="B4085">
        <v>10</v>
      </c>
      <c r="C4085">
        <v>22</v>
      </c>
      <c r="D4085">
        <v>159</v>
      </c>
      <c r="E4085">
        <v>546</v>
      </c>
      <c r="F4085">
        <v>8799</v>
      </c>
      <c r="G4085">
        <v>1229</v>
      </c>
      <c r="H4085">
        <v>4</v>
      </c>
      <c r="I4085" s="58" t="s">
        <v>8636</v>
      </c>
      <c r="J4085">
        <v>122904</v>
      </c>
      <c r="K4085" s="4">
        <v>1</v>
      </c>
      <c r="L4085" s="4">
        <v>1.915</v>
      </c>
      <c r="M4085" s="4">
        <v>0</v>
      </c>
      <c r="N4085" s="4">
        <v>0.91500000000000004</v>
      </c>
      <c r="O4085" s="5">
        <v>42305.745292812499</v>
      </c>
      <c r="P4085" s="5">
        <v>42305.745292812499</v>
      </c>
    </row>
    <row r="4086" spans="1:16">
      <c r="A4086">
        <v>3</v>
      </c>
      <c r="B4086">
        <v>10</v>
      </c>
      <c r="C4086">
        <v>22</v>
      </c>
      <c r="D4086">
        <v>159</v>
      </c>
      <c r="E4086">
        <v>644</v>
      </c>
      <c r="F4086">
        <v>8800</v>
      </c>
      <c r="G4086">
        <v>1590</v>
      </c>
      <c r="H4086">
        <v>3</v>
      </c>
      <c r="I4086" s="58">
        <v>-113165</v>
      </c>
      <c r="J4086">
        <v>159003</v>
      </c>
      <c r="K4086" s="4">
        <v>0.13700000000000001</v>
      </c>
      <c r="L4086" s="4">
        <v>21.021000000000001</v>
      </c>
      <c r="M4086" s="4">
        <v>22.452000000000002</v>
      </c>
      <c r="N4086" s="4">
        <v>43.335999999999999</v>
      </c>
      <c r="O4086" s="5">
        <v>42305.745292812499</v>
      </c>
      <c r="P4086" s="5">
        <v>42305.745292812499</v>
      </c>
    </row>
    <row r="4087" spans="1:16">
      <c r="A4087">
        <v>3</v>
      </c>
      <c r="B4087">
        <v>10</v>
      </c>
      <c r="C4087">
        <v>22</v>
      </c>
      <c r="D4087">
        <v>159</v>
      </c>
      <c r="E4087" t="s">
        <v>1223</v>
      </c>
      <c r="F4087">
        <v>8820</v>
      </c>
      <c r="G4087">
        <v>1508</v>
      </c>
      <c r="H4087">
        <v>2</v>
      </c>
      <c r="I4087" s="58" t="s">
        <v>1492</v>
      </c>
      <c r="J4087">
        <v>150802</v>
      </c>
      <c r="K4087" s="4">
        <v>0</v>
      </c>
      <c r="L4087" s="4">
        <v>0.875</v>
      </c>
      <c r="M4087" s="4">
        <v>1E-3</v>
      </c>
      <c r="N4087" s="4">
        <v>0.876</v>
      </c>
      <c r="O4087" t="s">
        <v>1223</v>
      </c>
      <c r="P4087" t="s">
        <v>1223</v>
      </c>
    </row>
    <row r="4088" spans="1:16">
      <c r="A4088">
        <v>3</v>
      </c>
      <c r="B4088">
        <v>10</v>
      </c>
      <c r="C4088">
        <v>22</v>
      </c>
      <c r="D4088">
        <v>233</v>
      </c>
      <c r="E4088">
        <v>3644</v>
      </c>
      <c r="F4088">
        <v>8829</v>
      </c>
      <c r="G4088">
        <v>22</v>
      </c>
      <c r="H4088">
        <v>17</v>
      </c>
      <c r="I4088" s="58" t="s">
        <v>8637</v>
      </c>
      <c r="J4088">
        <v>2217</v>
      </c>
      <c r="K4088" s="4">
        <v>0.5</v>
      </c>
      <c r="L4088" s="4">
        <v>0.95099999999999996</v>
      </c>
      <c r="M4088" s="4">
        <v>0</v>
      </c>
      <c r="N4088" s="4">
        <v>0.45100000000000001</v>
      </c>
      <c r="O4088" s="5">
        <v>42305.745292812499</v>
      </c>
      <c r="P4088" s="5">
        <v>42305.745292812499</v>
      </c>
    </row>
    <row r="4089" spans="1:16">
      <c r="A4089">
        <v>3</v>
      </c>
      <c r="B4089">
        <v>10</v>
      </c>
      <c r="C4089">
        <v>22</v>
      </c>
      <c r="D4089">
        <v>233</v>
      </c>
      <c r="E4089">
        <v>3664</v>
      </c>
      <c r="F4089">
        <v>8830</v>
      </c>
      <c r="G4089">
        <v>160</v>
      </c>
      <c r="H4089">
        <v>8</v>
      </c>
      <c r="I4089" s="58" t="s">
        <v>8638</v>
      </c>
      <c r="J4089">
        <v>16008</v>
      </c>
      <c r="K4089" s="4">
        <v>0</v>
      </c>
      <c r="L4089" s="4">
        <v>7.1980000000000004</v>
      </c>
      <c r="M4089" s="4">
        <v>0</v>
      </c>
      <c r="N4089" s="4">
        <v>7.1980000000000004</v>
      </c>
      <c r="O4089" t="s">
        <v>1223</v>
      </c>
      <c r="P4089" t="s">
        <v>1223</v>
      </c>
    </row>
    <row r="4090" spans="1:16">
      <c r="A4090">
        <v>3</v>
      </c>
      <c r="B4090">
        <v>10</v>
      </c>
      <c r="C4090">
        <v>22</v>
      </c>
      <c r="D4090">
        <v>233</v>
      </c>
      <c r="E4090">
        <v>3683</v>
      </c>
      <c r="F4090">
        <v>8831</v>
      </c>
      <c r="G4090">
        <v>962</v>
      </c>
      <c r="H4090">
        <v>2</v>
      </c>
      <c r="I4090" s="58" t="s">
        <v>8639</v>
      </c>
      <c r="J4090">
        <v>96202</v>
      </c>
      <c r="K4090" s="4">
        <v>0</v>
      </c>
      <c r="L4090" s="4">
        <v>14.128</v>
      </c>
      <c r="M4090" s="4">
        <v>0</v>
      </c>
      <c r="N4090" s="4">
        <v>14.128</v>
      </c>
      <c r="O4090" s="5">
        <v>42305.745292812499</v>
      </c>
      <c r="P4090" s="5">
        <v>42305.745292812499</v>
      </c>
    </row>
    <row r="4091" spans="1:16">
      <c r="A4091">
        <v>3</v>
      </c>
      <c r="B4091">
        <v>10</v>
      </c>
      <c r="C4091">
        <v>22</v>
      </c>
      <c r="D4091">
        <v>233</v>
      </c>
      <c r="E4091">
        <v>3716</v>
      </c>
      <c r="F4091">
        <v>8832</v>
      </c>
      <c r="G4091">
        <v>1280</v>
      </c>
      <c r="H4091">
        <v>1</v>
      </c>
      <c r="I4091" s="58" t="s">
        <v>8640</v>
      </c>
      <c r="J4091">
        <v>128001</v>
      </c>
      <c r="K4091" s="4">
        <v>0</v>
      </c>
      <c r="L4091" s="4">
        <v>28.181000000000001</v>
      </c>
      <c r="M4091" s="4">
        <v>24.091000000000001</v>
      </c>
      <c r="N4091" s="4">
        <v>52.271999999999998</v>
      </c>
      <c r="O4091" s="5">
        <v>42305.745292812499</v>
      </c>
      <c r="P4091" s="5">
        <v>42305.745292812499</v>
      </c>
    </row>
    <row r="4092" spans="1:16">
      <c r="A4092">
        <v>3</v>
      </c>
      <c r="B4092">
        <v>10</v>
      </c>
      <c r="C4092">
        <v>22</v>
      </c>
      <c r="D4092">
        <v>233</v>
      </c>
      <c r="E4092">
        <v>3716</v>
      </c>
      <c r="F4092">
        <v>8833</v>
      </c>
      <c r="G4092">
        <v>1280</v>
      </c>
      <c r="H4092">
        <v>2</v>
      </c>
      <c r="I4092" s="58" t="s">
        <v>8641</v>
      </c>
      <c r="J4092">
        <v>128002</v>
      </c>
      <c r="K4092" s="4">
        <v>1.284</v>
      </c>
      <c r="L4092" s="4">
        <v>25.375</v>
      </c>
      <c r="M4092" s="4">
        <v>0</v>
      </c>
      <c r="N4092" s="4">
        <v>24.091000000000001</v>
      </c>
      <c r="O4092" t="s">
        <v>1223</v>
      </c>
      <c r="P4092" t="s">
        <v>1223</v>
      </c>
    </row>
    <row r="4093" spans="1:16">
      <c r="A4093">
        <v>3</v>
      </c>
      <c r="B4093">
        <v>10</v>
      </c>
      <c r="C4093">
        <v>22</v>
      </c>
      <c r="D4093">
        <v>233</v>
      </c>
      <c r="E4093">
        <v>3752</v>
      </c>
      <c r="F4093">
        <v>8834</v>
      </c>
      <c r="G4093">
        <v>1800</v>
      </c>
      <c r="H4093">
        <v>2</v>
      </c>
      <c r="I4093" s="58">
        <v>-36492</v>
      </c>
      <c r="J4093">
        <v>180002</v>
      </c>
      <c r="K4093" s="4">
        <v>0</v>
      </c>
      <c r="L4093" s="4">
        <v>2.242</v>
      </c>
      <c r="M4093" s="4">
        <v>0</v>
      </c>
      <c r="N4093" s="4">
        <v>2.242</v>
      </c>
      <c r="O4093" s="5">
        <v>42305.745292812499</v>
      </c>
      <c r="P4093" s="5">
        <v>43258.050196053242</v>
      </c>
    </row>
    <row r="4094" spans="1:16">
      <c r="A4094">
        <v>3</v>
      </c>
      <c r="B4094">
        <v>10</v>
      </c>
      <c r="C4094">
        <v>22</v>
      </c>
      <c r="D4094">
        <v>233</v>
      </c>
      <c r="E4094">
        <v>3797</v>
      </c>
      <c r="F4094">
        <v>8835</v>
      </c>
      <c r="G4094">
        <v>1592</v>
      </c>
      <c r="H4094">
        <v>1</v>
      </c>
      <c r="I4094" s="58">
        <v>-112494</v>
      </c>
      <c r="J4094">
        <v>159201</v>
      </c>
      <c r="K4094" s="4">
        <v>0</v>
      </c>
      <c r="L4094" s="4">
        <v>14.375</v>
      </c>
      <c r="M4094" s="4">
        <v>26.084</v>
      </c>
      <c r="N4094" s="4">
        <v>40.459000000000003</v>
      </c>
      <c r="O4094" s="5">
        <v>42305.745292812499</v>
      </c>
      <c r="P4094" s="5">
        <v>43258.050196053242</v>
      </c>
    </row>
    <row r="4095" spans="1:16">
      <c r="A4095">
        <v>3</v>
      </c>
      <c r="B4095">
        <v>10</v>
      </c>
      <c r="C4095">
        <v>22</v>
      </c>
      <c r="D4095">
        <v>233</v>
      </c>
      <c r="E4095">
        <v>3985</v>
      </c>
      <c r="F4095">
        <v>8836</v>
      </c>
      <c r="G4095">
        <v>412</v>
      </c>
      <c r="H4095">
        <v>5</v>
      </c>
      <c r="I4095" s="58" t="s">
        <v>8642</v>
      </c>
      <c r="J4095">
        <v>41205</v>
      </c>
      <c r="K4095" s="4">
        <v>1</v>
      </c>
      <c r="L4095" s="4">
        <v>30.172000000000001</v>
      </c>
      <c r="M4095" s="4">
        <v>156.52000000000001</v>
      </c>
      <c r="N4095" s="4">
        <v>185.69200000000001</v>
      </c>
      <c r="O4095" s="5">
        <v>42305.745292812499</v>
      </c>
      <c r="P4095" s="5">
        <v>42305.745292812499</v>
      </c>
    </row>
    <row r="4096" spans="1:16">
      <c r="A4096">
        <v>3</v>
      </c>
      <c r="B4096">
        <v>10</v>
      </c>
      <c r="C4096">
        <v>22</v>
      </c>
      <c r="D4096">
        <v>233</v>
      </c>
      <c r="E4096">
        <v>3985</v>
      </c>
      <c r="F4096">
        <v>8837</v>
      </c>
      <c r="G4096">
        <v>412</v>
      </c>
      <c r="H4096">
        <v>6</v>
      </c>
      <c r="I4096" s="58" t="s">
        <v>8643</v>
      </c>
      <c r="J4096">
        <v>41206</v>
      </c>
      <c r="K4096" s="4">
        <v>30.288</v>
      </c>
      <c r="L4096" s="4">
        <v>51.103999999999999</v>
      </c>
      <c r="M4096" s="4">
        <v>185.69200000000001</v>
      </c>
      <c r="N4096" s="4">
        <v>206.50800000000001</v>
      </c>
      <c r="O4096" s="5">
        <v>42305.745292812499</v>
      </c>
      <c r="P4096" s="5">
        <v>42305.745292812499</v>
      </c>
    </row>
    <row r="4097" spans="1:16">
      <c r="A4097">
        <v>3</v>
      </c>
      <c r="B4097">
        <v>10</v>
      </c>
      <c r="C4097">
        <v>22</v>
      </c>
      <c r="D4097">
        <v>233</v>
      </c>
      <c r="E4097">
        <v>4112</v>
      </c>
      <c r="F4097">
        <v>8838</v>
      </c>
      <c r="G4097">
        <v>22</v>
      </c>
      <c r="H4097">
        <v>11</v>
      </c>
      <c r="I4097" s="58">
        <v>44866</v>
      </c>
      <c r="J4097">
        <v>2211</v>
      </c>
      <c r="K4097" s="4">
        <v>0</v>
      </c>
      <c r="L4097" s="4">
        <v>1.335</v>
      </c>
      <c r="M4097" s="4">
        <v>0</v>
      </c>
      <c r="N4097" s="4">
        <v>1.335</v>
      </c>
      <c r="O4097" s="5">
        <v>42305.745292812499</v>
      </c>
      <c r="P4097" s="5">
        <v>42305.745292812499</v>
      </c>
    </row>
    <row r="4098" spans="1:16">
      <c r="A4098">
        <v>3</v>
      </c>
      <c r="B4098">
        <v>10</v>
      </c>
      <c r="C4098">
        <v>22</v>
      </c>
      <c r="D4098">
        <v>233</v>
      </c>
      <c r="E4098">
        <v>4408</v>
      </c>
      <c r="F4098">
        <v>8840</v>
      </c>
      <c r="G4098">
        <v>161</v>
      </c>
      <c r="H4098">
        <v>3</v>
      </c>
      <c r="I4098" s="58" t="s">
        <v>1493</v>
      </c>
      <c r="J4098">
        <v>16103</v>
      </c>
      <c r="K4098" s="4">
        <v>0</v>
      </c>
      <c r="L4098" s="4">
        <v>2.1629999999999998</v>
      </c>
      <c r="M4098" s="4">
        <v>0</v>
      </c>
      <c r="N4098" s="4">
        <v>2.1629999999999998</v>
      </c>
      <c r="O4098" s="5">
        <v>42305.745292812499</v>
      </c>
      <c r="P4098" s="5">
        <v>42305.745292812499</v>
      </c>
    </row>
    <row r="4099" spans="1:16">
      <c r="A4099">
        <v>3</v>
      </c>
      <c r="B4099">
        <v>10</v>
      </c>
      <c r="C4099">
        <v>22</v>
      </c>
      <c r="D4099">
        <v>233</v>
      </c>
      <c r="E4099">
        <v>4426</v>
      </c>
      <c r="F4099">
        <v>8841</v>
      </c>
      <c r="G4099">
        <v>299</v>
      </c>
      <c r="H4099">
        <v>1</v>
      </c>
      <c r="I4099" s="58" t="s">
        <v>1494</v>
      </c>
      <c r="J4099">
        <v>29901</v>
      </c>
      <c r="K4099" s="4">
        <v>16</v>
      </c>
      <c r="L4099" s="4">
        <v>16.251000000000001</v>
      </c>
      <c r="M4099" s="4">
        <v>0</v>
      </c>
      <c r="N4099" s="4">
        <v>0.251</v>
      </c>
      <c r="O4099" s="5">
        <v>42305.745292812499</v>
      </c>
      <c r="P4099" s="5">
        <v>42305.745292812499</v>
      </c>
    </row>
    <row r="4100" spans="1:16">
      <c r="A4100">
        <v>3</v>
      </c>
      <c r="B4100">
        <v>10</v>
      </c>
      <c r="C4100">
        <v>22</v>
      </c>
      <c r="D4100">
        <v>233</v>
      </c>
      <c r="E4100">
        <v>4435</v>
      </c>
      <c r="F4100">
        <v>8842</v>
      </c>
      <c r="G4100">
        <v>299</v>
      </c>
      <c r="H4100">
        <v>12</v>
      </c>
      <c r="I4100" s="58" t="s">
        <v>8644</v>
      </c>
      <c r="J4100">
        <v>29912</v>
      </c>
      <c r="K4100" s="4">
        <v>0</v>
      </c>
      <c r="L4100" s="4">
        <v>2.7970000000000002</v>
      </c>
      <c r="M4100" s="4">
        <v>0</v>
      </c>
      <c r="N4100" s="4">
        <v>2.7970000000000002</v>
      </c>
      <c r="O4100" t="s">
        <v>1223</v>
      </c>
      <c r="P4100" t="s">
        <v>1223</v>
      </c>
    </row>
    <row r="4101" spans="1:16">
      <c r="A4101">
        <v>3</v>
      </c>
      <c r="B4101">
        <v>10</v>
      </c>
      <c r="C4101">
        <v>22</v>
      </c>
      <c r="D4101">
        <v>233</v>
      </c>
      <c r="E4101">
        <v>4448</v>
      </c>
      <c r="F4101">
        <v>8843</v>
      </c>
      <c r="G4101">
        <v>2709</v>
      </c>
      <c r="H4101">
        <v>1</v>
      </c>
      <c r="I4101" s="58">
        <v>295483</v>
      </c>
      <c r="J4101">
        <v>270901</v>
      </c>
      <c r="K4101" s="4">
        <v>0</v>
      </c>
      <c r="L4101" s="4">
        <v>0.92</v>
      </c>
      <c r="M4101" s="4">
        <v>0</v>
      </c>
      <c r="N4101" s="4">
        <v>0.92</v>
      </c>
      <c r="O4101" s="5">
        <v>42305.745292812499</v>
      </c>
      <c r="P4101" s="5">
        <v>42305.745292812499</v>
      </c>
    </row>
    <row r="4102" spans="1:16">
      <c r="A4102">
        <v>3</v>
      </c>
      <c r="B4102">
        <v>10</v>
      </c>
      <c r="C4102">
        <v>22</v>
      </c>
      <c r="D4102">
        <v>233</v>
      </c>
      <c r="E4102">
        <v>4462</v>
      </c>
      <c r="F4102">
        <v>8844</v>
      </c>
      <c r="G4102">
        <v>22</v>
      </c>
      <c r="H4102">
        <v>15</v>
      </c>
      <c r="I4102" s="58" t="s">
        <v>8645</v>
      </c>
      <c r="J4102">
        <v>2215</v>
      </c>
      <c r="K4102" s="4">
        <v>0</v>
      </c>
      <c r="L4102" s="4">
        <v>3.718</v>
      </c>
      <c r="M4102" s="4">
        <v>0</v>
      </c>
      <c r="N4102" s="4">
        <v>3.718</v>
      </c>
      <c r="O4102" s="5">
        <v>42305.745292812499</v>
      </c>
      <c r="P4102" s="5">
        <v>42305.745292812499</v>
      </c>
    </row>
    <row r="4103" spans="1:16">
      <c r="A4103">
        <v>3</v>
      </c>
      <c r="B4103">
        <v>10</v>
      </c>
      <c r="C4103">
        <v>22</v>
      </c>
      <c r="D4103">
        <v>233</v>
      </c>
      <c r="E4103">
        <v>4477</v>
      </c>
      <c r="F4103">
        <v>8845</v>
      </c>
      <c r="G4103">
        <v>22</v>
      </c>
      <c r="H4103">
        <v>16</v>
      </c>
      <c r="I4103" s="58" t="s">
        <v>8646</v>
      </c>
      <c r="J4103">
        <v>2216</v>
      </c>
      <c r="K4103" s="4">
        <v>0</v>
      </c>
      <c r="L4103" s="4">
        <v>0.68400000000000005</v>
      </c>
      <c r="M4103" s="4">
        <v>0</v>
      </c>
      <c r="N4103" s="4">
        <v>0.68400000000000005</v>
      </c>
      <c r="O4103" t="s">
        <v>1223</v>
      </c>
      <c r="P4103" t="s">
        <v>1223</v>
      </c>
    </row>
    <row r="4104" spans="1:16">
      <c r="A4104">
        <v>3</v>
      </c>
      <c r="B4104">
        <v>10</v>
      </c>
      <c r="C4104">
        <v>22</v>
      </c>
      <c r="D4104">
        <v>233</v>
      </c>
      <c r="E4104">
        <v>4516</v>
      </c>
      <c r="F4104">
        <v>8846</v>
      </c>
      <c r="G4104">
        <v>161</v>
      </c>
      <c r="H4104">
        <v>1</v>
      </c>
      <c r="I4104" s="58" t="s">
        <v>8647</v>
      </c>
      <c r="J4104">
        <v>16101</v>
      </c>
      <c r="K4104" s="4">
        <v>0.5</v>
      </c>
      <c r="L4104" s="4">
        <v>2.222</v>
      </c>
      <c r="M4104" s="4">
        <v>0.77700000000000002</v>
      </c>
      <c r="N4104" s="4">
        <v>2.4990000000000001</v>
      </c>
      <c r="O4104" s="5">
        <v>42305.745292812499</v>
      </c>
      <c r="P4104" s="5">
        <v>42305.745292812499</v>
      </c>
    </row>
    <row r="4105" spans="1:16">
      <c r="A4105">
        <v>3</v>
      </c>
      <c r="B4105">
        <v>10</v>
      </c>
      <c r="C4105">
        <v>22</v>
      </c>
      <c r="D4105">
        <v>233</v>
      </c>
      <c r="E4105">
        <v>4516</v>
      </c>
      <c r="F4105">
        <v>8847</v>
      </c>
      <c r="G4105">
        <v>161</v>
      </c>
      <c r="H4105">
        <v>3</v>
      </c>
      <c r="I4105" s="58" t="s">
        <v>1493</v>
      </c>
      <c r="J4105">
        <v>16103</v>
      </c>
      <c r="K4105" s="4">
        <v>5</v>
      </c>
      <c r="L4105" s="4">
        <v>5.8620000000000001</v>
      </c>
      <c r="M4105" s="4">
        <v>2.4990000000000001</v>
      </c>
      <c r="N4105" s="4">
        <v>3.3610000000000002</v>
      </c>
      <c r="O4105" s="5">
        <v>42305.745292812499</v>
      </c>
      <c r="P4105" s="5">
        <v>42305.745292812499</v>
      </c>
    </row>
    <row r="4106" spans="1:16">
      <c r="A4106">
        <v>3</v>
      </c>
      <c r="B4106">
        <v>10</v>
      </c>
      <c r="C4106">
        <v>22</v>
      </c>
      <c r="D4106">
        <v>233</v>
      </c>
      <c r="E4106">
        <v>4516</v>
      </c>
      <c r="F4106">
        <v>8848</v>
      </c>
      <c r="G4106">
        <v>299</v>
      </c>
      <c r="H4106">
        <v>1</v>
      </c>
      <c r="I4106" s="58" t="s">
        <v>1494</v>
      </c>
      <c r="J4106">
        <v>29901</v>
      </c>
      <c r="K4106" s="4">
        <v>13</v>
      </c>
      <c r="L4106" s="4">
        <v>13.776999999999999</v>
      </c>
      <c r="M4106" s="4">
        <v>0</v>
      </c>
      <c r="N4106" s="4">
        <v>0.77700000000000002</v>
      </c>
      <c r="O4106" s="5">
        <v>42305.745292812499</v>
      </c>
      <c r="P4106" s="5">
        <v>42305.745292812499</v>
      </c>
    </row>
    <row r="4107" spans="1:16">
      <c r="A4107">
        <v>3</v>
      </c>
      <c r="B4107">
        <v>10</v>
      </c>
      <c r="C4107">
        <v>22</v>
      </c>
      <c r="D4107">
        <v>233</v>
      </c>
      <c r="E4107">
        <v>4537</v>
      </c>
      <c r="F4107">
        <v>8849</v>
      </c>
      <c r="G4107">
        <v>22</v>
      </c>
      <c r="H4107">
        <v>4</v>
      </c>
      <c r="I4107" s="58">
        <v>44652</v>
      </c>
      <c r="J4107">
        <v>2204</v>
      </c>
      <c r="K4107" s="4">
        <v>0</v>
      </c>
      <c r="L4107" s="4">
        <v>11.291</v>
      </c>
      <c r="M4107" s="4">
        <v>229.40799999999999</v>
      </c>
      <c r="N4107" s="4">
        <v>240.69900000000001</v>
      </c>
      <c r="O4107" s="5">
        <v>42305.745292812499</v>
      </c>
      <c r="P4107" s="5">
        <v>43258.050196053242</v>
      </c>
    </row>
    <row r="4108" spans="1:16">
      <c r="A4108">
        <v>3</v>
      </c>
      <c r="B4108">
        <v>10</v>
      </c>
      <c r="C4108">
        <v>22</v>
      </c>
      <c r="D4108">
        <v>233</v>
      </c>
      <c r="E4108">
        <v>4537</v>
      </c>
      <c r="F4108">
        <v>8850</v>
      </c>
      <c r="G4108">
        <v>22</v>
      </c>
      <c r="H4108">
        <v>5</v>
      </c>
      <c r="I4108" s="58">
        <v>44682</v>
      </c>
      <c r="J4108">
        <v>2205</v>
      </c>
      <c r="K4108" s="4">
        <v>0</v>
      </c>
      <c r="L4108" s="4">
        <v>11.896000000000001</v>
      </c>
      <c r="M4108" s="4">
        <v>240.69900000000001</v>
      </c>
      <c r="N4108" s="4">
        <v>252.595</v>
      </c>
      <c r="O4108" s="5">
        <v>42305.745292812499</v>
      </c>
      <c r="P4108" s="5">
        <v>43258.050196053242</v>
      </c>
    </row>
    <row r="4109" spans="1:16">
      <c r="A4109">
        <v>3</v>
      </c>
      <c r="B4109">
        <v>10</v>
      </c>
      <c r="C4109">
        <v>22</v>
      </c>
      <c r="D4109">
        <v>233</v>
      </c>
      <c r="E4109">
        <v>4537</v>
      </c>
      <c r="F4109">
        <v>8851</v>
      </c>
      <c r="G4109">
        <v>22</v>
      </c>
      <c r="H4109">
        <v>6</v>
      </c>
      <c r="I4109" s="58">
        <v>44713</v>
      </c>
      <c r="J4109">
        <v>2206</v>
      </c>
      <c r="K4109" s="4">
        <v>12.896000000000001</v>
      </c>
      <c r="L4109" s="4">
        <v>21.361000000000001</v>
      </c>
      <c r="M4109" s="4">
        <v>252.595</v>
      </c>
      <c r="N4109" s="4">
        <v>261.06</v>
      </c>
      <c r="O4109" s="5">
        <v>42305.745292812499</v>
      </c>
      <c r="P4109" s="5">
        <v>43258.050196053242</v>
      </c>
    </row>
    <row r="4110" spans="1:16">
      <c r="A4110">
        <v>3</v>
      </c>
      <c r="B4110">
        <v>10</v>
      </c>
      <c r="C4110">
        <v>22</v>
      </c>
      <c r="D4110">
        <v>233</v>
      </c>
      <c r="E4110">
        <v>4537</v>
      </c>
      <c r="F4110">
        <v>8852</v>
      </c>
      <c r="G4110">
        <v>22</v>
      </c>
      <c r="H4110">
        <v>7</v>
      </c>
      <c r="I4110" s="58">
        <v>44743</v>
      </c>
      <c r="J4110">
        <v>2207</v>
      </c>
      <c r="K4110" s="4">
        <v>0</v>
      </c>
      <c r="L4110" s="4">
        <v>10.973000000000001</v>
      </c>
      <c r="M4110" s="4">
        <v>261.06</v>
      </c>
      <c r="N4110" s="4">
        <v>272.03300000000002</v>
      </c>
      <c r="O4110" s="5">
        <v>42305.745292812499</v>
      </c>
      <c r="P4110" s="5">
        <v>42305.745292812499</v>
      </c>
    </row>
    <row r="4111" spans="1:16">
      <c r="A4111">
        <v>3</v>
      </c>
      <c r="B4111">
        <v>10</v>
      </c>
      <c r="C4111">
        <v>22</v>
      </c>
      <c r="D4111">
        <v>233</v>
      </c>
      <c r="E4111">
        <v>4537</v>
      </c>
      <c r="F4111">
        <v>8853</v>
      </c>
      <c r="G4111">
        <v>22</v>
      </c>
      <c r="H4111">
        <v>8</v>
      </c>
      <c r="I4111" s="58">
        <v>44774</v>
      </c>
      <c r="J4111">
        <v>2208</v>
      </c>
      <c r="K4111" s="4">
        <v>42.83</v>
      </c>
      <c r="L4111" s="4">
        <v>50.87</v>
      </c>
      <c r="M4111" s="4">
        <v>272.03300000000002</v>
      </c>
      <c r="N4111" s="4">
        <v>280.07299999999998</v>
      </c>
      <c r="O4111" s="5">
        <v>42305.745292812499</v>
      </c>
      <c r="P4111" s="5">
        <v>43258.050196053242</v>
      </c>
    </row>
    <row r="4112" spans="1:16">
      <c r="A4112">
        <v>3</v>
      </c>
      <c r="B4112">
        <v>10</v>
      </c>
      <c r="C4112">
        <v>22</v>
      </c>
      <c r="D4112">
        <v>233</v>
      </c>
      <c r="E4112">
        <v>4537</v>
      </c>
      <c r="F4112">
        <v>8854</v>
      </c>
      <c r="G4112">
        <v>22</v>
      </c>
      <c r="H4112">
        <v>9</v>
      </c>
      <c r="I4112" s="58">
        <v>44805</v>
      </c>
      <c r="J4112">
        <v>2209</v>
      </c>
      <c r="K4112" s="4">
        <v>50.875</v>
      </c>
      <c r="L4112" s="4">
        <v>69.304000000000002</v>
      </c>
      <c r="M4112" s="4">
        <v>280.07299999999998</v>
      </c>
      <c r="N4112" s="4">
        <v>298.50200000000001</v>
      </c>
      <c r="O4112" s="5">
        <v>42305.745292812499</v>
      </c>
      <c r="P4112" s="5">
        <v>43258.050196053242</v>
      </c>
    </row>
    <row r="4113" spans="1:16">
      <c r="A4113">
        <v>3</v>
      </c>
      <c r="B4113">
        <v>10</v>
      </c>
      <c r="C4113">
        <v>22</v>
      </c>
      <c r="D4113">
        <v>233</v>
      </c>
      <c r="E4113">
        <v>4537</v>
      </c>
      <c r="F4113">
        <v>8855</v>
      </c>
      <c r="G4113">
        <v>22</v>
      </c>
      <c r="H4113">
        <v>10</v>
      </c>
      <c r="I4113" s="58">
        <v>44835</v>
      </c>
      <c r="J4113">
        <v>2210</v>
      </c>
      <c r="K4113" s="4">
        <v>69.304000000000002</v>
      </c>
      <c r="L4113" s="4">
        <v>73.944000000000003</v>
      </c>
      <c r="M4113" s="4">
        <v>298.50200000000001</v>
      </c>
      <c r="N4113" s="4">
        <v>303.142</v>
      </c>
      <c r="O4113" s="5">
        <v>42305.745292812499</v>
      </c>
      <c r="P4113" s="5">
        <v>43258.050196053242</v>
      </c>
    </row>
    <row r="4114" spans="1:16">
      <c r="A4114">
        <v>3</v>
      </c>
      <c r="B4114">
        <v>10</v>
      </c>
      <c r="C4114">
        <v>22</v>
      </c>
      <c r="D4114">
        <v>233</v>
      </c>
      <c r="E4114">
        <v>4537</v>
      </c>
      <c r="F4114">
        <v>8856</v>
      </c>
      <c r="G4114">
        <v>23</v>
      </c>
      <c r="H4114">
        <v>1</v>
      </c>
      <c r="I4114" s="58">
        <v>44927</v>
      </c>
      <c r="J4114">
        <v>2301</v>
      </c>
      <c r="K4114" s="4">
        <v>1</v>
      </c>
      <c r="L4114" s="4">
        <v>12.875999999999999</v>
      </c>
      <c r="M4114" s="4">
        <v>303.142</v>
      </c>
      <c r="N4114" s="4">
        <v>315.01799999999997</v>
      </c>
      <c r="O4114" s="5">
        <v>42305.745292812499</v>
      </c>
      <c r="P4114" s="5">
        <v>43258.050196053242</v>
      </c>
    </row>
    <row r="4115" spans="1:16">
      <c r="A4115">
        <v>3</v>
      </c>
      <c r="B4115">
        <v>10</v>
      </c>
      <c r="C4115">
        <v>22</v>
      </c>
      <c r="D4115">
        <v>233</v>
      </c>
      <c r="E4115">
        <v>4546</v>
      </c>
      <c r="F4115">
        <v>8857</v>
      </c>
      <c r="G4115">
        <v>23</v>
      </c>
      <c r="H4115">
        <v>9</v>
      </c>
      <c r="I4115" s="58">
        <v>45170</v>
      </c>
      <c r="J4115">
        <v>2309</v>
      </c>
      <c r="K4115" s="4">
        <v>0</v>
      </c>
      <c r="L4115" s="4">
        <v>0.185</v>
      </c>
      <c r="M4115" s="4">
        <v>394.149</v>
      </c>
      <c r="N4115" s="4">
        <v>394.334</v>
      </c>
      <c r="O4115" s="5">
        <v>42305.745292812499</v>
      </c>
      <c r="P4115" s="5">
        <v>42305.745292812499</v>
      </c>
    </row>
    <row r="4116" spans="1:16">
      <c r="A4116">
        <v>3</v>
      </c>
      <c r="B4116">
        <v>10</v>
      </c>
      <c r="C4116">
        <v>22</v>
      </c>
      <c r="D4116">
        <v>233</v>
      </c>
      <c r="E4116">
        <v>4546</v>
      </c>
      <c r="F4116">
        <v>8858</v>
      </c>
      <c r="G4116">
        <v>160</v>
      </c>
      <c r="H4116">
        <v>4</v>
      </c>
      <c r="I4116" s="58" t="s">
        <v>8648</v>
      </c>
      <c r="J4116">
        <v>16004</v>
      </c>
      <c r="K4116" s="4">
        <v>0</v>
      </c>
      <c r="L4116" s="4">
        <v>11.742000000000001</v>
      </c>
      <c r="M4116" s="4">
        <v>338.161</v>
      </c>
      <c r="N4116" s="4">
        <v>349.90300000000002</v>
      </c>
      <c r="O4116" s="5">
        <v>42305.745292812499</v>
      </c>
      <c r="P4116" s="5">
        <v>42305.745292812499</v>
      </c>
    </row>
    <row r="4117" spans="1:16">
      <c r="A4117">
        <v>3</v>
      </c>
      <c r="B4117">
        <v>10</v>
      </c>
      <c r="C4117">
        <v>22</v>
      </c>
      <c r="D4117">
        <v>233</v>
      </c>
      <c r="E4117">
        <v>4546</v>
      </c>
      <c r="F4117">
        <v>8859</v>
      </c>
      <c r="G4117">
        <v>160</v>
      </c>
      <c r="H4117">
        <v>5</v>
      </c>
      <c r="I4117" s="58" t="s">
        <v>8649</v>
      </c>
      <c r="J4117">
        <v>16005</v>
      </c>
      <c r="K4117" s="4">
        <v>0</v>
      </c>
      <c r="L4117" s="4">
        <v>16.91</v>
      </c>
      <c r="M4117" s="4">
        <v>349.90300000000002</v>
      </c>
      <c r="N4117" s="4">
        <v>366.81299999999999</v>
      </c>
      <c r="O4117" s="5">
        <v>42305.745292812499</v>
      </c>
      <c r="P4117" s="5">
        <v>43258.050196053242</v>
      </c>
    </row>
    <row r="4118" spans="1:16">
      <c r="A4118">
        <v>3</v>
      </c>
      <c r="B4118">
        <v>10</v>
      </c>
      <c r="C4118">
        <v>22</v>
      </c>
      <c r="D4118">
        <v>233</v>
      </c>
      <c r="E4118">
        <v>4546</v>
      </c>
      <c r="F4118">
        <v>8860</v>
      </c>
      <c r="G4118">
        <v>160</v>
      </c>
      <c r="H4118">
        <v>6</v>
      </c>
      <c r="I4118" s="58" t="s">
        <v>8650</v>
      </c>
      <c r="J4118">
        <v>16006</v>
      </c>
      <c r="K4118" s="4">
        <v>30.306000000000001</v>
      </c>
      <c r="L4118" s="4">
        <v>42.185000000000002</v>
      </c>
      <c r="M4118" s="4">
        <v>366.81299999999999</v>
      </c>
      <c r="N4118" s="4">
        <v>378.69200000000001</v>
      </c>
      <c r="O4118" s="5">
        <v>42305.745292812499</v>
      </c>
      <c r="P4118" s="5">
        <v>43258.050196053242</v>
      </c>
    </row>
    <row r="4119" spans="1:16">
      <c r="A4119">
        <v>3</v>
      </c>
      <c r="B4119">
        <v>10</v>
      </c>
      <c r="C4119">
        <v>22</v>
      </c>
      <c r="D4119">
        <v>233</v>
      </c>
      <c r="E4119">
        <v>4546</v>
      </c>
      <c r="F4119">
        <v>8861</v>
      </c>
      <c r="G4119">
        <v>160</v>
      </c>
      <c r="H4119">
        <v>7</v>
      </c>
      <c r="I4119" s="58" t="s">
        <v>8651</v>
      </c>
      <c r="J4119">
        <v>16007</v>
      </c>
      <c r="K4119" s="4">
        <v>42.185000000000002</v>
      </c>
      <c r="L4119" s="4">
        <v>52.496000000000002</v>
      </c>
      <c r="M4119" s="4">
        <v>378.69200000000001</v>
      </c>
      <c r="N4119" s="4">
        <v>389.00299999999999</v>
      </c>
      <c r="O4119" s="5">
        <v>42305.745292812499</v>
      </c>
      <c r="P4119" s="5">
        <v>42305.745292812499</v>
      </c>
    </row>
    <row r="4120" spans="1:16">
      <c r="A4120">
        <v>3</v>
      </c>
      <c r="B4120">
        <v>10</v>
      </c>
      <c r="C4120">
        <v>22</v>
      </c>
      <c r="D4120">
        <v>233</v>
      </c>
      <c r="E4120">
        <v>4546</v>
      </c>
      <c r="F4120">
        <v>8862</v>
      </c>
      <c r="G4120">
        <v>299</v>
      </c>
      <c r="H4120">
        <v>1</v>
      </c>
      <c r="I4120" s="58" t="s">
        <v>1494</v>
      </c>
      <c r="J4120">
        <v>29901</v>
      </c>
      <c r="K4120" s="4">
        <v>1.054</v>
      </c>
      <c r="L4120" s="4">
        <v>12.679</v>
      </c>
      <c r="M4120" s="4">
        <v>394.334</v>
      </c>
      <c r="N4120" s="4">
        <v>405.959</v>
      </c>
      <c r="O4120" s="5">
        <v>42305.745292812499</v>
      </c>
      <c r="P4120" s="5">
        <v>42305.745292812499</v>
      </c>
    </row>
    <row r="4121" spans="1:16">
      <c r="A4121">
        <v>3</v>
      </c>
      <c r="B4121">
        <v>10</v>
      </c>
      <c r="C4121">
        <v>22</v>
      </c>
      <c r="D4121">
        <v>233</v>
      </c>
      <c r="E4121">
        <v>4552</v>
      </c>
      <c r="F4121">
        <v>8863</v>
      </c>
      <c r="G4121">
        <v>201</v>
      </c>
      <c r="H4121">
        <v>1</v>
      </c>
      <c r="I4121" s="58" t="s">
        <v>8652</v>
      </c>
      <c r="J4121">
        <v>20101</v>
      </c>
      <c r="K4121" s="4">
        <v>0</v>
      </c>
      <c r="L4121" s="4">
        <v>8.4600000000000009</v>
      </c>
      <c r="M4121" s="4">
        <v>423</v>
      </c>
      <c r="N4121" s="4">
        <v>431.46</v>
      </c>
      <c r="O4121" s="5">
        <v>42305.745292812499</v>
      </c>
      <c r="P4121" s="5">
        <v>42305.745292812499</v>
      </c>
    </row>
    <row r="4122" spans="1:16">
      <c r="A4122">
        <v>3</v>
      </c>
      <c r="B4122">
        <v>10</v>
      </c>
      <c r="C4122">
        <v>22</v>
      </c>
      <c r="D4122">
        <v>233</v>
      </c>
      <c r="E4122">
        <v>4576</v>
      </c>
      <c r="F4122">
        <v>8839</v>
      </c>
      <c r="G4122">
        <v>3621</v>
      </c>
      <c r="H4122">
        <v>1</v>
      </c>
      <c r="I4122" s="58">
        <v>628585</v>
      </c>
      <c r="J4122">
        <v>362101</v>
      </c>
      <c r="K4122" s="4">
        <v>0</v>
      </c>
      <c r="L4122" s="4">
        <v>12.003</v>
      </c>
      <c r="M4122" s="4">
        <v>0</v>
      </c>
      <c r="N4122" s="4">
        <v>12.003</v>
      </c>
      <c r="O4122" s="5">
        <v>42305.745292812499</v>
      </c>
      <c r="P4122" s="5">
        <v>42305.745292812499</v>
      </c>
    </row>
    <row r="4123" spans="1:16">
      <c r="A4123">
        <v>3</v>
      </c>
      <c r="B4123">
        <v>10</v>
      </c>
      <c r="C4123">
        <v>22</v>
      </c>
      <c r="D4123">
        <v>240</v>
      </c>
      <c r="E4123">
        <v>1572</v>
      </c>
      <c r="F4123">
        <v>8868</v>
      </c>
      <c r="G4123">
        <v>2150</v>
      </c>
      <c r="H4123">
        <v>2</v>
      </c>
      <c r="I4123" s="58">
        <v>91344</v>
      </c>
      <c r="J4123">
        <v>215002</v>
      </c>
      <c r="K4123" s="4">
        <v>1</v>
      </c>
      <c r="L4123" s="4">
        <v>3</v>
      </c>
      <c r="M4123" s="4">
        <v>0</v>
      </c>
      <c r="N4123" s="4">
        <v>2</v>
      </c>
      <c r="O4123" t="s">
        <v>1223</v>
      </c>
      <c r="P4123" t="s">
        <v>1223</v>
      </c>
    </row>
    <row r="4124" spans="1:16">
      <c r="A4124">
        <v>3</v>
      </c>
      <c r="B4124">
        <v>10</v>
      </c>
      <c r="C4124">
        <v>22</v>
      </c>
      <c r="D4124">
        <v>240</v>
      </c>
      <c r="E4124">
        <v>1572</v>
      </c>
      <c r="F4124">
        <v>8869</v>
      </c>
      <c r="G4124">
        <v>2150</v>
      </c>
      <c r="H4124">
        <v>3</v>
      </c>
      <c r="I4124" s="58">
        <v>91372</v>
      </c>
      <c r="J4124">
        <v>215003</v>
      </c>
      <c r="K4124" s="4">
        <v>2.0459999999999998</v>
      </c>
      <c r="L4124" s="4">
        <v>15.930999999999999</v>
      </c>
      <c r="M4124" s="4">
        <v>2</v>
      </c>
      <c r="N4124" s="4">
        <v>15.885</v>
      </c>
      <c r="O4124" s="5">
        <v>43258.050196053242</v>
      </c>
      <c r="P4124" s="5">
        <v>43258.050196053242</v>
      </c>
    </row>
    <row r="4125" spans="1:16">
      <c r="A4125">
        <v>3</v>
      </c>
      <c r="B4125">
        <v>10</v>
      </c>
      <c r="C4125">
        <v>22</v>
      </c>
      <c r="D4125">
        <v>240</v>
      </c>
      <c r="E4125">
        <v>1572</v>
      </c>
      <c r="F4125">
        <v>8870</v>
      </c>
      <c r="G4125">
        <v>2150</v>
      </c>
      <c r="H4125">
        <v>4</v>
      </c>
      <c r="I4125" s="58">
        <v>91403</v>
      </c>
      <c r="J4125">
        <v>215004</v>
      </c>
      <c r="K4125" s="4">
        <v>0</v>
      </c>
      <c r="L4125" s="4">
        <v>17.702000000000002</v>
      </c>
      <c r="M4125" s="4">
        <v>15.885</v>
      </c>
      <c r="N4125" s="4">
        <v>33.587000000000003</v>
      </c>
      <c r="O4125" s="5">
        <v>42305.745292812499</v>
      </c>
      <c r="P4125" s="5">
        <v>43258.050196053242</v>
      </c>
    </row>
    <row r="4126" spans="1:16">
      <c r="A4126">
        <v>3</v>
      </c>
      <c r="B4126">
        <v>10</v>
      </c>
      <c r="C4126">
        <v>22</v>
      </c>
      <c r="D4126">
        <v>240</v>
      </c>
      <c r="E4126">
        <v>2114</v>
      </c>
      <c r="F4126">
        <v>8871</v>
      </c>
      <c r="G4126">
        <v>1943</v>
      </c>
      <c r="H4126">
        <v>1</v>
      </c>
      <c r="I4126" s="58">
        <v>15707</v>
      </c>
      <c r="J4126">
        <v>194301</v>
      </c>
      <c r="K4126" s="4">
        <v>0</v>
      </c>
      <c r="L4126" s="4">
        <v>24.649000000000001</v>
      </c>
      <c r="M4126" s="4">
        <v>0</v>
      </c>
      <c r="N4126" s="4">
        <v>24.649000000000001</v>
      </c>
      <c r="O4126" s="5">
        <v>42305.745292812499</v>
      </c>
      <c r="P4126" s="5">
        <v>42305.745292812499</v>
      </c>
    </row>
    <row r="4127" spans="1:16">
      <c r="A4127">
        <v>3</v>
      </c>
      <c r="B4127">
        <v>10</v>
      </c>
      <c r="C4127">
        <v>22</v>
      </c>
      <c r="D4127">
        <v>240</v>
      </c>
      <c r="E4127">
        <v>25</v>
      </c>
      <c r="F4127">
        <v>8864</v>
      </c>
      <c r="G4127">
        <v>18</v>
      </c>
      <c r="H4127">
        <v>6</v>
      </c>
      <c r="I4127" s="58">
        <v>43252</v>
      </c>
      <c r="J4127">
        <v>1806</v>
      </c>
      <c r="K4127" s="4">
        <v>20.059999999999999</v>
      </c>
      <c r="L4127" s="4">
        <v>20.66</v>
      </c>
      <c r="M4127" s="4">
        <v>2.8</v>
      </c>
      <c r="N4127" s="4">
        <v>3.4</v>
      </c>
      <c r="O4127" s="5">
        <v>42305.745292812499</v>
      </c>
      <c r="P4127" s="5">
        <v>43258.050196053242</v>
      </c>
    </row>
    <row r="4128" spans="1:16">
      <c r="A4128">
        <v>3</v>
      </c>
      <c r="B4128">
        <v>10</v>
      </c>
      <c r="C4128">
        <v>22</v>
      </c>
      <c r="D4128">
        <v>240</v>
      </c>
      <c r="E4128">
        <v>25</v>
      </c>
      <c r="F4128">
        <v>8865</v>
      </c>
      <c r="G4128">
        <v>18</v>
      </c>
      <c r="H4128">
        <v>8</v>
      </c>
      <c r="I4128" s="58">
        <v>43313</v>
      </c>
      <c r="J4128">
        <v>1808</v>
      </c>
      <c r="K4128" s="4">
        <v>0</v>
      </c>
      <c r="L4128" s="4">
        <v>2.8</v>
      </c>
      <c r="M4128" s="4">
        <v>0</v>
      </c>
      <c r="N4128" s="4">
        <v>2.8</v>
      </c>
      <c r="O4128" s="5">
        <v>42305.745292812499</v>
      </c>
      <c r="P4128" s="5">
        <v>43258.050196053242</v>
      </c>
    </row>
    <row r="4129" spans="1:16">
      <c r="A4129">
        <v>3</v>
      </c>
      <c r="B4129">
        <v>10</v>
      </c>
      <c r="C4129">
        <v>22</v>
      </c>
      <c r="D4129">
        <v>240</v>
      </c>
      <c r="E4129">
        <v>26</v>
      </c>
      <c r="F4129">
        <v>8866</v>
      </c>
      <c r="G4129">
        <v>18</v>
      </c>
      <c r="H4129">
        <v>11</v>
      </c>
      <c r="I4129" s="58">
        <v>43405</v>
      </c>
      <c r="J4129">
        <v>1811</v>
      </c>
      <c r="K4129" s="4">
        <v>0.5</v>
      </c>
      <c r="L4129" s="4">
        <v>0.69099999999999995</v>
      </c>
      <c r="M4129" s="4">
        <v>1.0309999999999999</v>
      </c>
      <c r="N4129" s="4">
        <v>1.222</v>
      </c>
      <c r="O4129" s="5">
        <v>42305.745292812499</v>
      </c>
      <c r="P4129" s="5">
        <v>43258.050196053242</v>
      </c>
    </row>
    <row r="4130" spans="1:16">
      <c r="A4130">
        <v>3</v>
      </c>
      <c r="B4130">
        <v>10</v>
      </c>
      <c r="C4130">
        <v>22</v>
      </c>
      <c r="D4130">
        <v>240</v>
      </c>
      <c r="E4130">
        <v>2881</v>
      </c>
      <c r="F4130">
        <v>8872</v>
      </c>
      <c r="G4130">
        <v>2988</v>
      </c>
      <c r="H4130">
        <v>2</v>
      </c>
      <c r="I4130" s="58">
        <v>397417</v>
      </c>
      <c r="J4130">
        <v>298802</v>
      </c>
      <c r="K4130" s="4">
        <v>0</v>
      </c>
      <c r="L4130" s="4">
        <v>17.443000000000001</v>
      </c>
      <c r="M4130" s="4">
        <v>0</v>
      </c>
      <c r="N4130" s="4">
        <v>17.443000000000001</v>
      </c>
      <c r="O4130" s="5">
        <v>42305.745292812499</v>
      </c>
      <c r="P4130" s="5">
        <v>42305.745292812499</v>
      </c>
    </row>
    <row r="4131" spans="1:16">
      <c r="A4131">
        <v>3</v>
      </c>
      <c r="B4131">
        <v>10</v>
      </c>
      <c r="C4131">
        <v>22</v>
      </c>
      <c r="D4131">
        <v>240</v>
      </c>
      <c r="E4131">
        <v>3290</v>
      </c>
      <c r="F4131">
        <v>8873</v>
      </c>
      <c r="G4131">
        <v>3532</v>
      </c>
      <c r="H4131">
        <v>2</v>
      </c>
      <c r="I4131" s="58">
        <v>596108</v>
      </c>
      <c r="J4131">
        <v>353202</v>
      </c>
      <c r="K4131" s="4">
        <v>10</v>
      </c>
      <c r="L4131" s="4">
        <v>18.195</v>
      </c>
      <c r="M4131" s="4">
        <v>0</v>
      </c>
      <c r="N4131" s="4">
        <v>8.1950000000000003</v>
      </c>
      <c r="O4131" t="s">
        <v>1223</v>
      </c>
      <c r="P4131" t="s">
        <v>1223</v>
      </c>
    </row>
    <row r="4132" spans="1:16">
      <c r="A4132">
        <v>3</v>
      </c>
      <c r="B4132">
        <v>10</v>
      </c>
      <c r="C4132">
        <v>22</v>
      </c>
      <c r="D4132">
        <v>240</v>
      </c>
      <c r="E4132">
        <v>3538</v>
      </c>
      <c r="F4132">
        <v>8874</v>
      </c>
      <c r="G4132">
        <v>18</v>
      </c>
      <c r="H4132">
        <v>3</v>
      </c>
      <c r="I4132" s="58">
        <v>43160</v>
      </c>
      <c r="J4132">
        <v>1803</v>
      </c>
      <c r="K4132" s="4">
        <v>16.98</v>
      </c>
      <c r="L4132" s="4">
        <v>26.869</v>
      </c>
      <c r="M4132" s="4">
        <v>28.064</v>
      </c>
      <c r="N4132" s="4">
        <v>37.953000000000003</v>
      </c>
      <c r="O4132" s="5">
        <v>42305.745292812499</v>
      </c>
      <c r="P4132" s="5">
        <v>42305.745292812499</v>
      </c>
    </row>
    <row r="4133" spans="1:16">
      <c r="A4133">
        <v>3</v>
      </c>
      <c r="B4133">
        <v>10</v>
      </c>
      <c r="C4133">
        <v>22</v>
      </c>
      <c r="D4133">
        <v>240</v>
      </c>
      <c r="E4133">
        <v>3538</v>
      </c>
      <c r="F4133">
        <v>8875</v>
      </c>
      <c r="G4133">
        <v>18</v>
      </c>
      <c r="H4133">
        <v>4</v>
      </c>
      <c r="I4133" s="58">
        <v>43191</v>
      </c>
      <c r="J4133">
        <v>1804</v>
      </c>
      <c r="K4133" s="4">
        <v>8.2780000000000005</v>
      </c>
      <c r="L4133" s="4">
        <v>16.98</v>
      </c>
      <c r="M4133" s="4">
        <v>19.361999999999998</v>
      </c>
      <c r="N4133" s="4">
        <v>28.064</v>
      </c>
      <c r="O4133" s="5">
        <v>42305.745292812499</v>
      </c>
      <c r="P4133" s="5">
        <v>43258.050196053242</v>
      </c>
    </row>
    <row r="4134" spans="1:16">
      <c r="A4134">
        <v>3</v>
      </c>
      <c r="B4134">
        <v>10</v>
      </c>
      <c r="C4134">
        <v>22</v>
      </c>
      <c r="D4134">
        <v>240</v>
      </c>
      <c r="E4134">
        <v>3538</v>
      </c>
      <c r="F4134">
        <v>8876</v>
      </c>
      <c r="G4134">
        <v>18</v>
      </c>
      <c r="H4134">
        <v>5</v>
      </c>
      <c r="I4134" s="58">
        <v>43221</v>
      </c>
      <c r="J4134">
        <v>1805</v>
      </c>
      <c r="K4134" s="4">
        <v>0</v>
      </c>
      <c r="L4134" s="4">
        <v>8.2739999999999991</v>
      </c>
      <c r="M4134" s="4">
        <v>11.087999999999999</v>
      </c>
      <c r="N4134" s="4">
        <v>19.361999999999998</v>
      </c>
      <c r="O4134" s="5">
        <v>42305.745292812499</v>
      </c>
      <c r="P4134" s="5">
        <v>43258.050196053242</v>
      </c>
    </row>
    <row r="4135" spans="1:16">
      <c r="A4135">
        <v>3</v>
      </c>
      <c r="B4135">
        <v>10</v>
      </c>
      <c r="C4135">
        <v>22</v>
      </c>
      <c r="D4135">
        <v>240</v>
      </c>
      <c r="E4135">
        <v>3538</v>
      </c>
      <c r="F4135">
        <v>8877</v>
      </c>
      <c r="G4135">
        <v>18</v>
      </c>
      <c r="H4135">
        <v>6</v>
      </c>
      <c r="I4135" s="58">
        <v>43252</v>
      </c>
      <c r="J4135">
        <v>1806</v>
      </c>
      <c r="K4135" s="4">
        <v>0.88</v>
      </c>
      <c r="L4135" s="4">
        <v>11.968</v>
      </c>
      <c r="M4135" s="4">
        <v>0</v>
      </c>
      <c r="N4135" s="4">
        <v>11.087999999999999</v>
      </c>
      <c r="O4135" s="5">
        <v>42305.745292812499</v>
      </c>
      <c r="P4135" s="5">
        <v>43258.050196053242</v>
      </c>
    </row>
    <row r="4136" spans="1:16">
      <c r="A4136">
        <v>3</v>
      </c>
      <c r="B4136">
        <v>10</v>
      </c>
      <c r="C4136">
        <v>22</v>
      </c>
      <c r="D4136">
        <v>240</v>
      </c>
      <c r="E4136">
        <v>3891</v>
      </c>
      <c r="F4136">
        <v>8878</v>
      </c>
      <c r="G4136">
        <v>237</v>
      </c>
      <c r="H4136">
        <v>3</v>
      </c>
      <c r="I4136" s="58" t="s">
        <v>8653</v>
      </c>
      <c r="J4136">
        <v>23703</v>
      </c>
      <c r="K4136" s="4">
        <v>12</v>
      </c>
      <c r="L4136" s="4">
        <v>41.668999999999997</v>
      </c>
      <c r="M4136" s="4">
        <v>17.015000000000001</v>
      </c>
      <c r="N4136" s="4">
        <v>46.683999999999997</v>
      </c>
      <c r="O4136" s="5">
        <v>42305.745292812499</v>
      </c>
      <c r="P4136" s="5">
        <v>43258.050196053242</v>
      </c>
    </row>
    <row r="4137" spans="1:16">
      <c r="A4137">
        <v>3</v>
      </c>
      <c r="B4137">
        <v>10</v>
      </c>
      <c r="C4137">
        <v>22</v>
      </c>
      <c r="D4137">
        <v>240</v>
      </c>
      <c r="E4137">
        <v>3891</v>
      </c>
      <c r="F4137">
        <v>8879</v>
      </c>
      <c r="G4137">
        <v>2022</v>
      </c>
      <c r="H4137">
        <v>1</v>
      </c>
      <c r="I4137" s="58">
        <v>44562</v>
      </c>
      <c r="J4137">
        <v>202201</v>
      </c>
      <c r="K4137" s="4">
        <v>0</v>
      </c>
      <c r="L4137" s="4">
        <v>9.6219999999999999</v>
      </c>
      <c r="M4137" s="4">
        <v>0</v>
      </c>
      <c r="N4137" s="4">
        <v>9.6219999999999999</v>
      </c>
      <c r="O4137" s="5">
        <v>42305.745292812499</v>
      </c>
      <c r="P4137" s="5">
        <v>43258.050196053242</v>
      </c>
    </row>
    <row r="4138" spans="1:16">
      <c r="A4138">
        <v>3</v>
      </c>
      <c r="B4138">
        <v>10</v>
      </c>
      <c r="C4138">
        <v>22</v>
      </c>
      <c r="D4138">
        <v>240</v>
      </c>
      <c r="E4138">
        <v>4042</v>
      </c>
      <c r="F4138">
        <v>8880</v>
      </c>
      <c r="G4138">
        <v>3586</v>
      </c>
      <c r="H4138">
        <v>1</v>
      </c>
      <c r="I4138" s="58">
        <v>615801</v>
      </c>
      <c r="J4138">
        <v>358601</v>
      </c>
      <c r="K4138" s="4">
        <v>0</v>
      </c>
      <c r="L4138" s="4">
        <v>0.94299999999999995</v>
      </c>
      <c r="M4138" s="4">
        <v>0</v>
      </c>
      <c r="N4138" s="4">
        <v>0.94299999999999995</v>
      </c>
      <c r="O4138" s="5">
        <v>42305.745292812499</v>
      </c>
      <c r="P4138" s="5">
        <v>43258.050196053242</v>
      </c>
    </row>
    <row r="4139" spans="1:16">
      <c r="A4139">
        <v>3</v>
      </c>
      <c r="B4139">
        <v>10</v>
      </c>
      <c r="C4139">
        <v>22</v>
      </c>
      <c r="D4139">
        <v>240</v>
      </c>
      <c r="E4139">
        <v>4042</v>
      </c>
      <c r="F4139">
        <v>8881</v>
      </c>
      <c r="G4139">
        <v>3586</v>
      </c>
      <c r="H4139">
        <v>2</v>
      </c>
      <c r="I4139" s="58">
        <v>615832</v>
      </c>
      <c r="J4139">
        <v>358602</v>
      </c>
      <c r="K4139" s="4">
        <v>1</v>
      </c>
      <c r="L4139" s="4">
        <v>22.507999999999999</v>
      </c>
      <c r="M4139" s="4">
        <v>0.94299999999999995</v>
      </c>
      <c r="N4139" s="4">
        <v>22.451000000000001</v>
      </c>
      <c r="O4139" s="5">
        <v>42305.745292812499</v>
      </c>
      <c r="P4139" s="5">
        <v>43258.050196053242</v>
      </c>
    </row>
    <row r="4140" spans="1:16">
      <c r="A4140">
        <v>3</v>
      </c>
      <c r="B4140">
        <v>10</v>
      </c>
      <c r="C4140">
        <v>22</v>
      </c>
      <c r="D4140">
        <v>240</v>
      </c>
      <c r="E4140">
        <v>4092</v>
      </c>
      <c r="F4140">
        <v>8882</v>
      </c>
      <c r="G4140">
        <v>86</v>
      </c>
      <c r="H4140">
        <v>1</v>
      </c>
      <c r="I4140" s="58">
        <v>31413</v>
      </c>
      <c r="J4140">
        <v>8601</v>
      </c>
      <c r="K4140" s="4">
        <v>2.2599999999999998</v>
      </c>
      <c r="L4140" s="4">
        <v>12.699</v>
      </c>
      <c r="M4140" s="4">
        <v>0</v>
      </c>
      <c r="N4140" s="4">
        <v>10.439</v>
      </c>
      <c r="O4140" s="5">
        <v>42305.745292812499</v>
      </c>
      <c r="P4140" s="5">
        <v>42305.745292812499</v>
      </c>
    </row>
    <row r="4141" spans="1:16">
      <c r="A4141">
        <v>3</v>
      </c>
      <c r="B4141">
        <v>10</v>
      </c>
      <c r="C4141">
        <v>22</v>
      </c>
      <c r="D4141">
        <v>240</v>
      </c>
      <c r="E4141">
        <v>4092</v>
      </c>
      <c r="F4141">
        <v>8883</v>
      </c>
      <c r="G4141">
        <v>86</v>
      </c>
      <c r="H4141">
        <v>2</v>
      </c>
      <c r="I4141" s="58">
        <v>31444</v>
      </c>
      <c r="J4141">
        <v>8602</v>
      </c>
      <c r="K4141" s="4">
        <v>12.699</v>
      </c>
      <c r="L4141" s="4">
        <v>25.303999999999998</v>
      </c>
      <c r="M4141" s="4">
        <v>10.439</v>
      </c>
      <c r="N4141" s="4">
        <v>23.044</v>
      </c>
      <c r="O4141" s="5">
        <v>42305.745292812499</v>
      </c>
      <c r="P4141" s="5">
        <v>42305.745292812499</v>
      </c>
    </row>
    <row r="4142" spans="1:16">
      <c r="A4142">
        <v>3</v>
      </c>
      <c r="B4142">
        <v>10</v>
      </c>
      <c r="C4142">
        <v>22</v>
      </c>
      <c r="D4142">
        <v>240</v>
      </c>
      <c r="E4142">
        <v>4092</v>
      </c>
      <c r="F4142">
        <v>8884</v>
      </c>
      <c r="G4142">
        <v>86</v>
      </c>
      <c r="H4142">
        <v>3</v>
      </c>
      <c r="I4142" s="58">
        <v>31472</v>
      </c>
      <c r="J4142">
        <v>8603</v>
      </c>
      <c r="K4142" s="4">
        <v>25.303999999999998</v>
      </c>
      <c r="L4142" s="4">
        <v>33.512</v>
      </c>
      <c r="M4142" s="4">
        <v>23.044</v>
      </c>
      <c r="N4142" s="4">
        <v>31.251999999999999</v>
      </c>
      <c r="O4142" s="5">
        <v>42305.745292812499</v>
      </c>
      <c r="P4142" s="5">
        <v>43258.050196053242</v>
      </c>
    </row>
    <row r="4143" spans="1:16">
      <c r="A4143">
        <v>3</v>
      </c>
      <c r="B4143">
        <v>10</v>
      </c>
      <c r="C4143">
        <v>22</v>
      </c>
      <c r="D4143">
        <v>240</v>
      </c>
      <c r="E4143">
        <v>4092</v>
      </c>
      <c r="F4143">
        <v>8885</v>
      </c>
      <c r="G4143">
        <v>86</v>
      </c>
      <c r="H4143">
        <v>4</v>
      </c>
      <c r="I4143" s="58">
        <v>31503</v>
      </c>
      <c r="J4143">
        <v>8604</v>
      </c>
      <c r="K4143" s="4">
        <v>33.512</v>
      </c>
      <c r="L4143" s="4">
        <v>46.040999999999997</v>
      </c>
      <c r="M4143" s="4">
        <v>31.251999999999999</v>
      </c>
      <c r="N4143" s="4">
        <v>43.780999999999999</v>
      </c>
      <c r="O4143" s="5">
        <v>42305.745292812499</v>
      </c>
      <c r="P4143" s="5">
        <v>43258.050196053242</v>
      </c>
    </row>
    <row r="4144" spans="1:16">
      <c r="A4144">
        <v>3</v>
      </c>
      <c r="B4144">
        <v>10</v>
      </c>
      <c r="C4144">
        <v>22</v>
      </c>
      <c r="D4144">
        <v>240</v>
      </c>
      <c r="E4144">
        <v>4110</v>
      </c>
      <c r="F4144">
        <v>8886</v>
      </c>
      <c r="G4144">
        <v>86</v>
      </c>
      <c r="H4144">
        <v>14</v>
      </c>
      <c r="I4144" s="58" t="s">
        <v>1495</v>
      </c>
      <c r="J4144">
        <v>8614</v>
      </c>
      <c r="K4144" s="4">
        <v>18.763999999999999</v>
      </c>
      <c r="L4144" s="4">
        <v>20.891999999999999</v>
      </c>
      <c r="M4144" s="4">
        <v>10.897</v>
      </c>
      <c r="N4144" s="4">
        <v>13.025</v>
      </c>
      <c r="O4144" s="5">
        <v>42305.745292812499</v>
      </c>
      <c r="P4144" s="5">
        <v>42305.745292812499</v>
      </c>
    </row>
    <row r="4145" spans="1:16">
      <c r="A4145">
        <v>3</v>
      </c>
      <c r="B4145">
        <v>10</v>
      </c>
      <c r="C4145">
        <v>22</v>
      </c>
      <c r="D4145">
        <v>240</v>
      </c>
      <c r="E4145">
        <v>4110</v>
      </c>
      <c r="F4145">
        <v>8887</v>
      </c>
      <c r="G4145">
        <v>86</v>
      </c>
      <c r="H4145">
        <v>16</v>
      </c>
      <c r="I4145" s="58" t="s">
        <v>8654</v>
      </c>
      <c r="J4145">
        <v>8616</v>
      </c>
      <c r="K4145" s="4">
        <v>9.6359999999999992</v>
      </c>
      <c r="L4145" s="4">
        <v>16.683</v>
      </c>
      <c r="M4145" s="4">
        <v>13.025</v>
      </c>
      <c r="N4145" s="4">
        <v>20.071999999999999</v>
      </c>
      <c r="O4145" s="5">
        <v>42305.745292812499</v>
      </c>
      <c r="P4145" s="5">
        <v>42305.745292812499</v>
      </c>
    </row>
    <row r="4146" spans="1:16">
      <c r="A4146">
        <v>3</v>
      </c>
      <c r="B4146">
        <v>10</v>
      </c>
      <c r="C4146">
        <v>22</v>
      </c>
      <c r="D4146">
        <v>240</v>
      </c>
      <c r="E4146">
        <v>4461</v>
      </c>
      <c r="F4146">
        <v>8890</v>
      </c>
      <c r="G4146">
        <v>3543</v>
      </c>
      <c r="H4146">
        <v>1</v>
      </c>
      <c r="I4146" s="58">
        <v>600095</v>
      </c>
      <c r="J4146">
        <v>354301</v>
      </c>
      <c r="K4146" s="4">
        <v>0</v>
      </c>
      <c r="L4146" s="4">
        <v>1.1739999999999999</v>
      </c>
      <c r="M4146" s="4">
        <v>0</v>
      </c>
      <c r="N4146" s="4">
        <v>1.1739999999999999</v>
      </c>
      <c r="O4146" s="5">
        <v>42305.745292812499</v>
      </c>
      <c r="P4146" s="5">
        <v>42305.745292812499</v>
      </c>
    </row>
    <row r="4147" spans="1:16">
      <c r="A4147">
        <v>3</v>
      </c>
      <c r="B4147">
        <v>10</v>
      </c>
      <c r="C4147">
        <v>22</v>
      </c>
      <c r="D4147">
        <v>240</v>
      </c>
      <c r="E4147">
        <v>4520</v>
      </c>
      <c r="F4147">
        <v>8891</v>
      </c>
      <c r="G4147">
        <v>542</v>
      </c>
      <c r="H4147">
        <v>1</v>
      </c>
      <c r="I4147" s="58" t="s">
        <v>1496</v>
      </c>
      <c r="J4147">
        <v>54201</v>
      </c>
      <c r="K4147" s="4">
        <v>23.364000000000001</v>
      </c>
      <c r="L4147" s="4">
        <v>44</v>
      </c>
      <c r="M4147" s="4">
        <v>590.67600000000004</v>
      </c>
      <c r="N4147" s="4">
        <v>611.31200000000001</v>
      </c>
      <c r="O4147" s="5">
        <v>42305.745292812499</v>
      </c>
      <c r="P4147" s="5">
        <v>43258.050196053242</v>
      </c>
    </row>
    <row r="4148" spans="1:16">
      <c r="A4148">
        <v>3</v>
      </c>
      <c r="B4148">
        <v>10</v>
      </c>
      <c r="C4148">
        <v>22</v>
      </c>
      <c r="D4148">
        <v>240</v>
      </c>
      <c r="E4148">
        <v>4520</v>
      </c>
      <c r="F4148">
        <v>8892</v>
      </c>
      <c r="G4148">
        <v>542</v>
      </c>
      <c r="H4148">
        <v>2</v>
      </c>
      <c r="I4148" s="58" t="s">
        <v>8655</v>
      </c>
      <c r="J4148">
        <v>54202</v>
      </c>
      <c r="K4148" s="4">
        <v>3.0000000000000001E-3</v>
      </c>
      <c r="L4148" s="4">
        <v>23.364000000000001</v>
      </c>
      <c r="M4148" s="4">
        <v>567.31500000000005</v>
      </c>
      <c r="N4148" s="4">
        <v>590.67600000000004</v>
      </c>
      <c r="O4148" s="5">
        <v>42305.745292812499</v>
      </c>
      <c r="P4148" s="5">
        <v>42305.745292812499</v>
      </c>
    </row>
    <row r="4149" spans="1:16">
      <c r="A4149">
        <v>3</v>
      </c>
      <c r="B4149">
        <v>10</v>
      </c>
      <c r="C4149">
        <v>22</v>
      </c>
      <c r="D4149">
        <v>240</v>
      </c>
      <c r="E4149">
        <v>4520</v>
      </c>
      <c r="F4149">
        <v>9803</v>
      </c>
      <c r="G4149">
        <v>86</v>
      </c>
      <c r="H4149">
        <v>14</v>
      </c>
      <c r="I4149" s="58" t="s">
        <v>1495</v>
      </c>
      <c r="J4149">
        <v>8614</v>
      </c>
      <c r="K4149" s="4">
        <v>9.6259999999999994</v>
      </c>
      <c r="L4149" s="4">
        <v>18.763999999999999</v>
      </c>
      <c r="M4149" s="4">
        <v>611.31200000000001</v>
      </c>
      <c r="N4149" s="4">
        <v>620.45000000000005</v>
      </c>
      <c r="O4149" s="5">
        <v>42305.745292812499</v>
      </c>
      <c r="P4149" s="5">
        <v>42305.745292812499</v>
      </c>
    </row>
    <row r="4150" spans="1:16">
      <c r="A4150">
        <v>3</v>
      </c>
      <c r="B4150">
        <v>10</v>
      </c>
      <c r="C4150">
        <v>22</v>
      </c>
      <c r="D4150">
        <v>240</v>
      </c>
      <c r="E4150">
        <v>4533</v>
      </c>
      <c r="F4150">
        <v>8893</v>
      </c>
      <c r="G4150">
        <v>37</v>
      </c>
      <c r="H4150">
        <v>9</v>
      </c>
      <c r="I4150" s="58">
        <v>13759</v>
      </c>
      <c r="J4150">
        <v>3709</v>
      </c>
      <c r="K4150" s="4">
        <v>0</v>
      </c>
      <c r="L4150" s="4">
        <v>16.478999999999999</v>
      </c>
      <c r="M4150" s="4">
        <v>637.01400000000001</v>
      </c>
      <c r="N4150" s="4">
        <v>653.49300000000005</v>
      </c>
      <c r="O4150" s="5">
        <v>42305.745292812499</v>
      </c>
      <c r="P4150" s="5">
        <v>42305.745292812499</v>
      </c>
    </row>
    <row r="4151" spans="1:16">
      <c r="A4151">
        <v>3</v>
      </c>
      <c r="B4151">
        <v>10</v>
      </c>
      <c r="C4151">
        <v>22</v>
      </c>
      <c r="D4151">
        <v>240</v>
      </c>
      <c r="E4151">
        <v>4533</v>
      </c>
      <c r="F4151">
        <v>8894</v>
      </c>
      <c r="G4151">
        <v>37</v>
      </c>
      <c r="H4151">
        <v>10</v>
      </c>
      <c r="I4151" s="58">
        <v>13789</v>
      </c>
      <c r="J4151">
        <v>3710</v>
      </c>
      <c r="K4151" s="4">
        <v>16.478999999999999</v>
      </c>
      <c r="L4151" s="4">
        <v>32.887999999999998</v>
      </c>
      <c r="M4151" s="4">
        <v>653.49300000000005</v>
      </c>
      <c r="N4151" s="4">
        <v>669.90200000000004</v>
      </c>
      <c r="O4151" s="5">
        <v>42305.745292812499</v>
      </c>
      <c r="P4151" s="5">
        <v>42305.745292812499</v>
      </c>
    </row>
    <row r="4152" spans="1:16">
      <c r="A4152">
        <v>3</v>
      </c>
      <c r="B4152">
        <v>10</v>
      </c>
      <c r="C4152">
        <v>22</v>
      </c>
      <c r="D4152">
        <v>240</v>
      </c>
      <c r="E4152">
        <v>4533</v>
      </c>
      <c r="F4152">
        <v>8895</v>
      </c>
      <c r="G4152">
        <v>38</v>
      </c>
      <c r="H4152">
        <v>1</v>
      </c>
      <c r="I4152" s="58">
        <v>13881</v>
      </c>
      <c r="J4152">
        <v>3801</v>
      </c>
      <c r="K4152" s="4">
        <v>0.99099999999999999</v>
      </c>
      <c r="L4152" s="4">
        <v>17.05</v>
      </c>
      <c r="M4152" s="4">
        <v>690.14200000000005</v>
      </c>
      <c r="N4152" s="4">
        <v>706.20100000000002</v>
      </c>
      <c r="O4152" s="5">
        <v>42305.745292812499</v>
      </c>
      <c r="P4152" s="5">
        <v>42305.745292812499</v>
      </c>
    </row>
    <row r="4153" spans="1:16">
      <c r="A4153">
        <v>3</v>
      </c>
      <c r="B4153">
        <v>10</v>
      </c>
      <c r="C4153">
        <v>22</v>
      </c>
      <c r="D4153">
        <v>240</v>
      </c>
      <c r="E4153">
        <v>4533</v>
      </c>
      <c r="F4153">
        <v>8896</v>
      </c>
      <c r="G4153">
        <v>86</v>
      </c>
      <c r="H4153">
        <v>1</v>
      </c>
      <c r="I4153" s="58">
        <v>31413</v>
      </c>
      <c r="J4153">
        <v>8601</v>
      </c>
      <c r="K4153" s="4">
        <v>0.11</v>
      </c>
      <c r="L4153" s="4">
        <v>2.2189999999999999</v>
      </c>
      <c r="M4153" s="4">
        <v>688.03300000000002</v>
      </c>
      <c r="N4153" s="4">
        <v>690.14200000000005</v>
      </c>
      <c r="O4153" s="5">
        <v>42305.745292812499</v>
      </c>
      <c r="P4153" s="5">
        <v>42305.745292812499</v>
      </c>
    </row>
    <row r="4154" spans="1:16">
      <c r="A4154">
        <v>3</v>
      </c>
      <c r="B4154">
        <v>10</v>
      </c>
      <c r="C4154">
        <v>22</v>
      </c>
      <c r="D4154">
        <v>240</v>
      </c>
      <c r="E4154">
        <v>4568</v>
      </c>
      <c r="F4154">
        <v>8888</v>
      </c>
      <c r="G4154">
        <v>3631</v>
      </c>
      <c r="H4154">
        <v>1</v>
      </c>
      <c r="I4154" s="58">
        <v>632237</v>
      </c>
      <c r="J4154">
        <v>363101</v>
      </c>
      <c r="K4154" s="4">
        <v>1</v>
      </c>
      <c r="L4154" s="4">
        <v>1.4139999999999999</v>
      </c>
      <c r="M4154" s="4">
        <v>0</v>
      </c>
      <c r="N4154" s="4">
        <v>0.41399999999999998</v>
      </c>
      <c r="O4154" s="5">
        <v>42305.745292812499</v>
      </c>
      <c r="P4154" s="5">
        <v>42305.745292812499</v>
      </c>
    </row>
    <row r="4155" spans="1:16">
      <c r="A4155">
        <v>3</v>
      </c>
      <c r="B4155">
        <v>10</v>
      </c>
      <c r="C4155">
        <v>22</v>
      </c>
      <c r="D4155">
        <v>240</v>
      </c>
      <c r="E4155">
        <v>4571</v>
      </c>
      <c r="F4155">
        <v>8889</v>
      </c>
      <c r="G4155">
        <v>86</v>
      </c>
      <c r="H4155">
        <v>14</v>
      </c>
      <c r="I4155" s="58" t="s">
        <v>1495</v>
      </c>
      <c r="J4155">
        <v>8614</v>
      </c>
      <c r="K4155" s="4">
        <v>0</v>
      </c>
      <c r="L4155" s="4">
        <v>1.619</v>
      </c>
      <c r="M4155" s="4">
        <v>0</v>
      </c>
      <c r="N4155" s="4">
        <v>1.619</v>
      </c>
      <c r="O4155" s="5">
        <v>42305.745292812499</v>
      </c>
      <c r="P4155" s="5">
        <v>42305.745292812499</v>
      </c>
    </row>
    <row r="4156" spans="1:16">
      <c r="A4156">
        <v>3</v>
      </c>
      <c r="B4156">
        <v>10</v>
      </c>
      <c r="C4156">
        <v>22</v>
      </c>
      <c r="D4156">
        <v>240</v>
      </c>
      <c r="E4156">
        <v>4608</v>
      </c>
      <c r="F4156">
        <v>9788</v>
      </c>
      <c r="G4156">
        <v>86</v>
      </c>
      <c r="H4156">
        <v>14</v>
      </c>
      <c r="I4156" s="58" t="s">
        <v>1495</v>
      </c>
      <c r="J4156">
        <v>8614</v>
      </c>
      <c r="K4156" s="4">
        <v>7.8719999999999999</v>
      </c>
      <c r="L4156" s="4">
        <v>9.6259999999999994</v>
      </c>
      <c r="M4156" s="4">
        <v>0</v>
      </c>
      <c r="N4156" s="4">
        <v>1.754</v>
      </c>
      <c r="O4156" s="5">
        <v>42305.745292812499</v>
      </c>
      <c r="P4156" s="5">
        <v>42305.745292812499</v>
      </c>
    </row>
    <row r="4157" spans="1:16">
      <c r="A4157">
        <v>3</v>
      </c>
      <c r="B4157">
        <v>10</v>
      </c>
      <c r="C4157">
        <v>22</v>
      </c>
      <c r="D4157">
        <v>240</v>
      </c>
      <c r="E4157">
        <v>4610</v>
      </c>
      <c r="F4157">
        <v>9782</v>
      </c>
      <c r="G4157">
        <v>542</v>
      </c>
      <c r="H4157">
        <v>1</v>
      </c>
      <c r="I4157" s="58" t="s">
        <v>1496</v>
      </c>
      <c r="J4157">
        <v>54201</v>
      </c>
      <c r="K4157" s="4">
        <v>44</v>
      </c>
      <c r="L4157" s="4">
        <v>47.558</v>
      </c>
      <c r="M4157" s="4">
        <v>0</v>
      </c>
      <c r="N4157" s="4">
        <v>3.5579999999999998</v>
      </c>
      <c r="O4157" s="5">
        <v>42305.745292812499</v>
      </c>
      <c r="P4157" s="5">
        <v>42305.745292812499</v>
      </c>
    </row>
    <row r="4158" spans="1:16">
      <c r="A4158">
        <v>3</v>
      </c>
      <c r="B4158">
        <v>10</v>
      </c>
      <c r="C4158">
        <v>22</v>
      </c>
      <c r="D4158">
        <v>240</v>
      </c>
      <c r="E4158">
        <v>800</v>
      </c>
      <c r="F4158">
        <v>8867</v>
      </c>
      <c r="G4158">
        <v>329</v>
      </c>
      <c r="H4158">
        <v>3</v>
      </c>
      <c r="I4158" s="58" t="s">
        <v>8656</v>
      </c>
      <c r="J4158">
        <v>32903</v>
      </c>
      <c r="K4158" s="4">
        <v>0</v>
      </c>
      <c r="L4158" s="4">
        <v>13.693</v>
      </c>
      <c r="M4158" s="4">
        <v>0</v>
      </c>
      <c r="N4158" s="4">
        <v>13.693</v>
      </c>
      <c r="O4158" s="5">
        <v>42305.745292812499</v>
      </c>
      <c r="P4158" s="5">
        <v>43258.050196053242</v>
      </c>
    </row>
    <row r="4159" spans="1:16">
      <c r="A4159">
        <v>3</v>
      </c>
      <c r="B4159">
        <v>10</v>
      </c>
      <c r="C4159">
        <v>22</v>
      </c>
      <c r="D4159">
        <v>254</v>
      </c>
      <c r="E4159">
        <v>1151</v>
      </c>
      <c r="F4159">
        <v>8911</v>
      </c>
      <c r="G4159">
        <v>1279</v>
      </c>
      <c r="H4159">
        <v>1</v>
      </c>
      <c r="I4159" s="58" t="s">
        <v>8657</v>
      </c>
      <c r="J4159">
        <v>127901</v>
      </c>
      <c r="K4159" s="4">
        <v>0</v>
      </c>
      <c r="L4159" s="4">
        <v>19.524999999999999</v>
      </c>
      <c r="M4159" s="4">
        <v>0</v>
      </c>
      <c r="N4159" s="4">
        <v>19.524999999999999</v>
      </c>
      <c r="O4159" s="5">
        <v>42305.745292812499</v>
      </c>
      <c r="P4159" s="5">
        <v>42305.745292812499</v>
      </c>
    </row>
    <row r="4160" spans="1:16">
      <c r="A4160">
        <v>3</v>
      </c>
      <c r="B4160">
        <v>10</v>
      </c>
      <c r="C4160">
        <v>22</v>
      </c>
      <c r="D4160">
        <v>254</v>
      </c>
      <c r="E4160">
        <v>1533</v>
      </c>
      <c r="F4160">
        <v>8912</v>
      </c>
      <c r="G4160">
        <v>1424</v>
      </c>
      <c r="H4160">
        <v>1</v>
      </c>
      <c r="I4160" s="58" t="s">
        <v>8658</v>
      </c>
      <c r="J4160">
        <v>142401</v>
      </c>
      <c r="K4160" s="4">
        <v>0</v>
      </c>
      <c r="L4160" s="4">
        <v>1.0640000000000001</v>
      </c>
      <c r="M4160" s="4">
        <v>3.516</v>
      </c>
      <c r="N4160" s="4">
        <v>4.58</v>
      </c>
      <c r="O4160" s="5">
        <v>42305.745292812499</v>
      </c>
      <c r="P4160" s="5">
        <v>42305.745292812499</v>
      </c>
    </row>
    <row r="4161" spans="1:16">
      <c r="A4161">
        <v>3</v>
      </c>
      <c r="B4161">
        <v>10</v>
      </c>
      <c r="C4161">
        <v>22</v>
      </c>
      <c r="D4161">
        <v>254</v>
      </c>
      <c r="E4161">
        <v>1533</v>
      </c>
      <c r="F4161">
        <v>8913</v>
      </c>
      <c r="G4161">
        <v>2628</v>
      </c>
      <c r="H4161">
        <v>1</v>
      </c>
      <c r="I4161" s="58">
        <v>265898</v>
      </c>
      <c r="J4161">
        <v>262801</v>
      </c>
      <c r="K4161" s="4">
        <v>0</v>
      </c>
      <c r="L4161" s="4">
        <v>2.1230000000000002</v>
      </c>
      <c r="M4161" s="4">
        <v>0</v>
      </c>
      <c r="N4161" s="4">
        <v>2.1230000000000002</v>
      </c>
      <c r="O4161" s="5">
        <v>42305.745292812499</v>
      </c>
      <c r="P4161" s="5">
        <v>42305.745292812499</v>
      </c>
    </row>
    <row r="4162" spans="1:16">
      <c r="A4162">
        <v>3</v>
      </c>
      <c r="B4162">
        <v>10</v>
      </c>
      <c r="C4162">
        <v>22</v>
      </c>
      <c r="D4162">
        <v>254</v>
      </c>
      <c r="E4162">
        <v>1536</v>
      </c>
      <c r="F4162">
        <v>8914</v>
      </c>
      <c r="G4162">
        <v>37</v>
      </c>
      <c r="H4162">
        <v>12</v>
      </c>
      <c r="I4162" s="58">
        <v>13850</v>
      </c>
      <c r="J4162">
        <v>3712</v>
      </c>
      <c r="K4162" s="4">
        <v>0</v>
      </c>
      <c r="L4162" s="4">
        <v>6.15</v>
      </c>
      <c r="M4162" s="4">
        <v>0</v>
      </c>
      <c r="N4162" s="4">
        <v>6.15</v>
      </c>
      <c r="O4162" s="5">
        <v>42305.745292812499</v>
      </c>
      <c r="P4162" s="5">
        <v>42305.745292812499</v>
      </c>
    </row>
    <row r="4163" spans="1:16">
      <c r="A4163">
        <v>3</v>
      </c>
      <c r="B4163">
        <v>10</v>
      </c>
      <c r="C4163">
        <v>22</v>
      </c>
      <c r="D4163">
        <v>254</v>
      </c>
      <c r="E4163">
        <v>1536</v>
      </c>
      <c r="F4163">
        <v>8915</v>
      </c>
      <c r="G4163">
        <v>37</v>
      </c>
      <c r="H4163">
        <v>14</v>
      </c>
      <c r="I4163" s="58" t="s">
        <v>8659</v>
      </c>
      <c r="J4163">
        <v>3714</v>
      </c>
      <c r="K4163" s="4">
        <v>0</v>
      </c>
      <c r="L4163" s="4">
        <v>8.2859999999999996</v>
      </c>
      <c r="M4163" s="4">
        <v>6.15</v>
      </c>
      <c r="N4163" s="4">
        <v>14.436</v>
      </c>
      <c r="O4163" s="5">
        <v>42305.745292812499</v>
      </c>
      <c r="P4163" s="5">
        <v>42305.745292812499</v>
      </c>
    </row>
    <row r="4164" spans="1:16">
      <c r="A4164">
        <v>3</v>
      </c>
      <c r="B4164">
        <v>10</v>
      </c>
      <c r="C4164">
        <v>22</v>
      </c>
      <c r="D4164">
        <v>254</v>
      </c>
      <c r="E4164">
        <v>1758</v>
      </c>
      <c r="F4164">
        <v>8916</v>
      </c>
      <c r="G4164">
        <v>1593</v>
      </c>
      <c r="H4164">
        <v>1</v>
      </c>
      <c r="I4164" s="58">
        <v>-112128</v>
      </c>
      <c r="J4164">
        <v>159301</v>
      </c>
      <c r="K4164" s="4">
        <v>0</v>
      </c>
      <c r="L4164" s="4">
        <v>8.5389999999999997</v>
      </c>
      <c r="M4164" s="4">
        <v>0</v>
      </c>
      <c r="N4164" s="4">
        <v>8.5389999999999997</v>
      </c>
      <c r="O4164" s="5">
        <v>42305.745292812499</v>
      </c>
      <c r="P4164" s="5">
        <v>42305.745292812499</v>
      </c>
    </row>
    <row r="4165" spans="1:16">
      <c r="A4165">
        <v>3</v>
      </c>
      <c r="B4165">
        <v>10</v>
      </c>
      <c r="C4165">
        <v>22</v>
      </c>
      <c r="D4165">
        <v>254</v>
      </c>
      <c r="E4165">
        <v>1942</v>
      </c>
      <c r="F4165">
        <v>8917</v>
      </c>
      <c r="G4165">
        <v>1279</v>
      </c>
      <c r="H4165">
        <v>2</v>
      </c>
      <c r="I4165" s="58" t="s">
        <v>8660</v>
      </c>
      <c r="J4165">
        <v>127902</v>
      </c>
      <c r="K4165" s="4">
        <v>0</v>
      </c>
      <c r="L4165" s="4">
        <v>7.28</v>
      </c>
      <c r="M4165" s="4">
        <v>0</v>
      </c>
      <c r="N4165" s="4">
        <v>7.28</v>
      </c>
      <c r="O4165" s="5">
        <v>42305.745292812499</v>
      </c>
      <c r="P4165" s="5">
        <v>42305.745292812499</v>
      </c>
    </row>
    <row r="4166" spans="1:16">
      <c r="A4166">
        <v>3</v>
      </c>
      <c r="B4166">
        <v>10</v>
      </c>
      <c r="C4166">
        <v>22</v>
      </c>
      <c r="D4166">
        <v>254</v>
      </c>
      <c r="E4166">
        <v>1943</v>
      </c>
      <c r="F4166">
        <v>8918</v>
      </c>
      <c r="G4166">
        <v>1799</v>
      </c>
      <c r="H4166">
        <v>1</v>
      </c>
      <c r="I4166" s="58">
        <v>-36888</v>
      </c>
      <c r="J4166">
        <v>179901</v>
      </c>
      <c r="K4166" s="4">
        <v>0</v>
      </c>
      <c r="L4166" s="4">
        <v>13.368</v>
      </c>
      <c r="M4166" s="4">
        <v>0</v>
      </c>
      <c r="N4166" s="4">
        <v>13.368</v>
      </c>
      <c r="O4166" s="5">
        <v>42305.745292812499</v>
      </c>
      <c r="P4166" s="5">
        <v>42305.745292812499</v>
      </c>
    </row>
    <row r="4167" spans="1:16">
      <c r="A4167">
        <v>3</v>
      </c>
      <c r="B4167">
        <v>10</v>
      </c>
      <c r="C4167">
        <v>22</v>
      </c>
      <c r="D4167">
        <v>254</v>
      </c>
      <c r="E4167">
        <v>2054</v>
      </c>
      <c r="F4167">
        <v>8919</v>
      </c>
      <c r="G4167">
        <v>2449</v>
      </c>
      <c r="H4167">
        <v>1</v>
      </c>
      <c r="I4167" s="58">
        <v>200521</v>
      </c>
      <c r="J4167">
        <v>244901</v>
      </c>
      <c r="K4167" s="4">
        <v>0</v>
      </c>
      <c r="L4167" s="4">
        <v>6.4770000000000003</v>
      </c>
      <c r="M4167" s="4">
        <v>0</v>
      </c>
      <c r="N4167" s="4">
        <v>6.4770000000000003</v>
      </c>
      <c r="O4167" s="5">
        <v>42305.745292812499</v>
      </c>
      <c r="P4167" s="5">
        <v>42305.745292812499</v>
      </c>
    </row>
    <row r="4168" spans="1:16">
      <c r="A4168">
        <v>3</v>
      </c>
      <c r="B4168">
        <v>10</v>
      </c>
      <c r="C4168">
        <v>22</v>
      </c>
      <c r="D4168">
        <v>254</v>
      </c>
      <c r="E4168">
        <v>254</v>
      </c>
      <c r="F4168">
        <v>8897</v>
      </c>
      <c r="G4168">
        <v>652</v>
      </c>
      <c r="H4168">
        <v>1</v>
      </c>
      <c r="I4168" s="58" t="s">
        <v>8661</v>
      </c>
      <c r="J4168">
        <v>65201</v>
      </c>
      <c r="K4168" s="4">
        <v>0</v>
      </c>
      <c r="L4168" s="4">
        <v>5.6890000000000001</v>
      </c>
      <c r="M4168" s="4">
        <v>0</v>
      </c>
      <c r="N4168" s="4">
        <v>5.6890000000000001</v>
      </c>
      <c r="O4168" s="5">
        <v>42305.745292812499</v>
      </c>
      <c r="P4168" s="5">
        <v>42305.745292812499</v>
      </c>
    </row>
    <row r="4169" spans="1:16">
      <c r="A4169">
        <v>3</v>
      </c>
      <c r="B4169">
        <v>10</v>
      </c>
      <c r="C4169">
        <v>22</v>
      </c>
      <c r="D4169">
        <v>254</v>
      </c>
      <c r="E4169">
        <v>2699</v>
      </c>
      <c r="F4169">
        <v>8920</v>
      </c>
      <c r="G4169">
        <v>1937</v>
      </c>
      <c r="H4169">
        <v>2</v>
      </c>
      <c r="I4169" s="58">
        <v>13547</v>
      </c>
      <c r="J4169">
        <v>193702</v>
      </c>
      <c r="K4169" s="4">
        <v>8.9169999999999998</v>
      </c>
      <c r="L4169" s="4">
        <v>17.507999999999999</v>
      </c>
      <c r="M4169" s="4">
        <v>0</v>
      </c>
      <c r="N4169" s="4">
        <v>8.5909999999999993</v>
      </c>
      <c r="O4169" s="5">
        <v>42305.745292812499</v>
      </c>
      <c r="P4169" s="5">
        <v>42305.745292812499</v>
      </c>
    </row>
    <row r="4170" spans="1:16">
      <c r="A4170">
        <v>3</v>
      </c>
      <c r="B4170">
        <v>10</v>
      </c>
      <c r="C4170">
        <v>22</v>
      </c>
      <c r="D4170">
        <v>254</v>
      </c>
      <c r="E4170">
        <v>305</v>
      </c>
      <c r="F4170">
        <v>8898</v>
      </c>
      <c r="G4170">
        <v>236</v>
      </c>
      <c r="H4170">
        <v>2</v>
      </c>
      <c r="I4170" s="58" t="s">
        <v>8662</v>
      </c>
      <c r="J4170">
        <v>23602</v>
      </c>
      <c r="K4170" s="4">
        <v>1</v>
      </c>
      <c r="L4170" s="4">
        <v>11.984</v>
      </c>
      <c r="M4170" s="4">
        <v>8.6850000000000005</v>
      </c>
      <c r="N4170" s="4">
        <v>19.670000000000002</v>
      </c>
      <c r="O4170" s="5">
        <v>42305.745292812499</v>
      </c>
      <c r="P4170" s="5">
        <v>42305.745292812499</v>
      </c>
    </row>
    <row r="4171" spans="1:16">
      <c r="A4171">
        <v>3</v>
      </c>
      <c r="B4171">
        <v>10</v>
      </c>
      <c r="C4171">
        <v>22</v>
      </c>
      <c r="D4171">
        <v>254</v>
      </c>
      <c r="E4171">
        <v>305</v>
      </c>
      <c r="F4171">
        <v>8899</v>
      </c>
      <c r="G4171">
        <v>236</v>
      </c>
      <c r="H4171">
        <v>3</v>
      </c>
      <c r="I4171" s="58" t="s">
        <v>8663</v>
      </c>
      <c r="J4171">
        <v>23603</v>
      </c>
      <c r="K4171" s="4">
        <v>10.984999999999999</v>
      </c>
      <c r="L4171" s="4">
        <v>29.521999999999998</v>
      </c>
      <c r="M4171" s="4">
        <v>19.670000000000002</v>
      </c>
      <c r="N4171" s="4">
        <v>38.207000000000001</v>
      </c>
      <c r="O4171" s="5">
        <v>42305.745292812499</v>
      </c>
      <c r="P4171" s="5">
        <v>42305.745292812499</v>
      </c>
    </row>
    <row r="4172" spans="1:16">
      <c r="A4172">
        <v>3</v>
      </c>
      <c r="B4172">
        <v>10</v>
      </c>
      <c r="C4172">
        <v>22</v>
      </c>
      <c r="D4172">
        <v>254</v>
      </c>
      <c r="E4172">
        <v>3247</v>
      </c>
      <c r="F4172">
        <v>8921</v>
      </c>
      <c r="G4172">
        <v>3450</v>
      </c>
      <c r="H4172">
        <v>1</v>
      </c>
      <c r="I4172" s="58">
        <v>566128</v>
      </c>
      <c r="J4172">
        <v>345001</v>
      </c>
      <c r="K4172" s="4">
        <v>10</v>
      </c>
      <c r="L4172" s="4">
        <v>12.983000000000001</v>
      </c>
      <c r="M4172" s="4">
        <v>0</v>
      </c>
      <c r="N4172" s="4">
        <v>2.9830000000000001</v>
      </c>
      <c r="O4172" t="s">
        <v>1223</v>
      </c>
      <c r="P4172" t="s">
        <v>1223</v>
      </c>
    </row>
    <row r="4173" spans="1:16">
      <c r="A4173">
        <v>3</v>
      </c>
      <c r="B4173">
        <v>10</v>
      </c>
      <c r="C4173">
        <v>22</v>
      </c>
      <c r="D4173">
        <v>254</v>
      </c>
      <c r="E4173">
        <v>328</v>
      </c>
      <c r="F4173">
        <v>8900</v>
      </c>
      <c r="G4173">
        <v>875</v>
      </c>
      <c r="H4173">
        <v>2</v>
      </c>
      <c r="I4173" s="58" t="s">
        <v>8664</v>
      </c>
      <c r="J4173">
        <v>87502</v>
      </c>
      <c r="K4173" s="4">
        <v>0</v>
      </c>
      <c r="L4173" s="4">
        <v>9.9529999999999994</v>
      </c>
      <c r="M4173" s="4">
        <v>16.478000000000002</v>
      </c>
      <c r="N4173" s="4">
        <v>26.431000000000001</v>
      </c>
      <c r="O4173" s="5">
        <v>42305.745292812499</v>
      </c>
      <c r="P4173" s="5">
        <v>42305.745292812499</v>
      </c>
    </row>
    <row r="4174" spans="1:16">
      <c r="A4174">
        <v>3</v>
      </c>
      <c r="B4174">
        <v>10</v>
      </c>
      <c r="C4174">
        <v>22</v>
      </c>
      <c r="D4174">
        <v>254</v>
      </c>
      <c r="E4174">
        <v>3682</v>
      </c>
      <c r="F4174">
        <v>8922</v>
      </c>
      <c r="G4174">
        <v>369</v>
      </c>
      <c r="H4174">
        <v>4</v>
      </c>
      <c r="I4174" s="58" t="s">
        <v>8665</v>
      </c>
      <c r="J4174">
        <v>36904</v>
      </c>
      <c r="K4174" s="4">
        <v>0</v>
      </c>
      <c r="L4174" s="4">
        <v>2.1360000000000001</v>
      </c>
      <c r="M4174" s="4">
        <v>68.402000000000001</v>
      </c>
      <c r="N4174" s="4">
        <v>70.537999999999997</v>
      </c>
      <c r="O4174" s="5">
        <v>42305.745292812499</v>
      </c>
      <c r="P4174" s="5">
        <v>42305.745292812499</v>
      </c>
    </row>
    <row r="4175" spans="1:16">
      <c r="A4175">
        <v>3</v>
      </c>
      <c r="B4175">
        <v>10</v>
      </c>
      <c r="C4175">
        <v>22</v>
      </c>
      <c r="D4175">
        <v>254</v>
      </c>
      <c r="E4175">
        <v>3682</v>
      </c>
      <c r="F4175">
        <v>8923</v>
      </c>
      <c r="G4175">
        <v>2486</v>
      </c>
      <c r="H4175">
        <v>1</v>
      </c>
      <c r="I4175" s="58">
        <v>214035</v>
      </c>
      <c r="J4175">
        <v>248601</v>
      </c>
      <c r="K4175" s="4">
        <v>0</v>
      </c>
      <c r="L4175" s="4">
        <v>12.573</v>
      </c>
      <c r="M4175" s="4">
        <v>71.465000000000003</v>
      </c>
      <c r="N4175" s="4">
        <v>84.037999999999997</v>
      </c>
      <c r="O4175" s="5">
        <v>42305.745292812499</v>
      </c>
      <c r="P4175" s="5">
        <v>42305.745292812499</v>
      </c>
    </row>
    <row r="4176" spans="1:16">
      <c r="A4176">
        <v>3</v>
      </c>
      <c r="B4176">
        <v>10</v>
      </c>
      <c r="C4176">
        <v>22</v>
      </c>
      <c r="D4176">
        <v>254</v>
      </c>
      <c r="E4176">
        <v>373</v>
      </c>
      <c r="F4176">
        <v>8901</v>
      </c>
      <c r="G4176">
        <v>878</v>
      </c>
      <c r="H4176">
        <v>4</v>
      </c>
      <c r="I4176" s="58" t="s">
        <v>8666</v>
      </c>
      <c r="J4176">
        <v>87804</v>
      </c>
      <c r="K4176" s="4">
        <v>0</v>
      </c>
      <c r="L4176" s="4">
        <v>0.39600000000000002</v>
      </c>
      <c r="M4176" s="4">
        <v>5.8949999999999996</v>
      </c>
      <c r="N4176" s="4">
        <v>6.2910000000000004</v>
      </c>
      <c r="O4176" s="5">
        <v>42305.745292812499</v>
      </c>
      <c r="P4176" s="5">
        <v>43258.050196053242</v>
      </c>
    </row>
    <row r="4177" spans="1:16">
      <c r="A4177">
        <v>3</v>
      </c>
      <c r="B4177">
        <v>10</v>
      </c>
      <c r="C4177">
        <v>22</v>
      </c>
      <c r="D4177">
        <v>254</v>
      </c>
      <c r="E4177">
        <v>4157</v>
      </c>
      <c r="F4177">
        <v>8924</v>
      </c>
      <c r="G4177">
        <v>37</v>
      </c>
      <c r="H4177">
        <v>4</v>
      </c>
      <c r="I4177" s="58">
        <v>13606</v>
      </c>
      <c r="J4177">
        <v>3704</v>
      </c>
      <c r="K4177" s="4">
        <v>0</v>
      </c>
      <c r="L4177" s="4">
        <v>0.63</v>
      </c>
      <c r="M4177" s="4">
        <v>0</v>
      </c>
      <c r="N4177" s="4">
        <v>0.63</v>
      </c>
      <c r="O4177" s="5">
        <v>42305.745292812499</v>
      </c>
      <c r="P4177" s="5">
        <v>42305.745292812499</v>
      </c>
    </row>
    <row r="4178" spans="1:16">
      <c r="A4178">
        <v>3</v>
      </c>
      <c r="B4178">
        <v>10</v>
      </c>
      <c r="C4178">
        <v>22</v>
      </c>
      <c r="D4178">
        <v>254</v>
      </c>
      <c r="E4178">
        <v>4219</v>
      </c>
      <c r="F4178">
        <v>8925</v>
      </c>
      <c r="G4178">
        <v>37</v>
      </c>
      <c r="H4178">
        <v>16</v>
      </c>
      <c r="I4178" s="58" t="s">
        <v>8667</v>
      </c>
      <c r="J4178">
        <v>3716</v>
      </c>
      <c r="K4178" s="4">
        <v>0</v>
      </c>
      <c r="L4178" s="4">
        <v>1.0740000000000001</v>
      </c>
      <c r="M4178" s="4">
        <v>0</v>
      </c>
      <c r="N4178" s="4">
        <v>1.0740000000000001</v>
      </c>
      <c r="O4178" s="5">
        <v>42305.745292812499</v>
      </c>
      <c r="P4178" s="5">
        <v>42305.745292812499</v>
      </c>
    </row>
    <row r="4179" spans="1:16">
      <c r="A4179">
        <v>3</v>
      </c>
      <c r="B4179">
        <v>10</v>
      </c>
      <c r="C4179">
        <v>22</v>
      </c>
      <c r="D4179">
        <v>254</v>
      </c>
      <c r="E4179">
        <v>4519</v>
      </c>
      <c r="F4179">
        <v>8926</v>
      </c>
      <c r="G4179">
        <v>276</v>
      </c>
      <c r="H4179">
        <v>3</v>
      </c>
      <c r="I4179" s="58" t="s">
        <v>8668</v>
      </c>
      <c r="J4179">
        <v>27603</v>
      </c>
      <c r="K4179" s="4">
        <v>0</v>
      </c>
      <c r="L4179" s="4">
        <v>16.077999999999999</v>
      </c>
      <c r="M4179" s="4">
        <v>30.02</v>
      </c>
      <c r="N4179" s="4">
        <v>46.097999999999999</v>
      </c>
      <c r="O4179" s="5">
        <v>42305.745292812499</v>
      </c>
      <c r="P4179" s="5">
        <v>43258.050196053242</v>
      </c>
    </row>
    <row r="4180" spans="1:16">
      <c r="A4180">
        <v>3</v>
      </c>
      <c r="B4180">
        <v>10</v>
      </c>
      <c r="C4180">
        <v>22</v>
      </c>
      <c r="D4180">
        <v>254</v>
      </c>
      <c r="E4180">
        <v>4519</v>
      </c>
      <c r="F4180">
        <v>8927</v>
      </c>
      <c r="G4180">
        <v>276</v>
      </c>
      <c r="H4180">
        <v>4</v>
      </c>
      <c r="I4180" s="58" t="s">
        <v>8669</v>
      </c>
      <c r="J4180">
        <v>27604</v>
      </c>
      <c r="K4180" s="4">
        <v>0</v>
      </c>
      <c r="L4180" s="4">
        <v>14.659000000000001</v>
      </c>
      <c r="M4180" s="4">
        <v>46.097999999999999</v>
      </c>
      <c r="N4180" s="4">
        <v>60.756999999999998</v>
      </c>
      <c r="O4180" s="5">
        <v>42305.745292812499</v>
      </c>
      <c r="P4180" s="5">
        <v>43258.050196053242</v>
      </c>
    </row>
    <row r="4181" spans="1:16">
      <c r="A4181">
        <v>3</v>
      </c>
      <c r="B4181">
        <v>10</v>
      </c>
      <c r="C4181">
        <v>22</v>
      </c>
      <c r="D4181">
        <v>254</v>
      </c>
      <c r="E4181">
        <v>4519</v>
      </c>
      <c r="F4181">
        <v>8928</v>
      </c>
      <c r="G4181">
        <v>276</v>
      </c>
      <c r="H4181">
        <v>5</v>
      </c>
      <c r="I4181" s="58" t="s">
        <v>8670</v>
      </c>
      <c r="J4181">
        <v>27605</v>
      </c>
      <c r="K4181" s="4">
        <v>14.379</v>
      </c>
      <c r="L4181" s="4">
        <v>27.497</v>
      </c>
      <c r="M4181" s="4">
        <v>60.756999999999998</v>
      </c>
      <c r="N4181" s="4">
        <v>73.875</v>
      </c>
      <c r="O4181" s="5">
        <v>42305.745292812499</v>
      </c>
      <c r="P4181" s="5">
        <v>43258.050196053242</v>
      </c>
    </row>
    <row r="4182" spans="1:16">
      <c r="A4182">
        <v>3</v>
      </c>
      <c r="B4182">
        <v>10</v>
      </c>
      <c r="C4182">
        <v>22</v>
      </c>
      <c r="D4182">
        <v>254</v>
      </c>
      <c r="E4182">
        <v>4533</v>
      </c>
      <c r="F4182">
        <v>8929</v>
      </c>
      <c r="G4182">
        <v>37</v>
      </c>
      <c r="H4182">
        <v>2</v>
      </c>
      <c r="I4182" s="58">
        <v>13547</v>
      </c>
      <c r="J4182">
        <v>3702</v>
      </c>
      <c r="K4182" s="4">
        <v>0</v>
      </c>
      <c r="L4182" s="4">
        <v>10.829000000000001</v>
      </c>
      <c r="M4182" s="4">
        <v>566.78499999999997</v>
      </c>
      <c r="N4182" s="4">
        <v>577.61400000000003</v>
      </c>
      <c r="O4182" s="5">
        <v>42305.745292812499</v>
      </c>
      <c r="P4182" s="5">
        <v>43258.050196053242</v>
      </c>
    </row>
    <row r="4183" spans="1:16">
      <c r="A4183">
        <v>3</v>
      </c>
      <c r="B4183">
        <v>10</v>
      </c>
      <c r="C4183">
        <v>22</v>
      </c>
      <c r="D4183">
        <v>254</v>
      </c>
      <c r="E4183">
        <v>4533</v>
      </c>
      <c r="F4183">
        <v>8930</v>
      </c>
      <c r="G4183">
        <v>37</v>
      </c>
      <c r="H4183">
        <v>3</v>
      </c>
      <c r="I4183" s="58">
        <v>13575</v>
      </c>
      <c r="J4183">
        <v>3703</v>
      </c>
      <c r="K4183" s="4">
        <v>20.773</v>
      </c>
      <c r="L4183" s="4">
        <v>41.735999999999997</v>
      </c>
      <c r="M4183" s="4">
        <v>577.61400000000003</v>
      </c>
      <c r="N4183" s="4">
        <v>598.577</v>
      </c>
      <c r="O4183" s="5">
        <v>42305.745292812499</v>
      </c>
      <c r="P4183" s="5">
        <v>43258.050196053242</v>
      </c>
    </row>
    <row r="4184" spans="1:16">
      <c r="A4184">
        <v>3</v>
      </c>
      <c r="B4184">
        <v>10</v>
      </c>
      <c r="C4184">
        <v>22</v>
      </c>
      <c r="D4184">
        <v>254</v>
      </c>
      <c r="E4184">
        <v>562</v>
      </c>
      <c r="F4184">
        <v>8902</v>
      </c>
      <c r="G4184">
        <v>878</v>
      </c>
      <c r="H4184">
        <v>1</v>
      </c>
      <c r="I4184" s="58" t="s">
        <v>8671</v>
      </c>
      <c r="J4184">
        <v>87801</v>
      </c>
      <c r="K4184" s="4">
        <v>0</v>
      </c>
      <c r="L4184" s="4">
        <v>1.7170000000000001</v>
      </c>
      <c r="M4184" s="4">
        <v>1.542</v>
      </c>
      <c r="N4184" s="4">
        <v>3.2589999999999999</v>
      </c>
      <c r="O4184" s="5">
        <v>42305.745292812499</v>
      </c>
      <c r="P4184" s="5">
        <v>43258.050196053242</v>
      </c>
    </row>
    <row r="4185" spans="1:16">
      <c r="A4185">
        <v>3</v>
      </c>
      <c r="B4185">
        <v>10</v>
      </c>
      <c r="C4185">
        <v>22</v>
      </c>
      <c r="D4185">
        <v>254</v>
      </c>
      <c r="E4185">
        <v>562</v>
      </c>
      <c r="F4185">
        <v>8903</v>
      </c>
      <c r="G4185">
        <v>1593</v>
      </c>
      <c r="H4185">
        <v>1</v>
      </c>
      <c r="I4185" s="58">
        <v>-112128</v>
      </c>
      <c r="J4185">
        <v>159301</v>
      </c>
      <c r="K4185" s="4">
        <v>10</v>
      </c>
      <c r="L4185" s="4">
        <v>12.506</v>
      </c>
      <c r="M4185" s="4">
        <v>12.49</v>
      </c>
      <c r="N4185" s="4">
        <v>14.996</v>
      </c>
      <c r="O4185" s="5">
        <v>42305.745292812499</v>
      </c>
      <c r="P4185" s="5">
        <v>42305.745292812499</v>
      </c>
    </row>
    <row r="4186" spans="1:16">
      <c r="A4186">
        <v>3</v>
      </c>
      <c r="B4186">
        <v>10</v>
      </c>
      <c r="C4186">
        <v>22</v>
      </c>
      <c r="D4186">
        <v>254</v>
      </c>
      <c r="E4186">
        <v>562</v>
      </c>
      <c r="F4186">
        <v>8904</v>
      </c>
      <c r="G4186">
        <v>1937</v>
      </c>
      <c r="H4186">
        <v>2</v>
      </c>
      <c r="I4186" s="58">
        <v>13547</v>
      </c>
      <c r="J4186">
        <v>193702</v>
      </c>
      <c r="K4186" s="4">
        <v>20</v>
      </c>
      <c r="L4186" s="4">
        <v>29.231000000000002</v>
      </c>
      <c r="M4186" s="4">
        <v>3.2589999999999999</v>
      </c>
      <c r="N4186" s="4">
        <v>12.49</v>
      </c>
      <c r="O4186" s="5">
        <v>42305.745292812499</v>
      </c>
      <c r="P4186" s="5">
        <v>43258.050196053242</v>
      </c>
    </row>
    <row r="4187" spans="1:16">
      <c r="A4187">
        <v>3</v>
      </c>
      <c r="B4187">
        <v>10</v>
      </c>
      <c r="C4187">
        <v>22</v>
      </c>
      <c r="D4187">
        <v>254</v>
      </c>
      <c r="E4187">
        <v>564</v>
      </c>
      <c r="F4187">
        <v>8905</v>
      </c>
      <c r="G4187">
        <v>878</v>
      </c>
      <c r="H4187">
        <v>5</v>
      </c>
      <c r="I4187" s="58" t="s">
        <v>1497</v>
      </c>
      <c r="J4187">
        <v>87805</v>
      </c>
      <c r="K4187" s="4">
        <v>10</v>
      </c>
      <c r="L4187" s="4">
        <v>16</v>
      </c>
      <c r="M4187" s="4">
        <v>0</v>
      </c>
      <c r="N4187" s="4">
        <v>6</v>
      </c>
      <c r="O4187" s="5">
        <v>42305.745292812499</v>
      </c>
      <c r="P4187" s="5">
        <v>42305.745292812499</v>
      </c>
    </row>
    <row r="4188" spans="1:16">
      <c r="A4188">
        <v>3</v>
      </c>
      <c r="B4188">
        <v>10</v>
      </c>
      <c r="C4188">
        <v>22</v>
      </c>
      <c r="D4188">
        <v>254</v>
      </c>
      <c r="E4188">
        <v>564</v>
      </c>
      <c r="F4188">
        <v>8906</v>
      </c>
      <c r="G4188">
        <v>2484</v>
      </c>
      <c r="H4188">
        <v>1</v>
      </c>
      <c r="I4188" s="58">
        <v>213304</v>
      </c>
      <c r="J4188">
        <v>248401</v>
      </c>
      <c r="K4188" s="4">
        <v>0</v>
      </c>
      <c r="L4188" s="4">
        <v>3.8279999999999998</v>
      </c>
      <c r="M4188" s="4">
        <v>6</v>
      </c>
      <c r="N4188" s="4">
        <v>9.8279999999999994</v>
      </c>
      <c r="O4188" s="5">
        <v>42305.745292812499</v>
      </c>
      <c r="P4188" s="5">
        <v>43258.050196053242</v>
      </c>
    </row>
    <row r="4189" spans="1:16">
      <c r="A4189">
        <v>3</v>
      </c>
      <c r="B4189">
        <v>10</v>
      </c>
      <c r="C4189">
        <v>22</v>
      </c>
      <c r="D4189">
        <v>254</v>
      </c>
      <c r="E4189">
        <v>644</v>
      </c>
      <c r="F4189">
        <v>8907</v>
      </c>
      <c r="G4189">
        <v>1590</v>
      </c>
      <c r="H4189">
        <v>2</v>
      </c>
      <c r="I4189" s="58">
        <v>-113193</v>
      </c>
      <c r="J4189">
        <v>159002</v>
      </c>
      <c r="K4189" s="4">
        <v>1</v>
      </c>
      <c r="L4189" s="4">
        <v>8.6</v>
      </c>
      <c r="M4189" s="4">
        <v>14.852</v>
      </c>
      <c r="N4189" s="4">
        <v>22.452000000000002</v>
      </c>
      <c r="O4189" s="5">
        <v>42305.745292812499</v>
      </c>
      <c r="P4189" s="5">
        <v>42305.745292812499</v>
      </c>
    </row>
    <row r="4190" spans="1:16">
      <c r="A4190">
        <v>3</v>
      </c>
      <c r="B4190">
        <v>10</v>
      </c>
      <c r="C4190">
        <v>22</v>
      </c>
      <c r="D4190">
        <v>254</v>
      </c>
      <c r="E4190">
        <v>737</v>
      </c>
      <c r="F4190">
        <v>8908</v>
      </c>
      <c r="G4190">
        <v>37</v>
      </c>
      <c r="H4190">
        <v>4</v>
      </c>
      <c r="I4190" s="58">
        <v>13606</v>
      </c>
      <c r="J4190">
        <v>3704</v>
      </c>
      <c r="K4190" s="4">
        <v>10</v>
      </c>
      <c r="L4190" s="4">
        <v>10.47</v>
      </c>
      <c r="M4190" s="4">
        <v>0</v>
      </c>
      <c r="N4190" s="4">
        <v>0.47</v>
      </c>
      <c r="O4190" s="5">
        <v>42305.745292812499</v>
      </c>
      <c r="P4190" s="5">
        <v>42305.745292812499</v>
      </c>
    </row>
    <row r="4191" spans="1:16">
      <c r="A4191">
        <v>3</v>
      </c>
      <c r="B4191">
        <v>10</v>
      </c>
      <c r="C4191">
        <v>22</v>
      </c>
      <c r="D4191">
        <v>254</v>
      </c>
      <c r="E4191">
        <v>737</v>
      </c>
      <c r="F4191">
        <v>8909</v>
      </c>
      <c r="G4191">
        <v>878</v>
      </c>
      <c r="H4191">
        <v>5</v>
      </c>
      <c r="I4191" s="58" t="s">
        <v>1497</v>
      </c>
      <c r="J4191">
        <v>87805</v>
      </c>
      <c r="K4191" s="4">
        <v>0.46200000000000002</v>
      </c>
      <c r="L4191" s="4">
        <v>4.7350000000000003</v>
      </c>
      <c r="M4191" s="4">
        <v>1.0069999999999999</v>
      </c>
      <c r="N4191" s="4">
        <v>5.28</v>
      </c>
      <c r="O4191" s="5">
        <v>42305.745292812499</v>
      </c>
      <c r="P4191" s="5">
        <v>42305.745292812499</v>
      </c>
    </row>
    <row r="4192" spans="1:16">
      <c r="A4192">
        <v>3</v>
      </c>
      <c r="B4192">
        <v>10</v>
      </c>
      <c r="C4192">
        <v>22</v>
      </c>
      <c r="D4192">
        <v>254</v>
      </c>
      <c r="E4192">
        <v>737</v>
      </c>
      <c r="F4192">
        <v>8910</v>
      </c>
      <c r="G4192">
        <v>2484</v>
      </c>
      <c r="H4192">
        <v>3</v>
      </c>
      <c r="I4192" s="58">
        <v>213364</v>
      </c>
      <c r="J4192">
        <v>248403</v>
      </c>
      <c r="K4192" s="4">
        <v>4.7350000000000003</v>
      </c>
      <c r="L4192" s="4">
        <v>12.739000000000001</v>
      </c>
      <c r="M4192" s="4">
        <v>5.28</v>
      </c>
      <c r="N4192" s="4">
        <v>13.284000000000001</v>
      </c>
      <c r="O4192" s="5">
        <v>42305.745292812499</v>
      </c>
      <c r="P4192" s="5">
        <v>42305.745292812499</v>
      </c>
    </row>
    <row r="4193" spans="1:16">
      <c r="A4193">
        <v>3</v>
      </c>
      <c r="B4193">
        <v>10</v>
      </c>
      <c r="C4193">
        <v>22</v>
      </c>
      <c r="D4193">
        <v>64</v>
      </c>
      <c r="E4193">
        <v>1147</v>
      </c>
      <c r="F4193">
        <v>8705</v>
      </c>
      <c r="G4193">
        <v>1270</v>
      </c>
      <c r="H4193">
        <v>1</v>
      </c>
      <c r="I4193" s="58" t="s">
        <v>1498</v>
      </c>
      <c r="J4193">
        <v>127001</v>
      </c>
      <c r="K4193" s="4">
        <v>2.492</v>
      </c>
      <c r="L4193" s="4">
        <v>8.8059999999999992</v>
      </c>
      <c r="M4193" s="4">
        <v>0</v>
      </c>
      <c r="N4193" s="4">
        <v>6.3140000000000001</v>
      </c>
      <c r="O4193" s="5">
        <v>42305.745292812499</v>
      </c>
      <c r="P4193" s="5">
        <v>42305.745292812499</v>
      </c>
    </row>
    <row r="4194" spans="1:16">
      <c r="A4194">
        <v>3</v>
      </c>
      <c r="B4194">
        <v>10</v>
      </c>
      <c r="C4194">
        <v>22</v>
      </c>
      <c r="D4194">
        <v>64</v>
      </c>
      <c r="E4194">
        <v>1508</v>
      </c>
      <c r="F4194">
        <v>8706</v>
      </c>
      <c r="G4194">
        <v>1813</v>
      </c>
      <c r="H4194">
        <v>1</v>
      </c>
      <c r="I4194" s="58">
        <v>-31775</v>
      </c>
      <c r="J4194">
        <v>181301</v>
      </c>
      <c r="K4194" s="4">
        <v>0</v>
      </c>
      <c r="L4194" s="4">
        <v>0.28999999999999998</v>
      </c>
      <c r="M4194" s="4">
        <v>0</v>
      </c>
      <c r="N4194" s="4">
        <v>0.28999999999999998</v>
      </c>
      <c r="O4194" s="5">
        <v>43258.050196053242</v>
      </c>
      <c r="P4194" s="5">
        <v>43258.050196053242</v>
      </c>
    </row>
    <row r="4195" spans="1:16">
      <c r="A4195">
        <v>3</v>
      </c>
      <c r="B4195">
        <v>10</v>
      </c>
      <c r="C4195">
        <v>22</v>
      </c>
      <c r="D4195">
        <v>64</v>
      </c>
      <c r="E4195">
        <v>1508</v>
      </c>
      <c r="F4195">
        <v>8707</v>
      </c>
      <c r="G4195">
        <v>1813</v>
      </c>
      <c r="H4195">
        <v>2</v>
      </c>
      <c r="I4195" s="58">
        <v>-31744</v>
      </c>
      <c r="J4195">
        <v>181302</v>
      </c>
      <c r="K4195" s="4">
        <v>5</v>
      </c>
      <c r="L4195" s="4">
        <v>10.815</v>
      </c>
      <c r="M4195" s="4">
        <v>0.28999999999999998</v>
      </c>
      <c r="N4195" s="4">
        <v>6.1050000000000004</v>
      </c>
      <c r="O4195" s="5">
        <v>42305.745292812499</v>
      </c>
      <c r="P4195" s="5">
        <v>43258.050196053242</v>
      </c>
    </row>
    <row r="4196" spans="1:16">
      <c r="A4196">
        <v>3</v>
      </c>
      <c r="B4196">
        <v>10</v>
      </c>
      <c r="C4196">
        <v>22</v>
      </c>
      <c r="D4196">
        <v>64</v>
      </c>
      <c r="E4196">
        <v>1508</v>
      </c>
      <c r="F4196">
        <v>8708</v>
      </c>
      <c r="G4196">
        <v>2485</v>
      </c>
      <c r="H4196">
        <v>1</v>
      </c>
      <c r="I4196" s="58">
        <v>213670</v>
      </c>
      <c r="J4196">
        <v>248501</v>
      </c>
      <c r="K4196" s="4">
        <v>15</v>
      </c>
      <c r="L4196" s="4">
        <v>16.271000000000001</v>
      </c>
      <c r="M4196" s="4">
        <v>6.5570000000000004</v>
      </c>
      <c r="N4196" s="4">
        <v>7.8280000000000003</v>
      </c>
      <c r="O4196" s="5">
        <v>42305.745292812499</v>
      </c>
      <c r="P4196" s="5">
        <v>42305.745292812499</v>
      </c>
    </row>
    <row r="4197" spans="1:16">
      <c r="A4197">
        <v>3</v>
      </c>
      <c r="B4197">
        <v>10</v>
      </c>
      <c r="C4197">
        <v>22</v>
      </c>
      <c r="D4197">
        <v>64</v>
      </c>
      <c r="E4197">
        <v>1533</v>
      </c>
      <c r="F4197">
        <v>8709</v>
      </c>
      <c r="G4197">
        <v>1424</v>
      </c>
      <c r="H4197">
        <v>2</v>
      </c>
      <c r="I4197" s="58" t="s">
        <v>8672</v>
      </c>
      <c r="J4197">
        <v>142402</v>
      </c>
      <c r="K4197" s="4">
        <v>0</v>
      </c>
      <c r="L4197" s="4">
        <v>7.4210000000000003</v>
      </c>
      <c r="M4197" s="4">
        <v>4.58</v>
      </c>
      <c r="N4197" s="4">
        <v>12.000999999999999</v>
      </c>
      <c r="O4197" s="5">
        <v>42305.745292812499</v>
      </c>
      <c r="P4197" s="5">
        <v>42305.745292812499</v>
      </c>
    </row>
    <row r="4198" spans="1:16">
      <c r="A4198">
        <v>3</v>
      </c>
      <c r="B4198">
        <v>10</v>
      </c>
      <c r="C4198">
        <v>22</v>
      </c>
      <c r="D4198">
        <v>64</v>
      </c>
      <c r="E4198">
        <v>1652</v>
      </c>
      <c r="F4198">
        <v>8710</v>
      </c>
      <c r="G4198">
        <v>37</v>
      </c>
      <c r="H4198">
        <v>13</v>
      </c>
      <c r="I4198" s="58" t="s">
        <v>8673</v>
      </c>
      <c r="J4198">
        <v>3713</v>
      </c>
      <c r="K4198" s="4">
        <v>1</v>
      </c>
      <c r="L4198" s="4">
        <v>3.5430000000000001</v>
      </c>
      <c r="M4198" s="4">
        <v>0</v>
      </c>
      <c r="N4198" s="4">
        <v>2.5430000000000001</v>
      </c>
      <c r="O4198" s="5">
        <v>42305.745292812499</v>
      </c>
      <c r="P4198" s="5">
        <v>42305.745292812499</v>
      </c>
    </row>
    <row r="4199" spans="1:16">
      <c r="A4199">
        <v>3</v>
      </c>
      <c r="B4199">
        <v>10</v>
      </c>
      <c r="C4199">
        <v>22</v>
      </c>
      <c r="D4199">
        <v>64</v>
      </c>
      <c r="E4199">
        <v>1653</v>
      </c>
      <c r="F4199">
        <v>8711</v>
      </c>
      <c r="G4199">
        <v>1484</v>
      </c>
      <c r="H4199">
        <v>1</v>
      </c>
      <c r="I4199" s="58" t="s">
        <v>8674</v>
      </c>
      <c r="J4199">
        <v>148401</v>
      </c>
      <c r="K4199" s="4">
        <v>0</v>
      </c>
      <c r="L4199" s="4">
        <v>7.86</v>
      </c>
      <c r="M4199" s="4">
        <v>0</v>
      </c>
      <c r="N4199" s="4">
        <v>7.86</v>
      </c>
      <c r="O4199" s="5">
        <v>42305.745292812499</v>
      </c>
      <c r="P4199" s="5">
        <v>42305.745292812499</v>
      </c>
    </row>
    <row r="4200" spans="1:16">
      <c r="A4200">
        <v>3</v>
      </c>
      <c r="B4200">
        <v>10</v>
      </c>
      <c r="C4200">
        <v>22</v>
      </c>
      <c r="D4200">
        <v>64</v>
      </c>
      <c r="E4200">
        <v>1653</v>
      </c>
      <c r="F4200">
        <v>8712</v>
      </c>
      <c r="G4200">
        <v>1484</v>
      </c>
      <c r="H4200">
        <v>2</v>
      </c>
      <c r="I4200" s="58" t="s">
        <v>8675</v>
      </c>
      <c r="J4200">
        <v>148402</v>
      </c>
      <c r="K4200" s="4">
        <v>0</v>
      </c>
      <c r="L4200" s="4">
        <v>0.9</v>
      </c>
      <c r="M4200" s="4">
        <v>8.1769999999999996</v>
      </c>
      <c r="N4200" s="4">
        <v>9.077</v>
      </c>
      <c r="O4200" s="5">
        <v>42305.745292812499</v>
      </c>
      <c r="P4200" s="5">
        <v>42305.745292812499</v>
      </c>
    </row>
    <row r="4201" spans="1:16">
      <c r="A4201">
        <v>3</v>
      </c>
      <c r="B4201">
        <v>10</v>
      </c>
      <c r="C4201">
        <v>22</v>
      </c>
      <c r="D4201">
        <v>64</v>
      </c>
      <c r="E4201">
        <v>1654</v>
      </c>
      <c r="F4201">
        <v>8713</v>
      </c>
      <c r="G4201">
        <v>1301</v>
      </c>
      <c r="H4201">
        <v>1</v>
      </c>
      <c r="I4201" s="58" t="s">
        <v>8676</v>
      </c>
      <c r="J4201">
        <v>130101</v>
      </c>
      <c r="K4201" s="4">
        <v>1</v>
      </c>
      <c r="L4201" s="4">
        <v>2.4590000000000001</v>
      </c>
      <c r="M4201" s="4">
        <v>0</v>
      </c>
      <c r="N4201" s="4">
        <v>1.4590000000000001</v>
      </c>
      <c r="O4201" s="5">
        <v>42305.745292812499</v>
      </c>
      <c r="P4201" s="5">
        <v>42305.745292812499</v>
      </c>
    </row>
    <row r="4202" spans="1:16">
      <c r="A4202">
        <v>3</v>
      </c>
      <c r="B4202">
        <v>10</v>
      </c>
      <c r="C4202">
        <v>22</v>
      </c>
      <c r="D4202">
        <v>64</v>
      </c>
      <c r="E4202">
        <v>1943</v>
      </c>
      <c r="F4202">
        <v>8714</v>
      </c>
      <c r="G4202">
        <v>1799</v>
      </c>
      <c r="H4202">
        <v>2</v>
      </c>
      <c r="I4202" s="58">
        <v>-36857</v>
      </c>
      <c r="J4202">
        <v>179902</v>
      </c>
      <c r="K4202" s="4">
        <v>1</v>
      </c>
      <c r="L4202" s="4">
        <v>8.7810000000000006</v>
      </c>
      <c r="M4202" s="4">
        <v>13.368</v>
      </c>
      <c r="N4202" s="4">
        <v>21.149000000000001</v>
      </c>
      <c r="O4202" s="5">
        <v>42305.745292812499</v>
      </c>
      <c r="P4202" s="5">
        <v>42305.745292812499</v>
      </c>
    </row>
    <row r="4203" spans="1:16">
      <c r="A4203">
        <v>3</v>
      </c>
      <c r="B4203">
        <v>10</v>
      </c>
      <c r="C4203">
        <v>22</v>
      </c>
      <c r="D4203">
        <v>64</v>
      </c>
      <c r="E4203">
        <v>1988</v>
      </c>
      <c r="F4203">
        <v>8715</v>
      </c>
      <c r="G4203">
        <v>963</v>
      </c>
      <c r="H4203">
        <v>2</v>
      </c>
      <c r="I4203" s="58" t="s">
        <v>8677</v>
      </c>
      <c r="J4203">
        <v>96302</v>
      </c>
      <c r="K4203" s="4">
        <v>1</v>
      </c>
      <c r="L4203" s="4">
        <v>3.9980000000000002</v>
      </c>
      <c r="M4203" s="4">
        <v>0</v>
      </c>
      <c r="N4203" s="4">
        <v>2.9980000000000002</v>
      </c>
      <c r="O4203" s="5">
        <v>42305.745292812499</v>
      </c>
      <c r="P4203" s="5">
        <v>42305.745292812499</v>
      </c>
    </row>
    <row r="4204" spans="1:16">
      <c r="A4204">
        <v>3</v>
      </c>
      <c r="B4204">
        <v>10</v>
      </c>
      <c r="C4204">
        <v>22</v>
      </c>
      <c r="D4204">
        <v>64</v>
      </c>
      <c r="E4204">
        <v>1989</v>
      </c>
      <c r="F4204">
        <v>8716</v>
      </c>
      <c r="G4204">
        <v>37</v>
      </c>
      <c r="H4204">
        <v>15</v>
      </c>
      <c r="I4204" s="58" t="s">
        <v>8678</v>
      </c>
      <c r="J4204">
        <v>3715</v>
      </c>
      <c r="K4204" s="4">
        <v>1</v>
      </c>
      <c r="L4204" s="4">
        <v>5.79</v>
      </c>
      <c r="M4204" s="4">
        <v>0</v>
      </c>
      <c r="N4204" s="4">
        <v>4.6369999999999996</v>
      </c>
      <c r="O4204" s="5">
        <v>42305.745292812499</v>
      </c>
      <c r="P4204" s="5">
        <v>42305.745292812499</v>
      </c>
    </row>
    <row r="4205" spans="1:16">
      <c r="A4205">
        <v>3</v>
      </c>
      <c r="B4205">
        <v>10</v>
      </c>
      <c r="C4205">
        <v>22</v>
      </c>
      <c r="D4205">
        <v>64</v>
      </c>
      <c r="E4205">
        <v>1990</v>
      </c>
      <c r="F4205">
        <v>8717</v>
      </c>
      <c r="G4205">
        <v>1813</v>
      </c>
      <c r="H4205">
        <v>1</v>
      </c>
      <c r="I4205" s="58">
        <v>-31775</v>
      </c>
      <c r="J4205">
        <v>181301</v>
      </c>
      <c r="K4205" s="4">
        <v>0.28999999999999998</v>
      </c>
      <c r="L4205" s="4">
        <v>1.4850000000000001</v>
      </c>
      <c r="M4205" s="4">
        <v>0</v>
      </c>
      <c r="N4205" s="4">
        <v>1.1950000000000001</v>
      </c>
      <c r="O4205" s="5">
        <v>42305.745292812499</v>
      </c>
      <c r="P4205" s="5">
        <v>42305.745292812499</v>
      </c>
    </row>
    <row r="4206" spans="1:16">
      <c r="A4206">
        <v>3</v>
      </c>
      <c r="B4206">
        <v>10</v>
      </c>
      <c r="C4206">
        <v>22</v>
      </c>
      <c r="D4206">
        <v>64</v>
      </c>
      <c r="E4206">
        <v>2400</v>
      </c>
      <c r="F4206">
        <v>8718</v>
      </c>
      <c r="G4206">
        <v>2259</v>
      </c>
      <c r="H4206">
        <v>1</v>
      </c>
      <c r="I4206" s="58">
        <v>131124</v>
      </c>
      <c r="J4206">
        <v>225901</v>
      </c>
      <c r="K4206" s="4">
        <v>0</v>
      </c>
      <c r="L4206" s="4">
        <v>1.9850000000000001</v>
      </c>
      <c r="M4206" s="4">
        <v>0</v>
      </c>
      <c r="N4206" s="4">
        <v>1.9850000000000001</v>
      </c>
      <c r="O4206" s="5">
        <v>42305.745292812499</v>
      </c>
      <c r="P4206" s="5">
        <v>42305.745292812499</v>
      </c>
    </row>
    <row r="4207" spans="1:16">
      <c r="A4207">
        <v>3</v>
      </c>
      <c r="B4207">
        <v>10</v>
      </c>
      <c r="C4207">
        <v>22</v>
      </c>
      <c r="D4207">
        <v>64</v>
      </c>
      <c r="E4207">
        <v>2401</v>
      </c>
      <c r="F4207">
        <v>8719</v>
      </c>
      <c r="G4207">
        <v>301</v>
      </c>
      <c r="H4207">
        <v>5</v>
      </c>
      <c r="I4207" s="58" t="s">
        <v>8679</v>
      </c>
      <c r="J4207">
        <v>30105</v>
      </c>
      <c r="K4207" s="4">
        <v>0</v>
      </c>
      <c r="L4207" s="4">
        <v>1.5589999999999999</v>
      </c>
      <c r="M4207" s="4">
        <v>0</v>
      </c>
      <c r="N4207" s="4">
        <v>1.5589999999999999</v>
      </c>
      <c r="O4207" s="5">
        <v>42305.745292812499</v>
      </c>
      <c r="P4207" s="5">
        <v>42305.745292812499</v>
      </c>
    </row>
    <row r="4208" spans="1:16">
      <c r="A4208">
        <v>3</v>
      </c>
      <c r="B4208">
        <v>10</v>
      </c>
      <c r="C4208">
        <v>22</v>
      </c>
      <c r="D4208">
        <v>64</v>
      </c>
      <c r="E4208">
        <v>2544</v>
      </c>
      <c r="F4208">
        <v>8720</v>
      </c>
      <c r="G4208">
        <v>2434</v>
      </c>
      <c r="H4208">
        <v>1</v>
      </c>
      <c r="I4208" s="58">
        <v>195042</v>
      </c>
      <c r="J4208">
        <v>243401</v>
      </c>
      <c r="K4208" s="4">
        <v>0</v>
      </c>
      <c r="L4208" s="4">
        <v>4.9530000000000003</v>
      </c>
      <c r="M4208" s="4">
        <v>0</v>
      </c>
      <c r="N4208" s="4">
        <v>4.9530000000000003</v>
      </c>
      <c r="O4208" s="5">
        <v>42305.745292812499</v>
      </c>
      <c r="P4208" s="5">
        <v>42305.745292812499</v>
      </c>
    </row>
    <row r="4209" spans="1:16">
      <c r="A4209">
        <v>3</v>
      </c>
      <c r="B4209">
        <v>10</v>
      </c>
      <c r="C4209">
        <v>22</v>
      </c>
      <c r="D4209">
        <v>64</v>
      </c>
      <c r="E4209">
        <v>254</v>
      </c>
      <c r="F4209">
        <v>8695</v>
      </c>
      <c r="G4209">
        <v>652</v>
      </c>
      <c r="H4209">
        <v>2</v>
      </c>
      <c r="I4209" s="58" t="s">
        <v>8680</v>
      </c>
      <c r="J4209">
        <v>65202</v>
      </c>
      <c r="K4209" s="4">
        <v>0</v>
      </c>
      <c r="L4209" s="4">
        <v>7.6790000000000003</v>
      </c>
      <c r="M4209" s="4">
        <v>5.6890000000000001</v>
      </c>
      <c r="N4209" s="4">
        <v>13.368</v>
      </c>
      <c r="O4209" s="5">
        <v>42305.745292812499</v>
      </c>
      <c r="P4209" s="5">
        <v>42305.745292812499</v>
      </c>
    </row>
    <row r="4210" spans="1:16">
      <c r="A4210">
        <v>3</v>
      </c>
      <c r="B4210">
        <v>10</v>
      </c>
      <c r="C4210">
        <v>22</v>
      </c>
      <c r="D4210">
        <v>64</v>
      </c>
      <c r="E4210">
        <v>2654</v>
      </c>
      <c r="F4210">
        <v>8721</v>
      </c>
      <c r="G4210">
        <v>2636</v>
      </c>
      <c r="H4210">
        <v>2</v>
      </c>
      <c r="I4210" s="58">
        <v>268851</v>
      </c>
      <c r="J4210">
        <v>263602</v>
      </c>
      <c r="K4210" s="4">
        <v>0</v>
      </c>
      <c r="L4210" s="4">
        <v>14.853999999999999</v>
      </c>
      <c r="M4210" s="4">
        <v>12.305</v>
      </c>
      <c r="N4210" s="4">
        <v>27.158999999999999</v>
      </c>
      <c r="O4210" s="5">
        <v>42305.745292812499</v>
      </c>
      <c r="P4210" s="5">
        <v>43258.050196053242</v>
      </c>
    </row>
    <row r="4211" spans="1:16">
      <c r="A4211">
        <v>3</v>
      </c>
      <c r="B4211">
        <v>10</v>
      </c>
      <c r="C4211">
        <v>22</v>
      </c>
      <c r="D4211">
        <v>64</v>
      </c>
      <c r="E4211">
        <v>2697</v>
      </c>
      <c r="F4211">
        <v>8722</v>
      </c>
      <c r="G4211">
        <v>2660</v>
      </c>
      <c r="H4211">
        <v>1</v>
      </c>
      <c r="I4211" s="58">
        <v>277586</v>
      </c>
      <c r="J4211">
        <v>266001</v>
      </c>
      <c r="K4211" s="4">
        <v>0</v>
      </c>
      <c r="L4211" s="4">
        <v>13.122</v>
      </c>
      <c r="M4211" s="4">
        <v>0</v>
      </c>
      <c r="N4211" s="4">
        <v>13.122</v>
      </c>
      <c r="O4211" s="5">
        <v>42305.745292812499</v>
      </c>
      <c r="P4211" s="5">
        <v>42305.745292812499</v>
      </c>
    </row>
    <row r="4212" spans="1:16">
      <c r="A4212">
        <v>3</v>
      </c>
      <c r="B4212">
        <v>10</v>
      </c>
      <c r="C4212">
        <v>22</v>
      </c>
      <c r="D4212">
        <v>64</v>
      </c>
      <c r="E4212">
        <v>3211</v>
      </c>
      <c r="F4212">
        <v>8723</v>
      </c>
      <c r="G4212">
        <v>3353</v>
      </c>
      <c r="H4212">
        <v>1</v>
      </c>
      <c r="I4212" s="58">
        <v>530700</v>
      </c>
      <c r="J4212">
        <v>335301</v>
      </c>
      <c r="K4212" s="4">
        <v>1</v>
      </c>
      <c r="L4212" s="4">
        <v>4.7290000000000001</v>
      </c>
      <c r="M4212" s="4">
        <v>0</v>
      </c>
      <c r="N4212" s="4">
        <v>3.7290000000000001</v>
      </c>
      <c r="O4212" s="5">
        <v>42305.745292812499</v>
      </c>
      <c r="P4212" s="5">
        <v>42305.745292812499</v>
      </c>
    </row>
    <row r="4213" spans="1:16">
      <c r="A4213">
        <v>3</v>
      </c>
      <c r="B4213">
        <v>10</v>
      </c>
      <c r="C4213">
        <v>22</v>
      </c>
      <c r="D4213">
        <v>64</v>
      </c>
      <c r="E4213">
        <v>321</v>
      </c>
      <c r="F4213">
        <v>8696</v>
      </c>
      <c r="G4213">
        <v>237</v>
      </c>
      <c r="H4213">
        <v>7</v>
      </c>
      <c r="I4213" s="58" t="s">
        <v>8681</v>
      </c>
      <c r="J4213">
        <v>23707</v>
      </c>
      <c r="K4213" s="4">
        <v>1</v>
      </c>
      <c r="L4213" s="4">
        <v>14.73</v>
      </c>
      <c r="M4213" s="4">
        <v>0</v>
      </c>
      <c r="N4213" s="4">
        <v>13.73</v>
      </c>
      <c r="O4213" s="5">
        <v>42305.745292812499</v>
      </c>
      <c r="P4213" s="5">
        <v>42305.745292812499</v>
      </c>
    </row>
    <row r="4214" spans="1:16">
      <c r="A4214">
        <v>3</v>
      </c>
      <c r="B4214">
        <v>10</v>
      </c>
      <c r="C4214">
        <v>22</v>
      </c>
      <c r="D4214">
        <v>64</v>
      </c>
      <c r="E4214">
        <v>370</v>
      </c>
      <c r="F4214">
        <v>8697</v>
      </c>
      <c r="G4214">
        <v>301</v>
      </c>
      <c r="H4214">
        <v>4</v>
      </c>
      <c r="I4214" s="58" t="s">
        <v>8682</v>
      </c>
      <c r="J4214">
        <v>30104</v>
      </c>
      <c r="K4214" s="4">
        <v>0</v>
      </c>
      <c r="L4214" s="4">
        <v>14.22</v>
      </c>
      <c r="M4214" s="4">
        <v>0</v>
      </c>
      <c r="N4214" s="4">
        <v>14.22</v>
      </c>
      <c r="O4214" s="5">
        <v>42305.745292812499</v>
      </c>
      <c r="P4214" s="5">
        <v>42305.745292812499</v>
      </c>
    </row>
    <row r="4215" spans="1:16">
      <c r="A4215">
        <v>3</v>
      </c>
      <c r="B4215">
        <v>10</v>
      </c>
      <c r="C4215">
        <v>22</v>
      </c>
      <c r="D4215">
        <v>64</v>
      </c>
      <c r="E4215">
        <v>372</v>
      </c>
      <c r="F4215">
        <v>8698</v>
      </c>
      <c r="G4215">
        <v>963</v>
      </c>
      <c r="H4215">
        <v>1</v>
      </c>
      <c r="I4215" s="58" t="s">
        <v>8683</v>
      </c>
      <c r="J4215">
        <v>96301</v>
      </c>
      <c r="K4215" s="4">
        <v>1</v>
      </c>
      <c r="L4215" s="4">
        <v>14.278</v>
      </c>
      <c r="M4215" s="4">
        <v>0</v>
      </c>
      <c r="N4215" s="4">
        <v>13.278</v>
      </c>
      <c r="O4215" s="5">
        <v>42305.745292812499</v>
      </c>
      <c r="P4215" s="5">
        <v>42305.745292812499</v>
      </c>
    </row>
    <row r="4216" spans="1:16">
      <c r="A4216">
        <v>3</v>
      </c>
      <c r="B4216">
        <v>10</v>
      </c>
      <c r="C4216">
        <v>22</v>
      </c>
      <c r="D4216">
        <v>64</v>
      </c>
      <c r="E4216">
        <v>373</v>
      </c>
      <c r="F4216">
        <v>8699</v>
      </c>
      <c r="G4216">
        <v>878</v>
      </c>
      <c r="H4216">
        <v>3</v>
      </c>
      <c r="I4216" s="58" t="s">
        <v>8684</v>
      </c>
      <c r="J4216">
        <v>87803</v>
      </c>
      <c r="K4216" s="4">
        <v>5</v>
      </c>
      <c r="L4216" s="4">
        <v>10.895</v>
      </c>
      <c r="M4216" s="4">
        <v>0</v>
      </c>
      <c r="N4216" s="4">
        <v>5.8949999999999996</v>
      </c>
      <c r="O4216" s="5">
        <v>42305.745292812499</v>
      </c>
      <c r="P4216" s="5">
        <v>43258.050196053242</v>
      </c>
    </row>
    <row r="4217" spans="1:16">
      <c r="A4217">
        <v>3</v>
      </c>
      <c r="B4217">
        <v>10</v>
      </c>
      <c r="C4217">
        <v>22</v>
      </c>
      <c r="D4217">
        <v>64</v>
      </c>
      <c r="E4217">
        <v>3925</v>
      </c>
      <c r="F4217">
        <v>8724</v>
      </c>
      <c r="G4217">
        <v>301</v>
      </c>
      <c r="H4217">
        <v>1</v>
      </c>
      <c r="I4217" s="58" t="s">
        <v>8685</v>
      </c>
      <c r="J4217">
        <v>30101</v>
      </c>
      <c r="K4217" s="4">
        <v>0</v>
      </c>
      <c r="L4217" s="4">
        <v>17.260999999999999</v>
      </c>
      <c r="M4217" s="4">
        <v>0</v>
      </c>
      <c r="N4217" s="4">
        <v>17.260999999999999</v>
      </c>
      <c r="O4217" s="5">
        <v>43258.050196053242</v>
      </c>
      <c r="P4217" s="5">
        <v>43258.050196053242</v>
      </c>
    </row>
    <row r="4218" spans="1:16">
      <c r="A4218">
        <v>3</v>
      </c>
      <c r="B4218">
        <v>10</v>
      </c>
      <c r="C4218">
        <v>22</v>
      </c>
      <c r="D4218">
        <v>64</v>
      </c>
      <c r="E4218">
        <v>3925</v>
      </c>
      <c r="F4218">
        <v>8725</v>
      </c>
      <c r="G4218">
        <v>301</v>
      </c>
      <c r="H4218">
        <v>2</v>
      </c>
      <c r="I4218" s="58" t="s">
        <v>8686</v>
      </c>
      <c r="J4218">
        <v>30102</v>
      </c>
      <c r="K4218" s="4">
        <v>17.260999999999999</v>
      </c>
      <c r="L4218" s="4">
        <v>29.826000000000001</v>
      </c>
      <c r="M4218" s="4">
        <v>17.260999999999999</v>
      </c>
      <c r="N4218" s="4">
        <v>29.826000000000001</v>
      </c>
      <c r="O4218" s="5">
        <v>42305.745292812499</v>
      </c>
      <c r="P4218" s="5">
        <v>43258.050196053242</v>
      </c>
    </row>
    <row r="4219" spans="1:16">
      <c r="A4219">
        <v>3</v>
      </c>
      <c r="B4219">
        <v>10</v>
      </c>
      <c r="C4219">
        <v>22</v>
      </c>
      <c r="D4219">
        <v>64</v>
      </c>
      <c r="E4219">
        <v>4185</v>
      </c>
      <c r="F4219">
        <v>8726</v>
      </c>
      <c r="G4219">
        <v>37</v>
      </c>
      <c r="H4219">
        <v>7</v>
      </c>
      <c r="I4219" s="58">
        <v>13697</v>
      </c>
      <c r="J4219">
        <v>3707</v>
      </c>
      <c r="K4219" s="4">
        <v>0.5</v>
      </c>
      <c r="L4219" s="4">
        <v>1.3859999999999999</v>
      </c>
      <c r="M4219" s="4">
        <v>0</v>
      </c>
      <c r="N4219" s="4">
        <v>0.88600000000000001</v>
      </c>
      <c r="O4219" t="s">
        <v>1223</v>
      </c>
      <c r="P4219" t="s">
        <v>1223</v>
      </c>
    </row>
    <row r="4220" spans="1:16">
      <c r="A4220">
        <v>3</v>
      </c>
      <c r="B4220">
        <v>10</v>
      </c>
      <c r="C4220">
        <v>22</v>
      </c>
      <c r="D4220">
        <v>64</v>
      </c>
      <c r="E4220">
        <v>4285</v>
      </c>
      <c r="F4220">
        <v>8727</v>
      </c>
      <c r="G4220">
        <v>2485</v>
      </c>
      <c r="H4220">
        <v>2</v>
      </c>
      <c r="I4220" s="58">
        <v>213701</v>
      </c>
      <c r="J4220">
        <v>248502</v>
      </c>
      <c r="K4220" s="4">
        <v>1</v>
      </c>
      <c r="L4220" s="4">
        <v>3.694</v>
      </c>
      <c r="M4220" s="4">
        <v>0</v>
      </c>
      <c r="N4220" s="4">
        <v>2.694</v>
      </c>
      <c r="O4220" s="5">
        <v>42305.745292812499</v>
      </c>
      <c r="P4220" s="5">
        <v>42305.745292812499</v>
      </c>
    </row>
    <row r="4221" spans="1:16">
      <c r="A4221">
        <v>3</v>
      </c>
      <c r="B4221">
        <v>10</v>
      </c>
      <c r="C4221">
        <v>22</v>
      </c>
      <c r="D4221">
        <v>64</v>
      </c>
      <c r="E4221">
        <v>4533</v>
      </c>
      <c r="F4221">
        <v>8728</v>
      </c>
      <c r="G4221">
        <v>37</v>
      </c>
      <c r="H4221">
        <v>5</v>
      </c>
      <c r="I4221" s="58">
        <v>13636</v>
      </c>
      <c r="J4221">
        <v>3705</v>
      </c>
      <c r="K4221" s="4">
        <v>0</v>
      </c>
      <c r="L4221" s="4">
        <v>8.7319999999999993</v>
      </c>
      <c r="M4221" s="4">
        <v>598.577</v>
      </c>
      <c r="N4221" s="4">
        <v>607.30899999999997</v>
      </c>
      <c r="O4221" s="5">
        <v>42305.745292812499</v>
      </c>
      <c r="P4221" s="5">
        <v>43258.050196053242</v>
      </c>
    </row>
    <row r="4222" spans="1:16">
      <c r="A4222">
        <v>3</v>
      </c>
      <c r="B4222">
        <v>10</v>
      </c>
      <c r="C4222">
        <v>22</v>
      </c>
      <c r="D4222">
        <v>64</v>
      </c>
      <c r="E4222">
        <v>4533</v>
      </c>
      <c r="F4222">
        <v>8729</v>
      </c>
      <c r="G4222">
        <v>37</v>
      </c>
      <c r="H4222">
        <v>6</v>
      </c>
      <c r="I4222" s="58">
        <v>13667</v>
      </c>
      <c r="J4222">
        <v>3706</v>
      </c>
      <c r="K4222" s="4">
        <v>8.7590000000000003</v>
      </c>
      <c r="L4222" s="4">
        <v>27.643000000000001</v>
      </c>
      <c r="M4222" s="4">
        <v>607.30899999999997</v>
      </c>
      <c r="N4222" s="4">
        <v>626.19299999999998</v>
      </c>
      <c r="O4222" s="5">
        <v>42305.745292812499</v>
      </c>
      <c r="P4222" s="5">
        <v>43258.050196053242</v>
      </c>
    </row>
    <row r="4223" spans="1:16">
      <c r="A4223">
        <v>3</v>
      </c>
      <c r="B4223">
        <v>10</v>
      </c>
      <c r="C4223">
        <v>22</v>
      </c>
      <c r="D4223">
        <v>64</v>
      </c>
      <c r="E4223">
        <v>4533</v>
      </c>
      <c r="F4223">
        <v>8730</v>
      </c>
      <c r="G4223">
        <v>37</v>
      </c>
      <c r="H4223">
        <v>8</v>
      </c>
      <c r="I4223" s="58">
        <v>13728</v>
      </c>
      <c r="J4223">
        <v>3708</v>
      </c>
      <c r="K4223" s="4">
        <v>27.643000000000001</v>
      </c>
      <c r="L4223" s="4">
        <v>38.463999999999999</v>
      </c>
      <c r="M4223" s="4">
        <v>626.19299999999998</v>
      </c>
      <c r="N4223" s="4">
        <v>637.01400000000001</v>
      </c>
      <c r="O4223" s="5">
        <v>42305.745292812499</v>
      </c>
      <c r="P4223" s="5">
        <v>43258.050196053242</v>
      </c>
    </row>
    <row r="4224" spans="1:16">
      <c r="A4224">
        <v>3</v>
      </c>
      <c r="B4224">
        <v>10</v>
      </c>
      <c r="C4224">
        <v>22</v>
      </c>
      <c r="D4224">
        <v>64</v>
      </c>
      <c r="E4224">
        <v>4546</v>
      </c>
      <c r="F4224">
        <v>8731</v>
      </c>
      <c r="G4224">
        <v>300</v>
      </c>
      <c r="H4224">
        <v>3</v>
      </c>
      <c r="I4224" s="58" t="s">
        <v>8687</v>
      </c>
      <c r="J4224">
        <v>30003</v>
      </c>
      <c r="K4224" s="4">
        <v>0</v>
      </c>
      <c r="L4224" s="4">
        <v>19.292000000000002</v>
      </c>
      <c r="M4224" s="4">
        <v>471.923</v>
      </c>
      <c r="N4224" s="4">
        <v>491.21499999999997</v>
      </c>
      <c r="O4224" s="5">
        <v>42305.745292812499</v>
      </c>
      <c r="P4224" s="5">
        <v>42305.745292812499</v>
      </c>
    </row>
    <row r="4225" spans="1:16">
      <c r="A4225">
        <v>3</v>
      </c>
      <c r="B4225">
        <v>10</v>
      </c>
      <c r="C4225">
        <v>22</v>
      </c>
      <c r="D4225">
        <v>64</v>
      </c>
      <c r="E4225">
        <v>562</v>
      </c>
      <c r="F4225">
        <v>8700</v>
      </c>
      <c r="G4225">
        <v>878</v>
      </c>
      <c r="H4225">
        <v>2</v>
      </c>
      <c r="I4225" s="58" t="s">
        <v>8688</v>
      </c>
      <c r="J4225">
        <v>87802</v>
      </c>
      <c r="K4225" s="4">
        <v>0</v>
      </c>
      <c r="L4225" s="4">
        <v>1.542</v>
      </c>
      <c r="M4225" s="4">
        <v>0</v>
      </c>
      <c r="N4225" s="4">
        <v>1.542</v>
      </c>
      <c r="O4225" s="5">
        <v>42305.745292812499</v>
      </c>
      <c r="P4225" s="5">
        <v>42305.745292812499</v>
      </c>
    </row>
    <row r="4226" spans="1:16">
      <c r="A4226">
        <v>3</v>
      </c>
      <c r="B4226">
        <v>10</v>
      </c>
      <c r="C4226">
        <v>22</v>
      </c>
      <c r="D4226">
        <v>64</v>
      </c>
      <c r="E4226">
        <v>564</v>
      </c>
      <c r="F4226">
        <v>8701</v>
      </c>
      <c r="G4226">
        <v>2484</v>
      </c>
      <c r="H4226">
        <v>2</v>
      </c>
      <c r="I4226" s="58">
        <v>213335</v>
      </c>
      <c r="J4226">
        <v>248402</v>
      </c>
      <c r="K4226" s="4">
        <v>0</v>
      </c>
      <c r="L4226" s="4">
        <v>0.81100000000000005</v>
      </c>
      <c r="M4226" s="4">
        <v>9.8279999999999994</v>
      </c>
      <c r="N4226" s="4">
        <v>10.638999999999999</v>
      </c>
      <c r="O4226" s="5">
        <v>42305.745292812499</v>
      </c>
      <c r="P4226" s="5">
        <v>43258.050196053242</v>
      </c>
    </row>
    <row r="4227" spans="1:16">
      <c r="A4227">
        <v>3</v>
      </c>
      <c r="B4227">
        <v>10</v>
      </c>
      <c r="C4227">
        <v>22</v>
      </c>
      <c r="D4227">
        <v>64</v>
      </c>
      <c r="E4227">
        <v>635</v>
      </c>
      <c r="F4227">
        <v>8702</v>
      </c>
      <c r="G4227">
        <v>1270</v>
      </c>
      <c r="H4227">
        <v>1</v>
      </c>
      <c r="I4227" s="58" t="s">
        <v>1498</v>
      </c>
      <c r="J4227">
        <v>127001</v>
      </c>
      <c r="K4227" s="4">
        <v>1</v>
      </c>
      <c r="L4227" s="4">
        <v>2.4689999999999999</v>
      </c>
      <c r="M4227" s="4">
        <v>0</v>
      </c>
      <c r="N4227" s="4">
        <v>1.4690000000000001</v>
      </c>
      <c r="O4227" s="5">
        <v>42305.745292812499</v>
      </c>
      <c r="P4227" s="5">
        <v>42305.745292812499</v>
      </c>
    </row>
    <row r="4228" spans="1:16">
      <c r="A4228">
        <v>3</v>
      </c>
      <c r="B4228">
        <v>10</v>
      </c>
      <c r="C4228">
        <v>22</v>
      </c>
      <c r="D4228">
        <v>64</v>
      </c>
      <c r="E4228">
        <v>635</v>
      </c>
      <c r="F4228">
        <v>8703</v>
      </c>
      <c r="G4228">
        <v>1545</v>
      </c>
      <c r="H4228">
        <v>1</v>
      </c>
      <c r="I4228" s="58" t="s">
        <v>8689</v>
      </c>
      <c r="J4228">
        <v>154501</v>
      </c>
      <c r="K4228" s="4">
        <v>0.998</v>
      </c>
      <c r="L4228" s="4">
        <v>8.4659999999999993</v>
      </c>
      <c r="M4228" s="4">
        <v>1.4690000000000001</v>
      </c>
      <c r="N4228" s="4">
        <v>8.9369999999999994</v>
      </c>
      <c r="O4228" s="5">
        <v>42305.745292812499</v>
      </c>
      <c r="P4228" s="5">
        <v>43258.050196053242</v>
      </c>
    </row>
    <row r="4229" spans="1:16">
      <c r="A4229">
        <v>3</v>
      </c>
      <c r="B4229">
        <v>10</v>
      </c>
      <c r="C4229">
        <v>22</v>
      </c>
      <c r="D4229">
        <v>64</v>
      </c>
      <c r="E4229">
        <v>932</v>
      </c>
      <c r="F4229">
        <v>8704</v>
      </c>
      <c r="G4229">
        <v>300</v>
      </c>
      <c r="H4229">
        <v>4</v>
      </c>
      <c r="I4229" s="58" t="s">
        <v>8690</v>
      </c>
      <c r="J4229">
        <v>30004</v>
      </c>
      <c r="K4229" s="4">
        <v>0</v>
      </c>
      <c r="L4229" s="4">
        <v>1.4850000000000001</v>
      </c>
      <c r="M4229" s="4">
        <v>0</v>
      </c>
      <c r="N4229" s="4">
        <v>1.4850000000000001</v>
      </c>
      <c r="O4229" s="5">
        <v>42305.745292812499</v>
      </c>
      <c r="P4229" s="5">
        <v>42305.745292812499</v>
      </c>
    </row>
    <row r="4230" spans="1:16">
      <c r="A4230">
        <v>3</v>
      </c>
      <c r="B4230">
        <v>10</v>
      </c>
      <c r="C4230">
        <v>7</v>
      </c>
      <c r="D4230">
        <v>193</v>
      </c>
      <c r="E4230">
        <v>1240</v>
      </c>
      <c r="F4230">
        <v>2776</v>
      </c>
      <c r="G4230">
        <v>554</v>
      </c>
      <c r="H4230">
        <v>2</v>
      </c>
      <c r="I4230" s="58" t="s">
        <v>8691</v>
      </c>
      <c r="J4230">
        <v>55402</v>
      </c>
      <c r="K4230" s="4">
        <v>0</v>
      </c>
      <c r="L4230" s="4">
        <v>7.5339999999999998</v>
      </c>
      <c r="M4230" s="4">
        <v>0</v>
      </c>
      <c r="N4230" s="4">
        <v>7.5339999999999998</v>
      </c>
      <c r="O4230" s="5">
        <v>42305.745292812499</v>
      </c>
      <c r="P4230" s="5">
        <v>42305.745292812499</v>
      </c>
    </row>
    <row r="4231" spans="1:16">
      <c r="A4231">
        <v>3</v>
      </c>
      <c r="B4231">
        <v>10</v>
      </c>
      <c r="C4231">
        <v>7</v>
      </c>
      <c r="D4231">
        <v>193</v>
      </c>
      <c r="E4231">
        <v>3686</v>
      </c>
      <c r="F4231">
        <v>2777</v>
      </c>
      <c r="G4231">
        <v>830</v>
      </c>
      <c r="H4231">
        <v>2</v>
      </c>
      <c r="I4231" s="58" t="s">
        <v>8692</v>
      </c>
      <c r="J4231">
        <v>83002</v>
      </c>
      <c r="K4231" s="4">
        <v>0.89100000000000001</v>
      </c>
      <c r="L4231" s="4">
        <v>7.1890000000000001</v>
      </c>
      <c r="M4231" s="4">
        <v>16.306000000000001</v>
      </c>
      <c r="N4231" s="4">
        <v>22.603999999999999</v>
      </c>
      <c r="O4231" s="5">
        <v>42305.745292812499</v>
      </c>
      <c r="P4231" s="5">
        <v>43258.050196053242</v>
      </c>
    </row>
    <row r="4232" spans="1:16">
      <c r="A4232">
        <v>3</v>
      </c>
      <c r="B4232">
        <v>10</v>
      </c>
      <c r="C4232">
        <v>7</v>
      </c>
      <c r="D4232">
        <v>193</v>
      </c>
      <c r="E4232">
        <v>3687</v>
      </c>
      <c r="F4232">
        <v>2778</v>
      </c>
      <c r="G4232">
        <v>554</v>
      </c>
      <c r="H4232">
        <v>1</v>
      </c>
      <c r="I4232" s="58" t="s">
        <v>8693</v>
      </c>
      <c r="J4232">
        <v>55401</v>
      </c>
      <c r="K4232" s="4">
        <v>0</v>
      </c>
      <c r="L4232" s="4">
        <v>27.699000000000002</v>
      </c>
      <c r="M4232" s="4">
        <v>0</v>
      </c>
      <c r="N4232" s="4">
        <v>26.385000000000002</v>
      </c>
      <c r="O4232" s="5">
        <v>42305.745292812499</v>
      </c>
      <c r="P4232" s="5">
        <v>42305.745292812499</v>
      </c>
    </row>
    <row r="4233" spans="1:16">
      <c r="A4233">
        <v>3</v>
      </c>
      <c r="B4233">
        <v>10</v>
      </c>
      <c r="C4233">
        <v>7</v>
      </c>
      <c r="D4233">
        <v>193</v>
      </c>
      <c r="E4233">
        <v>3688</v>
      </c>
      <c r="F4233">
        <v>2779</v>
      </c>
      <c r="G4233">
        <v>792</v>
      </c>
      <c r="H4233">
        <v>1</v>
      </c>
      <c r="I4233" s="58" t="s">
        <v>8694</v>
      </c>
      <c r="J4233">
        <v>79201</v>
      </c>
      <c r="K4233" s="4">
        <v>0</v>
      </c>
      <c r="L4233" s="4">
        <v>20.96</v>
      </c>
      <c r="M4233" s="4">
        <v>0</v>
      </c>
      <c r="N4233" s="4">
        <v>20.959</v>
      </c>
      <c r="O4233" s="5">
        <v>42305.745292812499</v>
      </c>
      <c r="P4233" s="5">
        <v>43258.050196053242</v>
      </c>
    </row>
    <row r="4234" spans="1:16">
      <c r="A4234">
        <v>3</v>
      </c>
      <c r="B4234">
        <v>10</v>
      </c>
      <c r="C4234">
        <v>7</v>
      </c>
      <c r="D4234">
        <v>193</v>
      </c>
      <c r="E4234">
        <v>3688</v>
      </c>
      <c r="F4234">
        <v>2780</v>
      </c>
      <c r="G4234">
        <v>792</v>
      </c>
      <c r="H4234">
        <v>2</v>
      </c>
      <c r="I4234" s="58" t="s">
        <v>8695</v>
      </c>
      <c r="J4234">
        <v>79202</v>
      </c>
      <c r="K4234" s="4">
        <v>21.032</v>
      </c>
      <c r="L4234" s="4">
        <v>32.929000000000002</v>
      </c>
      <c r="M4234" s="4">
        <v>20.959</v>
      </c>
      <c r="N4234" s="4">
        <v>32.857999999999997</v>
      </c>
      <c r="O4234" s="5">
        <v>42305.745292812499</v>
      </c>
      <c r="P4234" s="5">
        <v>43258.050196053242</v>
      </c>
    </row>
    <row r="4235" spans="1:16">
      <c r="A4235">
        <v>3</v>
      </c>
      <c r="B4235">
        <v>10</v>
      </c>
      <c r="C4235">
        <v>7</v>
      </c>
      <c r="D4235">
        <v>193</v>
      </c>
      <c r="E4235">
        <v>3808</v>
      </c>
      <c r="F4235">
        <v>2781</v>
      </c>
      <c r="G4235">
        <v>2627</v>
      </c>
      <c r="H4235">
        <v>1</v>
      </c>
      <c r="I4235" s="58">
        <v>265533</v>
      </c>
      <c r="J4235">
        <v>262701</v>
      </c>
      <c r="K4235" s="4">
        <v>10</v>
      </c>
      <c r="L4235" s="4">
        <v>18.542000000000002</v>
      </c>
      <c r="M4235" s="4">
        <v>0</v>
      </c>
      <c r="N4235" s="4">
        <v>8.5419999999999998</v>
      </c>
      <c r="O4235" s="5">
        <v>42305.745292812499</v>
      </c>
      <c r="P4235" s="5">
        <v>42305.745292812499</v>
      </c>
    </row>
    <row r="4236" spans="1:16">
      <c r="A4236">
        <v>3</v>
      </c>
      <c r="B4236">
        <v>10</v>
      </c>
      <c r="C4236">
        <v>7</v>
      </c>
      <c r="D4236">
        <v>193</v>
      </c>
      <c r="E4236">
        <v>3815</v>
      </c>
      <c r="F4236">
        <v>2782</v>
      </c>
      <c r="G4236">
        <v>554</v>
      </c>
      <c r="H4236">
        <v>3</v>
      </c>
      <c r="I4236" s="58" t="s">
        <v>8696</v>
      </c>
      <c r="J4236">
        <v>55403</v>
      </c>
      <c r="K4236" s="4">
        <v>1</v>
      </c>
      <c r="L4236" s="4">
        <v>1.732</v>
      </c>
      <c r="M4236" s="4">
        <v>0</v>
      </c>
      <c r="N4236" s="4">
        <v>0.73199999999999998</v>
      </c>
      <c r="O4236" s="5">
        <v>42305.745292812499</v>
      </c>
      <c r="P4236" s="5">
        <v>43258.050196053242</v>
      </c>
    </row>
    <row r="4237" spans="1:16">
      <c r="A4237">
        <v>3</v>
      </c>
      <c r="B4237">
        <v>10</v>
      </c>
      <c r="C4237">
        <v>7</v>
      </c>
      <c r="D4237">
        <v>193</v>
      </c>
      <c r="E4237">
        <v>3840</v>
      </c>
      <c r="F4237">
        <v>2783</v>
      </c>
      <c r="G4237">
        <v>2627</v>
      </c>
      <c r="H4237">
        <v>2</v>
      </c>
      <c r="I4237" s="58">
        <v>265564</v>
      </c>
      <c r="J4237">
        <v>262702</v>
      </c>
      <c r="K4237" s="4">
        <v>1</v>
      </c>
      <c r="L4237" s="4">
        <v>6.4390000000000001</v>
      </c>
      <c r="M4237" s="4">
        <v>0</v>
      </c>
      <c r="N4237" s="4">
        <v>5.4390000000000001</v>
      </c>
      <c r="O4237" s="5">
        <v>42305.745292812499</v>
      </c>
      <c r="P4237" s="5">
        <v>42305.745292812499</v>
      </c>
    </row>
    <row r="4238" spans="1:16">
      <c r="A4238">
        <v>3</v>
      </c>
      <c r="B4238">
        <v>10</v>
      </c>
      <c r="C4238">
        <v>7</v>
      </c>
      <c r="D4238">
        <v>193</v>
      </c>
      <c r="E4238">
        <v>3886</v>
      </c>
      <c r="F4238">
        <v>2784</v>
      </c>
      <c r="G4238">
        <v>193</v>
      </c>
      <c r="H4238">
        <v>3</v>
      </c>
      <c r="I4238" s="58" t="s">
        <v>8697</v>
      </c>
      <c r="J4238">
        <v>19303</v>
      </c>
      <c r="K4238" s="4">
        <v>0</v>
      </c>
      <c r="L4238" s="4">
        <v>0.22800000000000001</v>
      </c>
      <c r="M4238" s="4">
        <v>0</v>
      </c>
      <c r="N4238" s="4">
        <v>0.22900000000000001</v>
      </c>
      <c r="O4238" s="5">
        <v>42305.745292812499</v>
      </c>
      <c r="P4238" s="5">
        <v>42305.745292812499</v>
      </c>
    </row>
    <row r="4239" spans="1:16">
      <c r="A4239">
        <v>3</v>
      </c>
      <c r="B4239">
        <v>10</v>
      </c>
      <c r="C4239">
        <v>7</v>
      </c>
      <c r="D4239">
        <v>193</v>
      </c>
      <c r="E4239">
        <v>3888</v>
      </c>
      <c r="F4239">
        <v>2785</v>
      </c>
      <c r="G4239">
        <v>201</v>
      </c>
      <c r="H4239">
        <v>6</v>
      </c>
      <c r="I4239" s="58" t="s">
        <v>8698</v>
      </c>
      <c r="J4239">
        <v>20106</v>
      </c>
      <c r="K4239" s="4">
        <v>0</v>
      </c>
      <c r="L4239" s="4">
        <v>18.187000000000001</v>
      </c>
      <c r="M4239" s="4">
        <v>9.08</v>
      </c>
      <c r="N4239" s="4">
        <v>27.266999999999999</v>
      </c>
      <c r="O4239" s="5">
        <v>42305.745292812499</v>
      </c>
      <c r="P4239" s="5">
        <v>43258.050196053242</v>
      </c>
    </row>
    <row r="4240" spans="1:16">
      <c r="A4240">
        <v>3</v>
      </c>
      <c r="B4240">
        <v>10</v>
      </c>
      <c r="C4240">
        <v>7</v>
      </c>
      <c r="D4240">
        <v>193</v>
      </c>
      <c r="E4240">
        <v>3901</v>
      </c>
      <c r="F4240">
        <v>2786</v>
      </c>
      <c r="G4240">
        <v>235</v>
      </c>
      <c r="H4240">
        <v>3</v>
      </c>
      <c r="I4240" s="58" t="s">
        <v>8699</v>
      </c>
      <c r="J4240">
        <v>23503</v>
      </c>
      <c r="K4240" s="4">
        <v>0</v>
      </c>
      <c r="L4240" s="4">
        <v>7.0270000000000001</v>
      </c>
      <c r="M4240" s="4">
        <v>58.944000000000003</v>
      </c>
      <c r="N4240" s="4">
        <v>65.971999999999994</v>
      </c>
      <c r="O4240" s="5">
        <v>42305.745292812499</v>
      </c>
      <c r="P4240" s="5">
        <v>43258.050196053242</v>
      </c>
    </row>
    <row r="4241" spans="1:16">
      <c r="A4241">
        <v>3</v>
      </c>
      <c r="B4241">
        <v>10</v>
      </c>
      <c r="C4241">
        <v>7</v>
      </c>
      <c r="D4241">
        <v>193</v>
      </c>
      <c r="E4241">
        <v>4533</v>
      </c>
      <c r="F4241">
        <v>2787</v>
      </c>
      <c r="G4241">
        <v>36</v>
      </c>
      <c r="H4241">
        <v>3</v>
      </c>
      <c r="I4241" s="58">
        <v>13210</v>
      </c>
      <c r="J4241">
        <v>3603</v>
      </c>
      <c r="K4241" s="4">
        <v>0</v>
      </c>
      <c r="L4241" s="4">
        <v>15.885999999999999</v>
      </c>
      <c r="M4241" s="4">
        <v>490.01799999999997</v>
      </c>
      <c r="N4241" s="4">
        <v>505.904</v>
      </c>
      <c r="O4241" s="5">
        <v>42305.745292812499</v>
      </c>
      <c r="P4241" s="5">
        <v>43258.050196053242</v>
      </c>
    </row>
    <row r="4242" spans="1:16">
      <c r="A4242">
        <v>3</v>
      </c>
      <c r="B4242">
        <v>10</v>
      </c>
      <c r="C4242">
        <v>7</v>
      </c>
      <c r="D4242">
        <v>193</v>
      </c>
      <c r="E4242">
        <v>4533</v>
      </c>
      <c r="F4242">
        <v>2788</v>
      </c>
      <c r="G4242">
        <v>36</v>
      </c>
      <c r="H4242">
        <v>5</v>
      </c>
      <c r="I4242" s="58">
        <v>13271</v>
      </c>
      <c r="J4242">
        <v>3605</v>
      </c>
      <c r="K4242" s="4">
        <v>15.885999999999999</v>
      </c>
      <c r="L4242" s="4">
        <v>27.908999999999999</v>
      </c>
      <c r="M4242" s="4">
        <v>505.904</v>
      </c>
      <c r="N4242" s="4">
        <v>517.92700000000002</v>
      </c>
      <c r="O4242" s="5">
        <v>42305.745292812499</v>
      </c>
      <c r="P4242" s="5">
        <v>43258.050196053242</v>
      </c>
    </row>
    <row r="4243" spans="1:16">
      <c r="A4243">
        <v>3</v>
      </c>
      <c r="B4243">
        <v>10</v>
      </c>
      <c r="C4243">
        <v>7</v>
      </c>
      <c r="D4243">
        <v>193</v>
      </c>
      <c r="E4243">
        <v>4533</v>
      </c>
      <c r="F4243">
        <v>2789</v>
      </c>
      <c r="G4243">
        <v>36</v>
      </c>
      <c r="H4243">
        <v>6</v>
      </c>
      <c r="I4243" s="58">
        <v>13302</v>
      </c>
      <c r="J4243">
        <v>3606</v>
      </c>
      <c r="K4243" s="4">
        <v>0.14399999999999999</v>
      </c>
      <c r="L4243" s="4">
        <v>7.0439999999999996</v>
      </c>
      <c r="M4243" s="4">
        <v>517.92700000000002</v>
      </c>
      <c r="N4243" s="4">
        <v>524.827</v>
      </c>
      <c r="O4243" s="5">
        <v>42305.745292812499</v>
      </c>
      <c r="P4243" s="5">
        <v>43258.050196053242</v>
      </c>
    </row>
    <row r="4244" spans="1:16">
      <c r="A4244">
        <v>3</v>
      </c>
      <c r="B4244">
        <v>10</v>
      </c>
      <c r="C4244">
        <v>7</v>
      </c>
      <c r="D4244">
        <v>69</v>
      </c>
      <c r="E4244">
        <v>3686</v>
      </c>
      <c r="F4244">
        <v>2674</v>
      </c>
      <c r="G4244">
        <v>830</v>
      </c>
      <c r="H4244">
        <v>1</v>
      </c>
      <c r="I4244" s="58" t="s">
        <v>8700</v>
      </c>
      <c r="J4244">
        <v>83001</v>
      </c>
      <c r="K4244" s="4">
        <v>0</v>
      </c>
      <c r="L4244" s="4">
        <v>16.306000000000001</v>
      </c>
      <c r="M4244" s="4">
        <v>0</v>
      </c>
      <c r="N4244" s="4">
        <v>16.306000000000001</v>
      </c>
      <c r="O4244" s="5">
        <v>42305.745292812499</v>
      </c>
      <c r="P4244" s="5">
        <v>42305.745292812499</v>
      </c>
    </row>
    <row r="4245" spans="1:16">
      <c r="A4245">
        <v>3</v>
      </c>
      <c r="B4245">
        <v>10</v>
      </c>
      <c r="C4245">
        <v>7</v>
      </c>
      <c r="D4245">
        <v>69</v>
      </c>
      <c r="E4245">
        <v>3686</v>
      </c>
      <c r="F4245">
        <v>2675</v>
      </c>
      <c r="G4245">
        <v>830</v>
      </c>
      <c r="H4245">
        <v>3</v>
      </c>
      <c r="I4245" s="58" t="s">
        <v>8701</v>
      </c>
      <c r="J4245">
        <v>83003</v>
      </c>
      <c r="K4245" s="4">
        <v>0</v>
      </c>
      <c r="L4245" s="4">
        <v>6.3579999999999997</v>
      </c>
      <c r="M4245" s="4">
        <v>22.603999999999999</v>
      </c>
      <c r="N4245" s="4">
        <v>28.962</v>
      </c>
      <c r="O4245" s="5">
        <v>42305.745292812499</v>
      </c>
      <c r="P4245" s="5">
        <v>43258.050196053242</v>
      </c>
    </row>
    <row r="4246" spans="1:16">
      <c r="A4246">
        <v>3</v>
      </c>
      <c r="B4246">
        <v>10</v>
      </c>
      <c r="C4246">
        <v>7</v>
      </c>
      <c r="D4246">
        <v>69</v>
      </c>
      <c r="E4246">
        <v>3703</v>
      </c>
      <c r="F4246">
        <v>2676</v>
      </c>
      <c r="G4246">
        <v>375</v>
      </c>
      <c r="H4246">
        <v>5</v>
      </c>
      <c r="I4246" s="58" t="s">
        <v>8702</v>
      </c>
      <c r="J4246">
        <v>37505</v>
      </c>
      <c r="K4246" s="4">
        <v>0</v>
      </c>
      <c r="L4246" s="4">
        <v>34.454000000000001</v>
      </c>
      <c r="M4246" s="4">
        <v>0</v>
      </c>
      <c r="N4246" s="4">
        <v>34.454000000000001</v>
      </c>
      <c r="O4246" s="5">
        <v>42305.745292812499</v>
      </c>
      <c r="P4246" s="5">
        <v>42305.745292812499</v>
      </c>
    </row>
    <row r="4247" spans="1:16">
      <c r="A4247">
        <v>3</v>
      </c>
      <c r="B4247">
        <v>10</v>
      </c>
      <c r="C4247">
        <v>7</v>
      </c>
      <c r="D4247">
        <v>69</v>
      </c>
      <c r="E4247">
        <v>3797</v>
      </c>
      <c r="F4247">
        <v>2677</v>
      </c>
      <c r="G4247">
        <v>1592</v>
      </c>
      <c r="H4247">
        <v>3</v>
      </c>
      <c r="I4247" s="58">
        <v>-112434</v>
      </c>
      <c r="J4247">
        <v>159203</v>
      </c>
      <c r="K4247" s="4">
        <v>2.7E-2</v>
      </c>
      <c r="L4247" s="4">
        <v>14.465999999999999</v>
      </c>
      <c r="M4247" s="4">
        <v>0</v>
      </c>
      <c r="N4247" s="4">
        <v>14.438000000000001</v>
      </c>
      <c r="O4247" s="5">
        <v>42305.745292812499</v>
      </c>
      <c r="P4247" s="5">
        <v>42305.745292812499</v>
      </c>
    </row>
    <row r="4248" spans="1:16">
      <c r="A4248">
        <v>3</v>
      </c>
      <c r="B4248">
        <v>10</v>
      </c>
      <c r="C4248">
        <v>7</v>
      </c>
      <c r="D4248">
        <v>69</v>
      </c>
      <c r="E4248">
        <v>3807</v>
      </c>
      <c r="F4248">
        <v>2678</v>
      </c>
      <c r="G4248">
        <v>2375</v>
      </c>
      <c r="H4248">
        <v>1</v>
      </c>
      <c r="I4248" s="58">
        <v>173492</v>
      </c>
      <c r="J4248">
        <v>237501</v>
      </c>
      <c r="K4248" s="4">
        <v>0</v>
      </c>
      <c r="L4248" s="4">
        <v>4.992</v>
      </c>
      <c r="M4248" s="4">
        <v>0</v>
      </c>
      <c r="N4248" s="4">
        <v>4.992</v>
      </c>
      <c r="O4248" s="5">
        <v>42305.745292812499</v>
      </c>
      <c r="P4248" s="5">
        <v>42305.745292812499</v>
      </c>
    </row>
    <row r="4249" spans="1:16">
      <c r="A4249">
        <v>3</v>
      </c>
      <c r="B4249">
        <v>10</v>
      </c>
      <c r="C4249">
        <v>7</v>
      </c>
      <c r="D4249">
        <v>69</v>
      </c>
      <c r="E4249">
        <v>3831</v>
      </c>
      <c r="F4249">
        <v>2679</v>
      </c>
      <c r="G4249">
        <v>2999</v>
      </c>
      <c r="H4249">
        <v>1</v>
      </c>
      <c r="I4249" s="58">
        <v>401404</v>
      </c>
      <c r="J4249">
        <v>299901</v>
      </c>
      <c r="K4249" s="4">
        <v>8</v>
      </c>
      <c r="L4249" s="4">
        <v>17.372</v>
      </c>
      <c r="M4249" s="4">
        <v>0</v>
      </c>
      <c r="N4249" s="4">
        <v>9.3719999999999999</v>
      </c>
      <c r="O4249" s="5">
        <v>42305.745292812499</v>
      </c>
      <c r="P4249" s="5">
        <v>42305.745292812499</v>
      </c>
    </row>
    <row r="4250" spans="1:16">
      <c r="A4250">
        <v>3</v>
      </c>
      <c r="B4250">
        <v>10</v>
      </c>
      <c r="C4250">
        <v>7</v>
      </c>
      <c r="D4250">
        <v>69</v>
      </c>
      <c r="E4250">
        <v>3888</v>
      </c>
      <c r="F4250">
        <v>2680</v>
      </c>
      <c r="G4250">
        <v>201</v>
      </c>
      <c r="H4250">
        <v>5</v>
      </c>
      <c r="I4250" s="58" t="s">
        <v>1499</v>
      </c>
      <c r="J4250">
        <v>20105</v>
      </c>
      <c r="K4250" s="4">
        <v>0.19</v>
      </c>
      <c r="L4250" s="4">
        <v>9.27</v>
      </c>
      <c r="M4250" s="4">
        <v>0</v>
      </c>
      <c r="N4250" s="4">
        <v>9.08</v>
      </c>
      <c r="O4250" s="5">
        <v>42305.745292812499</v>
      </c>
      <c r="P4250" s="5">
        <v>42305.745292812499</v>
      </c>
    </row>
    <row r="4251" spans="1:16">
      <c r="A4251">
        <v>3</v>
      </c>
      <c r="B4251">
        <v>10</v>
      </c>
      <c r="C4251">
        <v>7</v>
      </c>
      <c r="D4251">
        <v>69</v>
      </c>
      <c r="E4251">
        <v>3901</v>
      </c>
      <c r="F4251">
        <v>2681</v>
      </c>
      <c r="G4251">
        <v>234</v>
      </c>
      <c r="H4251">
        <v>1</v>
      </c>
      <c r="I4251" s="58" t="s">
        <v>8703</v>
      </c>
      <c r="J4251">
        <v>23401</v>
      </c>
      <c r="K4251" s="4">
        <v>0.997</v>
      </c>
      <c r="L4251" s="4">
        <v>16.843</v>
      </c>
      <c r="M4251" s="4">
        <v>0</v>
      </c>
      <c r="N4251" s="4">
        <v>15.846</v>
      </c>
      <c r="O4251" t="s">
        <v>1223</v>
      </c>
      <c r="P4251" t="s">
        <v>1223</v>
      </c>
    </row>
    <row r="4252" spans="1:16">
      <c r="A4252">
        <v>3</v>
      </c>
      <c r="B4252">
        <v>10</v>
      </c>
      <c r="C4252">
        <v>7</v>
      </c>
      <c r="D4252">
        <v>69</v>
      </c>
      <c r="E4252">
        <v>3901</v>
      </c>
      <c r="F4252">
        <v>2682</v>
      </c>
      <c r="G4252">
        <v>234</v>
      </c>
      <c r="H4252">
        <v>2</v>
      </c>
      <c r="I4252" s="58" t="s">
        <v>8704</v>
      </c>
      <c r="J4252">
        <v>23402</v>
      </c>
      <c r="K4252" s="4">
        <v>15.901</v>
      </c>
      <c r="L4252" s="4">
        <v>32.887</v>
      </c>
      <c r="M4252" s="4">
        <v>15.846</v>
      </c>
      <c r="N4252" s="4">
        <v>32.832000000000001</v>
      </c>
      <c r="O4252" s="5">
        <v>42305.745292812499</v>
      </c>
      <c r="P4252" s="5">
        <v>42305.745292812499</v>
      </c>
    </row>
    <row r="4253" spans="1:16">
      <c r="A4253">
        <v>3</v>
      </c>
      <c r="B4253">
        <v>10</v>
      </c>
      <c r="C4253">
        <v>7</v>
      </c>
      <c r="D4253">
        <v>69</v>
      </c>
      <c r="E4253">
        <v>3901</v>
      </c>
      <c r="F4253">
        <v>2683</v>
      </c>
      <c r="G4253">
        <v>235</v>
      </c>
      <c r="H4253">
        <v>1</v>
      </c>
      <c r="I4253" s="58" t="s">
        <v>8705</v>
      </c>
      <c r="J4253">
        <v>23501</v>
      </c>
      <c r="K4253" s="4">
        <v>0</v>
      </c>
      <c r="L4253" s="4">
        <v>9.06</v>
      </c>
      <c r="M4253" s="4">
        <v>33.328000000000003</v>
      </c>
      <c r="N4253" s="4">
        <v>42.387999999999998</v>
      </c>
      <c r="O4253" s="5">
        <v>42305.745292812499</v>
      </c>
      <c r="P4253" s="5">
        <v>43258.050196053242</v>
      </c>
    </row>
    <row r="4254" spans="1:16">
      <c r="A4254">
        <v>3</v>
      </c>
      <c r="B4254">
        <v>10</v>
      </c>
      <c r="C4254">
        <v>7</v>
      </c>
      <c r="D4254">
        <v>69</v>
      </c>
      <c r="E4254">
        <v>3901</v>
      </c>
      <c r="F4254">
        <v>2684</v>
      </c>
      <c r="G4254">
        <v>235</v>
      </c>
      <c r="H4254">
        <v>2</v>
      </c>
      <c r="I4254" s="58" t="s">
        <v>8706</v>
      </c>
      <c r="J4254">
        <v>23502</v>
      </c>
      <c r="K4254" s="4">
        <v>0</v>
      </c>
      <c r="L4254" s="4">
        <v>16.556000000000001</v>
      </c>
      <c r="M4254" s="4">
        <v>42.387999999999998</v>
      </c>
      <c r="N4254" s="4">
        <v>58.944000000000003</v>
      </c>
      <c r="O4254" s="5">
        <v>42305.745292812499</v>
      </c>
      <c r="P4254" s="5">
        <v>43258.050196053242</v>
      </c>
    </row>
    <row r="4255" spans="1:16">
      <c r="A4255">
        <v>3</v>
      </c>
      <c r="B4255">
        <v>10</v>
      </c>
      <c r="C4255">
        <v>7</v>
      </c>
      <c r="D4255">
        <v>69</v>
      </c>
      <c r="E4255">
        <v>4533</v>
      </c>
      <c r="F4255">
        <v>2685</v>
      </c>
      <c r="G4255">
        <v>36</v>
      </c>
      <c r="H4255">
        <v>9</v>
      </c>
      <c r="I4255" s="58">
        <v>13394</v>
      </c>
      <c r="J4255">
        <v>3609</v>
      </c>
      <c r="K4255" s="4">
        <v>0</v>
      </c>
      <c r="L4255" s="4">
        <v>3.51</v>
      </c>
      <c r="M4255" s="4">
        <v>478.53100000000001</v>
      </c>
      <c r="N4255" s="4">
        <v>482.041</v>
      </c>
      <c r="O4255" s="5">
        <v>42305.745292812499</v>
      </c>
      <c r="P4255" s="5">
        <v>43258.050196053242</v>
      </c>
    </row>
    <row r="4256" spans="1:16">
      <c r="A4256">
        <v>3</v>
      </c>
      <c r="B4256">
        <v>10</v>
      </c>
      <c r="C4256">
        <v>7</v>
      </c>
      <c r="D4256">
        <v>69</v>
      </c>
      <c r="E4256">
        <v>4546</v>
      </c>
      <c r="F4256">
        <v>2686</v>
      </c>
      <c r="G4256">
        <v>160</v>
      </c>
      <c r="H4256">
        <v>3</v>
      </c>
      <c r="I4256" s="58" t="s">
        <v>8707</v>
      </c>
      <c r="J4256">
        <v>16003</v>
      </c>
      <c r="K4256" s="4">
        <v>1</v>
      </c>
      <c r="L4256" s="4">
        <v>14.57</v>
      </c>
      <c r="M4256" s="4">
        <v>324.59100000000001</v>
      </c>
      <c r="N4256" s="4">
        <v>338.161</v>
      </c>
      <c r="O4256" s="5">
        <v>42305.745292812499</v>
      </c>
      <c r="P4256" s="5">
        <v>42305.745292812499</v>
      </c>
    </row>
    <row r="4257" spans="1:16">
      <c r="A4257">
        <v>3</v>
      </c>
      <c r="B4257">
        <v>10</v>
      </c>
      <c r="C4257">
        <v>7</v>
      </c>
      <c r="D4257">
        <v>69</v>
      </c>
      <c r="E4257">
        <v>4552</v>
      </c>
      <c r="F4257">
        <v>2687</v>
      </c>
      <c r="G4257">
        <v>148</v>
      </c>
      <c r="H4257">
        <v>1</v>
      </c>
      <c r="I4257" s="58" t="s">
        <v>8708</v>
      </c>
      <c r="J4257">
        <v>14801</v>
      </c>
      <c r="K4257" s="4">
        <v>0</v>
      </c>
      <c r="L4257" s="4">
        <v>8.2080000000000002</v>
      </c>
      <c r="M4257" s="4">
        <v>365.471</v>
      </c>
      <c r="N4257" s="4">
        <v>373.67899999999997</v>
      </c>
      <c r="O4257" s="5">
        <v>42305.745292812499</v>
      </c>
      <c r="P4257" s="5">
        <v>43258.050196053242</v>
      </c>
    </row>
    <row r="4258" spans="1:16">
      <c r="A4258">
        <v>3</v>
      </c>
      <c r="B4258">
        <v>10</v>
      </c>
      <c r="C4258">
        <v>7</v>
      </c>
      <c r="D4258">
        <v>69</v>
      </c>
      <c r="E4258">
        <v>4552</v>
      </c>
      <c r="F4258">
        <v>2688</v>
      </c>
      <c r="G4258">
        <v>148</v>
      </c>
      <c r="H4258">
        <v>2</v>
      </c>
      <c r="I4258" s="58" t="s">
        <v>8709</v>
      </c>
      <c r="J4258">
        <v>14802</v>
      </c>
      <c r="K4258" s="4">
        <v>0</v>
      </c>
      <c r="L4258" s="4">
        <v>11.167</v>
      </c>
      <c r="M4258" s="4">
        <v>354.30399999999997</v>
      </c>
      <c r="N4258" s="4">
        <v>365.471</v>
      </c>
      <c r="O4258" s="5">
        <v>42305.745292812499</v>
      </c>
      <c r="P4258" s="5">
        <v>43258.050196053242</v>
      </c>
    </row>
    <row r="4259" spans="1:16">
      <c r="A4259">
        <v>3</v>
      </c>
      <c r="B4259">
        <v>10</v>
      </c>
      <c r="C4259">
        <v>7</v>
      </c>
      <c r="D4259">
        <v>69</v>
      </c>
      <c r="E4259">
        <v>4552</v>
      </c>
      <c r="F4259">
        <v>2689</v>
      </c>
      <c r="G4259">
        <v>201</v>
      </c>
      <c r="H4259">
        <v>2</v>
      </c>
      <c r="I4259" s="58" t="s">
        <v>8710</v>
      </c>
      <c r="J4259">
        <v>20102</v>
      </c>
      <c r="K4259" s="4">
        <v>0</v>
      </c>
      <c r="L4259" s="4">
        <v>9.609</v>
      </c>
      <c r="M4259" s="4">
        <v>413.39100000000002</v>
      </c>
      <c r="N4259" s="4">
        <v>423</v>
      </c>
      <c r="O4259" s="5">
        <v>42305.745292812499</v>
      </c>
      <c r="P4259" s="5">
        <v>42305.745292812499</v>
      </c>
    </row>
    <row r="4260" spans="1:16">
      <c r="A4260">
        <v>3</v>
      </c>
      <c r="B4260">
        <v>10</v>
      </c>
      <c r="C4260">
        <v>7</v>
      </c>
      <c r="D4260">
        <v>69</v>
      </c>
      <c r="E4260">
        <v>4552</v>
      </c>
      <c r="F4260">
        <v>2690</v>
      </c>
      <c r="G4260">
        <v>201</v>
      </c>
      <c r="H4260">
        <v>3</v>
      </c>
      <c r="I4260" s="58" t="s">
        <v>8711</v>
      </c>
      <c r="J4260">
        <v>20103</v>
      </c>
      <c r="K4260" s="4">
        <v>0.17599999999999999</v>
      </c>
      <c r="L4260" s="4">
        <v>21.460999999999999</v>
      </c>
      <c r="M4260" s="4">
        <v>392.10599999999999</v>
      </c>
      <c r="N4260" s="4">
        <v>413.39100000000002</v>
      </c>
      <c r="O4260" s="5">
        <v>42305.745292812499</v>
      </c>
      <c r="P4260" s="5">
        <v>43258.050196053242</v>
      </c>
    </row>
    <row r="4261" spans="1:16">
      <c r="A4261">
        <v>3</v>
      </c>
      <c r="B4261">
        <v>10</v>
      </c>
      <c r="C4261">
        <v>7</v>
      </c>
      <c r="D4261">
        <v>69</v>
      </c>
      <c r="E4261">
        <v>4552</v>
      </c>
      <c r="F4261">
        <v>2691</v>
      </c>
      <c r="G4261">
        <v>201</v>
      </c>
      <c r="H4261">
        <v>4</v>
      </c>
      <c r="I4261" s="58" t="s">
        <v>8712</v>
      </c>
      <c r="J4261">
        <v>20104</v>
      </c>
      <c r="K4261" s="4">
        <v>1</v>
      </c>
      <c r="L4261" s="4">
        <v>11.382999999999999</v>
      </c>
      <c r="M4261" s="4">
        <v>381.72300000000001</v>
      </c>
      <c r="N4261" s="4">
        <v>392.10599999999999</v>
      </c>
      <c r="O4261" s="5">
        <v>42305.745292812499</v>
      </c>
      <c r="P4261" s="5">
        <v>43258.050196053242</v>
      </c>
    </row>
    <row r="4262" spans="1:16">
      <c r="A4262">
        <v>3</v>
      </c>
      <c r="B4262">
        <v>10</v>
      </c>
      <c r="C4262">
        <v>7</v>
      </c>
      <c r="D4262">
        <v>69</v>
      </c>
      <c r="E4262">
        <v>4552</v>
      </c>
      <c r="F4262">
        <v>2692</v>
      </c>
      <c r="G4262">
        <v>201</v>
      </c>
      <c r="H4262">
        <v>5</v>
      </c>
      <c r="I4262" s="58" t="s">
        <v>1499</v>
      </c>
      <c r="J4262">
        <v>20105</v>
      </c>
      <c r="K4262" s="4">
        <v>9.7850000000000001</v>
      </c>
      <c r="L4262" s="4">
        <v>17.829000000000001</v>
      </c>
      <c r="M4262" s="4">
        <v>373.67899999999997</v>
      </c>
      <c r="N4262" s="4">
        <v>381.72300000000001</v>
      </c>
      <c r="O4262" s="5">
        <v>42305.745292812499</v>
      </c>
      <c r="P4262" s="5">
        <v>43258.050196053242</v>
      </c>
    </row>
    <row r="4263" spans="1:16">
      <c r="A4263">
        <v>3</v>
      </c>
      <c r="B4263">
        <v>11</v>
      </c>
      <c r="C4263">
        <v>15</v>
      </c>
      <c r="D4263">
        <v>162</v>
      </c>
      <c r="E4263">
        <v>1678</v>
      </c>
      <c r="F4263">
        <v>6348</v>
      </c>
      <c r="G4263">
        <v>1500</v>
      </c>
      <c r="H4263">
        <v>3</v>
      </c>
      <c r="I4263" s="58" t="s">
        <v>8713</v>
      </c>
      <c r="J4263">
        <v>150003</v>
      </c>
      <c r="K4263" s="4">
        <v>0</v>
      </c>
      <c r="L4263" s="4">
        <v>1.167</v>
      </c>
      <c r="M4263" s="4">
        <v>24.972000000000001</v>
      </c>
      <c r="N4263" s="4">
        <v>26.138999999999999</v>
      </c>
      <c r="O4263" s="5">
        <v>42305.745292812499</v>
      </c>
      <c r="P4263" s="5">
        <v>42305.745292812499</v>
      </c>
    </row>
    <row r="4264" spans="1:16">
      <c r="A4264">
        <v>3</v>
      </c>
      <c r="B4264">
        <v>11</v>
      </c>
      <c r="C4264">
        <v>15</v>
      </c>
      <c r="D4264">
        <v>162</v>
      </c>
      <c r="E4264">
        <v>2032</v>
      </c>
      <c r="F4264">
        <v>6349</v>
      </c>
      <c r="G4264">
        <v>1205</v>
      </c>
      <c r="H4264">
        <v>2</v>
      </c>
      <c r="I4264" s="58" t="s">
        <v>8714</v>
      </c>
      <c r="J4264">
        <v>120502</v>
      </c>
      <c r="K4264" s="4">
        <v>0</v>
      </c>
      <c r="L4264" s="4">
        <v>9.1679999999999993</v>
      </c>
      <c r="M4264" s="4">
        <v>0</v>
      </c>
      <c r="N4264" s="4">
        <v>9.1679999999999993</v>
      </c>
      <c r="O4264" s="5">
        <v>42305.745292812499</v>
      </c>
      <c r="P4264" s="5">
        <v>42305.745292812499</v>
      </c>
    </row>
    <row r="4265" spans="1:16">
      <c r="A4265">
        <v>3</v>
      </c>
      <c r="B4265">
        <v>11</v>
      </c>
      <c r="C4265">
        <v>15</v>
      </c>
      <c r="D4265">
        <v>162</v>
      </c>
      <c r="E4265">
        <v>288</v>
      </c>
      <c r="F4265">
        <v>6343</v>
      </c>
      <c r="G4265">
        <v>348</v>
      </c>
      <c r="H4265">
        <v>13</v>
      </c>
      <c r="I4265" s="58" t="s">
        <v>8715</v>
      </c>
      <c r="J4265">
        <v>34813</v>
      </c>
      <c r="K4265" s="4">
        <v>1</v>
      </c>
      <c r="L4265" s="4">
        <v>13.324</v>
      </c>
      <c r="M4265" s="4">
        <v>37.543999999999997</v>
      </c>
      <c r="N4265" s="4">
        <v>49.868000000000002</v>
      </c>
      <c r="O4265" s="5">
        <v>42305.745292812499</v>
      </c>
      <c r="P4265" s="5">
        <v>43258.050196053242</v>
      </c>
    </row>
    <row r="4266" spans="1:16">
      <c r="A4266">
        <v>3</v>
      </c>
      <c r="B4266">
        <v>11</v>
      </c>
      <c r="C4266">
        <v>15</v>
      </c>
      <c r="D4266">
        <v>162</v>
      </c>
      <c r="E4266">
        <v>288</v>
      </c>
      <c r="F4266">
        <v>6344</v>
      </c>
      <c r="G4266">
        <v>1546</v>
      </c>
      <c r="H4266">
        <v>2</v>
      </c>
      <c r="I4266" s="58" t="s">
        <v>8716</v>
      </c>
      <c r="J4266">
        <v>154602</v>
      </c>
      <c r="K4266" s="4">
        <v>0</v>
      </c>
      <c r="L4266" s="4">
        <v>4.0339999999999998</v>
      </c>
      <c r="M4266" s="4">
        <v>49.868000000000002</v>
      </c>
      <c r="N4266" s="4">
        <v>53.902000000000001</v>
      </c>
      <c r="O4266" s="5">
        <v>42305.745292812499</v>
      </c>
      <c r="P4266" s="5">
        <v>42305.745292812499</v>
      </c>
    </row>
    <row r="4267" spans="1:16">
      <c r="A4267">
        <v>3</v>
      </c>
      <c r="B4267">
        <v>11</v>
      </c>
      <c r="C4267">
        <v>15</v>
      </c>
      <c r="D4267">
        <v>162</v>
      </c>
      <c r="E4267">
        <v>3387</v>
      </c>
      <c r="F4267">
        <v>6350</v>
      </c>
      <c r="G4267">
        <v>3439</v>
      </c>
      <c r="H4267">
        <v>1</v>
      </c>
      <c r="I4267" s="58">
        <v>562110</v>
      </c>
      <c r="J4267">
        <v>343901</v>
      </c>
      <c r="K4267" s="4">
        <v>5</v>
      </c>
      <c r="L4267" s="4">
        <v>12.22</v>
      </c>
      <c r="M4267" s="4">
        <v>0</v>
      </c>
      <c r="N4267" s="4">
        <v>7.22</v>
      </c>
      <c r="O4267" t="s">
        <v>1223</v>
      </c>
      <c r="P4267" t="s">
        <v>1223</v>
      </c>
    </row>
    <row r="4268" spans="1:16">
      <c r="A4268">
        <v>3</v>
      </c>
      <c r="B4268">
        <v>11</v>
      </c>
      <c r="C4268">
        <v>15</v>
      </c>
      <c r="D4268">
        <v>162</v>
      </c>
      <c r="E4268">
        <v>3669</v>
      </c>
      <c r="F4268">
        <v>6351</v>
      </c>
      <c r="G4268">
        <v>483</v>
      </c>
      <c r="H4268">
        <v>6</v>
      </c>
      <c r="I4268" s="58" t="s">
        <v>8717</v>
      </c>
      <c r="J4268">
        <v>48306</v>
      </c>
      <c r="K4268" s="4">
        <v>1</v>
      </c>
      <c r="L4268" s="4">
        <v>3.4</v>
      </c>
      <c r="M4268" s="4">
        <v>0</v>
      </c>
      <c r="N4268" s="4">
        <v>2.4</v>
      </c>
      <c r="O4268" s="5">
        <v>42305.745292812499</v>
      </c>
      <c r="P4268" s="5">
        <v>42305.745292812499</v>
      </c>
    </row>
    <row r="4269" spans="1:16">
      <c r="A4269">
        <v>3</v>
      </c>
      <c r="B4269">
        <v>11</v>
      </c>
      <c r="C4269">
        <v>15</v>
      </c>
      <c r="D4269">
        <v>162</v>
      </c>
      <c r="E4269">
        <v>3670</v>
      </c>
      <c r="F4269">
        <v>6352</v>
      </c>
      <c r="G4269">
        <v>483</v>
      </c>
      <c r="H4269">
        <v>7</v>
      </c>
      <c r="I4269" s="58" t="s">
        <v>8718</v>
      </c>
      <c r="J4269">
        <v>48307</v>
      </c>
      <c r="K4269" s="4">
        <v>1</v>
      </c>
      <c r="L4269" s="4">
        <v>2.0579999999999998</v>
      </c>
      <c r="M4269" s="4">
        <v>0</v>
      </c>
      <c r="N4269" s="4">
        <v>1.0580000000000001</v>
      </c>
      <c r="O4269" s="5">
        <v>42305.745292812499</v>
      </c>
      <c r="P4269" s="5">
        <v>42305.745292812499</v>
      </c>
    </row>
    <row r="4270" spans="1:16">
      <c r="A4270">
        <v>3</v>
      </c>
      <c r="B4270">
        <v>11</v>
      </c>
      <c r="C4270">
        <v>15</v>
      </c>
      <c r="D4270">
        <v>162</v>
      </c>
      <c r="E4270">
        <v>3866</v>
      </c>
      <c r="F4270">
        <v>6353</v>
      </c>
      <c r="G4270">
        <v>517</v>
      </c>
      <c r="H4270">
        <v>2</v>
      </c>
      <c r="I4270" s="58" t="s">
        <v>8719</v>
      </c>
      <c r="J4270">
        <v>51702</v>
      </c>
      <c r="K4270" s="4">
        <v>0</v>
      </c>
      <c r="L4270" s="4">
        <v>13.063000000000001</v>
      </c>
      <c r="M4270" s="4">
        <v>420.673</v>
      </c>
      <c r="N4270" s="4">
        <v>433.73599999999999</v>
      </c>
      <c r="O4270" s="5">
        <v>42305.745292812499</v>
      </c>
      <c r="P4270" s="5">
        <v>43258.050196053242</v>
      </c>
    </row>
    <row r="4271" spans="1:16">
      <c r="A4271">
        <v>3</v>
      </c>
      <c r="B4271">
        <v>11</v>
      </c>
      <c r="C4271">
        <v>15</v>
      </c>
      <c r="D4271">
        <v>162</v>
      </c>
      <c r="E4271">
        <v>3866</v>
      </c>
      <c r="F4271">
        <v>6354</v>
      </c>
      <c r="G4271">
        <v>517</v>
      </c>
      <c r="H4271">
        <v>3</v>
      </c>
      <c r="I4271" s="58" t="s">
        <v>8720</v>
      </c>
      <c r="J4271">
        <v>51703</v>
      </c>
      <c r="K4271" s="4">
        <v>13.768000000000001</v>
      </c>
      <c r="L4271" s="4">
        <v>42.152999999999999</v>
      </c>
      <c r="M4271" s="4">
        <v>433.73599999999999</v>
      </c>
      <c r="N4271" s="4">
        <v>462.12099999999998</v>
      </c>
      <c r="O4271" s="5">
        <v>42305.745292812499</v>
      </c>
      <c r="P4271" s="5">
        <v>43258.050196053242</v>
      </c>
    </row>
    <row r="4272" spans="1:16">
      <c r="A4272">
        <v>3</v>
      </c>
      <c r="B4272">
        <v>11</v>
      </c>
      <c r="C4272">
        <v>15</v>
      </c>
      <c r="D4272">
        <v>162</v>
      </c>
      <c r="E4272">
        <v>3915</v>
      </c>
      <c r="F4272">
        <v>6355</v>
      </c>
      <c r="G4272">
        <v>483</v>
      </c>
      <c r="H4272">
        <v>2</v>
      </c>
      <c r="I4272" s="58" t="s">
        <v>8721</v>
      </c>
      <c r="J4272">
        <v>48302</v>
      </c>
      <c r="K4272" s="4">
        <v>0</v>
      </c>
      <c r="L4272" s="4">
        <v>15.563000000000001</v>
      </c>
      <c r="M4272" s="4">
        <v>7.0999999999999994E-2</v>
      </c>
      <c r="N4272" s="4">
        <v>15.634</v>
      </c>
      <c r="O4272" s="5">
        <v>42305.745292812499</v>
      </c>
      <c r="P4272" s="5">
        <v>43258.050196053242</v>
      </c>
    </row>
    <row r="4273" spans="1:16">
      <c r="A4273">
        <v>3</v>
      </c>
      <c r="B4273">
        <v>11</v>
      </c>
      <c r="C4273">
        <v>15</v>
      </c>
      <c r="D4273">
        <v>162</v>
      </c>
      <c r="E4273">
        <v>3915</v>
      </c>
      <c r="F4273">
        <v>6356</v>
      </c>
      <c r="G4273">
        <v>483</v>
      </c>
      <c r="H4273">
        <v>3</v>
      </c>
      <c r="I4273" s="58" t="s">
        <v>8722</v>
      </c>
      <c r="J4273">
        <v>48303</v>
      </c>
      <c r="K4273" s="4">
        <v>20</v>
      </c>
      <c r="L4273" s="4">
        <v>33.256</v>
      </c>
      <c r="M4273" s="4">
        <v>16.332000000000001</v>
      </c>
      <c r="N4273" s="4">
        <v>29.588000000000001</v>
      </c>
      <c r="O4273" s="5">
        <v>42305.745292812499</v>
      </c>
      <c r="P4273" s="5">
        <v>42305.745292812499</v>
      </c>
    </row>
    <row r="4274" spans="1:16">
      <c r="A4274">
        <v>3</v>
      </c>
      <c r="B4274">
        <v>11</v>
      </c>
      <c r="C4274">
        <v>15</v>
      </c>
      <c r="D4274">
        <v>162</v>
      </c>
      <c r="E4274">
        <v>3936</v>
      </c>
      <c r="F4274">
        <v>6357</v>
      </c>
      <c r="G4274">
        <v>328</v>
      </c>
      <c r="H4274">
        <v>7</v>
      </c>
      <c r="I4274" s="58" t="s">
        <v>8723</v>
      </c>
      <c r="J4274">
        <v>32807</v>
      </c>
      <c r="K4274" s="4">
        <v>0</v>
      </c>
      <c r="L4274" s="4">
        <v>10.333</v>
      </c>
      <c r="M4274" s="4">
        <v>29.992000000000001</v>
      </c>
      <c r="N4274" s="4">
        <v>40.325000000000003</v>
      </c>
      <c r="O4274" s="5">
        <v>42305.745292812499</v>
      </c>
      <c r="P4274" s="5">
        <v>42305.745292812499</v>
      </c>
    </row>
    <row r="4275" spans="1:16">
      <c r="A4275">
        <v>3</v>
      </c>
      <c r="B4275">
        <v>11</v>
      </c>
      <c r="C4275">
        <v>15</v>
      </c>
      <c r="D4275">
        <v>162</v>
      </c>
      <c r="E4275">
        <v>4520</v>
      </c>
      <c r="F4275">
        <v>6358</v>
      </c>
      <c r="G4275">
        <v>542</v>
      </c>
      <c r="H4275">
        <v>5</v>
      </c>
      <c r="I4275" s="58" t="s">
        <v>8724</v>
      </c>
      <c r="J4275">
        <v>54205</v>
      </c>
      <c r="K4275" s="4">
        <v>0</v>
      </c>
      <c r="L4275" s="4">
        <v>3.5139999999999998</v>
      </c>
      <c r="M4275" s="4">
        <v>530.92200000000003</v>
      </c>
      <c r="N4275" s="4">
        <v>534.43600000000004</v>
      </c>
      <c r="O4275" s="5">
        <v>42305.745292812499</v>
      </c>
      <c r="P4275" s="5">
        <v>42305.745292812499</v>
      </c>
    </row>
    <row r="4276" spans="1:16">
      <c r="A4276">
        <v>3</v>
      </c>
      <c r="B4276">
        <v>11</v>
      </c>
      <c r="C4276">
        <v>15</v>
      </c>
      <c r="D4276">
        <v>162</v>
      </c>
      <c r="E4276">
        <v>777</v>
      </c>
      <c r="F4276">
        <v>6345</v>
      </c>
      <c r="G4276">
        <v>2373</v>
      </c>
      <c r="H4276">
        <v>2</v>
      </c>
      <c r="I4276" s="58">
        <v>172793</v>
      </c>
      <c r="J4276">
        <v>237302</v>
      </c>
      <c r="K4276" s="4">
        <v>0</v>
      </c>
      <c r="L4276" s="4">
        <v>13.988</v>
      </c>
      <c r="M4276" s="4">
        <v>35.372</v>
      </c>
      <c r="N4276" s="4">
        <v>49.36</v>
      </c>
      <c r="O4276" s="5">
        <v>42305.745292812499</v>
      </c>
      <c r="P4276" s="5">
        <v>43258.050196053242</v>
      </c>
    </row>
    <row r="4277" spans="1:16">
      <c r="A4277">
        <v>3</v>
      </c>
      <c r="B4277">
        <v>11</v>
      </c>
      <c r="C4277">
        <v>15</v>
      </c>
      <c r="D4277">
        <v>162</v>
      </c>
      <c r="E4277">
        <v>777</v>
      </c>
      <c r="F4277">
        <v>6346</v>
      </c>
      <c r="G4277">
        <v>2373</v>
      </c>
      <c r="H4277">
        <v>3</v>
      </c>
      <c r="I4277" s="58">
        <v>172821</v>
      </c>
      <c r="J4277">
        <v>237303</v>
      </c>
      <c r="K4277" s="4">
        <v>0</v>
      </c>
      <c r="L4277" s="4">
        <v>16.114000000000001</v>
      </c>
      <c r="M4277" s="4">
        <v>49.36</v>
      </c>
      <c r="N4277" s="4">
        <v>65.474000000000004</v>
      </c>
      <c r="O4277" s="5">
        <v>42305.745292812499</v>
      </c>
      <c r="P4277" s="5">
        <v>43258.050196053242</v>
      </c>
    </row>
    <row r="4278" spans="1:16">
      <c r="A4278">
        <v>3</v>
      </c>
      <c r="B4278">
        <v>11</v>
      </c>
      <c r="C4278">
        <v>15</v>
      </c>
      <c r="D4278">
        <v>162</v>
      </c>
      <c r="E4278">
        <v>933</v>
      </c>
      <c r="F4278">
        <v>6347</v>
      </c>
      <c r="G4278">
        <v>1739</v>
      </c>
      <c r="H4278">
        <v>4</v>
      </c>
      <c r="I4278" s="58">
        <v>-58713</v>
      </c>
      <c r="J4278">
        <v>173904</v>
      </c>
      <c r="K4278" s="4">
        <v>0</v>
      </c>
      <c r="L4278" s="4">
        <v>6.9119999999999999</v>
      </c>
      <c r="M4278" s="4">
        <v>0</v>
      </c>
      <c r="N4278" s="4">
        <v>6.9119999999999999</v>
      </c>
      <c r="O4278" s="5">
        <v>42305.745292812499</v>
      </c>
      <c r="P4278" s="5">
        <v>43258.050196053242</v>
      </c>
    </row>
    <row r="4279" spans="1:16">
      <c r="A4279">
        <v>3</v>
      </c>
      <c r="B4279">
        <v>11</v>
      </c>
      <c r="C4279">
        <v>16</v>
      </c>
      <c r="D4279">
        <v>125</v>
      </c>
      <c r="E4279">
        <v>1457</v>
      </c>
      <c r="F4279">
        <v>6584</v>
      </c>
      <c r="G4279">
        <v>1447</v>
      </c>
      <c r="H4279">
        <v>1</v>
      </c>
      <c r="I4279" s="58" t="s">
        <v>8725</v>
      </c>
      <c r="J4279">
        <v>144701</v>
      </c>
      <c r="K4279" s="4">
        <v>0</v>
      </c>
      <c r="L4279" s="4">
        <v>7.9279999999999999</v>
      </c>
      <c r="M4279" s="4">
        <v>0</v>
      </c>
      <c r="N4279" s="4">
        <v>7.9279999999999999</v>
      </c>
      <c r="O4279" s="5">
        <v>42305.745292812499</v>
      </c>
      <c r="P4279" s="5">
        <v>42305.745292812499</v>
      </c>
    </row>
    <row r="4280" spans="1:16">
      <c r="A4280">
        <v>3</v>
      </c>
      <c r="B4280">
        <v>11</v>
      </c>
      <c r="C4280">
        <v>16</v>
      </c>
      <c r="D4280">
        <v>125</v>
      </c>
      <c r="E4280">
        <v>1635</v>
      </c>
      <c r="F4280">
        <v>6585</v>
      </c>
      <c r="G4280">
        <v>1471</v>
      </c>
      <c r="H4280">
        <v>2</v>
      </c>
      <c r="I4280" s="58" t="s">
        <v>8726</v>
      </c>
      <c r="J4280">
        <v>147102</v>
      </c>
      <c r="K4280" s="4">
        <v>0</v>
      </c>
      <c r="L4280" s="4">
        <v>8.6929999999999996</v>
      </c>
      <c r="M4280" s="4">
        <v>2.9000000000000001E-2</v>
      </c>
      <c r="N4280" s="4">
        <v>8.7219999999999995</v>
      </c>
      <c r="O4280" s="5">
        <v>42305.745292812499</v>
      </c>
      <c r="P4280" s="5">
        <v>42305.745292812499</v>
      </c>
    </row>
    <row r="4281" spans="1:16">
      <c r="A4281">
        <v>3</v>
      </c>
      <c r="B4281">
        <v>11</v>
      </c>
      <c r="C4281">
        <v>16</v>
      </c>
      <c r="D4281">
        <v>125</v>
      </c>
      <c r="E4281">
        <v>1636</v>
      </c>
      <c r="F4281">
        <v>6586</v>
      </c>
      <c r="G4281">
        <v>1472</v>
      </c>
      <c r="H4281">
        <v>1</v>
      </c>
      <c r="I4281" s="58" t="s">
        <v>1500</v>
      </c>
      <c r="J4281">
        <v>147201</v>
      </c>
      <c r="K4281" s="4">
        <v>0</v>
      </c>
      <c r="L4281" s="4">
        <v>4.3579999999999997</v>
      </c>
      <c r="M4281" s="4">
        <v>0</v>
      </c>
      <c r="N4281" s="4">
        <v>4.3579999999999997</v>
      </c>
      <c r="O4281" s="5">
        <v>42305.745292812499</v>
      </c>
      <c r="P4281" s="5">
        <v>42305.745292812499</v>
      </c>
    </row>
    <row r="4282" spans="1:16">
      <c r="A4282">
        <v>3</v>
      </c>
      <c r="B4282">
        <v>11</v>
      </c>
      <c r="C4282">
        <v>16</v>
      </c>
      <c r="D4282">
        <v>125</v>
      </c>
      <c r="E4282">
        <v>1637</v>
      </c>
      <c r="F4282">
        <v>6587</v>
      </c>
      <c r="G4282">
        <v>1470</v>
      </c>
      <c r="H4282">
        <v>1</v>
      </c>
      <c r="I4282" s="58" t="s">
        <v>8727</v>
      </c>
      <c r="J4282">
        <v>147001</v>
      </c>
      <c r="K4282" s="4">
        <v>0</v>
      </c>
      <c r="L4282" s="4">
        <v>8.9990000000000006</v>
      </c>
      <c r="M4282" s="4">
        <v>0</v>
      </c>
      <c r="N4282" s="4">
        <v>8.9990000000000006</v>
      </c>
      <c r="O4282" s="5">
        <v>42305.745292812499</v>
      </c>
      <c r="P4282" s="5">
        <v>42305.745292812499</v>
      </c>
    </row>
    <row r="4283" spans="1:16">
      <c r="A4283">
        <v>3</v>
      </c>
      <c r="B4283">
        <v>11</v>
      </c>
      <c r="C4283">
        <v>16</v>
      </c>
      <c r="D4283">
        <v>125</v>
      </c>
      <c r="E4283">
        <v>1651</v>
      </c>
      <c r="F4283">
        <v>6588</v>
      </c>
      <c r="G4283">
        <v>1485</v>
      </c>
      <c r="H4283">
        <v>1</v>
      </c>
      <c r="I4283" s="58" t="s">
        <v>8728</v>
      </c>
      <c r="J4283">
        <v>148501</v>
      </c>
      <c r="K4283" s="4">
        <v>0</v>
      </c>
      <c r="L4283" s="4">
        <v>5.7939999999999996</v>
      </c>
      <c r="M4283" s="4">
        <v>0</v>
      </c>
      <c r="N4283" s="4">
        <v>5.7939999999999996</v>
      </c>
      <c r="O4283" s="5">
        <v>42305.745292812499</v>
      </c>
      <c r="P4283" s="5">
        <v>42305.745292812499</v>
      </c>
    </row>
    <row r="4284" spans="1:16">
      <c r="A4284">
        <v>3</v>
      </c>
      <c r="B4284">
        <v>11</v>
      </c>
      <c r="C4284">
        <v>16</v>
      </c>
      <c r="D4284">
        <v>125</v>
      </c>
      <c r="E4284">
        <v>175</v>
      </c>
      <c r="F4284">
        <v>6572</v>
      </c>
      <c r="G4284">
        <v>254</v>
      </c>
      <c r="H4284">
        <v>3</v>
      </c>
      <c r="I4284" s="58" t="s">
        <v>1501</v>
      </c>
      <c r="J4284">
        <v>25403</v>
      </c>
      <c r="K4284" s="4">
        <v>20</v>
      </c>
      <c r="L4284" s="4">
        <v>25.047000000000001</v>
      </c>
      <c r="M4284" s="4">
        <v>0</v>
      </c>
      <c r="N4284" s="4">
        <v>5.0469999999999997</v>
      </c>
      <c r="O4284" s="5">
        <v>42305.745292812499</v>
      </c>
      <c r="P4284" s="5">
        <v>43258.050196053242</v>
      </c>
    </row>
    <row r="4285" spans="1:16">
      <c r="A4285">
        <v>3</v>
      </c>
      <c r="B4285">
        <v>11</v>
      </c>
      <c r="C4285">
        <v>16</v>
      </c>
      <c r="D4285">
        <v>125</v>
      </c>
      <c r="E4285">
        <v>175</v>
      </c>
      <c r="F4285">
        <v>6573</v>
      </c>
      <c r="G4285">
        <v>255</v>
      </c>
      <c r="H4285">
        <v>1</v>
      </c>
      <c r="I4285" s="58" t="s">
        <v>1502</v>
      </c>
      <c r="J4285">
        <v>25501</v>
      </c>
      <c r="K4285" s="4">
        <v>0</v>
      </c>
      <c r="L4285" s="4">
        <v>2.8639999999999999</v>
      </c>
      <c r="M4285" s="4">
        <v>5.0469999999999997</v>
      </c>
      <c r="N4285" s="4">
        <v>7.9109999999999996</v>
      </c>
      <c r="O4285" s="5">
        <v>42305.745292812499</v>
      </c>
      <c r="P4285" s="5">
        <v>43258.050196053242</v>
      </c>
    </row>
    <row r="4286" spans="1:16">
      <c r="A4286">
        <v>3</v>
      </c>
      <c r="B4286">
        <v>11</v>
      </c>
      <c r="C4286">
        <v>16</v>
      </c>
      <c r="D4286">
        <v>125</v>
      </c>
      <c r="E4286">
        <v>2000</v>
      </c>
      <c r="F4286">
        <v>6589</v>
      </c>
      <c r="G4286">
        <v>990</v>
      </c>
      <c r="H4286">
        <v>2</v>
      </c>
      <c r="I4286" s="58" t="s">
        <v>8729</v>
      </c>
      <c r="J4286">
        <v>99002</v>
      </c>
      <c r="K4286" s="4">
        <v>0</v>
      </c>
      <c r="L4286" s="4">
        <v>7.867</v>
      </c>
      <c r="M4286" s="4">
        <v>0</v>
      </c>
      <c r="N4286" s="4">
        <v>7.867</v>
      </c>
      <c r="O4286" s="5">
        <v>42305.745292812499</v>
      </c>
      <c r="P4286" s="5">
        <v>42305.745292812499</v>
      </c>
    </row>
    <row r="4287" spans="1:16">
      <c r="A4287">
        <v>3</v>
      </c>
      <c r="B4287">
        <v>11</v>
      </c>
      <c r="C4287">
        <v>16</v>
      </c>
      <c r="D4287">
        <v>125</v>
      </c>
      <c r="E4287">
        <v>2001</v>
      </c>
      <c r="F4287">
        <v>6590</v>
      </c>
      <c r="G4287">
        <v>1693</v>
      </c>
      <c r="H4287">
        <v>1</v>
      </c>
      <c r="I4287" s="58">
        <v>-75603</v>
      </c>
      <c r="J4287">
        <v>169301</v>
      </c>
      <c r="K4287" s="4">
        <v>1</v>
      </c>
      <c r="L4287" s="4">
        <v>3.2749999999999999</v>
      </c>
      <c r="M4287" s="4">
        <v>0</v>
      </c>
      <c r="N4287" s="4">
        <v>2.2749999999999999</v>
      </c>
      <c r="O4287" s="5">
        <v>42305.745292812499</v>
      </c>
      <c r="P4287" s="5">
        <v>42305.745292812499</v>
      </c>
    </row>
    <row r="4288" spans="1:16">
      <c r="A4288">
        <v>3</v>
      </c>
      <c r="B4288">
        <v>11</v>
      </c>
      <c r="C4288">
        <v>16</v>
      </c>
      <c r="D4288">
        <v>125</v>
      </c>
      <c r="E4288">
        <v>2108</v>
      </c>
      <c r="F4288">
        <v>6591</v>
      </c>
      <c r="G4288">
        <v>1086</v>
      </c>
      <c r="H4288">
        <v>1</v>
      </c>
      <c r="I4288" s="58" t="s">
        <v>8730</v>
      </c>
      <c r="J4288">
        <v>108601</v>
      </c>
      <c r="K4288" s="4">
        <v>0</v>
      </c>
      <c r="L4288" s="4">
        <v>11.472</v>
      </c>
      <c r="M4288" s="4">
        <v>0</v>
      </c>
      <c r="N4288" s="4">
        <v>11.167</v>
      </c>
      <c r="O4288" s="5">
        <v>42305.745292812499</v>
      </c>
      <c r="P4288" s="5">
        <v>43258.050196053242</v>
      </c>
    </row>
    <row r="4289" spans="1:16">
      <c r="A4289">
        <v>3</v>
      </c>
      <c r="B4289">
        <v>11</v>
      </c>
      <c r="C4289">
        <v>16</v>
      </c>
      <c r="D4289">
        <v>125</v>
      </c>
      <c r="E4289">
        <v>2108</v>
      </c>
      <c r="F4289">
        <v>6592</v>
      </c>
      <c r="G4289">
        <v>1472</v>
      </c>
      <c r="H4289">
        <v>1</v>
      </c>
      <c r="I4289" s="58" t="s">
        <v>1500</v>
      </c>
      <c r="J4289">
        <v>147201</v>
      </c>
      <c r="K4289" s="4">
        <v>11.472</v>
      </c>
      <c r="L4289" s="4">
        <v>13.297000000000001</v>
      </c>
      <c r="M4289" s="4">
        <v>11.167</v>
      </c>
      <c r="N4289" s="4">
        <v>12.992000000000001</v>
      </c>
      <c r="O4289" s="5">
        <v>42305.745292812499</v>
      </c>
      <c r="P4289" s="5">
        <v>43258.050196053242</v>
      </c>
    </row>
    <row r="4290" spans="1:16">
      <c r="A4290">
        <v>3</v>
      </c>
      <c r="B4290">
        <v>11</v>
      </c>
      <c r="C4290">
        <v>16</v>
      </c>
      <c r="D4290">
        <v>125</v>
      </c>
      <c r="E4290">
        <v>2339</v>
      </c>
      <c r="F4290">
        <v>6593</v>
      </c>
      <c r="G4290">
        <v>2170</v>
      </c>
      <c r="H4290">
        <v>2</v>
      </c>
      <c r="I4290" s="58">
        <v>98649</v>
      </c>
      <c r="J4290">
        <v>217002</v>
      </c>
      <c r="K4290" s="4">
        <v>1</v>
      </c>
      <c r="L4290" s="4">
        <v>9.8539999999999992</v>
      </c>
      <c r="M4290" s="4">
        <v>26.704000000000001</v>
      </c>
      <c r="N4290" s="4">
        <v>35.558</v>
      </c>
      <c r="O4290" s="5">
        <v>42305.745292812499</v>
      </c>
      <c r="P4290" s="5">
        <v>42305.745292812499</v>
      </c>
    </row>
    <row r="4291" spans="1:16">
      <c r="A4291">
        <v>3</v>
      </c>
      <c r="B4291">
        <v>11</v>
      </c>
      <c r="C4291">
        <v>16</v>
      </c>
      <c r="D4291">
        <v>125</v>
      </c>
      <c r="E4291">
        <v>2530</v>
      </c>
      <c r="F4291">
        <v>6594</v>
      </c>
      <c r="G4291">
        <v>2413</v>
      </c>
      <c r="H4291">
        <v>1</v>
      </c>
      <c r="I4291" s="58">
        <v>187372</v>
      </c>
      <c r="J4291">
        <v>241301</v>
      </c>
      <c r="K4291" s="4">
        <v>0</v>
      </c>
      <c r="L4291" s="4">
        <v>1.0389999999999999</v>
      </c>
      <c r="M4291" s="4">
        <v>0</v>
      </c>
      <c r="N4291" s="4">
        <v>1.0389999999999999</v>
      </c>
      <c r="O4291" s="5">
        <v>42305.745292812499</v>
      </c>
      <c r="P4291" s="5">
        <v>42305.745292812499</v>
      </c>
    </row>
    <row r="4292" spans="1:16">
      <c r="A4292">
        <v>3</v>
      </c>
      <c r="B4292">
        <v>11</v>
      </c>
      <c r="C4292">
        <v>16</v>
      </c>
      <c r="D4292">
        <v>125</v>
      </c>
      <c r="E4292">
        <v>2531</v>
      </c>
      <c r="F4292">
        <v>6595</v>
      </c>
      <c r="G4292">
        <v>2429</v>
      </c>
      <c r="H4292">
        <v>1</v>
      </c>
      <c r="I4292" s="58">
        <v>193216</v>
      </c>
      <c r="J4292">
        <v>242901</v>
      </c>
      <c r="K4292" s="4">
        <v>0</v>
      </c>
      <c r="L4292" s="4">
        <v>5.8490000000000002</v>
      </c>
      <c r="M4292" s="4">
        <v>0</v>
      </c>
      <c r="N4292" s="4">
        <v>5.8490000000000002</v>
      </c>
      <c r="O4292" s="5">
        <v>42305.745292812499</v>
      </c>
      <c r="P4292" s="5">
        <v>42305.745292812499</v>
      </c>
    </row>
    <row r="4293" spans="1:16">
      <c r="A4293">
        <v>3</v>
      </c>
      <c r="B4293">
        <v>11</v>
      </c>
      <c r="C4293">
        <v>16</v>
      </c>
      <c r="D4293">
        <v>125</v>
      </c>
      <c r="E4293">
        <v>259</v>
      </c>
      <c r="F4293">
        <v>6574</v>
      </c>
      <c r="G4293">
        <v>1088</v>
      </c>
      <c r="H4293">
        <v>1</v>
      </c>
      <c r="I4293" s="58" t="s">
        <v>8731</v>
      </c>
      <c r="J4293">
        <v>108801</v>
      </c>
      <c r="K4293" s="4">
        <v>0</v>
      </c>
      <c r="L4293" s="4">
        <v>10.914999999999999</v>
      </c>
      <c r="M4293" s="4">
        <v>0</v>
      </c>
      <c r="N4293" s="4">
        <v>10.914999999999999</v>
      </c>
      <c r="O4293" s="5">
        <v>42305.745292812499</v>
      </c>
      <c r="P4293" s="5">
        <v>43258.050196053242</v>
      </c>
    </row>
    <row r="4294" spans="1:16">
      <c r="A4294">
        <v>3</v>
      </c>
      <c r="B4294">
        <v>11</v>
      </c>
      <c r="C4294">
        <v>16</v>
      </c>
      <c r="D4294">
        <v>125</v>
      </c>
      <c r="E4294">
        <v>3062</v>
      </c>
      <c r="F4294">
        <v>6596</v>
      </c>
      <c r="G4294">
        <v>3175</v>
      </c>
      <c r="H4294">
        <v>2</v>
      </c>
      <c r="I4294" s="58">
        <v>465717</v>
      </c>
      <c r="J4294">
        <v>317502</v>
      </c>
      <c r="K4294" s="4">
        <v>1</v>
      </c>
      <c r="L4294" s="4">
        <v>3.5019999999999998</v>
      </c>
      <c r="M4294" s="4">
        <v>0</v>
      </c>
      <c r="N4294" s="4">
        <v>2.5019999999999998</v>
      </c>
      <c r="O4294" s="5">
        <v>42305.745292812499</v>
      </c>
      <c r="P4294" s="5">
        <v>42305.745292812499</v>
      </c>
    </row>
    <row r="4295" spans="1:16">
      <c r="A4295">
        <v>3</v>
      </c>
      <c r="B4295">
        <v>11</v>
      </c>
      <c r="C4295">
        <v>16</v>
      </c>
      <c r="D4295">
        <v>125</v>
      </c>
      <c r="E4295">
        <v>3325</v>
      </c>
      <c r="F4295">
        <v>6597</v>
      </c>
      <c r="G4295">
        <v>3339</v>
      </c>
      <c r="H4295">
        <v>1</v>
      </c>
      <c r="I4295" s="58">
        <v>525586</v>
      </c>
      <c r="J4295">
        <v>333901</v>
      </c>
      <c r="K4295" s="4">
        <v>0</v>
      </c>
      <c r="L4295" s="4">
        <v>4.359</v>
      </c>
      <c r="M4295" s="4">
        <v>0</v>
      </c>
      <c r="N4295" s="4">
        <v>4.359</v>
      </c>
      <c r="O4295" s="5">
        <v>42305.745292812499</v>
      </c>
      <c r="P4295" s="5">
        <v>42305.745292812499</v>
      </c>
    </row>
    <row r="4296" spans="1:16">
      <c r="A4296">
        <v>3</v>
      </c>
      <c r="B4296">
        <v>11</v>
      </c>
      <c r="C4296">
        <v>16</v>
      </c>
      <c r="D4296">
        <v>125</v>
      </c>
      <c r="E4296">
        <v>3891</v>
      </c>
      <c r="F4296">
        <v>6598</v>
      </c>
      <c r="G4296">
        <v>86</v>
      </c>
      <c r="H4296">
        <v>11</v>
      </c>
      <c r="I4296" s="58">
        <v>31717</v>
      </c>
      <c r="J4296">
        <v>8611</v>
      </c>
      <c r="K4296" s="4">
        <v>0.5</v>
      </c>
      <c r="L4296" s="4">
        <v>9.4090000000000007</v>
      </c>
      <c r="M4296" s="4">
        <v>84.47</v>
      </c>
      <c r="N4296" s="4">
        <v>93.379000000000005</v>
      </c>
      <c r="O4296" s="5">
        <v>42305.745292812499</v>
      </c>
      <c r="P4296" s="5">
        <v>43258.050196053242</v>
      </c>
    </row>
    <row r="4297" spans="1:16">
      <c r="A4297">
        <v>3</v>
      </c>
      <c r="B4297">
        <v>11</v>
      </c>
      <c r="C4297">
        <v>16</v>
      </c>
      <c r="D4297">
        <v>125</v>
      </c>
      <c r="E4297">
        <v>3891</v>
      </c>
      <c r="F4297">
        <v>6599</v>
      </c>
      <c r="G4297">
        <v>87</v>
      </c>
      <c r="H4297">
        <v>1</v>
      </c>
      <c r="I4297" s="58">
        <v>31778</v>
      </c>
      <c r="J4297">
        <v>8701</v>
      </c>
      <c r="K4297" s="4">
        <v>8.9090000000000007</v>
      </c>
      <c r="L4297" s="4">
        <v>14.122999999999999</v>
      </c>
      <c r="M4297" s="4">
        <v>93.379000000000005</v>
      </c>
      <c r="N4297" s="4">
        <v>98.593000000000004</v>
      </c>
      <c r="O4297" s="5">
        <v>42305.745292812499</v>
      </c>
      <c r="P4297" s="5">
        <v>42305.745292812499</v>
      </c>
    </row>
    <row r="4298" spans="1:16">
      <c r="A4298">
        <v>3</v>
      </c>
      <c r="B4298">
        <v>11</v>
      </c>
      <c r="C4298">
        <v>16</v>
      </c>
      <c r="D4298">
        <v>125</v>
      </c>
      <c r="E4298">
        <v>3891</v>
      </c>
      <c r="F4298">
        <v>6600</v>
      </c>
      <c r="G4298">
        <v>373</v>
      </c>
      <c r="H4298">
        <v>4</v>
      </c>
      <c r="I4298" s="58" t="s">
        <v>8732</v>
      </c>
      <c r="J4298">
        <v>37304</v>
      </c>
      <c r="K4298" s="4">
        <v>14.122999999999999</v>
      </c>
      <c r="L4298" s="4">
        <v>19.315000000000001</v>
      </c>
      <c r="M4298" s="4">
        <v>98.593000000000004</v>
      </c>
      <c r="N4298" s="4">
        <v>103.785</v>
      </c>
      <c r="O4298" s="5">
        <v>42305.745292812499</v>
      </c>
      <c r="P4298" s="5">
        <v>43258.050196053242</v>
      </c>
    </row>
    <row r="4299" spans="1:16">
      <c r="A4299">
        <v>3</v>
      </c>
      <c r="B4299">
        <v>11</v>
      </c>
      <c r="C4299">
        <v>16</v>
      </c>
      <c r="D4299">
        <v>125</v>
      </c>
      <c r="E4299">
        <v>3967</v>
      </c>
      <c r="F4299">
        <v>6601</v>
      </c>
      <c r="G4299">
        <v>383</v>
      </c>
      <c r="H4299">
        <v>3</v>
      </c>
      <c r="I4299" s="58" t="s">
        <v>8733</v>
      </c>
      <c r="J4299">
        <v>38303</v>
      </c>
      <c r="K4299" s="4">
        <v>1</v>
      </c>
      <c r="L4299" s="4">
        <v>3.456</v>
      </c>
      <c r="M4299" s="4">
        <v>0</v>
      </c>
      <c r="N4299" s="4">
        <v>2.456</v>
      </c>
      <c r="O4299" s="5">
        <v>42305.745292812499</v>
      </c>
      <c r="P4299" s="5">
        <v>43258.050196053242</v>
      </c>
    </row>
    <row r="4300" spans="1:16">
      <c r="A4300">
        <v>3</v>
      </c>
      <c r="B4300">
        <v>11</v>
      </c>
      <c r="C4300">
        <v>16</v>
      </c>
      <c r="D4300">
        <v>125</v>
      </c>
      <c r="E4300">
        <v>4092</v>
      </c>
      <c r="F4300">
        <v>6602</v>
      </c>
      <c r="G4300">
        <v>87</v>
      </c>
      <c r="H4300">
        <v>1</v>
      </c>
      <c r="I4300" s="58">
        <v>31778</v>
      </c>
      <c r="J4300">
        <v>8701</v>
      </c>
      <c r="K4300" s="4">
        <v>14.2</v>
      </c>
      <c r="L4300" s="4">
        <v>20.367000000000001</v>
      </c>
      <c r="M4300" s="4">
        <v>110.86499999999999</v>
      </c>
      <c r="N4300" s="4">
        <v>117.032</v>
      </c>
      <c r="O4300" s="5">
        <v>42305.745292812499</v>
      </c>
      <c r="P4300" s="5">
        <v>43258.050196053242</v>
      </c>
    </row>
    <row r="4301" spans="1:16">
      <c r="A4301">
        <v>3</v>
      </c>
      <c r="B4301">
        <v>11</v>
      </c>
      <c r="C4301">
        <v>16</v>
      </c>
      <c r="D4301">
        <v>125</v>
      </c>
      <c r="E4301">
        <v>4092</v>
      </c>
      <c r="F4301">
        <v>6603</v>
      </c>
      <c r="G4301">
        <v>87</v>
      </c>
      <c r="H4301">
        <v>2</v>
      </c>
      <c r="I4301" s="58">
        <v>31809</v>
      </c>
      <c r="J4301">
        <v>8702</v>
      </c>
      <c r="K4301" s="4">
        <v>6.3220000000000001</v>
      </c>
      <c r="L4301" s="4">
        <v>20.748999999999999</v>
      </c>
      <c r="M4301" s="4">
        <v>117.032</v>
      </c>
      <c r="N4301" s="4">
        <v>131.459</v>
      </c>
      <c r="O4301" s="5">
        <v>42305.745292812499</v>
      </c>
      <c r="P4301" s="5">
        <v>43258.050196053242</v>
      </c>
    </row>
    <row r="4302" spans="1:16">
      <c r="A4302">
        <v>3</v>
      </c>
      <c r="B4302">
        <v>11</v>
      </c>
      <c r="C4302">
        <v>16</v>
      </c>
      <c r="D4302">
        <v>125</v>
      </c>
      <c r="E4302">
        <v>4547</v>
      </c>
      <c r="F4302">
        <v>6604</v>
      </c>
      <c r="G4302">
        <v>254</v>
      </c>
      <c r="H4302">
        <v>3</v>
      </c>
      <c r="I4302" s="58" t="s">
        <v>1501</v>
      </c>
      <c r="J4302">
        <v>25403</v>
      </c>
      <c r="K4302" s="4">
        <v>0</v>
      </c>
      <c r="L4302" s="4">
        <v>17.405000000000001</v>
      </c>
      <c r="M4302" s="4">
        <v>440.08300000000003</v>
      </c>
      <c r="N4302" s="4">
        <v>457.488</v>
      </c>
      <c r="O4302" s="5">
        <v>42305.745292812499</v>
      </c>
      <c r="P4302" s="5">
        <v>43258.050196053242</v>
      </c>
    </row>
    <row r="4303" spans="1:16">
      <c r="A4303">
        <v>3</v>
      </c>
      <c r="B4303">
        <v>11</v>
      </c>
      <c r="C4303">
        <v>16</v>
      </c>
      <c r="D4303">
        <v>125</v>
      </c>
      <c r="E4303">
        <v>4547</v>
      </c>
      <c r="F4303">
        <v>6605</v>
      </c>
      <c r="G4303">
        <v>254</v>
      </c>
      <c r="H4303">
        <v>7</v>
      </c>
      <c r="I4303" s="58" t="s">
        <v>8734</v>
      </c>
      <c r="J4303">
        <v>25407</v>
      </c>
      <c r="K4303" s="4">
        <v>0</v>
      </c>
      <c r="L4303" s="4">
        <v>9.1199999999999992</v>
      </c>
      <c r="M4303" s="4">
        <v>457.488</v>
      </c>
      <c r="N4303" s="4">
        <v>466.608</v>
      </c>
      <c r="O4303" s="5">
        <v>42305.745292812499</v>
      </c>
      <c r="P4303" s="5">
        <v>43258.050196053242</v>
      </c>
    </row>
    <row r="4304" spans="1:16">
      <c r="A4304">
        <v>3</v>
      </c>
      <c r="B4304">
        <v>11</v>
      </c>
      <c r="C4304">
        <v>16</v>
      </c>
      <c r="D4304">
        <v>125</v>
      </c>
      <c r="E4304">
        <v>4547</v>
      </c>
      <c r="F4304">
        <v>6606</v>
      </c>
      <c r="G4304">
        <v>255</v>
      </c>
      <c r="H4304">
        <v>1</v>
      </c>
      <c r="I4304" s="58" t="s">
        <v>1502</v>
      </c>
      <c r="J4304">
        <v>25501</v>
      </c>
      <c r="K4304" s="4">
        <v>25.472000000000001</v>
      </c>
      <c r="L4304" s="4">
        <v>40.817</v>
      </c>
      <c r="M4304" s="4">
        <v>466.608</v>
      </c>
      <c r="N4304" s="4">
        <v>481.95299999999997</v>
      </c>
      <c r="O4304" s="5">
        <v>42305.745292812499</v>
      </c>
      <c r="P4304" s="5">
        <v>43258.050196053242</v>
      </c>
    </row>
    <row r="4305" spans="1:16">
      <c r="A4305">
        <v>3</v>
      </c>
      <c r="B4305">
        <v>11</v>
      </c>
      <c r="C4305">
        <v>16</v>
      </c>
      <c r="D4305">
        <v>125</v>
      </c>
      <c r="E4305">
        <v>4547</v>
      </c>
      <c r="F4305">
        <v>6607</v>
      </c>
      <c r="G4305">
        <v>255</v>
      </c>
      <c r="H4305">
        <v>2</v>
      </c>
      <c r="I4305" s="58" t="s">
        <v>8735</v>
      </c>
      <c r="J4305">
        <v>25502</v>
      </c>
      <c r="K4305" s="4">
        <v>0</v>
      </c>
      <c r="L4305" s="4">
        <v>14.388999999999999</v>
      </c>
      <c r="M4305" s="4">
        <v>481.95299999999997</v>
      </c>
      <c r="N4305" s="4">
        <v>496.34199999999998</v>
      </c>
      <c r="O4305" s="5">
        <v>42305.745292812499</v>
      </c>
      <c r="P4305" s="5">
        <v>43258.050196053242</v>
      </c>
    </row>
    <row r="4306" spans="1:16">
      <c r="A4306">
        <v>3</v>
      </c>
      <c r="B4306">
        <v>11</v>
      </c>
      <c r="C4306">
        <v>16</v>
      </c>
      <c r="D4306">
        <v>125</v>
      </c>
      <c r="E4306">
        <v>690</v>
      </c>
      <c r="F4306">
        <v>6575</v>
      </c>
      <c r="G4306">
        <v>1808</v>
      </c>
      <c r="H4306">
        <v>3</v>
      </c>
      <c r="I4306" s="58">
        <v>-33542</v>
      </c>
      <c r="J4306">
        <v>180803</v>
      </c>
      <c r="K4306" s="4">
        <v>0</v>
      </c>
      <c r="L4306" s="4">
        <v>5.2169999999999996</v>
      </c>
      <c r="M4306" s="4">
        <v>22.949000000000002</v>
      </c>
      <c r="N4306" s="4">
        <v>28.166</v>
      </c>
      <c r="O4306" s="5">
        <v>42305.745292812499</v>
      </c>
      <c r="P4306" s="5">
        <v>42305.745292812499</v>
      </c>
    </row>
    <row r="4307" spans="1:16">
      <c r="A4307">
        <v>3</v>
      </c>
      <c r="B4307">
        <v>11</v>
      </c>
      <c r="C4307">
        <v>16</v>
      </c>
      <c r="D4307">
        <v>125</v>
      </c>
      <c r="E4307">
        <v>777</v>
      </c>
      <c r="F4307">
        <v>6576</v>
      </c>
      <c r="G4307">
        <v>989</v>
      </c>
      <c r="H4307">
        <v>1</v>
      </c>
      <c r="I4307" s="58" t="s">
        <v>8736</v>
      </c>
      <c r="J4307">
        <v>98901</v>
      </c>
      <c r="K4307" s="4">
        <v>3.8370000000000002</v>
      </c>
      <c r="L4307" s="4">
        <v>19.21</v>
      </c>
      <c r="M4307" s="4">
        <v>82.263999999999996</v>
      </c>
      <c r="N4307" s="4">
        <v>97.637</v>
      </c>
      <c r="O4307" s="5">
        <v>42305.745292812499</v>
      </c>
      <c r="P4307" s="5">
        <v>43258.050196053242</v>
      </c>
    </row>
    <row r="4308" spans="1:16">
      <c r="A4308">
        <v>3</v>
      </c>
      <c r="B4308">
        <v>11</v>
      </c>
      <c r="C4308">
        <v>16</v>
      </c>
      <c r="D4308">
        <v>125</v>
      </c>
      <c r="E4308">
        <v>777</v>
      </c>
      <c r="F4308">
        <v>6577</v>
      </c>
      <c r="G4308">
        <v>2373</v>
      </c>
      <c r="H4308">
        <v>5</v>
      </c>
      <c r="I4308" s="58">
        <v>172882</v>
      </c>
      <c r="J4308">
        <v>237305</v>
      </c>
      <c r="K4308" s="4">
        <v>0</v>
      </c>
      <c r="L4308" s="4">
        <v>3.8370000000000002</v>
      </c>
      <c r="M4308" s="4">
        <v>78.427000000000007</v>
      </c>
      <c r="N4308" s="4">
        <v>82.263999999999996</v>
      </c>
      <c r="O4308" s="5">
        <v>42305.745292812499</v>
      </c>
      <c r="P4308" s="5">
        <v>43258.050196053242</v>
      </c>
    </row>
    <row r="4309" spans="1:16">
      <c r="A4309">
        <v>3</v>
      </c>
      <c r="B4309">
        <v>11</v>
      </c>
      <c r="C4309">
        <v>16</v>
      </c>
      <c r="D4309">
        <v>125</v>
      </c>
      <c r="E4309">
        <v>778</v>
      </c>
      <c r="F4309">
        <v>6578</v>
      </c>
      <c r="G4309">
        <v>990</v>
      </c>
      <c r="H4309">
        <v>1</v>
      </c>
      <c r="I4309" s="58" t="s">
        <v>8737</v>
      </c>
      <c r="J4309">
        <v>99001</v>
      </c>
      <c r="K4309" s="4">
        <v>0</v>
      </c>
      <c r="L4309" s="4">
        <v>11.67</v>
      </c>
      <c r="M4309" s="4">
        <v>0</v>
      </c>
      <c r="N4309" s="4">
        <v>11.67</v>
      </c>
      <c r="O4309" s="5">
        <v>42305.745292812499</v>
      </c>
      <c r="P4309" s="5">
        <v>42305.745292812499</v>
      </c>
    </row>
    <row r="4310" spans="1:16">
      <c r="A4310">
        <v>3</v>
      </c>
      <c r="B4310">
        <v>11</v>
      </c>
      <c r="C4310">
        <v>16</v>
      </c>
      <c r="D4310">
        <v>125</v>
      </c>
      <c r="E4310">
        <v>815</v>
      </c>
      <c r="F4310">
        <v>6579</v>
      </c>
      <c r="G4310">
        <v>86</v>
      </c>
      <c r="H4310">
        <v>19</v>
      </c>
      <c r="I4310" s="58" t="s">
        <v>8738</v>
      </c>
      <c r="J4310">
        <v>8619</v>
      </c>
      <c r="K4310" s="4">
        <v>0</v>
      </c>
      <c r="L4310" s="4">
        <v>9.67</v>
      </c>
      <c r="M4310" s="4">
        <v>0</v>
      </c>
      <c r="N4310" s="4">
        <v>9.6690000000000005</v>
      </c>
      <c r="O4310" s="5">
        <v>42305.745292812499</v>
      </c>
      <c r="P4310" s="5">
        <v>42305.745292812499</v>
      </c>
    </row>
    <row r="4311" spans="1:16">
      <c r="A4311">
        <v>3</v>
      </c>
      <c r="B4311">
        <v>11</v>
      </c>
      <c r="C4311">
        <v>16</v>
      </c>
      <c r="D4311">
        <v>125</v>
      </c>
      <c r="E4311">
        <v>861</v>
      </c>
      <c r="F4311">
        <v>6580</v>
      </c>
      <c r="G4311">
        <v>1083</v>
      </c>
      <c r="H4311">
        <v>1</v>
      </c>
      <c r="I4311" s="58" t="s">
        <v>8739</v>
      </c>
      <c r="J4311">
        <v>108301</v>
      </c>
      <c r="K4311" s="4">
        <v>0</v>
      </c>
      <c r="L4311" s="4">
        <v>6.9349999999999996</v>
      </c>
      <c r="M4311" s="4">
        <v>21.283000000000001</v>
      </c>
      <c r="N4311" s="4">
        <v>28.218</v>
      </c>
      <c r="O4311" s="5">
        <v>42305.745292812499</v>
      </c>
      <c r="P4311" s="5">
        <v>42305.745292812499</v>
      </c>
    </row>
    <row r="4312" spans="1:16">
      <c r="A4312">
        <v>3</v>
      </c>
      <c r="B4312">
        <v>11</v>
      </c>
      <c r="C4312">
        <v>16</v>
      </c>
      <c r="D4312">
        <v>125</v>
      </c>
      <c r="E4312">
        <v>880</v>
      </c>
      <c r="F4312">
        <v>6581</v>
      </c>
      <c r="G4312">
        <v>383</v>
      </c>
      <c r="H4312">
        <v>2</v>
      </c>
      <c r="I4312" s="58" t="s">
        <v>8740</v>
      </c>
      <c r="J4312">
        <v>38302</v>
      </c>
      <c r="K4312" s="4">
        <v>0</v>
      </c>
      <c r="L4312" s="4">
        <v>9.7439999999999998</v>
      </c>
      <c r="M4312" s="4">
        <v>0</v>
      </c>
      <c r="N4312" s="4">
        <v>9.7439999999999998</v>
      </c>
      <c r="O4312" s="5">
        <v>42305.745292812499</v>
      </c>
      <c r="P4312" s="5">
        <v>42305.745292812499</v>
      </c>
    </row>
    <row r="4313" spans="1:16">
      <c r="A4313">
        <v>3</v>
      </c>
      <c r="B4313">
        <v>11</v>
      </c>
      <c r="C4313">
        <v>16</v>
      </c>
      <c r="D4313">
        <v>125</v>
      </c>
      <c r="E4313">
        <v>882</v>
      </c>
      <c r="F4313">
        <v>6582</v>
      </c>
      <c r="G4313">
        <v>1087</v>
      </c>
      <c r="H4313">
        <v>1</v>
      </c>
      <c r="I4313" s="58" t="s">
        <v>8741</v>
      </c>
      <c r="J4313">
        <v>108701</v>
      </c>
      <c r="K4313" s="4">
        <v>0</v>
      </c>
      <c r="L4313" s="4">
        <v>4.1189999999999998</v>
      </c>
      <c r="M4313" s="4">
        <v>0</v>
      </c>
      <c r="N4313" s="4">
        <v>4.1189999999999998</v>
      </c>
      <c r="O4313" s="5">
        <v>42305.745292812499</v>
      </c>
      <c r="P4313" s="5">
        <v>43258.050196053242</v>
      </c>
    </row>
    <row r="4314" spans="1:16">
      <c r="A4314">
        <v>3</v>
      </c>
      <c r="B4314">
        <v>11</v>
      </c>
      <c r="C4314">
        <v>16</v>
      </c>
      <c r="D4314">
        <v>125</v>
      </c>
      <c r="E4314">
        <v>882</v>
      </c>
      <c r="F4314">
        <v>6583</v>
      </c>
      <c r="G4314">
        <v>1087</v>
      </c>
      <c r="H4314">
        <v>2</v>
      </c>
      <c r="I4314" s="58" t="s">
        <v>8742</v>
      </c>
      <c r="J4314">
        <v>108702</v>
      </c>
      <c r="K4314" s="4">
        <v>4.1189999999999998</v>
      </c>
      <c r="L4314" s="4">
        <v>7.8049999999999997</v>
      </c>
      <c r="M4314" s="4">
        <v>4.1189999999999998</v>
      </c>
      <c r="N4314" s="4">
        <v>7.8049999999999997</v>
      </c>
      <c r="O4314" s="5">
        <v>42305.745292812499</v>
      </c>
      <c r="P4314" s="5">
        <v>43258.050196053242</v>
      </c>
    </row>
    <row r="4315" spans="1:16">
      <c r="A4315">
        <v>3</v>
      </c>
      <c r="B4315">
        <v>11</v>
      </c>
      <c r="C4315">
        <v>16</v>
      </c>
      <c r="D4315">
        <v>13</v>
      </c>
      <c r="E4315">
        <v>1018</v>
      </c>
      <c r="F4315">
        <v>6522</v>
      </c>
      <c r="G4315">
        <v>991</v>
      </c>
      <c r="H4315">
        <v>4</v>
      </c>
      <c r="I4315" s="58" t="s">
        <v>8743</v>
      </c>
      <c r="J4315">
        <v>99104</v>
      </c>
      <c r="K4315" s="4">
        <v>0</v>
      </c>
      <c r="L4315" s="4">
        <v>4.7450000000000001</v>
      </c>
      <c r="M4315" s="4">
        <v>9.3680000000000003</v>
      </c>
      <c r="N4315" s="4">
        <v>14.113</v>
      </c>
      <c r="O4315" s="5">
        <v>42305.745292812499</v>
      </c>
      <c r="P4315" s="5">
        <v>42305.745292812499</v>
      </c>
    </row>
    <row r="4316" spans="1:16">
      <c r="A4316">
        <v>3</v>
      </c>
      <c r="B4316">
        <v>11</v>
      </c>
      <c r="C4316">
        <v>16</v>
      </c>
      <c r="D4316">
        <v>13</v>
      </c>
      <c r="E4316">
        <v>1019</v>
      </c>
      <c r="F4316">
        <v>6523</v>
      </c>
      <c r="G4316">
        <v>1117</v>
      </c>
      <c r="H4316">
        <v>2</v>
      </c>
      <c r="I4316" s="58" t="s">
        <v>8744</v>
      </c>
      <c r="J4316">
        <v>111702</v>
      </c>
      <c r="K4316" s="4">
        <v>0</v>
      </c>
      <c r="L4316" s="4">
        <v>1.1950000000000001</v>
      </c>
      <c r="M4316" s="4">
        <v>0</v>
      </c>
      <c r="N4316" s="4">
        <v>1.1950000000000001</v>
      </c>
      <c r="O4316" s="5">
        <v>42305.745292812499</v>
      </c>
      <c r="P4316" s="5">
        <v>42305.745292812499</v>
      </c>
    </row>
    <row r="4317" spans="1:16">
      <c r="A4317">
        <v>3</v>
      </c>
      <c r="B4317">
        <v>11</v>
      </c>
      <c r="C4317">
        <v>16</v>
      </c>
      <c r="D4317">
        <v>13</v>
      </c>
      <c r="E4317">
        <v>1024</v>
      </c>
      <c r="F4317">
        <v>6524</v>
      </c>
      <c r="G4317">
        <v>1063</v>
      </c>
      <c r="H4317">
        <v>2</v>
      </c>
      <c r="I4317" s="58" t="s">
        <v>8745</v>
      </c>
      <c r="J4317">
        <v>106302</v>
      </c>
      <c r="K4317" s="4">
        <v>0</v>
      </c>
      <c r="L4317" s="4">
        <v>17.663</v>
      </c>
      <c r="M4317" s="4">
        <v>0</v>
      </c>
      <c r="N4317" s="4">
        <v>17.661999999999999</v>
      </c>
      <c r="O4317" s="5">
        <v>42305.745292812499</v>
      </c>
      <c r="P4317" s="5">
        <v>43258.050196053242</v>
      </c>
    </row>
    <row r="4318" spans="1:16">
      <c r="A4318">
        <v>3</v>
      </c>
      <c r="B4318">
        <v>11</v>
      </c>
      <c r="C4318">
        <v>16</v>
      </c>
      <c r="D4318">
        <v>13</v>
      </c>
      <c r="E4318">
        <v>1453</v>
      </c>
      <c r="F4318">
        <v>6525</v>
      </c>
      <c r="G4318">
        <v>988</v>
      </c>
      <c r="H4318">
        <v>3</v>
      </c>
      <c r="I4318" s="58" t="s">
        <v>8746</v>
      </c>
      <c r="J4318">
        <v>98803</v>
      </c>
      <c r="K4318" s="4">
        <v>0</v>
      </c>
      <c r="L4318" s="4">
        <v>0.51900000000000002</v>
      </c>
      <c r="M4318" s="4">
        <v>0</v>
      </c>
      <c r="N4318" s="4">
        <v>0.51900000000000002</v>
      </c>
      <c r="O4318" s="5">
        <v>42305.745292812499</v>
      </c>
      <c r="P4318" s="5">
        <v>42305.745292812499</v>
      </c>
    </row>
    <row r="4319" spans="1:16">
      <c r="A4319">
        <v>3</v>
      </c>
      <c r="B4319">
        <v>11</v>
      </c>
      <c r="C4319">
        <v>16</v>
      </c>
      <c r="D4319">
        <v>13</v>
      </c>
      <c r="E4319">
        <v>1454</v>
      </c>
      <c r="F4319">
        <v>6526</v>
      </c>
      <c r="G4319">
        <v>1207</v>
      </c>
      <c r="H4319">
        <v>3</v>
      </c>
      <c r="I4319" s="58" t="s">
        <v>8747</v>
      </c>
      <c r="J4319">
        <v>120703</v>
      </c>
      <c r="K4319" s="4">
        <v>0</v>
      </c>
      <c r="L4319" s="4">
        <v>8.2959999999999994</v>
      </c>
      <c r="M4319" s="4">
        <v>0</v>
      </c>
      <c r="N4319" s="4">
        <v>8.2959999999999994</v>
      </c>
      <c r="O4319" s="5">
        <v>42305.745292812499</v>
      </c>
      <c r="P4319" s="5">
        <v>42305.745292812499</v>
      </c>
    </row>
    <row r="4320" spans="1:16">
      <c r="A4320">
        <v>3</v>
      </c>
      <c r="B4320">
        <v>11</v>
      </c>
      <c r="C4320">
        <v>16</v>
      </c>
      <c r="D4320">
        <v>13</v>
      </c>
      <c r="E4320">
        <v>1565</v>
      </c>
      <c r="F4320">
        <v>6527</v>
      </c>
      <c r="G4320">
        <v>2024</v>
      </c>
      <c r="H4320">
        <v>1</v>
      </c>
      <c r="I4320" s="58">
        <v>45292</v>
      </c>
      <c r="J4320">
        <v>202401</v>
      </c>
      <c r="K4320" s="4">
        <v>0</v>
      </c>
      <c r="L4320" s="4">
        <v>4.1740000000000004</v>
      </c>
      <c r="M4320" s="4">
        <v>0</v>
      </c>
      <c r="N4320" s="4">
        <v>4.1740000000000004</v>
      </c>
      <c r="O4320" s="5">
        <v>42305.745292812499</v>
      </c>
      <c r="P4320" s="5">
        <v>42305.745292812499</v>
      </c>
    </row>
    <row r="4321" spans="1:16">
      <c r="A4321">
        <v>3</v>
      </c>
      <c r="B4321">
        <v>11</v>
      </c>
      <c r="C4321">
        <v>16</v>
      </c>
      <c r="D4321">
        <v>13</v>
      </c>
      <c r="E4321">
        <v>159</v>
      </c>
      <c r="F4321">
        <v>6507</v>
      </c>
      <c r="G4321">
        <v>100</v>
      </c>
      <c r="H4321">
        <v>13</v>
      </c>
      <c r="I4321" s="58" t="s">
        <v>8748</v>
      </c>
      <c r="J4321">
        <v>10013</v>
      </c>
      <c r="K4321" s="4">
        <v>5</v>
      </c>
      <c r="L4321" s="4">
        <v>10.906000000000001</v>
      </c>
      <c r="M4321" s="4">
        <v>0</v>
      </c>
      <c r="N4321" s="4">
        <v>5.9059999999999997</v>
      </c>
      <c r="O4321" s="5">
        <v>42305.745292812499</v>
      </c>
      <c r="P4321" s="5">
        <v>43258.050196053242</v>
      </c>
    </row>
    <row r="4322" spans="1:16">
      <c r="A4322">
        <v>3</v>
      </c>
      <c r="B4322">
        <v>11</v>
      </c>
      <c r="C4322">
        <v>16</v>
      </c>
      <c r="D4322">
        <v>13</v>
      </c>
      <c r="E4322">
        <v>159</v>
      </c>
      <c r="F4322">
        <v>6508</v>
      </c>
      <c r="G4322">
        <v>101</v>
      </c>
      <c r="H4322">
        <v>7</v>
      </c>
      <c r="I4322" s="58" t="s">
        <v>8749</v>
      </c>
      <c r="J4322">
        <v>10107</v>
      </c>
      <c r="K4322" s="4">
        <v>10.906000000000001</v>
      </c>
      <c r="L4322" s="4">
        <v>14.115</v>
      </c>
      <c r="M4322" s="4">
        <v>5.9059999999999997</v>
      </c>
      <c r="N4322" s="4">
        <v>9.1150000000000002</v>
      </c>
      <c r="O4322" s="5">
        <v>42305.745292812499</v>
      </c>
      <c r="P4322" s="5">
        <v>43258.050196053242</v>
      </c>
    </row>
    <row r="4323" spans="1:16">
      <c r="A4323">
        <v>3</v>
      </c>
      <c r="B4323">
        <v>11</v>
      </c>
      <c r="C4323">
        <v>16</v>
      </c>
      <c r="D4323">
        <v>13</v>
      </c>
      <c r="E4323">
        <v>2466</v>
      </c>
      <c r="F4323">
        <v>6528</v>
      </c>
      <c r="G4323">
        <v>738</v>
      </c>
      <c r="H4323">
        <v>5</v>
      </c>
      <c r="I4323" s="58" t="s">
        <v>8750</v>
      </c>
      <c r="J4323">
        <v>73805</v>
      </c>
      <c r="K4323" s="4">
        <v>0</v>
      </c>
      <c r="L4323" s="4">
        <v>3.5230000000000001</v>
      </c>
      <c r="M4323" s="4">
        <v>18.632999999999999</v>
      </c>
      <c r="N4323" s="4">
        <v>22.155999999999999</v>
      </c>
      <c r="O4323" s="5">
        <v>42305.745292812499</v>
      </c>
      <c r="P4323" s="5">
        <v>43258.050196053242</v>
      </c>
    </row>
    <row r="4324" spans="1:16">
      <c r="A4324">
        <v>3</v>
      </c>
      <c r="B4324">
        <v>11</v>
      </c>
      <c r="C4324">
        <v>16</v>
      </c>
      <c r="D4324">
        <v>13</v>
      </c>
      <c r="E4324">
        <v>2466</v>
      </c>
      <c r="F4324">
        <v>6529</v>
      </c>
      <c r="G4324">
        <v>2885</v>
      </c>
      <c r="H4324">
        <v>2</v>
      </c>
      <c r="I4324" s="58">
        <v>359798</v>
      </c>
      <c r="J4324">
        <v>288502</v>
      </c>
      <c r="K4324" s="4">
        <v>5</v>
      </c>
      <c r="L4324" s="4">
        <v>6.1669999999999998</v>
      </c>
      <c r="M4324" s="4">
        <v>16.87</v>
      </c>
      <c r="N4324" s="4">
        <v>18.036999999999999</v>
      </c>
      <c r="O4324" s="5">
        <v>42305.745292812499</v>
      </c>
      <c r="P4324" s="5">
        <v>42305.745292812499</v>
      </c>
    </row>
    <row r="4325" spans="1:16">
      <c r="A4325">
        <v>3</v>
      </c>
      <c r="B4325">
        <v>11</v>
      </c>
      <c r="C4325">
        <v>16</v>
      </c>
      <c r="D4325">
        <v>13</v>
      </c>
      <c r="E4325">
        <v>2631</v>
      </c>
      <c r="F4325">
        <v>6530</v>
      </c>
      <c r="G4325">
        <v>2608</v>
      </c>
      <c r="H4325">
        <v>1</v>
      </c>
      <c r="I4325" s="58">
        <v>258593</v>
      </c>
      <c r="J4325">
        <v>260801</v>
      </c>
      <c r="K4325" s="4">
        <v>0</v>
      </c>
      <c r="L4325" s="4">
        <v>1.155</v>
      </c>
      <c r="M4325" s="4">
        <v>0</v>
      </c>
      <c r="N4325" s="4">
        <v>1.155</v>
      </c>
      <c r="O4325" s="5">
        <v>42305.745292812499</v>
      </c>
      <c r="P4325" s="5">
        <v>42305.745292812499</v>
      </c>
    </row>
    <row r="4326" spans="1:16">
      <c r="A4326">
        <v>3</v>
      </c>
      <c r="B4326">
        <v>11</v>
      </c>
      <c r="C4326">
        <v>16</v>
      </c>
      <c r="D4326">
        <v>13</v>
      </c>
      <c r="E4326">
        <v>2816</v>
      </c>
      <c r="F4326">
        <v>6531</v>
      </c>
      <c r="G4326">
        <v>2884</v>
      </c>
      <c r="H4326">
        <v>1</v>
      </c>
      <c r="I4326" s="58">
        <v>359401</v>
      </c>
      <c r="J4326">
        <v>288401</v>
      </c>
      <c r="K4326" s="4">
        <v>0</v>
      </c>
      <c r="L4326" s="4">
        <v>6.149</v>
      </c>
      <c r="M4326" s="4">
        <v>0</v>
      </c>
      <c r="N4326" s="4">
        <v>6.149</v>
      </c>
      <c r="O4326" s="5">
        <v>42305.745292812499</v>
      </c>
      <c r="P4326" s="5">
        <v>42305.745292812499</v>
      </c>
    </row>
    <row r="4327" spans="1:16">
      <c r="A4327">
        <v>3</v>
      </c>
      <c r="B4327">
        <v>11</v>
      </c>
      <c r="C4327">
        <v>16</v>
      </c>
      <c r="D4327">
        <v>13</v>
      </c>
      <c r="E4327">
        <v>2967</v>
      </c>
      <c r="F4327">
        <v>6532</v>
      </c>
      <c r="G4327">
        <v>3024</v>
      </c>
      <c r="H4327">
        <v>2</v>
      </c>
      <c r="I4327" s="58">
        <v>410565</v>
      </c>
      <c r="J4327">
        <v>302402</v>
      </c>
      <c r="K4327" s="4">
        <v>0</v>
      </c>
      <c r="L4327" s="4">
        <v>4.5209999999999999</v>
      </c>
      <c r="M4327" s="4">
        <v>1.7629999999999999</v>
      </c>
      <c r="N4327" s="4">
        <v>6.2839999999999998</v>
      </c>
      <c r="O4327" s="5">
        <v>42305.745292812499</v>
      </c>
      <c r="P4327" s="5">
        <v>43258.050196053242</v>
      </c>
    </row>
    <row r="4328" spans="1:16">
      <c r="A4328">
        <v>3</v>
      </c>
      <c r="B4328">
        <v>11</v>
      </c>
      <c r="C4328">
        <v>16</v>
      </c>
      <c r="D4328">
        <v>13</v>
      </c>
      <c r="E4328">
        <v>3155</v>
      </c>
      <c r="F4328">
        <v>6533</v>
      </c>
      <c r="G4328">
        <v>1207</v>
      </c>
      <c r="H4328">
        <v>1</v>
      </c>
      <c r="I4328" s="58" t="s">
        <v>8751</v>
      </c>
      <c r="J4328">
        <v>120701</v>
      </c>
      <c r="K4328" s="4">
        <v>0</v>
      </c>
      <c r="L4328" s="4">
        <v>1.355</v>
      </c>
      <c r="M4328" s="4">
        <v>0</v>
      </c>
      <c r="N4328" s="4">
        <v>1.355</v>
      </c>
      <c r="O4328" s="5">
        <v>42305.745292812499</v>
      </c>
      <c r="P4328" s="5">
        <v>43258.050196053242</v>
      </c>
    </row>
    <row r="4329" spans="1:16">
      <c r="A4329">
        <v>3</v>
      </c>
      <c r="B4329">
        <v>11</v>
      </c>
      <c r="C4329">
        <v>16</v>
      </c>
      <c r="D4329">
        <v>13</v>
      </c>
      <c r="E4329">
        <v>3305</v>
      </c>
      <c r="F4329">
        <v>6534</v>
      </c>
      <c r="G4329">
        <v>3206</v>
      </c>
      <c r="H4329">
        <v>1</v>
      </c>
      <c r="I4329" s="58">
        <v>477009</v>
      </c>
      <c r="J4329">
        <v>320601</v>
      </c>
      <c r="K4329" s="4">
        <v>4.3220000000000001</v>
      </c>
      <c r="L4329" s="4">
        <v>10.813000000000001</v>
      </c>
      <c r="M4329" s="4">
        <v>0</v>
      </c>
      <c r="N4329" s="4">
        <v>6.4909999999999997</v>
      </c>
      <c r="O4329" s="5">
        <v>42305.745292812499</v>
      </c>
      <c r="P4329" s="5">
        <v>42305.745292812499</v>
      </c>
    </row>
    <row r="4330" spans="1:16">
      <c r="A4330">
        <v>3</v>
      </c>
      <c r="B4330">
        <v>11</v>
      </c>
      <c r="C4330">
        <v>16</v>
      </c>
      <c r="D4330">
        <v>13</v>
      </c>
      <c r="E4330">
        <v>3915</v>
      </c>
      <c r="F4330">
        <v>6535</v>
      </c>
      <c r="G4330">
        <v>270</v>
      </c>
      <c r="H4330">
        <v>8</v>
      </c>
      <c r="I4330" s="58" t="s">
        <v>8752</v>
      </c>
      <c r="J4330">
        <v>27008</v>
      </c>
      <c r="K4330" s="4">
        <v>0</v>
      </c>
      <c r="L4330" s="4">
        <v>7.97</v>
      </c>
      <c r="M4330" s="4">
        <v>51.652000000000001</v>
      </c>
      <c r="N4330" s="4">
        <v>59.622</v>
      </c>
      <c r="O4330" s="5">
        <v>42305.745292812499</v>
      </c>
      <c r="P4330" s="5">
        <v>43258.050196053242</v>
      </c>
    </row>
    <row r="4331" spans="1:16">
      <c r="A4331">
        <v>3</v>
      </c>
      <c r="B4331">
        <v>11</v>
      </c>
      <c r="C4331">
        <v>16</v>
      </c>
      <c r="D4331">
        <v>13</v>
      </c>
      <c r="E4331">
        <v>4014</v>
      </c>
      <c r="F4331">
        <v>6536</v>
      </c>
      <c r="G4331">
        <v>447</v>
      </c>
      <c r="H4331">
        <v>3</v>
      </c>
      <c r="I4331" s="58" t="s">
        <v>8753</v>
      </c>
      <c r="J4331">
        <v>44703</v>
      </c>
      <c r="K4331" s="4">
        <v>0</v>
      </c>
      <c r="L4331" s="4">
        <v>22.667000000000002</v>
      </c>
      <c r="M4331" s="4">
        <v>0</v>
      </c>
      <c r="N4331" s="4">
        <v>22.667000000000002</v>
      </c>
      <c r="O4331" s="5">
        <v>42305.745292812499</v>
      </c>
      <c r="P4331" s="5">
        <v>42305.745292812499</v>
      </c>
    </row>
    <row r="4332" spans="1:16">
      <c r="A4332">
        <v>3</v>
      </c>
      <c r="B4332">
        <v>11</v>
      </c>
      <c r="C4332">
        <v>16</v>
      </c>
      <c r="D4332">
        <v>13</v>
      </c>
      <c r="E4332">
        <v>4092</v>
      </c>
      <c r="F4332">
        <v>6537</v>
      </c>
      <c r="G4332">
        <v>87</v>
      </c>
      <c r="H4332">
        <v>5</v>
      </c>
      <c r="I4332" s="58">
        <v>31898</v>
      </c>
      <c r="J4332">
        <v>8705</v>
      </c>
      <c r="K4332" s="4">
        <v>0</v>
      </c>
      <c r="L4332" s="4">
        <v>7.2939999999999996</v>
      </c>
      <c r="M4332" s="4">
        <v>142.87299999999999</v>
      </c>
      <c r="N4332" s="4">
        <v>150.167</v>
      </c>
      <c r="O4332" s="5">
        <v>42305.745292812499</v>
      </c>
      <c r="P4332" s="5">
        <v>43258.050196053242</v>
      </c>
    </row>
    <row r="4333" spans="1:16">
      <c r="A4333">
        <v>3</v>
      </c>
      <c r="B4333">
        <v>11</v>
      </c>
      <c r="C4333">
        <v>16</v>
      </c>
      <c r="D4333">
        <v>13</v>
      </c>
      <c r="E4333">
        <v>4520</v>
      </c>
      <c r="F4333">
        <v>6538</v>
      </c>
      <c r="G4333">
        <v>88</v>
      </c>
      <c r="H4333">
        <v>1</v>
      </c>
      <c r="I4333" s="58">
        <v>32143</v>
      </c>
      <c r="J4333">
        <v>8801</v>
      </c>
      <c r="K4333" s="4">
        <v>0</v>
      </c>
      <c r="L4333" s="4">
        <v>12.507999999999999</v>
      </c>
      <c r="M4333" s="4">
        <v>473.21300000000002</v>
      </c>
      <c r="N4333" s="4">
        <v>485.721</v>
      </c>
      <c r="O4333" s="5">
        <v>42305.745292812499</v>
      </c>
      <c r="P4333" s="5">
        <v>42305.745292812499</v>
      </c>
    </row>
    <row r="4334" spans="1:16">
      <c r="A4334">
        <v>3</v>
      </c>
      <c r="B4334">
        <v>11</v>
      </c>
      <c r="C4334">
        <v>16</v>
      </c>
      <c r="D4334">
        <v>13</v>
      </c>
      <c r="E4334">
        <v>4520</v>
      </c>
      <c r="F4334">
        <v>6539</v>
      </c>
      <c r="G4334">
        <v>447</v>
      </c>
      <c r="H4334">
        <v>2</v>
      </c>
      <c r="I4334" s="58" t="s">
        <v>8754</v>
      </c>
      <c r="J4334">
        <v>44702</v>
      </c>
      <c r="K4334" s="4">
        <v>0</v>
      </c>
      <c r="L4334" s="4">
        <v>10.558</v>
      </c>
      <c r="M4334" s="4">
        <v>485.721</v>
      </c>
      <c r="N4334" s="4">
        <v>496.279</v>
      </c>
      <c r="O4334" s="5">
        <v>42305.745292812499</v>
      </c>
      <c r="P4334" s="5">
        <v>43258.050196053242</v>
      </c>
    </row>
    <row r="4335" spans="1:16">
      <c r="A4335">
        <v>3</v>
      </c>
      <c r="B4335">
        <v>11</v>
      </c>
      <c r="C4335">
        <v>16</v>
      </c>
      <c r="D4335">
        <v>13</v>
      </c>
      <c r="E4335">
        <v>4541</v>
      </c>
      <c r="F4335">
        <v>6540</v>
      </c>
      <c r="G4335">
        <v>100</v>
      </c>
      <c r="H4335">
        <v>7</v>
      </c>
      <c r="I4335" s="58" t="s">
        <v>8755</v>
      </c>
      <c r="J4335">
        <v>10007</v>
      </c>
      <c r="K4335" s="4">
        <v>0</v>
      </c>
      <c r="L4335" s="4">
        <v>8.5</v>
      </c>
      <c r="M4335" s="4">
        <v>59.244</v>
      </c>
      <c r="N4335" s="4">
        <v>67.744</v>
      </c>
      <c r="O4335" s="5">
        <v>42305.745292812499</v>
      </c>
      <c r="P4335" s="5">
        <v>43258.050196053242</v>
      </c>
    </row>
    <row r="4336" spans="1:16">
      <c r="A4336">
        <v>3</v>
      </c>
      <c r="B4336">
        <v>11</v>
      </c>
      <c r="C4336">
        <v>16</v>
      </c>
      <c r="D4336">
        <v>13</v>
      </c>
      <c r="E4336">
        <v>4541</v>
      </c>
      <c r="F4336">
        <v>6541</v>
      </c>
      <c r="G4336">
        <v>100</v>
      </c>
      <c r="H4336">
        <v>8</v>
      </c>
      <c r="I4336" s="58" t="s">
        <v>8756</v>
      </c>
      <c r="J4336">
        <v>10008</v>
      </c>
      <c r="K4336" s="4">
        <v>0</v>
      </c>
      <c r="L4336" s="4">
        <v>15.624000000000001</v>
      </c>
      <c r="M4336" s="4">
        <v>67.744</v>
      </c>
      <c r="N4336" s="4">
        <v>83.367999999999995</v>
      </c>
      <c r="O4336" s="5">
        <v>42305.745292812499</v>
      </c>
      <c r="P4336" s="5">
        <v>43258.050196053242</v>
      </c>
    </row>
    <row r="4337" spans="1:16">
      <c r="A4337">
        <v>3</v>
      </c>
      <c r="B4337">
        <v>11</v>
      </c>
      <c r="C4337">
        <v>16</v>
      </c>
      <c r="D4337">
        <v>13</v>
      </c>
      <c r="E4337">
        <v>4541</v>
      </c>
      <c r="F4337">
        <v>6542</v>
      </c>
      <c r="G4337">
        <v>101</v>
      </c>
      <c r="H4337">
        <v>1</v>
      </c>
      <c r="I4337" s="58" t="s">
        <v>8757</v>
      </c>
      <c r="J4337">
        <v>10101</v>
      </c>
      <c r="K4337" s="4">
        <v>1</v>
      </c>
      <c r="L4337" s="4">
        <v>8.8960000000000008</v>
      </c>
      <c r="M4337" s="4">
        <v>83.367999999999995</v>
      </c>
      <c r="N4337" s="4">
        <v>91.263999999999996</v>
      </c>
      <c r="O4337" s="5">
        <v>42305.745292812499</v>
      </c>
      <c r="P4337" s="5">
        <v>43258.050196053242</v>
      </c>
    </row>
    <row r="4338" spans="1:16">
      <c r="A4338">
        <v>3</v>
      </c>
      <c r="B4338">
        <v>11</v>
      </c>
      <c r="C4338">
        <v>16</v>
      </c>
      <c r="D4338">
        <v>13</v>
      </c>
      <c r="E4338">
        <v>4541</v>
      </c>
      <c r="F4338">
        <v>6543</v>
      </c>
      <c r="G4338">
        <v>101</v>
      </c>
      <c r="H4338">
        <v>2</v>
      </c>
      <c r="I4338" s="58" t="s">
        <v>8758</v>
      </c>
      <c r="J4338">
        <v>10102</v>
      </c>
      <c r="K4338" s="4">
        <v>31.695</v>
      </c>
      <c r="L4338" s="4">
        <v>42.064999999999998</v>
      </c>
      <c r="M4338" s="4">
        <v>91.263999999999996</v>
      </c>
      <c r="N4338" s="4">
        <v>101.634</v>
      </c>
      <c r="O4338" s="5">
        <v>42305.745292812499</v>
      </c>
      <c r="P4338" s="5">
        <v>43258.050196053242</v>
      </c>
    </row>
    <row r="4339" spans="1:16">
      <c r="A4339">
        <v>3</v>
      </c>
      <c r="B4339">
        <v>11</v>
      </c>
      <c r="C4339">
        <v>16</v>
      </c>
      <c r="D4339">
        <v>13</v>
      </c>
      <c r="E4339">
        <v>522</v>
      </c>
      <c r="F4339">
        <v>6509</v>
      </c>
      <c r="G4339">
        <v>2412</v>
      </c>
      <c r="H4339">
        <v>1</v>
      </c>
      <c r="I4339" s="58">
        <v>187006</v>
      </c>
      <c r="J4339">
        <v>241201</v>
      </c>
      <c r="K4339" s="4">
        <v>0</v>
      </c>
      <c r="L4339" s="4">
        <v>2.589</v>
      </c>
      <c r="M4339" s="4">
        <v>4.5570000000000004</v>
      </c>
      <c r="N4339" s="4">
        <v>7.1459999999999999</v>
      </c>
      <c r="O4339" s="5">
        <v>42305.745292812499</v>
      </c>
      <c r="P4339" s="5">
        <v>42305.745292812499</v>
      </c>
    </row>
    <row r="4340" spans="1:16">
      <c r="A4340">
        <v>3</v>
      </c>
      <c r="B4340">
        <v>11</v>
      </c>
      <c r="C4340">
        <v>16</v>
      </c>
      <c r="D4340">
        <v>13</v>
      </c>
      <c r="E4340">
        <v>522</v>
      </c>
      <c r="F4340">
        <v>6510</v>
      </c>
      <c r="G4340">
        <v>2412</v>
      </c>
      <c r="H4340">
        <v>2</v>
      </c>
      <c r="I4340" s="58">
        <v>187037</v>
      </c>
      <c r="J4340">
        <v>241202</v>
      </c>
      <c r="K4340" s="4">
        <v>5</v>
      </c>
      <c r="L4340" s="4">
        <v>9.5570000000000004</v>
      </c>
      <c r="M4340" s="4">
        <v>0</v>
      </c>
      <c r="N4340" s="4">
        <v>4.5570000000000004</v>
      </c>
      <c r="O4340" s="5">
        <v>42305.745292812499</v>
      </c>
      <c r="P4340" s="5">
        <v>42305.745292812499</v>
      </c>
    </row>
    <row r="4341" spans="1:16">
      <c r="A4341">
        <v>3</v>
      </c>
      <c r="B4341">
        <v>11</v>
      </c>
      <c r="C4341">
        <v>16</v>
      </c>
      <c r="D4341">
        <v>13</v>
      </c>
      <c r="E4341">
        <v>640</v>
      </c>
      <c r="F4341">
        <v>6511</v>
      </c>
      <c r="G4341">
        <v>3597</v>
      </c>
      <c r="H4341">
        <v>1</v>
      </c>
      <c r="I4341" s="58">
        <v>619819</v>
      </c>
      <c r="J4341">
        <v>359701</v>
      </c>
      <c r="K4341" s="4">
        <v>0</v>
      </c>
      <c r="L4341" s="4">
        <v>0.436</v>
      </c>
      <c r="M4341" s="4">
        <v>0</v>
      </c>
      <c r="N4341" s="4">
        <v>0.436</v>
      </c>
      <c r="O4341" s="5">
        <v>42305.745292812499</v>
      </c>
      <c r="P4341" s="5">
        <v>42305.745292812499</v>
      </c>
    </row>
    <row r="4342" spans="1:16">
      <c r="A4342">
        <v>3</v>
      </c>
      <c r="B4342">
        <v>11</v>
      </c>
      <c r="C4342">
        <v>16</v>
      </c>
      <c r="D4342">
        <v>13</v>
      </c>
      <c r="E4342">
        <v>690</v>
      </c>
      <c r="F4342">
        <v>6512</v>
      </c>
      <c r="G4342">
        <v>1550</v>
      </c>
      <c r="H4342">
        <v>2</v>
      </c>
      <c r="I4342" s="58" t="s">
        <v>8759</v>
      </c>
      <c r="J4342">
        <v>155002</v>
      </c>
      <c r="K4342" s="4">
        <v>0</v>
      </c>
      <c r="L4342" s="4">
        <v>0.59799999999999998</v>
      </c>
      <c r="M4342" s="4">
        <v>0</v>
      </c>
      <c r="N4342" s="4">
        <v>0.59799999999999998</v>
      </c>
      <c r="O4342" s="5">
        <v>42305.745292812499</v>
      </c>
      <c r="P4342" s="5">
        <v>43258.050196053242</v>
      </c>
    </row>
    <row r="4343" spans="1:16">
      <c r="A4343">
        <v>3</v>
      </c>
      <c r="B4343">
        <v>11</v>
      </c>
      <c r="C4343">
        <v>16</v>
      </c>
      <c r="D4343">
        <v>137</v>
      </c>
      <c r="E4343">
        <v>123</v>
      </c>
      <c r="F4343">
        <v>6659</v>
      </c>
      <c r="G4343">
        <v>102</v>
      </c>
      <c r="H4343">
        <v>12</v>
      </c>
      <c r="I4343" s="58" t="s">
        <v>8760</v>
      </c>
      <c r="J4343">
        <v>10212</v>
      </c>
      <c r="K4343" s="4">
        <v>0</v>
      </c>
      <c r="L4343" s="4">
        <v>8.7129999999999992</v>
      </c>
      <c r="M4343" s="4">
        <v>4.867</v>
      </c>
      <c r="N4343" s="4">
        <v>13.58</v>
      </c>
      <c r="O4343" s="5">
        <v>42305.745292812499</v>
      </c>
      <c r="P4343" s="5">
        <v>43258.050196053242</v>
      </c>
    </row>
    <row r="4344" spans="1:16">
      <c r="A4344">
        <v>3</v>
      </c>
      <c r="B4344">
        <v>11</v>
      </c>
      <c r="C4344">
        <v>16</v>
      </c>
      <c r="D4344">
        <v>137</v>
      </c>
      <c r="E4344">
        <v>1238</v>
      </c>
      <c r="F4344">
        <v>6665</v>
      </c>
      <c r="G4344">
        <v>1278</v>
      </c>
      <c r="H4344">
        <v>1</v>
      </c>
      <c r="I4344" s="58" t="s">
        <v>8761</v>
      </c>
      <c r="J4344">
        <v>127801</v>
      </c>
      <c r="K4344" s="4">
        <v>0</v>
      </c>
      <c r="L4344" s="4">
        <v>3.6469999999999998</v>
      </c>
      <c r="M4344" s="4">
        <v>0</v>
      </c>
      <c r="N4344" s="4">
        <v>3.6469999999999998</v>
      </c>
      <c r="O4344" s="5">
        <v>42305.745292812499</v>
      </c>
      <c r="P4344" s="5">
        <v>43258.050196053242</v>
      </c>
    </row>
    <row r="4345" spans="1:16">
      <c r="A4345">
        <v>3</v>
      </c>
      <c r="B4345">
        <v>11</v>
      </c>
      <c r="C4345">
        <v>16</v>
      </c>
      <c r="D4345">
        <v>137</v>
      </c>
      <c r="E4345">
        <v>1238</v>
      </c>
      <c r="F4345">
        <v>6666</v>
      </c>
      <c r="G4345">
        <v>1845</v>
      </c>
      <c r="H4345">
        <v>2</v>
      </c>
      <c r="I4345" s="58">
        <v>-20056</v>
      </c>
      <c r="J4345">
        <v>184502</v>
      </c>
      <c r="K4345" s="4">
        <v>0</v>
      </c>
      <c r="L4345" s="4">
        <v>3.0230000000000001</v>
      </c>
      <c r="M4345" s="4">
        <v>3.6469999999999998</v>
      </c>
      <c r="N4345" s="4">
        <v>6.67</v>
      </c>
      <c r="O4345" s="5">
        <v>42305.745292812499</v>
      </c>
      <c r="P4345" s="5">
        <v>43258.050196053242</v>
      </c>
    </row>
    <row r="4346" spans="1:16">
      <c r="A4346">
        <v>3</v>
      </c>
      <c r="B4346">
        <v>11</v>
      </c>
      <c r="C4346">
        <v>16</v>
      </c>
      <c r="D4346">
        <v>137</v>
      </c>
      <c r="E4346">
        <v>1460</v>
      </c>
      <c r="F4346">
        <v>6667</v>
      </c>
      <c r="G4346">
        <v>1446</v>
      </c>
      <c r="H4346">
        <v>1</v>
      </c>
      <c r="I4346" s="58" t="s">
        <v>8762</v>
      </c>
      <c r="J4346">
        <v>144601</v>
      </c>
      <c r="K4346" s="4">
        <v>0</v>
      </c>
      <c r="L4346" s="4">
        <v>2</v>
      </c>
      <c r="M4346" s="4">
        <v>5.28</v>
      </c>
      <c r="N4346" s="4">
        <v>7.28</v>
      </c>
      <c r="O4346" s="5">
        <v>42305.745292812499</v>
      </c>
      <c r="P4346" s="5">
        <v>42305.745292812499</v>
      </c>
    </row>
    <row r="4347" spans="1:16">
      <c r="A4347">
        <v>3</v>
      </c>
      <c r="B4347">
        <v>11</v>
      </c>
      <c r="C4347">
        <v>16</v>
      </c>
      <c r="D4347">
        <v>137</v>
      </c>
      <c r="E4347">
        <v>1460</v>
      </c>
      <c r="F4347">
        <v>6668</v>
      </c>
      <c r="G4347">
        <v>2942</v>
      </c>
      <c r="H4347">
        <v>2</v>
      </c>
      <c r="I4347" s="58">
        <v>380616</v>
      </c>
      <c r="J4347">
        <v>294202</v>
      </c>
      <c r="K4347" s="4">
        <v>0</v>
      </c>
      <c r="L4347" s="4">
        <v>4.6879999999999997</v>
      </c>
      <c r="M4347" s="4">
        <v>0.59199999999999997</v>
      </c>
      <c r="N4347" s="4">
        <v>5.28</v>
      </c>
      <c r="O4347" s="5">
        <v>42305.745292812499</v>
      </c>
      <c r="P4347" s="5">
        <v>43258.050196053242</v>
      </c>
    </row>
    <row r="4348" spans="1:16">
      <c r="A4348">
        <v>3</v>
      </c>
      <c r="B4348">
        <v>11</v>
      </c>
      <c r="C4348">
        <v>16</v>
      </c>
      <c r="D4348">
        <v>137</v>
      </c>
      <c r="E4348">
        <v>1461</v>
      </c>
      <c r="F4348">
        <v>6669</v>
      </c>
      <c r="G4348">
        <v>1446</v>
      </c>
      <c r="H4348">
        <v>2</v>
      </c>
      <c r="I4348" s="58" t="s">
        <v>8763</v>
      </c>
      <c r="J4348">
        <v>144602</v>
      </c>
      <c r="K4348" s="4">
        <v>1.59</v>
      </c>
      <c r="L4348" s="4">
        <v>4.5279999999999996</v>
      </c>
      <c r="M4348" s="4">
        <v>0</v>
      </c>
      <c r="N4348" s="4">
        <v>2.9380000000000002</v>
      </c>
      <c r="O4348" s="5">
        <v>42305.745292812499</v>
      </c>
      <c r="P4348" s="5">
        <v>42305.745292812499</v>
      </c>
    </row>
    <row r="4349" spans="1:16">
      <c r="A4349">
        <v>3</v>
      </c>
      <c r="B4349">
        <v>11</v>
      </c>
      <c r="C4349">
        <v>16</v>
      </c>
      <c r="D4349">
        <v>137</v>
      </c>
      <c r="E4349">
        <v>1643</v>
      </c>
      <c r="F4349">
        <v>6670</v>
      </c>
      <c r="G4349">
        <v>992</v>
      </c>
      <c r="H4349">
        <v>2</v>
      </c>
      <c r="I4349" s="58" t="s">
        <v>8764</v>
      </c>
      <c r="J4349">
        <v>99202</v>
      </c>
      <c r="K4349" s="4">
        <v>0</v>
      </c>
      <c r="L4349" s="4">
        <v>3.8119999999999998</v>
      </c>
      <c r="M4349" s="4">
        <v>0</v>
      </c>
      <c r="N4349" s="4">
        <v>3.8119999999999998</v>
      </c>
      <c r="O4349" s="5">
        <v>42305.745292812499</v>
      </c>
      <c r="P4349" s="5">
        <v>42305.745292812499</v>
      </c>
    </row>
    <row r="4350" spans="1:16">
      <c r="A4350">
        <v>3</v>
      </c>
      <c r="B4350">
        <v>11</v>
      </c>
      <c r="C4350">
        <v>16</v>
      </c>
      <c r="D4350">
        <v>137</v>
      </c>
      <c r="E4350">
        <v>1802</v>
      </c>
      <c r="F4350">
        <v>6671</v>
      </c>
      <c r="G4350">
        <v>1845</v>
      </c>
      <c r="H4350">
        <v>1</v>
      </c>
      <c r="I4350" s="58">
        <v>-20087</v>
      </c>
      <c r="J4350">
        <v>184501</v>
      </c>
      <c r="K4350" s="4">
        <v>0</v>
      </c>
      <c r="L4350" s="4">
        <v>5.2089999999999996</v>
      </c>
      <c r="M4350" s="4">
        <v>0</v>
      </c>
      <c r="N4350" s="4">
        <v>5.2089999999999996</v>
      </c>
      <c r="O4350" s="5">
        <v>42305.745292812499</v>
      </c>
      <c r="P4350" s="5">
        <v>42305.745292812499</v>
      </c>
    </row>
    <row r="4351" spans="1:16">
      <c r="A4351">
        <v>3</v>
      </c>
      <c r="B4351">
        <v>11</v>
      </c>
      <c r="C4351">
        <v>16</v>
      </c>
      <c r="D4351">
        <v>137</v>
      </c>
      <c r="E4351">
        <v>1971</v>
      </c>
      <c r="F4351">
        <v>6672</v>
      </c>
      <c r="G4351">
        <v>102</v>
      </c>
      <c r="H4351">
        <v>10</v>
      </c>
      <c r="I4351" s="58" t="s">
        <v>8765</v>
      </c>
      <c r="J4351">
        <v>10210</v>
      </c>
      <c r="K4351" s="4">
        <v>1</v>
      </c>
      <c r="L4351" s="4">
        <v>3.3439999999999999</v>
      </c>
      <c r="M4351" s="4">
        <v>1.069</v>
      </c>
      <c r="N4351" s="4">
        <v>3.4129999999999998</v>
      </c>
      <c r="O4351" s="5">
        <v>42305.745292812499</v>
      </c>
      <c r="P4351" s="5">
        <v>43258.050196053242</v>
      </c>
    </row>
    <row r="4352" spans="1:16">
      <c r="A4352">
        <v>3</v>
      </c>
      <c r="B4352">
        <v>11</v>
      </c>
      <c r="C4352">
        <v>16</v>
      </c>
      <c r="D4352">
        <v>137</v>
      </c>
      <c r="E4352">
        <v>1971</v>
      </c>
      <c r="F4352">
        <v>6673</v>
      </c>
      <c r="G4352">
        <v>2942</v>
      </c>
      <c r="H4352">
        <v>2</v>
      </c>
      <c r="I4352" s="58">
        <v>380616</v>
      </c>
      <c r="J4352">
        <v>294202</v>
      </c>
      <c r="K4352" s="4">
        <v>4.6879999999999997</v>
      </c>
      <c r="L4352" s="4">
        <v>5.7569999999999997</v>
      </c>
      <c r="M4352" s="4">
        <v>0</v>
      </c>
      <c r="N4352" s="4">
        <v>1.069</v>
      </c>
      <c r="O4352" s="5">
        <v>42305.745292812499</v>
      </c>
      <c r="P4352" s="5">
        <v>43258.050196053242</v>
      </c>
    </row>
    <row r="4353" spans="1:16">
      <c r="A4353">
        <v>3</v>
      </c>
      <c r="B4353">
        <v>11</v>
      </c>
      <c r="C4353">
        <v>16</v>
      </c>
      <c r="D4353">
        <v>137</v>
      </c>
      <c r="E4353">
        <v>2109</v>
      </c>
      <c r="F4353">
        <v>6674</v>
      </c>
      <c r="G4353">
        <v>383</v>
      </c>
      <c r="H4353">
        <v>5</v>
      </c>
      <c r="I4353" s="58" t="s">
        <v>8766</v>
      </c>
      <c r="J4353">
        <v>38305</v>
      </c>
      <c r="K4353" s="4">
        <v>0</v>
      </c>
      <c r="L4353" s="4">
        <v>3.371</v>
      </c>
      <c r="M4353" s="4">
        <v>0</v>
      </c>
      <c r="N4353" s="4">
        <v>3.371</v>
      </c>
      <c r="O4353" s="5">
        <v>42305.745292812499</v>
      </c>
      <c r="P4353" s="5">
        <v>42305.745292812499</v>
      </c>
    </row>
    <row r="4354" spans="1:16">
      <c r="A4354">
        <v>3</v>
      </c>
      <c r="B4354">
        <v>11</v>
      </c>
      <c r="C4354">
        <v>16</v>
      </c>
      <c r="D4354">
        <v>137</v>
      </c>
      <c r="E4354">
        <v>2533</v>
      </c>
      <c r="F4354">
        <v>6675</v>
      </c>
      <c r="G4354">
        <v>2414</v>
      </c>
      <c r="H4354">
        <v>1</v>
      </c>
      <c r="I4354" s="58">
        <v>187737</v>
      </c>
      <c r="J4354">
        <v>241401</v>
      </c>
      <c r="K4354" s="4">
        <v>0</v>
      </c>
      <c r="L4354" s="4">
        <v>1.964</v>
      </c>
      <c r="M4354" s="4">
        <v>0</v>
      </c>
      <c r="N4354" s="4">
        <v>1.964</v>
      </c>
      <c r="O4354" t="s">
        <v>1223</v>
      </c>
      <c r="P4354" t="s">
        <v>1223</v>
      </c>
    </row>
    <row r="4355" spans="1:16">
      <c r="A4355">
        <v>3</v>
      </c>
      <c r="B4355">
        <v>11</v>
      </c>
      <c r="C4355">
        <v>16</v>
      </c>
      <c r="D4355">
        <v>137</v>
      </c>
      <c r="E4355">
        <v>2632</v>
      </c>
      <c r="F4355">
        <v>6676</v>
      </c>
      <c r="G4355">
        <v>2609</v>
      </c>
      <c r="H4355">
        <v>1</v>
      </c>
      <c r="I4355" s="58">
        <v>258959</v>
      </c>
      <c r="J4355">
        <v>260901</v>
      </c>
      <c r="K4355" s="4">
        <v>0</v>
      </c>
      <c r="L4355" s="4">
        <v>2.6709999999999998</v>
      </c>
      <c r="M4355" s="4">
        <v>0</v>
      </c>
      <c r="N4355" s="4">
        <v>2.6709999999999998</v>
      </c>
      <c r="O4355" s="5">
        <v>42305.745292812499</v>
      </c>
      <c r="P4355" s="5">
        <v>42305.745292812499</v>
      </c>
    </row>
    <row r="4356" spans="1:16">
      <c r="A4356">
        <v>3</v>
      </c>
      <c r="B4356">
        <v>11</v>
      </c>
      <c r="C4356">
        <v>16</v>
      </c>
      <c r="D4356">
        <v>137</v>
      </c>
      <c r="E4356">
        <v>3272</v>
      </c>
      <c r="F4356">
        <v>6677</v>
      </c>
      <c r="G4356">
        <v>3511</v>
      </c>
      <c r="H4356">
        <v>1</v>
      </c>
      <c r="I4356" s="58">
        <v>588407</v>
      </c>
      <c r="J4356">
        <v>351101</v>
      </c>
      <c r="K4356" s="4">
        <v>1</v>
      </c>
      <c r="L4356" s="4">
        <v>3.008</v>
      </c>
      <c r="M4356" s="4">
        <v>0</v>
      </c>
      <c r="N4356" s="4">
        <v>2.008</v>
      </c>
      <c r="O4356" s="5">
        <v>42305.745292812499</v>
      </c>
      <c r="P4356" s="5">
        <v>42305.745292812499</v>
      </c>
    </row>
    <row r="4357" spans="1:16">
      <c r="A4357">
        <v>3</v>
      </c>
      <c r="B4357">
        <v>11</v>
      </c>
      <c r="C4357">
        <v>16</v>
      </c>
      <c r="D4357">
        <v>137</v>
      </c>
      <c r="E4357">
        <v>3586</v>
      </c>
      <c r="F4357">
        <v>6678</v>
      </c>
      <c r="G4357">
        <v>617</v>
      </c>
      <c r="H4357">
        <v>3</v>
      </c>
      <c r="I4357" s="58" t="s">
        <v>8767</v>
      </c>
      <c r="J4357">
        <v>61703</v>
      </c>
      <c r="K4357" s="4">
        <v>0</v>
      </c>
      <c r="L4357" s="4">
        <v>6.8170000000000002</v>
      </c>
      <c r="M4357" s="4">
        <v>8.7729999999999997</v>
      </c>
      <c r="N4357" s="4">
        <v>15.59</v>
      </c>
      <c r="O4357" s="5">
        <v>42305.745292812499</v>
      </c>
      <c r="P4357" s="5">
        <v>43258.050196053242</v>
      </c>
    </row>
    <row r="4358" spans="1:16">
      <c r="A4358">
        <v>3</v>
      </c>
      <c r="B4358">
        <v>11</v>
      </c>
      <c r="C4358">
        <v>16</v>
      </c>
      <c r="D4358">
        <v>137</v>
      </c>
      <c r="E4358">
        <v>3700</v>
      </c>
      <c r="F4358">
        <v>6679</v>
      </c>
      <c r="G4358">
        <v>992</v>
      </c>
      <c r="H4358">
        <v>1</v>
      </c>
      <c r="I4358" s="58" t="s">
        <v>8768</v>
      </c>
      <c r="J4358">
        <v>99201</v>
      </c>
      <c r="K4358" s="4">
        <v>1</v>
      </c>
      <c r="L4358" s="4">
        <v>12.666</v>
      </c>
      <c r="M4358" s="4">
        <v>0</v>
      </c>
      <c r="N4358" s="4">
        <v>11.666</v>
      </c>
      <c r="O4358" s="5">
        <v>42305.745292812499</v>
      </c>
      <c r="P4358" s="5">
        <v>42305.745292812499</v>
      </c>
    </row>
    <row r="4359" spans="1:16">
      <c r="A4359">
        <v>3</v>
      </c>
      <c r="B4359">
        <v>11</v>
      </c>
      <c r="C4359">
        <v>16</v>
      </c>
      <c r="D4359">
        <v>137</v>
      </c>
      <c r="E4359">
        <v>3967</v>
      </c>
      <c r="F4359">
        <v>6680</v>
      </c>
      <c r="G4359">
        <v>383</v>
      </c>
      <c r="H4359">
        <v>4</v>
      </c>
      <c r="I4359" s="58" t="s">
        <v>8769</v>
      </c>
      <c r="J4359">
        <v>38304</v>
      </c>
      <c r="K4359" s="4">
        <v>0</v>
      </c>
      <c r="L4359" s="4">
        <v>13.816000000000001</v>
      </c>
      <c r="M4359" s="4">
        <v>2.456</v>
      </c>
      <c r="N4359" s="4">
        <v>16.271999999999998</v>
      </c>
      <c r="O4359" s="5">
        <v>42305.745292812499</v>
      </c>
      <c r="P4359" s="5">
        <v>43258.050196053242</v>
      </c>
    </row>
    <row r="4360" spans="1:16">
      <c r="A4360">
        <v>3</v>
      </c>
      <c r="B4360">
        <v>11</v>
      </c>
      <c r="C4360">
        <v>16</v>
      </c>
      <c r="D4360">
        <v>137</v>
      </c>
      <c r="E4360">
        <v>4052</v>
      </c>
      <c r="F4360">
        <v>6681</v>
      </c>
      <c r="G4360">
        <v>102</v>
      </c>
      <c r="H4360">
        <v>6</v>
      </c>
      <c r="I4360" s="58" t="s">
        <v>8770</v>
      </c>
      <c r="J4360">
        <v>10206</v>
      </c>
      <c r="K4360" s="4">
        <v>0</v>
      </c>
      <c r="L4360" s="4">
        <v>12.068</v>
      </c>
      <c r="M4360" s="4">
        <v>44.798000000000002</v>
      </c>
      <c r="N4360" s="4">
        <v>56.866</v>
      </c>
      <c r="O4360" s="5">
        <v>42305.745292812499</v>
      </c>
      <c r="P4360" s="5">
        <v>42305.745292812499</v>
      </c>
    </row>
    <row r="4361" spans="1:16">
      <c r="A4361">
        <v>3</v>
      </c>
      <c r="B4361">
        <v>11</v>
      </c>
      <c r="C4361">
        <v>16</v>
      </c>
      <c r="D4361">
        <v>137</v>
      </c>
      <c r="E4361">
        <v>4384</v>
      </c>
      <c r="F4361">
        <v>6682</v>
      </c>
      <c r="G4361">
        <v>1044</v>
      </c>
      <c r="H4361">
        <v>1</v>
      </c>
      <c r="I4361" s="58" t="s">
        <v>8771</v>
      </c>
      <c r="J4361">
        <v>104401</v>
      </c>
      <c r="K4361" s="4">
        <v>0</v>
      </c>
      <c r="L4361" s="4">
        <v>0.48299999999999998</v>
      </c>
      <c r="M4361" s="4">
        <v>0</v>
      </c>
      <c r="N4361" s="4">
        <v>0.48299999999999998</v>
      </c>
      <c r="O4361" s="5">
        <v>42305.745292812499</v>
      </c>
      <c r="P4361" s="5">
        <v>42305.745292812499</v>
      </c>
    </row>
    <row r="4362" spans="1:16">
      <c r="A4362">
        <v>3</v>
      </c>
      <c r="B4362">
        <v>11</v>
      </c>
      <c r="C4362">
        <v>16</v>
      </c>
      <c r="D4362">
        <v>137</v>
      </c>
      <c r="E4362">
        <v>4528</v>
      </c>
      <c r="F4362">
        <v>6683</v>
      </c>
      <c r="G4362">
        <v>102</v>
      </c>
      <c r="H4362">
        <v>4</v>
      </c>
      <c r="I4362" s="58" t="s">
        <v>8772</v>
      </c>
      <c r="J4362">
        <v>10204</v>
      </c>
      <c r="K4362" s="4">
        <v>0</v>
      </c>
      <c r="L4362" s="4">
        <v>19.643999999999998</v>
      </c>
      <c r="M4362" s="4">
        <v>445.36900000000003</v>
      </c>
      <c r="N4362" s="4">
        <v>465.01299999999998</v>
      </c>
      <c r="O4362" s="5">
        <v>42305.745292812499</v>
      </c>
      <c r="P4362" s="5">
        <v>43258.050196053242</v>
      </c>
    </row>
    <row r="4363" spans="1:16">
      <c r="A4363">
        <v>3</v>
      </c>
      <c r="B4363">
        <v>11</v>
      </c>
      <c r="C4363">
        <v>16</v>
      </c>
      <c r="D4363">
        <v>137</v>
      </c>
      <c r="E4363">
        <v>4528</v>
      </c>
      <c r="F4363">
        <v>6684</v>
      </c>
      <c r="G4363">
        <v>327</v>
      </c>
      <c r="H4363">
        <v>1</v>
      </c>
      <c r="I4363" s="58" t="s">
        <v>8773</v>
      </c>
      <c r="J4363">
        <v>32701</v>
      </c>
      <c r="K4363" s="4">
        <v>19.643999999999998</v>
      </c>
      <c r="L4363" s="4">
        <v>21.66</v>
      </c>
      <c r="M4363" s="4">
        <v>465.01299999999998</v>
      </c>
      <c r="N4363" s="4">
        <v>467.029</v>
      </c>
      <c r="O4363" s="5">
        <v>42305.745292812499</v>
      </c>
      <c r="P4363" s="5">
        <v>43258.050196053242</v>
      </c>
    </row>
    <row r="4364" spans="1:16">
      <c r="A4364">
        <v>3</v>
      </c>
      <c r="B4364">
        <v>11</v>
      </c>
      <c r="C4364">
        <v>16</v>
      </c>
      <c r="D4364">
        <v>137</v>
      </c>
      <c r="E4364">
        <v>593</v>
      </c>
      <c r="F4364">
        <v>6660</v>
      </c>
      <c r="G4364">
        <v>2235</v>
      </c>
      <c r="H4364">
        <v>1</v>
      </c>
      <c r="I4364" s="58">
        <v>122358</v>
      </c>
      <c r="J4364">
        <v>223501</v>
      </c>
      <c r="K4364" s="4">
        <v>0</v>
      </c>
      <c r="L4364" s="4">
        <v>1.883</v>
      </c>
      <c r="M4364" s="4">
        <v>0</v>
      </c>
      <c r="N4364" s="4">
        <v>1.883</v>
      </c>
      <c r="O4364" s="5">
        <v>42305.745292812499</v>
      </c>
      <c r="P4364" s="5">
        <v>42305.745292812499</v>
      </c>
    </row>
    <row r="4365" spans="1:16">
      <c r="A4365">
        <v>3</v>
      </c>
      <c r="B4365">
        <v>11</v>
      </c>
      <c r="C4365">
        <v>16</v>
      </c>
      <c r="D4365">
        <v>13</v>
      </c>
      <c r="E4365">
        <v>776</v>
      </c>
      <c r="F4365">
        <v>6513</v>
      </c>
      <c r="G4365">
        <v>988</v>
      </c>
      <c r="H4365">
        <v>1</v>
      </c>
      <c r="I4365" s="58" t="s">
        <v>8774</v>
      </c>
      <c r="J4365">
        <v>98801</v>
      </c>
      <c r="K4365" s="4">
        <v>7.0250000000000004</v>
      </c>
      <c r="L4365" s="4">
        <v>20.405999999999999</v>
      </c>
      <c r="M4365" s="4">
        <v>8.5839999999999996</v>
      </c>
      <c r="N4365" s="4">
        <v>21.965</v>
      </c>
      <c r="O4365" s="5">
        <v>42305.745292812499</v>
      </c>
      <c r="P4365" s="5">
        <v>43258.050196053242</v>
      </c>
    </row>
    <row r="4366" spans="1:16">
      <c r="A4366">
        <v>3</v>
      </c>
      <c r="B4366">
        <v>11</v>
      </c>
      <c r="C4366">
        <v>16</v>
      </c>
      <c r="D4366">
        <v>13</v>
      </c>
      <c r="E4366">
        <v>776</v>
      </c>
      <c r="F4366">
        <v>6514</v>
      </c>
      <c r="G4366">
        <v>988</v>
      </c>
      <c r="H4366">
        <v>5</v>
      </c>
      <c r="I4366" s="58" t="s">
        <v>8775</v>
      </c>
      <c r="J4366">
        <v>98805</v>
      </c>
      <c r="K4366" s="4">
        <v>0</v>
      </c>
      <c r="L4366" s="4">
        <v>7.0250000000000004</v>
      </c>
      <c r="M4366" s="4">
        <v>1.5589999999999999</v>
      </c>
      <c r="N4366" s="4">
        <v>8.5839999999999996</v>
      </c>
      <c r="O4366" s="5">
        <v>42305.745292812499</v>
      </c>
      <c r="P4366" s="5">
        <v>43258.050196053242</v>
      </c>
    </row>
    <row r="4367" spans="1:16">
      <c r="A4367">
        <v>3</v>
      </c>
      <c r="B4367">
        <v>11</v>
      </c>
      <c r="C4367">
        <v>16</v>
      </c>
      <c r="D4367">
        <v>137</v>
      </c>
      <c r="E4367">
        <v>915</v>
      </c>
      <c r="F4367">
        <v>6661</v>
      </c>
      <c r="G4367">
        <v>1115</v>
      </c>
      <c r="H4367">
        <v>1</v>
      </c>
      <c r="I4367" s="58" t="s">
        <v>8776</v>
      </c>
      <c r="J4367">
        <v>111501</v>
      </c>
      <c r="K4367" s="4">
        <v>0</v>
      </c>
      <c r="L4367" s="4">
        <v>9.2289999999999992</v>
      </c>
      <c r="M4367" s="4">
        <v>0</v>
      </c>
      <c r="N4367" s="4">
        <v>9.2289999999999992</v>
      </c>
      <c r="O4367" s="5">
        <v>42305.745292812499</v>
      </c>
      <c r="P4367" s="5">
        <v>42305.745292812499</v>
      </c>
    </row>
    <row r="4368" spans="1:16">
      <c r="A4368">
        <v>3</v>
      </c>
      <c r="B4368">
        <v>11</v>
      </c>
      <c r="C4368">
        <v>16</v>
      </c>
      <c r="D4368">
        <v>137</v>
      </c>
      <c r="E4368">
        <v>916</v>
      </c>
      <c r="F4368">
        <v>6662</v>
      </c>
      <c r="G4368">
        <v>1114</v>
      </c>
      <c r="H4368">
        <v>1</v>
      </c>
      <c r="I4368" s="58" t="s">
        <v>8777</v>
      </c>
      <c r="J4368">
        <v>111401</v>
      </c>
      <c r="K4368" s="4">
        <v>0</v>
      </c>
      <c r="L4368" s="4">
        <v>11.318</v>
      </c>
      <c r="M4368" s="4">
        <v>0</v>
      </c>
      <c r="N4368" s="4">
        <v>11.318</v>
      </c>
      <c r="O4368" s="5">
        <v>42305.745292812499</v>
      </c>
      <c r="P4368" s="5">
        <v>42305.745292812499</v>
      </c>
    </row>
    <row r="4369" spans="1:16">
      <c r="A4369">
        <v>3</v>
      </c>
      <c r="B4369">
        <v>11</v>
      </c>
      <c r="C4369">
        <v>16</v>
      </c>
      <c r="D4369">
        <v>137</v>
      </c>
      <c r="E4369">
        <v>916</v>
      </c>
      <c r="F4369">
        <v>6663</v>
      </c>
      <c r="G4369">
        <v>1114</v>
      </c>
      <c r="H4369">
        <v>2</v>
      </c>
      <c r="I4369" s="58" t="s">
        <v>8778</v>
      </c>
      <c r="J4369">
        <v>111402</v>
      </c>
      <c r="K4369" s="4">
        <v>0</v>
      </c>
      <c r="L4369" s="4">
        <v>4.0869999999999997</v>
      </c>
      <c r="M4369" s="4">
        <v>11.337999999999999</v>
      </c>
      <c r="N4369" s="4">
        <v>15.425000000000001</v>
      </c>
      <c r="O4369" s="5">
        <v>42305.745292812499</v>
      </c>
      <c r="P4369" s="5">
        <v>42305.745292812499</v>
      </c>
    </row>
    <row r="4370" spans="1:16">
      <c r="A4370">
        <v>3</v>
      </c>
      <c r="B4370">
        <v>11</v>
      </c>
      <c r="C4370">
        <v>16</v>
      </c>
      <c r="D4370">
        <v>137</v>
      </c>
      <c r="E4370">
        <v>916</v>
      </c>
      <c r="F4370">
        <v>6664</v>
      </c>
      <c r="G4370">
        <v>1845</v>
      </c>
      <c r="H4370">
        <v>2</v>
      </c>
      <c r="I4370" s="58">
        <v>-20056</v>
      </c>
      <c r="J4370">
        <v>184502</v>
      </c>
      <c r="K4370" s="4">
        <v>3.0230000000000001</v>
      </c>
      <c r="L4370" s="4">
        <v>8.6289999999999996</v>
      </c>
      <c r="M4370" s="4">
        <v>15.425000000000001</v>
      </c>
      <c r="N4370" s="4">
        <v>21.030999999999999</v>
      </c>
      <c r="O4370" s="5">
        <v>42305.745292812499</v>
      </c>
      <c r="P4370" s="5">
        <v>42305.745292812499</v>
      </c>
    </row>
    <row r="4371" spans="1:16">
      <c r="A4371">
        <v>3</v>
      </c>
      <c r="B4371">
        <v>11</v>
      </c>
      <c r="C4371">
        <v>16</v>
      </c>
      <c r="D4371">
        <v>13</v>
      </c>
      <c r="E4371">
        <v>823</v>
      </c>
      <c r="F4371">
        <v>6515</v>
      </c>
      <c r="G4371">
        <v>1063</v>
      </c>
      <c r="H4371">
        <v>1</v>
      </c>
      <c r="I4371" s="58" t="s">
        <v>8779</v>
      </c>
      <c r="J4371">
        <v>106301</v>
      </c>
      <c r="K4371" s="4">
        <v>0</v>
      </c>
      <c r="L4371" s="4">
        <v>26.117999999999999</v>
      </c>
      <c r="M4371" s="4">
        <v>0</v>
      </c>
      <c r="N4371" s="4">
        <v>26.117999999999999</v>
      </c>
      <c r="O4371" s="5">
        <v>42305.745292812499</v>
      </c>
      <c r="P4371" s="5">
        <v>42305.745292812499</v>
      </c>
    </row>
    <row r="4372" spans="1:16">
      <c r="A4372">
        <v>3</v>
      </c>
      <c r="B4372">
        <v>11</v>
      </c>
      <c r="C4372">
        <v>16</v>
      </c>
      <c r="D4372">
        <v>13</v>
      </c>
      <c r="E4372">
        <v>938</v>
      </c>
      <c r="F4372">
        <v>6516</v>
      </c>
      <c r="G4372">
        <v>1118</v>
      </c>
      <c r="H4372">
        <v>1</v>
      </c>
      <c r="I4372" s="58" t="s">
        <v>8780</v>
      </c>
      <c r="J4372">
        <v>111801</v>
      </c>
      <c r="K4372" s="4">
        <v>0</v>
      </c>
      <c r="L4372" s="4">
        <v>15.477</v>
      </c>
      <c r="M4372" s="4">
        <v>0</v>
      </c>
      <c r="N4372" s="4">
        <v>15.477</v>
      </c>
      <c r="O4372" s="5">
        <v>42305.745292812499</v>
      </c>
      <c r="P4372" s="5">
        <v>42305.745292812499</v>
      </c>
    </row>
    <row r="4373" spans="1:16">
      <c r="A4373">
        <v>3</v>
      </c>
      <c r="B4373">
        <v>11</v>
      </c>
      <c r="C4373">
        <v>16</v>
      </c>
      <c r="D4373">
        <v>13</v>
      </c>
      <c r="E4373">
        <v>938</v>
      </c>
      <c r="F4373">
        <v>6517</v>
      </c>
      <c r="G4373">
        <v>1118</v>
      </c>
      <c r="H4373">
        <v>2</v>
      </c>
      <c r="I4373" s="58" t="s">
        <v>8781</v>
      </c>
      <c r="J4373">
        <v>111802</v>
      </c>
      <c r="K4373" s="4">
        <v>0</v>
      </c>
      <c r="L4373" s="4">
        <v>0.622</v>
      </c>
      <c r="M4373" s="4">
        <v>15.676</v>
      </c>
      <c r="N4373" s="4">
        <v>16.298999999999999</v>
      </c>
      <c r="O4373" s="5">
        <v>42305.745292812499</v>
      </c>
      <c r="P4373" s="5">
        <v>43258.050196053242</v>
      </c>
    </row>
    <row r="4374" spans="1:16">
      <c r="A4374">
        <v>3</v>
      </c>
      <c r="B4374">
        <v>11</v>
      </c>
      <c r="C4374">
        <v>16</v>
      </c>
      <c r="D4374">
        <v>13</v>
      </c>
      <c r="E4374">
        <v>938</v>
      </c>
      <c r="F4374">
        <v>6518</v>
      </c>
      <c r="G4374">
        <v>1118</v>
      </c>
      <c r="H4374">
        <v>4</v>
      </c>
      <c r="I4374" s="58" t="s">
        <v>8782</v>
      </c>
      <c r="J4374">
        <v>111804</v>
      </c>
      <c r="K4374" s="4">
        <v>0</v>
      </c>
      <c r="L4374" s="4">
        <v>2.6070000000000002</v>
      </c>
      <c r="M4374" s="4">
        <v>17.241</v>
      </c>
      <c r="N4374" s="4">
        <v>19.847999999999999</v>
      </c>
      <c r="O4374" s="5">
        <v>42305.745292812499</v>
      </c>
      <c r="P4374" s="5">
        <v>43258.050196053242</v>
      </c>
    </row>
    <row r="4375" spans="1:16">
      <c r="A4375">
        <v>3</v>
      </c>
      <c r="B4375">
        <v>11</v>
      </c>
      <c r="C4375">
        <v>16</v>
      </c>
      <c r="D4375">
        <v>13</v>
      </c>
      <c r="E4375">
        <v>939</v>
      </c>
      <c r="F4375">
        <v>6519</v>
      </c>
      <c r="G4375">
        <v>1119</v>
      </c>
      <c r="H4375">
        <v>1</v>
      </c>
      <c r="I4375" s="58" t="s">
        <v>8783</v>
      </c>
      <c r="J4375">
        <v>111901</v>
      </c>
      <c r="K4375" s="4">
        <v>0</v>
      </c>
      <c r="L4375" s="4">
        <v>8.9749999999999996</v>
      </c>
      <c r="M4375" s="4">
        <v>0</v>
      </c>
      <c r="N4375" s="4">
        <v>8.9749999999999996</v>
      </c>
      <c r="O4375" s="5">
        <v>42305.745292812499</v>
      </c>
      <c r="P4375" s="5">
        <v>42305.745292812499</v>
      </c>
    </row>
    <row r="4376" spans="1:16">
      <c r="A4376">
        <v>3</v>
      </c>
      <c r="B4376">
        <v>11</v>
      </c>
      <c r="C4376">
        <v>16</v>
      </c>
      <c r="D4376">
        <v>13</v>
      </c>
      <c r="E4376">
        <v>940</v>
      </c>
      <c r="F4376">
        <v>6520</v>
      </c>
      <c r="G4376">
        <v>1117</v>
      </c>
      <c r="H4376">
        <v>1</v>
      </c>
      <c r="I4376" s="58" t="s">
        <v>8784</v>
      </c>
      <c r="J4376">
        <v>111701</v>
      </c>
      <c r="K4376" s="4">
        <v>0</v>
      </c>
      <c r="L4376" s="4">
        <v>13.154999999999999</v>
      </c>
      <c r="M4376" s="4">
        <v>0</v>
      </c>
      <c r="N4376" s="4">
        <v>13.154999999999999</v>
      </c>
      <c r="O4376" s="5">
        <v>42305.745292812499</v>
      </c>
      <c r="P4376" s="5">
        <v>42305.745292812499</v>
      </c>
    </row>
    <row r="4377" spans="1:16">
      <c r="A4377">
        <v>3</v>
      </c>
      <c r="B4377">
        <v>11</v>
      </c>
      <c r="C4377">
        <v>16</v>
      </c>
      <c r="D4377">
        <v>13</v>
      </c>
      <c r="E4377">
        <v>941</v>
      </c>
      <c r="F4377">
        <v>6521</v>
      </c>
      <c r="G4377">
        <v>1058</v>
      </c>
      <c r="H4377">
        <v>3</v>
      </c>
      <c r="I4377" s="58" t="s">
        <v>8785</v>
      </c>
      <c r="J4377">
        <v>105803</v>
      </c>
      <c r="K4377" s="4">
        <v>0.17199999999999999</v>
      </c>
      <c r="L4377" s="4">
        <v>10.510999999999999</v>
      </c>
      <c r="M4377" s="4">
        <v>17.952999999999999</v>
      </c>
      <c r="N4377" s="4">
        <v>28.292000000000002</v>
      </c>
      <c r="O4377" s="5">
        <v>42305.745292812499</v>
      </c>
      <c r="P4377" s="5">
        <v>43258.050196053242</v>
      </c>
    </row>
    <row r="4378" spans="1:16">
      <c r="A4378">
        <v>3</v>
      </c>
      <c r="B4378">
        <v>11</v>
      </c>
      <c r="C4378">
        <v>16</v>
      </c>
      <c r="D4378">
        <v>149</v>
      </c>
      <c r="E4378">
        <v>1018</v>
      </c>
      <c r="F4378">
        <v>6695</v>
      </c>
      <c r="G4378">
        <v>991</v>
      </c>
      <c r="H4378">
        <v>3</v>
      </c>
      <c r="I4378" s="58" t="s">
        <v>8786</v>
      </c>
      <c r="J4378">
        <v>99103</v>
      </c>
      <c r="K4378" s="4">
        <v>0</v>
      </c>
      <c r="L4378" s="4">
        <v>7.2670000000000003</v>
      </c>
      <c r="M4378" s="4">
        <v>2.101</v>
      </c>
      <c r="N4378" s="4">
        <v>9.3680000000000003</v>
      </c>
      <c r="O4378" s="5">
        <v>42305.745292812499</v>
      </c>
      <c r="P4378" s="5">
        <v>43258.050196053242</v>
      </c>
    </row>
    <row r="4379" spans="1:16">
      <c r="A4379">
        <v>3</v>
      </c>
      <c r="B4379">
        <v>11</v>
      </c>
      <c r="C4379">
        <v>16</v>
      </c>
      <c r="D4379">
        <v>149</v>
      </c>
      <c r="E4379">
        <v>1024</v>
      </c>
      <c r="F4379">
        <v>6696</v>
      </c>
      <c r="G4379">
        <v>1063</v>
      </c>
      <c r="H4379">
        <v>3</v>
      </c>
      <c r="I4379" s="58" t="s">
        <v>8787</v>
      </c>
      <c r="J4379">
        <v>106303</v>
      </c>
      <c r="K4379" s="4">
        <v>0</v>
      </c>
      <c r="L4379" s="4">
        <v>0.108</v>
      </c>
      <c r="M4379" s="4">
        <v>17.661999999999999</v>
      </c>
      <c r="N4379" s="4">
        <v>17.77</v>
      </c>
      <c r="O4379" s="5">
        <v>42305.745292812499</v>
      </c>
      <c r="P4379" s="5">
        <v>43258.050196053242</v>
      </c>
    </row>
    <row r="4380" spans="1:16">
      <c r="A4380">
        <v>3</v>
      </c>
      <c r="B4380">
        <v>11</v>
      </c>
      <c r="C4380">
        <v>16</v>
      </c>
      <c r="D4380">
        <v>149</v>
      </c>
      <c r="E4380">
        <v>1024</v>
      </c>
      <c r="F4380">
        <v>6697</v>
      </c>
      <c r="G4380">
        <v>1207</v>
      </c>
      <c r="H4380">
        <v>2</v>
      </c>
      <c r="I4380" s="58" t="s">
        <v>1503</v>
      </c>
      <c r="J4380">
        <v>120702</v>
      </c>
      <c r="K4380" s="4">
        <v>0.108</v>
      </c>
      <c r="L4380" s="4">
        <v>7.1639999999999997</v>
      </c>
      <c r="M4380" s="4">
        <v>17.77</v>
      </c>
      <c r="N4380" s="4">
        <v>24.827000000000002</v>
      </c>
      <c r="O4380" s="5">
        <v>42305.745292812499</v>
      </c>
      <c r="P4380" s="5">
        <v>43258.050196053242</v>
      </c>
    </row>
    <row r="4381" spans="1:16">
      <c r="A4381">
        <v>3</v>
      </c>
      <c r="B4381">
        <v>11</v>
      </c>
      <c r="C4381">
        <v>16</v>
      </c>
      <c r="D4381">
        <v>149</v>
      </c>
      <c r="E4381">
        <v>1025</v>
      </c>
      <c r="F4381">
        <v>6698</v>
      </c>
      <c r="G4381">
        <v>1205</v>
      </c>
      <c r="H4381">
        <v>1</v>
      </c>
      <c r="I4381" s="58" t="s">
        <v>8788</v>
      </c>
      <c r="J4381">
        <v>120501</v>
      </c>
      <c r="K4381" s="4">
        <v>0</v>
      </c>
      <c r="L4381" s="4">
        <v>11.59</v>
      </c>
      <c r="M4381" s="4">
        <v>0</v>
      </c>
      <c r="N4381" s="4">
        <v>11.59</v>
      </c>
      <c r="O4381" s="5">
        <v>42305.745292812499</v>
      </c>
      <c r="P4381" s="5">
        <v>42305.745292812499</v>
      </c>
    </row>
    <row r="4382" spans="1:16">
      <c r="A4382">
        <v>3</v>
      </c>
      <c r="B4382">
        <v>11</v>
      </c>
      <c r="C4382">
        <v>16</v>
      </c>
      <c r="D4382">
        <v>149</v>
      </c>
      <c r="E4382">
        <v>108</v>
      </c>
      <c r="F4382">
        <v>6685</v>
      </c>
      <c r="G4382">
        <v>447</v>
      </c>
      <c r="H4382">
        <v>1</v>
      </c>
      <c r="I4382" s="58" t="s">
        <v>1504</v>
      </c>
      <c r="J4382">
        <v>44701</v>
      </c>
      <c r="K4382" s="4">
        <v>13.18</v>
      </c>
      <c r="L4382" s="4">
        <v>14.513999999999999</v>
      </c>
      <c r="M4382" s="4">
        <v>0</v>
      </c>
      <c r="N4382" s="4">
        <v>1.3340000000000001</v>
      </c>
      <c r="O4382" s="5">
        <v>42305.745292812499</v>
      </c>
      <c r="P4382" s="5">
        <v>42305.745292812499</v>
      </c>
    </row>
    <row r="4383" spans="1:16">
      <c r="A4383">
        <v>3</v>
      </c>
      <c r="B4383">
        <v>11</v>
      </c>
      <c r="C4383">
        <v>16</v>
      </c>
      <c r="D4383">
        <v>149</v>
      </c>
      <c r="E4383">
        <v>1166</v>
      </c>
      <c r="F4383">
        <v>6699</v>
      </c>
      <c r="G4383">
        <v>1554</v>
      </c>
      <c r="H4383">
        <v>2</v>
      </c>
      <c r="I4383" s="58" t="s">
        <v>8789</v>
      </c>
      <c r="J4383">
        <v>155402</v>
      </c>
      <c r="K4383" s="4">
        <v>0</v>
      </c>
      <c r="L4383" s="4">
        <v>1.145</v>
      </c>
      <c r="M4383" s="4">
        <v>0</v>
      </c>
      <c r="N4383" s="4">
        <v>1.145</v>
      </c>
      <c r="O4383" s="5">
        <v>42305.745292812499</v>
      </c>
      <c r="P4383" s="5">
        <v>42305.745292812499</v>
      </c>
    </row>
    <row r="4384" spans="1:16">
      <c r="A4384">
        <v>3</v>
      </c>
      <c r="B4384">
        <v>11</v>
      </c>
      <c r="C4384">
        <v>16</v>
      </c>
      <c r="D4384">
        <v>149</v>
      </c>
      <c r="E4384">
        <v>1168</v>
      </c>
      <c r="F4384">
        <v>6700</v>
      </c>
      <c r="G4384">
        <v>1553</v>
      </c>
      <c r="H4384">
        <v>1</v>
      </c>
      <c r="I4384" s="58" t="s">
        <v>8790</v>
      </c>
      <c r="J4384">
        <v>155301</v>
      </c>
      <c r="K4384" s="4">
        <v>0</v>
      </c>
      <c r="L4384" s="4">
        <v>8.6869999999999994</v>
      </c>
      <c r="M4384" s="4">
        <v>0</v>
      </c>
      <c r="N4384" s="4">
        <v>8.6869999999999994</v>
      </c>
      <c r="O4384" s="5">
        <v>42305.745292812499</v>
      </c>
      <c r="P4384" s="5">
        <v>42305.745292812499</v>
      </c>
    </row>
    <row r="4385" spans="1:16">
      <c r="A4385">
        <v>3</v>
      </c>
      <c r="B4385">
        <v>11</v>
      </c>
      <c r="C4385">
        <v>16</v>
      </c>
      <c r="D4385">
        <v>149</v>
      </c>
      <c r="E4385">
        <v>1214</v>
      </c>
      <c r="F4385">
        <v>6701</v>
      </c>
      <c r="G4385">
        <v>1555</v>
      </c>
      <c r="H4385">
        <v>1</v>
      </c>
      <c r="I4385" s="58" t="s">
        <v>8791</v>
      </c>
      <c r="J4385">
        <v>155501</v>
      </c>
      <c r="K4385" s="4">
        <v>0</v>
      </c>
      <c r="L4385" s="4">
        <v>1.9810000000000001</v>
      </c>
      <c r="M4385" s="4">
        <v>0</v>
      </c>
      <c r="N4385" s="4">
        <v>1.9810000000000001</v>
      </c>
      <c r="O4385" s="5">
        <v>42305.745292812499</v>
      </c>
      <c r="P4385" s="5">
        <v>42305.745292812499</v>
      </c>
    </row>
    <row r="4386" spans="1:16">
      <c r="A4386">
        <v>3</v>
      </c>
      <c r="B4386">
        <v>11</v>
      </c>
      <c r="C4386">
        <v>16</v>
      </c>
      <c r="D4386">
        <v>149</v>
      </c>
      <c r="E4386">
        <v>1321</v>
      </c>
      <c r="F4386">
        <v>6702</v>
      </c>
      <c r="G4386">
        <v>2522</v>
      </c>
      <c r="H4386">
        <v>1</v>
      </c>
      <c r="I4386" s="58">
        <v>227183</v>
      </c>
      <c r="J4386">
        <v>252201</v>
      </c>
      <c r="K4386" s="4">
        <v>0</v>
      </c>
      <c r="L4386" s="4">
        <v>5.6760000000000002</v>
      </c>
      <c r="M4386" s="4">
        <v>0</v>
      </c>
      <c r="N4386" s="4">
        <v>5.6760000000000002</v>
      </c>
      <c r="O4386" s="5">
        <v>42305.745292812499</v>
      </c>
      <c r="P4386" s="5">
        <v>42305.745292812499</v>
      </c>
    </row>
    <row r="4387" spans="1:16">
      <c r="A4387">
        <v>3</v>
      </c>
      <c r="B4387">
        <v>11</v>
      </c>
      <c r="C4387">
        <v>16</v>
      </c>
      <c r="D4387">
        <v>149</v>
      </c>
      <c r="E4387">
        <v>1462</v>
      </c>
      <c r="F4387">
        <v>6703</v>
      </c>
      <c r="G4387">
        <v>1206</v>
      </c>
      <c r="H4387">
        <v>1</v>
      </c>
      <c r="I4387" s="58" t="s">
        <v>8792</v>
      </c>
      <c r="J4387">
        <v>120601</v>
      </c>
      <c r="K4387" s="4">
        <v>0</v>
      </c>
      <c r="L4387" s="4">
        <v>15.824999999999999</v>
      </c>
      <c r="M4387" s="4">
        <v>0</v>
      </c>
      <c r="N4387" s="4">
        <v>15.824999999999999</v>
      </c>
      <c r="O4387" s="5">
        <v>42305.745292812499</v>
      </c>
      <c r="P4387" s="5">
        <v>42305.745292812499</v>
      </c>
    </row>
    <row r="4388" spans="1:16">
      <c r="A4388">
        <v>3</v>
      </c>
      <c r="B4388">
        <v>11</v>
      </c>
      <c r="C4388">
        <v>16</v>
      </c>
      <c r="D4388">
        <v>149</v>
      </c>
      <c r="E4388">
        <v>1463</v>
      </c>
      <c r="F4388">
        <v>6704</v>
      </c>
      <c r="G4388">
        <v>989</v>
      </c>
      <c r="H4388">
        <v>3</v>
      </c>
      <c r="I4388" s="58" t="s">
        <v>8793</v>
      </c>
      <c r="J4388">
        <v>98903</v>
      </c>
      <c r="K4388" s="4">
        <v>0</v>
      </c>
      <c r="L4388" s="4">
        <v>4.45</v>
      </c>
      <c r="M4388" s="4">
        <v>0</v>
      </c>
      <c r="N4388" s="4">
        <v>4.45</v>
      </c>
      <c r="O4388" s="5">
        <v>42305.745292812499</v>
      </c>
      <c r="P4388" s="5">
        <v>42305.745292812499</v>
      </c>
    </row>
    <row r="4389" spans="1:16">
      <c r="A4389">
        <v>3</v>
      </c>
      <c r="B4389">
        <v>11</v>
      </c>
      <c r="C4389">
        <v>16</v>
      </c>
      <c r="D4389">
        <v>149</v>
      </c>
      <c r="E4389">
        <v>1642</v>
      </c>
      <c r="F4389">
        <v>6705</v>
      </c>
      <c r="G4389">
        <v>1553</v>
      </c>
      <c r="H4389">
        <v>2</v>
      </c>
      <c r="I4389" s="58" t="s">
        <v>8794</v>
      </c>
      <c r="J4389">
        <v>155302</v>
      </c>
      <c r="K4389" s="4">
        <v>0</v>
      </c>
      <c r="L4389" s="4">
        <v>6.3079999999999998</v>
      </c>
      <c r="M4389" s="4">
        <v>0</v>
      </c>
      <c r="N4389" s="4">
        <v>6.3079999999999998</v>
      </c>
      <c r="O4389" s="5">
        <v>42305.745292812499</v>
      </c>
      <c r="P4389" s="5">
        <v>42305.745292812499</v>
      </c>
    </row>
    <row r="4390" spans="1:16">
      <c r="A4390">
        <v>3</v>
      </c>
      <c r="B4390">
        <v>11</v>
      </c>
      <c r="C4390">
        <v>16</v>
      </c>
      <c r="D4390">
        <v>149</v>
      </c>
      <c r="E4390">
        <v>1691</v>
      </c>
      <c r="F4390">
        <v>6706</v>
      </c>
      <c r="G4390">
        <v>1448</v>
      </c>
      <c r="H4390">
        <v>1</v>
      </c>
      <c r="I4390" s="58" t="s">
        <v>8795</v>
      </c>
      <c r="J4390">
        <v>144801</v>
      </c>
      <c r="K4390" s="4">
        <v>0</v>
      </c>
      <c r="L4390" s="4">
        <v>8.0139999999999993</v>
      </c>
      <c r="M4390" s="4">
        <v>0</v>
      </c>
      <c r="N4390" s="4">
        <v>8.0139999999999993</v>
      </c>
      <c r="O4390" s="5">
        <v>42305.745292812499</v>
      </c>
      <c r="P4390" s="5">
        <v>42305.745292812499</v>
      </c>
    </row>
    <row r="4391" spans="1:16">
      <c r="A4391">
        <v>3</v>
      </c>
      <c r="B4391">
        <v>11</v>
      </c>
      <c r="C4391">
        <v>16</v>
      </c>
      <c r="D4391">
        <v>149</v>
      </c>
      <c r="E4391">
        <v>1947</v>
      </c>
      <c r="F4391">
        <v>6707</v>
      </c>
      <c r="G4391">
        <v>1807</v>
      </c>
      <c r="H4391">
        <v>1</v>
      </c>
      <c r="I4391" s="58">
        <v>-33967</v>
      </c>
      <c r="J4391">
        <v>180701</v>
      </c>
      <c r="K4391" s="4">
        <v>0</v>
      </c>
      <c r="L4391" s="4">
        <v>11.444000000000001</v>
      </c>
      <c r="M4391" s="4">
        <v>0</v>
      </c>
      <c r="N4391" s="4">
        <v>11.444000000000001</v>
      </c>
      <c r="O4391" s="5">
        <v>42305.745292812499</v>
      </c>
      <c r="P4391" s="5">
        <v>42305.745292812499</v>
      </c>
    </row>
    <row r="4392" spans="1:16">
      <c r="A4392">
        <v>3</v>
      </c>
      <c r="B4392">
        <v>11</v>
      </c>
      <c r="C4392">
        <v>16</v>
      </c>
      <c r="D4392">
        <v>149</v>
      </c>
      <c r="E4392">
        <v>2113</v>
      </c>
      <c r="F4392">
        <v>6708</v>
      </c>
      <c r="G4392">
        <v>1959</v>
      </c>
      <c r="H4392">
        <v>1</v>
      </c>
      <c r="I4392" s="58">
        <v>21551</v>
      </c>
      <c r="J4392">
        <v>195901</v>
      </c>
      <c r="K4392" s="4">
        <v>1</v>
      </c>
      <c r="L4392" s="4">
        <v>11.456</v>
      </c>
      <c r="M4392" s="4">
        <v>0</v>
      </c>
      <c r="N4392" s="4">
        <v>10.456</v>
      </c>
      <c r="O4392" s="5">
        <v>42305.745292812499</v>
      </c>
      <c r="P4392" s="5">
        <v>42305.745292812499</v>
      </c>
    </row>
    <row r="4393" spans="1:16">
      <c r="A4393">
        <v>3</v>
      </c>
      <c r="B4393">
        <v>11</v>
      </c>
      <c r="C4393">
        <v>16</v>
      </c>
      <c r="D4393">
        <v>149</v>
      </c>
      <c r="E4393">
        <v>288</v>
      </c>
      <c r="F4393">
        <v>6686</v>
      </c>
      <c r="G4393">
        <v>348</v>
      </c>
      <c r="H4393">
        <v>11</v>
      </c>
      <c r="I4393" s="58" t="s">
        <v>8796</v>
      </c>
      <c r="J4393">
        <v>34811</v>
      </c>
      <c r="K4393" s="4">
        <v>0</v>
      </c>
      <c r="L4393" s="4">
        <v>8.6319999999999997</v>
      </c>
      <c r="M4393" s="4">
        <v>23.867999999999999</v>
      </c>
      <c r="N4393" s="4">
        <v>32.5</v>
      </c>
      <c r="O4393" s="5">
        <v>42305.745292812499</v>
      </c>
      <c r="P4393" s="5">
        <v>43258.050196053242</v>
      </c>
    </row>
    <row r="4394" spans="1:16">
      <c r="A4394">
        <v>3</v>
      </c>
      <c r="B4394">
        <v>11</v>
      </c>
      <c r="C4394">
        <v>16</v>
      </c>
      <c r="D4394">
        <v>149</v>
      </c>
      <c r="E4394">
        <v>288</v>
      </c>
      <c r="F4394">
        <v>6687</v>
      </c>
      <c r="G4394">
        <v>348</v>
      </c>
      <c r="H4394">
        <v>12</v>
      </c>
      <c r="I4394" s="58" t="s">
        <v>8797</v>
      </c>
      <c r="J4394">
        <v>34812</v>
      </c>
      <c r="K4394" s="4">
        <v>0</v>
      </c>
      <c r="L4394" s="4">
        <v>5.0439999999999996</v>
      </c>
      <c r="M4394" s="4">
        <v>32.5</v>
      </c>
      <c r="N4394" s="4">
        <v>37.543999999999997</v>
      </c>
      <c r="O4394" s="5">
        <v>42305.745292812499</v>
      </c>
      <c r="P4394" s="5">
        <v>43258.050196053242</v>
      </c>
    </row>
    <row r="4395" spans="1:16">
      <c r="A4395">
        <v>3</v>
      </c>
      <c r="B4395">
        <v>11</v>
      </c>
      <c r="C4395">
        <v>16</v>
      </c>
      <c r="D4395">
        <v>149</v>
      </c>
      <c r="E4395">
        <v>3002</v>
      </c>
      <c r="F4395">
        <v>6709</v>
      </c>
      <c r="G4395">
        <v>74</v>
      </c>
      <c r="H4395">
        <v>10</v>
      </c>
      <c r="I4395" s="58">
        <v>27303</v>
      </c>
      <c r="J4395">
        <v>7410</v>
      </c>
      <c r="K4395" s="4">
        <v>5</v>
      </c>
      <c r="L4395" s="4">
        <v>14.183</v>
      </c>
      <c r="M4395" s="4">
        <v>0</v>
      </c>
      <c r="N4395" s="4">
        <v>9.1829999999999998</v>
      </c>
      <c r="O4395" s="5">
        <v>42305.745292812499</v>
      </c>
      <c r="P4395" s="5">
        <v>43258.050196053242</v>
      </c>
    </row>
    <row r="4396" spans="1:16">
      <c r="A4396">
        <v>3</v>
      </c>
      <c r="B4396">
        <v>11</v>
      </c>
      <c r="C4396">
        <v>16</v>
      </c>
      <c r="D4396">
        <v>149</v>
      </c>
      <c r="E4396">
        <v>3129</v>
      </c>
      <c r="F4396">
        <v>6710</v>
      </c>
      <c r="G4396">
        <v>1207</v>
      </c>
      <c r="H4396">
        <v>5</v>
      </c>
      <c r="I4396" s="58" t="s">
        <v>8798</v>
      </c>
      <c r="J4396">
        <v>120705</v>
      </c>
      <c r="K4396" s="4">
        <v>5</v>
      </c>
      <c r="L4396" s="4">
        <v>7.5060000000000002</v>
      </c>
      <c r="M4396" s="4">
        <v>12.393000000000001</v>
      </c>
      <c r="N4396" s="4">
        <v>14.898999999999999</v>
      </c>
      <c r="O4396" s="5">
        <v>42305.745292812499</v>
      </c>
      <c r="P4396" s="5">
        <v>42305.745292812499</v>
      </c>
    </row>
    <row r="4397" spans="1:16">
      <c r="A4397">
        <v>3</v>
      </c>
      <c r="B4397">
        <v>11</v>
      </c>
      <c r="C4397">
        <v>16</v>
      </c>
      <c r="D4397">
        <v>149</v>
      </c>
      <c r="E4397">
        <v>3129</v>
      </c>
      <c r="F4397">
        <v>6711</v>
      </c>
      <c r="G4397">
        <v>3245</v>
      </c>
      <c r="H4397">
        <v>1</v>
      </c>
      <c r="I4397" s="58">
        <v>491254</v>
      </c>
      <c r="J4397">
        <v>324501</v>
      </c>
      <c r="K4397" s="4">
        <v>0</v>
      </c>
      <c r="L4397" s="4">
        <v>10.394</v>
      </c>
      <c r="M4397" s="4">
        <v>0</v>
      </c>
      <c r="N4397" s="4">
        <v>10.394</v>
      </c>
      <c r="O4397" s="5">
        <v>42305.745292812499</v>
      </c>
      <c r="P4397" s="5">
        <v>42305.745292812499</v>
      </c>
    </row>
    <row r="4398" spans="1:16">
      <c r="A4398">
        <v>3</v>
      </c>
      <c r="B4398">
        <v>11</v>
      </c>
      <c r="C4398">
        <v>16</v>
      </c>
      <c r="D4398">
        <v>149</v>
      </c>
      <c r="E4398">
        <v>3155</v>
      </c>
      <c r="F4398">
        <v>6712</v>
      </c>
      <c r="G4398">
        <v>1207</v>
      </c>
      <c r="H4398">
        <v>2</v>
      </c>
      <c r="I4398" s="58" t="s">
        <v>1503</v>
      </c>
      <c r="J4398">
        <v>120702</v>
      </c>
      <c r="K4398" s="4">
        <v>10</v>
      </c>
      <c r="L4398" s="4">
        <v>10.215</v>
      </c>
      <c r="M4398" s="4">
        <v>1.355</v>
      </c>
      <c r="N4398" s="4">
        <v>1.57</v>
      </c>
      <c r="O4398" s="5">
        <v>42305.745292812499</v>
      </c>
      <c r="P4398" s="5">
        <v>43258.050196053242</v>
      </c>
    </row>
    <row r="4399" spans="1:16">
      <c r="A4399">
        <v>3</v>
      </c>
      <c r="B4399">
        <v>11</v>
      </c>
      <c r="C4399">
        <v>16</v>
      </c>
      <c r="D4399">
        <v>149</v>
      </c>
      <c r="E4399">
        <v>3157</v>
      </c>
      <c r="F4399">
        <v>6713</v>
      </c>
      <c r="G4399">
        <v>3297</v>
      </c>
      <c r="H4399">
        <v>1</v>
      </c>
      <c r="I4399" s="58">
        <v>510247</v>
      </c>
      <c r="J4399">
        <v>329701</v>
      </c>
      <c r="K4399" s="4">
        <v>0</v>
      </c>
      <c r="L4399" s="4">
        <v>6.117</v>
      </c>
      <c r="M4399" s="4">
        <v>0</v>
      </c>
      <c r="N4399" s="4">
        <v>6.117</v>
      </c>
      <c r="O4399" s="5">
        <v>42305.745292812499</v>
      </c>
      <c r="P4399" s="5">
        <v>42305.745292812499</v>
      </c>
    </row>
    <row r="4400" spans="1:16">
      <c r="A4400">
        <v>3</v>
      </c>
      <c r="B4400">
        <v>11</v>
      </c>
      <c r="C4400">
        <v>16</v>
      </c>
      <c r="D4400">
        <v>149</v>
      </c>
      <c r="E4400">
        <v>3288</v>
      </c>
      <c r="F4400">
        <v>6714</v>
      </c>
      <c r="G4400">
        <v>3529</v>
      </c>
      <c r="H4400">
        <v>1</v>
      </c>
      <c r="I4400" s="58">
        <v>594982</v>
      </c>
      <c r="J4400">
        <v>352901</v>
      </c>
      <c r="K4400" s="4">
        <v>5</v>
      </c>
      <c r="L4400" s="4">
        <v>8.2739999999999991</v>
      </c>
      <c r="M4400" s="4">
        <v>0</v>
      </c>
      <c r="N4400" s="4">
        <v>3.274</v>
      </c>
      <c r="O4400" s="5">
        <v>42305.745292812499</v>
      </c>
      <c r="P4400" s="5">
        <v>42305.745292812499</v>
      </c>
    </row>
    <row r="4401" spans="1:16">
      <c r="A4401">
        <v>3</v>
      </c>
      <c r="B4401">
        <v>11</v>
      </c>
      <c r="C4401">
        <v>16</v>
      </c>
      <c r="D4401">
        <v>149</v>
      </c>
      <c r="E4401">
        <v>3409</v>
      </c>
      <c r="F4401">
        <v>6715</v>
      </c>
      <c r="G4401">
        <v>3245</v>
      </c>
      <c r="H4401">
        <v>2</v>
      </c>
      <c r="I4401" s="58">
        <v>491285</v>
      </c>
      <c r="J4401">
        <v>324502</v>
      </c>
      <c r="K4401" s="4">
        <v>0</v>
      </c>
      <c r="L4401" s="4">
        <v>1.625</v>
      </c>
      <c r="M4401" s="4">
        <v>0</v>
      </c>
      <c r="N4401" s="4">
        <v>1.625</v>
      </c>
      <c r="O4401" s="5">
        <v>42305.745292812499</v>
      </c>
      <c r="P4401" s="5">
        <v>42305.745292812499</v>
      </c>
    </row>
    <row r="4402" spans="1:16">
      <c r="A4402">
        <v>3</v>
      </c>
      <c r="B4402">
        <v>11</v>
      </c>
      <c r="C4402">
        <v>16</v>
      </c>
      <c r="D4402">
        <v>149</v>
      </c>
      <c r="E4402">
        <v>3517</v>
      </c>
      <c r="F4402">
        <v>6716</v>
      </c>
      <c r="G4402">
        <v>1807</v>
      </c>
      <c r="H4402">
        <v>1</v>
      </c>
      <c r="I4402" s="58">
        <v>-33967</v>
      </c>
      <c r="J4402">
        <v>180701</v>
      </c>
      <c r="K4402" s="4">
        <v>15.724</v>
      </c>
      <c r="L4402" s="4">
        <v>15.928000000000001</v>
      </c>
      <c r="M4402" s="4">
        <v>0</v>
      </c>
      <c r="N4402" s="4">
        <v>0.20399999999999999</v>
      </c>
      <c r="O4402" s="5">
        <v>42305.745292812499</v>
      </c>
      <c r="P4402" s="5">
        <v>42305.745292812499</v>
      </c>
    </row>
    <row r="4403" spans="1:16">
      <c r="A4403">
        <v>3</v>
      </c>
      <c r="B4403">
        <v>11</v>
      </c>
      <c r="C4403">
        <v>16</v>
      </c>
      <c r="D4403">
        <v>149</v>
      </c>
      <c r="E4403">
        <v>3541</v>
      </c>
      <c r="F4403">
        <v>6717</v>
      </c>
      <c r="G4403">
        <v>73</v>
      </c>
      <c r="H4403">
        <v>7</v>
      </c>
      <c r="I4403" s="58">
        <v>26846</v>
      </c>
      <c r="J4403">
        <v>7307</v>
      </c>
      <c r="K4403" s="4">
        <v>33.207999999999998</v>
      </c>
      <c r="L4403" s="4">
        <v>44.302999999999997</v>
      </c>
      <c r="M4403" s="4">
        <v>72.632000000000005</v>
      </c>
      <c r="N4403" s="4">
        <v>83.727000000000004</v>
      </c>
      <c r="O4403" s="5">
        <v>42305.745292812499</v>
      </c>
      <c r="P4403" s="5">
        <v>42305.745292812499</v>
      </c>
    </row>
    <row r="4404" spans="1:16">
      <c r="A4404">
        <v>3</v>
      </c>
      <c r="B4404">
        <v>11</v>
      </c>
      <c r="C4404">
        <v>16</v>
      </c>
      <c r="D4404">
        <v>149</v>
      </c>
      <c r="E4404">
        <v>3541</v>
      </c>
      <c r="F4404">
        <v>6718</v>
      </c>
      <c r="G4404">
        <v>74</v>
      </c>
      <c r="H4404">
        <v>1</v>
      </c>
      <c r="I4404" s="58">
        <v>27030</v>
      </c>
      <c r="J4404">
        <v>7401</v>
      </c>
      <c r="K4404" s="4">
        <v>17.806000000000001</v>
      </c>
      <c r="L4404" s="4">
        <v>33.206000000000003</v>
      </c>
      <c r="M4404" s="4">
        <v>57.231999999999999</v>
      </c>
      <c r="N4404" s="4">
        <v>72.632000000000005</v>
      </c>
      <c r="O4404" s="5">
        <v>42305.745292812499</v>
      </c>
      <c r="P4404" s="5">
        <v>43258.050196053242</v>
      </c>
    </row>
    <row r="4405" spans="1:16">
      <c r="A4405">
        <v>3</v>
      </c>
      <c r="B4405">
        <v>11</v>
      </c>
      <c r="C4405">
        <v>16</v>
      </c>
      <c r="D4405">
        <v>149</v>
      </c>
      <c r="E4405">
        <v>3541</v>
      </c>
      <c r="F4405">
        <v>6719</v>
      </c>
      <c r="G4405">
        <v>74</v>
      </c>
      <c r="H4405">
        <v>2</v>
      </c>
      <c r="I4405" s="58">
        <v>27061</v>
      </c>
      <c r="J4405">
        <v>7402</v>
      </c>
      <c r="K4405" s="4">
        <v>0</v>
      </c>
      <c r="L4405" s="4">
        <v>17.785</v>
      </c>
      <c r="M4405" s="4">
        <v>39.447000000000003</v>
      </c>
      <c r="N4405" s="4">
        <v>57.231999999999999</v>
      </c>
      <c r="O4405" s="5">
        <v>42305.745292812499</v>
      </c>
      <c r="P4405" s="5">
        <v>43258.050196053242</v>
      </c>
    </row>
    <row r="4406" spans="1:16">
      <c r="A4406">
        <v>3</v>
      </c>
      <c r="B4406">
        <v>11</v>
      </c>
      <c r="C4406">
        <v>16</v>
      </c>
      <c r="D4406">
        <v>149</v>
      </c>
      <c r="E4406">
        <v>3915</v>
      </c>
      <c r="F4406">
        <v>6720</v>
      </c>
      <c r="G4406">
        <v>270</v>
      </c>
      <c r="H4406">
        <v>9</v>
      </c>
      <c r="I4406" s="58" t="s">
        <v>8799</v>
      </c>
      <c r="J4406">
        <v>27009</v>
      </c>
      <c r="K4406" s="4">
        <v>0</v>
      </c>
      <c r="L4406" s="4">
        <v>11.836</v>
      </c>
      <c r="M4406" s="4">
        <v>39.816000000000003</v>
      </c>
      <c r="N4406" s="4">
        <v>51.652000000000001</v>
      </c>
      <c r="O4406" s="5">
        <v>42305.745292812499</v>
      </c>
      <c r="P4406" s="5">
        <v>42305.745292812499</v>
      </c>
    </row>
    <row r="4407" spans="1:16">
      <c r="A4407">
        <v>3</v>
      </c>
      <c r="B4407">
        <v>11</v>
      </c>
      <c r="C4407">
        <v>16</v>
      </c>
      <c r="D4407">
        <v>149</v>
      </c>
      <c r="E4407">
        <v>3915</v>
      </c>
      <c r="F4407">
        <v>6721</v>
      </c>
      <c r="G4407">
        <v>483</v>
      </c>
      <c r="H4407">
        <v>4</v>
      </c>
      <c r="I4407" s="58" t="s">
        <v>8800</v>
      </c>
      <c r="J4407">
        <v>48304</v>
      </c>
      <c r="K4407" s="4">
        <v>1</v>
      </c>
      <c r="L4407" s="4">
        <v>10.561</v>
      </c>
      <c r="M4407" s="4">
        <v>29.588000000000001</v>
      </c>
      <c r="N4407" s="4">
        <v>39.149000000000001</v>
      </c>
      <c r="O4407" s="5">
        <v>42305.745292812499</v>
      </c>
      <c r="P4407" s="5">
        <v>42305.745292812499</v>
      </c>
    </row>
    <row r="4408" spans="1:16">
      <c r="A4408">
        <v>3</v>
      </c>
      <c r="B4408">
        <v>11</v>
      </c>
      <c r="C4408">
        <v>16</v>
      </c>
      <c r="D4408">
        <v>149</v>
      </c>
      <c r="E4408">
        <v>4515</v>
      </c>
      <c r="F4408">
        <v>6722</v>
      </c>
      <c r="G4408">
        <v>73</v>
      </c>
      <c r="H4408">
        <v>14</v>
      </c>
      <c r="I4408" s="58" t="s">
        <v>8801</v>
      </c>
      <c r="J4408">
        <v>7314</v>
      </c>
      <c r="K4408" s="4">
        <v>1</v>
      </c>
      <c r="L4408" s="4">
        <v>8.0990000000000002</v>
      </c>
      <c r="M4408" s="4">
        <v>9.6199999999999992</v>
      </c>
      <c r="N4408" s="4">
        <v>16.719000000000001</v>
      </c>
      <c r="O4408" s="5">
        <v>42305.745292812499</v>
      </c>
      <c r="P4408" s="5">
        <v>43258.050196053242</v>
      </c>
    </row>
    <row r="4409" spans="1:16">
      <c r="A4409">
        <v>3</v>
      </c>
      <c r="B4409">
        <v>11</v>
      </c>
      <c r="C4409">
        <v>16</v>
      </c>
      <c r="D4409">
        <v>149</v>
      </c>
      <c r="E4409">
        <v>4520</v>
      </c>
      <c r="F4409">
        <v>6723</v>
      </c>
      <c r="G4409">
        <v>447</v>
      </c>
      <c r="H4409">
        <v>1</v>
      </c>
      <c r="I4409" s="58" t="s">
        <v>1504</v>
      </c>
      <c r="J4409">
        <v>44701</v>
      </c>
      <c r="K4409" s="4">
        <v>1</v>
      </c>
      <c r="L4409" s="4">
        <v>13.18</v>
      </c>
      <c r="M4409" s="4">
        <v>496.279</v>
      </c>
      <c r="N4409" s="4">
        <v>508.459</v>
      </c>
      <c r="O4409" s="5">
        <v>42305.745292812499</v>
      </c>
      <c r="P4409" s="5">
        <v>43258.050196053242</v>
      </c>
    </row>
    <row r="4410" spans="1:16">
      <c r="A4410">
        <v>3</v>
      </c>
      <c r="B4410">
        <v>11</v>
      </c>
      <c r="C4410">
        <v>16</v>
      </c>
      <c r="D4410">
        <v>149</v>
      </c>
      <c r="E4410">
        <v>4520</v>
      </c>
      <c r="F4410">
        <v>6724</v>
      </c>
      <c r="G4410">
        <v>542</v>
      </c>
      <c r="H4410">
        <v>6</v>
      </c>
      <c r="I4410" s="58" t="s">
        <v>8802</v>
      </c>
      <c r="J4410">
        <v>54206</v>
      </c>
      <c r="K4410" s="4">
        <v>0</v>
      </c>
      <c r="L4410" s="4">
        <v>30.291</v>
      </c>
      <c r="M4410" s="4">
        <v>509.62900000000002</v>
      </c>
      <c r="N4410" s="4">
        <v>530.92200000000003</v>
      </c>
      <c r="O4410" s="5">
        <v>42305.745292812499</v>
      </c>
      <c r="P4410" s="5">
        <v>42305.745292812499</v>
      </c>
    </row>
    <row r="4411" spans="1:16">
      <c r="A4411">
        <v>3</v>
      </c>
      <c r="B4411">
        <v>11</v>
      </c>
      <c r="C4411">
        <v>16</v>
      </c>
      <c r="D4411">
        <v>149</v>
      </c>
      <c r="E4411">
        <v>4520</v>
      </c>
      <c r="F4411">
        <v>6725</v>
      </c>
      <c r="G4411">
        <v>542</v>
      </c>
      <c r="H4411">
        <v>7</v>
      </c>
      <c r="I4411" s="58" t="s">
        <v>8803</v>
      </c>
      <c r="J4411">
        <v>54207</v>
      </c>
      <c r="K4411" s="4">
        <v>13.179</v>
      </c>
      <c r="L4411" s="4">
        <v>14.349</v>
      </c>
      <c r="M4411" s="4">
        <v>508.459</v>
      </c>
      <c r="N4411" s="4">
        <v>509.62900000000002</v>
      </c>
      <c r="O4411" s="5">
        <v>42305.745292812499</v>
      </c>
      <c r="P4411" s="5">
        <v>42305.745292812499</v>
      </c>
    </row>
    <row r="4412" spans="1:16">
      <c r="A4412">
        <v>3</v>
      </c>
      <c r="B4412">
        <v>11</v>
      </c>
      <c r="C4412">
        <v>16</v>
      </c>
      <c r="D4412">
        <v>149</v>
      </c>
      <c r="E4412">
        <v>4547</v>
      </c>
      <c r="F4412">
        <v>6726</v>
      </c>
      <c r="G4412">
        <v>254</v>
      </c>
      <c r="H4412">
        <v>1</v>
      </c>
      <c r="I4412" s="58" t="s">
        <v>8804</v>
      </c>
      <c r="J4412">
        <v>25401</v>
      </c>
      <c r="K4412" s="4">
        <v>9.9570000000000007</v>
      </c>
      <c r="L4412" s="4">
        <v>30.361000000000001</v>
      </c>
      <c r="M4412" s="4">
        <v>406.34199999999998</v>
      </c>
      <c r="N4412" s="4">
        <v>426.74599999999998</v>
      </c>
      <c r="O4412" s="5">
        <v>42305.745292812499</v>
      </c>
      <c r="P4412" s="5">
        <v>43258.050196053242</v>
      </c>
    </row>
    <row r="4413" spans="1:16">
      <c r="A4413">
        <v>3</v>
      </c>
      <c r="B4413">
        <v>11</v>
      </c>
      <c r="C4413">
        <v>16</v>
      </c>
      <c r="D4413">
        <v>149</v>
      </c>
      <c r="E4413">
        <v>4547</v>
      </c>
      <c r="F4413">
        <v>6727</v>
      </c>
      <c r="G4413">
        <v>254</v>
      </c>
      <c r="H4413">
        <v>2</v>
      </c>
      <c r="I4413" s="58" t="s">
        <v>8805</v>
      </c>
      <c r="J4413">
        <v>25402</v>
      </c>
      <c r="K4413" s="4">
        <v>0</v>
      </c>
      <c r="L4413" s="4">
        <v>13.337</v>
      </c>
      <c r="M4413" s="4">
        <v>426.74599999999998</v>
      </c>
      <c r="N4413" s="4">
        <v>440.08300000000003</v>
      </c>
      <c r="O4413" s="5">
        <v>42305.745292812499</v>
      </c>
      <c r="P4413" s="5">
        <v>43258.050196053242</v>
      </c>
    </row>
    <row r="4414" spans="1:16">
      <c r="A4414">
        <v>3</v>
      </c>
      <c r="B4414">
        <v>11</v>
      </c>
      <c r="C4414">
        <v>16</v>
      </c>
      <c r="D4414">
        <v>149</v>
      </c>
      <c r="E4414">
        <v>690</v>
      </c>
      <c r="F4414">
        <v>6688</v>
      </c>
      <c r="G4414">
        <v>1550</v>
      </c>
      <c r="H4414">
        <v>1</v>
      </c>
      <c r="I4414" s="58" t="s">
        <v>8806</v>
      </c>
      <c r="J4414">
        <v>155001</v>
      </c>
      <c r="K4414" s="4">
        <v>0</v>
      </c>
      <c r="L4414" s="4">
        <v>4.6820000000000004</v>
      </c>
      <c r="M4414" s="4">
        <v>0.59799999999999998</v>
      </c>
      <c r="N4414" s="4">
        <v>5.28</v>
      </c>
      <c r="O4414" s="5">
        <v>42305.745292812499</v>
      </c>
      <c r="P4414" s="5">
        <v>43258.050196053242</v>
      </c>
    </row>
    <row r="4415" spans="1:16">
      <c r="A4415">
        <v>3</v>
      </c>
      <c r="B4415">
        <v>11</v>
      </c>
      <c r="C4415">
        <v>16</v>
      </c>
      <c r="D4415">
        <v>149</v>
      </c>
      <c r="E4415">
        <v>690</v>
      </c>
      <c r="F4415">
        <v>6689</v>
      </c>
      <c r="G4415">
        <v>1808</v>
      </c>
      <c r="H4415">
        <v>1</v>
      </c>
      <c r="I4415" s="58">
        <v>-33602</v>
      </c>
      <c r="J4415">
        <v>180801</v>
      </c>
      <c r="K4415" s="4">
        <v>0</v>
      </c>
      <c r="L4415" s="4">
        <v>13.234999999999999</v>
      </c>
      <c r="M4415" s="4">
        <v>5.28</v>
      </c>
      <c r="N4415" s="4">
        <v>18.515000000000001</v>
      </c>
      <c r="O4415" s="5">
        <v>42305.745292812499</v>
      </c>
      <c r="P4415" s="5">
        <v>42305.745292812499</v>
      </c>
    </row>
    <row r="4416" spans="1:16">
      <c r="A4416">
        <v>3</v>
      </c>
      <c r="B4416">
        <v>11</v>
      </c>
      <c r="C4416">
        <v>16</v>
      </c>
      <c r="D4416">
        <v>149</v>
      </c>
      <c r="E4416">
        <v>690</v>
      </c>
      <c r="F4416">
        <v>6690</v>
      </c>
      <c r="G4416">
        <v>1808</v>
      </c>
      <c r="H4416">
        <v>2</v>
      </c>
      <c r="I4416" s="58">
        <v>-33571</v>
      </c>
      <c r="J4416">
        <v>180802</v>
      </c>
      <c r="K4416" s="4">
        <v>1.6E-2</v>
      </c>
      <c r="L4416" s="4">
        <v>4.45</v>
      </c>
      <c r="M4416" s="4">
        <v>18.515000000000001</v>
      </c>
      <c r="N4416" s="4">
        <v>22.949000000000002</v>
      </c>
      <c r="O4416" s="5">
        <v>42305.745292812499</v>
      </c>
      <c r="P4416" s="5">
        <v>42305.745292812499</v>
      </c>
    </row>
    <row r="4417" spans="1:16">
      <c r="A4417">
        <v>3</v>
      </c>
      <c r="B4417">
        <v>11</v>
      </c>
      <c r="C4417">
        <v>16</v>
      </c>
      <c r="D4417">
        <v>149</v>
      </c>
      <c r="E4417">
        <v>776</v>
      </c>
      <c r="F4417">
        <v>6691</v>
      </c>
      <c r="G4417">
        <v>988</v>
      </c>
      <c r="H4417">
        <v>4</v>
      </c>
      <c r="I4417" s="58" t="s">
        <v>8807</v>
      </c>
      <c r="J4417">
        <v>98804</v>
      </c>
      <c r="K4417" s="4">
        <v>0</v>
      </c>
      <c r="L4417" s="4">
        <v>1.5589999999999999</v>
      </c>
      <c r="M4417" s="4">
        <v>0</v>
      </c>
      <c r="N4417" s="4">
        <v>1.5589999999999999</v>
      </c>
      <c r="O4417" s="5">
        <v>42305.745292812499</v>
      </c>
      <c r="P4417" s="5">
        <v>43258.050196053242</v>
      </c>
    </row>
    <row r="4418" spans="1:16">
      <c r="A4418">
        <v>3</v>
      </c>
      <c r="B4418">
        <v>11</v>
      </c>
      <c r="C4418">
        <v>16</v>
      </c>
      <c r="D4418">
        <v>149</v>
      </c>
      <c r="E4418">
        <v>777</v>
      </c>
      <c r="F4418">
        <v>6692</v>
      </c>
      <c r="G4418">
        <v>2373</v>
      </c>
      <c r="H4418">
        <v>4</v>
      </c>
      <c r="I4418" s="58">
        <v>172852</v>
      </c>
      <c r="J4418">
        <v>237304</v>
      </c>
      <c r="K4418" s="4">
        <v>0</v>
      </c>
      <c r="L4418" s="4">
        <v>12.952999999999999</v>
      </c>
      <c r="M4418" s="4">
        <v>65.474000000000004</v>
      </c>
      <c r="N4418" s="4">
        <v>78.427000000000007</v>
      </c>
      <c r="O4418" s="5">
        <v>42305.745292812499</v>
      </c>
      <c r="P4418" s="5">
        <v>42305.745292812499</v>
      </c>
    </row>
    <row r="4419" spans="1:16">
      <c r="A4419">
        <v>3</v>
      </c>
      <c r="B4419">
        <v>11</v>
      </c>
      <c r="C4419">
        <v>16</v>
      </c>
      <c r="D4419">
        <v>149</v>
      </c>
      <c r="E4419">
        <v>941</v>
      </c>
      <c r="F4419">
        <v>6693</v>
      </c>
      <c r="G4419">
        <v>1058</v>
      </c>
      <c r="H4419">
        <v>1</v>
      </c>
      <c r="I4419" s="58" t="s">
        <v>8808</v>
      </c>
      <c r="J4419">
        <v>105801</v>
      </c>
      <c r="K4419" s="4">
        <v>5.5E-2</v>
      </c>
      <c r="L4419" s="4">
        <v>5.782</v>
      </c>
      <c r="M4419" s="4">
        <v>0</v>
      </c>
      <c r="N4419" s="4">
        <v>5.7270000000000003</v>
      </c>
      <c r="O4419" s="5">
        <v>42305.745292812499</v>
      </c>
      <c r="P4419" s="5">
        <v>42305.745292812499</v>
      </c>
    </row>
    <row r="4420" spans="1:16">
      <c r="A4420">
        <v>3</v>
      </c>
      <c r="B4420">
        <v>11</v>
      </c>
      <c r="C4420">
        <v>16</v>
      </c>
      <c r="D4420">
        <v>149</v>
      </c>
      <c r="E4420">
        <v>941</v>
      </c>
      <c r="F4420">
        <v>6694</v>
      </c>
      <c r="G4420">
        <v>1058</v>
      </c>
      <c r="H4420">
        <v>2</v>
      </c>
      <c r="I4420" s="58" t="s">
        <v>8809</v>
      </c>
      <c r="J4420">
        <v>105802</v>
      </c>
      <c r="K4420" s="4">
        <v>10</v>
      </c>
      <c r="L4420" s="4">
        <v>23.812000000000001</v>
      </c>
      <c r="M4420" s="4">
        <v>6.1310000000000002</v>
      </c>
      <c r="N4420" s="4">
        <v>17.952999999999999</v>
      </c>
      <c r="O4420" s="5">
        <v>42305.745292812499</v>
      </c>
      <c r="P4420" s="5">
        <v>43258.050196053242</v>
      </c>
    </row>
    <row r="4421" spans="1:16">
      <c r="A4421">
        <v>3</v>
      </c>
      <c r="B4421">
        <v>11</v>
      </c>
      <c r="C4421">
        <v>16</v>
      </c>
      <c r="D4421">
        <v>178</v>
      </c>
      <c r="E4421">
        <v>1027</v>
      </c>
      <c r="F4421">
        <v>6749</v>
      </c>
      <c r="G4421">
        <v>1088</v>
      </c>
      <c r="H4421">
        <v>4</v>
      </c>
      <c r="I4421" s="58" t="s">
        <v>8810</v>
      </c>
      <c r="J4421">
        <v>108804</v>
      </c>
      <c r="K4421" s="4">
        <v>0</v>
      </c>
      <c r="L4421" s="4">
        <v>14.016999999999999</v>
      </c>
      <c r="M4421" s="4">
        <v>0</v>
      </c>
      <c r="N4421" s="4">
        <v>14.016999999999999</v>
      </c>
      <c r="O4421" s="5">
        <v>42305.745292812499</v>
      </c>
      <c r="P4421" s="5">
        <v>42305.745292812499</v>
      </c>
    </row>
    <row r="4422" spans="1:16">
      <c r="A4422">
        <v>3</v>
      </c>
      <c r="B4422">
        <v>11</v>
      </c>
      <c r="C4422">
        <v>16</v>
      </c>
      <c r="D4422">
        <v>178</v>
      </c>
      <c r="E4422">
        <v>122</v>
      </c>
      <c r="F4422">
        <v>6731</v>
      </c>
      <c r="G4422">
        <v>373</v>
      </c>
      <c r="H4422">
        <v>1</v>
      </c>
      <c r="I4422" s="58" t="s">
        <v>1505</v>
      </c>
      <c r="J4422">
        <v>37301</v>
      </c>
      <c r="K4422" s="4">
        <v>3.0960000000000001</v>
      </c>
      <c r="L4422" s="4">
        <v>5.173</v>
      </c>
      <c r="M4422" s="4">
        <v>0</v>
      </c>
      <c r="N4422" s="4">
        <v>2.077</v>
      </c>
      <c r="O4422" s="5">
        <v>42305.745292812499</v>
      </c>
      <c r="P4422" s="5">
        <v>43258.050196053242</v>
      </c>
    </row>
    <row r="4423" spans="1:16">
      <c r="A4423">
        <v>3</v>
      </c>
      <c r="B4423">
        <v>11</v>
      </c>
      <c r="C4423">
        <v>16</v>
      </c>
      <c r="D4423">
        <v>178</v>
      </c>
      <c r="E4423">
        <v>122</v>
      </c>
      <c r="F4423">
        <v>6732</v>
      </c>
      <c r="G4423">
        <v>373</v>
      </c>
      <c r="H4423">
        <v>5</v>
      </c>
      <c r="I4423" s="58" t="s">
        <v>1506</v>
      </c>
      <c r="J4423">
        <v>37305</v>
      </c>
      <c r="K4423" s="4">
        <v>5</v>
      </c>
      <c r="L4423" s="4">
        <v>5.38</v>
      </c>
      <c r="M4423" s="4">
        <v>2.9620000000000002</v>
      </c>
      <c r="N4423" s="4">
        <v>3.3420000000000001</v>
      </c>
      <c r="O4423" s="5">
        <v>42305.745292812499</v>
      </c>
      <c r="P4423" s="5">
        <v>42305.745292812499</v>
      </c>
    </row>
    <row r="4424" spans="1:16">
      <c r="A4424">
        <v>3</v>
      </c>
      <c r="B4424">
        <v>11</v>
      </c>
      <c r="C4424">
        <v>16</v>
      </c>
      <c r="D4424">
        <v>178</v>
      </c>
      <c r="E4424">
        <v>122</v>
      </c>
      <c r="F4424">
        <v>6733</v>
      </c>
      <c r="G4424">
        <v>373</v>
      </c>
      <c r="H4424">
        <v>6</v>
      </c>
      <c r="I4424" s="58" t="s">
        <v>8811</v>
      </c>
      <c r="J4424">
        <v>37306</v>
      </c>
      <c r="K4424" s="4">
        <v>0</v>
      </c>
      <c r="L4424" s="4">
        <v>1.4319999999999999</v>
      </c>
      <c r="M4424" s="4">
        <v>3.3420000000000001</v>
      </c>
      <c r="N4424" s="4">
        <v>4.774</v>
      </c>
      <c r="O4424" s="5">
        <v>42305.745292812499</v>
      </c>
      <c r="P4424" s="5">
        <v>42305.745292812499</v>
      </c>
    </row>
    <row r="4425" spans="1:16">
      <c r="A4425">
        <v>3</v>
      </c>
      <c r="B4425">
        <v>11</v>
      </c>
      <c r="C4425">
        <v>16</v>
      </c>
      <c r="D4425">
        <v>178</v>
      </c>
      <c r="E4425">
        <v>122</v>
      </c>
      <c r="F4425">
        <v>6734</v>
      </c>
      <c r="G4425">
        <v>373</v>
      </c>
      <c r="H4425">
        <v>8</v>
      </c>
      <c r="I4425" s="58" t="s">
        <v>8812</v>
      </c>
      <c r="J4425">
        <v>37308</v>
      </c>
      <c r="K4425" s="4">
        <v>5.2290000000000001</v>
      </c>
      <c r="L4425" s="4">
        <v>6.1139999999999999</v>
      </c>
      <c r="M4425" s="4">
        <v>2.077</v>
      </c>
      <c r="N4425" s="4">
        <v>2.9620000000000002</v>
      </c>
      <c r="O4425" s="5">
        <v>42305.745292812499</v>
      </c>
      <c r="P4425" s="5">
        <v>43258.050196053242</v>
      </c>
    </row>
    <row r="4426" spans="1:16">
      <c r="A4426">
        <v>3</v>
      </c>
      <c r="B4426">
        <v>11</v>
      </c>
      <c r="C4426">
        <v>16</v>
      </c>
      <c r="D4426">
        <v>178</v>
      </c>
      <c r="E4426">
        <v>123</v>
      </c>
      <c r="F4426">
        <v>6735</v>
      </c>
      <c r="G4426">
        <v>102</v>
      </c>
      <c r="H4426">
        <v>11</v>
      </c>
      <c r="I4426" s="58" t="s">
        <v>8813</v>
      </c>
      <c r="J4426">
        <v>10211</v>
      </c>
      <c r="K4426" s="4">
        <v>35.881</v>
      </c>
      <c r="L4426" s="4">
        <v>40.747999999999998</v>
      </c>
      <c r="M4426" s="4">
        <v>0</v>
      </c>
      <c r="N4426" s="4">
        <v>4.867</v>
      </c>
      <c r="O4426" s="5">
        <v>42305.745292812499</v>
      </c>
      <c r="P4426" s="5">
        <v>43258.050196053242</v>
      </c>
    </row>
    <row r="4427" spans="1:16">
      <c r="A4427">
        <v>3</v>
      </c>
      <c r="B4427">
        <v>11</v>
      </c>
      <c r="C4427">
        <v>16</v>
      </c>
      <c r="D4427">
        <v>178</v>
      </c>
      <c r="E4427">
        <v>1460</v>
      </c>
      <c r="F4427">
        <v>6750</v>
      </c>
      <c r="G4427">
        <v>2942</v>
      </c>
      <c r="H4427">
        <v>1</v>
      </c>
      <c r="I4427" s="58">
        <v>380585</v>
      </c>
      <c r="J4427">
        <v>294201</v>
      </c>
      <c r="K4427" s="4">
        <v>0</v>
      </c>
      <c r="L4427" s="4">
        <v>0.59199999999999997</v>
      </c>
      <c r="M4427" s="4">
        <v>0</v>
      </c>
      <c r="N4427" s="4">
        <v>0.59199999999999997</v>
      </c>
      <c r="O4427" s="5">
        <v>42305.745292812499</v>
      </c>
      <c r="P4427" s="5">
        <v>43258.050196053242</v>
      </c>
    </row>
    <row r="4428" spans="1:16">
      <c r="A4428">
        <v>3</v>
      </c>
      <c r="B4428">
        <v>11</v>
      </c>
      <c r="C4428">
        <v>16</v>
      </c>
      <c r="D4428">
        <v>178</v>
      </c>
      <c r="E4428">
        <v>1779</v>
      </c>
      <c r="F4428">
        <v>6751</v>
      </c>
      <c r="G4428">
        <v>1742</v>
      </c>
      <c r="H4428">
        <v>1</v>
      </c>
      <c r="I4428" s="58">
        <v>-57707</v>
      </c>
      <c r="J4428">
        <v>174201</v>
      </c>
      <c r="K4428" s="4">
        <v>1</v>
      </c>
      <c r="L4428" s="4">
        <v>13.058</v>
      </c>
      <c r="M4428" s="4">
        <v>0</v>
      </c>
      <c r="N4428" s="4">
        <v>12.058</v>
      </c>
      <c r="O4428" s="5">
        <v>42305.745292812499</v>
      </c>
      <c r="P4428" s="5">
        <v>42305.745292812499</v>
      </c>
    </row>
    <row r="4429" spans="1:16">
      <c r="A4429">
        <v>3</v>
      </c>
      <c r="B4429">
        <v>11</v>
      </c>
      <c r="C4429">
        <v>16</v>
      </c>
      <c r="D4429">
        <v>178</v>
      </c>
      <c r="E4429">
        <v>1912</v>
      </c>
      <c r="F4429">
        <v>6752</v>
      </c>
      <c r="G4429">
        <v>2077</v>
      </c>
      <c r="H4429">
        <v>2</v>
      </c>
      <c r="I4429" s="58">
        <v>64682</v>
      </c>
      <c r="J4429">
        <v>207702</v>
      </c>
      <c r="K4429" s="4">
        <v>0</v>
      </c>
      <c r="L4429" s="4">
        <v>7.7169999999999996</v>
      </c>
      <c r="M4429" s="4">
        <v>0</v>
      </c>
      <c r="N4429" s="4">
        <v>7.7169999999999996</v>
      </c>
      <c r="O4429" s="5">
        <v>42305.745292812499</v>
      </c>
      <c r="P4429" s="5">
        <v>42305.745292812499</v>
      </c>
    </row>
    <row r="4430" spans="1:16">
      <c r="A4430">
        <v>3</v>
      </c>
      <c r="B4430">
        <v>11</v>
      </c>
      <c r="C4430">
        <v>16</v>
      </c>
      <c r="D4430">
        <v>178</v>
      </c>
      <c r="E4430">
        <v>1962</v>
      </c>
      <c r="F4430">
        <v>6753</v>
      </c>
      <c r="G4430">
        <v>1088</v>
      </c>
      <c r="H4430">
        <v>3</v>
      </c>
      <c r="I4430" s="58" t="s">
        <v>8814</v>
      </c>
      <c r="J4430">
        <v>108803</v>
      </c>
      <c r="K4430" s="4">
        <v>0</v>
      </c>
      <c r="L4430" s="4">
        <v>4.069</v>
      </c>
      <c r="M4430" s="4">
        <v>0</v>
      </c>
      <c r="N4430" s="4">
        <v>4.069</v>
      </c>
      <c r="O4430" s="5">
        <v>42305.745292812499</v>
      </c>
      <c r="P4430" s="5">
        <v>42305.745292812499</v>
      </c>
    </row>
    <row r="4431" spans="1:16">
      <c r="A4431">
        <v>3</v>
      </c>
      <c r="B4431">
        <v>11</v>
      </c>
      <c r="C4431">
        <v>16</v>
      </c>
      <c r="D4431">
        <v>178</v>
      </c>
      <c r="E4431">
        <v>220</v>
      </c>
      <c r="F4431">
        <v>6736</v>
      </c>
      <c r="G4431">
        <v>1556</v>
      </c>
      <c r="H4431">
        <v>1</v>
      </c>
      <c r="I4431" s="58" t="s">
        <v>8815</v>
      </c>
      <c r="J4431">
        <v>155601</v>
      </c>
      <c r="K4431" s="4">
        <v>5</v>
      </c>
      <c r="L4431" s="4">
        <v>10.055999999999999</v>
      </c>
      <c r="M4431" s="4">
        <v>0</v>
      </c>
      <c r="N4431" s="4">
        <v>5.056</v>
      </c>
      <c r="O4431" s="5">
        <v>42305.745292812499</v>
      </c>
      <c r="P4431" s="5">
        <v>42305.745292812499</v>
      </c>
    </row>
    <row r="4432" spans="1:16">
      <c r="A4432">
        <v>3</v>
      </c>
      <c r="B4432">
        <v>11</v>
      </c>
      <c r="C4432">
        <v>16</v>
      </c>
      <c r="D4432">
        <v>178</v>
      </c>
      <c r="E4432">
        <v>2336</v>
      </c>
      <c r="F4432">
        <v>6754</v>
      </c>
      <c r="G4432">
        <v>2142</v>
      </c>
      <c r="H4432">
        <v>1</v>
      </c>
      <c r="I4432" s="58">
        <v>88391</v>
      </c>
      <c r="J4432">
        <v>214201</v>
      </c>
      <c r="K4432" s="4">
        <v>0</v>
      </c>
      <c r="L4432" s="4">
        <v>3.4769999999999999</v>
      </c>
      <c r="M4432" s="4">
        <v>0</v>
      </c>
      <c r="N4432" s="4">
        <v>3.4769999999999999</v>
      </c>
      <c r="O4432" s="5">
        <v>42305.745292812499</v>
      </c>
      <c r="P4432" s="5">
        <v>42305.745292812499</v>
      </c>
    </row>
    <row r="4433" spans="1:16">
      <c r="A4433">
        <v>3</v>
      </c>
      <c r="B4433">
        <v>11</v>
      </c>
      <c r="C4433">
        <v>16</v>
      </c>
      <c r="D4433">
        <v>178</v>
      </c>
      <c r="E4433">
        <v>2336</v>
      </c>
      <c r="F4433">
        <v>6755</v>
      </c>
      <c r="G4433">
        <v>2142</v>
      </c>
      <c r="H4433">
        <v>2</v>
      </c>
      <c r="I4433" s="58">
        <v>88422</v>
      </c>
      <c r="J4433">
        <v>214202</v>
      </c>
      <c r="K4433" s="4">
        <v>0</v>
      </c>
      <c r="L4433" s="4">
        <v>4.1150000000000002</v>
      </c>
      <c r="M4433" s="4">
        <v>3.9420000000000002</v>
      </c>
      <c r="N4433" s="4">
        <v>8.0570000000000004</v>
      </c>
      <c r="O4433" s="5">
        <v>42305.745292812499</v>
      </c>
      <c r="P4433" s="5">
        <v>42305.745292812499</v>
      </c>
    </row>
    <row r="4434" spans="1:16">
      <c r="A4434">
        <v>3</v>
      </c>
      <c r="B4434">
        <v>11</v>
      </c>
      <c r="C4434">
        <v>16</v>
      </c>
      <c r="D4434">
        <v>178</v>
      </c>
      <c r="E4434">
        <v>234</v>
      </c>
      <c r="F4434">
        <v>6737</v>
      </c>
      <c r="G4434">
        <v>1557</v>
      </c>
      <c r="H4434">
        <v>1</v>
      </c>
      <c r="I4434" s="58" t="s">
        <v>8816</v>
      </c>
      <c r="J4434">
        <v>155701</v>
      </c>
      <c r="K4434" s="4">
        <v>0</v>
      </c>
      <c r="L4434" s="4">
        <v>10.791</v>
      </c>
      <c r="M4434" s="4">
        <v>0</v>
      </c>
      <c r="N4434" s="4">
        <v>10.791</v>
      </c>
      <c r="O4434" s="5">
        <v>42305.745292812499</v>
      </c>
      <c r="P4434" s="5">
        <v>42305.745292812499</v>
      </c>
    </row>
    <row r="4435" spans="1:16">
      <c r="A4435">
        <v>3</v>
      </c>
      <c r="B4435">
        <v>11</v>
      </c>
      <c r="C4435">
        <v>16</v>
      </c>
      <c r="D4435">
        <v>178</v>
      </c>
      <c r="E4435">
        <v>2469</v>
      </c>
      <c r="F4435">
        <v>6756</v>
      </c>
      <c r="G4435">
        <v>2343</v>
      </c>
      <c r="H4435">
        <v>1</v>
      </c>
      <c r="I4435" s="58">
        <v>161804</v>
      </c>
      <c r="J4435">
        <v>234301</v>
      </c>
      <c r="K4435" s="4">
        <v>7.5960000000000001</v>
      </c>
      <c r="L4435" s="4">
        <v>25.648</v>
      </c>
      <c r="M4435" s="4">
        <v>0</v>
      </c>
      <c r="N4435" s="4">
        <v>14.057</v>
      </c>
      <c r="O4435" s="5">
        <v>42305.745292812499</v>
      </c>
      <c r="P4435" s="5">
        <v>42305.745292812499</v>
      </c>
    </row>
    <row r="4436" spans="1:16">
      <c r="A4436">
        <v>3</v>
      </c>
      <c r="B4436">
        <v>11</v>
      </c>
      <c r="C4436">
        <v>16</v>
      </c>
      <c r="D4436">
        <v>178</v>
      </c>
      <c r="E4436">
        <v>259</v>
      </c>
      <c r="F4436">
        <v>6738</v>
      </c>
      <c r="G4436">
        <v>1558</v>
      </c>
      <c r="H4436">
        <v>1</v>
      </c>
      <c r="I4436" s="58" t="s">
        <v>8817</v>
      </c>
      <c r="J4436">
        <v>155801</v>
      </c>
      <c r="K4436" s="4">
        <v>0</v>
      </c>
      <c r="L4436" s="4">
        <v>10.24</v>
      </c>
      <c r="M4436" s="4">
        <v>10.914999999999999</v>
      </c>
      <c r="N4436" s="4">
        <v>21.155000000000001</v>
      </c>
      <c r="O4436" s="5">
        <v>42305.745292812499</v>
      </c>
      <c r="P4436" s="5">
        <v>43258.050196053242</v>
      </c>
    </row>
    <row r="4437" spans="1:16">
      <c r="A4437">
        <v>3</v>
      </c>
      <c r="B4437">
        <v>11</v>
      </c>
      <c r="C4437">
        <v>16</v>
      </c>
      <c r="D4437">
        <v>178</v>
      </c>
      <c r="E4437">
        <v>259</v>
      </c>
      <c r="F4437">
        <v>6739</v>
      </c>
      <c r="G4437">
        <v>1558</v>
      </c>
      <c r="H4437">
        <v>2</v>
      </c>
      <c r="I4437" s="58" t="s">
        <v>8818</v>
      </c>
      <c r="J4437">
        <v>155802</v>
      </c>
      <c r="K4437" s="4">
        <v>0</v>
      </c>
      <c r="L4437" s="4">
        <v>18.931999999999999</v>
      </c>
      <c r="M4437" s="4">
        <v>21.155000000000001</v>
      </c>
      <c r="N4437" s="4">
        <v>40.087000000000003</v>
      </c>
      <c r="O4437" s="5">
        <v>42305.745292812499</v>
      </c>
      <c r="P4437" s="5">
        <v>42305.745292812499</v>
      </c>
    </row>
    <row r="4438" spans="1:16">
      <c r="A4438">
        <v>3</v>
      </c>
      <c r="B4438">
        <v>11</v>
      </c>
      <c r="C4438">
        <v>16</v>
      </c>
      <c r="D4438">
        <v>178</v>
      </c>
      <c r="E4438">
        <v>259</v>
      </c>
      <c r="F4438">
        <v>6740</v>
      </c>
      <c r="G4438">
        <v>1558</v>
      </c>
      <c r="H4438">
        <v>3</v>
      </c>
      <c r="I4438" s="58" t="s">
        <v>8819</v>
      </c>
      <c r="J4438">
        <v>155803</v>
      </c>
      <c r="K4438" s="4">
        <v>18.937999999999999</v>
      </c>
      <c r="L4438" s="4">
        <v>40.052999999999997</v>
      </c>
      <c r="M4438" s="4">
        <v>40.087000000000003</v>
      </c>
      <c r="N4438" s="4">
        <v>61.201999999999998</v>
      </c>
      <c r="O4438" s="5">
        <v>42305.745292812499</v>
      </c>
      <c r="P4438" s="5">
        <v>42305.745292812499</v>
      </c>
    </row>
    <row r="4439" spans="1:16">
      <c r="A4439">
        <v>3</v>
      </c>
      <c r="B4439">
        <v>11</v>
      </c>
      <c r="C4439">
        <v>16</v>
      </c>
      <c r="D4439">
        <v>178</v>
      </c>
      <c r="E4439">
        <v>2818</v>
      </c>
      <c r="F4439">
        <v>6757</v>
      </c>
      <c r="G4439">
        <v>2886</v>
      </c>
      <c r="H4439">
        <v>2</v>
      </c>
      <c r="I4439" s="58">
        <v>360163</v>
      </c>
      <c r="J4439">
        <v>288602</v>
      </c>
      <c r="K4439" s="4">
        <v>0</v>
      </c>
      <c r="L4439" s="4">
        <v>14.951000000000001</v>
      </c>
      <c r="M4439" s="4">
        <v>0</v>
      </c>
      <c r="N4439" s="4">
        <v>12.721</v>
      </c>
      <c r="O4439" s="5">
        <v>42305.745292812499</v>
      </c>
      <c r="P4439" s="5">
        <v>42305.745292812499</v>
      </c>
    </row>
    <row r="4440" spans="1:16">
      <c r="A4440">
        <v>3</v>
      </c>
      <c r="B4440">
        <v>11</v>
      </c>
      <c r="C4440">
        <v>16</v>
      </c>
      <c r="D4440">
        <v>178</v>
      </c>
      <c r="E4440">
        <v>3063</v>
      </c>
      <c r="F4440">
        <v>6758</v>
      </c>
      <c r="G4440">
        <v>3176</v>
      </c>
      <c r="H4440">
        <v>1</v>
      </c>
      <c r="I4440" s="58">
        <v>466051</v>
      </c>
      <c r="J4440">
        <v>317601</v>
      </c>
      <c r="K4440" s="4">
        <v>0</v>
      </c>
      <c r="L4440" s="4">
        <v>5.3280000000000003</v>
      </c>
      <c r="M4440" s="4">
        <v>0</v>
      </c>
      <c r="N4440" s="4">
        <v>5.3280000000000003</v>
      </c>
      <c r="O4440" s="5">
        <v>42305.745292812499</v>
      </c>
      <c r="P4440" s="5">
        <v>42305.745292812499</v>
      </c>
    </row>
    <row r="4441" spans="1:16">
      <c r="A4441">
        <v>3</v>
      </c>
      <c r="B4441">
        <v>11</v>
      </c>
      <c r="C4441">
        <v>16</v>
      </c>
      <c r="D4441">
        <v>178</v>
      </c>
      <c r="E4441">
        <v>3304</v>
      </c>
      <c r="F4441">
        <v>6759</v>
      </c>
      <c r="G4441">
        <v>3457</v>
      </c>
      <c r="H4441">
        <v>1</v>
      </c>
      <c r="I4441" s="58">
        <v>568685</v>
      </c>
      <c r="J4441">
        <v>345701</v>
      </c>
      <c r="K4441" s="4">
        <v>1</v>
      </c>
      <c r="L4441" s="4">
        <v>8.298</v>
      </c>
      <c r="M4441" s="4">
        <v>0</v>
      </c>
      <c r="N4441" s="4">
        <v>7.298</v>
      </c>
      <c r="O4441" s="5">
        <v>42305.745292812499</v>
      </c>
      <c r="P4441" s="5">
        <v>42305.745292812499</v>
      </c>
    </row>
    <row r="4442" spans="1:16">
      <c r="A4442">
        <v>3</v>
      </c>
      <c r="B4442">
        <v>11</v>
      </c>
      <c r="C4442">
        <v>16</v>
      </c>
      <c r="D4442">
        <v>178</v>
      </c>
      <c r="E4442">
        <v>3334</v>
      </c>
      <c r="F4442">
        <v>6760</v>
      </c>
      <c r="G4442">
        <v>3364</v>
      </c>
      <c r="H4442">
        <v>1</v>
      </c>
      <c r="I4442" s="58">
        <v>534717</v>
      </c>
      <c r="J4442">
        <v>336401</v>
      </c>
      <c r="K4442" s="4">
        <v>0</v>
      </c>
      <c r="L4442" s="4">
        <v>6</v>
      </c>
      <c r="M4442" s="4">
        <v>0</v>
      </c>
      <c r="N4442" s="4">
        <v>4.3609999999999998</v>
      </c>
      <c r="O4442" s="5">
        <v>42305.745292812499</v>
      </c>
      <c r="P4442" s="5">
        <v>42305.745292812499</v>
      </c>
    </row>
    <row r="4443" spans="1:16">
      <c r="A4443">
        <v>3</v>
      </c>
      <c r="B4443">
        <v>11</v>
      </c>
      <c r="C4443">
        <v>16</v>
      </c>
      <c r="D4443">
        <v>178</v>
      </c>
      <c r="E4443">
        <v>3541</v>
      </c>
      <c r="F4443">
        <v>6761</v>
      </c>
      <c r="G4443">
        <v>74</v>
      </c>
      <c r="H4443">
        <v>6</v>
      </c>
      <c r="I4443" s="58">
        <v>27181</v>
      </c>
      <c r="J4443">
        <v>7406</v>
      </c>
      <c r="K4443" s="4">
        <v>5.7000000000000002E-2</v>
      </c>
      <c r="L4443" s="4">
        <v>16.757000000000001</v>
      </c>
      <c r="M4443" s="4">
        <v>0</v>
      </c>
      <c r="N4443" s="4">
        <v>16.7</v>
      </c>
      <c r="O4443" s="5">
        <v>42305.745292812499</v>
      </c>
      <c r="P4443" s="5">
        <v>43258.050196053242</v>
      </c>
    </row>
    <row r="4444" spans="1:16">
      <c r="A4444">
        <v>3</v>
      </c>
      <c r="B4444">
        <v>11</v>
      </c>
      <c r="C4444">
        <v>16</v>
      </c>
      <c r="D4444">
        <v>178</v>
      </c>
      <c r="E4444">
        <v>3586</v>
      </c>
      <c r="F4444">
        <v>6765</v>
      </c>
      <c r="G4444">
        <v>617</v>
      </c>
      <c r="H4444">
        <v>2</v>
      </c>
      <c r="I4444" s="58" t="s">
        <v>8820</v>
      </c>
      <c r="J4444">
        <v>61702</v>
      </c>
      <c r="K4444" s="4">
        <v>0.61799999999999999</v>
      </c>
      <c r="L4444" s="4">
        <v>9.391</v>
      </c>
      <c r="M4444" s="4">
        <v>0</v>
      </c>
      <c r="N4444" s="4">
        <v>8.7729999999999997</v>
      </c>
      <c r="O4444" s="5">
        <v>42305.745292812499</v>
      </c>
      <c r="P4444" s="5">
        <v>43258.050196053242</v>
      </c>
    </row>
    <row r="4445" spans="1:16">
      <c r="A4445">
        <v>3</v>
      </c>
      <c r="B4445">
        <v>11</v>
      </c>
      <c r="C4445">
        <v>16</v>
      </c>
      <c r="D4445">
        <v>178</v>
      </c>
      <c r="E4445">
        <v>3891</v>
      </c>
      <c r="F4445">
        <v>6766</v>
      </c>
      <c r="G4445">
        <v>102</v>
      </c>
      <c r="H4445">
        <v>1</v>
      </c>
      <c r="I4445" s="58" t="s">
        <v>1507</v>
      </c>
      <c r="J4445">
        <v>10201</v>
      </c>
      <c r="K4445" s="4">
        <v>0</v>
      </c>
      <c r="L4445" s="4">
        <v>9.0670000000000002</v>
      </c>
      <c r="M4445" s="4">
        <v>124.527</v>
      </c>
      <c r="N4445" s="4">
        <v>133.59399999999999</v>
      </c>
      <c r="O4445" s="5">
        <v>42305.745292812499</v>
      </c>
      <c r="P4445" s="5">
        <v>42305.745292812499</v>
      </c>
    </row>
    <row r="4446" spans="1:16">
      <c r="A4446">
        <v>3</v>
      </c>
      <c r="B4446">
        <v>11</v>
      </c>
      <c r="C4446">
        <v>16</v>
      </c>
      <c r="D4446">
        <v>178</v>
      </c>
      <c r="E4446">
        <v>3891</v>
      </c>
      <c r="F4446">
        <v>6767</v>
      </c>
      <c r="G4446">
        <v>102</v>
      </c>
      <c r="H4446">
        <v>2</v>
      </c>
      <c r="I4446" s="58" t="s">
        <v>1508</v>
      </c>
      <c r="J4446">
        <v>10202</v>
      </c>
      <c r="K4446" s="4">
        <v>9.9870000000000001</v>
      </c>
      <c r="L4446" s="4">
        <v>12.38</v>
      </c>
      <c r="M4446" s="4">
        <v>122.134</v>
      </c>
      <c r="N4446" s="4">
        <v>124.527</v>
      </c>
      <c r="O4446" s="5">
        <v>42305.745292812499</v>
      </c>
      <c r="P4446" s="5">
        <v>42305.745292812499</v>
      </c>
    </row>
    <row r="4447" spans="1:16">
      <c r="A4447">
        <v>3</v>
      </c>
      <c r="B4447">
        <v>11</v>
      </c>
      <c r="C4447">
        <v>16</v>
      </c>
      <c r="D4447">
        <v>178</v>
      </c>
      <c r="E4447">
        <v>3891</v>
      </c>
      <c r="F4447">
        <v>6768</v>
      </c>
      <c r="G4447">
        <v>102</v>
      </c>
      <c r="H4447">
        <v>15</v>
      </c>
      <c r="I4447" s="58" t="s">
        <v>8821</v>
      </c>
      <c r="J4447">
        <v>10215</v>
      </c>
      <c r="K4447" s="4">
        <v>3.468</v>
      </c>
      <c r="L4447" s="4">
        <v>5.8920000000000003</v>
      </c>
      <c r="M4447" s="4">
        <v>127.995</v>
      </c>
      <c r="N4447" s="4">
        <v>130.41900000000001</v>
      </c>
      <c r="O4447" s="5">
        <v>42305.745292812499</v>
      </c>
      <c r="P4447" s="5">
        <v>42305.745292812499</v>
      </c>
    </row>
    <row r="4448" spans="1:16">
      <c r="A4448">
        <v>3</v>
      </c>
      <c r="B4448">
        <v>11</v>
      </c>
      <c r="C4448">
        <v>16</v>
      </c>
      <c r="D4448">
        <v>178</v>
      </c>
      <c r="E4448">
        <v>3891</v>
      </c>
      <c r="F4448">
        <v>6769</v>
      </c>
      <c r="G4448">
        <v>373</v>
      </c>
      <c r="H4448">
        <v>2</v>
      </c>
      <c r="I4448" s="58" t="s">
        <v>1509</v>
      </c>
      <c r="J4448">
        <v>37302</v>
      </c>
      <c r="K4448" s="4">
        <v>1</v>
      </c>
      <c r="L4448" s="4">
        <v>11.952999999999999</v>
      </c>
      <c r="M4448" s="4">
        <v>110.71899999999999</v>
      </c>
      <c r="N4448" s="4">
        <v>121.672</v>
      </c>
      <c r="O4448" s="5">
        <v>42305.745292812499</v>
      </c>
      <c r="P4448" s="5">
        <v>43258.050196053242</v>
      </c>
    </row>
    <row r="4449" spans="1:16">
      <c r="A4449">
        <v>3</v>
      </c>
      <c r="B4449">
        <v>11</v>
      </c>
      <c r="C4449">
        <v>16</v>
      </c>
      <c r="D4449">
        <v>178</v>
      </c>
      <c r="E4449">
        <v>3891</v>
      </c>
      <c r="F4449">
        <v>6770</v>
      </c>
      <c r="G4449">
        <v>373</v>
      </c>
      <c r="H4449">
        <v>3</v>
      </c>
      <c r="I4449" s="58" t="s">
        <v>8822</v>
      </c>
      <c r="J4449">
        <v>37303</v>
      </c>
      <c r="K4449" s="4">
        <v>1</v>
      </c>
      <c r="L4449" s="4">
        <v>7.9340000000000002</v>
      </c>
      <c r="M4449" s="4">
        <v>103.785</v>
      </c>
      <c r="N4449" s="4">
        <v>110.71899999999999</v>
      </c>
      <c r="O4449" s="5">
        <v>42305.745292812499</v>
      </c>
      <c r="P4449" s="5">
        <v>43258.050196053242</v>
      </c>
    </row>
    <row r="4450" spans="1:16">
      <c r="A4450">
        <v>3</v>
      </c>
      <c r="B4450">
        <v>11</v>
      </c>
      <c r="C4450">
        <v>16</v>
      </c>
      <c r="D4450">
        <v>178</v>
      </c>
      <c r="E4450">
        <v>4053</v>
      </c>
      <c r="F4450">
        <v>6771</v>
      </c>
      <c r="G4450">
        <v>326</v>
      </c>
      <c r="H4450">
        <v>1</v>
      </c>
      <c r="I4450" s="58" t="s">
        <v>8823</v>
      </c>
      <c r="J4450">
        <v>32601</v>
      </c>
      <c r="K4450" s="4">
        <v>0</v>
      </c>
      <c r="L4450" s="4">
        <v>10.704000000000001</v>
      </c>
      <c r="M4450" s="4">
        <v>4.5049999999999999</v>
      </c>
      <c r="N4450" s="4">
        <v>15.209</v>
      </c>
      <c r="O4450" s="5">
        <v>42305.745292812499</v>
      </c>
      <c r="P4450" s="5">
        <v>43258.050196053242</v>
      </c>
    </row>
    <row r="4451" spans="1:16">
      <c r="A4451">
        <v>3</v>
      </c>
      <c r="B4451">
        <v>11</v>
      </c>
      <c r="C4451">
        <v>16</v>
      </c>
      <c r="D4451">
        <v>178</v>
      </c>
      <c r="E4451">
        <v>4053</v>
      </c>
      <c r="F4451">
        <v>6772</v>
      </c>
      <c r="G4451">
        <v>326</v>
      </c>
      <c r="H4451">
        <v>3</v>
      </c>
      <c r="I4451" s="58" t="s">
        <v>8824</v>
      </c>
      <c r="J4451">
        <v>32603</v>
      </c>
      <c r="K4451" s="4">
        <v>0</v>
      </c>
      <c r="L4451" s="4">
        <v>4.5049999999999999</v>
      </c>
      <c r="M4451" s="4">
        <v>0</v>
      </c>
      <c r="N4451" s="4">
        <v>4.5049999999999999</v>
      </c>
      <c r="O4451" s="5">
        <v>42305.745292812499</v>
      </c>
      <c r="P4451" s="5">
        <v>43258.050196053242</v>
      </c>
    </row>
    <row r="4452" spans="1:16">
      <c r="A4452">
        <v>3</v>
      </c>
      <c r="B4452">
        <v>11</v>
      </c>
      <c r="C4452">
        <v>16</v>
      </c>
      <c r="D4452">
        <v>178</v>
      </c>
      <c r="E4452">
        <v>4090</v>
      </c>
      <c r="F4452">
        <v>6773</v>
      </c>
      <c r="G4452">
        <v>1069</v>
      </c>
      <c r="H4452">
        <v>1</v>
      </c>
      <c r="I4452" s="58" t="s">
        <v>8825</v>
      </c>
      <c r="J4452">
        <v>106901</v>
      </c>
      <c r="K4452" s="4">
        <v>5</v>
      </c>
      <c r="L4452" s="4">
        <v>16.048999999999999</v>
      </c>
      <c r="M4452" s="4">
        <v>0</v>
      </c>
      <c r="N4452" s="4">
        <v>11.048999999999999</v>
      </c>
      <c r="O4452" s="5">
        <v>42305.745292812499</v>
      </c>
      <c r="P4452" s="5">
        <v>42305.745292812499</v>
      </c>
    </row>
    <row r="4453" spans="1:16">
      <c r="A4453">
        <v>3</v>
      </c>
      <c r="B4453">
        <v>11</v>
      </c>
      <c r="C4453">
        <v>16</v>
      </c>
      <c r="D4453">
        <v>178</v>
      </c>
      <c r="E4453">
        <v>4091</v>
      </c>
      <c r="F4453">
        <v>6774</v>
      </c>
      <c r="G4453">
        <v>617</v>
      </c>
      <c r="H4453">
        <v>1</v>
      </c>
      <c r="I4453" s="58" t="s">
        <v>8826</v>
      </c>
      <c r="J4453">
        <v>61701</v>
      </c>
      <c r="K4453" s="4">
        <v>0</v>
      </c>
      <c r="L4453" s="4">
        <v>16.864000000000001</v>
      </c>
      <c r="M4453" s="4">
        <v>0</v>
      </c>
      <c r="N4453" s="4">
        <v>16.864000000000001</v>
      </c>
      <c r="O4453" s="5">
        <v>42305.745292812499</v>
      </c>
      <c r="P4453" s="5">
        <v>42305.745292812499</v>
      </c>
    </row>
    <row r="4454" spans="1:16">
      <c r="A4454">
        <v>3</v>
      </c>
      <c r="B4454">
        <v>11</v>
      </c>
      <c r="C4454">
        <v>16</v>
      </c>
      <c r="D4454">
        <v>178</v>
      </c>
      <c r="E4454">
        <v>4094</v>
      </c>
      <c r="F4454">
        <v>6775</v>
      </c>
      <c r="G4454">
        <v>2263</v>
      </c>
      <c r="H4454">
        <v>2</v>
      </c>
      <c r="I4454" s="58">
        <v>132616</v>
      </c>
      <c r="J4454">
        <v>226302</v>
      </c>
      <c r="K4454" s="4">
        <v>0</v>
      </c>
      <c r="L4454" s="4">
        <v>7.2720000000000002</v>
      </c>
      <c r="M4454" s="4">
        <v>10.512</v>
      </c>
      <c r="N4454" s="4">
        <v>17.783999999999999</v>
      </c>
      <c r="O4454" s="5">
        <v>42305.745292812499</v>
      </c>
      <c r="P4454" s="5">
        <v>43258.050196053242</v>
      </c>
    </row>
    <row r="4455" spans="1:16">
      <c r="A4455">
        <v>3</v>
      </c>
      <c r="B4455">
        <v>11</v>
      </c>
      <c r="C4455">
        <v>16</v>
      </c>
      <c r="D4455">
        <v>178</v>
      </c>
      <c r="E4455">
        <v>4094</v>
      </c>
      <c r="F4455">
        <v>6776</v>
      </c>
      <c r="G4455">
        <v>2263</v>
      </c>
      <c r="H4455">
        <v>3</v>
      </c>
      <c r="I4455" s="58">
        <v>132644</v>
      </c>
      <c r="J4455">
        <v>226303</v>
      </c>
      <c r="K4455" s="4">
        <v>10</v>
      </c>
      <c r="L4455" s="4">
        <v>27.504000000000001</v>
      </c>
      <c r="M4455" s="4">
        <v>17.783999999999999</v>
      </c>
      <c r="N4455" s="4">
        <v>35.287999999999997</v>
      </c>
      <c r="O4455" s="5">
        <v>42305.745292812499</v>
      </c>
      <c r="P4455" s="5">
        <v>43258.050196053242</v>
      </c>
    </row>
    <row r="4456" spans="1:16">
      <c r="A4456">
        <v>3</v>
      </c>
      <c r="B4456">
        <v>11</v>
      </c>
      <c r="C4456">
        <v>16</v>
      </c>
      <c r="D4456">
        <v>178</v>
      </c>
      <c r="E4456">
        <v>4306</v>
      </c>
      <c r="F4456">
        <v>6777</v>
      </c>
      <c r="G4456">
        <v>3596</v>
      </c>
      <c r="H4456">
        <v>1</v>
      </c>
      <c r="I4456" s="58">
        <v>619453</v>
      </c>
      <c r="J4456">
        <v>359601</v>
      </c>
      <c r="K4456" s="4">
        <v>0</v>
      </c>
      <c r="L4456" s="4">
        <v>3.3559999999999999</v>
      </c>
      <c r="M4456" s="4">
        <v>0</v>
      </c>
      <c r="N4456" s="4">
        <v>3.3559999999999999</v>
      </c>
      <c r="O4456" s="5">
        <v>42305.745292812499</v>
      </c>
      <c r="P4456" s="5">
        <v>42305.745292812499</v>
      </c>
    </row>
    <row r="4457" spans="1:16">
      <c r="A4457">
        <v>3</v>
      </c>
      <c r="B4457">
        <v>11</v>
      </c>
      <c r="C4457">
        <v>16</v>
      </c>
      <c r="D4457">
        <v>178</v>
      </c>
      <c r="E4457">
        <v>4312</v>
      </c>
      <c r="F4457">
        <v>6778</v>
      </c>
      <c r="G4457">
        <v>373</v>
      </c>
      <c r="H4457">
        <v>1</v>
      </c>
      <c r="I4457" s="58" t="s">
        <v>1505</v>
      </c>
      <c r="J4457">
        <v>37301</v>
      </c>
      <c r="K4457" s="4">
        <v>5.173</v>
      </c>
      <c r="L4457" s="4">
        <v>5.4429999999999996</v>
      </c>
      <c r="M4457" s="4">
        <v>0</v>
      </c>
      <c r="N4457" s="4">
        <v>0.27</v>
      </c>
      <c r="O4457" t="s">
        <v>1223</v>
      </c>
      <c r="P4457" t="s">
        <v>1223</v>
      </c>
    </row>
    <row r="4458" spans="1:16">
      <c r="A4458">
        <v>3</v>
      </c>
      <c r="B4458">
        <v>11</v>
      </c>
      <c r="C4458">
        <v>16</v>
      </c>
      <c r="D4458">
        <v>178</v>
      </c>
      <c r="E4458">
        <v>436</v>
      </c>
      <c r="F4458">
        <v>6741</v>
      </c>
      <c r="G4458">
        <v>102</v>
      </c>
      <c r="H4458">
        <v>13</v>
      </c>
      <c r="I4458" s="58" t="s">
        <v>8827</v>
      </c>
      <c r="J4458">
        <v>10213</v>
      </c>
      <c r="K4458" s="4">
        <v>0</v>
      </c>
      <c r="L4458" s="4">
        <v>0.82799999999999996</v>
      </c>
      <c r="M4458" s="4">
        <v>0</v>
      </c>
      <c r="N4458" s="4">
        <v>0.82799999999999996</v>
      </c>
      <c r="O4458" s="5">
        <v>42305.745292812499</v>
      </c>
      <c r="P4458" s="5">
        <v>42305.745292812499</v>
      </c>
    </row>
    <row r="4459" spans="1:16">
      <c r="A4459">
        <v>3</v>
      </c>
      <c r="B4459">
        <v>11</v>
      </c>
      <c r="C4459">
        <v>16</v>
      </c>
      <c r="D4459">
        <v>178</v>
      </c>
      <c r="E4459">
        <v>4463</v>
      </c>
      <c r="F4459">
        <v>6779</v>
      </c>
      <c r="G4459">
        <v>74</v>
      </c>
      <c r="H4459">
        <v>9</v>
      </c>
      <c r="I4459" s="58">
        <v>27273</v>
      </c>
      <c r="J4459">
        <v>7409</v>
      </c>
      <c r="K4459" s="4">
        <v>1.2290000000000001</v>
      </c>
      <c r="L4459" s="4">
        <v>15.414</v>
      </c>
      <c r="M4459" s="4">
        <v>0</v>
      </c>
      <c r="N4459" s="4">
        <v>14.185</v>
      </c>
      <c r="O4459" s="5">
        <v>42305.745292812499</v>
      </c>
      <c r="P4459" s="5">
        <v>42305.745292812499</v>
      </c>
    </row>
    <row r="4460" spans="1:16">
      <c r="A4460">
        <v>3</v>
      </c>
      <c r="B4460">
        <v>11</v>
      </c>
      <c r="C4460">
        <v>16</v>
      </c>
      <c r="D4460">
        <v>178</v>
      </c>
      <c r="E4460">
        <v>4498</v>
      </c>
      <c r="F4460">
        <v>6780</v>
      </c>
      <c r="G4460">
        <v>102</v>
      </c>
      <c r="H4460">
        <v>14</v>
      </c>
      <c r="I4460" s="58" t="s">
        <v>8828</v>
      </c>
      <c r="J4460">
        <v>10214</v>
      </c>
      <c r="K4460" s="4">
        <v>8.8469999999999995</v>
      </c>
      <c r="L4460" s="4">
        <v>15.526</v>
      </c>
      <c r="M4460" s="4">
        <v>0</v>
      </c>
      <c r="N4460" s="4">
        <v>6.6790000000000003</v>
      </c>
      <c r="O4460" s="5">
        <v>42305.745292812499</v>
      </c>
      <c r="P4460" s="5">
        <v>42305.745292812499</v>
      </c>
    </row>
    <row r="4461" spans="1:16">
      <c r="A4461">
        <v>3</v>
      </c>
      <c r="B4461">
        <v>11</v>
      </c>
      <c r="C4461">
        <v>16</v>
      </c>
      <c r="D4461">
        <v>178</v>
      </c>
      <c r="E4461">
        <v>4528</v>
      </c>
      <c r="F4461">
        <v>6781</v>
      </c>
      <c r="G4461">
        <v>102</v>
      </c>
      <c r="H4461">
        <v>2</v>
      </c>
      <c r="I4461" s="58" t="s">
        <v>1508</v>
      </c>
      <c r="J4461">
        <v>10202</v>
      </c>
      <c r="K4461" s="4">
        <v>2.1360000000000001</v>
      </c>
      <c r="L4461" s="4">
        <v>8.1349999999999998</v>
      </c>
      <c r="M4461" s="4">
        <v>428.48599999999999</v>
      </c>
      <c r="N4461" s="4">
        <v>434.48500000000001</v>
      </c>
      <c r="O4461" s="5">
        <v>42305.745292812499</v>
      </c>
      <c r="P4461" s="5">
        <v>43258.050196053242</v>
      </c>
    </row>
    <row r="4462" spans="1:16">
      <c r="A4462">
        <v>3</v>
      </c>
      <c r="B4462">
        <v>11</v>
      </c>
      <c r="C4462">
        <v>16</v>
      </c>
      <c r="D4462">
        <v>178</v>
      </c>
      <c r="E4462">
        <v>4528</v>
      </c>
      <c r="F4462">
        <v>6782</v>
      </c>
      <c r="G4462">
        <v>102</v>
      </c>
      <c r="H4462">
        <v>3</v>
      </c>
      <c r="I4462" s="58" t="s">
        <v>8829</v>
      </c>
      <c r="J4462">
        <v>10203</v>
      </c>
      <c r="K4462" s="4">
        <v>8.1349999999999998</v>
      </c>
      <c r="L4462" s="4">
        <v>19.018999999999998</v>
      </c>
      <c r="M4462" s="4">
        <v>434.48500000000001</v>
      </c>
      <c r="N4462" s="4">
        <v>445.36900000000003</v>
      </c>
      <c r="O4462" s="5">
        <v>42305.745292812499</v>
      </c>
      <c r="P4462" s="5">
        <v>42305.745292812499</v>
      </c>
    </row>
    <row r="4463" spans="1:16">
      <c r="A4463">
        <v>3</v>
      </c>
      <c r="B4463">
        <v>11</v>
      </c>
      <c r="C4463">
        <v>16</v>
      </c>
      <c r="D4463">
        <v>178</v>
      </c>
      <c r="E4463">
        <v>4541</v>
      </c>
      <c r="F4463">
        <v>6783</v>
      </c>
      <c r="G4463">
        <v>74</v>
      </c>
      <c r="H4463">
        <v>6</v>
      </c>
      <c r="I4463" s="58">
        <v>27181</v>
      </c>
      <c r="J4463">
        <v>7406</v>
      </c>
      <c r="K4463" s="4">
        <v>20</v>
      </c>
      <c r="L4463" s="4">
        <v>20.661000000000001</v>
      </c>
      <c r="M4463" s="4">
        <v>135.77799999999999</v>
      </c>
      <c r="N4463" s="4">
        <v>136.43899999999999</v>
      </c>
      <c r="O4463" s="5">
        <v>42305.745292812499</v>
      </c>
      <c r="P4463" s="5">
        <v>43258.050196053242</v>
      </c>
    </row>
    <row r="4464" spans="1:16">
      <c r="A4464">
        <v>3</v>
      </c>
      <c r="B4464">
        <v>11</v>
      </c>
      <c r="C4464">
        <v>16</v>
      </c>
      <c r="D4464">
        <v>178</v>
      </c>
      <c r="E4464">
        <v>4541</v>
      </c>
      <c r="F4464">
        <v>6784</v>
      </c>
      <c r="G4464">
        <v>101</v>
      </c>
      <c r="H4464">
        <v>6</v>
      </c>
      <c r="I4464" s="58" t="s">
        <v>8830</v>
      </c>
      <c r="J4464">
        <v>10106</v>
      </c>
      <c r="K4464" s="4">
        <v>0</v>
      </c>
      <c r="L4464" s="4">
        <v>4.2610000000000001</v>
      </c>
      <c r="M4464" s="4">
        <v>131.517</v>
      </c>
      <c r="N4464" s="4">
        <v>135.77799999999999</v>
      </c>
      <c r="O4464" s="5">
        <v>42305.745292812499</v>
      </c>
      <c r="P4464" s="5">
        <v>43258.050196053242</v>
      </c>
    </row>
    <row r="4465" spans="1:16">
      <c r="A4465">
        <v>3</v>
      </c>
      <c r="B4465">
        <v>11</v>
      </c>
      <c r="C4465">
        <v>16</v>
      </c>
      <c r="D4465">
        <v>178</v>
      </c>
      <c r="E4465">
        <v>4574</v>
      </c>
      <c r="F4465">
        <v>6762</v>
      </c>
      <c r="G4465">
        <v>373</v>
      </c>
      <c r="H4465">
        <v>1</v>
      </c>
      <c r="I4465" s="58" t="s">
        <v>1505</v>
      </c>
      <c r="J4465">
        <v>37301</v>
      </c>
      <c r="K4465" s="4">
        <v>0</v>
      </c>
      <c r="L4465" s="4">
        <v>2.7080000000000002</v>
      </c>
      <c r="M4465" s="4">
        <v>56.216000000000001</v>
      </c>
      <c r="N4465" s="4">
        <v>58.923999999999999</v>
      </c>
      <c r="O4465" s="5">
        <v>42305.745292812499</v>
      </c>
      <c r="P4465" s="5">
        <v>43258.050196053242</v>
      </c>
    </row>
    <row r="4466" spans="1:16">
      <c r="A4466">
        <v>3</v>
      </c>
      <c r="B4466">
        <v>11</v>
      </c>
      <c r="C4466">
        <v>16</v>
      </c>
      <c r="D4466">
        <v>178</v>
      </c>
      <c r="E4466">
        <v>4574</v>
      </c>
      <c r="F4466">
        <v>6763</v>
      </c>
      <c r="G4466">
        <v>373</v>
      </c>
      <c r="H4466">
        <v>2</v>
      </c>
      <c r="I4466" s="58" t="s">
        <v>1509</v>
      </c>
      <c r="J4466">
        <v>37302</v>
      </c>
      <c r="K4466" s="4">
        <v>12.151</v>
      </c>
      <c r="L4466" s="4">
        <v>12.353</v>
      </c>
      <c r="M4466" s="4">
        <v>52.851999999999997</v>
      </c>
      <c r="N4466" s="4">
        <v>53.054000000000002</v>
      </c>
      <c r="O4466" s="5">
        <v>42305.745292812499</v>
      </c>
      <c r="P4466" s="5">
        <v>43258.050196053242</v>
      </c>
    </row>
    <row r="4467" spans="1:16">
      <c r="A4467">
        <v>3</v>
      </c>
      <c r="B4467">
        <v>11</v>
      </c>
      <c r="C4467">
        <v>16</v>
      </c>
      <c r="D4467">
        <v>178</v>
      </c>
      <c r="E4467">
        <v>4574</v>
      </c>
      <c r="F4467">
        <v>6764</v>
      </c>
      <c r="G4467">
        <v>373</v>
      </c>
      <c r="H4467">
        <v>10</v>
      </c>
      <c r="I4467" s="58" t="s">
        <v>8831</v>
      </c>
      <c r="J4467">
        <v>37310</v>
      </c>
      <c r="K4467" s="4">
        <v>0</v>
      </c>
      <c r="L4467" s="4">
        <v>3.1619999999999999</v>
      </c>
      <c r="M4467" s="4">
        <v>53.054000000000002</v>
      </c>
      <c r="N4467" s="4">
        <v>56.216000000000001</v>
      </c>
      <c r="O4467" s="5">
        <v>42305.745292812499</v>
      </c>
      <c r="P4467" s="5">
        <v>43258.050196053242</v>
      </c>
    </row>
    <row r="4468" spans="1:16">
      <c r="A4468">
        <v>3</v>
      </c>
      <c r="B4468">
        <v>11</v>
      </c>
      <c r="C4468">
        <v>16</v>
      </c>
      <c r="D4468">
        <v>178</v>
      </c>
      <c r="E4468">
        <v>4574</v>
      </c>
      <c r="F4468">
        <v>9821</v>
      </c>
      <c r="G4468">
        <v>102</v>
      </c>
      <c r="H4468">
        <v>2</v>
      </c>
      <c r="I4468" s="58" t="s">
        <v>1508</v>
      </c>
      <c r="J4468">
        <v>10202</v>
      </c>
      <c r="K4468" s="4">
        <v>0.53700000000000003</v>
      </c>
      <c r="L4468" s="4">
        <v>2.1360000000000001</v>
      </c>
      <c r="M4468" s="4">
        <v>51.253</v>
      </c>
      <c r="N4468" s="4">
        <v>52.851999999999997</v>
      </c>
      <c r="O4468" s="5">
        <v>43258.050196053242</v>
      </c>
      <c r="P4468" s="5">
        <v>43258.050196053242</v>
      </c>
    </row>
    <row r="4469" spans="1:16">
      <c r="A4469">
        <v>3</v>
      </c>
      <c r="B4469">
        <v>11</v>
      </c>
      <c r="C4469">
        <v>16</v>
      </c>
      <c r="D4469">
        <v>178</v>
      </c>
      <c r="E4469">
        <v>63</v>
      </c>
      <c r="F4469">
        <v>6728</v>
      </c>
      <c r="G4469">
        <v>373</v>
      </c>
      <c r="H4469">
        <v>5</v>
      </c>
      <c r="I4469" s="58" t="s">
        <v>1506</v>
      </c>
      <c r="J4469">
        <v>37305</v>
      </c>
      <c r="K4469" s="4">
        <v>0</v>
      </c>
      <c r="L4469" s="4">
        <v>7.9560000000000004</v>
      </c>
      <c r="M4469" s="4">
        <v>0</v>
      </c>
      <c r="N4469" s="4">
        <v>2.056</v>
      </c>
      <c r="O4469" s="5">
        <v>42305.745292812499</v>
      </c>
      <c r="P4469" s="5">
        <v>42305.745292812499</v>
      </c>
    </row>
    <row r="4470" spans="1:16">
      <c r="A4470">
        <v>3</v>
      </c>
      <c r="B4470">
        <v>11</v>
      </c>
      <c r="C4470">
        <v>16</v>
      </c>
      <c r="D4470">
        <v>178</v>
      </c>
      <c r="E4470">
        <v>64</v>
      </c>
      <c r="F4470">
        <v>6729</v>
      </c>
      <c r="G4470">
        <v>102</v>
      </c>
      <c r="H4470">
        <v>1</v>
      </c>
      <c r="I4470" s="58" t="s">
        <v>1507</v>
      </c>
      <c r="J4470">
        <v>10201</v>
      </c>
      <c r="K4470" s="4">
        <v>3.585</v>
      </c>
      <c r="L4470" s="4">
        <v>5.4749999999999996</v>
      </c>
      <c r="M4470" s="4">
        <v>0</v>
      </c>
      <c r="N4470" s="4">
        <v>1.89</v>
      </c>
      <c r="O4470" s="5">
        <v>42305.745292812499</v>
      </c>
      <c r="P4470" s="5">
        <v>42305.745292812499</v>
      </c>
    </row>
    <row r="4471" spans="1:16">
      <c r="A4471">
        <v>3</v>
      </c>
      <c r="B4471">
        <v>11</v>
      </c>
      <c r="C4471">
        <v>16</v>
      </c>
      <c r="D4471">
        <v>178</v>
      </c>
      <c r="E4471">
        <v>777</v>
      </c>
      <c r="F4471">
        <v>6742</v>
      </c>
      <c r="G4471">
        <v>989</v>
      </c>
      <c r="H4471">
        <v>2</v>
      </c>
      <c r="I4471" s="58" t="s">
        <v>8832</v>
      </c>
      <c r="J4471">
        <v>98902</v>
      </c>
      <c r="K4471" s="4">
        <v>0</v>
      </c>
      <c r="L4471" s="4">
        <v>16.164999999999999</v>
      </c>
      <c r="M4471" s="4">
        <v>97.637</v>
      </c>
      <c r="N4471" s="4">
        <v>113.80200000000001</v>
      </c>
      <c r="O4471" s="5">
        <v>42305.745292812499</v>
      </c>
      <c r="P4471" s="5">
        <v>42305.745292812499</v>
      </c>
    </row>
    <row r="4472" spans="1:16">
      <c r="A4472">
        <v>3</v>
      </c>
      <c r="B4472">
        <v>11</v>
      </c>
      <c r="C4472">
        <v>16</v>
      </c>
      <c r="D4472">
        <v>178</v>
      </c>
      <c r="E4472">
        <v>815</v>
      </c>
      <c r="F4472">
        <v>6743</v>
      </c>
      <c r="G4472">
        <v>86</v>
      </c>
      <c r="H4472">
        <v>20</v>
      </c>
      <c r="I4472" s="58" t="s">
        <v>8833</v>
      </c>
      <c r="J4472">
        <v>8620</v>
      </c>
      <c r="K4472" s="4">
        <v>0</v>
      </c>
      <c r="L4472" s="4">
        <v>6.6</v>
      </c>
      <c r="M4472" s="4">
        <v>9.6690000000000005</v>
      </c>
      <c r="N4472" s="4">
        <v>16.27</v>
      </c>
      <c r="O4472" s="5">
        <v>42305.745292812499</v>
      </c>
      <c r="P4472" s="5">
        <v>43258.050196053242</v>
      </c>
    </row>
    <row r="4473" spans="1:16">
      <c r="A4473">
        <v>3</v>
      </c>
      <c r="B4473">
        <v>11</v>
      </c>
      <c r="C4473">
        <v>16</v>
      </c>
      <c r="D4473">
        <v>178</v>
      </c>
      <c r="E4473">
        <v>815</v>
      </c>
      <c r="F4473">
        <v>6744</v>
      </c>
      <c r="G4473">
        <v>1052</v>
      </c>
      <c r="H4473">
        <v>1</v>
      </c>
      <c r="I4473" s="58" t="s">
        <v>1510</v>
      </c>
      <c r="J4473">
        <v>105201</v>
      </c>
      <c r="K4473" s="4">
        <v>26.6</v>
      </c>
      <c r="L4473" s="4">
        <v>31.991</v>
      </c>
      <c r="M4473" s="4">
        <v>16.27</v>
      </c>
      <c r="N4473" s="4">
        <v>21.661000000000001</v>
      </c>
      <c r="O4473" s="5">
        <v>42305.745292812499</v>
      </c>
      <c r="P4473" s="5">
        <v>43258.050196053242</v>
      </c>
    </row>
    <row r="4474" spans="1:16">
      <c r="A4474">
        <v>3</v>
      </c>
      <c r="B4474">
        <v>11</v>
      </c>
      <c r="C4474">
        <v>16</v>
      </c>
      <c r="D4474">
        <v>178</v>
      </c>
      <c r="E4474">
        <v>815</v>
      </c>
      <c r="F4474">
        <v>6745</v>
      </c>
      <c r="G4474">
        <v>1052</v>
      </c>
      <c r="H4474">
        <v>2</v>
      </c>
      <c r="I4474" s="58" t="s">
        <v>8834</v>
      </c>
      <c r="J4474">
        <v>105202</v>
      </c>
      <c r="K4474" s="4">
        <v>0</v>
      </c>
      <c r="L4474" s="4">
        <v>24.405000000000001</v>
      </c>
      <c r="M4474" s="4">
        <v>21.661000000000001</v>
      </c>
      <c r="N4474" s="4">
        <v>46.066000000000003</v>
      </c>
      <c r="O4474" s="5">
        <v>42305.745292812499</v>
      </c>
      <c r="P4474" s="5">
        <v>42305.745292812499</v>
      </c>
    </row>
    <row r="4475" spans="1:16">
      <c r="A4475">
        <v>3</v>
      </c>
      <c r="B4475">
        <v>11</v>
      </c>
      <c r="C4475">
        <v>16</v>
      </c>
      <c r="D4475">
        <v>178</v>
      </c>
      <c r="E4475">
        <v>816</v>
      </c>
      <c r="F4475">
        <v>6746</v>
      </c>
      <c r="G4475">
        <v>1052</v>
      </c>
      <c r="H4475">
        <v>1</v>
      </c>
      <c r="I4475" s="58" t="s">
        <v>1510</v>
      </c>
      <c r="J4475">
        <v>105201</v>
      </c>
      <c r="K4475" s="4">
        <v>0</v>
      </c>
      <c r="L4475" s="4">
        <v>16.992999999999999</v>
      </c>
      <c r="M4475" s="4">
        <v>11.331</v>
      </c>
      <c r="N4475" s="4">
        <v>28.324000000000002</v>
      </c>
      <c r="O4475" s="5">
        <v>42305.745292812499</v>
      </c>
      <c r="P4475" s="5">
        <v>43258.050196053242</v>
      </c>
    </row>
    <row r="4476" spans="1:16">
      <c r="A4476">
        <v>3</v>
      </c>
      <c r="B4476">
        <v>11</v>
      </c>
      <c r="C4476">
        <v>16</v>
      </c>
      <c r="D4476">
        <v>178</v>
      </c>
      <c r="E4476">
        <v>816</v>
      </c>
      <c r="F4476">
        <v>6747</v>
      </c>
      <c r="G4476">
        <v>2415</v>
      </c>
      <c r="H4476">
        <v>1</v>
      </c>
      <c r="I4476" s="58">
        <v>188102</v>
      </c>
      <c r="J4476">
        <v>241501</v>
      </c>
      <c r="K4476" s="4">
        <v>16.992999999999999</v>
      </c>
      <c r="L4476" s="4">
        <v>25.263000000000002</v>
      </c>
      <c r="M4476" s="4">
        <v>28.324000000000002</v>
      </c>
      <c r="N4476" s="4">
        <v>36.594000000000001</v>
      </c>
      <c r="O4476" s="5">
        <v>42305.745292812499</v>
      </c>
      <c r="P4476" s="5">
        <v>42305.745292812499</v>
      </c>
    </row>
    <row r="4477" spans="1:16">
      <c r="A4477">
        <v>3</v>
      </c>
      <c r="B4477">
        <v>11</v>
      </c>
      <c r="C4477">
        <v>16</v>
      </c>
      <c r="D4477">
        <v>178</v>
      </c>
      <c r="E4477">
        <v>907</v>
      </c>
      <c r="F4477">
        <v>6748</v>
      </c>
      <c r="G4477">
        <v>1093</v>
      </c>
      <c r="H4477">
        <v>1</v>
      </c>
      <c r="I4477" s="58" t="s">
        <v>8835</v>
      </c>
      <c r="J4477">
        <v>109301</v>
      </c>
      <c r="K4477" s="4">
        <v>0</v>
      </c>
      <c r="L4477" s="4">
        <v>13.064</v>
      </c>
      <c r="M4477" s="4">
        <v>0</v>
      </c>
      <c r="N4477" s="4">
        <v>7.1859999999999999</v>
      </c>
      <c r="O4477" s="5">
        <v>42305.745292812499</v>
      </c>
      <c r="P4477" s="5">
        <v>42305.745292812499</v>
      </c>
    </row>
    <row r="4478" spans="1:16">
      <c r="A4478">
        <v>3</v>
      </c>
      <c r="B4478">
        <v>11</v>
      </c>
      <c r="C4478">
        <v>16</v>
      </c>
      <c r="D4478">
        <v>178</v>
      </c>
      <c r="E4478">
        <v>93</v>
      </c>
      <c r="F4478">
        <v>6730</v>
      </c>
      <c r="G4478">
        <v>326</v>
      </c>
      <c r="H4478">
        <v>5</v>
      </c>
      <c r="I4478" s="58" t="s">
        <v>8836</v>
      </c>
      <c r="J4478">
        <v>32605</v>
      </c>
      <c r="K4478" s="4">
        <v>0</v>
      </c>
      <c r="L4478" s="4">
        <v>2.6789999999999998</v>
      </c>
      <c r="M4478" s="4">
        <v>0</v>
      </c>
      <c r="N4478" s="4">
        <v>2.6789999999999998</v>
      </c>
      <c r="O4478" s="5">
        <v>42305.745292812499</v>
      </c>
      <c r="P4478" s="5">
        <v>42305.745292812499</v>
      </c>
    </row>
    <row r="4479" spans="1:16">
      <c r="A4479">
        <v>3</v>
      </c>
      <c r="B4479">
        <v>11</v>
      </c>
      <c r="C4479">
        <v>16</v>
      </c>
      <c r="D4479">
        <v>196</v>
      </c>
      <c r="E4479">
        <v>1370</v>
      </c>
      <c r="F4479">
        <v>6788</v>
      </c>
      <c r="G4479">
        <v>738</v>
      </c>
      <c r="H4479">
        <v>7</v>
      </c>
      <c r="I4479" s="58" t="s">
        <v>8837</v>
      </c>
      <c r="J4479">
        <v>73807</v>
      </c>
      <c r="K4479" s="4">
        <v>1</v>
      </c>
      <c r="L4479" s="4">
        <v>2.4289999999999998</v>
      </c>
      <c r="M4479" s="4">
        <v>0</v>
      </c>
      <c r="N4479" s="4">
        <v>1.429</v>
      </c>
      <c r="O4479" s="5">
        <v>42305.745292812499</v>
      </c>
      <c r="P4479" s="5">
        <v>42305.745292812499</v>
      </c>
    </row>
    <row r="4480" spans="1:16">
      <c r="A4480">
        <v>3</v>
      </c>
      <c r="B4480">
        <v>11</v>
      </c>
      <c r="C4480">
        <v>16</v>
      </c>
      <c r="D4480">
        <v>196</v>
      </c>
      <c r="E4480">
        <v>1464</v>
      </c>
      <c r="F4480">
        <v>6789</v>
      </c>
      <c r="G4480">
        <v>1423</v>
      </c>
      <c r="H4480">
        <v>1</v>
      </c>
      <c r="I4480" s="58" t="s">
        <v>8838</v>
      </c>
      <c r="J4480">
        <v>142301</v>
      </c>
      <c r="K4480" s="4">
        <v>0.17499999999999999</v>
      </c>
      <c r="L4480" s="4">
        <v>14.263999999999999</v>
      </c>
      <c r="M4480" s="4">
        <v>0</v>
      </c>
      <c r="N4480" s="4">
        <v>14.089</v>
      </c>
      <c r="O4480" s="5">
        <v>42305.745292812499</v>
      </c>
      <c r="P4480" s="5">
        <v>42305.745292812499</v>
      </c>
    </row>
    <row r="4481" spans="1:16">
      <c r="A4481">
        <v>3</v>
      </c>
      <c r="B4481">
        <v>11</v>
      </c>
      <c r="C4481">
        <v>16</v>
      </c>
      <c r="D4481">
        <v>196</v>
      </c>
      <c r="E4481">
        <v>1770</v>
      </c>
      <c r="F4481">
        <v>6790</v>
      </c>
      <c r="G4481">
        <v>2025</v>
      </c>
      <c r="H4481">
        <v>1</v>
      </c>
      <c r="I4481" s="58">
        <v>45658</v>
      </c>
      <c r="J4481">
        <v>202501</v>
      </c>
      <c r="K4481" s="4">
        <v>0</v>
      </c>
      <c r="L4481" s="4">
        <v>3.4129999999999998</v>
      </c>
      <c r="M4481" s="4">
        <v>0</v>
      </c>
      <c r="N4481" s="4">
        <v>3.4129999999999998</v>
      </c>
      <c r="O4481" t="s">
        <v>1223</v>
      </c>
      <c r="P4481" t="s">
        <v>1223</v>
      </c>
    </row>
    <row r="4482" spans="1:16">
      <c r="A4482">
        <v>3</v>
      </c>
      <c r="B4482">
        <v>11</v>
      </c>
      <c r="C4482">
        <v>16</v>
      </c>
      <c r="D4482">
        <v>196</v>
      </c>
      <c r="E4482">
        <v>2104</v>
      </c>
      <c r="F4482">
        <v>6791</v>
      </c>
      <c r="G4482">
        <v>350</v>
      </c>
      <c r="H4482">
        <v>3</v>
      </c>
      <c r="I4482" s="58" t="s">
        <v>8839</v>
      </c>
      <c r="J4482">
        <v>35003</v>
      </c>
      <c r="K4482" s="4">
        <v>0</v>
      </c>
      <c r="L4482" s="4">
        <v>5.5350000000000001</v>
      </c>
      <c r="M4482" s="4">
        <v>0</v>
      </c>
      <c r="N4482" s="4">
        <v>5.5350000000000001</v>
      </c>
      <c r="O4482" s="5">
        <v>42305.745292812499</v>
      </c>
      <c r="P4482" s="5">
        <v>42305.745292812499</v>
      </c>
    </row>
    <row r="4483" spans="1:16">
      <c r="A4483">
        <v>3</v>
      </c>
      <c r="B4483">
        <v>11</v>
      </c>
      <c r="C4483">
        <v>16</v>
      </c>
      <c r="D4483">
        <v>196</v>
      </c>
      <c r="E4483">
        <v>2466</v>
      </c>
      <c r="F4483">
        <v>6792</v>
      </c>
      <c r="G4483">
        <v>738</v>
      </c>
      <c r="H4483">
        <v>6</v>
      </c>
      <c r="I4483" s="58" t="s">
        <v>8840</v>
      </c>
      <c r="J4483">
        <v>73806</v>
      </c>
      <c r="K4483" s="4">
        <v>0</v>
      </c>
      <c r="L4483" s="4">
        <v>9.7530000000000001</v>
      </c>
      <c r="M4483" s="4">
        <v>22.155999999999999</v>
      </c>
      <c r="N4483" s="4">
        <v>31.908999999999999</v>
      </c>
      <c r="O4483" s="5">
        <v>42305.745292812499</v>
      </c>
      <c r="P4483" s="5">
        <v>43258.050196053242</v>
      </c>
    </row>
    <row r="4484" spans="1:16">
      <c r="A4484">
        <v>3</v>
      </c>
      <c r="B4484">
        <v>11</v>
      </c>
      <c r="C4484">
        <v>16</v>
      </c>
      <c r="D4484">
        <v>196</v>
      </c>
      <c r="E4484">
        <v>2534</v>
      </c>
      <c r="F4484">
        <v>6793</v>
      </c>
      <c r="G4484">
        <v>2427</v>
      </c>
      <c r="H4484">
        <v>1</v>
      </c>
      <c r="I4484" s="58">
        <v>192485</v>
      </c>
      <c r="J4484">
        <v>242701</v>
      </c>
      <c r="K4484" s="4">
        <v>0</v>
      </c>
      <c r="L4484" s="4">
        <v>2.0009999999999999</v>
      </c>
      <c r="M4484" s="4">
        <v>0</v>
      </c>
      <c r="N4484" s="4">
        <v>2.0009999999999999</v>
      </c>
      <c r="O4484" s="5">
        <v>42305.745292812499</v>
      </c>
      <c r="P4484" s="5">
        <v>42305.745292812499</v>
      </c>
    </row>
    <row r="4485" spans="1:16">
      <c r="A4485">
        <v>3</v>
      </c>
      <c r="B4485">
        <v>11</v>
      </c>
      <c r="C4485">
        <v>16</v>
      </c>
      <c r="D4485">
        <v>196</v>
      </c>
      <c r="E4485">
        <v>2687</v>
      </c>
      <c r="F4485">
        <v>6794</v>
      </c>
      <c r="G4485">
        <v>155</v>
      </c>
      <c r="H4485">
        <v>6</v>
      </c>
      <c r="I4485" s="58" t="s">
        <v>8841</v>
      </c>
      <c r="J4485">
        <v>15506</v>
      </c>
      <c r="K4485" s="4">
        <v>0</v>
      </c>
      <c r="L4485" s="4">
        <v>9.5709999999999997</v>
      </c>
      <c r="M4485" s="4">
        <v>0</v>
      </c>
      <c r="N4485" s="4">
        <v>9.5709999999999997</v>
      </c>
      <c r="O4485" s="5">
        <v>42305.745292812499</v>
      </c>
      <c r="P4485" s="5">
        <v>42305.745292812499</v>
      </c>
    </row>
    <row r="4486" spans="1:16">
      <c r="A4486">
        <v>3</v>
      </c>
      <c r="B4486">
        <v>11</v>
      </c>
      <c r="C4486">
        <v>16</v>
      </c>
      <c r="D4486">
        <v>196</v>
      </c>
      <c r="E4486">
        <v>3013</v>
      </c>
      <c r="F4486">
        <v>6795</v>
      </c>
      <c r="G4486">
        <v>3117</v>
      </c>
      <c r="H4486">
        <v>2</v>
      </c>
      <c r="I4486" s="58">
        <v>444533</v>
      </c>
      <c r="J4486">
        <v>311702</v>
      </c>
      <c r="K4486" s="4">
        <v>0</v>
      </c>
      <c r="L4486" s="4">
        <v>2.1240000000000001</v>
      </c>
      <c r="M4486" s="4">
        <v>0</v>
      </c>
      <c r="N4486" s="4">
        <v>2.1240000000000001</v>
      </c>
      <c r="O4486" s="5">
        <v>42305.745292812499</v>
      </c>
      <c r="P4486" s="5">
        <v>42305.745292812499</v>
      </c>
    </row>
    <row r="4487" spans="1:16">
      <c r="A4487">
        <v>3</v>
      </c>
      <c r="B4487">
        <v>11</v>
      </c>
      <c r="C4487">
        <v>16</v>
      </c>
      <c r="D4487">
        <v>196</v>
      </c>
      <c r="E4487">
        <v>3015</v>
      </c>
      <c r="F4487">
        <v>6796</v>
      </c>
      <c r="G4487">
        <v>3118</v>
      </c>
      <c r="H4487">
        <v>1</v>
      </c>
      <c r="I4487" s="58">
        <v>444867</v>
      </c>
      <c r="J4487">
        <v>311801</v>
      </c>
      <c r="K4487" s="4">
        <v>0</v>
      </c>
      <c r="L4487" s="4">
        <v>2.016</v>
      </c>
      <c r="M4487" s="4">
        <v>0</v>
      </c>
      <c r="N4487" s="4">
        <v>2.016</v>
      </c>
      <c r="O4487" s="5">
        <v>42305.745292812499</v>
      </c>
      <c r="P4487" s="5">
        <v>42305.745292812499</v>
      </c>
    </row>
    <row r="4488" spans="1:16">
      <c r="A4488">
        <v>3</v>
      </c>
      <c r="B4488">
        <v>11</v>
      </c>
      <c r="C4488">
        <v>16</v>
      </c>
      <c r="D4488">
        <v>196</v>
      </c>
      <c r="E4488">
        <v>324</v>
      </c>
      <c r="F4488">
        <v>6785</v>
      </c>
      <c r="G4488">
        <v>738</v>
      </c>
      <c r="H4488">
        <v>1</v>
      </c>
      <c r="I4488" s="58" t="s">
        <v>8842</v>
      </c>
      <c r="J4488">
        <v>73801</v>
      </c>
      <c r="K4488" s="4">
        <v>0.98699999999999999</v>
      </c>
      <c r="L4488" s="4">
        <v>19.606999999999999</v>
      </c>
      <c r="M4488" s="4">
        <v>0</v>
      </c>
      <c r="N4488" s="4">
        <v>18.62</v>
      </c>
      <c r="O4488" s="5">
        <v>42305.745292812499</v>
      </c>
      <c r="P4488" s="5">
        <v>42305.745292812499</v>
      </c>
    </row>
    <row r="4489" spans="1:16">
      <c r="A4489">
        <v>3</v>
      </c>
      <c r="B4489">
        <v>11</v>
      </c>
      <c r="C4489">
        <v>16</v>
      </c>
      <c r="D4489">
        <v>196</v>
      </c>
      <c r="E4489">
        <v>3504</v>
      </c>
      <c r="F4489">
        <v>6797</v>
      </c>
      <c r="G4489">
        <v>1423</v>
      </c>
      <c r="H4489">
        <v>2</v>
      </c>
      <c r="I4489" s="58" t="s">
        <v>8843</v>
      </c>
      <c r="J4489">
        <v>142302</v>
      </c>
      <c r="K4489" s="4">
        <v>0</v>
      </c>
      <c r="L4489" s="4">
        <v>0.186</v>
      </c>
      <c r="M4489" s="4">
        <v>0</v>
      </c>
      <c r="N4489" s="4">
        <v>0.186</v>
      </c>
      <c r="O4489" s="5">
        <v>42305.745292812499</v>
      </c>
      <c r="P4489" s="5">
        <v>42305.745292812499</v>
      </c>
    </row>
    <row r="4490" spans="1:16">
      <c r="A4490">
        <v>3</v>
      </c>
      <c r="B4490">
        <v>11</v>
      </c>
      <c r="C4490">
        <v>16</v>
      </c>
      <c r="D4490">
        <v>196</v>
      </c>
      <c r="E4490">
        <v>3883</v>
      </c>
      <c r="F4490">
        <v>6798</v>
      </c>
      <c r="G4490">
        <v>180</v>
      </c>
      <c r="H4490">
        <v>2</v>
      </c>
      <c r="I4490" s="58" t="s">
        <v>8844</v>
      </c>
      <c r="J4490">
        <v>18002</v>
      </c>
      <c r="K4490" s="4">
        <v>0</v>
      </c>
      <c r="L4490" s="4">
        <v>13.784000000000001</v>
      </c>
      <c r="M4490" s="4">
        <v>153.99</v>
      </c>
      <c r="N4490" s="4">
        <v>167.774</v>
      </c>
      <c r="O4490" s="5">
        <v>42305.745292812499</v>
      </c>
      <c r="P4490" s="5">
        <v>42305.745292812499</v>
      </c>
    </row>
    <row r="4491" spans="1:16">
      <c r="A4491">
        <v>3</v>
      </c>
      <c r="B4491">
        <v>11</v>
      </c>
      <c r="C4491">
        <v>16</v>
      </c>
      <c r="D4491">
        <v>196</v>
      </c>
      <c r="E4491">
        <v>4014</v>
      </c>
      <c r="F4491">
        <v>6799</v>
      </c>
      <c r="G4491">
        <v>447</v>
      </c>
      <c r="H4491">
        <v>4</v>
      </c>
      <c r="I4491" s="58" t="s">
        <v>8845</v>
      </c>
      <c r="J4491">
        <v>44704</v>
      </c>
      <c r="K4491" s="4">
        <v>0</v>
      </c>
      <c r="L4491" s="4">
        <v>7.1</v>
      </c>
      <c r="M4491" s="4">
        <v>22.667000000000002</v>
      </c>
      <c r="N4491" s="4">
        <v>29.766999999999999</v>
      </c>
      <c r="O4491" s="5">
        <v>42305.745292812499</v>
      </c>
      <c r="P4491" s="5">
        <v>42305.745292812499</v>
      </c>
    </row>
    <row r="4492" spans="1:16">
      <c r="A4492">
        <v>3</v>
      </c>
      <c r="B4492">
        <v>11</v>
      </c>
      <c r="C4492">
        <v>16</v>
      </c>
      <c r="D4492">
        <v>196</v>
      </c>
      <c r="E4492">
        <v>4035</v>
      </c>
      <c r="F4492">
        <v>6800</v>
      </c>
      <c r="G4492">
        <v>349</v>
      </c>
      <c r="H4492">
        <v>1</v>
      </c>
      <c r="I4492" s="58" t="s">
        <v>8846</v>
      </c>
      <c r="J4492">
        <v>34901</v>
      </c>
      <c r="K4492" s="4">
        <v>0</v>
      </c>
      <c r="L4492" s="4">
        <v>10.589</v>
      </c>
      <c r="M4492" s="4">
        <v>55.887</v>
      </c>
      <c r="N4492" s="4">
        <v>66.475999999999999</v>
      </c>
      <c r="O4492" s="5">
        <v>42305.745292812499</v>
      </c>
      <c r="P4492" s="5">
        <v>42305.745292812499</v>
      </c>
    </row>
    <row r="4493" spans="1:16">
      <c r="A4493">
        <v>3</v>
      </c>
      <c r="B4493">
        <v>11</v>
      </c>
      <c r="C4493">
        <v>16</v>
      </c>
      <c r="D4493">
        <v>196</v>
      </c>
      <c r="E4493">
        <v>4035</v>
      </c>
      <c r="F4493">
        <v>6801</v>
      </c>
      <c r="G4493">
        <v>350</v>
      </c>
      <c r="H4493">
        <v>1</v>
      </c>
      <c r="I4493" s="58" t="s">
        <v>8847</v>
      </c>
      <c r="J4493">
        <v>35001</v>
      </c>
      <c r="K4493" s="4">
        <v>0</v>
      </c>
      <c r="L4493" s="4">
        <v>4.3179999999999996</v>
      </c>
      <c r="M4493" s="4">
        <v>68.048000000000002</v>
      </c>
      <c r="N4493" s="4">
        <v>72.366</v>
      </c>
      <c r="O4493" t="s">
        <v>1223</v>
      </c>
      <c r="P4493" t="s">
        <v>1223</v>
      </c>
    </row>
    <row r="4494" spans="1:16">
      <c r="A4494">
        <v>3</v>
      </c>
      <c r="B4494">
        <v>11</v>
      </c>
      <c r="C4494">
        <v>16</v>
      </c>
      <c r="D4494">
        <v>196</v>
      </c>
      <c r="E4494">
        <v>4035</v>
      </c>
      <c r="F4494">
        <v>6802</v>
      </c>
      <c r="G4494">
        <v>3075</v>
      </c>
      <c r="H4494">
        <v>2</v>
      </c>
      <c r="I4494" s="58">
        <v>429193</v>
      </c>
      <c r="J4494">
        <v>307502</v>
      </c>
      <c r="K4494" s="4">
        <v>0</v>
      </c>
      <c r="L4494" s="4">
        <v>8.6340000000000003</v>
      </c>
      <c r="M4494" s="4">
        <v>47.253</v>
      </c>
      <c r="N4494" s="4">
        <v>55.887</v>
      </c>
      <c r="O4494" s="5">
        <v>42305.745292812499</v>
      </c>
      <c r="P4494" s="5">
        <v>42305.745292812499</v>
      </c>
    </row>
    <row r="4495" spans="1:16">
      <c r="A4495">
        <v>3</v>
      </c>
      <c r="B4495">
        <v>11</v>
      </c>
      <c r="C4495">
        <v>16</v>
      </c>
      <c r="D4495">
        <v>196</v>
      </c>
      <c r="E4495">
        <v>4528</v>
      </c>
      <c r="F4495">
        <v>6803</v>
      </c>
      <c r="G4495">
        <v>371</v>
      </c>
      <c r="H4495">
        <v>2</v>
      </c>
      <c r="I4495" s="58" t="s">
        <v>8848</v>
      </c>
      <c r="J4495">
        <v>37102</v>
      </c>
      <c r="K4495" s="4">
        <v>0</v>
      </c>
      <c r="L4495" s="4">
        <v>18.988</v>
      </c>
      <c r="M4495" s="4">
        <v>360.46800000000002</v>
      </c>
      <c r="N4495" s="4">
        <v>379.45600000000002</v>
      </c>
      <c r="O4495" s="5">
        <v>42305.745292812499</v>
      </c>
      <c r="P4495" s="5">
        <v>42305.745292812499</v>
      </c>
    </row>
    <row r="4496" spans="1:16">
      <c r="A4496">
        <v>3</v>
      </c>
      <c r="B4496">
        <v>11</v>
      </c>
      <c r="C4496">
        <v>16</v>
      </c>
      <c r="D4496">
        <v>196</v>
      </c>
      <c r="E4496">
        <v>4528</v>
      </c>
      <c r="F4496">
        <v>6804</v>
      </c>
      <c r="G4496">
        <v>371</v>
      </c>
      <c r="H4496">
        <v>3</v>
      </c>
      <c r="I4496" s="58" t="s">
        <v>8849</v>
      </c>
      <c r="J4496">
        <v>37103</v>
      </c>
      <c r="K4496" s="4">
        <v>19.163</v>
      </c>
      <c r="L4496" s="4">
        <v>37.465000000000003</v>
      </c>
      <c r="M4496" s="4">
        <v>379.45600000000002</v>
      </c>
      <c r="N4496" s="4">
        <v>397.75799999999998</v>
      </c>
      <c r="O4496" s="5">
        <v>42305.745292812499</v>
      </c>
      <c r="P4496" s="5">
        <v>43258.050196053242</v>
      </c>
    </row>
    <row r="4497" spans="1:16">
      <c r="A4497">
        <v>3</v>
      </c>
      <c r="B4497">
        <v>11</v>
      </c>
      <c r="C4497">
        <v>16</v>
      </c>
      <c r="D4497">
        <v>196</v>
      </c>
      <c r="E4497">
        <v>4542</v>
      </c>
      <c r="F4497">
        <v>6805</v>
      </c>
      <c r="G4497">
        <v>155</v>
      </c>
      <c r="H4497">
        <v>5</v>
      </c>
      <c r="I4497" s="58" t="s">
        <v>8850</v>
      </c>
      <c r="J4497">
        <v>15505</v>
      </c>
      <c r="K4497" s="4">
        <v>0</v>
      </c>
      <c r="L4497" s="4">
        <v>8.57</v>
      </c>
      <c r="M4497" s="4">
        <v>465.42399999999998</v>
      </c>
      <c r="N4497" s="4">
        <v>473.99400000000003</v>
      </c>
      <c r="O4497" s="5">
        <v>42305.745292812499</v>
      </c>
      <c r="P4497" s="5">
        <v>43258.050196053242</v>
      </c>
    </row>
    <row r="4498" spans="1:16">
      <c r="A4498">
        <v>3</v>
      </c>
      <c r="B4498">
        <v>11</v>
      </c>
      <c r="C4498">
        <v>16</v>
      </c>
      <c r="D4498">
        <v>196</v>
      </c>
      <c r="E4498">
        <v>781</v>
      </c>
      <c r="F4498">
        <v>6786</v>
      </c>
      <c r="G4498">
        <v>993</v>
      </c>
      <c r="H4498">
        <v>1</v>
      </c>
      <c r="I4498" s="58" t="s">
        <v>8851</v>
      </c>
      <c r="J4498">
        <v>99301</v>
      </c>
      <c r="K4498" s="4">
        <v>0</v>
      </c>
      <c r="L4498" s="4">
        <v>3.5</v>
      </c>
      <c r="M4498" s="4">
        <v>0</v>
      </c>
      <c r="N4498" s="4">
        <v>3.5</v>
      </c>
      <c r="O4498" s="5">
        <v>42305.745292812499</v>
      </c>
      <c r="P4498" s="5">
        <v>42305.745292812499</v>
      </c>
    </row>
    <row r="4499" spans="1:16">
      <c r="A4499">
        <v>3</v>
      </c>
      <c r="B4499">
        <v>11</v>
      </c>
      <c r="C4499">
        <v>16</v>
      </c>
      <c r="D4499">
        <v>196</v>
      </c>
      <c r="E4499">
        <v>918</v>
      </c>
      <c r="F4499">
        <v>6787</v>
      </c>
      <c r="G4499">
        <v>447</v>
      </c>
      <c r="H4499">
        <v>5</v>
      </c>
      <c r="I4499" s="58" t="s">
        <v>8852</v>
      </c>
      <c r="J4499">
        <v>44705</v>
      </c>
      <c r="K4499" s="4">
        <v>0</v>
      </c>
      <c r="L4499" s="4">
        <v>31.466999999999999</v>
      </c>
      <c r="M4499" s="4">
        <v>0</v>
      </c>
      <c r="N4499" s="4">
        <v>31.466999999999999</v>
      </c>
      <c r="O4499" s="5">
        <v>42305.745292812499</v>
      </c>
      <c r="P4499" s="5">
        <v>42305.745292812499</v>
      </c>
    </row>
    <row r="4500" spans="1:16">
      <c r="A4500">
        <v>3</v>
      </c>
      <c r="B4500">
        <v>11</v>
      </c>
      <c r="C4500">
        <v>16</v>
      </c>
      <c r="D4500">
        <v>205</v>
      </c>
      <c r="E4500">
        <v>1028</v>
      </c>
      <c r="F4500">
        <v>6819</v>
      </c>
      <c r="G4500">
        <v>1209</v>
      </c>
      <c r="H4500">
        <v>1</v>
      </c>
      <c r="I4500" s="58" t="s">
        <v>8853</v>
      </c>
      <c r="J4500">
        <v>120901</v>
      </c>
      <c r="K4500" s="4">
        <v>0</v>
      </c>
      <c r="L4500" s="4">
        <v>11.336</v>
      </c>
      <c r="M4500" s="4">
        <v>0</v>
      </c>
      <c r="N4500" s="4">
        <v>11.336</v>
      </c>
      <c r="O4500" s="5">
        <v>42305.745292812499</v>
      </c>
      <c r="P4500" s="5">
        <v>42305.745292812499</v>
      </c>
    </row>
    <row r="4501" spans="1:16">
      <c r="A4501">
        <v>3</v>
      </c>
      <c r="B4501">
        <v>11</v>
      </c>
      <c r="C4501">
        <v>16</v>
      </c>
      <c r="D4501">
        <v>205</v>
      </c>
      <c r="E4501">
        <v>1192</v>
      </c>
      <c r="F4501">
        <v>6820</v>
      </c>
      <c r="G4501">
        <v>2521</v>
      </c>
      <c r="H4501">
        <v>1</v>
      </c>
      <c r="I4501" s="58">
        <v>226818</v>
      </c>
      <c r="J4501">
        <v>252101</v>
      </c>
      <c r="K4501" s="4">
        <v>0</v>
      </c>
      <c r="L4501" s="4">
        <v>3.4870000000000001</v>
      </c>
      <c r="M4501" s="4">
        <v>0</v>
      </c>
      <c r="N4501" s="4">
        <v>3.4870000000000001</v>
      </c>
      <c r="O4501" s="5">
        <v>42305.745292812499</v>
      </c>
      <c r="P4501" s="5">
        <v>42305.745292812499</v>
      </c>
    </row>
    <row r="4502" spans="1:16">
      <c r="A4502">
        <v>3</v>
      </c>
      <c r="B4502">
        <v>11</v>
      </c>
      <c r="C4502">
        <v>16</v>
      </c>
      <c r="D4502">
        <v>205</v>
      </c>
      <c r="E4502">
        <v>1193</v>
      </c>
      <c r="F4502">
        <v>6821</v>
      </c>
      <c r="G4502">
        <v>1549</v>
      </c>
      <c r="H4502">
        <v>3</v>
      </c>
      <c r="I4502" s="58" t="s">
        <v>8854</v>
      </c>
      <c r="J4502">
        <v>154903</v>
      </c>
      <c r="K4502" s="4">
        <v>0</v>
      </c>
      <c r="L4502" s="4">
        <v>5.0049999999999999</v>
      </c>
      <c r="M4502" s="4">
        <v>10.083</v>
      </c>
      <c r="N4502" s="4">
        <v>15.087999999999999</v>
      </c>
      <c r="O4502" s="5">
        <v>42305.745292812499</v>
      </c>
      <c r="P4502" s="5">
        <v>43258.050196053242</v>
      </c>
    </row>
    <row r="4503" spans="1:16">
      <c r="A4503">
        <v>3</v>
      </c>
      <c r="B4503">
        <v>11</v>
      </c>
      <c r="C4503">
        <v>16</v>
      </c>
      <c r="D4503">
        <v>205</v>
      </c>
      <c r="E4503">
        <v>1193</v>
      </c>
      <c r="F4503">
        <v>6822</v>
      </c>
      <c r="G4503">
        <v>1549</v>
      </c>
      <c r="H4503">
        <v>4</v>
      </c>
      <c r="I4503" s="58" t="s">
        <v>8855</v>
      </c>
      <c r="J4503">
        <v>154904</v>
      </c>
      <c r="K4503" s="4">
        <v>0</v>
      </c>
      <c r="L4503" s="4">
        <v>6</v>
      </c>
      <c r="M4503" s="4">
        <v>15.087999999999999</v>
      </c>
      <c r="N4503" s="4">
        <v>21.088000000000001</v>
      </c>
      <c r="O4503" s="5">
        <v>42305.745292812499</v>
      </c>
      <c r="P4503" s="5">
        <v>43258.050196053242</v>
      </c>
    </row>
    <row r="4504" spans="1:16">
      <c r="A4504">
        <v>3</v>
      </c>
      <c r="B4504">
        <v>11</v>
      </c>
      <c r="C4504">
        <v>16</v>
      </c>
      <c r="D4504">
        <v>205</v>
      </c>
      <c r="E4504">
        <v>1198</v>
      </c>
      <c r="F4504">
        <v>6823</v>
      </c>
      <c r="G4504">
        <v>1559</v>
      </c>
      <c r="H4504">
        <v>1</v>
      </c>
      <c r="I4504" s="58" t="s">
        <v>8856</v>
      </c>
      <c r="J4504">
        <v>155901</v>
      </c>
      <c r="K4504" s="4">
        <v>0</v>
      </c>
      <c r="L4504" s="4">
        <v>17.446000000000002</v>
      </c>
      <c r="M4504" s="4">
        <v>0</v>
      </c>
      <c r="N4504" s="4">
        <v>12.603999999999999</v>
      </c>
      <c r="O4504" s="5">
        <v>42305.745292812499</v>
      </c>
      <c r="P4504" s="5">
        <v>42305.745292812499</v>
      </c>
    </row>
    <row r="4505" spans="1:16">
      <c r="A4505">
        <v>3</v>
      </c>
      <c r="B4505">
        <v>11</v>
      </c>
      <c r="C4505">
        <v>16</v>
      </c>
      <c r="D4505">
        <v>205</v>
      </c>
      <c r="E4505">
        <v>121</v>
      </c>
      <c r="F4505">
        <v>6808</v>
      </c>
      <c r="G4505">
        <v>371</v>
      </c>
      <c r="H4505">
        <v>7</v>
      </c>
      <c r="I4505" s="58" t="s">
        <v>8857</v>
      </c>
      <c r="J4505">
        <v>37107</v>
      </c>
      <c r="K4505" s="4">
        <v>0.5</v>
      </c>
      <c r="L4505" s="4">
        <v>2.85</v>
      </c>
      <c r="M4505" s="4">
        <v>0</v>
      </c>
      <c r="N4505" s="4">
        <v>2.35</v>
      </c>
      <c r="O4505" s="5">
        <v>42305.745292812499</v>
      </c>
      <c r="P4505" s="5">
        <v>42305.745292812499</v>
      </c>
    </row>
    <row r="4506" spans="1:16">
      <c r="A4506">
        <v>3</v>
      </c>
      <c r="B4506">
        <v>11</v>
      </c>
      <c r="C4506">
        <v>16</v>
      </c>
      <c r="D4506">
        <v>205</v>
      </c>
      <c r="E4506">
        <v>121</v>
      </c>
      <c r="F4506">
        <v>6809</v>
      </c>
      <c r="G4506">
        <v>372</v>
      </c>
      <c r="H4506">
        <v>3</v>
      </c>
      <c r="I4506" s="58" t="s">
        <v>8858</v>
      </c>
      <c r="J4506">
        <v>37203</v>
      </c>
      <c r="K4506" s="4">
        <v>1</v>
      </c>
      <c r="L4506" s="4">
        <v>3.0960000000000001</v>
      </c>
      <c r="M4506" s="4">
        <v>2.794</v>
      </c>
      <c r="N4506" s="4">
        <v>4.8899999999999997</v>
      </c>
      <c r="O4506" s="5">
        <v>42305.745292812499</v>
      </c>
      <c r="P4506" s="5">
        <v>42305.745292812499</v>
      </c>
    </row>
    <row r="4507" spans="1:16">
      <c r="A4507">
        <v>3</v>
      </c>
      <c r="B4507">
        <v>11</v>
      </c>
      <c r="C4507">
        <v>16</v>
      </c>
      <c r="D4507">
        <v>205</v>
      </c>
      <c r="E4507">
        <v>2014</v>
      </c>
      <c r="F4507">
        <v>6824</v>
      </c>
      <c r="G4507">
        <v>1208</v>
      </c>
      <c r="H4507">
        <v>3</v>
      </c>
      <c r="I4507" s="58" t="s">
        <v>8859</v>
      </c>
      <c r="J4507">
        <v>120803</v>
      </c>
      <c r="K4507" s="4">
        <v>0</v>
      </c>
      <c r="L4507" s="4">
        <v>9.3919999999999995</v>
      </c>
      <c r="M4507" s="4">
        <v>0</v>
      </c>
      <c r="N4507" s="4">
        <v>9.3919999999999995</v>
      </c>
      <c r="O4507" s="5">
        <v>42305.745292812499</v>
      </c>
      <c r="P4507" s="5">
        <v>42305.745292812499</v>
      </c>
    </row>
    <row r="4508" spans="1:16">
      <c r="A4508">
        <v>3</v>
      </c>
      <c r="B4508">
        <v>11</v>
      </c>
      <c r="C4508">
        <v>16</v>
      </c>
      <c r="D4508">
        <v>205</v>
      </c>
      <c r="E4508">
        <v>2015</v>
      </c>
      <c r="F4508">
        <v>6825</v>
      </c>
      <c r="G4508">
        <v>1208</v>
      </c>
      <c r="H4508">
        <v>2</v>
      </c>
      <c r="I4508" s="58" t="s">
        <v>8860</v>
      </c>
      <c r="J4508">
        <v>120802</v>
      </c>
      <c r="K4508" s="4">
        <v>0</v>
      </c>
      <c r="L4508" s="4">
        <v>4.24</v>
      </c>
      <c r="M4508" s="4">
        <v>0</v>
      </c>
      <c r="N4508" s="4">
        <v>4.24</v>
      </c>
      <c r="O4508" s="5">
        <v>42305.745292812499</v>
      </c>
      <c r="P4508" s="5">
        <v>42305.745292812499</v>
      </c>
    </row>
    <row r="4509" spans="1:16">
      <c r="A4509">
        <v>3</v>
      </c>
      <c r="B4509">
        <v>11</v>
      </c>
      <c r="C4509">
        <v>16</v>
      </c>
      <c r="D4509">
        <v>205</v>
      </c>
      <c r="E4509">
        <v>2110</v>
      </c>
      <c r="F4509">
        <v>6826</v>
      </c>
      <c r="G4509">
        <v>371</v>
      </c>
      <c r="H4509">
        <v>5</v>
      </c>
      <c r="I4509" s="58" t="s">
        <v>8861</v>
      </c>
      <c r="J4509">
        <v>37105</v>
      </c>
      <c r="K4509" s="4">
        <v>0</v>
      </c>
      <c r="L4509" s="4">
        <v>6.61</v>
      </c>
      <c r="M4509" s="4">
        <v>0</v>
      </c>
      <c r="N4509" s="4">
        <v>6.61</v>
      </c>
      <c r="O4509" s="5">
        <v>42305.745292812499</v>
      </c>
      <c r="P4509" s="5">
        <v>42305.745292812499</v>
      </c>
    </row>
    <row r="4510" spans="1:16">
      <c r="A4510">
        <v>3</v>
      </c>
      <c r="B4510">
        <v>11</v>
      </c>
      <c r="C4510">
        <v>16</v>
      </c>
      <c r="D4510">
        <v>205</v>
      </c>
      <c r="E4510">
        <v>2535</v>
      </c>
      <c r="F4510">
        <v>6827</v>
      </c>
      <c r="G4510">
        <v>2433</v>
      </c>
      <c r="H4510">
        <v>1</v>
      </c>
      <c r="I4510" s="58">
        <v>194677</v>
      </c>
      <c r="J4510">
        <v>243301</v>
      </c>
      <c r="K4510" s="4">
        <v>0</v>
      </c>
      <c r="L4510" s="4">
        <v>2.012</v>
      </c>
      <c r="M4510" s="4">
        <v>0</v>
      </c>
      <c r="N4510" s="4">
        <v>2.012</v>
      </c>
      <c r="O4510" s="5">
        <v>42305.745292812499</v>
      </c>
      <c r="P4510" s="5">
        <v>42305.745292812499</v>
      </c>
    </row>
    <row r="4511" spans="1:16">
      <c r="A4511">
        <v>3</v>
      </c>
      <c r="B4511">
        <v>11</v>
      </c>
      <c r="C4511">
        <v>16</v>
      </c>
      <c r="D4511">
        <v>205</v>
      </c>
      <c r="E4511">
        <v>2727</v>
      </c>
      <c r="F4511">
        <v>6828</v>
      </c>
      <c r="G4511">
        <v>2756</v>
      </c>
      <c r="H4511">
        <v>1</v>
      </c>
      <c r="I4511" s="58">
        <v>312649</v>
      </c>
      <c r="J4511">
        <v>275601</v>
      </c>
      <c r="K4511" s="4">
        <v>0</v>
      </c>
      <c r="L4511" s="4">
        <v>3.4550000000000001</v>
      </c>
      <c r="M4511" s="4">
        <v>0</v>
      </c>
      <c r="N4511" s="4">
        <v>3.4550000000000001</v>
      </c>
      <c r="O4511" s="5">
        <v>42305.745292812499</v>
      </c>
      <c r="P4511" s="5">
        <v>42305.745292812499</v>
      </c>
    </row>
    <row r="4512" spans="1:16">
      <c r="A4512">
        <v>3</v>
      </c>
      <c r="B4512">
        <v>11</v>
      </c>
      <c r="C4512">
        <v>16</v>
      </c>
      <c r="D4512">
        <v>205</v>
      </c>
      <c r="E4512">
        <v>2968</v>
      </c>
      <c r="F4512">
        <v>6829</v>
      </c>
      <c r="G4512">
        <v>3026</v>
      </c>
      <c r="H4512">
        <v>1</v>
      </c>
      <c r="I4512" s="58">
        <v>411265</v>
      </c>
      <c r="J4512">
        <v>302601</v>
      </c>
      <c r="K4512" s="4">
        <v>0</v>
      </c>
      <c r="L4512" s="4">
        <v>4.0250000000000004</v>
      </c>
      <c r="M4512" s="4">
        <v>0</v>
      </c>
      <c r="N4512" s="4">
        <v>4.0250000000000004</v>
      </c>
      <c r="O4512" t="s">
        <v>1223</v>
      </c>
      <c r="P4512" t="s">
        <v>1223</v>
      </c>
    </row>
    <row r="4513" spans="1:16">
      <c r="A4513">
        <v>3</v>
      </c>
      <c r="B4513">
        <v>11</v>
      </c>
      <c r="C4513">
        <v>16</v>
      </c>
      <c r="D4513">
        <v>205</v>
      </c>
      <c r="E4513">
        <v>3002</v>
      </c>
      <c r="F4513">
        <v>6830</v>
      </c>
      <c r="G4513">
        <v>74</v>
      </c>
      <c r="H4513">
        <v>11</v>
      </c>
      <c r="I4513" s="58">
        <v>27334</v>
      </c>
      <c r="J4513">
        <v>7411</v>
      </c>
      <c r="K4513" s="4">
        <v>0</v>
      </c>
      <c r="L4513" s="4">
        <v>3.6440000000000001</v>
      </c>
      <c r="M4513" s="4">
        <v>9.1829999999999998</v>
      </c>
      <c r="N4513" s="4">
        <v>12.827</v>
      </c>
      <c r="O4513" s="5">
        <v>42305.745292812499</v>
      </c>
      <c r="P4513" s="5">
        <v>43258.050196053242</v>
      </c>
    </row>
    <row r="4514" spans="1:16">
      <c r="A4514">
        <v>3</v>
      </c>
      <c r="B4514">
        <v>11</v>
      </c>
      <c r="C4514">
        <v>16</v>
      </c>
      <c r="D4514">
        <v>205</v>
      </c>
      <c r="E4514">
        <v>3064</v>
      </c>
      <c r="F4514">
        <v>6831</v>
      </c>
      <c r="G4514">
        <v>1118</v>
      </c>
      <c r="H4514">
        <v>5</v>
      </c>
      <c r="I4514" s="58" t="s">
        <v>1511</v>
      </c>
      <c r="J4514">
        <v>111805</v>
      </c>
      <c r="K4514" s="4">
        <v>5.2560000000000002</v>
      </c>
      <c r="L4514" s="4">
        <v>12.372999999999999</v>
      </c>
      <c r="M4514" s="4">
        <v>0</v>
      </c>
      <c r="N4514" s="4">
        <v>7.117</v>
      </c>
      <c r="O4514" s="5">
        <v>42305.745292812499</v>
      </c>
      <c r="P4514" s="5">
        <v>42305.745292812499</v>
      </c>
    </row>
    <row r="4515" spans="1:16">
      <c r="A4515">
        <v>3</v>
      </c>
      <c r="B4515">
        <v>11</v>
      </c>
      <c r="C4515">
        <v>16</v>
      </c>
      <c r="D4515">
        <v>205</v>
      </c>
      <c r="E4515">
        <v>3199</v>
      </c>
      <c r="F4515">
        <v>6832</v>
      </c>
      <c r="G4515">
        <v>3340</v>
      </c>
      <c r="H4515">
        <v>1</v>
      </c>
      <c r="I4515" s="58">
        <v>525951</v>
      </c>
      <c r="J4515">
        <v>334001</v>
      </c>
      <c r="K4515" s="4">
        <v>1</v>
      </c>
      <c r="L4515" s="4">
        <v>2.0070000000000001</v>
      </c>
      <c r="M4515" s="4">
        <v>0</v>
      </c>
      <c r="N4515" s="4">
        <v>1.0069999999999999</v>
      </c>
      <c r="O4515" s="5">
        <v>42305.745292812499</v>
      </c>
      <c r="P4515" s="5">
        <v>42305.745292812499</v>
      </c>
    </row>
    <row r="4516" spans="1:16">
      <c r="A4516">
        <v>3</v>
      </c>
      <c r="B4516">
        <v>11</v>
      </c>
      <c r="C4516">
        <v>16</v>
      </c>
      <c r="D4516">
        <v>205</v>
      </c>
      <c r="E4516">
        <v>3241</v>
      </c>
      <c r="F4516">
        <v>6833</v>
      </c>
      <c r="G4516">
        <v>738</v>
      </c>
      <c r="H4516">
        <v>3</v>
      </c>
      <c r="I4516" s="58" t="s">
        <v>1512</v>
      </c>
      <c r="J4516">
        <v>73803</v>
      </c>
      <c r="K4516" s="4">
        <v>3.1890000000000001</v>
      </c>
      <c r="L4516" s="4">
        <v>8.7949999999999999</v>
      </c>
      <c r="M4516" s="4">
        <v>0</v>
      </c>
      <c r="N4516" s="4">
        <v>5.6059999999999999</v>
      </c>
      <c r="O4516" s="5">
        <v>42305.745292812499</v>
      </c>
      <c r="P4516" s="5">
        <v>42305.745292812499</v>
      </c>
    </row>
    <row r="4517" spans="1:16">
      <c r="A4517">
        <v>3</v>
      </c>
      <c r="B4517">
        <v>11</v>
      </c>
      <c r="C4517">
        <v>16</v>
      </c>
      <c r="D4517">
        <v>205</v>
      </c>
      <c r="E4517">
        <v>3241</v>
      </c>
      <c r="F4517">
        <v>6834</v>
      </c>
      <c r="G4517">
        <v>738</v>
      </c>
      <c r="H4517">
        <v>4</v>
      </c>
      <c r="I4517" s="58" t="s">
        <v>8862</v>
      </c>
      <c r="J4517">
        <v>73804</v>
      </c>
      <c r="K4517" s="4">
        <v>1</v>
      </c>
      <c r="L4517" s="4">
        <v>1.6419999999999999</v>
      </c>
      <c r="M4517" s="4">
        <v>5.7160000000000002</v>
      </c>
      <c r="N4517" s="4">
        <v>6.3579999999999997</v>
      </c>
      <c r="O4517" t="s">
        <v>1223</v>
      </c>
      <c r="P4517" t="s">
        <v>1223</v>
      </c>
    </row>
    <row r="4518" spans="1:16">
      <c r="A4518">
        <v>3</v>
      </c>
      <c r="B4518">
        <v>11</v>
      </c>
      <c r="C4518">
        <v>16</v>
      </c>
      <c r="D4518">
        <v>205</v>
      </c>
      <c r="E4518">
        <v>324</v>
      </c>
      <c r="F4518">
        <v>6810</v>
      </c>
      <c r="G4518">
        <v>738</v>
      </c>
      <c r="H4518">
        <v>3</v>
      </c>
      <c r="I4518" s="58" t="s">
        <v>1512</v>
      </c>
      <c r="J4518">
        <v>73803</v>
      </c>
      <c r="K4518" s="4">
        <v>0</v>
      </c>
      <c r="L4518" s="4">
        <v>3.1890000000000001</v>
      </c>
      <c r="M4518" s="4">
        <v>21.233000000000001</v>
      </c>
      <c r="N4518" s="4">
        <v>24.422000000000001</v>
      </c>
      <c r="O4518" s="5">
        <v>42305.745292812499</v>
      </c>
      <c r="P4518" s="5">
        <v>42305.745292812499</v>
      </c>
    </row>
    <row r="4519" spans="1:16">
      <c r="A4519">
        <v>3</v>
      </c>
      <c r="B4519">
        <v>11</v>
      </c>
      <c r="C4519">
        <v>16</v>
      </c>
      <c r="D4519">
        <v>205</v>
      </c>
      <c r="E4519">
        <v>324</v>
      </c>
      <c r="F4519">
        <v>6811</v>
      </c>
      <c r="G4519">
        <v>3474</v>
      </c>
      <c r="H4519">
        <v>1</v>
      </c>
      <c r="I4519" s="58">
        <v>574894</v>
      </c>
      <c r="J4519">
        <v>347401</v>
      </c>
      <c r="K4519" s="4">
        <v>1</v>
      </c>
      <c r="L4519" s="4">
        <v>6.0679999999999996</v>
      </c>
      <c r="M4519" s="4">
        <v>24.422000000000001</v>
      </c>
      <c r="N4519" s="4">
        <v>29.49</v>
      </c>
      <c r="O4519" s="5">
        <v>42305.745292812499</v>
      </c>
      <c r="P4519" s="5">
        <v>42305.745292812499</v>
      </c>
    </row>
    <row r="4520" spans="1:16">
      <c r="A4520">
        <v>3</v>
      </c>
      <c r="B4520">
        <v>11</v>
      </c>
      <c r="C4520">
        <v>16</v>
      </c>
      <c r="D4520">
        <v>205</v>
      </c>
      <c r="E4520">
        <v>3326</v>
      </c>
      <c r="F4520">
        <v>6835</v>
      </c>
      <c r="G4520">
        <v>1052</v>
      </c>
      <c r="H4520">
        <v>4</v>
      </c>
      <c r="I4520" s="58" t="s">
        <v>8863</v>
      </c>
      <c r="J4520">
        <v>105204</v>
      </c>
      <c r="K4520" s="4">
        <v>0.91700000000000004</v>
      </c>
      <c r="L4520" s="4">
        <v>1.3240000000000001</v>
      </c>
      <c r="M4520" s="4">
        <v>0</v>
      </c>
      <c r="N4520" s="4">
        <v>0.40699999999999997</v>
      </c>
      <c r="O4520" s="5">
        <v>42305.745292812499</v>
      </c>
      <c r="P4520" s="5">
        <v>42305.745292812499</v>
      </c>
    </row>
    <row r="4521" spans="1:16">
      <c r="A4521">
        <v>3</v>
      </c>
      <c r="B4521">
        <v>11</v>
      </c>
      <c r="C4521">
        <v>16</v>
      </c>
      <c r="D4521">
        <v>205</v>
      </c>
      <c r="E4521">
        <v>3326</v>
      </c>
      <c r="F4521">
        <v>6836</v>
      </c>
      <c r="G4521">
        <v>1052</v>
      </c>
      <c r="H4521">
        <v>5</v>
      </c>
      <c r="I4521" s="58" t="s">
        <v>8864</v>
      </c>
      <c r="J4521">
        <v>105205</v>
      </c>
      <c r="K4521" s="4">
        <v>1</v>
      </c>
      <c r="L4521" s="4">
        <v>2.4910000000000001</v>
      </c>
      <c r="M4521" s="4">
        <v>1.0229999999999999</v>
      </c>
      <c r="N4521" s="4">
        <v>2.5139999999999998</v>
      </c>
      <c r="O4521" s="5">
        <v>42305.745292812499</v>
      </c>
      <c r="P4521" s="5">
        <v>42305.745292812499</v>
      </c>
    </row>
    <row r="4522" spans="1:16">
      <c r="A4522">
        <v>3</v>
      </c>
      <c r="B4522">
        <v>11</v>
      </c>
      <c r="C4522">
        <v>16</v>
      </c>
      <c r="D4522">
        <v>205</v>
      </c>
      <c r="E4522">
        <v>3440</v>
      </c>
      <c r="F4522">
        <v>6837</v>
      </c>
      <c r="G4522">
        <v>3578</v>
      </c>
      <c r="H4522">
        <v>1</v>
      </c>
      <c r="I4522" s="58">
        <v>612879</v>
      </c>
      <c r="J4522">
        <v>357801</v>
      </c>
      <c r="K4522" s="4">
        <v>0</v>
      </c>
      <c r="L4522" s="4">
        <v>2.3570000000000002</v>
      </c>
      <c r="M4522" s="4">
        <v>0</v>
      </c>
      <c r="N4522" s="4">
        <v>2.3570000000000002</v>
      </c>
      <c r="O4522" s="5">
        <v>42305.745292812499</v>
      </c>
      <c r="P4522" s="5">
        <v>42305.745292812499</v>
      </c>
    </row>
    <row r="4523" spans="1:16">
      <c r="A4523">
        <v>3</v>
      </c>
      <c r="B4523">
        <v>11</v>
      </c>
      <c r="C4523">
        <v>16</v>
      </c>
      <c r="D4523">
        <v>205</v>
      </c>
      <c r="E4523">
        <v>3541</v>
      </c>
      <c r="F4523">
        <v>6838</v>
      </c>
      <c r="G4523">
        <v>74</v>
      </c>
      <c r="H4523">
        <v>3</v>
      </c>
      <c r="I4523" s="58">
        <v>27089</v>
      </c>
      <c r="J4523">
        <v>7403</v>
      </c>
      <c r="K4523" s="4">
        <v>0</v>
      </c>
      <c r="L4523" s="4">
        <v>5.47</v>
      </c>
      <c r="M4523" s="4">
        <v>33.976999999999997</v>
      </c>
      <c r="N4523" s="4">
        <v>39.447000000000003</v>
      </c>
      <c r="O4523" s="5">
        <v>42305.745292812499</v>
      </c>
      <c r="P4523" s="5">
        <v>43258.050196053242</v>
      </c>
    </row>
    <row r="4524" spans="1:16">
      <c r="A4524">
        <v>3</v>
      </c>
      <c r="B4524">
        <v>11</v>
      </c>
      <c r="C4524">
        <v>16</v>
      </c>
      <c r="D4524">
        <v>205</v>
      </c>
      <c r="E4524">
        <v>3541</v>
      </c>
      <c r="F4524">
        <v>6839</v>
      </c>
      <c r="G4524">
        <v>74</v>
      </c>
      <c r="H4524">
        <v>4</v>
      </c>
      <c r="I4524" s="58">
        <v>27120</v>
      </c>
      <c r="J4524">
        <v>7404</v>
      </c>
      <c r="K4524" s="4">
        <v>13.926</v>
      </c>
      <c r="L4524" s="4">
        <v>17.401</v>
      </c>
      <c r="M4524" s="4">
        <v>30.501999999999999</v>
      </c>
      <c r="N4524" s="4">
        <v>33.976999999999997</v>
      </c>
      <c r="O4524" s="5">
        <v>42305.745292812499</v>
      </c>
      <c r="P4524" s="5">
        <v>43258.050196053242</v>
      </c>
    </row>
    <row r="4525" spans="1:16">
      <c r="A4525">
        <v>3</v>
      </c>
      <c r="B4525">
        <v>11</v>
      </c>
      <c r="C4525">
        <v>16</v>
      </c>
      <c r="D4525">
        <v>205</v>
      </c>
      <c r="E4525">
        <v>3541</v>
      </c>
      <c r="F4525">
        <v>6840</v>
      </c>
      <c r="G4525">
        <v>74</v>
      </c>
      <c r="H4525">
        <v>5</v>
      </c>
      <c r="I4525" s="58">
        <v>27150</v>
      </c>
      <c r="J4525">
        <v>7405</v>
      </c>
      <c r="K4525" s="4">
        <v>8.0000000000000002E-3</v>
      </c>
      <c r="L4525" s="4">
        <v>13.81</v>
      </c>
      <c r="M4525" s="4">
        <v>16.7</v>
      </c>
      <c r="N4525" s="4">
        <v>30.501999999999999</v>
      </c>
      <c r="O4525" s="5">
        <v>42305.745292812499</v>
      </c>
      <c r="P4525" s="5">
        <v>43258.050196053242</v>
      </c>
    </row>
    <row r="4526" spans="1:16">
      <c r="A4526">
        <v>3</v>
      </c>
      <c r="B4526">
        <v>11</v>
      </c>
      <c r="C4526">
        <v>16</v>
      </c>
      <c r="D4526">
        <v>205</v>
      </c>
      <c r="E4526">
        <v>3589</v>
      </c>
      <c r="F4526">
        <v>6841</v>
      </c>
      <c r="G4526">
        <v>616</v>
      </c>
      <c r="H4526">
        <v>1</v>
      </c>
      <c r="I4526" s="58" t="s">
        <v>1513</v>
      </c>
      <c r="J4526">
        <v>61601</v>
      </c>
      <c r="K4526" s="4">
        <v>0</v>
      </c>
      <c r="L4526" s="4">
        <v>3.202</v>
      </c>
      <c r="M4526" s="4">
        <v>0</v>
      </c>
      <c r="N4526" s="4">
        <v>2.6389999999999998</v>
      </c>
      <c r="O4526" s="5">
        <v>42305.745292812499</v>
      </c>
      <c r="P4526" s="5">
        <v>43258.050196053242</v>
      </c>
    </row>
    <row r="4527" spans="1:16">
      <c r="A4527">
        <v>3</v>
      </c>
      <c r="B4527">
        <v>11</v>
      </c>
      <c r="C4527">
        <v>16</v>
      </c>
      <c r="D4527">
        <v>205</v>
      </c>
      <c r="E4527">
        <v>3590</v>
      </c>
      <c r="F4527">
        <v>6842</v>
      </c>
      <c r="G4527">
        <v>616</v>
      </c>
      <c r="H4527">
        <v>1</v>
      </c>
      <c r="I4527" s="58" t="s">
        <v>1513</v>
      </c>
      <c r="J4527">
        <v>61601</v>
      </c>
      <c r="K4527" s="4">
        <v>8</v>
      </c>
      <c r="L4527" s="4">
        <v>8.19</v>
      </c>
      <c r="M4527" s="4">
        <v>0</v>
      </c>
      <c r="N4527" s="4">
        <v>0.19</v>
      </c>
      <c r="O4527" s="5">
        <v>42305.745292812499</v>
      </c>
      <c r="P4527" s="5">
        <v>42305.745292812499</v>
      </c>
    </row>
    <row r="4528" spans="1:16">
      <c r="A4528">
        <v>3</v>
      </c>
      <c r="B4528">
        <v>11</v>
      </c>
      <c r="C4528">
        <v>16</v>
      </c>
      <c r="D4528">
        <v>205</v>
      </c>
      <c r="E4528">
        <v>3883</v>
      </c>
      <c r="F4528">
        <v>6843</v>
      </c>
      <c r="G4528">
        <v>180</v>
      </c>
      <c r="H4528">
        <v>6</v>
      </c>
      <c r="I4528" s="58" t="s">
        <v>1514</v>
      </c>
      <c r="J4528">
        <v>18006</v>
      </c>
      <c r="K4528" s="4">
        <v>3.1819999999999999</v>
      </c>
      <c r="L4528" s="4">
        <v>12.865</v>
      </c>
      <c r="M4528" s="4">
        <v>197.446</v>
      </c>
      <c r="N4528" s="4">
        <v>207.12899999999999</v>
      </c>
      <c r="O4528" s="5">
        <v>42305.745292812499</v>
      </c>
      <c r="P4528" s="5">
        <v>43258.050196053242</v>
      </c>
    </row>
    <row r="4529" spans="1:16">
      <c r="A4529">
        <v>3</v>
      </c>
      <c r="B4529">
        <v>11</v>
      </c>
      <c r="C4529">
        <v>16</v>
      </c>
      <c r="D4529">
        <v>205</v>
      </c>
      <c r="E4529">
        <v>3928</v>
      </c>
      <c r="F4529">
        <v>6844</v>
      </c>
      <c r="G4529">
        <v>101</v>
      </c>
      <c r="H4529">
        <v>8</v>
      </c>
      <c r="I4529" s="58" t="s">
        <v>8865</v>
      </c>
      <c r="J4529">
        <v>10108</v>
      </c>
      <c r="K4529" s="4">
        <v>0.32200000000000001</v>
      </c>
      <c r="L4529" s="4">
        <v>3.7210000000000001</v>
      </c>
      <c r="M4529" s="4">
        <v>0</v>
      </c>
      <c r="N4529" s="4">
        <v>3.399</v>
      </c>
      <c r="O4529" s="5">
        <v>42305.745292812499</v>
      </c>
      <c r="P4529" s="5">
        <v>42305.745292812499</v>
      </c>
    </row>
    <row r="4530" spans="1:16">
      <c r="A4530">
        <v>3</v>
      </c>
      <c r="B4530">
        <v>11</v>
      </c>
      <c r="C4530">
        <v>16</v>
      </c>
      <c r="D4530">
        <v>205</v>
      </c>
      <c r="E4530">
        <v>4005</v>
      </c>
      <c r="F4530">
        <v>6845</v>
      </c>
      <c r="G4530">
        <v>507</v>
      </c>
      <c r="H4530">
        <v>3</v>
      </c>
      <c r="I4530" s="58" t="s">
        <v>8866</v>
      </c>
      <c r="J4530">
        <v>50703</v>
      </c>
      <c r="K4530" s="4">
        <v>0.253</v>
      </c>
      <c r="L4530" s="4">
        <v>16.306999999999999</v>
      </c>
      <c r="M4530" s="4">
        <v>18.471</v>
      </c>
      <c r="N4530" s="4">
        <v>34.524999999999999</v>
      </c>
      <c r="O4530" s="5">
        <v>42305.745292812499</v>
      </c>
      <c r="P4530" s="5">
        <v>43258.050196053242</v>
      </c>
    </row>
    <row r="4531" spans="1:16">
      <c r="A4531">
        <v>3</v>
      </c>
      <c r="B4531">
        <v>11</v>
      </c>
      <c r="C4531">
        <v>16</v>
      </c>
      <c r="D4531">
        <v>205</v>
      </c>
      <c r="E4531">
        <v>4005</v>
      </c>
      <c r="F4531">
        <v>6846</v>
      </c>
      <c r="G4531">
        <v>994</v>
      </c>
      <c r="H4531">
        <v>1</v>
      </c>
      <c r="I4531" s="58" t="s">
        <v>1515</v>
      </c>
      <c r="J4531">
        <v>99401</v>
      </c>
      <c r="K4531" s="4">
        <v>10.483000000000001</v>
      </c>
      <c r="L4531" s="4">
        <v>15.693</v>
      </c>
      <c r="M4531" s="4">
        <v>11.198</v>
      </c>
      <c r="N4531" s="4">
        <v>16.408000000000001</v>
      </c>
      <c r="O4531" s="5">
        <v>42305.745292812499</v>
      </c>
      <c r="P4531" s="5">
        <v>42305.745292812499</v>
      </c>
    </row>
    <row r="4532" spans="1:16">
      <c r="A4532">
        <v>3</v>
      </c>
      <c r="B4532">
        <v>11</v>
      </c>
      <c r="C4532">
        <v>16</v>
      </c>
      <c r="D4532">
        <v>205</v>
      </c>
      <c r="E4532">
        <v>4005</v>
      </c>
      <c r="F4532">
        <v>6847</v>
      </c>
      <c r="G4532">
        <v>1208</v>
      </c>
      <c r="H4532">
        <v>1</v>
      </c>
      <c r="I4532" s="58" t="s">
        <v>8867</v>
      </c>
      <c r="J4532">
        <v>120801</v>
      </c>
      <c r="K4532" s="4">
        <v>0</v>
      </c>
      <c r="L4532" s="4">
        <v>11.198</v>
      </c>
      <c r="M4532" s="4">
        <v>0</v>
      </c>
      <c r="N4532" s="4">
        <v>11.198</v>
      </c>
      <c r="O4532" s="5">
        <v>42305.745292812499</v>
      </c>
      <c r="P4532" s="5">
        <v>42305.745292812499</v>
      </c>
    </row>
    <row r="4533" spans="1:16">
      <c r="A4533">
        <v>3</v>
      </c>
      <c r="B4533">
        <v>11</v>
      </c>
      <c r="C4533">
        <v>16</v>
      </c>
      <c r="D4533">
        <v>205</v>
      </c>
      <c r="E4533">
        <v>4031</v>
      </c>
      <c r="F4533">
        <v>6848</v>
      </c>
      <c r="G4533">
        <v>507</v>
      </c>
      <c r="H4533">
        <v>1</v>
      </c>
      <c r="I4533" s="58" t="s">
        <v>8868</v>
      </c>
      <c r="J4533">
        <v>50701</v>
      </c>
      <c r="K4533" s="4">
        <v>0</v>
      </c>
      <c r="L4533" s="4">
        <v>6.4160000000000004</v>
      </c>
      <c r="M4533" s="4">
        <v>0</v>
      </c>
      <c r="N4533" s="4">
        <v>6.4160000000000004</v>
      </c>
      <c r="O4533" s="5">
        <v>42305.745292812499</v>
      </c>
      <c r="P4533" s="5">
        <v>42305.745292812499</v>
      </c>
    </row>
    <row r="4534" spans="1:16">
      <c r="A4534">
        <v>3</v>
      </c>
      <c r="B4534">
        <v>11</v>
      </c>
      <c r="C4534">
        <v>16</v>
      </c>
      <c r="D4534">
        <v>205</v>
      </c>
      <c r="E4534">
        <v>4092</v>
      </c>
      <c r="F4534">
        <v>6849</v>
      </c>
      <c r="G4534">
        <v>87</v>
      </c>
      <c r="H4534">
        <v>3</v>
      </c>
      <c r="I4534" s="58">
        <v>31837</v>
      </c>
      <c r="J4534">
        <v>8703</v>
      </c>
      <c r="K4534" s="4">
        <v>0</v>
      </c>
      <c r="L4534" s="4">
        <v>4.53</v>
      </c>
      <c r="M4534" s="4">
        <v>131.459</v>
      </c>
      <c r="N4534" s="4">
        <v>135.989</v>
      </c>
      <c r="O4534" s="5">
        <v>42305.745292812499</v>
      </c>
      <c r="P4534" s="5">
        <v>42305.745292812499</v>
      </c>
    </row>
    <row r="4535" spans="1:16">
      <c r="A4535">
        <v>3</v>
      </c>
      <c r="B4535">
        <v>11</v>
      </c>
      <c r="C4535">
        <v>16</v>
      </c>
      <c r="D4535">
        <v>205</v>
      </c>
      <c r="E4535">
        <v>4092</v>
      </c>
      <c r="F4535">
        <v>6850</v>
      </c>
      <c r="G4535">
        <v>87</v>
      </c>
      <c r="H4535">
        <v>4</v>
      </c>
      <c r="I4535" s="58">
        <v>31868</v>
      </c>
      <c r="J4535">
        <v>8704</v>
      </c>
      <c r="K4535" s="4">
        <v>4.2000000000000003E-2</v>
      </c>
      <c r="L4535" s="4">
        <v>6.9260000000000002</v>
      </c>
      <c r="M4535" s="4">
        <v>135.989</v>
      </c>
      <c r="N4535" s="4">
        <v>142.87299999999999</v>
      </c>
      <c r="O4535" s="5">
        <v>42305.745292812499</v>
      </c>
      <c r="P4535" s="5">
        <v>43258.050196053242</v>
      </c>
    </row>
    <row r="4536" spans="1:16">
      <c r="A4536">
        <v>3</v>
      </c>
      <c r="B4536">
        <v>11</v>
      </c>
      <c r="C4536">
        <v>16</v>
      </c>
      <c r="D4536">
        <v>205</v>
      </c>
      <c r="E4536">
        <v>4094</v>
      </c>
      <c r="F4536">
        <v>6851</v>
      </c>
      <c r="G4536">
        <v>180</v>
      </c>
      <c r="H4536">
        <v>10</v>
      </c>
      <c r="I4536" s="58" t="s">
        <v>8869</v>
      </c>
      <c r="J4536">
        <v>18010</v>
      </c>
      <c r="K4536" s="4">
        <v>0</v>
      </c>
      <c r="L4536" s="4">
        <v>10.065</v>
      </c>
      <c r="M4536" s="4">
        <v>0</v>
      </c>
      <c r="N4536" s="4">
        <v>10.065</v>
      </c>
      <c r="O4536" s="5">
        <v>42305.745292812499</v>
      </c>
      <c r="P4536" s="5">
        <v>43258.050196053242</v>
      </c>
    </row>
    <row r="4537" spans="1:16">
      <c r="A4537">
        <v>3</v>
      </c>
      <c r="B4537">
        <v>11</v>
      </c>
      <c r="C4537">
        <v>16</v>
      </c>
      <c r="D4537">
        <v>205</v>
      </c>
      <c r="E4537">
        <v>4094</v>
      </c>
      <c r="F4537">
        <v>6852</v>
      </c>
      <c r="G4537">
        <v>2263</v>
      </c>
      <c r="H4537">
        <v>1</v>
      </c>
      <c r="I4537" s="58">
        <v>132585</v>
      </c>
      <c r="J4537">
        <v>226301</v>
      </c>
      <c r="K4537" s="4">
        <v>0</v>
      </c>
      <c r="L4537" s="4">
        <v>0.44700000000000001</v>
      </c>
      <c r="M4537" s="4">
        <v>10.065</v>
      </c>
      <c r="N4537" s="4">
        <v>10.512</v>
      </c>
      <c r="O4537" s="5">
        <v>42305.745292812499</v>
      </c>
      <c r="P4537" s="5">
        <v>43258.050196053242</v>
      </c>
    </row>
    <row r="4538" spans="1:16">
      <c r="A4538">
        <v>3</v>
      </c>
      <c r="B4538">
        <v>11</v>
      </c>
      <c r="C4538">
        <v>16</v>
      </c>
      <c r="D4538">
        <v>205</v>
      </c>
      <c r="E4538">
        <v>4131</v>
      </c>
      <c r="F4538">
        <v>6853</v>
      </c>
      <c r="G4538">
        <v>180</v>
      </c>
      <c r="H4538">
        <v>9</v>
      </c>
      <c r="I4538" s="58" t="s">
        <v>8870</v>
      </c>
      <c r="J4538">
        <v>18009</v>
      </c>
      <c r="K4538" s="4">
        <v>1</v>
      </c>
      <c r="L4538" s="4">
        <v>2.262</v>
      </c>
      <c r="M4538" s="4">
        <v>0</v>
      </c>
      <c r="N4538" s="4">
        <v>1.262</v>
      </c>
      <c r="O4538" s="5">
        <v>42305.745292812499</v>
      </c>
      <c r="P4538" s="5">
        <v>42305.745292812499</v>
      </c>
    </row>
    <row r="4539" spans="1:16">
      <c r="A4539">
        <v>3</v>
      </c>
      <c r="B4539">
        <v>11</v>
      </c>
      <c r="C4539">
        <v>16</v>
      </c>
      <c r="D4539">
        <v>205</v>
      </c>
      <c r="E4539">
        <v>4399</v>
      </c>
      <c r="F4539">
        <v>6854</v>
      </c>
      <c r="G4539">
        <v>180</v>
      </c>
      <c r="H4539">
        <v>11</v>
      </c>
      <c r="I4539" s="58" t="s">
        <v>8871</v>
      </c>
      <c r="J4539">
        <v>18011</v>
      </c>
      <c r="K4539" s="4">
        <v>0</v>
      </c>
      <c r="L4539" s="4">
        <v>1.528</v>
      </c>
      <c r="M4539" s="4">
        <v>0</v>
      </c>
      <c r="N4539" s="4">
        <v>1.528</v>
      </c>
      <c r="O4539" s="5">
        <v>42305.745292812499</v>
      </c>
      <c r="P4539" s="5">
        <v>42305.745292812499</v>
      </c>
    </row>
    <row r="4540" spans="1:16">
      <c r="A4540">
        <v>3</v>
      </c>
      <c r="B4540">
        <v>11</v>
      </c>
      <c r="C4540">
        <v>16</v>
      </c>
      <c r="D4540">
        <v>205</v>
      </c>
      <c r="E4540">
        <v>4479</v>
      </c>
      <c r="F4540">
        <v>6855</v>
      </c>
      <c r="G4540">
        <v>74</v>
      </c>
      <c r="H4540">
        <v>12</v>
      </c>
      <c r="I4540" s="58">
        <v>27364</v>
      </c>
      <c r="J4540">
        <v>7412</v>
      </c>
      <c r="K4540" s="4">
        <v>10</v>
      </c>
      <c r="L4540" s="4">
        <v>10.965999999999999</v>
      </c>
      <c r="M4540" s="4">
        <v>0</v>
      </c>
      <c r="N4540" s="4">
        <v>0.96599999999999997</v>
      </c>
      <c r="O4540" s="5">
        <v>42305.745292812499</v>
      </c>
      <c r="P4540" s="5">
        <v>42305.745292812499</v>
      </c>
    </row>
    <row r="4541" spans="1:16">
      <c r="A4541">
        <v>3</v>
      </c>
      <c r="B4541">
        <v>11</v>
      </c>
      <c r="C4541">
        <v>16</v>
      </c>
      <c r="D4541">
        <v>205</v>
      </c>
      <c r="E4541">
        <v>4528</v>
      </c>
      <c r="F4541">
        <v>6856</v>
      </c>
      <c r="G4541">
        <v>371</v>
      </c>
      <c r="H4541">
        <v>4</v>
      </c>
      <c r="I4541" s="58" t="s">
        <v>8872</v>
      </c>
      <c r="J4541">
        <v>37104</v>
      </c>
      <c r="K4541" s="4">
        <v>1</v>
      </c>
      <c r="L4541" s="4">
        <v>9.33</v>
      </c>
      <c r="M4541" s="4">
        <v>397.75799999999998</v>
      </c>
      <c r="N4541" s="4">
        <v>406.08800000000002</v>
      </c>
      <c r="O4541" s="5">
        <v>42305.745292812499</v>
      </c>
      <c r="P4541" s="5">
        <v>43258.050196053242</v>
      </c>
    </row>
    <row r="4542" spans="1:16">
      <c r="A4542">
        <v>3</v>
      </c>
      <c r="B4542">
        <v>11</v>
      </c>
      <c r="C4542">
        <v>16</v>
      </c>
      <c r="D4542">
        <v>205</v>
      </c>
      <c r="E4542">
        <v>4528</v>
      </c>
      <c r="F4542">
        <v>6857</v>
      </c>
      <c r="G4542">
        <v>372</v>
      </c>
      <c r="H4542">
        <v>1</v>
      </c>
      <c r="I4542" s="58" t="s">
        <v>8873</v>
      </c>
      <c r="J4542">
        <v>37201</v>
      </c>
      <c r="K4542" s="4">
        <v>8.33</v>
      </c>
      <c r="L4542" s="4">
        <v>20.614999999999998</v>
      </c>
      <c r="M4542" s="4">
        <v>406.08800000000002</v>
      </c>
      <c r="N4542" s="4">
        <v>418.37299999999999</v>
      </c>
      <c r="O4542" s="5">
        <v>42305.745292812499</v>
      </c>
      <c r="P4542" s="5">
        <v>42305.745292812499</v>
      </c>
    </row>
    <row r="4543" spans="1:16">
      <c r="A4543">
        <v>3</v>
      </c>
      <c r="B4543">
        <v>11</v>
      </c>
      <c r="C4543">
        <v>16</v>
      </c>
      <c r="D4543">
        <v>205</v>
      </c>
      <c r="E4543">
        <v>4541</v>
      </c>
      <c r="F4543">
        <v>6858</v>
      </c>
      <c r="G4543">
        <v>101</v>
      </c>
      <c r="H4543">
        <v>3</v>
      </c>
      <c r="I4543" s="58" t="s">
        <v>8874</v>
      </c>
      <c r="J4543">
        <v>10103</v>
      </c>
      <c r="K4543" s="4">
        <v>1</v>
      </c>
      <c r="L4543" s="4">
        <v>13.677</v>
      </c>
      <c r="M4543" s="4">
        <v>101.634</v>
      </c>
      <c r="N4543" s="4">
        <v>114.291</v>
      </c>
      <c r="O4543" s="5">
        <v>42305.745292812499</v>
      </c>
      <c r="P4543" s="5">
        <v>43258.050196053242</v>
      </c>
    </row>
    <row r="4544" spans="1:16">
      <c r="A4544">
        <v>3</v>
      </c>
      <c r="B4544">
        <v>11</v>
      </c>
      <c r="C4544">
        <v>16</v>
      </c>
      <c r="D4544">
        <v>205</v>
      </c>
      <c r="E4544">
        <v>4541</v>
      </c>
      <c r="F4544">
        <v>6859</v>
      </c>
      <c r="G4544">
        <v>101</v>
      </c>
      <c r="H4544">
        <v>4</v>
      </c>
      <c r="I4544" s="58" t="s">
        <v>8875</v>
      </c>
      <c r="J4544">
        <v>10104</v>
      </c>
      <c r="K4544" s="4">
        <v>12.494999999999999</v>
      </c>
      <c r="L4544" s="4">
        <v>27.341999999999999</v>
      </c>
      <c r="M4544" s="4">
        <v>114.291</v>
      </c>
      <c r="N4544" s="4">
        <v>129.13800000000001</v>
      </c>
      <c r="O4544" s="5">
        <v>42305.745292812499</v>
      </c>
      <c r="P4544" s="5">
        <v>43258.050196053242</v>
      </c>
    </row>
    <row r="4545" spans="1:16">
      <c r="A4545">
        <v>3</v>
      </c>
      <c r="B4545">
        <v>11</v>
      </c>
      <c r="C4545">
        <v>16</v>
      </c>
      <c r="D4545">
        <v>205</v>
      </c>
      <c r="E4545">
        <v>4541</v>
      </c>
      <c r="F4545">
        <v>6860</v>
      </c>
      <c r="G4545">
        <v>101</v>
      </c>
      <c r="H4545">
        <v>5</v>
      </c>
      <c r="I4545" s="58" t="s">
        <v>8876</v>
      </c>
      <c r="J4545">
        <v>10105</v>
      </c>
      <c r="K4545" s="4">
        <v>0</v>
      </c>
      <c r="L4545" s="4">
        <v>2.379</v>
      </c>
      <c r="M4545" s="4">
        <v>129.13800000000001</v>
      </c>
      <c r="N4545" s="4">
        <v>131.517</v>
      </c>
      <c r="O4545" s="5">
        <v>42305.745292812499</v>
      </c>
      <c r="P4545" s="5">
        <v>43258.050196053242</v>
      </c>
    </row>
    <row r="4546" spans="1:16">
      <c r="A4546">
        <v>3</v>
      </c>
      <c r="B4546">
        <v>11</v>
      </c>
      <c r="C4546">
        <v>16</v>
      </c>
      <c r="D4546">
        <v>205</v>
      </c>
      <c r="E4546">
        <v>58</v>
      </c>
      <c r="F4546">
        <v>6806</v>
      </c>
      <c r="G4546">
        <v>180</v>
      </c>
      <c r="H4546">
        <v>6</v>
      </c>
      <c r="I4546" s="58" t="s">
        <v>1514</v>
      </c>
      <c r="J4546">
        <v>18006</v>
      </c>
      <c r="K4546" s="4">
        <v>30</v>
      </c>
      <c r="L4546" s="4">
        <v>33.54</v>
      </c>
      <c r="M4546" s="4">
        <v>12.542999999999999</v>
      </c>
      <c r="N4546" s="4">
        <v>16.082999999999998</v>
      </c>
      <c r="O4546" s="5">
        <v>42305.745292812499</v>
      </c>
      <c r="P4546" s="5">
        <v>43258.050196053242</v>
      </c>
    </row>
    <row r="4547" spans="1:16">
      <c r="A4547">
        <v>3</v>
      </c>
      <c r="B4547">
        <v>11</v>
      </c>
      <c r="C4547">
        <v>16</v>
      </c>
      <c r="D4547">
        <v>205</v>
      </c>
      <c r="E4547">
        <v>782</v>
      </c>
      <c r="F4547">
        <v>6812</v>
      </c>
      <c r="G4547">
        <v>994</v>
      </c>
      <c r="H4547">
        <v>1</v>
      </c>
      <c r="I4547" s="58" t="s">
        <v>1515</v>
      </c>
      <c r="J4547">
        <v>99401</v>
      </c>
      <c r="K4547" s="4">
        <v>0.02</v>
      </c>
      <c r="L4547" s="4">
        <v>10.483000000000001</v>
      </c>
      <c r="M4547" s="4">
        <v>0</v>
      </c>
      <c r="N4547" s="4">
        <v>10.462999999999999</v>
      </c>
      <c r="O4547" s="5">
        <v>42305.745292812499</v>
      </c>
      <c r="P4547" s="5">
        <v>42305.745292812499</v>
      </c>
    </row>
    <row r="4548" spans="1:16">
      <c r="A4548">
        <v>3</v>
      </c>
      <c r="B4548">
        <v>11</v>
      </c>
      <c r="C4548">
        <v>16</v>
      </c>
      <c r="D4548">
        <v>205</v>
      </c>
      <c r="E4548">
        <v>783</v>
      </c>
      <c r="F4548">
        <v>6813</v>
      </c>
      <c r="G4548">
        <v>507</v>
      </c>
      <c r="H4548">
        <v>2</v>
      </c>
      <c r="I4548" s="58" t="s">
        <v>8877</v>
      </c>
      <c r="J4548">
        <v>50702</v>
      </c>
      <c r="K4548" s="4">
        <v>0</v>
      </c>
      <c r="L4548" s="4">
        <v>12.763</v>
      </c>
      <c r="M4548" s="4">
        <v>0</v>
      </c>
      <c r="N4548" s="4">
        <v>12.763</v>
      </c>
      <c r="O4548" s="5">
        <v>42305.745292812499</v>
      </c>
      <c r="P4548" s="5">
        <v>42305.745292812499</v>
      </c>
    </row>
    <row r="4549" spans="1:16">
      <c r="A4549">
        <v>3</v>
      </c>
      <c r="B4549">
        <v>11</v>
      </c>
      <c r="C4549">
        <v>16</v>
      </c>
      <c r="D4549">
        <v>205</v>
      </c>
      <c r="E4549">
        <v>783</v>
      </c>
      <c r="F4549">
        <v>6814</v>
      </c>
      <c r="G4549">
        <v>1209</v>
      </c>
      <c r="H4549">
        <v>2</v>
      </c>
      <c r="I4549" s="58" t="s">
        <v>8878</v>
      </c>
      <c r="J4549">
        <v>120902</v>
      </c>
      <c r="K4549" s="4">
        <v>0</v>
      </c>
      <c r="L4549" s="4">
        <v>7.2750000000000004</v>
      </c>
      <c r="M4549" s="4">
        <v>13.776999999999999</v>
      </c>
      <c r="N4549" s="4">
        <v>21.052</v>
      </c>
      <c r="O4549" s="5">
        <v>42305.745292812499</v>
      </c>
      <c r="P4549" s="5">
        <v>42305.745292812499</v>
      </c>
    </row>
    <row r="4550" spans="1:16">
      <c r="A4550">
        <v>3</v>
      </c>
      <c r="B4550">
        <v>11</v>
      </c>
      <c r="C4550">
        <v>16</v>
      </c>
      <c r="D4550">
        <v>205</v>
      </c>
      <c r="E4550">
        <v>816</v>
      </c>
      <c r="F4550">
        <v>6815</v>
      </c>
      <c r="G4550">
        <v>1052</v>
      </c>
      <c r="H4550">
        <v>3</v>
      </c>
      <c r="I4550" s="58" t="s">
        <v>8879</v>
      </c>
      <c r="J4550">
        <v>105203</v>
      </c>
      <c r="K4550" s="4">
        <v>0</v>
      </c>
      <c r="L4550" s="4">
        <v>11.331</v>
      </c>
      <c r="M4550" s="4">
        <v>0</v>
      </c>
      <c r="N4550" s="4">
        <v>11.331</v>
      </c>
      <c r="O4550" s="5">
        <v>42305.745292812499</v>
      </c>
      <c r="P4550" s="5">
        <v>43258.050196053242</v>
      </c>
    </row>
    <row r="4551" spans="1:16">
      <c r="A4551">
        <v>3</v>
      </c>
      <c r="B4551">
        <v>11</v>
      </c>
      <c r="C4551">
        <v>16</v>
      </c>
      <c r="D4551">
        <v>205</v>
      </c>
      <c r="E4551">
        <v>938</v>
      </c>
      <c r="F4551">
        <v>6816</v>
      </c>
      <c r="G4551">
        <v>1118</v>
      </c>
      <c r="H4551">
        <v>3</v>
      </c>
      <c r="I4551" s="58" t="s">
        <v>8880</v>
      </c>
      <c r="J4551">
        <v>111803</v>
      </c>
      <c r="K4551" s="4">
        <v>0</v>
      </c>
      <c r="L4551" s="4">
        <v>0.94299999999999995</v>
      </c>
      <c r="M4551" s="4">
        <v>16.298999999999999</v>
      </c>
      <c r="N4551" s="4">
        <v>17.241</v>
      </c>
      <c r="O4551" s="5">
        <v>42305.745292812499</v>
      </c>
      <c r="P4551" s="5">
        <v>43258.050196053242</v>
      </c>
    </row>
    <row r="4552" spans="1:16">
      <c r="A4552">
        <v>3</v>
      </c>
      <c r="B4552">
        <v>11</v>
      </c>
      <c r="C4552">
        <v>16</v>
      </c>
      <c r="D4552">
        <v>205</v>
      </c>
      <c r="E4552">
        <v>938</v>
      </c>
      <c r="F4552">
        <v>6817</v>
      </c>
      <c r="G4552">
        <v>1118</v>
      </c>
      <c r="H4552">
        <v>5</v>
      </c>
      <c r="I4552" s="58" t="s">
        <v>1511</v>
      </c>
      <c r="J4552">
        <v>111805</v>
      </c>
      <c r="K4552" s="4">
        <v>0</v>
      </c>
      <c r="L4552" s="4">
        <v>5.2560000000000002</v>
      </c>
      <c r="M4552" s="4">
        <v>19.847999999999999</v>
      </c>
      <c r="N4552" s="4">
        <v>25.103999999999999</v>
      </c>
      <c r="O4552" s="5">
        <v>42305.745292812499</v>
      </c>
      <c r="P4552" s="5">
        <v>43258.050196053242</v>
      </c>
    </row>
    <row r="4553" spans="1:16">
      <c r="A4553">
        <v>3</v>
      </c>
      <c r="B4553">
        <v>11</v>
      </c>
      <c r="C4553">
        <v>16</v>
      </c>
      <c r="D4553">
        <v>205</v>
      </c>
      <c r="E4553">
        <v>938</v>
      </c>
      <c r="F4553">
        <v>6818</v>
      </c>
      <c r="G4553">
        <v>2026</v>
      </c>
      <c r="H4553">
        <v>1</v>
      </c>
      <c r="I4553" s="58">
        <v>46023</v>
      </c>
      <c r="J4553">
        <v>202601</v>
      </c>
      <c r="K4553" s="4">
        <v>0</v>
      </c>
      <c r="L4553" s="4">
        <v>8.5269999999999992</v>
      </c>
      <c r="M4553" s="4">
        <v>25.103999999999999</v>
      </c>
      <c r="N4553" s="4">
        <v>33.631</v>
      </c>
      <c r="O4553" s="5">
        <v>42305.745292812499</v>
      </c>
      <c r="P4553" s="5">
        <v>43258.050196053242</v>
      </c>
    </row>
    <row r="4554" spans="1:16">
      <c r="A4554">
        <v>3</v>
      </c>
      <c r="B4554">
        <v>11</v>
      </c>
      <c r="C4554">
        <v>16</v>
      </c>
      <c r="D4554">
        <v>205</v>
      </c>
      <c r="E4554">
        <v>98</v>
      </c>
      <c r="F4554">
        <v>6807</v>
      </c>
      <c r="G4554">
        <v>87</v>
      </c>
      <c r="H4554">
        <v>6</v>
      </c>
      <c r="I4554" s="58">
        <v>31929</v>
      </c>
      <c r="J4554">
        <v>8706</v>
      </c>
      <c r="K4554" s="4">
        <v>0</v>
      </c>
      <c r="L4554" s="4">
        <v>1.4570000000000001</v>
      </c>
      <c r="M4554" s="4">
        <v>0</v>
      </c>
      <c r="N4554" s="4">
        <v>1.4570000000000001</v>
      </c>
      <c r="O4554" s="5">
        <v>42305.745292812499</v>
      </c>
      <c r="P4554" s="5">
        <v>42305.745292812499</v>
      </c>
    </row>
    <row r="4555" spans="1:16">
      <c r="A4555">
        <v>3</v>
      </c>
      <c r="B4555">
        <v>11</v>
      </c>
      <c r="C4555">
        <v>16</v>
      </c>
      <c r="D4555">
        <v>4</v>
      </c>
      <c r="E4555">
        <v>1193</v>
      </c>
      <c r="F4555">
        <v>6491</v>
      </c>
      <c r="G4555">
        <v>507</v>
      </c>
      <c r="H4555">
        <v>4</v>
      </c>
      <c r="I4555" s="58" t="s">
        <v>1516</v>
      </c>
      <c r="J4555">
        <v>50704</v>
      </c>
      <c r="K4555" s="4">
        <v>6.7619999999999996</v>
      </c>
      <c r="L4555" s="4">
        <v>13.858000000000001</v>
      </c>
      <c r="M4555" s="4">
        <v>0</v>
      </c>
      <c r="N4555" s="4">
        <v>7.0960000000000001</v>
      </c>
      <c r="O4555" s="5">
        <v>42305.745292812499</v>
      </c>
      <c r="P4555" s="5">
        <v>42305.745292812499</v>
      </c>
    </row>
    <row r="4556" spans="1:16">
      <c r="A4556">
        <v>3</v>
      </c>
      <c r="B4556">
        <v>11</v>
      </c>
      <c r="C4556">
        <v>16</v>
      </c>
      <c r="D4556">
        <v>4</v>
      </c>
      <c r="E4556">
        <v>1193</v>
      </c>
      <c r="F4556">
        <v>6492</v>
      </c>
      <c r="G4556">
        <v>1549</v>
      </c>
      <c r="H4556">
        <v>2</v>
      </c>
      <c r="I4556" s="58" t="s">
        <v>8881</v>
      </c>
      <c r="J4556">
        <v>154902</v>
      </c>
      <c r="K4556" s="4">
        <v>0</v>
      </c>
      <c r="L4556" s="4">
        <v>2.9870000000000001</v>
      </c>
      <c r="M4556" s="4">
        <v>7.0960000000000001</v>
      </c>
      <c r="N4556" s="4">
        <v>10.083</v>
      </c>
      <c r="O4556" s="5">
        <v>42305.745292812499</v>
      </c>
      <c r="P4556" s="5">
        <v>42305.745292812499</v>
      </c>
    </row>
    <row r="4557" spans="1:16">
      <c r="A4557">
        <v>3</v>
      </c>
      <c r="B4557">
        <v>11</v>
      </c>
      <c r="C4557">
        <v>16</v>
      </c>
      <c r="D4557">
        <v>4</v>
      </c>
      <c r="E4557">
        <v>1864</v>
      </c>
      <c r="F4557">
        <v>6493</v>
      </c>
      <c r="G4557">
        <v>1549</v>
      </c>
      <c r="H4557">
        <v>1</v>
      </c>
      <c r="I4557" s="58" t="s">
        <v>8882</v>
      </c>
      <c r="J4557">
        <v>154901</v>
      </c>
      <c r="K4557" s="4">
        <v>5.8010000000000002</v>
      </c>
      <c r="L4557" s="4">
        <v>8.9600000000000009</v>
      </c>
      <c r="M4557" s="4">
        <v>0</v>
      </c>
      <c r="N4557" s="4">
        <v>3.1589999999999998</v>
      </c>
      <c r="O4557" s="5">
        <v>42305.745292812499</v>
      </c>
      <c r="P4557" s="5">
        <v>42305.745292812499</v>
      </c>
    </row>
    <row r="4558" spans="1:16">
      <c r="A4558">
        <v>3</v>
      </c>
      <c r="B4558">
        <v>11</v>
      </c>
      <c r="C4558">
        <v>16</v>
      </c>
      <c r="D4558">
        <v>4</v>
      </c>
      <c r="E4558">
        <v>2104</v>
      </c>
      <c r="F4558">
        <v>6494</v>
      </c>
      <c r="G4558">
        <v>350</v>
      </c>
      <c r="H4558">
        <v>4</v>
      </c>
      <c r="I4558" s="58" t="s">
        <v>8883</v>
      </c>
      <c r="J4558">
        <v>35004</v>
      </c>
      <c r="K4558" s="4">
        <v>0</v>
      </c>
      <c r="L4558" s="4">
        <v>0.84699999999999998</v>
      </c>
      <c r="M4558" s="4">
        <v>5.5350000000000001</v>
      </c>
      <c r="N4558" s="4">
        <v>6.3819999999999997</v>
      </c>
      <c r="O4558" s="5">
        <v>42305.745292812499</v>
      </c>
      <c r="P4558" s="5">
        <v>42305.745292812499</v>
      </c>
    </row>
    <row r="4559" spans="1:16">
      <c r="A4559">
        <v>3</v>
      </c>
      <c r="B4559">
        <v>11</v>
      </c>
      <c r="C4559">
        <v>16</v>
      </c>
      <c r="D4559">
        <v>4</v>
      </c>
      <c r="E4559">
        <v>2222</v>
      </c>
      <c r="F4559">
        <v>6495</v>
      </c>
      <c r="G4559">
        <v>2023</v>
      </c>
      <c r="H4559">
        <v>1</v>
      </c>
      <c r="I4559" s="58">
        <v>44927</v>
      </c>
      <c r="J4559">
        <v>202301</v>
      </c>
      <c r="K4559" s="4">
        <v>0</v>
      </c>
      <c r="L4559" s="4">
        <v>2.4209999999999998</v>
      </c>
      <c r="M4559" s="4">
        <v>0</v>
      </c>
      <c r="N4559" s="4">
        <v>2.4209999999999998</v>
      </c>
      <c r="O4559" s="5">
        <v>42305.745292812499</v>
      </c>
      <c r="P4559" s="5">
        <v>42305.745292812499</v>
      </c>
    </row>
    <row r="4560" spans="1:16">
      <c r="A4560">
        <v>3</v>
      </c>
      <c r="B4560">
        <v>11</v>
      </c>
      <c r="C4560">
        <v>16</v>
      </c>
      <c r="D4560">
        <v>4</v>
      </c>
      <c r="E4560">
        <v>3014</v>
      </c>
      <c r="F4560">
        <v>6496</v>
      </c>
      <c r="G4560">
        <v>3116</v>
      </c>
      <c r="H4560">
        <v>1</v>
      </c>
      <c r="I4560" s="58">
        <v>444136</v>
      </c>
      <c r="J4560">
        <v>311601</v>
      </c>
      <c r="K4560" s="4">
        <v>0</v>
      </c>
      <c r="L4560" s="4">
        <v>0.64100000000000001</v>
      </c>
      <c r="M4560" s="4">
        <v>0</v>
      </c>
      <c r="N4560" s="4">
        <v>0.64100000000000001</v>
      </c>
      <c r="O4560" s="5">
        <v>42305.745292812499</v>
      </c>
      <c r="P4560" s="5">
        <v>42305.745292812499</v>
      </c>
    </row>
    <row r="4561" spans="1:16">
      <c r="A4561">
        <v>3</v>
      </c>
      <c r="B4561">
        <v>11</v>
      </c>
      <c r="C4561">
        <v>16</v>
      </c>
      <c r="D4561">
        <v>4</v>
      </c>
      <c r="E4561">
        <v>324</v>
      </c>
      <c r="F4561">
        <v>6490</v>
      </c>
      <c r="G4561">
        <v>738</v>
      </c>
      <c r="H4561">
        <v>2</v>
      </c>
      <c r="I4561" s="58" t="s">
        <v>8884</v>
      </c>
      <c r="J4561">
        <v>73802</v>
      </c>
      <c r="K4561" s="4">
        <v>0</v>
      </c>
      <c r="L4561" s="4">
        <v>2.613</v>
      </c>
      <c r="M4561" s="4">
        <v>18.62</v>
      </c>
      <c r="N4561" s="4">
        <v>21.233000000000001</v>
      </c>
      <c r="O4561" s="5">
        <v>42305.745292812499</v>
      </c>
      <c r="P4561" s="5">
        <v>42305.745292812499</v>
      </c>
    </row>
    <row r="4562" spans="1:16">
      <c r="A4562">
        <v>3</v>
      </c>
      <c r="B4562">
        <v>11</v>
      </c>
      <c r="C4562">
        <v>16</v>
      </c>
      <c r="D4562">
        <v>4</v>
      </c>
      <c r="E4562">
        <v>3576</v>
      </c>
      <c r="F4562">
        <v>6497</v>
      </c>
      <c r="G4562">
        <v>585</v>
      </c>
      <c r="H4562">
        <v>1</v>
      </c>
      <c r="I4562" s="58" t="s">
        <v>1517</v>
      </c>
      <c r="J4562">
        <v>58501</v>
      </c>
      <c r="K4562" s="4">
        <v>0</v>
      </c>
      <c r="L4562" s="4">
        <v>2.89</v>
      </c>
      <c r="M4562" s="4">
        <v>0</v>
      </c>
      <c r="N4562" s="4">
        <v>2.8109999999999999</v>
      </c>
      <c r="O4562" s="5">
        <v>42305.745292812499</v>
      </c>
      <c r="P4562" s="5">
        <v>43258.050196053242</v>
      </c>
    </row>
    <row r="4563" spans="1:16">
      <c r="A4563">
        <v>3</v>
      </c>
      <c r="B4563">
        <v>11</v>
      </c>
      <c r="C4563">
        <v>16</v>
      </c>
      <c r="D4563">
        <v>4</v>
      </c>
      <c r="E4563">
        <v>3577</v>
      </c>
      <c r="F4563">
        <v>6498</v>
      </c>
      <c r="G4563">
        <v>585</v>
      </c>
      <c r="H4563">
        <v>1</v>
      </c>
      <c r="I4563" s="58" t="s">
        <v>1517</v>
      </c>
      <c r="J4563">
        <v>58501</v>
      </c>
      <c r="K4563" s="4">
        <v>10</v>
      </c>
      <c r="L4563" s="4">
        <v>11.28</v>
      </c>
      <c r="M4563" s="4">
        <v>0</v>
      </c>
      <c r="N4563" s="4">
        <v>1.28</v>
      </c>
      <c r="O4563" s="5">
        <v>42305.745292812499</v>
      </c>
      <c r="P4563" s="5">
        <v>42305.745292812499</v>
      </c>
    </row>
    <row r="4564" spans="1:16">
      <c r="A4564">
        <v>3</v>
      </c>
      <c r="B4564">
        <v>11</v>
      </c>
      <c r="C4564">
        <v>16</v>
      </c>
      <c r="D4564">
        <v>4</v>
      </c>
      <c r="E4564">
        <v>3883</v>
      </c>
      <c r="F4564">
        <v>6499</v>
      </c>
      <c r="G4564">
        <v>180</v>
      </c>
      <c r="H4564">
        <v>3</v>
      </c>
      <c r="I4564" s="58" t="s">
        <v>8885</v>
      </c>
      <c r="J4564">
        <v>18003</v>
      </c>
      <c r="K4564" s="4">
        <v>0</v>
      </c>
      <c r="L4564" s="4">
        <v>11.765000000000001</v>
      </c>
      <c r="M4564" s="4">
        <v>167.774</v>
      </c>
      <c r="N4564" s="4">
        <v>179.53899999999999</v>
      </c>
      <c r="O4564" s="5">
        <v>42305.745292812499</v>
      </c>
      <c r="P4564" s="5">
        <v>43258.050196053242</v>
      </c>
    </row>
    <row r="4565" spans="1:16">
      <c r="A4565">
        <v>3</v>
      </c>
      <c r="B4565">
        <v>11</v>
      </c>
      <c r="C4565">
        <v>16</v>
      </c>
      <c r="D4565">
        <v>4</v>
      </c>
      <c r="E4565">
        <v>3883</v>
      </c>
      <c r="F4565">
        <v>6500</v>
      </c>
      <c r="G4565">
        <v>180</v>
      </c>
      <c r="H4565">
        <v>4</v>
      </c>
      <c r="I4565" s="58" t="s">
        <v>1518</v>
      </c>
      <c r="J4565">
        <v>18004</v>
      </c>
      <c r="K4565" s="4">
        <v>0</v>
      </c>
      <c r="L4565" s="4">
        <v>20.806000000000001</v>
      </c>
      <c r="M4565" s="4">
        <v>179.53899999999999</v>
      </c>
      <c r="N4565" s="4">
        <v>197.446</v>
      </c>
      <c r="O4565" s="5">
        <v>42305.745292812499</v>
      </c>
      <c r="P4565" s="5">
        <v>43258.050196053242</v>
      </c>
    </row>
    <row r="4566" spans="1:16">
      <c r="A4566">
        <v>3</v>
      </c>
      <c r="B4566">
        <v>11</v>
      </c>
      <c r="C4566">
        <v>16</v>
      </c>
      <c r="D4566">
        <v>4</v>
      </c>
      <c r="E4566">
        <v>3883</v>
      </c>
      <c r="F4566">
        <v>6501</v>
      </c>
      <c r="G4566">
        <v>3116</v>
      </c>
      <c r="H4566">
        <v>1</v>
      </c>
      <c r="I4566" s="58">
        <v>444136</v>
      </c>
      <c r="J4566">
        <v>311601</v>
      </c>
      <c r="K4566" s="4">
        <v>0.64100000000000001</v>
      </c>
      <c r="L4566" s="4">
        <v>1.952</v>
      </c>
      <c r="M4566" s="4">
        <v>185.32900000000001</v>
      </c>
      <c r="N4566" s="4">
        <v>186.64</v>
      </c>
      <c r="O4566" s="5">
        <v>42305.745292812499</v>
      </c>
      <c r="P4566" s="5">
        <v>43258.050196053242</v>
      </c>
    </row>
    <row r="4567" spans="1:16">
      <c r="A4567">
        <v>3</v>
      </c>
      <c r="B4567">
        <v>11</v>
      </c>
      <c r="C4567">
        <v>16</v>
      </c>
      <c r="D4567">
        <v>4</v>
      </c>
      <c r="E4567">
        <v>4005</v>
      </c>
      <c r="F4567">
        <v>6502</v>
      </c>
      <c r="G4567">
        <v>507</v>
      </c>
      <c r="H4567">
        <v>4</v>
      </c>
      <c r="I4567" s="58" t="s">
        <v>1516</v>
      </c>
      <c r="J4567">
        <v>50704</v>
      </c>
      <c r="K4567" s="4">
        <v>0</v>
      </c>
      <c r="L4567" s="4">
        <v>6.2249999999999996</v>
      </c>
      <c r="M4567" s="4">
        <v>34.524999999999999</v>
      </c>
      <c r="N4567" s="4">
        <v>40.75</v>
      </c>
      <c r="O4567" s="5">
        <v>42305.745292812499</v>
      </c>
      <c r="P4567" s="5">
        <v>43258.050196053242</v>
      </c>
    </row>
    <row r="4568" spans="1:16">
      <c r="A4568">
        <v>3</v>
      </c>
      <c r="B4568">
        <v>11</v>
      </c>
      <c r="C4568">
        <v>16</v>
      </c>
      <c r="D4568">
        <v>4</v>
      </c>
      <c r="E4568">
        <v>4005</v>
      </c>
      <c r="F4568">
        <v>6503</v>
      </c>
      <c r="G4568">
        <v>2607</v>
      </c>
      <c r="H4568">
        <v>1</v>
      </c>
      <c r="I4568" s="58">
        <v>258228</v>
      </c>
      <c r="J4568">
        <v>260701</v>
      </c>
      <c r="K4568" s="4">
        <v>0</v>
      </c>
      <c r="L4568" s="4">
        <v>2.64</v>
      </c>
      <c r="M4568" s="4">
        <v>40.75</v>
      </c>
      <c r="N4568" s="4">
        <v>43.39</v>
      </c>
      <c r="O4568" s="5">
        <v>42305.745292812499</v>
      </c>
      <c r="P4568" s="5">
        <v>42305.745292812499</v>
      </c>
    </row>
    <row r="4569" spans="1:16">
      <c r="A4569">
        <v>3</v>
      </c>
      <c r="B4569">
        <v>11</v>
      </c>
      <c r="C4569">
        <v>16</v>
      </c>
      <c r="D4569">
        <v>4</v>
      </c>
      <c r="E4569">
        <v>4124</v>
      </c>
      <c r="F4569">
        <v>6504</v>
      </c>
      <c r="G4569">
        <v>180</v>
      </c>
      <c r="H4569">
        <v>7</v>
      </c>
      <c r="I4569" s="58" t="s">
        <v>8886</v>
      </c>
      <c r="J4569">
        <v>18007</v>
      </c>
      <c r="K4569" s="4">
        <v>0</v>
      </c>
      <c r="L4569" s="4">
        <v>1.7090000000000001</v>
      </c>
      <c r="M4569" s="4">
        <v>0</v>
      </c>
      <c r="N4569" s="4">
        <v>1.7090000000000001</v>
      </c>
      <c r="O4569" s="5">
        <v>42305.745292812499</v>
      </c>
      <c r="P4569" s="5">
        <v>42305.745292812499</v>
      </c>
    </row>
    <row r="4570" spans="1:16">
      <c r="A4570">
        <v>3</v>
      </c>
      <c r="B4570">
        <v>11</v>
      </c>
      <c r="C4570">
        <v>16</v>
      </c>
      <c r="D4570">
        <v>4</v>
      </c>
      <c r="E4570">
        <v>4124</v>
      </c>
      <c r="F4570">
        <v>6505</v>
      </c>
      <c r="G4570">
        <v>507</v>
      </c>
      <c r="H4570">
        <v>4</v>
      </c>
      <c r="I4570" s="58" t="s">
        <v>1516</v>
      </c>
      <c r="J4570">
        <v>50704</v>
      </c>
      <c r="K4570" s="4">
        <v>6.4189999999999996</v>
      </c>
      <c r="L4570" s="4">
        <v>6.7309999999999999</v>
      </c>
      <c r="M4570" s="4">
        <v>1.7090000000000001</v>
      </c>
      <c r="N4570" s="4">
        <v>2.0209999999999999</v>
      </c>
      <c r="O4570" s="5">
        <v>42305.745292812499</v>
      </c>
      <c r="P4570" s="5">
        <v>42305.745292812499</v>
      </c>
    </row>
    <row r="4571" spans="1:16">
      <c r="A4571">
        <v>3</v>
      </c>
      <c r="B4571">
        <v>11</v>
      </c>
      <c r="C4571">
        <v>16</v>
      </c>
      <c r="D4571">
        <v>4</v>
      </c>
      <c r="E4571">
        <v>4131</v>
      </c>
      <c r="F4571">
        <v>6506</v>
      </c>
      <c r="G4571">
        <v>180</v>
      </c>
      <c r="H4571">
        <v>8</v>
      </c>
      <c r="I4571" s="58" t="s">
        <v>8887</v>
      </c>
      <c r="J4571">
        <v>18008</v>
      </c>
      <c r="K4571" s="4">
        <v>0</v>
      </c>
      <c r="L4571" s="4">
        <v>0.125</v>
      </c>
      <c r="M4571" s="4">
        <v>1.262</v>
      </c>
      <c r="N4571" s="4">
        <v>1.387</v>
      </c>
      <c r="O4571" s="5">
        <v>42305.745292812499</v>
      </c>
      <c r="P4571" s="5">
        <v>42305.745292812499</v>
      </c>
    </row>
    <row r="4572" spans="1:16">
      <c r="A4572">
        <v>3</v>
      </c>
      <c r="B4572">
        <v>11</v>
      </c>
      <c r="C4572">
        <v>16</v>
      </c>
      <c r="D4572">
        <v>4</v>
      </c>
      <c r="E4572">
        <v>58</v>
      </c>
      <c r="F4572">
        <v>6488</v>
      </c>
      <c r="G4572">
        <v>180</v>
      </c>
      <c r="H4572">
        <v>4</v>
      </c>
      <c r="I4572" s="58" t="s">
        <v>1518</v>
      </c>
      <c r="J4572">
        <v>18004</v>
      </c>
      <c r="K4572" s="4">
        <v>5.79</v>
      </c>
      <c r="L4572" s="4">
        <v>8.5180000000000007</v>
      </c>
      <c r="M4572" s="4">
        <v>0</v>
      </c>
      <c r="N4572" s="4">
        <v>2.7280000000000002</v>
      </c>
      <c r="O4572" s="5">
        <v>42305.745292812499</v>
      </c>
      <c r="P4572" s="5">
        <v>42305.745292812499</v>
      </c>
    </row>
    <row r="4573" spans="1:16">
      <c r="A4573">
        <v>3</v>
      </c>
      <c r="B4573">
        <v>11</v>
      </c>
      <c r="C4573">
        <v>16</v>
      </c>
      <c r="D4573">
        <v>4</v>
      </c>
      <c r="E4573">
        <v>58</v>
      </c>
      <c r="F4573">
        <v>6489</v>
      </c>
      <c r="G4573">
        <v>180</v>
      </c>
      <c r="H4573">
        <v>5</v>
      </c>
      <c r="I4573" s="58" t="s">
        <v>8888</v>
      </c>
      <c r="J4573">
        <v>18005</v>
      </c>
      <c r="K4573" s="4">
        <v>0</v>
      </c>
      <c r="L4573" s="4">
        <v>9.8149999999999995</v>
      </c>
      <c r="M4573" s="4">
        <v>2.7280000000000002</v>
      </c>
      <c r="N4573" s="4">
        <v>12.542999999999999</v>
      </c>
      <c r="O4573" s="5">
        <v>42305.745292812499</v>
      </c>
      <c r="P4573" s="5">
        <v>43258.050196053242</v>
      </c>
    </row>
    <row r="4574" spans="1:16">
      <c r="A4574">
        <v>3</v>
      </c>
      <c r="B4574">
        <v>11</v>
      </c>
      <c r="C4574">
        <v>21</v>
      </c>
      <c r="D4574">
        <v>131</v>
      </c>
      <c r="E4574">
        <v>4528</v>
      </c>
      <c r="F4574">
        <v>8517</v>
      </c>
      <c r="G4574">
        <v>327</v>
      </c>
      <c r="H4574">
        <v>2</v>
      </c>
      <c r="I4574" s="58" t="s">
        <v>8889</v>
      </c>
      <c r="J4574">
        <v>32702</v>
      </c>
      <c r="K4574" s="4">
        <v>1</v>
      </c>
      <c r="L4574" s="4">
        <v>12.736000000000001</v>
      </c>
      <c r="M4574" s="4">
        <v>467.029</v>
      </c>
      <c r="N4574" s="4">
        <v>478.76499999999999</v>
      </c>
      <c r="O4574" s="5">
        <v>42305.745292812499</v>
      </c>
      <c r="P4574" s="5">
        <v>43258.050196053242</v>
      </c>
    </row>
    <row r="4575" spans="1:16">
      <c r="A4575">
        <v>3</v>
      </c>
      <c r="B4575">
        <v>11</v>
      </c>
      <c r="C4575">
        <v>21</v>
      </c>
      <c r="D4575">
        <v>131</v>
      </c>
      <c r="E4575">
        <v>4528</v>
      </c>
      <c r="F4575">
        <v>8518</v>
      </c>
      <c r="G4575">
        <v>327</v>
      </c>
      <c r="H4575">
        <v>3</v>
      </c>
      <c r="I4575" s="58" t="s">
        <v>8890</v>
      </c>
      <c r="J4575">
        <v>32703</v>
      </c>
      <c r="K4575" s="4">
        <v>11.727</v>
      </c>
      <c r="L4575" s="4">
        <v>24.155999999999999</v>
      </c>
      <c r="M4575" s="4">
        <v>478.76499999999999</v>
      </c>
      <c r="N4575" s="4">
        <v>491.19400000000002</v>
      </c>
      <c r="O4575" s="5">
        <v>42305.745292812499</v>
      </c>
      <c r="P4575" s="5">
        <v>43258.050196053242</v>
      </c>
    </row>
    <row r="4576" spans="1:16">
      <c r="A4576">
        <v>3</v>
      </c>
      <c r="B4576">
        <v>11</v>
      </c>
      <c r="C4576">
        <v>21</v>
      </c>
      <c r="D4576">
        <v>131</v>
      </c>
      <c r="E4576">
        <v>4528</v>
      </c>
      <c r="F4576">
        <v>8519</v>
      </c>
      <c r="G4576">
        <v>327</v>
      </c>
      <c r="H4576">
        <v>4</v>
      </c>
      <c r="I4576" s="58" t="s">
        <v>8891</v>
      </c>
      <c r="J4576">
        <v>32704</v>
      </c>
      <c r="K4576" s="4">
        <v>0</v>
      </c>
      <c r="L4576" s="4">
        <v>9.56</v>
      </c>
      <c r="M4576" s="4">
        <v>491.19400000000002</v>
      </c>
      <c r="N4576" s="4">
        <v>500.75400000000002</v>
      </c>
      <c r="O4576" s="5">
        <v>42305.745292812499</v>
      </c>
      <c r="P4576" s="5">
        <v>42305.745292812499</v>
      </c>
    </row>
    <row r="4577" spans="1:16">
      <c r="A4577">
        <v>3</v>
      </c>
      <c r="B4577">
        <v>11</v>
      </c>
      <c r="C4577">
        <v>21</v>
      </c>
      <c r="D4577">
        <v>131</v>
      </c>
      <c r="E4577">
        <v>4528</v>
      </c>
      <c r="F4577">
        <v>8520</v>
      </c>
      <c r="G4577">
        <v>327</v>
      </c>
      <c r="H4577">
        <v>5</v>
      </c>
      <c r="I4577" s="58" t="s">
        <v>8892</v>
      </c>
      <c r="J4577">
        <v>32705</v>
      </c>
      <c r="K4577" s="4">
        <v>0</v>
      </c>
      <c r="L4577" s="4">
        <v>12.988</v>
      </c>
      <c r="M4577" s="4">
        <v>500.75400000000002</v>
      </c>
      <c r="N4577" s="4">
        <v>513.74199999999996</v>
      </c>
      <c r="O4577" s="5">
        <v>42305.745292812499</v>
      </c>
      <c r="P4577" s="5">
        <v>43258.050196053242</v>
      </c>
    </row>
    <row r="4578" spans="1:16">
      <c r="A4578">
        <v>3</v>
      </c>
      <c r="B4578">
        <v>11</v>
      </c>
      <c r="C4578">
        <v>21</v>
      </c>
      <c r="D4578">
        <v>24</v>
      </c>
      <c r="E4578">
        <v>1519</v>
      </c>
      <c r="F4578">
        <v>8411</v>
      </c>
      <c r="G4578">
        <v>696</v>
      </c>
      <c r="H4578">
        <v>3</v>
      </c>
      <c r="I4578" s="58" t="s">
        <v>8893</v>
      </c>
      <c r="J4578">
        <v>69603</v>
      </c>
      <c r="K4578" s="4">
        <v>0</v>
      </c>
      <c r="L4578" s="4">
        <v>5.907</v>
      </c>
      <c r="M4578" s="4">
        <v>0</v>
      </c>
      <c r="N4578" s="4">
        <v>5.907</v>
      </c>
      <c r="O4578" s="5">
        <v>42305.745292812499</v>
      </c>
      <c r="P4578" s="5">
        <v>42305.745292812499</v>
      </c>
    </row>
    <row r="4579" spans="1:16">
      <c r="A4579">
        <v>3</v>
      </c>
      <c r="B4579">
        <v>11</v>
      </c>
      <c r="C4579">
        <v>21</v>
      </c>
      <c r="D4579">
        <v>24</v>
      </c>
      <c r="E4579">
        <v>1635</v>
      </c>
      <c r="F4579">
        <v>8412</v>
      </c>
      <c r="G4579">
        <v>1471</v>
      </c>
      <c r="H4579">
        <v>1</v>
      </c>
      <c r="I4579" s="58" t="s">
        <v>8894</v>
      </c>
      <c r="J4579">
        <v>147101</v>
      </c>
      <c r="K4579" s="4">
        <v>0</v>
      </c>
      <c r="L4579" s="4">
        <v>2.9000000000000001E-2</v>
      </c>
      <c r="M4579" s="4">
        <v>0</v>
      </c>
      <c r="N4579" s="4">
        <v>2.9000000000000001E-2</v>
      </c>
      <c r="O4579" s="5">
        <v>42305.745292812499</v>
      </c>
      <c r="P4579" s="5">
        <v>42305.745292812499</v>
      </c>
    </row>
    <row r="4580" spans="1:16">
      <c r="A4580">
        <v>3</v>
      </c>
      <c r="B4580">
        <v>11</v>
      </c>
      <c r="C4580">
        <v>21</v>
      </c>
      <c r="D4580">
        <v>24</v>
      </c>
      <c r="E4580">
        <v>176</v>
      </c>
      <c r="F4580">
        <v>8404</v>
      </c>
      <c r="G4580">
        <v>255</v>
      </c>
      <c r="H4580">
        <v>3</v>
      </c>
      <c r="I4580" s="58" t="s">
        <v>1519</v>
      </c>
      <c r="J4580">
        <v>25503</v>
      </c>
      <c r="K4580" s="4">
        <v>2.2189999999999999</v>
      </c>
      <c r="L4580" s="4">
        <v>3.1240000000000001</v>
      </c>
      <c r="M4580" s="4">
        <v>0</v>
      </c>
      <c r="N4580" s="4">
        <v>0.90500000000000003</v>
      </c>
      <c r="O4580" s="5">
        <v>42305.745292812499</v>
      </c>
      <c r="P4580" s="5">
        <v>42305.745292812499</v>
      </c>
    </row>
    <row r="4581" spans="1:16">
      <c r="A4581">
        <v>3</v>
      </c>
      <c r="B4581">
        <v>11</v>
      </c>
      <c r="C4581">
        <v>21</v>
      </c>
      <c r="D4581">
        <v>24</v>
      </c>
      <c r="E4581">
        <v>176</v>
      </c>
      <c r="F4581">
        <v>8405</v>
      </c>
      <c r="G4581">
        <v>255</v>
      </c>
      <c r="H4581">
        <v>4</v>
      </c>
      <c r="I4581" s="58" t="s">
        <v>1520</v>
      </c>
      <c r="J4581">
        <v>25504</v>
      </c>
      <c r="K4581" s="4">
        <v>2.512</v>
      </c>
      <c r="L4581" s="4">
        <v>3.6120000000000001</v>
      </c>
      <c r="M4581" s="4">
        <v>0.90500000000000003</v>
      </c>
      <c r="N4581" s="4">
        <v>2.0049999999999999</v>
      </c>
      <c r="O4581" s="5">
        <v>42305.745292812499</v>
      </c>
      <c r="P4581" s="5">
        <v>42305.745292812499</v>
      </c>
    </row>
    <row r="4582" spans="1:16">
      <c r="A4582">
        <v>3</v>
      </c>
      <c r="B4582">
        <v>11</v>
      </c>
      <c r="C4582">
        <v>21</v>
      </c>
      <c r="D4582">
        <v>24</v>
      </c>
      <c r="E4582">
        <v>177</v>
      </c>
      <c r="F4582">
        <v>8406</v>
      </c>
      <c r="G4582">
        <v>255</v>
      </c>
      <c r="H4582">
        <v>13</v>
      </c>
      <c r="I4582" s="58" t="s">
        <v>8895</v>
      </c>
      <c r="J4582">
        <v>25513</v>
      </c>
      <c r="K4582" s="4">
        <v>0</v>
      </c>
      <c r="L4582" s="4">
        <v>2.867</v>
      </c>
      <c r="M4582" s="4">
        <v>0</v>
      </c>
      <c r="N4582" s="4">
        <v>2.867</v>
      </c>
      <c r="O4582" s="5">
        <v>42305.745292812499</v>
      </c>
      <c r="P4582" s="5">
        <v>42305.745292812499</v>
      </c>
    </row>
    <row r="4583" spans="1:16">
      <c r="A4583">
        <v>3</v>
      </c>
      <c r="B4583">
        <v>11</v>
      </c>
      <c r="C4583">
        <v>21</v>
      </c>
      <c r="D4583">
        <v>24</v>
      </c>
      <c r="E4583">
        <v>2245</v>
      </c>
      <c r="F4583">
        <v>8413</v>
      </c>
      <c r="G4583">
        <v>1703</v>
      </c>
      <c r="H4583">
        <v>1</v>
      </c>
      <c r="I4583" s="58">
        <v>-71952</v>
      </c>
      <c r="J4583">
        <v>170301</v>
      </c>
      <c r="K4583" s="4">
        <v>0</v>
      </c>
      <c r="L4583" s="4">
        <v>12.337999999999999</v>
      </c>
      <c r="M4583" s="4">
        <v>0</v>
      </c>
      <c r="N4583" s="4">
        <v>12.337999999999999</v>
      </c>
      <c r="O4583" s="5">
        <v>42305.745292812499</v>
      </c>
      <c r="P4583" s="5">
        <v>42305.745292812499</v>
      </c>
    </row>
    <row r="4584" spans="1:16">
      <c r="A4584">
        <v>3</v>
      </c>
      <c r="B4584">
        <v>11</v>
      </c>
      <c r="C4584">
        <v>21</v>
      </c>
      <c r="D4584">
        <v>24</v>
      </c>
      <c r="E4584">
        <v>3043</v>
      </c>
      <c r="F4584">
        <v>8414</v>
      </c>
      <c r="G4584">
        <v>696</v>
      </c>
      <c r="H4584">
        <v>2</v>
      </c>
      <c r="I4584" s="58" t="s">
        <v>1521</v>
      </c>
      <c r="J4584">
        <v>69602</v>
      </c>
      <c r="K4584" s="4">
        <v>10</v>
      </c>
      <c r="L4584" s="4">
        <v>12.156000000000001</v>
      </c>
      <c r="M4584" s="4">
        <v>0</v>
      </c>
      <c r="N4584" s="4">
        <v>2.1560000000000001</v>
      </c>
      <c r="O4584" s="5">
        <v>42305.745292812499</v>
      </c>
      <c r="P4584" s="5">
        <v>42305.745292812499</v>
      </c>
    </row>
    <row r="4585" spans="1:16">
      <c r="A4585">
        <v>3</v>
      </c>
      <c r="B4585">
        <v>11</v>
      </c>
      <c r="C4585">
        <v>21</v>
      </c>
      <c r="D4585">
        <v>24</v>
      </c>
      <c r="E4585">
        <v>4052</v>
      </c>
      <c r="F4585">
        <v>8415</v>
      </c>
      <c r="G4585">
        <v>102</v>
      </c>
      <c r="H4585">
        <v>7</v>
      </c>
      <c r="I4585" s="58" t="s">
        <v>8896</v>
      </c>
      <c r="J4585">
        <v>10207</v>
      </c>
      <c r="K4585" s="4">
        <v>30</v>
      </c>
      <c r="L4585" s="4">
        <v>40.295000000000002</v>
      </c>
      <c r="M4585" s="4">
        <v>34.503</v>
      </c>
      <c r="N4585" s="4">
        <v>44.798000000000002</v>
      </c>
      <c r="O4585" s="5">
        <v>42305.745292812499</v>
      </c>
      <c r="P4585" s="5">
        <v>42305.745292812499</v>
      </c>
    </row>
    <row r="4586" spans="1:16">
      <c r="A4586">
        <v>3</v>
      </c>
      <c r="B4586">
        <v>11</v>
      </c>
      <c r="C4586">
        <v>21</v>
      </c>
      <c r="D4586">
        <v>24</v>
      </c>
      <c r="E4586">
        <v>4052</v>
      </c>
      <c r="F4586">
        <v>8416</v>
      </c>
      <c r="G4586">
        <v>482</v>
      </c>
      <c r="H4586">
        <v>2</v>
      </c>
      <c r="I4586" s="58" t="s">
        <v>8897</v>
      </c>
      <c r="J4586">
        <v>48202</v>
      </c>
      <c r="K4586" s="4">
        <v>0.16</v>
      </c>
      <c r="L4586" s="4">
        <v>15.93</v>
      </c>
      <c r="M4586" s="4">
        <v>10.292999999999999</v>
      </c>
      <c r="N4586" s="4">
        <v>26.062999999999999</v>
      </c>
      <c r="O4586" s="5">
        <v>42305.745292812499</v>
      </c>
      <c r="P4586" s="5">
        <v>43258.050196053242</v>
      </c>
    </row>
    <row r="4587" spans="1:16">
      <c r="A4587">
        <v>3</v>
      </c>
      <c r="B4587">
        <v>11</v>
      </c>
      <c r="C4587">
        <v>21</v>
      </c>
      <c r="D4587">
        <v>24</v>
      </c>
      <c r="E4587">
        <v>4052</v>
      </c>
      <c r="F4587">
        <v>8417</v>
      </c>
      <c r="G4587">
        <v>482</v>
      </c>
      <c r="H4587">
        <v>3</v>
      </c>
      <c r="I4587" s="58" t="s">
        <v>8898</v>
      </c>
      <c r="J4587">
        <v>48203</v>
      </c>
      <c r="K4587" s="4">
        <v>15.93</v>
      </c>
      <c r="L4587" s="4">
        <v>24.37</v>
      </c>
      <c r="M4587" s="4">
        <v>26.062999999999999</v>
      </c>
      <c r="N4587" s="4">
        <v>34.503</v>
      </c>
      <c r="O4587" s="5">
        <v>42305.745292812499</v>
      </c>
      <c r="P4587" s="5">
        <v>43258.050196053242</v>
      </c>
    </row>
    <row r="4588" spans="1:16">
      <c r="A4588">
        <v>3</v>
      </c>
      <c r="B4588">
        <v>11</v>
      </c>
      <c r="C4588">
        <v>21</v>
      </c>
      <c r="D4588">
        <v>24</v>
      </c>
      <c r="E4588">
        <v>4547</v>
      </c>
      <c r="F4588">
        <v>8418</v>
      </c>
      <c r="G4588">
        <v>255</v>
      </c>
      <c r="H4588">
        <v>3</v>
      </c>
      <c r="I4588" s="58" t="s">
        <v>1519</v>
      </c>
      <c r="J4588">
        <v>25503</v>
      </c>
      <c r="K4588" s="4">
        <v>0.5</v>
      </c>
      <c r="L4588" s="4">
        <v>2.1469999999999998</v>
      </c>
      <c r="M4588" s="4">
        <v>496.34199999999998</v>
      </c>
      <c r="N4588" s="4">
        <v>497.98899999999998</v>
      </c>
      <c r="O4588" s="5">
        <v>42305.745292812499</v>
      </c>
      <c r="P4588" s="5">
        <v>43258.050196053242</v>
      </c>
    </row>
    <row r="4589" spans="1:16">
      <c r="A4589">
        <v>3</v>
      </c>
      <c r="B4589">
        <v>11</v>
      </c>
      <c r="C4589">
        <v>21</v>
      </c>
      <c r="D4589">
        <v>24</v>
      </c>
      <c r="E4589">
        <v>4547</v>
      </c>
      <c r="F4589">
        <v>8419</v>
      </c>
      <c r="G4589">
        <v>255</v>
      </c>
      <c r="H4589">
        <v>4</v>
      </c>
      <c r="I4589" s="58" t="s">
        <v>1520</v>
      </c>
      <c r="J4589">
        <v>25504</v>
      </c>
      <c r="K4589" s="4">
        <v>3.6709999999999998</v>
      </c>
      <c r="L4589" s="4">
        <v>22.884</v>
      </c>
      <c r="M4589" s="4">
        <v>499.755</v>
      </c>
      <c r="N4589" s="4">
        <v>518.96799999999996</v>
      </c>
      <c r="O4589" s="5">
        <v>42305.745292812499</v>
      </c>
      <c r="P4589" s="5">
        <v>43258.050196053242</v>
      </c>
    </row>
    <row r="4590" spans="1:16">
      <c r="A4590">
        <v>3</v>
      </c>
      <c r="B4590">
        <v>11</v>
      </c>
      <c r="C4590">
        <v>21</v>
      </c>
      <c r="D4590">
        <v>24</v>
      </c>
      <c r="E4590">
        <v>4547</v>
      </c>
      <c r="F4590">
        <v>8420</v>
      </c>
      <c r="G4590">
        <v>255</v>
      </c>
      <c r="H4590">
        <v>5</v>
      </c>
      <c r="I4590" s="58" t="s">
        <v>8899</v>
      </c>
      <c r="J4590">
        <v>25505</v>
      </c>
      <c r="K4590" s="4">
        <v>0</v>
      </c>
      <c r="L4590" s="4">
        <v>10.991</v>
      </c>
      <c r="M4590" s="4">
        <v>518.96799999999996</v>
      </c>
      <c r="N4590" s="4">
        <v>529.95899999999995</v>
      </c>
      <c r="O4590" s="5">
        <v>42305.745292812499</v>
      </c>
      <c r="P4590" s="5">
        <v>43258.050196053242</v>
      </c>
    </row>
    <row r="4591" spans="1:16">
      <c r="A4591">
        <v>3</v>
      </c>
      <c r="B4591">
        <v>11</v>
      </c>
      <c r="C4591">
        <v>21</v>
      </c>
      <c r="D4591">
        <v>24</v>
      </c>
      <c r="E4591">
        <v>4547</v>
      </c>
      <c r="F4591">
        <v>8421</v>
      </c>
      <c r="G4591">
        <v>255</v>
      </c>
      <c r="H4591">
        <v>14</v>
      </c>
      <c r="I4591" s="58" t="s">
        <v>8900</v>
      </c>
      <c r="J4591">
        <v>25514</v>
      </c>
      <c r="K4591" s="4">
        <v>0</v>
      </c>
      <c r="L4591" s="4">
        <v>1.766</v>
      </c>
      <c r="M4591" s="4">
        <v>497.98899999999998</v>
      </c>
      <c r="N4591" s="4">
        <v>499.755</v>
      </c>
      <c r="O4591" s="5">
        <v>42305.745292812499</v>
      </c>
      <c r="P4591" s="5">
        <v>43258.050196053242</v>
      </c>
    </row>
    <row r="4592" spans="1:16">
      <c r="A4592">
        <v>3</v>
      </c>
      <c r="B4592">
        <v>11</v>
      </c>
      <c r="C4592">
        <v>21</v>
      </c>
      <c r="D4592">
        <v>24</v>
      </c>
      <c r="E4592">
        <v>598</v>
      </c>
      <c r="F4592">
        <v>8407</v>
      </c>
      <c r="G4592">
        <v>818</v>
      </c>
      <c r="H4592">
        <v>1</v>
      </c>
      <c r="I4592" s="58" t="s">
        <v>1522</v>
      </c>
      <c r="J4592">
        <v>81801</v>
      </c>
      <c r="K4592" s="4">
        <v>10</v>
      </c>
      <c r="L4592" s="4">
        <v>13.291</v>
      </c>
      <c r="M4592" s="4">
        <v>0</v>
      </c>
      <c r="N4592" s="4">
        <v>3.2909999999999999</v>
      </c>
      <c r="O4592" s="5">
        <v>42305.745292812499</v>
      </c>
      <c r="P4592" s="5">
        <v>42305.745292812499</v>
      </c>
    </row>
    <row r="4593" spans="1:16">
      <c r="A4593">
        <v>3</v>
      </c>
      <c r="B4593">
        <v>11</v>
      </c>
      <c r="C4593">
        <v>21</v>
      </c>
      <c r="D4593">
        <v>24</v>
      </c>
      <c r="E4593">
        <v>898</v>
      </c>
      <c r="F4593">
        <v>8408</v>
      </c>
      <c r="G4593">
        <v>696</v>
      </c>
      <c r="H4593">
        <v>2</v>
      </c>
      <c r="I4593" s="58" t="s">
        <v>1521</v>
      </c>
      <c r="J4593">
        <v>69602</v>
      </c>
      <c r="K4593" s="4">
        <v>0</v>
      </c>
      <c r="L4593" s="4">
        <v>2.4260000000000002</v>
      </c>
      <c r="M4593" s="4">
        <v>0</v>
      </c>
      <c r="N4593" s="4">
        <v>2.4260000000000002</v>
      </c>
      <c r="O4593" s="5">
        <v>42305.745292812499</v>
      </c>
      <c r="P4593" s="5">
        <v>42305.745292812499</v>
      </c>
    </row>
    <row r="4594" spans="1:16">
      <c r="A4594">
        <v>3</v>
      </c>
      <c r="B4594">
        <v>11</v>
      </c>
      <c r="C4594">
        <v>21</v>
      </c>
      <c r="D4594">
        <v>24</v>
      </c>
      <c r="E4594">
        <v>899</v>
      </c>
      <c r="F4594">
        <v>8409</v>
      </c>
      <c r="G4594">
        <v>818</v>
      </c>
      <c r="H4594">
        <v>1</v>
      </c>
      <c r="I4594" s="58" t="s">
        <v>1522</v>
      </c>
      <c r="J4594">
        <v>81801</v>
      </c>
      <c r="K4594" s="4">
        <v>0</v>
      </c>
      <c r="L4594" s="4">
        <v>7.1639999999999997</v>
      </c>
      <c r="M4594" s="4">
        <v>0</v>
      </c>
      <c r="N4594" s="4">
        <v>7.1639999999999997</v>
      </c>
      <c r="O4594" s="5">
        <v>42305.745292812499</v>
      </c>
      <c r="P4594" s="5">
        <v>43258.050196053242</v>
      </c>
    </row>
    <row r="4595" spans="1:16">
      <c r="A4595">
        <v>3</v>
      </c>
      <c r="B4595">
        <v>11</v>
      </c>
      <c r="C4595">
        <v>21</v>
      </c>
      <c r="D4595">
        <v>24</v>
      </c>
      <c r="E4595">
        <v>899</v>
      </c>
      <c r="F4595">
        <v>8410</v>
      </c>
      <c r="G4595">
        <v>1103</v>
      </c>
      <c r="H4595">
        <v>1</v>
      </c>
      <c r="I4595" s="58" t="s">
        <v>8901</v>
      </c>
      <c r="J4595">
        <v>110301</v>
      </c>
      <c r="K4595" s="4">
        <v>7.1639999999999997</v>
      </c>
      <c r="L4595" s="4">
        <v>22.318000000000001</v>
      </c>
      <c r="M4595" s="4">
        <v>7.1639999999999997</v>
      </c>
      <c r="N4595" s="4">
        <v>22.318000000000001</v>
      </c>
      <c r="O4595" s="5">
        <v>42305.745292812499</v>
      </c>
      <c r="P4595" s="5">
        <v>43258.050196053242</v>
      </c>
    </row>
    <row r="4596" spans="1:16">
      <c r="A4596">
        <v>3</v>
      </c>
      <c r="B4596">
        <v>11</v>
      </c>
      <c r="C4596">
        <v>22</v>
      </c>
      <c r="D4596">
        <v>66</v>
      </c>
      <c r="E4596">
        <v>1435</v>
      </c>
      <c r="F4596">
        <v>8734</v>
      </c>
      <c r="G4596">
        <v>1982</v>
      </c>
      <c r="H4596">
        <v>1</v>
      </c>
      <c r="I4596" s="58">
        <v>29952</v>
      </c>
      <c r="J4596">
        <v>198201</v>
      </c>
      <c r="K4596" s="4">
        <v>0</v>
      </c>
      <c r="L4596" s="4">
        <v>26.138000000000002</v>
      </c>
      <c r="M4596" s="4">
        <v>0</v>
      </c>
      <c r="N4596" s="4">
        <v>26.138000000000002</v>
      </c>
      <c r="O4596" s="5">
        <v>42305.745292812499</v>
      </c>
      <c r="P4596" s="5">
        <v>42305.745292812499</v>
      </c>
    </row>
    <row r="4597" spans="1:16">
      <c r="A4597">
        <v>3</v>
      </c>
      <c r="B4597">
        <v>11</v>
      </c>
      <c r="C4597">
        <v>22</v>
      </c>
      <c r="D4597">
        <v>66</v>
      </c>
      <c r="E4597">
        <v>1435</v>
      </c>
      <c r="F4597">
        <v>8735</v>
      </c>
      <c r="G4597">
        <v>1982</v>
      </c>
      <c r="H4597">
        <v>2</v>
      </c>
      <c r="I4597" s="58">
        <v>29983</v>
      </c>
      <c r="J4597">
        <v>198202</v>
      </c>
      <c r="K4597" s="4">
        <v>26.138000000000002</v>
      </c>
      <c r="L4597" s="4">
        <v>33.786999999999999</v>
      </c>
      <c r="M4597" s="4">
        <v>26.138000000000002</v>
      </c>
      <c r="N4597" s="4">
        <v>33.786999999999999</v>
      </c>
      <c r="O4597" s="5">
        <v>42305.745292812499</v>
      </c>
      <c r="P4597" s="5">
        <v>42305.745292812499</v>
      </c>
    </row>
    <row r="4598" spans="1:16">
      <c r="A4598">
        <v>3</v>
      </c>
      <c r="B4598">
        <v>11</v>
      </c>
      <c r="C4598">
        <v>22</v>
      </c>
      <c r="D4598">
        <v>66</v>
      </c>
      <c r="E4598">
        <v>2339</v>
      </c>
      <c r="F4598">
        <v>8736</v>
      </c>
      <c r="G4598">
        <v>2170</v>
      </c>
      <c r="H4598">
        <v>1</v>
      </c>
      <c r="I4598" s="58">
        <v>98618</v>
      </c>
      <c r="J4598">
        <v>217001</v>
      </c>
      <c r="K4598" s="4">
        <v>30</v>
      </c>
      <c r="L4598" s="4">
        <v>40.9</v>
      </c>
      <c r="M4598" s="4">
        <v>15.804</v>
      </c>
      <c r="N4598" s="4">
        <v>26.704000000000001</v>
      </c>
      <c r="O4598" s="5">
        <v>42305.745292812499</v>
      </c>
      <c r="P4598" s="5">
        <v>42305.745292812499</v>
      </c>
    </row>
    <row r="4599" spans="1:16">
      <c r="A4599">
        <v>3</v>
      </c>
      <c r="B4599">
        <v>11</v>
      </c>
      <c r="C4599">
        <v>22</v>
      </c>
      <c r="D4599">
        <v>66</v>
      </c>
      <c r="E4599">
        <v>2339</v>
      </c>
      <c r="F4599">
        <v>8737</v>
      </c>
      <c r="G4599">
        <v>2170</v>
      </c>
      <c r="H4599">
        <v>5</v>
      </c>
      <c r="I4599" s="58">
        <v>98738</v>
      </c>
      <c r="J4599">
        <v>217005</v>
      </c>
      <c r="K4599" s="4">
        <v>10</v>
      </c>
      <c r="L4599" s="4">
        <v>24.731000000000002</v>
      </c>
      <c r="M4599" s="4">
        <v>0</v>
      </c>
      <c r="N4599" s="4">
        <v>14.731</v>
      </c>
      <c r="O4599" s="5">
        <v>42305.745292812499</v>
      </c>
      <c r="P4599" s="5">
        <v>42305.745292812499</v>
      </c>
    </row>
    <row r="4600" spans="1:16">
      <c r="A4600">
        <v>3</v>
      </c>
      <c r="B4600">
        <v>11</v>
      </c>
      <c r="C4600">
        <v>22</v>
      </c>
      <c r="D4600">
        <v>66</v>
      </c>
      <c r="E4600">
        <v>2393</v>
      </c>
      <c r="F4600">
        <v>8738</v>
      </c>
      <c r="G4600">
        <v>2244</v>
      </c>
      <c r="H4600">
        <v>1</v>
      </c>
      <c r="I4600" s="58">
        <v>125645</v>
      </c>
      <c r="J4600">
        <v>224401</v>
      </c>
      <c r="K4600" s="4">
        <v>0.11700000000000001</v>
      </c>
      <c r="L4600" s="4">
        <v>7.6310000000000002</v>
      </c>
      <c r="M4600" s="4">
        <v>0</v>
      </c>
      <c r="N4600" s="4">
        <v>7.5140000000000002</v>
      </c>
      <c r="O4600" s="5">
        <v>42305.745292812499</v>
      </c>
      <c r="P4600" s="5">
        <v>42305.745292812499</v>
      </c>
    </row>
    <row r="4601" spans="1:16">
      <c r="A4601">
        <v>3</v>
      </c>
      <c r="B4601">
        <v>11</v>
      </c>
      <c r="C4601">
        <v>22</v>
      </c>
      <c r="D4601">
        <v>66</v>
      </c>
      <c r="E4601">
        <v>3160</v>
      </c>
      <c r="F4601">
        <v>8739</v>
      </c>
      <c r="G4601">
        <v>3305</v>
      </c>
      <c r="H4601">
        <v>1</v>
      </c>
      <c r="I4601" s="58">
        <v>513168</v>
      </c>
      <c r="J4601">
        <v>330501</v>
      </c>
      <c r="K4601" s="4">
        <v>0</v>
      </c>
      <c r="L4601" s="4">
        <v>14.884</v>
      </c>
      <c r="M4601" s="4">
        <v>0</v>
      </c>
      <c r="N4601" s="4">
        <v>14.884</v>
      </c>
      <c r="O4601" s="5">
        <v>42305.745292812499</v>
      </c>
      <c r="P4601" s="5">
        <v>42305.745292812499</v>
      </c>
    </row>
    <row r="4602" spans="1:16">
      <c r="A4602">
        <v>3</v>
      </c>
      <c r="B4602">
        <v>11</v>
      </c>
      <c r="C4602">
        <v>22</v>
      </c>
      <c r="D4602">
        <v>66</v>
      </c>
      <c r="E4602">
        <v>3208</v>
      </c>
      <c r="F4602">
        <v>8740</v>
      </c>
      <c r="G4602">
        <v>3341</v>
      </c>
      <c r="H4602">
        <v>1</v>
      </c>
      <c r="I4602" s="58">
        <v>526317</v>
      </c>
      <c r="J4602">
        <v>334101</v>
      </c>
      <c r="K4602" s="4">
        <v>2</v>
      </c>
      <c r="L4602" s="4">
        <v>8.4770000000000003</v>
      </c>
      <c r="M4602" s="4">
        <v>0</v>
      </c>
      <c r="N4602" s="4">
        <v>6.4770000000000003</v>
      </c>
      <c r="O4602" s="5">
        <v>42305.745292812499</v>
      </c>
      <c r="P4602" s="5">
        <v>42305.745292812499</v>
      </c>
    </row>
    <row r="4603" spans="1:16">
      <c r="A4603">
        <v>3</v>
      </c>
      <c r="B4603">
        <v>11</v>
      </c>
      <c r="C4603">
        <v>22</v>
      </c>
      <c r="D4603">
        <v>66</v>
      </c>
      <c r="E4603">
        <v>3866</v>
      </c>
      <c r="F4603">
        <v>8741</v>
      </c>
      <c r="G4603">
        <v>517</v>
      </c>
      <c r="H4603">
        <v>4</v>
      </c>
      <c r="I4603" s="58" t="s">
        <v>8902</v>
      </c>
      <c r="J4603">
        <v>51704</v>
      </c>
      <c r="K4603" s="4">
        <v>0</v>
      </c>
      <c r="L4603" s="4">
        <v>15.853999999999999</v>
      </c>
      <c r="M4603" s="4">
        <v>462.12099999999998</v>
      </c>
      <c r="N4603" s="4">
        <v>477.97500000000002</v>
      </c>
      <c r="O4603" s="5">
        <v>42305.745292812499</v>
      </c>
      <c r="P4603" s="5">
        <v>43258.050196053242</v>
      </c>
    </row>
    <row r="4604" spans="1:16">
      <c r="A4604">
        <v>3</v>
      </c>
      <c r="B4604">
        <v>11</v>
      </c>
      <c r="C4604">
        <v>22</v>
      </c>
      <c r="D4604">
        <v>66</v>
      </c>
      <c r="E4604">
        <v>3866</v>
      </c>
      <c r="F4604">
        <v>8742</v>
      </c>
      <c r="G4604">
        <v>517</v>
      </c>
      <c r="H4604">
        <v>8</v>
      </c>
      <c r="I4604" s="58" t="s">
        <v>8903</v>
      </c>
      <c r="J4604">
        <v>51708</v>
      </c>
      <c r="K4604" s="4">
        <v>15.853999999999999</v>
      </c>
      <c r="L4604" s="4">
        <v>34.143999999999998</v>
      </c>
      <c r="M4604" s="4">
        <v>477.97500000000002</v>
      </c>
      <c r="N4604" s="4">
        <v>496.26499999999999</v>
      </c>
      <c r="O4604" s="5">
        <v>42305.745292812499</v>
      </c>
      <c r="P4604" s="5">
        <v>43258.050196053242</v>
      </c>
    </row>
    <row r="4605" spans="1:16">
      <c r="A4605">
        <v>3</v>
      </c>
      <c r="B4605">
        <v>11</v>
      </c>
      <c r="C4605">
        <v>22</v>
      </c>
      <c r="D4605">
        <v>66</v>
      </c>
      <c r="E4605">
        <v>3866</v>
      </c>
      <c r="F4605">
        <v>8743</v>
      </c>
      <c r="G4605">
        <v>517</v>
      </c>
      <c r="H4605">
        <v>9</v>
      </c>
      <c r="I4605" s="58" t="s">
        <v>8904</v>
      </c>
      <c r="J4605">
        <v>51709</v>
      </c>
      <c r="K4605" s="4">
        <v>34.143999999999998</v>
      </c>
      <c r="L4605" s="4">
        <v>49.353999999999999</v>
      </c>
      <c r="M4605" s="4">
        <v>496.26499999999999</v>
      </c>
      <c r="N4605" s="4">
        <v>511.47500000000002</v>
      </c>
      <c r="O4605" s="5">
        <v>42305.745292812499</v>
      </c>
      <c r="P4605" s="5">
        <v>43258.050196053242</v>
      </c>
    </row>
    <row r="4606" spans="1:16">
      <c r="A4606">
        <v>3</v>
      </c>
      <c r="B4606">
        <v>11</v>
      </c>
      <c r="C4606">
        <v>22</v>
      </c>
      <c r="D4606">
        <v>66</v>
      </c>
      <c r="E4606">
        <v>3891</v>
      </c>
      <c r="F4606">
        <v>8744</v>
      </c>
      <c r="G4606">
        <v>86</v>
      </c>
      <c r="H4606">
        <v>10</v>
      </c>
      <c r="I4606" s="58">
        <v>31686</v>
      </c>
      <c r="J4606">
        <v>8610</v>
      </c>
      <c r="K4606" s="4">
        <v>42.591999999999999</v>
      </c>
      <c r="L4606" s="4">
        <v>42.875999999999998</v>
      </c>
      <c r="M4606" s="4">
        <v>84.186000000000007</v>
      </c>
      <c r="N4606" s="4">
        <v>84.47</v>
      </c>
      <c r="O4606" s="5">
        <v>42305.745292812499</v>
      </c>
      <c r="P4606" s="5">
        <v>43258.050196053242</v>
      </c>
    </row>
    <row r="4607" spans="1:16">
      <c r="A4607">
        <v>3</v>
      </c>
      <c r="B4607">
        <v>11</v>
      </c>
      <c r="C4607">
        <v>22</v>
      </c>
      <c r="D4607">
        <v>66</v>
      </c>
      <c r="E4607">
        <v>3891</v>
      </c>
      <c r="F4607">
        <v>8745</v>
      </c>
      <c r="G4607">
        <v>237</v>
      </c>
      <c r="H4607">
        <v>4</v>
      </c>
      <c r="I4607" s="58" t="s">
        <v>8905</v>
      </c>
      <c r="J4607">
        <v>23704</v>
      </c>
      <c r="K4607" s="4">
        <v>0</v>
      </c>
      <c r="L4607" s="4">
        <v>9.6319999999999997</v>
      </c>
      <c r="M4607" s="4">
        <v>46.683999999999997</v>
      </c>
      <c r="N4607" s="4">
        <v>56.316000000000003</v>
      </c>
      <c r="O4607" s="5">
        <v>42305.745292812499</v>
      </c>
      <c r="P4607" s="5">
        <v>43258.050196053242</v>
      </c>
    </row>
    <row r="4608" spans="1:16">
      <c r="A4608">
        <v>3</v>
      </c>
      <c r="B4608">
        <v>11</v>
      </c>
      <c r="C4608">
        <v>22</v>
      </c>
      <c r="D4608">
        <v>66</v>
      </c>
      <c r="E4608">
        <v>3891</v>
      </c>
      <c r="F4608">
        <v>8746</v>
      </c>
      <c r="G4608">
        <v>237</v>
      </c>
      <c r="H4608">
        <v>5</v>
      </c>
      <c r="I4608" s="58" t="s">
        <v>1523</v>
      </c>
      <c r="J4608">
        <v>23705</v>
      </c>
      <c r="K4608" s="4">
        <v>0</v>
      </c>
      <c r="L4608" s="4">
        <v>10.894</v>
      </c>
      <c r="M4608" s="4">
        <v>60.594999999999999</v>
      </c>
      <c r="N4608" s="4">
        <v>71.489000000000004</v>
      </c>
      <c r="O4608" s="5">
        <v>42305.745292812499</v>
      </c>
      <c r="P4608" s="5">
        <v>42305.745292812499</v>
      </c>
    </row>
    <row r="4609" spans="1:16">
      <c r="A4609">
        <v>3</v>
      </c>
      <c r="B4609">
        <v>11</v>
      </c>
      <c r="C4609">
        <v>22</v>
      </c>
      <c r="D4609">
        <v>66</v>
      </c>
      <c r="E4609">
        <v>3891</v>
      </c>
      <c r="F4609">
        <v>8747</v>
      </c>
      <c r="G4609">
        <v>237</v>
      </c>
      <c r="H4609">
        <v>6</v>
      </c>
      <c r="I4609" s="58" t="s">
        <v>8906</v>
      </c>
      <c r="J4609">
        <v>23706</v>
      </c>
      <c r="K4609" s="4">
        <v>10.894</v>
      </c>
      <c r="L4609" s="4">
        <v>23.591000000000001</v>
      </c>
      <c r="M4609" s="4">
        <v>71.489000000000004</v>
      </c>
      <c r="N4609" s="4">
        <v>84.186000000000007</v>
      </c>
      <c r="O4609" s="5">
        <v>42305.745292812499</v>
      </c>
      <c r="P4609" s="5">
        <v>42305.745292812499</v>
      </c>
    </row>
    <row r="4610" spans="1:16">
      <c r="A4610">
        <v>3</v>
      </c>
      <c r="B4610">
        <v>11</v>
      </c>
      <c r="C4610">
        <v>22</v>
      </c>
      <c r="D4610">
        <v>66</v>
      </c>
      <c r="E4610">
        <v>4080</v>
      </c>
      <c r="F4610">
        <v>8748</v>
      </c>
      <c r="G4610">
        <v>86</v>
      </c>
      <c r="H4610">
        <v>9</v>
      </c>
      <c r="I4610" s="58">
        <v>31656</v>
      </c>
      <c r="J4610">
        <v>8609</v>
      </c>
      <c r="K4610" s="4">
        <v>26.54</v>
      </c>
      <c r="L4610" s="4">
        <v>26.93</v>
      </c>
      <c r="M4610" s="4">
        <v>20.625</v>
      </c>
      <c r="N4610" s="4">
        <v>21.015000000000001</v>
      </c>
      <c r="O4610" s="5">
        <v>42305.745292812499</v>
      </c>
      <c r="P4610" s="5">
        <v>42305.745292812499</v>
      </c>
    </row>
    <row r="4611" spans="1:16">
      <c r="A4611">
        <v>3</v>
      </c>
      <c r="B4611">
        <v>11</v>
      </c>
      <c r="C4611">
        <v>22</v>
      </c>
      <c r="D4611">
        <v>66</v>
      </c>
      <c r="E4611">
        <v>4080</v>
      </c>
      <c r="F4611">
        <v>8749</v>
      </c>
      <c r="G4611">
        <v>623</v>
      </c>
      <c r="H4611">
        <v>1</v>
      </c>
      <c r="I4611" s="58" t="s">
        <v>8907</v>
      </c>
      <c r="J4611">
        <v>62301</v>
      </c>
      <c r="K4611" s="4">
        <v>9.9410000000000007</v>
      </c>
      <c r="L4611" s="4">
        <v>30.565999999999999</v>
      </c>
      <c r="M4611" s="4">
        <v>0</v>
      </c>
      <c r="N4611" s="4">
        <v>20.625</v>
      </c>
      <c r="O4611" s="5">
        <v>42305.745292812499</v>
      </c>
      <c r="P4611" s="5">
        <v>42305.745292812499</v>
      </c>
    </row>
    <row r="4612" spans="1:16">
      <c r="A4612">
        <v>3</v>
      </c>
      <c r="B4612">
        <v>11</v>
      </c>
      <c r="C4612">
        <v>22</v>
      </c>
      <c r="D4612">
        <v>66</v>
      </c>
      <c r="E4612">
        <v>4080</v>
      </c>
      <c r="F4612">
        <v>8750</v>
      </c>
      <c r="G4612">
        <v>623</v>
      </c>
      <c r="H4612">
        <v>2</v>
      </c>
      <c r="I4612" s="58" t="s">
        <v>8908</v>
      </c>
      <c r="J4612">
        <v>62302</v>
      </c>
      <c r="K4612" s="4">
        <v>20.957000000000001</v>
      </c>
      <c r="L4612" s="4">
        <v>45.38</v>
      </c>
      <c r="M4612" s="4">
        <v>21.015000000000001</v>
      </c>
      <c r="N4612" s="4">
        <v>45.438000000000002</v>
      </c>
      <c r="O4612" s="5">
        <v>42305.745292812499</v>
      </c>
      <c r="P4612" s="5">
        <v>42305.745292812499</v>
      </c>
    </row>
    <row r="4613" spans="1:16">
      <c r="A4613">
        <v>3</v>
      </c>
      <c r="B4613">
        <v>11</v>
      </c>
      <c r="C4613">
        <v>22</v>
      </c>
      <c r="D4613">
        <v>66</v>
      </c>
      <c r="E4613">
        <v>4092</v>
      </c>
      <c r="F4613">
        <v>8751</v>
      </c>
      <c r="G4613">
        <v>86</v>
      </c>
      <c r="H4613">
        <v>5</v>
      </c>
      <c r="I4613" s="58">
        <v>31533</v>
      </c>
      <c r="J4613">
        <v>8605</v>
      </c>
      <c r="K4613" s="4">
        <v>0</v>
      </c>
      <c r="L4613" s="4">
        <v>3.9740000000000002</v>
      </c>
      <c r="M4613" s="4">
        <v>43.780999999999999</v>
      </c>
      <c r="N4613" s="4">
        <v>47.755000000000003</v>
      </c>
      <c r="O4613" s="5">
        <v>42305.745292812499</v>
      </c>
      <c r="P4613" s="5">
        <v>43258.050196053242</v>
      </c>
    </row>
    <row r="4614" spans="1:16">
      <c r="A4614">
        <v>3</v>
      </c>
      <c r="B4614">
        <v>11</v>
      </c>
      <c r="C4614">
        <v>22</v>
      </c>
      <c r="D4614">
        <v>66</v>
      </c>
      <c r="E4614">
        <v>4092</v>
      </c>
      <c r="F4614">
        <v>8752</v>
      </c>
      <c r="G4614">
        <v>86</v>
      </c>
      <c r="H4614">
        <v>8</v>
      </c>
      <c r="I4614" s="58">
        <v>31625</v>
      </c>
      <c r="J4614">
        <v>8608</v>
      </c>
      <c r="K4614" s="4">
        <v>4</v>
      </c>
      <c r="L4614" s="4">
        <v>13.792999999999999</v>
      </c>
      <c r="M4614" s="4">
        <v>57.847999999999999</v>
      </c>
      <c r="N4614" s="4">
        <v>67.641000000000005</v>
      </c>
      <c r="O4614" s="5">
        <v>42305.745292812499</v>
      </c>
      <c r="P4614" s="5">
        <v>43258.050196053242</v>
      </c>
    </row>
    <row r="4615" spans="1:16">
      <c r="A4615">
        <v>3</v>
      </c>
      <c r="B4615">
        <v>11</v>
      </c>
      <c r="C4615">
        <v>22</v>
      </c>
      <c r="D4615">
        <v>66</v>
      </c>
      <c r="E4615">
        <v>4092</v>
      </c>
      <c r="F4615">
        <v>8753</v>
      </c>
      <c r="G4615">
        <v>86</v>
      </c>
      <c r="H4615">
        <v>9</v>
      </c>
      <c r="I4615" s="58">
        <v>31656</v>
      </c>
      <c r="J4615">
        <v>8609</v>
      </c>
      <c r="K4615" s="4">
        <v>13.792999999999999</v>
      </c>
      <c r="L4615" s="4">
        <v>27.28</v>
      </c>
      <c r="M4615" s="4">
        <v>67.641000000000005</v>
      </c>
      <c r="N4615" s="4">
        <v>81.128</v>
      </c>
      <c r="O4615" s="5">
        <v>42305.745292812499</v>
      </c>
      <c r="P4615" s="5">
        <v>42305.745292812499</v>
      </c>
    </row>
    <row r="4616" spans="1:16">
      <c r="A4616">
        <v>3</v>
      </c>
      <c r="B4616">
        <v>11</v>
      </c>
      <c r="C4616">
        <v>22</v>
      </c>
      <c r="D4616">
        <v>66</v>
      </c>
      <c r="E4616">
        <v>4092</v>
      </c>
      <c r="F4616">
        <v>8754</v>
      </c>
      <c r="G4616">
        <v>86</v>
      </c>
      <c r="H4616">
        <v>10</v>
      </c>
      <c r="I4616" s="58">
        <v>31686</v>
      </c>
      <c r="J4616">
        <v>8610</v>
      </c>
      <c r="K4616" s="4">
        <v>27.28</v>
      </c>
      <c r="L4616" s="4">
        <v>42.591999999999999</v>
      </c>
      <c r="M4616" s="4">
        <v>81.128</v>
      </c>
      <c r="N4616" s="4">
        <v>96.44</v>
      </c>
      <c r="O4616" s="5">
        <v>42305.745292812499</v>
      </c>
      <c r="P4616" s="5">
        <v>42305.745292812499</v>
      </c>
    </row>
    <row r="4617" spans="1:16">
      <c r="A4617">
        <v>3</v>
      </c>
      <c r="B4617">
        <v>11</v>
      </c>
      <c r="C4617">
        <v>22</v>
      </c>
      <c r="D4617">
        <v>66</v>
      </c>
      <c r="E4617">
        <v>4520</v>
      </c>
      <c r="F4617">
        <v>8755</v>
      </c>
      <c r="G4617">
        <v>237</v>
      </c>
      <c r="H4617">
        <v>5</v>
      </c>
      <c r="I4617" s="58" t="s">
        <v>1523</v>
      </c>
      <c r="J4617">
        <v>23705</v>
      </c>
      <c r="K4617" s="4">
        <v>20</v>
      </c>
      <c r="L4617" s="4">
        <v>21.295000000000002</v>
      </c>
      <c r="M4617" s="4">
        <v>552.64</v>
      </c>
      <c r="N4617" s="4">
        <v>553.93499999999995</v>
      </c>
      <c r="O4617" s="5">
        <v>42305.745292812499</v>
      </c>
      <c r="P4617" s="5">
        <v>43258.050196053242</v>
      </c>
    </row>
    <row r="4618" spans="1:16">
      <c r="A4618">
        <v>3</v>
      </c>
      <c r="B4618">
        <v>11</v>
      </c>
      <c r="C4618">
        <v>22</v>
      </c>
      <c r="D4618">
        <v>66</v>
      </c>
      <c r="E4618">
        <v>4520</v>
      </c>
      <c r="F4618">
        <v>8756</v>
      </c>
      <c r="G4618">
        <v>542</v>
      </c>
      <c r="H4618">
        <v>3</v>
      </c>
      <c r="I4618" s="58" t="s">
        <v>8909</v>
      </c>
      <c r="J4618">
        <v>54203</v>
      </c>
      <c r="K4618" s="4">
        <v>0</v>
      </c>
      <c r="L4618" s="4">
        <v>13.38</v>
      </c>
      <c r="M4618" s="4">
        <v>553.93499999999995</v>
      </c>
      <c r="N4618" s="4">
        <v>567.31500000000005</v>
      </c>
      <c r="O4618" s="5">
        <v>42305.745292812499</v>
      </c>
      <c r="P4618" s="5">
        <v>43258.050196053242</v>
      </c>
    </row>
    <row r="4619" spans="1:16">
      <c r="A4619">
        <v>3</v>
      </c>
      <c r="B4619">
        <v>11</v>
      </c>
      <c r="C4619">
        <v>22</v>
      </c>
      <c r="D4619">
        <v>66</v>
      </c>
      <c r="E4619">
        <v>4520</v>
      </c>
      <c r="F4619">
        <v>8757</v>
      </c>
      <c r="G4619">
        <v>542</v>
      </c>
      <c r="H4619">
        <v>4</v>
      </c>
      <c r="I4619" s="58" t="s">
        <v>8910</v>
      </c>
      <c r="J4619">
        <v>54204</v>
      </c>
      <c r="K4619" s="4">
        <v>0</v>
      </c>
      <c r="L4619" s="4">
        <v>18.204000000000001</v>
      </c>
      <c r="M4619" s="4">
        <v>534.43600000000004</v>
      </c>
      <c r="N4619" s="4">
        <v>552.64</v>
      </c>
      <c r="O4619" s="5">
        <v>42305.745292812499</v>
      </c>
      <c r="P4619" s="5">
        <v>43258.050196053242</v>
      </c>
    </row>
    <row r="4620" spans="1:16">
      <c r="A4620">
        <v>3</v>
      </c>
      <c r="B4620">
        <v>11</v>
      </c>
      <c r="C4620">
        <v>22</v>
      </c>
      <c r="D4620">
        <v>66</v>
      </c>
      <c r="E4620">
        <v>861</v>
      </c>
      <c r="F4620">
        <v>8732</v>
      </c>
      <c r="G4620">
        <v>1083</v>
      </c>
      <c r="H4620">
        <v>2</v>
      </c>
      <c r="I4620" s="58" t="s">
        <v>8911</v>
      </c>
      <c r="J4620">
        <v>108302</v>
      </c>
      <c r="K4620" s="4">
        <v>0</v>
      </c>
      <c r="L4620" s="4">
        <v>17.838999999999999</v>
      </c>
      <c r="M4620" s="4">
        <v>0</v>
      </c>
      <c r="N4620" s="4">
        <v>17.838999999999999</v>
      </c>
      <c r="O4620" s="5">
        <v>42305.745292812499</v>
      </c>
      <c r="P4620" s="5">
        <v>42305.745292812499</v>
      </c>
    </row>
    <row r="4621" spans="1:16">
      <c r="A4621">
        <v>3</v>
      </c>
      <c r="B4621">
        <v>11</v>
      </c>
      <c r="C4621">
        <v>22</v>
      </c>
      <c r="D4621">
        <v>66</v>
      </c>
      <c r="E4621">
        <v>861</v>
      </c>
      <c r="F4621">
        <v>8733</v>
      </c>
      <c r="G4621">
        <v>1083</v>
      </c>
      <c r="H4621">
        <v>3</v>
      </c>
      <c r="I4621" s="58" t="s">
        <v>8912</v>
      </c>
      <c r="J4621">
        <v>108303</v>
      </c>
      <c r="K4621" s="4">
        <v>20</v>
      </c>
      <c r="L4621" s="4">
        <v>22.47</v>
      </c>
      <c r="M4621" s="4">
        <v>18.812999999999999</v>
      </c>
      <c r="N4621" s="4">
        <v>21.283000000000001</v>
      </c>
      <c r="O4621" s="5">
        <v>42305.745292812499</v>
      </c>
      <c r="P4621" s="5">
        <v>42305.745292812499</v>
      </c>
    </row>
    <row r="4622" spans="1:16">
      <c r="A4622">
        <v>3</v>
      </c>
      <c r="B4622">
        <v>9</v>
      </c>
      <c r="C4622">
        <v>21</v>
      </c>
      <c r="D4622">
        <v>108</v>
      </c>
      <c r="E4622">
        <v>1022</v>
      </c>
      <c r="F4622">
        <v>8541</v>
      </c>
      <c r="G4622">
        <v>39</v>
      </c>
      <c r="H4622">
        <v>14</v>
      </c>
      <c r="I4622" s="58" t="s">
        <v>8913</v>
      </c>
      <c r="J4622">
        <v>3914</v>
      </c>
      <c r="K4622" s="4">
        <v>0</v>
      </c>
      <c r="L4622" s="4">
        <v>1.871</v>
      </c>
      <c r="M4622" s="4">
        <v>0</v>
      </c>
      <c r="N4622" s="4">
        <v>1.871</v>
      </c>
      <c r="O4622" s="5">
        <v>42305.745292812499</v>
      </c>
      <c r="P4622" s="5">
        <v>42305.745292812499</v>
      </c>
    </row>
    <row r="4623" spans="1:16">
      <c r="A4623">
        <v>3</v>
      </c>
      <c r="B4623">
        <v>9</v>
      </c>
      <c r="C4623">
        <v>21</v>
      </c>
      <c r="D4623">
        <v>108</v>
      </c>
      <c r="E4623">
        <v>1041</v>
      </c>
      <c r="F4623">
        <v>8542</v>
      </c>
      <c r="G4623">
        <v>1586</v>
      </c>
      <c r="H4623">
        <v>1</v>
      </c>
      <c r="I4623" s="58">
        <v>-114685</v>
      </c>
      <c r="J4623">
        <v>158601</v>
      </c>
      <c r="K4623" s="4">
        <v>1</v>
      </c>
      <c r="L4623" s="4">
        <v>17.975000000000001</v>
      </c>
      <c r="M4623" s="4">
        <v>0</v>
      </c>
      <c r="N4623" s="4">
        <v>16.975000000000001</v>
      </c>
      <c r="O4623" s="5">
        <v>42305.745292812499</v>
      </c>
      <c r="P4623" s="5">
        <v>42305.745292812499</v>
      </c>
    </row>
    <row r="4624" spans="1:16">
      <c r="A4624">
        <v>3</v>
      </c>
      <c r="B4624">
        <v>9</v>
      </c>
      <c r="C4624">
        <v>21</v>
      </c>
      <c r="D4624">
        <v>108</v>
      </c>
      <c r="E4624">
        <v>1143</v>
      </c>
      <c r="F4624">
        <v>8543</v>
      </c>
      <c r="G4624">
        <v>698</v>
      </c>
      <c r="H4624">
        <v>3</v>
      </c>
      <c r="I4624" s="58" t="s">
        <v>1524</v>
      </c>
      <c r="J4624">
        <v>69803</v>
      </c>
      <c r="K4624" s="4">
        <v>21.86</v>
      </c>
      <c r="L4624" s="4">
        <v>22.6</v>
      </c>
      <c r="M4624" s="4">
        <v>25.786999999999999</v>
      </c>
      <c r="N4624" s="4">
        <v>26.527999999999999</v>
      </c>
      <c r="O4624" s="5">
        <v>42305.745292812499</v>
      </c>
      <c r="P4624" s="5">
        <v>43258.050196053242</v>
      </c>
    </row>
    <row r="4625" spans="1:16">
      <c r="A4625">
        <v>3</v>
      </c>
      <c r="B4625">
        <v>9</v>
      </c>
      <c r="C4625">
        <v>21</v>
      </c>
      <c r="D4625">
        <v>108</v>
      </c>
      <c r="E4625">
        <v>1143</v>
      </c>
      <c r="F4625">
        <v>8544</v>
      </c>
      <c r="G4625">
        <v>1228</v>
      </c>
      <c r="H4625">
        <v>2</v>
      </c>
      <c r="I4625" s="58" t="s">
        <v>8914</v>
      </c>
      <c r="J4625">
        <v>122802</v>
      </c>
      <c r="K4625" s="4">
        <v>0</v>
      </c>
      <c r="L4625" s="4">
        <v>10.677</v>
      </c>
      <c r="M4625" s="4">
        <v>3.3159999999999998</v>
      </c>
      <c r="N4625" s="4">
        <v>13.993</v>
      </c>
      <c r="O4625" s="5">
        <v>42305.745292812499</v>
      </c>
      <c r="P4625" s="5">
        <v>43258.050196053242</v>
      </c>
    </row>
    <row r="4626" spans="1:16">
      <c r="A4626">
        <v>3</v>
      </c>
      <c r="B4626">
        <v>9</v>
      </c>
      <c r="C4626">
        <v>21</v>
      </c>
      <c r="D4626">
        <v>108</v>
      </c>
      <c r="E4626">
        <v>1143</v>
      </c>
      <c r="F4626">
        <v>8545</v>
      </c>
      <c r="G4626">
        <v>1228</v>
      </c>
      <c r="H4626">
        <v>3</v>
      </c>
      <c r="I4626" s="58" t="s">
        <v>8915</v>
      </c>
      <c r="J4626">
        <v>122803</v>
      </c>
      <c r="K4626" s="4">
        <v>0</v>
      </c>
      <c r="L4626" s="4">
        <v>11.795</v>
      </c>
      <c r="M4626" s="4">
        <v>13.993</v>
      </c>
      <c r="N4626" s="4">
        <v>25.786999999999999</v>
      </c>
      <c r="O4626" s="5">
        <v>42305.745292812499</v>
      </c>
      <c r="P4626" s="5">
        <v>43258.050196053242</v>
      </c>
    </row>
    <row r="4627" spans="1:16">
      <c r="A4627">
        <v>3</v>
      </c>
      <c r="B4627">
        <v>9</v>
      </c>
      <c r="C4627">
        <v>21</v>
      </c>
      <c r="D4627">
        <v>108</v>
      </c>
      <c r="E4627">
        <v>1143</v>
      </c>
      <c r="F4627">
        <v>8546</v>
      </c>
      <c r="G4627">
        <v>1228</v>
      </c>
      <c r="H4627">
        <v>4</v>
      </c>
      <c r="I4627" s="58" t="s">
        <v>8916</v>
      </c>
      <c r="J4627">
        <v>122804</v>
      </c>
      <c r="K4627" s="4">
        <v>8.0069999999999997</v>
      </c>
      <c r="L4627" s="4">
        <v>11.585000000000001</v>
      </c>
      <c r="M4627" s="4">
        <v>26.527999999999999</v>
      </c>
      <c r="N4627" s="4">
        <v>30.106000000000002</v>
      </c>
      <c r="O4627" s="5">
        <v>42305.745292812499</v>
      </c>
      <c r="P4627" s="5">
        <v>43258.050196053242</v>
      </c>
    </row>
    <row r="4628" spans="1:16">
      <c r="A4628">
        <v>3</v>
      </c>
      <c r="B4628">
        <v>9</v>
      </c>
      <c r="C4628">
        <v>21</v>
      </c>
      <c r="D4628">
        <v>108</v>
      </c>
      <c r="E4628">
        <v>1144</v>
      </c>
      <c r="F4628">
        <v>8547</v>
      </c>
      <c r="G4628">
        <v>219</v>
      </c>
      <c r="H4628">
        <v>1</v>
      </c>
      <c r="I4628" s="58" t="s">
        <v>1525</v>
      </c>
      <c r="J4628">
        <v>21901</v>
      </c>
      <c r="K4628" s="4">
        <v>11.032</v>
      </c>
      <c r="L4628" s="4">
        <v>18.53</v>
      </c>
      <c r="M4628" s="4">
        <v>0</v>
      </c>
      <c r="N4628" s="4">
        <v>7.4980000000000002</v>
      </c>
      <c r="O4628" s="5">
        <v>42305.745292812499</v>
      </c>
      <c r="P4628" s="5">
        <v>42305.745292812499</v>
      </c>
    </row>
    <row r="4629" spans="1:16">
      <c r="A4629">
        <v>3</v>
      </c>
      <c r="B4629">
        <v>9</v>
      </c>
      <c r="C4629">
        <v>21</v>
      </c>
      <c r="D4629">
        <v>108</v>
      </c>
      <c r="E4629">
        <v>1144</v>
      </c>
      <c r="F4629">
        <v>8548</v>
      </c>
      <c r="G4629">
        <v>219</v>
      </c>
      <c r="H4629">
        <v>2</v>
      </c>
      <c r="I4629" s="58" t="s">
        <v>8917</v>
      </c>
      <c r="J4629">
        <v>21902</v>
      </c>
      <c r="K4629" s="4">
        <v>18.77</v>
      </c>
      <c r="L4629" s="4">
        <v>19.759</v>
      </c>
      <c r="M4629" s="4">
        <v>7.4980000000000002</v>
      </c>
      <c r="N4629" s="4">
        <v>8.4870000000000001</v>
      </c>
      <c r="O4629" s="5">
        <v>42305.745292812499</v>
      </c>
      <c r="P4629" s="5">
        <v>42305.745292812499</v>
      </c>
    </row>
    <row r="4630" spans="1:16">
      <c r="A4630">
        <v>3</v>
      </c>
      <c r="B4630">
        <v>9</v>
      </c>
      <c r="C4630">
        <v>21</v>
      </c>
      <c r="D4630">
        <v>108</v>
      </c>
      <c r="E4630">
        <v>1145</v>
      </c>
      <c r="F4630">
        <v>8549</v>
      </c>
      <c r="G4630">
        <v>1227</v>
      </c>
      <c r="H4630">
        <v>4</v>
      </c>
      <c r="I4630" s="58" t="s">
        <v>8918</v>
      </c>
      <c r="J4630">
        <v>122704</v>
      </c>
      <c r="K4630" s="4">
        <v>3.5510000000000002</v>
      </c>
      <c r="L4630" s="4">
        <v>22.984999999999999</v>
      </c>
      <c r="M4630" s="4">
        <v>57.003999999999998</v>
      </c>
      <c r="N4630" s="4">
        <v>76.438000000000002</v>
      </c>
      <c r="O4630" s="5">
        <v>42305.745292812499</v>
      </c>
      <c r="P4630" s="5">
        <v>43258.050196053242</v>
      </c>
    </row>
    <row r="4631" spans="1:16">
      <c r="A4631">
        <v>3</v>
      </c>
      <c r="B4631">
        <v>9</v>
      </c>
      <c r="C4631">
        <v>21</v>
      </c>
      <c r="D4631">
        <v>108</v>
      </c>
      <c r="E4631">
        <v>139</v>
      </c>
      <c r="F4631">
        <v>8521</v>
      </c>
      <c r="G4631">
        <v>39</v>
      </c>
      <c r="H4631">
        <v>2</v>
      </c>
      <c r="I4631" s="58">
        <v>14277</v>
      </c>
      <c r="J4631">
        <v>3902</v>
      </c>
      <c r="K4631" s="4">
        <v>11</v>
      </c>
      <c r="L4631" s="4">
        <v>16.638000000000002</v>
      </c>
      <c r="M4631" s="4">
        <v>0</v>
      </c>
      <c r="N4631" s="4">
        <v>5.6379999999999999</v>
      </c>
      <c r="O4631" s="5">
        <v>43258.050196053242</v>
      </c>
      <c r="P4631" s="5">
        <v>43258.050196053242</v>
      </c>
    </row>
    <row r="4632" spans="1:16">
      <c r="A4632">
        <v>3</v>
      </c>
      <c r="B4632">
        <v>9</v>
      </c>
      <c r="C4632">
        <v>21</v>
      </c>
      <c r="D4632">
        <v>108</v>
      </c>
      <c r="E4632">
        <v>139</v>
      </c>
      <c r="F4632">
        <v>8522</v>
      </c>
      <c r="G4632">
        <v>39</v>
      </c>
      <c r="H4632">
        <v>3</v>
      </c>
      <c r="I4632" s="58">
        <v>14305</v>
      </c>
      <c r="J4632">
        <v>3903</v>
      </c>
      <c r="K4632" s="4">
        <v>0</v>
      </c>
      <c r="L4632" s="4">
        <v>10.574999999999999</v>
      </c>
      <c r="M4632" s="4">
        <v>5.6379999999999999</v>
      </c>
      <c r="N4632" s="4">
        <v>16.213000000000001</v>
      </c>
      <c r="O4632" s="5">
        <v>42305.745292812499</v>
      </c>
      <c r="P4632" s="5">
        <v>43258.050196053242</v>
      </c>
    </row>
    <row r="4633" spans="1:16">
      <c r="A4633">
        <v>3</v>
      </c>
      <c r="B4633">
        <v>9</v>
      </c>
      <c r="C4633">
        <v>21</v>
      </c>
      <c r="D4633">
        <v>108</v>
      </c>
      <c r="E4633">
        <v>139</v>
      </c>
      <c r="F4633">
        <v>8523</v>
      </c>
      <c r="G4633">
        <v>39</v>
      </c>
      <c r="H4633">
        <v>4</v>
      </c>
      <c r="I4633" s="58">
        <v>14336</v>
      </c>
      <c r="J4633">
        <v>3904</v>
      </c>
      <c r="K4633" s="4">
        <v>0</v>
      </c>
      <c r="L4633" s="4">
        <v>20.350000000000001</v>
      </c>
      <c r="M4633" s="4">
        <v>16.213000000000001</v>
      </c>
      <c r="N4633" s="4">
        <v>36.563000000000002</v>
      </c>
      <c r="O4633" s="5">
        <v>42305.745292812499</v>
      </c>
      <c r="P4633" s="5">
        <v>42305.745292812499</v>
      </c>
    </row>
    <row r="4634" spans="1:16">
      <c r="A4634">
        <v>3</v>
      </c>
      <c r="B4634">
        <v>9</v>
      </c>
      <c r="C4634">
        <v>21</v>
      </c>
      <c r="D4634">
        <v>108</v>
      </c>
      <c r="E4634">
        <v>1523</v>
      </c>
      <c r="F4634">
        <v>8550</v>
      </c>
      <c r="G4634">
        <v>1236</v>
      </c>
      <c r="H4634">
        <v>2</v>
      </c>
      <c r="I4634" s="58" t="s">
        <v>8919</v>
      </c>
      <c r="J4634">
        <v>123602</v>
      </c>
      <c r="K4634" s="4">
        <v>0</v>
      </c>
      <c r="L4634" s="4">
        <v>12.964</v>
      </c>
      <c r="M4634" s="4">
        <v>0</v>
      </c>
      <c r="N4634" s="4">
        <v>4.9640000000000004</v>
      </c>
      <c r="O4634" s="5">
        <v>42305.745292812499</v>
      </c>
      <c r="P4634" s="5">
        <v>42305.745292812499</v>
      </c>
    </row>
    <row r="4635" spans="1:16">
      <c r="A4635">
        <v>3</v>
      </c>
      <c r="B4635">
        <v>9</v>
      </c>
      <c r="C4635">
        <v>21</v>
      </c>
      <c r="D4635">
        <v>108</v>
      </c>
      <c r="E4635">
        <v>1524</v>
      </c>
      <c r="F4635">
        <v>8551</v>
      </c>
      <c r="G4635">
        <v>1427</v>
      </c>
      <c r="H4635">
        <v>1</v>
      </c>
      <c r="I4635" s="58" t="s">
        <v>8920</v>
      </c>
      <c r="J4635">
        <v>142701</v>
      </c>
      <c r="K4635" s="4">
        <v>0</v>
      </c>
      <c r="L4635" s="4">
        <v>8.5030000000000001</v>
      </c>
      <c r="M4635" s="4">
        <v>0</v>
      </c>
      <c r="N4635" s="4">
        <v>8.5030000000000001</v>
      </c>
      <c r="O4635" s="5">
        <v>42305.745292812499</v>
      </c>
      <c r="P4635" s="5">
        <v>42305.745292812499</v>
      </c>
    </row>
    <row r="4636" spans="1:16">
      <c r="A4636">
        <v>3</v>
      </c>
      <c r="B4636">
        <v>9</v>
      </c>
      <c r="C4636">
        <v>21</v>
      </c>
      <c r="D4636">
        <v>108</v>
      </c>
      <c r="E4636">
        <v>1524</v>
      </c>
      <c r="F4636">
        <v>8552</v>
      </c>
      <c r="G4636">
        <v>1427</v>
      </c>
      <c r="H4636">
        <v>2</v>
      </c>
      <c r="I4636" s="58" t="s">
        <v>8921</v>
      </c>
      <c r="J4636">
        <v>142702</v>
      </c>
      <c r="K4636" s="4">
        <v>0</v>
      </c>
      <c r="L4636" s="4">
        <v>1.3859999999999999</v>
      </c>
      <c r="M4636" s="4">
        <v>9.0129999999999999</v>
      </c>
      <c r="N4636" s="4">
        <v>10.398999999999999</v>
      </c>
      <c r="O4636" s="5">
        <v>42305.745292812499</v>
      </c>
      <c r="P4636" s="5">
        <v>42305.745292812499</v>
      </c>
    </row>
    <row r="4637" spans="1:16">
      <c r="A4637">
        <v>3</v>
      </c>
      <c r="B4637">
        <v>9</v>
      </c>
      <c r="C4637">
        <v>21</v>
      </c>
      <c r="D4637">
        <v>108</v>
      </c>
      <c r="E4637">
        <v>1526</v>
      </c>
      <c r="F4637">
        <v>8553</v>
      </c>
      <c r="G4637">
        <v>1428</v>
      </c>
      <c r="H4637">
        <v>1</v>
      </c>
      <c r="I4637" s="58" t="s">
        <v>8922</v>
      </c>
      <c r="J4637">
        <v>142801</v>
      </c>
      <c r="K4637" s="4">
        <v>0</v>
      </c>
      <c r="L4637" s="4">
        <v>8.2780000000000005</v>
      </c>
      <c r="M4637" s="4">
        <v>15.211</v>
      </c>
      <c r="N4637" s="4">
        <v>23.489000000000001</v>
      </c>
      <c r="O4637" s="5">
        <v>42305.745292812499</v>
      </c>
      <c r="P4637" s="5">
        <v>42305.745292812499</v>
      </c>
    </row>
    <row r="4638" spans="1:16">
      <c r="A4638">
        <v>3</v>
      </c>
      <c r="B4638">
        <v>9</v>
      </c>
      <c r="C4638">
        <v>21</v>
      </c>
      <c r="D4638">
        <v>108</v>
      </c>
      <c r="E4638">
        <v>1526</v>
      </c>
      <c r="F4638">
        <v>8554</v>
      </c>
      <c r="G4638">
        <v>3343</v>
      </c>
      <c r="H4638">
        <v>4</v>
      </c>
      <c r="I4638" s="58">
        <v>527137</v>
      </c>
      <c r="J4638">
        <v>334304</v>
      </c>
      <c r="K4638" s="4">
        <v>1</v>
      </c>
      <c r="L4638" s="4">
        <v>7.08</v>
      </c>
      <c r="M4638" s="4">
        <v>9.1310000000000002</v>
      </c>
      <c r="N4638" s="4">
        <v>15.211</v>
      </c>
      <c r="O4638" s="5">
        <v>42305.745292812499</v>
      </c>
      <c r="P4638" s="5">
        <v>42305.745292812499</v>
      </c>
    </row>
    <row r="4639" spans="1:16">
      <c r="A4639">
        <v>3</v>
      </c>
      <c r="B4639">
        <v>9</v>
      </c>
      <c r="C4639">
        <v>21</v>
      </c>
      <c r="D4639">
        <v>108</v>
      </c>
      <c r="E4639">
        <v>1527</v>
      </c>
      <c r="F4639">
        <v>8555</v>
      </c>
      <c r="G4639">
        <v>1429</v>
      </c>
      <c r="H4639">
        <v>2</v>
      </c>
      <c r="I4639" s="58" t="s">
        <v>8923</v>
      </c>
      <c r="J4639">
        <v>142902</v>
      </c>
      <c r="K4639" s="4">
        <v>0</v>
      </c>
      <c r="L4639" s="4">
        <v>7.5579999999999998</v>
      </c>
      <c r="M4639" s="4">
        <v>0</v>
      </c>
      <c r="N4639" s="4">
        <v>7.5579999999999998</v>
      </c>
      <c r="O4639" s="5">
        <v>42305.745292812499</v>
      </c>
      <c r="P4639" s="5">
        <v>42305.745292812499</v>
      </c>
    </row>
    <row r="4640" spans="1:16">
      <c r="A4640">
        <v>3</v>
      </c>
      <c r="B4640">
        <v>9</v>
      </c>
      <c r="C4640">
        <v>21</v>
      </c>
      <c r="D4640">
        <v>108</v>
      </c>
      <c r="E4640">
        <v>1528</v>
      </c>
      <c r="F4640">
        <v>8556</v>
      </c>
      <c r="G4640">
        <v>862</v>
      </c>
      <c r="H4640">
        <v>2</v>
      </c>
      <c r="I4640" s="58" t="s">
        <v>8924</v>
      </c>
      <c r="J4640">
        <v>86202</v>
      </c>
      <c r="K4640" s="4">
        <v>0</v>
      </c>
      <c r="L4640" s="4">
        <v>6.4480000000000004</v>
      </c>
      <c r="M4640" s="4">
        <v>0</v>
      </c>
      <c r="N4640" s="4">
        <v>6.4480000000000004</v>
      </c>
      <c r="O4640" s="5">
        <v>42305.745292812499</v>
      </c>
      <c r="P4640" s="5">
        <v>42305.745292812499</v>
      </c>
    </row>
    <row r="4641" spans="1:16">
      <c r="A4641">
        <v>3</v>
      </c>
      <c r="B4641">
        <v>9</v>
      </c>
      <c r="C4641">
        <v>21</v>
      </c>
      <c r="D4641">
        <v>108</v>
      </c>
      <c r="E4641">
        <v>178</v>
      </c>
      <c r="F4641">
        <v>8524</v>
      </c>
      <c r="G4641">
        <v>255</v>
      </c>
      <c r="H4641">
        <v>11</v>
      </c>
      <c r="I4641" s="58" t="s">
        <v>8925</v>
      </c>
      <c r="J4641">
        <v>25511</v>
      </c>
      <c r="K4641" s="4">
        <v>1</v>
      </c>
      <c r="L4641" s="4">
        <v>7.883</v>
      </c>
      <c r="M4641" s="4">
        <v>0</v>
      </c>
      <c r="N4641" s="4">
        <v>6.883</v>
      </c>
      <c r="O4641" s="5">
        <v>42305.745292812499</v>
      </c>
      <c r="P4641" s="5">
        <v>42305.745292812499</v>
      </c>
    </row>
    <row r="4642" spans="1:16">
      <c r="A4642">
        <v>3</v>
      </c>
      <c r="B4642">
        <v>9</v>
      </c>
      <c r="C4642">
        <v>21</v>
      </c>
      <c r="D4642">
        <v>108</v>
      </c>
      <c r="E4642">
        <v>1992</v>
      </c>
      <c r="F4642">
        <v>8557</v>
      </c>
      <c r="G4642">
        <v>1805</v>
      </c>
      <c r="H4642">
        <v>1</v>
      </c>
      <c r="I4642" s="58">
        <v>-34697</v>
      </c>
      <c r="J4642">
        <v>180501</v>
      </c>
      <c r="K4642" s="4">
        <v>0</v>
      </c>
      <c r="L4642" s="4">
        <v>4.0369999999999999</v>
      </c>
      <c r="M4642" s="4">
        <v>0</v>
      </c>
      <c r="N4642" s="4">
        <v>4.0369999999999999</v>
      </c>
      <c r="O4642" s="5">
        <v>42305.745292812499</v>
      </c>
      <c r="P4642" s="5">
        <v>43258.050196053242</v>
      </c>
    </row>
    <row r="4643" spans="1:16">
      <c r="A4643">
        <v>3</v>
      </c>
      <c r="B4643">
        <v>9</v>
      </c>
      <c r="C4643">
        <v>21</v>
      </c>
      <c r="D4643">
        <v>108</v>
      </c>
      <c r="E4643">
        <v>1995</v>
      </c>
      <c r="F4643">
        <v>8558</v>
      </c>
      <c r="G4643">
        <v>1802</v>
      </c>
      <c r="H4643">
        <v>1</v>
      </c>
      <c r="I4643" s="58">
        <v>-35793</v>
      </c>
      <c r="J4643">
        <v>180201</v>
      </c>
      <c r="K4643" s="4">
        <v>0</v>
      </c>
      <c r="L4643" s="4">
        <v>8.9420000000000002</v>
      </c>
      <c r="M4643" s="4">
        <v>0</v>
      </c>
      <c r="N4643" s="4">
        <v>8.9420000000000002</v>
      </c>
      <c r="O4643" s="5">
        <v>42305.745292812499</v>
      </c>
      <c r="P4643" s="5">
        <v>42305.745292812499</v>
      </c>
    </row>
    <row r="4644" spans="1:16">
      <c r="A4644">
        <v>3</v>
      </c>
      <c r="B4644">
        <v>9</v>
      </c>
      <c r="C4644">
        <v>21</v>
      </c>
      <c r="D4644">
        <v>108</v>
      </c>
      <c r="E4644">
        <v>1996</v>
      </c>
      <c r="F4644">
        <v>8559</v>
      </c>
      <c r="G4644">
        <v>1803</v>
      </c>
      <c r="H4644">
        <v>1</v>
      </c>
      <c r="I4644" s="58">
        <v>-35428</v>
      </c>
      <c r="J4644">
        <v>180301</v>
      </c>
      <c r="K4644" s="4">
        <v>0</v>
      </c>
      <c r="L4644" s="4">
        <v>11.112</v>
      </c>
      <c r="M4644" s="4">
        <v>0</v>
      </c>
      <c r="N4644" s="4">
        <v>11.112</v>
      </c>
      <c r="O4644" s="5">
        <v>42305.745292812499</v>
      </c>
      <c r="P4644" s="5">
        <v>42305.745292812499</v>
      </c>
    </row>
    <row r="4645" spans="1:16">
      <c r="A4645">
        <v>3</v>
      </c>
      <c r="B4645">
        <v>9</v>
      </c>
      <c r="C4645">
        <v>21</v>
      </c>
      <c r="D4645">
        <v>108</v>
      </c>
      <c r="E4645">
        <v>1996</v>
      </c>
      <c r="F4645">
        <v>8560</v>
      </c>
      <c r="G4645">
        <v>1803</v>
      </c>
      <c r="H4645">
        <v>2</v>
      </c>
      <c r="I4645" s="58">
        <v>-35397</v>
      </c>
      <c r="J4645">
        <v>180302</v>
      </c>
      <c r="K4645" s="4">
        <v>0</v>
      </c>
      <c r="L4645" s="4">
        <v>12.423999999999999</v>
      </c>
      <c r="M4645" s="4">
        <v>11.112</v>
      </c>
      <c r="N4645" s="4">
        <v>23.536000000000001</v>
      </c>
      <c r="O4645" s="5">
        <v>42305.745292812499</v>
      </c>
      <c r="P4645" s="5">
        <v>42305.745292812499</v>
      </c>
    </row>
    <row r="4646" spans="1:16">
      <c r="A4646">
        <v>3</v>
      </c>
      <c r="B4646">
        <v>9</v>
      </c>
      <c r="C4646">
        <v>21</v>
      </c>
      <c r="D4646">
        <v>108</v>
      </c>
      <c r="E4646">
        <v>1996</v>
      </c>
      <c r="F4646">
        <v>8561</v>
      </c>
      <c r="G4646">
        <v>1803</v>
      </c>
      <c r="H4646">
        <v>3</v>
      </c>
      <c r="I4646" s="58">
        <v>-35369</v>
      </c>
      <c r="J4646">
        <v>180303</v>
      </c>
      <c r="K4646" s="4">
        <v>12.906000000000001</v>
      </c>
      <c r="L4646" s="4">
        <v>14.21</v>
      </c>
      <c r="M4646" s="4">
        <v>24.015999999999998</v>
      </c>
      <c r="N4646" s="4">
        <v>25.32</v>
      </c>
      <c r="O4646" s="5">
        <v>42305.745292812499</v>
      </c>
      <c r="P4646" s="5">
        <v>42305.745292812499</v>
      </c>
    </row>
    <row r="4647" spans="1:16">
      <c r="A4647">
        <v>3</v>
      </c>
      <c r="B4647">
        <v>9</v>
      </c>
      <c r="C4647">
        <v>21</v>
      </c>
      <c r="D4647">
        <v>108</v>
      </c>
      <c r="E4647">
        <v>1997</v>
      </c>
      <c r="F4647">
        <v>8562</v>
      </c>
      <c r="G4647">
        <v>1804</v>
      </c>
      <c r="H4647">
        <v>1</v>
      </c>
      <c r="I4647" s="58">
        <v>-35063</v>
      </c>
      <c r="J4647">
        <v>180401</v>
      </c>
      <c r="K4647" s="4">
        <v>1</v>
      </c>
      <c r="L4647" s="4">
        <v>1.9370000000000001</v>
      </c>
      <c r="M4647" s="4">
        <v>6.39</v>
      </c>
      <c r="N4647" s="4">
        <v>7.327</v>
      </c>
      <c r="O4647" s="5">
        <v>42305.745292812499</v>
      </c>
      <c r="P4647" s="5">
        <v>43258.050196053242</v>
      </c>
    </row>
    <row r="4648" spans="1:16">
      <c r="A4648">
        <v>3</v>
      </c>
      <c r="B4648">
        <v>9</v>
      </c>
      <c r="C4648">
        <v>21</v>
      </c>
      <c r="D4648">
        <v>108</v>
      </c>
      <c r="E4648">
        <v>1997</v>
      </c>
      <c r="F4648">
        <v>8563</v>
      </c>
      <c r="G4648">
        <v>1804</v>
      </c>
      <c r="H4648">
        <v>2</v>
      </c>
      <c r="I4648" s="58">
        <v>-35032</v>
      </c>
      <c r="J4648">
        <v>180402</v>
      </c>
      <c r="K4648" s="4">
        <v>0</v>
      </c>
      <c r="L4648" s="4">
        <v>6.39</v>
      </c>
      <c r="M4648" s="4">
        <v>0</v>
      </c>
      <c r="N4648" s="4">
        <v>6.39</v>
      </c>
      <c r="O4648" s="5">
        <v>42305.745292812499</v>
      </c>
      <c r="P4648" s="5">
        <v>43258.050196053242</v>
      </c>
    </row>
    <row r="4649" spans="1:16">
      <c r="A4649">
        <v>3</v>
      </c>
      <c r="B4649">
        <v>9</v>
      </c>
      <c r="C4649">
        <v>21</v>
      </c>
      <c r="D4649">
        <v>108</v>
      </c>
      <c r="E4649">
        <v>2122</v>
      </c>
      <c r="F4649">
        <v>8564</v>
      </c>
      <c r="G4649">
        <v>1889</v>
      </c>
      <c r="H4649">
        <v>1</v>
      </c>
      <c r="I4649" s="58">
        <v>-4016</v>
      </c>
      <c r="J4649">
        <v>188901</v>
      </c>
      <c r="K4649" s="4">
        <v>0</v>
      </c>
      <c r="L4649" s="4">
        <v>5.8090000000000002</v>
      </c>
      <c r="M4649" s="4">
        <v>0</v>
      </c>
      <c r="N4649" s="4">
        <v>5.8090000000000002</v>
      </c>
      <c r="O4649" s="5">
        <v>42305.745292812499</v>
      </c>
      <c r="P4649" s="5">
        <v>42305.745292812499</v>
      </c>
    </row>
    <row r="4650" spans="1:16">
      <c r="A4650">
        <v>3</v>
      </c>
      <c r="B4650">
        <v>9</v>
      </c>
      <c r="C4650">
        <v>21</v>
      </c>
      <c r="D4650">
        <v>108</v>
      </c>
      <c r="E4650">
        <v>2124</v>
      </c>
      <c r="F4650">
        <v>8565</v>
      </c>
      <c r="G4650">
        <v>1939</v>
      </c>
      <c r="H4650">
        <v>1</v>
      </c>
      <c r="I4650" s="58">
        <v>14246</v>
      </c>
      <c r="J4650">
        <v>193901</v>
      </c>
      <c r="K4650" s="4">
        <v>0</v>
      </c>
      <c r="L4650" s="4">
        <v>9.8640000000000008</v>
      </c>
      <c r="M4650" s="4">
        <v>0</v>
      </c>
      <c r="N4650" s="4">
        <v>9.8640000000000008</v>
      </c>
      <c r="O4650" s="5">
        <v>42305.745292812499</v>
      </c>
      <c r="P4650" s="5">
        <v>42305.745292812499</v>
      </c>
    </row>
    <row r="4651" spans="1:16">
      <c r="A4651">
        <v>3</v>
      </c>
      <c r="B4651">
        <v>9</v>
      </c>
      <c r="C4651">
        <v>21</v>
      </c>
      <c r="D4651">
        <v>108</v>
      </c>
      <c r="E4651">
        <v>2124</v>
      </c>
      <c r="F4651">
        <v>8566</v>
      </c>
      <c r="G4651">
        <v>1939</v>
      </c>
      <c r="H4651">
        <v>2</v>
      </c>
      <c r="I4651" s="58">
        <v>14277</v>
      </c>
      <c r="J4651">
        <v>193902</v>
      </c>
      <c r="K4651" s="4">
        <v>0</v>
      </c>
      <c r="L4651" s="4">
        <v>7.0519999999999996</v>
      </c>
      <c r="M4651" s="4">
        <v>10.425000000000001</v>
      </c>
      <c r="N4651" s="4">
        <v>17.477</v>
      </c>
      <c r="O4651" s="5">
        <v>42305.745292812499</v>
      </c>
      <c r="P4651" s="5">
        <v>42305.745292812499</v>
      </c>
    </row>
    <row r="4652" spans="1:16">
      <c r="A4652">
        <v>3</v>
      </c>
      <c r="B4652">
        <v>9</v>
      </c>
      <c r="C4652">
        <v>21</v>
      </c>
      <c r="D4652">
        <v>108</v>
      </c>
      <c r="E4652">
        <v>2125</v>
      </c>
      <c r="F4652">
        <v>8567</v>
      </c>
      <c r="G4652">
        <v>1941</v>
      </c>
      <c r="H4652">
        <v>1</v>
      </c>
      <c r="I4652" s="58">
        <v>14977</v>
      </c>
      <c r="J4652">
        <v>194101</v>
      </c>
      <c r="K4652" s="4">
        <v>0</v>
      </c>
      <c r="L4652" s="4">
        <v>2.649</v>
      </c>
      <c r="M4652" s="4">
        <v>0</v>
      </c>
      <c r="N4652" s="4">
        <v>2.649</v>
      </c>
      <c r="O4652" s="5">
        <v>42305.745292812499</v>
      </c>
      <c r="P4652" s="5">
        <v>42305.745292812499</v>
      </c>
    </row>
    <row r="4653" spans="1:16">
      <c r="A4653">
        <v>3</v>
      </c>
      <c r="B4653">
        <v>9</v>
      </c>
      <c r="C4653">
        <v>21</v>
      </c>
      <c r="D4653">
        <v>108</v>
      </c>
      <c r="E4653">
        <v>2189</v>
      </c>
      <c r="F4653">
        <v>8568</v>
      </c>
      <c r="G4653">
        <v>2450</v>
      </c>
      <c r="H4653">
        <v>1</v>
      </c>
      <c r="I4653" s="58">
        <v>200886</v>
      </c>
      <c r="J4653">
        <v>245001</v>
      </c>
      <c r="K4653" s="4">
        <v>0</v>
      </c>
      <c r="L4653" s="4">
        <v>4.4390000000000001</v>
      </c>
      <c r="M4653" s="4">
        <v>0</v>
      </c>
      <c r="N4653" s="4">
        <v>4.4390000000000001</v>
      </c>
      <c r="O4653" s="5">
        <v>42305.745292812499</v>
      </c>
      <c r="P4653" s="5">
        <v>42305.745292812499</v>
      </c>
    </row>
    <row r="4654" spans="1:16">
      <c r="A4654">
        <v>3</v>
      </c>
      <c r="B4654">
        <v>9</v>
      </c>
      <c r="C4654">
        <v>21</v>
      </c>
      <c r="D4654">
        <v>108</v>
      </c>
      <c r="E4654">
        <v>2274</v>
      </c>
      <c r="F4654">
        <v>8569</v>
      </c>
      <c r="G4654">
        <v>2094</v>
      </c>
      <c r="H4654">
        <v>1</v>
      </c>
      <c r="I4654" s="58">
        <v>70860</v>
      </c>
      <c r="J4654">
        <v>209401</v>
      </c>
      <c r="K4654" s="4">
        <v>0</v>
      </c>
      <c r="L4654" s="4">
        <v>21.312999999999999</v>
      </c>
      <c r="M4654" s="4">
        <v>0</v>
      </c>
      <c r="N4654" s="4">
        <v>13.851000000000001</v>
      </c>
      <c r="O4654" s="5">
        <v>42305.745292812499</v>
      </c>
      <c r="P4654" s="5">
        <v>42305.745292812499</v>
      </c>
    </row>
    <row r="4655" spans="1:16">
      <c r="A4655">
        <v>3</v>
      </c>
      <c r="B4655">
        <v>9</v>
      </c>
      <c r="C4655">
        <v>21</v>
      </c>
      <c r="D4655">
        <v>108</v>
      </c>
      <c r="E4655">
        <v>2275</v>
      </c>
      <c r="F4655">
        <v>8570</v>
      </c>
      <c r="G4655">
        <v>669</v>
      </c>
      <c r="H4655">
        <v>3</v>
      </c>
      <c r="I4655" s="58" t="s">
        <v>8926</v>
      </c>
      <c r="J4655">
        <v>66903</v>
      </c>
      <c r="K4655" s="4">
        <v>15</v>
      </c>
      <c r="L4655" s="4">
        <v>21.242000000000001</v>
      </c>
      <c r="M4655" s="4">
        <v>6.258</v>
      </c>
      <c r="N4655" s="4">
        <v>12.5</v>
      </c>
      <c r="O4655" s="5">
        <v>42305.745292812499</v>
      </c>
      <c r="P4655" s="5">
        <v>42305.745292812499</v>
      </c>
    </row>
    <row r="4656" spans="1:16">
      <c r="A4656">
        <v>3</v>
      </c>
      <c r="B4656">
        <v>9</v>
      </c>
      <c r="C4656">
        <v>21</v>
      </c>
      <c r="D4656">
        <v>108</v>
      </c>
      <c r="E4656">
        <v>2275</v>
      </c>
      <c r="F4656">
        <v>8571</v>
      </c>
      <c r="G4656">
        <v>862</v>
      </c>
      <c r="H4656">
        <v>1</v>
      </c>
      <c r="I4656" s="58" t="s">
        <v>1526</v>
      </c>
      <c r="J4656">
        <v>86201</v>
      </c>
      <c r="K4656" s="4">
        <v>21.242000000000001</v>
      </c>
      <c r="L4656" s="4">
        <v>23.388000000000002</v>
      </c>
      <c r="M4656" s="4">
        <v>12.5</v>
      </c>
      <c r="N4656" s="4">
        <v>14.646000000000001</v>
      </c>
      <c r="O4656" s="5">
        <v>42305.745292812499</v>
      </c>
      <c r="P4656" s="5">
        <v>42305.745292812499</v>
      </c>
    </row>
    <row r="4657" spans="1:16">
      <c r="A4657">
        <v>3</v>
      </c>
      <c r="B4657">
        <v>9</v>
      </c>
      <c r="C4657">
        <v>21</v>
      </c>
      <c r="D4657">
        <v>108</v>
      </c>
      <c r="E4657">
        <v>2275</v>
      </c>
      <c r="F4657">
        <v>8572</v>
      </c>
      <c r="G4657">
        <v>2416</v>
      </c>
      <c r="H4657">
        <v>2</v>
      </c>
      <c r="I4657" s="58">
        <v>188498</v>
      </c>
      <c r="J4657">
        <v>241602</v>
      </c>
      <c r="K4657" s="4">
        <v>1</v>
      </c>
      <c r="L4657" s="4">
        <v>7.258</v>
      </c>
      <c r="M4657" s="4">
        <v>0</v>
      </c>
      <c r="N4657" s="4">
        <v>6.258</v>
      </c>
      <c r="O4657" s="5">
        <v>42305.745292812499</v>
      </c>
      <c r="P4657" s="5">
        <v>42305.745292812499</v>
      </c>
    </row>
    <row r="4658" spans="1:16">
      <c r="A4658">
        <v>3</v>
      </c>
      <c r="B4658">
        <v>9</v>
      </c>
      <c r="C4658">
        <v>21</v>
      </c>
      <c r="D4658">
        <v>108</v>
      </c>
      <c r="E4658">
        <v>2543</v>
      </c>
      <c r="F4658">
        <v>8573</v>
      </c>
      <c r="G4658">
        <v>2416</v>
      </c>
      <c r="H4658">
        <v>1</v>
      </c>
      <c r="I4658" s="58">
        <v>188467</v>
      </c>
      <c r="J4658">
        <v>241601</v>
      </c>
      <c r="K4658" s="4">
        <v>0</v>
      </c>
      <c r="L4658" s="4">
        <v>1.073</v>
      </c>
      <c r="M4658" s="4">
        <v>0</v>
      </c>
      <c r="N4658" s="4">
        <v>1.073</v>
      </c>
      <c r="O4658" t="s">
        <v>1223</v>
      </c>
      <c r="P4658" t="s">
        <v>1223</v>
      </c>
    </row>
    <row r="4659" spans="1:16">
      <c r="A4659">
        <v>3</v>
      </c>
      <c r="B4659">
        <v>9</v>
      </c>
      <c r="C4659">
        <v>21</v>
      </c>
      <c r="D4659">
        <v>108</v>
      </c>
      <c r="E4659">
        <v>2577</v>
      </c>
      <c r="F4659">
        <v>8574</v>
      </c>
      <c r="G4659">
        <v>1429</v>
      </c>
      <c r="H4659">
        <v>1</v>
      </c>
      <c r="I4659" s="58" t="s">
        <v>8927</v>
      </c>
      <c r="J4659">
        <v>142901</v>
      </c>
      <c r="K4659" s="4">
        <v>0</v>
      </c>
      <c r="L4659" s="4">
        <v>16.899000000000001</v>
      </c>
      <c r="M4659" s="4">
        <v>0</v>
      </c>
      <c r="N4659" s="4">
        <v>7.3470000000000004</v>
      </c>
      <c r="O4659" s="5">
        <v>42305.745292812499</v>
      </c>
      <c r="P4659" s="5">
        <v>42305.745292812499</v>
      </c>
    </row>
    <row r="4660" spans="1:16">
      <c r="A4660">
        <v>3</v>
      </c>
      <c r="B4660">
        <v>9</v>
      </c>
      <c r="C4660">
        <v>21</v>
      </c>
      <c r="D4660">
        <v>108</v>
      </c>
      <c r="E4660">
        <v>2641</v>
      </c>
      <c r="F4660">
        <v>8575</v>
      </c>
      <c r="G4660">
        <v>2621</v>
      </c>
      <c r="H4660">
        <v>1</v>
      </c>
      <c r="I4660" s="58">
        <v>263342</v>
      </c>
      <c r="J4660">
        <v>262101</v>
      </c>
      <c r="K4660" s="4">
        <v>2.1000000000000001E-2</v>
      </c>
      <c r="L4660" s="4">
        <v>2.19</v>
      </c>
      <c r="M4660" s="4">
        <v>0</v>
      </c>
      <c r="N4660" s="4">
        <v>2.169</v>
      </c>
      <c r="O4660" s="5">
        <v>42305.745292812499</v>
      </c>
      <c r="P4660" s="5">
        <v>42305.745292812499</v>
      </c>
    </row>
    <row r="4661" spans="1:16">
      <c r="A4661">
        <v>3</v>
      </c>
      <c r="B4661">
        <v>9</v>
      </c>
      <c r="C4661">
        <v>21</v>
      </c>
      <c r="D4661">
        <v>108</v>
      </c>
      <c r="E4661">
        <v>277</v>
      </c>
      <c r="F4661">
        <v>8525</v>
      </c>
      <c r="G4661">
        <v>698</v>
      </c>
      <c r="H4661">
        <v>2</v>
      </c>
      <c r="I4661" s="58" t="s">
        <v>8928</v>
      </c>
      <c r="J4661">
        <v>69802</v>
      </c>
      <c r="K4661" s="4">
        <v>0</v>
      </c>
      <c r="L4661" s="4">
        <v>10.773999999999999</v>
      </c>
      <c r="M4661" s="4">
        <v>3.0150000000000001</v>
      </c>
      <c r="N4661" s="4">
        <v>13.79</v>
      </c>
      <c r="O4661" s="5">
        <v>42305.745292812499</v>
      </c>
      <c r="P4661" s="5">
        <v>43258.050196053242</v>
      </c>
    </row>
    <row r="4662" spans="1:16">
      <c r="A4662">
        <v>3</v>
      </c>
      <c r="B4662">
        <v>9</v>
      </c>
      <c r="C4662">
        <v>21</v>
      </c>
      <c r="D4662">
        <v>108</v>
      </c>
      <c r="E4662">
        <v>277</v>
      </c>
      <c r="F4662">
        <v>8526</v>
      </c>
      <c r="G4662">
        <v>698</v>
      </c>
      <c r="H4662">
        <v>3</v>
      </c>
      <c r="I4662" s="58" t="s">
        <v>1524</v>
      </c>
      <c r="J4662">
        <v>69803</v>
      </c>
      <c r="K4662" s="4">
        <v>10.773999999999999</v>
      </c>
      <c r="L4662" s="4">
        <v>21.268000000000001</v>
      </c>
      <c r="M4662" s="4">
        <v>13.79</v>
      </c>
      <c r="N4662" s="4">
        <v>24.283999999999999</v>
      </c>
      <c r="O4662" s="5">
        <v>42305.745292812499</v>
      </c>
      <c r="P4662" s="5">
        <v>43258.050196053242</v>
      </c>
    </row>
    <row r="4663" spans="1:16">
      <c r="A4663">
        <v>3</v>
      </c>
      <c r="B4663">
        <v>9</v>
      </c>
      <c r="C4663">
        <v>21</v>
      </c>
      <c r="D4663">
        <v>108</v>
      </c>
      <c r="E4663">
        <v>277</v>
      </c>
      <c r="F4663">
        <v>8527</v>
      </c>
      <c r="G4663">
        <v>698</v>
      </c>
      <c r="H4663">
        <v>4</v>
      </c>
      <c r="I4663" s="58" t="s">
        <v>8929</v>
      </c>
      <c r="J4663">
        <v>69804</v>
      </c>
      <c r="K4663" s="4">
        <v>21.268000000000001</v>
      </c>
      <c r="L4663" s="4">
        <v>25.24</v>
      </c>
      <c r="M4663" s="4">
        <v>24.283999999999999</v>
      </c>
      <c r="N4663" s="4">
        <v>28.256</v>
      </c>
      <c r="O4663" s="5">
        <v>42305.745292812499</v>
      </c>
      <c r="P4663" s="5">
        <v>43258.050196053242</v>
      </c>
    </row>
    <row r="4664" spans="1:16">
      <c r="A4664">
        <v>3</v>
      </c>
      <c r="B4664">
        <v>9</v>
      </c>
      <c r="C4664">
        <v>21</v>
      </c>
      <c r="D4664">
        <v>108</v>
      </c>
      <c r="E4664">
        <v>2804</v>
      </c>
      <c r="F4664">
        <v>8576</v>
      </c>
      <c r="G4664">
        <v>2831</v>
      </c>
      <c r="H4664">
        <v>1</v>
      </c>
      <c r="I4664" s="58">
        <v>340043</v>
      </c>
      <c r="J4664">
        <v>283101</v>
      </c>
      <c r="K4664" s="4">
        <v>0</v>
      </c>
      <c r="L4664" s="4">
        <v>7.3579999999999997</v>
      </c>
      <c r="M4664" s="4">
        <v>0</v>
      </c>
      <c r="N4664" s="4">
        <v>7.3579999999999997</v>
      </c>
      <c r="O4664" s="5">
        <v>42305.745292812499</v>
      </c>
      <c r="P4664" s="5">
        <v>42305.745292812499</v>
      </c>
    </row>
    <row r="4665" spans="1:16">
      <c r="A4665">
        <v>3</v>
      </c>
      <c r="B4665">
        <v>9</v>
      </c>
      <c r="C4665">
        <v>21</v>
      </c>
      <c r="D4665">
        <v>108</v>
      </c>
      <c r="E4665">
        <v>2804</v>
      </c>
      <c r="F4665">
        <v>8577</v>
      </c>
      <c r="G4665">
        <v>2831</v>
      </c>
      <c r="H4665">
        <v>2</v>
      </c>
      <c r="I4665" s="58">
        <v>340074</v>
      </c>
      <c r="J4665">
        <v>283102</v>
      </c>
      <c r="K4665" s="4">
        <v>0</v>
      </c>
      <c r="L4665" s="4">
        <v>3.5</v>
      </c>
      <c r="M4665" s="4">
        <v>7.86</v>
      </c>
      <c r="N4665" s="4">
        <v>11.36</v>
      </c>
      <c r="O4665" s="5">
        <v>42305.745292812499</v>
      </c>
      <c r="P4665" s="5">
        <v>42305.745292812499</v>
      </c>
    </row>
    <row r="4666" spans="1:16">
      <c r="A4666">
        <v>3</v>
      </c>
      <c r="B4666">
        <v>9</v>
      </c>
      <c r="C4666">
        <v>21</v>
      </c>
      <c r="D4666">
        <v>108</v>
      </c>
      <c r="E4666">
        <v>2975</v>
      </c>
      <c r="F4666">
        <v>8578</v>
      </c>
      <c r="G4666">
        <v>3046</v>
      </c>
      <c r="H4666">
        <v>1</v>
      </c>
      <c r="I4666" s="58">
        <v>418570</v>
      </c>
      <c r="J4666">
        <v>304601</v>
      </c>
      <c r="K4666" s="4">
        <v>0</v>
      </c>
      <c r="L4666" s="4">
        <v>2.98</v>
      </c>
      <c r="M4666" s="4">
        <v>0</v>
      </c>
      <c r="N4666" s="4">
        <v>2.98</v>
      </c>
      <c r="O4666" s="5">
        <v>42305.745292812499</v>
      </c>
      <c r="P4666" s="5">
        <v>42305.745292812499</v>
      </c>
    </row>
    <row r="4667" spans="1:16">
      <c r="A4667">
        <v>3</v>
      </c>
      <c r="B4667">
        <v>9</v>
      </c>
      <c r="C4667">
        <v>21</v>
      </c>
      <c r="D4667">
        <v>108</v>
      </c>
      <c r="E4667">
        <v>3047</v>
      </c>
      <c r="F4667">
        <v>8579</v>
      </c>
      <c r="G4667">
        <v>3096</v>
      </c>
      <c r="H4667">
        <v>1</v>
      </c>
      <c r="I4667" s="58">
        <v>436832</v>
      </c>
      <c r="J4667">
        <v>309601</v>
      </c>
      <c r="K4667" s="4">
        <v>0</v>
      </c>
      <c r="L4667" s="4">
        <v>1.454</v>
      </c>
      <c r="M4667" s="4">
        <v>0</v>
      </c>
      <c r="N4667" s="4">
        <v>1.454</v>
      </c>
      <c r="O4667" s="5">
        <v>42305.745292812499</v>
      </c>
      <c r="P4667" s="5">
        <v>42305.745292812499</v>
      </c>
    </row>
    <row r="4668" spans="1:16">
      <c r="A4668">
        <v>3</v>
      </c>
      <c r="B4668">
        <v>9</v>
      </c>
      <c r="C4668">
        <v>21</v>
      </c>
      <c r="D4668">
        <v>108</v>
      </c>
      <c r="E4668">
        <v>3048</v>
      </c>
      <c r="F4668">
        <v>8580</v>
      </c>
      <c r="G4668">
        <v>3098</v>
      </c>
      <c r="H4668">
        <v>1</v>
      </c>
      <c r="I4668" s="58">
        <v>437563</v>
      </c>
      <c r="J4668">
        <v>309801</v>
      </c>
      <c r="K4668" s="4">
        <v>0</v>
      </c>
      <c r="L4668" s="4">
        <v>5.1219999999999999</v>
      </c>
      <c r="M4668" s="4">
        <v>0</v>
      </c>
      <c r="N4668" s="4">
        <v>5.1219999999999999</v>
      </c>
      <c r="O4668" s="5">
        <v>42305.745292812499</v>
      </c>
      <c r="P4668" s="5">
        <v>42305.745292812499</v>
      </c>
    </row>
    <row r="4669" spans="1:16">
      <c r="A4669">
        <v>3</v>
      </c>
      <c r="B4669">
        <v>9</v>
      </c>
      <c r="C4669">
        <v>21</v>
      </c>
      <c r="D4669">
        <v>108</v>
      </c>
      <c r="E4669">
        <v>3209</v>
      </c>
      <c r="F4669">
        <v>8581</v>
      </c>
      <c r="G4669">
        <v>3342</v>
      </c>
      <c r="H4669">
        <v>1</v>
      </c>
      <c r="I4669" s="58">
        <v>526682</v>
      </c>
      <c r="J4669">
        <v>334201</v>
      </c>
      <c r="K4669" s="4">
        <v>10</v>
      </c>
      <c r="L4669" s="4">
        <v>13.859</v>
      </c>
      <c r="M4669" s="4">
        <v>0</v>
      </c>
      <c r="N4669" s="4">
        <v>3.859</v>
      </c>
      <c r="O4669" s="5">
        <v>42305.745292812499</v>
      </c>
      <c r="P4669" s="5">
        <v>42305.745292812499</v>
      </c>
    </row>
    <row r="4670" spans="1:16">
      <c r="A4670">
        <v>3</v>
      </c>
      <c r="B4670">
        <v>9</v>
      </c>
      <c r="C4670">
        <v>21</v>
      </c>
      <c r="D4670">
        <v>108</v>
      </c>
      <c r="E4670">
        <v>3312</v>
      </c>
      <c r="F4670">
        <v>8582</v>
      </c>
      <c r="G4670">
        <v>3468</v>
      </c>
      <c r="H4670">
        <v>1</v>
      </c>
      <c r="I4670" s="58">
        <v>572702</v>
      </c>
      <c r="J4670">
        <v>346801</v>
      </c>
      <c r="K4670" s="4">
        <v>0</v>
      </c>
      <c r="L4670" s="4">
        <v>11.119</v>
      </c>
      <c r="M4670" s="4">
        <v>0</v>
      </c>
      <c r="N4670" s="4">
        <v>7.415</v>
      </c>
      <c r="O4670" s="5">
        <v>42305.745292812499</v>
      </c>
      <c r="P4670" s="5">
        <v>42305.745292812499</v>
      </c>
    </row>
    <row r="4671" spans="1:16">
      <c r="A4671">
        <v>3</v>
      </c>
      <c r="B4671">
        <v>9</v>
      </c>
      <c r="C4671">
        <v>21</v>
      </c>
      <c r="D4671">
        <v>108</v>
      </c>
      <c r="E4671">
        <v>3403</v>
      </c>
      <c r="F4671">
        <v>8583</v>
      </c>
      <c r="G4671">
        <v>1802</v>
      </c>
      <c r="H4671">
        <v>2</v>
      </c>
      <c r="I4671" s="58">
        <v>-35762</v>
      </c>
      <c r="J4671">
        <v>180202</v>
      </c>
      <c r="K4671" s="4">
        <v>0</v>
      </c>
      <c r="L4671" s="4">
        <v>3.6709999999999998</v>
      </c>
      <c r="M4671" s="4">
        <v>0</v>
      </c>
      <c r="N4671" s="4">
        <v>3.6709999999999998</v>
      </c>
      <c r="O4671" s="5">
        <v>42305.745292812499</v>
      </c>
      <c r="P4671" s="5">
        <v>42305.745292812499</v>
      </c>
    </row>
    <row r="4672" spans="1:16">
      <c r="A4672">
        <v>3</v>
      </c>
      <c r="B4672">
        <v>9</v>
      </c>
      <c r="C4672">
        <v>21</v>
      </c>
      <c r="D4672">
        <v>108</v>
      </c>
      <c r="E4672">
        <v>348</v>
      </c>
      <c r="F4672">
        <v>8528</v>
      </c>
      <c r="G4672">
        <v>3617</v>
      </c>
      <c r="H4672">
        <v>1</v>
      </c>
      <c r="I4672" s="58">
        <v>627124</v>
      </c>
      <c r="J4672">
        <v>361701</v>
      </c>
      <c r="K4672" s="4">
        <v>0</v>
      </c>
      <c r="L4672" s="4">
        <v>1.387</v>
      </c>
      <c r="M4672" s="4">
        <v>0</v>
      </c>
      <c r="N4672" s="4">
        <v>1.387</v>
      </c>
      <c r="O4672" t="s">
        <v>1223</v>
      </c>
      <c r="P4672" t="s">
        <v>1223</v>
      </c>
    </row>
    <row r="4673" spans="1:16">
      <c r="A4673">
        <v>3</v>
      </c>
      <c r="B4673">
        <v>9</v>
      </c>
      <c r="C4673">
        <v>21</v>
      </c>
      <c r="D4673">
        <v>108</v>
      </c>
      <c r="E4673">
        <v>3498</v>
      </c>
      <c r="F4673">
        <v>8584</v>
      </c>
      <c r="G4673">
        <v>698</v>
      </c>
      <c r="H4673">
        <v>3</v>
      </c>
      <c r="I4673" s="58" t="s">
        <v>1524</v>
      </c>
      <c r="J4673">
        <v>69803</v>
      </c>
      <c r="K4673" s="4">
        <v>22.6</v>
      </c>
      <c r="L4673" s="4">
        <v>24.376000000000001</v>
      </c>
      <c r="M4673" s="4">
        <v>0</v>
      </c>
      <c r="N4673" s="4">
        <v>1.776</v>
      </c>
      <c r="O4673" s="5">
        <v>42305.745292812499</v>
      </c>
      <c r="P4673" s="5">
        <v>42305.745292812499</v>
      </c>
    </row>
    <row r="4674" spans="1:16">
      <c r="A4674">
        <v>3</v>
      </c>
      <c r="B4674">
        <v>9</v>
      </c>
      <c r="C4674">
        <v>21</v>
      </c>
      <c r="D4674">
        <v>108</v>
      </c>
      <c r="E4674">
        <v>3618</v>
      </c>
      <c r="F4674">
        <v>8589</v>
      </c>
      <c r="G4674">
        <v>1941</v>
      </c>
      <c r="H4674">
        <v>2</v>
      </c>
      <c r="I4674" s="58">
        <v>15008</v>
      </c>
      <c r="J4674">
        <v>194102</v>
      </c>
      <c r="K4674" s="4">
        <v>1</v>
      </c>
      <c r="L4674" s="4">
        <v>3.4969999999999999</v>
      </c>
      <c r="M4674" s="4">
        <v>0</v>
      </c>
      <c r="N4674" s="4">
        <v>0.44800000000000001</v>
      </c>
      <c r="O4674" s="5">
        <v>42305.745292812499</v>
      </c>
      <c r="P4674" s="5">
        <v>42305.745292812499</v>
      </c>
    </row>
    <row r="4675" spans="1:16">
      <c r="A4675">
        <v>3</v>
      </c>
      <c r="B4675">
        <v>9</v>
      </c>
      <c r="C4675">
        <v>21</v>
      </c>
      <c r="D4675">
        <v>108</v>
      </c>
      <c r="E4675">
        <v>3944</v>
      </c>
      <c r="F4675">
        <v>8590</v>
      </c>
      <c r="G4675">
        <v>219</v>
      </c>
      <c r="H4675">
        <v>1</v>
      </c>
      <c r="I4675" s="58" t="s">
        <v>1525</v>
      </c>
      <c r="J4675">
        <v>21901</v>
      </c>
      <c r="K4675" s="4">
        <v>0.96799999999999997</v>
      </c>
      <c r="L4675" s="4">
        <v>1.94</v>
      </c>
      <c r="M4675" s="4">
        <v>0</v>
      </c>
      <c r="N4675" s="4">
        <v>0.97199999999999998</v>
      </c>
      <c r="O4675" s="5">
        <v>42305.745292812499</v>
      </c>
      <c r="P4675" s="5">
        <v>43258.050196053242</v>
      </c>
    </row>
    <row r="4676" spans="1:16">
      <c r="A4676">
        <v>3</v>
      </c>
      <c r="B4676">
        <v>9</v>
      </c>
      <c r="C4676">
        <v>21</v>
      </c>
      <c r="D4676">
        <v>108</v>
      </c>
      <c r="E4676">
        <v>3944</v>
      </c>
      <c r="F4676">
        <v>8591</v>
      </c>
      <c r="G4676">
        <v>342</v>
      </c>
      <c r="H4676">
        <v>1</v>
      </c>
      <c r="I4676" s="58" t="s">
        <v>8930</v>
      </c>
      <c r="J4676">
        <v>34201</v>
      </c>
      <c r="K4676" s="4">
        <v>6.34</v>
      </c>
      <c r="L4676" s="4">
        <v>31.9</v>
      </c>
      <c r="M4676" s="4">
        <v>17.12</v>
      </c>
      <c r="N4676" s="4">
        <v>29.07</v>
      </c>
      <c r="O4676" s="5">
        <v>42305.745292812499</v>
      </c>
      <c r="P4676" s="5">
        <v>42305.745292812499</v>
      </c>
    </row>
    <row r="4677" spans="1:16">
      <c r="A4677">
        <v>3</v>
      </c>
      <c r="B4677">
        <v>9</v>
      </c>
      <c r="C4677">
        <v>21</v>
      </c>
      <c r="D4677">
        <v>108</v>
      </c>
      <c r="E4677">
        <v>3944</v>
      </c>
      <c r="F4677">
        <v>8592</v>
      </c>
      <c r="G4677">
        <v>342</v>
      </c>
      <c r="H4677">
        <v>2</v>
      </c>
      <c r="I4677" s="58" t="s">
        <v>8931</v>
      </c>
      <c r="J4677">
        <v>34202</v>
      </c>
      <c r="K4677" s="4">
        <v>11.9</v>
      </c>
      <c r="L4677" s="4">
        <v>19.969000000000001</v>
      </c>
      <c r="M4677" s="4">
        <v>29.07</v>
      </c>
      <c r="N4677" s="4">
        <v>37.139000000000003</v>
      </c>
      <c r="O4677" s="5">
        <v>42305.745292812499</v>
      </c>
      <c r="P4677" s="5">
        <v>42305.745292812499</v>
      </c>
    </row>
    <row r="4678" spans="1:16">
      <c r="A4678">
        <v>3</v>
      </c>
      <c r="B4678">
        <v>9</v>
      </c>
      <c r="C4678">
        <v>21</v>
      </c>
      <c r="D4678">
        <v>108</v>
      </c>
      <c r="E4678">
        <v>3944</v>
      </c>
      <c r="F4678">
        <v>8593</v>
      </c>
      <c r="G4678">
        <v>528</v>
      </c>
      <c r="H4678">
        <v>1</v>
      </c>
      <c r="I4678" s="58" t="s">
        <v>8932</v>
      </c>
      <c r="J4678">
        <v>52801</v>
      </c>
      <c r="K4678" s="4">
        <v>0.91700000000000004</v>
      </c>
      <c r="L4678" s="4">
        <v>17.065000000000001</v>
      </c>
      <c r="M4678" s="4">
        <v>0.97199999999999998</v>
      </c>
      <c r="N4678" s="4">
        <v>17.12</v>
      </c>
      <c r="O4678" s="5">
        <v>42305.745292812499</v>
      </c>
      <c r="P4678" s="5">
        <v>43258.050196053242</v>
      </c>
    </row>
    <row r="4679" spans="1:16">
      <c r="A4679">
        <v>3</v>
      </c>
      <c r="B4679">
        <v>9</v>
      </c>
      <c r="C4679">
        <v>21</v>
      </c>
      <c r="D4679">
        <v>108</v>
      </c>
      <c r="E4679">
        <v>4004</v>
      </c>
      <c r="F4679">
        <v>8594</v>
      </c>
      <c r="G4679">
        <v>433</v>
      </c>
      <c r="H4679">
        <v>1</v>
      </c>
      <c r="I4679" s="58" t="s">
        <v>8933</v>
      </c>
      <c r="J4679">
        <v>43301</v>
      </c>
      <c r="K4679" s="4">
        <v>9.9740000000000002</v>
      </c>
      <c r="L4679" s="4">
        <v>19.372</v>
      </c>
      <c r="M4679" s="4">
        <v>0</v>
      </c>
      <c r="N4679" s="4">
        <v>9.3979999999999997</v>
      </c>
      <c r="O4679" s="5">
        <v>42305.745292812499</v>
      </c>
      <c r="P4679" s="5">
        <v>43258.050196053242</v>
      </c>
    </row>
    <row r="4680" spans="1:16">
      <c r="A4680">
        <v>3</v>
      </c>
      <c r="B4680">
        <v>9</v>
      </c>
      <c r="C4680">
        <v>21</v>
      </c>
      <c r="D4680">
        <v>108</v>
      </c>
      <c r="E4680">
        <v>4077</v>
      </c>
      <c r="F4680">
        <v>8595</v>
      </c>
      <c r="G4680">
        <v>621</v>
      </c>
      <c r="H4680">
        <v>1</v>
      </c>
      <c r="I4680" s="58" t="s">
        <v>8934</v>
      </c>
      <c r="J4680">
        <v>62101</v>
      </c>
      <c r="K4680" s="4">
        <v>0</v>
      </c>
      <c r="L4680" s="4">
        <v>14.506</v>
      </c>
      <c r="M4680" s="4">
        <v>0</v>
      </c>
      <c r="N4680" s="4">
        <v>14.506</v>
      </c>
      <c r="O4680" s="5">
        <v>42305.745292812499</v>
      </c>
      <c r="P4680" s="5">
        <v>42305.745292812499</v>
      </c>
    </row>
    <row r="4681" spans="1:16">
      <c r="A4681">
        <v>3</v>
      </c>
      <c r="B4681">
        <v>9</v>
      </c>
      <c r="C4681">
        <v>21</v>
      </c>
      <c r="D4681">
        <v>108</v>
      </c>
      <c r="E4681">
        <v>4095</v>
      </c>
      <c r="F4681">
        <v>8596</v>
      </c>
      <c r="G4681">
        <v>865</v>
      </c>
      <c r="H4681">
        <v>1</v>
      </c>
      <c r="I4681" s="58" t="s">
        <v>1527</v>
      </c>
      <c r="J4681">
        <v>86501</v>
      </c>
      <c r="K4681" s="4">
        <v>20</v>
      </c>
      <c r="L4681" s="4">
        <v>20.27</v>
      </c>
      <c r="M4681" s="4">
        <v>6.0060000000000002</v>
      </c>
      <c r="N4681" s="4">
        <v>6.2759999999999998</v>
      </c>
      <c r="O4681" s="5">
        <v>42305.745292812499</v>
      </c>
      <c r="P4681" s="5">
        <v>42305.745292812499</v>
      </c>
    </row>
    <row r="4682" spans="1:16">
      <c r="A4682">
        <v>3</v>
      </c>
      <c r="B4682">
        <v>9</v>
      </c>
      <c r="C4682">
        <v>21</v>
      </c>
      <c r="D4682">
        <v>108</v>
      </c>
      <c r="E4682">
        <v>4095</v>
      </c>
      <c r="F4682">
        <v>8597</v>
      </c>
      <c r="G4682">
        <v>2966</v>
      </c>
      <c r="H4682">
        <v>1</v>
      </c>
      <c r="I4682" s="58">
        <v>389351</v>
      </c>
      <c r="J4682">
        <v>296601</v>
      </c>
      <c r="K4682" s="4">
        <v>0</v>
      </c>
      <c r="L4682" s="4">
        <v>4.0060000000000002</v>
      </c>
      <c r="M4682" s="4">
        <v>0</v>
      </c>
      <c r="N4682" s="4">
        <v>4.0060000000000002</v>
      </c>
      <c r="O4682" s="5">
        <v>42305.745292812499</v>
      </c>
      <c r="P4682" s="5">
        <v>42305.745292812499</v>
      </c>
    </row>
    <row r="4683" spans="1:16">
      <c r="A4683">
        <v>3</v>
      </c>
      <c r="B4683">
        <v>9</v>
      </c>
      <c r="C4683">
        <v>21</v>
      </c>
      <c r="D4683">
        <v>108</v>
      </c>
      <c r="E4683">
        <v>4096</v>
      </c>
      <c r="F4683">
        <v>8598</v>
      </c>
      <c r="G4683">
        <v>865</v>
      </c>
      <c r="H4683">
        <v>1</v>
      </c>
      <c r="I4683" s="58" t="s">
        <v>1527</v>
      </c>
      <c r="J4683">
        <v>86501</v>
      </c>
      <c r="K4683" s="4">
        <v>0</v>
      </c>
      <c r="L4683" s="4">
        <v>17.736000000000001</v>
      </c>
      <c r="M4683" s="4">
        <v>0</v>
      </c>
      <c r="N4683" s="4">
        <v>20.006</v>
      </c>
      <c r="O4683" t="s">
        <v>1223</v>
      </c>
      <c r="P4683" t="s">
        <v>1223</v>
      </c>
    </row>
    <row r="4684" spans="1:16">
      <c r="A4684">
        <v>3</v>
      </c>
      <c r="B4684">
        <v>9</v>
      </c>
      <c r="C4684">
        <v>21</v>
      </c>
      <c r="D4684">
        <v>108</v>
      </c>
      <c r="E4684">
        <v>4315</v>
      </c>
      <c r="F4684">
        <v>8599</v>
      </c>
      <c r="G4684">
        <v>3625</v>
      </c>
      <c r="H4684">
        <v>1</v>
      </c>
      <c r="I4684" s="58">
        <v>630046</v>
      </c>
      <c r="J4684">
        <v>362501</v>
      </c>
      <c r="K4684" s="4">
        <v>0</v>
      </c>
      <c r="L4684" s="4">
        <v>0.4</v>
      </c>
      <c r="M4684" s="4">
        <v>0</v>
      </c>
      <c r="N4684" s="4">
        <v>0.4</v>
      </c>
      <c r="O4684" s="5">
        <v>42305.745292812499</v>
      </c>
      <c r="P4684" s="5">
        <v>42305.745292812499</v>
      </c>
    </row>
    <row r="4685" spans="1:16">
      <c r="A4685">
        <v>3</v>
      </c>
      <c r="B4685">
        <v>9</v>
      </c>
      <c r="C4685">
        <v>21</v>
      </c>
      <c r="D4685">
        <v>108</v>
      </c>
      <c r="E4685">
        <v>4317</v>
      </c>
      <c r="F4685">
        <v>8600</v>
      </c>
      <c r="G4685">
        <v>2643</v>
      </c>
      <c r="H4685">
        <v>1</v>
      </c>
      <c r="I4685" s="58">
        <v>271377</v>
      </c>
      <c r="J4685">
        <v>264301</v>
      </c>
      <c r="K4685" s="4">
        <v>0</v>
      </c>
      <c r="L4685" s="4">
        <v>0.23</v>
      </c>
      <c r="M4685" s="4">
        <v>0</v>
      </c>
      <c r="N4685" s="4">
        <v>0.23</v>
      </c>
      <c r="O4685" s="5">
        <v>42305.745292812499</v>
      </c>
      <c r="P4685" s="5">
        <v>42305.745292812499</v>
      </c>
    </row>
    <row r="4686" spans="1:16">
      <c r="A4686">
        <v>3</v>
      </c>
      <c r="B4686">
        <v>9</v>
      </c>
      <c r="C4686">
        <v>21</v>
      </c>
      <c r="D4686">
        <v>108</v>
      </c>
      <c r="E4686">
        <v>4356</v>
      </c>
      <c r="F4686">
        <v>8601</v>
      </c>
      <c r="G4686">
        <v>1804</v>
      </c>
      <c r="H4686">
        <v>1</v>
      </c>
      <c r="I4686" s="58">
        <v>-35063</v>
      </c>
      <c r="J4686">
        <v>180401</v>
      </c>
      <c r="K4686" s="4">
        <v>10</v>
      </c>
      <c r="L4686" s="4">
        <v>16.890999999999998</v>
      </c>
      <c r="M4686" s="4">
        <v>0</v>
      </c>
      <c r="N4686" s="4">
        <v>6.891</v>
      </c>
      <c r="O4686" s="5">
        <v>42305.745292812499</v>
      </c>
      <c r="P4686" s="5">
        <v>42305.745292812499</v>
      </c>
    </row>
    <row r="4687" spans="1:16">
      <c r="A4687">
        <v>3</v>
      </c>
      <c r="B4687">
        <v>9</v>
      </c>
      <c r="C4687">
        <v>21</v>
      </c>
      <c r="D4687">
        <v>108</v>
      </c>
      <c r="E4687">
        <v>4472</v>
      </c>
      <c r="F4687">
        <v>8602</v>
      </c>
      <c r="G4687">
        <v>3100</v>
      </c>
      <c r="H4687">
        <v>1</v>
      </c>
      <c r="I4687" s="58">
        <v>438293</v>
      </c>
      <c r="J4687">
        <v>310001</v>
      </c>
      <c r="K4687" s="4">
        <v>9.968</v>
      </c>
      <c r="L4687" s="4">
        <v>10.755000000000001</v>
      </c>
      <c r="M4687" s="4">
        <v>0</v>
      </c>
      <c r="N4687" s="4">
        <v>0.78700000000000003</v>
      </c>
      <c r="O4687" s="5">
        <v>42305.745292812499</v>
      </c>
      <c r="P4687" s="5">
        <v>42305.745292812499</v>
      </c>
    </row>
    <row r="4688" spans="1:16">
      <c r="A4688">
        <v>3</v>
      </c>
      <c r="B4688">
        <v>9</v>
      </c>
      <c r="C4688">
        <v>21</v>
      </c>
      <c r="D4688">
        <v>108</v>
      </c>
      <c r="E4688">
        <v>4510</v>
      </c>
      <c r="F4688">
        <v>8603</v>
      </c>
      <c r="G4688">
        <v>255</v>
      </c>
      <c r="H4688">
        <v>12</v>
      </c>
      <c r="I4688" s="58" t="s">
        <v>8935</v>
      </c>
      <c r="J4688">
        <v>25512</v>
      </c>
      <c r="K4688" s="4">
        <v>0</v>
      </c>
      <c r="L4688" s="4">
        <v>0.25</v>
      </c>
      <c r="M4688" s="4">
        <v>0</v>
      </c>
      <c r="N4688" s="4">
        <v>0.25</v>
      </c>
      <c r="O4688" t="s">
        <v>1223</v>
      </c>
      <c r="P4688" t="s">
        <v>1223</v>
      </c>
    </row>
    <row r="4689" spans="1:16">
      <c r="A4689">
        <v>3</v>
      </c>
      <c r="B4689">
        <v>9</v>
      </c>
      <c r="C4689">
        <v>21</v>
      </c>
      <c r="D4689">
        <v>108</v>
      </c>
      <c r="E4689">
        <v>4517</v>
      </c>
      <c r="F4689">
        <v>8604</v>
      </c>
      <c r="G4689">
        <v>255</v>
      </c>
      <c r="H4689">
        <v>9</v>
      </c>
      <c r="I4689" s="58" t="s">
        <v>1528</v>
      </c>
      <c r="J4689">
        <v>25509</v>
      </c>
      <c r="K4689" s="4">
        <v>0.21299999999999999</v>
      </c>
      <c r="L4689" s="4">
        <v>5.7380000000000004</v>
      </c>
      <c r="M4689" s="4">
        <v>0</v>
      </c>
      <c r="N4689" s="4">
        <v>4.9569999999999999</v>
      </c>
      <c r="O4689" s="5">
        <v>42305.745292812499</v>
      </c>
      <c r="P4689" s="5">
        <v>42305.745292812499</v>
      </c>
    </row>
    <row r="4690" spans="1:16">
      <c r="A4690">
        <v>3</v>
      </c>
      <c r="B4690">
        <v>9</v>
      </c>
      <c r="C4690">
        <v>21</v>
      </c>
      <c r="D4690">
        <v>108</v>
      </c>
      <c r="E4690">
        <v>4533</v>
      </c>
      <c r="F4690">
        <v>8605</v>
      </c>
      <c r="G4690">
        <v>39</v>
      </c>
      <c r="H4690">
        <v>2</v>
      </c>
      <c r="I4690" s="58">
        <v>14277</v>
      </c>
      <c r="J4690">
        <v>3902</v>
      </c>
      <c r="K4690" s="4">
        <v>1</v>
      </c>
      <c r="L4690" s="4">
        <v>10.023999999999999</v>
      </c>
      <c r="M4690" s="4">
        <v>808.38199999999995</v>
      </c>
      <c r="N4690" s="4">
        <v>817.40599999999995</v>
      </c>
      <c r="O4690" s="5">
        <v>42305.745292812499</v>
      </c>
      <c r="P4690" s="5">
        <v>43258.050196053242</v>
      </c>
    </row>
    <row r="4691" spans="1:16">
      <c r="A4691">
        <v>3</v>
      </c>
      <c r="B4691">
        <v>9</v>
      </c>
      <c r="C4691">
        <v>21</v>
      </c>
      <c r="D4691">
        <v>108</v>
      </c>
      <c r="E4691">
        <v>4533</v>
      </c>
      <c r="F4691">
        <v>8606</v>
      </c>
      <c r="G4691">
        <v>39</v>
      </c>
      <c r="H4691">
        <v>17</v>
      </c>
      <c r="I4691" s="58" t="s">
        <v>1529</v>
      </c>
      <c r="J4691">
        <v>3917</v>
      </c>
      <c r="K4691" s="4">
        <v>9.7710000000000008</v>
      </c>
      <c r="L4691" s="4">
        <v>11.645</v>
      </c>
      <c r="M4691" s="4">
        <v>817.40599999999995</v>
      </c>
      <c r="N4691" s="4">
        <v>819.28</v>
      </c>
      <c r="O4691" s="5">
        <v>42305.745292812499</v>
      </c>
      <c r="P4691" s="5">
        <v>43258.050196053242</v>
      </c>
    </row>
    <row r="4692" spans="1:16">
      <c r="A4692">
        <v>3</v>
      </c>
      <c r="B4692">
        <v>9</v>
      </c>
      <c r="C4692">
        <v>21</v>
      </c>
      <c r="D4692">
        <v>108</v>
      </c>
      <c r="E4692">
        <v>4547</v>
      </c>
      <c r="F4692">
        <v>8607</v>
      </c>
      <c r="G4692">
        <v>220</v>
      </c>
      <c r="H4692">
        <v>1</v>
      </c>
      <c r="I4692" s="58" t="s">
        <v>8936</v>
      </c>
      <c r="J4692">
        <v>22001</v>
      </c>
      <c r="K4692" s="4">
        <v>48.231000000000002</v>
      </c>
      <c r="L4692" s="4">
        <v>63.610999999999997</v>
      </c>
      <c r="M4692" s="4">
        <v>578.53300000000002</v>
      </c>
      <c r="N4692" s="4">
        <v>593.91300000000001</v>
      </c>
      <c r="O4692" s="5">
        <v>42305.745292812499</v>
      </c>
      <c r="P4692" s="5">
        <v>42305.745292812499</v>
      </c>
    </row>
    <row r="4693" spans="1:16">
      <c r="A4693">
        <v>3</v>
      </c>
      <c r="B4693">
        <v>9</v>
      </c>
      <c r="C4693">
        <v>21</v>
      </c>
      <c r="D4693">
        <v>108</v>
      </c>
      <c r="E4693">
        <v>4547</v>
      </c>
      <c r="F4693">
        <v>8608</v>
      </c>
      <c r="G4693">
        <v>220</v>
      </c>
      <c r="H4693">
        <v>2</v>
      </c>
      <c r="I4693" s="58" t="s">
        <v>8937</v>
      </c>
      <c r="J4693">
        <v>22002</v>
      </c>
      <c r="K4693" s="4">
        <v>16.489999999999998</v>
      </c>
      <c r="L4693" s="4">
        <v>22.533000000000001</v>
      </c>
      <c r="M4693" s="4">
        <v>593.91300000000001</v>
      </c>
      <c r="N4693" s="4">
        <v>599.95500000000004</v>
      </c>
      <c r="O4693" s="5">
        <v>42305.745292812499</v>
      </c>
      <c r="P4693" s="5">
        <v>42305.745292812499</v>
      </c>
    </row>
    <row r="4694" spans="1:16">
      <c r="A4694">
        <v>3</v>
      </c>
      <c r="B4694">
        <v>9</v>
      </c>
      <c r="C4694">
        <v>21</v>
      </c>
      <c r="D4694">
        <v>108</v>
      </c>
      <c r="E4694">
        <v>4547</v>
      </c>
      <c r="F4694">
        <v>8609</v>
      </c>
      <c r="G4694">
        <v>255</v>
      </c>
      <c r="H4694">
        <v>6</v>
      </c>
      <c r="I4694" s="58" t="s">
        <v>8938</v>
      </c>
      <c r="J4694">
        <v>25506</v>
      </c>
      <c r="K4694" s="4">
        <v>1</v>
      </c>
      <c r="L4694" s="4">
        <v>16.52</v>
      </c>
      <c r="M4694" s="4">
        <v>529.95899999999995</v>
      </c>
      <c r="N4694" s="4">
        <v>545.47900000000004</v>
      </c>
      <c r="O4694" s="5">
        <v>42305.745292812499</v>
      </c>
      <c r="P4694" s="5">
        <v>43258.050196053242</v>
      </c>
    </row>
    <row r="4695" spans="1:16">
      <c r="A4695">
        <v>3</v>
      </c>
      <c r="B4695">
        <v>9</v>
      </c>
      <c r="C4695">
        <v>21</v>
      </c>
      <c r="D4695">
        <v>108</v>
      </c>
      <c r="E4695">
        <v>4547</v>
      </c>
      <c r="F4695">
        <v>8610</v>
      </c>
      <c r="G4695">
        <v>255</v>
      </c>
      <c r="H4695">
        <v>7</v>
      </c>
      <c r="I4695" s="58" t="s">
        <v>1530</v>
      </c>
      <c r="J4695">
        <v>25507</v>
      </c>
      <c r="K4695" s="4">
        <v>15.561</v>
      </c>
      <c r="L4695" s="4">
        <v>23.327000000000002</v>
      </c>
      <c r="M4695" s="4">
        <v>545.47900000000004</v>
      </c>
      <c r="N4695" s="4">
        <v>553.245</v>
      </c>
      <c r="O4695" s="5">
        <v>42305.745292812499</v>
      </c>
      <c r="P4695" s="5">
        <v>43258.050196053242</v>
      </c>
    </row>
    <row r="4696" spans="1:16">
      <c r="A4696">
        <v>3</v>
      </c>
      <c r="B4696">
        <v>9</v>
      </c>
      <c r="C4696">
        <v>21</v>
      </c>
      <c r="D4696">
        <v>108</v>
      </c>
      <c r="E4696">
        <v>4547</v>
      </c>
      <c r="F4696">
        <v>8611</v>
      </c>
      <c r="G4696">
        <v>255</v>
      </c>
      <c r="H4696">
        <v>8</v>
      </c>
      <c r="I4696" s="58" t="s">
        <v>1531</v>
      </c>
      <c r="J4696">
        <v>25508</v>
      </c>
      <c r="K4696" s="4">
        <v>7.9290000000000003</v>
      </c>
      <c r="L4696" s="4">
        <v>8.75</v>
      </c>
      <c r="M4696" s="4">
        <v>570.71199999999999</v>
      </c>
      <c r="N4696" s="4">
        <v>571.53300000000002</v>
      </c>
      <c r="O4696" s="5">
        <v>42305.745292812499</v>
      </c>
      <c r="P4696" s="5">
        <v>42305.745292812499</v>
      </c>
    </row>
    <row r="4697" spans="1:16">
      <c r="A4697">
        <v>3</v>
      </c>
      <c r="B4697">
        <v>9</v>
      </c>
      <c r="C4697">
        <v>21</v>
      </c>
      <c r="D4697">
        <v>108</v>
      </c>
      <c r="E4697">
        <v>4547</v>
      </c>
      <c r="F4697">
        <v>8612</v>
      </c>
      <c r="G4697">
        <v>255</v>
      </c>
      <c r="H4697">
        <v>9</v>
      </c>
      <c r="I4697" s="58" t="s">
        <v>1528</v>
      </c>
      <c r="J4697">
        <v>25509</v>
      </c>
      <c r="K4697" s="4">
        <v>41.354999999999997</v>
      </c>
      <c r="L4697" s="4">
        <v>48.354999999999997</v>
      </c>
      <c r="M4697" s="4">
        <v>571.53300000000002</v>
      </c>
      <c r="N4697" s="4">
        <v>578.53300000000002</v>
      </c>
      <c r="O4697" s="5">
        <v>42305.745292812499</v>
      </c>
      <c r="P4697" s="5">
        <v>42305.745292812499</v>
      </c>
    </row>
    <row r="4698" spans="1:16">
      <c r="A4698">
        <v>3</v>
      </c>
      <c r="B4698">
        <v>9</v>
      </c>
      <c r="C4698">
        <v>21</v>
      </c>
      <c r="D4698">
        <v>108</v>
      </c>
      <c r="E4698">
        <v>4569</v>
      </c>
      <c r="F4698">
        <v>8585</v>
      </c>
      <c r="G4698">
        <v>39</v>
      </c>
      <c r="H4698">
        <v>17</v>
      </c>
      <c r="I4698" s="58" t="s">
        <v>1529</v>
      </c>
      <c r="J4698">
        <v>3917</v>
      </c>
      <c r="K4698" s="4">
        <v>11.645</v>
      </c>
      <c r="L4698" s="4">
        <v>29.899000000000001</v>
      </c>
      <c r="M4698" s="4">
        <v>0</v>
      </c>
      <c r="N4698" s="4">
        <v>18.254000000000001</v>
      </c>
      <c r="O4698" s="5">
        <v>42305.745292812499</v>
      </c>
      <c r="P4698" s="5">
        <v>42305.745292812499</v>
      </c>
    </row>
    <row r="4699" spans="1:16">
      <c r="A4699">
        <v>3</v>
      </c>
      <c r="B4699">
        <v>9</v>
      </c>
      <c r="C4699">
        <v>21</v>
      </c>
      <c r="D4699">
        <v>108</v>
      </c>
      <c r="E4699">
        <v>4569</v>
      </c>
      <c r="F4699">
        <v>8586</v>
      </c>
      <c r="G4699">
        <v>39</v>
      </c>
      <c r="H4699">
        <v>18</v>
      </c>
      <c r="I4699" s="58" t="s">
        <v>8939</v>
      </c>
      <c r="J4699">
        <v>3918</v>
      </c>
      <c r="K4699" s="4">
        <v>29.899000000000001</v>
      </c>
      <c r="L4699" s="4">
        <v>48.143000000000001</v>
      </c>
      <c r="M4699" s="4">
        <v>18.254000000000001</v>
      </c>
      <c r="N4699" s="4">
        <v>36.497999999999998</v>
      </c>
      <c r="O4699" s="5">
        <v>42305.745292812499</v>
      </c>
      <c r="P4699" s="5">
        <v>43258.050196053242</v>
      </c>
    </row>
    <row r="4700" spans="1:16">
      <c r="A4700">
        <v>3</v>
      </c>
      <c r="B4700">
        <v>9</v>
      </c>
      <c r="C4700">
        <v>21</v>
      </c>
      <c r="D4700">
        <v>108</v>
      </c>
      <c r="E4700">
        <v>4573</v>
      </c>
      <c r="F4700">
        <v>8587</v>
      </c>
      <c r="G4700">
        <v>255</v>
      </c>
      <c r="H4700">
        <v>7</v>
      </c>
      <c r="I4700" s="58" t="s">
        <v>1530</v>
      </c>
      <c r="J4700">
        <v>25507</v>
      </c>
      <c r="K4700" s="4">
        <v>23.327000000000002</v>
      </c>
      <c r="L4700" s="4">
        <v>33.865000000000002</v>
      </c>
      <c r="M4700" s="4">
        <v>6.9290000000000003</v>
      </c>
      <c r="N4700" s="4">
        <v>17.466999999999999</v>
      </c>
      <c r="O4700" s="5">
        <v>42305.745292812499</v>
      </c>
      <c r="P4700" s="5">
        <v>43258.050196053242</v>
      </c>
    </row>
    <row r="4701" spans="1:16">
      <c r="A4701">
        <v>3</v>
      </c>
      <c r="B4701">
        <v>9</v>
      </c>
      <c r="C4701">
        <v>21</v>
      </c>
      <c r="D4701">
        <v>108</v>
      </c>
      <c r="E4701">
        <v>4573</v>
      </c>
      <c r="F4701">
        <v>8588</v>
      </c>
      <c r="G4701">
        <v>255</v>
      </c>
      <c r="H4701">
        <v>8</v>
      </c>
      <c r="I4701" s="58" t="s">
        <v>1531</v>
      </c>
      <c r="J4701">
        <v>25508</v>
      </c>
      <c r="K4701" s="4">
        <v>1.1419999999999999</v>
      </c>
      <c r="L4701" s="4">
        <v>7.9290000000000003</v>
      </c>
      <c r="M4701" s="4">
        <v>0.28100000000000003</v>
      </c>
      <c r="N4701" s="4">
        <v>6.9290000000000003</v>
      </c>
      <c r="O4701" s="5">
        <v>42305.745292812499</v>
      </c>
      <c r="P4701" s="5">
        <v>43258.050196053242</v>
      </c>
    </row>
    <row r="4702" spans="1:16">
      <c r="A4702">
        <v>3</v>
      </c>
      <c r="B4702">
        <v>9</v>
      </c>
      <c r="C4702">
        <v>21</v>
      </c>
      <c r="D4702">
        <v>108</v>
      </c>
      <c r="E4702">
        <v>565</v>
      </c>
      <c r="F4702">
        <v>8529</v>
      </c>
      <c r="G4702">
        <v>3097</v>
      </c>
      <c r="H4702">
        <v>2</v>
      </c>
      <c r="I4702" s="58">
        <v>437229</v>
      </c>
      <c r="J4702">
        <v>309702</v>
      </c>
      <c r="K4702" s="4">
        <v>0</v>
      </c>
      <c r="L4702" s="4">
        <v>4.6319999999999997</v>
      </c>
      <c r="M4702" s="4">
        <v>0</v>
      </c>
      <c r="N4702" s="4">
        <v>4.6319999999999997</v>
      </c>
      <c r="O4702" t="s">
        <v>1223</v>
      </c>
      <c r="P4702" t="s">
        <v>1223</v>
      </c>
    </row>
    <row r="4703" spans="1:16">
      <c r="A4703">
        <v>3</v>
      </c>
      <c r="B4703">
        <v>9</v>
      </c>
      <c r="C4703">
        <v>21</v>
      </c>
      <c r="D4703">
        <v>108</v>
      </c>
      <c r="E4703">
        <v>651</v>
      </c>
      <c r="F4703">
        <v>8530</v>
      </c>
      <c r="G4703">
        <v>860</v>
      </c>
      <c r="H4703">
        <v>1</v>
      </c>
      <c r="I4703" s="58" t="s">
        <v>8940</v>
      </c>
      <c r="J4703">
        <v>86001</v>
      </c>
      <c r="K4703" s="4">
        <v>0</v>
      </c>
      <c r="L4703" s="4">
        <v>9.8919999999999995</v>
      </c>
      <c r="M4703" s="4">
        <v>35.119999999999997</v>
      </c>
      <c r="N4703" s="4">
        <v>45.012</v>
      </c>
      <c r="O4703" s="5">
        <v>42305.745292812499</v>
      </c>
      <c r="P4703" s="5">
        <v>43258.050196053242</v>
      </c>
    </row>
    <row r="4704" spans="1:16">
      <c r="A4704">
        <v>3</v>
      </c>
      <c r="B4704">
        <v>9</v>
      </c>
      <c r="C4704">
        <v>21</v>
      </c>
      <c r="D4704">
        <v>108</v>
      </c>
      <c r="E4704">
        <v>651</v>
      </c>
      <c r="F4704">
        <v>8531</v>
      </c>
      <c r="G4704">
        <v>1490</v>
      </c>
      <c r="H4704">
        <v>2</v>
      </c>
      <c r="I4704" s="58" t="s">
        <v>8941</v>
      </c>
      <c r="J4704">
        <v>149002</v>
      </c>
      <c r="K4704" s="4">
        <v>0</v>
      </c>
      <c r="L4704" s="4">
        <v>4.7569999999999997</v>
      </c>
      <c r="M4704" s="4">
        <v>14.109</v>
      </c>
      <c r="N4704" s="4">
        <v>18.866</v>
      </c>
      <c r="O4704" s="5">
        <v>42305.745292812499</v>
      </c>
      <c r="P4704" s="5">
        <v>43258.050196053242</v>
      </c>
    </row>
    <row r="4705" spans="1:16">
      <c r="A4705">
        <v>3</v>
      </c>
      <c r="B4705">
        <v>9</v>
      </c>
      <c r="C4705">
        <v>21</v>
      </c>
      <c r="D4705">
        <v>108</v>
      </c>
      <c r="E4705">
        <v>651</v>
      </c>
      <c r="F4705">
        <v>8532</v>
      </c>
      <c r="G4705">
        <v>1490</v>
      </c>
      <c r="H4705">
        <v>3</v>
      </c>
      <c r="I4705" s="58" t="s">
        <v>8942</v>
      </c>
      <c r="J4705">
        <v>149003</v>
      </c>
      <c r="K4705" s="4">
        <v>0</v>
      </c>
      <c r="L4705" s="4">
        <v>14.003</v>
      </c>
      <c r="M4705" s="4">
        <v>21.117000000000001</v>
      </c>
      <c r="N4705" s="4">
        <v>35.119999999999997</v>
      </c>
      <c r="O4705" s="5">
        <v>42305.745292812499</v>
      </c>
      <c r="P4705" s="5">
        <v>43258.050196053242</v>
      </c>
    </row>
    <row r="4706" spans="1:16">
      <c r="A4706">
        <v>3</v>
      </c>
      <c r="B4706">
        <v>9</v>
      </c>
      <c r="C4706">
        <v>21</v>
      </c>
      <c r="D4706">
        <v>108</v>
      </c>
      <c r="E4706">
        <v>652</v>
      </c>
      <c r="F4706">
        <v>8533</v>
      </c>
      <c r="G4706">
        <v>861</v>
      </c>
      <c r="H4706">
        <v>1</v>
      </c>
      <c r="I4706" s="58" t="s">
        <v>8943</v>
      </c>
      <c r="J4706">
        <v>86101</v>
      </c>
      <c r="K4706" s="4">
        <v>1</v>
      </c>
      <c r="L4706" s="4">
        <v>22.198</v>
      </c>
      <c r="M4706" s="4">
        <v>4.7119999999999997</v>
      </c>
      <c r="N4706" s="4">
        <v>25.911000000000001</v>
      </c>
      <c r="O4706" s="5">
        <v>42305.745292812499</v>
      </c>
      <c r="P4706" s="5">
        <v>43258.050196053242</v>
      </c>
    </row>
    <row r="4707" spans="1:16">
      <c r="A4707">
        <v>3</v>
      </c>
      <c r="B4707">
        <v>9</v>
      </c>
      <c r="C4707">
        <v>21</v>
      </c>
      <c r="D4707">
        <v>108</v>
      </c>
      <c r="E4707">
        <v>652</v>
      </c>
      <c r="F4707">
        <v>8534</v>
      </c>
      <c r="G4707">
        <v>861</v>
      </c>
      <c r="H4707">
        <v>5</v>
      </c>
      <c r="I4707" s="58" t="s">
        <v>8944</v>
      </c>
      <c r="J4707">
        <v>86105</v>
      </c>
      <c r="K4707" s="4">
        <v>1</v>
      </c>
      <c r="L4707" s="4">
        <v>5.6070000000000002</v>
      </c>
      <c r="M4707" s="4">
        <v>26.539000000000001</v>
      </c>
      <c r="N4707" s="4">
        <v>31.146000000000001</v>
      </c>
      <c r="O4707" s="5">
        <v>42305.745292812499</v>
      </c>
      <c r="P4707" s="5">
        <v>42305.745292812499</v>
      </c>
    </row>
    <row r="4708" spans="1:16">
      <c r="A4708">
        <v>3</v>
      </c>
      <c r="B4708">
        <v>9</v>
      </c>
      <c r="C4708">
        <v>21</v>
      </c>
      <c r="D4708">
        <v>108</v>
      </c>
      <c r="E4708">
        <v>653</v>
      </c>
      <c r="F4708">
        <v>8535</v>
      </c>
      <c r="G4708">
        <v>862</v>
      </c>
      <c r="H4708">
        <v>1</v>
      </c>
      <c r="I4708" s="58" t="s">
        <v>1526</v>
      </c>
      <c r="J4708">
        <v>86201</v>
      </c>
      <c r="K4708" s="4">
        <v>3.0880000000000001</v>
      </c>
      <c r="L4708" s="4">
        <v>10.576000000000001</v>
      </c>
      <c r="M4708" s="4">
        <v>0</v>
      </c>
      <c r="N4708" s="4">
        <v>7.4880000000000004</v>
      </c>
      <c r="O4708" s="5">
        <v>42305.745292812499</v>
      </c>
      <c r="P4708" s="5">
        <v>42305.745292812499</v>
      </c>
    </row>
    <row r="4709" spans="1:16">
      <c r="A4709">
        <v>3</v>
      </c>
      <c r="B4709">
        <v>9</v>
      </c>
      <c r="C4709">
        <v>21</v>
      </c>
      <c r="D4709">
        <v>108</v>
      </c>
      <c r="E4709">
        <v>654</v>
      </c>
      <c r="F4709">
        <v>8536</v>
      </c>
      <c r="G4709">
        <v>863</v>
      </c>
      <c r="H4709">
        <v>1</v>
      </c>
      <c r="I4709" s="58" t="s">
        <v>8945</v>
      </c>
      <c r="J4709">
        <v>86301</v>
      </c>
      <c r="K4709" s="4">
        <v>14.472</v>
      </c>
      <c r="L4709" s="4">
        <v>30.311</v>
      </c>
      <c r="M4709" s="4">
        <v>13.972</v>
      </c>
      <c r="N4709" s="4">
        <v>29.811</v>
      </c>
      <c r="O4709" s="5">
        <v>42305.745292812499</v>
      </c>
      <c r="P4709" s="5">
        <v>43258.050196053242</v>
      </c>
    </row>
    <row r="4710" spans="1:16">
      <c r="A4710">
        <v>3</v>
      </c>
      <c r="B4710">
        <v>9</v>
      </c>
      <c r="C4710">
        <v>21</v>
      </c>
      <c r="D4710">
        <v>108</v>
      </c>
      <c r="E4710">
        <v>654</v>
      </c>
      <c r="F4710">
        <v>8537</v>
      </c>
      <c r="G4710">
        <v>863</v>
      </c>
      <c r="H4710">
        <v>3</v>
      </c>
      <c r="I4710" s="58" t="s">
        <v>8946</v>
      </c>
      <c r="J4710">
        <v>86303</v>
      </c>
      <c r="K4710" s="4">
        <v>0.5</v>
      </c>
      <c r="L4710" s="4">
        <v>14.472</v>
      </c>
      <c r="M4710" s="4">
        <v>0</v>
      </c>
      <c r="N4710" s="4">
        <v>13.972</v>
      </c>
      <c r="O4710" s="5">
        <v>42305.745292812499</v>
      </c>
      <c r="P4710" s="5">
        <v>43258.050196053242</v>
      </c>
    </row>
    <row r="4711" spans="1:16">
      <c r="A4711">
        <v>3</v>
      </c>
      <c r="B4711">
        <v>9</v>
      </c>
      <c r="C4711">
        <v>21</v>
      </c>
      <c r="D4711">
        <v>108</v>
      </c>
      <c r="E4711">
        <v>655</v>
      </c>
      <c r="F4711">
        <v>8538</v>
      </c>
      <c r="G4711">
        <v>864</v>
      </c>
      <c r="H4711">
        <v>1</v>
      </c>
      <c r="I4711" s="58" t="s">
        <v>8947</v>
      </c>
      <c r="J4711">
        <v>86401</v>
      </c>
      <c r="K4711" s="4">
        <v>9.9809999999999999</v>
      </c>
      <c r="L4711" s="4">
        <v>25.366</v>
      </c>
      <c r="M4711" s="4">
        <v>0</v>
      </c>
      <c r="N4711" s="4">
        <v>15.385</v>
      </c>
      <c r="O4711" s="5">
        <v>42305.745292812499</v>
      </c>
      <c r="P4711" s="5">
        <v>42305.745292812499</v>
      </c>
    </row>
    <row r="4712" spans="1:16">
      <c r="A4712">
        <v>3</v>
      </c>
      <c r="B4712">
        <v>9</v>
      </c>
      <c r="C4712">
        <v>21</v>
      </c>
      <c r="D4712">
        <v>108</v>
      </c>
      <c r="E4712">
        <v>825</v>
      </c>
      <c r="F4712">
        <v>8539</v>
      </c>
      <c r="G4712">
        <v>1064</v>
      </c>
      <c r="H4712">
        <v>1</v>
      </c>
      <c r="I4712" s="58" t="s">
        <v>8948</v>
      </c>
      <c r="J4712">
        <v>106401</v>
      </c>
      <c r="K4712" s="4">
        <v>0</v>
      </c>
      <c r="L4712" s="4">
        <v>6.8890000000000002</v>
      </c>
      <c r="M4712" s="4">
        <v>0</v>
      </c>
      <c r="N4712" s="4">
        <v>6.8890000000000002</v>
      </c>
      <c r="O4712" s="5">
        <v>42305.745292812499</v>
      </c>
      <c r="P4712" s="5">
        <v>42305.745292812499</v>
      </c>
    </row>
    <row r="4713" spans="1:16">
      <c r="A4713">
        <v>3</v>
      </c>
      <c r="B4713">
        <v>9</v>
      </c>
      <c r="C4713">
        <v>21</v>
      </c>
      <c r="D4713">
        <v>108</v>
      </c>
      <c r="E4713">
        <v>830</v>
      </c>
      <c r="F4713">
        <v>8540</v>
      </c>
      <c r="G4713">
        <v>669</v>
      </c>
      <c r="H4713">
        <v>1</v>
      </c>
      <c r="I4713" s="58" t="s">
        <v>8949</v>
      </c>
      <c r="J4713">
        <v>66901</v>
      </c>
      <c r="K4713" s="4">
        <v>0</v>
      </c>
      <c r="L4713" s="4">
        <v>29.047000000000001</v>
      </c>
      <c r="M4713" s="4">
        <v>0</v>
      </c>
      <c r="N4713" s="4">
        <v>29.047000000000001</v>
      </c>
      <c r="O4713" s="5">
        <v>42305.745292812499</v>
      </c>
      <c r="P4713" s="5">
        <v>42305.745292812499</v>
      </c>
    </row>
    <row r="4714" spans="1:16">
      <c r="A4714">
        <v>3</v>
      </c>
      <c r="B4714">
        <v>9</v>
      </c>
      <c r="C4714">
        <v>21</v>
      </c>
      <c r="D4714">
        <v>245</v>
      </c>
      <c r="E4714">
        <v>1143</v>
      </c>
      <c r="F4714">
        <v>8657</v>
      </c>
      <c r="G4714">
        <v>1228</v>
      </c>
      <c r="H4714">
        <v>1</v>
      </c>
      <c r="I4714" s="58" t="s">
        <v>8950</v>
      </c>
      <c r="J4714">
        <v>122801</v>
      </c>
      <c r="K4714" s="4">
        <v>0</v>
      </c>
      <c r="L4714" s="4">
        <v>3.3159999999999998</v>
      </c>
      <c r="M4714" s="4">
        <v>0</v>
      </c>
      <c r="N4714" s="4">
        <v>3.3159999999999998</v>
      </c>
      <c r="O4714" s="5">
        <v>42305.745292812499</v>
      </c>
      <c r="P4714" s="5">
        <v>43258.050196053242</v>
      </c>
    </row>
    <row r="4715" spans="1:16">
      <c r="A4715">
        <v>3</v>
      </c>
      <c r="B4715">
        <v>9</v>
      </c>
      <c r="C4715">
        <v>21</v>
      </c>
      <c r="D4715">
        <v>245</v>
      </c>
      <c r="E4715">
        <v>1146</v>
      </c>
      <c r="F4715">
        <v>8658</v>
      </c>
      <c r="G4715">
        <v>1236</v>
      </c>
      <c r="H4715">
        <v>1</v>
      </c>
      <c r="I4715" s="58" t="s">
        <v>8951</v>
      </c>
      <c r="J4715">
        <v>123601</v>
      </c>
      <c r="K4715" s="4">
        <v>0</v>
      </c>
      <c r="L4715" s="4">
        <v>12.867000000000001</v>
      </c>
      <c r="M4715" s="4">
        <v>0</v>
      </c>
      <c r="N4715" s="4">
        <v>12.867000000000001</v>
      </c>
      <c r="O4715" s="5">
        <v>42305.745292812499</v>
      </c>
      <c r="P4715" s="5">
        <v>42305.745292812499</v>
      </c>
    </row>
    <row r="4716" spans="1:16">
      <c r="A4716">
        <v>3</v>
      </c>
      <c r="B4716">
        <v>9</v>
      </c>
      <c r="C4716">
        <v>21</v>
      </c>
      <c r="D4716">
        <v>245</v>
      </c>
      <c r="E4716">
        <v>124</v>
      </c>
      <c r="F4716">
        <v>8645</v>
      </c>
      <c r="G4716">
        <v>327</v>
      </c>
      <c r="H4716">
        <v>6</v>
      </c>
      <c r="I4716" s="58" t="s">
        <v>8952</v>
      </c>
      <c r="J4716">
        <v>32706</v>
      </c>
      <c r="K4716" s="4">
        <v>4.87</v>
      </c>
      <c r="L4716" s="4">
        <v>8.0519999999999996</v>
      </c>
      <c r="M4716" s="4">
        <v>0</v>
      </c>
      <c r="N4716" s="4">
        <v>3.1819999999999999</v>
      </c>
      <c r="O4716" s="5">
        <v>42305.745292812499</v>
      </c>
      <c r="P4716" s="5">
        <v>43258.050196053242</v>
      </c>
    </row>
    <row r="4717" spans="1:16">
      <c r="A4717">
        <v>3</v>
      </c>
      <c r="B4717">
        <v>9</v>
      </c>
      <c r="C4717">
        <v>21</v>
      </c>
      <c r="D4717">
        <v>245</v>
      </c>
      <c r="E4717">
        <v>124</v>
      </c>
      <c r="F4717">
        <v>8646</v>
      </c>
      <c r="G4717">
        <v>327</v>
      </c>
      <c r="H4717">
        <v>7</v>
      </c>
      <c r="I4717" s="58" t="s">
        <v>8953</v>
      </c>
      <c r="J4717">
        <v>32707</v>
      </c>
      <c r="K4717" s="4">
        <v>8.0519999999999996</v>
      </c>
      <c r="L4717" s="4">
        <v>18.032</v>
      </c>
      <c r="M4717" s="4">
        <v>3.1819999999999999</v>
      </c>
      <c r="N4717" s="4">
        <v>13.162000000000001</v>
      </c>
      <c r="O4717" s="5">
        <v>42305.745292812499</v>
      </c>
      <c r="P4717" s="5">
        <v>43258.050196053242</v>
      </c>
    </row>
    <row r="4718" spans="1:16">
      <c r="A4718">
        <v>3</v>
      </c>
      <c r="B4718">
        <v>9</v>
      </c>
      <c r="C4718">
        <v>21</v>
      </c>
      <c r="D4718">
        <v>245</v>
      </c>
      <c r="E4718">
        <v>1521</v>
      </c>
      <c r="F4718">
        <v>8659</v>
      </c>
      <c r="G4718">
        <v>1425</v>
      </c>
      <c r="H4718">
        <v>1</v>
      </c>
      <c r="I4718" s="58" t="s">
        <v>8954</v>
      </c>
      <c r="J4718">
        <v>142501</v>
      </c>
      <c r="K4718" s="4">
        <v>0</v>
      </c>
      <c r="L4718" s="4">
        <v>13.374000000000001</v>
      </c>
      <c r="M4718" s="4">
        <v>0</v>
      </c>
      <c r="N4718" s="4">
        <v>13.374000000000001</v>
      </c>
      <c r="O4718" s="5">
        <v>42305.745292812499</v>
      </c>
      <c r="P4718" s="5">
        <v>42305.745292812499</v>
      </c>
    </row>
    <row r="4719" spans="1:16">
      <c r="A4719">
        <v>3</v>
      </c>
      <c r="B4719">
        <v>9</v>
      </c>
      <c r="C4719">
        <v>21</v>
      </c>
      <c r="D4719">
        <v>245</v>
      </c>
      <c r="E4719">
        <v>1526</v>
      </c>
      <c r="F4719">
        <v>8660</v>
      </c>
      <c r="G4719">
        <v>3343</v>
      </c>
      <c r="H4719">
        <v>2</v>
      </c>
      <c r="I4719" s="58">
        <v>527078</v>
      </c>
      <c r="J4719">
        <v>334302</v>
      </c>
      <c r="K4719" s="4">
        <v>3.581</v>
      </c>
      <c r="L4719" s="4">
        <v>12.648999999999999</v>
      </c>
      <c r="M4719" s="4">
        <v>0</v>
      </c>
      <c r="N4719" s="4">
        <v>9.0679999999999996</v>
      </c>
      <c r="O4719" s="5">
        <v>42305.745292812499</v>
      </c>
      <c r="P4719" s="5">
        <v>43258.050196053242</v>
      </c>
    </row>
    <row r="4720" spans="1:16">
      <c r="A4720">
        <v>3</v>
      </c>
      <c r="B4720">
        <v>9</v>
      </c>
      <c r="C4720">
        <v>21</v>
      </c>
      <c r="D4720">
        <v>245</v>
      </c>
      <c r="E4720">
        <v>1845</v>
      </c>
      <c r="F4720">
        <v>8661</v>
      </c>
      <c r="G4720">
        <v>1587</v>
      </c>
      <c r="H4720">
        <v>1</v>
      </c>
      <c r="I4720" s="58">
        <v>-114320</v>
      </c>
      <c r="J4720">
        <v>158701</v>
      </c>
      <c r="K4720" s="4">
        <v>0</v>
      </c>
      <c r="L4720" s="4">
        <v>6.9009999999999998</v>
      </c>
      <c r="M4720" s="4">
        <v>0</v>
      </c>
      <c r="N4720" s="4">
        <v>6.9009999999999998</v>
      </c>
      <c r="O4720" s="5">
        <v>42305.745292812499</v>
      </c>
      <c r="P4720" s="5">
        <v>42305.745292812499</v>
      </c>
    </row>
    <row r="4721" spans="1:16">
      <c r="A4721">
        <v>3</v>
      </c>
      <c r="B4721">
        <v>9</v>
      </c>
      <c r="C4721">
        <v>21</v>
      </c>
      <c r="D4721">
        <v>245</v>
      </c>
      <c r="E4721">
        <v>1846</v>
      </c>
      <c r="F4721">
        <v>8662</v>
      </c>
      <c r="G4721">
        <v>1588</v>
      </c>
      <c r="H4721">
        <v>1</v>
      </c>
      <c r="I4721" s="58">
        <v>-113955</v>
      </c>
      <c r="J4721">
        <v>158801</v>
      </c>
      <c r="K4721" s="4">
        <v>0</v>
      </c>
      <c r="L4721" s="4">
        <v>4.6740000000000004</v>
      </c>
      <c r="M4721" s="4">
        <v>2.593</v>
      </c>
      <c r="N4721" s="4">
        <v>7.2670000000000003</v>
      </c>
      <c r="O4721" s="5">
        <v>42305.745292812499</v>
      </c>
      <c r="P4721" s="5">
        <v>42305.745292812499</v>
      </c>
    </row>
    <row r="4722" spans="1:16">
      <c r="A4722">
        <v>3</v>
      </c>
      <c r="B4722">
        <v>9</v>
      </c>
      <c r="C4722">
        <v>21</v>
      </c>
      <c r="D4722">
        <v>245</v>
      </c>
      <c r="E4722">
        <v>1846</v>
      </c>
      <c r="F4722">
        <v>8663</v>
      </c>
      <c r="G4722">
        <v>1588</v>
      </c>
      <c r="H4722">
        <v>3</v>
      </c>
      <c r="I4722" s="58">
        <v>-113895</v>
      </c>
      <c r="J4722">
        <v>158803</v>
      </c>
      <c r="K4722" s="4">
        <v>0</v>
      </c>
      <c r="L4722" s="4">
        <v>2.0550000000000002</v>
      </c>
      <c r="M4722" s="4">
        <v>0</v>
      </c>
      <c r="N4722" s="4">
        <v>2.0550000000000002</v>
      </c>
      <c r="O4722" s="5">
        <v>42305.745292812499</v>
      </c>
      <c r="P4722" s="5">
        <v>42305.745292812499</v>
      </c>
    </row>
    <row r="4723" spans="1:16">
      <c r="A4723">
        <v>3</v>
      </c>
      <c r="B4723">
        <v>9</v>
      </c>
      <c r="C4723">
        <v>21</v>
      </c>
      <c r="D4723">
        <v>245</v>
      </c>
      <c r="E4723">
        <v>1913</v>
      </c>
      <c r="F4723">
        <v>8664</v>
      </c>
      <c r="G4723">
        <v>2910</v>
      </c>
      <c r="H4723">
        <v>2</v>
      </c>
      <c r="I4723" s="58">
        <v>368928</v>
      </c>
      <c r="J4723">
        <v>291002</v>
      </c>
      <c r="K4723" s="4">
        <v>0</v>
      </c>
      <c r="L4723" s="4">
        <v>2.0449999999999999</v>
      </c>
      <c r="M4723" s="4">
        <v>0</v>
      </c>
      <c r="N4723" s="4">
        <v>2.0449999999999999</v>
      </c>
      <c r="O4723" s="5">
        <v>42305.745292812499</v>
      </c>
      <c r="P4723" s="5">
        <v>42305.745292812499</v>
      </c>
    </row>
    <row r="4724" spans="1:16">
      <c r="A4724">
        <v>3</v>
      </c>
      <c r="B4724">
        <v>9</v>
      </c>
      <c r="C4724">
        <v>21</v>
      </c>
      <c r="D4724">
        <v>245</v>
      </c>
      <c r="E4724">
        <v>1992</v>
      </c>
      <c r="F4724">
        <v>8665</v>
      </c>
      <c r="G4724">
        <v>1805</v>
      </c>
      <c r="H4724">
        <v>2</v>
      </c>
      <c r="I4724" s="58">
        <v>-34666</v>
      </c>
      <c r="J4724">
        <v>180502</v>
      </c>
      <c r="K4724" s="4">
        <v>9.9250000000000007</v>
      </c>
      <c r="L4724" s="4">
        <v>14.444000000000001</v>
      </c>
      <c r="M4724" s="4">
        <v>4.0369999999999999</v>
      </c>
      <c r="N4724" s="4">
        <v>8.5559999999999992</v>
      </c>
      <c r="O4724" s="5">
        <v>42305.745292812499</v>
      </c>
      <c r="P4724" s="5">
        <v>43258.050196053242</v>
      </c>
    </row>
    <row r="4725" spans="1:16">
      <c r="A4725">
        <v>3</v>
      </c>
      <c r="B4725">
        <v>9</v>
      </c>
      <c r="C4725">
        <v>21</v>
      </c>
      <c r="D4725">
        <v>245</v>
      </c>
      <c r="E4725">
        <v>2160</v>
      </c>
      <c r="F4725">
        <v>8666</v>
      </c>
      <c r="G4725">
        <v>1944</v>
      </c>
      <c r="H4725">
        <v>2</v>
      </c>
      <c r="I4725" s="58">
        <v>16103</v>
      </c>
      <c r="J4725">
        <v>194402</v>
      </c>
      <c r="K4725" s="4">
        <v>0</v>
      </c>
      <c r="L4725" s="4">
        <v>5.6230000000000002</v>
      </c>
      <c r="M4725" s="4">
        <v>0</v>
      </c>
      <c r="N4725" s="4">
        <v>5.6230000000000002</v>
      </c>
      <c r="O4725" s="5">
        <v>42305.745292812499</v>
      </c>
      <c r="P4725" s="5">
        <v>42305.745292812499</v>
      </c>
    </row>
    <row r="4726" spans="1:16">
      <c r="A4726">
        <v>3</v>
      </c>
      <c r="B4726">
        <v>9</v>
      </c>
      <c r="C4726">
        <v>21</v>
      </c>
      <c r="D4726">
        <v>245</v>
      </c>
      <c r="E4726">
        <v>2160</v>
      </c>
      <c r="F4726">
        <v>8667</v>
      </c>
      <c r="G4726">
        <v>1944</v>
      </c>
      <c r="H4726">
        <v>3</v>
      </c>
      <c r="I4726" s="58">
        <v>16132</v>
      </c>
      <c r="J4726">
        <v>194403</v>
      </c>
      <c r="K4726" s="4">
        <v>0</v>
      </c>
      <c r="L4726" s="4">
        <v>3</v>
      </c>
      <c r="M4726" s="4">
        <v>6.3730000000000002</v>
      </c>
      <c r="N4726" s="4">
        <v>9.3729999999999993</v>
      </c>
      <c r="O4726" s="5">
        <v>42305.745292812499</v>
      </c>
      <c r="P4726" s="5">
        <v>42305.745292812499</v>
      </c>
    </row>
    <row r="4727" spans="1:16">
      <c r="A4727">
        <v>3</v>
      </c>
      <c r="B4727">
        <v>9</v>
      </c>
      <c r="C4727">
        <v>21</v>
      </c>
      <c r="D4727">
        <v>245</v>
      </c>
      <c r="E4727">
        <v>2263</v>
      </c>
      <c r="F4727">
        <v>8668</v>
      </c>
      <c r="G4727">
        <v>433</v>
      </c>
      <c r="H4727">
        <v>4</v>
      </c>
      <c r="I4727" s="58" t="s">
        <v>1532</v>
      </c>
      <c r="J4727">
        <v>43304</v>
      </c>
      <c r="K4727" s="4">
        <v>4.907</v>
      </c>
      <c r="L4727" s="4">
        <v>6.5579999999999998</v>
      </c>
      <c r="M4727" s="4">
        <v>4.907</v>
      </c>
      <c r="N4727" s="4">
        <v>6.5579999999999998</v>
      </c>
      <c r="O4727" s="5">
        <v>42305.745292812499</v>
      </c>
      <c r="P4727" s="5">
        <v>42305.745292812499</v>
      </c>
    </row>
    <row r="4728" spans="1:16">
      <c r="A4728">
        <v>3</v>
      </c>
      <c r="B4728">
        <v>9</v>
      </c>
      <c r="C4728">
        <v>21</v>
      </c>
      <c r="D4728">
        <v>245</v>
      </c>
      <c r="E4728">
        <v>2263</v>
      </c>
      <c r="F4728">
        <v>8669</v>
      </c>
      <c r="G4728">
        <v>2119</v>
      </c>
      <c r="H4728">
        <v>1</v>
      </c>
      <c r="I4728" s="58">
        <v>79990</v>
      </c>
      <c r="J4728">
        <v>211901</v>
      </c>
      <c r="K4728" s="4">
        <v>0</v>
      </c>
      <c r="L4728" s="4">
        <v>4.907</v>
      </c>
      <c r="M4728" s="4">
        <v>0</v>
      </c>
      <c r="N4728" s="4">
        <v>4.907</v>
      </c>
      <c r="O4728" s="5">
        <v>42305.745292812499</v>
      </c>
      <c r="P4728" s="5">
        <v>42305.745292812499</v>
      </c>
    </row>
    <row r="4729" spans="1:16">
      <c r="A4729">
        <v>3</v>
      </c>
      <c r="B4729">
        <v>9</v>
      </c>
      <c r="C4729">
        <v>21</v>
      </c>
      <c r="D4729">
        <v>245</v>
      </c>
      <c r="E4729">
        <v>2641</v>
      </c>
      <c r="F4729">
        <v>8670</v>
      </c>
      <c r="G4729">
        <v>2621</v>
      </c>
      <c r="H4729">
        <v>3</v>
      </c>
      <c r="I4729" s="58">
        <v>263401</v>
      </c>
      <c r="J4729">
        <v>262103</v>
      </c>
      <c r="K4729" s="4">
        <v>0</v>
      </c>
      <c r="L4729" s="4">
        <v>2.4049999999999998</v>
      </c>
      <c r="M4729" s="4">
        <v>2.5350000000000001</v>
      </c>
      <c r="N4729" s="4">
        <v>4.9400000000000004</v>
      </c>
      <c r="O4729" s="5">
        <v>42305.745292812499</v>
      </c>
      <c r="P4729" s="5">
        <v>42305.745292812499</v>
      </c>
    </row>
    <row r="4730" spans="1:16">
      <c r="A4730">
        <v>3</v>
      </c>
      <c r="B4730">
        <v>9</v>
      </c>
      <c r="C4730">
        <v>21</v>
      </c>
      <c r="D4730">
        <v>245</v>
      </c>
      <c r="E4730">
        <v>2641</v>
      </c>
      <c r="F4730">
        <v>8671</v>
      </c>
      <c r="G4730">
        <v>2621</v>
      </c>
      <c r="H4730">
        <v>4</v>
      </c>
      <c r="I4730" s="58">
        <v>263432</v>
      </c>
      <c r="J4730">
        <v>262104</v>
      </c>
      <c r="K4730" s="4">
        <v>0</v>
      </c>
      <c r="L4730" s="4">
        <v>7.859</v>
      </c>
      <c r="M4730" s="4">
        <v>7.0519999999999996</v>
      </c>
      <c r="N4730" s="4">
        <v>14.911</v>
      </c>
      <c r="O4730" s="5">
        <v>42305.745292812499</v>
      </c>
      <c r="P4730" s="5">
        <v>42305.745292812499</v>
      </c>
    </row>
    <row r="4731" spans="1:16">
      <c r="A4731">
        <v>3</v>
      </c>
      <c r="B4731">
        <v>9</v>
      </c>
      <c r="C4731">
        <v>21</v>
      </c>
      <c r="D4731">
        <v>245</v>
      </c>
      <c r="E4731">
        <v>277</v>
      </c>
      <c r="F4731">
        <v>8647</v>
      </c>
      <c r="G4731">
        <v>698</v>
      </c>
      <c r="H4731">
        <v>1</v>
      </c>
      <c r="I4731" s="58" t="s">
        <v>8955</v>
      </c>
      <c r="J4731">
        <v>69801</v>
      </c>
      <c r="K4731" s="4">
        <v>1</v>
      </c>
      <c r="L4731" s="4">
        <v>4.016</v>
      </c>
      <c r="M4731" s="4">
        <v>0</v>
      </c>
      <c r="N4731" s="4">
        <v>3.0150000000000001</v>
      </c>
      <c r="O4731" s="5">
        <v>42305.745292812499</v>
      </c>
      <c r="P4731" s="5">
        <v>42305.745292812499</v>
      </c>
    </row>
    <row r="4732" spans="1:16">
      <c r="A4732">
        <v>3</v>
      </c>
      <c r="B4732">
        <v>9</v>
      </c>
      <c r="C4732">
        <v>21</v>
      </c>
      <c r="D4732">
        <v>245</v>
      </c>
      <c r="E4732">
        <v>2835</v>
      </c>
      <c r="F4732">
        <v>8672</v>
      </c>
      <c r="G4732">
        <v>2909</v>
      </c>
      <c r="H4732">
        <v>1</v>
      </c>
      <c r="I4732" s="58">
        <v>368532</v>
      </c>
      <c r="J4732">
        <v>290901</v>
      </c>
      <c r="K4732" s="4">
        <v>0</v>
      </c>
      <c r="L4732" s="4">
        <v>15.455</v>
      </c>
      <c r="M4732" s="4">
        <v>0</v>
      </c>
      <c r="N4732" s="4">
        <v>7.484</v>
      </c>
      <c r="O4732" s="5">
        <v>42305.745292812499</v>
      </c>
      <c r="P4732" s="5">
        <v>42305.745292812499</v>
      </c>
    </row>
    <row r="4733" spans="1:16">
      <c r="A4733">
        <v>3</v>
      </c>
      <c r="B4733">
        <v>9</v>
      </c>
      <c r="C4733">
        <v>21</v>
      </c>
      <c r="D4733">
        <v>245</v>
      </c>
      <c r="E4733">
        <v>3111</v>
      </c>
      <c r="F4733">
        <v>8673</v>
      </c>
      <c r="G4733">
        <v>1588</v>
      </c>
      <c r="H4733">
        <v>2</v>
      </c>
      <c r="I4733" s="58">
        <v>-113924</v>
      </c>
      <c r="J4733">
        <v>158802</v>
      </c>
      <c r="K4733" s="4">
        <v>1.5</v>
      </c>
      <c r="L4733" s="4">
        <v>4.7329999999999997</v>
      </c>
      <c r="M4733" s="4">
        <v>0</v>
      </c>
      <c r="N4733" s="4">
        <v>3.2330000000000001</v>
      </c>
      <c r="O4733" t="s">
        <v>1223</v>
      </c>
      <c r="P4733" t="s">
        <v>1223</v>
      </c>
    </row>
    <row r="4734" spans="1:16">
      <c r="A4734">
        <v>3</v>
      </c>
      <c r="B4734">
        <v>9</v>
      </c>
      <c r="C4734">
        <v>21</v>
      </c>
      <c r="D4734">
        <v>245</v>
      </c>
      <c r="E4734">
        <v>3134</v>
      </c>
      <c r="F4734">
        <v>8674</v>
      </c>
      <c r="G4734">
        <v>3218</v>
      </c>
      <c r="H4734">
        <v>1</v>
      </c>
      <c r="I4734" s="58">
        <v>481392</v>
      </c>
      <c r="J4734">
        <v>321801</v>
      </c>
      <c r="K4734" s="4">
        <v>0</v>
      </c>
      <c r="L4734" s="4">
        <v>1.5609999999999999</v>
      </c>
      <c r="M4734" s="4">
        <v>0</v>
      </c>
      <c r="N4734" s="4">
        <v>1.5609999999999999</v>
      </c>
      <c r="O4734" s="5">
        <v>42305.745292812499</v>
      </c>
      <c r="P4734" s="5">
        <v>42305.745292812499</v>
      </c>
    </row>
    <row r="4735" spans="1:16">
      <c r="A4735">
        <v>3</v>
      </c>
      <c r="B4735">
        <v>9</v>
      </c>
      <c r="C4735">
        <v>21</v>
      </c>
      <c r="D4735">
        <v>245</v>
      </c>
      <c r="E4735">
        <v>4004</v>
      </c>
      <c r="F4735">
        <v>8676</v>
      </c>
      <c r="G4735">
        <v>433</v>
      </c>
      <c r="H4735">
        <v>2</v>
      </c>
      <c r="I4735" s="58" t="s">
        <v>8956</v>
      </c>
      <c r="J4735">
        <v>43302</v>
      </c>
      <c r="K4735" s="4">
        <v>0</v>
      </c>
      <c r="L4735" s="4">
        <v>13.368</v>
      </c>
      <c r="M4735" s="4">
        <v>9.3979999999999997</v>
      </c>
      <c r="N4735" s="4">
        <v>22.765999999999998</v>
      </c>
      <c r="O4735" s="5">
        <v>42305.745292812499</v>
      </c>
      <c r="P4735" s="5">
        <v>43258.050196053242</v>
      </c>
    </row>
    <row r="4736" spans="1:16">
      <c r="A4736">
        <v>3</v>
      </c>
      <c r="B4736">
        <v>9</v>
      </c>
      <c r="C4736">
        <v>21</v>
      </c>
      <c r="D4736">
        <v>245</v>
      </c>
      <c r="E4736">
        <v>4004</v>
      </c>
      <c r="F4736">
        <v>8677</v>
      </c>
      <c r="G4736">
        <v>433</v>
      </c>
      <c r="H4736">
        <v>4</v>
      </c>
      <c r="I4736" s="58" t="s">
        <v>1532</v>
      </c>
      <c r="J4736">
        <v>43304</v>
      </c>
      <c r="K4736" s="4">
        <v>13.368</v>
      </c>
      <c r="L4736" s="4">
        <v>22.254999999999999</v>
      </c>
      <c r="M4736" s="4">
        <v>22.765999999999998</v>
      </c>
      <c r="N4736" s="4">
        <v>31.652999999999999</v>
      </c>
      <c r="O4736" s="5">
        <v>42305.745292812499</v>
      </c>
      <c r="P4736" s="5">
        <v>43258.050196053242</v>
      </c>
    </row>
    <row r="4737" spans="1:16">
      <c r="A4737">
        <v>3</v>
      </c>
      <c r="B4737">
        <v>9</v>
      </c>
      <c r="C4737">
        <v>21</v>
      </c>
      <c r="D4737">
        <v>245</v>
      </c>
      <c r="E4737">
        <v>4004</v>
      </c>
      <c r="F4737">
        <v>8678</v>
      </c>
      <c r="G4737">
        <v>433</v>
      </c>
      <c r="H4737">
        <v>5</v>
      </c>
      <c r="I4737" s="58" t="s">
        <v>8957</v>
      </c>
      <c r="J4737">
        <v>43305</v>
      </c>
      <c r="K4737" s="4">
        <v>1</v>
      </c>
      <c r="L4737" s="4">
        <v>17.082000000000001</v>
      </c>
      <c r="M4737" s="4">
        <v>31.652999999999999</v>
      </c>
      <c r="N4737" s="4">
        <v>47.734999999999999</v>
      </c>
      <c r="O4737" s="5">
        <v>42305.745292812499</v>
      </c>
      <c r="P4737" s="5">
        <v>43258.050196053242</v>
      </c>
    </row>
    <row r="4738" spans="1:16">
      <c r="A4738">
        <v>3</v>
      </c>
      <c r="B4738">
        <v>9</v>
      </c>
      <c r="C4738">
        <v>21</v>
      </c>
      <c r="D4738">
        <v>245</v>
      </c>
      <c r="E4738">
        <v>4327</v>
      </c>
      <c r="F4738">
        <v>8679</v>
      </c>
      <c r="G4738">
        <v>3059</v>
      </c>
      <c r="H4738">
        <v>1</v>
      </c>
      <c r="I4738" s="58">
        <v>423318</v>
      </c>
      <c r="J4738">
        <v>305901</v>
      </c>
      <c r="K4738" s="4">
        <v>0</v>
      </c>
      <c r="L4738" s="4">
        <v>0.254</v>
      </c>
      <c r="M4738" s="4">
        <v>0</v>
      </c>
      <c r="N4738" s="4">
        <v>0.254</v>
      </c>
      <c r="O4738" s="5">
        <v>42305.745292812499</v>
      </c>
      <c r="P4738" s="5">
        <v>42305.745292812499</v>
      </c>
    </row>
    <row r="4739" spans="1:16">
      <c r="A4739">
        <v>3</v>
      </c>
      <c r="B4739">
        <v>9</v>
      </c>
      <c r="C4739">
        <v>21</v>
      </c>
      <c r="D4739">
        <v>245</v>
      </c>
      <c r="E4739">
        <v>4353</v>
      </c>
      <c r="F4739">
        <v>8680</v>
      </c>
      <c r="G4739">
        <v>3060</v>
      </c>
      <c r="H4739">
        <v>1</v>
      </c>
      <c r="I4739" s="58">
        <v>423683</v>
      </c>
      <c r="J4739">
        <v>306001</v>
      </c>
      <c r="K4739" s="4">
        <v>0</v>
      </c>
      <c r="L4739" s="4">
        <v>0.35499999999999998</v>
      </c>
      <c r="M4739" s="4">
        <v>0</v>
      </c>
      <c r="N4739" s="4">
        <v>0.35499999999999998</v>
      </c>
      <c r="O4739" s="5">
        <v>42305.745292812499</v>
      </c>
      <c r="P4739" s="5">
        <v>42305.745292812499</v>
      </c>
    </row>
    <row r="4740" spans="1:16">
      <c r="A4740">
        <v>3</v>
      </c>
      <c r="B4740">
        <v>9</v>
      </c>
      <c r="C4740">
        <v>21</v>
      </c>
      <c r="D4740">
        <v>245</v>
      </c>
      <c r="E4740">
        <v>4466</v>
      </c>
      <c r="F4740">
        <v>8681</v>
      </c>
      <c r="G4740">
        <v>872</v>
      </c>
      <c r="H4740">
        <v>1</v>
      </c>
      <c r="I4740" s="58" t="s">
        <v>1533</v>
      </c>
      <c r="J4740">
        <v>87201</v>
      </c>
      <c r="K4740" s="4">
        <v>0</v>
      </c>
      <c r="L4740" s="4">
        <v>0.39</v>
      </c>
      <c r="M4740" s="4">
        <v>0</v>
      </c>
      <c r="N4740" s="4">
        <v>0.39</v>
      </c>
      <c r="O4740" s="5">
        <v>42305.745292812499</v>
      </c>
      <c r="P4740" s="5">
        <v>42305.745292812499</v>
      </c>
    </row>
    <row r="4741" spans="1:16">
      <c r="A4741">
        <v>3</v>
      </c>
      <c r="B4741">
        <v>9</v>
      </c>
      <c r="C4741">
        <v>21</v>
      </c>
      <c r="D4741">
        <v>245</v>
      </c>
      <c r="E4741">
        <v>4528</v>
      </c>
      <c r="F4741">
        <v>8682</v>
      </c>
      <c r="G4741">
        <v>327</v>
      </c>
      <c r="H4741">
        <v>10</v>
      </c>
      <c r="I4741" s="58" t="s">
        <v>1534</v>
      </c>
      <c r="J4741">
        <v>32710</v>
      </c>
      <c r="K4741" s="4">
        <v>9.9990000000000006</v>
      </c>
      <c r="L4741" s="4">
        <v>14.942</v>
      </c>
      <c r="M4741" s="4">
        <v>513.74199999999996</v>
      </c>
      <c r="N4741" s="4">
        <v>518.68499999999995</v>
      </c>
      <c r="O4741" s="5">
        <v>42305.745292812499</v>
      </c>
      <c r="P4741" s="5">
        <v>43258.050196053242</v>
      </c>
    </row>
    <row r="4742" spans="1:16">
      <c r="A4742">
        <v>3</v>
      </c>
      <c r="B4742">
        <v>9</v>
      </c>
      <c r="C4742">
        <v>21</v>
      </c>
      <c r="D4742">
        <v>245</v>
      </c>
      <c r="E4742">
        <v>4574</v>
      </c>
      <c r="F4742">
        <v>8675</v>
      </c>
      <c r="G4742">
        <v>327</v>
      </c>
      <c r="H4742">
        <v>10</v>
      </c>
      <c r="I4742" s="58" t="s">
        <v>1534</v>
      </c>
      <c r="J4742">
        <v>32710</v>
      </c>
      <c r="K4742" s="4">
        <v>14.942</v>
      </c>
      <c r="L4742" s="4">
        <v>28.274999999999999</v>
      </c>
      <c r="M4742" s="4">
        <v>37.92</v>
      </c>
      <c r="N4742" s="4">
        <v>51.216000000000001</v>
      </c>
      <c r="O4742" s="5">
        <v>42305.745292812499</v>
      </c>
      <c r="P4742" s="5">
        <v>43258.050196053242</v>
      </c>
    </row>
    <row r="4743" spans="1:16">
      <c r="A4743">
        <v>3</v>
      </c>
      <c r="B4743">
        <v>9</v>
      </c>
      <c r="C4743">
        <v>21</v>
      </c>
      <c r="D4743">
        <v>245</v>
      </c>
      <c r="E4743">
        <v>651</v>
      </c>
      <c r="F4743">
        <v>8648</v>
      </c>
      <c r="G4743">
        <v>860</v>
      </c>
      <c r="H4743">
        <v>2</v>
      </c>
      <c r="I4743" s="58" t="s">
        <v>8958</v>
      </c>
      <c r="J4743">
        <v>86002</v>
      </c>
      <c r="K4743" s="4">
        <v>0</v>
      </c>
      <c r="L4743" s="4">
        <v>5.4770000000000003</v>
      </c>
      <c r="M4743" s="4">
        <v>45.012</v>
      </c>
      <c r="N4743" s="4">
        <v>50.488999999999997</v>
      </c>
      <c r="O4743" s="5">
        <v>42305.745292812499</v>
      </c>
      <c r="P4743" s="5">
        <v>43258.050196053242</v>
      </c>
    </row>
    <row r="4744" spans="1:16">
      <c r="A4744">
        <v>3</v>
      </c>
      <c r="B4744">
        <v>9</v>
      </c>
      <c r="C4744">
        <v>21</v>
      </c>
      <c r="D4744">
        <v>245</v>
      </c>
      <c r="E4744">
        <v>651</v>
      </c>
      <c r="F4744">
        <v>8649</v>
      </c>
      <c r="G4744">
        <v>1430</v>
      </c>
      <c r="H4744">
        <v>1</v>
      </c>
      <c r="I4744" s="58" t="s">
        <v>8959</v>
      </c>
      <c r="J4744">
        <v>143001</v>
      </c>
      <c r="K4744" s="4">
        <v>0.78</v>
      </c>
      <c r="L4744" s="4">
        <v>8.6950000000000003</v>
      </c>
      <c r="M4744" s="4">
        <v>50.488999999999997</v>
      </c>
      <c r="N4744" s="4">
        <v>58.404000000000003</v>
      </c>
      <c r="O4744" s="5">
        <v>42305.745292812499</v>
      </c>
      <c r="P4744" s="5">
        <v>43258.050196053242</v>
      </c>
    </row>
    <row r="4745" spans="1:16">
      <c r="A4745">
        <v>3</v>
      </c>
      <c r="B4745">
        <v>9</v>
      </c>
      <c r="C4745">
        <v>21</v>
      </c>
      <c r="D4745">
        <v>245</v>
      </c>
      <c r="E4745">
        <v>651</v>
      </c>
      <c r="F4745">
        <v>8650</v>
      </c>
      <c r="G4745">
        <v>1430</v>
      </c>
      <c r="H4745">
        <v>2</v>
      </c>
      <c r="I4745" s="58" t="s">
        <v>8960</v>
      </c>
      <c r="J4745">
        <v>143002</v>
      </c>
      <c r="K4745" s="4">
        <v>0</v>
      </c>
      <c r="L4745" s="4">
        <v>10.462</v>
      </c>
      <c r="M4745" s="4">
        <v>58.417999999999999</v>
      </c>
      <c r="N4745" s="4">
        <v>68.88</v>
      </c>
      <c r="O4745" s="5">
        <v>42305.745292812499</v>
      </c>
      <c r="P4745" s="5">
        <v>42305.745292812499</v>
      </c>
    </row>
    <row r="4746" spans="1:16">
      <c r="A4746">
        <v>3</v>
      </c>
      <c r="B4746">
        <v>9</v>
      </c>
      <c r="C4746">
        <v>21</v>
      </c>
      <c r="D4746">
        <v>245</v>
      </c>
      <c r="E4746">
        <v>652</v>
      </c>
      <c r="F4746">
        <v>8651</v>
      </c>
      <c r="G4746">
        <v>861</v>
      </c>
      <c r="H4746">
        <v>2</v>
      </c>
      <c r="I4746" s="58" t="s">
        <v>8961</v>
      </c>
      <c r="J4746">
        <v>86102</v>
      </c>
      <c r="K4746" s="4">
        <v>0</v>
      </c>
      <c r="L4746" s="4">
        <v>4.7130000000000001</v>
      </c>
      <c r="M4746" s="4">
        <v>0</v>
      </c>
      <c r="N4746" s="4">
        <v>4.7119999999999997</v>
      </c>
      <c r="O4746" s="5">
        <v>42305.745292812499</v>
      </c>
      <c r="P4746" s="5">
        <v>43258.050196053242</v>
      </c>
    </row>
    <row r="4747" spans="1:16">
      <c r="A4747">
        <v>3</v>
      </c>
      <c r="B4747">
        <v>9</v>
      </c>
      <c r="C4747">
        <v>21</v>
      </c>
      <c r="D4747">
        <v>245</v>
      </c>
      <c r="E4747">
        <v>657</v>
      </c>
      <c r="F4747">
        <v>8652</v>
      </c>
      <c r="G4747">
        <v>861</v>
      </c>
      <c r="H4747">
        <v>3</v>
      </c>
      <c r="I4747" s="58" t="s">
        <v>8962</v>
      </c>
      <c r="J4747">
        <v>86103</v>
      </c>
      <c r="K4747" s="4">
        <v>0</v>
      </c>
      <c r="L4747" s="4">
        <v>11.87</v>
      </c>
      <c r="M4747" s="4">
        <v>0</v>
      </c>
      <c r="N4747" s="4">
        <v>11.87</v>
      </c>
      <c r="O4747" s="5">
        <v>42305.745292812499</v>
      </c>
      <c r="P4747" s="5">
        <v>42305.745292812499</v>
      </c>
    </row>
    <row r="4748" spans="1:16">
      <c r="A4748">
        <v>3</v>
      </c>
      <c r="B4748">
        <v>9</v>
      </c>
      <c r="C4748">
        <v>21</v>
      </c>
      <c r="D4748">
        <v>245</v>
      </c>
      <c r="E4748">
        <v>663</v>
      </c>
      <c r="F4748">
        <v>8653</v>
      </c>
      <c r="G4748">
        <v>872</v>
      </c>
      <c r="H4748">
        <v>1</v>
      </c>
      <c r="I4748" s="58" t="s">
        <v>1533</v>
      </c>
      <c r="J4748">
        <v>87201</v>
      </c>
      <c r="K4748" s="4">
        <v>0.39</v>
      </c>
      <c r="L4748" s="4">
        <v>2.2389999999999999</v>
      </c>
      <c r="M4748" s="4">
        <v>0</v>
      </c>
      <c r="N4748" s="4">
        <v>1.8480000000000001</v>
      </c>
      <c r="O4748" s="5">
        <v>42305.745292812499</v>
      </c>
      <c r="P4748" s="5">
        <v>42305.745292812499</v>
      </c>
    </row>
    <row r="4749" spans="1:16">
      <c r="A4749">
        <v>3</v>
      </c>
      <c r="B4749">
        <v>9</v>
      </c>
      <c r="C4749">
        <v>21</v>
      </c>
      <c r="D4749">
        <v>245</v>
      </c>
      <c r="E4749">
        <v>664</v>
      </c>
      <c r="F4749">
        <v>8654</v>
      </c>
      <c r="G4749">
        <v>873</v>
      </c>
      <c r="H4749">
        <v>3</v>
      </c>
      <c r="I4749" s="58" t="s">
        <v>8963</v>
      </c>
      <c r="J4749">
        <v>87303</v>
      </c>
      <c r="K4749" s="4">
        <v>3.0609999999999999</v>
      </c>
      <c r="L4749" s="4">
        <v>5.7679999999999998</v>
      </c>
      <c r="M4749" s="4">
        <v>3.0609999999999999</v>
      </c>
      <c r="N4749" s="4">
        <v>5.7690000000000001</v>
      </c>
      <c r="O4749" s="5">
        <v>42305.745292812499</v>
      </c>
      <c r="P4749" s="5">
        <v>43258.050196053242</v>
      </c>
    </row>
    <row r="4750" spans="1:16">
      <c r="A4750">
        <v>3</v>
      </c>
      <c r="B4750">
        <v>9</v>
      </c>
      <c r="C4750">
        <v>21</v>
      </c>
      <c r="D4750">
        <v>245</v>
      </c>
      <c r="E4750">
        <v>664</v>
      </c>
      <c r="F4750">
        <v>8655</v>
      </c>
      <c r="G4750">
        <v>2246</v>
      </c>
      <c r="H4750">
        <v>1</v>
      </c>
      <c r="I4750" s="58">
        <v>126376</v>
      </c>
      <c r="J4750">
        <v>224601</v>
      </c>
      <c r="K4750" s="4">
        <v>0</v>
      </c>
      <c r="L4750" s="4">
        <v>3.0609999999999999</v>
      </c>
      <c r="M4750" s="4">
        <v>0</v>
      </c>
      <c r="N4750" s="4">
        <v>3.0609999999999999</v>
      </c>
      <c r="O4750" s="5">
        <v>42305.745292812499</v>
      </c>
      <c r="P4750" s="5">
        <v>43258.050196053242</v>
      </c>
    </row>
    <row r="4751" spans="1:16">
      <c r="A4751">
        <v>3</v>
      </c>
      <c r="B4751">
        <v>9</v>
      </c>
      <c r="C4751">
        <v>21</v>
      </c>
      <c r="D4751">
        <v>245</v>
      </c>
      <c r="E4751">
        <v>760</v>
      </c>
      <c r="F4751">
        <v>8656</v>
      </c>
      <c r="G4751">
        <v>433</v>
      </c>
      <c r="H4751">
        <v>6</v>
      </c>
      <c r="I4751" s="58" t="s">
        <v>8964</v>
      </c>
      <c r="J4751">
        <v>43306</v>
      </c>
      <c r="K4751" s="4">
        <v>10</v>
      </c>
      <c r="L4751" s="4">
        <v>10.795</v>
      </c>
      <c r="M4751" s="4">
        <v>0</v>
      </c>
      <c r="N4751" s="4">
        <v>0.79500000000000004</v>
      </c>
      <c r="O4751" s="5">
        <v>42305.745292812499</v>
      </c>
      <c r="P4751" s="5">
        <v>42305.745292812499</v>
      </c>
    </row>
    <row r="4752" spans="1:16">
      <c r="A4752">
        <v>3</v>
      </c>
      <c r="B4752">
        <v>9</v>
      </c>
      <c r="C4752">
        <v>21</v>
      </c>
      <c r="D4752">
        <v>31</v>
      </c>
      <c r="E4752">
        <v>124</v>
      </c>
      <c r="F4752">
        <v>8422</v>
      </c>
      <c r="G4752">
        <v>327</v>
      </c>
      <c r="H4752">
        <v>11</v>
      </c>
      <c r="I4752" s="58" t="s">
        <v>8965</v>
      </c>
      <c r="J4752">
        <v>32711</v>
      </c>
      <c r="K4752" s="4">
        <v>1</v>
      </c>
      <c r="L4752" s="4">
        <v>2.226</v>
      </c>
      <c r="M4752" s="4">
        <v>13.162000000000001</v>
      </c>
      <c r="N4752" s="4">
        <v>14.388</v>
      </c>
      <c r="O4752" s="5">
        <v>42305.745292812499</v>
      </c>
      <c r="P4752" s="5">
        <v>42305.745292812499</v>
      </c>
    </row>
    <row r="4753" spans="1:16">
      <c r="A4753">
        <v>3</v>
      </c>
      <c r="B4753">
        <v>9</v>
      </c>
      <c r="C4753">
        <v>21</v>
      </c>
      <c r="D4753">
        <v>31</v>
      </c>
      <c r="E4753">
        <v>125</v>
      </c>
      <c r="F4753">
        <v>8423</v>
      </c>
      <c r="G4753">
        <v>39</v>
      </c>
      <c r="H4753">
        <v>12</v>
      </c>
      <c r="I4753" s="58">
        <v>14580</v>
      </c>
      <c r="J4753">
        <v>3912</v>
      </c>
      <c r="K4753" s="4">
        <v>14.15</v>
      </c>
      <c r="L4753" s="4">
        <v>20.922999999999998</v>
      </c>
      <c r="M4753" s="4">
        <v>8.15</v>
      </c>
      <c r="N4753" s="4">
        <v>14.923</v>
      </c>
      <c r="O4753" s="5">
        <v>42305.745292812499</v>
      </c>
      <c r="P4753" s="5">
        <v>42305.745292812499</v>
      </c>
    </row>
    <row r="4754" spans="1:16">
      <c r="A4754">
        <v>3</v>
      </c>
      <c r="B4754">
        <v>9</v>
      </c>
      <c r="C4754">
        <v>21</v>
      </c>
      <c r="D4754">
        <v>31</v>
      </c>
      <c r="E4754">
        <v>125</v>
      </c>
      <c r="F4754">
        <v>8424</v>
      </c>
      <c r="G4754">
        <v>327</v>
      </c>
      <c r="H4754">
        <v>8</v>
      </c>
      <c r="I4754" s="58" t="s">
        <v>1535</v>
      </c>
      <c r="J4754">
        <v>32708</v>
      </c>
      <c r="K4754" s="4">
        <v>5</v>
      </c>
      <c r="L4754" s="4">
        <v>13.15</v>
      </c>
      <c r="M4754" s="4">
        <v>0</v>
      </c>
      <c r="N4754" s="4">
        <v>8.15</v>
      </c>
      <c r="O4754" s="5">
        <v>42305.745292812499</v>
      </c>
      <c r="P4754" s="5">
        <v>42305.745292812499</v>
      </c>
    </row>
    <row r="4755" spans="1:16">
      <c r="A4755">
        <v>3</v>
      </c>
      <c r="B4755">
        <v>9</v>
      </c>
      <c r="C4755">
        <v>21</v>
      </c>
      <c r="D4755">
        <v>31</v>
      </c>
      <c r="E4755">
        <v>126</v>
      </c>
      <c r="F4755">
        <v>8425</v>
      </c>
      <c r="G4755">
        <v>39</v>
      </c>
      <c r="H4755">
        <v>10</v>
      </c>
      <c r="I4755" s="58">
        <v>14519</v>
      </c>
      <c r="J4755">
        <v>3910</v>
      </c>
      <c r="K4755" s="4">
        <v>0.54600000000000004</v>
      </c>
      <c r="L4755" s="4">
        <v>4.4349999999999996</v>
      </c>
      <c r="M4755" s="4">
        <v>0</v>
      </c>
      <c r="N4755" s="4">
        <v>3.8889999999999998</v>
      </c>
      <c r="O4755" s="5">
        <v>42305.745292812499</v>
      </c>
      <c r="P4755" s="5">
        <v>42305.745292812499</v>
      </c>
    </row>
    <row r="4756" spans="1:16">
      <c r="A4756">
        <v>3</v>
      </c>
      <c r="B4756">
        <v>9</v>
      </c>
      <c r="C4756">
        <v>21</v>
      </c>
      <c r="D4756">
        <v>31</v>
      </c>
      <c r="E4756">
        <v>139</v>
      </c>
      <c r="F4756">
        <v>8426</v>
      </c>
      <c r="G4756">
        <v>39</v>
      </c>
      <c r="H4756">
        <v>6</v>
      </c>
      <c r="I4756" s="58">
        <v>14397</v>
      </c>
      <c r="J4756">
        <v>3906</v>
      </c>
      <c r="K4756" s="4">
        <v>0</v>
      </c>
      <c r="L4756" s="4">
        <v>9.3260000000000005</v>
      </c>
      <c r="M4756" s="4">
        <v>36.563000000000002</v>
      </c>
      <c r="N4756" s="4">
        <v>45.889000000000003</v>
      </c>
      <c r="O4756" s="5">
        <v>42305.745292812499</v>
      </c>
      <c r="P4756" s="5">
        <v>42305.745292812499</v>
      </c>
    </row>
    <row r="4757" spans="1:16">
      <c r="A4757">
        <v>3</v>
      </c>
      <c r="B4757">
        <v>9</v>
      </c>
      <c r="C4757">
        <v>21</v>
      </c>
      <c r="D4757">
        <v>31</v>
      </c>
      <c r="E4757">
        <v>1520</v>
      </c>
      <c r="F4757">
        <v>8457</v>
      </c>
      <c r="G4757">
        <v>1426</v>
      </c>
      <c r="H4757">
        <v>1</v>
      </c>
      <c r="I4757" s="58" t="s">
        <v>8966</v>
      </c>
      <c r="J4757">
        <v>142601</v>
      </c>
      <c r="K4757" s="4">
        <v>0.34499999999999997</v>
      </c>
      <c r="L4757" s="4">
        <v>12.637</v>
      </c>
      <c r="M4757" s="4">
        <v>0</v>
      </c>
      <c r="N4757" s="4">
        <v>12.292</v>
      </c>
      <c r="O4757" s="5">
        <v>42305.745292812499</v>
      </c>
      <c r="P4757" s="5">
        <v>42305.745292812499</v>
      </c>
    </row>
    <row r="4758" spans="1:16">
      <c r="A4758">
        <v>3</v>
      </c>
      <c r="B4758">
        <v>9</v>
      </c>
      <c r="C4758">
        <v>21</v>
      </c>
      <c r="D4758">
        <v>31</v>
      </c>
      <c r="E4758">
        <v>1521</v>
      </c>
      <c r="F4758">
        <v>8458</v>
      </c>
      <c r="G4758">
        <v>1425</v>
      </c>
      <c r="H4758">
        <v>2</v>
      </c>
      <c r="I4758" s="58" t="s">
        <v>8967</v>
      </c>
      <c r="J4758">
        <v>142502</v>
      </c>
      <c r="K4758" s="4">
        <v>0</v>
      </c>
      <c r="L4758" s="4">
        <v>4.4969999999999999</v>
      </c>
      <c r="M4758" s="4">
        <v>13.374000000000001</v>
      </c>
      <c r="N4758" s="4">
        <v>17.870999999999999</v>
      </c>
      <c r="O4758" s="5">
        <v>42305.745292812499</v>
      </c>
      <c r="P4758" s="5">
        <v>42305.745292812499</v>
      </c>
    </row>
    <row r="4759" spans="1:16">
      <c r="A4759">
        <v>3</v>
      </c>
      <c r="B4759">
        <v>9</v>
      </c>
      <c r="C4759">
        <v>21</v>
      </c>
      <c r="D4759">
        <v>31</v>
      </c>
      <c r="E4759">
        <v>1522</v>
      </c>
      <c r="F4759">
        <v>8459</v>
      </c>
      <c r="G4759">
        <v>331</v>
      </c>
      <c r="H4759">
        <v>3</v>
      </c>
      <c r="I4759" s="58" t="s">
        <v>8968</v>
      </c>
      <c r="J4759">
        <v>33103</v>
      </c>
      <c r="K4759" s="4">
        <v>2.1999999999999999E-2</v>
      </c>
      <c r="L4759" s="4">
        <v>6.6429999999999998</v>
      </c>
      <c r="M4759" s="4">
        <v>0</v>
      </c>
      <c r="N4759" s="4">
        <v>6.6210000000000004</v>
      </c>
      <c r="O4759" s="5">
        <v>42305.745292812499</v>
      </c>
      <c r="P4759" s="5">
        <v>42305.745292812499</v>
      </c>
    </row>
    <row r="4760" spans="1:16">
      <c r="A4760">
        <v>3</v>
      </c>
      <c r="B4760">
        <v>9</v>
      </c>
      <c r="C4760">
        <v>21</v>
      </c>
      <c r="D4760">
        <v>31</v>
      </c>
      <c r="E4760">
        <v>1526</v>
      </c>
      <c r="F4760">
        <v>8460</v>
      </c>
      <c r="G4760">
        <v>3343</v>
      </c>
      <c r="H4760">
        <v>3</v>
      </c>
      <c r="I4760" s="58">
        <v>527106</v>
      </c>
      <c r="J4760">
        <v>334303</v>
      </c>
      <c r="K4760" s="4">
        <v>12.648999999999999</v>
      </c>
      <c r="L4760" s="4">
        <v>12.712</v>
      </c>
      <c r="M4760" s="4">
        <v>9.0679999999999996</v>
      </c>
      <c r="N4760" s="4">
        <v>9.1310000000000002</v>
      </c>
      <c r="O4760" s="5">
        <v>42305.745292812499</v>
      </c>
      <c r="P4760" s="5">
        <v>43258.050196053242</v>
      </c>
    </row>
    <row r="4761" spans="1:16">
      <c r="A4761">
        <v>3</v>
      </c>
      <c r="B4761">
        <v>9</v>
      </c>
      <c r="C4761">
        <v>21</v>
      </c>
      <c r="D4761">
        <v>31</v>
      </c>
      <c r="E4761">
        <v>1578</v>
      </c>
      <c r="F4761">
        <v>8461</v>
      </c>
      <c r="G4761">
        <v>1425</v>
      </c>
      <c r="H4761">
        <v>4</v>
      </c>
      <c r="I4761" s="58" t="s">
        <v>8969</v>
      </c>
      <c r="J4761">
        <v>142504</v>
      </c>
      <c r="K4761" s="4">
        <v>0</v>
      </c>
      <c r="L4761" s="4">
        <v>9.2159999999999993</v>
      </c>
      <c r="M4761" s="4">
        <v>0</v>
      </c>
      <c r="N4761" s="4">
        <v>9.2159999999999993</v>
      </c>
      <c r="O4761" s="5">
        <v>42305.745292812499</v>
      </c>
      <c r="P4761" s="5">
        <v>42305.745292812499</v>
      </c>
    </row>
    <row r="4762" spans="1:16">
      <c r="A4762">
        <v>3</v>
      </c>
      <c r="B4762">
        <v>9</v>
      </c>
      <c r="C4762">
        <v>21</v>
      </c>
      <c r="D4762">
        <v>31</v>
      </c>
      <c r="E4762">
        <v>1657</v>
      </c>
      <c r="F4762">
        <v>8462</v>
      </c>
      <c r="G4762">
        <v>3045</v>
      </c>
      <c r="H4762">
        <v>1</v>
      </c>
      <c r="I4762" s="58">
        <v>418205</v>
      </c>
      <c r="J4762">
        <v>304501</v>
      </c>
      <c r="K4762" s="4">
        <v>0</v>
      </c>
      <c r="L4762" s="4">
        <v>4.2789999999999999</v>
      </c>
      <c r="M4762" s="4">
        <v>0</v>
      </c>
      <c r="N4762" s="4">
        <v>4.2789999999999999</v>
      </c>
      <c r="O4762" s="5">
        <v>42305.745292812499</v>
      </c>
      <c r="P4762" s="5">
        <v>42305.745292812499</v>
      </c>
    </row>
    <row r="4763" spans="1:16">
      <c r="A4763">
        <v>3</v>
      </c>
      <c r="B4763">
        <v>9</v>
      </c>
      <c r="C4763">
        <v>21</v>
      </c>
      <c r="D4763">
        <v>31</v>
      </c>
      <c r="E4763">
        <v>1671</v>
      </c>
      <c r="F4763">
        <v>8463</v>
      </c>
      <c r="G4763">
        <v>1505</v>
      </c>
      <c r="H4763">
        <v>1</v>
      </c>
      <c r="I4763" s="58" t="s">
        <v>8970</v>
      </c>
      <c r="J4763">
        <v>150501</v>
      </c>
      <c r="K4763" s="4">
        <v>1</v>
      </c>
      <c r="L4763" s="4">
        <v>5.0129999999999999</v>
      </c>
      <c r="M4763" s="4">
        <v>0</v>
      </c>
      <c r="N4763" s="4">
        <v>4.0129999999999999</v>
      </c>
      <c r="O4763" s="5">
        <v>42305.745292812499</v>
      </c>
      <c r="P4763" s="5">
        <v>42305.745292812499</v>
      </c>
    </row>
    <row r="4764" spans="1:16">
      <c r="A4764">
        <v>3</v>
      </c>
      <c r="B4764">
        <v>9</v>
      </c>
      <c r="C4764">
        <v>21</v>
      </c>
      <c r="D4764">
        <v>31</v>
      </c>
      <c r="E4764">
        <v>1673</v>
      </c>
      <c r="F4764">
        <v>8464</v>
      </c>
      <c r="G4764">
        <v>1506</v>
      </c>
      <c r="H4764">
        <v>1</v>
      </c>
      <c r="I4764" s="58" t="s">
        <v>8971</v>
      </c>
      <c r="J4764">
        <v>150601</v>
      </c>
      <c r="K4764" s="4">
        <v>0</v>
      </c>
      <c r="L4764" s="4">
        <v>5.8070000000000004</v>
      </c>
      <c r="M4764" s="4">
        <v>0</v>
      </c>
      <c r="N4764" s="4">
        <v>5.8070000000000004</v>
      </c>
      <c r="O4764" s="5">
        <v>42305.745292812499</v>
      </c>
      <c r="P4764" s="5">
        <v>42305.745292812499</v>
      </c>
    </row>
    <row r="4765" spans="1:16">
      <c r="A4765">
        <v>3</v>
      </c>
      <c r="B4765">
        <v>9</v>
      </c>
      <c r="C4765">
        <v>21</v>
      </c>
      <c r="D4765">
        <v>31</v>
      </c>
      <c r="E4765">
        <v>1690</v>
      </c>
      <c r="F4765">
        <v>8465</v>
      </c>
      <c r="G4765">
        <v>630</v>
      </c>
      <c r="H4765">
        <v>2</v>
      </c>
      <c r="I4765" s="58" t="s">
        <v>1536</v>
      </c>
      <c r="J4765">
        <v>63002</v>
      </c>
      <c r="K4765" s="4">
        <v>1.77</v>
      </c>
      <c r="L4765" s="4">
        <v>3.988</v>
      </c>
      <c r="M4765" s="4">
        <v>0</v>
      </c>
      <c r="N4765" s="4">
        <v>2.218</v>
      </c>
      <c r="O4765" s="5">
        <v>42305.745292812499</v>
      </c>
      <c r="P4765" s="5">
        <v>42305.745292812499</v>
      </c>
    </row>
    <row r="4766" spans="1:16">
      <c r="A4766">
        <v>3</v>
      </c>
      <c r="B4766">
        <v>9</v>
      </c>
      <c r="C4766">
        <v>21</v>
      </c>
      <c r="D4766">
        <v>31</v>
      </c>
      <c r="E4766">
        <v>1694</v>
      </c>
      <c r="F4766">
        <v>8466</v>
      </c>
      <c r="G4766">
        <v>1518</v>
      </c>
      <c r="H4766">
        <v>1</v>
      </c>
      <c r="I4766" s="58" t="s">
        <v>8972</v>
      </c>
      <c r="J4766">
        <v>151801</v>
      </c>
      <c r="K4766" s="4">
        <v>0</v>
      </c>
      <c r="L4766" s="4">
        <v>2.2130000000000001</v>
      </c>
      <c r="M4766" s="4">
        <v>0</v>
      </c>
      <c r="N4766" s="4">
        <v>2.2130000000000001</v>
      </c>
      <c r="O4766" s="5">
        <v>42305.745292812499</v>
      </c>
      <c r="P4766" s="5">
        <v>42305.745292812499</v>
      </c>
    </row>
    <row r="4767" spans="1:16">
      <c r="A4767">
        <v>3</v>
      </c>
      <c r="B4767">
        <v>9</v>
      </c>
      <c r="C4767">
        <v>21</v>
      </c>
      <c r="D4767">
        <v>31</v>
      </c>
      <c r="E4767">
        <v>1816</v>
      </c>
      <c r="F4767">
        <v>8467</v>
      </c>
      <c r="G4767">
        <v>684</v>
      </c>
      <c r="H4767">
        <v>3</v>
      </c>
      <c r="I4767" s="58" t="s">
        <v>8973</v>
      </c>
      <c r="J4767">
        <v>68403</v>
      </c>
      <c r="K4767" s="4">
        <v>0</v>
      </c>
      <c r="L4767" s="4">
        <v>5.0919999999999996</v>
      </c>
      <c r="M4767" s="4">
        <v>0</v>
      </c>
      <c r="N4767" s="4">
        <v>5.0919999999999996</v>
      </c>
      <c r="O4767" s="5">
        <v>42305.745292812499</v>
      </c>
      <c r="P4767" s="5">
        <v>42305.745292812499</v>
      </c>
    </row>
    <row r="4768" spans="1:16">
      <c r="A4768">
        <v>3</v>
      </c>
      <c r="B4768">
        <v>9</v>
      </c>
      <c r="C4768">
        <v>21</v>
      </c>
      <c r="D4768">
        <v>31</v>
      </c>
      <c r="E4768">
        <v>1924</v>
      </c>
      <c r="F4768">
        <v>8468</v>
      </c>
      <c r="G4768">
        <v>1065</v>
      </c>
      <c r="H4768">
        <v>2</v>
      </c>
      <c r="I4768" s="58" t="s">
        <v>1537</v>
      </c>
      <c r="J4768">
        <v>106502</v>
      </c>
      <c r="K4768" s="4">
        <v>0</v>
      </c>
      <c r="L4768" s="4">
        <v>7.4829999999999997</v>
      </c>
      <c r="M4768" s="4">
        <v>0</v>
      </c>
      <c r="N4768" s="4">
        <v>7.4829999999999997</v>
      </c>
      <c r="O4768" s="5">
        <v>42305.745292812499</v>
      </c>
      <c r="P4768" s="5">
        <v>42305.745292812499</v>
      </c>
    </row>
    <row r="4769" spans="1:16">
      <c r="A4769">
        <v>3</v>
      </c>
      <c r="B4769">
        <v>9</v>
      </c>
      <c r="C4769">
        <v>21</v>
      </c>
      <c r="D4769">
        <v>31</v>
      </c>
      <c r="E4769">
        <v>1925</v>
      </c>
      <c r="F4769">
        <v>8469</v>
      </c>
      <c r="G4769">
        <v>1801</v>
      </c>
      <c r="H4769">
        <v>1</v>
      </c>
      <c r="I4769" s="58">
        <v>-36158</v>
      </c>
      <c r="J4769">
        <v>180101</v>
      </c>
      <c r="K4769" s="4">
        <v>0</v>
      </c>
      <c r="L4769" s="4">
        <v>14.327999999999999</v>
      </c>
      <c r="M4769" s="4">
        <v>13.436</v>
      </c>
      <c r="N4769" s="4">
        <v>27.763999999999999</v>
      </c>
      <c r="O4769" s="5">
        <v>42305.745292812499</v>
      </c>
      <c r="P4769" s="5">
        <v>43258.050196053242</v>
      </c>
    </row>
    <row r="4770" spans="1:16">
      <c r="A4770">
        <v>3</v>
      </c>
      <c r="B4770">
        <v>9</v>
      </c>
      <c r="C4770">
        <v>21</v>
      </c>
      <c r="D4770">
        <v>31</v>
      </c>
      <c r="E4770">
        <v>1925</v>
      </c>
      <c r="F4770">
        <v>8470</v>
      </c>
      <c r="G4770">
        <v>1801</v>
      </c>
      <c r="H4770">
        <v>2</v>
      </c>
      <c r="I4770" s="58">
        <v>-36127</v>
      </c>
      <c r="J4770">
        <v>180102</v>
      </c>
      <c r="K4770" s="4">
        <v>0</v>
      </c>
      <c r="L4770" s="4">
        <v>26.055</v>
      </c>
      <c r="M4770" s="4">
        <v>0</v>
      </c>
      <c r="N4770" s="4">
        <v>13.436</v>
      </c>
      <c r="O4770" s="5">
        <v>42305.745292812499</v>
      </c>
      <c r="P4770" s="5">
        <v>43258.050196053242</v>
      </c>
    </row>
    <row r="4771" spans="1:16">
      <c r="A4771">
        <v>3</v>
      </c>
      <c r="B4771">
        <v>9</v>
      </c>
      <c r="C4771">
        <v>21</v>
      </c>
      <c r="D4771">
        <v>31</v>
      </c>
      <c r="E4771">
        <v>2503</v>
      </c>
      <c r="F4771">
        <v>8471</v>
      </c>
      <c r="G4771">
        <v>2366</v>
      </c>
      <c r="H4771">
        <v>1</v>
      </c>
      <c r="I4771" s="58">
        <v>170205</v>
      </c>
      <c r="J4771">
        <v>236601</v>
      </c>
      <c r="K4771" s="4">
        <v>0</v>
      </c>
      <c r="L4771" s="4">
        <v>6.8140000000000001</v>
      </c>
      <c r="M4771" s="4">
        <v>0</v>
      </c>
      <c r="N4771" s="4">
        <v>6.8140000000000001</v>
      </c>
      <c r="O4771" s="5">
        <v>42305.745292812499</v>
      </c>
      <c r="P4771" s="5">
        <v>42305.745292812499</v>
      </c>
    </row>
    <row r="4772" spans="1:16">
      <c r="A4772">
        <v>3</v>
      </c>
      <c r="B4772">
        <v>9</v>
      </c>
      <c r="C4772">
        <v>21</v>
      </c>
      <c r="D4772">
        <v>31</v>
      </c>
      <c r="E4772">
        <v>2541</v>
      </c>
      <c r="F4772">
        <v>8472</v>
      </c>
      <c r="G4772">
        <v>487</v>
      </c>
      <c r="H4772">
        <v>1</v>
      </c>
      <c r="I4772" s="58" t="s">
        <v>8974</v>
      </c>
      <c r="J4772">
        <v>48701</v>
      </c>
      <c r="K4772" s="4">
        <v>0</v>
      </c>
      <c r="L4772" s="4">
        <v>1.6930000000000001</v>
      </c>
      <c r="M4772" s="4">
        <v>0</v>
      </c>
      <c r="N4772" s="4">
        <v>1.6930000000000001</v>
      </c>
      <c r="O4772" s="5">
        <v>42305.745292812499</v>
      </c>
      <c r="P4772" s="5">
        <v>42305.745292812499</v>
      </c>
    </row>
    <row r="4773" spans="1:16">
      <c r="A4773">
        <v>3</v>
      </c>
      <c r="B4773">
        <v>9</v>
      </c>
      <c r="C4773">
        <v>21</v>
      </c>
      <c r="D4773">
        <v>31</v>
      </c>
      <c r="E4773">
        <v>2542</v>
      </c>
      <c r="F4773">
        <v>8473</v>
      </c>
      <c r="G4773">
        <v>2356</v>
      </c>
      <c r="H4773">
        <v>1</v>
      </c>
      <c r="I4773" s="58">
        <v>166552</v>
      </c>
      <c r="J4773">
        <v>235601</v>
      </c>
      <c r="K4773" s="4">
        <v>0</v>
      </c>
      <c r="L4773" s="4">
        <v>7.0789999999999997</v>
      </c>
      <c r="M4773" s="4">
        <v>0</v>
      </c>
      <c r="N4773" s="4">
        <v>7.0789999999999997</v>
      </c>
      <c r="O4773" s="5">
        <v>42305.745292812499</v>
      </c>
      <c r="P4773" s="5">
        <v>42305.745292812499</v>
      </c>
    </row>
    <row r="4774" spans="1:16">
      <c r="A4774">
        <v>3</v>
      </c>
      <c r="B4774">
        <v>9</v>
      </c>
      <c r="C4774">
        <v>21</v>
      </c>
      <c r="D4774">
        <v>31</v>
      </c>
      <c r="E4774">
        <v>2576</v>
      </c>
      <c r="F4774">
        <v>8474</v>
      </c>
      <c r="G4774">
        <v>2529</v>
      </c>
      <c r="H4774">
        <v>1</v>
      </c>
      <c r="I4774" s="58">
        <v>229740</v>
      </c>
      <c r="J4774">
        <v>252901</v>
      </c>
      <c r="K4774" s="4">
        <v>0</v>
      </c>
      <c r="L4774" s="4">
        <v>19.501000000000001</v>
      </c>
      <c r="M4774" s="4">
        <v>0</v>
      </c>
      <c r="N4774" s="4">
        <v>11.765000000000001</v>
      </c>
      <c r="O4774" s="5">
        <v>42305.745292812499</v>
      </c>
      <c r="P4774" s="5">
        <v>42305.745292812499</v>
      </c>
    </row>
    <row r="4775" spans="1:16">
      <c r="A4775">
        <v>3</v>
      </c>
      <c r="B4775">
        <v>9</v>
      </c>
      <c r="C4775">
        <v>21</v>
      </c>
      <c r="D4775">
        <v>31</v>
      </c>
      <c r="E4775">
        <v>2576</v>
      </c>
      <c r="F4775">
        <v>8475</v>
      </c>
      <c r="G4775">
        <v>2529</v>
      </c>
      <c r="H4775">
        <v>2</v>
      </c>
      <c r="I4775" s="58">
        <v>229771</v>
      </c>
      <c r="J4775">
        <v>252902</v>
      </c>
      <c r="K4775" s="4">
        <v>10</v>
      </c>
      <c r="L4775" s="4">
        <v>15.175000000000001</v>
      </c>
      <c r="M4775" s="4">
        <v>12.336</v>
      </c>
      <c r="N4775" s="4">
        <v>17.510999999999999</v>
      </c>
      <c r="O4775" s="5">
        <v>42305.745292812499</v>
      </c>
      <c r="P4775" s="5">
        <v>42305.745292812499</v>
      </c>
    </row>
    <row r="4776" spans="1:16">
      <c r="A4776">
        <v>3</v>
      </c>
      <c r="B4776">
        <v>9</v>
      </c>
      <c r="C4776">
        <v>21</v>
      </c>
      <c r="D4776">
        <v>31</v>
      </c>
      <c r="E4776">
        <v>2641</v>
      </c>
      <c r="F4776">
        <v>8476</v>
      </c>
      <c r="G4776">
        <v>2621</v>
      </c>
      <c r="H4776">
        <v>2</v>
      </c>
      <c r="I4776" s="58">
        <v>263373</v>
      </c>
      <c r="J4776">
        <v>262102</v>
      </c>
      <c r="K4776" s="4">
        <v>0</v>
      </c>
      <c r="L4776" s="4">
        <v>0.36599999999999999</v>
      </c>
      <c r="M4776" s="4">
        <v>2.169</v>
      </c>
      <c r="N4776" s="4">
        <v>2.5350000000000001</v>
      </c>
      <c r="O4776" s="5">
        <v>42305.745292812499</v>
      </c>
      <c r="P4776" s="5">
        <v>42305.745292812499</v>
      </c>
    </row>
    <row r="4777" spans="1:16">
      <c r="A4777">
        <v>3</v>
      </c>
      <c r="B4777">
        <v>9</v>
      </c>
      <c r="C4777">
        <v>21</v>
      </c>
      <c r="D4777">
        <v>31</v>
      </c>
      <c r="E4777">
        <v>2880</v>
      </c>
      <c r="F4777">
        <v>8477</v>
      </c>
      <c r="G4777">
        <v>2965</v>
      </c>
      <c r="H4777">
        <v>1</v>
      </c>
      <c r="I4777" s="58">
        <v>388986</v>
      </c>
      <c r="J4777">
        <v>296501</v>
      </c>
      <c r="K4777" s="4">
        <v>0</v>
      </c>
      <c r="L4777" s="4">
        <v>2.9510000000000001</v>
      </c>
      <c r="M4777" s="4">
        <v>0</v>
      </c>
      <c r="N4777" s="4">
        <v>2.9510000000000001</v>
      </c>
      <c r="O4777" s="5">
        <v>42305.745292812499</v>
      </c>
      <c r="P4777" s="5">
        <v>42305.745292812499</v>
      </c>
    </row>
    <row r="4778" spans="1:16">
      <c r="A4778">
        <v>3</v>
      </c>
      <c r="B4778">
        <v>9</v>
      </c>
      <c r="C4778">
        <v>21</v>
      </c>
      <c r="D4778">
        <v>31</v>
      </c>
      <c r="E4778">
        <v>2909</v>
      </c>
      <c r="F4778">
        <v>8478</v>
      </c>
      <c r="G4778">
        <v>630</v>
      </c>
      <c r="H4778">
        <v>3</v>
      </c>
      <c r="I4778" s="58" t="s">
        <v>1538</v>
      </c>
      <c r="J4778">
        <v>63003</v>
      </c>
      <c r="K4778" s="4">
        <v>3.3279999999999998</v>
      </c>
      <c r="L4778" s="4">
        <v>15.013</v>
      </c>
      <c r="M4778" s="4">
        <v>3.1059999999999999</v>
      </c>
      <c r="N4778" s="4">
        <v>14.791</v>
      </c>
      <c r="O4778" s="5">
        <v>42305.745292812499</v>
      </c>
      <c r="P4778" s="5">
        <v>43258.050196053242</v>
      </c>
    </row>
    <row r="4779" spans="1:16">
      <c r="A4779">
        <v>3</v>
      </c>
      <c r="B4779">
        <v>9</v>
      </c>
      <c r="C4779">
        <v>21</v>
      </c>
      <c r="D4779">
        <v>31</v>
      </c>
      <c r="E4779">
        <v>2909</v>
      </c>
      <c r="F4779">
        <v>8479</v>
      </c>
      <c r="G4779">
        <v>630</v>
      </c>
      <c r="H4779">
        <v>4</v>
      </c>
      <c r="I4779" s="58" t="s">
        <v>8975</v>
      </c>
      <c r="J4779">
        <v>63004</v>
      </c>
      <c r="K4779" s="4">
        <v>0.222</v>
      </c>
      <c r="L4779" s="4">
        <v>3.3279999999999998</v>
      </c>
      <c r="M4779" s="4">
        <v>0</v>
      </c>
      <c r="N4779" s="4">
        <v>3.1059999999999999</v>
      </c>
      <c r="O4779" s="5">
        <v>42305.745292812499</v>
      </c>
      <c r="P4779" s="5">
        <v>43258.050196053242</v>
      </c>
    </row>
    <row r="4780" spans="1:16">
      <c r="A4780">
        <v>3</v>
      </c>
      <c r="B4780">
        <v>9</v>
      </c>
      <c r="C4780">
        <v>21</v>
      </c>
      <c r="D4780">
        <v>31</v>
      </c>
      <c r="E4780">
        <v>295</v>
      </c>
      <c r="F4780">
        <v>8427</v>
      </c>
      <c r="G4780">
        <v>630</v>
      </c>
      <c r="H4780">
        <v>2</v>
      </c>
      <c r="I4780" s="58" t="s">
        <v>1536</v>
      </c>
      <c r="J4780">
        <v>63002</v>
      </c>
      <c r="K4780" s="4">
        <v>6.35</v>
      </c>
      <c r="L4780" s="4">
        <v>9.2409999999999997</v>
      </c>
      <c r="M4780" s="4">
        <v>5.2930000000000001</v>
      </c>
      <c r="N4780" s="4">
        <v>8.1839999999999993</v>
      </c>
      <c r="O4780" s="5">
        <v>42305.745292812499</v>
      </c>
      <c r="P4780" s="5">
        <v>43258.050196053242</v>
      </c>
    </row>
    <row r="4781" spans="1:16">
      <c r="A4781">
        <v>3</v>
      </c>
      <c r="B4781">
        <v>9</v>
      </c>
      <c r="C4781">
        <v>21</v>
      </c>
      <c r="D4781">
        <v>31</v>
      </c>
      <c r="E4781">
        <v>295</v>
      </c>
      <c r="F4781">
        <v>8428</v>
      </c>
      <c r="G4781">
        <v>630</v>
      </c>
      <c r="H4781">
        <v>3</v>
      </c>
      <c r="I4781" s="58" t="s">
        <v>1538</v>
      </c>
      <c r="J4781">
        <v>63003</v>
      </c>
      <c r="K4781" s="4">
        <v>19.241</v>
      </c>
      <c r="L4781" s="4">
        <v>21.46</v>
      </c>
      <c r="M4781" s="4">
        <v>8.1839999999999993</v>
      </c>
      <c r="N4781" s="4">
        <v>10.403</v>
      </c>
      <c r="O4781" s="5">
        <v>42305.745292812499</v>
      </c>
      <c r="P4781" s="5">
        <v>43258.050196053242</v>
      </c>
    </row>
    <row r="4782" spans="1:16">
      <c r="A4782">
        <v>3</v>
      </c>
      <c r="B4782">
        <v>9</v>
      </c>
      <c r="C4782">
        <v>21</v>
      </c>
      <c r="D4782">
        <v>31</v>
      </c>
      <c r="E4782">
        <v>295</v>
      </c>
      <c r="F4782">
        <v>8429</v>
      </c>
      <c r="G4782">
        <v>1138</v>
      </c>
      <c r="H4782">
        <v>1</v>
      </c>
      <c r="I4782" s="58" t="s">
        <v>1539</v>
      </c>
      <c r="J4782">
        <v>113801</v>
      </c>
      <c r="K4782" s="4">
        <v>0</v>
      </c>
      <c r="L4782" s="4">
        <v>1.732</v>
      </c>
      <c r="M4782" s="4">
        <v>10.403</v>
      </c>
      <c r="N4782" s="4">
        <v>12.135</v>
      </c>
      <c r="O4782" s="5">
        <v>42305.745292812499</v>
      </c>
      <c r="P4782" s="5">
        <v>43258.050196053242</v>
      </c>
    </row>
    <row r="4783" spans="1:16">
      <c r="A4783">
        <v>3</v>
      </c>
      <c r="B4783">
        <v>9</v>
      </c>
      <c r="C4783">
        <v>21</v>
      </c>
      <c r="D4783">
        <v>31</v>
      </c>
      <c r="E4783">
        <v>295</v>
      </c>
      <c r="F4783">
        <v>8430</v>
      </c>
      <c r="G4783">
        <v>1425</v>
      </c>
      <c r="H4783">
        <v>3</v>
      </c>
      <c r="I4783" s="58" t="s">
        <v>1540</v>
      </c>
      <c r="J4783">
        <v>142503</v>
      </c>
      <c r="K4783" s="4">
        <v>0</v>
      </c>
      <c r="L4783" s="4">
        <v>5.2930000000000001</v>
      </c>
      <c r="M4783" s="4">
        <v>0</v>
      </c>
      <c r="N4783" s="4">
        <v>5.2930000000000001</v>
      </c>
      <c r="O4783" s="5">
        <v>42305.745292812499</v>
      </c>
      <c r="P4783" s="5">
        <v>42305.745292812499</v>
      </c>
    </row>
    <row r="4784" spans="1:16">
      <c r="A4784">
        <v>3</v>
      </c>
      <c r="B4784">
        <v>9</v>
      </c>
      <c r="C4784">
        <v>21</v>
      </c>
      <c r="D4784">
        <v>31</v>
      </c>
      <c r="E4784">
        <v>295</v>
      </c>
      <c r="F4784">
        <v>8431</v>
      </c>
      <c r="G4784">
        <v>2243</v>
      </c>
      <c r="H4784">
        <v>1</v>
      </c>
      <c r="I4784" s="58">
        <v>125280</v>
      </c>
      <c r="J4784">
        <v>224301</v>
      </c>
      <c r="K4784" s="4">
        <v>0</v>
      </c>
      <c r="L4784" s="4">
        <v>2.694</v>
      </c>
      <c r="M4784" s="4">
        <v>12.135</v>
      </c>
      <c r="N4784" s="4">
        <v>14.829000000000001</v>
      </c>
      <c r="O4784" s="5">
        <v>42305.745292812499</v>
      </c>
      <c r="P4784" s="5">
        <v>43258.050196053242</v>
      </c>
    </row>
    <row r="4785" spans="1:16">
      <c r="A4785">
        <v>3</v>
      </c>
      <c r="B4785">
        <v>9</v>
      </c>
      <c r="C4785">
        <v>21</v>
      </c>
      <c r="D4785">
        <v>31</v>
      </c>
      <c r="E4785">
        <v>2976</v>
      </c>
      <c r="F4785">
        <v>8480</v>
      </c>
      <c r="G4785">
        <v>3044</v>
      </c>
      <c r="H4785">
        <v>1</v>
      </c>
      <c r="I4785" s="58">
        <v>417839</v>
      </c>
      <c r="J4785">
        <v>304401</v>
      </c>
      <c r="K4785" s="4">
        <v>0</v>
      </c>
      <c r="L4785" s="4">
        <v>4.09</v>
      </c>
      <c r="M4785" s="4">
        <v>0</v>
      </c>
      <c r="N4785" s="4">
        <v>4.09</v>
      </c>
      <c r="O4785" s="5">
        <v>42305.745292812499</v>
      </c>
      <c r="P4785" s="5">
        <v>42305.745292812499</v>
      </c>
    </row>
    <row r="4786" spans="1:16">
      <c r="A4786">
        <v>3</v>
      </c>
      <c r="B4786">
        <v>9</v>
      </c>
      <c r="C4786">
        <v>21</v>
      </c>
      <c r="D4786">
        <v>31</v>
      </c>
      <c r="E4786">
        <v>3044</v>
      </c>
      <c r="F4786">
        <v>8481</v>
      </c>
      <c r="G4786">
        <v>3094</v>
      </c>
      <c r="H4786">
        <v>3</v>
      </c>
      <c r="I4786" s="58">
        <v>436161</v>
      </c>
      <c r="J4786">
        <v>309403</v>
      </c>
      <c r="K4786" s="4">
        <v>0</v>
      </c>
      <c r="L4786" s="4">
        <v>2.3690000000000002</v>
      </c>
      <c r="M4786" s="4">
        <v>0</v>
      </c>
      <c r="N4786" s="4">
        <v>2.3690000000000002</v>
      </c>
      <c r="O4786" s="5">
        <v>42305.745292812499</v>
      </c>
      <c r="P4786" s="5">
        <v>42305.745292812499</v>
      </c>
    </row>
    <row r="4787" spans="1:16">
      <c r="A4787">
        <v>3</v>
      </c>
      <c r="B4787">
        <v>9</v>
      </c>
      <c r="C4787">
        <v>21</v>
      </c>
      <c r="D4787">
        <v>31</v>
      </c>
      <c r="E4787">
        <v>3045</v>
      </c>
      <c r="F4787">
        <v>8482</v>
      </c>
      <c r="G4787">
        <v>684</v>
      </c>
      <c r="H4787">
        <v>4</v>
      </c>
      <c r="I4787" s="58" t="s">
        <v>8976</v>
      </c>
      <c r="J4787">
        <v>68404</v>
      </c>
      <c r="K4787" s="4">
        <v>0</v>
      </c>
      <c r="L4787" s="4">
        <v>1.5009999999999999</v>
      </c>
      <c r="M4787" s="4">
        <v>0</v>
      </c>
      <c r="N4787" s="4">
        <v>1.5009999999999999</v>
      </c>
      <c r="O4787" s="5">
        <v>42305.745292812499</v>
      </c>
      <c r="P4787" s="5">
        <v>42305.745292812499</v>
      </c>
    </row>
    <row r="4788" spans="1:16">
      <c r="A4788">
        <v>3</v>
      </c>
      <c r="B4788">
        <v>9</v>
      </c>
      <c r="C4788">
        <v>21</v>
      </c>
      <c r="D4788">
        <v>31</v>
      </c>
      <c r="E4788">
        <v>3046</v>
      </c>
      <c r="F4788">
        <v>8483</v>
      </c>
      <c r="G4788">
        <v>3093</v>
      </c>
      <c r="H4788">
        <v>1</v>
      </c>
      <c r="I4788" s="58">
        <v>435737</v>
      </c>
      <c r="J4788">
        <v>309301</v>
      </c>
      <c r="K4788" s="4">
        <v>0</v>
      </c>
      <c r="L4788" s="4">
        <v>3.0259999999999998</v>
      </c>
      <c r="M4788" s="4">
        <v>0</v>
      </c>
      <c r="N4788" s="4">
        <v>3.0259999999999998</v>
      </c>
      <c r="O4788" s="5">
        <v>42305.745292812499</v>
      </c>
      <c r="P4788" s="5">
        <v>42305.745292812499</v>
      </c>
    </row>
    <row r="4789" spans="1:16">
      <c r="A4789">
        <v>3</v>
      </c>
      <c r="B4789">
        <v>9</v>
      </c>
      <c r="C4789">
        <v>21</v>
      </c>
      <c r="D4789">
        <v>31</v>
      </c>
      <c r="E4789">
        <v>3159</v>
      </c>
      <c r="F4789">
        <v>8484</v>
      </c>
      <c r="G4789">
        <v>3304</v>
      </c>
      <c r="H4789">
        <v>1</v>
      </c>
      <c r="I4789" s="58">
        <v>512802</v>
      </c>
      <c r="J4789">
        <v>330401</v>
      </c>
      <c r="K4789" s="4">
        <v>5</v>
      </c>
      <c r="L4789" s="4">
        <v>6.7050000000000001</v>
      </c>
      <c r="M4789" s="4">
        <v>0</v>
      </c>
      <c r="N4789" s="4">
        <v>1.7050000000000001</v>
      </c>
      <c r="O4789" s="5">
        <v>42305.745292812499</v>
      </c>
      <c r="P4789" s="5">
        <v>42305.745292812499</v>
      </c>
    </row>
    <row r="4790" spans="1:16">
      <c r="A4790">
        <v>3</v>
      </c>
      <c r="B4790">
        <v>9</v>
      </c>
      <c r="C4790">
        <v>21</v>
      </c>
      <c r="D4790">
        <v>31</v>
      </c>
      <c r="E4790">
        <v>3207</v>
      </c>
      <c r="F4790">
        <v>8485</v>
      </c>
      <c r="G4790">
        <v>2717</v>
      </c>
      <c r="H4790">
        <v>1</v>
      </c>
      <c r="I4790" s="58">
        <v>298405</v>
      </c>
      <c r="J4790">
        <v>271701</v>
      </c>
      <c r="K4790" s="4">
        <v>1</v>
      </c>
      <c r="L4790" s="4">
        <v>6.3440000000000003</v>
      </c>
      <c r="M4790" s="4">
        <v>0</v>
      </c>
      <c r="N4790" s="4">
        <v>5.3440000000000003</v>
      </c>
      <c r="O4790" s="5">
        <v>42305.745292812499</v>
      </c>
      <c r="P4790" s="5">
        <v>42305.745292812499</v>
      </c>
    </row>
    <row r="4791" spans="1:16">
      <c r="A4791">
        <v>3</v>
      </c>
      <c r="B4791">
        <v>9</v>
      </c>
      <c r="C4791">
        <v>21</v>
      </c>
      <c r="D4791">
        <v>31</v>
      </c>
      <c r="E4791">
        <v>3207</v>
      </c>
      <c r="F4791">
        <v>8486</v>
      </c>
      <c r="G4791">
        <v>2717</v>
      </c>
      <c r="H4791">
        <v>2</v>
      </c>
      <c r="I4791" s="58">
        <v>298436</v>
      </c>
      <c r="J4791">
        <v>271702</v>
      </c>
      <c r="K4791" s="4">
        <v>0</v>
      </c>
      <c r="L4791" s="4">
        <v>2.5270000000000001</v>
      </c>
      <c r="M4791" s="4">
        <v>5.3440000000000003</v>
      </c>
      <c r="N4791" s="4">
        <v>7.8710000000000004</v>
      </c>
      <c r="O4791" s="5">
        <v>42305.745292812499</v>
      </c>
      <c r="P4791" s="5">
        <v>42305.745292812499</v>
      </c>
    </row>
    <row r="4792" spans="1:16">
      <c r="A4792">
        <v>3</v>
      </c>
      <c r="B4792">
        <v>9</v>
      </c>
      <c r="C4792">
        <v>21</v>
      </c>
      <c r="D4792">
        <v>31</v>
      </c>
      <c r="E4792">
        <v>3404</v>
      </c>
      <c r="F4792">
        <v>8487</v>
      </c>
      <c r="G4792">
        <v>3477</v>
      </c>
      <c r="H4792">
        <v>1</v>
      </c>
      <c r="I4792" s="58">
        <v>575990</v>
      </c>
      <c r="J4792">
        <v>347701</v>
      </c>
      <c r="K4792" s="4">
        <v>0</v>
      </c>
      <c r="L4792" s="4">
        <v>1.5269999999999999</v>
      </c>
      <c r="M4792" s="4">
        <v>0</v>
      </c>
      <c r="N4792" s="4">
        <v>1.5269999999999999</v>
      </c>
      <c r="O4792" s="5">
        <v>42305.745292812499</v>
      </c>
      <c r="P4792" s="5">
        <v>42305.745292812499</v>
      </c>
    </row>
    <row r="4793" spans="1:16">
      <c r="A4793">
        <v>3</v>
      </c>
      <c r="B4793">
        <v>9</v>
      </c>
      <c r="C4793">
        <v>21</v>
      </c>
      <c r="D4793">
        <v>31</v>
      </c>
      <c r="E4793">
        <v>3653</v>
      </c>
      <c r="F4793">
        <v>8494</v>
      </c>
      <c r="G4793">
        <v>331</v>
      </c>
      <c r="H4793">
        <v>4</v>
      </c>
      <c r="I4793" s="58" t="s">
        <v>8977</v>
      </c>
      <c r="J4793">
        <v>33104</v>
      </c>
      <c r="K4793" s="4">
        <v>22</v>
      </c>
      <c r="L4793" s="4">
        <v>28.917999999999999</v>
      </c>
      <c r="M4793" s="4">
        <v>7</v>
      </c>
      <c r="N4793" s="4">
        <v>13.917999999999999</v>
      </c>
      <c r="O4793" s="5">
        <v>42305.745292812499</v>
      </c>
      <c r="P4793" s="5">
        <v>42305.745292812499</v>
      </c>
    </row>
    <row r="4794" spans="1:16">
      <c r="A4794">
        <v>3</v>
      </c>
      <c r="B4794">
        <v>9</v>
      </c>
      <c r="C4794">
        <v>21</v>
      </c>
      <c r="D4794">
        <v>31</v>
      </c>
      <c r="E4794">
        <v>3653</v>
      </c>
      <c r="F4794">
        <v>8495</v>
      </c>
      <c r="G4794">
        <v>331</v>
      </c>
      <c r="H4794">
        <v>5</v>
      </c>
      <c r="I4794" s="58" t="s">
        <v>8978</v>
      </c>
      <c r="J4794">
        <v>33105</v>
      </c>
      <c r="K4794" s="4">
        <v>15</v>
      </c>
      <c r="L4794" s="4">
        <v>22</v>
      </c>
      <c r="M4794" s="4">
        <v>0</v>
      </c>
      <c r="N4794" s="4">
        <v>7</v>
      </c>
      <c r="O4794" t="s">
        <v>1223</v>
      </c>
      <c r="P4794" t="s">
        <v>1223</v>
      </c>
    </row>
    <row r="4795" spans="1:16">
      <c r="A4795">
        <v>3</v>
      </c>
      <c r="B4795">
        <v>9</v>
      </c>
      <c r="C4795">
        <v>21</v>
      </c>
      <c r="D4795">
        <v>31</v>
      </c>
      <c r="E4795">
        <v>3856</v>
      </c>
      <c r="F4795">
        <v>8496</v>
      </c>
      <c r="G4795">
        <v>39</v>
      </c>
      <c r="H4795">
        <v>10</v>
      </c>
      <c r="I4795" s="58">
        <v>14519</v>
      </c>
      <c r="J4795">
        <v>3910</v>
      </c>
      <c r="K4795" s="4">
        <v>11.365</v>
      </c>
      <c r="L4795" s="4">
        <v>33.457999999999998</v>
      </c>
      <c r="M4795" s="4">
        <v>2.3559999999999999</v>
      </c>
      <c r="N4795" s="4">
        <v>24.449000000000002</v>
      </c>
      <c r="O4795" s="5">
        <v>42305.745292812499</v>
      </c>
      <c r="P4795" s="5">
        <v>43258.050196053242</v>
      </c>
    </row>
    <row r="4796" spans="1:16">
      <c r="A4796">
        <v>3</v>
      </c>
      <c r="B4796">
        <v>9</v>
      </c>
      <c r="C4796">
        <v>21</v>
      </c>
      <c r="D4796">
        <v>31</v>
      </c>
      <c r="E4796">
        <v>3856</v>
      </c>
      <c r="F4796">
        <v>8497</v>
      </c>
      <c r="G4796">
        <v>39</v>
      </c>
      <c r="H4796">
        <v>11</v>
      </c>
      <c r="I4796" s="58">
        <v>14550</v>
      </c>
      <c r="J4796">
        <v>3911</v>
      </c>
      <c r="K4796" s="4">
        <v>0</v>
      </c>
      <c r="L4796" s="4">
        <v>0.06</v>
      </c>
      <c r="M4796" s="4">
        <v>0</v>
      </c>
      <c r="N4796" s="4">
        <v>0.06</v>
      </c>
      <c r="O4796" t="s">
        <v>1223</v>
      </c>
      <c r="P4796" t="s">
        <v>1223</v>
      </c>
    </row>
    <row r="4797" spans="1:16">
      <c r="A4797">
        <v>3</v>
      </c>
      <c r="B4797">
        <v>9</v>
      </c>
      <c r="C4797">
        <v>21</v>
      </c>
      <c r="D4797">
        <v>31</v>
      </c>
      <c r="E4797">
        <v>3856</v>
      </c>
      <c r="F4797">
        <v>8498</v>
      </c>
      <c r="G4797">
        <v>1504</v>
      </c>
      <c r="H4797">
        <v>1</v>
      </c>
      <c r="I4797" s="58" t="s">
        <v>8979</v>
      </c>
      <c r="J4797">
        <v>150401</v>
      </c>
      <c r="K4797" s="4">
        <v>0.97299999999999998</v>
      </c>
      <c r="L4797" s="4">
        <v>3.2690000000000001</v>
      </c>
      <c r="M4797" s="4">
        <v>0.06</v>
      </c>
      <c r="N4797" s="4">
        <v>2.3559999999999999</v>
      </c>
      <c r="O4797" s="5">
        <v>42305.745292812499</v>
      </c>
      <c r="P4797" s="5">
        <v>43258.050196053242</v>
      </c>
    </row>
    <row r="4798" spans="1:16">
      <c r="A4798">
        <v>3</v>
      </c>
      <c r="B4798">
        <v>9</v>
      </c>
      <c r="C4798">
        <v>21</v>
      </c>
      <c r="D4798">
        <v>31</v>
      </c>
      <c r="E4798">
        <v>3895</v>
      </c>
      <c r="F4798">
        <v>8499</v>
      </c>
      <c r="G4798">
        <v>220</v>
      </c>
      <c r="H4798">
        <v>5</v>
      </c>
      <c r="I4798" s="58" t="s">
        <v>1541</v>
      </c>
      <c r="J4798">
        <v>22005</v>
      </c>
      <c r="K4798" s="4">
        <v>0</v>
      </c>
      <c r="L4798" s="4">
        <v>6.83</v>
      </c>
      <c r="M4798" s="4">
        <v>0</v>
      </c>
      <c r="N4798" s="4">
        <v>6.83</v>
      </c>
      <c r="O4798" s="5">
        <v>42305.745292812499</v>
      </c>
      <c r="P4798" s="5">
        <v>42305.745292812499</v>
      </c>
    </row>
    <row r="4799" spans="1:16">
      <c r="A4799">
        <v>3</v>
      </c>
      <c r="B4799">
        <v>9</v>
      </c>
      <c r="C4799">
        <v>21</v>
      </c>
      <c r="D4799">
        <v>31</v>
      </c>
      <c r="E4799">
        <v>3895</v>
      </c>
      <c r="F4799">
        <v>8500</v>
      </c>
      <c r="G4799">
        <v>220</v>
      </c>
      <c r="H4799">
        <v>7</v>
      </c>
      <c r="I4799" s="58" t="s">
        <v>8980</v>
      </c>
      <c r="J4799">
        <v>22007</v>
      </c>
      <c r="K4799" s="4">
        <v>1</v>
      </c>
      <c r="L4799" s="4">
        <v>16.440999999999999</v>
      </c>
      <c r="M4799" s="4">
        <v>6.83</v>
      </c>
      <c r="N4799" s="4">
        <v>22.271000000000001</v>
      </c>
      <c r="O4799" s="5">
        <v>42305.745292812499</v>
      </c>
      <c r="P4799" s="5">
        <v>42305.745292812499</v>
      </c>
    </row>
    <row r="4800" spans="1:16">
      <c r="A4800">
        <v>3</v>
      </c>
      <c r="B4800">
        <v>9</v>
      </c>
      <c r="C4800">
        <v>21</v>
      </c>
      <c r="D4800">
        <v>31</v>
      </c>
      <c r="E4800">
        <v>3939</v>
      </c>
      <c r="F4800">
        <v>8501</v>
      </c>
      <c r="G4800">
        <v>331</v>
      </c>
      <c r="H4800">
        <v>1</v>
      </c>
      <c r="I4800" s="58" t="s">
        <v>8981</v>
      </c>
      <c r="J4800">
        <v>33101</v>
      </c>
      <c r="K4800" s="4">
        <v>0</v>
      </c>
      <c r="L4800" s="4">
        <v>12.69</v>
      </c>
      <c r="M4800" s="4">
        <v>0</v>
      </c>
      <c r="N4800" s="4">
        <v>12.69</v>
      </c>
      <c r="O4800" s="5">
        <v>43258.050196053242</v>
      </c>
      <c r="P4800" s="5">
        <v>43258.050196053242</v>
      </c>
    </row>
    <row r="4801" spans="1:16">
      <c r="A4801">
        <v>3</v>
      </c>
      <c r="B4801">
        <v>9</v>
      </c>
      <c r="C4801">
        <v>21</v>
      </c>
      <c r="D4801">
        <v>31</v>
      </c>
      <c r="E4801">
        <v>3939</v>
      </c>
      <c r="F4801">
        <v>8502</v>
      </c>
      <c r="G4801">
        <v>331</v>
      </c>
      <c r="H4801">
        <v>2</v>
      </c>
      <c r="I4801" s="58" t="s">
        <v>8982</v>
      </c>
      <c r="J4801">
        <v>33102</v>
      </c>
      <c r="K4801" s="4">
        <v>12.69</v>
      </c>
      <c r="L4801" s="4">
        <v>24.61</v>
      </c>
      <c r="M4801" s="4">
        <v>12.69</v>
      </c>
      <c r="N4801" s="4">
        <v>24.61</v>
      </c>
      <c r="O4801" s="5">
        <v>42305.745292812499</v>
      </c>
      <c r="P4801" s="5">
        <v>43258.050196053242</v>
      </c>
    </row>
    <row r="4802" spans="1:16">
      <c r="A4802">
        <v>3</v>
      </c>
      <c r="B4802">
        <v>9</v>
      </c>
      <c r="C4802">
        <v>21</v>
      </c>
      <c r="D4802">
        <v>31</v>
      </c>
      <c r="E4802">
        <v>3944</v>
      </c>
      <c r="F4802">
        <v>8503</v>
      </c>
      <c r="G4802">
        <v>342</v>
      </c>
      <c r="H4802">
        <v>3</v>
      </c>
      <c r="I4802" s="58" t="s">
        <v>8983</v>
      </c>
      <c r="J4802">
        <v>34203</v>
      </c>
      <c r="K4802" s="4">
        <v>0</v>
      </c>
      <c r="L4802" s="4">
        <v>8.5440000000000005</v>
      </c>
      <c r="M4802" s="4">
        <v>37.139000000000003</v>
      </c>
      <c r="N4802" s="4">
        <v>45.683</v>
      </c>
      <c r="O4802" s="5">
        <v>42305.745292812499</v>
      </c>
      <c r="P4802" s="5">
        <v>43258.050196053242</v>
      </c>
    </row>
    <row r="4803" spans="1:16">
      <c r="A4803">
        <v>3</v>
      </c>
      <c r="B4803">
        <v>9</v>
      </c>
      <c r="C4803">
        <v>21</v>
      </c>
      <c r="D4803">
        <v>31</v>
      </c>
      <c r="E4803">
        <v>3944</v>
      </c>
      <c r="F4803">
        <v>8504</v>
      </c>
      <c r="G4803">
        <v>342</v>
      </c>
      <c r="H4803">
        <v>4</v>
      </c>
      <c r="I4803" s="58" t="s">
        <v>1542</v>
      </c>
      <c r="J4803">
        <v>34204</v>
      </c>
      <c r="K4803" s="4">
        <v>0</v>
      </c>
      <c r="L4803" s="4">
        <v>0.40899999999999997</v>
      </c>
      <c r="M4803" s="4">
        <v>45.683</v>
      </c>
      <c r="N4803" s="4">
        <v>46.091999999999999</v>
      </c>
      <c r="O4803" s="5">
        <v>42305.745292812499</v>
      </c>
      <c r="P4803" s="5">
        <v>43258.050196053242</v>
      </c>
    </row>
    <row r="4804" spans="1:16">
      <c r="A4804">
        <v>3</v>
      </c>
      <c r="B4804">
        <v>9</v>
      </c>
      <c r="C4804">
        <v>21</v>
      </c>
      <c r="D4804">
        <v>31</v>
      </c>
      <c r="E4804">
        <v>4082</v>
      </c>
      <c r="F4804">
        <v>8505</v>
      </c>
      <c r="G4804">
        <v>630</v>
      </c>
      <c r="H4804">
        <v>1</v>
      </c>
      <c r="I4804" s="58" t="s">
        <v>8984</v>
      </c>
      <c r="J4804">
        <v>63001</v>
      </c>
      <c r="K4804" s="4">
        <v>3.5000000000000003E-2</v>
      </c>
      <c r="L4804" s="4">
        <v>8.8049999999999997</v>
      </c>
      <c r="M4804" s="4">
        <v>0</v>
      </c>
      <c r="N4804" s="4">
        <v>8.77</v>
      </c>
      <c r="O4804" s="5">
        <v>42305.745292812499</v>
      </c>
      <c r="P4804" s="5">
        <v>42305.745292812499</v>
      </c>
    </row>
    <row r="4805" spans="1:16">
      <c r="A4805">
        <v>3</v>
      </c>
      <c r="B4805">
        <v>9</v>
      </c>
      <c r="C4805">
        <v>21</v>
      </c>
      <c r="D4805">
        <v>31</v>
      </c>
      <c r="E4805">
        <v>4097</v>
      </c>
      <c r="F4805">
        <v>8506</v>
      </c>
      <c r="G4805">
        <v>684</v>
      </c>
      <c r="H4805">
        <v>1</v>
      </c>
      <c r="I4805" s="58" t="s">
        <v>1543</v>
      </c>
      <c r="J4805">
        <v>68401</v>
      </c>
      <c r="K4805" s="4">
        <v>1.7110000000000001</v>
      </c>
      <c r="L4805" s="4">
        <v>7.133</v>
      </c>
      <c r="M4805" s="4">
        <v>1.4610000000000001</v>
      </c>
      <c r="N4805" s="4">
        <v>6.883</v>
      </c>
      <c r="O4805" s="5">
        <v>42305.745292812499</v>
      </c>
      <c r="P4805" s="5">
        <v>43258.050196053242</v>
      </c>
    </row>
    <row r="4806" spans="1:16">
      <c r="A4806">
        <v>3</v>
      </c>
      <c r="B4806">
        <v>9</v>
      </c>
      <c r="C4806">
        <v>21</v>
      </c>
      <c r="D4806">
        <v>31</v>
      </c>
      <c r="E4806">
        <v>4097</v>
      </c>
      <c r="F4806">
        <v>8507</v>
      </c>
      <c r="G4806">
        <v>3622</v>
      </c>
      <c r="H4806">
        <v>1</v>
      </c>
      <c r="I4806" s="58">
        <v>628950</v>
      </c>
      <c r="J4806">
        <v>362201</v>
      </c>
      <c r="K4806" s="4">
        <v>0</v>
      </c>
      <c r="L4806" s="4">
        <v>2.8650000000000002</v>
      </c>
      <c r="M4806" s="4">
        <v>6.883</v>
      </c>
      <c r="N4806" s="4">
        <v>9.7479999999999993</v>
      </c>
      <c r="O4806" s="5">
        <v>42305.745292812499</v>
      </c>
      <c r="P4806" s="5">
        <v>42305.745292812499</v>
      </c>
    </row>
    <row r="4807" spans="1:16">
      <c r="A4807">
        <v>3</v>
      </c>
      <c r="B4807">
        <v>9</v>
      </c>
      <c r="C4807">
        <v>21</v>
      </c>
      <c r="D4807">
        <v>31</v>
      </c>
      <c r="E4807">
        <v>4282</v>
      </c>
      <c r="F4807">
        <v>8508</v>
      </c>
      <c r="G4807">
        <v>1137</v>
      </c>
      <c r="H4807">
        <v>1</v>
      </c>
      <c r="I4807" s="58" t="s">
        <v>1544</v>
      </c>
      <c r="J4807">
        <v>113701</v>
      </c>
      <c r="K4807" s="4">
        <v>0</v>
      </c>
      <c r="L4807" s="4">
        <v>1.046</v>
      </c>
      <c r="M4807" s="4">
        <v>6.8220000000000001</v>
      </c>
      <c r="N4807" s="4">
        <v>7.8680000000000003</v>
      </c>
      <c r="O4807" s="5">
        <v>42305.745292812499</v>
      </c>
      <c r="P4807" s="5">
        <v>42305.745292812499</v>
      </c>
    </row>
    <row r="4808" spans="1:16">
      <c r="A4808">
        <v>3</v>
      </c>
      <c r="B4808">
        <v>9</v>
      </c>
      <c r="C4808">
        <v>21</v>
      </c>
      <c r="D4808">
        <v>31</v>
      </c>
      <c r="E4808">
        <v>4282</v>
      </c>
      <c r="F4808">
        <v>8509</v>
      </c>
      <c r="G4808">
        <v>1137</v>
      </c>
      <c r="H4808">
        <v>2</v>
      </c>
      <c r="I4808" s="58" t="s">
        <v>8985</v>
      </c>
      <c r="J4808">
        <v>113702</v>
      </c>
      <c r="K4808" s="4">
        <v>1.0640000000000001</v>
      </c>
      <c r="L4808" s="4">
        <v>7.8860000000000001</v>
      </c>
      <c r="M4808" s="4">
        <v>0</v>
      </c>
      <c r="N4808" s="4">
        <v>6.8220000000000001</v>
      </c>
      <c r="O4808" s="5">
        <v>42305.745292812499</v>
      </c>
      <c r="P4808" s="5">
        <v>42305.745292812499</v>
      </c>
    </row>
    <row r="4809" spans="1:16">
      <c r="A4809">
        <v>3</v>
      </c>
      <c r="B4809">
        <v>9</v>
      </c>
      <c r="C4809">
        <v>21</v>
      </c>
      <c r="D4809">
        <v>31</v>
      </c>
      <c r="E4809">
        <v>4326</v>
      </c>
      <c r="F4809">
        <v>8510</v>
      </c>
      <c r="G4809">
        <v>39</v>
      </c>
      <c r="H4809">
        <v>20</v>
      </c>
      <c r="I4809" s="58" t="s">
        <v>8986</v>
      </c>
      <c r="J4809">
        <v>3920</v>
      </c>
      <c r="K4809" s="4">
        <v>0</v>
      </c>
      <c r="L4809" s="4">
        <v>0.98599999999999999</v>
      </c>
      <c r="M4809" s="4">
        <v>0</v>
      </c>
      <c r="N4809" s="4">
        <v>0.98599999999999999</v>
      </c>
      <c r="O4809" s="5">
        <v>42305.745292812499</v>
      </c>
      <c r="P4809" s="5">
        <v>42305.745292812499</v>
      </c>
    </row>
    <row r="4810" spans="1:16">
      <c r="A4810">
        <v>3</v>
      </c>
      <c r="B4810">
        <v>9</v>
      </c>
      <c r="C4810">
        <v>21</v>
      </c>
      <c r="D4810">
        <v>31</v>
      </c>
      <c r="E4810">
        <v>4401</v>
      </c>
      <c r="F4810">
        <v>8511</v>
      </c>
      <c r="G4810">
        <v>1425</v>
      </c>
      <c r="H4810">
        <v>3</v>
      </c>
      <c r="I4810" s="58" t="s">
        <v>1540</v>
      </c>
      <c r="J4810">
        <v>142503</v>
      </c>
      <c r="K4810" s="4">
        <v>10</v>
      </c>
      <c r="L4810" s="4">
        <v>13.462999999999999</v>
      </c>
      <c r="M4810" s="4">
        <v>0</v>
      </c>
      <c r="N4810" s="4">
        <v>3.4630000000000001</v>
      </c>
      <c r="O4810" s="5">
        <v>42305.745292812499</v>
      </c>
      <c r="P4810" s="5">
        <v>42305.745292812499</v>
      </c>
    </row>
    <row r="4811" spans="1:16">
      <c r="A4811">
        <v>3</v>
      </c>
      <c r="B4811">
        <v>9</v>
      </c>
      <c r="C4811">
        <v>21</v>
      </c>
      <c r="D4811">
        <v>31</v>
      </c>
      <c r="E4811">
        <v>4471</v>
      </c>
      <c r="F4811">
        <v>8512</v>
      </c>
      <c r="G4811">
        <v>3588</v>
      </c>
      <c r="H4811">
        <v>1</v>
      </c>
      <c r="I4811" s="58">
        <v>616531</v>
      </c>
      <c r="J4811">
        <v>358801</v>
      </c>
      <c r="K4811" s="4">
        <v>0</v>
      </c>
      <c r="L4811" s="4">
        <v>0.3</v>
      </c>
      <c r="M4811" s="4">
        <v>0</v>
      </c>
      <c r="N4811" s="4">
        <v>0.3</v>
      </c>
      <c r="O4811" s="5">
        <v>42305.745292812499</v>
      </c>
      <c r="P4811" s="5">
        <v>42305.745292812499</v>
      </c>
    </row>
    <row r="4812" spans="1:16">
      <c r="A4812">
        <v>3</v>
      </c>
      <c r="B4812">
        <v>9</v>
      </c>
      <c r="C4812">
        <v>21</v>
      </c>
      <c r="D4812">
        <v>31</v>
      </c>
      <c r="E4812">
        <v>4486</v>
      </c>
      <c r="F4812">
        <v>8513</v>
      </c>
      <c r="G4812">
        <v>1065</v>
      </c>
      <c r="H4812">
        <v>2</v>
      </c>
      <c r="I4812" s="58" t="s">
        <v>1537</v>
      </c>
      <c r="J4812">
        <v>106502</v>
      </c>
      <c r="K4812" s="4">
        <v>10</v>
      </c>
      <c r="L4812" s="4">
        <v>11.007</v>
      </c>
      <c r="M4812" s="4">
        <v>0</v>
      </c>
      <c r="N4812" s="4">
        <v>1.0069999999999999</v>
      </c>
      <c r="O4812" s="5">
        <v>42305.745292812499</v>
      </c>
      <c r="P4812" s="5">
        <v>42305.745292812499</v>
      </c>
    </row>
    <row r="4813" spans="1:16">
      <c r="A4813">
        <v>3</v>
      </c>
      <c r="B4813">
        <v>9</v>
      </c>
      <c r="C4813">
        <v>21</v>
      </c>
      <c r="D4813">
        <v>31</v>
      </c>
      <c r="E4813">
        <v>4547</v>
      </c>
      <c r="F4813">
        <v>8514</v>
      </c>
      <c r="G4813">
        <v>220</v>
      </c>
      <c r="H4813">
        <v>3</v>
      </c>
      <c r="I4813" s="58" t="s">
        <v>8987</v>
      </c>
      <c r="J4813">
        <v>22003</v>
      </c>
      <c r="K4813" s="4">
        <v>0</v>
      </c>
      <c r="L4813" s="4">
        <v>12.353</v>
      </c>
      <c r="M4813" s="4">
        <v>599.95500000000004</v>
      </c>
      <c r="N4813" s="4">
        <v>612.30899999999997</v>
      </c>
      <c r="O4813" s="5">
        <v>42305.745292812499</v>
      </c>
      <c r="P4813" s="5">
        <v>43258.050196053242</v>
      </c>
    </row>
    <row r="4814" spans="1:16">
      <c r="A4814">
        <v>3</v>
      </c>
      <c r="B4814">
        <v>9</v>
      </c>
      <c r="C4814">
        <v>21</v>
      </c>
      <c r="D4814">
        <v>31</v>
      </c>
      <c r="E4814">
        <v>4547</v>
      </c>
      <c r="F4814">
        <v>8515</v>
      </c>
      <c r="G4814">
        <v>220</v>
      </c>
      <c r="H4814">
        <v>4</v>
      </c>
      <c r="I4814" s="58" t="s">
        <v>8988</v>
      </c>
      <c r="J4814">
        <v>22004</v>
      </c>
      <c r="K4814" s="4">
        <v>0</v>
      </c>
      <c r="L4814" s="4">
        <v>13.599</v>
      </c>
      <c r="M4814" s="4">
        <v>612.30899999999997</v>
      </c>
      <c r="N4814" s="4">
        <v>625.90800000000002</v>
      </c>
      <c r="O4814" s="5">
        <v>42305.745292812499</v>
      </c>
      <c r="P4814" s="5">
        <v>43258.050196053242</v>
      </c>
    </row>
    <row r="4815" spans="1:16">
      <c r="A4815">
        <v>3</v>
      </c>
      <c r="B4815">
        <v>9</v>
      </c>
      <c r="C4815">
        <v>21</v>
      </c>
      <c r="D4815">
        <v>31</v>
      </c>
      <c r="E4815">
        <v>4547</v>
      </c>
      <c r="F4815">
        <v>8516</v>
      </c>
      <c r="G4815">
        <v>220</v>
      </c>
      <c r="H4815">
        <v>5</v>
      </c>
      <c r="I4815" s="58" t="s">
        <v>1541</v>
      </c>
      <c r="J4815">
        <v>22005</v>
      </c>
      <c r="K4815" s="4">
        <v>8</v>
      </c>
      <c r="L4815" s="4">
        <v>8.5429999999999993</v>
      </c>
      <c r="M4815" s="4">
        <v>625.90800000000002</v>
      </c>
      <c r="N4815" s="4">
        <v>626.45100000000002</v>
      </c>
      <c r="O4815" s="5">
        <v>42305.745292812499</v>
      </c>
      <c r="P4815" s="5">
        <v>42305.745292812499</v>
      </c>
    </row>
    <row r="4816" spans="1:16">
      <c r="A4816">
        <v>3</v>
      </c>
      <c r="B4816">
        <v>9</v>
      </c>
      <c r="C4816">
        <v>21</v>
      </c>
      <c r="D4816">
        <v>31</v>
      </c>
      <c r="E4816">
        <v>4569</v>
      </c>
      <c r="F4816">
        <v>8488</v>
      </c>
      <c r="G4816">
        <v>39</v>
      </c>
      <c r="H4816">
        <v>19</v>
      </c>
      <c r="I4816" s="58" t="s">
        <v>8989</v>
      </c>
      <c r="J4816">
        <v>3919</v>
      </c>
      <c r="K4816" s="4">
        <v>0</v>
      </c>
      <c r="L4816" s="4">
        <v>9.8379999999999992</v>
      </c>
      <c r="M4816" s="4">
        <v>36.497999999999998</v>
      </c>
      <c r="N4816" s="4">
        <v>46.335999999999999</v>
      </c>
      <c r="O4816" s="5">
        <v>42305.745292812499</v>
      </c>
      <c r="P4816" s="5">
        <v>43258.050196053242</v>
      </c>
    </row>
    <row r="4817" spans="1:16">
      <c r="A4817">
        <v>3</v>
      </c>
      <c r="B4817">
        <v>9</v>
      </c>
      <c r="C4817">
        <v>21</v>
      </c>
      <c r="D4817">
        <v>31</v>
      </c>
      <c r="E4817">
        <v>4574</v>
      </c>
      <c r="F4817">
        <v>8489</v>
      </c>
      <c r="G4817">
        <v>39</v>
      </c>
      <c r="H4817">
        <v>7</v>
      </c>
      <c r="I4817" s="58">
        <v>14427</v>
      </c>
      <c r="J4817">
        <v>3907</v>
      </c>
      <c r="K4817" s="4">
        <v>5.3250000000000002</v>
      </c>
      <c r="L4817" s="4">
        <v>21.542999999999999</v>
      </c>
      <c r="M4817" s="4">
        <v>17.376999999999999</v>
      </c>
      <c r="N4817" s="4">
        <v>33.594999999999999</v>
      </c>
      <c r="O4817" s="5">
        <v>42305.745292812499</v>
      </c>
      <c r="P4817" s="5">
        <v>43258.050196053242</v>
      </c>
    </row>
    <row r="4818" spans="1:16">
      <c r="A4818">
        <v>3</v>
      </c>
      <c r="B4818">
        <v>9</v>
      </c>
      <c r="C4818">
        <v>21</v>
      </c>
      <c r="D4818">
        <v>31</v>
      </c>
      <c r="E4818">
        <v>4574</v>
      </c>
      <c r="F4818">
        <v>8490</v>
      </c>
      <c r="G4818">
        <v>39</v>
      </c>
      <c r="H4818">
        <v>8</v>
      </c>
      <c r="I4818" s="58">
        <v>14458</v>
      </c>
      <c r="J4818">
        <v>3908</v>
      </c>
      <c r="K4818" s="4">
        <v>21.542999999999999</v>
      </c>
      <c r="L4818" s="4">
        <v>31.651</v>
      </c>
      <c r="M4818" s="4">
        <v>7.2690000000000001</v>
      </c>
      <c r="N4818" s="4">
        <v>17.376999999999999</v>
      </c>
      <c r="O4818" s="5">
        <v>42305.745292812499</v>
      </c>
      <c r="P4818" s="5">
        <v>43258.050196053242</v>
      </c>
    </row>
    <row r="4819" spans="1:16">
      <c r="A4819">
        <v>3</v>
      </c>
      <c r="B4819">
        <v>9</v>
      </c>
      <c r="C4819">
        <v>21</v>
      </c>
      <c r="D4819">
        <v>31</v>
      </c>
      <c r="E4819">
        <v>4574</v>
      </c>
      <c r="F4819">
        <v>8491</v>
      </c>
      <c r="G4819">
        <v>39</v>
      </c>
      <c r="H4819">
        <v>9</v>
      </c>
      <c r="I4819" s="58">
        <v>14489</v>
      </c>
      <c r="J4819">
        <v>3909</v>
      </c>
      <c r="K4819" s="4">
        <v>31.629000000000001</v>
      </c>
      <c r="L4819" s="4">
        <v>33.878999999999998</v>
      </c>
      <c r="M4819" s="4">
        <v>5.0190000000000001</v>
      </c>
      <c r="N4819" s="4">
        <v>7.2690000000000001</v>
      </c>
      <c r="O4819" s="5">
        <v>42305.745292812499</v>
      </c>
      <c r="P4819" s="5">
        <v>42305.745292812499</v>
      </c>
    </row>
    <row r="4820" spans="1:16">
      <c r="A4820">
        <v>3</v>
      </c>
      <c r="B4820">
        <v>9</v>
      </c>
      <c r="C4820">
        <v>21</v>
      </c>
      <c r="D4820">
        <v>31</v>
      </c>
      <c r="E4820">
        <v>4574</v>
      </c>
      <c r="F4820">
        <v>8492</v>
      </c>
      <c r="G4820">
        <v>39</v>
      </c>
      <c r="H4820">
        <v>16</v>
      </c>
      <c r="I4820" s="58" t="s">
        <v>8990</v>
      </c>
      <c r="J4820">
        <v>3916</v>
      </c>
      <c r="K4820" s="4">
        <v>33.878999999999998</v>
      </c>
      <c r="L4820" s="4">
        <v>38.898000000000003</v>
      </c>
      <c r="M4820" s="4">
        <v>0</v>
      </c>
      <c r="N4820" s="4">
        <v>5.0190000000000001</v>
      </c>
      <c r="O4820" s="5">
        <v>42305.745292812499</v>
      </c>
      <c r="P4820" s="5">
        <v>42305.745292812499</v>
      </c>
    </row>
    <row r="4821" spans="1:16">
      <c r="A4821">
        <v>3</v>
      </c>
      <c r="B4821">
        <v>9</v>
      </c>
      <c r="C4821">
        <v>21</v>
      </c>
      <c r="D4821">
        <v>31</v>
      </c>
      <c r="E4821">
        <v>4574</v>
      </c>
      <c r="F4821">
        <v>8493</v>
      </c>
      <c r="G4821">
        <v>327</v>
      </c>
      <c r="H4821">
        <v>8</v>
      </c>
      <c r="I4821" s="58" t="s">
        <v>1535</v>
      </c>
      <c r="J4821">
        <v>32708</v>
      </c>
      <c r="K4821" s="4">
        <v>0</v>
      </c>
      <c r="L4821" s="4">
        <v>4.3250000000000002</v>
      </c>
      <c r="M4821" s="4">
        <v>33.594999999999999</v>
      </c>
      <c r="N4821" s="4">
        <v>37.92</v>
      </c>
      <c r="O4821" s="5">
        <v>42305.745292812499</v>
      </c>
      <c r="P4821" s="5">
        <v>43258.050196053242</v>
      </c>
    </row>
    <row r="4822" spans="1:16">
      <c r="A4822">
        <v>3</v>
      </c>
      <c r="B4822">
        <v>9</v>
      </c>
      <c r="C4822">
        <v>21</v>
      </c>
      <c r="D4822">
        <v>31</v>
      </c>
      <c r="E4822">
        <v>4583</v>
      </c>
      <c r="F4822">
        <v>9822</v>
      </c>
      <c r="G4822">
        <v>684</v>
      </c>
      <c r="H4822">
        <v>1</v>
      </c>
      <c r="I4822" s="58" t="s">
        <v>1543</v>
      </c>
      <c r="J4822">
        <v>68401</v>
      </c>
      <c r="K4822" s="4">
        <v>0.25</v>
      </c>
      <c r="L4822" s="4">
        <v>1.7110000000000001</v>
      </c>
      <c r="M4822" s="4">
        <v>0</v>
      </c>
      <c r="N4822" s="4">
        <v>1.4610000000000001</v>
      </c>
      <c r="O4822" s="5">
        <v>43258.050196053242</v>
      </c>
      <c r="P4822" s="5">
        <v>43258.050196053242</v>
      </c>
    </row>
    <row r="4823" spans="1:16">
      <c r="A4823">
        <v>3</v>
      </c>
      <c r="B4823">
        <v>9</v>
      </c>
      <c r="C4823">
        <v>21</v>
      </c>
      <c r="D4823">
        <v>31</v>
      </c>
      <c r="E4823">
        <v>488</v>
      </c>
      <c r="F4823">
        <v>8432</v>
      </c>
      <c r="G4823">
        <v>1806</v>
      </c>
      <c r="H4823">
        <v>1</v>
      </c>
      <c r="I4823" s="58">
        <v>-34332</v>
      </c>
      <c r="J4823">
        <v>180601</v>
      </c>
      <c r="K4823" s="4">
        <v>0</v>
      </c>
      <c r="L4823" s="4">
        <v>1.7490000000000001</v>
      </c>
      <c r="M4823" s="4">
        <v>0</v>
      </c>
      <c r="N4823" s="4">
        <v>1.7490000000000001</v>
      </c>
      <c r="O4823" s="5">
        <v>42305.745292812499</v>
      </c>
      <c r="P4823" s="5">
        <v>42305.745292812499</v>
      </c>
    </row>
    <row r="4824" spans="1:16">
      <c r="A4824">
        <v>3</v>
      </c>
      <c r="B4824">
        <v>9</v>
      </c>
      <c r="C4824">
        <v>21</v>
      </c>
      <c r="D4824">
        <v>31</v>
      </c>
      <c r="E4824">
        <v>663</v>
      </c>
      <c r="F4824">
        <v>8433</v>
      </c>
      <c r="G4824">
        <v>872</v>
      </c>
      <c r="H4824">
        <v>2</v>
      </c>
      <c r="I4824" s="58" t="s">
        <v>8991</v>
      </c>
      <c r="J4824">
        <v>87202</v>
      </c>
      <c r="K4824" s="4">
        <v>0</v>
      </c>
      <c r="L4824" s="4">
        <v>13.11</v>
      </c>
      <c r="M4824" s="4">
        <v>1.8480000000000001</v>
      </c>
      <c r="N4824" s="4">
        <v>7.79</v>
      </c>
      <c r="O4824" s="5">
        <v>42305.745292812499</v>
      </c>
      <c r="P4824" s="5">
        <v>42305.745292812499</v>
      </c>
    </row>
    <row r="4825" spans="1:16">
      <c r="A4825">
        <v>3</v>
      </c>
      <c r="B4825">
        <v>9</v>
      </c>
      <c r="C4825">
        <v>21</v>
      </c>
      <c r="D4825">
        <v>31</v>
      </c>
      <c r="E4825">
        <v>663</v>
      </c>
      <c r="F4825">
        <v>8434</v>
      </c>
      <c r="G4825">
        <v>872</v>
      </c>
      <c r="H4825">
        <v>4</v>
      </c>
      <c r="I4825" s="58" t="s">
        <v>8992</v>
      </c>
      <c r="J4825">
        <v>87204</v>
      </c>
      <c r="K4825" s="4">
        <v>0</v>
      </c>
      <c r="L4825" s="4">
        <v>11.973000000000001</v>
      </c>
      <c r="M4825" s="4">
        <v>8.3710000000000004</v>
      </c>
      <c r="N4825" s="4">
        <v>20.344000000000001</v>
      </c>
      <c r="O4825" s="5">
        <v>42305.745292812499</v>
      </c>
      <c r="P4825" s="5">
        <v>42305.745292812499</v>
      </c>
    </row>
    <row r="4826" spans="1:16">
      <c r="A4826">
        <v>3</v>
      </c>
      <c r="B4826">
        <v>9</v>
      </c>
      <c r="C4826">
        <v>21</v>
      </c>
      <c r="D4826">
        <v>31</v>
      </c>
      <c r="E4826">
        <v>664</v>
      </c>
      <c r="F4826">
        <v>8435</v>
      </c>
      <c r="G4826">
        <v>873</v>
      </c>
      <c r="H4826">
        <v>1</v>
      </c>
      <c r="I4826" s="58" t="s">
        <v>8993</v>
      </c>
      <c r="J4826">
        <v>87301</v>
      </c>
      <c r="K4826" s="4">
        <v>0</v>
      </c>
      <c r="L4826" s="4">
        <v>3.7450000000000001</v>
      </c>
      <c r="M4826" s="4">
        <v>11.234999999999999</v>
      </c>
      <c r="N4826" s="4">
        <v>14.98</v>
      </c>
      <c r="O4826" s="5">
        <v>42305.745292812499</v>
      </c>
      <c r="P4826" s="5">
        <v>42305.745292812499</v>
      </c>
    </row>
    <row r="4827" spans="1:16">
      <c r="A4827">
        <v>3</v>
      </c>
      <c r="B4827">
        <v>9</v>
      </c>
      <c r="C4827">
        <v>21</v>
      </c>
      <c r="D4827">
        <v>31</v>
      </c>
      <c r="E4827">
        <v>664</v>
      </c>
      <c r="F4827">
        <v>8436</v>
      </c>
      <c r="G4827">
        <v>873</v>
      </c>
      <c r="H4827">
        <v>2</v>
      </c>
      <c r="I4827" s="58" t="s">
        <v>8994</v>
      </c>
      <c r="J4827">
        <v>87302</v>
      </c>
      <c r="K4827" s="4">
        <v>0</v>
      </c>
      <c r="L4827" s="4">
        <v>4.9379999999999997</v>
      </c>
      <c r="M4827" s="4">
        <v>5.7690000000000001</v>
      </c>
      <c r="N4827" s="4">
        <v>10.706</v>
      </c>
      <c r="O4827" s="5">
        <v>42305.745292812499</v>
      </c>
      <c r="P4827" s="5">
        <v>42305.745292812499</v>
      </c>
    </row>
    <row r="4828" spans="1:16">
      <c r="A4828">
        <v>3</v>
      </c>
      <c r="B4828">
        <v>9</v>
      </c>
      <c r="C4828">
        <v>21</v>
      </c>
      <c r="D4828">
        <v>31</v>
      </c>
      <c r="E4828">
        <v>665</v>
      </c>
      <c r="F4828">
        <v>8437</v>
      </c>
      <c r="G4828">
        <v>342</v>
      </c>
      <c r="H4828">
        <v>4</v>
      </c>
      <c r="I4828" s="58" t="s">
        <v>1542</v>
      </c>
      <c r="J4828">
        <v>34204</v>
      </c>
      <c r="K4828" s="4">
        <v>0.40899999999999997</v>
      </c>
      <c r="L4828" s="4">
        <v>9.4629999999999992</v>
      </c>
      <c r="M4828" s="4">
        <v>0</v>
      </c>
      <c r="N4828" s="4">
        <v>9.0540000000000003</v>
      </c>
      <c r="O4828" s="5">
        <v>42305.745292812499</v>
      </c>
      <c r="P4828" s="5">
        <v>42305.745292812499</v>
      </c>
    </row>
    <row r="4829" spans="1:16">
      <c r="A4829">
        <v>3</v>
      </c>
      <c r="B4829">
        <v>9</v>
      </c>
      <c r="C4829">
        <v>21</v>
      </c>
      <c r="D4829">
        <v>31</v>
      </c>
      <c r="E4829">
        <v>666</v>
      </c>
      <c r="F4829">
        <v>8438</v>
      </c>
      <c r="G4829">
        <v>1065</v>
      </c>
      <c r="H4829">
        <v>1</v>
      </c>
      <c r="I4829" s="58" t="s">
        <v>8995</v>
      </c>
      <c r="J4829">
        <v>106501</v>
      </c>
      <c r="K4829" s="4">
        <v>0</v>
      </c>
      <c r="L4829" s="4">
        <v>5.3319999999999999</v>
      </c>
      <c r="M4829" s="4">
        <v>7.8579999999999997</v>
      </c>
      <c r="N4829" s="4">
        <v>13.19</v>
      </c>
      <c r="O4829" s="5">
        <v>42305.745292812499</v>
      </c>
      <c r="P4829" s="5">
        <v>43258.050196053242</v>
      </c>
    </row>
    <row r="4830" spans="1:16">
      <c r="A4830">
        <v>3</v>
      </c>
      <c r="B4830">
        <v>9</v>
      </c>
      <c r="C4830">
        <v>21</v>
      </c>
      <c r="D4830">
        <v>31</v>
      </c>
      <c r="E4830">
        <v>666</v>
      </c>
      <c r="F4830">
        <v>8439</v>
      </c>
      <c r="G4830">
        <v>1065</v>
      </c>
      <c r="H4830">
        <v>3</v>
      </c>
      <c r="I4830" s="58" t="s">
        <v>8996</v>
      </c>
      <c r="J4830">
        <v>106503</v>
      </c>
      <c r="K4830" s="4">
        <v>5.3319999999999999</v>
      </c>
      <c r="L4830" s="4">
        <v>9.1950000000000003</v>
      </c>
      <c r="M4830" s="4">
        <v>13.19</v>
      </c>
      <c r="N4830" s="4">
        <v>17.053000000000001</v>
      </c>
      <c r="O4830" s="5">
        <v>42305.745292812499</v>
      </c>
      <c r="P4830" s="5">
        <v>43258.050196053242</v>
      </c>
    </row>
    <row r="4831" spans="1:16">
      <c r="A4831">
        <v>3</v>
      </c>
      <c r="B4831">
        <v>9</v>
      </c>
      <c r="C4831">
        <v>21</v>
      </c>
      <c r="D4831">
        <v>31</v>
      </c>
      <c r="E4831">
        <v>666</v>
      </c>
      <c r="F4831">
        <v>8440</v>
      </c>
      <c r="G4831">
        <v>2369</v>
      </c>
      <c r="H4831">
        <v>1</v>
      </c>
      <c r="I4831" s="58">
        <v>171301</v>
      </c>
      <c r="J4831">
        <v>236901</v>
      </c>
      <c r="K4831" s="4">
        <v>7.7770000000000001</v>
      </c>
      <c r="L4831" s="4">
        <v>15.635</v>
      </c>
      <c r="M4831" s="4">
        <v>0</v>
      </c>
      <c r="N4831" s="4">
        <v>7.8579999999999997</v>
      </c>
      <c r="O4831" s="5">
        <v>42305.745292812499</v>
      </c>
      <c r="P4831" s="5">
        <v>43258.050196053242</v>
      </c>
    </row>
    <row r="4832" spans="1:16">
      <c r="A4832">
        <v>3</v>
      </c>
      <c r="B4832">
        <v>9</v>
      </c>
      <c r="C4832">
        <v>21</v>
      </c>
      <c r="D4832">
        <v>31</v>
      </c>
      <c r="E4832">
        <v>667</v>
      </c>
      <c r="F4832">
        <v>8441</v>
      </c>
      <c r="G4832">
        <v>775</v>
      </c>
      <c r="H4832">
        <v>1</v>
      </c>
      <c r="I4832" s="58" t="s">
        <v>8997</v>
      </c>
      <c r="J4832">
        <v>77501</v>
      </c>
      <c r="K4832" s="4">
        <v>0</v>
      </c>
      <c r="L4832" s="4">
        <v>5.407</v>
      </c>
      <c r="M4832" s="4">
        <v>16.803000000000001</v>
      </c>
      <c r="N4832" s="4">
        <v>22.21</v>
      </c>
      <c r="O4832" s="5">
        <v>42305.745292812499</v>
      </c>
      <c r="P4832" s="5">
        <v>42305.745292812499</v>
      </c>
    </row>
    <row r="4833" spans="1:16">
      <c r="A4833">
        <v>3</v>
      </c>
      <c r="B4833">
        <v>9</v>
      </c>
      <c r="C4833">
        <v>21</v>
      </c>
      <c r="D4833">
        <v>31</v>
      </c>
      <c r="E4833">
        <v>667</v>
      </c>
      <c r="F4833">
        <v>8442</v>
      </c>
      <c r="G4833">
        <v>1057</v>
      </c>
      <c r="H4833">
        <v>3</v>
      </c>
      <c r="I4833" s="58" t="s">
        <v>1545</v>
      </c>
      <c r="J4833">
        <v>105703</v>
      </c>
      <c r="K4833" s="4">
        <v>0.27400000000000002</v>
      </c>
      <c r="L4833" s="4">
        <v>17.077000000000002</v>
      </c>
      <c r="M4833" s="4">
        <v>0</v>
      </c>
      <c r="N4833" s="4">
        <v>16.803000000000001</v>
      </c>
      <c r="O4833" s="5">
        <v>42305.745292812499</v>
      </c>
      <c r="P4833" s="5">
        <v>42305.745292812499</v>
      </c>
    </row>
    <row r="4834" spans="1:16">
      <c r="A4834">
        <v>3</v>
      </c>
      <c r="B4834">
        <v>9</v>
      </c>
      <c r="C4834">
        <v>21</v>
      </c>
      <c r="D4834">
        <v>31</v>
      </c>
      <c r="E4834">
        <v>668</v>
      </c>
      <c r="F4834">
        <v>8443</v>
      </c>
      <c r="G4834">
        <v>684</v>
      </c>
      <c r="H4834">
        <v>1</v>
      </c>
      <c r="I4834" s="58" t="s">
        <v>1543</v>
      </c>
      <c r="J4834">
        <v>68401</v>
      </c>
      <c r="K4834" s="4">
        <v>7.1959999999999997</v>
      </c>
      <c r="L4834" s="4">
        <v>12.436</v>
      </c>
      <c r="M4834" s="4">
        <v>0</v>
      </c>
      <c r="N4834" s="4">
        <v>5.24</v>
      </c>
      <c r="O4834" s="5">
        <v>42305.745292812499</v>
      </c>
      <c r="P4834" s="5">
        <v>42305.745292812499</v>
      </c>
    </row>
    <row r="4835" spans="1:16">
      <c r="A4835">
        <v>3</v>
      </c>
      <c r="B4835">
        <v>9</v>
      </c>
      <c r="C4835">
        <v>21</v>
      </c>
      <c r="D4835">
        <v>31</v>
      </c>
      <c r="E4835">
        <v>668</v>
      </c>
      <c r="F4835">
        <v>8444</v>
      </c>
      <c r="G4835">
        <v>684</v>
      </c>
      <c r="H4835">
        <v>2</v>
      </c>
      <c r="I4835" s="58" t="s">
        <v>8998</v>
      </c>
      <c r="J4835">
        <v>68402</v>
      </c>
      <c r="K4835" s="4">
        <v>12.488</v>
      </c>
      <c r="L4835" s="4">
        <v>16.471</v>
      </c>
      <c r="M4835" s="4">
        <v>5.24</v>
      </c>
      <c r="N4835" s="4">
        <v>9.2230000000000008</v>
      </c>
      <c r="O4835" s="5">
        <v>42305.745292812499</v>
      </c>
      <c r="P4835" s="5">
        <v>42305.745292812499</v>
      </c>
    </row>
    <row r="4836" spans="1:16">
      <c r="A4836">
        <v>3</v>
      </c>
      <c r="B4836">
        <v>9</v>
      </c>
      <c r="C4836">
        <v>21</v>
      </c>
      <c r="D4836">
        <v>31</v>
      </c>
      <c r="E4836">
        <v>824</v>
      </c>
      <c r="F4836">
        <v>8445</v>
      </c>
      <c r="G4836">
        <v>1057</v>
      </c>
      <c r="H4836">
        <v>1</v>
      </c>
      <c r="I4836" s="58" t="s">
        <v>8999</v>
      </c>
      <c r="J4836">
        <v>105701</v>
      </c>
      <c r="K4836" s="4">
        <v>0</v>
      </c>
      <c r="L4836" s="4">
        <v>4.1680000000000001</v>
      </c>
      <c r="M4836" s="4">
        <v>0</v>
      </c>
      <c r="N4836" s="4">
        <v>4.1680000000000001</v>
      </c>
      <c r="O4836" s="5">
        <v>42305.745292812499</v>
      </c>
      <c r="P4836" s="5">
        <v>42305.745292812499</v>
      </c>
    </row>
    <row r="4837" spans="1:16">
      <c r="A4837">
        <v>3</v>
      </c>
      <c r="B4837">
        <v>9</v>
      </c>
      <c r="C4837">
        <v>21</v>
      </c>
      <c r="D4837">
        <v>31</v>
      </c>
      <c r="E4837">
        <v>877</v>
      </c>
      <c r="F4837">
        <v>8446</v>
      </c>
      <c r="G4837">
        <v>1057</v>
      </c>
      <c r="H4837">
        <v>2</v>
      </c>
      <c r="I4837" s="58" t="s">
        <v>9000</v>
      </c>
      <c r="J4837">
        <v>105702</v>
      </c>
      <c r="K4837" s="4">
        <v>0</v>
      </c>
      <c r="L4837" s="4">
        <v>6.3049999999999997</v>
      </c>
      <c r="M4837" s="4">
        <v>0.27400000000000002</v>
      </c>
      <c r="N4837" s="4">
        <v>6.5789999999999997</v>
      </c>
      <c r="O4837" s="5">
        <v>42305.745292812499</v>
      </c>
      <c r="P4837" s="5">
        <v>42305.745292812499</v>
      </c>
    </row>
    <row r="4838" spans="1:16">
      <c r="A4838">
        <v>3</v>
      </c>
      <c r="B4838">
        <v>9</v>
      </c>
      <c r="C4838">
        <v>21</v>
      </c>
      <c r="D4838">
        <v>31</v>
      </c>
      <c r="E4838">
        <v>877</v>
      </c>
      <c r="F4838">
        <v>8447</v>
      </c>
      <c r="G4838">
        <v>1057</v>
      </c>
      <c r="H4838">
        <v>3</v>
      </c>
      <c r="I4838" s="58" t="s">
        <v>1545</v>
      </c>
      <c r="J4838">
        <v>105703</v>
      </c>
      <c r="K4838" s="4">
        <v>0</v>
      </c>
      <c r="L4838" s="4">
        <v>0.27400000000000002</v>
      </c>
      <c r="M4838" s="4">
        <v>0</v>
      </c>
      <c r="N4838" s="4">
        <v>0.27400000000000002</v>
      </c>
      <c r="O4838" s="5">
        <v>42305.745292812499</v>
      </c>
      <c r="P4838" s="5">
        <v>42305.745292812499</v>
      </c>
    </row>
    <row r="4839" spans="1:16">
      <c r="A4839">
        <v>3</v>
      </c>
      <c r="B4839">
        <v>9</v>
      </c>
      <c r="C4839">
        <v>21</v>
      </c>
      <c r="D4839">
        <v>31</v>
      </c>
      <c r="E4839">
        <v>878</v>
      </c>
      <c r="F4839">
        <v>8448</v>
      </c>
      <c r="G4839">
        <v>872</v>
      </c>
      <c r="H4839">
        <v>3</v>
      </c>
      <c r="I4839" s="58" t="s">
        <v>9001</v>
      </c>
      <c r="J4839">
        <v>87203</v>
      </c>
      <c r="K4839" s="4">
        <v>0</v>
      </c>
      <c r="L4839" s="4">
        <v>3.2290000000000001</v>
      </c>
      <c r="M4839" s="4">
        <v>0</v>
      </c>
      <c r="N4839" s="4">
        <v>3.2290000000000001</v>
      </c>
      <c r="O4839" s="5">
        <v>42305.745292812499</v>
      </c>
      <c r="P4839" s="5">
        <v>42305.745292812499</v>
      </c>
    </row>
    <row r="4840" spans="1:16">
      <c r="A4840">
        <v>3</v>
      </c>
      <c r="B4840">
        <v>9</v>
      </c>
      <c r="C4840">
        <v>21</v>
      </c>
      <c r="D4840">
        <v>31</v>
      </c>
      <c r="E4840">
        <v>942</v>
      </c>
      <c r="F4840">
        <v>8449</v>
      </c>
      <c r="G4840">
        <v>1136</v>
      </c>
      <c r="H4840">
        <v>1</v>
      </c>
      <c r="I4840" s="58" t="s">
        <v>9002</v>
      </c>
      <c r="J4840">
        <v>113601</v>
      </c>
      <c r="K4840" s="4">
        <v>0</v>
      </c>
      <c r="L4840" s="4">
        <v>5.3520000000000003</v>
      </c>
      <c r="M4840" s="4">
        <v>0</v>
      </c>
      <c r="N4840" s="4">
        <v>5.3520000000000003</v>
      </c>
      <c r="O4840" s="5">
        <v>42305.745292812499</v>
      </c>
      <c r="P4840" s="5">
        <v>42305.745292812499</v>
      </c>
    </row>
    <row r="4841" spans="1:16">
      <c r="A4841">
        <v>3</v>
      </c>
      <c r="B4841">
        <v>9</v>
      </c>
      <c r="C4841">
        <v>21</v>
      </c>
      <c r="D4841">
        <v>31</v>
      </c>
      <c r="E4841">
        <v>942</v>
      </c>
      <c r="F4841">
        <v>8450</v>
      </c>
      <c r="G4841">
        <v>1136</v>
      </c>
      <c r="H4841">
        <v>2</v>
      </c>
      <c r="I4841" s="58" t="s">
        <v>9003</v>
      </c>
      <c r="J4841">
        <v>113602</v>
      </c>
      <c r="K4841" s="4">
        <v>5.3520000000000003</v>
      </c>
      <c r="L4841" s="4">
        <v>16.957000000000001</v>
      </c>
      <c r="M4841" s="4">
        <v>5.3520000000000003</v>
      </c>
      <c r="N4841" s="4">
        <v>16.957000000000001</v>
      </c>
      <c r="O4841" s="5">
        <v>42305.745292812499</v>
      </c>
      <c r="P4841" s="5">
        <v>42305.745292812499</v>
      </c>
    </row>
    <row r="4842" spans="1:16">
      <c r="A4842">
        <v>3</v>
      </c>
      <c r="B4842">
        <v>9</v>
      </c>
      <c r="C4842">
        <v>21</v>
      </c>
      <c r="D4842">
        <v>31</v>
      </c>
      <c r="E4842">
        <v>943</v>
      </c>
      <c r="F4842">
        <v>8451</v>
      </c>
      <c r="G4842">
        <v>1137</v>
      </c>
      <c r="H4842">
        <v>1</v>
      </c>
      <c r="I4842" s="58" t="s">
        <v>1544</v>
      </c>
      <c r="J4842">
        <v>113701</v>
      </c>
      <c r="K4842" s="4">
        <v>5</v>
      </c>
      <c r="L4842" s="4">
        <v>8.5410000000000004</v>
      </c>
      <c r="M4842" s="4">
        <v>0</v>
      </c>
      <c r="N4842" s="4">
        <v>3.5409999999999999</v>
      </c>
      <c r="O4842" s="5">
        <v>42305.745292812499</v>
      </c>
      <c r="P4842" s="5">
        <v>42305.745292812499</v>
      </c>
    </row>
    <row r="4843" spans="1:16">
      <c r="A4843">
        <v>3</v>
      </c>
      <c r="B4843">
        <v>9</v>
      </c>
      <c r="C4843">
        <v>21</v>
      </c>
      <c r="D4843">
        <v>31</v>
      </c>
      <c r="E4843">
        <v>944</v>
      </c>
      <c r="F4843">
        <v>8452</v>
      </c>
      <c r="G4843">
        <v>1140</v>
      </c>
      <c r="H4843">
        <v>1</v>
      </c>
      <c r="I4843" s="58" t="s">
        <v>9004</v>
      </c>
      <c r="J4843">
        <v>114001</v>
      </c>
      <c r="K4843" s="4">
        <v>5</v>
      </c>
      <c r="L4843" s="4">
        <v>7.2210000000000001</v>
      </c>
      <c r="M4843" s="4">
        <v>0</v>
      </c>
      <c r="N4843" s="4">
        <v>2.2210000000000001</v>
      </c>
      <c r="O4843" s="5">
        <v>42305.745292812499</v>
      </c>
      <c r="P4843" s="5">
        <v>42305.745292812499</v>
      </c>
    </row>
    <row r="4844" spans="1:16">
      <c r="A4844">
        <v>3</v>
      </c>
      <c r="B4844">
        <v>9</v>
      </c>
      <c r="C4844">
        <v>21</v>
      </c>
      <c r="D4844">
        <v>31</v>
      </c>
      <c r="E4844">
        <v>944</v>
      </c>
      <c r="F4844">
        <v>8453</v>
      </c>
      <c r="G4844">
        <v>1140</v>
      </c>
      <c r="H4844">
        <v>2</v>
      </c>
      <c r="I4844" s="58" t="s">
        <v>9005</v>
      </c>
      <c r="J4844">
        <v>114002</v>
      </c>
      <c r="K4844" s="4">
        <v>7.1210000000000004</v>
      </c>
      <c r="L4844" s="4">
        <v>12.098000000000001</v>
      </c>
      <c r="M4844" s="4">
        <v>2.2210000000000001</v>
      </c>
      <c r="N4844" s="4">
        <v>7.1980000000000004</v>
      </c>
      <c r="O4844" s="5">
        <v>42305.745292812499</v>
      </c>
      <c r="P4844" s="5">
        <v>42305.745292812499</v>
      </c>
    </row>
    <row r="4845" spans="1:16">
      <c r="A4845">
        <v>3</v>
      </c>
      <c r="B4845">
        <v>9</v>
      </c>
      <c r="C4845">
        <v>21</v>
      </c>
      <c r="D4845">
        <v>31</v>
      </c>
      <c r="E4845">
        <v>944</v>
      </c>
      <c r="F4845">
        <v>8454</v>
      </c>
      <c r="G4845">
        <v>1140</v>
      </c>
      <c r="H4845">
        <v>3</v>
      </c>
      <c r="I4845" s="58" t="s">
        <v>9006</v>
      </c>
      <c r="J4845">
        <v>114003</v>
      </c>
      <c r="K4845" s="4">
        <v>1</v>
      </c>
      <c r="L4845" s="4">
        <v>2.4239999999999999</v>
      </c>
      <c r="M4845" s="4">
        <v>7.1980000000000004</v>
      </c>
      <c r="N4845" s="4">
        <v>8.6219999999999999</v>
      </c>
      <c r="O4845" s="5">
        <v>42305.745292812499</v>
      </c>
      <c r="P4845" s="5">
        <v>42305.745292812499</v>
      </c>
    </row>
    <row r="4846" spans="1:16">
      <c r="A4846">
        <v>3</v>
      </c>
      <c r="B4846">
        <v>9</v>
      </c>
      <c r="C4846">
        <v>21</v>
      </c>
      <c r="D4846">
        <v>31</v>
      </c>
      <c r="E4846">
        <v>945</v>
      </c>
      <c r="F4846">
        <v>8455</v>
      </c>
      <c r="G4846">
        <v>1138</v>
      </c>
      <c r="H4846">
        <v>1</v>
      </c>
      <c r="I4846" s="58" t="s">
        <v>1539</v>
      </c>
      <c r="J4846">
        <v>113801</v>
      </c>
      <c r="K4846" s="4">
        <v>1.732</v>
      </c>
      <c r="L4846" s="4">
        <v>12.045</v>
      </c>
      <c r="M4846" s="4">
        <v>0</v>
      </c>
      <c r="N4846" s="4">
        <v>10.313000000000001</v>
      </c>
      <c r="O4846" s="5">
        <v>42305.745292812499</v>
      </c>
      <c r="P4846" s="5">
        <v>42305.745292812499</v>
      </c>
    </row>
    <row r="4847" spans="1:16">
      <c r="A4847">
        <v>3</v>
      </c>
      <c r="B4847">
        <v>9</v>
      </c>
      <c r="C4847">
        <v>21</v>
      </c>
      <c r="D4847">
        <v>31</v>
      </c>
      <c r="E4847">
        <v>945</v>
      </c>
      <c r="F4847">
        <v>8456</v>
      </c>
      <c r="G4847">
        <v>1138</v>
      </c>
      <c r="H4847">
        <v>2</v>
      </c>
      <c r="I4847" s="58" t="s">
        <v>9007</v>
      </c>
      <c r="J4847">
        <v>113802</v>
      </c>
      <c r="K4847" s="4">
        <v>0</v>
      </c>
      <c r="L4847" s="4">
        <v>3.2829999999999999</v>
      </c>
      <c r="M4847" s="4">
        <v>10.313000000000001</v>
      </c>
      <c r="N4847" s="4">
        <v>13.596</v>
      </c>
      <c r="O4847" s="5">
        <v>42305.745292812499</v>
      </c>
      <c r="P4847" s="5">
        <v>42305.745292812499</v>
      </c>
    </row>
    <row r="4848" spans="1:16">
      <c r="A4848">
        <v>4</v>
      </c>
      <c r="B4848">
        <v>12</v>
      </c>
      <c r="C4848">
        <v>14</v>
      </c>
      <c r="D4848">
        <v>157</v>
      </c>
      <c r="E4848">
        <v>1929</v>
      </c>
      <c r="F4848">
        <v>5865</v>
      </c>
      <c r="G4848">
        <v>1779</v>
      </c>
      <c r="H4848">
        <v>2</v>
      </c>
      <c r="I4848" s="58">
        <v>-44162</v>
      </c>
      <c r="J4848">
        <v>177902</v>
      </c>
      <c r="K4848" s="4">
        <v>0</v>
      </c>
      <c r="L4848" s="4">
        <v>0.999</v>
      </c>
      <c r="M4848" s="4">
        <v>6.5250000000000004</v>
      </c>
      <c r="N4848" s="4">
        <v>7.524</v>
      </c>
      <c r="O4848" s="5">
        <v>42305.745292812499</v>
      </c>
      <c r="P4848" s="5">
        <v>42305.745292812499</v>
      </c>
    </row>
    <row r="4849" spans="1:16">
      <c r="A4849">
        <v>4</v>
      </c>
      <c r="B4849">
        <v>12</v>
      </c>
      <c r="C4849">
        <v>14</v>
      </c>
      <c r="D4849">
        <v>157</v>
      </c>
      <c r="E4849">
        <v>3679</v>
      </c>
      <c r="F4849">
        <v>5866</v>
      </c>
      <c r="G4849">
        <v>396</v>
      </c>
      <c r="H4849">
        <v>8</v>
      </c>
      <c r="I4849" s="58" t="s">
        <v>9008</v>
      </c>
      <c r="J4849">
        <v>39608</v>
      </c>
      <c r="K4849" s="4">
        <v>0</v>
      </c>
      <c r="L4849" s="4">
        <v>9.1140000000000008</v>
      </c>
      <c r="M4849" s="4">
        <v>0</v>
      </c>
      <c r="N4849" s="4">
        <v>9.1140000000000008</v>
      </c>
      <c r="O4849" s="5">
        <v>42305.745292812499</v>
      </c>
      <c r="P4849" s="5">
        <v>42305.745292812499</v>
      </c>
    </row>
    <row r="4850" spans="1:16">
      <c r="A4850">
        <v>4</v>
      </c>
      <c r="B4850">
        <v>12</v>
      </c>
      <c r="C4850">
        <v>14</v>
      </c>
      <c r="D4850">
        <v>157</v>
      </c>
      <c r="E4850">
        <v>3690</v>
      </c>
      <c r="F4850">
        <v>5867</v>
      </c>
      <c r="G4850">
        <v>577</v>
      </c>
      <c r="H4850">
        <v>1</v>
      </c>
      <c r="I4850" s="58" t="s">
        <v>1546</v>
      </c>
      <c r="J4850">
        <v>57701</v>
      </c>
      <c r="K4850" s="4">
        <v>1</v>
      </c>
      <c r="L4850" s="4">
        <v>16.896000000000001</v>
      </c>
      <c r="M4850" s="4">
        <v>0</v>
      </c>
      <c r="N4850" s="4">
        <v>15.896000000000001</v>
      </c>
      <c r="O4850" s="5">
        <v>42305.745292812499</v>
      </c>
      <c r="P4850" s="5">
        <v>42305.745292812499</v>
      </c>
    </row>
    <row r="4851" spans="1:16">
      <c r="A4851">
        <v>4</v>
      </c>
      <c r="B4851">
        <v>12</v>
      </c>
      <c r="C4851">
        <v>14</v>
      </c>
      <c r="D4851">
        <v>157</v>
      </c>
      <c r="E4851">
        <v>3696</v>
      </c>
      <c r="F4851">
        <v>5868</v>
      </c>
      <c r="G4851">
        <v>867</v>
      </c>
      <c r="H4851">
        <v>9</v>
      </c>
      <c r="I4851" s="58" t="s">
        <v>9009</v>
      </c>
      <c r="J4851">
        <v>86709</v>
      </c>
      <c r="K4851" s="4">
        <v>0</v>
      </c>
      <c r="L4851" s="4">
        <v>0.82399999999999995</v>
      </c>
      <c r="M4851" s="4">
        <v>0</v>
      </c>
      <c r="N4851" s="4">
        <v>0.82399999999999995</v>
      </c>
      <c r="O4851" s="5">
        <v>42305.745292812499</v>
      </c>
      <c r="P4851" s="5">
        <v>43258.050196053242</v>
      </c>
    </row>
    <row r="4852" spans="1:16">
      <c r="A4852">
        <v>4</v>
      </c>
      <c r="B4852">
        <v>12</v>
      </c>
      <c r="C4852">
        <v>14</v>
      </c>
      <c r="D4852">
        <v>157</v>
      </c>
      <c r="E4852">
        <v>3707</v>
      </c>
      <c r="F4852">
        <v>5869</v>
      </c>
      <c r="G4852">
        <v>1056</v>
      </c>
      <c r="H4852">
        <v>1</v>
      </c>
      <c r="I4852" s="58" t="s">
        <v>9010</v>
      </c>
      <c r="J4852">
        <v>105601</v>
      </c>
      <c r="K4852" s="4">
        <v>0</v>
      </c>
      <c r="L4852" s="4">
        <v>10.821999999999999</v>
      </c>
      <c r="M4852" s="4">
        <v>0</v>
      </c>
      <c r="N4852" s="4">
        <v>10.821999999999999</v>
      </c>
      <c r="O4852" s="5">
        <v>42305.745292812499</v>
      </c>
      <c r="P4852" s="5">
        <v>43258.050196053242</v>
      </c>
    </row>
    <row r="4853" spans="1:16">
      <c r="A4853">
        <v>4</v>
      </c>
      <c r="B4853">
        <v>12</v>
      </c>
      <c r="C4853">
        <v>14</v>
      </c>
      <c r="D4853">
        <v>157</v>
      </c>
      <c r="E4853">
        <v>3725</v>
      </c>
      <c r="F4853">
        <v>5870</v>
      </c>
      <c r="G4853">
        <v>1102</v>
      </c>
      <c r="H4853">
        <v>3</v>
      </c>
      <c r="I4853" s="58" t="s">
        <v>9011</v>
      </c>
      <c r="J4853">
        <v>110203</v>
      </c>
      <c r="K4853" s="4">
        <v>0</v>
      </c>
      <c r="L4853" s="4">
        <v>11.097</v>
      </c>
      <c r="M4853" s="4">
        <v>10.484</v>
      </c>
      <c r="N4853" s="4">
        <v>21.581</v>
      </c>
      <c r="O4853" s="5">
        <v>42305.745292812499</v>
      </c>
      <c r="P4853" s="5">
        <v>43258.050196053242</v>
      </c>
    </row>
    <row r="4854" spans="1:16">
      <c r="A4854">
        <v>4</v>
      </c>
      <c r="B4854">
        <v>12</v>
      </c>
      <c r="C4854">
        <v>14</v>
      </c>
      <c r="D4854">
        <v>157</v>
      </c>
      <c r="E4854">
        <v>3725</v>
      </c>
      <c r="F4854">
        <v>5871</v>
      </c>
      <c r="G4854">
        <v>1102</v>
      </c>
      <c r="H4854">
        <v>4</v>
      </c>
      <c r="I4854" s="58" t="s">
        <v>9012</v>
      </c>
      <c r="J4854">
        <v>110204</v>
      </c>
      <c r="K4854" s="4">
        <v>0</v>
      </c>
      <c r="L4854" s="4">
        <v>10.484</v>
      </c>
      <c r="M4854" s="4">
        <v>0</v>
      </c>
      <c r="N4854" s="4">
        <v>10.484</v>
      </c>
      <c r="O4854" s="5">
        <v>42305.745292812499</v>
      </c>
      <c r="P4854" s="5">
        <v>43258.050196053242</v>
      </c>
    </row>
    <row r="4855" spans="1:16">
      <c r="A4855">
        <v>4</v>
      </c>
      <c r="B4855">
        <v>12</v>
      </c>
      <c r="C4855">
        <v>14</v>
      </c>
      <c r="D4855">
        <v>157</v>
      </c>
      <c r="E4855">
        <v>3746</v>
      </c>
      <c r="F4855">
        <v>5872</v>
      </c>
      <c r="G4855">
        <v>1538</v>
      </c>
      <c r="H4855">
        <v>1</v>
      </c>
      <c r="I4855" s="58" t="s">
        <v>9013</v>
      </c>
      <c r="J4855">
        <v>153801</v>
      </c>
      <c r="K4855" s="4">
        <v>0</v>
      </c>
      <c r="L4855" s="4">
        <v>3.9849999999999999</v>
      </c>
      <c r="M4855" s="4">
        <v>0</v>
      </c>
      <c r="N4855" s="4">
        <v>3.9849999999999999</v>
      </c>
      <c r="O4855" s="5">
        <v>42305.745292812499</v>
      </c>
      <c r="P4855" s="5">
        <v>42305.745292812499</v>
      </c>
    </row>
    <row r="4856" spans="1:16">
      <c r="A4856">
        <v>4</v>
      </c>
      <c r="B4856">
        <v>12</v>
      </c>
      <c r="C4856">
        <v>14</v>
      </c>
      <c r="D4856">
        <v>157</v>
      </c>
      <c r="E4856">
        <v>3754</v>
      </c>
      <c r="F4856">
        <v>5873</v>
      </c>
      <c r="G4856">
        <v>1753</v>
      </c>
      <c r="H4856">
        <v>1</v>
      </c>
      <c r="I4856" s="58">
        <v>-53689</v>
      </c>
      <c r="J4856">
        <v>175301</v>
      </c>
      <c r="K4856" s="4">
        <v>0</v>
      </c>
      <c r="L4856" s="4">
        <v>20.309999999999999</v>
      </c>
      <c r="M4856" s="4">
        <v>6.7770000000000001</v>
      </c>
      <c r="N4856" s="4">
        <v>27.087</v>
      </c>
      <c r="O4856" s="5">
        <v>42305.745292812499</v>
      </c>
      <c r="P4856" s="5">
        <v>42305.745292812499</v>
      </c>
    </row>
    <row r="4857" spans="1:16">
      <c r="A4857">
        <v>4</v>
      </c>
      <c r="B4857">
        <v>12</v>
      </c>
      <c r="C4857">
        <v>14</v>
      </c>
      <c r="D4857">
        <v>157</v>
      </c>
      <c r="E4857">
        <v>3756</v>
      </c>
      <c r="F4857">
        <v>5874</v>
      </c>
      <c r="G4857">
        <v>3174</v>
      </c>
      <c r="H4857">
        <v>1</v>
      </c>
      <c r="I4857" s="58">
        <v>465321</v>
      </c>
      <c r="J4857">
        <v>317401</v>
      </c>
      <c r="K4857" s="4">
        <v>9.3620000000000001</v>
      </c>
      <c r="L4857" s="4">
        <v>16.943999999999999</v>
      </c>
      <c r="M4857" s="4">
        <v>0</v>
      </c>
      <c r="N4857" s="4">
        <v>7.5819999999999999</v>
      </c>
      <c r="O4857" s="5">
        <v>42305.745292812499</v>
      </c>
      <c r="P4857" s="5">
        <v>42305.745292812499</v>
      </c>
    </row>
    <row r="4858" spans="1:16">
      <c r="A4858">
        <v>4</v>
      </c>
      <c r="B4858">
        <v>12</v>
      </c>
      <c r="C4858">
        <v>14</v>
      </c>
      <c r="D4858">
        <v>157</v>
      </c>
      <c r="E4858">
        <v>3772</v>
      </c>
      <c r="F4858">
        <v>5875</v>
      </c>
      <c r="G4858">
        <v>71</v>
      </c>
      <c r="H4858">
        <v>7</v>
      </c>
      <c r="I4858" s="58">
        <v>26115</v>
      </c>
      <c r="J4858">
        <v>7107</v>
      </c>
      <c r="K4858" s="4">
        <v>0</v>
      </c>
      <c r="L4858" s="4">
        <v>1.4490000000000001</v>
      </c>
      <c r="M4858" s="4">
        <v>0</v>
      </c>
      <c r="N4858" s="4">
        <v>1.4490000000000001</v>
      </c>
      <c r="O4858" s="5">
        <v>42305.745292812499</v>
      </c>
      <c r="P4858" s="5">
        <v>42305.745292812499</v>
      </c>
    </row>
    <row r="4859" spans="1:16">
      <c r="A4859">
        <v>4</v>
      </c>
      <c r="B4859">
        <v>12</v>
      </c>
      <c r="C4859">
        <v>14</v>
      </c>
      <c r="D4859">
        <v>157</v>
      </c>
      <c r="E4859">
        <v>3790</v>
      </c>
      <c r="F4859">
        <v>5876</v>
      </c>
      <c r="G4859">
        <v>2688</v>
      </c>
      <c r="H4859">
        <v>1</v>
      </c>
      <c r="I4859" s="58">
        <v>287813</v>
      </c>
      <c r="J4859">
        <v>268801</v>
      </c>
      <c r="K4859" s="4">
        <v>0</v>
      </c>
      <c r="L4859" s="4">
        <v>4.7210000000000001</v>
      </c>
      <c r="M4859" s="4">
        <v>0</v>
      </c>
      <c r="N4859" s="4">
        <v>4.7210000000000001</v>
      </c>
      <c r="O4859" s="5">
        <v>42305.745292812499</v>
      </c>
      <c r="P4859" s="5">
        <v>42305.745292812499</v>
      </c>
    </row>
    <row r="4860" spans="1:16">
      <c r="A4860">
        <v>4</v>
      </c>
      <c r="B4860">
        <v>12</v>
      </c>
      <c r="C4860">
        <v>14</v>
      </c>
      <c r="D4860">
        <v>157</v>
      </c>
      <c r="E4860">
        <v>3805</v>
      </c>
      <c r="F4860">
        <v>5877</v>
      </c>
      <c r="G4860">
        <v>3525</v>
      </c>
      <c r="H4860">
        <v>1</v>
      </c>
      <c r="I4860" s="58">
        <v>593521</v>
      </c>
      <c r="J4860">
        <v>352501</v>
      </c>
      <c r="K4860" s="4">
        <v>10</v>
      </c>
      <c r="L4860" s="4">
        <v>17.122</v>
      </c>
      <c r="M4860" s="4">
        <v>0</v>
      </c>
      <c r="N4860" s="4">
        <v>7.1219999999999999</v>
      </c>
      <c r="O4860" s="5">
        <v>42305.745292812499</v>
      </c>
      <c r="P4860" s="5">
        <v>42305.745292812499</v>
      </c>
    </row>
    <row r="4861" spans="1:16">
      <c r="A4861">
        <v>4</v>
      </c>
      <c r="B4861">
        <v>12</v>
      </c>
      <c r="C4861">
        <v>14</v>
      </c>
      <c r="D4861">
        <v>157</v>
      </c>
      <c r="E4861">
        <v>3878</v>
      </c>
      <c r="F4861">
        <v>5878</v>
      </c>
      <c r="G4861">
        <v>150</v>
      </c>
      <c r="H4861">
        <v>1</v>
      </c>
      <c r="I4861" s="58" t="s">
        <v>9014</v>
      </c>
      <c r="J4861">
        <v>15001</v>
      </c>
      <c r="K4861" s="4">
        <v>0</v>
      </c>
      <c r="L4861" s="4">
        <v>16.146999999999998</v>
      </c>
      <c r="M4861" s="4">
        <v>35.018000000000001</v>
      </c>
      <c r="N4861" s="4">
        <v>51.164999999999999</v>
      </c>
      <c r="O4861" s="5">
        <v>42305.745292812499</v>
      </c>
      <c r="P4861" s="5">
        <v>43258.050196053242</v>
      </c>
    </row>
    <row r="4862" spans="1:16">
      <c r="A4862">
        <v>4</v>
      </c>
      <c r="B4862">
        <v>12</v>
      </c>
      <c r="C4862">
        <v>14</v>
      </c>
      <c r="D4862">
        <v>157</v>
      </c>
      <c r="E4862">
        <v>3878</v>
      </c>
      <c r="F4862">
        <v>5879</v>
      </c>
      <c r="G4862">
        <v>396</v>
      </c>
      <c r="H4862">
        <v>2</v>
      </c>
      <c r="I4862" s="58" t="s">
        <v>1547</v>
      </c>
      <c r="J4862">
        <v>39602</v>
      </c>
      <c r="K4862" s="4">
        <v>0</v>
      </c>
      <c r="L4862" s="4">
        <v>12.57</v>
      </c>
      <c r="M4862" s="4">
        <v>16.951000000000001</v>
      </c>
      <c r="N4862" s="4">
        <v>29.521000000000001</v>
      </c>
      <c r="O4862" s="5">
        <v>42305.745292812499</v>
      </c>
      <c r="P4862" s="5">
        <v>42305.745292812499</v>
      </c>
    </row>
    <row r="4863" spans="1:16">
      <c r="A4863">
        <v>4</v>
      </c>
      <c r="B4863">
        <v>12</v>
      </c>
      <c r="C4863">
        <v>14</v>
      </c>
      <c r="D4863">
        <v>157</v>
      </c>
      <c r="E4863">
        <v>3914</v>
      </c>
      <c r="F4863">
        <v>5880</v>
      </c>
      <c r="G4863">
        <v>577</v>
      </c>
      <c r="H4863">
        <v>1</v>
      </c>
      <c r="I4863" s="58" t="s">
        <v>1546</v>
      </c>
      <c r="J4863">
        <v>57701</v>
      </c>
      <c r="K4863" s="4">
        <v>20.454999999999998</v>
      </c>
      <c r="L4863" s="4">
        <v>21.96</v>
      </c>
      <c r="M4863" s="4">
        <v>18.466000000000001</v>
      </c>
      <c r="N4863" s="4">
        <v>19.972000000000001</v>
      </c>
      <c r="O4863" s="5">
        <v>42305.745292812499</v>
      </c>
      <c r="P4863" s="5">
        <v>42305.745292812499</v>
      </c>
    </row>
    <row r="4864" spans="1:16">
      <c r="A4864">
        <v>4</v>
      </c>
      <c r="B4864">
        <v>12</v>
      </c>
      <c r="C4864">
        <v>14</v>
      </c>
      <c r="D4864">
        <v>157</v>
      </c>
      <c r="E4864">
        <v>3914</v>
      </c>
      <c r="F4864">
        <v>5881</v>
      </c>
      <c r="G4864">
        <v>577</v>
      </c>
      <c r="H4864">
        <v>3</v>
      </c>
      <c r="I4864" s="58" t="s">
        <v>9015</v>
      </c>
      <c r="J4864">
        <v>57703</v>
      </c>
      <c r="K4864" s="4">
        <v>0</v>
      </c>
      <c r="L4864" s="4">
        <v>4.5830000000000002</v>
      </c>
      <c r="M4864" s="4">
        <v>23.675999999999998</v>
      </c>
      <c r="N4864" s="4">
        <v>28.259</v>
      </c>
      <c r="O4864" s="5">
        <v>42305.745292812499</v>
      </c>
      <c r="P4864" s="5">
        <v>43258.050196053242</v>
      </c>
    </row>
    <row r="4865" spans="1:16">
      <c r="A4865">
        <v>4</v>
      </c>
      <c r="B4865">
        <v>12</v>
      </c>
      <c r="C4865">
        <v>14</v>
      </c>
      <c r="D4865">
        <v>157</v>
      </c>
      <c r="E4865">
        <v>3914</v>
      </c>
      <c r="F4865">
        <v>5882</v>
      </c>
      <c r="G4865">
        <v>1102</v>
      </c>
      <c r="H4865">
        <v>2</v>
      </c>
      <c r="I4865" s="58" t="s">
        <v>9016</v>
      </c>
      <c r="J4865">
        <v>110202</v>
      </c>
      <c r="K4865" s="4">
        <v>20</v>
      </c>
      <c r="L4865" s="4">
        <v>20.454999999999998</v>
      </c>
      <c r="M4865" s="4">
        <v>18.010999999999999</v>
      </c>
      <c r="N4865" s="4">
        <v>18.466000000000001</v>
      </c>
      <c r="O4865" s="5">
        <v>42305.745292812499</v>
      </c>
      <c r="P4865" s="5">
        <v>43258.050196053242</v>
      </c>
    </row>
    <row r="4866" spans="1:16">
      <c r="A4866">
        <v>4</v>
      </c>
      <c r="B4866">
        <v>12</v>
      </c>
      <c r="C4866">
        <v>14</v>
      </c>
      <c r="D4866">
        <v>157</v>
      </c>
      <c r="E4866">
        <v>4536</v>
      </c>
      <c r="F4866">
        <v>5883</v>
      </c>
      <c r="G4866">
        <v>71</v>
      </c>
      <c r="H4866">
        <v>3</v>
      </c>
      <c r="I4866" s="58">
        <v>25993</v>
      </c>
      <c r="J4866">
        <v>7103</v>
      </c>
      <c r="K4866" s="4">
        <v>0</v>
      </c>
      <c r="L4866" s="4">
        <v>14.026</v>
      </c>
      <c r="M4866" s="4">
        <v>526.49300000000005</v>
      </c>
      <c r="N4866" s="4">
        <v>540.51900000000001</v>
      </c>
      <c r="O4866" s="5">
        <v>42305.745292812499</v>
      </c>
      <c r="P4866" s="5">
        <v>42305.745292812499</v>
      </c>
    </row>
    <row r="4867" spans="1:16">
      <c r="A4867">
        <v>4</v>
      </c>
      <c r="B4867">
        <v>12</v>
      </c>
      <c r="C4867">
        <v>14</v>
      </c>
      <c r="D4867">
        <v>157</v>
      </c>
      <c r="E4867">
        <v>4536</v>
      </c>
      <c r="F4867">
        <v>5884</v>
      </c>
      <c r="G4867">
        <v>71</v>
      </c>
      <c r="H4867">
        <v>4</v>
      </c>
      <c r="I4867" s="58">
        <v>26024</v>
      </c>
      <c r="J4867">
        <v>7104</v>
      </c>
      <c r="K4867" s="4">
        <v>0</v>
      </c>
      <c r="L4867" s="4">
        <v>11.662000000000001</v>
      </c>
      <c r="M4867" s="4">
        <v>540.51900000000001</v>
      </c>
      <c r="N4867" s="4">
        <v>552.18100000000004</v>
      </c>
      <c r="O4867" s="5">
        <v>42305.745292812499</v>
      </c>
      <c r="P4867" s="5">
        <v>42305.745292812499</v>
      </c>
    </row>
    <row r="4868" spans="1:16">
      <c r="A4868">
        <v>4</v>
      </c>
      <c r="B4868">
        <v>12</v>
      </c>
      <c r="C4868">
        <v>14</v>
      </c>
      <c r="D4868">
        <v>157</v>
      </c>
      <c r="E4868">
        <v>4536</v>
      </c>
      <c r="F4868">
        <v>5885</v>
      </c>
      <c r="G4868">
        <v>71</v>
      </c>
      <c r="H4868">
        <v>5</v>
      </c>
      <c r="I4868" s="58">
        <v>26054</v>
      </c>
      <c r="J4868">
        <v>7105</v>
      </c>
      <c r="K4868" s="4">
        <v>9.9990000000000006</v>
      </c>
      <c r="L4868" s="4">
        <v>21.98</v>
      </c>
      <c r="M4868" s="4">
        <v>552.18100000000004</v>
      </c>
      <c r="N4868" s="4">
        <v>564.16200000000003</v>
      </c>
      <c r="O4868" s="5">
        <v>42305.745292812499</v>
      </c>
      <c r="P4868" s="5">
        <v>42305.745292812499</v>
      </c>
    </row>
    <row r="4869" spans="1:16">
      <c r="A4869">
        <v>4</v>
      </c>
      <c r="B4869">
        <v>12</v>
      </c>
      <c r="C4869">
        <v>14</v>
      </c>
      <c r="D4869">
        <v>157</v>
      </c>
      <c r="E4869">
        <v>4552</v>
      </c>
      <c r="F4869">
        <v>5886</v>
      </c>
      <c r="G4869">
        <v>149</v>
      </c>
      <c r="H4869">
        <v>4</v>
      </c>
      <c r="I4869" s="58" t="s">
        <v>9017</v>
      </c>
      <c r="J4869">
        <v>14904</v>
      </c>
      <c r="K4869" s="4">
        <v>0</v>
      </c>
      <c r="L4869" s="4">
        <v>11.11</v>
      </c>
      <c r="M4869" s="4">
        <v>296.53100000000001</v>
      </c>
      <c r="N4869" s="4">
        <v>307.64100000000002</v>
      </c>
      <c r="O4869" s="5">
        <v>42305.745292812499</v>
      </c>
      <c r="P4869" s="5">
        <v>42305.745292812499</v>
      </c>
    </row>
    <row r="4870" spans="1:16">
      <c r="A4870">
        <v>4</v>
      </c>
      <c r="B4870">
        <v>12</v>
      </c>
      <c r="C4870">
        <v>14</v>
      </c>
      <c r="D4870">
        <v>157</v>
      </c>
      <c r="E4870">
        <v>4552</v>
      </c>
      <c r="F4870">
        <v>5887</v>
      </c>
      <c r="G4870">
        <v>396</v>
      </c>
      <c r="H4870">
        <v>2</v>
      </c>
      <c r="I4870" s="58" t="s">
        <v>1547</v>
      </c>
      <c r="J4870">
        <v>39602</v>
      </c>
      <c r="K4870" s="4">
        <v>20</v>
      </c>
      <c r="L4870" s="4">
        <v>24.263000000000002</v>
      </c>
      <c r="M4870" s="4">
        <v>292.26799999999997</v>
      </c>
      <c r="N4870" s="4">
        <v>296.53100000000001</v>
      </c>
      <c r="O4870" s="5">
        <v>42305.745292812499</v>
      </c>
      <c r="P4870" s="5">
        <v>42305.745292812499</v>
      </c>
    </row>
    <row r="4871" spans="1:16">
      <c r="A4871">
        <v>4</v>
      </c>
      <c r="B4871">
        <v>12</v>
      </c>
      <c r="C4871">
        <v>23</v>
      </c>
      <c r="D4871">
        <v>160</v>
      </c>
      <c r="E4871">
        <v>1154</v>
      </c>
      <c r="F4871">
        <v>9151</v>
      </c>
      <c r="G4871">
        <v>1306</v>
      </c>
      <c r="H4871">
        <v>1</v>
      </c>
      <c r="I4871" s="58" t="s">
        <v>9018</v>
      </c>
      <c r="J4871">
        <v>130601</v>
      </c>
      <c r="K4871" s="4">
        <v>0</v>
      </c>
      <c r="L4871" s="4">
        <v>10.56</v>
      </c>
      <c r="M4871" s="4">
        <v>0</v>
      </c>
      <c r="N4871" s="4">
        <v>10.56</v>
      </c>
      <c r="O4871" s="5">
        <v>42305.745292812499</v>
      </c>
      <c r="P4871" s="5">
        <v>42305.745292812499</v>
      </c>
    </row>
    <row r="4872" spans="1:16">
      <c r="A4872">
        <v>4</v>
      </c>
      <c r="B4872">
        <v>12</v>
      </c>
      <c r="C4872">
        <v>23</v>
      </c>
      <c r="D4872">
        <v>160</v>
      </c>
      <c r="E4872">
        <v>1241</v>
      </c>
      <c r="F4872">
        <v>9152</v>
      </c>
      <c r="G4872">
        <v>1595</v>
      </c>
      <c r="H4872">
        <v>1</v>
      </c>
      <c r="I4872" s="58">
        <v>-111398</v>
      </c>
      <c r="J4872">
        <v>159501</v>
      </c>
      <c r="K4872" s="4">
        <v>0</v>
      </c>
      <c r="L4872" s="4">
        <v>4.8170000000000002</v>
      </c>
      <c r="M4872" s="4">
        <v>0</v>
      </c>
      <c r="N4872" s="4">
        <v>4.8170000000000002</v>
      </c>
      <c r="O4872" s="5">
        <v>42305.745292812499</v>
      </c>
      <c r="P4872" s="5">
        <v>42305.745292812499</v>
      </c>
    </row>
    <row r="4873" spans="1:16">
      <c r="A4873">
        <v>4</v>
      </c>
      <c r="B4873">
        <v>12</v>
      </c>
      <c r="C4873">
        <v>23</v>
      </c>
      <c r="D4873">
        <v>160</v>
      </c>
      <c r="E4873">
        <v>1241</v>
      </c>
      <c r="F4873">
        <v>9153</v>
      </c>
      <c r="G4873">
        <v>1595</v>
      </c>
      <c r="H4873">
        <v>2</v>
      </c>
      <c r="I4873" s="58">
        <v>-111367</v>
      </c>
      <c r="J4873">
        <v>159502</v>
      </c>
      <c r="K4873" s="4">
        <v>0</v>
      </c>
      <c r="L4873" s="4">
        <v>4.6550000000000002</v>
      </c>
      <c r="M4873" s="4">
        <v>5.7569999999999997</v>
      </c>
      <c r="N4873" s="4">
        <v>10.412000000000001</v>
      </c>
      <c r="O4873" s="5">
        <v>42305.745292812499</v>
      </c>
      <c r="P4873" s="5">
        <v>42305.745292812499</v>
      </c>
    </row>
    <row r="4874" spans="1:16">
      <c r="A4874">
        <v>4</v>
      </c>
      <c r="B4874">
        <v>12</v>
      </c>
      <c r="C4874">
        <v>23</v>
      </c>
      <c r="D4874">
        <v>160</v>
      </c>
      <c r="E4874">
        <v>1422</v>
      </c>
      <c r="F4874">
        <v>9154</v>
      </c>
      <c r="G4874">
        <v>129</v>
      </c>
      <c r="H4874">
        <v>1</v>
      </c>
      <c r="I4874" s="58" t="s">
        <v>1548</v>
      </c>
      <c r="J4874">
        <v>12901</v>
      </c>
      <c r="K4874" s="4">
        <v>20</v>
      </c>
      <c r="L4874" s="4">
        <v>26.140999999999998</v>
      </c>
      <c r="M4874" s="4">
        <v>0</v>
      </c>
      <c r="N4874" s="4">
        <v>6.14</v>
      </c>
      <c r="O4874" s="5">
        <v>42305.745292812499</v>
      </c>
      <c r="P4874" s="5">
        <v>43258.050196053242</v>
      </c>
    </row>
    <row r="4875" spans="1:16">
      <c r="A4875">
        <v>4</v>
      </c>
      <c r="B4875">
        <v>12</v>
      </c>
      <c r="C4875">
        <v>23</v>
      </c>
      <c r="D4875">
        <v>160</v>
      </c>
      <c r="E4875">
        <v>1929</v>
      </c>
      <c r="F4875">
        <v>9155</v>
      </c>
      <c r="G4875">
        <v>1102</v>
      </c>
      <c r="H4875">
        <v>6</v>
      </c>
      <c r="I4875" s="58" t="s">
        <v>9019</v>
      </c>
      <c r="J4875">
        <v>110206</v>
      </c>
      <c r="K4875" s="4">
        <v>0</v>
      </c>
      <c r="L4875" s="4">
        <v>1.7669999999999999</v>
      </c>
      <c r="M4875" s="4">
        <v>0</v>
      </c>
      <c r="N4875" s="4">
        <v>1.7669999999999999</v>
      </c>
      <c r="O4875" s="5">
        <v>42305.745292812499</v>
      </c>
      <c r="P4875" s="5">
        <v>43258.050196053242</v>
      </c>
    </row>
    <row r="4876" spans="1:16">
      <c r="A4876">
        <v>4</v>
      </c>
      <c r="B4876">
        <v>12</v>
      </c>
      <c r="C4876">
        <v>23</v>
      </c>
      <c r="D4876">
        <v>160</v>
      </c>
      <c r="E4876">
        <v>1929</v>
      </c>
      <c r="F4876">
        <v>9156</v>
      </c>
      <c r="G4876">
        <v>1779</v>
      </c>
      <c r="H4876">
        <v>1</v>
      </c>
      <c r="I4876" s="58">
        <v>-44193</v>
      </c>
      <c r="J4876">
        <v>177901</v>
      </c>
      <c r="K4876" s="4">
        <v>0</v>
      </c>
      <c r="L4876" s="4">
        <v>4.758</v>
      </c>
      <c r="M4876" s="4">
        <v>1.7669999999999999</v>
      </c>
      <c r="N4876" s="4">
        <v>6.5250000000000004</v>
      </c>
      <c r="O4876" s="5">
        <v>42305.745292812499</v>
      </c>
      <c r="P4876" s="5">
        <v>43258.050196053242</v>
      </c>
    </row>
    <row r="4877" spans="1:16">
      <c r="A4877">
        <v>4</v>
      </c>
      <c r="B4877">
        <v>12</v>
      </c>
      <c r="C4877">
        <v>23</v>
      </c>
      <c r="D4877">
        <v>160</v>
      </c>
      <c r="E4877">
        <v>2025</v>
      </c>
      <c r="F4877">
        <v>9157</v>
      </c>
      <c r="G4877">
        <v>1972</v>
      </c>
      <c r="H4877">
        <v>1</v>
      </c>
      <c r="I4877" s="58">
        <v>26299</v>
      </c>
      <c r="J4877">
        <v>197201</v>
      </c>
      <c r="K4877" s="4">
        <v>0</v>
      </c>
      <c r="L4877" s="4">
        <v>0.78400000000000003</v>
      </c>
      <c r="M4877" s="4">
        <v>0</v>
      </c>
      <c r="N4877" s="4">
        <v>0.78400000000000003</v>
      </c>
      <c r="O4877" s="5">
        <v>42305.745292812499</v>
      </c>
      <c r="P4877" s="5">
        <v>42305.745292812499</v>
      </c>
    </row>
    <row r="4878" spans="1:16">
      <c r="A4878">
        <v>4</v>
      </c>
      <c r="B4878">
        <v>12</v>
      </c>
      <c r="C4878">
        <v>23</v>
      </c>
      <c r="D4878">
        <v>160</v>
      </c>
      <c r="E4878">
        <v>2094</v>
      </c>
      <c r="F4878">
        <v>9158</v>
      </c>
      <c r="G4878">
        <v>869</v>
      </c>
      <c r="H4878">
        <v>3</v>
      </c>
      <c r="I4878" s="58" t="s">
        <v>9020</v>
      </c>
      <c r="J4878">
        <v>86903</v>
      </c>
      <c r="K4878" s="4">
        <v>0.5</v>
      </c>
      <c r="L4878" s="4">
        <v>21.561</v>
      </c>
      <c r="M4878" s="4">
        <v>0</v>
      </c>
      <c r="N4878" s="4">
        <v>21.061</v>
      </c>
      <c r="O4878" s="5">
        <v>42305.745292812499</v>
      </c>
      <c r="P4878" s="5">
        <v>42305.745292812499</v>
      </c>
    </row>
    <row r="4879" spans="1:16">
      <c r="A4879">
        <v>4</v>
      </c>
      <c r="B4879">
        <v>12</v>
      </c>
      <c r="C4879">
        <v>23</v>
      </c>
      <c r="D4879">
        <v>160</v>
      </c>
      <c r="E4879">
        <v>2353</v>
      </c>
      <c r="F4879">
        <v>9159</v>
      </c>
      <c r="G4879">
        <v>1102</v>
      </c>
      <c r="H4879">
        <v>1</v>
      </c>
      <c r="I4879" s="58" t="s">
        <v>1549</v>
      </c>
      <c r="J4879">
        <v>110201</v>
      </c>
      <c r="K4879" s="4">
        <v>30</v>
      </c>
      <c r="L4879" s="4">
        <v>34.247</v>
      </c>
      <c r="M4879" s="4">
        <v>0</v>
      </c>
      <c r="N4879" s="4">
        <v>4.2469999999999999</v>
      </c>
      <c r="O4879" s="5">
        <v>42305.745292812499</v>
      </c>
      <c r="P4879" s="5">
        <v>42305.745292812499</v>
      </c>
    </row>
    <row r="4880" spans="1:16">
      <c r="A4880">
        <v>4</v>
      </c>
      <c r="B4880">
        <v>12</v>
      </c>
      <c r="C4880">
        <v>23</v>
      </c>
      <c r="D4880">
        <v>160</v>
      </c>
      <c r="E4880">
        <v>2359</v>
      </c>
      <c r="F4880">
        <v>9160</v>
      </c>
      <c r="G4880">
        <v>2200</v>
      </c>
      <c r="H4880">
        <v>1</v>
      </c>
      <c r="I4880" s="58">
        <v>109575</v>
      </c>
      <c r="J4880">
        <v>220001</v>
      </c>
      <c r="K4880" s="4">
        <v>0</v>
      </c>
      <c r="L4880" s="4">
        <v>5.98</v>
      </c>
      <c r="M4880" s="4">
        <v>0</v>
      </c>
      <c r="N4880" s="4">
        <v>5.98</v>
      </c>
      <c r="O4880" s="5">
        <v>42305.745292812499</v>
      </c>
      <c r="P4880" s="5">
        <v>42305.745292812499</v>
      </c>
    </row>
    <row r="4881" spans="1:16">
      <c r="A4881">
        <v>4</v>
      </c>
      <c r="B4881">
        <v>12</v>
      </c>
      <c r="C4881">
        <v>23</v>
      </c>
      <c r="D4881">
        <v>160</v>
      </c>
      <c r="E4881">
        <v>2645</v>
      </c>
      <c r="F4881">
        <v>9161</v>
      </c>
      <c r="G4881">
        <v>2571</v>
      </c>
      <c r="H4881">
        <v>2</v>
      </c>
      <c r="I4881" s="58">
        <v>245111</v>
      </c>
      <c r="J4881">
        <v>257102</v>
      </c>
      <c r="K4881" s="4">
        <v>0</v>
      </c>
      <c r="L4881" s="4">
        <v>5.4720000000000004</v>
      </c>
      <c r="M4881" s="4">
        <v>0</v>
      </c>
      <c r="N4881" s="4">
        <v>5.4720000000000004</v>
      </c>
      <c r="O4881" s="5">
        <v>42305.745292812499</v>
      </c>
      <c r="P4881" s="5">
        <v>42305.745292812499</v>
      </c>
    </row>
    <row r="4882" spans="1:16">
      <c r="A4882">
        <v>4</v>
      </c>
      <c r="B4882">
        <v>12</v>
      </c>
      <c r="C4882">
        <v>23</v>
      </c>
      <c r="D4882">
        <v>160</v>
      </c>
      <c r="E4882">
        <v>2814</v>
      </c>
      <c r="F4882">
        <v>9162</v>
      </c>
      <c r="G4882">
        <v>2912</v>
      </c>
      <c r="H4882">
        <v>1</v>
      </c>
      <c r="I4882" s="58">
        <v>369627</v>
      </c>
      <c r="J4882">
        <v>291201</v>
      </c>
      <c r="K4882" s="4">
        <v>0</v>
      </c>
      <c r="L4882" s="4">
        <v>6.9329999999999998</v>
      </c>
      <c r="M4882" s="4">
        <v>0</v>
      </c>
      <c r="N4882" s="4">
        <v>6.9329999999999998</v>
      </c>
      <c r="O4882" s="5">
        <v>42305.745292812499</v>
      </c>
      <c r="P4882" s="5">
        <v>42305.745292812499</v>
      </c>
    </row>
    <row r="4883" spans="1:16">
      <c r="A4883">
        <v>4</v>
      </c>
      <c r="B4883">
        <v>12</v>
      </c>
      <c r="C4883">
        <v>23</v>
      </c>
      <c r="D4883">
        <v>160</v>
      </c>
      <c r="E4883">
        <v>2977</v>
      </c>
      <c r="F4883">
        <v>9163</v>
      </c>
      <c r="G4883">
        <v>3002</v>
      </c>
      <c r="H4883">
        <v>1</v>
      </c>
      <c r="I4883" s="58">
        <v>402499</v>
      </c>
      <c r="J4883">
        <v>300201</v>
      </c>
      <c r="K4883" s="4">
        <v>0</v>
      </c>
      <c r="L4883" s="4">
        <v>4.149</v>
      </c>
      <c r="M4883" s="4">
        <v>0</v>
      </c>
      <c r="N4883" s="4">
        <v>4.149</v>
      </c>
      <c r="O4883" s="5">
        <v>42305.745292812499</v>
      </c>
      <c r="P4883" s="5">
        <v>42305.745292812499</v>
      </c>
    </row>
    <row r="4884" spans="1:16">
      <c r="A4884">
        <v>4</v>
      </c>
      <c r="B4884">
        <v>12</v>
      </c>
      <c r="C4884">
        <v>23</v>
      </c>
      <c r="D4884">
        <v>160</v>
      </c>
      <c r="E4884">
        <v>3000</v>
      </c>
      <c r="F4884">
        <v>9164</v>
      </c>
      <c r="G4884">
        <v>3103</v>
      </c>
      <c r="H4884">
        <v>2</v>
      </c>
      <c r="I4884" s="58">
        <v>439419</v>
      </c>
      <c r="J4884">
        <v>310302</v>
      </c>
      <c r="K4884" s="4">
        <v>5</v>
      </c>
      <c r="L4884" s="4">
        <v>13.438000000000001</v>
      </c>
      <c r="M4884" s="4">
        <v>0</v>
      </c>
      <c r="N4884" s="4">
        <v>8.4380000000000006</v>
      </c>
      <c r="O4884" s="5">
        <v>42305.745292812499</v>
      </c>
      <c r="P4884" s="5">
        <v>42305.745292812499</v>
      </c>
    </row>
    <row r="4885" spans="1:16">
      <c r="A4885">
        <v>4</v>
      </c>
      <c r="B4885">
        <v>12</v>
      </c>
      <c r="C4885">
        <v>23</v>
      </c>
      <c r="D4885">
        <v>160</v>
      </c>
      <c r="E4885">
        <v>3248</v>
      </c>
      <c r="F4885">
        <v>9165</v>
      </c>
      <c r="G4885">
        <v>3479</v>
      </c>
      <c r="H4885">
        <v>1</v>
      </c>
      <c r="I4885" s="58">
        <v>576720</v>
      </c>
      <c r="J4885">
        <v>347901</v>
      </c>
      <c r="K4885" s="4">
        <v>20</v>
      </c>
      <c r="L4885" s="4">
        <v>22.196000000000002</v>
      </c>
      <c r="M4885" s="4">
        <v>0</v>
      </c>
      <c r="N4885" s="4">
        <v>2.1960000000000002</v>
      </c>
      <c r="O4885" s="5">
        <v>42305.745292812499</v>
      </c>
      <c r="P4885" s="5">
        <v>42305.745292812499</v>
      </c>
    </row>
    <row r="4886" spans="1:16">
      <c r="A4886">
        <v>4</v>
      </c>
      <c r="B4886">
        <v>12</v>
      </c>
      <c r="C4886">
        <v>23</v>
      </c>
      <c r="D4886">
        <v>160</v>
      </c>
      <c r="E4886">
        <v>3455</v>
      </c>
      <c r="F4886">
        <v>9166</v>
      </c>
      <c r="G4886">
        <v>1082</v>
      </c>
      <c r="H4886">
        <v>5</v>
      </c>
      <c r="I4886" s="58" t="s">
        <v>9021</v>
      </c>
      <c r="J4886">
        <v>108205</v>
      </c>
      <c r="K4886" s="4">
        <v>0</v>
      </c>
      <c r="L4886" s="4">
        <v>0.82499999999999996</v>
      </c>
      <c r="M4886" s="4">
        <v>0</v>
      </c>
      <c r="N4886" s="4">
        <v>0.82499999999999996</v>
      </c>
      <c r="O4886" t="s">
        <v>1223</v>
      </c>
      <c r="P4886" t="s">
        <v>1223</v>
      </c>
    </row>
    <row r="4887" spans="1:16">
      <c r="A4887">
        <v>4</v>
      </c>
      <c r="B4887">
        <v>12</v>
      </c>
      <c r="C4887">
        <v>23</v>
      </c>
      <c r="D4887">
        <v>160</v>
      </c>
      <c r="E4887">
        <v>3914</v>
      </c>
      <c r="F4887">
        <v>9167</v>
      </c>
      <c r="G4887">
        <v>1102</v>
      </c>
      <c r="H4887">
        <v>1</v>
      </c>
      <c r="I4887" s="58" t="s">
        <v>1549</v>
      </c>
      <c r="J4887">
        <v>110201</v>
      </c>
      <c r="K4887" s="4">
        <v>2.27</v>
      </c>
      <c r="L4887" s="4">
        <v>17.998000000000001</v>
      </c>
      <c r="M4887" s="4">
        <v>2.2829999999999999</v>
      </c>
      <c r="N4887" s="4">
        <v>18.010999999999999</v>
      </c>
      <c r="O4887" s="5">
        <v>42305.745292812499</v>
      </c>
      <c r="P4887" s="5">
        <v>43258.050196053242</v>
      </c>
    </row>
    <row r="4888" spans="1:16">
      <c r="A4888">
        <v>4</v>
      </c>
      <c r="B4888">
        <v>12</v>
      </c>
      <c r="C4888">
        <v>23</v>
      </c>
      <c r="D4888">
        <v>160</v>
      </c>
      <c r="E4888">
        <v>3914</v>
      </c>
      <c r="F4888">
        <v>9168</v>
      </c>
      <c r="G4888">
        <v>2561</v>
      </c>
      <c r="H4888">
        <v>1</v>
      </c>
      <c r="I4888" s="58">
        <v>241428</v>
      </c>
      <c r="J4888">
        <v>256101</v>
      </c>
      <c r="K4888" s="4">
        <v>0</v>
      </c>
      <c r="L4888" s="4">
        <v>2.2829999999999999</v>
      </c>
      <c r="M4888" s="4">
        <v>0</v>
      </c>
      <c r="N4888" s="4">
        <v>2.2829999999999999</v>
      </c>
      <c r="O4888" s="5">
        <v>42305.745292812499</v>
      </c>
      <c r="P4888" s="5">
        <v>43258.050196053242</v>
      </c>
    </row>
    <row r="4889" spans="1:16">
      <c r="A4889">
        <v>4</v>
      </c>
      <c r="B4889">
        <v>12</v>
      </c>
      <c r="C4889">
        <v>23</v>
      </c>
      <c r="D4889">
        <v>160</v>
      </c>
      <c r="E4889">
        <v>4536</v>
      </c>
      <c r="F4889">
        <v>9169</v>
      </c>
      <c r="G4889">
        <v>70</v>
      </c>
      <c r="H4889">
        <v>6</v>
      </c>
      <c r="I4889" s="58">
        <v>25720</v>
      </c>
      <c r="J4889">
        <v>7006</v>
      </c>
      <c r="K4889" s="4">
        <v>0</v>
      </c>
      <c r="L4889" s="4">
        <v>16.952999999999999</v>
      </c>
      <c r="M4889" s="4">
        <v>494.45699999999999</v>
      </c>
      <c r="N4889" s="4">
        <v>511.41</v>
      </c>
      <c r="O4889" s="5">
        <v>42305.745292812499</v>
      </c>
      <c r="P4889" s="5">
        <v>43258.050196053242</v>
      </c>
    </row>
    <row r="4890" spans="1:16">
      <c r="A4890">
        <v>4</v>
      </c>
      <c r="B4890">
        <v>12</v>
      </c>
      <c r="C4890">
        <v>23</v>
      </c>
      <c r="D4890">
        <v>160</v>
      </c>
      <c r="E4890">
        <v>4536</v>
      </c>
      <c r="F4890">
        <v>9170</v>
      </c>
      <c r="G4890">
        <v>71</v>
      </c>
      <c r="H4890">
        <v>1</v>
      </c>
      <c r="I4890" s="58">
        <v>25934</v>
      </c>
      <c r="J4890">
        <v>7101</v>
      </c>
      <c r="K4890" s="4">
        <v>16.952999999999999</v>
      </c>
      <c r="L4890" s="4">
        <v>26.327000000000002</v>
      </c>
      <c r="M4890" s="4">
        <v>511.41</v>
      </c>
      <c r="N4890" s="4">
        <v>520.78399999999999</v>
      </c>
      <c r="O4890" s="5">
        <v>42305.745292812499</v>
      </c>
      <c r="P4890" s="5">
        <v>43258.050196053242</v>
      </c>
    </row>
    <row r="4891" spans="1:16">
      <c r="A4891">
        <v>4</v>
      </c>
      <c r="B4891">
        <v>12</v>
      </c>
      <c r="C4891">
        <v>23</v>
      </c>
      <c r="D4891">
        <v>160</v>
      </c>
      <c r="E4891">
        <v>4536</v>
      </c>
      <c r="F4891">
        <v>9171</v>
      </c>
      <c r="G4891">
        <v>71</v>
      </c>
      <c r="H4891">
        <v>2</v>
      </c>
      <c r="I4891" s="58">
        <v>25965</v>
      </c>
      <c r="J4891">
        <v>7102</v>
      </c>
      <c r="K4891" s="4">
        <v>0</v>
      </c>
      <c r="L4891" s="4">
        <v>5.7089999999999996</v>
      </c>
      <c r="M4891" s="4">
        <v>520.78399999999999</v>
      </c>
      <c r="N4891" s="4">
        <v>526.49300000000005</v>
      </c>
      <c r="O4891" s="5">
        <v>42305.745292812499</v>
      </c>
      <c r="P4891" s="5">
        <v>43258.050196053242</v>
      </c>
    </row>
    <row r="4892" spans="1:16">
      <c r="A4892">
        <v>4</v>
      </c>
      <c r="B4892">
        <v>12</v>
      </c>
      <c r="C4892">
        <v>23</v>
      </c>
      <c r="D4892">
        <v>160</v>
      </c>
      <c r="E4892">
        <v>4543</v>
      </c>
      <c r="F4892">
        <v>9172</v>
      </c>
      <c r="G4892">
        <v>128</v>
      </c>
      <c r="H4892">
        <v>4</v>
      </c>
      <c r="I4892" s="58" t="s">
        <v>1550</v>
      </c>
      <c r="J4892">
        <v>12804</v>
      </c>
      <c r="K4892" s="4">
        <v>30</v>
      </c>
      <c r="L4892" s="4">
        <v>30.88</v>
      </c>
      <c r="M4892" s="4">
        <v>176.62100000000001</v>
      </c>
      <c r="N4892" s="4">
        <v>177.501</v>
      </c>
      <c r="O4892" s="5">
        <v>42305.745292812499</v>
      </c>
      <c r="P4892" s="5">
        <v>42305.745292812499</v>
      </c>
    </row>
    <row r="4893" spans="1:16">
      <c r="A4893">
        <v>4</v>
      </c>
      <c r="B4893">
        <v>12</v>
      </c>
      <c r="C4893">
        <v>23</v>
      </c>
      <c r="D4893">
        <v>160</v>
      </c>
      <c r="E4893">
        <v>4543</v>
      </c>
      <c r="F4893">
        <v>9173</v>
      </c>
      <c r="G4893">
        <v>129</v>
      </c>
      <c r="H4893">
        <v>1</v>
      </c>
      <c r="I4893" s="58" t="s">
        <v>1548</v>
      </c>
      <c r="J4893">
        <v>12901</v>
      </c>
      <c r="K4893" s="4">
        <v>0</v>
      </c>
      <c r="L4893" s="4">
        <v>10.769</v>
      </c>
      <c r="M4893" s="4">
        <v>164.40600000000001</v>
      </c>
      <c r="N4893" s="4">
        <v>175.17500000000001</v>
      </c>
      <c r="O4893" s="5">
        <v>42305.745292812499</v>
      </c>
      <c r="P4893" s="5">
        <v>42305.745292812499</v>
      </c>
    </row>
    <row r="4894" spans="1:16">
      <c r="A4894">
        <v>4</v>
      </c>
      <c r="B4894">
        <v>12</v>
      </c>
      <c r="C4894">
        <v>23</v>
      </c>
      <c r="D4894">
        <v>160</v>
      </c>
      <c r="E4894">
        <v>4543</v>
      </c>
      <c r="F4894">
        <v>9174</v>
      </c>
      <c r="G4894">
        <v>272</v>
      </c>
      <c r="H4894">
        <v>1</v>
      </c>
      <c r="I4894" s="58" t="s">
        <v>9022</v>
      </c>
      <c r="J4894">
        <v>27201</v>
      </c>
      <c r="K4894" s="4">
        <v>10</v>
      </c>
      <c r="L4894" s="4">
        <v>27.173999999999999</v>
      </c>
      <c r="M4894" s="4">
        <v>177.501</v>
      </c>
      <c r="N4894" s="4">
        <v>194.67599999999999</v>
      </c>
      <c r="O4894" s="5">
        <v>42305.745292812499</v>
      </c>
      <c r="P4894" s="5">
        <v>43258.050196053242</v>
      </c>
    </row>
    <row r="4895" spans="1:16">
      <c r="A4895">
        <v>4</v>
      </c>
      <c r="B4895">
        <v>12</v>
      </c>
      <c r="C4895">
        <v>23</v>
      </c>
      <c r="D4895">
        <v>160</v>
      </c>
      <c r="E4895">
        <v>4543</v>
      </c>
      <c r="F4895">
        <v>9175</v>
      </c>
      <c r="G4895">
        <v>825</v>
      </c>
      <c r="H4895">
        <v>2</v>
      </c>
      <c r="I4895" s="58" t="s">
        <v>9023</v>
      </c>
      <c r="J4895">
        <v>82502</v>
      </c>
      <c r="K4895" s="4">
        <v>0</v>
      </c>
      <c r="L4895" s="4">
        <v>8.7949999999999999</v>
      </c>
      <c r="M4895" s="4">
        <v>155.61099999999999</v>
      </c>
      <c r="N4895" s="4">
        <v>164.40600000000001</v>
      </c>
      <c r="O4895" s="5">
        <v>42305.745292812499</v>
      </c>
      <c r="P4895" s="5">
        <v>43258.050196053242</v>
      </c>
    </row>
    <row r="4896" spans="1:16">
      <c r="A4896">
        <v>4</v>
      </c>
      <c r="B4896">
        <v>12</v>
      </c>
      <c r="C4896">
        <v>23</v>
      </c>
      <c r="D4896">
        <v>160</v>
      </c>
      <c r="E4896">
        <v>4548</v>
      </c>
      <c r="F4896">
        <v>9176</v>
      </c>
      <c r="G4896">
        <v>99</v>
      </c>
      <c r="H4896">
        <v>3</v>
      </c>
      <c r="I4896" s="58">
        <v>36220</v>
      </c>
      <c r="J4896">
        <v>9903</v>
      </c>
      <c r="K4896" s="4">
        <v>0.5</v>
      </c>
      <c r="L4896" s="4">
        <v>19.196000000000002</v>
      </c>
      <c r="M4896" s="4">
        <v>225.602</v>
      </c>
      <c r="N4896" s="4">
        <v>244.298</v>
      </c>
      <c r="O4896" s="5">
        <v>42305.745292812499</v>
      </c>
      <c r="P4896" s="5">
        <v>42305.745292812499</v>
      </c>
    </row>
    <row r="4897" spans="1:16">
      <c r="A4897">
        <v>4</v>
      </c>
      <c r="B4897">
        <v>12</v>
      </c>
      <c r="C4897">
        <v>23</v>
      </c>
      <c r="D4897">
        <v>160</v>
      </c>
      <c r="E4897">
        <v>4552</v>
      </c>
      <c r="F4897">
        <v>9177</v>
      </c>
      <c r="G4897">
        <v>128</v>
      </c>
      <c r="H4897">
        <v>3</v>
      </c>
      <c r="I4897" s="58" t="s">
        <v>9024</v>
      </c>
      <c r="J4897">
        <v>12803</v>
      </c>
      <c r="K4897" s="4">
        <v>0</v>
      </c>
      <c r="L4897" s="4">
        <v>12.69</v>
      </c>
      <c r="M4897" s="4">
        <v>239.304</v>
      </c>
      <c r="N4897" s="4">
        <v>251.994</v>
      </c>
      <c r="O4897" s="5">
        <v>42305.745292812499</v>
      </c>
      <c r="P4897" s="5">
        <v>43258.050196053242</v>
      </c>
    </row>
    <row r="4898" spans="1:16">
      <c r="A4898">
        <v>4</v>
      </c>
      <c r="B4898">
        <v>12</v>
      </c>
      <c r="C4898">
        <v>23</v>
      </c>
      <c r="D4898">
        <v>160</v>
      </c>
      <c r="E4898">
        <v>4552</v>
      </c>
      <c r="F4898">
        <v>9178</v>
      </c>
      <c r="G4898">
        <v>128</v>
      </c>
      <c r="H4898">
        <v>4</v>
      </c>
      <c r="I4898" s="58" t="s">
        <v>1550</v>
      </c>
      <c r="J4898">
        <v>12804</v>
      </c>
      <c r="K4898" s="4">
        <v>12.69</v>
      </c>
      <c r="L4898" s="4">
        <v>25.06</v>
      </c>
      <c r="M4898" s="4">
        <v>251.994</v>
      </c>
      <c r="N4898" s="4">
        <v>264.36399999999998</v>
      </c>
      <c r="O4898" s="5">
        <v>42305.745292812499</v>
      </c>
      <c r="P4898" s="5">
        <v>43258.050196053242</v>
      </c>
    </row>
    <row r="4899" spans="1:16">
      <c r="A4899">
        <v>4</v>
      </c>
      <c r="B4899">
        <v>12</v>
      </c>
      <c r="C4899">
        <v>23</v>
      </c>
      <c r="D4899">
        <v>160</v>
      </c>
      <c r="E4899">
        <v>660</v>
      </c>
      <c r="F4899">
        <v>9145</v>
      </c>
      <c r="G4899">
        <v>868</v>
      </c>
      <c r="H4899">
        <v>1</v>
      </c>
      <c r="I4899" s="58" t="s">
        <v>9025</v>
      </c>
      <c r="J4899">
        <v>86801</v>
      </c>
      <c r="K4899" s="4">
        <v>0</v>
      </c>
      <c r="L4899" s="4">
        <v>5.34</v>
      </c>
      <c r="M4899" s="4">
        <v>0</v>
      </c>
      <c r="N4899" s="4">
        <v>5.34</v>
      </c>
      <c r="O4899" s="5">
        <v>43258.050196053242</v>
      </c>
      <c r="P4899" s="5">
        <v>43258.050196053242</v>
      </c>
    </row>
    <row r="4900" spans="1:16">
      <c r="A4900">
        <v>4</v>
      </c>
      <c r="B4900">
        <v>12</v>
      </c>
      <c r="C4900">
        <v>23</v>
      </c>
      <c r="D4900">
        <v>160</v>
      </c>
      <c r="E4900">
        <v>661</v>
      </c>
      <c r="F4900">
        <v>9146</v>
      </c>
      <c r="G4900">
        <v>869</v>
      </c>
      <c r="H4900">
        <v>2</v>
      </c>
      <c r="I4900" s="58" t="s">
        <v>9026</v>
      </c>
      <c r="J4900">
        <v>86902</v>
      </c>
      <c r="K4900" s="4">
        <v>0</v>
      </c>
      <c r="L4900" s="4">
        <v>20.27</v>
      </c>
      <c r="M4900" s="4">
        <v>27.753</v>
      </c>
      <c r="N4900" s="4">
        <v>48.023000000000003</v>
      </c>
      <c r="O4900" s="5">
        <v>42305.745292812499</v>
      </c>
      <c r="P4900" s="5">
        <v>42305.745292812499</v>
      </c>
    </row>
    <row r="4901" spans="1:16">
      <c r="A4901">
        <v>4</v>
      </c>
      <c r="B4901">
        <v>12</v>
      </c>
      <c r="C4901">
        <v>23</v>
      </c>
      <c r="D4901">
        <v>160</v>
      </c>
      <c r="E4901">
        <v>662</v>
      </c>
      <c r="F4901">
        <v>9147</v>
      </c>
      <c r="G4901">
        <v>870</v>
      </c>
      <c r="H4901">
        <v>2</v>
      </c>
      <c r="I4901" s="58" t="s">
        <v>9027</v>
      </c>
      <c r="J4901">
        <v>87002</v>
      </c>
      <c r="K4901" s="4">
        <v>0</v>
      </c>
      <c r="L4901" s="4">
        <v>14.458</v>
      </c>
      <c r="M4901" s="4">
        <v>0</v>
      </c>
      <c r="N4901" s="4">
        <v>14.458</v>
      </c>
      <c r="O4901" s="5">
        <v>42305.745292812499</v>
      </c>
      <c r="P4901" s="5">
        <v>42305.745292812499</v>
      </c>
    </row>
    <row r="4902" spans="1:16">
      <c r="A4902">
        <v>4</v>
      </c>
      <c r="B4902">
        <v>12</v>
      </c>
      <c r="C4902">
        <v>23</v>
      </c>
      <c r="D4902">
        <v>160</v>
      </c>
      <c r="E4902">
        <v>859</v>
      </c>
      <c r="F4902">
        <v>9148</v>
      </c>
      <c r="G4902">
        <v>1082</v>
      </c>
      <c r="H4902">
        <v>1</v>
      </c>
      <c r="I4902" s="58" t="s">
        <v>9028</v>
      </c>
      <c r="J4902">
        <v>108201</v>
      </c>
      <c r="K4902" s="4">
        <v>0</v>
      </c>
      <c r="L4902" s="4">
        <v>1.8580000000000001</v>
      </c>
      <c r="M4902" s="4">
        <v>0</v>
      </c>
      <c r="N4902" s="4">
        <v>1.8580000000000001</v>
      </c>
      <c r="O4902" s="5">
        <v>42305.745292812499</v>
      </c>
      <c r="P4902" s="5">
        <v>42305.745292812499</v>
      </c>
    </row>
    <row r="4903" spans="1:16">
      <c r="A4903">
        <v>4</v>
      </c>
      <c r="B4903">
        <v>12</v>
      </c>
      <c r="C4903">
        <v>23</v>
      </c>
      <c r="D4903">
        <v>160</v>
      </c>
      <c r="E4903">
        <v>909</v>
      </c>
      <c r="F4903">
        <v>9149</v>
      </c>
      <c r="G4903">
        <v>870</v>
      </c>
      <c r="H4903">
        <v>5</v>
      </c>
      <c r="I4903" s="58" t="s">
        <v>9029</v>
      </c>
      <c r="J4903">
        <v>87005</v>
      </c>
      <c r="K4903" s="4">
        <v>1</v>
      </c>
      <c r="L4903" s="4">
        <v>14.590999999999999</v>
      </c>
      <c r="M4903" s="4">
        <v>48.673999999999999</v>
      </c>
      <c r="N4903" s="4">
        <v>62.265000000000001</v>
      </c>
      <c r="O4903" s="5">
        <v>42305.745292812499</v>
      </c>
      <c r="P4903" s="5">
        <v>43258.050196053242</v>
      </c>
    </row>
    <row r="4904" spans="1:16">
      <c r="A4904">
        <v>4</v>
      </c>
      <c r="B4904">
        <v>12</v>
      </c>
      <c r="C4904">
        <v>23</v>
      </c>
      <c r="D4904">
        <v>160</v>
      </c>
      <c r="E4904">
        <v>909</v>
      </c>
      <c r="F4904">
        <v>9150</v>
      </c>
      <c r="G4904">
        <v>870</v>
      </c>
      <c r="H4904">
        <v>6</v>
      </c>
      <c r="I4904" s="58" t="s">
        <v>9030</v>
      </c>
      <c r="J4904">
        <v>87006</v>
      </c>
      <c r="K4904" s="4">
        <v>14.590999999999999</v>
      </c>
      <c r="L4904" s="4">
        <v>35.685000000000002</v>
      </c>
      <c r="M4904" s="4">
        <v>62.265000000000001</v>
      </c>
      <c r="N4904" s="4">
        <v>80.221000000000004</v>
      </c>
      <c r="O4904" s="5">
        <v>42305.745292812499</v>
      </c>
      <c r="P4904" s="5">
        <v>42305.745292812499</v>
      </c>
    </row>
    <row r="4905" spans="1:16">
      <c r="A4905">
        <v>4</v>
      </c>
      <c r="B4905">
        <v>12</v>
      </c>
      <c r="C4905">
        <v>5</v>
      </c>
      <c r="D4905">
        <v>58</v>
      </c>
      <c r="E4905">
        <v>1188</v>
      </c>
      <c r="F4905">
        <v>1868</v>
      </c>
      <c r="G4905">
        <v>1255</v>
      </c>
      <c r="H4905">
        <v>1</v>
      </c>
      <c r="I4905" s="58" t="s">
        <v>1551</v>
      </c>
      <c r="J4905">
        <v>125501</v>
      </c>
      <c r="K4905" s="4">
        <v>0</v>
      </c>
      <c r="L4905" s="4">
        <v>3.8340000000000001</v>
      </c>
      <c r="M4905" s="4">
        <v>0</v>
      </c>
      <c r="N4905" s="4">
        <v>3.8340000000000001</v>
      </c>
      <c r="O4905" s="5">
        <v>42305.745292812499</v>
      </c>
      <c r="P4905" s="5">
        <v>42305.745292812499</v>
      </c>
    </row>
    <row r="4906" spans="1:16">
      <c r="A4906">
        <v>4</v>
      </c>
      <c r="B4906">
        <v>12</v>
      </c>
      <c r="C4906">
        <v>5</v>
      </c>
      <c r="D4906">
        <v>58</v>
      </c>
      <c r="E4906">
        <v>1190</v>
      </c>
      <c r="F4906">
        <v>1869</v>
      </c>
      <c r="G4906">
        <v>1962</v>
      </c>
      <c r="H4906">
        <v>2</v>
      </c>
      <c r="I4906" s="58">
        <v>22678</v>
      </c>
      <c r="J4906">
        <v>196202</v>
      </c>
      <c r="K4906" s="4">
        <v>0</v>
      </c>
      <c r="L4906" s="4">
        <v>7.8129999999999997</v>
      </c>
      <c r="M4906" s="4">
        <v>3.5830000000000002</v>
      </c>
      <c r="N4906" s="4">
        <v>11.396000000000001</v>
      </c>
      <c r="O4906" s="5">
        <v>42305.745292812499</v>
      </c>
      <c r="P4906" s="5">
        <v>42305.745292812499</v>
      </c>
    </row>
    <row r="4907" spans="1:16">
      <c r="A4907">
        <v>4</v>
      </c>
      <c r="B4907">
        <v>12</v>
      </c>
      <c r="C4907">
        <v>5</v>
      </c>
      <c r="D4907">
        <v>58</v>
      </c>
      <c r="E4907">
        <v>1190</v>
      </c>
      <c r="F4907">
        <v>1870</v>
      </c>
      <c r="G4907">
        <v>1962</v>
      </c>
      <c r="H4907">
        <v>3</v>
      </c>
      <c r="I4907" s="58">
        <v>22706</v>
      </c>
      <c r="J4907">
        <v>196203</v>
      </c>
      <c r="K4907" s="4">
        <v>5</v>
      </c>
      <c r="L4907" s="4">
        <v>17.876000000000001</v>
      </c>
      <c r="M4907" s="4">
        <v>11.396000000000001</v>
      </c>
      <c r="N4907" s="4">
        <v>24.271999999999998</v>
      </c>
      <c r="O4907" s="5">
        <v>42305.745292812499</v>
      </c>
      <c r="P4907" s="5">
        <v>42305.745292812499</v>
      </c>
    </row>
    <row r="4908" spans="1:16">
      <c r="A4908">
        <v>4</v>
      </c>
      <c r="B4908">
        <v>12</v>
      </c>
      <c r="C4908">
        <v>5</v>
      </c>
      <c r="D4908">
        <v>58</v>
      </c>
      <c r="E4908">
        <v>1328</v>
      </c>
      <c r="F4908">
        <v>1871</v>
      </c>
      <c r="G4908">
        <v>1714</v>
      </c>
      <c r="H4908">
        <v>1</v>
      </c>
      <c r="I4908" s="58">
        <v>-67934</v>
      </c>
      <c r="J4908">
        <v>171401</v>
      </c>
      <c r="K4908" s="4">
        <v>9.9789999999999992</v>
      </c>
      <c r="L4908" s="4">
        <v>21.452999999999999</v>
      </c>
      <c r="M4908" s="4">
        <v>0</v>
      </c>
      <c r="N4908" s="4">
        <v>11.474</v>
      </c>
      <c r="O4908" s="5">
        <v>42305.745292812499</v>
      </c>
      <c r="P4908" s="5">
        <v>42305.745292812499</v>
      </c>
    </row>
    <row r="4909" spans="1:16">
      <c r="A4909">
        <v>4</v>
      </c>
      <c r="B4909">
        <v>12</v>
      </c>
      <c r="C4909">
        <v>5</v>
      </c>
      <c r="D4909">
        <v>58</v>
      </c>
      <c r="E4909">
        <v>146</v>
      </c>
      <c r="F4909">
        <v>1850</v>
      </c>
      <c r="G4909">
        <v>68</v>
      </c>
      <c r="H4909">
        <v>4</v>
      </c>
      <c r="I4909" s="58">
        <v>24929</v>
      </c>
      <c r="J4909">
        <v>6804</v>
      </c>
      <c r="K4909" s="4">
        <v>17.297000000000001</v>
      </c>
      <c r="L4909" s="4">
        <v>18.119</v>
      </c>
      <c r="M4909" s="4">
        <v>0</v>
      </c>
      <c r="N4909" s="4">
        <v>0.82199999999999995</v>
      </c>
      <c r="O4909" s="5">
        <v>42305.745292812499</v>
      </c>
      <c r="P4909" s="5">
        <v>43258.050196053242</v>
      </c>
    </row>
    <row r="4910" spans="1:16">
      <c r="A4910">
        <v>4</v>
      </c>
      <c r="B4910">
        <v>12</v>
      </c>
      <c r="C4910">
        <v>5</v>
      </c>
      <c r="D4910">
        <v>58</v>
      </c>
      <c r="E4910">
        <v>146</v>
      </c>
      <c r="F4910">
        <v>1851</v>
      </c>
      <c r="G4910">
        <v>68</v>
      </c>
      <c r="H4910">
        <v>5</v>
      </c>
      <c r="I4910" s="58">
        <v>24959</v>
      </c>
      <c r="J4910">
        <v>6805</v>
      </c>
      <c r="K4910" s="4">
        <v>17.126000000000001</v>
      </c>
      <c r="L4910" s="4">
        <v>18.050999999999998</v>
      </c>
      <c r="M4910" s="4">
        <v>0.82199999999999995</v>
      </c>
      <c r="N4910" s="4">
        <v>1.7470000000000001</v>
      </c>
      <c r="O4910" s="5">
        <v>42305.745292812499</v>
      </c>
      <c r="P4910" s="5">
        <v>43258.050196053242</v>
      </c>
    </row>
    <row r="4911" spans="1:16">
      <c r="A4911">
        <v>4</v>
      </c>
      <c r="B4911">
        <v>12</v>
      </c>
      <c r="C4911">
        <v>5</v>
      </c>
      <c r="D4911">
        <v>58</v>
      </c>
      <c r="E4911">
        <v>1680</v>
      </c>
      <c r="F4911">
        <v>1872</v>
      </c>
      <c r="G4911">
        <v>1503</v>
      </c>
      <c r="H4911">
        <v>3</v>
      </c>
      <c r="I4911" s="58" t="s">
        <v>9031</v>
      </c>
      <c r="J4911">
        <v>150303</v>
      </c>
      <c r="K4911" s="4">
        <v>0</v>
      </c>
      <c r="L4911" s="4">
        <v>1.879</v>
      </c>
      <c r="M4911" s="4">
        <v>0</v>
      </c>
      <c r="N4911" s="4">
        <v>1.879</v>
      </c>
      <c r="O4911" s="5">
        <v>42305.745292812499</v>
      </c>
      <c r="P4911" s="5">
        <v>42305.745292812499</v>
      </c>
    </row>
    <row r="4912" spans="1:16">
      <c r="A4912">
        <v>4</v>
      </c>
      <c r="B4912">
        <v>12</v>
      </c>
      <c r="C4912">
        <v>5</v>
      </c>
      <c r="D4912">
        <v>58</v>
      </c>
      <c r="E4912">
        <v>2115</v>
      </c>
      <c r="F4912">
        <v>1873</v>
      </c>
      <c r="G4912">
        <v>1255</v>
      </c>
      <c r="H4912">
        <v>2</v>
      </c>
      <c r="I4912" s="58" t="s">
        <v>9032</v>
      </c>
      <c r="J4912">
        <v>125502</v>
      </c>
      <c r="K4912" s="4">
        <v>1</v>
      </c>
      <c r="L4912" s="4">
        <v>13.574</v>
      </c>
      <c r="M4912" s="4">
        <v>0</v>
      </c>
      <c r="N4912" s="4">
        <v>12.574</v>
      </c>
      <c r="O4912" s="5">
        <v>42305.745292812499</v>
      </c>
      <c r="P4912" s="5">
        <v>42305.745292812499</v>
      </c>
    </row>
    <row r="4913" spans="1:16">
      <c r="A4913">
        <v>4</v>
      </c>
      <c r="B4913">
        <v>12</v>
      </c>
      <c r="C4913">
        <v>5</v>
      </c>
      <c r="D4913">
        <v>58</v>
      </c>
      <c r="E4913">
        <v>2116</v>
      </c>
      <c r="F4913">
        <v>1874</v>
      </c>
      <c r="G4913">
        <v>1905</v>
      </c>
      <c r="H4913">
        <v>1</v>
      </c>
      <c r="I4913" s="58">
        <v>1828</v>
      </c>
      <c r="J4913">
        <v>190501</v>
      </c>
      <c r="K4913" s="4">
        <v>10</v>
      </c>
      <c r="L4913" s="4">
        <v>22.184000000000001</v>
      </c>
      <c r="M4913" s="4">
        <v>0</v>
      </c>
      <c r="N4913" s="4">
        <v>7.7270000000000003</v>
      </c>
      <c r="O4913" s="5">
        <v>42305.745292812499</v>
      </c>
      <c r="P4913" s="5">
        <v>42305.745292812499</v>
      </c>
    </row>
    <row r="4914" spans="1:16">
      <c r="A4914">
        <v>4</v>
      </c>
      <c r="B4914">
        <v>12</v>
      </c>
      <c r="C4914">
        <v>5</v>
      </c>
      <c r="D4914">
        <v>58</v>
      </c>
      <c r="E4914">
        <v>2117</v>
      </c>
      <c r="F4914">
        <v>1875</v>
      </c>
      <c r="G4914">
        <v>494</v>
      </c>
      <c r="H4914">
        <v>5</v>
      </c>
      <c r="I4914" s="58" t="s">
        <v>1552</v>
      </c>
      <c r="J4914">
        <v>49405</v>
      </c>
      <c r="K4914" s="4">
        <v>0</v>
      </c>
      <c r="L4914" s="4">
        <v>6.2030000000000003</v>
      </c>
      <c r="M4914" s="4">
        <v>0</v>
      </c>
      <c r="N4914" s="4">
        <v>6.2030000000000003</v>
      </c>
      <c r="O4914" s="5">
        <v>42305.745292812499</v>
      </c>
      <c r="P4914" s="5">
        <v>42305.745292812499</v>
      </c>
    </row>
    <row r="4915" spans="1:16">
      <c r="A4915">
        <v>4</v>
      </c>
      <c r="B4915">
        <v>12</v>
      </c>
      <c r="C4915">
        <v>5</v>
      </c>
      <c r="D4915">
        <v>58</v>
      </c>
      <c r="E4915">
        <v>2117</v>
      </c>
      <c r="F4915">
        <v>1876</v>
      </c>
      <c r="G4915">
        <v>1966</v>
      </c>
      <c r="H4915">
        <v>1</v>
      </c>
      <c r="I4915" s="58">
        <v>24108</v>
      </c>
      <c r="J4915">
        <v>196601</v>
      </c>
      <c r="K4915" s="4">
        <v>0</v>
      </c>
      <c r="L4915" s="4">
        <v>0.89400000000000002</v>
      </c>
      <c r="M4915" s="4">
        <v>6.2030000000000003</v>
      </c>
      <c r="N4915" s="4">
        <v>7.0970000000000004</v>
      </c>
      <c r="O4915" s="5">
        <v>42305.745292812499</v>
      </c>
      <c r="P4915" s="5">
        <v>42305.745292812499</v>
      </c>
    </row>
    <row r="4916" spans="1:16">
      <c r="A4916">
        <v>4</v>
      </c>
      <c r="B4916">
        <v>12</v>
      </c>
      <c r="C4916">
        <v>5</v>
      </c>
      <c r="D4916">
        <v>58</v>
      </c>
      <c r="E4916">
        <v>221</v>
      </c>
      <c r="F4916">
        <v>1852</v>
      </c>
      <c r="G4916">
        <v>637</v>
      </c>
      <c r="H4916">
        <v>1</v>
      </c>
      <c r="I4916" s="58" t="s">
        <v>9033</v>
      </c>
      <c r="J4916">
        <v>63701</v>
      </c>
      <c r="K4916" s="4">
        <v>0</v>
      </c>
      <c r="L4916" s="4">
        <v>5.2990000000000004</v>
      </c>
      <c r="M4916" s="4">
        <v>0</v>
      </c>
      <c r="N4916" s="4">
        <v>5.2990000000000004</v>
      </c>
      <c r="O4916" s="5">
        <v>42305.745292812499</v>
      </c>
      <c r="P4916" s="5">
        <v>42305.745292812499</v>
      </c>
    </row>
    <row r="4917" spans="1:16">
      <c r="A4917">
        <v>4</v>
      </c>
      <c r="B4917">
        <v>12</v>
      </c>
      <c r="C4917">
        <v>5</v>
      </c>
      <c r="D4917">
        <v>58</v>
      </c>
      <c r="E4917">
        <v>221</v>
      </c>
      <c r="F4917">
        <v>1853</v>
      </c>
      <c r="G4917">
        <v>1749</v>
      </c>
      <c r="H4917">
        <v>1</v>
      </c>
      <c r="I4917" s="58">
        <v>-55150</v>
      </c>
      <c r="J4917">
        <v>174901</v>
      </c>
      <c r="K4917" s="4">
        <v>5.2990000000000004</v>
      </c>
      <c r="L4917" s="4">
        <v>9.4779999999999998</v>
      </c>
      <c r="M4917" s="4">
        <v>5.2990000000000004</v>
      </c>
      <c r="N4917" s="4">
        <v>9.4779999999999998</v>
      </c>
      <c r="O4917" s="5">
        <v>42305.745292812499</v>
      </c>
      <c r="P4917" s="5">
        <v>43258.050196053242</v>
      </c>
    </row>
    <row r="4918" spans="1:16">
      <c r="A4918">
        <v>4</v>
      </c>
      <c r="B4918">
        <v>12</v>
      </c>
      <c r="C4918">
        <v>5</v>
      </c>
      <c r="D4918">
        <v>58</v>
      </c>
      <c r="E4918">
        <v>2266</v>
      </c>
      <c r="F4918">
        <v>1877</v>
      </c>
      <c r="G4918">
        <v>68</v>
      </c>
      <c r="H4918">
        <v>10</v>
      </c>
      <c r="I4918" s="58">
        <v>25112</v>
      </c>
      <c r="J4918">
        <v>6810</v>
      </c>
      <c r="K4918" s="4">
        <v>0</v>
      </c>
      <c r="L4918" s="4">
        <v>1.2230000000000001</v>
      </c>
      <c r="M4918" s="4">
        <v>0</v>
      </c>
      <c r="N4918" s="4">
        <v>1.2230000000000001</v>
      </c>
      <c r="O4918" s="5">
        <v>42305.745292812499</v>
      </c>
      <c r="P4918" s="5">
        <v>42305.745292812499</v>
      </c>
    </row>
    <row r="4919" spans="1:16">
      <c r="A4919">
        <v>4</v>
      </c>
      <c r="B4919">
        <v>12</v>
      </c>
      <c r="C4919">
        <v>5</v>
      </c>
      <c r="D4919">
        <v>58</v>
      </c>
      <c r="E4919">
        <v>2403</v>
      </c>
      <c r="F4919">
        <v>1878</v>
      </c>
      <c r="G4919">
        <v>2178</v>
      </c>
      <c r="H4919">
        <v>2</v>
      </c>
      <c r="I4919" s="58">
        <v>101571</v>
      </c>
      <c r="J4919">
        <v>217802</v>
      </c>
      <c r="K4919" s="4">
        <v>0</v>
      </c>
      <c r="L4919" s="4">
        <v>5.0350000000000001</v>
      </c>
      <c r="M4919" s="4">
        <v>0</v>
      </c>
      <c r="N4919" s="4">
        <v>5.0350000000000001</v>
      </c>
      <c r="O4919" s="5">
        <v>42305.745292812499</v>
      </c>
      <c r="P4919" s="5">
        <v>42305.745292812499</v>
      </c>
    </row>
    <row r="4920" spans="1:16">
      <c r="A4920">
        <v>4</v>
      </c>
      <c r="B4920">
        <v>12</v>
      </c>
      <c r="C4920">
        <v>5</v>
      </c>
      <c r="D4920">
        <v>58</v>
      </c>
      <c r="E4920">
        <v>2437</v>
      </c>
      <c r="F4920">
        <v>1879</v>
      </c>
      <c r="G4920">
        <v>960</v>
      </c>
      <c r="H4920">
        <v>1</v>
      </c>
      <c r="I4920" s="58" t="s">
        <v>9034</v>
      </c>
      <c r="J4920">
        <v>96001</v>
      </c>
      <c r="K4920" s="4">
        <v>0</v>
      </c>
      <c r="L4920" s="4">
        <v>3.26</v>
      </c>
      <c r="M4920" s="4">
        <v>0</v>
      </c>
      <c r="N4920" s="4">
        <v>3.26</v>
      </c>
      <c r="O4920" s="5">
        <v>42305.745292812499</v>
      </c>
      <c r="P4920" s="5">
        <v>42305.745292812499</v>
      </c>
    </row>
    <row r="4921" spans="1:16">
      <c r="A4921">
        <v>4</v>
      </c>
      <c r="B4921">
        <v>12</v>
      </c>
      <c r="C4921">
        <v>5</v>
      </c>
      <c r="D4921">
        <v>58</v>
      </c>
      <c r="E4921">
        <v>2611</v>
      </c>
      <c r="F4921">
        <v>1880</v>
      </c>
      <c r="G4921">
        <v>2617</v>
      </c>
      <c r="H4921">
        <v>1</v>
      </c>
      <c r="I4921" s="58">
        <v>261881</v>
      </c>
      <c r="J4921">
        <v>261701</v>
      </c>
      <c r="K4921" s="4">
        <v>0</v>
      </c>
      <c r="L4921" s="4">
        <v>1.1140000000000001</v>
      </c>
      <c r="M4921" s="4">
        <v>0</v>
      </c>
      <c r="N4921" s="4">
        <v>1.1140000000000001</v>
      </c>
      <c r="O4921" s="5">
        <v>42305.745292812499</v>
      </c>
      <c r="P4921" s="5">
        <v>42305.745292812499</v>
      </c>
    </row>
    <row r="4922" spans="1:16">
      <c r="A4922">
        <v>4</v>
      </c>
      <c r="B4922">
        <v>12</v>
      </c>
      <c r="C4922">
        <v>5</v>
      </c>
      <c r="D4922">
        <v>58</v>
      </c>
      <c r="E4922">
        <v>362</v>
      </c>
      <c r="F4922">
        <v>1854</v>
      </c>
      <c r="G4922">
        <v>959</v>
      </c>
      <c r="H4922">
        <v>1</v>
      </c>
      <c r="I4922" s="58" t="s">
        <v>9035</v>
      </c>
      <c r="J4922">
        <v>95901</v>
      </c>
      <c r="K4922" s="4">
        <v>0</v>
      </c>
      <c r="L4922" s="4">
        <v>12.081</v>
      </c>
      <c r="M4922" s="4">
        <v>12.923</v>
      </c>
      <c r="N4922" s="4">
        <v>25.004000000000001</v>
      </c>
      <c r="O4922" s="5">
        <v>42305.745292812499</v>
      </c>
      <c r="P4922" s="5">
        <v>42305.745292812499</v>
      </c>
    </row>
    <row r="4923" spans="1:16">
      <c r="A4923">
        <v>4</v>
      </c>
      <c r="B4923">
        <v>12</v>
      </c>
      <c r="C4923">
        <v>5</v>
      </c>
      <c r="D4923">
        <v>58</v>
      </c>
      <c r="E4923">
        <v>362</v>
      </c>
      <c r="F4923">
        <v>1855</v>
      </c>
      <c r="G4923">
        <v>959</v>
      </c>
      <c r="H4923">
        <v>2</v>
      </c>
      <c r="I4923" s="58" t="s">
        <v>1553</v>
      </c>
      <c r="J4923">
        <v>95902</v>
      </c>
      <c r="K4923" s="4">
        <v>6.3289999999999997</v>
      </c>
      <c r="L4923" s="4">
        <v>10.244</v>
      </c>
      <c r="M4923" s="4">
        <v>9.0079999999999991</v>
      </c>
      <c r="N4923" s="4">
        <v>12.923</v>
      </c>
      <c r="O4923" s="5">
        <v>42305.745292812499</v>
      </c>
      <c r="P4923" s="5">
        <v>43258.050196053242</v>
      </c>
    </row>
    <row r="4924" spans="1:16">
      <c r="A4924">
        <v>4</v>
      </c>
      <c r="B4924">
        <v>12</v>
      </c>
      <c r="C4924">
        <v>5</v>
      </c>
      <c r="D4924">
        <v>58</v>
      </c>
      <c r="E4924">
        <v>362</v>
      </c>
      <c r="F4924">
        <v>1856</v>
      </c>
      <c r="G4924">
        <v>2360</v>
      </c>
      <c r="H4924">
        <v>1</v>
      </c>
      <c r="I4924" s="58">
        <v>168013</v>
      </c>
      <c r="J4924">
        <v>236001</v>
      </c>
      <c r="K4924" s="4">
        <v>0</v>
      </c>
      <c r="L4924" s="4">
        <v>9.0079999999999991</v>
      </c>
      <c r="M4924" s="4">
        <v>0</v>
      </c>
      <c r="N4924" s="4">
        <v>9.0079999999999991</v>
      </c>
      <c r="O4924" s="5">
        <v>42305.745292812499</v>
      </c>
      <c r="P4924" s="5">
        <v>43258.050196053242</v>
      </c>
    </row>
    <row r="4925" spans="1:16">
      <c r="A4925">
        <v>4</v>
      </c>
      <c r="B4925">
        <v>12</v>
      </c>
      <c r="C4925">
        <v>5</v>
      </c>
      <c r="D4925">
        <v>58</v>
      </c>
      <c r="E4925">
        <v>363</v>
      </c>
      <c r="F4925">
        <v>1857</v>
      </c>
      <c r="G4925">
        <v>494</v>
      </c>
      <c r="H4925">
        <v>5</v>
      </c>
      <c r="I4925" s="58" t="s">
        <v>1552</v>
      </c>
      <c r="J4925">
        <v>49405</v>
      </c>
      <c r="K4925" s="4">
        <v>6.2030000000000003</v>
      </c>
      <c r="L4925" s="4">
        <v>20.68</v>
      </c>
      <c r="M4925" s="4">
        <v>102.59099999999999</v>
      </c>
      <c r="N4925" s="4">
        <v>117.068</v>
      </c>
      <c r="O4925" s="5">
        <v>42305.745292812499</v>
      </c>
      <c r="P4925" s="5">
        <v>42305.745292812499</v>
      </c>
    </row>
    <row r="4926" spans="1:16">
      <c r="A4926">
        <v>4</v>
      </c>
      <c r="B4926">
        <v>12</v>
      </c>
      <c r="C4926">
        <v>5</v>
      </c>
      <c r="D4926">
        <v>58</v>
      </c>
      <c r="E4926">
        <v>3924</v>
      </c>
      <c r="F4926">
        <v>1881</v>
      </c>
      <c r="G4926">
        <v>583</v>
      </c>
      <c r="H4926">
        <v>4</v>
      </c>
      <c r="I4926" s="58" t="s">
        <v>9036</v>
      </c>
      <c r="J4926">
        <v>58304</v>
      </c>
      <c r="K4926" s="4">
        <v>0</v>
      </c>
      <c r="L4926" s="4">
        <v>5.0330000000000004</v>
      </c>
      <c r="M4926" s="4">
        <v>51.02</v>
      </c>
      <c r="N4926" s="4">
        <v>56.052999999999997</v>
      </c>
      <c r="O4926" t="s">
        <v>1223</v>
      </c>
      <c r="P4926" t="s">
        <v>1223</v>
      </c>
    </row>
    <row r="4927" spans="1:16">
      <c r="A4927">
        <v>4</v>
      </c>
      <c r="B4927">
        <v>12</v>
      </c>
      <c r="C4927">
        <v>5</v>
      </c>
      <c r="D4927">
        <v>58</v>
      </c>
      <c r="E4927">
        <v>3950</v>
      </c>
      <c r="F4927">
        <v>1882</v>
      </c>
      <c r="G4927">
        <v>354</v>
      </c>
      <c r="H4927">
        <v>7</v>
      </c>
      <c r="I4927" s="58" t="s">
        <v>9037</v>
      </c>
      <c r="J4927">
        <v>35407</v>
      </c>
      <c r="K4927" s="4">
        <v>0</v>
      </c>
      <c r="L4927" s="4">
        <v>11.359</v>
      </c>
      <c r="M4927" s="4">
        <v>0</v>
      </c>
      <c r="N4927" s="4">
        <v>11.359</v>
      </c>
      <c r="O4927" s="5">
        <v>42305.745292812499</v>
      </c>
      <c r="P4927" s="5">
        <v>43258.050196053242</v>
      </c>
    </row>
    <row r="4928" spans="1:16">
      <c r="A4928">
        <v>4</v>
      </c>
      <c r="B4928">
        <v>12</v>
      </c>
      <c r="C4928">
        <v>5</v>
      </c>
      <c r="D4928">
        <v>58</v>
      </c>
      <c r="E4928">
        <v>3964</v>
      </c>
      <c r="F4928">
        <v>1883</v>
      </c>
      <c r="G4928">
        <v>380</v>
      </c>
      <c r="H4928">
        <v>5</v>
      </c>
      <c r="I4928" s="58" t="s">
        <v>9038</v>
      </c>
      <c r="J4928">
        <v>38005</v>
      </c>
      <c r="K4928" s="4">
        <v>0</v>
      </c>
      <c r="L4928" s="4">
        <v>18.881</v>
      </c>
      <c r="M4928" s="4">
        <v>21.257999999999999</v>
      </c>
      <c r="N4928" s="4">
        <v>40.139000000000003</v>
      </c>
      <c r="O4928" s="5">
        <v>42305.745292812499</v>
      </c>
      <c r="P4928" s="5">
        <v>43258.050196053242</v>
      </c>
    </row>
    <row r="4929" spans="1:16">
      <c r="A4929">
        <v>4</v>
      </c>
      <c r="B4929">
        <v>12</v>
      </c>
      <c r="C4929">
        <v>5</v>
      </c>
      <c r="D4929">
        <v>58</v>
      </c>
      <c r="E4929">
        <v>3964</v>
      </c>
      <c r="F4929">
        <v>1884</v>
      </c>
      <c r="G4929">
        <v>494</v>
      </c>
      <c r="H4929">
        <v>1</v>
      </c>
      <c r="I4929" s="58" t="s">
        <v>9039</v>
      </c>
      <c r="J4929">
        <v>49401</v>
      </c>
      <c r="K4929" s="4">
        <v>18.881</v>
      </c>
      <c r="L4929" s="4">
        <v>33.893999999999998</v>
      </c>
      <c r="M4929" s="4">
        <v>40.139000000000003</v>
      </c>
      <c r="N4929" s="4">
        <v>55.152000000000001</v>
      </c>
      <c r="O4929" s="5">
        <v>42305.745292812499</v>
      </c>
      <c r="P4929" s="5">
        <v>42305.745292812499</v>
      </c>
    </row>
    <row r="4930" spans="1:16">
      <c r="A4930">
        <v>4</v>
      </c>
      <c r="B4930">
        <v>12</v>
      </c>
      <c r="C4930">
        <v>5</v>
      </c>
      <c r="D4930">
        <v>58</v>
      </c>
      <c r="E4930">
        <v>4084</v>
      </c>
      <c r="F4930">
        <v>1885</v>
      </c>
      <c r="G4930">
        <v>380</v>
      </c>
      <c r="H4930">
        <v>6</v>
      </c>
      <c r="I4930" s="58" t="s">
        <v>9040</v>
      </c>
      <c r="J4930">
        <v>38006</v>
      </c>
      <c r="K4930" s="4">
        <v>0.05</v>
      </c>
      <c r="L4930" s="4">
        <v>13.135</v>
      </c>
      <c r="M4930" s="4">
        <v>0</v>
      </c>
      <c r="N4930" s="4">
        <v>13.085000000000001</v>
      </c>
      <c r="O4930" s="5">
        <v>42305.745292812499</v>
      </c>
      <c r="P4930" s="5">
        <v>42305.745292812499</v>
      </c>
    </row>
    <row r="4931" spans="1:16">
      <c r="A4931">
        <v>4</v>
      </c>
      <c r="B4931">
        <v>12</v>
      </c>
      <c r="C4931">
        <v>5</v>
      </c>
      <c r="D4931">
        <v>58</v>
      </c>
      <c r="E4931">
        <v>4536</v>
      </c>
      <c r="F4931">
        <v>1886</v>
      </c>
      <c r="G4931">
        <v>68</v>
      </c>
      <c r="H4931">
        <v>4</v>
      </c>
      <c r="I4931" s="58">
        <v>24929</v>
      </c>
      <c r="J4931">
        <v>6804</v>
      </c>
      <c r="K4931" s="4">
        <v>1</v>
      </c>
      <c r="L4931" s="4">
        <v>17.297000000000001</v>
      </c>
      <c r="M4931" s="4">
        <v>288.036</v>
      </c>
      <c r="N4931" s="4">
        <v>304.33300000000003</v>
      </c>
      <c r="O4931" s="5">
        <v>42305.745292812499</v>
      </c>
      <c r="P4931" s="5">
        <v>42305.745292812499</v>
      </c>
    </row>
    <row r="4932" spans="1:16">
      <c r="A4932">
        <v>4</v>
      </c>
      <c r="B4932">
        <v>12</v>
      </c>
      <c r="C4932">
        <v>5</v>
      </c>
      <c r="D4932">
        <v>58</v>
      </c>
      <c r="E4932">
        <v>4536</v>
      </c>
      <c r="F4932">
        <v>1887</v>
      </c>
      <c r="G4932">
        <v>68</v>
      </c>
      <c r="H4932">
        <v>5</v>
      </c>
      <c r="I4932" s="58">
        <v>24959</v>
      </c>
      <c r="J4932">
        <v>6805</v>
      </c>
      <c r="K4932" s="4">
        <v>18.134</v>
      </c>
      <c r="L4932" s="4">
        <v>37.460999999999999</v>
      </c>
      <c r="M4932" s="4">
        <v>306.03899999999999</v>
      </c>
      <c r="N4932" s="4">
        <v>325.36599999999999</v>
      </c>
      <c r="O4932" s="5">
        <v>42305.745292812499</v>
      </c>
      <c r="P4932" s="5">
        <v>43258.050196053242</v>
      </c>
    </row>
    <row r="4933" spans="1:16">
      <c r="A4933">
        <v>4</v>
      </c>
      <c r="B4933">
        <v>12</v>
      </c>
      <c r="C4933">
        <v>5</v>
      </c>
      <c r="D4933">
        <v>58</v>
      </c>
      <c r="E4933">
        <v>4536</v>
      </c>
      <c r="F4933">
        <v>1888</v>
      </c>
      <c r="G4933">
        <v>68</v>
      </c>
      <c r="H4933">
        <v>12</v>
      </c>
      <c r="I4933" s="58">
        <v>25173</v>
      </c>
      <c r="J4933">
        <v>6812</v>
      </c>
      <c r="K4933" s="4">
        <v>1</v>
      </c>
      <c r="L4933" s="4">
        <v>2.706</v>
      </c>
      <c r="M4933" s="4">
        <v>304.33300000000003</v>
      </c>
      <c r="N4933" s="4">
        <v>306.03899999999999</v>
      </c>
      <c r="O4933" s="5">
        <v>42305.745292812499</v>
      </c>
      <c r="P4933" s="5">
        <v>43258.050196053242</v>
      </c>
    </row>
    <row r="4934" spans="1:16">
      <c r="A4934">
        <v>4</v>
      </c>
      <c r="B4934">
        <v>12</v>
      </c>
      <c r="C4934">
        <v>5</v>
      </c>
      <c r="D4934">
        <v>58</v>
      </c>
      <c r="E4934">
        <v>4540</v>
      </c>
      <c r="F4934">
        <v>1889</v>
      </c>
      <c r="G4934">
        <v>294</v>
      </c>
      <c r="H4934">
        <v>3</v>
      </c>
      <c r="I4934" s="58" t="s">
        <v>9041</v>
      </c>
      <c r="J4934">
        <v>29403</v>
      </c>
      <c r="K4934" s="4">
        <v>0</v>
      </c>
      <c r="L4934" s="4">
        <v>15.135999999999999</v>
      </c>
      <c r="M4934" s="4">
        <v>25.867000000000001</v>
      </c>
      <c r="N4934" s="4">
        <v>41.003</v>
      </c>
      <c r="O4934" s="5">
        <v>42305.745292812499</v>
      </c>
      <c r="P4934" s="5">
        <v>42305.745292812499</v>
      </c>
    </row>
    <row r="4935" spans="1:16">
      <c r="A4935">
        <v>4</v>
      </c>
      <c r="B4935">
        <v>12</v>
      </c>
      <c r="C4935">
        <v>5</v>
      </c>
      <c r="D4935">
        <v>58</v>
      </c>
      <c r="E4935">
        <v>4540</v>
      </c>
      <c r="F4935">
        <v>1890</v>
      </c>
      <c r="G4935">
        <v>295</v>
      </c>
      <c r="H4935">
        <v>1</v>
      </c>
      <c r="I4935" s="58" t="s">
        <v>9042</v>
      </c>
      <c r="J4935">
        <v>29501</v>
      </c>
      <c r="K4935" s="4">
        <v>0.25800000000000001</v>
      </c>
      <c r="L4935" s="4">
        <v>14.228999999999999</v>
      </c>
      <c r="M4935" s="4">
        <v>44.094999999999999</v>
      </c>
      <c r="N4935" s="4">
        <v>58.066000000000003</v>
      </c>
      <c r="O4935" s="5">
        <v>42305.745292812499</v>
      </c>
      <c r="P4935" s="5">
        <v>42305.745292812499</v>
      </c>
    </row>
    <row r="4936" spans="1:16">
      <c r="A4936">
        <v>4</v>
      </c>
      <c r="B4936">
        <v>12</v>
      </c>
      <c r="C4936">
        <v>5</v>
      </c>
      <c r="D4936">
        <v>58</v>
      </c>
      <c r="E4936">
        <v>965</v>
      </c>
      <c r="F4936">
        <v>1858</v>
      </c>
      <c r="G4936">
        <v>1153</v>
      </c>
      <c r="H4936">
        <v>1</v>
      </c>
      <c r="I4936" s="58" t="s">
        <v>9043</v>
      </c>
      <c r="J4936">
        <v>115301</v>
      </c>
      <c r="K4936" s="4">
        <v>0</v>
      </c>
      <c r="L4936" s="4">
        <v>2.9060000000000001</v>
      </c>
      <c r="M4936" s="4">
        <v>0</v>
      </c>
      <c r="N4936" s="4">
        <v>2.9060000000000001</v>
      </c>
      <c r="O4936" s="5">
        <v>42305.745292812499</v>
      </c>
      <c r="P4936" s="5">
        <v>42305.745292812499</v>
      </c>
    </row>
    <row r="4937" spans="1:16">
      <c r="A4937">
        <v>4</v>
      </c>
      <c r="B4937">
        <v>12</v>
      </c>
      <c r="C4937">
        <v>5</v>
      </c>
      <c r="D4937">
        <v>58</v>
      </c>
      <c r="E4937">
        <v>966</v>
      </c>
      <c r="F4937">
        <v>1859</v>
      </c>
      <c r="G4937">
        <v>1152</v>
      </c>
      <c r="H4937">
        <v>1</v>
      </c>
      <c r="I4937" s="58" t="s">
        <v>9044</v>
      </c>
      <c r="J4937">
        <v>115201</v>
      </c>
      <c r="K4937" s="4">
        <v>7.2999999999999995E-2</v>
      </c>
      <c r="L4937" s="4">
        <v>1.8640000000000001</v>
      </c>
      <c r="M4937" s="4">
        <v>0</v>
      </c>
      <c r="N4937" s="4">
        <v>1.7909999999999999</v>
      </c>
      <c r="O4937" s="5">
        <v>42305.745292812499</v>
      </c>
      <c r="P4937" s="5">
        <v>42305.745292812499</v>
      </c>
    </row>
    <row r="4938" spans="1:16">
      <c r="A4938">
        <v>4</v>
      </c>
      <c r="B4938">
        <v>12</v>
      </c>
      <c r="C4938">
        <v>5</v>
      </c>
      <c r="D4938">
        <v>58</v>
      </c>
      <c r="E4938">
        <v>967</v>
      </c>
      <c r="F4938">
        <v>1860</v>
      </c>
      <c r="G4938">
        <v>959</v>
      </c>
      <c r="H4938">
        <v>2</v>
      </c>
      <c r="I4938" s="58" t="s">
        <v>1553</v>
      </c>
      <c r="J4938">
        <v>95902</v>
      </c>
      <c r="K4938" s="4">
        <v>0</v>
      </c>
      <c r="L4938" s="4">
        <v>6.3129999999999997</v>
      </c>
      <c r="M4938" s="4">
        <v>0</v>
      </c>
      <c r="N4938" s="4">
        <v>6.3129999999999997</v>
      </c>
      <c r="O4938" t="s">
        <v>1223</v>
      </c>
      <c r="P4938" t="s">
        <v>1223</v>
      </c>
    </row>
    <row r="4939" spans="1:16">
      <c r="A4939">
        <v>4</v>
      </c>
      <c r="B4939">
        <v>12</v>
      </c>
      <c r="C4939">
        <v>5</v>
      </c>
      <c r="D4939">
        <v>58</v>
      </c>
      <c r="E4939">
        <v>968</v>
      </c>
      <c r="F4939">
        <v>1861</v>
      </c>
      <c r="G4939">
        <v>637</v>
      </c>
      <c r="H4939">
        <v>2</v>
      </c>
      <c r="I4939" s="58" t="s">
        <v>9045</v>
      </c>
      <c r="J4939">
        <v>63702</v>
      </c>
      <c r="K4939" s="4">
        <v>0.98399999999999999</v>
      </c>
      <c r="L4939" s="4">
        <v>14.166</v>
      </c>
      <c r="M4939" s="4">
        <v>1.2929999999999999</v>
      </c>
      <c r="N4939" s="4">
        <v>14.475</v>
      </c>
      <c r="O4939" s="5">
        <v>42305.745292812499</v>
      </c>
      <c r="P4939" s="5">
        <v>42305.745292812499</v>
      </c>
    </row>
    <row r="4940" spans="1:16">
      <c r="A4940">
        <v>4</v>
      </c>
      <c r="B4940">
        <v>12</v>
      </c>
      <c r="C4940">
        <v>5</v>
      </c>
      <c r="D4940">
        <v>58</v>
      </c>
      <c r="E4940">
        <v>968</v>
      </c>
      <c r="F4940">
        <v>1862</v>
      </c>
      <c r="G4940">
        <v>637</v>
      </c>
      <c r="H4940">
        <v>3</v>
      </c>
      <c r="I4940" s="58" t="s">
        <v>9046</v>
      </c>
      <c r="J4940">
        <v>63703</v>
      </c>
      <c r="K4940" s="4">
        <v>0</v>
      </c>
      <c r="L4940" s="4">
        <v>0.65700000000000003</v>
      </c>
      <c r="M4940" s="4">
        <v>0</v>
      </c>
      <c r="N4940" s="4">
        <v>0.65700000000000003</v>
      </c>
      <c r="O4940" s="5">
        <v>42305.745292812499</v>
      </c>
      <c r="P4940" s="5">
        <v>42305.745292812499</v>
      </c>
    </row>
    <row r="4941" spans="1:16">
      <c r="A4941">
        <v>4</v>
      </c>
      <c r="B4941">
        <v>12</v>
      </c>
      <c r="C4941">
        <v>5</v>
      </c>
      <c r="D4941">
        <v>58</v>
      </c>
      <c r="E4941">
        <v>969</v>
      </c>
      <c r="F4941">
        <v>1863</v>
      </c>
      <c r="G4941">
        <v>583</v>
      </c>
      <c r="H4941">
        <v>5</v>
      </c>
      <c r="I4941" s="58" t="s">
        <v>9047</v>
      </c>
      <c r="J4941">
        <v>58305</v>
      </c>
      <c r="K4941" s="4">
        <v>3.4000000000000002E-2</v>
      </c>
      <c r="L4941" s="4">
        <v>0.872</v>
      </c>
      <c r="M4941" s="4">
        <v>0</v>
      </c>
      <c r="N4941" s="4">
        <v>0.83799999999999997</v>
      </c>
      <c r="O4941" s="5">
        <v>43258.050196053242</v>
      </c>
      <c r="P4941" s="5">
        <v>43258.050196053242</v>
      </c>
    </row>
    <row r="4942" spans="1:16">
      <c r="A4942">
        <v>4</v>
      </c>
      <c r="B4942">
        <v>12</v>
      </c>
      <c r="C4942">
        <v>5</v>
      </c>
      <c r="D4942">
        <v>58</v>
      </c>
      <c r="E4942">
        <v>969</v>
      </c>
      <c r="F4942">
        <v>1864</v>
      </c>
      <c r="G4942">
        <v>1255</v>
      </c>
      <c r="H4942">
        <v>1</v>
      </c>
      <c r="I4942" s="58" t="s">
        <v>1551</v>
      </c>
      <c r="J4942">
        <v>125501</v>
      </c>
      <c r="K4942" s="4">
        <v>5</v>
      </c>
      <c r="L4942" s="4">
        <v>13.052</v>
      </c>
      <c r="M4942" s="4">
        <v>8.8520000000000003</v>
      </c>
      <c r="N4942" s="4">
        <v>16.904</v>
      </c>
      <c r="O4942" s="5">
        <v>42305.745292812499</v>
      </c>
      <c r="P4942" s="5">
        <v>42305.745292812499</v>
      </c>
    </row>
    <row r="4943" spans="1:16">
      <c r="A4943">
        <v>4</v>
      </c>
      <c r="B4943">
        <v>12</v>
      </c>
      <c r="C4943">
        <v>5</v>
      </c>
      <c r="D4943">
        <v>58</v>
      </c>
      <c r="E4943">
        <v>969</v>
      </c>
      <c r="F4943">
        <v>1865</v>
      </c>
      <c r="G4943">
        <v>1255</v>
      </c>
      <c r="H4943">
        <v>3</v>
      </c>
      <c r="I4943" s="58" t="s">
        <v>9048</v>
      </c>
      <c r="J4943">
        <v>125503</v>
      </c>
      <c r="K4943" s="4">
        <v>0</v>
      </c>
      <c r="L4943" s="4">
        <v>5.992</v>
      </c>
      <c r="M4943" s="4">
        <v>17.684000000000001</v>
      </c>
      <c r="N4943" s="4">
        <v>23.675999999999998</v>
      </c>
      <c r="O4943" s="5">
        <v>42305.745292812499</v>
      </c>
      <c r="P4943" s="5">
        <v>43258.050196053242</v>
      </c>
    </row>
    <row r="4944" spans="1:16">
      <c r="A4944">
        <v>4</v>
      </c>
      <c r="B4944">
        <v>12</v>
      </c>
      <c r="C4944">
        <v>5</v>
      </c>
      <c r="D4944">
        <v>58</v>
      </c>
      <c r="E4944">
        <v>969</v>
      </c>
      <c r="F4944">
        <v>1866</v>
      </c>
      <c r="G4944">
        <v>1638</v>
      </c>
      <c r="H4944">
        <v>1</v>
      </c>
      <c r="I4944" s="58">
        <v>-95692</v>
      </c>
      <c r="J4944">
        <v>163801</v>
      </c>
      <c r="K4944" s="4">
        <v>15.992000000000001</v>
      </c>
      <c r="L4944" s="4">
        <v>33.54</v>
      </c>
      <c r="M4944" s="4">
        <v>23.675999999999998</v>
      </c>
      <c r="N4944" s="4">
        <v>31.343</v>
      </c>
      <c r="O4944" s="5">
        <v>42305.745292812499</v>
      </c>
      <c r="P4944" s="5">
        <v>43258.050196053242</v>
      </c>
    </row>
    <row r="4945" spans="1:16">
      <c r="A4945">
        <v>4</v>
      </c>
      <c r="B4945">
        <v>12</v>
      </c>
      <c r="C4945">
        <v>5</v>
      </c>
      <c r="D4945">
        <v>58</v>
      </c>
      <c r="E4945">
        <v>969</v>
      </c>
      <c r="F4945">
        <v>1867</v>
      </c>
      <c r="G4945">
        <v>2739</v>
      </c>
      <c r="H4945">
        <v>1</v>
      </c>
      <c r="I4945" s="58">
        <v>306440</v>
      </c>
      <c r="J4945">
        <v>273901</v>
      </c>
      <c r="K4945" s="4">
        <v>0.872</v>
      </c>
      <c r="L4945" s="4">
        <v>8.8859999999999992</v>
      </c>
      <c r="M4945" s="4">
        <v>0.83799999999999997</v>
      </c>
      <c r="N4945" s="4">
        <v>8.8520000000000003</v>
      </c>
      <c r="O4945" s="5">
        <v>42305.745292812499</v>
      </c>
      <c r="P4945" s="5">
        <v>43258.050196053242</v>
      </c>
    </row>
    <row r="4946" spans="1:16">
      <c r="A4946">
        <v>4</v>
      </c>
      <c r="B4946">
        <v>12</v>
      </c>
      <c r="C4946">
        <v>5</v>
      </c>
      <c r="D4946">
        <v>83</v>
      </c>
      <c r="E4946">
        <v>1190</v>
      </c>
      <c r="F4946">
        <v>1942</v>
      </c>
      <c r="G4946">
        <v>820</v>
      </c>
      <c r="H4946">
        <v>7</v>
      </c>
      <c r="I4946" s="58" t="s">
        <v>1554</v>
      </c>
      <c r="J4946">
        <v>82007</v>
      </c>
      <c r="K4946" s="4">
        <v>29.376000000000001</v>
      </c>
      <c r="L4946" s="4">
        <v>32.959000000000003</v>
      </c>
      <c r="M4946" s="4">
        <v>0</v>
      </c>
      <c r="N4946" s="4">
        <v>3.5830000000000002</v>
      </c>
      <c r="O4946" s="5">
        <v>42305.745292812499</v>
      </c>
      <c r="P4946" s="5">
        <v>42305.745292812499</v>
      </c>
    </row>
    <row r="4947" spans="1:16">
      <c r="A4947">
        <v>4</v>
      </c>
      <c r="B4947">
        <v>12</v>
      </c>
      <c r="C4947">
        <v>5</v>
      </c>
      <c r="D4947">
        <v>83</v>
      </c>
      <c r="E4947">
        <v>1191</v>
      </c>
      <c r="F4947">
        <v>1943</v>
      </c>
      <c r="G4947">
        <v>881</v>
      </c>
      <c r="H4947">
        <v>3</v>
      </c>
      <c r="I4947" s="58" t="s">
        <v>9049</v>
      </c>
      <c r="J4947">
        <v>88103</v>
      </c>
      <c r="K4947" s="4">
        <v>0</v>
      </c>
      <c r="L4947" s="4">
        <v>4.0519999999999996</v>
      </c>
      <c r="M4947" s="4">
        <v>0</v>
      </c>
      <c r="N4947" s="4">
        <v>4.0519999999999996</v>
      </c>
      <c r="O4947" s="5">
        <v>42305.745292812499</v>
      </c>
      <c r="P4947" s="5">
        <v>42305.745292812499</v>
      </c>
    </row>
    <row r="4948" spans="1:16">
      <c r="A4948">
        <v>4</v>
      </c>
      <c r="B4948">
        <v>12</v>
      </c>
      <c r="C4948">
        <v>5</v>
      </c>
      <c r="D4948">
        <v>83</v>
      </c>
      <c r="E4948">
        <v>1530</v>
      </c>
      <c r="F4948">
        <v>1944</v>
      </c>
      <c r="G4948">
        <v>1704</v>
      </c>
      <c r="H4948">
        <v>1</v>
      </c>
      <c r="I4948" s="58">
        <v>-71587</v>
      </c>
      <c r="J4948">
        <v>170401</v>
      </c>
      <c r="K4948" s="4">
        <v>0.17</v>
      </c>
      <c r="L4948" s="4">
        <v>17.018999999999998</v>
      </c>
      <c r="M4948" s="4">
        <v>0</v>
      </c>
      <c r="N4948" s="4">
        <v>16.849</v>
      </c>
      <c r="O4948" t="s">
        <v>1223</v>
      </c>
      <c r="P4948" t="s">
        <v>1223</v>
      </c>
    </row>
    <row r="4949" spans="1:16">
      <c r="A4949">
        <v>4</v>
      </c>
      <c r="B4949">
        <v>12</v>
      </c>
      <c r="C4949">
        <v>5</v>
      </c>
      <c r="D4949">
        <v>83</v>
      </c>
      <c r="E4949">
        <v>1841</v>
      </c>
      <c r="F4949">
        <v>1945</v>
      </c>
      <c r="G4949">
        <v>1836</v>
      </c>
      <c r="H4949">
        <v>1</v>
      </c>
      <c r="I4949" s="58">
        <v>-23375</v>
      </c>
      <c r="J4949">
        <v>183601</v>
      </c>
      <c r="K4949" s="4">
        <v>0</v>
      </c>
      <c r="L4949" s="4">
        <v>24.63</v>
      </c>
      <c r="M4949" s="4">
        <v>0</v>
      </c>
      <c r="N4949" s="4">
        <v>24.63</v>
      </c>
      <c r="O4949" s="5">
        <v>42305.745292812499</v>
      </c>
      <c r="P4949" s="5">
        <v>42305.745292812499</v>
      </c>
    </row>
    <row r="4950" spans="1:16">
      <c r="A4950">
        <v>4</v>
      </c>
      <c r="B4950">
        <v>12</v>
      </c>
      <c r="C4950">
        <v>5</v>
      </c>
      <c r="D4950">
        <v>83</v>
      </c>
      <c r="E4950">
        <v>1863</v>
      </c>
      <c r="F4950">
        <v>1946</v>
      </c>
      <c r="G4950">
        <v>1633</v>
      </c>
      <c r="H4950">
        <v>2</v>
      </c>
      <c r="I4950" s="58">
        <v>-97487</v>
      </c>
      <c r="J4950">
        <v>163302</v>
      </c>
      <c r="K4950" s="4">
        <v>1</v>
      </c>
      <c r="L4950" s="4">
        <v>1.9970000000000001</v>
      </c>
      <c r="M4950" s="4">
        <v>61.487000000000002</v>
      </c>
      <c r="N4950" s="4">
        <v>62.484000000000002</v>
      </c>
      <c r="O4950" s="5">
        <v>42305.745292812499</v>
      </c>
      <c r="P4950" s="5">
        <v>42305.745292812499</v>
      </c>
    </row>
    <row r="4951" spans="1:16">
      <c r="A4951">
        <v>4</v>
      </c>
      <c r="B4951">
        <v>12</v>
      </c>
      <c r="C4951">
        <v>5</v>
      </c>
      <c r="D4951">
        <v>83</v>
      </c>
      <c r="E4951">
        <v>1871</v>
      </c>
      <c r="F4951">
        <v>1947</v>
      </c>
      <c r="G4951">
        <v>1718</v>
      </c>
      <c r="H4951">
        <v>3</v>
      </c>
      <c r="I4951" s="58">
        <v>-66414</v>
      </c>
      <c r="J4951">
        <v>171803</v>
      </c>
      <c r="K4951" s="4">
        <v>0</v>
      </c>
      <c r="L4951" s="4">
        <v>14.718</v>
      </c>
      <c r="M4951" s="4">
        <v>0</v>
      </c>
      <c r="N4951" s="4">
        <v>14.718</v>
      </c>
      <c r="O4951" s="5">
        <v>43258.050196053242</v>
      </c>
      <c r="P4951" s="5">
        <v>43258.050196053242</v>
      </c>
    </row>
    <row r="4952" spans="1:16">
      <c r="A4952">
        <v>4</v>
      </c>
      <c r="B4952">
        <v>12</v>
      </c>
      <c r="C4952">
        <v>5</v>
      </c>
      <c r="D4952">
        <v>83</v>
      </c>
      <c r="E4952">
        <v>2119</v>
      </c>
      <c r="F4952">
        <v>1948</v>
      </c>
      <c r="G4952">
        <v>1865</v>
      </c>
      <c r="H4952">
        <v>2</v>
      </c>
      <c r="I4952" s="58">
        <v>-12751</v>
      </c>
      <c r="J4952">
        <v>186502</v>
      </c>
      <c r="K4952" s="4">
        <v>1</v>
      </c>
      <c r="L4952" s="4">
        <v>10.839</v>
      </c>
      <c r="M4952" s="4">
        <v>0.40200000000000002</v>
      </c>
      <c r="N4952" s="4">
        <v>10.241</v>
      </c>
      <c r="O4952" s="5">
        <v>42305.745292812499</v>
      </c>
      <c r="P4952" s="5">
        <v>42305.745292812499</v>
      </c>
    </row>
    <row r="4953" spans="1:16">
      <c r="A4953">
        <v>4</v>
      </c>
      <c r="B4953">
        <v>12</v>
      </c>
      <c r="C4953">
        <v>5</v>
      </c>
      <c r="D4953">
        <v>83</v>
      </c>
      <c r="E4953">
        <v>2120</v>
      </c>
      <c r="F4953">
        <v>1949</v>
      </c>
      <c r="G4953">
        <v>583</v>
      </c>
      <c r="H4953">
        <v>9</v>
      </c>
      <c r="I4953" s="58" t="s">
        <v>9050</v>
      </c>
      <c r="J4953">
        <v>58309</v>
      </c>
      <c r="K4953" s="4">
        <v>5</v>
      </c>
      <c r="L4953" s="4">
        <v>6.1870000000000003</v>
      </c>
      <c r="M4953" s="4">
        <v>0</v>
      </c>
      <c r="N4953" s="4">
        <v>1.1870000000000001</v>
      </c>
      <c r="O4953" s="5">
        <v>42305.745292812499</v>
      </c>
      <c r="P4953" s="5">
        <v>42305.745292812499</v>
      </c>
    </row>
    <row r="4954" spans="1:16">
      <c r="A4954">
        <v>4</v>
      </c>
      <c r="B4954">
        <v>12</v>
      </c>
      <c r="C4954">
        <v>5</v>
      </c>
      <c r="D4954">
        <v>83</v>
      </c>
      <c r="E4954">
        <v>2873</v>
      </c>
      <c r="F4954">
        <v>1950</v>
      </c>
      <c r="G4954">
        <v>1836</v>
      </c>
      <c r="H4954">
        <v>3</v>
      </c>
      <c r="I4954" s="58">
        <v>-23315</v>
      </c>
      <c r="J4954">
        <v>183603</v>
      </c>
      <c r="K4954" s="4">
        <v>0</v>
      </c>
      <c r="L4954" s="4">
        <v>10.547000000000001</v>
      </c>
      <c r="M4954" s="4">
        <v>0</v>
      </c>
      <c r="N4954" s="4">
        <v>10.547000000000001</v>
      </c>
      <c r="O4954" s="5">
        <v>42305.745292812499</v>
      </c>
      <c r="P4954" s="5">
        <v>42305.745292812499</v>
      </c>
    </row>
    <row r="4955" spans="1:16">
      <c r="A4955">
        <v>4</v>
      </c>
      <c r="B4955">
        <v>12</v>
      </c>
      <c r="C4955">
        <v>5</v>
      </c>
      <c r="D4955">
        <v>83</v>
      </c>
      <c r="E4955">
        <v>3260</v>
      </c>
      <c r="F4955">
        <v>1951</v>
      </c>
      <c r="G4955">
        <v>3501</v>
      </c>
      <c r="H4955">
        <v>4</v>
      </c>
      <c r="I4955" s="58">
        <v>584845</v>
      </c>
      <c r="J4955">
        <v>350104</v>
      </c>
      <c r="K4955" s="4">
        <v>5</v>
      </c>
      <c r="L4955" s="4">
        <v>13.006</v>
      </c>
      <c r="M4955" s="4">
        <v>0</v>
      </c>
      <c r="N4955" s="4">
        <v>8.0060000000000002</v>
      </c>
      <c r="O4955" s="5">
        <v>42305.745292812499</v>
      </c>
      <c r="P4955" s="5">
        <v>42305.745292812499</v>
      </c>
    </row>
    <row r="4956" spans="1:16">
      <c r="A4956">
        <v>4</v>
      </c>
      <c r="B4956">
        <v>12</v>
      </c>
      <c r="C4956">
        <v>5</v>
      </c>
      <c r="D4956">
        <v>83</v>
      </c>
      <c r="E4956">
        <v>365</v>
      </c>
      <c r="F4956">
        <v>1938</v>
      </c>
      <c r="G4956">
        <v>961</v>
      </c>
      <c r="H4956">
        <v>1</v>
      </c>
      <c r="I4956" s="58" t="s">
        <v>9051</v>
      </c>
      <c r="J4956">
        <v>96101</v>
      </c>
      <c r="K4956" s="4">
        <v>0</v>
      </c>
      <c r="L4956" s="4">
        <v>18.975000000000001</v>
      </c>
      <c r="M4956" s="4">
        <v>0</v>
      </c>
      <c r="N4956" s="4">
        <v>18.975000000000001</v>
      </c>
      <c r="O4956" s="5">
        <v>42305.745292812499</v>
      </c>
      <c r="P4956" s="5">
        <v>42305.745292812499</v>
      </c>
    </row>
    <row r="4957" spans="1:16">
      <c r="A4957">
        <v>4</v>
      </c>
      <c r="B4957">
        <v>12</v>
      </c>
      <c r="C4957">
        <v>5</v>
      </c>
      <c r="D4957">
        <v>83</v>
      </c>
      <c r="E4957">
        <v>3924</v>
      </c>
      <c r="F4957">
        <v>1952</v>
      </c>
      <c r="G4957">
        <v>461</v>
      </c>
      <c r="H4957">
        <v>9</v>
      </c>
      <c r="I4957" s="58" t="s">
        <v>1555</v>
      </c>
      <c r="J4957">
        <v>46109</v>
      </c>
      <c r="K4957" s="4">
        <v>0.995</v>
      </c>
      <c r="L4957" s="4">
        <v>2.1549999999999998</v>
      </c>
      <c r="M4957" s="4">
        <v>14.648</v>
      </c>
      <c r="N4957" s="4">
        <v>15.808999999999999</v>
      </c>
      <c r="O4957" s="5">
        <v>42305.745292812499</v>
      </c>
      <c r="P4957" s="5">
        <v>43258.050196053242</v>
      </c>
    </row>
    <row r="4958" spans="1:16">
      <c r="A4958">
        <v>4</v>
      </c>
      <c r="B4958">
        <v>12</v>
      </c>
      <c r="C4958">
        <v>5</v>
      </c>
      <c r="D4958">
        <v>83</v>
      </c>
      <c r="E4958">
        <v>3924</v>
      </c>
      <c r="F4958">
        <v>1953</v>
      </c>
      <c r="G4958">
        <v>583</v>
      </c>
      <c r="H4958">
        <v>2</v>
      </c>
      <c r="I4958" s="58" t="s">
        <v>9052</v>
      </c>
      <c r="J4958">
        <v>58302</v>
      </c>
      <c r="K4958" s="4">
        <v>1</v>
      </c>
      <c r="L4958" s="4">
        <v>15.786</v>
      </c>
      <c r="M4958" s="4">
        <v>15.808999999999999</v>
      </c>
      <c r="N4958" s="4">
        <v>30.594000000000001</v>
      </c>
      <c r="O4958" s="5">
        <v>42305.745292812499</v>
      </c>
      <c r="P4958" s="5">
        <v>43258.050196053242</v>
      </c>
    </row>
    <row r="4959" spans="1:16">
      <c r="A4959">
        <v>4</v>
      </c>
      <c r="B4959">
        <v>12</v>
      </c>
      <c r="C4959">
        <v>5</v>
      </c>
      <c r="D4959">
        <v>83</v>
      </c>
      <c r="E4959">
        <v>3924</v>
      </c>
      <c r="F4959">
        <v>1954</v>
      </c>
      <c r="G4959">
        <v>583</v>
      </c>
      <c r="H4959">
        <v>3</v>
      </c>
      <c r="I4959" s="58" t="s">
        <v>9053</v>
      </c>
      <c r="J4959">
        <v>58303</v>
      </c>
      <c r="K4959" s="4">
        <v>1</v>
      </c>
      <c r="L4959" s="4">
        <v>21.425999999999998</v>
      </c>
      <c r="M4959" s="4">
        <v>30.594000000000001</v>
      </c>
      <c r="N4959" s="4">
        <v>51.02</v>
      </c>
      <c r="O4959" s="5">
        <v>42305.745292812499</v>
      </c>
      <c r="P4959" s="5">
        <v>42305.745292812499</v>
      </c>
    </row>
    <row r="4960" spans="1:16">
      <c r="A4960">
        <v>4</v>
      </c>
      <c r="B4960">
        <v>12</v>
      </c>
      <c r="C4960">
        <v>5</v>
      </c>
      <c r="D4960">
        <v>83</v>
      </c>
      <c r="E4960">
        <v>3950</v>
      </c>
      <c r="F4960">
        <v>1955</v>
      </c>
      <c r="G4960">
        <v>354</v>
      </c>
      <c r="H4960">
        <v>8</v>
      </c>
      <c r="I4960" s="58" t="s">
        <v>9054</v>
      </c>
      <c r="J4960">
        <v>35408</v>
      </c>
      <c r="K4960" s="4">
        <v>0</v>
      </c>
      <c r="L4960" s="4">
        <v>0.157</v>
      </c>
      <c r="M4960" s="4">
        <v>11.359</v>
      </c>
      <c r="N4960" s="4">
        <v>11.516</v>
      </c>
      <c r="O4960" s="5">
        <v>42305.745292812499</v>
      </c>
      <c r="P4960" s="5">
        <v>43258.050196053242</v>
      </c>
    </row>
    <row r="4961" spans="1:16">
      <c r="A4961">
        <v>4</v>
      </c>
      <c r="B4961">
        <v>12</v>
      </c>
      <c r="C4961">
        <v>5</v>
      </c>
      <c r="D4961">
        <v>83</v>
      </c>
      <c r="E4961">
        <v>4023</v>
      </c>
      <c r="F4961">
        <v>1956</v>
      </c>
      <c r="G4961">
        <v>461</v>
      </c>
      <c r="H4961">
        <v>9</v>
      </c>
      <c r="I4961" s="58" t="s">
        <v>1555</v>
      </c>
      <c r="J4961">
        <v>46109</v>
      </c>
      <c r="K4961" s="4">
        <v>2.1549999999999998</v>
      </c>
      <c r="L4961" s="4">
        <v>20.873999999999999</v>
      </c>
      <c r="M4961" s="4">
        <v>177.36699999999999</v>
      </c>
      <c r="N4961" s="4">
        <v>196.08600000000001</v>
      </c>
      <c r="O4961" s="5">
        <v>42305.745292812499</v>
      </c>
      <c r="P4961" s="5">
        <v>42305.745292812499</v>
      </c>
    </row>
    <row r="4962" spans="1:16">
      <c r="A4962">
        <v>4</v>
      </c>
      <c r="B4962">
        <v>12</v>
      </c>
      <c r="C4962">
        <v>5</v>
      </c>
      <c r="D4962">
        <v>83</v>
      </c>
      <c r="E4962">
        <v>4522</v>
      </c>
      <c r="F4962">
        <v>1957</v>
      </c>
      <c r="G4962">
        <v>228</v>
      </c>
      <c r="H4962">
        <v>2</v>
      </c>
      <c r="I4962" s="58" t="s">
        <v>9055</v>
      </c>
      <c r="J4962">
        <v>22802</v>
      </c>
      <c r="K4962" s="4">
        <v>0.5</v>
      </c>
      <c r="L4962" s="4">
        <v>19.623000000000001</v>
      </c>
      <c r="M4962" s="4">
        <v>153.179</v>
      </c>
      <c r="N4962" s="4">
        <v>172.30199999999999</v>
      </c>
      <c r="O4962" s="5">
        <v>42305.745292812499</v>
      </c>
      <c r="P4962" s="5">
        <v>43258.050196053242</v>
      </c>
    </row>
    <row r="4963" spans="1:16">
      <c r="A4963">
        <v>4</v>
      </c>
      <c r="B4963">
        <v>12</v>
      </c>
      <c r="C4963">
        <v>5</v>
      </c>
      <c r="D4963">
        <v>83</v>
      </c>
      <c r="E4963">
        <v>4522</v>
      </c>
      <c r="F4963">
        <v>1958</v>
      </c>
      <c r="G4963">
        <v>294</v>
      </c>
      <c r="H4963">
        <v>1</v>
      </c>
      <c r="I4963" s="58" t="s">
        <v>9056</v>
      </c>
      <c r="J4963">
        <v>29401</v>
      </c>
      <c r="K4963" s="4">
        <v>1</v>
      </c>
      <c r="L4963" s="4">
        <v>25.488</v>
      </c>
      <c r="M4963" s="4">
        <v>128.691</v>
      </c>
      <c r="N4963" s="4">
        <v>153.179</v>
      </c>
      <c r="O4963" s="5">
        <v>42305.745292812499</v>
      </c>
      <c r="P4963" s="5">
        <v>42305.745292812499</v>
      </c>
    </row>
    <row r="4964" spans="1:16">
      <c r="A4964">
        <v>4</v>
      </c>
      <c r="B4964">
        <v>12</v>
      </c>
      <c r="C4964">
        <v>5</v>
      </c>
      <c r="D4964">
        <v>83</v>
      </c>
      <c r="E4964">
        <v>4540</v>
      </c>
      <c r="F4964">
        <v>1959</v>
      </c>
      <c r="G4964">
        <v>294</v>
      </c>
      <c r="H4964">
        <v>2</v>
      </c>
      <c r="I4964" s="58" t="s">
        <v>9057</v>
      </c>
      <c r="J4964">
        <v>29402</v>
      </c>
      <c r="K4964" s="4">
        <v>25.532</v>
      </c>
      <c r="L4964" s="4">
        <v>51.399000000000001</v>
      </c>
      <c r="M4964" s="4">
        <v>0</v>
      </c>
      <c r="N4964" s="4">
        <v>25.867000000000001</v>
      </c>
      <c r="O4964" s="5">
        <v>42305.745292812499</v>
      </c>
      <c r="P4964" s="5">
        <v>42305.745292812499</v>
      </c>
    </row>
    <row r="4965" spans="1:16">
      <c r="A4965">
        <v>4</v>
      </c>
      <c r="B4965">
        <v>12</v>
      </c>
      <c r="C4965">
        <v>5</v>
      </c>
      <c r="D4965">
        <v>83</v>
      </c>
      <c r="E4965">
        <v>4554</v>
      </c>
      <c r="F4965">
        <v>1960</v>
      </c>
      <c r="G4965">
        <v>228</v>
      </c>
      <c r="H4965">
        <v>3</v>
      </c>
      <c r="I4965" s="58" t="s">
        <v>9058</v>
      </c>
      <c r="J4965">
        <v>22803</v>
      </c>
      <c r="K4965" s="4">
        <v>18.988</v>
      </c>
      <c r="L4965" s="4">
        <v>32.720999999999997</v>
      </c>
      <c r="M4965" s="4">
        <v>284.02800000000002</v>
      </c>
      <c r="N4965" s="4">
        <v>297.76100000000002</v>
      </c>
      <c r="O4965" s="5">
        <v>42305.745292812499</v>
      </c>
      <c r="P4965" s="5">
        <v>42305.745292812499</v>
      </c>
    </row>
    <row r="4966" spans="1:16">
      <c r="A4966">
        <v>4</v>
      </c>
      <c r="B4966">
        <v>12</v>
      </c>
      <c r="C4966">
        <v>5</v>
      </c>
      <c r="D4966">
        <v>83</v>
      </c>
      <c r="E4966">
        <v>478</v>
      </c>
      <c r="F4966">
        <v>1939</v>
      </c>
      <c r="G4966">
        <v>820</v>
      </c>
      <c r="H4966">
        <v>7</v>
      </c>
      <c r="I4966" s="58" t="s">
        <v>1554</v>
      </c>
      <c r="J4966">
        <v>82007</v>
      </c>
      <c r="K4966" s="4">
        <v>1</v>
      </c>
      <c r="L4966" s="4">
        <v>8.016</v>
      </c>
      <c r="M4966" s="4">
        <v>111.96599999999999</v>
      </c>
      <c r="N4966" s="4">
        <v>118.982</v>
      </c>
      <c r="O4966" s="5">
        <v>42305.745292812499</v>
      </c>
      <c r="P4966" s="5">
        <v>43258.050196053242</v>
      </c>
    </row>
    <row r="4967" spans="1:16">
      <c r="A4967">
        <v>4</v>
      </c>
      <c r="B4967">
        <v>12</v>
      </c>
      <c r="C4967">
        <v>5</v>
      </c>
      <c r="D4967">
        <v>83</v>
      </c>
      <c r="E4967">
        <v>478</v>
      </c>
      <c r="F4967">
        <v>1940</v>
      </c>
      <c r="G4967">
        <v>1342</v>
      </c>
      <c r="H4967">
        <v>1</v>
      </c>
      <c r="I4967" s="58" t="s">
        <v>9059</v>
      </c>
      <c r="J4967">
        <v>134201</v>
      </c>
      <c r="K4967" s="4">
        <v>8.016</v>
      </c>
      <c r="L4967" s="4">
        <v>18.050999999999998</v>
      </c>
      <c r="M4967" s="4">
        <v>118.982</v>
      </c>
      <c r="N4967" s="4">
        <v>129.017</v>
      </c>
      <c r="O4967" s="5">
        <v>42305.745292812499</v>
      </c>
      <c r="P4967" s="5">
        <v>43258.050196053242</v>
      </c>
    </row>
    <row r="4968" spans="1:16">
      <c r="A4968">
        <v>4</v>
      </c>
      <c r="B4968">
        <v>12</v>
      </c>
      <c r="C4968">
        <v>5</v>
      </c>
      <c r="D4968">
        <v>83</v>
      </c>
      <c r="E4968">
        <v>572</v>
      </c>
      <c r="F4968">
        <v>1941</v>
      </c>
      <c r="G4968">
        <v>881</v>
      </c>
      <c r="H4968">
        <v>2</v>
      </c>
      <c r="I4968" s="58" t="s">
        <v>9060</v>
      </c>
      <c r="J4968">
        <v>88102</v>
      </c>
      <c r="K4968" s="4">
        <v>0</v>
      </c>
      <c r="L4968" s="4">
        <v>3.012</v>
      </c>
      <c r="M4968" s="4">
        <v>14.124000000000001</v>
      </c>
      <c r="N4968" s="4">
        <v>17.135999999999999</v>
      </c>
      <c r="O4968" s="5">
        <v>42305.745292812499</v>
      </c>
      <c r="P4968" s="5">
        <v>42305.745292812499</v>
      </c>
    </row>
    <row r="4969" spans="1:16">
      <c r="A4969">
        <v>4</v>
      </c>
      <c r="B4969">
        <v>12</v>
      </c>
      <c r="C4969">
        <v>6</v>
      </c>
      <c r="D4969">
        <v>151</v>
      </c>
      <c r="E4969">
        <v>1004</v>
      </c>
      <c r="F4969">
        <v>2385</v>
      </c>
      <c r="G4969">
        <v>479</v>
      </c>
      <c r="H4969">
        <v>7</v>
      </c>
      <c r="I4969" s="58" t="s">
        <v>9061</v>
      </c>
      <c r="J4969">
        <v>47907</v>
      </c>
      <c r="K4969" s="4">
        <v>0</v>
      </c>
      <c r="L4969" s="4">
        <v>2.113</v>
      </c>
      <c r="M4969" s="4">
        <v>0</v>
      </c>
      <c r="N4969" s="4">
        <v>2.113</v>
      </c>
      <c r="O4969" s="5">
        <v>42305.745292812499</v>
      </c>
      <c r="P4969" s="5">
        <v>42305.745292812499</v>
      </c>
    </row>
    <row r="4970" spans="1:16">
      <c r="A4970">
        <v>4</v>
      </c>
      <c r="B4970">
        <v>12</v>
      </c>
      <c r="C4970">
        <v>6</v>
      </c>
      <c r="D4970">
        <v>151</v>
      </c>
      <c r="E4970">
        <v>2003</v>
      </c>
      <c r="F4970">
        <v>2386</v>
      </c>
      <c r="G4970">
        <v>479</v>
      </c>
      <c r="H4970">
        <v>8</v>
      </c>
      <c r="I4970" s="58" t="s">
        <v>9062</v>
      </c>
      <c r="J4970">
        <v>47908</v>
      </c>
      <c r="K4970" s="4">
        <v>0</v>
      </c>
      <c r="L4970" s="4">
        <v>0.44900000000000001</v>
      </c>
      <c r="M4970" s="4">
        <v>0</v>
      </c>
      <c r="N4970" s="4">
        <v>0.44900000000000001</v>
      </c>
      <c r="O4970" s="5">
        <v>42305.745292812499</v>
      </c>
      <c r="P4970" s="5">
        <v>42305.745292812499</v>
      </c>
    </row>
    <row r="4971" spans="1:16">
      <c r="A4971">
        <v>4</v>
      </c>
      <c r="B4971">
        <v>12</v>
      </c>
      <c r="C4971">
        <v>6</v>
      </c>
      <c r="D4971">
        <v>151</v>
      </c>
      <c r="E4971">
        <v>3702</v>
      </c>
      <c r="F4971">
        <v>2387</v>
      </c>
      <c r="G4971">
        <v>493</v>
      </c>
      <c r="H4971">
        <v>2</v>
      </c>
      <c r="I4971" s="58" t="s">
        <v>9063</v>
      </c>
      <c r="J4971">
        <v>49302</v>
      </c>
      <c r="K4971" s="4">
        <v>0</v>
      </c>
      <c r="L4971" s="4">
        <v>11.295</v>
      </c>
      <c r="M4971" s="4">
        <v>47.31</v>
      </c>
      <c r="N4971" s="4">
        <v>58.604999999999997</v>
      </c>
      <c r="O4971" s="5">
        <v>42305.745292812499</v>
      </c>
      <c r="P4971" s="5">
        <v>42305.745292812499</v>
      </c>
    </row>
    <row r="4972" spans="1:16">
      <c r="A4972">
        <v>4</v>
      </c>
      <c r="B4972">
        <v>12</v>
      </c>
      <c r="C4972">
        <v>6</v>
      </c>
      <c r="D4972">
        <v>151</v>
      </c>
      <c r="E4972">
        <v>4059</v>
      </c>
      <c r="F4972">
        <v>2388</v>
      </c>
      <c r="G4972">
        <v>479</v>
      </c>
      <c r="H4972">
        <v>2</v>
      </c>
      <c r="I4972" s="58" t="s">
        <v>9064</v>
      </c>
      <c r="J4972">
        <v>47902</v>
      </c>
      <c r="K4972" s="4">
        <v>0</v>
      </c>
      <c r="L4972" s="4">
        <v>3.1219999999999999</v>
      </c>
      <c r="M4972" s="4">
        <v>2.2810000000000001</v>
      </c>
      <c r="N4972" s="4">
        <v>5.4029999999999996</v>
      </c>
      <c r="O4972" s="5">
        <v>42305.745292812499</v>
      </c>
      <c r="P4972" s="5">
        <v>43258.050196053242</v>
      </c>
    </row>
    <row r="4973" spans="1:16">
      <c r="A4973">
        <v>4</v>
      </c>
      <c r="B4973">
        <v>12</v>
      </c>
      <c r="C4973">
        <v>6</v>
      </c>
      <c r="D4973">
        <v>151</v>
      </c>
      <c r="E4973">
        <v>4059</v>
      </c>
      <c r="F4973">
        <v>2389</v>
      </c>
      <c r="G4973">
        <v>479</v>
      </c>
      <c r="H4973">
        <v>3</v>
      </c>
      <c r="I4973" s="58" t="s">
        <v>9065</v>
      </c>
      <c r="J4973">
        <v>47903</v>
      </c>
      <c r="K4973" s="4">
        <v>3.1269999999999998</v>
      </c>
      <c r="L4973" s="4">
        <v>20.344000000000001</v>
      </c>
      <c r="M4973" s="4">
        <v>5.4029999999999996</v>
      </c>
      <c r="N4973" s="4">
        <v>22.62</v>
      </c>
      <c r="O4973" s="5">
        <v>43258.050196053242</v>
      </c>
      <c r="P4973" s="5">
        <v>43258.050196053242</v>
      </c>
    </row>
    <row r="4974" spans="1:16">
      <c r="A4974">
        <v>4</v>
      </c>
      <c r="B4974">
        <v>12</v>
      </c>
      <c r="C4974">
        <v>6</v>
      </c>
      <c r="D4974">
        <v>156</v>
      </c>
      <c r="E4974">
        <v>11</v>
      </c>
      <c r="F4974">
        <v>2390</v>
      </c>
      <c r="G4974">
        <v>5</v>
      </c>
      <c r="H4974">
        <v>16</v>
      </c>
      <c r="I4974" s="58" t="s">
        <v>9066</v>
      </c>
      <c r="J4974">
        <v>516</v>
      </c>
      <c r="K4974" s="4">
        <v>5</v>
      </c>
      <c r="L4974" s="4">
        <v>9.6869999999999994</v>
      </c>
      <c r="M4974" s="4">
        <v>0</v>
      </c>
      <c r="N4974" s="4">
        <v>4.6870000000000003</v>
      </c>
      <c r="O4974" t="s">
        <v>1223</v>
      </c>
      <c r="P4974" t="s">
        <v>1223</v>
      </c>
    </row>
    <row r="4975" spans="1:16">
      <c r="A4975">
        <v>4</v>
      </c>
      <c r="B4975">
        <v>12</v>
      </c>
      <c r="C4975">
        <v>6</v>
      </c>
      <c r="D4975">
        <v>156</v>
      </c>
      <c r="E4975">
        <v>1326</v>
      </c>
      <c r="F4975">
        <v>2396</v>
      </c>
      <c r="G4975">
        <v>1823</v>
      </c>
      <c r="H4975">
        <v>1</v>
      </c>
      <c r="I4975" s="58">
        <v>-28123</v>
      </c>
      <c r="J4975">
        <v>182301</v>
      </c>
      <c r="K4975" s="4">
        <v>0</v>
      </c>
      <c r="L4975" s="4">
        <v>3.7719999999999998</v>
      </c>
      <c r="M4975" s="4">
        <v>0</v>
      </c>
      <c r="N4975" s="4">
        <v>3.7719999999999998</v>
      </c>
      <c r="O4975" s="5">
        <v>42305.745292812499</v>
      </c>
      <c r="P4975" s="5">
        <v>43258.050196053242</v>
      </c>
    </row>
    <row r="4976" spans="1:16">
      <c r="A4976">
        <v>4</v>
      </c>
      <c r="B4976">
        <v>12</v>
      </c>
      <c r="C4976">
        <v>6</v>
      </c>
      <c r="D4976">
        <v>156</v>
      </c>
      <c r="E4976">
        <v>1329</v>
      </c>
      <c r="F4976">
        <v>2397</v>
      </c>
      <c r="G4976">
        <v>1521</v>
      </c>
      <c r="H4976">
        <v>1</v>
      </c>
      <c r="I4976" s="58" t="s">
        <v>9067</v>
      </c>
      <c r="J4976">
        <v>152101</v>
      </c>
      <c r="K4976" s="4">
        <v>0</v>
      </c>
      <c r="L4976" s="4">
        <v>18.72</v>
      </c>
      <c r="M4976" s="4">
        <v>0</v>
      </c>
      <c r="N4976" s="4">
        <v>18.72</v>
      </c>
      <c r="O4976" t="s">
        <v>1223</v>
      </c>
      <c r="P4976" t="s">
        <v>1223</v>
      </c>
    </row>
    <row r="4977" spans="1:16">
      <c r="A4977">
        <v>4</v>
      </c>
      <c r="B4977">
        <v>12</v>
      </c>
      <c r="C4977">
        <v>6</v>
      </c>
      <c r="D4977">
        <v>156</v>
      </c>
      <c r="E4977">
        <v>2069</v>
      </c>
      <c r="F4977">
        <v>2398</v>
      </c>
      <c r="G4977">
        <v>1871</v>
      </c>
      <c r="H4977">
        <v>2</v>
      </c>
      <c r="I4977" s="58">
        <v>-10560</v>
      </c>
      <c r="J4977">
        <v>187102</v>
      </c>
      <c r="K4977" s="4">
        <v>0</v>
      </c>
      <c r="L4977" s="4">
        <v>6.0119999999999996</v>
      </c>
      <c r="M4977" s="4">
        <v>0</v>
      </c>
      <c r="N4977" s="4">
        <v>6.0119999999999996</v>
      </c>
      <c r="O4977" s="5">
        <v>42305.745292812499</v>
      </c>
      <c r="P4977" s="5">
        <v>42305.745292812499</v>
      </c>
    </row>
    <row r="4978" spans="1:16">
      <c r="A4978">
        <v>4</v>
      </c>
      <c r="B4978">
        <v>12</v>
      </c>
      <c r="C4978">
        <v>6</v>
      </c>
      <c r="D4978">
        <v>156</v>
      </c>
      <c r="E4978">
        <v>2069</v>
      </c>
      <c r="F4978">
        <v>2399</v>
      </c>
      <c r="G4978">
        <v>1871</v>
      </c>
      <c r="H4978">
        <v>3</v>
      </c>
      <c r="I4978" s="58">
        <v>-10532</v>
      </c>
      <c r="J4978">
        <v>187103</v>
      </c>
      <c r="K4978" s="4">
        <v>0</v>
      </c>
      <c r="L4978" s="4">
        <v>11.717000000000001</v>
      </c>
      <c r="M4978" s="4">
        <v>7.016</v>
      </c>
      <c r="N4978" s="4">
        <v>18.733000000000001</v>
      </c>
      <c r="O4978" s="5">
        <v>42305.745292812499</v>
      </c>
      <c r="P4978" s="5">
        <v>42305.745292812499</v>
      </c>
    </row>
    <row r="4979" spans="1:16">
      <c r="A4979">
        <v>4</v>
      </c>
      <c r="B4979">
        <v>12</v>
      </c>
      <c r="C4979">
        <v>6</v>
      </c>
      <c r="D4979">
        <v>156</v>
      </c>
      <c r="E4979">
        <v>221</v>
      </c>
      <c r="F4979">
        <v>2392</v>
      </c>
      <c r="G4979">
        <v>1842</v>
      </c>
      <c r="H4979">
        <v>1</v>
      </c>
      <c r="I4979" s="58">
        <v>-21183</v>
      </c>
      <c r="J4979">
        <v>184201</v>
      </c>
      <c r="K4979" s="4">
        <v>10</v>
      </c>
      <c r="L4979" s="4">
        <v>23.768999999999998</v>
      </c>
      <c r="M4979" s="4">
        <v>9.4779999999999998</v>
      </c>
      <c r="N4979" s="4">
        <v>23.247</v>
      </c>
      <c r="O4979" s="5">
        <v>42305.745292812499</v>
      </c>
      <c r="P4979" s="5">
        <v>43258.050196053242</v>
      </c>
    </row>
    <row r="4980" spans="1:16">
      <c r="A4980">
        <v>4</v>
      </c>
      <c r="B4980">
        <v>12</v>
      </c>
      <c r="C4980">
        <v>6</v>
      </c>
      <c r="D4980">
        <v>156</v>
      </c>
      <c r="E4980">
        <v>2266</v>
      </c>
      <c r="F4980">
        <v>2400</v>
      </c>
      <c r="G4980">
        <v>68</v>
      </c>
      <c r="H4980">
        <v>11</v>
      </c>
      <c r="I4980" s="58">
        <v>25143</v>
      </c>
      <c r="J4980">
        <v>6811</v>
      </c>
      <c r="K4980" s="4">
        <v>10</v>
      </c>
      <c r="L4980" s="4">
        <v>10.303000000000001</v>
      </c>
      <c r="M4980" s="4">
        <v>1.2230000000000001</v>
      </c>
      <c r="N4980" s="4">
        <v>1.526</v>
      </c>
      <c r="O4980" s="5">
        <v>42305.745292812499</v>
      </c>
      <c r="P4980" s="5">
        <v>42305.745292812499</v>
      </c>
    </row>
    <row r="4981" spans="1:16">
      <c r="A4981">
        <v>4</v>
      </c>
      <c r="B4981">
        <v>12</v>
      </c>
      <c r="C4981">
        <v>6</v>
      </c>
      <c r="D4981">
        <v>156</v>
      </c>
      <c r="E4981">
        <v>2266</v>
      </c>
      <c r="F4981">
        <v>2401</v>
      </c>
      <c r="G4981">
        <v>2084</v>
      </c>
      <c r="H4981">
        <v>2</v>
      </c>
      <c r="I4981" s="58">
        <v>67238</v>
      </c>
      <c r="J4981">
        <v>208402</v>
      </c>
      <c r="K4981" s="4">
        <v>2.5999999999999999E-2</v>
      </c>
      <c r="L4981" s="4">
        <v>5.6580000000000004</v>
      </c>
      <c r="M4981" s="4">
        <v>1.526</v>
      </c>
      <c r="N4981" s="4">
        <v>7.1580000000000004</v>
      </c>
      <c r="O4981" s="5">
        <v>42305.745292812499</v>
      </c>
      <c r="P4981" s="5">
        <v>42305.745292812499</v>
      </c>
    </row>
    <row r="4982" spans="1:16">
      <c r="A4982">
        <v>4</v>
      </c>
      <c r="B4982">
        <v>12</v>
      </c>
      <c r="C4982">
        <v>6</v>
      </c>
      <c r="D4982">
        <v>156</v>
      </c>
      <c r="E4982">
        <v>2266</v>
      </c>
      <c r="F4982">
        <v>2402</v>
      </c>
      <c r="G4982">
        <v>2091</v>
      </c>
      <c r="H4982">
        <v>1</v>
      </c>
      <c r="I4982" s="58">
        <v>69764</v>
      </c>
      <c r="J4982">
        <v>209101</v>
      </c>
      <c r="K4982" s="4">
        <v>0</v>
      </c>
      <c r="L4982" s="4">
        <v>2.9359999999999999</v>
      </c>
      <c r="M4982" s="4">
        <v>7.5279999999999996</v>
      </c>
      <c r="N4982" s="4">
        <v>10.464</v>
      </c>
      <c r="O4982" s="5">
        <v>42305.745292812499</v>
      </c>
      <c r="P4982" s="5">
        <v>43258.050196053242</v>
      </c>
    </row>
    <row r="4983" spans="1:16">
      <c r="A4983">
        <v>4</v>
      </c>
      <c r="B4983">
        <v>12</v>
      </c>
      <c r="C4983">
        <v>6</v>
      </c>
      <c r="D4983">
        <v>156</v>
      </c>
      <c r="E4983">
        <v>3011</v>
      </c>
      <c r="F4983">
        <v>2403</v>
      </c>
      <c r="G4983">
        <v>3067</v>
      </c>
      <c r="H4983">
        <v>2</v>
      </c>
      <c r="I4983" s="58">
        <v>426271</v>
      </c>
      <c r="J4983">
        <v>306702</v>
      </c>
      <c r="K4983" s="4">
        <v>0</v>
      </c>
      <c r="L4983" s="4">
        <v>9.1809999999999992</v>
      </c>
      <c r="M4983" s="4">
        <v>0</v>
      </c>
      <c r="N4983" s="4">
        <v>9.1809999999999992</v>
      </c>
      <c r="O4983" s="5">
        <v>42305.745292812499</v>
      </c>
      <c r="P4983" s="5">
        <v>42305.745292812499</v>
      </c>
    </row>
    <row r="4984" spans="1:16">
      <c r="A4984">
        <v>4</v>
      </c>
      <c r="B4984">
        <v>12</v>
      </c>
      <c r="C4984">
        <v>6</v>
      </c>
      <c r="D4984">
        <v>156</v>
      </c>
      <c r="E4984">
        <v>3086</v>
      </c>
      <c r="F4984">
        <v>2404</v>
      </c>
      <c r="G4984">
        <v>3169</v>
      </c>
      <c r="H4984">
        <v>1</v>
      </c>
      <c r="I4984" s="58">
        <v>463495</v>
      </c>
      <c r="J4984">
        <v>316901</v>
      </c>
      <c r="K4984" s="4">
        <v>0</v>
      </c>
      <c r="L4984" s="4">
        <v>4.008</v>
      </c>
      <c r="M4984" s="4">
        <v>0</v>
      </c>
      <c r="N4984" s="4">
        <v>4.008</v>
      </c>
      <c r="O4984" s="5">
        <v>42305.745292812499</v>
      </c>
      <c r="P4984" s="5">
        <v>42305.745292812499</v>
      </c>
    </row>
    <row r="4985" spans="1:16">
      <c r="A4985">
        <v>4</v>
      </c>
      <c r="B4985">
        <v>12</v>
      </c>
      <c r="C4985">
        <v>6</v>
      </c>
      <c r="D4985">
        <v>156</v>
      </c>
      <c r="E4985">
        <v>3221</v>
      </c>
      <c r="F4985">
        <v>2405</v>
      </c>
      <c r="G4985">
        <v>3067</v>
      </c>
      <c r="H4985">
        <v>1</v>
      </c>
      <c r="I4985" s="58">
        <v>426240</v>
      </c>
      <c r="J4985">
        <v>306701</v>
      </c>
      <c r="K4985" s="4">
        <v>1</v>
      </c>
      <c r="L4985" s="4">
        <v>6.9669999999999996</v>
      </c>
      <c r="M4985" s="4">
        <v>0</v>
      </c>
      <c r="N4985" s="4">
        <v>5.9669999999999996</v>
      </c>
      <c r="O4985" s="5">
        <v>42305.745292812499</v>
      </c>
      <c r="P4985" s="5">
        <v>42305.745292812499</v>
      </c>
    </row>
    <row r="4986" spans="1:16">
      <c r="A4986">
        <v>4</v>
      </c>
      <c r="B4986">
        <v>12</v>
      </c>
      <c r="C4986">
        <v>6</v>
      </c>
      <c r="D4986">
        <v>156</v>
      </c>
      <c r="E4986">
        <v>3535</v>
      </c>
      <c r="F4986">
        <v>2406</v>
      </c>
      <c r="G4986">
        <v>5</v>
      </c>
      <c r="H4986">
        <v>4</v>
      </c>
      <c r="I4986" s="58">
        <v>38443</v>
      </c>
      <c r="J4986">
        <v>504</v>
      </c>
      <c r="K4986" s="4">
        <v>0</v>
      </c>
      <c r="L4986" s="4">
        <v>13.475</v>
      </c>
      <c r="M4986" s="4">
        <v>149.45400000000001</v>
      </c>
      <c r="N4986" s="4">
        <v>162.929</v>
      </c>
      <c r="O4986" s="5">
        <v>42305.745292812499</v>
      </c>
      <c r="P4986" s="5">
        <v>42305.745292812499</v>
      </c>
    </row>
    <row r="4987" spans="1:16">
      <c r="A4987">
        <v>4</v>
      </c>
      <c r="B4987">
        <v>12</v>
      </c>
      <c r="C4987">
        <v>6</v>
      </c>
      <c r="D4987">
        <v>156</v>
      </c>
      <c r="E4987">
        <v>3950</v>
      </c>
      <c r="F4987">
        <v>2407</v>
      </c>
      <c r="G4987">
        <v>354</v>
      </c>
      <c r="H4987">
        <v>9</v>
      </c>
      <c r="I4987" s="58" t="s">
        <v>9068</v>
      </c>
      <c r="J4987">
        <v>35409</v>
      </c>
      <c r="K4987" s="4">
        <v>0</v>
      </c>
      <c r="L4987" s="4">
        <v>0.35899999999999999</v>
      </c>
      <c r="M4987" s="4">
        <v>11.516</v>
      </c>
      <c r="N4987" s="4">
        <v>11.875</v>
      </c>
      <c r="O4987" s="5">
        <v>42305.745292812499</v>
      </c>
      <c r="P4987" s="5">
        <v>42305.745292812499</v>
      </c>
    </row>
    <row r="4988" spans="1:16">
      <c r="A4988">
        <v>4</v>
      </c>
      <c r="B4988">
        <v>12</v>
      </c>
      <c r="C4988">
        <v>6</v>
      </c>
      <c r="D4988">
        <v>156</v>
      </c>
      <c r="E4988">
        <v>3964</v>
      </c>
      <c r="F4988">
        <v>2408</v>
      </c>
      <c r="G4988">
        <v>494</v>
      </c>
      <c r="H4988">
        <v>2</v>
      </c>
      <c r="I4988" s="58" t="s">
        <v>9069</v>
      </c>
      <c r="J4988">
        <v>49402</v>
      </c>
      <c r="K4988" s="4">
        <v>1</v>
      </c>
      <c r="L4988" s="4">
        <v>16.492999999999999</v>
      </c>
      <c r="M4988" s="4">
        <v>55.152000000000001</v>
      </c>
      <c r="N4988" s="4">
        <v>70.644999999999996</v>
      </c>
      <c r="O4988" s="5">
        <v>42305.745292812499</v>
      </c>
      <c r="P4988" s="5">
        <v>43258.050196053242</v>
      </c>
    </row>
    <row r="4989" spans="1:16">
      <c r="A4989">
        <v>4</v>
      </c>
      <c r="B4989">
        <v>12</v>
      </c>
      <c r="C4989">
        <v>6</v>
      </c>
      <c r="D4989">
        <v>156</v>
      </c>
      <c r="E4989">
        <v>3964</v>
      </c>
      <c r="F4989">
        <v>2409</v>
      </c>
      <c r="G4989">
        <v>494</v>
      </c>
      <c r="H4989">
        <v>3</v>
      </c>
      <c r="I4989" s="58" t="s">
        <v>9070</v>
      </c>
      <c r="J4989">
        <v>49403</v>
      </c>
      <c r="K4989" s="4">
        <v>15.493</v>
      </c>
      <c r="L4989" s="4">
        <v>28.523</v>
      </c>
      <c r="M4989" s="4">
        <v>70.644999999999996</v>
      </c>
      <c r="N4989" s="4">
        <v>83.674999999999997</v>
      </c>
      <c r="O4989" s="5">
        <v>42305.745292812499</v>
      </c>
      <c r="P4989" s="5">
        <v>43258.050196053242</v>
      </c>
    </row>
    <row r="4990" spans="1:16">
      <c r="A4990">
        <v>4</v>
      </c>
      <c r="B4990">
        <v>12</v>
      </c>
      <c r="C4990">
        <v>6</v>
      </c>
      <c r="D4990">
        <v>156</v>
      </c>
      <c r="E4990">
        <v>3964</v>
      </c>
      <c r="F4990">
        <v>2410</v>
      </c>
      <c r="G4990">
        <v>494</v>
      </c>
      <c r="H4990">
        <v>4</v>
      </c>
      <c r="I4990" s="58" t="s">
        <v>9071</v>
      </c>
      <c r="J4990">
        <v>49404</v>
      </c>
      <c r="K4990" s="4">
        <v>0</v>
      </c>
      <c r="L4990" s="4">
        <v>2.7229999999999999</v>
      </c>
      <c r="M4990" s="4">
        <v>83.674999999999997</v>
      </c>
      <c r="N4990" s="4">
        <v>86.397999999999996</v>
      </c>
      <c r="O4990" s="5">
        <v>42305.745292812499</v>
      </c>
      <c r="P4990" s="5">
        <v>43258.050196053242</v>
      </c>
    </row>
    <row r="4991" spans="1:16">
      <c r="A4991">
        <v>4</v>
      </c>
      <c r="B4991">
        <v>12</v>
      </c>
      <c r="C4991">
        <v>6</v>
      </c>
      <c r="D4991">
        <v>156</v>
      </c>
      <c r="E4991">
        <v>3996</v>
      </c>
      <c r="F4991">
        <v>2411</v>
      </c>
      <c r="G4991">
        <v>548</v>
      </c>
      <c r="H4991">
        <v>2</v>
      </c>
      <c r="I4991" s="58" t="s">
        <v>9072</v>
      </c>
      <c r="J4991">
        <v>54802</v>
      </c>
      <c r="K4991" s="4">
        <v>1</v>
      </c>
      <c r="L4991" s="4">
        <v>31.709</v>
      </c>
      <c r="M4991" s="4">
        <v>51.283000000000001</v>
      </c>
      <c r="N4991" s="4">
        <v>81.992999999999995</v>
      </c>
      <c r="O4991" s="5">
        <v>42305.745292812499</v>
      </c>
      <c r="P4991" s="5">
        <v>43258.050196053242</v>
      </c>
    </row>
    <row r="4992" spans="1:16">
      <c r="A4992">
        <v>4</v>
      </c>
      <c r="B4992">
        <v>12</v>
      </c>
      <c r="C4992">
        <v>6</v>
      </c>
      <c r="D4992">
        <v>156</v>
      </c>
      <c r="E4992">
        <v>4084</v>
      </c>
      <c r="F4992">
        <v>2412</v>
      </c>
      <c r="G4992">
        <v>380</v>
      </c>
      <c r="H4992">
        <v>7</v>
      </c>
      <c r="I4992" s="58" t="s">
        <v>9073</v>
      </c>
      <c r="J4992">
        <v>38007</v>
      </c>
      <c r="K4992" s="4">
        <v>0</v>
      </c>
      <c r="L4992" s="4">
        <v>16.312000000000001</v>
      </c>
      <c r="M4992" s="4">
        <v>13.085000000000001</v>
      </c>
      <c r="N4992" s="4">
        <v>29.396999999999998</v>
      </c>
      <c r="O4992" s="5">
        <v>42305.745292812499</v>
      </c>
      <c r="P4992" s="5">
        <v>43258.050196053242</v>
      </c>
    </row>
    <row r="4993" spans="1:16">
      <c r="A4993">
        <v>4</v>
      </c>
      <c r="B4993">
        <v>12</v>
      </c>
      <c r="C4993">
        <v>6</v>
      </c>
      <c r="D4993">
        <v>156</v>
      </c>
      <c r="E4993">
        <v>4084</v>
      </c>
      <c r="F4993">
        <v>2413</v>
      </c>
      <c r="G4993">
        <v>380</v>
      </c>
      <c r="H4993">
        <v>8</v>
      </c>
      <c r="I4993" s="58" t="s">
        <v>1556</v>
      </c>
      <c r="J4993">
        <v>38008</v>
      </c>
      <c r="K4993" s="4">
        <v>0</v>
      </c>
      <c r="L4993" s="4">
        <v>15.977</v>
      </c>
      <c r="M4993" s="4">
        <v>29.396999999999998</v>
      </c>
      <c r="N4993" s="4">
        <v>45.374000000000002</v>
      </c>
      <c r="O4993" s="5">
        <v>42305.745292812499</v>
      </c>
      <c r="P4993" s="5">
        <v>43258.050196053242</v>
      </c>
    </row>
    <row r="4994" spans="1:16">
      <c r="A4994">
        <v>4</v>
      </c>
      <c r="B4994">
        <v>12</v>
      </c>
      <c r="C4994">
        <v>6</v>
      </c>
      <c r="D4994">
        <v>156</v>
      </c>
      <c r="E4994">
        <v>4084</v>
      </c>
      <c r="F4994">
        <v>2414</v>
      </c>
      <c r="G4994">
        <v>380</v>
      </c>
      <c r="H4994">
        <v>17</v>
      </c>
      <c r="I4994" s="58" t="s">
        <v>9074</v>
      </c>
      <c r="J4994">
        <v>38017</v>
      </c>
      <c r="K4994" s="4">
        <v>13.959</v>
      </c>
      <c r="L4994" s="4">
        <v>16.73</v>
      </c>
      <c r="M4994" s="4">
        <v>45.374000000000002</v>
      </c>
      <c r="N4994" s="4">
        <v>48.145000000000003</v>
      </c>
      <c r="O4994" s="5">
        <v>42305.745292812499</v>
      </c>
      <c r="P4994" s="5">
        <v>42305.745292812499</v>
      </c>
    </row>
    <row r="4995" spans="1:16">
      <c r="A4995">
        <v>4</v>
      </c>
      <c r="B4995">
        <v>12</v>
      </c>
      <c r="C4995">
        <v>6</v>
      </c>
      <c r="D4995">
        <v>156</v>
      </c>
      <c r="E4995">
        <v>4536</v>
      </c>
      <c r="F4995">
        <v>2415</v>
      </c>
      <c r="G4995">
        <v>68</v>
      </c>
      <c r="H4995">
        <v>6</v>
      </c>
      <c r="I4995" s="58">
        <v>24990</v>
      </c>
      <c r="J4995">
        <v>6806</v>
      </c>
      <c r="K4995" s="4">
        <v>0</v>
      </c>
      <c r="L4995" s="4">
        <v>1.4019999999999999</v>
      </c>
      <c r="M4995" s="4">
        <v>325.36599999999999</v>
      </c>
      <c r="N4995" s="4">
        <v>326.76799999999997</v>
      </c>
      <c r="O4995" s="5">
        <v>42305.745292812499</v>
      </c>
      <c r="P4995" s="5">
        <v>43258.050196053242</v>
      </c>
    </row>
    <row r="4996" spans="1:16">
      <c r="A4996">
        <v>4</v>
      </c>
      <c r="B4996">
        <v>12</v>
      </c>
      <c r="C4996">
        <v>6</v>
      </c>
      <c r="D4996">
        <v>156</v>
      </c>
      <c r="E4996">
        <v>969</v>
      </c>
      <c r="F4996">
        <v>2393</v>
      </c>
      <c r="G4996">
        <v>1368</v>
      </c>
      <c r="H4996">
        <v>1</v>
      </c>
      <c r="I4996" s="58" t="s">
        <v>9075</v>
      </c>
      <c r="J4996">
        <v>136801</v>
      </c>
      <c r="K4996" s="4">
        <v>15.856999999999999</v>
      </c>
      <c r="L4996" s="4">
        <v>30.736000000000001</v>
      </c>
      <c r="M4996" s="4">
        <v>46.893000000000001</v>
      </c>
      <c r="N4996" s="4">
        <v>61.771999999999998</v>
      </c>
      <c r="O4996" s="5">
        <v>42305.745292812499</v>
      </c>
      <c r="P4996" s="5">
        <v>42305.745292812499</v>
      </c>
    </row>
    <row r="4997" spans="1:16">
      <c r="A4997">
        <v>4</v>
      </c>
      <c r="B4997">
        <v>12</v>
      </c>
      <c r="C4997">
        <v>6</v>
      </c>
      <c r="D4997">
        <v>156</v>
      </c>
      <c r="E4997">
        <v>969</v>
      </c>
      <c r="F4997">
        <v>2394</v>
      </c>
      <c r="G4997">
        <v>1638</v>
      </c>
      <c r="H4997">
        <v>2</v>
      </c>
      <c r="I4997" s="58">
        <v>-95661</v>
      </c>
      <c r="J4997">
        <v>163802</v>
      </c>
      <c r="K4997" s="4">
        <v>0.307</v>
      </c>
      <c r="L4997" s="4">
        <v>15.856</v>
      </c>
      <c r="M4997" s="4">
        <v>31.343</v>
      </c>
      <c r="N4997" s="4">
        <v>46.893000000000001</v>
      </c>
      <c r="O4997" s="5">
        <v>42305.745292812499</v>
      </c>
      <c r="P4997" s="5">
        <v>43258.050196053242</v>
      </c>
    </row>
    <row r="4998" spans="1:16">
      <c r="A4998">
        <v>4</v>
      </c>
      <c r="B4998">
        <v>12</v>
      </c>
      <c r="C4998">
        <v>6</v>
      </c>
      <c r="D4998">
        <v>156</v>
      </c>
      <c r="E4998">
        <v>97</v>
      </c>
      <c r="F4998">
        <v>2391</v>
      </c>
      <c r="G4998">
        <v>380</v>
      </c>
      <c r="H4998">
        <v>8</v>
      </c>
      <c r="I4998" s="58" t="s">
        <v>1556</v>
      </c>
      <c r="J4998">
        <v>38008</v>
      </c>
      <c r="K4998" s="4">
        <v>15.977</v>
      </c>
      <c r="L4998" s="4">
        <v>16.744</v>
      </c>
      <c r="M4998" s="4">
        <v>0</v>
      </c>
      <c r="N4998" s="4">
        <v>0.76700000000000002</v>
      </c>
      <c r="O4998" s="5">
        <v>42305.745292812499</v>
      </c>
      <c r="P4998" s="5">
        <v>42305.745292812499</v>
      </c>
    </row>
    <row r="4999" spans="1:16">
      <c r="A4999">
        <v>4</v>
      </c>
      <c r="B4999">
        <v>12</v>
      </c>
      <c r="C4999">
        <v>6</v>
      </c>
      <c r="D4999">
        <v>156</v>
      </c>
      <c r="E4999">
        <v>986</v>
      </c>
      <c r="F4999">
        <v>2395</v>
      </c>
      <c r="G4999">
        <v>1155</v>
      </c>
      <c r="H4999">
        <v>1</v>
      </c>
      <c r="I4999" s="58" t="s">
        <v>9076</v>
      </c>
      <c r="J4999">
        <v>115501</v>
      </c>
      <c r="K4999" s="4">
        <v>0</v>
      </c>
      <c r="L4999" s="4">
        <v>11.083</v>
      </c>
      <c r="M4999" s="4">
        <v>0</v>
      </c>
      <c r="N4999" s="4">
        <v>11.083</v>
      </c>
      <c r="O4999" s="5">
        <v>42305.745292812499</v>
      </c>
      <c r="P4999" s="5">
        <v>42305.745292812499</v>
      </c>
    </row>
    <row r="5000" spans="1:16">
      <c r="A5000">
        <v>4</v>
      </c>
      <c r="B5000">
        <v>12</v>
      </c>
      <c r="C5000">
        <v>6</v>
      </c>
      <c r="D5000">
        <v>165</v>
      </c>
      <c r="E5000">
        <v>1005</v>
      </c>
      <c r="F5000">
        <v>2425</v>
      </c>
      <c r="G5000">
        <v>1188</v>
      </c>
      <c r="H5000">
        <v>1</v>
      </c>
      <c r="I5000" s="58" t="s">
        <v>9077</v>
      </c>
      <c r="J5000">
        <v>118801</v>
      </c>
      <c r="K5000" s="4">
        <v>1</v>
      </c>
      <c r="L5000" s="4">
        <v>2.9750000000000001</v>
      </c>
      <c r="M5000" s="4">
        <v>0</v>
      </c>
      <c r="N5000" s="4">
        <v>1.9750000000000001</v>
      </c>
      <c r="O5000" s="5">
        <v>42305.745292812499</v>
      </c>
      <c r="P5000" s="5">
        <v>42305.745292812499</v>
      </c>
    </row>
    <row r="5001" spans="1:16">
      <c r="A5001">
        <v>4</v>
      </c>
      <c r="B5001">
        <v>12</v>
      </c>
      <c r="C5001">
        <v>6</v>
      </c>
      <c r="D5001">
        <v>165</v>
      </c>
      <c r="E5001">
        <v>10</v>
      </c>
      <c r="F5001">
        <v>2416</v>
      </c>
      <c r="G5001">
        <v>5</v>
      </c>
      <c r="H5001">
        <v>2</v>
      </c>
      <c r="I5001" s="58">
        <v>38384</v>
      </c>
      <c r="J5001">
        <v>502</v>
      </c>
      <c r="K5001" s="4">
        <v>0</v>
      </c>
      <c r="L5001" s="4">
        <v>12.29</v>
      </c>
      <c r="M5001" s="4">
        <v>9.8919999999999995</v>
      </c>
      <c r="N5001" s="4">
        <v>22.181999999999999</v>
      </c>
      <c r="O5001" s="5">
        <v>42305.745292812499</v>
      </c>
      <c r="P5001" s="5">
        <v>43258.050196053242</v>
      </c>
    </row>
    <row r="5002" spans="1:16">
      <c r="A5002">
        <v>4</v>
      </c>
      <c r="B5002">
        <v>12</v>
      </c>
      <c r="C5002">
        <v>6</v>
      </c>
      <c r="D5002">
        <v>165</v>
      </c>
      <c r="E5002">
        <v>10</v>
      </c>
      <c r="F5002">
        <v>2417</v>
      </c>
      <c r="G5002">
        <v>5</v>
      </c>
      <c r="H5002">
        <v>3</v>
      </c>
      <c r="I5002" s="58">
        <v>38412</v>
      </c>
      <c r="J5002">
        <v>503</v>
      </c>
      <c r="K5002" s="4">
        <v>17</v>
      </c>
      <c r="L5002" s="4">
        <v>23.905999999999999</v>
      </c>
      <c r="M5002" s="4">
        <v>24.855</v>
      </c>
      <c r="N5002" s="4">
        <v>31.760999999999999</v>
      </c>
      <c r="O5002" s="5">
        <v>42305.745292812499</v>
      </c>
      <c r="P5002" s="5">
        <v>42305.745292812499</v>
      </c>
    </row>
    <row r="5003" spans="1:16">
      <c r="A5003">
        <v>4</v>
      </c>
      <c r="B5003">
        <v>12</v>
      </c>
      <c r="C5003">
        <v>6</v>
      </c>
      <c r="D5003">
        <v>165</v>
      </c>
      <c r="E5003">
        <v>10</v>
      </c>
      <c r="F5003">
        <v>2418</v>
      </c>
      <c r="G5003">
        <v>5</v>
      </c>
      <c r="H5003">
        <v>9</v>
      </c>
      <c r="I5003" s="58">
        <v>38596</v>
      </c>
      <c r="J5003">
        <v>509</v>
      </c>
      <c r="K5003" s="4">
        <v>1</v>
      </c>
      <c r="L5003" s="4">
        <v>3.673</v>
      </c>
      <c r="M5003" s="4">
        <v>22.181999999999999</v>
      </c>
      <c r="N5003" s="4">
        <v>24.855</v>
      </c>
      <c r="O5003" s="5">
        <v>42305.745292812499</v>
      </c>
      <c r="P5003" s="5">
        <v>43258.050196053242</v>
      </c>
    </row>
    <row r="5004" spans="1:16">
      <c r="A5004">
        <v>4</v>
      </c>
      <c r="B5004">
        <v>12</v>
      </c>
      <c r="C5004">
        <v>6</v>
      </c>
      <c r="D5004">
        <v>165</v>
      </c>
      <c r="E5004">
        <v>1326</v>
      </c>
      <c r="F5004">
        <v>2426</v>
      </c>
      <c r="G5004">
        <v>1823</v>
      </c>
      <c r="H5004">
        <v>2</v>
      </c>
      <c r="I5004" s="58">
        <v>-28092</v>
      </c>
      <c r="J5004">
        <v>182302</v>
      </c>
      <c r="K5004" s="4">
        <v>0</v>
      </c>
      <c r="L5004" s="4">
        <v>1.2789999999999999</v>
      </c>
      <c r="M5004" s="4">
        <v>3.7719999999999998</v>
      </c>
      <c r="N5004" s="4">
        <v>5.0510000000000002</v>
      </c>
      <c r="O5004" s="5">
        <v>42305.745292812499</v>
      </c>
      <c r="P5004" s="5">
        <v>43258.050196053242</v>
      </c>
    </row>
    <row r="5005" spans="1:16">
      <c r="A5005">
        <v>4</v>
      </c>
      <c r="B5005">
        <v>12</v>
      </c>
      <c r="C5005">
        <v>6</v>
      </c>
      <c r="D5005">
        <v>165</v>
      </c>
      <c r="E5005">
        <v>1330</v>
      </c>
      <c r="F5005">
        <v>2427</v>
      </c>
      <c r="G5005">
        <v>1369</v>
      </c>
      <c r="H5005">
        <v>1</v>
      </c>
      <c r="I5005" s="58" t="s">
        <v>9078</v>
      </c>
      <c r="J5005">
        <v>136901</v>
      </c>
      <c r="K5005" s="4">
        <v>1</v>
      </c>
      <c r="L5005" s="4">
        <v>8.9640000000000004</v>
      </c>
      <c r="M5005" s="4">
        <v>0</v>
      </c>
      <c r="N5005" s="4">
        <v>7.9640000000000004</v>
      </c>
      <c r="O5005" s="5">
        <v>42305.745292812499</v>
      </c>
      <c r="P5005" s="5">
        <v>42305.745292812499</v>
      </c>
    </row>
    <row r="5006" spans="1:16">
      <c r="A5006">
        <v>4</v>
      </c>
      <c r="B5006">
        <v>12</v>
      </c>
      <c r="C5006">
        <v>6</v>
      </c>
      <c r="D5006">
        <v>165</v>
      </c>
      <c r="E5006">
        <v>1481</v>
      </c>
      <c r="F5006">
        <v>2428</v>
      </c>
      <c r="G5006">
        <v>1823</v>
      </c>
      <c r="H5006">
        <v>3</v>
      </c>
      <c r="I5006" s="58">
        <v>-28064</v>
      </c>
      <c r="J5006">
        <v>182303</v>
      </c>
      <c r="K5006" s="4">
        <v>1</v>
      </c>
      <c r="L5006" s="4">
        <v>7.6619999999999999</v>
      </c>
      <c r="M5006" s="4">
        <v>0</v>
      </c>
      <c r="N5006" s="4">
        <v>6.6619999999999999</v>
      </c>
      <c r="O5006" s="5">
        <v>42305.745292812499</v>
      </c>
      <c r="P5006" s="5">
        <v>42305.745292812499</v>
      </c>
    </row>
    <row r="5007" spans="1:16">
      <c r="A5007">
        <v>4</v>
      </c>
      <c r="B5007">
        <v>12</v>
      </c>
      <c r="C5007">
        <v>6</v>
      </c>
      <c r="D5007">
        <v>165</v>
      </c>
      <c r="E5007">
        <v>1481</v>
      </c>
      <c r="F5007">
        <v>2429</v>
      </c>
      <c r="G5007">
        <v>2383</v>
      </c>
      <c r="H5007">
        <v>1</v>
      </c>
      <c r="I5007" s="58">
        <v>176414</v>
      </c>
      <c r="J5007">
        <v>238301</v>
      </c>
      <c r="K5007" s="4">
        <v>0</v>
      </c>
      <c r="L5007" s="4">
        <v>25.777999999999999</v>
      </c>
      <c r="M5007" s="4">
        <v>9.15</v>
      </c>
      <c r="N5007" s="4">
        <v>34.927999999999997</v>
      </c>
      <c r="O5007" s="5">
        <v>42305.745292812499</v>
      </c>
      <c r="P5007" s="5">
        <v>42305.745292812499</v>
      </c>
    </row>
    <row r="5008" spans="1:16">
      <c r="A5008">
        <v>4</v>
      </c>
      <c r="B5008">
        <v>12</v>
      </c>
      <c r="C5008">
        <v>6</v>
      </c>
      <c r="D5008">
        <v>165</v>
      </c>
      <c r="E5008">
        <v>1870</v>
      </c>
      <c r="F5008">
        <v>2430</v>
      </c>
      <c r="G5008">
        <v>1717</v>
      </c>
      <c r="H5008">
        <v>2</v>
      </c>
      <c r="I5008" s="58">
        <v>-66807</v>
      </c>
      <c r="J5008">
        <v>171702</v>
      </c>
      <c r="K5008" s="4">
        <v>1</v>
      </c>
      <c r="L5008" s="4">
        <v>19.905000000000001</v>
      </c>
      <c r="M5008" s="4">
        <v>3.1280000000000001</v>
      </c>
      <c r="N5008" s="4">
        <v>22.033000000000001</v>
      </c>
      <c r="O5008" t="s">
        <v>1223</v>
      </c>
      <c r="P5008" t="s">
        <v>1223</v>
      </c>
    </row>
    <row r="5009" spans="1:16">
      <c r="A5009">
        <v>4</v>
      </c>
      <c r="B5009">
        <v>12</v>
      </c>
      <c r="C5009">
        <v>6</v>
      </c>
      <c r="D5009">
        <v>165</v>
      </c>
      <c r="E5009">
        <v>1871</v>
      </c>
      <c r="F5009">
        <v>2431</v>
      </c>
      <c r="G5009">
        <v>1718</v>
      </c>
      <c r="H5009">
        <v>1</v>
      </c>
      <c r="I5009" s="58">
        <v>-66473</v>
      </c>
      <c r="J5009">
        <v>171801</v>
      </c>
      <c r="K5009" s="4">
        <v>12.952999999999999</v>
      </c>
      <c r="L5009" s="4">
        <v>31.488</v>
      </c>
      <c r="M5009" s="4">
        <v>61.106000000000002</v>
      </c>
      <c r="N5009" s="4">
        <v>79.641000000000005</v>
      </c>
      <c r="O5009" s="5">
        <v>42305.745292812499</v>
      </c>
      <c r="P5009" s="5">
        <v>42305.745292812499</v>
      </c>
    </row>
    <row r="5010" spans="1:16">
      <c r="A5010">
        <v>4</v>
      </c>
      <c r="B5010">
        <v>12</v>
      </c>
      <c r="C5010">
        <v>6</v>
      </c>
      <c r="D5010">
        <v>165</v>
      </c>
      <c r="E5010">
        <v>1871</v>
      </c>
      <c r="F5010">
        <v>2432</v>
      </c>
      <c r="G5010">
        <v>1718</v>
      </c>
      <c r="H5010">
        <v>7</v>
      </c>
      <c r="I5010" s="58">
        <v>-66292</v>
      </c>
      <c r="J5010">
        <v>171807</v>
      </c>
      <c r="K5010" s="4">
        <v>0.75</v>
      </c>
      <c r="L5010" s="4">
        <v>5.6479999999999997</v>
      </c>
      <c r="M5010" s="4">
        <v>49.311</v>
      </c>
      <c r="N5010" s="4">
        <v>54.209000000000003</v>
      </c>
      <c r="O5010" s="5">
        <v>43258.050196053242</v>
      </c>
      <c r="P5010" s="5">
        <v>43258.050196053242</v>
      </c>
    </row>
    <row r="5011" spans="1:16">
      <c r="A5011">
        <v>4</v>
      </c>
      <c r="B5011">
        <v>12</v>
      </c>
      <c r="C5011">
        <v>6</v>
      </c>
      <c r="D5011">
        <v>165</v>
      </c>
      <c r="E5011">
        <v>3069</v>
      </c>
      <c r="F5011">
        <v>2433</v>
      </c>
      <c r="G5011">
        <v>3369</v>
      </c>
      <c r="H5011">
        <v>1</v>
      </c>
      <c r="I5011" s="58">
        <v>536544</v>
      </c>
      <c r="J5011">
        <v>336901</v>
      </c>
      <c r="K5011" s="4">
        <v>10</v>
      </c>
      <c r="L5011" s="4">
        <v>16.533000000000001</v>
      </c>
      <c r="M5011" s="4">
        <v>0</v>
      </c>
      <c r="N5011" s="4">
        <v>6.5330000000000004</v>
      </c>
      <c r="O5011" s="5">
        <v>42305.745292812499</v>
      </c>
      <c r="P5011" s="5">
        <v>42305.745292812499</v>
      </c>
    </row>
    <row r="5012" spans="1:16">
      <c r="A5012">
        <v>4</v>
      </c>
      <c r="B5012">
        <v>12</v>
      </c>
      <c r="C5012">
        <v>6</v>
      </c>
      <c r="D5012">
        <v>165</v>
      </c>
      <c r="E5012">
        <v>3434</v>
      </c>
      <c r="F5012">
        <v>2434</v>
      </c>
      <c r="G5012">
        <v>3570</v>
      </c>
      <c r="H5012">
        <v>2</v>
      </c>
      <c r="I5012" s="58">
        <v>609988</v>
      </c>
      <c r="J5012">
        <v>357002</v>
      </c>
      <c r="K5012" s="4">
        <v>0</v>
      </c>
      <c r="L5012" s="4">
        <v>7.1429999999999998</v>
      </c>
      <c r="M5012" s="4">
        <v>6.0229999999999997</v>
      </c>
      <c r="N5012" s="4">
        <v>13.166</v>
      </c>
      <c r="O5012" s="5">
        <v>42305.745292812499</v>
      </c>
      <c r="P5012" s="5">
        <v>43258.050196053242</v>
      </c>
    </row>
    <row r="5013" spans="1:16">
      <c r="A5013">
        <v>4</v>
      </c>
      <c r="B5013">
        <v>12</v>
      </c>
      <c r="C5013">
        <v>6</v>
      </c>
      <c r="D5013">
        <v>165</v>
      </c>
      <c r="E5013">
        <v>3535</v>
      </c>
      <c r="F5013">
        <v>2435</v>
      </c>
      <c r="G5013">
        <v>5</v>
      </c>
      <c r="H5013">
        <v>14</v>
      </c>
      <c r="I5013" s="58" t="s">
        <v>9079</v>
      </c>
      <c r="J5013">
        <v>514</v>
      </c>
      <c r="K5013" s="4">
        <v>0</v>
      </c>
      <c r="L5013" s="4">
        <v>14.661</v>
      </c>
      <c r="M5013" s="4">
        <v>121.76600000000001</v>
      </c>
      <c r="N5013" s="4">
        <v>136.42699999999999</v>
      </c>
      <c r="O5013" s="5">
        <v>42305.745292812499</v>
      </c>
      <c r="P5013" s="5">
        <v>43258.050196053242</v>
      </c>
    </row>
    <row r="5014" spans="1:16">
      <c r="A5014">
        <v>4</v>
      </c>
      <c r="B5014">
        <v>12</v>
      </c>
      <c r="C5014">
        <v>6</v>
      </c>
      <c r="D5014">
        <v>165</v>
      </c>
      <c r="E5014">
        <v>3535</v>
      </c>
      <c r="F5014">
        <v>2436</v>
      </c>
      <c r="G5014">
        <v>5</v>
      </c>
      <c r="H5014">
        <v>15</v>
      </c>
      <c r="I5014" s="58" t="s">
        <v>9080</v>
      </c>
      <c r="J5014">
        <v>515</v>
      </c>
      <c r="K5014" s="4">
        <v>14.694000000000001</v>
      </c>
      <c r="L5014" s="4">
        <v>27.721</v>
      </c>
      <c r="M5014" s="4">
        <v>136.42699999999999</v>
      </c>
      <c r="N5014" s="4">
        <v>149.45400000000001</v>
      </c>
      <c r="O5014" s="5">
        <v>42305.745292812499</v>
      </c>
      <c r="P5014" s="5">
        <v>43258.050196053242</v>
      </c>
    </row>
    <row r="5015" spans="1:16">
      <c r="A5015">
        <v>4</v>
      </c>
      <c r="B5015">
        <v>12</v>
      </c>
      <c r="C5015">
        <v>6</v>
      </c>
      <c r="D5015">
        <v>165</v>
      </c>
      <c r="E5015">
        <v>3732</v>
      </c>
      <c r="F5015">
        <v>2437</v>
      </c>
      <c r="G5015">
        <v>3052</v>
      </c>
      <c r="H5015">
        <v>4</v>
      </c>
      <c r="I5015" s="58">
        <v>420852</v>
      </c>
      <c r="J5015">
        <v>305204</v>
      </c>
      <c r="K5015" s="4">
        <v>1</v>
      </c>
      <c r="L5015" s="4">
        <v>1.6830000000000001</v>
      </c>
      <c r="M5015" s="4">
        <v>0</v>
      </c>
      <c r="N5015" s="4">
        <v>0.68300000000000005</v>
      </c>
      <c r="O5015" s="5">
        <v>42305.745292812499</v>
      </c>
      <c r="P5015" s="5">
        <v>42305.745292812499</v>
      </c>
    </row>
    <row r="5016" spans="1:16">
      <c r="A5016">
        <v>4</v>
      </c>
      <c r="B5016">
        <v>12</v>
      </c>
      <c r="C5016">
        <v>6</v>
      </c>
      <c r="D5016">
        <v>165</v>
      </c>
      <c r="E5016">
        <v>3736</v>
      </c>
      <c r="F5016">
        <v>2438</v>
      </c>
      <c r="G5016">
        <v>2906</v>
      </c>
      <c r="H5016">
        <v>1</v>
      </c>
      <c r="I5016" s="58">
        <v>367436</v>
      </c>
      <c r="J5016">
        <v>290601</v>
      </c>
      <c r="K5016" s="4">
        <v>0</v>
      </c>
      <c r="L5016" s="4">
        <v>1.1759999999999999</v>
      </c>
      <c r="M5016" s="4">
        <v>0</v>
      </c>
      <c r="N5016" s="4">
        <v>1.1759999999999999</v>
      </c>
      <c r="O5016" s="5">
        <v>42305.745292812499</v>
      </c>
      <c r="P5016" s="5">
        <v>43258.050196053242</v>
      </c>
    </row>
    <row r="5017" spans="1:16">
      <c r="A5017">
        <v>4</v>
      </c>
      <c r="B5017">
        <v>12</v>
      </c>
      <c r="C5017">
        <v>6</v>
      </c>
      <c r="D5017">
        <v>165</v>
      </c>
      <c r="E5017">
        <v>3964</v>
      </c>
      <c r="F5017">
        <v>2439</v>
      </c>
      <c r="G5017">
        <v>494</v>
      </c>
      <c r="H5017">
        <v>6</v>
      </c>
      <c r="I5017" s="58" t="s">
        <v>9081</v>
      </c>
      <c r="J5017">
        <v>49406</v>
      </c>
      <c r="K5017" s="4">
        <v>1</v>
      </c>
      <c r="L5017" s="4">
        <v>4.1059999999999999</v>
      </c>
      <c r="M5017" s="4">
        <v>86.397999999999996</v>
      </c>
      <c r="N5017" s="4">
        <v>89.504000000000005</v>
      </c>
      <c r="O5017" s="5">
        <v>42305.745292812499</v>
      </c>
      <c r="P5017" s="5">
        <v>43258.050196053242</v>
      </c>
    </row>
    <row r="5018" spans="1:16">
      <c r="A5018">
        <v>4</v>
      </c>
      <c r="B5018">
        <v>12</v>
      </c>
      <c r="C5018">
        <v>6</v>
      </c>
      <c r="D5018">
        <v>165</v>
      </c>
      <c r="E5018">
        <v>3966</v>
      </c>
      <c r="F5018">
        <v>2440</v>
      </c>
      <c r="G5018">
        <v>463</v>
      </c>
      <c r="H5018">
        <v>3</v>
      </c>
      <c r="I5018" s="58" t="s">
        <v>1557</v>
      </c>
      <c r="J5018">
        <v>46303</v>
      </c>
      <c r="K5018" s="4">
        <v>5</v>
      </c>
      <c r="L5018" s="4">
        <v>7.3369999999999997</v>
      </c>
      <c r="M5018" s="4">
        <v>0</v>
      </c>
      <c r="N5018" s="4">
        <v>2.3370000000000002</v>
      </c>
      <c r="O5018" s="5">
        <v>42305.745292812499</v>
      </c>
      <c r="P5018" s="5">
        <v>42305.745292812499</v>
      </c>
    </row>
    <row r="5019" spans="1:16">
      <c r="A5019">
        <v>4</v>
      </c>
      <c r="B5019">
        <v>12</v>
      </c>
      <c r="C5019">
        <v>6</v>
      </c>
      <c r="D5019">
        <v>165</v>
      </c>
      <c r="E5019">
        <v>3981</v>
      </c>
      <c r="F5019">
        <v>2441</v>
      </c>
      <c r="G5019">
        <v>463</v>
      </c>
      <c r="H5019">
        <v>2</v>
      </c>
      <c r="I5019" s="58" t="s">
        <v>1558</v>
      </c>
      <c r="J5019">
        <v>46302</v>
      </c>
      <c r="K5019" s="4">
        <v>1</v>
      </c>
      <c r="L5019" s="4">
        <v>10.019</v>
      </c>
      <c r="M5019" s="4">
        <v>24.827999999999999</v>
      </c>
      <c r="N5019" s="4">
        <v>33.728000000000002</v>
      </c>
      <c r="O5019" s="5">
        <v>42305.745292812499</v>
      </c>
      <c r="P5019" s="5">
        <v>43258.050196053242</v>
      </c>
    </row>
    <row r="5020" spans="1:16">
      <c r="A5020">
        <v>4</v>
      </c>
      <c r="B5020">
        <v>12</v>
      </c>
      <c r="C5020">
        <v>6</v>
      </c>
      <c r="D5020">
        <v>165</v>
      </c>
      <c r="E5020">
        <v>3981</v>
      </c>
      <c r="F5020">
        <v>2442</v>
      </c>
      <c r="G5020">
        <v>463</v>
      </c>
      <c r="H5020">
        <v>3</v>
      </c>
      <c r="I5020" s="58" t="s">
        <v>1557</v>
      </c>
      <c r="J5020">
        <v>46303</v>
      </c>
      <c r="K5020" s="4">
        <v>7.3369999999999997</v>
      </c>
      <c r="L5020" s="4">
        <v>23.324999999999999</v>
      </c>
      <c r="M5020" s="4">
        <v>43.997</v>
      </c>
      <c r="N5020" s="4">
        <v>59.984999999999999</v>
      </c>
      <c r="O5020" s="5">
        <v>42305.745292812499</v>
      </c>
      <c r="P5020" s="5">
        <v>43258.050196053242</v>
      </c>
    </row>
    <row r="5021" spans="1:16">
      <c r="A5021">
        <v>4</v>
      </c>
      <c r="B5021">
        <v>12</v>
      </c>
      <c r="C5021">
        <v>6</v>
      </c>
      <c r="D5021">
        <v>165</v>
      </c>
      <c r="E5021">
        <v>3981</v>
      </c>
      <c r="F5021">
        <v>2443</v>
      </c>
      <c r="G5021">
        <v>1188</v>
      </c>
      <c r="H5021">
        <v>2</v>
      </c>
      <c r="I5021" s="58" t="s">
        <v>1559</v>
      </c>
      <c r="J5021">
        <v>118802</v>
      </c>
      <c r="K5021" s="4">
        <v>1.0649999999999999</v>
      </c>
      <c r="L5021" s="4">
        <v>4.6769999999999996</v>
      </c>
      <c r="M5021" s="4">
        <v>33.728000000000002</v>
      </c>
      <c r="N5021" s="4">
        <v>37.340000000000003</v>
      </c>
      <c r="O5021" s="5">
        <v>42305.745292812499</v>
      </c>
      <c r="P5021" s="5">
        <v>42305.745292812499</v>
      </c>
    </row>
    <row r="5022" spans="1:16">
      <c r="A5022">
        <v>4</v>
      </c>
      <c r="B5022">
        <v>12</v>
      </c>
      <c r="C5022">
        <v>6</v>
      </c>
      <c r="D5022">
        <v>165</v>
      </c>
      <c r="E5022">
        <v>4007</v>
      </c>
      <c r="F5022">
        <v>2444</v>
      </c>
      <c r="G5022">
        <v>2296</v>
      </c>
      <c r="H5022">
        <v>2</v>
      </c>
      <c r="I5022" s="58">
        <v>144669</v>
      </c>
      <c r="J5022">
        <v>229602</v>
      </c>
      <c r="K5022" s="4">
        <v>1</v>
      </c>
      <c r="L5022" s="4">
        <v>9.8989999999999991</v>
      </c>
      <c r="M5022" s="4">
        <v>8.8510000000000009</v>
      </c>
      <c r="N5022" s="4">
        <v>17.75</v>
      </c>
      <c r="O5022" s="5">
        <v>42305.745292812499</v>
      </c>
      <c r="P5022" s="5">
        <v>42305.745292812499</v>
      </c>
    </row>
    <row r="5023" spans="1:16">
      <c r="A5023">
        <v>4</v>
      </c>
      <c r="B5023">
        <v>12</v>
      </c>
      <c r="C5023">
        <v>6</v>
      </c>
      <c r="D5023">
        <v>165</v>
      </c>
      <c r="E5023">
        <v>4084</v>
      </c>
      <c r="F5023">
        <v>2445</v>
      </c>
      <c r="G5023">
        <v>380</v>
      </c>
      <c r="H5023">
        <v>9</v>
      </c>
      <c r="I5023" s="58" t="s">
        <v>1560</v>
      </c>
      <c r="J5023">
        <v>38009</v>
      </c>
      <c r="K5023" s="4">
        <v>8.9909999999999997</v>
      </c>
      <c r="L5023" s="4">
        <v>19.338000000000001</v>
      </c>
      <c r="M5023" s="4">
        <v>74.147999999999996</v>
      </c>
      <c r="N5023" s="4">
        <v>84.495000000000005</v>
      </c>
      <c r="O5023" s="5">
        <v>42305.745292812499</v>
      </c>
      <c r="P5023" s="5">
        <v>42305.745292812499</v>
      </c>
    </row>
    <row r="5024" spans="1:16">
      <c r="A5024">
        <v>4</v>
      </c>
      <c r="B5024">
        <v>12</v>
      </c>
      <c r="C5024">
        <v>6</v>
      </c>
      <c r="D5024">
        <v>165</v>
      </c>
      <c r="E5024">
        <v>4084</v>
      </c>
      <c r="F5024">
        <v>2446</v>
      </c>
      <c r="G5024">
        <v>380</v>
      </c>
      <c r="H5024">
        <v>10</v>
      </c>
      <c r="I5024" s="58" t="s">
        <v>9082</v>
      </c>
      <c r="J5024">
        <v>38010</v>
      </c>
      <c r="K5024" s="4">
        <v>0</v>
      </c>
      <c r="L5024" s="4">
        <v>12.58</v>
      </c>
      <c r="M5024" s="4">
        <v>84.495000000000005</v>
      </c>
      <c r="N5024" s="4">
        <v>97.075000000000003</v>
      </c>
      <c r="O5024" s="5">
        <v>42305.745292812499</v>
      </c>
      <c r="P5024" s="5">
        <v>42305.745292812499</v>
      </c>
    </row>
    <row r="5025" spans="1:16">
      <c r="A5025">
        <v>4</v>
      </c>
      <c r="B5025">
        <v>12</v>
      </c>
      <c r="C5025">
        <v>6</v>
      </c>
      <c r="D5025">
        <v>165</v>
      </c>
      <c r="E5025">
        <v>4084</v>
      </c>
      <c r="F5025">
        <v>2447</v>
      </c>
      <c r="G5025">
        <v>380</v>
      </c>
      <c r="H5025">
        <v>18</v>
      </c>
      <c r="I5025" s="58" t="s">
        <v>9083</v>
      </c>
      <c r="J5025">
        <v>38018</v>
      </c>
      <c r="K5025" s="4">
        <v>16.73</v>
      </c>
      <c r="L5025" s="4">
        <v>26.359000000000002</v>
      </c>
      <c r="M5025" s="4">
        <v>48.145000000000003</v>
      </c>
      <c r="N5025" s="4">
        <v>57.774000000000001</v>
      </c>
      <c r="O5025" s="5">
        <v>42305.745292812499</v>
      </c>
      <c r="P5025" s="5">
        <v>42305.745292812499</v>
      </c>
    </row>
    <row r="5026" spans="1:16">
      <c r="A5026">
        <v>4</v>
      </c>
      <c r="B5026">
        <v>12</v>
      </c>
      <c r="C5026">
        <v>6</v>
      </c>
      <c r="D5026">
        <v>165</v>
      </c>
      <c r="E5026">
        <v>4084</v>
      </c>
      <c r="F5026">
        <v>2448</v>
      </c>
      <c r="G5026">
        <v>1718</v>
      </c>
      <c r="H5026">
        <v>1</v>
      </c>
      <c r="I5026" s="58">
        <v>-66473</v>
      </c>
      <c r="J5026">
        <v>171801</v>
      </c>
      <c r="K5026" s="4">
        <v>12.164</v>
      </c>
      <c r="L5026" s="4">
        <v>12.952999999999999</v>
      </c>
      <c r="M5026" s="4">
        <v>64.055000000000007</v>
      </c>
      <c r="N5026" s="4">
        <v>64.843999999999994</v>
      </c>
      <c r="O5026" s="5">
        <v>42305.745292812499</v>
      </c>
      <c r="P5026" s="5">
        <v>42305.745292812499</v>
      </c>
    </row>
    <row r="5027" spans="1:16">
      <c r="A5027">
        <v>4</v>
      </c>
      <c r="B5027">
        <v>12</v>
      </c>
      <c r="C5027">
        <v>6</v>
      </c>
      <c r="D5027">
        <v>165</v>
      </c>
      <c r="E5027">
        <v>4084</v>
      </c>
      <c r="F5027">
        <v>2449</v>
      </c>
      <c r="G5027">
        <v>1718</v>
      </c>
      <c r="H5027">
        <v>7</v>
      </c>
      <c r="I5027" s="58">
        <v>-66292</v>
      </c>
      <c r="J5027">
        <v>171807</v>
      </c>
      <c r="K5027" s="4">
        <v>5.6479999999999997</v>
      </c>
      <c r="L5027" s="4">
        <v>11.929</v>
      </c>
      <c r="M5027" s="4">
        <v>57.774000000000001</v>
      </c>
      <c r="N5027" s="4">
        <v>64.055000000000007</v>
      </c>
      <c r="O5027" s="5">
        <v>42305.745292812499</v>
      </c>
      <c r="P5027" s="5">
        <v>42305.745292812499</v>
      </c>
    </row>
    <row r="5028" spans="1:16">
      <c r="A5028">
        <v>4</v>
      </c>
      <c r="B5028">
        <v>12</v>
      </c>
      <c r="C5028">
        <v>6</v>
      </c>
      <c r="D5028">
        <v>165</v>
      </c>
      <c r="E5028">
        <v>4115</v>
      </c>
      <c r="F5028">
        <v>2450</v>
      </c>
      <c r="G5028">
        <v>1718</v>
      </c>
      <c r="H5028">
        <v>8</v>
      </c>
      <c r="I5028" s="58">
        <v>-66261</v>
      </c>
      <c r="J5028">
        <v>171808</v>
      </c>
      <c r="K5028" s="4">
        <v>1</v>
      </c>
      <c r="L5028" s="4">
        <v>2.508</v>
      </c>
      <c r="M5028" s="4">
        <v>0</v>
      </c>
      <c r="N5028" s="4">
        <v>1.508</v>
      </c>
      <c r="O5028" s="5">
        <v>42305.745292812499</v>
      </c>
      <c r="P5028" s="5">
        <v>42305.745292812499</v>
      </c>
    </row>
    <row r="5029" spans="1:16">
      <c r="A5029">
        <v>4</v>
      </c>
      <c r="B5029">
        <v>12</v>
      </c>
      <c r="C5029">
        <v>6</v>
      </c>
      <c r="D5029">
        <v>165</v>
      </c>
      <c r="E5029">
        <v>4192</v>
      </c>
      <c r="F5029">
        <v>2451</v>
      </c>
      <c r="G5029">
        <v>1188</v>
      </c>
      <c r="H5029">
        <v>2</v>
      </c>
      <c r="I5029" s="58" t="s">
        <v>1559</v>
      </c>
      <c r="J5029">
        <v>118802</v>
      </c>
      <c r="K5029" s="4">
        <v>14.614000000000001</v>
      </c>
      <c r="L5029" s="4">
        <v>27.695</v>
      </c>
      <c r="M5029" s="4">
        <v>0</v>
      </c>
      <c r="N5029" s="4">
        <v>13.081</v>
      </c>
      <c r="O5029" s="5">
        <v>42305.745292812499</v>
      </c>
      <c r="P5029" s="5">
        <v>42305.745292812499</v>
      </c>
    </row>
    <row r="5030" spans="1:16">
      <c r="A5030">
        <v>4</v>
      </c>
      <c r="B5030">
        <v>12</v>
      </c>
      <c r="C5030">
        <v>6</v>
      </c>
      <c r="D5030">
        <v>165</v>
      </c>
      <c r="E5030">
        <v>4201</v>
      </c>
      <c r="F5030">
        <v>2452</v>
      </c>
      <c r="G5030">
        <v>5</v>
      </c>
      <c r="H5030">
        <v>2</v>
      </c>
      <c r="I5030" s="58">
        <v>38384</v>
      </c>
      <c r="J5030">
        <v>502</v>
      </c>
      <c r="K5030" s="4">
        <v>12.29</v>
      </c>
      <c r="L5030" s="4">
        <v>13.512</v>
      </c>
      <c r="M5030" s="4">
        <v>0</v>
      </c>
      <c r="N5030" s="4">
        <v>1.222</v>
      </c>
      <c r="O5030" s="5">
        <v>42305.745292812499</v>
      </c>
      <c r="P5030" s="5">
        <v>42305.745292812499</v>
      </c>
    </row>
    <row r="5031" spans="1:16">
      <c r="A5031">
        <v>4</v>
      </c>
      <c r="B5031">
        <v>12</v>
      </c>
      <c r="C5031">
        <v>6</v>
      </c>
      <c r="D5031">
        <v>165</v>
      </c>
      <c r="E5031">
        <v>4507</v>
      </c>
      <c r="F5031">
        <v>2453</v>
      </c>
      <c r="G5031">
        <v>3571</v>
      </c>
      <c r="H5031">
        <v>2</v>
      </c>
      <c r="I5031" s="58">
        <v>610353</v>
      </c>
      <c r="J5031">
        <v>357102</v>
      </c>
      <c r="K5031" s="4">
        <v>0</v>
      </c>
      <c r="L5031" s="4">
        <v>1.7170000000000001</v>
      </c>
      <c r="M5031" s="4">
        <v>0.495</v>
      </c>
      <c r="N5031" s="4">
        <v>2.2120000000000002</v>
      </c>
      <c r="O5031" s="5">
        <v>42305.745292812499</v>
      </c>
      <c r="P5031" s="5">
        <v>43258.050196053242</v>
      </c>
    </row>
    <row r="5032" spans="1:16">
      <c r="A5032">
        <v>4</v>
      </c>
      <c r="B5032">
        <v>12</v>
      </c>
      <c r="C5032">
        <v>6</v>
      </c>
      <c r="D5032">
        <v>165</v>
      </c>
      <c r="E5032">
        <v>482</v>
      </c>
      <c r="F5032">
        <v>2422</v>
      </c>
      <c r="G5032">
        <v>887</v>
      </c>
      <c r="H5032">
        <v>1</v>
      </c>
      <c r="I5032" s="58" t="s">
        <v>9084</v>
      </c>
      <c r="J5032">
        <v>88701</v>
      </c>
      <c r="K5032" s="4">
        <v>9.9909999999999997</v>
      </c>
      <c r="L5032" s="4">
        <v>27.154</v>
      </c>
      <c r="M5032" s="4">
        <v>0</v>
      </c>
      <c r="N5032" s="4">
        <v>17.163</v>
      </c>
      <c r="O5032" s="5">
        <v>42305.745292812499</v>
      </c>
      <c r="P5032" s="5">
        <v>42305.745292812499</v>
      </c>
    </row>
    <row r="5033" spans="1:16">
      <c r="A5033">
        <v>4</v>
      </c>
      <c r="B5033">
        <v>12</v>
      </c>
      <c r="C5033">
        <v>6</v>
      </c>
      <c r="D5033">
        <v>165</v>
      </c>
      <c r="E5033">
        <v>812</v>
      </c>
      <c r="F5033">
        <v>2423</v>
      </c>
      <c r="G5033">
        <v>2283</v>
      </c>
      <c r="H5033">
        <v>1</v>
      </c>
      <c r="I5033" s="58">
        <v>139890</v>
      </c>
      <c r="J5033">
        <v>228301</v>
      </c>
      <c r="K5033" s="4">
        <v>0</v>
      </c>
      <c r="L5033" s="4">
        <v>5.2750000000000004</v>
      </c>
      <c r="M5033" s="4">
        <v>0</v>
      </c>
      <c r="N5033" s="4">
        <v>5.2750000000000004</v>
      </c>
      <c r="O5033" s="5">
        <v>42305.745292812499</v>
      </c>
      <c r="P5033" s="5">
        <v>42305.745292812499</v>
      </c>
    </row>
    <row r="5034" spans="1:16">
      <c r="A5034">
        <v>4</v>
      </c>
      <c r="B5034">
        <v>12</v>
      </c>
      <c r="C5034">
        <v>6</v>
      </c>
      <c r="D5034">
        <v>165</v>
      </c>
      <c r="E5034">
        <v>860</v>
      </c>
      <c r="F5034">
        <v>2424</v>
      </c>
      <c r="G5034">
        <v>1081</v>
      </c>
      <c r="H5034">
        <v>1</v>
      </c>
      <c r="I5034" s="58" t="s">
        <v>9085</v>
      </c>
      <c r="J5034">
        <v>108101</v>
      </c>
      <c r="K5034" s="4">
        <v>0</v>
      </c>
      <c r="L5034" s="4">
        <v>5.3680000000000003</v>
      </c>
      <c r="M5034" s="4">
        <v>0</v>
      </c>
      <c r="N5034" s="4">
        <v>5.3680000000000003</v>
      </c>
      <c r="O5034" t="s">
        <v>1223</v>
      </c>
      <c r="P5034" t="s">
        <v>1223</v>
      </c>
    </row>
    <row r="5035" spans="1:16">
      <c r="A5035">
        <v>4</v>
      </c>
      <c r="B5035">
        <v>12</v>
      </c>
      <c r="C5035">
        <v>6</v>
      </c>
      <c r="D5035">
        <v>165</v>
      </c>
      <c r="E5035">
        <v>87</v>
      </c>
      <c r="F5035">
        <v>2419</v>
      </c>
      <c r="G5035">
        <v>463</v>
      </c>
      <c r="H5035">
        <v>2</v>
      </c>
      <c r="I5035" s="58" t="s">
        <v>1558</v>
      </c>
      <c r="J5035">
        <v>46302</v>
      </c>
      <c r="K5035" s="4">
        <v>10.019</v>
      </c>
      <c r="L5035" s="4">
        <v>13.478</v>
      </c>
      <c r="M5035" s="4">
        <v>0</v>
      </c>
      <c r="N5035" s="4">
        <v>3.4590000000000001</v>
      </c>
      <c r="O5035" s="5">
        <v>42305.745292812499</v>
      </c>
      <c r="P5035" s="5">
        <v>42305.745292812499</v>
      </c>
    </row>
    <row r="5036" spans="1:16">
      <c r="A5036">
        <v>4</v>
      </c>
      <c r="B5036">
        <v>12</v>
      </c>
      <c r="C5036">
        <v>6</v>
      </c>
      <c r="D5036">
        <v>165</v>
      </c>
      <c r="E5036">
        <v>87</v>
      </c>
      <c r="F5036">
        <v>2420</v>
      </c>
      <c r="G5036">
        <v>3624</v>
      </c>
      <c r="H5036">
        <v>1</v>
      </c>
      <c r="I5036" s="58">
        <v>629680</v>
      </c>
      <c r="J5036">
        <v>362401</v>
      </c>
      <c r="K5036" s="4">
        <v>0</v>
      </c>
      <c r="L5036" s="4">
        <v>1.7490000000000001</v>
      </c>
      <c r="M5036" s="4">
        <v>3.4590000000000001</v>
      </c>
      <c r="N5036" s="4">
        <v>5.2080000000000002</v>
      </c>
      <c r="O5036" s="5">
        <v>42305.745292812499</v>
      </c>
      <c r="P5036" s="5">
        <v>42305.745292812499</v>
      </c>
    </row>
    <row r="5037" spans="1:16">
      <c r="A5037">
        <v>4</v>
      </c>
      <c r="B5037">
        <v>12</v>
      </c>
      <c r="C5037">
        <v>6</v>
      </c>
      <c r="D5037">
        <v>165</v>
      </c>
      <c r="E5037">
        <v>97</v>
      </c>
      <c r="F5037">
        <v>2421</v>
      </c>
      <c r="G5037">
        <v>380</v>
      </c>
      <c r="H5037">
        <v>9</v>
      </c>
      <c r="I5037" s="58" t="s">
        <v>1560</v>
      </c>
      <c r="J5037">
        <v>38009</v>
      </c>
      <c r="K5037" s="4">
        <v>1</v>
      </c>
      <c r="L5037" s="4">
        <v>8.9909999999999997</v>
      </c>
      <c r="M5037" s="4">
        <v>0.76700000000000002</v>
      </c>
      <c r="N5037" s="4">
        <v>8.7579999999999991</v>
      </c>
      <c r="O5037" s="5">
        <v>42305.745292812499</v>
      </c>
      <c r="P5037" s="5">
        <v>42305.745292812499</v>
      </c>
    </row>
    <row r="5038" spans="1:16">
      <c r="A5038">
        <v>4</v>
      </c>
      <c r="B5038">
        <v>12</v>
      </c>
      <c r="C5038">
        <v>6</v>
      </c>
      <c r="D5038">
        <v>186</v>
      </c>
      <c r="E5038">
        <v>1178</v>
      </c>
      <c r="F5038">
        <v>2458</v>
      </c>
      <c r="G5038">
        <v>866</v>
      </c>
      <c r="H5038">
        <v>4</v>
      </c>
      <c r="I5038" s="58" t="s">
        <v>9086</v>
      </c>
      <c r="J5038">
        <v>86604</v>
      </c>
      <c r="K5038" s="4">
        <v>0</v>
      </c>
      <c r="L5038" s="4">
        <v>3.5129999999999999</v>
      </c>
      <c r="M5038" s="4">
        <v>26.126000000000001</v>
      </c>
      <c r="N5038" s="4">
        <v>29.638999999999999</v>
      </c>
      <c r="O5038" s="5">
        <v>42305.745292812499</v>
      </c>
      <c r="P5038" s="5">
        <v>43258.050196053242</v>
      </c>
    </row>
    <row r="5039" spans="1:16">
      <c r="A5039">
        <v>4</v>
      </c>
      <c r="B5039">
        <v>12</v>
      </c>
      <c r="C5039">
        <v>6</v>
      </c>
      <c r="D5039">
        <v>186</v>
      </c>
      <c r="E5039">
        <v>1178</v>
      </c>
      <c r="F5039">
        <v>2459</v>
      </c>
      <c r="G5039">
        <v>866</v>
      </c>
      <c r="H5039">
        <v>5</v>
      </c>
      <c r="I5039" s="58" t="s">
        <v>9087</v>
      </c>
      <c r="J5039">
        <v>86605</v>
      </c>
      <c r="K5039" s="4">
        <v>3.5259999999999998</v>
      </c>
      <c r="L5039" s="4">
        <v>33.265000000000001</v>
      </c>
      <c r="M5039" s="4">
        <v>29.638999999999999</v>
      </c>
      <c r="N5039" s="4">
        <v>59.378</v>
      </c>
      <c r="O5039" s="5">
        <v>42305.745292812499</v>
      </c>
      <c r="P5039" s="5">
        <v>43258.050196053242</v>
      </c>
    </row>
    <row r="5040" spans="1:16">
      <c r="A5040">
        <v>4</v>
      </c>
      <c r="B5040">
        <v>12</v>
      </c>
      <c r="C5040">
        <v>6</v>
      </c>
      <c r="D5040">
        <v>186</v>
      </c>
      <c r="E5040">
        <v>1550</v>
      </c>
      <c r="F5040">
        <v>2460</v>
      </c>
      <c r="G5040">
        <v>1639</v>
      </c>
      <c r="H5040">
        <v>2</v>
      </c>
      <c r="I5040" s="58">
        <v>-95296</v>
      </c>
      <c r="J5040">
        <v>163902</v>
      </c>
      <c r="K5040" s="4">
        <v>1</v>
      </c>
      <c r="L5040" s="4">
        <v>21.402999999999999</v>
      </c>
      <c r="M5040" s="4">
        <v>23.731000000000002</v>
      </c>
      <c r="N5040" s="4">
        <v>44.134</v>
      </c>
      <c r="O5040" s="5">
        <v>42305.745292812499</v>
      </c>
      <c r="P5040" s="5">
        <v>42305.745292812499</v>
      </c>
    </row>
    <row r="5041" spans="1:16">
      <c r="A5041">
        <v>4</v>
      </c>
      <c r="B5041">
        <v>12</v>
      </c>
      <c r="C5041">
        <v>6</v>
      </c>
      <c r="D5041">
        <v>186</v>
      </c>
      <c r="E5041">
        <v>1859</v>
      </c>
      <c r="F5041">
        <v>2461</v>
      </c>
      <c r="G5041">
        <v>2262</v>
      </c>
      <c r="H5041">
        <v>2</v>
      </c>
      <c r="I5041" s="58">
        <v>132251</v>
      </c>
      <c r="J5041">
        <v>226202</v>
      </c>
      <c r="K5041" s="4">
        <v>1</v>
      </c>
      <c r="L5041" s="4">
        <v>8.0549999999999997</v>
      </c>
      <c r="M5041" s="4">
        <v>10.657</v>
      </c>
      <c r="N5041" s="4">
        <v>17.712</v>
      </c>
      <c r="O5041" s="5">
        <v>42305.745292812499</v>
      </c>
      <c r="P5041" s="5">
        <v>42305.745292812499</v>
      </c>
    </row>
    <row r="5042" spans="1:16">
      <c r="A5042">
        <v>4</v>
      </c>
      <c r="B5042">
        <v>12</v>
      </c>
      <c r="C5042">
        <v>6</v>
      </c>
      <c r="D5042">
        <v>186</v>
      </c>
      <c r="E5042">
        <v>1859</v>
      </c>
      <c r="F5042">
        <v>2462</v>
      </c>
      <c r="G5042">
        <v>2262</v>
      </c>
      <c r="H5042">
        <v>3</v>
      </c>
      <c r="I5042" s="58">
        <v>132279</v>
      </c>
      <c r="J5042">
        <v>226203</v>
      </c>
      <c r="K5042" s="4">
        <v>19.998999999999999</v>
      </c>
      <c r="L5042" s="4">
        <v>39.438000000000002</v>
      </c>
      <c r="M5042" s="4">
        <v>18.202000000000002</v>
      </c>
      <c r="N5042" s="4">
        <v>37.640999999999998</v>
      </c>
      <c r="O5042" s="5">
        <v>42305.745292812499</v>
      </c>
      <c r="P5042" s="5">
        <v>43258.050196053242</v>
      </c>
    </row>
    <row r="5043" spans="1:16">
      <c r="A5043">
        <v>4</v>
      </c>
      <c r="B5043">
        <v>12</v>
      </c>
      <c r="C5043">
        <v>6</v>
      </c>
      <c r="D5043">
        <v>186</v>
      </c>
      <c r="E5043">
        <v>1859</v>
      </c>
      <c r="F5043">
        <v>2463</v>
      </c>
      <c r="G5043">
        <v>2262</v>
      </c>
      <c r="H5043">
        <v>4</v>
      </c>
      <c r="I5043" s="58">
        <v>132310</v>
      </c>
      <c r="J5043">
        <v>226204</v>
      </c>
      <c r="K5043" s="4">
        <v>0</v>
      </c>
      <c r="L5043" s="4">
        <v>6.7549999999999999</v>
      </c>
      <c r="M5043" s="4">
        <v>37.640999999999998</v>
      </c>
      <c r="N5043" s="4">
        <v>44.396000000000001</v>
      </c>
      <c r="O5043" s="5">
        <v>42305.745292812499</v>
      </c>
      <c r="P5043" s="5">
        <v>43258.050196053242</v>
      </c>
    </row>
    <row r="5044" spans="1:16">
      <c r="A5044">
        <v>4</v>
      </c>
      <c r="B5044">
        <v>12</v>
      </c>
      <c r="C5044">
        <v>6</v>
      </c>
      <c r="D5044">
        <v>186</v>
      </c>
      <c r="E5044">
        <v>1973</v>
      </c>
      <c r="F5044">
        <v>2464</v>
      </c>
      <c r="G5044">
        <v>1817</v>
      </c>
      <c r="H5044">
        <v>3</v>
      </c>
      <c r="I5044" s="58">
        <v>-30255</v>
      </c>
      <c r="J5044">
        <v>181703</v>
      </c>
      <c r="K5044" s="4">
        <v>1</v>
      </c>
      <c r="L5044" s="4">
        <v>10.297000000000001</v>
      </c>
      <c r="M5044" s="4">
        <v>6.1219999999999999</v>
      </c>
      <c r="N5044" s="4">
        <v>15.419</v>
      </c>
      <c r="O5044" s="5">
        <v>42305.745292812499</v>
      </c>
      <c r="P5044" s="5">
        <v>43258.050196053242</v>
      </c>
    </row>
    <row r="5045" spans="1:16">
      <c r="A5045">
        <v>4</v>
      </c>
      <c r="B5045">
        <v>12</v>
      </c>
      <c r="C5045">
        <v>6</v>
      </c>
      <c r="D5045">
        <v>186</v>
      </c>
      <c r="E5045">
        <v>208</v>
      </c>
      <c r="F5045">
        <v>2455</v>
      </c>
      <c r="G5045">
        <v>629</v>
      </c>
      <c r="H5045">
        <v>3</v>
      </c>
      <c r="I5045" s="58" t="s">
        <v>9088</v>
      </c>
      <c r="J5045">
        <v>62903</v>
      </c>
      <c r="K5045" s="4">
        <v>1</v>
      </c>
      <c r="L5045" s="4">
        <v>30.969000000000001</v>
      </c>
      <c r="M5045" s="4">
        <v>7.319</v>
      </c>
      <c r="N5045" s="4">
        <v>37.287999999999997</v>
      </c>
      <c r="O5045" s="5">
        <v>42305.745292812499</v>
      </c>
      <c r="P5045" s="5">
        <v>43258.050196053242</v>
      </c>
    </row>
    <row r="5046" spans="1:16">
      <c r="A5046">
        <v>4</v>
      </c>
      <c r="B5046">
        <v>12</v>
      </c>
      <c r="C5046">
        <v>6</v>
      </c>
      <c r="D5046">
        <v>186</v>
      </c>
      <c r="E5046">
        <v>208</v>
      </c>
      <c r="F5046">
        <v>2456</v>
      </c>
      <c r="G5046">
        <v>629</v>
      </c>
      <c r="H5046">
        <v>4</v>
      </c>
      <c r="I5046" s="58" t="s">
        <v>9089</v>
      </c>
      <c r="J5046">
        <v>62904</v>
      </c>
      <c r="K5046" s="4">
        <v>30.352</v>
      </c>
      <c r="L5046" s="4">
        <v>44.643999999999998</v>
      </c>
      <c r="M5046" s="4">
        <v>37.287999999999997</v>
      </c>
      <c r="N5046" s="4">
        <v>51.58</v>
      </c>
      <c r="O5046" s="5">
        <v>42305.745292812499</v>
      </c>
      <c r="P5046" s="5">
        <v>43258.050196053242</v>
      </c>
    </row>
    <row r="5047" spans="1:16">
      <c r="A5047">
        <v>4</v>
      </c>
      <c r="B5047">
        <v>12</v>
      </c>
      <c r="C5047">
        <v>6</v>
      </c>
      <c r="D5047">
        <v>186</v>
      </c>
      <c r="E5047">
        <v>2101</v>
      </c>
      <c r="F5047">
        <v>2465</v>
      </c>
      <c r="G5047">
        <v>2804</v>
      </c>
      <c r="H5047">
        <v>1</v>
      </c>
      <c r="I5047" s="58">
        <v>330181</v>
      </c>
      <c r="J5047">
        <v>280401</v>
      </c>
      <c r="K5047" s="4">
        <v>1</v>
      </c>
      <c r="L5047" s="4">
        <v>10.757999999999999</v>
      </c>
      <c r="M5047" s="4">
        <v>0</v>
      </c>
      <c r="N5047" s="4">
        <v>9.7579999999999991</v>
      </c>
      <c r="O5047" s="5">
        <v>42305.745292812499</v>
      </c>
      <c r="P5047" s="5">
        <v>42305.745292812499</v>
      </c>
    </row>
    <row r="5048" spans="1:16">
      <c r="A5048">
        <v>4</v>
      </c>
      <c r="B5048">
        <v>12</v>
      </c>
      <c r="C5048">
        <v>6</v>
      </c>
      <c r="D5048">
        <v>186</v>
      </c>
      <c r="E5048">
        <v>3534</v>
      </c>
      <c r="F5048">
        <v>2466</v>
      </c>
      <c r="G5048">
        <v>140</v>
      </c>
      <c r="H5048">
        <v>1</v>
      </c>
      <c r="I5048" s="58" t="s">
        <v>9090</v>
      </c>
      <c r="J5048">
        <v>14001</v>
      </c>
      <c r="K5048" s="4">
        <v>37.289000000000001</v>
      </c>
      <c r="L5048" s="4">
        <v>52.390999999999998</v>
      </c>
      <c r="M5048" s="4">
        <v>257.86599999999999</v>
      </c>
      <c r="N5048" s="4">
        <v>272.96800000000002</v>
      </c>
      <c r="O5048" s="5">
        <v>42305.745292812499</v>
      </c>
      <c r="P5048" s="5">
        <v>43258.050196053242</v>
      </c>
    </row>
    <row r="5049" spans="1:16">
      <c r="A5049">
        <v>4</v>
      </c>
      <c r="B5049">
        <v>12</v>
      </c>
      <c r="C5049">
        <v>6</v>
      </c>
      <c r="D5049">
        <v>186</v>
      </c>
      <c r="E5049">
        <v>3534</v>
      </c>
      <c r="F5049">
        <v>2467</v>
      </c>
      <c r="G5049">
        <v>140</v>
      </c>
      <c r="H5049">
        <v>2</v>
      </c>
      <c r="I5049" s="58" t="s">
        <v>9091</v>
      </c>
      <c r="J5049">
        <v>14002</v>
      </c>
      <c r="K5049" s="4">
        <v>52.430999999999997</v>
      </c>
      <c r="L5049" s="4">
        <v>64.587000000000003</v>
      </c>
      <c r="M5049" s="4">
        <v>272.96800000000002</v>
      </c>
      <c r="N5049" s="4">
        <v>285.12400000000002</v>
      </c>
      <c r="O5049" s="5">
        <v>42305.745292812499</v>
      </c>
      <c r="P5049" s="5">
        <v>42305.745292812499</v>
      </c>
    </row>
    <row r="5050" spans="1:16">
      <c r="A5050">
        <v>4</v>
      </c>
      <c r="B5050">
        <v>12</v>
      </c>
      <c r="C5050">
        <v>6</v>
      </c>
      <c r="D5050">
        <v>186</v>
      </c>
      <c r="E5050">
        <v>3534</v>
      </c>
      <c r="F5050">
        <v>2468</v>
      </c>
      <c r="G5050">
        <v>140</v>
      </c>
      <c r="H5050">
        <v>3</v>
      </c>
      <c r="I5050" s="58" t="s">
        <v>9092</v>
      </c>
      <c r="J5050">
        <v>14003</v>
      </c>
      <c r="K5050" s="4">
        <v>64.668000000000006</v>
      </c>
      <c r="L5050" s="4">
        <v>77.567999999999998</v>
      </c>
      <c r="M5050" s="4">
        <v>285.12400000000002</v>
      </c>
      <c r="N5050" s="4">
        <v>298.024</v>
      </c>
      <c r="O5050" s="5">
        <v>42305.745292812499</v>
      </c>
      <c r="P5050" s="5">
        <v>42305.745292812499</v>
      </c>
    </row>
    <row r="5051" spans="1:16">
      <c r="A5051">
        <v>4</v>
      </c>
      <c r="B5051">
        <v>12</v>
      </c>
      <c r="C5051">
        <v>6</v>
      </c>
      <c r="D5051">
        <v>186</v>
      </c>
      <c r="E5051">
        <v>3534</v>
      </c>
      <c r="F5051">
        <v>2469</v>
      </c>
      <c r="G5051">
        <v>140</v>
      </c>
      <c r="H5051">
        <v>4</v>
      </c>
      <c r="I5051" s="58" t="s">
        <v>9093</v>
      </c>
      <c r="J5051">
        <v>14004</v>
      </c>
      <c r="K5051" s="4">
        <v>77.540999999999997</v>
      </c>
      <c r="L5051" s="4">
        <v>87.763000000000005</v>
      </c>
      <c r="M5051" s="4">
        <v>298.024</v>
      </c>
      <c r="N5051" s="4">
        <v>308.24599999999998</v>
      </c>
      <c r="O5051" s="5">
        <v>42305.745292812499</v>
      </c>
      <c r="P5051" s="5">
        <v>43258.050196053242</v>
      </c>
    </row>
    <row r="5052" spans="1:16">
      <c r="A5052">
        <v>4</v>
      </c>
      <c r="B5052">
        <v>12</v>
      </c>
      <c r="C5052">
        <v>6</v>
      </c>
      <c r="D5052">
        <v>186</v>
      </c>
      <c r="E5052">
        <v>3534</v>
      </c>
      <c r="F5052">
        <v>2470</v>
      </c>
      <c r="G5052">
        <v>140</v>
      </c>
      <c r="H5052">
        <v>5</v>
      </c>
      <c r="I5052" s="58" t="s">
        <v>9094</v>
      </c>
      <c r="J5052">
        <v>14005</v>
      </c>
      <c r="K5052" s="4">
        <v>1</v>
      </c>
      <c r="L5052" s="4">
        <v>11.393000000000001</v>
      </c>
      <c r="M5052" s="4">
        <v>308.24599999999998</v>
      </c>
      <c r="N5052" s="4">
        <v>318.63900000000001</v>
      </c>
      <c r="O5052" s="5">
        <v>42305.745292812499</v>
      </c>
      <c r="P5052" s="5">
        <v>43258.050196053242</v>
      </c>
    </row>
    <row r="5053" spans="1:16">
      <c r="A5053">
        <v>4</v>
      </c>
      <c r="B5053">
        <v>12</v>
      </c>
      <c r="C5053">
        <v>6</v>
      </c>
      <c r="D5053">
        <v>186</v>
      </c>
      <c r="E5053">
        <v>3534</v>
      </c>
      <c r="F5053">
        <v>2471</v>
      </c>
      <c r="G5053">
        <v>140</v>
      </c>
      <c r="H5053">
        <v>6</v>
      </c>
      <c r="I5053" s="58" t="s">
        <v>9095</v>
      </c>
      <c r="J5053">
        <v>14006</v>
      </c>
      <c r="K5053" s="4">
        <v>11.37</v>
      </c>
      <c r="L5053" s="4">
        <v>19.283000000000001</v>
      </c>
      <c r="M5053" s="4">
        <v>318.63900000000001</v>
      </c>
      <c r="N5053" s="4">
        <v>326.55200000000002</v>
      </c>
      <c r="O5053" s="5">
        <v>42305.745292812499</v>
      </c>
      <c r="P5053" s="5">
        <v>42305.745292812499</v>
      </c>
    </row>
    <row r="5054" spans="1:16">
      <c r="A5054">
        <v>4</v>
      </c>
      <c r="B5054">
        <v>12</v>
      </c>
      <c r="C5054">
        <v>6</v>
      </c>
      <c r="D5054">
        <v>186</v>
      </c>
      <c r="E5054">
        <v>3534</v>
      </c>
      <c r="F5054">
        <v>2472</v>
      </c>
      <c r="G5054">
        <v>441</v>
      </c>
      <c r="H5054">
        <v>7</v>
      </c>
      <c r="I5054" s="58" t="s">
        <v>9096</v>
      </c>
      <c r="J5054">
        <v>44107</v>
      </c>
      <c r="K5054" s="4">
        <v>0</v>
      </c>
      <c r="L5054" s="4">
        <v>24.533999999999999</v>
      </c>
      <c r="M5054" s="4">
        <v>226.251</v>
      </c>
      <c r="N5054" s="4">
        <v>250.785</v>
      </c>
      <c r="O5054" s="5">
        <v>42305.745292812499</v>
      </c>
      <c r="P5054" s="5">
        <v>43258.050196053242</v>
      </c>
    </row>
    <row r="5055" spans="1:16">
      <c r="A5055">
        <v>4</v>
      </c>
      <c r="B5055">
        <v>12</v>
      </c>
      <c r="C5055">
        <v>6</v>
      </c>
      <c r="D5055">
        <v>186</v>
      </c>
      <c r="E5055">
        <v>3534</v>
      </c>
      <c r="F5055">
        <v>2473</v>
      </c>
      <c r="G5055">
        <v>441</v>
      </c>
      <c r="H5055">
        <v>8</v>
      </c>
      <c r="I5055" s="58" t="s">
        <v>9097</v>
      </c>
      <c r="J5055">
        <v>44108</v>
      </c>
      <c r="K5055" s="4">
        <v>0</v>
      </c>
      <c r="L5055" s="4">
        <v>7.0810000000000004</v>
      </c>
      <c r="M5055" s="4">
        <v>250.785</v>
      </c>
      <c r="N5055" s="4">
        <v>257.86599999999999</v>
      </c>
      <c r="O5055" s="5">
        <v>42305.745292812499</v>
      </c>
      <c r="P5055" s="5">
        <v>43258.050196053242</v>
      </c>
    </row>
    <row r="5056" spans="1:16">
      <c r="A5056">
        <v>4</v>
      </c>
      <c r="B5056">
        <v>12</v>
      </c>
      <c r="C5056">
        <v>6</v>
      </c>
      <c r="D5056">
        <v>186</v>
      </c>
      <c r="E5056">
        <v>3761</v>
      </c>
      <c r="F5056">
        <v>2474</v>
      </c>
      <c r="G5056">
        <v>2566</v>
      </c>
      <c r="H5056">
        <v>1</v>
      </c>
      <c r="I5056" s="58">
        <v>243254</v>
      </c>
      <c r="J5056">
        <v>256601</v>
      </c>
      <c r="K5056" s="4">
        <v>9.9589999999999996</v>
      </c>
      <c r="L5056" s="4">
        <v>21.89</v>
      </c>
      <c r="M5056" s="4">
        <v>0</v>
      </c>
      <c r="N5056" s="4">
        <v>11.930999999999999</v>
      </c>
      <c r="O5056" t="s">
        <v>1223</v>
      </c>
      <c r="P5056" t="s">
        <v>1223</v>
      </c>
    </row>
    <row r="5057" spans="1:16">
      <c r="A5057">
        <v>4</v>
      </c>
      <c r="B5057">
        <v>12</v>
      </c>
      <c r="C5057">
        <v>6</v>
      </c>
      <c r="D5057">
        <v>186</v>
      </c>
      <c r="E5057">
        <v>3792</v>
      </c>
      <c r="F5057">
        <v>2475</v>
      </c>
      <c r="G5057">
        <v>2297</v>
      </c>
      <c r="H5057">
        <v>1</v>
      </c>
      <c r="I5057" s="58">
        <v>145004</v>
      </c>
      <c r="J5057">
        <v>229701</v>
      </c>
      <c r="K5057" s="4">
        <v>0</v>
      </c>
      <c r="L5057" s="4">
        <v>6.02</v>
      </c>
      <c r="M5057" s="4">
        <v>0</v>
      </c>
      <c r="N5057" s="4">
        <v>6.02</v>
      </c>
      <c r="O5057" s="5">
        <v>42305.745292812499</v>
      </c>
      <c r="P5057" s="5">
        <v>43258.050196053242</v>
      </c>
    </row>
    <row r="5058" spans="1:16">
      <c r="A5058">
        <v>4</v>
      </c>
      <c r="B5058">
        <v>12</v>
      </c>
      <c r="C5058">
        <v>6</v>
      </c>
      <c r="D5058">
        <v>186</v>
      </c>
      <c r="E5058">
        <v>3800</v>
      </c>
      <c r="F5058">
        <v>2476</v>
      </c>
      <c r="G5058">
        <v>2567</v>
      </c>
      <c r="H5058">
        <v>1</v>
      </c>
      <c r="I5058" s="58">
        <v>243619</v>
      </c>
      <c r="J5058">
        <v>256701</v>
      </c>
      <c r="K5058" s="4">
        <v>0</v>
      </c>
      <c r="L5058" s="4">
        <v>5.407</v>
      </c>
      <c r="M5058" s="4">
        <v>0</v>
      </c>
      <c r="N5058" s="4">
        <v>5.407</v>
      </c>
      <c r="O5058" s="5">
        <v>42305.745292812499</v>
      </c>
      <c r="P5058" s="5">
        <v>42305.745292812499</v>
      </c>
    </row>
    <row r="5059" spans="1:16">
      <c r="A5059">
        <v>4</v>
      </c>
      <c r="B5059">
        <v>12</v>
      </c>
      <c r="C5059">
        <v>6</v>
      </c>
      <c r="D5059">
        <v>186</v>
      </c>
      <c r="E5059">
        <v>3827</v>
      </c>
      <c r="F5059">
        <v>2477</v>
      </c>
      <c r="G5059">
        <v>2905</v>
      </c>
      <c r="H5059">
        <v>1</v>
      </c>
      <c r="I5059" s="58">
        <v>367071</v>
      </c>
      <c r="J5059">
        <v>290501</v>
      </c>
      <c r="K5059" s="4">
        <v>9.9359999999999999</v>
      </c>
      <c r="L5059" s="4">
        <v>33.429000000000002</v>
      </c>
      <c r="M5059" s="4">
        <v>0</v>
      </c>
      <c r="N5059" s="4">
        <v>23.492999999999999</v>
      </c>
      <c r="O5059" s="5">
        <v>42305.745292812499</v>
      </c>
      <c r="P5059" s="5">
        <v>43258.050196053242</v>
      </c>
    </row>
    <row r="5060" spans="1:16">
      <c r="A5060">
        <v>4</v>
      </c>
      <c r="B5060">
        <v>12</v>
      </c>
      <c r="C5060">
        <v>6</v>
      </c>
      <c r="D5060">
        <v>186</v>
      </c>
      <c r="E5060">
        <v>3868</v>
      </c>
      <c r="F5060">
        <v>2478</v>
      </c>
      <c r="G5060">
        <v>292</v>
      </c>
      <c r="H5060">
        <v>5</v>
      </c>
      <c r="I5060" s="58" t="s">
        <v>9098</v>
      </c>
      <c r="J5060">
        <v>29205</v>
      </c>
      <c r="K5060" s="4">
        <v>0</v>
      </c>
      <c r="L5060" s="4">
        <v>13.557</v>
      </c>
      <c r="M5060" s="4">
        <v>54.887999999999998</v>
      </c>
      <c r="N5060" s="4">
        <v>68.444999999999993</v>
      </c>
      <c r="O5060" s="5">
        <v>42305.745292812499</v>
      </c>
      <c r="P5060" s="5">
        <v>43258.050196053242</v>
      </c>
    </row>
    <row r="5061" spans="1:16">
      <c r="A5061">
        <v>4</v>
      </c>
      <c r="B5061">
        <v>12</v>
      </c>
      <c r="C5061">
        <v>6</v>
      </c>
      <c r="D5061">
        <v>186</v>
      </c>
      <c r="E5061">
        <v>3868</v>
      </c>
      <c r="F5061">
        <v>2479</v>
      </c>
      <c r="G5061">
        <v>292</v>
      </c>
      <c r="H5061">
        <v>6</v>
      </c>
      <c r="I5061" s="58" t="s">
        <v>9099</v>
      </c>
      <c r="J5061">
        <v>29206</v>
      </c>
      <c r="K5061" s="4">
        <v>13.557</v>
      </c>
      <c r="L5061" s="4">
        <v>28.597999999999999</v>
      </c>
      <c r="M5061" s="4">
        <v>68.444999999999993</v>
      </c>
      <c r="N5061" s="4">
        <v>83.486000000000004</v>
      </c>
      <c r="O5061" s="5">
        <v>42305.745292812499</v>
      </c>
      <c r="P5061" s="5">
        <v>43258.050196053242</v>
      </c>
    </row>
    <row r="5062" spans="1:16">
      <c r="A5062">
        <v>4</v>
      </c>
      <c r="B5062">
        <v>12</v>
      </c>
      <c r="C5062">
        <v>6</v>
      </c>
      <c r="D5062">
        <v>186</v>
      </c>
      <c r="E5062">
        <v>4056</v>
      </c>
      <c r="F5062">
        <v>2480</v>
      </c>
      <c r="G5062">
        <v>140</v>
      </c>
      <c r="H5062">
        <v>7</v>
      </c>
      <c r="I5062" s="58" t="s">
        <v>9100</v>
      </c>
      <c r="J5062">
        <v>14007</v>
      </c>
      <c r="K5062" s="4">
        <v>0</v>
      </c>
      <c r="L5062" s="4">
        <v>8.6080000000000005</v>
      </c>
      <c r="M5062" s="4">
        <v>0</v>
      </c>
      <c r="N5062" s="4">
        <v>8.6080000000000005</v>
      </c>
      <c r="O5062" s="5">
        <v>42305.745292812499</v>
      </c>
      <c r="P5062" s="5">
        <v>42305.745292812499</v>
      </c>
    </row>
    <row r="5063" spans="1:16">
      <c r="A5063">
        <v>4</v>
      </c>
      <c r="B5063">
        <v>12</v>
      </c>
      <c r="C5063">
        <v>6</v>
      </c>
      <c r="D5063">
        <v>186</v>
      </c>
      <c r="E5063">
        <v>4084</v>
      </c>
      <c r="F5063">
        <v>2481</v>
      </c>
      <c r="G5063">
        <v>556</v>
      </c>
      <c r="H5063">
        <v>3</v>
      </c>
      <c r="I5063" s="58" t="s">
        <v>1561</v>
      </c>
      <c r="J5063">
        <v>55603</v>
      </c>
      <c r="K5063" s="4">
        <v>1</v>
      </c>
      <c r="L5063" s="4">
        <v>21.954999999999998</v>
      </c>
      <c r="M5063" s="4">
        <v>146.26900000000001</v>
      </c>
      <c r="N5063" s="4">
        <v>167.16800000000001</v>
      </c>
      <c r="O5063" s="5">
        <v>42305.745292812499</v>
      </c>
      <c r="P5063" s="5">
        <v>42305.745292812499</v>
      </c>
    </row>
    <row r="5064" spans="1:16">
      <c r="A5064">
        <v>4</v>
      </c>
      <c r="B5064">
        <v>12</v>
      </c>
      <c r="C5064">
        <v>6</v>
      </c>
      <c r="D5064">
        <v>186</v>
      </c>
      <c r="E5064">
        <v>4084</v>
      </c>
      <c r="F5064">
        <v>2482</v>
      </c>
      <c r="G5064">
        <v>556</v>
      </c>
      <c r="H5064">
        <v>4</v>
      </c>
      <c r="I5064" s="58" t="s">
        <v>9101</v>
      </c>
      <c r="J5064">
        <v>55604</v>
      </c>
      <c r="K5064" s="4">
        <v>1</v>
      </c>
      <c r="L5064" s="4">
        <v>7.0069999999999997</v>
      </c>
      <c r="M5064" s="4">
        <v>171.87200000000001</v>
      </c>
      <c r="N5064" s="4">
        <v>177.87899999999999</v>
      </c>
      <c r="O5064" s="5">
        <v>42305.745292812499</v>
      </c>
      <c r="P5064" s="5">
        <v>43258.050196053242</v>
      </c>
    </row>
    <row r="5065" spans="1:16">
      <c r="A5065">
        <v>4</v>
      </c>
      <c r="B5065">
        <v>12</v>
      </c>
      <c r="C5065">
        <v>6</v>
      </c>
      <c r="D5065">
        <v>186</v>
      </c>
      <c r="E5065">
        <v>4216</v>
      </c>
      <c r="F5065">
        <v>2483</v>
      </c>
      <c r="G5065">
        <v>140</v>
      </c>
      <c r="H5065">
        <v>15</v>
      </c>
      <c r="I5065" s="58" t="s">
        <v>9102</v>
      </c>
      <c r="J5065">
        <v>14015</v>
      </c>
      <c r="K5065" s="4">
        <v>81.408000000000001</v>
      </c>
      <c r="L5065" s="4">
        <v>84.603999999999999</v>
      </c>
      <c r="M5065" s="4">
        <v>0</v>
      </c>
      <c r="N5065" s="4">
        <v>3.1960000000000002</v>
      </c>
      <c r="O5065" s="5">
        <v>42305.745292812499</v>
      </c>
      <c r="P5065" s="5">
        <v>42305.745292812499</v>
      </c>
    </row>
    <row r="5066" spans="1:16">
      <c r="A5066">
        <v>4</v>
      </c>
      <c r="B5066">
        <v>12</v>
      </c>
      <c r="C5066">
        <v>6</v>
      </c>
      <c r="D5066">
        <v>186</v>
      </c>
      <c r="E5066">
        <v>4395</v>
      </c>
      <c r="F5066">
        <v>2484</v>
      </c>
      <c r="G5066">
        <v>140</v>
      </c>
      <c r="H5066">
        <v>12</v>
      </c>
      <c r="I5066" s="58" t="s">
        <v>1562</v>
      </c>
      <c r="J5066">
        <v>14012</v>
      </c>
      <c r="K5066" s="4">
        <v>10</v>
      </c>
      <c r="L5066" s="4">
        <v>11.352</v>
      </c>
      <c r="M5066" s="4">
        <v>0</v>
      </c>
      <c r="N5066" s="4">
        <v>1.3520000000000001</v>
      </c>
      <c r="O5066" s="5">
        <v>42305.745292812499</v>
      </c>
      <c r="P5066" s="5">
        <v>42305.745292812499</v>
      </c>
    </row>
    <row r="5067" spans="1:16">
      <c r="A5067">
        <v>4</v>
      </c>
      <c r="B5067">
        <v>12</v>
      </c>
      <c r="C5067">
        <v>6</v>
      </c>
      <c r="D5067">
        <v>186</v>
      </c>
      <c r="E5067">
        <v>4523</v>
      </c>
      <c r="F5067">
        <v>2485</v>
      </c>
      <c r="G5067">
        <v>75</v>
      </c>
      <c r="H5067">
        <v>2</v>
      </c>
      <c r="I5067" s="58">
        <v>27426</v>
      </c>
      <c r="J5067">
        <v>7502</v>
      </c>
      <c r="K5067" s="4">
        <v>16.927</v>
      </c>
      <c r="L5067" s="4">
        <v>28.59</v>
      </c>
      <c r="M5067" s="4">
        <v>628.16700000000003</v>
      </c>
      <c r="N5067" s="4">
        <v>639.83000000000004</v>
      </c>
      <c r="O5067" s="5">
        <v>42305.745292812499</v>
      </c>
      <c r="P5067" s="5">
        <v>42305.745292812499</v>
      </c>
    </row>
    <row r="5068" spans="1:16">
      <c r="A5068">
        <v>4</v>
      </c>
      <c r="B5068">
        <v>12</v>
      </c>
      <c r="C5068">
        <v>6</v>
      </c>
      <c r="D5068">
        <v>186</v>
      </c>
      <c r="E5068">
        <v>4523</v>
      </c>
      <c r="F5068">
        <v>2486</v>
      </c>
      <c r="G5068">
        <v>75</v>
      </c>
      <c r="H5068">
        <v>3</v>
      </c>
      <c r="I5068" s="58">
        <v>27454</v>
      </c>
      <c r="J5068">
        <v>7503</v>
      </c>
      <c r="K5068" s="4">
        <v>1</v>
      </c>
      <c r="L5068" s="4">
        <v>16.831</v>
      </c>
      <c r="M5068" s="4">
        <v>612.33600000000001</v>
      </c>
      <c r="N5068" s="4">
        <v>628.16700000000003</v>
      </c>
      <c r="O5068" s="5">
        <v>42305.745292812499</v>
      </c>
      <c r="P5068" s="5">
        <v>42305.745292812499</v>
      </c>
    </row>
    <row r="5069" spans="1:16">
      <c r="A5069">
        <v>4</v>
      </c>
      <c r="B5069">
        <v>12</v>
      </c>
      <c r="C5069">
        <v>6</v>
      </c>
      <c r="D5069">
        <v>186</v>
      </c>
      <c r="E5069">
        <v>4523</v>
      </c>
      <c r="F5069">
        <v>2487</v>
      </c>
      <c r="G5069">
        <v>76</v>
      </c>
      <c r="H5069">
        <v>1</v>
      </c>
      <c r="I5069" s="58">
        <v>27760</v>
      </c>
      <c r="J5069">
        <v>7601</v>
      </c>
      <c r="K5069" s="4">
        <v>0</v>
      </c>
      <c r="L5069" s="4">
        <v>22.614999999999998</v>
      </c>
      <c r="M5069" s="4">
        <v>565.255</v>
      </c>
      <c r="N5069" s="4">
        <v>587.87</v>
      </c>
      <c r="O5069" s="5">
        <v>42305.745292812499</v>
      </c>
      <c r="P5069" s="5">
        <v>43258.050196053242</v>
      </c>
    </row>
    <row r="5070" spans="1:16">
      <c r="A5070">
        <v>4</v>
      </c>
      <c r="B5070">
        <v>12</v>
      </c>
      <c r="C5070">
        <v>6</v>
      </c>
      <c r="D5070">
        <v>186</v>
      </c>
      <c r="E5070">
        <v>4537</v>
      </c>
      <c r="F5070">
        <v>2488</v>
      </c>
      <c r="G5070">
        <v>21</v>
      </c>
      <c r="H5070">
        <v>6</v>
      </c>
      <c r="I5070" s="58">
        <v>44348</v>
      </c>
      <c r="J5070">
        <v>2106</v>
      </c>
      <c r="K5070" s="4">
        <v>10</v>
      </c>
      <c r="L5070" s="4">
        <v>20.521999999999998</v>
      </c>
      <c r="M5070" s="4">
        <v>161.03800000000001</v>
      </c>
      <c r="N5070" s="4">
        <v>171.56</v>
      </c>
      <c r="O5070" s="5">
        <v>42305.745292812499</v>
      </c>
      <c r="P5070" s="5">
        <v>42305.745292812499</v>
      </c>
    </row>
    <row r="5071" spans="1:16">
      <c r="A5071">
        <v>4</v>
      </c>
      <c r="B5071">
        <v>12</v>
      </c>
      <c r="C5071">
        <v>6</v>
      </c>
      <c r="D5071">
        <v>186</v>
      </c>
      <c r="E5071">
        <v>4543</v>
      </c>
      <c r="F5071">
        <v>2489</v>
      </c>
      <c r="G5071">
        <v>229</v>
      </c>
      <c r="H5071">
        <v>6</v>
      </c>
      <c r="I5071" s="58" t="s">
        <v>1563</v>
      </c>
      <c r="J5071">
        <v>22906</v>
      </c>
      <c r="K5071" s="4">
        <v>5</v>
      </c>
      <c r="L5071" s="4">
        <v>9.1780000000000008</v>
      </c>
      <c r="M5071" s="4">
        <v>0</v>
      </c>
      <c r="N5071" s="4">
        <v>4.1779999999999999</v>
      </c>
      <c r="O5071" s="5">
        <v>43258.050196053242</v>
      </c>
      <c r="P5071" s="5">
        <v>43258.050196053242</v>
      </c>
    </row>
    <row r="5072" spans="1:16">
      <c r="A5072">
        <v>4</v>
      </c>
      <c r="B5072">
        <v>12</v>
      </c>
      <c r="C5072">
        <v>6</v>
      </c>
      <c r="D5072">
        <v>186</v>
      </c>
      <c r="E5072">
        <v>4543</v>
      </c>
      <c r="F5072">
        <v>2490</v>
      </c>
      <c r="G5072">
        <v>556</v>
      </c>
      <c r="H5072">
        <v>3</v>
      </c>
      <c r="I5072" s="58" t="s">
        <v>1561</v>
      </c>
      <c r="J5072">
        <v>55603</v>
      </c>
      <c r="K5072" s="4">
        <v>4.1260000000000003</v>
      </c>
      <c r="L5072" s="4">
        <v>8.6129999999999995</v>
      </c>
      <c r="M5072" s="4">
        <v>9.5259999999999998</v>
      </c>
      <c r="N5072" s="4">
        <v>14.013</v>
      </c>
      <c r="O5072" s="5">
        <v>42305.745292812499</v>
      </c>
      <c r="P5072" s="5">
        <v>43258.050196053242</v>
      </c>
    </row>
    <row r="5073" spans="1:16">
      <c r="A5073">
        <v>4</v>
      </c>
      <c r="B5073">
        <v>12</v>
      </c>
      <c r="C5073">
        <v>6</v>
      </c>
      <c r="D5073">
        <v>186</v>
      </c>
      <c r="E5073">
        <v>4543</v>
      </c>
      <c r="F5073">
        <v>2491</v>
      </c>
      <c r="G5073">
        <v>1640</v>
      </c>
      <c r="H5073">
        <v>1</v>
      </c>
      <c r="I5073" s="58">
        <v>-94962</v>
      </c>
      <c r="J5073">
        <v>164001</v>
      </c>
      <c r="K5073" s="4">
        <v>0</v>
      </c>
      <c r="L5073" s="4">
        <v>5.3479999999999999</v>
      </c>
      <c r="M5073" s="4">
        <v>4.1779999999999999</v>
      </c>
      <c r="N5073" s="4">
        <v>9.5259999999999998</v>
      </c>
      <c r="O5073" s="5">
        <v>43258.050196053242</v>
      </c>
      <c r="P5073" s="5">
        <v>43258.050196053242</v>
      </c>
    </row>
    <row r="5074" spans="1:16">
      <c r="A5074">
        <v>4</v>
      </c>
      <c r="B5074">
        <v>12</v>
      </c>
      <c r="C5074">
        <v>6</v>
      </c>
      <c r="D5074">
        <v>186</v>
      </c>
      <c r="E5074">
        <v>4543</v>
      </c>
      <c r="F5074">
        <v>2492</v>
      </c>
      <c r="G5074">
        <v>2279</v>
      </c>
      <c r="H5074">
        <v>1</v>
      </c>
      <c r="I5074" s="58">
        <v>138429</v>
      </c>
      <c r="J5074">
        <v>227901</v>
      </c>
      <c r="K5074" s="4">
        <v>0</v>
      </c>
      <c r="L5074" s="4">
        <v>1.25</v>
      </c>
      <c r="M5074" s="4">
        <v>14.013</v>
      </c>
      <c r="N5074" s="4">
        <v>15.263</v>
      </c>
      <c r="O5074" s="5">
        <v>42305.745292812499</v>
      </c>
      <c r="P5074" s="5">
        <v>43258.050196053242</v>
      </c>
    </row>
    <row r="5075" spans="1:16">
      <c r="A5075">
        <v>4</v>
      </c>
      <c r="B5075">
        <v>12</v>
      </c>
      <c r="C5075">
        <v>6</v>
      </c>
      <c r="D5075">
        <v>186</v>
      </c>
      <c r="E5075">
        <v>4549</v>
      </c>
      <c r="F5075">
        <v>2493</v>
      </c>
      <c r="G5075">
        <v>139</v>
      </c>
      <c r="H5075">
        <v>7</v>
      </c>
      <c r="I5075" s="58" t="s">
        <v>9103</v>
      </c>
      <c r="J5075">
        <v>13907</v>
      </c>
      <c r="K5075" s="4">
        <v>0</v>
      </c>
      <c r="L5075" s="4">
        <v>13.997999999999999</v>
      </c>
      <c r="M5075" s="4">
        <v>78.284999999999997</v>
      </c>
      <c r="N5075" s="4">
        <v>92.283000000000001</v>
      </c>
      <c r="O5075" s="5">
        <v>42305.745292812499</v>
      </c>
      <c r="P5075" s="5">
        <v>43258.050196053242</v>
      </c>
    </row>
    <row r="5076" spans="1:16">
      <c r="A5076">
        <v>4</v>
      </c>
      <c r="B5076">
        <v>12</v>
      </c>
      <c r="C5076">
        <v>6</v>
      </c>
      <c r="D5076">
        <v>186</v>
      </c>
      <c r="E5076">
        <v>4549</v>
      </c>
      <c r="F5076">
        <v>2494</v>
      </c>
      <c r="G5076">
        <v>139</v>
      </c>
      <c r="H5076">
        <v>8</v>
      </c>
      <c r="I5076" s="58" t="s">
        <v>9104</v>
      </c>
      <c r="J5076">
        <v>13908</v>
      </c>
      <c r="K5076" s="4">
        <v>0</v>
      </c>
      <c r="L5076" s="4">
        <v>11.987</v>
      </c>
      <c r="M5076" s="4">
        <v>92.283000000000001</v>
      </c>
      <c r="N5076" s="4">
        <v>104.27</v>
      </c>
      <c r="O5076" s="5">
        <v>42305.745292812499</v>
      </c>
      <c r="P5076" s="5">
        <v>43258.050196053242</v>
      </c>
    </row>
    <row r="5077" spans="1:16">
      <c r="A5077">
        <v>4</v>
      </c>
      <c r="B5077">
        <v>12</v>
      </c>
      <c r="C5077">
        <v>6</v>
      </c>
      <c r="D5077">
        <v>186</v>
      </c>
      <c r="E5077">
        <v>4549</v>
      </c>
      <c r="F5077">
        <v>2495</v>
      </c>
      <c r="G5077">
        <v>140</v>
      </c>
      <c r="H5077">
        <v>17</v>
      </c>
      <c r="I5077" s="58" t="s">
        <v>1564</v>
      </c>
      <c r="J5077">
        <v>14017</v>
      </c>
      <c r="K5077" s="4">
        <v>2.3980000000000001</v>
      </c>
      <c r="L5077" s="4">
        <v>3.8780000000000001</v>
      </c>
      <c r="M5077" s="4">
        <v>104.27</v>
      </c>
      <c r="N5077" s="4">
        <v>105.75</v>
      </c>
      <c r="O5077" s="5">
        <v>42305.745292812499</v>
      </c>
      <c r="P5077" s="5">
        <v>43258.050196053242</v>
      </c>
    </row>
    <row r="5078" spans="1:16">
      <c r="A5078">
        <v>4</v>
      </c>
      <c r="B5078">
        <v>12</v>
      </c>
      <c r="C5078">
        <v>6</v>
      </c>
      <c r="D5078">
        <v>186</v>
      </c>
      <c r="E5078">
        <v>4549</v>
      </c>
      <c r="F5078">
        <v>2496</v>
      </c>
      <c r="G5078">
        <v>293</v>
      </c>
      <c r="H5078">
        <v>1</v>
      </c>
      <c r="I5078" s="58" t="s">
        <v>9105</v>
      </c>
      <c r="J5078">
        <v>29301</v>
      </c>
      <c r="K5078" s="4">
        <v>1</v>
      </c>
      <c r="L5078" s="4">
        <v>19.875</v>
      </c>
      <c r="M5078" s="4">
        <v>105.75</v>
      </c>
      <c r="N5078" s="4">
        <v>124.625</v>
      </c>
      <c r="O5078" s="5">
        <v>42305.745292812499</v>
      </c>
      <c r="P5078" s="5">
        <v>42305.745292812499</v>
      </c>
    </row>
    <row r="5079" spans="1:16">
      <c r="A5079">
        <v>4</v>
      </c>
      <c r="B5079">
        <v>12</v>
      </c>
      <c r="C5079">
        <v>6</v>
      </c>
      <c r="D5079">
        <v>186</v>
      </c>
      <c r="E5079">
        <v>4549</v>
      </c>
      <c r="F5079">
        <v>2497</v>
      </c>
      <c r="G5079">
        <v>293</v>
      </c>
      <c r="H5079">
        <v>2</v>
      </c>
      <c r="I5079" s="58" t="s">
        <v>9106</v>
      </c>
      <c r="J5079">
        <v>29302</v>
      </c>
      <c r="K5079" s="4">
        <v>18.931999999999999</v>
      </c>
      <c r="L5079" s="4">
        <v>38.284999999999997</v>
      </c>
      <c r="M5079" s="4">
        <v>124.625</v>
      </c>
      <c r="N5079" s="4">
        <v>143.97800000000001</v>
      </c>
      <c r="O5079" s="5">
        <v>42305.745292812499</v>
      </c>
      <c r="P5079" s="5">
        <v>42305.745292812499</v>
      </c>
    </row>
    <row r="5080" spans="1:16">
      <c r="A5080">
        <v>4</v>
      </c>
      <c r="B5080">
        <v>12</v>
      </c>
      <c r="C5080">
        <v>6</v>
      </c>
      <c r="D5080">
        <v>186</v>
      </c>
      <c r="E5080">
        <v>4549</v>
      </c>
      <c r="F5080">
        <v>2498</v>
      </c>
      <c r="G5080">
        <v>293</v>
      </c>
      <c r="H5080">
        <v>3</v>
      </c>
      <c r="I5080" s="58" t="s">
        <v>9107</v>
      </c>
      <c r="J5080">
        <v>29303</v>
      </c>
      <c r="K5080" s="4">
        <v>38.290999999999997</v>
      </c>
      <c r="L5080" s="4">
        <v>53.192</v>
      </c>
      <c r="M5080" s="4">
        <v>143.97800000000001</v>
      </c>
      <c r="N5080" s="4">
        <v>158.87899999999999</v>
      </c>
      <c r="O5080" s="5">
        <v>42305.745292812499</v>
      </c>
      <c r="P5080" s="5">
        <v>43258.050196053242</v>
      </c>
    </row>
    <row r="5081" spans="1:16">
      <c r="A5081">
        <v>4</v>
      </c>
      <c r="B5081">
        <v>12</v>
      </c>
      <c r="C5081">
        <v>6</v>
      </c>
      <c r="D5081">
        <v>186</v>
      </c>
      <c r="E5081">
        <v>4554</v>
      </c>
      <c r="F5081">
        <v>2499</v>
      </c>
      <c r="G5081">
        <v>140</v>
      </c>
      <c r="H5081">
        <v>12</v>
      </c>
      <c r="I5081" s="58" t="s">
        <v>1562</v>
      </c>
      <c r="J5081">
        <v>14012</v>
      </c>
      <c r="K5081" s="4">
        <v>0</v>
      </c>
      <c r="L5081" s="4">
        <v>0.99</v>
      </c>
      <c r="M5081" s="4">
        <v>444.95800000000003</v>
      </c>
      <c r="N5081" s="4">
        <v>445.94799999999998</v>
      </c>
      <c r="O5081" s="5">
        <v>42305.745292812499</v>
      </c>
      <c r="P5081" s="5">
        <v>43258.050196053242</v>
      </c>
    </row>
    <row r="5082" spans="1:16">
      <c r="A5082">
        <v>4</v>
      </c>
      <c r="B5082">
        <v>12</v>
      </c>
      <c r="C5082">
        <v>6</v>
      </c>
      <c r="D5082">
        <v>186</v>
      </c>
      <c r="E5082">
        <v>4554</v>
      </c>
      <c r="F5082">
        <v>2500</v>
      </c>
      <c r="G5082">
        <v>140</v>
      </c>
      <c r="H5082">
        <v>17</v>
      </c>
      <c r="I5082" s="58" t="s">
        <v>1564</v>
      </c>
      <c r="J5082">
        <v>14017</v>
      </c>
      <c r="K5082" s="4">
        <v>10</v>
      </c>
      <c r="L5082" s="4">
        <v>11.574</v>
      </c>
      <c r="M5082" s="4">
        <v>442.86399999999998</v>
      </c>
      <c r="N5082" s="4">
        <v>444.43799999999999</v>
      </c>
      <c r="O5082" s="5">
        <v>42305.745292812499</v>
      </c>
      <c r="P5082" s="5">
        <v>42305.745292812499</v>
      </c>
    </row>
    <row r="5083" spans="1:16">
      <c r="A5083">
        <v>4</v>
      </c>
      <c r="B5083">
        <v>12</v>
      </c>
      <c r="C5083">
        <v>6</v>
      </c>
      <c r="D5083">
        <v>186</v>
      </c>
      <c r="E5083">
        <v>4554</v>
      </c>
      <c r="F5083">
        <v>2501</v>
      </c>
      <c r="G5083">
        <v>866</v>
      </c>
      <c r="H5083">
        <v>6</v>
      </c>
      <c r="I5083" s="58" t="s">
        <v>9108</v>
      </c>
      <c r="J5083">
        <v>86606</v>
      </c>
      <c r="K5083" s="4">
        <v>1</v>
      </c>
      <c r="L5083" s="4">
        <v>18.934999999999999</v>
      </c>
      <c r="M5083" s="4">
        <v>445.94799999999998</v>
      </c>
      <c r="N5083" s="4">
        <v>463.88299999999998</v>
      </c>
      <c r="O5083" s="5">
        <v>42305.745292812499</v>
      </c>
      <c r="P5083" s="5">
        <v>43258.050196053242</v>
      </c>
    </row>
    <row r="5084" spans="1:16">
      <c r="A5084">
        <v>4</v>
      </c>
      <c r="B5084">
        <v>12</v>
      </c>
      <c r="C5084">
        <v>6</v>
      </c>
      <c r="D5084">
        <v>186</v>
      </c>
      <c r="E5084">
        <v>4554</v>
      </c>
      <c r="F5084">
        <v>2502</v>
      </c>
      <c r="G5084">
        <v>866</v>
      </c>
      <c r="H5084">
        <v>7</v>
      </c>
      <c r="I5084" s="58" t="s">
        <v>9109</v>
      </c>
      <c r="J5084">
        <v>86607</v>
      </c>
      <c r="K5084" s="4">
        <v>17.934999999999999</v>
      </c>
      <c r="L5084" s="4">
        <v>38.344999999999999</v>
      </c>
      <c r="M5084" s="4">
        <v>463.88299999999998</v>
      </c>
      <c r="N5084" s="4">
        <v>484.29300000000001</v>
      </c>
      <c r="O5084" s="5">
        <v>42305.745292812499</v>
      </c>
      <c r="P5084" s="5">
        <v>43258.050196053242</v>
      </c>
    </row>
    <row r="5085" spans="1:16">
      <c r="A5085">
        <v>4</v>
      </c>
      <c r="B5085">
        <v>12</v>
      </c>
      <c r="C5085">
        <v>6</v>
      </c>
      <c r="D5085">
        <v>186</v>
      </c>
      <c r="E5085">
        <v>480</v>
      </c>
      <c r="F5085">
        <v>2457</v>
      </c>
      <c r="G5085">
        <v>229</v>
      </c>
      <c r="H5085">
        <v>6</v>
      </c>
      <c r="I5085" s="58" t="s">
        <v>1563</v>
      </c>
      <c r="J5085">
        <v>22906</v>
      </c>
      <c r="K5085" s="4">
        <v>10</v>
      </c>
      <c r="L5085" s="4">
        <v>18.713000000000001</v>
      </c>
      <c r="M5085" s="4">
        <v>10.946</v>
      </c>
      <c r="N5085" s="4">
        <v>19.658999999999999</v>
      </c>
      <c r="O5085" s="5">
        <v>42305.745292812499</v>
      </c>
      <c r="P5085" s="5">
        <v>43258.050196053242</v>
      </c>
    </row>
    <row r="5086" spans="1:16">
      <c r="A5086">
        <v>4</v>
      </c>
      <c r="B5086">
        <v>12</v>
      </c>
      <c r="C5086">
        <v>6</v>
      </c>
      <c r="D5086">
        <v>186</v>
      </c>
      <c r="E5086">
        <v>7</v>
      </c>
      <c r="F5086">
        <v>2454</v>
      </c>
      <c r="G5086">
        <v>140</v>
      </c>
      <c r="H5086">
        <v>17</v>
      </c>
      <c r="I5086" s="58" t="s">
        <v>1564</v>
      </c>
      <c r="J5086">
        <v>14017</v>
      </c>
      <c r="K5086" s="4">
        <v>1</v>
      </c>
      <c r="L5086" s="4">
        <v>2.3980000000000001</v>
      </c>
      <c r="M5086" s="4">
        <v>0</v>
      </c>
      <c r="N5086" s="4">
        <v>1.3979999999999999</v>
      </c>
      <c r="O5086" s="5">
        <v>42305.745292812499</v>
      </c>
      <c r="P5086" s="5">
        <v>42305.745292812499</v>
      </c>
    </row>
    <row r="5087" spans="1:16">
      <c r="A5087">
        <v>4</v>
      </c>
      <c r="B5087">
        <v>12</v>
      </c>
      <c r="C5087">
        <v>6</v>
      </c>
      <c r="D5087">
        <v>195</v>
      </c>
      <c r="E5087">
        <v>1006</v>
      </c>
      <c r="F5087">
        <v>2506</v>
      </c>
      <c r="G5087">
        <v>1183</v>
      </c>
      <c r="H5087">
        <v>2</v>
      </c>
      <c r="I5087" s="58" t="s">
        <v>9110</v>
      </c>
      <c r="J5087">
        <v>118302</v>
      </c>
      <c r="K5087" s="4">
        <v>0</v>
      </c>
      <c r="L5087" s="4">
        <v>13.804</v>
      </c>
      <c r="M5087" s="4">
        <v>0</v>
      </c>
      <c r="N5087" s="4">
        <v>13.804</v>
      </c>
      <c r="O5087" s="5">
        <v>42305.745292812499</v>
      </c>
      <c r="P5087" s="5">
        <v>42305.745292812499</v>
      </c>
    </row>
    <row r="5088" spans="1:16">
      <c r="A5088">
        <v>4</v>
      </c>
      <c r="B5088">
        <v>12</v>
      </c>
      <c r="C5088">
        <v>6</v>
      </c>
      <c r="D5088">
        <v>195</v>
      </c>
      <c r="E5088">
        <v>1332</v>
      </c>
      <c r="F5088">
        <v>2507</v>
      </c>
      <c r="G5088">
        <v>103</v>
      </c>
      <c r="H5088">
        <v>4</v>
      </c>
      <c r="I5088" s="58" t="s">
        <v>9111</v>
      </c>
      <c r="J5088">
        <v>10304</v>
      </c>
      <c r="K5088" s="4">
        <v>0</v>
      </c>
      <c r="L5088" s="4">
        <v>3.3740000000000001</v>
      </c>
      <c r="M5088" s="4">
        <v>0</v>
      </c>
      <c r="N5088" s="4">
        <v>3.3740000000000001</v>
      </c>
      <c r="O5088" s="5">
        <v>42305.745292812499</v>
      </c>
      <c r="P5088" s="5">
        <v>42305.745292812499</v>
      </c>
    </row>
    <row r="5089" spans="1:16">
      <c r="A5089">
        <v>4</v>
      </c>
      <c r="B5089">
        <v>12</v>
      </c>
      <c r="C5089">
        <v>6</v>
      </c>
      <c r="D5089">
        <v>195</v>
      </c>
      <c r="E5089">
        <v>1332</v>
      </c>
      <c r="F5089">
        <v>2508</v>
      </c>
      <c r="G5089">
        <v>103</v>
      </c>
      <c r="H5089">
        <v>5</v>
      </c>
      <c r="I5089" s="58" t="s">
        <v>9112</v>
      </c>
      <c r="J5089">
        <v>10305</v>
      </c>
      <c r="K5089" s="4">
        <v>0</v>
      </c>
      <c r="L5089" s="4">
        <v>1.016</v>
      </c>
      <c r="M5089" s="4">
        <v>3.8740000000000001</v>
      </c>
      <c r="N5089" s="4">
        <v>4.8899999999999997</v>
      </c>
      <c r="O5089" s="5">
        <v>42305.745292812499</v>
      </c>
      <c r="P5089" s="5">
        <v>42305.745292812499</v>
      </c>
    </row>
    <row r="5090" spans="1:16">
      <c r="A5090">
        <v>4</v>
      </c>
      <c r="B5090">
        <v>12</v>
      </c>
      <c r="C5090">
        <v>6</v>
      </c>
      <c r="D5090">
        <v>195</v>
      </c>
      <c r="E5090">
        <v>1333</v>
      </c>
      <c r="F5090">
        <v>2509</v>
      </c>
      <c r="G5090">
        <v>695</v>
      </c>
      <c r="H5090">
        <v>1</v>
      </c>
      <c r="I5090" s="58" t="s">
        <v>9113</v>
      </c>
      <c r="J5090">
        <v>69501</v>
      </c>
      <c r="K5090" s="4">
        <v>10</v>
      </c>
      <c r="L5090" s="4">
        <v>20.093</v>
      </c>
      <c r="M5090" s="4">
        <v>0</v>
      </c>
      <c r="N5090" s="4">
        <v>10.093</v>
      </c>
      <c r="O5090" s="5">
        <v>42305.745292812499</v>
      </c>
      <c r="P5090" s="5">
        <v>42305.745292812499</v>
      </c>
    </row>
    <row r="5091" spans="1:16">
      <c r="A5091">
        <v>4</v>
      </c>
      <c r="B5091">
        <v>12</v>
      </c>
      <c r="C5091">
        <v>6</v>
      </c>
      <c r="D5091">
        <v>195</v>
      </c>
      <c r="E5091">
        <v>1550</v>
      </c>
      <c r="F5091">
        <v>2510</v>
      </c>
      <c r="G5091">
        <v>1639</v>
      </c>
      <c r="H5091">
        <v>1</v>
      </c>
      <c r="I5091" s="58">
        <v>-95327</v>
      </c>
      <c r="J5091">
        <v>163901</v>
      </c>
      <c r="K5091" s="4">
        <v>0</v>
      </c>
      <c r="L5091" s="4">
        <v>23.731000000000002</v>
      </c>
      <c r="M5091" s="4">
        <v>0</v>
      </c>
      <c r="N5091" s="4">
        <v>23.731000000000002</v>
      </c>
      <c r="O5091" s="5">
        <v>42305.745292812499</v>
      </c>
      <c r="P5091" s="5">
        <v>42305.745292812499</v>
      </c>
    </row>
    <row r="5092" spans="1:16">
      <c r="A5092">
        <v>4</v>
      </c>
      <c r="B5092">
        <v>12</v>
      </c>
      <c r="C5092">
        <v>6</v>
      </c>
      <c r="D5092">
        <v>195</v>
      </c>
      <c r="E5092">
        <v>2004</v>
      </c>
      <c r="F5092">
        <v>2511</v>
      </c>
      <c r="G5092">
        <v>1183</v>
      </c>
      <c r="H5092">
        <v>3</v>
      </c>
      <c r="I5092" s="58" t="s">
        <v>9114</v>
      </c>
      <c r="J5092">
        <v>118303</v>
      </c>
      <c r="K5092" s="4">
        <v>0</v>
      </c>
      <c r="L5092" s="4">
        <v>3.8540000000000001</v>
      </c>
      <c r="M5092" s="4">
        <v>0</v>
      </c>
      <c r="N5092" s="4">
        <v>3.8540000000000001</v>
      </c>
      <c r="O5092" s="5">
        <v>42305.745292812499</v>
      </c>
      <c r="P5092" s="5">
        <v>42305.745292812499</v>
      </c>
    </row>
    <row r="5093" spans="1:16">
      <c r="A5093">
        <v>4</v>
      </c>
      <c r="B5093">
        <v>12</v>
      </c>
      <c r="C5093">
        <v>6</v>
      </c>
      <c r="D5093">
        <v>195</v>
      </c>
      <c r="E5093">
        <v>2074</v>
      </c>
      <c r="F5093">
        <v>2512</v>
      </c>
      <c r="G5093">
        <v>2805</v>
      </c>
      <c r="H5093">
        <v>1</v>
      </c>
      <c r="I5093" s="58">
        <v>330547</v>
      </c>
      <c r="J5093">
        <v>280501</v>
      </c>
      <c r="K5093" s="4">
        <v>0</v>
      </c>
      <c r="L5093" s="4">
        <v>7.8849999999999998</v>
      </c>
      <c r="M5093" s="4">
        <v>0</v>
      </c>
      <c r="N5093" s="4">
        <v>7.8849999999999998</v>
      </c>
      <c r="O5093" s="5">
        <v>42305.745292812499</v>
      </c>
      <c r="P5093" s="5">
        <v>42305.745292812499</v>
      </c>
    </row>
    <row r="5094" spans="1:16">
      <c r="A5094">
        <v>4</v>
      </c>
      <c r="B5094">
        <v>12</v>
      </c>
      <c r="C5094">
        <v>6</v>
      </c>
      <c r="D5094">
        <v>195</v>
      </c>
      <c r="E5094">
        <v>2180</v>
      </c>
      <c r="F5094">
        <v>2513</v>
      </c>
      <c r="G5094">
        <v>1183</v>
      </c>
      <c r="H5094">
        <v>1</v>
      </c>
      <c r="I5094" s="58" t="s">
        <v>9115</v>
      </c>
      <c r="J5094">
        <v>118301</v>
      </c>
      <c r="K5094" s="4">
        <v>1</v>
      </c>
      <c r="L5094" s="4">
        <v>35.752000000000002</v>
      </c>
      <c r="M5094" s="4">
        <v>5.2060000000000004</v>
      </c>
      <c r="N5094" s="4">
        <v>39.957999999999998</v>
      </c>
      <c r="O5094" s="5">
        <v>42305.745292812499</v>
      </c>
      <c r="P5094" s="5">
        <v>42305.745292812499</v>
      </c>
    </row>
    <row r="5095" spans="1:16">
      <c r="A5095">
        <v>4</v>
      </c>
      <c r="B5095">
        <v>12</v>
      </c>
      <c r="C5095">
        <v>6</v>
      </c>
      <c r="D5095">
        <v>195</v>
      </c>
      <c r="E5095">
        <v>2473</v>
      </c>
      <c r="F5095">
        <v>2514</v>
      </c>
      <c r="G5095">
        <v>2528</v>
      </c>
      <c r="H5095">
        <v>1</v>
      </c>
      <c r="I5095" s="58">
        <v>229374</v>
      </c>
      <c r="J5095">
        <v>252801</v>
      </c>
      <c r="K5095" s="4">
        <v>0</v>
      </c>
      <c r="L5095" s="4">
        <v>6.0259999999999998</v>
      </c>
      <c r="M5095" s="4">
        <v>0</v>
      </c>
      <c r="N5095" s="4">
        <v>6.0259999999999998</v>
      </c>
      <c r="O5095" s="5">
        <v>42305.745292812499</v>
      </c>
      <c r="P5095" s="5">
        <v>42305.745292812499</v>
      </c>
    </row>
    <row r="5096" spans="1:16">
      <c r="A5096">
        <v>4</v>
      </c>
      <c r="B5096">
        <v>12</v>
      </c>
      <c r="C5096">
        <v>6</v>
      </c>
      <c r="D5096">
        <v>195</v>
      </c>
      <c r="E5096">
        <v>2888</v>
      </c>
      <c r="F5096">
        <v>2515</v>
      </c>
      <c r="G5096">
        <v>2968</v>
      </c>
      <c r="H5096">
        <v>2</v>
      </c>
      <c r="I5096" s="58">
        <v>390112</v>
      </c>
      <c r="J5096">
        <v>296802</v>
      </c>
      <c r="K5096" s="4">
        <v>0</v>
      </c>
      <c r="L5096" s="4">
        <v>22.132999999999999</v>
      </c>
      <c r="M5096" s="4">
        <v>0</v>
      </c>
      <c r="N5096" s="4">
        <v>22.132999999999999</v>
      </c>
      <c r="O5096" s="5">
        <v>42305.745292812499</v>
      </c>
      <c r="P5096" s="5">
        <v>42305.745292812499</v>
      </c>
    </row>
    <row r="5097" spans="1:16">
      <c r="A5097">
        <v>4</v>
      </c>
      <c r="B5097">
        <v>12</v>
      </c>
      <c r="C5097">
        <v>6</v>
      </c>
      <c r="D5097">
        <v>195</v>
      </c>
      <c r="E5097">
        <v>3053</v>
      </c>
      <c r="F5097">
        <v>2516</v>
      </c>
      <c r="G5097">
        <v>441</v>
      </c>
      <c r="H5097">
        <v>1</v>
      </c>
      <c r="I5097" s="58" t="s">
        <v>9116</v>
      </c>
      <c r="J5097">
        <v>44101</v>
      </c>
      <c r="K5097" s="4">
        <v>1</v>
      </c>
      <c r="L5097" s="4">
        <v>6.0330000000000004</v>
      </c>
      <c r="M5097" s="4">
        <v>0</v>
      </c>
      <c r="N5097" s="4">
        <v>5.0330000000000004</v>
      </c>
      <c r="O5097" s="5">
        <v>42305.745292812499</v>
      </c>
      <c r="P5097" s="5">
        <v>42305.745292812499</v>
      </c>
    </row>
    <row r="5098" spans="1:16">
      <c r="A5098">
        <v>4</v>
      </c>
      <c r="B5098">
        <v>12</v>
      </c>
      <c r="C5098">
        <v>6</v>
      </c>
      <c r="D5098">
        <v>195</v>
      </c>
      <c r="E5098">
        <v>3053</v>
      </c>
      <c r="F5098">
        <v>2517</v>
      </c>
      <c r="G5098">
        <v>441</v>
      </c>
      <c r="H5098">
        <v>3</v>
      </c>
      <c r="I5098" s="58" t="s">
        <v>1565</v>
      </c>
      <c r="J5098">
        <v>44103</v>
      </c>
      <c r="K5098" s="4">
        <v>1</v>
      </c>
      <c r="L5098" s="4">
        <v>5.8890000000000002</v>
      </c>
      <c r="M5098" s="4">
        <v>9.7889999999999997</v>
      </c>
      <c r="N5098" s="4">
        <v>14.678000000000001</v>
      </c>
      <c r="O5098" s="5">
        <v>42305.745292812499</v>
      </c>
      <c r="P5098" s="5">
        <v>43258.050196053242</v>
      </c>
    </row>
    <row r="5099" spans="1:16">
      <c r="A5099">
        <v>4</v>
      </c>
      <c r="B5099">
        <v>12</v>
      </c>
      <c r="C5099">
        <v>6</v>
      </c>
      <c r="D5099">
        <v>195</v>
      </c>
      <c r="E5099">
        <v>3286</v>
      </c>
      <c r="F5099">
        <v>2518</v>
      </c>
      <c r="G5099">
        <v>2370</v>
      </c>
      <c r="H5099">
        <v>1</v>
      </c>
      <c r="I5099" s="58">
        <v>171666</v>
      </c>
      <c r="J5099">
        <v>237001</v>
      </c>
      <c r="K5099" s="4">
        <v>7.3479999999999999</v>
      </c>
      <c r="L5099" s="4">
        <v>15</v>
      </c>
      <c r="M5099" s="4">
        <v>0</v>
      </c>
      <c r="N5099" s="4">
        <v>7.6520000000000001</v>
      </c>
      <c r="O5099" s="5">
        <v>42305.745292812499</v>
      </c>
      <c r="P5099" s="5">
        <v>42305.745292812499</v>
      </c>
    </row>
    <row r="5100" spans="1:16">
      <c r="A5100">
        <v>4</v>
      </c>
      <c r="B5100">
        <v>12</v>
      </c>
      <c r="C5100">
        <v>6</v>
      </c>
      <c r="D5100">
        <v>195</v>
      </c>
      <c r="E5100">
        <v>3346</v>
      </c>
      <c r="F5100">
        <v>2519</v>
      </c>
      <c r="G5100">
        <v>1184</v>
      </c>
      <c r="H5100">
        <v>1</v>
      </c>
      <c r="I5100" s="58" t="s">
        <v>9117</v>
      </c>
      <c r="J5100">
        <v>118401</v>
      </c>
      <c r="K5100" s="4">
        <v>4</v>
      </c>
      <c r="L5100" s="4">
        <v>4.4009999999999998</v>
      </c>
      <c r="M5100" s="4">
        <v>0</v>
      </c>
      <c r="N5100" s="4">
        <v>0.40100000000000002</v>
      </c>
      <c r="O5100" s="5">
        <v>42305.745292812499</v>
      </c>
      <c r="P5100" s="5">
        <v>42305.745292812499</v>
      </c>
    </row>
    <row r="5101" spans="1:16">
      <c r="A5101">
        <v>4</v>
      </c>
      <c r="B5101">
        <v>12</v>
      </c>
      <c r="C5101">
        <v>6</v>
      </c>
      <c r="D5101">
        <v>195</v>
      </c>
      <c r="E5101">
        <v>3534</v>
      </c>
      <c r="F5101">
        <v>2520</v>
      </c>
      <c r="G5101">
        <v>441</v>
      </c>
      <c r="H5101">
        <v>5</v>
      </c>
      <c r="I5101" s="58" t="s">
        <v>9118</v>
      </c>
      <c r="J5101">
        <v>44105</v>
      </c>
      <c r="K5101" s="4">
        <v>21.917999999999999</v>
      </c>
      <c r="L5101" s="4">
        <v>35.844000000000001</v>
      </c>
      <c r="M5101" s="4">
        <v>206.44900000000001</v>
      </c>
      <c r="N5101" s="4">
        <v>220.375</v>
      </c>
      <c r="O5101" s="5">
        <v>42305.745292812499</v>
      </c>
      <c r="P5101" s="5">
        <v>42305.745292812499</v>
      </c>
    </row>
    <row r="5102" spans="1:16">
      <c r="A5102">
        <v>4</v>
      </c>
      <c r="B5102">
        <v>12</v>
      </c>
      <c r="C5102">
        <v>6</v>
      </c>
      <c r="D5102">
        <v>195</v>
      </c>
      <c r="E5102">
        <v>3534</v>
      </c>
      <c r="F5102">
        <v>2521</v>
      </c>
      <c r="G5102">
        <v>441</v>
      </c>
      <c r="H5102">
        <v>6</v>
      </c>
      <c r="I5102" s="58" t="s">
        <v>9119</v>
      </c>
      <c r="J5102">
        <v>44106</v>
      </c>
      <c r="K5102" s="4">
        <v>1</v>
      </c>
      <c r="L5102" s="4">
        <v>6.8760000000000003</v>
      </c>
      <c r="M5102" s="4">
        <v>220.375</v>
      </c>
      <c r="N5102" s="4">
        <v>226.251</v>
      </c>
      <c r="O5102" s="5">
        <v>42305.745292812499</v>
      </c>
      <c r="P5102" s="5">
        <v>42305.745292812499</v>
      </c>
    </row>
    <row r="5103" spans="1:16">
      <c r="A5103">
        <v>4</v>
      </c>
      <c r="B5103">
        <v>12</v>
      </c>
      <c r="C5103">
        <v>6</v>
      </c>
      <c r="D5103">
        <v>195</v>
      </c>
      <c r="E5103">
        <v>3534</v>
      </c>
      <c r="F5103">
        <v>2522</v>
      </c>
      <c r="G5103">
        <v>441</v>
      </c>
      <c r="H5103">
        <v>9</v>
      </c>
      <c r="I5103" s="58" t="s">
        <v>9120</v>
      </c>
      <c r="J5103">
        <v>44109</v>
      </c>
      <c r="K5103" s="4">
        <v>1</v>
      </c>
      <c r="L5103" s="4">
        <v>21.943999999999999</v>
      </c>
      <c r="M5103" s="4">
        <v>185.505</v>
      </c>
      <c r="N5103" s="4">
        <v>206.44900000000001</v>
      </c>
      <c r="O5103" s="5">
        <v>42305.745292812499</v>
      </c>
      <c r="P5103" s="5">
        <v>43258.050196053242</v>
      </c>
    </row>
    <row r="5104" spans="1:16">
      <c r="A5104">
        <v>4</v>
      </c>
      <c r="B5104">
        <v>12</v>
      </c>
      <c r="C5104">
        <v>6</v>
      </c>
      <c r="D5104">
        <v>195</v>
      </c>
      <c r="E5104">
        <v>3535</v>
      </c>
      <c r="F5104">
        <v>2523</v>
      </c>
      <c r="G5104">
        <v>3</v>
      </c>
      <c r="H5104">
        <v>5</v>
      </c>
      <c r="I5104" s="58">
        <v>37742</v>
      </c>
      <c r="J5104">
        <v>305</v>
      </c>
      <c r="K5104" s="4">
        <v>0.79</v>
      </c>
      <c r="L5104" s="4">
        <v>9.7200000000000006</v>
      </c>
      <c r="M5104" s="4">
        <v>0</v>
      </c>
      <c r="N5104" s="4">
        <v>8.93</v>
      </c>
      <c r="O5104" s="5">
        <v>42305.745292812499</v>
      </c>
      <c r="P5104" s="5">
        <v>43258.050196053242</v>
      </c>
    </row>
    <row r="5105" spans="1:16">
      <c r="A5105">
        <v>4</v>
      </c>
      <c r="B5105">
        <v>12</v>
      </c>
      <c r="C5105">
        <v>6</v>
      </c>
      <c r="D5105">
        <v>195</v>
      </c>
      <c r="E5105">
        <v>3535</v>
      </c>
      <c r="F5105">
        <v>2524</v>
      </c>
      <c r="G5105">
        <v>3</v>
      </c>
      <c r="H5105">
        <v>6</v>
      </c>
      <c r="I5105" s="58">
        <v>37773</v>
      </c>
      <c r="J5105">
        <v>306</v>
      </c>
      <c r="K5105" s="4">
        <v>15.708</v>
      </c>
      <c r="L5105" s="4">
        <v>38.798999999999999</v>
      </c>
      <c r="M5105" s="4">
        <v>8.93</v>
      </c>
      <c r="N5105" s="4">
        <v>32.021000000000001</v>
      </c>
      <c r="O5105" s="5">
        <v>42305.745292812499</v>
      </c>
      <c r="P5105" s="5">
        <v>43258.050196053242</v>
      </c>
    </row>
    <row r="5106" spans="1:16">
      <c r="A5106">
        <v>4</v>
      </c>
      <c r="B5106">
        <v>12</v>
      </c>
      <c r="C5106">
        <v>6</v>
      </c>
      <c r="D5106">
        <v>195</v>
      </c>
      <c r="E5106">
        <v>3535</v>
      </c>
      <c r="F5106">
        <v>2525</v>
      </c>
      <c r="G5106">
        <v>3</v>
      </c>
      <c r="H5106">
        <v>7</v>
      </c>
      <c r="I5106" s="58">
        <v>37803</v>
      </c>
      <c r="J5106">
        <v>307</v>
      </c>
      <c r="K5106" s="4">
        <v>38.801000000000002</v>
      </c>
      <c r="L5106" s="4">
        <v>54.826000000000001</v>
      </c>
      <c r="M5106" s="4">
        <v>32.021000000000001</v>
      </c>
      <c r="N5106" s="4">
        <v>48.045999999999999</v>
      </c>
      <c r="O5106" s="5">
        <v>42305.745292812499</v>
      </c>
      <c r="P5106" s="5">
        <v>43258.050196053242</v>
      </c>
    </row>
    <row r="5107" spans="1:16">
      <c r="A5107">
        <v>4</v>
      </c>
      <c r="B5107">
        <v>12</v>
      </c>
      <c r="C5107">
        <v>6</v>
      </c>
      <c r="D5107">
        <v>195</v>
      </c>
      <c r="E5107">
        <v>3602</v>
      </c>
      <c r="F5107">
        <v>2526</v>
      </c>
      <c r="G5107">
        <v>626</v>
      </c>
      <c r="H5107">
        <v>1</v>
      </c>
      <c r="I5107" s="58" t="s">
        <v>1566</v>
      </c>
      <c r="J5107">
        <v>62601</v>
      </c>
      <c r="K5107" s="4">
        <v>0</v>
      </c>
      <c r="L5107" s="4">
        <v>0.15</v>
      </c>
      <c r="M5107" s="4">
        <v>0</v>
      </c>
      <c r="N5107" s="4">
        <v>5.5E-2</v>
      </c>
      <c r="O5107" s="5">
        <v>42305.745292812499</v>
      </c>
      <c r="P5107" s="5">
        <v>42305.745292812499</v>
      </c>
    </row>
    <row r="5108" spans="1:16">
      <c r="A5108">
        <v>4</v>
      </c>
      <c r="B5108">
        <v>12</v>
      </c>
      <c r="C5108">
        <v>6</v>
      </c>
      <c r="D5108">
        <v>195</v>
      </c>
      <c r="E5108">
        <v>3603</v>
      </c>
      <c r="F5108">
        <v>2527</v>
      </c>
      <c r="G5108">
        <v>626</v>
      </c>
      <c r="H5108">
        <v>1</v>
      </c>
      <c r="I5108" s="58" t="s">
        <v>1566</v>
      </c>
      <c r="J5108">
        <v>62601</v>
      </c>
      <c r="K5108" s="4">
        <v>10</v>
      </c>
      <c r="L5108" s="4">
        <v>10.127000000000001</v>
      </c>
      <c r="M5108" s="4">
        <v>0</v>
      </c>
      <c r="N5108" s="4">
        <v>0.127</v>
      </c>
      <c r="O5108" s="5">
        <v>42305.745292812499</v>
      </c>
      <c r="P5108" s="5">
        <v>42305.745292812499</v>
      </c>
    </row>
    <row r="5109" spans="1:16">
      <c r="A5109">
        <v>4</v>
      </c>
      <c r="B5109">
        <v>12</v>
      </c>
      <c r="C5109">
        <v>6</v>
      </c>
      <c r="D5109">
        <v>195</v>
      </c>
      <c r="E5109">
        <v>3702</v>
      </c>
      <c r="F5109">
        <v>2528</v>
      </c>
      <c r="G5109">
        <v>493</v>
      </c>
      <c r="H5109">
        <v>1</v>
      </c>
      <c r="I5109" s="58" t="s">
        <v>9121</v>
      </c>
      <c r="J5109">
        <v>49301</v>
      </c>
      <c r="K5109" s="4">
        <v>0</v>
      </c>
      <c r="L5109" s="4">
        <v>5.6719999999999997</v>
      </c>
      <c r="M5109" s="4">
        <v>41.637999999999998</v>
      </c>
      <c r="N5109" s="4">
        <v>47.31</v>
      </c>
      <c r="O5109" s="5">
        <v>42305.745292812499</v>
      </c>
      <c r="P5109" s="5">
        <v>43258.050196053242</v>
      </c>
    </row>
    <row r="5110" spans="1:16">
      <c r="A5110">
        <v>4</v>
      </c>
      <c r="B5110">
        <v>12</v>
      </c>
      <c r="C5110">
        <v>6</v>
      </c>
      <c r="D5110">
        <v>195</v>
      </c>
      <c r="E5110">
        <v>3702</v>
      </c>
      <c r="F5110">
        <v>2529</v>
      </c>
      <c r="G5110">
        <v>2451</v>
      </c>
      <c r="H5110">
        <v>3</v>
      </c>
      <c r="I5110" s="58">
        <v>201310</v>
      </c>
      <c r="J5110">
        <v>245103</v>
      </c>
      <c r="K5110" s="4">
        <v>0</v>
      </c>
      <c r="L5110" s="4">
        <v>7.7930000000000001</v>
      </c>
      <c r="M5110" s="4">
        <v>33.844999999999999</v>
      </c>
      <c r="N5110" s="4">
        <v>41.637999999999998</v>
      </c>
      <c r="O5110" s="5">
        <v>42305.745292812499</v>
      </c>
      <c r="P5110" s="5">
        <v>43258.050196053242</v>
      </c>
    </row>
    <row r="5111" spans="1:16">
      <c r="A5111">
        <v>4</v>
      </c>
      <c r="B5111">
        <v>12</v>
      </c>
      <c r="C5111">
        <v>6</v>
      </c>
      <c r="D5111">
        <v>195</v>
      </c>
      <c r="E5111">
        <v>3867</v>
      </c>
      <c r="F5111">
        <v>2530</v>
      </c>
      <c r="G5111">
        <v>103</v>
      </c>
      <c r="H5111">
        <v>1</v>
      </c>
      <c r="I5111" s="58" t="s">
        <v>9122</v>
      </c>
      <c r="J5111">
        <v>10301</v>
      </c>
      <c r="K5111" s="4">
        <v>9.9960000000000004</v>
      </c>
      <c r="L5111" s="4">
        <v>25.35</v>
      </c>
      <c r="M5111" s="4">
        <v>0</v>
      </c>
      <c r="N5111" s="4">
        <v>15.353999999999999</v>
      </c>
      <c r="O5111" s="5">
        <v>43258.050196053242</v>
      </c>
      <c r="P5111" s="5">
        <v>43258.050196053242</v>
      </c>
    </row>
    <row r="5112" spans="1:16">
      <c r="A5112">
        <v>4</v>
      </c>
      <c r="B5112">
        <v>12</v>
      </c>
      <c r="C5112">
        <v>6</v>
      </c>
      <c r="D5112">
        <v>195</v>
      </c>
      <c r="E5112">
        <v>3867</v>
      </c>
      <c r="F5112">
        <v>2531</v>
      </c>
      <c r="G5112">
        <v>103</v>
      </c>
      <c r="H5112">
        <v>2</v>
      </c>
      <c r="I5112" s="58" t="s">
        <v>9123</v>
      </c>
      <c r="J5112">
        <v>10302</v>
      </c>
      <c r="K5112" s="4">
        <v>15.397</v>
      </c>
      <c r="L5112" s="4">
        <v>31.564</v>
      </c>
      <c r="M5112" s="4">
        <v>15.353999999999999</v>
      </c>
      <c r="N5112" s="4">
        <v>31.521000000000001</v>
      </c>
      <c r="O5112" s="5">
        <v>42305.745292812499</v>
      </c>
      <c r="P5112" s="5">
        <v>43258.050196053242</v>
      </c>
    </row>
    <row r="5113" spans="1:16">
      <c r="A5113">
        <v>4</v>
      </c>
      <c r="B5113">
        <v>12</v>
      </c>
      <c r="C5113">
        <v>6</v>
      </c>
      <c r="D5113">
        <v>195</v>
      </c>
      <c r="E5113">
        <v>3867</v>
      </c>
      <c r="F5113">
        <v>2532</v>
      </c>
      <c r="G5113">
        <v>104</v>
      </c>
      <c r="H5113">
        <v>1</v>
      </c>
      <c r="I5113" s="58" t="s">
        <v>9124</v>
      </c>
      <c r="J5113">
        <v>10401</v>
      </c>
      <c r="K5113" s="4">
        <v>0</v>
      </c>
      <c r="L5113" s="4">
        <v>2.855</v>
      </c>
      <c r="M5113" s="4">
        <v>41.063000000000002</v>
      </c>
      <c r="N5113" s="4">
        <v>43.917999999999999</v>
      </c>
      <c r="O5113" s="5">
        <v>42305.745292812499</v>
      </c>
      <c r="P5113" s="5">
        <v>43258.050196053242</v>
      </c>
    </row>
    <row r="5114" spans="1:16">
      <c r="A5114">
        <v>4</v>
      </c>
      <c r="B5114">
        <v>12</v>
      </c>
      <c r="C5114">
        <v>6</v>
      </c>
      <c r="D5114">
        <v>195</v>
      </c>
      <c r="E5114">
        <v>3867</v>
      </c>
      <c r="F5114">
        <v>2533</v>
      </c>
      <c r="G5114">
        <v>441</v>
      </c>
      <c r="H5114">
        <v>3</v>
      </c>
      <c r="I5114" s="58" t="s">
        <v>1565</v>
      </c>
      <c r="J5114">
        <v>44103</v>
      </c>
      <c r="K5114" s="4">
        <v>17.178000000000001</v>
      </c>
      <c r="L5114" s="4">
        <v>17.295999999999999</v>
      </c>
      <c r="M5114" s="4">
        <v>40.945</v>
      </c>
      <c r="N5114" s="4">
        <v>41.063000000000002</v>
      </c>
      <c r="O5114" s="5">
        <v>42305.745292812499</v>
      </c>
      <c r="P5114" s="5">
        <v>42305.745292812499</v>
      </c>
    </row>
    <row r="5115" spans="1:16">
      <c r="A5115">
        <v>4</v>
      </c>
      <c r="B5115">
        <v>12</v>
      </c>
      <c r="C5115">
        <v>6</v>
      </c>
      <c r="D5115">
        <v>195</v>
      </c>
      <c r="E5115">
        <v>3867</v>
      </c>
      <c r="F5115">
        <v>2534</v>
      </c>
      <c r="G5115">
        <v>441</v>
      </c>
      <c r="H5115">
        <v>4</v>
      </c>
      <c r="I5115" s="58" t="s">
        <v>9125</v>
      </c>
      <c r="J5115">
        <v>44104</v>
      </c>
      <c r="K5115" s="4">
        <v>10.252000000000001</v>
      </c>
      <c r="L5115" s="4">
        <v>17.178000000000001</v>
      </c>
      <c r="M5115" s="4">
        <v>34.018999999999998</v>
      </c>
      <c r="N5115" s="4">
        <v>40.945</v>
      </c>
      <c r="O5115" s="5">
        <v>42305.745292812499</v>
      </c>
      <c r="P5115" s="5">
        <v>42305.745292812499</v>
      </c>
    </row>
    <row r="5116" spans="1:16">
      <c r="A5116">
        <v>4</v>
      </c>
      <c r="B5116">
        <v>12</v>
      </c>
      <c r="C5116">
        <v>6</v>
      </c>
      <c r="D5116">
        <v>195</v>
      </c>
      <c r="E5116">
        <v>4059</v>
      </c>
      <c r="F5116">
        <v>2535</v>
      </c>
      <c r="G5116">
        <v>479</v>
      </c>
      <c r="H5116">
        <v>1</v>
      </c>
      <c r="I5116" s="58" t="s">
        <v>9126</v>
      </c>
      <c r="J5116">
        <v>47901</v>
      </c>
      <c r="K5116" s="4">
        <v>1</v>
      </c>
      <c r="L5116" s="4">
        <v>3.2810000000000001</v>
      </c>
      <c r="M5116" s="4">
        <v>0</v>
      </c>
      <c r="N5116" s="4">
        <v>2.2810000000000001</v>
      </c>
      <c r="O5116" s="5">
        <v>42305.745292812499</v>
      </c>
      <c r="P5116" s="5">
        <v>42305.745292812499</v>
      </c>
    </row>
    <row r="5117" spans="1:16">
      <c r="A5117">
        <v>4</v>
      </c>
      <c r="B5117">
        <v>12</v>
      </c>
      <c r="C5117">
        <v>6</v>
      </c>
      <c r="D5117">
        <v>195</v>
      </c>
      <c r="E5117">
        <v>4549</v>
      </c>
      <c r="F5117">
        <v>2536</v>
      </c>
      <c r="G5117">
        <v>139</v>
      </c>
      <c r="H5117">
        <v>2</v>
      </c>
      <c r="I5117" s="58" t="s">
        <v>9127</v>
      </c>
      <c r="J5117">
        <v>13902</v>
      </c>
      <c r="K5117" s="4">
        <v>0.745</v>
      </c>
      <c r="L5117" s="4">
        <v>14.069000000000001</v>
      </c>
      <c r="M5117" s="4">
        <v>0.70499999999999996</v>
      </c>
      <c r="N5117" s="4">
        <v>14.029</v>
      </c>
      <c r="O5117" s="5">
        <v>42305.745292812499</v>
      </c>
      <c r="P5117" s="5">
        <v>43258.050196053242</v>
      </c>
    </row>
    <row r="5118" spans="1:16">
      <c r="A5118">
        <v>4</v>
      </c>
      <c r="B5118">
        <v>12</v>
      </c>
      <c r="C5118">
        <v>6</v>
      </c>
      <c r="D5118">
        <v>195</v>
      </c>
      <c r="E5118">
        <v>4549</v>
      </c>
      <c r="F5118">
        <v>2537</v>
      </c>
      <c r="G5118">
        <v>139</v>
      </c>
      <c r="H5118">
        <v>3</v>
      </c>
      <c r="I5118" s="58" t="s">
        <v>9128</v>
      </c>
      <c r="J5118">
        <v>13903</v>
      </c>
      <c r="K5118" s="4">
        <v>14.064</v>
      </c>
      <c r="L5118" s="4">
        <v>34.994</v>
      </c>
      <c r="M5118" s="4">
        <v>14.029</v>
      </c>
      <c r="N5118" s="4">
        <v>34.959000000000003</v>
      </c>
      <c r="O5118" s="5">
        <v>42305.745292812499</v>
      </c>
      <c r="P5118" s="5">
        <v>43258.050196053242</v>
      </c>
    </row>
    <row r="5119" spans="1:16">
      <c r="A5119">
        <v>4</v>
      </c>
      <c r="B5119">
        <v>12</v>
      </c>
      <c r="C5119">
        <v>6</v>
      </c>
      <c r="D5119">
        <v>195</v>
      </c>
      <c r="E5119">
        <v>4549</v>
      </c>
      <c r="F5119">
        <v>2538</v>
      </c>
      <c r="G5119">
        <v>139</v>
      </c>
      <c r="H5119">
        <v>4</v>
      </c>
      <c r="I5119" s="58" t="s">
        <v>9129</v>
      </c>
      <c r="J5119">
        <v>13904</v>
      </c>
      <c r="K5119" s="4">
        <v>34.994</v>
      </c>
      <c r="L5119" s="4">
        <v>52.387999999999998</v>
      </c>
      <c r="M5119" s="4">
        <v>34.959000000000003</v>
      </c>
      <c r="N5119" s="4">
        <v>52.353000000000002</v>
      </c>
      <c r="O5119" s="5">
        <v>42305.745292812499</v>
      </c>
      <c r="P5119" s="5">
        <v>42305.745292812499</v>
      </c>
    </row>
    <row r="5120" spans="1:16">
      <c r="A5120">
        <v>4</v>
      </c>
      <c r="B5120">
        <v>12</v>
      </c>
      <c r="C5120">
        <v>6</v>
      </c>
      <c r="D5120">
        <v>195</v>
      </c>
      <c r="E5120">
        <v>4549</v>
      </c>
      <c r="F5120">
        <v>2539</v>
      </c>
      <c r="G5120">
        <v>139</v>
      </c>
      <c r="H5120">
        <v>5</v>
      </c>
      <c r="I5120" s="58" t="s">
        <v>9130</v>
      </c>
      <c r="J5120">
        <v>13905</v>
      </c>
      <c r="K5120" s="4">
        <v>52.387999999999998</v>
      </c>
      <c r="L5120" s="4">
        <v>64.388000000000005</v>
      </c>
      <c r="M5120" s="4">
        <v>52.353000000000002</v>
      </c>
      <c r="N5120" s="4">
        <v>64.352999999999994</v>
      </c>
      <c r="O5120" s="5">
        <v>42305.745292812499</v>
      </c>
      <c r="P5120" s="5">
        <v>43258.050196053242</v>
      </c>
    </row>
    <row r="5121" spans="1:16">
      <c r="A5121">
        <v>4</v>
      </c>
      <c r="B5121">
        <v>12</v>
      </c>
      <c r="C5121">
        <v>6</v>
      </c>
      <c r="D5121">
        <v>195</v>
      </c>
      <c r="E5121">
        <v>4549</v>
      </c>
      <c r="F5121">
        <v>2540</v>
      </c>
      <c r="G5121">
        <v>139</v>
      </c>
      <c r="H5121">
        <v>6</v>
      </c>
      <c r="I5121" s="58" t="s">
        <v>9131</v>
      </c>
      <c r="J5121">
        <v>13906</v>
      </c>
      <c r="K5121" s="4">
        <v>64.388000000000005</v>
      </c>
      <c r="L5121" s="4">
        <v>78.319999999999993</v>
      </c>
      <c r="M5121" s="4">
        <v>64.352999999999994</v>
      </c>
      <c r="N5121" s="4">
        <v>78.284999999999997</v>
      </c>
      <c r="O5121" s="5">
        <v>42305.745292812499</v>
      </c>
      <c r="P5121" s="5">
        <v>43258.050196053242</v>
      </c>
    </row>
    <row r="5122" spans="1:16">
      <c r="A5122">
        <v>4</v>
      </c>
      <c r="B5122">
        <v>12</v>
      </c>
      <c r="C5122">
        <v>6</v>
      </c>
      <c r="D5122">
        <v>195</v>
      </c>
      <c r="E5122">
        <v>6</v>
      </c>
      <c r="F5122">
        <v>2503</v>
      </c>
      <c r="G5122">
        <v>2968</v>
      </c>
      <c r="H5122">
        <v>2</v>
      </c>
      <c r="I5122" s="58">
        <v>390112</v>
      </c>
      <c r="J5122">
        <v>296802</v>
      </c>
      <c r="K5122" s="4">
        <v>22.178999999999998</v>
      </c>
      <c r="L5122" s="4">
        <v>24.178999999999998</v>
      </c>
      <c r="M5122" s="4">
        <v>0</v>
      </c>
      <c r="N5122" s="4">
        <v>2</v>
      </c>
      <c r="O5122" s="5">
        <v>42305.745292812499</v>
      </c>
      <c r="P5122" s="5">
        <v>42305.745292812499</v>
      </c>
    </row>
    <row r="5123" spans="1:16">
      <c r="A5123">
        <v>4</v>
      </c>
      <c r="B5123">
        <v>12</v>
      </c>
      <c r="C5123">
        <v>6</v>
      </c>
      <c r="D5123">
        <v>195</v>
      </c>
      <c r="E5123">
        <v>8</v>
      </c>
      <c r="F5123">
        <v>2504</v>
      </c>
      <c r="G5123">
        <v>3</v>
      </c>
      <c r="H5123">
        <v>8</v>
      </c>
      <c r="I5123" s="58">
        <v>37834</v>
      </c>
      <c r="J5123">
        <v>308</v>
      </c>
      <c r="K5123" s="4">
        <v>0</v>
      </c>
      <c r="L5123" s="4">
        <v>5.6879999999999997</v>
      </c>
      <c r="M5123" s="4">
        <v>0</v>
      </c>
      <c r="N5123" s="4">
        <v>5.6879999999999997</v>
      </c>
      <c r="O5123" s="5">
        <v>42305.745292812499</v>
      </c>
      <c r="P5123" s="5">
        <v>43258.050196053242</v>
      </c>
    </row>
    <row r="5124" spans="1:16">
      <c r="A5124">
        <v>4</v>
      </c>
      <c r="B5124">
        <v>12</v>
      </c>
      <c r="C5124">
        <v>6</v>
      </c>
      <c r="D5124">
        <v>195</v>
      </c>
      <c r="E5124">
        <v>905</v>
      </c>
      <c r="F5124">
        <v>2505</v>
      </c>
      <c r="G5124">
        <v>1120</v>
      </c>
      <c r="H5124">
        <v>1</v>
      </c>
      <c r="I5124" s="58" t="s">
        <v>9132</v>
      </c>
      <c r="J5124">
        <v>112001</v>
      </c>
      <c r="K5124" s="4">
        <v>0</v>
      </c>
      <c r="L5124" s="4">
        <v>2.5099999999999998</v>
      </c>
      <c r="M5124" s="4">
        <v>0</v>
      </c>
      <c r="N5124" s="4">
        <v>2.5099999999999998</v>
      </c>
      <c r="O5124" s="5">
        <v>42305.745292812499</v>
      </c>
      <c r="P5124" s="5">
        <v>42305.745292812499</v>
      </c>
    </row>
    <row r="5125" spans="1:16">
      <c r="A5125">
        <v>4</v>
      </c>
      <c r="B5125">
        <v>12</v>
      </c>
      <c r="C5125">
        <v>6</v>
      </c>
      <c r="D5125">
        <v>2</v>
      </c>
      <c r="E5125">
        <v>1334</v>
      </c>
      <c r="F5125">
        <v>2327</v>
      </c>
      <c r="G5125">
        <v>1825</v>
      </c>
      <c r="H5125">
        <v>1</v>
      </c>
      <c r="I5125" s="58">
        <v>-27392</v>
      </c>
      <c r="J5125">
        <v>182501</v>
      </c>
      <c r="K5125" s="4">
        <v>1</v>
      </c>
      <c r="L5125" s="4">
        <v>3.48</v>
      </c>
      <c r="M5125" s="4">
        <v>0</v>
      </c>
      <c r="N5125" s="4">
        <v>2.48</v>
      </c>
      <c r="O5125" s="5">
        <v>42305.745292812499</v>
      </c>
      <c r="P5125" s="5">
        <v>43258.050196053242</v>
      </c>
    </row>
    <row r="5126" spans="1:16">
      <c r="A5126">
        <v>4</v>
      </c>
      <c r="B5126">
        <v>12</v>
      </c>
      <c r="C5126">
        <v>6</v>
      </c>
      <c r="D5126">
        <v>2</v>
      </c>
      <c r="E5126">
        <v>1871</v>
      </c>
      <c r="F5126">
        <v>2328</v>
      </c>
      <c r="G5126">
        <v>1718</v>
      </c>
      <c r="H5126">
        <v>4</v>
      </c>
      <c r="I5126" s="58">
        <v>-66383</v>
      </c>
      <c r="J5126">
        <v>171804</v>
      </c>
      <c r="K5126" s="4">
        <v>0</v>
      </c>
      <c r="L5126" s="4">
        <v>15.585000000000001</v>
      </c>
      <c r="M5126" s="4">
        <v>14.718</v>
      </c>
      <c r="N5126" s="4">
        <v>30.303999999999998</v>
      </c>
      <c r="O5126" s="5">
        <v>43258.050196053242</v>
      </c>
      <c r="P5126" s="5">
        <v>43258.050196053242</v>
      </c>
    </row>
    <row r="5127" spans="1:16">
      <c r="A5127">
        <v>4</v>
      </c>
      <c r="B5127">
        <v>12</v>
      </c>
      <c r="C5127">
        <v>6</v>
      </c>
      <c r="D5127">
        <v>2</v>
      </c>
      <c r="E5127">
        <v>1871</v>
      </c>
      <c r="F5127">
        <v>2329</v>
      </c>
      <c r="G5127">
        <v>1718</v>
      </c>
      <c r="H5127">
        <v>5</v>
      </c>
      <c r="I5127" s="58">
        <v>-66353</v>
      </c>
      <c r="J5127">
        <v>171805</v>
      </c>
      <c r="K5127" s="4">
        <v>0</v>
      </c>
      <c r="L5127" s="4">
        <v>17.484000000000002</v>
      </c>
      <c r="M5127" s="4">
        <v>30.303999999999998</v>
      </c>
      <c r="N5127" s="4">
        <v>47.786999999999999</v>
      </c>
      <c r="O5127" s="5">
        <v>43258.050196053242</v>
      </c>
      <c r="P5127" s="5">
        <v>43258.050196053242</v>
      </c>
    </row>
    <row r="5128" spans="1:16">
      <c r="A5128">
        <v>4</v>
      </c>
      <c r="B5128">
        <v>12</v>
      </c>
      <c r="C5128">
        <v>6</v>
      </c>
      <c r="D5128">
        <v>2</v>
      </c>
      <c r="E5128">
        <v>2036</v>
      </c>
      <c r="F5128">
        <v>2330</v>
      </c>
      <c r="G5128">
        <v>1868</v>
      </c>
      <c r="H5128">
        <v>1</v>
      </c>
      <c r="I5128" s="58">
        <v>-11687</v>
      </c>
      <c r="J5128">
        <v>186801</v>
      </c>
      <c r="K5128" s="4">
        <v>0</v>
      </c>
      <c r="L5128" s="4">
        <v>14.612</v>
      </c>
      <c r="M5128" s="4">
        <v>0</v>
      </c>
      <c r="N5128" s="4">
        <v>14.612</v>
      </c>
      <c r="O5128" s="5">
        <v>42305.745292812499</v>
      </c>
      <c r="P5128" s="5">
        <v>42305.745292812499</v>
      </c>
    </row>
    <row r="5129" spans="1:16">
      <c r="A5129">
        <v>4</v>
      </c>
      <c r="B5129">
        <v>12</v>
      </c>
      <c r="C5129">
        <v>6</v>
      </c>
      <c r="D5129">
        <v>222</v>
      </c>
      <c r="E5129">
        <v>3752</v>
      </c>
      <c r="F5129">
        <v>2541</v>
      </c>
      <c r="G5129">
        <v>1800</v>
      </c>
      <c r="H5129">
        <v>3</v>
      </c>
      <c r="I5129" s="58">
        <v>-36464</v>
      </c>
      <c r="J5129">
        <v>180003</v>
      </c>
      <c r="K5129" s="4">
        <v>0</v>
      </c>
      <c r="L5129" s="4">
        <v>0.57299999999999995</v>
      </c>
      <c r="M5129" s="4">
        <v>2.242</v>
      </c>
      <c r="N5129" s="4">
        <v>2.8149999999999999</v>
      </c>
      <c r="O5129" s="5">
        <v>42305.745292812499</v>
      </c>
      <c r="P5129" s="5">
        <v>43258.050196053242</v>
      </c>
    </row>
    <row r="5130" spans="1:16">
      <c r="A5130">
        <v>4</v>
      </c>
      <c r="B5130">
        <v>12</v>
      </c>
      <c r="C5130">
        <v>6</v>
      </c>
      <c r="D5130">
        <v>222</v>
      </c>
      <c r="E5130">
        <v>3792</v>
      </c>
      <c r="F5130">
        <v>2542</v>
      </c>
      <c r="G5130">
        <v>2297</v>
      </c>
      <c r="H5130">
        <v>2</v>
      </c>
      <c r="I5130" s="58">
        <v>145035</v>
      </c>
      <c r="J5130">
        <v>229702</v>
      </c>
      <c r="K5130" s="4">
        <v>1</v>
      </c>
      <c r="L5130" s="4">
        <v>34.101999999999997</v>
      </c>
      <c r="M5130" s="4">
        <v>6.02</v>
      </c>
      <c r="N5130" s="4">
        <v>39.122</v>
      </c>
      <c r="O5130" s="5">
        <v>42305.745292812499</v>
      </c>
      <c r="P5130" s="5">
        <v>43258.050196053242</v>
      </c>
    </row>
    <row r="5131" spans="1:16">
      <c r="A5131">
        <v>4</v>
      </c>
      <c r="B5131">
        <v>12</v>
      </c>
      <c r="C5131">
        <v>6</v>
      </c>
      <c r="D5131">
        <v>222</v>
      </c>
      <c r="E5131">
        <v>3827</v>
      </c>
      <c r="F5131">
        <v>2543</v>
      </c>
      <c r="G5131">
        <v>2905</v>
      </c>
      <c r="H5131">
        <v>2</v>
      </c>
      <c r="I5131" s="58">
        <v>367102</v>
      </c>
      <c r="J5131">
        <v>290502</v>
      </c>
      <c r="K5131" s="4">
        <v>1</v>
      </c>
      <c r="L5131" s="4">
        <v>19.173999999999999</v>
      </c>
      <c r="M5131" s="4">
        <v>23.492999999999999</v>
      </c>
      <c r="N5131" s="4">
        <v>41.667000000000002</v>
      </c>
      <c r="O5131" s="5">
        <v>42305.745292812499</v>
      </c>
      <c r="P5131" s="5">
        <v>43258.050196053242</v>
      </c>
    </row>
    <row r="5132" spans="1:16">
      <c r="A5132">
        <v>4</v>
      </c>
      <c r="B5132">
        <v>12</v>
      </c>
      <c r="C5132">
        <v>6</v>
      </c>
      <c r="D5132">
        <v>222</v>
      </c>
      <c r="E5132">
        <v>3838</v>
      </c>
      <c r="F5132">
        <v>2544</v>
      </c>
      <c r="G5132">
        <v>3274</v>
      </c>
      <c r="H5132">
        <v>1</v>
      </c>
      <c r="I5132" s="58">
        <v>501846</v>
      </c>
      <c r="J5132">
        <v>327401</v>
      </c>
      <c r="K5132" s="4">
        <v>0</v>
      </c>
      <c r="L5132" s="4">
        <v>3.0150000000000001</v>
      </c>
      <c r="M5132" s="4">
        <v>0</v>
      </c>
      <c r="N5132" s="4">
        <v>3.0150000000000001</v>
      </c>
      <c r="O5132" s="5">
        <v>42305.745292812499</v>
      </c>
      <c r="P5132" s="5">
        <v>42305.745292812499</v>
      </c>
    </row>
    <row r="5133" spans="1:16">
      <c r="A5133">
        <v>4</v>
      </c>
      <c r="B5133">
        <v>12</v>
      </c>
      <c r="C5133">
        <v>6</v>
      </c>
      <c r="D5133">
        <v>222</v>
      </c>
      <c r="E5133">
        <v>4084</v>
      </c>
      <c r="F5133">
        <v>2545</v>
      </c>
      <c r="G5133">
        <v>556</v>
      </c>
      <c r="H5133">
        <v>5</v>
      </c>
      <c r="I5133" s="58" t="s">
        <v>9133</v>
      </c>
      <c r="J5133">
        <v>55605</v>
      </c>
      <c r="K5133" s="4">
        <v>0</v>
      </c>
      <c r="L5133" s="4">
        <v>20.832000000000001</v>
      </c>
      <c r="M5133" s="4">
        <v>177.87899999999999</v>
      </c>
      <c r="N5133" s="4">
        <v>198.71100000000001</v>
      </c>
      <c r="O5133" s="5">
        <v>42305.745292812499</v>
      </c>
      <c r="P5133" s="5">
        <v>43258.050196053242</v>
      </c>
    </row>
    <row r="5134" spans="1:16">
      <c r="A5134">
        <v>4</v>
      </c>
      <c r="B5134">
        <v>12</v>
      </c>
      <c r="C5134">
        <v>6</v>
      </c>
      <c r="D5134">
        <v>222</v>
      </c>
      <c r="E5134">
        <v>4084</v>
      </c>
      <c r="F5134">
        <v>2546</v>
      </c>
      <c r="G5134">
        <v>556</v>
      </c>
      <c r="H5134">
        <v>6</v>
      </c>
      <c r="I5134" s="58" t="s">
        <v>9134</v>
      </c>
      <c r="J5134">
        <v>55606</v>
      </c>
      <c r="K5134" s="4">
        <v>0</v>
      </c>
      <c r="L5134" s="4">
        <v>32.029000000000003</v>
      </c>
      <c r="M5134" s="4">
        <v>198.71100000000001</v>
      </c>
      <c r="N5134" s="4">
        <v>230.74</v>
      </c>
      <c r="O5134" s="5">
        <v>42305.745292812499</v>
      </c>
      <c r="P5134" s="5">
        <v>42305.745292812499</v>
      </c>
    </row>
    <row r="5135" spans="1:16">
      <c r="A5135">
        <v>4</v>
      </c>
      <c r="B5135">
        <v>12</v>
      </c>
      <c r="C5135">
        <v>6</v>
      </c>
      <c r="D5135">
        <v>222</v>
      </c>
      <c r="E5135">
        <v>4537</v>
      </c>
      <c r="F5135">
        <v>2547</v>
      </c>
      <c r="G5135">
        <v>21</v>
      </c>
      <c r="H5135">
        <v>7</v>
      </c>
      <c r="I5135" s="58">
        <v>44378</v>
      </c>
      <c r="J5135">
        <v>2107</v>
      </c>
      <c r="K5135" s="4">
        <v>1</v>
      </c>
      <c r="L5135" s="4">
        <v>14.005000000000001</v>
      </c>
      <c r="M5135" s="4">
        <v>171.56</v>
      </c>
      <c r="N5135" s="4">
        <v>184.565</v>
      </c>
      <c r="O5135" s="5">
        <v>42305.745292812499</v>
      </c>
      <c r="P5135" s="5">
        <v>43258.050196053242</v>
      </c>
    </row>
    <row r="5136" spans="1:16">
      <c r="A5136">
        <v>4</v>
      </c>
      <c r="B5136">
        <v>12</v>
      </c>
      <c r="C5136">
        <v>6</v>
      </c>
      <c r="D5136">
        <v>222</v>
      </c>
      <c r="E5136">
        <v>4537</v>
      </c>
      <c r="F5136">
        <v>2548</v>
      </c>
      <c r="G5136">
        <v>22</v>
      </c>
      <c r="H5136">
        <v>1</v>
      </c>
      <c r="I5136" s="58">
        <v>44562</v>
      </c>
      <c r="J5136">
        <v>2201</v>
      </c>
      <c r="K5136" s="4">
        <v>13.05</v>
      </c>
      <c r="L5136" s="4">
        <v>24.925999999999998</v>
      </c>
      <c r="M5136" s="4">
        <v>184.565</v>
      </c>
      <c r="N5136" s="4">
        <v>196.441</v>
      </c>
      <c r="O5136" s="5">
        <v>42305.745292812499</v>
      </c>
      <c r="P5136" s="5">
        <v>43258.050196053242</v>
      </c>
    </row>
    <row r="5137" spans="1:16">
      <c r="A5137">
        <v>4</v>
      </c>
      <c r="B5137">
        <v>12</v>
      </c>
      <c r="C5137">
        <v>6</v>
      </c>
      <c r="D5137">
        <v>222</v>
      </c>
      <c r="E5137">
        <v>4537</v>
      </c>
      <c r="F5137">
        <v>2549</v>
      </c>
      <c r="G5137">
        <v>22</v>
      </c>
      <c r="H5137">
        <v>2</v>
      </c>
      <c r="I5137" s="58">
        <v>44593</v>
      </c>
      <c r="J5137">
        <v>2202</v>
      </c>
      <c r="K5137" s="4">
        <v>25.350999999999999</v>
      </c>
      <c r="L5137" s="4">
        <v>42.753999999999998</v>
      </c>
      <c r="M5137" s="4">
        <v>196.441</v>
      </c>
      <c r="N5137" s="4">
        <v>213.84399999999999</v>
      </c>
      <c r="O5137" s="5">
        <v>42305.745292812499</v>
      </c>
      <c r="P5137" s="5">
        <v>43258.050196053242</v>
      </c>
    </row>
    <row r="5138" spans="1:16">
      <c r="A5138">
        <v>4</v>
      </c>
      <c r="B5138">
        <v>12</v>
      </c>
      <c r="C5138">
        <v>6</v>
      </c>
      <c r="D5138">
        <v>222</v>
      </c>
      <c r="E5138">
        <v>4537</v>
      </c>
      <c r="F5138">
        <v>2550</v>
      </c>
      <c r="G5138">
        <v>22</v>
      </c>
      <c r="H5138">
        <v>3</v>
      </c>
      <c r="I5138" s="58">
        <v>44621</v>
      </c>
      <c r="J5138">
        <v>2203</v>
      </c>
      <c r="K5138" s="4">
        <v>42.773000000000003</v>
      </c>
      <c r="L5138" s="4">
        <v>58.337000000000003</v>
      </c>
      <c r="M5138" s="4">
        <v>213.84399999999999</v>
      </c>
      <c r="N5138" s="4">
        <v>229.40799999999999</v>
      </c>
      <c r="O5138" s="5">
        <v>42305.745292812499</v>
      </c>
      <c r="P5138" s="5">
        <v>43258.050196053242</v>
      </c>
    </row>
    <row r="5139" spans="1:16">
      <c r="A5139">
        <v>4</v>
      </c>
      <c r="B5139">
        <v>12</v>
      </c>
      <c r="C5139">
        <v>6</v>
      </c>
      <c r="D5139">
        <v>222</v>
      </c>
      <c r="E5139">
        <v>4549</v>
      </c>
      <c r="F5139">
        <v>2551</v>
      </c>
      <c r="G5139">
        <v>293</v>
      </c>
      <c r="H5139">
        <v>4</v>
      </c>
      <c r="I5139" s="58" t="s">
        <v>9135</v>
      </c>
      <c r="J5139">
        <v>29304</v>
      </c>
      <c r="K5139" s="4">
        <v>1</v>
      </c>
      <c r="L5139" s="4">
        <v>11.493</v>
      </c>
      <c r="M5139" s="4">
        <v>158.87899999999999</v>
      </c>
      <c r="N5139" s="4">
        <v>169.37200000000001</v>
      </c>
      <c r="O5139" s="5">
        <v>42305.745292812499</v>
      </c>
      <c r="P5139" s="5">
        <v>43258.050196053242</v>
      </c>
    </row>
    <row r="5140" spans="1:16">
      <c r="A5140">
        <v>4</v>
      </c>
      <c r="B5140">
        <v>12</v>
      </c>
      <c r="C5140">
        <v>6</v>
      </c>
      <c r="D5140">
        <v>2</v>
      </c>
      <c r="E5140">
        <v>2404</v>
      </c>
      <c r="F5140">
        <v>2331</v>
      </c>
      <c r="G5140">
        <v>2223</v>
      </c>
      <c r="H5140">
        <v>1</v>
      </c>
      <c r="I5140" s="58">
        <v>117975</v>
      </c>
      <c r="J5140">
        <v>222301</v>
      </c>
      <c r="K5140" s="4">
        <v>1</v>
      </c>
      <c r="L5140" s="4">
        <v>12.188000000000001</v>
      </c>
      <c r="M5140" s="4">
        <v>0</v>
      </c>
      <c r="N5140" s="4">
        <v>11.188000000000001</v>
      </c>
      <c r="O5140" s="5">
        <v>42305.745292812499</v>
      </c>
      <c r="P5140" s="5">
        <v>42305.745292812499</v>
      </c>
    </row>
    <row r="5141" spans="1:16">
      <c r="A5141">
        <v>4</v>
      </c>
      <c r="B5141">
        <v>12</v>
      </c>
      <c r="C5141">
        <v>6</v>
      </c>
      <c r="D5141">
        <v>231</v>
      </c>
      <c r="E5141">
        <v>1871</v>
      </c>
      <c r="F5141">
        <v>2553</v>
      </c>
      <c r="G5141">
        <v>1718</v>
      </c>
      <c r="H5141">
        <v>2</v>
      </c>
      <c r="I5141" s="58">
        <v>-66442</v>
      </c>
      <c r="J5141">
        <v>171802</v>
      </c>
      <c r="K5141" s="4">
        <v>0.5</v>
      </c>
      <c r="L5141" s="4">
        <v>2.2839999999999998</v>
      </c>
      <c r="M5141" s="4">
        <v>79.641000000000005</v>
      </c>
      <c r="N5141" s="4">
        <v>81.424999999999997</v>
      </c>
      <c r="O5141" s="5">
        <v>42305.745292812499</v>
      </c>
      <c r="P5141" s="5">
        <v>42305.745292812499</v>
      </c>
    </row>
    <row r="5142" spans="1:16">
      <c r="A5142">
        <v>4</v>
      </c>
      <c r="B5142">
        <v>12</v>
      </c>
      <c r="C5142">
        <v>6</v>
      </c>
      <c r="D5142">
        <v>231</v>
      </c>
      <c r="E5142">
        <v>1973</v>
      </c>
      <c r="F5142">
        <v>2554</v>
      </c>
      <c r="G5142">
        <v>1817</v>
      </c>
      <c r="H5142">
        <v>1</v>
      </c>
      <c r="I5142" s="58">
        <v>-30314</v>
      </c>
      <c r="J5142">
        <v>181701</v>
      </c>
      <c r="K5142" s="4">
        <v>1</v>
      </c>
      <c r="L5142" s="4">
        <v>3.609</v>
      </c>
      <c r="M5142" s="4">
        <v>0</v>
      </c>
      <c r="N5142" s="4">
        <v>2.609</v>
      </c>
      <c r="O5142" s="5">
        <v>42305.745292812499</v>
      </c>
      <c r="P5142" s="5">
        <v>43258.050196053242</v>
      </c>
    </row>
    <row r="5143" spans="1:16">
      <c r="A5143">
        <v>4</v>
      </c>
      <c r="B5143">
        <v>12</v>
      </c>
      <c r="C5143">
        <v>6</v>
      </c>
      <c r="D5143">
        <v>231</v>
      </c>
      <c r="E5143">
        <v>3069</v>
      </c>
      <c r="F5143">
        <v>2555</v>
      </c>
      <c r="G5143">
        <v>3369</v>
      </c>
      <c r="H5143">
        <v>2</v>
      </c>
      <c r="I5143" s="58">
        <v>536575</v>
      </c>
      <c r="J5143">
        <v>336902</v>
      </c>
      <c r="K5143" s="4">
        <v>1</v>
      </c>
      <c r="L5143" s="4">
        <v>3.4140000000000001</v>
      </c>
      <c r="M5143" s="4">
        <v>6.5330000000000004</v>
      </c>
      <c r="N5143" s="4">
        <v>8.9469999999999992</v>
      </c>
      <c r="O5143" s="5">
        <v>42305.745292812499</v>
      </c>
      <c r="P5143" s="5">
        <v>42305.745292812499</v>
      </c>
    </row>
    <row r="5144" spans="1:16">
      <c r="A5144">
        <v>4</v>
      </c>
      <c r="B5144">
        <v>12</v>
      </c>
      <c r="C5144">
        <v>6</v>
      </c>
      <c r="D5144">
        <v>231</v>
      </c>
      <c r="E5144">
        <v>3736</v>
      </c>
      <c r="F5144">
        <v>2556</v>
      </c>
      <c r="G5144">
        <v>2906</v>
      </c>
      <c r="H5144">
        <v>2</v>
      </c>
      <c r="I5144" s="58">
        <v>367467</v>
      </c>
      <c r="J5144">
        <v>290602</v>
      </c>
      <c r="K5144" s="4">
        <v>1</v>
      </c>
      <c r="L5144" s="4">
        <v>17.835000000000001</v>
      </c>
      <c r="M5144" s="4">
        <v>1.1759999999999999</v>
      </c>
      <c r="N5144" s="4">
        <v>18.010999999999999</v>
      </c>
      <c r="O5144" s="5">
        <v>42305.745292812499</v>
      </c>
      <c r="P5144" s="5">
        <v>43258.050196053242</v>
      </c>
    </row>
    <row r="5145" spans="1:16">
      <c r="A5145">
        <v>4</v>
      </c>
      <c r="B5145">
        <v>12</v>
      </c>
      <c r="C5145">
        <v>6</v>
      </c>
      <c r="D5145">
        <v>231</v>
      </c>
      <c r="E5145">
        <v>3738</v>
      </c>
      <c r="F5145">
        <v>2557</v>
      </c>
      <c r="G5145">
        <v>1486</v>
      </c>
      <c r="H5145">
        <v>1</v>
      </c>
      <c r="I5145" s="58" t="s">
        <v>9136</v>
      </c>
      <c r="J5145">
        <v>148601</v>
      </c>
      <c r="K5145" s="4">
        <v>1</v>
      </c>
      <c r="L5145" s="4">
        <v>11.33</v>
      </c>
      <c r="M5145" s="4">
        <v>0</v>
      </c>
      <c r="N5145" s="4">
        <v>10.33</v>
      </c>
      <c r="O5145" s="5">
        <v>42305.745292812499</v>
      </c>
      <c r="P5145" s="5">
        <v>42305.745292812499</v>
      </c>
    </row>
    <row r="5146" spans="1:16">
      <c r="A5146">
        <v>4</v>
      </c>
      <c r="B5146">
        <v>12</v>
      </c>
      <c r="C5146">
        <v>6</v>
      </c>
      <c r="D5146">
        <v>231</v>
      </c>
      <c r="E5146">
        <v>3793</v>
      </c>
      <c r="F5146">
        <v>2558</v>
      </c>
      <c r="G5146">
        <v>2298</v>
      </c>
      <c r="H5146">
        <v>1</v>
      </c>
      <c r="I5146" s="58">
        <v>145369</v>
      </c>
      <c r="J5146">
        <v>229801</v>
      </c>
      <c r="K5146" s="4">
        <v>1</v>
      </c>
      <c r="L5146" s="4">
        <v>17.885000000000002</v>
      </c>
      <c r="M5146" s="4">
        <v>0</v>
      </c>
      <c r="N5146" s="4">
        <v>16.885000000000002</v>
      </c>
      <c r="O5146" s="5">
        <v>42305.745292812499</v>
      </c>
      <c r="P5146" s="5">
        <v>42305.745292812499</v>
      </c>
    </row>
    <row r="5147" spans="1:16">
      <c r="A5147">
        <v>4</v>
      </c>
      <c r="B5147">
        <v>12</v>
      </c>
      <c r="C5147">
        <v>6</v>
      </c>
      <c r="D5147">
        <v>231</v>
      </c>
      <c r="E5147">
        <v>3795</v>
      </c>
      <c r="F5147">
        <v>2559</v>
      </c>
      <c r="G5147">
        <v>3275</v>
      </c>
      <c r="H5147">
        <v>1</v>
      </c>
      <c r="I5147" s="58">
        <v>502211</v>
      </c>
      <c r="J5147">
        <v>327501</v>
      </c>
      <c r="K5147" s="4">
        <v>0.5</v>
      </c>
      <c r="L5147" s="4">
        <v>12.801</v>
      </c>
      <c r="M5147" s="4">
        <v>0</v>
      </c>
      <c r="N5147" s="4">
        <v>12.301</v>
      </c>
      <c r="O5147" s="5">
        <v>42305.745292812499</v>
      </c>
      <c r="P5147" s="5">
        <v>42305.745292812499</v>
      </c>
    </row>
    <row r="5148" spans="1:16">
      <c r="A5148">
        <v>4</v>
      </c>
      <c r="B5148">
        <v>12</v>
      </c>
      <c r="C5148">
        <v>6</v>
      </c>
      <c r="D5148">
        <v>231</v>
      </c>
      <c r="E5148">
        <v>3801</v>
      </c>
      <c r="F5148">
        <v>2560</v>
      </c>
      <c r="G5148">
        <v>2568</v>
      </c>
      <c r="H5148">
        <v>1</v>
      </c>
      <c r="I5148" s="58">
        <v>243984</v>
      </c>
      <c r="J5148">
        <v>256801</v>
      </c>
      <c r="K5148" s="4">
        <v>0.5</v>
      </c>
      <c r="L5148" s="4">
        <v>15.198</v>
      </c>
      <c r="M5148" s="4">
        <v>0</v>
      </c>
      <c r="N5148" s="4">
        <v>14.698</v>
      </c>
      <c r="O5148" t="s">
        <v>1223</v>
      </c>
      <c r="P5148" t="s">
        <v>1223</v>
      </c>
    </row>
    <row r="5149" spans="1:16">
      <c r="A5149">
        <v>4</v>
      </c>
      <c r="B5149">
        <v>12</v>
      </c>
      <c r="C5149">
        <v>6</v>
      </c>
      <c r="D5149">
        <v>231</v>
      </c>
      <c r="E5149">
        <v>4074</v>
      </c>
      <c r="F5149">
        <v>2561</v>
      </c>
      <c r="G5149">
        <v>600</v>
      </c>
      <c r="H5149">
        <v>5</v>
      </c>
      <c r="I5149" s="58" t="s">
        <v>9137</v>
      </c>
      <c r="J5149">
        <v>60005</v>
      </c>
      <c r="K5149" s="4">
        <v>0.5</v>
      </c>
      <c r="L5149" s="4">
        <v>30.08</v>
      </c>
      <c r="M5149" s="4">
        <v>32.609000000000002</v>
      </c>
      <c r="N5149" s="4">
        <v>62.189</v>
      </c>
      <c r="O5149" s="5">
        <v>42305.745292812499</v>
      </c>
      <c r="P5149" s="5">
        <v>42305.745292812499</v>
      </c>
    </row>
    <row r="5150" spans="1:16">
      <c r="A5150">
        <v>4</v>
      </c>
      <c r="B5150">
        <v>12</v>
      </c>
      <c r="C5150">
        <v>6</v>
      </c>
      <c r="D5150">
        <v>231</v>
      </c>
      <c r="E5150">
        <v>4084</v>
      </c>
      <c r="F5150">
        <v>2562</v>
      </c>
      <c r="G5150">
        <v>380</v>
      </c>
      <c r="H5150">
        <v>11</v>
      </c>
      <c r="I5150" s="58" t="s">
        <v>9138</v>
      </c>
      <c r="J5150">
        <v>38011</v>
      </c>
      <c r="K5150" s="4">
        <v>1</v>
      </c>
      <c r="L5150" s="4">
        <v>16.129000000000001</v>
      </c>
      <c r="M5150" s="4">
        <v>97.075000000000003</v>
      </c>
      <c r="N5150" s="4">
        <v>112.20399999999999</v>
      </c>
      <c r="O5150" s="5">
        <v>42305.745292812499</v>
      </c>
      <c r="P5150" s="5">
        <v>43258.050196053242</v>
      </c>
    </row>
    <row r="5151" spans="1:16">
      <c r="A5151">
        <v>4</v>
      </c>
      <c r="B5151">
        <v>12</v>
      </c>
      <c r="C5151">
        <v>6</v>
      </c>
      <c r="D5151">
        <v>231</v>
      </c>
      <c r="E5151">
        <v>4084</v>
      </c>
      <c r="F5151">
        <v>2563</v>
      </c>
      <c r="G5151">
        <v>380</v>
      </c>
      <c r="H5151">
        <v>12</v>
      </c>
      <c r="I5151" s="58" t="s">
        <v>9139</v>
      </c>
      <c r="J5151">
        <v>38012</v>
      </c>
      <c r="K5151" s="4">
        <v>16.129000000000001</v>
      </c>
      <c r="L5151" s="4">
        <v>30.971</v>
      </c>
      <c r="M5151" s="4">
        <v>112.20399999999999</v>
      </c>
      <c r="N5151" s="4">
        <v>127.04600000000001</v>
      </c>
      <c r="O5151" s="5">
        <v>42305.745292812499</v>
      </c>
      <c r="P5151" s="5">
        <v>43258.050196053242</v>
      </c>
    </row>
    <row r="5152" spans="1:16">
      <c r="A5152">
        <v>4</v>
      </c>
      <c r="B5152">
        <v>12</v>
      </c>
      <c r="C5152">
        <v>6</v>
      </c>
      <c r="D5152">
        <v>231</v>
      </c>
      <c r="E5152">
        <v>4084</v>
      </c>
      <c r="F5152">
        <v>2564</v>
      </c>
      <c r="G5152">
        <v>556</v>
      </c>
      <c r="H5152">
        <v>1</v>
      </c>
      <c r="I5152" s="58" t="s">
        <v>9140</v>
      </c>
      <c r="J5152">
        <v>55601</v>
      </c>
      <c r="K5152" s="4">
        <v>1.5</v>
      </c>
      <c r="L5152" s="4">
        <v>8.8949999999999996</v>
      </c>
      <c r="M5152" s="4">
        <v>131.15100000000001</v>
      </c>
      <c r="N5152" s="4">
        <v>138.54599999999999</v>
      </c>
      <c r="O5152" s="5">
        <v>42305.745292812499</v>
      </c>
      <c r="P5152" s="5">
        <v>43258.050196053242</v>
      </c>
    </row>
    <row r="5153" spans="1:16">
      <c r="A5153">
        <v>4</v>
      </c>
      <c r="B5153">
        <v>12</v>
      </c>
      <c r="C5153">
        <v>6</v>
      </c>
      <c r="D5153">
        <v>231</v>
      </c>
      <c r="E5153">
        <v>4503</v>
      </c>
      <c r="F5153">
        <v>2565</v>
      </c>
      <c r="G5153">
        <v>380</v>
      </c>
      <c r="H5153">
        <v>16</v>
      </c>
      <c r="I5153" s="58" t="s">
        <v>9141</v>
      </c>
      <c r="J5153">
        <v>38016</v>
      </c>
      <c r="K5153" s="4">
        <v>0</v>
      </c>
      <c r="L5153" s="4">
        <v>1.03</v>
      </c>
      <c r="M5153" s="4">
        <v>0</v>
      </c>
      <c r="N5153" s="4">
        <v>1.03</v>
      </c>
      <c r="O5153" s="5">
        <v>42305.745292812499</v>
      </c>
      <c r="P5153" s="5">
        <v>42305.745292812499</v>
      </c>
    </row>
    <row r="5154" spans="1:16">
      <c r="A5154">
        <v>4</v>
      </c>
      <c r="B5154">
        <v>12</v>
      </c>
      <c r="C5154">
        <v>6</v>
      </c>
      <c r="D5154">
        <v>231</v>
      </c>
      <c r="E5154">
        <v>4523</v>
      </c>
      <c r="F5154">
        <v>2566</v>
      </c>
      <c r="G5154">
        <v>76</v>
      </c>
      <c r="H5154">
        <v>5</v>
      </c>
      <c r="I5154" s="58">
        <v>27881</v>
      </c>
      <c r="J5154">
        <v>7605</v>
      </c>
      <c r="K5154" s="4">
        <v>1</v>
      </c>
      <c r="L5154" s="4">
        <v>5.859</v>
      </c>
      <c r="M5154" s="4">
        <v>556.20799999999997</v>
      </c>
      <c r="N5154" s="4">
        <v>561.06700000000001</v>
      </c>
      <c r="O5154" s="5">
        <v>42305.745292812499</v>
      </c>
      <c r="P5154" s="5">
        <v>43258.050196053242</v>
      </c>
    </row>
    <row r="5155" spans="1:16">
      <c r="A5155">
        <v>4</v>
      </c>
      <c r="B5155">
        <v>12</v>
      </c>
      <c r="C5155">
        <v>6</v>
      </c>
      <c r="D5155">
        <v>231</v>
      </c>
      <c r="E5155">
        <v>4523</v>
      </c>
      <c r="F5155">
        <v>2567</v>
      </c>
      <c r="G5155">
        <v>76</v>
      </c>
      <c r="H5155">
        <v>6</v>
      </c>
      <c r="I5155" s="58">
        <v>27912</v>
      </c>
      <c r="J5155">
        <v>7606</v>
      </c>
      <c r="K5155" s="4">
        <v>1</v>
      </c>
      <c r="L5155" s="4">
        <v>18.963999999999999</v>
      </c>
      <c r="M5155" s="4">
        <v>538.24400000000003</v>
      </c>
      <c r="N5155" s="4">
        <v>556.20799999999997</v>
      </c>
      <c r="O5155" s="5">
        <v>42305.745292812499</v>
      </c>
      <c r="P5155" s="5">
        <v>43258.050196053242</v>
      </c>
    </row>
    <row r="5156" spans="1:16">
      <c r="A5156">
        <v>4</v>
      </c>
      <c r="B5156">
        <v>12</v>
      </c>
      <c r="C5156">
        <v>6</v>
      </c>
      <c r="D5156">
        <v>231</v>
      </c>
      <c r="E5156">
        <v>4523</v>
      </c>
      <c r="F5156">
        <v>2568</v>
      </c>
      <c r="G5156">
        <v>76</v>
      </c>
      <c r="H5156">
        <v>7</v>
      </c>
      <c r="I5156" s="58">
        <v>27942</v>
      </c>
      <c r="J5156">
        <v>7607</v>
      </c>
      <c r="K5156" s="4">
        <v>1</v>
      </c>
      <c r="L5156" s="4">
        <v>11.627000000000001</v>
      </c>
      <c r="M5156" s="4">
        <v>527.61699999999996</v>
      </c>
      <c r="N5156" s="4">
        <v>538.24400000000003</v>
      </c>
      <c r="O5156" s="5">
        <v>42305.745292812499</v>
      </c>
      <c r="P5156" s="5">
        <v>43258.050196053242</v>
      </c>
    </row>
    <row r="5157" spans="1:16">
      <c r="A5157">
        <v>4</v>
      </c>
      <c r="B5157">
        <v>12</v>
      </c>
      <c r="C5157">
        <v>6</v>
      </c>
      <c r="D5157">
        <v>231</v>
      </c>
      <c r="E5157">
        <v>4554</v>
      </c>
      <c r="F5157">
        <v>2569</v>
      </c>
      <c r="G5157">
        <v>229</v>
      </c>
      <c r="H5157">
        <v>4</v>
      </c>
      <c r="I5157" s="58" t="s">
        <v>1567</v>
      </c>
      <c r="J5157">
        <v>22904</v>
      </c>
      <c r="K5157" s="4">
        <v>1</v>
      </c>
      <c r="L5157" s="4">
        <v>7.4260000000000002</v>
      </c>
      <c r="M5157" s="4">
        <v>392.94799999999998</v>
      </c>
      <c r="N5157" s="4">
        <v>399.37400000000002</v>
      </c>
      <c r="O5157" s="5">
        <v>42305.745292812499</v>
      </c>
      <c r="P5157" s="5">
        <v>43258.050196053242</v>
      </c>
    </row>
    <row r="5158" spans="1:16">
      <c r="A5158">
        <v>4</v>
      </c>
      <c r="B5158">
        <v>12</v>
      </c>
      <c r="C5158">
        <v>6</v>
      </c>
      <c r="D5158">
        <v>231</v>
      </c>
      <c r="E5158">
        <v>480</v>
      </c>
      <c r="F5158">
        <v>2552</v>
      </c>
      <c r="G5158">
        <v>229</v>
      </c>
      <c r="H5158">
        <v>4</v>
      </c>
      <c r="I5158" s="58" t="s">
        <v>1567</v>
      </c>
      <c r="J5158">
        <v>22904</v>
      </c>
      <c r="K5158" s="4">
        <v>7.4470000000000001</v>
      </c>
      <c r="L5158" s="4">
        <v>11.606999999999999</v>
      </c>
      <c r="M5158" s="4">
        <v>0</v>
      </c>
      <c r="N5158" s="4">
        <v>4.16</v>
      </c>
      <c r="O5158" s="5">
        <v>42305.745292812499</v>
      </c>
      <c r="P5158" s="5">
        <v>42305.745292812499</v>
      </c>
    </row>
    <row r="5159" spans="1:16">
      <c r="A5159">
        <v>4</v>
      </c>
      <c r="B5159">
        <v>12</v>
      </c>
      <c r="C5159">
        <v>6</v>
      </c>
      <c r="D5159">
        <v>2</v>
      </c>
      <c r="E5159">
        <v>365</v>
      </c>
      <c r="F5159">
        <v>2324</v>
      </c>
      <c r="G5159">
        <v>961</v>
      </c>
      <c r="H5159">
        <v>2</v>
      </c>
      <c r="I5159" s="58" t="s">
        <v>9142</v>
      </c>
      <c r="J5159">
        <v>96102</v>
      </c>
      <c r="K5159" s="4">
        <v>1</v>
      </c>
      <c r="L5159" s="4">
        <v>15.222</v>
      </c>
      <c r="M5159" s="4">
        <v>18.975000000000001</v>
      </c>
      <c r="N5159" s="4">
        <v>33.197000000000003</v>
      </c>
      <c r="O5159" s="5">
        <v>42305.745292812499</v>
      </c>
      <c r="P5159" s="5">
        <v>42305.745292812499</v>
      </c>
    </row>
    <row r="5160" spans="1:16">
      <c r="A5160">
        <v>4</v>
      </c>
      <c r="B5160">
        <v>12</v>
      </c>
      <c r="C5160">
        <v>6</v>
      </c>
      <c r="D5160">
        <v>2</v>
      </c>
      <c r="E5160">
        <v>365</v>
      </c>
      <c r="F5160">
        <v>2325</v>
      </c>
      <c r="G5160">
        <v>961</v>
      </c>
      <c r="H5160">
        <v>3</v>
      </c>
      <c r="I5160" s="58" t="s">
        <v>9143</v>
      </c>
      <c r="J5160">
        <v>96103</v>
      </c>
      <c r="K5160" s="4">
        <v>15.222</v>
      </c>
      <c r="L5160" s="4">
        <v>27.844999999999999</v>
      </c>
      <c r="M5160" s="4">
        <v>33.197000000000003</v>
      </c>
      <c r="N5160" s="4">
        <v>45.82</v>
      </c>
      <c r="O5160" s="5">
        <v>42305.745292812499</v>
      </c>
      <c r="P5160" s="5">
        <v>42305.745292812499</v>
      </c>
    </row>
    <row r="5161" spans="1:16">
      <c r="A5161">
        <v>4</v>
      </c>
      <c r="B5161">
        <v>12</v>
      </c>
      <c r="C5161">
        <v>6</v>
      </c>
      <c r="D5161">
        <v>2</v>
      </c>
      <c r="E5161">
        <v>365</v>
      </c>
      <c r="F5161">
        <v>2326</v>
      </c>
      <c r="G5161">
        <v>1127</v>
      </c>
      <c r="H5161">
        <v>2</v>
      </c>
      <c r="I5161" s="58" t="s">
        <v>9144</v>
      </c>
      <c r="J5161">
        <v>112702</v>
      </c>
      <c r="K5161" s="4">
        <v>26.82</v>
      </c>
      <c r="L5161" s="4">
        <v>33.612000000000002</v>
      </c>
      <c r="M5161" s="4">
        <v>45.82</v>
      </c>
      <c r="N5161" s="4">
        <v>52.612000000000002</v>
      </c>
      <c r="O5161" s="5">
        <v>42305.745292812499</v>
      </c>
      <c r="P5161" s="5">
        <v>42305.745292812499</v>
      </c>
    </row>
    <row r="5162" spans="1:16">
      <c r="A5162">
        <v>4</v>
      </c>
      <c r="B5162">
        <v>12</v>
      </c>
      <c r="C5162">
        <v>6</v>
      </c>
      <c r="D5162">
        <v>238</v>
      </c>
      <c r="E5162">
        <v>1007</v>
      </c>
      <c r="F5162">
        <v>2575</v>
      </c>
      <c r="G5162">
        <v>1185</v>
      </c>
      <c r="H5162">
        <v>1</v>
      </c>
      <c r="I5162" s="58" t="s">
        <v>9145</v>
      </c>
      <c r="J5162">
        <v>118501</v>
      </c>
      <c r="K5162" s="4">
        <v>10</v>
      </c>
      <c r="L5162" s="4">
        <v>14.192</v>
      </c>
      <c r="M5162" s="4">
        <v>0</v>
      </c>
      <c r="N5162" s="4">
        <v>4.1920000000000002</v>
      </c>
      <c r="O5162" s="5">
        <v>42305.745292812499</v>
      </c>
      <c r="P5162" s="5">
        <v>42305.745292812499</v>
      </c>
    </row>
    <row r="5163" spans="1:16">
      <c r="A5163">
        <v>4</v>
      </c>
      <c r="B5163">
        <v>12</v>
      </c>
      <c r="C5163">
        <v>6</v>
      </c>
      <c r="D5163">
        <v>238</v>
      </c>
      <c r="E5163">
        <v>1008</v>
      </c>
      <c r="F5163">
        <v>2576</v>
      </c>
      <c r="G5163">
        <v>1185</v>
      </c>
      <c r="H5163">
        <v>2</v>
      </c>
      <c r="I5163" s="58" t="s">
        <v>9146</v>
      </c>
      <c r="J5163">
        <v>118502</v>
      </c>
      <c r="K5163" s="4">
        <v>1</v>
      </c>
      <c r="L5163" s="4">
        <v>1.851</v>
      </c>
      <c r="M5163" s="4">
        <v>0</v>
      </c>
      <c r="N5163" s="4">
        <v>0.85099999999999998</v>
      </c>
      <c r="O5163" s="5">
        <v>42305.745292812499</v>
      </c>
      <c r="P5163" s="5">
        <v>42305.745292812499</v>
      </c>
    </row>
    <row r="5164" spans="1:16">
      <c r="A5164">
        <v>4</v>
      </c>
      <c r="B5164">
        <v>12</v>
      </c>
      <c r="C5164">
        <v>6</v>
      </c>
      <c r="D5164">
        <v>238</v>
      </c>
      <c r="E5164">
        <v>1009</v>
      </c>
      <c r="F5164">
        <v>2577</v>
      </c>
      <c r="G5164">
        <v>1184</v>
      </c>
      <c r="H5164">
        <v>2</v>
      </c>
      <c r="I5164" s="58" t="s">
        <v>9147</v>
      </c>
      <c r="J5164">
        <v>118402</v>
      </c>
      <c r="K5164" s="4">
        <v>20.004999999999999</v>
      </c>
      <c r="L5164" s="4">
        <v>25.667999999999999</v>
      </c>
      <c r="M5164" s="4">
        <v>0</v>
      </c>
      <c r="N5164" s="4">
        <v>5.6630000000000003</v>
      </c>
      <c r="O5164" s="5">
        <v>42305.745292812499</v>
      </c>
      <c r="P5164" s="5">
        <v>42305.745292812499</v>
      </c>
    </row>
    <row r="5165" spans="1:16">
      <c r="A5165">
        <v>4</v>
      </c>
      <c r="B5165">
        <v>12</v>
      </c>
      <c r="C5165">
        <v>6</v>
      </c>
      <c r="D5165">
        <v>238</v>
      </c>
      <c r="E5165">
        <v>1335</v>
      </c>
      <c r="F5165">
        <v>2578</v>
      </c>
      <c r="G5165">
        <v>1370</v>
      </c>
      <c r="H5165">
        <v>1</v>
      </c>
      <c r="I5165" s="58" t="s">
        <v>9148</v>
      </c>
      <c r="J5165">
        <v>137001</v>
      </c>
      <c r="K5165" s="4">
        <v>1</v>
      </c>
      <c r="L5165" s="4">
        <v>7.2469999999999999</v>
      </c>
      <c r="M5165" s="4">
        <v>0</v>
      </c>
      <c r="N5165" s="4">
        <v>6.2469999999999999</v>
      </c>
      <c r="O5165" s="5">
        <v>42305.745292812499</v>
      </c>
      <c r="P5165" s="5">
        <v>43258.050196053242</v>
      </c>
    </row>
    <row r="5166" spans="1:16">
      <c r="A5166">
        <v>4</v>
      </c>
      <c r="B5166">
        <v>12</v>
      </c>
      <c r="C5166">
        <v>6</v>
      </c>
      <c r="D5166">
        <v>238</v>
      </c>
      <c r="E5166">
        <v>1335</v>
      </c>
      <c r="F5166">
        <v>2579</v>
      </c>
      <c r="G5166">
        <v>1370</v>
      </c>
      <c r="H5166">
        <v>2</v>
      </c>
      <c r="I5166" s="58" t="s">
        <v>9149</v>
      </c>
      <c r="J5166">
        <v>137002</v>
      </c>
      <c r="K5166" s="4">
        <v>10</v>
      </c>
      <c r="L5166" s="4">
        <v>26.318999999999999</v>
      </c>
      <c r="M5166" s="4">
        <v>6.2469999999999999</v>
      </c>
      <c r="N5166" s="4">
        <v>22.565999999999999</v>
      </c>
      <c r="O5166" s="5">
        <v>42305.745292812499</v>
      </c>
      <c r="P5166" s="5">
        <v>43258.050196053242</v>
      </c>
    </row>
    <row r="5167" spans="1:16">
      <c r="A5167">
        <v>4</v>
      </c>
      <c r="B5167">
        <v>12</v>
      </c>
      <c r="C5167">
        <v>6</v>
      </c>
      <c r="D5167">
        <v>238</v>
      </c>
      <c r="E5167">
        <v>1346</v>
      </c>
      <c r="F5167">
        <v>2580</v>
      </c>
      <c r="G5167">
        <v>2384</v>
      </c>
      <c r="H5167">
        <v>1</v>
      </c>
      <c r="I5167" s="58">
        <v>176779</v>
      </c>
      <c r="J5167">
        <v>238401</v>
      </c>
      <c r="K5167" s="4">
        <v>10</v>
      </c>
      <c r="L5167" s="4">
        <v>18.513999999999999</v>
      </c>
      <c r="M5167" s="4">
        <v>0</v>
      </c>
      <c r="N5167" s="4">
        <v>8.5150000000000006</v>
      </c>
      <c r="O5167" s="5">
        <v>42305.745292812499</v>
      </c>
      <c r="P5167" s="5">
        <v>42305.745292812499</v>
      </c>
    </row>
    <row r="5168" spans="1:16">
      <c r="A5168">
        <v>4</v>
      </c>
      <c r="B5168">
        <v>12</v>
      </c>
      <c r="C5168">
        <v>6</v>
      </c>
      <c r="D5168">
        <v>238</v>
      </c>
      <c r="E5168">
        <v>1859</v>
      </c>
      <c r="F5168">
        <v>2581</v>
      </c>
      <c r="G5168">
        <v>2262</v>
      </c>
      <c r="H5168">
        <v>1</v>
      </c>
      <c r="I5168" s="58">
        <v>132220</v>
      </c>
      <c r="J5168">
        <v>226201</v>
      </c>
      <c r="K5168" s="4">
        <v>1</v>
      </c>
      <c r="L5168" s="4">
        <v>11.657</v>
      </c>
      <c r="M5168" s="4">
        <v>0</v>
      </c>
      <c r="N5168" s="4">
        <v>10.657</v>
      </c>
      <c r="O5168" s="5">
        <v>42305.745292812499</v>
      </c>
      <c r="P5168" s="5">
        <v>42305.745292812499</v>
      </c>
    </row>
    <row r="5169" spans="1:16">
      <c r="A5169">
        <v>4</v>
      </c>
      <c r="B5169">
        <v>12</v>
      </c>
      <c r="C5169">
        <v>6</v>
      </c>
      <c r="D5169">
        <v>238</v>
      </c>
      <c r="E5169">
        <v>1998</v>
      </c>
      <c r="F5169">
        <v>2582</v>
      </c>
      <c r="G5169">
        <v>1824</v>
      </c>
      <c r="H5169">
        <v>1</v>
      </c>
      <c r="I5169" s="58">
        <v>-27758</v>
      </c>
      <c r="J5169">
        <v>182401</v>
      </c>
      <c r="K5169" s="4">
        <v>0</v>
      </c>
      <c r="L5169" s="4">
        <v>14.709</v>
      </c>
      <c r="M5169" s="4">
        <v>0</v>
      </c>
      <c r="N5169" s="4">
        <v>14.709</v>
      </c>
      <c r="O5169" s="5">
        <v>42305.745292812499</v>
      </c>
      <c r="P5169" s="5">
        <v>42305.745292812499</v>
      </c>
    </row>
    <row r="5170" spans="1:16">
      <c r="A5170">
        <v>4</v>
      </c>
      <c r="B5170">
        <v>12</v>
      </c>
      <c r="C5170">
        <v>6</v>
      </c>
      <c r="D5170">
        <v>238</v>
      </c>
      <c r="E5170">
        <v>208</v>
      </c>
      <c r="F5170">
        <v>2572</v>
      </c>
      <c r="G5170">
        <v>629</v>
      </c>
      <c r="H5170">
        <v>1</v>
      </c>
      <c r="I5170" s="58" t="s">
        <v>9150</v>
      </c>
      <c r="J5170">
        <v>62901</v>
      </c>
      <c r="K5170" s="4">
        <v>5.6000000000000001E-2</v>
      </c>
      <c r="L5170" s="4">
        <v>5.6870000000000003</v>
      </c>
      <c r="M5170" s="4">
        <v>0</v>
      </c>
      <c r="N5170" s="4">
        <v>5.6310000000000002</v>
      </c>
      <c r="O5170" s="5">
        <v>42305.745292812499</v>
      </c>
      <c r="P5170" s="5">
        <v>42305.745292812499</v>
      </c>
    </row>
    <row r="5171" spans="1:16">
      <c r="A5171">
        <v>4</v>
      </c>
      <c r="B5171">
        <v>12</v>
      </c>
      <c r="C5171">
        <v>6</v>
      </c>
      <c r="D5171">
        <v>238</v>
      </c>
      <c r="E5171">
        <v>3346</v>
      </c>
      <c r="F5171">
        <v>2583</v>
      </c>
      <c r="G5171">
        <v>1184</v>
      </c>
      <c r="H5171">
        <v>3</v>
      </c>
      <c r="I5171" s="58" t="s">
        <v>9151</v>
      </c>
      <c r="J5171">
        <v>118403</v>
      </c>
      <c r="K5171" s="4">
        <v>1</v>
      </c>
      <c r="L5171" s="4">
        <v>4.1269999999999998</v>
      </c>
      <c r="M5171" s="4">
        <v>0.40100000000000002</v>
      </c>
      <c r="N5171" s="4">
        <v>3.528</v>
      </c>
      <c r="O5171" s="5">
        <v>42305.745292812499</v>
      </c>
      <c r="P5171" s="5">
        <v>42305.745292812499</v>
      </c>
    </row>
    <row r="5172" spans="1:16">
      <c r="A5172">
        <v>4</v>
      </c>
      <c r="B5172">
        <v>12</v>
      </c>
      <c r="C5172">
        <v>6</v>
      </c>
      <c r="D5172">
        <v>238</v>
      </c>
      <c r="E5172">
        <v>3535</v>
      </c>
      <c r="F5172">
        <v>2584</v>
      </c>
      <c r="G5172">
        <v>4</v>
      </c>
      <c r="H5172">
        <v>2</v>
      </c>
      <c r="I5172" s="58">
        <v>38018</v>
      </c>
      <c r="J5172">
        <v>402</v>
      </c>
      <c r="K5172" s="4">
        <v>0</v>
      </c>
      <c r="L5172" s="4">
        <v>16.561</v>
      </c>
      <c r="M5172" s="4">
        <v>48.045999999999999</v>
      </c>
      <c r="N5172" s="4">
        <v>64.606999999999999</v>
      </c>
      <c r="O5172" s="5">
        <v>42305.745292812499</v>
      </c>
      <c r="P5172" s="5">
        <v>43258.050196053242</v>
      </c>
    </row>
    <row r="5173" spans="1:16">
      <c r="A5173">
        <v>4</v>
      </c>
      <c r="B5173">
        <v>12</v>
      </c>
      <c r="C5173">
        <v>6</v>
      </c>
      <c r="D5173">
        <v>238</v>
      </c>
      <c r="E5173">
        <v>3535</v>
      </c>
      <c r="F5173">
        <v>2585</v>
      </c>
      <c r="G5173">
        <v>4</v>
      </c>
      <c r="H5173">
        <v>4</v>
      </c>
      <c r="I5173" s="58">
        <v>38078</v>
      </c>
      <c r="J5173">
        <v>404</v>
      </c>
      <c r="K5173" s="4">
        <v>16.405999999999999</v>
      </c>
      <c r="L5173" s="4">
        <v>40.362000000000002</v>
      </c>
      <c r="M5173" s="4">
        <v>64.606999999999999</v>
      </c>
      <c r="N5173" s="4">
        <v>88.563000000000002</v>
      </c>
      <c r="O5173" s="5">
        <v>42305.745292812499</v>
      </c>
      <c r="P5173" s="5">
        <v>43258.050196053242</v>
      </c>
    </row>
    <row r="5174" spans="1:16">
      <c r="A5174">
        <v>4</v>
      </c>
      <c r="B5174">
        <v>12</v>
      </c>
      <c r="C5174">
        <v>6</v>
      </c>
      <c r="D5174">
        <v>238</v>
      </c>
      <c r="E5174">
        <v>3615</v>
      </c>
      <c r="F5174">
        <v>2586</v>
      </c>
      <c r="G5174">
        <v>2371</v>
      </c>
      <c r="H5174">
        <v>1</v>
      </c>
      <c r="I5174" s="58">
        <v>172031</v>
      </c>
      <c r="J5174">
        <v>237101</v>
      </c>
      <c r="K5174" s="4">
        <v>0.5</v>
      </c>
      <c r="L5174" s="4">
        <v>2.173</v>
      </c>
      <c r="M5174" s="4">
        <v>0</v>
      </c>
      <c r="N5174" s="4">
        <v>1.673</v>
      </c>
      <c r="O5174" s="5">
        <v>42305.745292812499</v>
      </c>
      <c r="P5174" s="5">
        <v>42305.745292812499</v>
      </c>
    </row>
    <row r="5175" spans="1:16">
      <c r="A5175">
        <v>4</v>
      </c>
      <c r="B5175">
        <v>12</v>
      </c>
      <c r="C5175">
        <v>6</v>
      </c>
      <c r="D5175">
        <v>238</v>
      </c>
      <c r="E5175">
        <v>3787</v>
      </c>
      <c r="F5175">
        <v>2587</v>
      </c>
      <c r="G5175">
        <v>2806</v>
      </c>
      <c r="H5175">
        <v>2</v>
      </c>
      <c r="I5175" s="58">
        <v>330943</v>
      </c>
      <c r="J5175">
        <v>280602</v>
      </c>
      <c r="K5175" s="4">
        <v>10.002000000000001</v>
      </c>
      <c r="L5175" s="4">
        <v>31.486000000000001</v>
      </c>
      <c r="M5175" s="4">
        <v>0</v>
      </c>
      <c r="N5175" s="4">
        <v>21.484000000000002</v>
      </c>
      <c r="O5175" s="5">
        <v>42305.745292812499</v>
      </c>
      <c r="P5175" s="5">
        <v>42305.745292812499</v>
      </c>
    </row>
    <row r="5176" spans="1:16">
      <c r="A5176">
        <v>4</v>
      </c>
      <c r="B5176">
        <v>12</v>
      </c>
      <c r="C5176">
        <v>6</v>
      </c>
      <c r="D5176">
        <v>238</v>
      </c>
      <c r="E5176">
        <v>3868</v>
      </c>
      <c r="F5176">
        <v>2588</v>
      </c>
      <c r="G5176">
        <v>292</v>
      </c>
      <c r="H5176">
        <v>3</v>
      </c>
      <c r="I5176" s="58" t="s">
        <v>9152</v>
      </c>
      <c r="J5176">
        <v>29203</v>
      </c>
      <c r="K5176" s="4">
        <v>1</v>
      </c>
      <c r="L5176" s="4">
        <v>8.7680000000000007</v>
      </c>
      <c r="M5176" s="4">
        <v>25.922999999999998</v>
      </c>
      <c r="N5176" s="4">
        <v>33.692</v>
      </c>
      <c r="O5176" s="5">
        <v>42305.745292812499</v>
      </c>
      <c r="P5176" s="5">
        <v>43258.050196053242</v>
      </c>
    </row>
    <row r="5177" spans="1:16">
      <c r="A5177">
        <v>4</v>
      </c>
      <c r="B5177">
        <v>12</v>
      </c>
      <c r="C5177">
        <v>6</v>
      </c>
      <c r="D5177">
        <v>238</v>
      </c>
      <c r="E5177">
        <v>3868</v>
      </c>
      <c r="F5177">
        <v>2589</v>
      </c>
      <c r="G5177">
        <v>292</v>
      </c>
      <c r="H5177">
        <v>4</v>
      </c>
      <c r="I5177" s="58" t="s">
        <v>9153</v>
      </c>
      <c r="J5177">
        <v>29204</v>
      </c>
      <c r="K5177" s="4">
        <v>8.7680000000000007</v>
      </c>
      <c r="L5177" s="4">
        <v>29.965</v>
      </c>
      <c r="M5177" s="4">
        <v>33.692</v>
      </c>
      <c r="N5177" s="4">
        <v>54.887999999999998</v>
      </c>
      <c r="O5177" s="5">
        <v>42305.745292812499</v>
      </c>
      <c r="P5177" s="5">
        <v>43258.050196053242</v>
      </c>
    </row>
    <row r="5178" spans="1:16">
      <c r="A5178">
        <v>4</v>
      </c>
      <c r="B5178">
        <v>12</v>
      </c>
      <c r="C5178">
        <v>6</v>
      </c>
      <c r="D5178">
        <v>238</v>
      </c>
      <c r="E5178">
        <v>3950</v>
      </c>
      <c r="F5178">
        <v>2590</v>
      </c>
      <c r="G5178">
        <v>354</v>
      </c>
      <c r="H5178">
        <v>2</v>
      </c>
      <c r="I5178" s="58" t="s">
        <v>9154</v>
      </c>
      <c r="J5178">
        <v>35402</v>
      </c>
      <c r="K5178" s="4">
        <v>0</v>
      </c>
      <c r="L5178" s="4">
        <v>8.6750000000000007</v>
      </c>
      <c r="M5178" s="4">
        <v>98.254999999999995</v>
      </c>
      <c r="N5178" s="4">
        <v>106.929</v>
      </c>
      <c r="O5178" s="5">
        <v>42305.745292812499</v>
      </c>
      <c r="P5178" s="5">
        <v>43258.050196053242</v>
      </c>
    </row>
    <row r="5179" spans="1:16">
      <c r="A5179">
        <v>4</v>
      </c>
      <c r="B5179">
        <v>12</v>
      </c>
      <c r="C5179">
        <v>6</v>
      </c>
      <c r="D5179">
        <v>238</v>
      </c>
      <c r="E5179">
        <v>4074</v>
      </c>
      <c r="F5179">
        <v>2591</v>
      </c>
      <c r="G5179">
        <v>600</v>
      </c>
      <c r="H5179">
        <v>1</v>
      </c>
      <c r="I5179" s="58" t="s">
        <v>9155</v>
      </c>
      <c r="J5179">
        <v>60001</v>
      </c>
      <c r="K5179" s="4">
        <v>5</v>
      </c>
      <c r="L5179" s="4">
        <v>10.233000000000001</v>
      </c>
      <c r="M5179" s="4">
        <v>0</v>
      </c>
      <c r="N5179" s="4">
        <v>5.2329999999999997</v>
      </c>
      <c r="O5179" s="5">
        <v>42305.745292812499</v>
      </c>
      <c r="P5179" s="5">
        <v>43258.050196053242</v>
      </c>
    </row>
    <row r="5180" spans="1:16">
      <c r="A5180">
        <v>4</v>
      </c>
      <c r="B5180">
        <v>12</v>
      </c>
      <c r="C5180">
        <v>6</v>
      </c>
      <c r="D5180">
        <v>238</v>
      </c>
      <c r="E5180">
        <v>4268</v>
      </c>
      <c r="F5180">
        <v>2592</v>
      </c>
      <c r="G5180">
        <v>292</v>
      </c>
      <c r="H5180">
        <v>7</v>
      </c>
      <c r="I5180" s="58" t="s">
        <v>9156</v>
      </c>
      <c r="J5180">
        <v>29207</v>
      </c>
      <c r="K5180" s="4">
        <v>5</v>
      </c>
      <c r="L5180" s="4">
        <v>10.914</v>
      </c>
      <c r="M5180" s="4">
        <v>0</v>
      </c>
      <c r="N5180" s="4">
        <v>5.9139999999999997</v>
      </c>
      <c r="O5180" s="5">
        <v>42305.745292812499</v>
      </c>
      <c r="P5180" s="5">
        <v>42305.745292812499</v>
      </c>
    </row>
    <row r="5181" spans="1:16">
      <c r="A5181">
        <v>4</v>
      </c>
      <c r="B5181">
        <v>12</v>
      </c>
      <c r="C5181">
        <v>6</v>
      </c>
      <c r="D5181">
        <v>238</v>
      </c>
      <c r="E5181">
        <v>4328</v>
      </c>
      <c r="F5181">
        <v>2593</v>
      </c>
      <c r="G5181">
        <v>4</v>
      </c>
      <c r="H5181">
        <v>3</v>
      </c>
      <c r="I5181" s="58">
        <v>38047</v>
      </c>
      <c r="J5181">
        <v>403</v>
      </c>
      <c r="K5181" s="4">
        <v>0</v>
      </c>
      <c r="L5181" s="4">
        <v>11.17</v>
      </c>
      <c r="M5181" s="4">
        <v>0</v>
      </c>
      <c r="N5181" s="4">
        <v>11.17</v>
      </c>
      <c r="O5181" s="5">
        <v>42305.745292812499</v>
      </c>
      <c r="P5181" s="5">
        <v>42305.745292812499</v>
      </c>
    </row>
    <row r="5182" spans="1:16">
      <c r="A5182">
        <v>4</v>
      </c>
      <c r="B5182">
        <v>12</v>
      </c>
      <c r="C5182">
        <v>6</v>
      </c>
      <c r="D5182">
        <v>238</v>
      </c>
      <c r="E5182">
        <v>4331</v>
      </c>
      <c r="F5182">
        <v>2594</v>
      </c>
      <c r="G5182">
        <v>2557</v>
      </c>
      <c r="H5182">
        <v>1</v>
      </c>
      <c r="I5182" s="58">
        <v>239967</v>
      </c>
      <c r="J5182">
        <v>255701</v>
      </c>
      <c r="K5182" s="4">
        <v>0</v>
      </c>
      <c r="L5182" s="4">
        <v>0.55800000000000005</v>
      </c>
      <c r="M5182" s="4">
        <v>0</v>
      </c>
      <c r="N5182" s="4">
        <v>0.55800000000000005</v>
      </c>
      <c r="O5182" s="5">
        <v>42305.745292812499</v>
      </c>
      <c r="P5182" s="5">
        <v>42305.745292812499</v>
      </c>
    </row>
    <row r="5183" spans="1:16">
      <c r="A5183">
        <v>4</v>
      </c>
      <c r="B5183">
        <v>12</v>
      </c>
      <c r="C5183">
        <v>6</v>
      </c>
      <c r="D5183">
        <v>238</v>
      </c>
      <c r="E5183">
        <v>4414</v>
      </c>
      <c r="F5183">
        <v>2595</v>
      </c>
      <c r="G5183">
        <v>354</v>
      </c>
      <c r="H5183">
        <v>3</v>
      </c>
      <c r="I5183" s="58" t="s">
        <v>9157</v>
      </c>
      <c r="J5183">
        <v>35403</v>
      </c>
      <c r="K5183" s="4">
        <v>0</v>
      </c>
      <c r="L5183" s="4">
        <v>2.08</v>
      </c>
      <c r="M5183" s="4">
        <v>0</v>
      </c>
      <c r="N5183" s="4">
        <v>2.08</v>
      </c>
      <c r="O5183" s="5">
        <v>42305.745292812499</v>
      </c>
      <c r="P5183" s="5">
        <v>42305.745292812499</v>
      </c>
    </row>
    <row r="5184" spans="1:16">
      <c r="A5184">
        <v>4</v>
      </c>
      <c r="B5184">
        <v>12</v>
      </c>
      <c r="C5184">
        <v>6</v>
      </c>
      <c r="D5184">
        <v>238</v>
      </c>
      <c r="E5184">
        <v>673</v>
      </c>
      <c r="F5184">
        <v>2573</v>
      </c>
      <c r="G5184">
        <v>1001</v>
      </c>
      <c r="H5184">
        <v>1</v>
      </c>
      <c r="I5184" s="58" t="s">
        <v>9158</v>
      </c>
      <c r="J5184">
        <v>100101</v>
      </c>
      <c r="K5184" s="4">
        <v>10</v>
      </c>
      <c r="L5184" s="4">
        <v>18.748000000000001</v>
      </c>
      <c r="M5184" s="4">
        <v>0</v>
      </c>
      <c r="N5184" s="4">
        <v>8.7479999999999993</v>
      </c>
      <c r="O5184" s="5">
        <v>42305.745292812499</v>
      </c>
      <c r="P5184" s="5">
        <v>43258.050196053242</v>
      </c>
    </row>
    <row r="5185" spans="1:16">
      <c r="A5185">
        <v>4</v>
      </c>
      <c r="B5185">
        <v>12</v>
      </c>
      <c r="C5185">
        <v>6</v>
      </c>
      <c r="D5185">
        <v>238</v>
      </c>
      <c r="E5185">
        <v>673</v>
      </c>
      <c r="F5185">
        <v>2574</v>
      </c>
      <c r="G5185">
        <v>1001</v>
      </c>
      <c r="H5185">
        <v>2</v>
      </c>
      <c r="I5185" s="58" t="s">
        <v>9159</v>
      </c>
      <c r="J5185">
        <v>100102</v>
      </c>
      <c r="K5185" s="4">
        <v>0</v>
      </c>
      <c r="L5185" s="4">
        <v>2.347</v>
      </c>
      <c r="M5185" s="4">
        <v>8.7479999999999993</v>
      </c>
      <c r="N5185" s="4">
        <v>11.095000000000001</v>
      </c>
      <c r="O5185" s="5">
        <v>42305.745292812499</v>
      </c>
      <c r="P5185" s="5">
        <v>43258.050196053242</v>
      </c>
    </row>
    <row r="5186" spans="1:16">
      <c r="A5186">
        <v>4</v>
      </c>
      <c r="B5186">
        <v>12</v>
      </c>
      <c r="C5186">
        <v>6</v>
      </c>
      <c r="D5186">
        <v>238</v>
      </c>
      <c r="E5186">
        <v>8</v>
      </c>
      <c r="F5186">
        <v>2570</v>
      </c>
      <c r="G5186">
        <v>4</v>
      </c>
      <c r="H5186">
        <v>1</v>
      </c>
      <c r="I5186" s="58">
        <v>37987</v>
      </c>
      <c r="J5186">
        <v>401</v>
      </c>
      <c r="K5186" s="4">
        <v>10</v>
      </c>
      <c r="L5186" s="4">
        <v>18.353999999999999</v>
      </c>
      <c r="M5186" s="4">
        <v>5.6879999999999997</v>
      </c>
      <c r="N5186" s="4">
        <v>14.042</v>
      </c>
      <c r="O5186" s="5">
        <v>42305.745292812499</v>
      </c>
      <c r="P5186" s="5">
        <v>43258.050196053242</v>
      </c>
    </row>
    <row r="5187" spans="1:16">
      <c r="A5187">
        <v>4</v>
      </c>
      <c r="B5187">
        <v>12</v>
      </c>
      <c r="C5187">
        <v>6</v>
      </c>
      <c r="D5187">
        <v>238</v>
      </c>
      <c r="E5187">
        <v>9</v>
      </c>
      <c r="F5187">
        <v>2571</v>
      </c>
      <c r="G5187">
        <v>4</v>
      </c>
      <c r="H5187">
        <v>3</v>
      </c>
      <c r="I5187" s="58">
        <v>38047</v>
      </c>
      <c r="J5187">
        <v>403</v>
      </c>
      <c r="K5187" s="4">
        <v>13</v>
      </c>
      <c r="L5187" s="4">
        <v>21.222999999999999</v>
      </c>
      <c r="M5187" s="4">
        <v>0</v>
      </c>
      <c r="N5187" s="4">
        <v>8.2230000000000008</v>
      </c>
      <c r="O5187" s="5">
        <v>42305.745292812499</v>
      </c>
      <c r="P5187" s="5">
        <v>42305.745292812499</v>
      </c>
    </row>
    <row r="5188" spans="1:16">
      <c r="A5188">
        <v>4</v>
      </c>
      <c r="B5188">
        <v>12</v>
      </c>
      <c r="C5188">
        <v>6</v>
      </c>
      <c r="D5188">
        <v>2</v>
      </c>
      <c r="E5188">
        <v>3950</v>
      </c>
      <c r="F5188">
        <v>2332</v>
      </c>
      <c r="G5188">
        <v>354</v>
      </c>
      <c r="H5188">
        <v>5</v>
      </c>
      <c r="I5188" s="58" t="s">
        <v>9160</v>
      </c>
      <c r="J5188">
        <v>35405</v>
      </c>
      <c r="K5188" s="4">
        <v>0</v>
      </c>
      <c r="L5188" s="4">
        <v>22.061</v>
      </c>
      <c r="M5188" s="4">
        <v>11.875</v>
      </c>
      <c r="N5188" s="4">
        <v>33.936</v>
      </c>
      <c r="O5188" s="5">
        <v>42305.745292812499</v>
      </c>
      <c r="P5188" s="5">
        <v>43258.050196053242</v>
      </c>
    </row>
    <row r="5189" spans="1:16">
      <c r="A5189">
        <v>4</v>
      </c>
      <c r="B5189">
        <v>12</v>
      </c>
      <c r="C5189">
        <v>6</v>
      </c>
      <c r="D5189">
        <v>2</v>
      </c>
      <c r="E5189">
        <v>3950</v>
      </c>
      <c r="F5189">
        <v>2333</v>
      </c>
      <c r="G5189">
        <v>354</v>
      </c>
      <c r="H5189">
        <v>6</v>
      </c>
      <c r="I5189" s="58" t="s">
        <v>9161</v>
      </c>
      <c r="J5189">
        <v>35406</v>
      </c>
      <c r="K5189" s="4">
        <v>1</v>
      </c>
      <c r="L5189" s="4">
        <v>25.309000000000001</v>
      </c>
      <c r="M5189" s="4">
        <v>37.061999999999998</v>
      </c>
      <c r="N5189" s="4">
        <v>61.371000000000002</v>
      </c>
      <c r="O5189" s="5">
        <v>42305.745292812499</v>
      </c>
      <c r="P5189" s="5">
        <v>43258.050196053242</v>
      </c>
    </row>
    <row r="5190" spans="1:16">
      <c r="A5190">
        <v>4</v>
      </c>
      <c r="B5190">
        <v>12</v>
      </c>
      <c r="C5190">
        <v>6</v>
      </c>
      <c r="D5190">
        <v>2</v>
      </c>
      <c r="E5190">
        <v>3950</v>
      </c>
      <c r="F5190">
        <v>2334</v>
      </c>
      <c r="G5190">
        <v>548</v>
      </c>
      <c r="H5190">
        <v>1</v>
      </c>
      <c r="I5190" s="58" t="s">
        <v>1568</v>
      </c>
      <c r="J5190">
        <v>54801</v>
      </c>
      <c r="K5190" s="4">
        <v>53</v>
      </c>
      <c r="L5190" s="4">
        <v>55.098999999999997</v>
      </c>
      <c r="M5190" s="4">
        <v>33.936</v>
      </c>
      <c r="N5190" s="4">
        <v>36.034999999999997</v>
      </c>
      <c r="O5190" s="5">
        <v>42305.745292812499</v>
      </c>
      <c r="P5190" s="5">
        <v>43258.050196053242</v>
      </c>
    </row>
    <row r="5191" spans="1:16">
      <c r="A5191">
        <v>4</v>
      </c>
      <c r="B5191">
        <v>12</v>
      </c>
      <c r="C5191">
        <v>6</v>
      </c>
      <c r="D5191">
        <v>2</v>
      </c>
      <c r="E5191">
        <v>3950</v>
      </c>
      <c r="F5191">
        <v>2335</v>
      </c>
      <c r="G5191">
        <v>548</v>
      </c>
      <c r="H5191">
        <v>5</v>
      </c>
      <c r="I5191" s="58" t="s">
        <v>1569</v>
      </c>
      <c r="J5191">
        <v>54805</v>
      </c>
      <c r="K5191" s="4">
        <v>55.098999999999997</v>
      </c>
      <c r="L5191" s="4">
        <v>56.125999999999998</v>
      </c>
      <c r="M5191" s="4">
        <v>36.034999999999997</v>
      </c>
      <c r="N5191" s="4">
        <v>37.061999999999998</v>
      </c>
      <c r="O5191" s="5">
        <v>42305.745292812499</v>
      </c>
      <c r="P5191" s="5">
        <v>43258.050196053242</v>
      </c>
    </row>
    <row r="5192" spans="1:16">
      <c r="A5192">
        <v>4</v>
      </c>
      <c r="B5192">
        <v>12</v>
      </c>
      <c r="C5192">
        <v>6</v>
      </c>
      <c r="D5192">
        <v>2</v>
      </c>
      <c r="E5192">
        <v>3958</v>
      </c>
      <c r="F5192">
        <v>2336</v>
      </c>
      <c r="G5192">
        <v>1127</v>
      </c>
      <c r="H5192">
        <v>1</v>
      </c>
      <c r="I5192" s="58" t="s">
        <v>9162</v>
      </c>
      <c r="J5192">
        <v>112701</v>
      </c>
      <c r="K5192" s="4">
        <v>1</v>
      </c>
      <c r="L5192" s="4">
        <v>14.769</v>
      </c>
      <c r="M5192" s="4">
        <v>0</v>
      </c>
      <c r="N5192" s="4">
        <v>13.769</v>
      </c>
      <c r="O5192" s="5">
        <v>42305.745292812499</v>
      </c>
      <c r="P5192" s="5">
        <v>42305.745292812499</v>
      </c>
    </row>
    <row r="5193" spans="1:16">
      <c r="A5193">
        <v>4</v>
      </c>
      <c r="B5193">
        <v>12</v>
      </c>
      <c r="C5193">
        <v>6</v>
      </c>
      <c r="D5193">
        <v>2</v>
      </c>
      <c r="E5193">
        <v>3996</v>
      </c>
      <c r="F5193">
        <v>2337</v>
      </c>
      <c r="G5193">
        <v>548</v>
      </c>
      <c r="H5193">
        <v>1</v>
      </c>
      <c r="I5193" s="58" t="s">
        <v>1568</v>
      </c>
      <c r="J5193">
        <v>54801</v>
      </c>
      <c r="K5193" s="4">
        <v>33.698</v>
      </c>
      <c r="L5193" s="4">
        <v>51.283999999999999</v>
      </c>
      <c r="M5193" s="4">
        <v>33.697000000000003</v>
      </c>
      <c r="N5193" s="4">
        <v>51.283000000000001</v>
      </c>
      <c r="O5193" s="5">
        <v>42305.745292812499</v>
      </c>
      <c r="P5193" s="5">
        <v>42305.745292812499</v>
      </c>
    </row>
    <row r="5194" spans="1:16">
      <c r="A5194">
        <v>4</v>
      </c>
      <c r="B5194">
        <v>12</v>
      </c>
      <c r="C5194">
        <v>6</v>
      </c>
      <c r="D5194">
        <v>2</v>
      </c>
      <c r="E5194">
        <v>3996</v>
      </c>
      <c r="F5194">
        <v>2338</v>
      </c>
      <c r="G5194">
        <v>548</v>
      </c>
      <c r="H5194">
        <v>5</v>
      </c>
      <c r="I5194" s="58" t="s">
        <v>1569</v>
      </c>
      <c r="J5194">
        <v>54805</v>
      </c>
      <c r="K5194" s="4">
        <v>1</v>
      </c>
      <c r="L5194" s="4">
        <v>31.571000000000002</v>
      </c>
      <c r="M5194" s="4">
        <v>0</v>
      </c>
      <c r="N5194" s="4">
        <v>30.571000000000002</v>
      </c>
      <c r="O5194" s="5">
        <v>42305.745292812499</v>
      </c>
      <c r="P5194" s="5">
        <v>42305.745292812499</v>
      </c>
    </row>
    <row r="5195" spans="1:16">
      <c r="A5195">
        <v>4</v>
      </c>
      <c r="B5195">
        <v>12</v>
      </c>
      <c r="C5195">
        <v>6</v>
      </c>
      <c r="D5195">
        <v>2</v>
      </c>
      <c r="E5195">
        <v>4554</v>
      </c>
      <c r="F5195">
        <v>2339</v>
      </c>
      <c r="G5195">
        <v>228</v>
      </c>
      <c r="H5195">
        <v>4</v>
      </c>
      <c r="I5195" s="58" t="s">
        <v>9163</v>
      </c>
      <c r="J5195">
        <v>22804</v>
      </c>
      <c r="K5195" s="4">
        <v>1</v>
      </c>
      <c r="L5195" s="4">
        <v>14.696999999999999</v>
      </c>
      <c r="M5195" s="4">
        <v>297.76100000000002</v>
      </c>
      <c r="N5195" s="4">
        <v>311.45800000000003</v>
      </c>
      <c r="O5195" s="5">
        <v>42305.745292812499</v>
      </c>
      <c r="P5195" s="5">
        <v>42305.745292812499</v>
      </c>
    </row>
    <row r="5196" spans="1:16">
      <c r="A5196">
        <v>4</v>
      </c>
      <c r="B5196">
        <v>12</v>
      </c>
      <c r="C5196">
        <v>6</v>
      </c>
      <c r="D5196">
        <v>2</v>
      </c>
      <c r="E5196">
        <v>4554</v>
      </c>
      <c r="F5196">
        <v>2340</v>
      </c>
      <c r="G5196">
        <v>228</v>
      </c>
      <c r="H5196">
        <v>5</v>
      </c>
      <c r="I5196" s="58" t="s">
        <v>9164</v>
      </c>
      <c r="J5196">
        <v>22805</v>
      </c>
      <c r="K5196" s="4">
        <v>13.763</v>
      </c>
      <c r="L5196" s="4">
        <v>31.504000000000001</v>
      </c>
      <c r="M5196" s="4">
        <v>311.45800000000003</v>
      </c>
      <c r="N5196" s="4">
        <v>329.19900000000001</v>
      </c>
      <c r="O5196" s="5">
        <v>42305.745292812499</v>
      </c>
      <c r="P5196" s="5">
        <v>42305.745292812499</v>
      </c>
    </row>
    <row r="5197" spans="1:16">
      <c r="A5197">
        <v>4</v>
      </c>
      <c r="B5197">
        <v>12</v>
      </c>
      <c r="C5197">
        <v>6</v>
      </c>
      <c r="D5197">
        <v>248</v>
      </c>
      <c r="E5197">
        <v>1010</v>
      </c>
      <c r="F5197">
        <v>2596</v>
      </c>
      <c r="G5197">
        <v>1189</v>
      </c>
      <c r="H5197">
        <v>1</v>
      </c>
      <c r="I5197" s="58" t="s">
        <v>9165</v>
      </c>
      <c r="J5197">
        <v>118901</v>
      </c>
      <c r="K5197" s="4">
        <v>1.341</v>
      </c>
      <c r="L5197" s="4">
        <v>19.027999999999999</v>
      </c>
      <c r="M5197" s="4">
        <v>0</v>
      </c>
      <c r="N5197" s="4">
        <v>17.687000000000001</v>
      </c>
      <c r="O5197" s="5">
        <v>42305.745292812499</v>
      </c>
      <c r="P5197" s="5">
        <v>42305.745292812499</v>
      </c>
    </row>
    <row r="5198" spans="1:16">
      <c r="A5198">
        <v>4</v>
      </c>
      <c r="B5198">
        <v>12</v>
      </c>
      <c r="C5198">
        <v>6</v>
      </c>
      <c r="D5198">
        <v>248</v>
      </c>
      <c r="E5198">
        <v>1334</v>
      </c>
      <c r="F5198">
        <v>2597</v>
      </c>
      <c r="G5198">
        <v>1825</v>
      </c>
      <c r="H5198">
        <v>2</v>
      </c>
      <c r="I5198" s="58">
        <v>-27361</v>
      </c>
      <c r="J5198">
        <v>182502</v>
      </c>
      <c r="K5198" s="4">
        <v>10</v>
      </c>
      <c r="L5198" s="4">
        <v>20.690999999999999</v>
      </c>
      <c r="M5198" s="4">
        <v>2.48</v>
      </c>
      <c r="N5198" s="4">
        <v>13.170999999999999</v>
      </c>
      <c r="O5198" s="5">
        <v>42305.745292812499</v>
      </c>
      <c r="P5198" s="5">
        <v>43258.050196053242</v>
      </c>
    </row>
    <row r="5199" spans="1:16">
      <c r="A5199">
        <v>4</v>
      </c>
      <c r="B5199">
        <v>12</v>
      </c>
      <c r="C5199">
        <v>6</v>
      </c>
      <c r="D5199">
        <v>248</v>
      </c>
      <c r="E5199">
        <v>1345</v>
      </c>
      <c r="F5199">
        <v>2598</v>
      </c>
      <c r="G5199">
        <v>1371</v>
      </c>
      <c r="H5199">
        <v>1</v>
      </c>
      <c r="I5199" s="58" t="s">
        <v>9166</v>
      </c>
      <c r="J5199">
        <v>137101</v>
      </c>
      <c r="K5199" s="4">
        <v>1</v>
      </c>
      <c r="L5199" s="4">
        <v>16.196000000000002</v>
      </c>
      <c r="M5199" s="4">
        <v>0</v>
      </c>
      <c r="N5199" s="4">
        <v>11.768000000000001</v>
      </c>
      <c r="O5199" s="5">
        <v>42305.745292812499</v>
      </c>
      <c r="P5199" s="5">
        <v>42305.745292812499</v>
      </c>
    </row>
    <row r="5200" spans="1:16">
      <c r="A5200">
        <v>4</v>
      </c>
      <c r="B5200">
        <v>12</v>
      </c>
      <c r="C5200">
        <v>6</v>
      </c>
      <c r="D5200">
        <v>248</v>
      </c>
      <c r="E5200">
        <v>3868</v>
      </c>
      <c r="F5200">
        <v>2599</v>
      </c>
      <c r="G5200">
        <v>292</v>
      </c>
      <c r="H5200">
        <v>1</v>
      </c>
      <c r="I5200" s="58" t="s">
        <v>9167</v>
      </c>
      <c r="J5200">
        <v>29201</v>
      </c>
      <c r="K5200" s="4">
        <v>1</v>
      </c>
      <c r="L5200" s="4">
        <v>11.59</v>
      </c>
      <c r="M5200" s="4">
        <v>0</v>
      </c>
      <c r="N5200" s="4">
        <v>10.59</v>
      </c>
      <c r="O5200" s="5">
        <v>42305.745292812499</v>
      </c>
      <c r="P5200" s="5">
        <v>43258.050196053242</v>
      </c>
    </row>
    <row r="5201" spans="1:16">
      <c r="A5201">
        <v>4</v>
      </c>
      <c r="B5201">
        <v>12</v>
      </c>
      <c r="C5201">
        <v>6</v>
      </c>
      <c r="D5201">
        <v>248</v>
      </c>
      <c r="E5201">
        <v>3868</v>
      </c>
      <c r="F5201">
        <v>2600</v>
      </c>
      <c r="G5201">
        <v>292</v>
      </c>
      <c r="H5201">
        <v>2</v>
      </c>
      <c r="I5201" s="58" t="s">
        <v>9168</v>
      </c>
      <c r="J5201">
        <v>29202</v>
      </c>
      <c r="K5201" s="4">
        <v>10</v>
      </c>
      <c r="L5201" s="4">
        <v>25.332999999999998</v>
      </c>
      <c r="M5201" s="4">
        <v>10.59</v>
      </c>
      <c r="N5201" s="4">
        <v>25.922999999999998</v>
      </c>
      <c r="O5201" s="5">
        <v>42305.745292812499</v>
      </c>
      <c r="P5201" s="5">
        <v>43258.050196053242</v>
      </c>
    </row>
    <row r="5202" spans="1:16">
      <c r="A5202">
        <v>4</v>
      </c>
      <c r="B5202">
        <v>12</v>
      </c>
      <c r="C5202">
        <v>6</v>
      </c>
      <c r="D5202">
        <v>248</v>
      </c>
      <c r="E5202">
        <v>3950</v>
      </c>
      <c r="F5202">
        <v>2601</v>
      </c>
      <c r="G5202">
        <v>354</v>
      </c>
      <c r="H5202">
        <v>1</v>
      </c>
      <c r="I5202" s="58" t="s">
        <v>9169</v>
      </c>
      <c r="J5202">
        <v>35401</v>
      </c>
      <c r="K5202" s="4">
        <v>10</v>
      </c>
      <c r="L5202" s="4">
        <v>25.638000000000002</v>
      </c>
      <c r="M5202" s="4">
        <v>82.616</v>
      </c>
      <c r="N5202" s="4">
        <v>98.254999999999995</v>
      </c>
      <c r="O5202" s="5">
        <v>42305.745292812499</v>
      </c>
      <c r="P5202" s="5">
        <v>43258.050196053242</v>
      </c>
    </row>
    <row r="5203" spans="1:16">
      <c r="A5203">
        <v>4</v>
      </c>
      <c r="B5203">
        <v>12</v>
      </c>
      <c r="C5203">
        <v>6</v>
      </c>
      <c r="D5203">
        <v>248</v>
      </c>
      <c r="E5203">
        <v>3950</v>
      </c>
      <c r="F5203">
        <v>2602</v>
      </c>
      <c r="G5203">
        <v>354</v>
      </c>
      <c r="H5203">
        <v>4</v>
      </c>
      <c r="I5203" s="58" t="s">
        <v>9170</v>
      </c>
      <c r="J5203">
        <v>35404</v>
      </c>
      <c r="K5203" s="4">
        <v>10</v>
      </c>
      <c r="L5203" s="4">
        <v>31.058</v>
      </c>
      <c r="M5203" s="4">
        <v>61.371000000000002</v>
      </c>
      <c r="N5203" s="4">
        <v>82.429000000000002</v>
      </c>
      <c r="O5203" s="5">
        <v>42305.745292812499</v>
      </c>
      <c r="P5203" s="5">
        <v>42305.745292812499</v>
      </c>
    </row>
    <row r="5204" spans="1:16">
      <c r="A5204">
        <v>4</v>
      </c>
      <c r="B5204">
        <v>12</v>
      </c>
      <c r="C5204">
        <v>6</v>
      </c>
      <c r="D5204">
        <v>248</v>
      </c>
      <c r="E5204">
        <v>4059</v>
      </c>
      <c r="F5204">
        <v>2603</v>
      </c>
      <c r="G5204">
        <v>463</v>
      </c>
      <c r="H5204">
        <v>6</v>
      </c>
      <c r="I5204" s="58" t="s">
        <v>9171</v>
      </c>
      <c r="J5204">
        <v>46306</v>
      </c>
      <c r="K5204" s="4">
        <v>10</v>
      </c>
      <c r="L5204" s="4">
        <v>27.591999999999999</v>
      </c>
      <c r="M5204" s="4">
        <v>37.454000000000001</v>
      </c>
      <c r="N5204" s="4">
        <v>55.045999999999999</v>
      </c>
      <c r="O5204" s="5">
        <v>43258.050196053242</v>
      </c>
      <c r="P5204" s="5">
        <v>43258.050196053242</v>
      </c>
    </row>
    <row r="5205" spans="1:16">
      <c r="A5205">
        <v>4</v>
      </c>
      <c r="B5205">
        <v>12</v>
      </c>
      <c r="C5205">
        <v>6</v>
      </c>
      <c r="D5205">
        <v>248</v>
      </c>
      <c r="E5205">
        <v>4059</v>
      </c>
      <c r="F5205">
        <v>2604</v>
      </c>
      <c r="G5205">
        <v>479</v>
      </c>
      <c r="H5205">
        <v>4</v>
      </c>
      <c r="I5205" s="58" t="s">
        <v>9172</v>
      </c>
      <c r="J5205">
        <v>47904</v>
      </c>
      <c r="K5205" s="4">
        <v>10</v>
      </c>
      <c r="L5205" s="4">
        <v>24.834</v>
      </c>
      <c r="M5205" s="4">
        <v>22.62</v>
      </c>
      <c r="N5205" s="4">
        <v>37.454000000000001</v>
      </c>
      <c r="O5205" t="s">
        <v>1223</v>
      </c>
      <c r="P5205" t="s">
        <v>1223</v>
      </c>
    </row>
    <row r="5206" spans="1:16">
      <c r="A5206">
        <v>4</v>
      </c>
      <c r="B5206">
        <v>12</v>
      </c>
      <c r="C5206">
        <v>6</v>
      </c>
      <c r="D5206">
        <v>52</v>
      </c>
      <c r="E5206">
        <v>1178</v>
      </c>
      <c r="F5206">
        <v>2342</v>
      </c>
      <c r="G5206">
        <v>866</v>
      </c>
      <c r="H5206">
        <v>2</v>
      </c>
      <c r="I5206" s="58" t="s">
        <v>9173</v>
      </c>
      <c r="J5206">
        <v>86602</v>
      </c>
      <c r="K5206" s="4">
        <v>5</v>
      </c>
      <c r="L5206" s="4">
        <v>24.238</v>
      </c>
      <c r="M5206" s="4">
        <v>1.542</v>
      </c>
      <c r="N5206" s="4">
        <v>20.779</v>
      </c>
      <c r="O5206" s="5">
        <v>42305.745292812499</v>
      </c>
      <c r="P5206" s="5">
        <v>43258.050196053242</v>
      </c>
    </row>
    <row r="5207" spans="1:16">
      <c r="A5207">
        <v>4</v>
      </c>
      <c r="B5207">
        <v>12</v>
      </c>
      <c r="C5207">
        <v>6</v>
      </c>
      <c r="D5207">
        <v>52</v>
      </c>
      <c r="E5207">
        <v>1178</v>
      </c>
      <c r="F5207">
        <v>2343</v>
      </c>
      <c r="G5207">
        <v>866</v>
      </c>
      <c r="H5207">
        <v>3</v>
      </c>
      <c r="I5207" s="58" t="s">
        <v>9174</v>
      </c>
      <c r="J5207">
        <v>86603</v>
      </c>
      <c r="K5207" s="4">
        <v>24.238</v>
      </c>
      <c r="L5207" s="4">
        <v>29.584</v>
      </c>
      <c r="M5207" s="4">
        <v>20.779</v>
      </c>
      <c r="N5207" s="4">
        <v>26.126000000000001</v>
      </c>
      <c r="O5207" s="5">
        <v>42305.745292812499</v>
      </c>
      <c r="P5207" s="5">
        <v>43258.050196053242</v>
      </c>
    </row>
    <row r="5208" spans="1:16">
      <c r="A5208">
        <v>4</v>
      </c>
      <c r="B5208">
        <v>12</v>
      </c>
      <c r="C5208">
        <v>6</v>
      </c>
      <c r="D5208">
        <v>52</v>
      </c>
      <c r="E5208">
        <v>1346</v>
      </c>
      <c r="F5208">
        <v>2344</v>
      </c>
      <c r="G5208">
        <v>1367</v>
      </c>
      <c r="H5208">
        <v>1</v>
      </c>
      <c r="I5208" s="58" t="s">
        <v>9175</v>
      </c>
      <c r="J5208">
        <v>136701</v>
      </c>
      <c r="K5208" s="4">
        <v>0</v>
      </c>
      <c r="L5208" s="4">
        <v>18.363</v>
      </c>
      <c r="M5208" s="4">
        <v>15.816000000000001</v>
      </c>
      <c r="N5208" s="4">
        <v>34.179000000000002</v>
      </c>
      <c r="O5208" s="5">
        <v>42305.745292812499</v>
      </c>
      <c r="P5208" s="5">
        <v>42305.745292812499</v>
      </c>
    </row>
    <row r="5209" spans="1:16">
      <c r="A5209">
        <v>4</v>
      </c>
      <c r="B5209">
        <v>12</v>
      </c>
      <c r="C5209">
        <v>6</v>
      </c>
      <c r="D5209">
        <v>52</v>
      </c>
      <c r="E5209">
        <v>1346</v>
      </c>
      <c r="F5209">
        <v>2345</v>
      </c>
      <c r="G5209">
        <v>2384</v>
      </c>
      <c r="H5209">
        <v>2</v>
      </c>
      <c r="I5209" s="58">
        <v>176810</v>
      </c>
      <c r="J5209">
        <v>238402</v>
      </c>
      <c r="K5209" s="4">
        <v>0</v>
      </c>
      <c r="L5209" s="4">
        <v>7.3019999999999996</v>
      </c>
      <c r="M5209" s="4">
        <v>8.5150000000000006</v>
      </c>
      <c r="N5209" s="4">
        <v>15.816000000000001</v>
      </c>
      <c r="O5209" s="5">
        <v>42305.745292812499</v>
      </c>
      <c r="P5209" s="5">
        <v>42305.745292812499</v>
      </c>
    </row>
    <row r="5210" spans="1:16">
      <c r="A5210">
        <v>4</v>
      </c>
      <c r="B5210">
        <v>12</v>
      </c>
      <c r="C5210">
        <v>6</v>
      </c>
      <c r="D5210">
        <v>52</v>
      </c>
      <c r="E5210">
        <v>1696</v>
      </c>
      <c r="F5210">
        <v>2346</v>
      </c>
      <c r="G5210">
        <v>1520</v>
      </c>
      <c r="H5210">
        <v>2</v>
      </c>
      <c r="I5210" s="58" t="s">
        <v>9176</v>
      </c>
      <c r="J5210">
        <v>152002</v>
      </c>
      <c r="K5210" s="4">
        <v>0</v>
      </c>
      <c r="L5210" s="4">
        <v>18.38</v>
      </c>
      <c r="M5210" s="4">
        <v>7.1660000000000004</v>
      </c>
      <c r="N5210" s="4">
        <v>25.545999999999999</v>
      </c>
      <c r="O5210" s="5">
        <v>42305.745292812499</v>
      </c>
      <c r="P5210" s="5">
        <v>42305.745292812499</v>
      </c>
    </row>
    <row r="5211" spans="1:16">
      <c r="A5211">
        <v>4</v>
      </c>
      <c r="B5211">
        <v>12</v>
      </c>
      <c r="C5211">
        <v>6</v>
      </c>
      <c r="D5211">
        <v>52</v>
      </c>
      <c r="E5211">
        <v>208</v>
      </c>
      <c r="F5211">
        <v>2341</v>
      </c>
      <c r="G5211">
        <v>629</v>
      </c>
      <c r="H5211">
        <v>2</v>
      </c>
      <c r="I5211" s="58" t="s">
        <v>9177</v>
      </c>
      <c r="J5211">
        <v>62902</v>
      </c>
      <c r="K5211" s="4">
        <v>5</v>
      </c>
      <c r="L5211" s="4">
        <v>6.6879999999999997</v>
      </c>
      <c r="M5211" s="4">
        <v>5.6310000000000002</v>
      </c>
      <c r="N5211" s="4">
        <v>7.319</v>
      </c>
      <c r="O5211" s="5">
        <v>42305.745292812499</v>
      </c>
      <c r="P5211" s="5">
        <v>43258.050196053242</v>
      </c>
    </row>
    <row r="5212" spans="1:16">
      <c r="A5212">
        <v>4</v>
      </c>
      <c r="B5212">
        <v>12</v>
      </c>
      <c r="C5212">
        <v>6</v>
      </c>
      <c r="D5212">
        <v>52</v>
      </c>
      <c r="E5212">
        <v>3535</v>
      </c>
      <c r="F5212">
        <v>2347</v>
      </c>
      <c r="G5212">
        <v>4</v>
      </c>
      <c r="H5212">
        <v>5</v>
      </c>
      <c r="I5212" s="58">
        <v>38108</v>
      </c>
      <c r="J5212">
        <v>405</v>
      </c>
      <c r="K5212" s="4">
        <v>0.5</v>
      </c>
      <c r="L5212" s="4">
        <v>2.0299999999999998</v>
      </c>
      <c r="M5212" s="4">
        <v>88.563000000000002</v>
      </c>
      <c r="N5212" s="4">
        <v>90.093000000000004</v>
      </c>
      <c r="O5212" s="5">
        <v>42305.745292812499</v>
      </c>
      <c r="P5212" s="5">
        <v>42305.745292812499</v>
      </c>
    </row>
    <row r="5213" spans="1:16">
      <c r="A5213">
        <v>4</v>
      </c>
      <c r="B5213">
        <v>12</v>
      </c>
      <c r="C5213">
        <v>6</v>
      </c>
      <c r="D5213">
        <v>52</v>
      </c>
      <c r="E5213">
        <v>4074</v>
      </c>
      <c r="F5213">
        <v>2348</v>
      </c>
      <c r="G5213">
        <v>600</v>
      </c>
      <c r="H5213">
        <v>2</v>
      </c>
      <c r="I5213" s="58" t="s">
        <v>9178</v>
      </c>
      <c r="J5213">
        <v>60002</v>
      </c>
      <c r="K5213" s="4">
        <v>1</v>
      </c>
      <c r="L5213" s="4">
        <v>12.866</v>
      </c>
      <c r="M5213" s="4">
        <v>5.2329999999999997</v>
      </c>
      <c r="N5213" s="4">
        <v>17.099</v>
      </c>
      <c r="O5213" s="5">
        <v>42305.745292812499</v>
      </c>
      <c r="P5213" s="5">
        <v>43258.050196053242</v>
      </c>
    </row>
    <row r="5214" spans="1:16">
      <c r="A5214">
        <v>4</v>
      </c>
      <c r="B5214">
        <v>12</v>
      </c>
      <c r="C5214">
        <v>6</v>
      </c>
      <c r="D5214">
        <v>52</v>
      </c>
      <c r="E5214">
        <v>4074</v>
      </c>
      <c r="F5214">
        <v>2349</v>
      </c>
      <c r="G5214">
        <v>600</v>
      </c>
      <c r="H5214">
        <v>3</v>
      </c>
      <c r="I5214" s="58" t="s">
        <v>9179</v>
      </c>
      <c r="J5214">
        <v>60003</v>
      </c>
      <c r="K5214" s="4">
        <v>11.866</v>
      </c>
      <c r="L5214" s="4">
        <v>25.149000000000001</v>
      </c>
      <c r="M5214" s="4">
        <v>17.099</v>
      </c>
      <c r="N5214" s="4">
        <v>30.382000000000001</v>
      </c>
      <c r="O5214" s="5">
        <v>42305.745292812499</v>
      </c>
      <c r="P5214" s="5">
        <v>42305.745292812499</v>
      </c>
    </row>
    <row r="5215" spans="1:16">
      <c r="A5215">
        <v>4</v>
      </c>
      <c r="B5215">
        <v>12</v>
      </c>
      <c r="C5215">
        <v>6</v>
      </c>
      <c r="D5215">
        <v>52</v>
      </c>
      <c r="E5215">
        <v>4074</v>
      </c>
      <c r="F5215">
        <v>2350</v>
      </c>
      <c r="G5215">
        <v>600</v>
      </c>
      <c r="H5215">
        <v>4</v>
      </c>
      <c r="I5215" s="58" t="s">
        <v>9180</v>
      </c>
      <c r="J5215">
        <v>60004</v>
      </c>
      <c r="K5215" s="4">
        <v>5</v>
      </c>
      <c r="L5215" s="4">
        <v>7.2270000000000003</v>
      </c>
      <c r="M5215" s="4">
        <v>30.382000000000001</v>
      </c>
      <c r="N5215" s="4">
        <v>32.609000000000002</v>
      </c>
      <c r="O5215" s="5">
        <v>42305.745292812499</v>
      </c>
      <c r="P5215" s="5">
        <v>42305.745292812499</v>
      </c>
    </row>
    <row r="5216" spans="1:16">
      <c r="A5216">
        <v>4</v>
      </c>
      <c r="B5216">
        <v>12</v>
      </c>
      <c r="C5216">
        <v>6</v>
      </c>
      <c r="D5216">
        <v>52</v>
      </c>
      <c r="E5216">
        <v>4523</v>
      </c>
      <c r="F5216">
        <v>2351</v>
      </c>
      <c r="G5216">
        <v>76</v>
      </c>
      <c r="H5216">
        <v>4</v>
      </c>
      <c r="I5216" s="58">
        <v>27851</v>
      </c>
      <c r="J5216">
        <v>7604</v>
      </c>
      <c r="K5216" s="4">
        <v>1</v>
      </c>
      <c r="L5216" s="4">
        <v>4.3390000000000004</v>
      </c>
      <c r="M5216" s="4">
        <v>561.06700000000001</v>
      </c>
      <c r="N5216" s="4">
        <v>564.40599999999995</v>
      </c>
      <c r="O5216" s="5">
        <v>42305.745292812499</v>
      </c>
      <c r="P5216" s="5">
        <v>43258.050196053242</v>
      </c>
    </row>
    <row r="5217" spans="1:16">
      <c r="A5217">
        <v>4</v>
      </c>
      <c r="B5217">
        <v>12</v>
      </c>
      <c r="C5217">
        <v>6</v>
      </c>
      <c r="D5217">
        <v>52</v>
      </c>
      <c r="E5217">
        <v>4554</v>
      </c>
      <c r="F5217">
        <v>2352</v>
      </c>
      <c r="G5217">
        <v>229</v>
      </c>
      <c r="H5217">
        <v>2</v>
      </c>
      <c r="I5217" s="58" t="s">
        <v>9181</v>
      </c>
      <c r="J5217">
        <v>22902</v>
      </c>
      <c r="K5217" s="4">
        <v>0</v>
      </c>
      <c r="L5217" s="4">
        <v>17.843</v>
      </c>
      <c r="M5217" s="4">
        <v>360.68099999999998</v>
      </c>
      <c r="N5217" s="4">
        <v>378.52300000000002</v>
      </c>
      <c r="O5217" s="5">
        <v>42305.745292812499</v>
      </c>
      <c r="P5217" s="5">
        <v>43258.050196053242</v>
      </c>
    </row>
    <row r="5218" spans="1:16">
      <c r="A5218">
        <v>4</v>
      </c>
      <c r="B5218">
        <v>12</v>
      </c>
      <c r="C5218">
        <v>6</v>
      </c>
      <c r="D5218">
        <v>52</v>
      </c>
      <c r="E5218">
        <v>4554</v>
      </c>
      <c r="F5218">
        <v>2353</v>
      </c>
      <c r="G5218">
        <v>229</v>
      </c>
      <c r="H5218">
        <v>3</v>
      </c>
      <c r="I5218" s="58" t="s">
        <v>9182</v>
      </c>
      <c r="J5218">
        <v>22903</v>
      </c>
      <c r="K5218" s="4">
        <v>17.850999999999999</v>
      </c>
      <c r="L5218" s="4">
        <v>32.276000000000003</v>
      </c>
      <c r="M5218" s="4">
        <v>378.52300000000002</v>
      </c>
      <c r="N5218" s="4">
        <v>392.94799999999998</v>
      </c>
      <c r="O5218" s="5">
        <v>42305.745292812499</v>
      </c>
      <c r="P5218" s="5">
        <v>43258.050196053242</v>
      </c>
    </row>
    <row r="5219" spans="1:16">
      <c r="A5219">
        <v>4</v>
      </c>
      <c r="B5219">
        <v>12</v>
      </c>
      <c r="C5219">
        <v>6</v>
      </c>
      <c r="D5219">
        <v>68</v>
      </c>
      <c r="E5219">
        <v>1003</v>
      </c>
      <c r="F5219">
        <v>2357</v>
      </c>
      <c r="G5219">
        <v>1127</v>
      </c>
      <c r="H5219">
        <v>4</v>
      </c>
      <c r="I5219" s="58" t="s">
        <v>9183</v>
      </c>
      <c r="J5219">
        <v>112704</v>
      </c>
      <c r="K5219" s="4">
        <v>10</v>
      </c>
      <c r="L5219" s="4">
        <v>15.87</v>
      </c>
      <c r="M5219" s="4">
        <v>0</v>
      </c>
      <c r="N5219" s="4">
        <v>5.87</v>
      </c>
      <c r="O5219" s="5">
        <v>42305.745292812499</v>
      </c>
      <c r="P5219" s="5">
        <v>42305.745292812499</v>
      </c>
    </row>
    <row r="5220" spans="1:16">
      <c r="A5220">
        <v>4</v>
      </c>
      <c r="B5220">
        <v>12</v>
      </c>
      <c r="C5220">
        <v>6</v>
      </c>
      <c r="D5220">
        <v>68</v>
      </c>
      <c r="E5220">
        <v>1003</v>
      </c>
      <c r="F5220">
        <v>2358</v>
      </c>
      <c r="G5220">
        <v>1127</v>
      </c>
      <c r="H5220">
        <v>5</v>
      </c>
      <c r="I5220" s="58" t="s">
        <v>9184</v>
      </c>
      <c r="J5220">
        <v>112705</v>
      </c>
      <c r="K5220" s="4">
        <v>0</v>
      </c>
      <c r="L5220" s="4">
        <v>10.260999999999999</v>
      </c>
      <c r="M5220" s="4">
        <v>5.87</v>
      </c>
      <c r="N5220" s="4">
        <v>16.131</v>
      </c>
      <c r="O5220" s="5">
        <v>42305.745292812499</v>
      </c>
      <c r="P5220" s="5">
        <v>42305.745292812499</v>
      </c>
    </row>
    <row r="5221" spans="1:16">
      <c r="A5221">
        <v>4</v>
      </c>
      <c r="B5221">
        <v>12</v>
      </c>
      <c r="C5221">
        <v>6</v>
      </c>
      <c r="D5221">
        <v>68</v>
      </c>
      <c r="E5221">
        <v>10</v>
      </c>
      <c r="F5221">
        <v>2354</v>
      </c>
      <c r="G5221">
        <v>5</v>
      </c>
      <c r="H5221">
        <v>1</v>
      </c>
      <c r="I5221" s="58">
        <v>38353</v>
      </c>
      <c r="J5221">
        <v>501</v>
      </c>
      <c r="K5221" s="4">
        <v>5</v>
      </c>
      <c r="L5221" s="4">
        <v>14.891999999999999</v>
      </c>
      <c r="M5221" s="4">
        <v>0</v>
      </c>
      <c r="N5221" s="4">
        <v>9.8919999999999995</v>
      </c>
      <c r="O5221" s="5">
        <v>42305.745292812499</v>
      </c>
      <c r="P5221" s="5">
        <v>43258.050196053242</v>
      </c>
    </row>
    <row r="5222" spans="1:16">
      <c r="A5222">
        <v>4</v>
      </c>
      <c r="B5222">
        <v>12</v>
      </c>
      <c r="C5222">
        <v>6</v>
      </c>
      <c r="D5222">
        <v>68</v>
      </c>
      <c r="E5222">
        <v>1178</v>
      </c>
      <c r="F5222">
        <v>2359</v>
      </c>
      <c r="G5222">
        <v>866</v>
      </c>
      <c r="H5222">
        <v>1</v>
      </c>
      <c r="I5222" s="58" t="s">
        <v>9185</v>
      </c>
      <c r="J5222">
        <v>86601</v>
      </c>
      <c r="K5222" s="4">
        <v>5.0389999999999997</v>
      </c>
      <c r="L5222" s="4">
        <v>6.5810000000000004</v>
      </c>
      <c r="M5222" s="4">
        <v>0</v>
      </c>
      <c r="N5222" s="4">
        <v>1.542</v>
      </c>
      <c r="O5222" s="5">
        <v>42305.745292812499</v>
      </c>
      <c r="P5222" s="5">
        <v>42305.745292812499</v>
      </c>
    </row>
    <row r="5223" spans="1:16">
      <c r="A5223">
        <v>4</v>
      </c>
      <c r="B5223">
        <v>12</v>
      </c>
      <c r="C5223">
        <v>6</v>
      </c>
      <c r="D5223">
        <v>68</v>
      </c>
      <c r="E5223">
        <v>1696</v>
      </c>
      <c r="F5223">
        <v>2360</v>
      </c>
      <c r="G5223">
        <v>1520</v>
      </c>
      <c r="H5223">
        <v>1</v>
      </c>
      <c r="I5223" s="58" t="s">
        <v>9186</v>
      </c>
      <c r="J5223">
        <v>152001</v>
      </c>
      <c r="K5223" s="4">
        <v>5</v>
      </c>
      <c r="L5223" s="4">
        <v>12.166</v>
      </c>
      <c r="M5223" s="4">
        <v>0</v>
      </c>
      <c r="N5223" s="4">
        <v>7.1660000000000004</v>
      </c>
      <c r="O5223" s="5">
        <v>42305.745292812499</v>
      </c>
      <c r="P5223" s="5">
        <v>42305.745292812499</v>
      </c>
    </row>
    <row r="5224" spans="1:16">
      <c r="A5224">
        <v>4</v>
      </c>
      <c r="B5224">
        <v>12</v>
      </c>
      <c r="C5224">
        <v>6</v>
      </c>
      <c r="D5224">
        <v>68</v>
      </c>
      <c r="E5224">
        <v>1870</v>
      </c>
      <c r="F5224">
        <v>2361</v>
      </c>
      <c r="G5224">
        <v>1717</v>
      </c>
      <c r="H5224">
        <v>1</v>
      </c>
      <c r="I5224" s="58">
        <v>-66838</v>
      </c>
      <c r="J5224">
        <v>171701</v>
      </c>
      <c r="K5224" s="4">
        <v>5</v>
      </c>
      <c r="L5224" s="4">
        <v>8.1280000000000001</v>
      </c>
      <c r="M5224" s="4">
        <v>0</v>
      </c>
      <c r="N5224" s="4">
        <v>3.1280000000000001</v>
      </c>
      <c r="O5224" t="s">
        <v>1223</v>
      </c>
      <c r="P5224" t="s">
        <v>1223</v>
      </c>
    </row>
    <row r="5225" spans="1:16">
      <c r="A5225">
        <v>4</v>
      </c>
      <c r="B5225">
        <v>12</v>
      </c>
      <c r="C5225">
        <v>6</v>
      </c>
      <c r="D5225">
        <v>68</v>
      </c>
      <c r="E5225">
        <v>1871</v>
      </c>
      <c r="F5225">
        <v>2362</v>
      </c>
      <c r="G5225">
        <v>1718</v>
      </c>
      <c r="H5225">
        <v>6</v>
      </c>
      <c r="I5225" s="58">
        <v>-66322</v>
      </c>
      <c r="J5225">
        <v>171806</v>
      </c>
      <c r="K5225" s="4">
        <v>5</v>
      </c>
      <c r="L5225" s="4">
        <v>6.524</v>
      </c>
      <c r="M5225" s="4">
        <v>47.786999999999999</v>
      </c>
      <c r="N5225" s="4">
        <v>49.311</v>
      </c>
      <c r="O5225" s="5">
        <v>43258.050196053242</v>
      </c>
      <c r="P5225" s="5">
        <v>43258.050196053242</v>
      </c>
    </row>
    <row r="5226" spans="1:16">
      <c r="A5226">
        <v>4</v>
      </c>
      <c r="B5226">
        <v>12</v>
      </c>
      <c r="C5226">
        <v>6</v>
      </c>
      <c r="D5226">
        <v>68</v>
      </c>
      <c r="E5226">
        <v>1956</v>
      </c>
      <c r="F5226">
        <v>2363</v>
      </c>
      <c r="G5226">
        <v>2005</v>
      </c>
      <c r="H5226">
        <v>1</v>
      </c>
      <c r="I5226" s="58">
        <v>38353</v>
      </c>
      <c r="J5226">
        <v>200501</v>
      </c>
      <c r="K5226" s="4">
        <v>5</v>
      </c>
      <c r="L5226" s="4">
        <v>11.29</v>
      </c>
      <c r="M5226" s="4">
        <v>0</v>
      </c>
      <c r="N5226" s="4">
        <v>6.29</v>
      </c>
      <c r="O5226" s="5">
        <v>42305.745292812499</v>
      </c>
      <c r="P5226" s="5">
        <v>42305.745292812499</v>
      </c>
    </row>
    <row r="5227" spans="1:16">
      <c r="A5227">
        <v>4</v>
      </c>
      <c r="B5227">
        <v>12</v>
      </c>
      <c r="C5227">
        <v>6</v>
      </c>
      <c r="D5227">
        <v>68</v>
      </c>
      <c r="E5227">
        <v>1956</v>
      </c>
      <c r="F5227">
        <v>2364</v>
      </c>
      <c r="G5227">
        <v>2005</v>
      </c>
      <c r="H5227">
        <v>2</v>
      </c>
      <c r="I5227" s="58">
        <v>38384</v>
      </c>
      <c r="J5227">
        <v>200502</v>
      </c>
      <c r="K5227" s="4">
        <v>5</v>
      </c>
      <c r="L5227" s="4">
        <v>8.5530000000000008</v>
      </c>
      <c r="M5227" s="4">
        <v>8.6029999999999998</v>
      </c>
      <c r="N5227" s="4">
        <v>12.156000000000001</v>
      </c>
      <c r="O5227" s="5">
        <v>42305.745292812499</v>
      </c>
      <c r="P5227" s="5">
        <v>43258.050196053242</v>
      </c>
    </row>
    <row r="5228" spans="1:16">
      <c r="A5228">
        <v>4</v>
      </c>
      <c r="B5228">
        <v>12</v>
      </c>
      <c r="C5228">
        <v>6</v>
      </c>
      <c r="D5228">
        <v>68</v>
      </c>
      <c r="E5228">
        <v>1956</v>
      </c>
      <c r="F5228">
        <v>2365</v>
      </c>
      <c r="G5228">
        <v>2005</v>
      </c>
      <c r="H5228">
        <v>3</v>
      </c>
      <c r="I5228" s="58">
        <v>38412</v>
      </c>
      <c r="J5228">
        <v>200503</v>
      </c>
      <c r="K5228" s="4">
        <v>0</v>
      </c>
      <c r="L5228" s="4">
        <v>2.3130000000000002</v>
      </c>
      <c r="M5228" s="4">
        <v>6.29</v>
      </c>
      <c r="N5228" s="4">
        <v>8.6029999999999998</v>
      </c>
      <c r="O5228" s="5">
        <v>42305.745292812499</v>
      </c>
      <c r="P5228" s="5">
        <v>43258.050196053242</v>
      </c>
    </row>
    <row r="5229" spans="1:16">
      <c r="A5229">
        <v>4</v>
      </c>
      <c r="B5229">
        <v>12</v>
      </c>
      <c r="C5229">
        <v>6</v>
      </c>
      <c r="D5229">
        <v>68</v>
      </c>
      <c r="E5229">
        <v>2006</v>
      </c>
      <c r="F5229">
        <v>2366</v>
      </c>
      <c r="G5229">
        <v>1822</v>
      </c>
      <c r="H5229">
        <v>1</v>
      </c>
      <c r="I5229" s="58">
        <v>-28488</v>
      </c>
      <c r="J5229">
        <v>182201</v>
      </c>
      <c r="K5229" s="4">
        <v>5</v>
      </c>
      <c r="L5229" s="4">
        <v>19.356000000000002</v>
      </c>
      <c r="M5229" s="4">
        <v>0</v>
      </c>
      <c r="N5229" s="4">
        <v>14.356</v>
      </c>
      <c r="O5229" s="5">
        <v>42305.745292812499</v>
      </c>
      <c r="P5229" s="5">
        <v>42305.745292812499</v>
      </c>
    </row>
    <row r="5230" spans="1:16">
      <c r="A5230">
        <v>4</v>
      </c>
      <c r="B5230">
        <v>12</v>
      </c>
      <c r="C5230">
        <v>6</v>
      </c>
      <c r="D5230">
        <v>68</v>
      </c>
      <c r="E5230">
        <v>2086</v>
      </c>
      <c r="F5230">
        <v>2367</v>
      </c>
      <c r="G5230">
        <v>1869</v>
      </c>
      <c r="H5230">
        <v>1</v>
      </c>
      <c r="I5230" s="58">
        <v>-11321</v>
      </c>
      <c r="J5230">
        <v>186901</v>
      </c>
      <c r="K5230" s="4">
        <v>5</v>
      </c>
      <c r="L5230" s="4">
        <v>8.0150000000000006</v>
      </c>
      <c r="M5230" s="4">
        <v>0</v>
      </c>
      <c r="N5230" s="4">
        <v>3.0150000000000001</v>
      </c>
      <c r="O5230" s="5">
        <v>42305.745292812499</v>
      </c>
      <c r="P5230" s="5">
        <v>42305.745292812499</v>
      </c>
    </row>
    <row r="5231" spans="1:16">
      <c r="A5231">
        <v>4</v>
      </c>
      <c r="B5231">
        <v>12</v>
      </c>
      <c r="C5231">
        <v>6</v>
      </c>
      <c r="D5231">
        <v>68</v>
      </c>
      <c r="E5231">
        <v>2087</v>
      </c>
      <c r="F5231">
        <v>2368</v>
      </c>
      <c r="G5231">
        <v>1870</v>
      </c>
      <c r="H5231">
        <v>1</v>
      </c>
      <c r="I5231" s="58">
        <v>-10956</v>
      </c>
      <c r="J5231">
        <v>187001</v>
      </c>
      <c r="K5231" s="4">
        <v>0</v>
      </c>
      <c r="L5231" s="4">
        <v>9.4309999999999992</v>
      </c>
      <c r="M5231" s="4">
        <v>0</v>
      </c>
      <c r="N5231" s="4">
        <v>9.4309999999999992</v>
      </c>
      <c r="O5231" s="5">
        <v>42305.745292812499</v>
      </c>
      <c r="P5231" s="5">
        <v>42305.745292812499</v>
      </c>
    </row>
    <row r="5232" spans="1:16">
      <c r="A5232">
        <v>4</v>
      </c>
      <c r="B5232">
        <v>12</v>
      </c>
      <c r="C5232">
        <v>6</v>
      </c>
      <c r="D5232">
        <v>68</v>
      </c>
      <c r="E5232">
        <v>3412</v>
      </c>
      <c r="F5232">
        <v>2369</v>
      </c>
      <c r="G5232">
        <v>3541</v>
      </c>
      <c r="H5232">
        <v>1</v>
      </c>
      <c r="I5232" s="58">
        <v>599365</v>
      </c>
      <c r="J5232">
        <v>354101</v>
      </c>
      <c r="K5232" s="4">
        <v>0</v>
      </c>
      <c r="L5232" s="4">
        <v>2.016</v>
      </c>
      <c r="M5232" s="4">
        <v>0</v>
      </c>
      <c r="N5232" s="4">
        <v>2.016</v>
      </c>
      <c r="O5232" s="5">
        <v>42305.745292812499</v>
      </c>
      <c r="P5232" s="5">
        <v>42305.745292812499</v>
      </c>
    </row>
    <row r="5233" spans="1:16">
      <c r="A5233">
        <v>4</v>
      </c>
      <c r="B5233">
        <v>12</v>
      </c>
      <c r="C5233">
        <v>6</v>
      </c>
      <c r="D5233">
        <v>68</v>
      </c>
      <c r="E5233">
        <v>3434</v>
      </c>
      <c r="F5233">
        <v>2370</v>
      </c>
      <c r="G5233">
        <v>3570</v>
      </c>
      <c r="H5233">
        <v>1</v>
      </c>
      <c r="I5233" s="58">
        <v>609957</v>
      </c>
      <c r="J5233">
        <v>357001</v>
      </c>
      <c r="K5233" s="4">
        <v>0</v>
      </c>
      <c r="L5233" s="4">
        <v>6.0229999999999997</v>
      </c>
      <c r="M5233" s="4">
        <v>0</v>
      </c>
      <c r="N5233" s="4">
        <v>6.0229999999999997</v>
      </c>
      <c r="O5233" s="5">
        <v>42305.745292812499</v>
      </c>
      <c r="P5233" s="5">
        <v>43258.050196053242</v>
      </c>
    </row>
    <row r="5234" spans="1:16">
      <c r="A5234">
        <v>4</v>
      </c>
      <c r="B5234">
        <v>12</v>
      </c>
      <c r="C5234">
        <v>6</v>
      </c>
      <c r="D5234">
        <v>68</v>
      </c>
      <c r="E5234">
        <v>3535</v>
      </c>
      <c r="F5234">
        <v>2371</v>
      </c>
      <c r="G5234">
        <v>4</v>
      </c>
      <c r="H5234">
        <v>6</v>
      </c>
      <c r="I5234" s="58">
        <v>38139</v>
      </c>
      <c r="J5234">
        <v>406</v>
      </c>
      <c r="K5234" s="4">
        <v>0.5</v>
      </c>
      <c r="L5234" s="4">
        <v>8.7579999999999991</v>
      </c>
      <c r="M5234" s="4">
        <v>90.093000000000004</v>
      </c>
      <c r="N5234" s="4">
        <v>98.350999999999999</v>
      </c>
      <c r="O5234" s="5">
        <v>42305.745292812499</v>
      </c>
      <c r="P5234" s="5">
        <v>43258.050196053242</v>
      </c>
    </row>
    <row r="5235" spans="1:16">
      <c r="A5235">
        <v>4</v>
      </c>
      <c r="B5235">
        <v>12</v>
      </c>
      <c r="C5235">
        <v>6</v>
      </c>
      <c r="D5235">
        <v>68</v>
      </c>
      <c r="E5235">
        <v>3535</v>
      </c>
      <c r="F5235">
        <v>2372</v>
      </c>
      <c r="G5235">
        <v>4</v>
      </c>
      <c r="H5235">
        <v>7</v>
      </c>
      <c r="I5235" s="58">
        <v>38169</v>
      </c>
      <c r="J5235">
        <v>407</v>
      </c>
      <c r="K5235" s="4">
        <v>16.513999999999999</v>
      </c>
      <c r="L5235" s="4">
        <v>34.167000000000002</v>
      </c>
      <c r="M5235" s="4">
        <v>98.350999999999999</v>
      </c>
      <c r="N5235" s="4">
        <v>116.004</v>
      </c>
      <c r="O5235" s="5">
        <v>42305.745292812499</v>
      </c>
      <c r="P5235" s="5">
        <v>43258.050196053242</v>
      </c>
    </row>
    <row r="5236" spans="1:16">
      <c r="A5236">
        <v>4</v>
      </c>
      <c r="B5236">
        <v>12</v>
      </c>
      <c r="C5236">
        <v>6</v>
      </c>
      <c r="D5236">
        <v>68</v>
      </c>
      <c r="E5236">
        <v>3535</v>
      </c>
      <c r="F5236">
        <v>2373</v>
      </c>
      <c r="G5236">
        <v>5</v>
      </c>
      <c r="H5236">
        <v>13</v>
      </c>
      <c r="I5236" s="58" t="s">
        <v>9187</v>
      </c>
      <c r="J5236">
        <v>513</v>
      </c>
      <c r="K5236" s="4">
        <v>34.223999999999997</v>
      </c>
      <c r="L5236" s="4">
        <v>39.985999999999997</v>
      </c>
      <c r="M5236" s="4">
        <v>116.004</v>
      </c>
      <c r="N5236" s="4">
        <v>121.76600000000001</v>
      </c>
      <c r="O5236" s="5">
        <v>42305.745292812499</v>
      </c>
      <c r="P5236" s="5">
        <v>42305.745292812499</v>
      </c>
    </row>
    <row r="5237" spans="1:16">
      <c r="A5237">
        <v>4</v>
      </c>
      <c r="B5237">
        <v>12</v>
      </c>
      <c r="C5237">
        <v>6</v>
      </c>
      <c r="D5237">
        <v>68</v>
      </c>
      <c r="E5237">
        <v>365</v>
      </c>
      <c r="F5237">
        <v>2355</v>
      </c>
      <c r="G5237">
        <v>1127</v>
      </c>
      <c r="H5237">
        <v>3</v>
      </c>
      <c r="I5237" s="58" t="s">
        <v>9188</v>
      </c>
      <c r="J5237">
        <v>112703</v>
      </c>
      <c r="K5237" s="4">
        <v>5</v>
      </c>
      <c r="L5237" s="4">
        <v>15.689</v>
      </c>
      <c r="M5237" s="4">
        <v>52.612000000000002</v>
      </c>
      <c r="N5237" s="4">
        <v>63.301000000000002</v>
      </c>
      <c r="O5237" s="5">
        <v>42305.745292812499</v>
      </c>
      <c r="P5237" s="5">
        <v>42305.745292812499</v>
      </c>
    </row>
    <row r="5238" spans="1:16">
      <c r="A5238">
        <v>4</v>
      </c>
      <c r="B5238">
        <v>12</v>
      </c>
      <c r="C5238">
        <v>6</v>
      </c>
      <c r="D5238">
        <v>68</v>
      </c>
      <c r="E5238">
        <v>3981</v>
      </c>
      <c r="F5238">
        <v>2374</v>
      </c>
      <c r="G5238">
        <v>463</v>
      </c>
      <c r="H5238">
        <v>1</v>
      </c>
      <c r="I5238" s="58" t="s">
        <v>9189</v>
      </c>
      <c r="J5238">
        <v>46301</v>
      </c>
      <c r="K5238" s="4">
        <v>25.895</v>
      </c>
      <c r="L5238" s="4">
        <v>34.773000000000003</v>
      </c>
      <c r="M5238" s="4">
        <v>15.95</v>
      </c>
      <c r="N5238" s="4">
        <v>24.827999999999999</v>
      </c>
      <c r="O5238" s="5">
        <v>42305.745292812499</v>
      </c>
      <c r="P5238" s="5">
        <v>43258.050196053242</v>
      </c>
    </row>
    <row r="5239" spans="1:16">
      <c r="A5239">
        <v>4</v>
      </c>
      <c r="B5239">
        <v>12</v>
      </c>
      <c r="C5239">
        <v>6</v>
      </c>
      <c r="D5239">
        <v>68</v>
      </c>
      <c r="E5239">
        <v>3981</v>
      </c>
      <c r="F5239">
        <v>2375</v>
      </c>
      <c r="G5239">
        <v>463</v>
      </c>
      <c r="H5239">
        <v>7</v>
      </c>
      <c r="I5239" s="58" t="s">
        <v>1570</v>
      </c>
      <c r="J5239">
        <v>46307</v>
      </c>
      <c r="K5239" s="4">
        <v>12.879</v>
      </c>
      <c r="L5239" s="4">
        <v>28.829000000000001</v>
      </c>
      <c r="M5239" s="4">
        <v>0</v>
      </c>
      <c r="N5239" s="4">
        <v>15.95</v>
      </c>
      <c r="O5239" s="5">
        <v>42305.745292812499</v>
      </c>
      <c r="P5239" s="5">
        <v>43258.050196053242</v>
      </c>
    </row>
    <row r="5240" spans="1:16">
      <c r="A5240">
        <v>4</v>
      </c>
      <c r="B5240">
        <v>12</v>
      </c>
      <c r="C5240">
        <v>6</v>
      </c>
      <c r="D5240">
        <v>68</v>
      </c>
      <c r="E5240">
        <v>4007</v>
      </c>
      <c r="F5240">
        <v>2376</v>
      </c>
      <c r="G5240">
        <v>2296</v>
      </c>
      <c r="H5240">
        <v>1</v>
      </c>
      <c r="I5240" s="58">
        <v>144638</v>
      </c>
      <c r="J5240">
        <v>229601</v>
      </c>
      <c r="K5240" s="4">
        <v>1</v>
      </c>
      <c r="L5240" s="4">
        <v>9.8510000000000009</v>
      </c>
      <c r="M5240" s="4">
        <v>0</v>
      </c>
      <c r="N5240" s="4">
        <v>8.8510000000000009</v>
      </c>
      <c r="O5240" s="5">
        <v>42305.745292812499</v>
      </c>
      <c r="P5240" s="5">
        <v>42305.745292812499</v>
      </c>
    </row>
    <row r="5241" spans="1:16">
      <c r="A5241">
        <v>4</v>
      </c>
      <c r="B5241">
        <v>12</v>
      </c>
      <c r="C5241">
        <v>6</v>
      </c>
      <c r="D5241">
        <v>68</v>
      </c>
      <c r="E5241">
        <v>4059</v>
      </c>
      <c r="F5241">
        <v>2377</v>
      </c>
      <c r="G5241">
        <v>463</v>
      </c>
      <c r="H5241">
        <v>7</v>
      </c>
      <c r="I5241" s="58" t="s">
        <v>1570</v>
      </c>
      <c r="J5241">
        <v>46307</v>
      </c>
      <c r="K5241" s="4">
        <v>1</v>
      </c>
      <c r="L5241" s="4">
        <v>8.907</v>
      </c>
      <c r="M5241" s="4">
        <v>55.045999999999999</v>
      </c>
      <c r="N5241" s="4">
        <v>62.953000000000003</v>
      </c>
      <c r="O5241" s="5">
        <v>43258.050196053242</v>
      </c>
      <c r="P5241" s="5">
        <v>43258.050196053242</v>
      </c>
    </row>
    <row r="5242" spans="1:16">
      <c r="A5242">
        <v>4</v>
      </c>
      <c r="B5242">
        <v>12</v>
      </c>
      <c r="C5242">
        <v>6</v>
      </c>
      <c r="D5242">
        <v>68</v>
      </c>
      <c r="E5242">
        <v>4059</v>
      </c>
      <c r="F5242">
        <v>2378</v>
      </c>
      <c r="G5242">
        <v>572</v>
      </c>
      <c r="H5242">
        <v>1</v>
      </c>
      <c r="I5242" s="58" t="s">
        <v>1571</v>
      </c>
      <c r="J5242">
        <v>57201</v>
      </c>
      <c r="K5242" s="4">
        <v>4.9870000000000001</v>
      </c>
      <c r="L5242" s="4">
        <v>20.431000000000001</v>
      </c>
      <c r="M5242" s="4">
        <v>62.953000000000003</v>
      </c>
      <c r="N5242" s="4">
        <v>78.397000000000006</v>
      </c>
      <c r="O5242" t="s">
        <v>1223</v>
      </c>
      <c r="P5242" t="s">
        <v>1223</v>
      </c>
    </row>
    <row r="5243" spans="1:16">
      <c r="A5243">
        <v>4</v>
      </c>
      <c r="B5243">
        <v>12</v>
      </c>
      <c r="C5243">
        <v>6</v>
      </c>
      <c r="D5243">
        <v>68</v>
      </c>
      <c r="E5243">
        <v>4059</v>
      </c>
      <c r="F5243">
        <v>2379</v>
      </c>
      <c r="G5243">
        <v>2224</v>
      </c>
      <c r="H5243">
        <v>1</v>
      </c>
      <c r="I5243" s="58">
        <v>118340</v>
      </c>
      <c r="J5243">
        <v>222401</v>
      </c>
      <c r="K5243" s="4">
        <v>0</v>
      </c>
      <c r="L5243" s="4">
        <v>4.577</v>
      </c>
      <c r="M5243" s="4">
        <v>78.397000000000006</v>
      </c>
      <c r="N5243" s="4">
        <v>82.974000000000004</v>
      </c>
      <c r="O5243" s="5">
        <v>42305.745292812499</v>
      </c>
      <c r="P5243" s="5">
        <v>42305.745292812499</v>
      </c>
    </row>
    <row r="5244" spans="1:16">
      <c r="A5244">
        <v>4</v>
      </c>
      <c r="B5244">
        <v>12</v>
      </c>
      <c r="C5244">
        <v>6</v>
      </c>
      <c r="D5244">
        <v>68</v>
      </c>
      <c r="E5244">
        <v>4230</v>
      </c>
      <c r="F5244">
        <v>2380</v>
      </c>
      <c r="G5244">
        <v>2224</v>
      </c>
      <c r="H5244">
        <v>1</v>
      </c>
      <c r="I5244" s="58">
        <v>118340</v>
      </c>
      <c r="J5244">
        <v>222401</v>
      </c>
      <c r="K5244" s="4">
        <v>6</v>
      </c>
      <c r="L5244" s="4">
        <v>40.122</v>
      </c>
      <c r="M5244" s="4">
        <v>0</v>
      </c>
      <c r="N5244" s="4">
        <v>34.238999999999997</v>
      </c>
      <c r="O5244" s="5">
        <v>42305.745292812499</v>
      </c>
      <c r="P5244" s="5">
        <v>42305.745292812499</v>
      </c>
    </row>
    <row r="5245" spans="1:16">
      <c r="A5245">
        <v>4</v>
      </c>
      <c r="B5245">
        <v>12</v>
      </c>
      <c r="C5245">
        <v>6</v>
      </c>
      <c r="D5245">
        <v>68</v>
      </c>
      <c r="E5245">
        <v>4476</v>
      </c>
      <c r="F5245">
        <v>2381</v>
      </c>
      <c r="G5245">
        <v>572</v>
      </c>
      <c r="H5245">
        <v>1</v>
      </c>
      <c r="I5245" s="58" t="s">
        <v>1571</v>
      </c>
      <c r="J5245">
        <v>57201</v>
      </c>
      <c r="K5245" s="4">
        <v>20.463000000000001</v>
      </c>
      <c r="L5245" s="4">
        <v>23.178000000000001</v>
      </c>
      <c r="M5245" s="4">
        <v>0</v>
      </c>
      <c r="N5245" s="4">
        <v>2.7149999999999999</v>
      </c>
      <c r="O5245" s="5">
        <v>42305.745292812499</v>
      </c>
      <c r="P5245" s="5">
        <v>42305.745292812499</v>
      </c>
    </row>
    <row r="5246" spans="1:16">
      <c r="A5246">
        <v>4</v>
      </c>
      <c r="B5246">
        <v>12</v>
      </c>
      <c r="C5246">
        <v>6</v>
      </c>
      <c r="D5246">
        <v>68</v>
      </c>
      <c r="E5246">
        <v>4507</v>
      </c>
      <c r="F5246">
        <v>2382</v>
      </c>
      <c r="G5246">
        <v>3571</v>
      </c>
      <c r="H5246">
        <v>1</v>
      </c>
      <c r="I5246" s="58">
        <v>610322</v>
      </c>
      <c r="J5246">
        <v>357101</v>
      </c>
      <c r="K5246" s="4">
        <v>0</v>
      </c>
      <c r="L5246" s="4">
        <v>0.495</v>
      </c>
      <c r="M5246" s="4">
        <v>0</v>
      </c>
      <c r="N5246" s="4">
        <v>0.495</v>
      </c>
      <c r="O5246" s="5">
        <v>42305.745292812499</v>
      </c>
      <c r="P5246" s="5">
        <v>43258.050196053242</v>
      </c>
    </row>
    <row r="5247" spans="1:16">
      <c r="A5247">
        <v>4</v>
      </c>
      <c r="B5247">
        <v>12</v>
      </c>
      <c r="C5247">
        <v>6</v>
      </c>
      <c r="D5247">
        <v>68</v>
      </c>
      <c r="E5247">
        <v>4554</v>
      </c>
      <c r="F5247">
        <v>2383</v>
      </c>
      <c r="G5247">
        <v>228</v>
      </c>
      <c r="H5247">
        <v>6</v>
      </c>
      <c r="I5247" s="58" t="s">
        <v>9190</v>
      </c>
      <c r="J5247">
        <v>22806</v>
      </c>
      <c r="K5247" s="4">
        <v>5</v>
      </c>
      <c r="L5247" s="4">
        <v>22.401</v>
      </c>
      <c r="M5247" s="4">
        <v>329.19900000000001</v>
      </c>
      <c r="N5247" s="4">
        <v>346.6</v>
      </c>
      <c r="O5247" s="5">
        <v>42305.745292812499</v>
      </c>
      <c r="P5247" s="5">
        <v>42305.745292812499</v>
      </c>
    </row>
    <row r="5248" spans="1:16">
      <c r="A5248">
        <v>4</v>
      </c>
      <c r="B5248">
        <v>12</v>
      </c>
      <c r="C5248">
        <v>6</v>
      </c>
      <c r="D5248">
        <v>68</v>
      </c>
      <c r="E5248">
        <v>4554</v>
      </c>
      <c r="F5248">
        <v>2384</v>
      </c>
      <c r="G5248">
        <v>229</v>
      </c>
      <c r="H5248">
        <v>1</v>
      </c>
      <c r="I5248" s="58" t="s">
        <v>9191</v>
      </c>
      <c r="J5248">
        <v>22901</v>
      </c>
      <c r="K5248" s="4">
        <v>0</v>
      </c>
      <c r="L5248" s="4">
        <v>14.08</v>
      </c>
      <c r="M5248" s="4">
        <v>346.6</v>
      </c>
      <c r="N5248" s="4">
        <v>360.68099999999998</v>
      </c>
      <c r="O5248" s="5">
        <v>42305.745292812499</v>
      </c>
      <c r="P5248" s="5">
        <v>43258.050196053242</v>
      </c>
    </row>
    <row r="5249" spans="1:16">
      <c r="A5249">
        <v>4</v>
      </c>
      <c r="B5249">
        <v>12</v>
      </c>
      <c r="C5249">
        <v>6</v>
      </c>
      <c r="D5249">
        <v>68</v>
      </c>
      <c r="E5249">
        <v>710</v>
      </c>
      <c r="F5249">
        <v>2356</v>
      </c>
      <c r="G5249">
        <v>3064</v>
      </c>
      <c r="H5249">
        <v>1</v>
      </c>
      <c r="I5249" s="58">
        <v>425144</v>
      </c>
      <c r="J5249">
        <v>306401</v>
      </c>
      <c r="K5249" s="4">
        <v>0</v>
      </c>
      <c r="L5249" s="4">
        <v>7.2119999999999997</v>
      </c>
      <c r="M5249" s="4">
        <v>0</v>
      </c>
      <c r="N5249" s="4">
        <v>7.2119999999999997</v>
      </c>
      <c r="O5249" s="5">
        <v>42305.745292812499</v>
      </c>
      <c r="P5249" s="5">
        <v>42305.745292812499</v>
      </c>
    </row>
    <row r="5250" spans="1:16">
      <c r="A5250">
        <v>4</v>
      </c>
      <c r="B5250">
        <v>12</v>
      </c>
      <c r="C5250">
        <v>7</v>
      </c>
      <c r="D5250">
        <v>118</v>
      </c>
      <c r="E5250">
        <v>261</v>
      </c>
      <c r="F5250">
        <v>2706</v>
      </c>
      <c r="G5250">
        <v>77</v>
      </c>
      <c r="H5250">
        <v>7</v>
      </c>
      <c r="I5250" s="58">
        <v>28307</v>
      </c>
      <c r="J5250">
        <v>7707</v>
      </c>
      <c r="K5250" s="4">
        <v>0</v>
      </c>
      <c r="L5250" s="4">
        <v>1.19</v>
      </c>
      <c r="M5250" s="4">
        <v>0</v>
      </c>
      <c r="N5250" s="4">
        <v>1.19</v>
      </c>
      <c r="O5250" s="5">
        <v>42305.745292812499</v>
      </c>
      <c r="P5250" s="5">
        <v>42305.745292812499</v>
      </c>
    </row>
    <row r="5251" spans="1:16">
      <c r="A5251">
        <v>4</v>
      </c>
      <c r="B5251">
        <v>12</v>
      </c>
      <c r="C5251">
        <v>7</v>
      </c>
      <c r="D5251">
        <v>118</v>
      </c>
      <c r="E5251">
        <v>3708</v>
      </c>
      <c r="F5251">
        <v>2707</v>
      </c>
      <c r="G5251">
        <v>555</v>
      </c>
      <c r="H5251">
        <v>4</v>
      </c>
      <c r="I5251" s="58" t="s">
        <v>9192</v>
      </c>
      <c r="J5251">
        <v>55504</v>
      </c>
      <c r="K5251" s="4">
        <v>0</v>
      </c>
      <c r="L5251" s="4">
        <v>15.244</v>
      </c>
      <c r="M5251" s="4">
        <v>0</v>
      </c>
      <c r="N5251" s="4">
        <v>15.244</v>
      </c>
      <c r="O5251" s="5">
        <v>42305.745292812499</v>
      </c>
      <c r="P5251" s="5">
        <v>43258.050196053242</v>
      </c>
    </row>
    <row r="5252" spans="1:16">
      <c r="A5252">
        <v>4</v>
      </c>
      <c r="B5252">
        <v>12</v>
      </c>
      <c r="C5252">
        <v>7</v>
      </c>
      <c r="D5252">
        <v>118</v>
      </c>
      <c r="E5252">
        <v>3710</v>
      </c>
      <c r="F5252">
        <v>2708</v>
      </c>
      <c r="G5252">
        <v>1644</v>
      </c>
      <c r="H5252">
        <v>1</v>
      </c>
      <c r="I5252" s="58">
        <v>-93501</v>
      </c>
      <c r="J5252">
        <v>164401</v>
      </c>
      <c r="K5252" s="4">
        <v>0</v>
      </c>
      <c r="L5252" s="4">
        <v>10.802</v>
      </c>
      <c r="M5252" s="4">
        <v>0</v>
      </c>
      <c r="N5252" s="4">
        <v>10.802</v>
      </c>
      <c r="O5252" s="5">
        <v>42305.745292812499</v>
      </c>
      <c r="P5252" s="5">
        <v>43258.050196053242</v>
      </c>
    </row>
    <row r="5253" spans="1:16">
      <c r="A5253">
        <v>4</v>
      </c>
      <c r="B5253">
        <v>12</v>
      </c>
      <c r="C5253">
        <v>7</v>
      </c>
      <c r="D5253">
        <v>118</v>
      </c>
      <c r="E5253">
        <v>3796</v>
      </c>
      <c r="F5253">
        <v>2709</v>
      </c>
      <c r="G5253">
        <v>2468</v>
      </c>
      <c r="H5253">
        <v>1</v>
      </c>
      <c r="I5253" s="58">
        <v>207460</v>
      </c>
      <c r="J5253">
        <v>246801</v>
      </c>
      <c r="K5253" s="4">
        <v>8.8550000000000004</v>
      </c>
      <c r="L5253" s="4">
        <v>30.991</v>
      </c>
      <c r="M5253" s="4">
        <v>0</v>
      </c>
      <c r="N5253" s="4">
        <v>22.135999999999999</v>
      </c>
      <c r="O5253" s="5">
        <v>42305.745292812499</v>
      </c>
      <c r="P5253" s="5">
        <v>42305.745292812499</v>
      </c>
    </row>
    <row r="5254" spans="1:16">
      <c r="A5254">
        <v>4</v>
      </c>
      <c r="B5254">
        <v>12</v>
      </c>
      <c r="C5254">
        <v>7</v>
      </c>
      <c r="D5254">
        <v>118</v>
      </c>
      <c r="E5254">
        <v>3985</v>
      </c>
      <c r="F5254">
        <v>2710</v>
      </c>
      <c r="G5254">
        <v>412</v>
      </c>
      <c r="H5254">
        <v>1</v>
      </c>
      <c r="I5254" s="58" t="s">
        <v>9193</v>
      </c>
      <c r="J5254">
        <v>41201</v>
      </c>
      <c r="K5254" s="4">
        <v>0</v>
      </c>
      <c r="L5254" s="4">
        <v>3.3740000000000001</v>
      </c>
      <c r="M5254" s="4">
        <v>95.45</v>
      </c>
      <c r="N5254" s="4">
        <v>98.823999999999998</v>
      </c>
      <c r="O5254" s="5">
        <v>42305.745292812499</v>
      </c>
      <c r="P5254" s="5">
        <v>43258.050196053242</v>
      </c>
    </row>
    <row r="5255" spans="1:16">
      <c r="A5255">
        <v>4</v>
      </c>
      <c r="B5255">
        <v>12</v>
      </c>
      <c r="C5255">
        <v>7</v>
      </c>
      <c r="D5255">
        <v>118</v>
      </c>
      <c r="E5255">
        <v>3985</v>
      </c>
      <c r="F5255">
        <v>2711</v>
      </c>
      <c r="G5255">
        <v>1648</v>
      </c>
      <c r="H5255">
        <v>4</v>
      </c>
      <c r="I5255" s="58">
        <v>-91949</v>
      </c>
      <c r="J5255">
        <v>164804</v>
      </c>
      <c r="K5255" s="4">
        <v>0</v>
      </c>
      <c r="L5255" s="4">
        <v>15.138999999999999</v>
      </c>
      <c r="M5255" s="4">
        <v>66.308000000000007</v>
      </c>
      <c r="N5255" s="4">
        <v>81.447000000000003</v>
      </c>
      <c r="O5255" s="5">
        <v>42305.745292812499</v>
      </c>
      <c r="P5255" s="5">
        <v>42305.745292812499</v>
      </c>
    </row>
    <row r="5256" spans="1:16">
      <c r="A5256">
        <v>4</v>
      </c>
      <c r="B5256">
        <v>12</v>
      </c>
      <c r="C5256">
        <v>7</v>
      </c>
      <c r="D5256">
        <v>118</v>
      </c>
      <c r="E5256">
        <v>3985</v>
      </c>
      <c r="F5256">
        <v>2712</v>
      </c>
      <c r="G5256">
        <v>1648</v>
      </c>
      <c r="H5256">
        <v>5</v>
      </c>
      <c r="I5256" s="58">
        <v>-91919</v>
      </c>
      <c r="J5256">
        <v>164805</v>
      </c>
      <c r="K5256" s="4">
        <v>15.138999999999999</v>
      </c>
      <c r="L5256" s="4">
        <v>29.141999999999999</v>
      </c>
      <c r="M5256" s="4">
        <v>81.447000000000003</v>
      </c>
      <c r="N5256" s="4">
        <v>95.45</v>
      </c>
      <c r="O5256" s="5">
        <v>42305.745292812499</v>
      </c>
      <c r="P5256" s="5">
        <v>42305.745292812499</v>
      </c>
    </row>
    <row r="5257" spans="1:16">
      <c r="A5257">
        <v>4</v>
      </c>
      <c r="B5257">
        <v>12</v>
      </c>
      <c r="C5257">
        <v>7</v>
      </c>
      <c r="D5257">
        <v>118</v>
      </c>
      <c r="E5257">
        <v>4523</v>
      </c>
      <c r="F5257">
        <v>2713</v>
      </c>
      <c r="G5257">
        <v>77</v>
      </c>
      <c r="H5257">
        <v>2</v>
      </c>
      <c r="I5257" s="58">
        <v>28157</v>
      </c>
      <c r="J5257">
        <v>7702</v>
      </c>
      <c r="K5257" s="4">
        <v>0</v>
      </c>
      <c r="L5257" s="4">
        <v>10.457000000000001</v>
      </c>
      <c r="M5257" s="4">
        <v>486.75099999999998</v>
      </c>
      <c r="N5257" s="4">
        <v>497.20800000000003</v>
      </c>
      <c r="O5257" s="5">
        <v>42305.745292812499</v>
      </c>
      <c r="P5257" s="5">
        <v>43258.050196053242</v>
      </c>
    </row>
    <row r="5258" spans="1:16">
      <c r="A5258">
        <v>4</v>
      </c>
      <c r="B5258">
        <v>12</v>
      </c>
      <c r="C5258">
        <v>7</v>
      </c>
      <c r="D5258">
        <v>118</v>
      </c>
      <c r="E5258">
        <v>4523</v>
      </c>
      <c r="F5258">
        <v>2714</v>
      </c>
      <c r="G5258">
        <v>77</v>
      </c>
      <c r="H5258">
        <v>3</v>
      </c>
      <c r="I5258" s="58">
        <v>28185</v>
      </c>
      <c r="J5258">
        <v>7703</v>
      </c>
      <c r="K5258" s="4">
        <v>1</v>
      </c>
      <c r="L5258" s="4">
        <v>11.24</v>
      </c>
      <c r="M5258" s="4">
        <v>476.51100000000002</v>
      </c>
      <c r="N5258" s="4">
        <v>486.75099999999998</v>
      </c>
      <c r="O5258" s="5">
        <v>42305.745292812499</v>
      </c>
      <c r="P5258" s="5">
        <v>43258.050196053242</v>
      </c>
    </row>
    <row r="5259" spans="1:16">
      <c r="A5259">
        <v>4</v>
      </c>
      <c r="B5259">
        <v>12</v>
      </c>
      <c r="C5259">
        <v>7</v>
      </c>
      <c r="D5259">
        <v>118</v>
      </c>
      <c r="E5259">
        <v>4523</v>
      </c>
      <c r="F5259">
        <v>2715</v>
      </c>
      <c r="G5259">
        <v>77</v>
      </c>
      <c r="H5259">
        <v>4</v>
      </c>
      <c r="I5259" s="58">
        <v>28216</v>
      </c>
      <c r="J5259">
        <v>7704</v>
      </c>
      <c r="K5259" s="4">
        <v>0</v>
      </c>
      <c r="L5259" s="4">
        <v>10.331</v>
      </c>
      <c r="M5259" s="4">
        <v>466.18</v>
      </c>
      <c r="N5259" s="4">
        <v>476.51100000000002</v>
      </c>
      <c r="O5259" s="5">
        <v>42305.745292812499</v>
      </c>
      <c r="P5259" s="5">
        <v>42305.745292812499</v>
      </c>
    </row>
    <row r="5260" spans="1:16">
      <c r="A5260">
        <v>4</v>
      </c>
      <c r="B5260">
        <v>12</v>
      </c>
      <c r="C5260">
        <v>7</v>
      </c>
      <c r="D5260">
        <v>118</v>
      </c>
      <c r="E5260">
        <v>4523</v>
      </c>
      <c r="F5260">
        <v>2716</v>
      </c>
      <c r="G5260">
        <v>77</v>
      </c>
      <c r="H5260">
        <v>5</v>
      </c>
      <c r="I5260" s="58">
        <v>28246</v>
      </c>
      <c r="J5260">
        <v>7705</v>
      </c>
      <c r="K5260" s="4">
        <v>0</v>
      </c>
      <c r="L5260" s="4">
        <v>10.218999999999999</v>
      </c>
      <c r="M5260" s="4">
        <v>455.96100000000001</v>
      </c>
      <c r="N5260" s="4">
        <v>466.18</v>
      </c>
      <c r="O5260" s="5">
        <v>42305.745292812499</v>
      </c>
      <c r="P5260" s="5">
        <v>42305.745292812499</v>
      </c>
    </row>
    <row r="5261" spans="1:16">
      <c r="A5261">
        <v>4</v>
      </c>
      <c r="B5261">
        <v>12</v>
      </c>
      <c r="C5261">
        <v>7</v>
      </c>
      <c r="D5261">
        <v>134</v>
      </c>
      <c r="E5261">
        <v>2224</v>
      </c>
      <c r="F5261">
        <v>2717</v>
      </c>
      <c r="G5261">
        <v>2007</v>
      </c>
      <c r="H5261">
        <v>1</v>
      </c>
      <c r="I5261" s="58">
        <v>39083</v>
      </c>
      <c r="J5261">
        <v>200701</v>
      </c>
      <c r="K5261" s="4">
        <v>1</v>
      </c>
      <c r="L5261" s="4">
        <v>15.143000000000001</v>
      </c>
      <c r="M5261" s="4">
        <v>2.3140000000000001</v>
      </c>
      <c r="N5261" s="4">
        <v>16.457000000000001</v>
      </c>
      <c r="O5261" s="5">
        <v>42305.745292812499</v>
      </c>
      <c r="P5261" s="5">
        <v>42305.745292812499</v>
      </c>
    </row>
    <row r="5262" spans="1:16">
      <c r="A5262">
        <v>4</v>
      </c>
      <c r="B5262">
        <v>12</v>
      </c>
      <c r="C5262">
        <v>7</v>
      </c>
      <c r="D5262">
        <v>134</v>
      </c>
      <c r="E5262">
        <v>2224</v>
      </c>
      <c r="F5262">
        <v>2718</v>
      </c>
      <c r="G5262">
        <v>2469</v>
      </c>
      <c r="H5262">
        <v>1</v>
      </c>
      <c r="I5262" s="58">
        <v>207826</v>
      </c>
      <c r="J5262">
        <v>246901</v>
      </c>
      <c r="K5262" s="4">
        <v>3.3330000000000002</v>
      </c>
      <c r="L5262" s="4">
        <v>5.4770000000000003</v>
      </c>
      <c r="M5262" s="4">
        <v>0</v>
      </c>
      <c r="N5262" s="4">
        <v>2.1440000000000001</v>
      </c>
      <c r="O5262" s="5">
        <v>42305.745292812499</v>
      </c>
      <c r="P5262" s="5">
        <v>42305.745292812499</v>
      </c>
    </row>
    <row r="5263" spans="1:16">
      <c r="A5263">
        <v>4</v>
      </c>
      <c r="B5263">
        <v>12</v>
      </c>
      <c r="C5263">
        <v>7</v>
      </c>
      <c r="D5263">
        <v>134</v>
      </c>
      <c r="E5263">
        <v>3417</v>
      </c>
      <c r="F5263">
        <v>2719</v>
      </c>
      <c r="G5263">
        <v>1753</v>
      </c>
      <c r="H5263">
        <v>3</v>
      </c>
      <c r="I5263" s="58">
        <v>-53630</v>
      </c>
      <c r="J5263">
        <v>175303</v>
      </c>
      <c r="K5263" s="4">
        <v>0</v>
      </c>
      <c r="L5263" s="4">
        <v>1.7130000000000001</v>
      </c>
      <c r="M5263" s="4">
        <v>0</v>
      </c>
      <c r="N5263" s="4">
        <v>1.7130000000000001</v>
      </c>
      <c r="O5263" s="5">
        <v>42305.745292812499</v>
      </c>
      <c r="P5263" s="5">
        <v>42305.745292812499</v>
      </c>
    </row>
    <row r="5264" spans="1:16">
      <c r="A5264">
        <v>4</v>
      </c>
      <c r="B5264">
        <v>12</v>
      </c>
      <c r="C5264">
        <v>7</v>
      </c>
      <c r="D5264">
        <v>134</v>
      </c>
      <c r="E5264">
        <v>3534</v>
      </c>
      <c r="F5264">
        <v>2720</v>
      </c>
      <c r="G5264">
        <v>141</v>
      </c>
      <c r="H5264">
        <v>8</v>
      </c>
      <c r="I5264" s="58" t="s">
        <v>9194</v>
      </c>
      <c r="J5264">
        <v>14108</v>
      </c>
      <c r="K5264" s="4">
        <v>0.5</v>
      </c>
      <c r="L5264" s="4">
        <v>10.385</v>
      </c>
      <c r="M5264" s="4">
        <v>433.08199999999999</v>
      </c>
      <c r="N5264" s="4">
        <v>442.96699999999998</v>
      </c>
      <c r="O5264" s="5">
        <v>42305.745292812499</v>
      </c>
      <c r="P5264" s="5">
        <v>43258.050196053242</v>
      </c>
    </row>
    <row r="5265" spans="1:16">
      <c r="A5265">
        <v>4</v>
      </c>
      <c r="B5265">
        <v>12</v>
      </c>
      <c r="C5265">
        <v>7</v>
      </c>
      <c r="D5265">
        <v>134</v>
      </c>
      <c r="E5265">
        <v>3534</v>
      </c>
      <c r="F5265">
        <v>2721</v>
      </c>
      <c r="G5265">
        <v>141</v>
      </c>
      <c r="H5265">
        <v>9</v>
      </c>
      <c r="I5265" s="58" t="s">
        <v>9195</v>
      </c>
      <c r="J5265">
        <v>14109</v>
      </c>
      <c r="K5265" s="4">
        <v>10.914999999999999</v>
      </c>
      <c r="L5265" s="4">
        <v>23.867999999999999</v>
      </c>
      <c r="M5265" s="4">
        <v>442.96699999999998</v>
      </c>
      <c r="N5265" s="4">
        <v>455.92</v>
      </c>
      <c r="O5265" s="5">
        <v>42305.745292812499</v>
      </c>
      <c r="P5265" s="5">
        <v>43258.050196053242</v>
      </c>
    </row>
    <row r="5266" spans="1:16">
      <c r="A5266">
        <v>4</v>
      </c>
      <c r="B5266">
        <v>12</v>
      </c>
      <c r="C5266">
        <v>7</v>
      </c>
      <c r="D5266">
        <v>134</v>
      </c>
      <c r="E5266">
        <v>3534</v>
      </c>
      <c r="F5266">
        <v>2722</v>
      </c>
      <c r="G5266">
        <v>142</v>
      </c>
      <c r="H5266">
        <v>1</v>
      </c>
      <c r="I5266" s="58" t="s">
        <v>9196</v>
      </c>
      <c r="J5266">
        <v>14201</v>
      </c>
      <c r="K5266" s="4">
        <v>3.694</v>
      </c>
      <c r="L5266" s="4">
        <v>24.667000000000002</v>
      </c>
      <c r="M5266" s="4">
        <v>455.92</v>
      </c>
      <c r="N5266" s="4">
        <v>476.89299999999997</v>
      </c>
      <c r="O5266" s="5">
        <v>42305.745292812499</v>
      </c>
      <c r="P5266" s="5">
        <v>43258.050196053242</v>
      </c>
    </row>
    <row r="5267" spans="1:16">
      <c r="A5267">
        <v>4</v>
      </c>
      <c r="B5267">
        <v>12</v>
      </c>
      <c r="C5267">
        <v>7</v>
      </c>
      <c r="D5267">
        <v>134</v>
      </c>
      <c r="E5267">
        <v>3650</v>
      </c>
      <c r="F5267">
        <v>2723</v>
      </c>
      <c r="G5267">
        <v>474</v>
      </c>
      <c r="H5267">
        <v>1</v>
      </c>
      <c r="I5267" s="58" t="s">
        <v>9197</v>
      </c>
      <c r="J5267">
        <v>47401</v>
      </c>
      <c r="K5267" s="4">
        <v>0</v>
      </c>
      <c r="L5267" s="4">
        <v>1.8879999999999999</v>
      </c>
      <c r="M5267" s="4">
        <v>0</v>
      </c>
      <c r="N5267" s="4">
        <v>1.8879999999999999</v>
      </c>
      <c r="O5267" s="5">
        <v>42305.745292812499</v>
      </c>
      <c r="P5267" s="5">
        <v>42305.745292812499</v>
      </c>
    </row>
    <row r="5268" spans="1:16">
      <c r="A5268">
        <v>4</v>
      </c>
      <c r="B5268">
        <v>12</v>
      </c>
      <c r="C5268">
        <v>7</v>
      </c>
      <c r="D5268">
        <v>134</v>
      </c>
      <c r="E5268">
        <v>3689</v>
      </c>
      <c r="F5268">
        <v>2724</v>
      </c>
      <c r="G5268">
        <v>829</v>
      </c>
      <c r="H5268">
        <v>1</v>
      </c>
      <c r="I5268" s="58" t="s">
        <v>9198</v>
      </c>
      <c r="J5268">
        <v>82901</v>
      </c>
      <c r="K5268" s="4">
        <v>0</v>
      </c>
      <c r="L5268" s="4">
        <v>32.347999999999999</v>
      </c>
      <c r="M5268" s="4">
        <v>0</v>
      </c>
      <c r="N5268" s="4">
        <v>32.347999999999999</v>
      </c>
      <c r="O5268" s="5">
        <v>42305.745292812499</v>
      </c>
      <c r="P5268" s="5">
        <v>42305.745292812499</v>
      </c>
    </row>
    <row r="5269" spans="1:16">
      <c r="A5269">
        <v>4</v>
      </c>
      <c r="B5269">
        <v>12</v>
      </c>
      <c r="C5269">
        <v>7</v>
      </c>
      <c r="D5269">
        <v>134</v>
      </c>
      <c r="E5269">
        <v>3693</v>
      </c>
      <c r="F5269">
        <v>2725</v>
      </c>
      <c r="G5269">
        <v>829</v>
      </c>
      <c r="H5269">
        <v>5</v>
      </c>
      <c r="I5269" s="58" t="s">
        <v>9199</v>
      </c>
      <c r="J5269">
        <v>82905</v>
      </c>
      <c r="K5269" s="4">
        <v>0</v>
      </c>
      <c r="L5269" s="4">
        <v>0.89800000000000002</v>
      </c>
      <c r="M5269" s="4">
        <v>20.756</v>
      </c>
      <c r="N5269" s="4">
        <v>21.654</v>
      </c>
      <c r="O5269" s="5">
        <v>42305.745292812499</v>
      </c>
      <c r="P5269" s="5">
        <v>43258.050196053242</v>
      </c>
    </row>
    <row r="5270" spans="1:16">
      <c r="A5270">
        <v>4</v>
      </c>
      <c r="B5270">
        <v>12</v>
      </c>
      <c r="C5270">
        <v>7</v>
      </c>
      <c r="D5270">
        <v>134</v>
      </c>
      <c r="E5270">
        <v>3693</v>
      </c>
      <c r="F5270">
        <v>2726</v>
      </c>
      <c r="G5270">
        <v>2934</v>
      </c>
      <c r="H5270">
        <v>1</v>
      </c>
      <c r="I5270" s="58">
        <v>377663</v>
      </c>
      <c r="J5270">
        <v>293401</v>
      </c>
      <c r="K5270" s="4">
        <v>1</v>
      </c>
      <c r="L5270" s="4">
        <v>21.756</v>
      </c>
      <c r="M5270" s="4">
        <v>0</v>
      </c>
      <c r="N5270" s="4">
        <v>20.756</v>
      </c>
      <c r="O5270" s="5">
        <v>42305.745292812499</v>
      </c>
      <c r="P5270" s="5">
        <v>42305.745292812499</v>
      </c>
    </row>
    <row r="5271" spans="1:16">
      <c r="A5271">
        <v>4</v>
      </c>
      <c r="B5271">
        <v>12</v>
      </c>
      <c r="C5271">
        <v>7</v>
      </c>
      <c r="D5271">
        <v>134</v>
      </c>
      <c r="E5271">
        <v>3724</v>
      </c>
      <c r="F5271">
        <v>2727</v>
      </c>
      <c r="G5271">
        <v>129</v>
      </c>
      <c r="H5271">
        <v>4</v>
      </c>
      <c r="I5271" s="58" t="s">
        <v>9200</v>
      </c>
      <c r="J5271">
        <v>12904</v>
      </c>
      <c r="K5271" s="4">
        <v>0</v>
      </c>
      <c r="L5271" s="4">
        <v>1.6459999999999999</v>
      </c>
      <c r="M5271" s="4">
        <v>11.552</v>
      </c>
      <c r="N5271" s="4">
        <v>13.198</v>
      </c>
      <c r="O5271" s="5">
        <v>42305.745292812499</v>
      </c>
      <c r="P5271" s="5">
        <v>43258.050196053242</v>
      </c>
    </row>
    <row r="5272" spans="1:16">
      <c r="A5272">
        <v>4</v>
      </c>
      <c r="B5272">
        <v>12</v>
      </c>
      <c r="C5272">
        <v>7</v>
      </c>
      <c r="D5272">
        <v>134</v>
      </c>
      <c r="E5272">
        <v>3742</v>
      </c>
      <c r="F5272">
        <v>2728</v>
      </c>
      <c r="G5272">
        <v>141</v>
      </c>
      <c r="H5272">
        <v>18</v>
      </c>
      <c r="I5272" s="58" t="s">
        <v>9201</v>
      </c>
      <c r="J5272">
        <v>14118</v>
      </c>
      <c r="K5272" s="4">
        <v>18.352</v>
      </c>
      <c r="L5272" s="4">
        <v>31.768000000000001</v>
      </c>
      <c r="M5272" s="4">
        <v>25.245999999999999</v>
      </c>
      <c r="N5272" s="4">
        <v>38.661999999999999</v>
      </c>
      <c r="O5272" s="5">
        <v>42305.745292812499</v>
      </c>
      <c r="P5272" s="5">
        <v>43258.050196053242</v>
      </c>
    </row>
    <row r="5273" spans="1:16">
      <c r="A5273">
        <v>4</v>
      </c>
      <c r="B5273">
        <v>12</v>
      </c>
      <c r="C5273">
        <v>7</v>
      </c>
      <c r="D5273">
        <v>134</v>
      </c>
      <c r="E5273">
        <v>3742</v>
      </c>
      <c r="F5273">
        <v>2729</v>
      </c>
      <c r="G5273">
        <v>1296</v>
      </c>
      <c r="H5273">
        <v>2</v>
      </c>
      <c r="I5273" s="58" t="s">
        <v>9202</v>
      </c>
      <c r="J5273">
        <v>129602</v>
      </c>
      <c r="K5273" s="4">
        <v>1</v>
      </c>
      <c r="L5273" s="4">
        <v>18.352</v>
      </c>
      <c r="M5273" s="4">
        <v>7.8940000000000001</v>
      </c>
      <c r="N5273" s="4">
        <v>25.245999999999999</v>
      </c>
      <c r="O5273" s="5">
        <v>42305.745292812499</v>
      </c>
      <c r="P5273" s="5">
        <v>43258.050196053242</v>
      </c>
    </row>
    <row r="5274" spans="1:16">
      <c r="A5274">
        <v>4</v>
      </c>
      <c r="B5274">
        <v>12</v>
      </c>
      <c r="C5274">
        <v>7</v>
      </c>
      <c r="D5274">
        <v>134</v>
      </c>
      <c r="E5274">
        <v>3754</v>
      </c>
      <c r="F5274">
        <v>2730</v>
      </c>
      <c r="G5274">
        <v>1753</v>
      </c>
      <c r="H5274">
        <v>2</v>
      </c>
      <c r="I5274" s="58">
        <v>-53658</v>
      </c>
      <c r="J5274">
        <v>175302</v>
      </c>
      <c r="K5274" s="4">
        <v>0</v>
      </c>
      <c r="L5274" s="4">
        <v>6.7770000000000001</v>
      </c>
      <c r="M5274" s="4">
        <v>0</v>
      </c>
      <c r="N5274" s="4">
        <v>6.7770000000000001</v>
      </c>
      <c r="O5274" s="5">
        <v>42305.745292812499</v>
      </c>
      <c r="P5274" s="5">
        <v>42305.745292812499</v>
      </c>
    </row>
    <row r="5275" spans="1:16">
      <c r="A5275">
        <v>4</v>
      </c>
      <c r="B5275">
        <v>12</v>
      </c>
      <c r="C5275">
        <v>7</v>
      </c>
      <c r="D5275">
        <v>134</v>
      </c>
      <c r="E5275">
        <v>3777</v>
      </c>
      <c r="F5275">
        <v>2731</v>
      </c>
      <c r="G5275">
        <v>2140</v>
      </c>
      <c r="H5275">
        <v>2</v>
      </c>
      <c r="I5275" s="58">
        <v>87691</v>
      </c>
      <c r="J5275">
        <v>214002</v>
      </c>
      <c r="K5275" s="4">
        <v>0</v>
      </c>
      <c r="L5275" s="4">
        <v>14.369</v>
      </c>
      <c r="M5275" s="4">
        <v>16.579999999999998</v>
      </c>
      <c r="N5275" s="4">
        <v>30.949000000000002</v>
      </c>
      <c r="O5275" s="5">
        <v>42305.745292812499</v>
      </c>
      <c r="P5275" s="5">
        <v>43258.050196053242</v>
      </c>
    </row>
    <row r="5276" spans="1:16">
      <c r="A5276">
        <v>4</v>
      </c>
      <c r="B5276">
        <v>12</v>
      </c>
      <c r="C5276">
        <v>7</v>
      </c>
      <c r="D5276">
        <v>134</v>
      </c>
      <c r="E5276">
        <v>4214</v>
      </c>
      <c r="F5276">
        <v>2732</v>
      </c>
      <c r="G5276">
        <v>141</v>
      </c>
      <c r="H5276">
        <v>10</v>
      </c>
      <c r="I5276" s="58" t="s">
        <v>9203</v>
      </c>
      <c r="J5276">
        <v>14110</v>
      </c>
      <c r="K5276" s="4">
        <v>1</v>
      </c>
      <c r="L5276" s="4">
        <v>5.8540000000000001</v>
      </c>
      <c r="M5276" s="4">
        <v>0</v>
      </c>
      <c r="N5276" s="4">
        <v>4.8540000000000001</v>
      </c>
      <c r="O5276" s="5">
        <v>42305.745292812499</v>
      </c>
      <c r="P5276" s="5">
        <v>42305.745292812499</v>
      </c>
    </row>
    <row r="5277" spans="1:16">
      <c r="A5277">
        <v>4</v>
      </c>
      <c r="B5277">
        <v>12</v>
      </c>
      <c r="C5277">
        <v>7</v>
      </c>
      <c r="D5277">
        <v>134</v>
      </c>
      <c r="E5277">
        <v>4275</v>
      </c>
      <c r="F5277">
        <v>2733</v>
      </c>
      <c r="G5277">
        <v>141</v>
      </c>
      <c r="H5277">
        <v>20</v>
      </c>
      <c r="I5277" s="58" t="s">
        <v>1572</v>
      </c>
      <c r="J5277">
        <v>14120</v>
      </c>
      <c r="K5277" s="4">
        <v>1.2709999999999999</v>
      </c>
      <c r="L5277" s="4">
        <v>1.65</v>
      </c>
      <c r="M5277" s="4">
        <v>0</v>
      </c>
      <c r="N5277" s="4">
        <v>0.379</v>
      </c>
      <c r="O5277" s="5">
        <v>42305.745292812499</v>
      </c>
      <c r="P5277" s="5">
        <v>42305.745292812499</v>
      </c>
    </row>
    <row r="5278" spans="1:16">
      <c r="A5278">
        <v>4</v>
      </c>
      <c r="B5278">
        <v>12</v>
      </c>
      <c r="C5278">
        <v>7</v>
      </c>
      <c r="D5278">
        <v>134</v>
      </c>
      <c r="E5278">
        <v>4275</v>
      </c>
      <c r="F5278">
        <v>2734</v>
      </c>
      <c r="G5278">
        <v>142</v>
      </c>
      <c r="H5278">
        <v>16</v>
      </c>
      <c r="I5278" s="58" t="s">
        <v>9204</v>
      </c>
      <c r="J5278">
        <v>14216</v>
      </c>
      <c r="K5278" s="4">
        <v>1.65</v>
      </c>
      <c r="L5278" s="4">
        <v>4.8220000000000001</v>
      </c>
      <c r="M5278" s="4">
        <v>0.379</v>
      </c>
      <c r="N5278" s="4">
        <v>3.5510000000000002</v>
      </c>
      <c r="O5278" s="5">
        <v>42305.745292812499</v>
      </c>
      <c r="P5278" s="5">
        <v>42305.745292812499</v>
      </c>
    </row>
    <row r="5279" spans="1:16">
      <c r="A5279">
        <v>4</v>
      </c>
      <c r="B5279">
        <v>12</v>
      </c>
      <c r="C5279">
        <v>7</v>
      </c>
      <c r="D5279">
        <v>134</v>
      </c>
      <c r="E5279">
        <v>4533</v>
      </c>
      <c r="F5279">
        <v>2735</v>
      </c>
      <c r="G5279">
        <v>35</v>
      </c>
      <c r="H5279">
        <v>7</v>
      </c>
      <c r="I5279" s="58">
        <v>12966</v>
      </c>
      <c r="J5279">
        <v>3507</v>
      </c>
      <c r="K5279" s="4">
        <v>0</v>
      </c>
      <c r="L5279" s="4">
        <v>14.411</v>
      </c>
      <c r="M5279" s="4">
        <v>441.43599999999998</v>
      </c>
      <c r="N5279" s="4">
        <v>455.84699999999998</v>
      </c>
      <c r="O5279" s="5">
        <v>42305.745292812499</v>
      </c>
      <c r="P5279" s="5">
        <v>43258.050196053242</v>
      </c>
    </row>
    <row r="5280" spans="1:16">
      <c r="A5280">
        <v>4</v>
      </c>
      <c r="B5280">
        <v>12</v>
      </c>
      <c r="C5280">
        <v>7</v>
      </c>
      <c r="D5280">
        <v>134</v>
      </c>
      <c r="E5280">
        <v>4533</v>
      </c>
      <c r="F5280">
        <v>2736</v>
      </c>
      <c r="G5280">
        <v>36</v>
      </c>
      <c r="H5280">
        <v>1</v>
      </c>
      <c r="I5280" s="58">
        <v>13150</v>
      </c>
      <c r="J5280">
        <v>3601</v>
      </c>
      <c r="K5280" s="4">
        <v>0</v>
      </c>
      <c r="L5280" s="4">
        <v>10.762</v>
      </c>
      <c r="M5280" s="4">
        <v>461.44</v>
      </c>
      <c r="N5280" s="4">
        <v>472.202</v>
      </c>
      <c r="O5280" s="5">
        <v>42305.745292812499</v>
      </c>
      <c r="P5280" s="5">
        <v>43258.050196053242</v>
      </c>
    </row>
    <row r="5281" spans="1:16">
      <c r="A5281">
        <v>4</v>
      </c>
      <c r="B5281">
        <v>12</v>
      </c>
      <c r="C5281">
        <v>7</v>
      </c>
      <c r="D5281">
        <v>134</v>
      </c>
      <c r="E5281">
        <v>4551</v>
      </c>
      <c r="F5281">
        <v>2737</v>
      </c>
      <c r="G5281">
        <v>112</v>
      </c>
      <c r="H5281">
        <v>1</v>
      </c>
      <c r="I5281" s="58" t="s">
        <v>9205</v>
      </c>
      <c r="J5281">
        <v>11201</v>
      </c>
      <c r="K5281" s="4">
        <v>1</v>
      </c>
      <c r="L5281" s="4">
        <v>15.548999999999999</v>
      </c>
      <c r="M5281" s="4">
        <v>0</v>
      </c>
      <c r="N5281" s="4">
        <v>14.548999999999999</v>
      </c>
      <c r="O5281" s="5">
        <v>42305.745292812499</v>
      </c>
      <c r="P5281" s="5">
        <v>43258.050196053242</v>
      </c>
    </row>
    <row r="5282" spans="1:16">
      <c r="A5282">
        <v>4</v>
      </c>
      <c r="B5282">
        <v>12</v>
      </c>
      <c r="C5282">
        <v>7</v>
      </c>
      <c r="D5282">
        <v>134</v>
      </c>
      <c r="E5282">
        <v>4552</v>
      </c>
      <c r="F5282">
        <v>2738</v>
      </c>
      <c r="G5282">
        <v>35</v>
      </c>
      <c r="H5282">
        <v>7</v>
      </c>
      <c r="I5282" s="58">
        <v>12966</v>
      </c>
      <c r="J5282">
        <v>3507</v>
      </c>
      <c r="K5282" s="4">
        <v>14.411</v>
      </c>
      <c r="L5282" s="4">
        <v>14.795</v>
      </c>
      <c r="M5282" s="4">
        <v>333.63400000000001</v>
      </c>
      <c r="N5282" s="4">
        <v>334.01799999999997</v>
      </c>
      <c r="O5282" s="5">
        <v>42305.745292812499</v>
      </c>
      <c r="P5282" s="5">
        <v>43258.050196053242</v>
      </c>
    </row>
    <row r="5283" spans="1:16">
      <c r="A5283">
        <v>4</v>
      </c>
      <c r="B5283">
        <v>12</v>
      </c>
      <c r="C5283">
        <v>7</v>
      </c>
      <c r="D5283">
        <v>134</v>
      </c>
      <c r="E5283">
        <v>4552</v>
      </c>
      <c r="F5283">
        <v>2739</v>
      </c>
      <c r="G5283">
        <v>141</v>
      </c>
      <c r="H5283">
        <v>20</v>
      </c>
      <c r="I5283" s="58" t="s">
        <v>1572</v>
      </c>
      <c r="J5283">
        <v>14120</v>
      </c>
      <c r="K5283" s="4">
        <v>3.5000000000000003E-2</v>
      </c>
      <c r="L5283" s="4">
        <v>1.2709999999999999</v>
      </c>
      <c r="M5283" s="4">
        <v>334.01799999999997</v>
      </c>
      <c r="N5283" s="4">
        <v>335.25400000000002</v>
      </c>
      <c r="O5283" s="5">
        <v>42305.745292812499</v>
      </c>
      <c r="P5283" s="5">
        <v>43258.050196053242</v>
      </c>
    </row>
    <row r="5284" spans="1:16">
      <c r="A5284">
        <v>4</v>
      </c>
      <c r="B5284">
        <v>12</v>
      </c>
      <c r="C5284">
        <v>7</v>
      </c>
      <c r="D5284">
        <v>134</v>
      </c>
      <c r="E5284">
        <v>4552</v>
      </c>
      <c r="F5284">
        <v>2740</v>
      </c>
      <c r="G5284">
        <v>148</v>
      </c>
      <c r="H5284">
        <v>3</v>
      </c>
      <c r="I5284" s="58" t="s">
        <v>9206</v>
      </c>
      <c r="J5284">
        <v>14803</v>
      </c>
      <c r="K5284" s="4">
        <v>0</v>
      </c>
      <c r="L5284" s="4">
        <v>9.4499999999999993</v>
      </c>
      <c r="M5284" s="4">
        <v>344.85399999999998</v>
      </c>
      <c r="N5284" s="4">
        <v>354.30399999999997</v>
      </c>
      <c r="O5284" s="5">
        <v>42305.745292812499</v>
      </c>
      <c r="P5284" s="5">
        <v>43258.050196053242</v>
      </c>
    </row>
    <row r="5285" spans="1:16">
      <c r="A5285">
        <v>4</v>
      </c>
      <c r="B5285">
        <v>12</v>
      </c>
      <c r="C5285">
        <v>7</v>
      </c>
      <c r="D5285">
        <v>134</v>
      </c>
      <c r="E5285">
        <v>4552</v>
      </c>
      <c r="F5285">
        <v>2741</v>
      </c>
      <c r="G5285">
        <v>148</v>
      </c>
      <c r="H5285">
        <v>4</v>
      </c>
      <c r="I5285" s="58" t="s">
        <v>9207</v>
      </c>
      <c r="J5285">
        <v>14804</v>
      </c>
      <c r="K5285" s="4">
        <v>1</v>
      </c>
      <c r="L5285" s="4">
        <v>10.6</v>
      </c>
      <c r="M5285" s="4">
        <v>335.25400000000002</v>
      </c>
      <c r="N5285" s="4">
        <v>344.85399999999998</v>
      </c>
      <c r="O5285" s="5">
        <v>42305.745292812499</v>
      </c>
      <c r="P5285" s="5">
        <v>43258.050196053242</v>
      </c>
    </row>
    <row r="5286" spans="1:16">
      <c r="A5286">
        <v>4</v>
      </c>
      <c r="B5286">
        <v>12</v>
      </c>
      <c r="C5286">
        <v>7</v>
      </c>
      <c r="D5286">
        <v>134</v>
      </c>
      <c r="E5286">
        <v>4552</v>
      </c>
      <c r="F5286">
        <v>2742</v>
      </c>
      <c r="G5286">
        <v>149</v>
      </c>
      <c r="H5286">
        <v>1</v>
      </c>
      <c r="I5286" s="58" t="s">
        <v>9208</v>
      </c>
      <c r="J5286">
        <v>14901</v>
      </c>
      <c r="K5286" s="4">
        <v>10.696999999999999</v>
      </c>
      <c r="L5286" s="4">
        <v>22.012</v>
      </c>
      <c r="M5286" s="4">
        <v>321.31099999999998</v>
      </c>
      <c r="N5286" s="4">
        <v>332.62599999999998</v>
      </c>
      <c r="O5286" s="5">
        <v>42305.745292812499</v>
      </c>
      <c r="P5286" s="5">
        <v>43258.050196053242</v>
      </c>
    </row>
    <row r="5287" spans="1:16">
      <c r="A5287">
        <v>4</v>
      </c>
      <c r="B5287">
        <v>12</v>
      </c>
      <c r="C5287">
        <v>7</v>
      </c>
      <c r="D5287">
        <v>134</v>
      </c>
      <c r="E5287">
        <v>4552</v>
      </c>
      <c r="F5287">
        <v>2743</v>
      </c>
      <c r="G5287">
        <v>149</v>
      </c>
      <c r="H5287">
        <v>2</v>
      </c>
      <c r="I5287" s="58" t="s">
        <v>9209</v>
      </c>
      <c r="J5287">
        <v>14902</v>
      </c>
      <c r="K5287" s="4">
        <v>1</v>
      </c>
      <c r="L5287" s="4">
        <v>10.696999999999999</v>
      </c>
      <c r="M5287" s="4">
        <v>311.61399999999998</v>
      </c>
      <c r="N5287" s="4">
        <v>321.31099999999998</v>
      </c>
      <c r="O5287" s="5">
        <v>42305.745292812499</v>
      </c>
      <c r="P5287" s="5">
        <v>43258.050196053242</v>
      </c>
    </row>
    <row r="5288" spans="1:16">
      <c r="A5288">
        <v>4</v>
      </c>
      <c r="B5288">
        <v>12</v>
      </c>
      <c r="C5288">
        <v>7</v>
      </c>
      <c r="D5288">
        <v>164</v>
      </c>
      <c r="E5288">
        <v>1422</v>
      </c>
      <c r="F5288">
        <v>2744</v>
      </c>
      <c r="G5288">
        <v>129</v>
      </c>
      <c r="H5288">
        <v>2</v>
      </c>
      <c r="I5288" s="58" t="s">
        <v>9210</v>
      </c>
      <c r="J5288">
        <v>12902</v>
      </c>
      <c r="K5288" s="4">
        <v>1</v>
      </c>
      <c r="L5288" s="4">
        <v>5.98</v>
      </c>
      <c r="M5288" s="4">
        <v>6.14</v>
      </c>
      <c r="N5288" s="4">
        <v>11.121</v>
      </c>
      <c r="O5288" s="5">
        <v>42305.745292812499</v>
      </c>
      <c r="P5288" s="5">
        <v>43258.050196053242</v>
      </c>
    </row>
    <row r="5289" spans="1:16">
      <c r="A5289">
        <v>4</v>
      </c>
      <c r="B5289">
        <v>12</v>
      </c>
      <c r="C5289">
        <v>7</v>
      </c>
      <c r="D5289">
        <v>164</v>
      </c>
      <c r="E5289">
        <v>2153</v>
      </c>
      <c r="F5289">
        <v>2745</v>
      </c>
      <c r="G5289">
        <v>2008</v>
      </c>
      <c r="H5289">
        <v>1</v>
      </c>
      <c r="I5289" s="58">
        <v>39448</v>
      </c>
      <c r="J5289">
        <v>200801</v>
      </c>
      <c r="K5289" s="4">
        <v>7.8929999999999998</v>
      </c>
      <c r="L5289" s="4">
        <v>21.263999999999999</v>
      </c>
      <c r="M5289" s="4">
        <v>0</v>
      </c>
      <c r="N5289" s="4">
        <v>13.371</v>
      </c>
      <c r="O5289" s="5">
        <v>42305.745292812499</v>
      </c>
      <c r="P5289" s="5">
        <v>42305.745292812499</v>
      </c>
    </row>
    <row r="5290" spans="1:16">
      <c r="A5290">
        <v>4</v>
      </c>
      <c r="B5290">
        <v>12</v>
      </c>
      <c r="C5290">
        <v>7</v>
      </c>
      <c r="D5290">
        <v>164</v>
      </c>
      <c r="E5290">
        <v>2861</v>
      </c>
      <c r="F5290">
        <v>2746</v>
      </c>
      <c r="G5290">
        <v>2844</v>
      </c>
      <c r="H5290">
        <v>2</v>
      </c>
      <c r="I5290" s="58">
        <v>344822</v>
      </c>
      <c r="J5290">
        <v>284402</v>
      </c>
      <c r="K5290" s="4">
        <v>0</v>
      </c>
      <c r="L5290" s="4">
        <v>8.141</v>
      </c>
      <c r="M5290" s="4">
        <v>0</v>
      </c>
      <c r="N5290" s="4">
        <v>8.141</v>
      </c>
      <c r="O5290" s="5">
        <v>42305.745292812499</v>
      </c>
      <c r="P5290" s="5">
        <v>42305.745292812499</v>
      </c>
    </row>
    <row r="5291" spans="1:16">
      <c r="A5291">
        <v>4</v>
      </c>
      <c r="B5291">
        <v>12</v>
      </c>
      <c r="C5291">
        <v>7</v>
      </c>
      <c r="D5291">
        <v>164</v>
      </c>
      <c r="E5291">
        <v>3405</v>
      </c>
      <c r="F5291">
        <v>2747</v>
      </c>
      <c r="G5291">
        <v>3209</v>
      </c>
      <c r="H5291">
        <v>1</v>
      </c>
      <c r="I5291" s="58">
        <v>478105</v>
      </c>
      <c r="J5291">
        <v>320901</v>
      </c>
      <c r="K5291" s="4">
        <v>0</v>
      </c>
      <c r="L5291" s="4">
        <v>8.1720000000000006</v>
      </c>
      <c r="M5291" s="4">
        <v>0</v>
      </c>
      <c r="N5291" s="4">
        <v>8.1720000000000006</v>
      </c>
      <c r="O5291" s="5">
        <v>42305.745292812499</v>
      </c>
      <c r="P5291" s="5">
        <v>42305.745292812499</v>
      </c>
    </row>
    <row r="5292" spans="1:16">
      <c r="A5292">
        <v>4</v>
      </c>
      <c r="B5292">
        <v>12</v>
      </c>
      <c r="C5292">
        <v>7</v>
      </c>
      <c r="D5292">
        <v>164</v>
      </c>
      <c r="E5292">
        <v>3709</v>
      </c>
      <c r="F5292">
        <v>2748</v>
      </c>
      <c r="G5292">
        <v>1296</v>
      </c>
      <c r="H5292">
        <v>1</v>
      </c>
      <c r="I5292" s="58" t="s">
        <v>1573</v>
      </c>
      <c r="J5292">
        <v>129601</v>
      </c>
      <c r="K5292" s="4">
        <v>10.169</v>
      </c>
      <c r="L5292" s="4">
        <v>16.271999999999998</v>
      </c>
      <c r="M5292" s="4">
        <v>36.021999999999998</v>
      </c>
      <c r="N5292" s="4">
        <v>42.125</v>
      </c>
      <c r="O5292" s="5">
        <v>42305.745292812499</v>
      </c>
      <c r="P5292" s="5">
        <v>43258.050196053242</v>
      </c>
    </row>
    <row r="5293" spans="1:16">
      <c r="A5293">
        <v>4</v>
      </c>
      <c r="B5293">
        <v>12</v>
      </c>
      <c r="C5293">
        <v>7</v>
      </c>
      <c r="D5293">
        <v>164</v>
      </c>
      <c r="E5293">
        <v>3709</v>
      </c>
      <c r="F5293">
        <v>2749</v>
      </c>
      <c r="G5293">
        <v>1846</v>
      </c>
      <c r="H5293">
        <v>3</v>
      </c>
      <c r="I5293" s="58">
        <v>-19663</v>
      </c>
      <c r="J5293">
        <v>184603</v>
      </c>
      <c r="K5293" s="4">
        <v>1</v>
      </c>
      <c r="L5293" s="4">
        <v>1.508</v>
      </c>
      <c r="M5293" s="4">
        <v>35.514000000000003</v>
      </c>
      <c r="N5293" s="4">
        <v>36.021999999999998</v>
      </c>
      <c r="O5293" s="5">
        <v>42305.745292812499</v>
      </c>
      <c r="P5293" s="5">
        <v>43258.050196053242</v>
      </c>
    </row>
    <row r="5294" spans="1:16">
      <c r="A5294">
        <v>4</v>
      </c>
      <c r="B5294">
        <v>12</v>
      </c>
      <c r="C5294">
        <v>7</v>
      </c>
      <c r="D5294">
        <v>164</v>
      </c>
      <c r="E5294">
        <v>3724</v>
      </c>
      <c r="F5294">
        <v>2750</v>
      </c>
      <c r="G5294">
        <v>129</v>
      </c>
      <c r="H5294">
        <v>3</v>
      </c>
      <c r="I5294" s="58" t="s">
        <v>9211</v>
      </c>
      <c r="J5294">
        <v>12903</v>
      </c>
      <c r="K5294" s="4">
        <v>0</v>
      </c>
      <c r="L5294" s="4">
        <v>11.552</v>
      </c>
      <c r="M5294" s="4">
        <v>0</v>
      </c>
      <c r="N5294" s="4">
        <v>11.552</v>
      </c>
      <c r="O5294" s="5">
        <v>42305.745292812499</v>
      </c>
      <c r="P5294" s="5">
        <v>43258.050196053242</v>
      </c>
    </row>
    <row r="5295" spans="1:16">
      <c r="A5295">
        <v>4</v>
      </c>
      <c r="B5295">
        <v>12</v>
      </c>
      <c r="C5295">
        <v>7</v>
      </c>
      <c r="D5295">
        <v>164</v>
      </c>
      <c r="E5295">
        <v>3742</v>
      </c>
      <c r="F5295">
        <v>2751</v>
      </c>
      <c r="G5295">
        <v>1296</v>
      </c>
      <c r="H5295">
        <v>1</v>
      </c>
      <c r="I5295" s="58" t="s">
        <v>1573</v>
      </c>
      <c r="J5295">
        <v>129601</v>
      </c>
      <c r="K5295" s="4">
        <v>6.2E-2</v>
      </c>
      <c r="L5295" s="4">
        <v>7.9560000000000004</v>
      </c>
      <c r="M5295" s="4">
        <v>0</v>
      </c>
      <c r="N5295" s="4">
        <v>7.8940000000000001</v>
      </c>
      <c r="O5295" s="5">
        <v>42305.745292812499</v>
      </c>
      <c r="P5295" s="5">
        <v>42305.745292812499</v>
      </c>
    </row>
    <row r="5296" spans="1:16">
      <c r="A5296">
        <v>4</v>
      </c>
      <c r="B5296">
        <v>12</v>
      </c>
      <c r="C5296">
        <v>7</v>
      </c>
      <c r="D5296">
        <v>164</v>
      </c>
      <c r="E5296">
        <v>3747</v>
      </c>
      <c r="F5296">
        <v>2752</v>
      </c>
      <c r="G5296">
        <v>1719</v>
      </c>
      <c r="H5296">
        <v>1</v>
      </c>
      <c r="I5296" s="58">
        <v>-66108</v>
      </c>
      <c r="J5296">
        <v>171901</v>
      </c>
      <c r="K5296" s="4">
        <v>0</v>
      </c>
      <c r="L5296" s="4">
        <v>12.833</v>
      </c>
      <c r="M5296" s="4">
        <v>0</v>
      </c>
      <c r="N5296" s="4">
        <v>12.833</v>
      </c>
      <c r="O5296" s="5">
        <v>42305.745292812499</v>
      </c>
      <c r="P5296" s="5">
        <v>42305.745292812499</v>
      </c>
    </row>
    <row r="5297" spans="1:16">
      <c r="A5297">
        <v>4</v>
      </c>
      <c r="B5297">
        <v>12</v>
      </c>
      <c r="C5297">
        <v>7</v>
      </c>
      <c r="D5297">
        <v>164</v>
      </c>
      <c r="E5297">
        <v>3777</v>
      </c>
      <c r="F5297">
        <v>2753</v>
      </c>
      <c r="G5297">
        <v>2140</v>
      </c>
      <c r="H5297">
        <v>1</v>
      </c>
      <c r="I5297" s="58">
        <v>87660</v>
      </c>
      <c r="J5297">
        <v>214001</v>
      </c>
      <c r="K5297" s="4">
        <v>0</v>
      </c>
      <c r="L5297" s="4">
        <v>16.579999999999998</v>
      </c>
      <c r="M5297" s="4">
        <v>0</v>
      </c>
      <c r="N5297" s="4">
        <v>16.579999999999998</v>
      </c>
      <c r="O5297" s="5">
        <v>42305.745292812499</v>
      </c>
      <c r="P5297" s="5">
        <v>43258.050196053242</v>
      </c>
    </row>
    <row r="5298" spans="1:16">
      <c r="A5298">
        <v>4</v>
      </c>
      <c r="B5298">
        <v>12</v>
      </c>
      <c r="C5298">
        <v>7</v>
      </c>
      <c r="D5298">
        <v>164</v>
      </c>
      <c r="E5298">
        <v>3878</v>
      </c>
      <c r="F5298">
        <v>2754</v>
      </c>
      <c r="G5298">
        <v>396</v>
      </c>
      <c r="H5298">
        <v>1</v>
      </c>
      <c r="I5298" s="58" t="s">
        <v>1574</v>
      </c>
      <c r="J5298">
        <v>39601</v>
      </c>
      <c r="K5298" s="4">
        <v>0</v>
      </c>
      <c r="L5298" s="4">
        <v>16.951000000000001</v>
      </c>
      <c r="M5298" s="4">
        <v>0</v>
      </c>
      <c r="N5298" s="4">
        <v>16.951000000000001</v>
      </c>
      <c r="O5298" s="5">
        <v>42305.745292812499</v>
      </c>
      <c r="P5298" s="5">
        <v>42305.745292812499</v>
      </c>
    </row>
    <row r="5299" spans="1:16">
      <c r="A5299">
        <v>4</v>
      </c>
      <c r="B5299">
        <v>12</v>
      </c>
      <c r="C5299">
        <v>7</v>
      </c>
      <c r="D5299">
        <v>164</v>
      </c>
      <c r="E5299">
        <v>4533</v>
      </c>
      <c r="F5299">
        <v>2755</v>
      </c>
      <c r="G5299">
        <v>35</v>
      </c>
      <c r="H5299">
        <v>5</v>
      </c>
      <c r="I5299" s="58">
        <v>12905</v>
      </c>
      <c r="J5299">
        <v>3505</v>
      </c>
      <c r="K5299" s="4">
        <v>0</v>
      </c>
      <c r="L5299" s="4">
        <v>13.419</v>
      </c>
      <c r="M5299" s="4">
        <v>414.3</v>
      </c>
      <c r="N5299" s="4">
        <v>427.71899999999999</v>
      </c>
      <c r="O5299" s="5">
        <v>42305.745292812499</v>
      </c>
      <c r="P5299" s="5">
        <v>43258.050196053242</v>
      </c>
    </row>
    <row r="5300" spans="1:16">
      <c r="A5300">
        <v>4</v>
      </c>
      <c r="B5300">
        <v>12</v>
      </c>
      <c r="C5300">
        <v>7</v>
      </c>
      <c r="D5300">
        <v>164</v>
      </c>
      <c r="E5300">
        <v>4533</v>
      </c>
      <c r="F5300">
        <v>2756</v>
      </c>
      <c r="G5300">
        <v>35</v>
      </c>
      <c r="H5300">
        <v>6</v>
      </c>
      <c r="I5300" s="58">
        <v>12936</v>
      </c>
      <c r="J5300">
        <v>3506</v>
      </c>
      <c r="K5300" s="4">
        <v>25.152999999999999</v>
      </c>
      <c r="L5300" s="4">
        <v>41.9</v>
      </c>
      <c r="M5300" s="4">
        <v>429.45299999999997</v>
      </c>
      <c r="N5300" s="4">
        <v>441.43599999999998</v>
      </c>
      <c r="O5300" s="5">
        <v>42305.745292812499</v>
      </c>
      <c r="P5300" s="5">
        <v>43258.050196053242</v>
      </c>
    </row>
    <row r="5301" spans="1:16">
      <c r="A5301">
        <v>4</v>
      </c>
      <c r="B5301">
        <v>12</v>
      </c>
      <c r="C5301">
        <v>7</v>
      </c>
      <c r="D5301">
        <v>164</v>
      </c>
      <c r="E5301">
        <v>4533</v>
      </c>
      <c r="F5301">
        <v>2757</v>
      </c>
      <c r="G5301">
        <v>396</v>
      </c>
      <c r="H5301">
        <v>1</v>
      </c>
      <c r="I5301" s="58" t="s">
        <v>1574</v>
      </c>
      <c r="J5301">
        <v>39601</v>
      </c>
      <c r="K5301" s="4">
        <v>23.419</v>
      </c>
      <c r="L5301" s="4">
        <v>25.152999999999999</v>
      </c>
      <c r="M5301" s="4">
        <v>427.71899999999999</v>
      </c>
      <c r="N5301" s="4">
        <v>429.45299999999997</v>
      </c>
      <c r="O5301" s="5">
        <v>42305.745292812499</v>
      </c>
      <c r="P5301" s="5">
        <v>43258.050196053242</v>
      </c>
    </row>
    <row r="5302" spans="1:16">
      <c r="A5302">
        <v>4</v>
      </c>
      <c r="B5302">
        <v>12</v>
      </c>
      <c r="C5302">
        <v>7</v>
      </c>
      <c r="D5302">
        <v>164</v>
      </c>
      <c r="E5302">
        <v>4543</v>
      </c>
      <c r="F5302">
        <v>2758</v>
      </c>
      <c r="G5302">
        <v>396</v>
      </c>
      <c r="H5302">
        <v>5</v>
      </c>
      <c r="I5302" s="58" t="s">
        <v>9212</v>
      </c>
      <c r="J5302">
        <v>39605</v>
      </c>
      <c r="K5302" s="4">
        <v>3.0000000000000001E-3</v>
      </c>
      <c r="L5302" s="4">
        <v>20.812000000000001</v>
      </c>
      <c r="M5302" s="4">
        <v>122.47499999999999</v>
      </c>
      <c r="N5302" s="4">
        <v>143.28399999999999</v>
      </c>
      <c r="O5302" s="5">
        <v>43258.050196053242</v>
      </c>
      <c r="P5302" s="5">
        <v>43258.050196053242</v>
      </c>
    </row>
    <row r="5303" spans="1:16">
      <c r="A5303">
        <v>4</v>
      </c>
      <c r="B5303">
        <v>12</v>
      </c>
      <c r="C5303">
        <v>7</v>
      </c>
      <c r="D5303">
        <v>164</v>
      </c>
      <c r="E5303">
        <v>4543</v>
      </c>
      <c r="F5303">
        <v>2759</v>
      </c>
      <c r="G5303">
        <v>825</v>
      </c>
      <c r="H5303">
        <v>1</v>
      </c>
      <c r="I5303" s="58" t="s">
        <v>9213</v>
      </c>
      <c r="J5303">
        <v>82501</v>
      </c>
      <c r="K5303" s="4">
        <v>0</v>
      </c>
      <c r="L5303" s="4">
        <v>11.153</v>
      </c>
      <c r="M5303" s="4">
        <v>144.458</v>
      </c>
      <c r="N5303" s="4">
        <v>155.61099999999999</v>
      </c>
      <c r="O5303" s="5">
        <v>42305.745292812499</v>
      </c>
      <c r="P5303" s="5">
        <v>43258.050196053242</v>
      </c>
    </row>
    <row r="5304" spans="1:16">
      <c r="A5304">
        <v>4</v>
      </c>
      <c r="B5304">
        <v>12</v>
      </c>
      <c r="C5304">
        <v>7</v>
      </c>
      <c r="D5304">
        <v>164</v>
      </c>
      <c r="E5304">
        <v>4552</v>
      </c>
      <c r="F5304">
        <v>2760</v>
      </c>
      <c r="G5304">
        <v>149</v>
      </c>
      <c r="H5304">
        <v>3</v>
      </c>
      <c r="I5304" s="58" t="s">
        <v>9214</v>
      </c>
      <c r="J5304">
        <v>14903</v>
      </c>
      <c r="K5304" s="4">
        <v>0</v>
      </c>
      <c r="L5304" s="4">
        <v>3.9729999999999999</v>
      </c>
      <c r="M5304" s="4">
        <v>307.64100000000002</v>
      </c>
      <c r="N5304" s="4">
        <v>311.61399999999998</v>
      </c>
      <c r="O5304" s="5">
        <v>42305.745292812499</v>
      </c>
      <c r="P5304" s="5">
        <v>43258.050196053242</v>
      </c>
    </row>
    <row r="5305" spans="1:16">
      <c r="A5305">
        <v>4</v>
      </c>
      <c r="B5305">
        <v>12</v>
      </c>
      <c r="C5305">
        <v>7</v>
      </c>
      <c r="D5305">
        <v>192</v>
      </c>
      <c r="E5305">
        <v>3677</v>
      </c>
      <c r="F5305">
        <v>2761</v>
      </c>
      <c r="G5305">
        <v>558</v>
      </c>
      <c r="H5305">
        <v>8</v>
      </c>
      <c r="I5305" s="58" t="s">
        <v>9215</v>
      </c>
      <c r="J5305">
        <v>55808</v>
      </c>
      <c r="K5305" s="4">
        <v>0</v>
      </c>
      <c r="L5305" s="4">
        <v>16.45</v>
      </c>
      <c r="M5305" s="4">
        <v>37.075000000000003</v>
      </c>
      <c r="N5305" s="4">
        <v>53.524999999999999</v>
      </c>
      <c r="O5305" s="5">
        <v>42305.745292812499</v>
      </c>
      <c r="P5305" s="5">
        <v>43258.050196053242</v>
      </c>
    </row>
    <row r="5306" spans="1:16">
      <c r="A5306">
        <v>4</v>
      </c>
      <c r="B5306">
        <v>12</v>
      </c>
      <c r="C5306">
        <v>7</v>
      </c>
      <c r="D5306">
        <v>192</v>
      </c>
      <c r="E5306">
        <v>3677</v>
      </c>
      <c r="F5306">
        <v>2762</v>
      </c>
      <c r="G5306">
        <v>558</v>
      </c>
      <c r="H5306">
        <v>9</v>
      </c>
      <c r="I5306" s="58" t="s">
        <v>1575</v>
      </c>
      <c r="J5306">
        <v>55809</v>
      </c>
      <c r="K5306" s="4">
        <v>16.45</v>
      </c>
      <c r="L5306" s="4">
        <v>20.408999999999999</v>
      </c>
      <c r="M5306" s="4">
        <v>53.524999999999999</v>
      </c>
      <c r="N5306" s="4">
        <v>57.484000000000002</v>
      </c>
      <c r="O5306" s="5">
        <v>42305.745292812499</v>
      </c>
      <c r="P5306" s="5">
        <v>43258.050196053242</v>
      </c>
    </row>
    <row r="5307" spans="1:16">
      <c r="A5307">
        <v>4</v>
      </c>
      <c r="B5307">
        <v>12</v>
      </c>
      <c r="C5307">
        <v>7</v>
      </c>
      <c r="D5307">
        <v>192</v>
      </c>
      <c r="E5307">
        <v>3732</v>
      </c>
      <c r="F5307">
        <v>2763</v>
      </c>
      <c r="G5307">
        <v>3052</v>
      </c>
      <c r="H5307">
        <v>2</v>
      </c>
      <c r="I5307" s="58">
        <v>420792</v>
      </c>
      <c r="J5307">
        <v>305202</v>
      </c>
      <c r="K5307" s="4">
        <v>0.313</v>
      </c>
      <c r="L5307" s="4">
        <v>14.002000000000001</v>
      </c>
      <c r="M5307" s="4">
        <v>8.5609999999999999</v>
      </c>
      <c r="N5307" s="4">
        <v>22.25</v>
      </c>
      <c r="O5307" s="5">
        <v>42305.745292812499</v>
      </c>
      <c r="P5307" s="5">
        <v>43258.050196053242</v>
      </c>
    </row>
    <row r="5308" spans="1:16">
      <c r="A5308">
        <v>4</v>
      </c>
      <c r="B5308">
        <v>12</v>
      </c>
      <c r="C5308">
        <v>7</v>
      </c>
      <c r="D5308">
        <v>192</v>
      </c>
      <c r="E5308">
        <v>3732</v>
      </c>
      <c r="F5308">
        <v>2764</v>
      </c>
      <c r="G5308">
        <v>3052</v>
      </c>
      <c r="H5308">
        <v>3</v>
      </c>
      <c r="I5308" s="58">
        <v>420821</v>
      </c>
      <c r="J5308">
        <v>305203</v>
      </c>
      <c r="K5308" s="4">
        <v>0</v>
      </c>
      <c r="L5308" s="4">
        <v>7.8609999999999998</v>
      </c>
      <c r="M5308" s="4">
        <v>22.25</v>
      </c>
      <c r="N5308" s="4">
        <v>30.111000000000001</v>
      </c>
      <c r="O5308" s="5">
        <v>42305.745292812499</v>
      </c>
      <c r="P5308" s="5">
        <v>42305.745292812499</v>
      </c>
    </row>
    <row r="5309" spans="1:16">
      <c r="A5309">
        <v>4</v>
      </c>
      <c r="B5309">
        <v>12</v>
      </c>
      <c r="C5309">
        <v>7</v>
      </c>
      <c r="D5309">
        <v>192</v>
      </c>
      <c r="E5309">
        <v>3738</v>
      </c>
      <c r="F5309">
        <v>2765</v>
      </c>
      <c r="G5309">
        <v>1486</v>
      </c>
      <c r="H5309">
        <v>2</v>
      </c>
      <c r="I5309" s="58" t="s">
        <v>9216</v>
      </c>
      <c r="J5309">
        <v>148602</v>
      </c>
      <c r="K5309" s="4">
        <v>0</v>
      </c>
      <c r="L5309" s="4">
        <v>10.192</v>
      </c>
      <c r="M5309" s="4">
        <v>10.33</v>
      </c>
      <c r="N5309" s="4">
        <v>20.521999999999998</v>
      </c>
      <c r="O5309" s="5">
        <v>42305.745292812499</v>
      </c>
      <c r="P5309" s="5">
        <v>42305.745292812499</v>
      </c>
    </row>
    <row r="5310" spans="1:16">
      <c r="A5310">
        <v>4</v>
      </c>
      <c r="B5310">
        <v>12</v>
      </c>
      <c r="C5310">
        <v>7</v>
      </c>
      <c r="D5310">
        <v>192</v>
      </c>
      <c r="E5310">
        <v>3743</v>
      </c>
      <c r="F5310">
        <v>2766</v>
      </c>
      <c r="G5310">
        <v>1486</v>
      </c>
      <c r="H5310">
        <v>3</v>
      </c>
      <c r="I5310" s="58" t="s">
        <v>9217</v>
      </c>
      <c r="J5310">
        <v>148603</v>
      </c>
      <c r="K5310" s="4">
        <v>0</v>
      </c>
      <c r="L5310" s="4">
        <v>2.851</v>
      </c>
      <c r="M5310" s="4">
        <v>0</v>
      </c>
      <c r="N5310" s="4">
        <v>2.851</v>
      </c>
      <c r="O5310" s="5">
        <v>42305.745292812499</v>
      </c>
      <c r="P5310" s="5">
        <v>42305.745292812499</v>
      </c>
    </row>
    <row r="5311" spans="1:16">
      <c r="A5311">
        <v>4</v>
      </c>
      <c r="B5311">
        <v>12</v>
      </c>
      <c r="C5311">
        <v>7</v>
      </c>
      <c r="D5311">
        <v>192</v>
      </c>
      <c r="E5311">
        <v>3744</v>
      </c>
      <c r="F5311">
        <v>2767</v>
      </c>
      <c r="G5311">
        <v>1645</v>
      </c>
      <c r="H5311">
        <v>1</v>
      </c>
      <c r="I5311" s="58">
        <v>-93135</v>
      </c>
      <c r="J5311">
        <v>164501</v>
      </c>
      <c r="K5311" s="4">
        <v>0</v>
      </c>
      <c r="L5311" s="4">
        <v>9.3019999999999996</v>
      </c>
      <c r="M5311" s="4">
        <v>0</v>
      </c>
      <c r="N5311" s="4">
        <v>9.3019999999999996</v>
      </c>
      <c r="O5311" s="5">
        <v>42305.745292812499</v>
      </c>
      <c r="P5311" s="5">
        <v>43258.050196053242</v>
      </c>
    </row>
    <row r="5312" spans="1:16">
      <c r="A5312">
        <v>4</v>
      </c>
      <c r="B5312">
        <v>12</v>
      </c>
      <c r="C5312">
        <v>7</v>
      </c>
      <c r="D5312">
        <v>192</v>
      </c>
      <c r="E5312">
        <v>3793</v>
      </c>
      <c r="F5312">
        <v>2768</v>
      </c>
      <c r="G5312">
        <v>2298</v>
      </c>
      <c r="H5312">
        <v>2</v>
      </c>
      <c r="I5312" s="58">
        <v>145400</v>
      </c>
      <c r="J5312">
        <v>229802</v>
      </c>
      <c r="K5312" s="4">
        <v>1</v>
      </c>
      <c r="L5312" s="4">
        <v>2.105</v>
      </c>
      <c r="M5312" s="4">
        <v>16.885000000000002</v>
      </c>
      <c r="N5312" s="4">
        <v>17.989999999999998</v>
      </c>
      <c r="O5312" s="5">
        <v>42305.745292812499</v>
      </c>
      <c r="P5312" s="5">
        <v>43258.050196053242</v>
      </c>
    </row>
    <row r="5313" spans="1:16">
      <c r="A5313">
        <v>4</v>
      </c>
      <c r="B5313">
        <v>12</v>
      </c>
      <c r="C5313">
        <v>7</v>
      </c>
      <c r="D5313">
        <v>192</v>
      </c>
      <c r="E5313">
        <v>3804</v>
      </c>
      <c r="F5313">
        <v>2769</v>
      </c>
      <c r="G5313">
        <v>3462</v>
      </c>
      <c r="H5313">
        <v>2</v>
      </c>
      <c r="I5313" s="58">
        <v>570542</v>
      </c>
      <c r="J5313">
        <v>346202</v>
      </c>
      <c r="K5313" s="4">
        <v>5</v>
      </c>
      <c r="L5313" s="4">
        <v>17.492999999999999</v>
      </c>
      <c r="M5313" s="4">
        <v>0</v>
      </c>
      <c r="N5313" s="4">
        <v>12.493</v>
      </c>
      <c r="O5313" s="5">
        <v>42305.745292812499</v>
      </c>
      <c r="P5313" s="5">
        <v>42305.745292812499</v>
      </c>
    </row>
    <row r="5314" spans="1:16">
      <c r="A5314">
        <v>4</v>
      </c>
      <c r="B5314">
        <v>12</v>
      </c>
      <c r="C5314">
        <v>7</v>
      </c>
      <c r="D5314">
        <v>192</v>
      </c>
      <c r="E5314">
        <v>3835</v>
      </c>
      <c r="F5314">
        <v>2770</v>
      </c>
      <c r="G5314">
        <v>3398</v>
      </c>
      <c r="H5314">
        <v>2</v>
      </c>
      <c r="I5314" s="58">
        <v>547167</v>
      </c>
      <c r="J5314">
        <v>339802</v>
      </c>
      <c r="K5314" s="4">
        <v>0.5</v>
      </c>
      <c r="L5314" s="4">
        <v>6.3849999999999998</v>
      </c>
      <c r="M5314" s="4">
        <v>3.0350000000000001</v>
      </c>
      <c r="N5314" s="4">
        <v>8.92</v>
      </c>
      <c r="O5314" t="s">
        <v>1223</v>
      </c>
      <c r="P5314" t="s">
        <v>1223</v>
      </c>
    </row>
    <row r="5315" spans="1:16">
      <c r="A5315">
        <v>4</v>
      </c>
      <c r="B5315">
        <v>12</v>
      </c>
      <c r="C5315">
        <v>7</v>
      </c>
      <c r="D5315">
        <v>192</v>
      </c>
      <c r="E5315">
        <v>3964</v>
      </c>
      <c r="F5315">
        <v>2771</v>
      </c>
      <c r="G5315">
        <v>494</v>
      </c>
      <c r="H5315">
        <v>9</v>
      </c>
      <c r="I5315" s="58" t="s">
        <v>9218</v>
      </c>
      <c r="J5315">
        <v>49409</v>
      </c>
      <c r="K5315" s="4">
        <v>0</v>
      </c>
      <c r="L5315" s="4">
        <v>11.523</v>
      </c>
      <c r="M5315" s="4">
        <v>118.11</v>
      </c>
      <c r="N5315" s="4">
        <v>129.63300000000001</v>
      </c>
      <c r="O5315" s="5">
        <v>42305.745292812499</v>
      </c>
      <c r="P5315" s="5">
        <v>43258.050196053242</v>
      </c>
    </row>
    <row r="5316" spans="1:16">
      <c r="A5316">
        <v>4</v>
      </c>
      <c r="B5316">
        <v>12</v>
      </c>
      <c r="C5316">
        <v>7</v>
      </c>
      <c r="D5316">
        <v>192</v>
      </c>
      <c r="E5316">
        <v>3964</v>
      </c>
      <c r="F5316">
        <v>2772</v>
      </c>
      <c r="G5316">
        <v>494</v>
      </c>
      <c r="H5316">
        <v>10</v>
      </c>
      <c r="I5316" s="58" t="s">
        <v>9219</v>
      </c>
      <c r="J5316">
        <v>49410</v>
      </c>
      <c r="K5316" s="4">
        <v>11.523</v>
      </c>
      <c r="L5316" s="4">
        <v>24.443999999999999</v>
      </c>
      <c r="M5316" s="4">
        <v>129.63300000000001</v>
      </c>
      <c r="N5316" s="4">
        <v>142.554</v>
      </c>
      <c r="O5316" s="5">
        <v>42305.745292812499</v>
      </c>
      <c r="P5316" s="5">
        <v>42305.745292812499</v>
      </c>
    </row>
    <row r="5317" spans="1:16">
      <c r="A5317">
        <v>4</v>
      </c>
      <c r="B5317">
        <v>12</v>
      </c>
      <c r="C5317">
        <v>7</v>
      </c>
      <c r="D5317">
        <v>192</v>
      </c>
      <c r="E5317">
        <v>3964</v>
      </c>
      <c r="F5317">
        <v>2773</v>
      </c>
      <c r="G5317">
        <v>558</v>
      </c>
      <c r="H5317">
        <v>9</v>
      </c>
      <c r="I5317" s="58" t="s">
        <v>1575</v>
      </c>
      <c r="J5317">
        <v>55809</v>
      </c>
      <c r="K5317" s="4">
        <v>20.408999999999999</v>
      </c>
      <c r="L5317" s="4">
        <v>40.374000000000002</v>
      </c>
      <c r="M5317" s="4">
        <v>142.554</v>
      </c>
      <c r="N5317" s="4">
        <v>162.51900000000001</v>
      </c>
      <c r="O5317" s="5">
        <v>42305.745292812499</v>
      </c>
      <c r="P5317" s="5">
        <v>42305.745292812499</v>
      </c>
    </row>
    <row r="5318" spans="1:16">
      <c r="A5318">
        <v>4</v>
      </c>
      <c r="B5318">
        <v>12</v>
      </c>
      <c r="C5318">
        <v>7</v>
      </c>
      <c r="D5318">
        <v>192</v>
      </c>
      <c r="E5318">
        <v>4523</v>
      </c>
      <c r="F5318">
        <v>2774</v>
      </c>
      <c r="G5318">
        <v>76</v>
      </c>
      <c r="H5318">
        <v>8</v>
      </c>
      <c r="I5318" s="58">
        <v>27973</v>
      </c>
      <c r="J5318">
        <v>7608</v>
      </c>
      <c r="K5318" s="4">
        <v>6.7000000000000004E-2</v>
      </c>
      <c r="L5318" s="4">
        <v>18.582999999999998</v>
      </c>
      <c r="M5318" s="4">
        <v>509.101</v>
      </c>
      <c r="N5318" s="4">
        <v>527.61699999999996</v>
      </c>
      <c r="O5318" s="5">
        <v>42305.745292812499</v>
      </c>
      <c r="P5318" s="5">
        <v>43258.050196053242</v>
      </c>
    </row>
    <row r="5319" spans="1:16">
      <c r="A5319">
        <v>4</v>
      </c>
      <c r="B5319">
        <v>12</v>
      </c>
      <c r="C5319">
        <v>7</v>
      </c>
      <c r="D5319">
        <v>192</v>
      </c>
      <c r="E5319">
        <v>4523</v>
      </c>
      <c r="F5319">
        <v>2775</v>
      </c>
      <c r="G5319">
        <v>77</v>
      </c>
      <c r="H5319">
        <v>1</v>
      </c>
      <c r="I5319" s="58">
        <v>28126</v>
      </c>
      <c r="J5319">
        <v>7701</v>
      </c>
      <c r="K5319" s="4">
        <v>0</v>
      </c>
      <c r="L5319" s="4">
        <v>11.893000000000001</v>
      </c>
      <c r="M5319" s="4">
        <v>497.20800000000003</v>
      </c>
      <c r="N5319" s="4">
        <v>509.101</v>
      </c>
      <c r="O5319" s="5">
        <v>42305.745292812499</v>
      </c>
      <c r="P5319" s="5">
        <v>43258.050196053242</v>
      </c>
    </row>
    <row r="5320" spans="1:16">
      <c r="A5320">
        <v>4</v>
      </c>
      <c r="B5320">
        <v>12</v>
      </c>
      <c r="C5320">
        <v>7</v>
      </c>
      <c r="D5320">
        <v>207</v>
      </c>
      <c r="E5320">
        <v>1908</v>
      </c>
      <c r="F5320">
        <v>2830</v>
      </c>
      <c r="G5320">
        <v>2009</v>
      </c>
      <c r="H5320">
        <v>1</v>
      </c>
      <c r="I5320" s="58">
        <v>39814</v>
      </c>
      <c r="J5320">
        <v>200901</v>
      </c>
      <c r="K5320" s="4">
        <v>0</v>
      </c>
      <c r="L5320" s="4">
        <v>5.8520000000000003</v>
      </c>
      <c r="M5320" s="4">
        <v>0</v>
      </c>
      <c r="N5320" s="4">
        <v>5.8520000000000003</v>
      </c>
      <c r="O5320" s="5">
        <v>42305.745292812499</v>
      </c>
      <c r="P5320" s="5">
        <v>42305.745292812499</v>
      </c>
    </row>
    <row r="5321" spans="1:16">
      <c r="A5321">
        <v>4</v>
      </c>
      <c r="B5321">
        <v>12</v>
      </c>
      <c r="C5321">
        <v>7</v>
      </c>
      <c r="D5321">
        <v>207</v>
      </c>
      <c r="E5321">
        <v>1908</v>
      </c>
      <c r="F5321">
        <v>2831</v>
      </c>
      <c r="G5321">
        <v>2428</v>
      </c>
      <c r="H5321">
        <v>1</v>
      </c>
      <c r="I5321" s="58">
        <v>192850</v>
      </c>
      <c r="J5321">
        <v>242801</v>
      </c>
      <c r="K5321" s="4">
        <v>0</v>
      </c>
      <c r="L5321" s="4">
        <v>10.247</v>
      </c>
      <c r="M5321" s="4">
        <v>5.8520000000000003</v>
      </c>
      <c r="N5321" s="4">
        <v>16.099</v>
      </c>
      <c r="O5321" s="5">
        <v>42305.745292812499</v>
      </c>
      <c r="P5321" s="5">
        <v>42305.745292812499</v>
      </c>
    </row>
    <row r="5322" spans="1:16">
      <c r="A5322">
        <v>4</v>
      </c>
      <c r="B5322">
        <v>12</v>
      </c>
      <c r="C5322">
        <v>7</v>
      </c>
      <c r="D5322">
        <v>207</v>
      </c>
      <c r="E5322">
        <v>2190</v>
      </c>
      <c r="F5322">
        <v>2832</v>
      </c>
      <c r="G5322">
        <v>2226</v>
      </c>
      <c r="H5322">
        <v>1</v>
      </c>
      <c r="I5322" s="58">
        <v>119071</v>
      </c>
      <c r="J5322">
        <v>222601</v>
      </c>
      <c r="K5322" s="4">
        <v>0</v>
      </c>
      <c r="L5322" s="4">
        <v>18.626000000000001</v>
      </c>
      <c r="M5322" s="4">
        <v>4.3019999999999996</v>
      </c>
      <c r="N5322" s="4">
        <v>22.928000000000001</v>
      </c>
      <c r="O5322" s="5">
        <v>42305.745292812499</v>
      </c>
      <c r="P5322" s="5">
        <v>43258.050196053242</v>
      </c>
    </row>
    <row r="5323" spans="1:16">
      <c r="A5323">
        <v>4</v>
      </c>
      <c r="B5323">
        <v>12</v>
      </c>
      <c r="C5323">
        <v>7</v>
      </c>
      <c r="D5323">
        <v>207</v>
      </c>
      <c r="E5323">
        <v>3709</v>
      </c>
      <c r="F5323">
        <v>2833</v>
      </c>
      <c r="G5323">
        <v>1846</v>
      </c>
      <c r="H5323">
        <v>2</v>
      </c>
      <c r="I5323" s="58">
        <v>-19691</v>
      </c>
      <c r="J5323">
        <v>184602</v>
      </c>
      <c r="K5323" s="4">
        <v>0</v>
      </c>
      <c r="L5323" s="4">
        <v>9.5269999999999992</v>
      </c>
      <c r="M5323" s="4">
        <v>25.986999999999998</v>
      </c>
      <c r="N5323" s="4">
        <v>35.514000000000003</v>
      </c>
      <c r="O5323" s="5">
        <v>42305.745292812499</v>
      </c>
      <c r="P5323" s="5">
        <v>43258.050196053242</v>
      </c>
    </row>
    <row r="5324" spans="1:16">
      <c r="A5324">
        <v>4</v>
      </c>
      <c r="B5324">
        <v>12</v>
      </c>
      <c r="C5324">
        <v>7</v>
      </c>
      <c r="D5324">
        <v>207</v>
      </c>
      <c r="E5324">
        <v>3710</v>
      </c>
      <c r="F5324">
        <v>2834</v>
      </c>
      <c r="G5324">
        <v>1644</v>
      </c>
      <c r="H5324">
        <v>2</v>
      </c>
      <c r="I5324" s="58">
        <v>-93470</v>
      </c>
      <c r="J5324">
        <v>164402</v>
      </c>
      <c r="K5324" s="4">
        <v>0</v>
      </c>
      <c r="L5324" s="4">
        <v>19.88</v>
      </c>
      <c r="M5324" s="4">
        <v>10.802</v>
      </c>
      <c r="N5324" s="4">
        <v>30.681999999999999</v>
      </c>
      <c r="O5324" s="5">
        <v>42305.745292812499</v>
      </c>
      <c r="P5324" s="5">
        <v>43258.050196053242</v>
      </c>
    </row>
    <row r="5325" spans="1:16">
      <c r="A5325">
        <v>4</v>
      </c>
      <c r="B5325">
        <v>12</v>
      </c>
      <c r="C5325">
        <v>7</v>
      </c>
      <c r="D5325">
        <v>207</v>
      </c>
      <c r="E5325">
        <v>3765</v>
      </c>
      <c r="F5325">
        <v>2835</v>
      </c>
      <c r="G5325">
        <v>1923</v>
      </c>
      <c r="H5325">
        <v>2</v>
      </c>
      <c r="I5325" s="58">
        <v>8433</v>
      </c>
      <c r="J5325">
        <v>192302</v>
      </c>
      <c r="K5325" s="4">
        <v>0</v>
      </c>
      <c r="L5325" s="4">
        <v>14.818</v>
      </c>
      <c r="M5325" s="4">
        <v>12.787000000000001</v>
      </c>
      <c r="N5325" s="4">
        <v>27.605</v>
      </c>
      <c r="O5325" s="5">
        <v>42305.745292812499</v>
      </c>
      <c r="P5325" s="5">
        <v>42305.745292812499</v>
      </c>
    </row>
    <row r="5326" spans="1:16">
      <c r="A5326">
        <v>4</v>
      </c>
      <c r="B5326">
        <v>12</v>
      </c>
      <c r="C5326">
        <v>7</v>
      </c>
      <c r="D5326">
        <v>207</v>
      </c>
      <c r="E5326">
        <v>3802</v>
      </c>
      <c r="F5326">
        <v>2836</v>
      </c>
      <c r="G5326">
        <v>1644</v>
      </c>
      <c r="H5326">
        <v>3</v>
      </c>
      <c r="I5326" s="58">
        <v>-93441</v>
      </c>
      <c r="J5326">
        <v>164403</v>
      </c>
      <c r="K5326" s="4">
        <v>0</v>
      </c>
      <c r="L5326" s="4">
        <v>19.847999999999999</v>
      </c>
      <c r="M5326" s="4">
        <v>0</v>
      </c>
      <c r="N5326" s="4">
        <v>19.847999999999999</v>
      </c>
      <c r="O5326" s="5">
        <v>42305.745292812499</v>
      </c>
      <c r="P5326" s="5">
        <v>43258.050196053242</v>
      </c>
    </row>
    <row r="5327" spans="1:16">
      <c r="A5327">
        <v>4</v>
      </c>
      <c r="B5327">
        <v>12</v>
      </c>
      <c r="C5327">
        <v>7</v>
      </c>
      <c r="D5327">
        <v>207</v>
      </c>
      <c r="E5327">
        <v>4543</v>
      </c>
      <c r="F5327">
        <v>2837</v>
      </c>
      <c r="G5327">
        <v>159</v>
      </c>
      <c r="H5327">
        <v>4</v>
      </c>
      <c r="I5327" s="58" t="s">
        <v>1576</v>
      </c>
      <c r="J5327">
        <v>15904</v>
      </c>
      <c r="K5327" s="4">
        <v>17.286999999999999</v>
      </c>
      <c r="L5327" s="4">
        <v>17.763999999999999</v>
      </c>
      <c r="M5327" s="4">
        <v>92.603999999999999</v>
      </c>
      <c r="N5327" s="4">
        <v>93.081999999999994</v>
      </c>
      <c r="O5327" s="5">
        <v>42305.745292812499</v>
      </c>
      <c r="P5327" s="5">
        <v>43258.050196053242</v>
      </c>
    </row>
    <row r="5328" spans="1:16">
      <c r="A5328">
        <v>4</v>
      </c>
      <c r="B5328">
        <v>12</v>
      </c>
      <c r="C5328">
        <v>7</v>
      </c>
      <c r="D5328">
        <v>207</v>
      </c>
      <c r="E5328">
        <v>4543</v>
      </c>
      <c r="F5328">
        <v>2838</v>
      </c>
      <c r="G5328">
        <v>396</v>
      </c>
      <c r="H5328">
        <v>3</v>
      </c>
      <c r="I5328" s="58" t="s">
        <v>9220</v>
      </c>
      <c r="J5328">
        <v>39603</v>
      </c>
      <c r="K5328" s="4">
        <v>9.9390000000000001</v>
      </c>
      <c r="L5328" s="4">
        <v>39.332999999999998</v>
      </c>
      <c r="M5328" s="4">
        <v>93.081999999999994</v>
      </c>
      <c r="N5328" s="4">
        <v>122.47499999999999</v>
      </c>
      <c r="O5328" s="5">
        <v>43258.050196053242</v>
      </c>
      <c r="P5328" s="5">
        <v>43258.050196053242</v>
      </c>
    </row>
    <row r="5329" spans="1:16">
      <c r="A5329">
        <v>4</v>
      </c>
      <c r="B5329">
        <v>12</v>
      </c>
      <c r="C5329">
        <v>7</v>
      </c>
      <c r="D5329">
        <v>207</v>
      </c>
      <c r="E5329">
        <v>4543</v>
      </c>
      <c r="F5329">
        <v>2839</v>
      </c>
      <c r="G5329">
        <v>558</v>
      </c>
      <c r="H5329">
        <v>12</v>
      </c>
      <c r="I5329" s="58" t="s">
        <v>9221</v>
      </c>
      <c r="J5329">
        <v>55812</v>
      </c>
      <c r="K5329" s="4">
        <v>1</v>
      </c>
      <c r="L5329" s="4">
        <v>22.712</v>
      </c>
      <c r="M5329" s="4">
        <v>70.891999999999996</v>
      </c>
      <c r="N5329" s="4">
        <v>92.603999999999999</v>
      </c>
      <c r="O5329" s="5">
        <v>42305.745292812499</v>
      </c>
      <c r="P5329" s="5">
        <v>43258.050196053242</v>
      </c>
    </row>
    <row r="5330" spans="1:16">
      <c r="A5330">
        <v>4</v>
      </c>
      <c r="B5330">
        <v>12</v>
      </c>
      <c r="C5330">
        <v>7</v>
      </c>
      <c r="D5330">
        <v>207</v>
      </c>
      <c r="E5330">
        <v>4546</v>
      </c>
      <c r="F5330">
        <v>2840</v>
      </c>
      <c r="G5330">
        <v>159</v>
      </c>
      <c r="H5330">
        <v>3</v>
      </c>
      <c r="I5330" s="58" t="s">
        <v>9222</v>
      </c>
      <c r="J5330">
        <v>15903</v>
      </c>
      <c r="K5330" s="4">
        <v>0</v>
      </c>
      <c r="L5330" s="4">
        <v>12.022</v>
      </c>
      <c r="M5330" s="4">
        <v>264.70499999999998</v>
      </c>
      <c r="N5330" s="4">
        <v>276.72699999999998</v>
      </c>
      <c r="O5330" s="5">
        <v>42305.745292812499</v>
      </c>
      <c r="P5330" s="5">
        <v>43258.050196053242</v>
      </c>
    </row>
    <row r="5331" spans="1:16">
      <c r="A5331">
        <v>4</v>
      </c>
      <c r="B5331">
        <v>12</v>
      </c>
      <c r="C5331">
        <v>7</v>
      </c>
      <c r="D5331">
        <v>207</v>
      </c>
      <c r="E5331">
        <v>4546</v>
      </c>
      <c r="F5331">
        <v>2841</v>
      </c>
      <c r="G5331">
        <v>159</v>
      </c>
      <c r="H5331">
        <v>4</v>
      </c>
      <c r="I5331" s="58" t="s">
        <v>1576</v>
      </c>
      <c r="J5331">
        <v>15904</v>
      </c>
      <c r="K5331" s="4">
        <v>12.022</v>
      </c>
      <c r="L5331" s="4">
        <v>21.113</v>
      </c>
      <c r="M5331" s="4">
        <v>276.72699999999998</v>
      </c>
      <c r="N5331" s="4">
        <v>285.815</v>
      </c>
      <c r="O5331" s="5">
        <v>42305.745292812499</v>
      </c>
      <c r="P5331" s="5">
        <v>43258.050196053242</v>
      </c>
    </row>
    <row r="5332" spans="1:16">
      <c r="A5332">
        <v>4</v>
      </c>
      <c r="B5332">
        <v>12</v>
      </c>
      <c r="C5332">
        <v>7</v>
      </c>
      <c r="D5332">
        <v>207</v>
      </c>
      <c r="E5332">
        <v>4546</v>
      </c>
      <c r="F5332">
        <v>2842</v>
      </c>
      <c r="G5332">
        <v>159</v>
      </c>
      <c r="H5332">
        <v>5</v>
      </c>
      <c r="I5332" s="58" t="s">
        <v>9223</v>
      </c>
      <c r="J5332">
        <v>15905</v>
      </c>
      <c r="K5332" s="4">
        <v>0</v>
      </c>
      <c r="L5332" s="4">
        <v>7.32</v>
      </c>
      <c r="M5332" s="4">
        <v>285.815</v>
      </c>
      <c r="N5332" s="4">
        <v>293.13499999999999</v>
      </c>
      <c r="O5332" s="5">
        <v>42305.745292812499</v>
      </c>
      <c r="P5332" s="5">
        <v>43258.050196053242</v>
      </c>
    </row>
    <row r="5333" spans="1:16">
      <c r="A5333">
        <v>4</v>
      </c>
      <c r="B5333">
        <v>12</v>
      </c>
      <c r="C5333">
        <v>7</v>
      </c>
      <c r="D5333">
        <v>216</v>
      </c>
      <c r="E5333">
        <v>3766</v>
      </c>
      <c r="F5333">
        <v>2843</v>
      </c>
      <c r="G5333">
        <v>3462</v>
      </c>
      <c r="H5333">
        <v>1</v>
      </c>
      <c r="I5333" s="58">
        <v>570511</v>
      </c>
      <c r="J5333">
        <v>346201</v>
      </c>
      <c r="K5333" s="4">
        <v>1</v>
      </c>
      <c r="L5333" s="4">
        <v>13.847</v>
      </c>
      <c r="M5333" s="4">
        <v>0</v>
      </c>
      <c r="N5333" s="4">
        <v>12.847</v>
      </c>
      <c r="O5333" s="5">
        <v>42305.745292812499</v>
      </c>
      <c r="P5333" s="5">
        <v>42305.745292812499</v>
      </c>
    </row>
    <row r="5334" spans="1:16">
      <c r="A5334">
        <v>4</v>
      </c>
      <c r="B5334">
        <v>12</v>
      </c>
      <c r="C5334">
        <v>7</v>
      </c>
      <c r="D5334">
        <v>216</v>
      </c>
      <c r="E5334">
        <v>3981</v>
      </c>
      <c r="F5334">
        <v>2844</v>
      </c>
      <c r="G5334">
        <v>405</v>
      </c>
      <c r="H5334">
        <v>2</v>
      </c>
      <c r="I5334" s="58" t="s">
        <v>9224</v>
      </c>
      <c r="J5334">
        <v>40502</v>
      </c>
      <c r="K5334" s="4">
        <v>0</v>
      </c>
      <c r="L5334" s="4">
        <v>14.853999999999999</v>
      </c>
      <c r="M5334" s="4">
        <v>91.531000000000006</v>
      </c>
      <c r="N5334" s="4">
        <v>106.38500000000001</v>
      </c>
      <c r="O5334" s="5">
        <v>42305.745292812499</v>
      </c>
      <c r="P5334" s="5">
        <v>42305.745292812499</v>
      </c>
    </row>
    <row r="5335" spans="1:16">
      <c r="A5335">
        <v>4</v>
      </c>
      <c r="B5335">
        <v>12</v>
      </c>
      <c r="C5335">
        <v>7</v>
      </c>
      <c r="D5335">
        <v>216</v>
      </c>
      <c r="E5335">
        <v>3981</v>
      </c>
      <c r="F5335">
        <v>2845</v>
      </c>
      <c r="G5335">
        <v>406</v>
      </c>
      <c r="H5335">
        <v>1</v>
      </c>
      <c r="I5335" s="58" t="s">
        <v>9225</v>
      </c>
      <c r="J5335">
        <v>40601</v>
      </c>
      <c r="K5335" s="4">
        <v>1</v>
      </c>
      <c r="L5335" s="4">
        <v>13.775</v>
      </c>
      <c r="M5335" s="4">
        <v>110.23399999999999</v>
      </c>
      <c r="N5335" s="4">
        <v>123.009</v>
      </c>
      <c r="O5335" s="5">
        <v>42305.745292812499</v>
      </c>
      <c r="P5335" s="5">
        <v>42305.745292812499</v>
      </c>
    </row>
    <row r="5336" spans="1:16">
      <c r="A5336">
        <v>4</v>
      </c>
      <c r="B5336">
        <v>12</v>
      </c>
      <c r="C5336">
        <v>7</v>
      </c>
      <c r="D5336">
        <v>216</v>
      </c>
      <c r="E5336">
        <v>3985</v>
      </c>
      <c r="F5336">
        <v>2846</v>
      </c>
      <c r="G5336">
        <v>333</v>
      </c>
      <c r="H5336">
        <v>2</v>
      </c>
      <c r="I5336" s="58" t="s">
        <v>9226</v>
      </c>
      <c r="J5336">
        <v>33302</v>
      </c>
      <c r="K5336" s="4">
        <v>0</v>
      </c>
      <c r="L5336" s="4">
        <v>15.927</v>
      </c>
      <c r="M5336" s="4">
        <v>24.222999999999999</v>
      </c>
      <c r="N5336" s="4">
        <v>40.15</v>
      </c>
      <c r="O5336" s="5">
        <v>42305.745292812499</v>
      </c>
      <c r="P5336" s="5">
        <v>43258.050196053242</v>
      </c>
    </row>
    <row r="5337" spans="1:16">
      <c r="A5337">
        <v>4</v>
      </c>
      <c r="B5337">
        <v>12</v>
      </c>
      <c r="C5337">
        <v>7</v>
      </c>
      <c r="D5337">
        <v>216</v>
      </c>
      <c r="E5337">
        <v>3985</v>
      </c>
      <c r="F5337">
        <v>2847</v>
      </c>
      <c r="G5337">
        <v>1648</v>
      </c>
      <c r="H5337">
        <v>1</v>
      </c>
      <c r="I5337" s="58">
        <v>-92040</v>
      </c>
      <c r="J5337">
        <v>164801</v>
      </c>
      <c r="K5337" s="4">
        <v>0</v>
      </c>
      <c r="L5337" s="4">
        <v>8.9209999999999994</v>
      </c>
      <c r="M5337" s="4">
        <v>43.921999999999997</v>
      </c>
      <c r="N5337" s="4">
        <v>52.843000000000004</v>
      </c>
      <c r="O5337" s="5">
        <v>42305.745292812499</v>
      </c>
      <c r="P5337" s="5">
        <v>42305.745292812499</v>
      </c>
    </row>
    <row r="5338" spans="1:16">
      <c r="A5338">
        <v>4</v>
      </c>
      <c r="B5338">
        <v>12</v>
      </c>
      <c r="C5338">
        <v>7</v>
      </c>
      <c r="D5338">
        <v>216</v>
      </c>
      <c r="E5338">
        <v>3985</v>
      </c>
      <c r="F5338">
        <v>2848</v>
      </c>
      <c r="G5338">
        <v>1648</v>
      </c>
      <c r="H5338">
        <v>2</v>
      </c>
      <c r="I5338" s="58">
        <v>-92009</v>
      </c>
      <c r="J5338">
        <v>164802</v>
      </c>
      <c r="K5338" s="4">
        <v>8.9209999999999994</v>
      </c>
      <c r="L5338" s="4">
        <v>20.195</v>
      </c>
      <c r="M5338" s="4">
        <v>52.843000000000004</v>
      </c>
      <c r="N5338" s="4">
        <v>64.117000000000004</v>
      </c>
      <c r="O5338" s="5">
        <v>42305.745292812499</v>
      </c>
      <c r="P5338" s="5">
        <v>42305.745292812499</v>
      </c>
    </row>
    <row r="5339" spans="1:16">
      <c r="A5339">
        <v>4</v>
      </c>
      <c r="B5339">
        <v>12</v>
      </c>
      <c r="C5339">
        <v>7</v>
      </c>
      <c r="D5339">
        <v>216</v>
      </c>
      <c r="E5339">
        <v>4536</v>
      </c>
      <c r="F5339">
        <v>2849</v>
      </c>
      <c r="G5339">
        <v>69</v>
      </c>
      <c r="H5339">
        <v>3</v>
      </c>
      <c r="I5339" s="58">
        <v>25263</v>
      </c>
      <c r="J5339">
        <v>6903</v>
      </c>
      <c r="K5339" s="4">
        <v>4.4999999999999998E-2</v>
      </c>
      <c r="L5339" s="4">
        <v>19.791</v>
      </c>
      <c r="M5339" s="4">
        <v>372.31099999999998</v>
      </c>
      <c r="N5339" s="4">
        <v>392.05700000000002</v>
      </c>
      <c r="O5339" s="5">
        <v>42305.745292812499</v>
      </c>
      <c r="P5339" s="5">
        <v>43258.050196053242</v>
      </c>
    </row>
    <row r="5340" spans="1:16">
      <c r="A5340">
        <v>4</v>
      </c>
      <c r="B5340">
        <v>12</v>
      </c>
      <c r="C5340">
        <v>7</v>
      </c>
      <c r="D5340">
        <v>216</v>
      </c>
      <c r="E5340">
        <v>4536</v>
      </c>
      <c r="F5340">
        <v>2850</v>
      </c>
      <c r="G5340">
        <v>69</v>
      </c>
      <c r="H5340">
        <v>4</v>
      </c>
      <c r="I5340" s="58">
        <v>25294</v>
      </c>
      <c r="J5340">
        <v>6904</v>
      </c>
      <c r="K5340" s="4">
        <v>0.187</v>
      </c>
      <c r="L5340" s="4">
        <v>12.257</v>
      </c>
      <c r="M5340" s="4">
        <v>392.05700000000002</v>
      </c>
      <c r="N5340" s="4">
        <v>404.12700000000001</v>
      </c>
      <c r="O5340" s="5">
        <v>42305.745292812499</v>
      </c>
      <c r="P5340" s="5">
        <v>42305.745292812499</v>
      </c>
    </row>
    <row r="5341" spans="1:16">
      <c r="A5341">
        <v>4</v>
      </c>
      <c r="B5341">
        <v>12</v>
      </c>
      <c r="C5341">
        <v>7</v>
      </c>
      <c r="D5341">
        <v>218</v>
      </c>
      <c r="E5341">
        <v>2190</v>
      </c>
      <c r="F5341">
        <v>2851</v>
      </c>
      <c r="G5341">
        <v>2226</v>
      </c>
      <c r="H5341">
        <v>2</v>
      </c>
      <c r="I5341" s="58">
        <v>119102</v>
      </c>
      <c r="J5341">
        <v>222602</v>
      </c>
      <c r="K5341" s="4">
        <v>0</v>
      </c>
      <c r="L5341" s="4">
        <v>4.3019999999999996</v>
      </c>
      <c r="M5341" s="4">
        <v>0</v>
      </c>
      <c r="N5341" s="4">
        <v>4.3019999999999996</v>
      </c>
      <c r="O5341" s="5">
        <v>42305.745292812499</v>
      </c>
      <c r="P5341" s="5">
        <v>43258.050196053242</v>
      </c>
    </row>
    <row r="5342" spans="1:16">
      <c r="A5342">
        <v>4</v>
      </c>
      <c r="B5342">
        <v>12</v>
      </c>
      <c r="C5342">
        <v>7</v>
      </c>
      <c r="D5342">
        <v>218</v>
      </c>
      <c r="E5342">
        <v>3534</v>
      </c>
      <c r="F5342">
        <v>2852</v>
      </c>
      <c r="G5342">
        <v>141</v>
      </c>
      <c r="H5342">
        <v>2</v>
      </c>
      <c r="I5342" s="58" t="s">
        <v>9227</v>
      </c>
      <c r="J5342">
        <v>14102</v>
      </c>
      <c r="K5342" s="4">
        <v>0</v>
      </c>
      <c r="L5342" s="4">
        <v>10.178000000000001</v>
      </c>
      <c r="M5342" s="4">
        <v>379.34899999999999</v>
      </c>
      <c r="N5342" s="4">
        <v>389.52699999999999</v>
      </c>
      <c r="O5342" s="5">
        <v>42305.745292812499</v>
      </c>
      <c r="P5342" s="5">
        <v>43258.050196053242</v>
      </c>
    </row>
    <row r="5343" spans="1:16">
      <c r="A5343">
        <v>4</v>
      </c>
      <c r="B5343">
        <v>12</v>
      </c>
      <c r="C5343">
        <v>7</v>
      </c>
      <c r="D5343">
        <v>218</v>
      </c>
      <c r="E5343">
        <v>3534</v>
      </c>
      <c r="F5343">
        <v>2853</v>
      </c>
      <c r="G5343">
        <v>141</v>
      </c>
      <c r="H5343">
        <v>3</v>
      </c>
      <c r="I5343" s="58" t="s">
        <v>9228</v>
      </c>
      <c r="J5343">
        <v>14103</v>
      </c>
      <c r="K5343" s="4">
        <v>0</v>
      </c>
      <c r="L5343" s="4">
        <v>9.6869999999999994</v>
      </c>
      <c r="M5343" s="4">
        <v>389.52699999999999</v>
      </c>
      <c r="N5343" s="4">
        <v>399.214</v>
      </c>
      <c r="O5343" s="5">
        <v>42305.745292812499</v>
      </c>
      <c r="P5343" s="5">
        <v>43258.050196053242</v>
      </c>
    </row>
    <row r="5344" spans="1:16">
      <c r="A5344">
        <v>4</v>
      </c>
      <c r="B5344">
        <v>12</v>
      </c>
      <c r="C5344">
        <v>7</v>
      </c>
      <c r="D5344">
        <v>218</v>
      </c>
      <c r="E5344">
        <v>3534</v>
      </c>
      <c r="F5344">
        <v>2854</v>
      </c>
      <c r="G5344">
        <v>141</v>
      </c>
      <c r="H5344">
        <v>4</v>
      </c>
      <c r="I5344" s="58" t="s">
        <v>9229</v>
      </c>
      <c r="J5344">
        <v>14104</v>
      </c>
      <c r="K5344" s="4">
        <v>9.6910000000000007</v>
      </c>
      <c r="L5344" s="4">
        <v>17.233000000000001</v>
      </c>
      <c r="M5344" s="4">
        <v>399.214</v>
      </c>
      <c r="N5344" s="4">
        <v>406.75599999999997</v>
      </c>
      <c r="O5344" s="5">
        <v>42305.745292812499</v>
      </c>
      <c r="P5344" s="5">
        <v>43258.050196053242</v>
      </c>
    </row>
    <row r="5345" spans="1:16">
      <c r="A5345">
        <v>4</v>
      </c>
      <c r="B5345">
        <v>12</v>
      </c>
      <c r="C5345">
        <v>7</v>
      </c>
      <c r="D5345">
        <v>218</v>
      </c>
      <c r="E5345">
        <v>3534</v>
      </c>
      <c r="F5345">
        <v>2855</v>
      </c>
      <c r="G5345">
        <v>141</v>
      </c>
      <c r="H5345">
        <v>5</v>
      </c>
      <c r="I5345" s="58" t="s">
        <v>9230</v>
      </c>
      <c r="J5345">
        <v>14105</v>
      </c>
      <c r="K5345" s="4">
        <v>17.364000000000001</v>
      </c>
      <c r="L5345" s="4">
        <v>27.902999999999999</v>
      </c>
      <c r="M5345" s="4">
        <v>406.75599999999997</v>
      </c>
      <c r="N5345" s="4">
        <v>417.29500000000002</v>
      </c>
      <c r="O5345" s="5">
        <v>42305.745292812499</v>
      </c>
      <c r="P5345" s="5">
        <v>43258.050196053242</v>
      </c>
    </row>
    <row r="5346" spans="1:16">
      <c r="A5346">
        <v>4</v>
      </c>
      <c r="B5346">
        <v>12</v>
      </c>
      <c r="C5346">
        <v>7</v>
      </c>
      <c r="D5346">
        <v>218</v>
      </c>
      <c r="E5346">
        <v>3534</v>
      </c>
      <c r="F5346">
        <v>2856</v>
      </c>
      <c r="G5346">
        <v>141</v>
      </c>
      <c r="H5346">
        <v>6</v>
      </c>
      <c r="I5346" s="58" t="s">
        <v>9231</v>
      </c>
      <c r="J5346">
        <v>14106</v>
      </c>
      <c r="K5346" s="4">
        <v>27.856000000000002</v>
      </c>
      <c r="L5346" s="4">
        <v>37.146999999999998</v>
      </c>
      <c r="M5346" s="4">
        <v>417.29500000000002</v>
      </c>
      <c r="N5346" s="4">
        <v>426.58600000000001</v>
      </c>
      <c r="O5346" s="5">
        <v>42305.745292812499</v>
      </c>
      <c r="P5346" s="5">
        <v>42305.745292812499</v>
      </c>
    </row>
    <row r="5347" spans="1:16">
      <c r="A5347">
        <v>4</v>
      </c>
      <c r="B5347">
        <v>12</v>
      </c>
      <c r="C5347">
        <v>7</v>
      </c>
      <c r="D5347">
        <v>218</v>
      </c>
      <c r="E5347">
        <v>3534</v>
      </c>
      <c r="F5347">
        <v>2857</v>
      </c>
      <c r="G5347">
        <v>141</v>
      </c>
      <c r="H5347">
        <v>7</v>
      </c>
      <c r="I5347" s="58" t="s">
        <v>9232</v>
      </c>
      <c r="J5347">
        <v>14107</v>
      </c>
      <c r="K5347" s="4">
        <v>37.08</v>
      </c>
      <c r="L5347" s="4">
        <v>43.576000000000001</v>
      </c>
      <c r="M5347" s="4">
        <v>426.58600000000001</v>
      </c>
      <c r="N5347" s="4">
        <v>433.08199999999999</v>
      </c>
      <c r="O5347" s="5">
        <v>42305.745292812499</v>
      </c>
      <c r="P5347" s="5">
        <v>43258.050196053242</v>
      </c>
    </row>
    <row r="5348" spans="1:16">
      <c r="A5348">
        <v>4</v>
      </c>
      <c r="B5348">
        <v>12</v>
      </c>
      <c r="C5348">
        <v>7</v>
      </c>
      <c r="D5348">
        <v>218</v>
      </c>
      <c r="E5348">
        <v>3683</v>
      </c>
      <c r="F5348">
        <v>2858</v>
      </c>
      <c r="G5348">
        <v>962</v>
      </c>
      <c r="H5348">
        <v>1</v>
      </c>
      <c r="I5348" s="58" t="s">
        <v>9233</v>
      </c>
      <c r="J5348">
        <v>96201</v>
      </c>
      <c r="K5348" s="4">
        <v>0</v>
      </c>
      <c r="L5348" s="4">
        <v>19.600000000000001</v>
      </c>
      <c r="M5348" s="4">
        <v>14.128</v>
      </c>
      <c r="N5348" s="4">
        <v>33.728000000000002</v>
      </c>
      <c r="O5348" s="5">
        <v>42305.745292812499</v>
      </c>
      <c r="P5348" s="5">
        <v>42305.745292812499</v>
      </c>
    </row>
    <row r="5349" spans="1:16">
      <c r="A5349">
        <v>4</v>
      </c>
      <c r="B5349">
        <v>12</v>
      </c>
      <c r="C5349">
        <v>7</v>
      </c>
      <c r="D5349">
        <v>218</v>
      </c>
      <c r="E5349">
        <v>3709</v>
      </c>
      <c r="F5349">
        <v>2859</v>
      </c>
      <c r="G5349">
        <v>1846</v>
      </c>
      <c r="H5349">
        <v>1</v>
      </c>
      <c r="I5349" s="58">
        <v>-19722</v>
      </c>
      <c r="J5349">
        <v>184601</v>
      </c>
      <c r="K5349" s="4">
        <v>1</v>
      </c>
      <c r="L5349" s="4">
        <v>26.986999999999998</v>
      </c>
      <c r="M5349" s="4">
        <v>0</v>
      </c>
      <c r="N5349" s="4">
        <v>25.986999999999998</v>
      </c>
      <c r="O5349" s="5">
        <v>42305.745292812499</v>
      </c>
      <c r="P5349" s="5">
        <v>43258.050196053242</v>
      </c>
    </row>
    <row r="5350" spans="1:16">
      <c r="A5350">
        <v>4</v>
      </c>
      <c r="B5350">
        <v>12</v>
      </c>
      <c r="C5350">
        <v>7</v>
      </c>
      <c r="D5350">
        <v>218</v>
      </c>
      <c r="E5350">
        <v>3727</v>
      </c>
      <c r="F5350">
        <v>2860</v>
      </c>
      <c r="G5350">
        <v>141</v>
      </c>
      <c r="H5350">
        <v>12</v>
      </c>
      <c r="I5350" s="58" t="s">
        <v>9234</v>
      </c>
      <c r="J5350">
        <v>14112</v>
      </c>
      <c r="K5350" s="4">
        <v>0</v>
      </c>
      <c r="L5350" s="4">
        <v>12.773999999999999</v>
      </c>
      <c r="M5350" s="4">
        <v>0.29299999999999998</v>
      </c>
      <c r="N5350" s="4">
        <v>13.067</v>
      </c>
      <c r="O5350" s="5">
        <v>42305.745292812499</v>
      </c>
      <c r="P5350" s="5">
        <v>43258.050196053242</v>
      </c>
    </row>
    <row r="5351" spans="1:16">
      <c r="A5351">
        <v>4</v>
      </c>
      <c r="B5351">
        <v>12</v>
      </c>
      <c r="C5351">
        <v>7</v>
      </c>
      <c r="D5351">
        <v>218</v>
      </c>
      <c r="E5351">
        <v>3745</v>
      </c>
      <c r="F5351">
        <v>2861</v>
      </c>
      <c r="G5351">
        <v>1649</v>
      </c>
      <c r="H5351">
        <v>1</v>
      </c>
      <c r="I5351" s="58">
        <v>-91674</v>
      </c>
      <c r="J5351">
        <v>164901</v>
      </c>
      <c r="K5351" s="4">
        <v>0</v>
      </c>
      <c r="L5351" s="4">
        <v>18.129000000000001</v>
      </c>
      <c r="M5351" s="4">
        <v>0</v>
      </c>
      <c r="N5351" s="4">
        <v>18.129000000000001</v>
      </c>
      <c r="O5351" s="5">
        <v>42305.745292812499</v>
      </c>
      <c r="P5351" s="5">
        <v>42305.745292812499</v>
      </c>
    </row>
    <row r="5352" spans="1:16">
      <c r="A5352">
        <v>4</v>
      </c>
      <c r="B5352">
        <v>12</v>
      </c>
      <c r="C5352">
        <v>7</v>
      </c>
      <c r="D5352">
        <v>218</v>
      </c>
      <c r="E5352">
        <v>3760</v>
      </c>
      <c r="F5352">
        <v>2862</v>
      </c>
      <c r="G5352">
        <v>2227</v>
      </c>
      <c r="H5352">
        <v>1</v>
      </c>
      <c r="I5352" s="58">
        <v>119436</v>
      </c>
      <c r="J5352">
        <v>222701</v>
      </c>
      <c r="K5352" s="4">
        <v>2.1999999999999999E-2</v>
      </c>
      <c r="L5352" s="4">
        <v>9.7520000000000007</v>
      </c>
      <c r="M5352" s="4">
        <v>0</v>
      </c>
      <c r="N5352" s="4">
        <v>9.73</v>
      </c>
      <c r="O5352" s="5">
        <v>42305.745292812499</v>
      </c>
      <c r="P5352" s="5">
        <v>42305.745292812499</v>
      </c>
    </row>
    <row r="5353" spans="1:16">
      <c r="A5353">
        <v>4</v>
      </c>
      <c r="B5353">
        <v>12</v>
      </c>
      <c r="C5353">
        <v>7</v>
      </c>
      <c r="D5353">
        <v>218</v>
      </c>
      <c r="E5353">
        <v>3802</v>
      </c>
      <c r="F5353">
        <v>2863</v>
      </c>
      <c r="G5353">
        <v>1644</v>
      </c>
      <c r="H5353">
        <v>4</v>
      </c>
      <c r="I5353" s="58">
        <v>-93410</v>
      </c>
      <c r="J5353">
        <v>164404</v>
      </c>
      <c r="K5353" s="4">
        <v>0.5</v>
      </c>
      <c r="L5353" s="4">
        <v>5.7919999999999998</v>
      </c>
      <c r="M5353" s="4">
        <v>19.847999999999999</v>
      </c>
      <c r="N5353" s="4">
        <v>25.14</v>
      </c>
      <c r="O5353" s="5">
        <v>42305.745292812499</v>
      </c>
      <c r="P5353" s="5">
        <v>43258.050196053242</v>
      </c>
    </row>
    <row r="5354" spans="1:16">
      <c r="A5354">
        <v>4</v>
      </c>
      <c r="B5354">
        <v>12</v>
      </c>
      <c r="C5354">
        <v>7</v>
      </c>
      <c r="D5354">
        <v>218</v>
      </c>
      <c r="E5354">
        <v>3803</v>
      </c>
      <c r="F5354">
        <v>2864</v>
      </c>
      <c r="G5354">
        <v>2573</v>
      </c>
      <c r="H5354">
        <v>1</v>
      </c>
      <c r="I5354" s="58">
        <v>245811</v>
      </c>
      <c r="J5354">
        <v>257301</v>
      </c>
      <c r="K5354" s="4">
        <v>0</v>
      </c>
      <c r="L5354" s="4">
        <v>5.0860000000000003</v>
      </c>
      <c r="M5354" s="4">
        <v>0</v>
      </c>
      <c r="N5354" s="4">
        <v>5.0860000000000003</v>
      </c>
      <c r="O5354" s="5">
        <v>42305.745292812499</v>
      </c>
      <c r="P5354" s="5">
        <v>42305.745292812499</v>
      </c>
    </row>
    <row r="5355" spans="1:16">
      <c r="A5355">
        <v>4</v>
      </c>
      <c r="B5355">
        <v>12</v>
      </c>
      <c r="C5355">
        <v>7</v>
      </c>
      <c r="D5355">
        <v>218</v>
      </c>
      <c r="E5355">
        <v>3836</v>
      </c>
      <c r="F5355">
        <v>2865</v>
      </c>
      <c r="G5355">
        <v>141</v>
      </c>
      <c r="H5355">
        <v>15</v>
      </c>
      <c r="I5355" s="58" t="s">
        <v>9235</v>
      </c>
      <c r="J5355">
        <v>14115</v>
      </c>
      <c r="K5355" s="4">
        <v>1</v>
      </c>
      <c r="L5355" s="4">
        <v>12.72</v>
      </c>
      <c r="M5355" s="4">
        <v>0</v>
      </c>
      <c r="N5355" s="4">
        <v>11.72</v>
      </c>
      <c r="O5355" s="5">
        <v>42305.745292812499</v>
      </c>
      <c r="P5355" s="5">
        <v>42305.745292812499</v>
      </c>
    </row>
    <row r="5356" spans="1:16">
      <c r="A5356">
        <v>4</v>
      </c>
      <c r="B5356">
        <v>12</v>
      </c>
      <c r="C5356">
        <v>7</v>
      </c>
      <c r="D5356">
        <v>218</v>
      </c>
      <c r="E5356">
        <v>3836</v>
      </c>
      <c r="F5356">
        <v>2866</v>
      </c>
      <c r="G5356">
        <v>141</v>
      </c>
      <c r="H5356">
        <v>16</v>
      </c>
      <c r="I5356" s="58" t="s">
        <v>9236</v>
      </c>
      <c r="J5356">
        <v>14116</v>
      </c>
      <c r="K5356" s="4">
        <v>1</v>
      </c>
      <c r="L5356" s="4">
        <v>14.202999999999999</v>
      </c>
      <c r="M5356" s="4">
        <v>11.72</v>
      </c>
      <c r="N5356" s="4">
        <v>24.922999999999998</v>
      </c>
      <c r="O5356" s="5">
        <v>42305.745292812499</v>
      </c>
      <c r="P5356" s="5">
        <v>42305.745292812499</v>
      </c>
    </row>
    <row r="5357" spans="1:16">
      <c r="A5357">
        <v>4</v>
      </c>
      <c r="B5357">
        <v>12</v>
      </c>
      <c r="C5357">
        <v>7</v>
      </c>
      <c r="D5357">
        <v>218</v>
      </c>
      <c r="E5357">
        <v>3846</v>
      </c>
      <c r="F5357">
        <v>2867</v>
      </c>
      <c r="G5357">
        <v>141</v>
      </c>
      <c r="H5357">
        <v>21</v>
      </c>
      <c r="I5357" s="58" t="s">
        <v>9237</v>
      </c>
      <c r="J5357">
        <v>14121</v>
      </c>
      <c r="K5357" s="4">
        <v>0.5</v>
      </c>
      <c r="L5357" s="4">
        <v>1.2310000000000001</v>
      </c>
      <c r="M5357" s="4">
        <v>0</v>
      </c>
      <c r="N5357" s="4">
        <v>0.73099999999999998</v>
      </c>
      <c r="O5357" s="5">
        <v>42305.745292812499</v>
      </c>
      <c r="P5357" s="5">
        <v>42305.745292812499</v>
      </c>
    </row>
    <row r="5358" spans="1:16">
      <c r="A5358">
        <v>4</v>
      </c>
      <c r="B5358">
        <v>12</v>
      </c>
      <c r="C5358">
        <v>7</v>
      </c>
      <c r="D5358">
        <v>218</v>
      </c>
      <c r="E5358">
        <v>4270</v>
      </c>
      <c r="F5358">
        <v>2868</v>
      </c>
      <c r="G5358">
        <v>141</v>
      </c>
      <c r="H5358">
        <v>14</v>
      </c>
      <c r="I5358" s="58" t="s">
        <v>1577</v>
      </c>
      <c r="J5358">
        <v>14114</v>
      </c>
      <c r="K5358" s="4">
        <v>1</v>
      </c>
      <c r="L5358" s="4">
        <v>6.6980000000000004</v>
      </c>
      <c r="M5358" s="4">
        <v>0</v>
      </c>
      <c r="N5358" s="4">
        <v>5.6980000000000004</v>
      </c>
      <c r="O5358" s="5">
        <v>42305.745292812499</v>
      </c>
      <c r="P5358" s="5">
        <v>42305.745292812499</v>
      </c>
    </row>
    <row r="5359" spans="1:16">
      <c r="A5359">
        <v>4</v>
      </c>
      <c r="B5359">
        <v>12</v>
      </c>
      <c r="C5359">
        <v>7</v>
      </c>
      <c r="D5359">
        <v>218</v>
      </c>
      <c r="E5359">
        <v>4546</v>
      </c>
      <c r="F5359">
        <v>2869</v>
      </c>
      <c r="G5359">
        <v>141</v>
      </c>
      <c r="H5359">
        <v>14</v>
      </c>
      <c r="I5359" s="58" t="s">
        <v>1577</v>
      </c>
      <c r="J5359">
        <v>14114</v>
      </c>
      <c r="K5359" s="4">
        <v>1.7549999999999999</v>
      </c>
      <c r="L5359" s="4">
        <v>2.536</v>
      </c>
      <c r="M5359" s="4">
        <v>302.53199999999998</v>
      </c>
      <c r="N5359" s="4">
        <v>303.31299999999999</v>
      </c>
      <c r="O5359" s="5">
        <v>42305.745292812499</v>
      </c>
      <c r="P5359" s="5">
        <v>43258.050196053242</v>
      </c>
    </row>
    <row r="5360" spans="1:16">
      <c r="A5360">
        <v>4</v>
      </c>
      <c r="B5360">
        <v>12</v>
      </c>
      <c r="C5360">
        <v>7</v>
      </c>
      <c r="D5360">
        <v>218</v>
      </c>
      <c r="E5360">
        <v>4546</v>
      </c>
      <c r="F5360">
        <v>2870</v>
      </c>
      <c r="G5360">
        <v>159</v>
      </c>
      <c r="H5360">
        <v>6</v>
      </c>
      <c r="I5360" s="58" t="s">
        <v>9238</v>
      </c>
      <c r="J5360">
        <v>15906</v>
      </c>
      <c r="K5360" s="4">
        <v>0</v>
      </c>
      <c r="L5360" s="4">
        <v>9.3970000000000002</v>
      </c>
      <c r="M5360" s="4">
        <v>293.13499999999999</v>
      </c>
      <c r="N5360" s="4">
        <v>302.53199999999998</v>
      </c>
      <c r="O5360" s="5">
        <v>42305.745292812499</v>
      </c>
      <c r="P5360" s="5">
        <v>43258.050196053242</v>
      </c>
    </row>
    <row r="5361" spans="1:16">
      <c r="A5361">
        <v>4</v>
      </c>
      <c r="B5361">
        <v>12</v>
      </c>
      <c r="C5361">
        <v>7</v>
      </c>
      <c r="D5361">
        <v>218</v>
      </c>
      <c r="E5361">
        <v>4546</v>
      </c>
      <c r="F5361">
        <v>2871</v>
      </c>
      <c r="G5361">
        <v>160</v>
      </c>
      <c r="H5361">
        <v>1</v>
      </c>
      <c r="I5361" s="58" t="s">
        <v>9239</v>
      </c>
      <c r="J5361">
        <v>16001</v>
      </c>
      <c r="K5361" s="4">
        <v>0</v>
      </c>
      <c r="L5361" s="4">
        <v>9.0030000000000001</v>
      </c>
      <c r="M5361" s="4">
        <v>303.31299999999999</v>
      </c>
      <c r="N5361" s="4">
        <v>312.31599999999997</v>
      </c>
      <c r="O5361" s="5">
        <v>42305.745292812499</v>
      </c>
      <c r="P5361" s="5">
        <v>43258.050196053242</v>
      </c>
    </row>
    <row r="5362" spans="1:16">
      <c r="A5362">
        <v>4</v>
      </c>
      <c r="B5362">
        <v>12</v>
      </c>
      <c r="C5362">
        <v>7</v>
      </c>
      <c r="D5362">
        <v>218</v>
      </c>
      <c r="E5362">
        <v>4546</v>
      </c>
      <c r="F5362">
        <v>2872</v>
      </c>
      <c r="G5362">
        <v>160</v>
      </c>
      <c r="H5362">
        <v>2</v>
      </c>
      <c r="I5362" s="58" t="s">
        <v>9240</v>
      </c>
      <c r="J5362">
        <v>16002</v>
      </c>
      <c r="K5362" s="4">
        <v>9.1010000000000009</v>
      </c>
      <c r="L5362" s="4">
        <v>21.376000000000001</v>
      </c>
      <c r="M5362" s="4">
        <v>312.31599999999997</v>
      </c>
      <c r="N5362" s="4">
        <v>324.59100000000001</v>
      </c>
      <c r="O5362" s="5">
        <v>42305.745292812499</v>
      </c>
      <c r="P5362" s="5">
        <v>43258.050196053242</v>
      </c>
    </row>
    <row r="5363" spans="1:16">
      <c r="A5363">
        <v>4</v>
      </c>
      <c r="B5363">
        <v>12</v>
      </c>
      <c r="C5363">
        <v>7</v>
      </c>
      <c r="D5363">
        <v>226</v>
      </c>
      <c r="E5363">
        <v>110</v>
      </c>
      <c r="F5363">
        <v>2873</v>
      </c>
      <c r="G5363">
        <v>77</v>
      </c>
      <c r="H5363">
        <v>9</v>
      </c>
      <c r="I5363" s="58">
        <v>28369</v>
      </c>
      <c r="J5363">
        <v>7709</v>
      </c>
      <c r="K5363" s="4">
        <v>2.0960000000000001</v>
      </c>
      <c r="L5363" s="4">
        <v>6.4409999999999998</v>
      </c>
      <c r="M5363" s="4">
        <v>0</v>
      </c>
      <c r="N5363" s="4">
        <v>4.3449999999999998</v>
      </c>
      <c r="O5363" s="5">
        <v>42305.745292812499</v>
      </c>
      <c r="P5363" s="5">
        <v>42305.745292812499</v>
      </c>
    </row>
    <row r="5364" spans="1:16">
      <c r="A5364">
        <v>4</v>
      </c>
      <c r="B5364">
        <v>12</v>
      </c>
      <c r="C5364">
        <v>7</v>
      </c>
      <c r="D5364">
        <v>226</v>
      </c>
      <c r="E5364">
        <v>111</v>
      </c>
      <c r="F5364">
        <v>2874</v>
      </c>
      <c r="G5364">
        <v>555</v>
      </c>
      <c r="H5364">
        <v>1</v>
      </c>
      <c r="I5364" s="58" t="s">
        <v>1578</v>
      </c>
      <c r="J5364">
        <v>55501</v>
      </c>
      <c r="K5364" s="4">
        <v>8.6180000000000003</v>
      </c>
      <c r="L5364" s="4">
        <v>11.632</v>
      </c>
      <c r="M5364" s="4">
        <v>0</v>
      </c>
      <c r="N5364" s="4">
        <v>3.0139999999999998</v>
      </c>
      <c r="O5364" s="5">
        <v>42305.745292812499</v>
      </c>
      <c r="P5364" s="5">
        <v>42305.745292812499</v>
      </c>
    </row>
    <row r="5365" spans="1:16">
      <c r="A5365">
        <v>4</v>
      </c>
      <c r="B5365">
        <v>12</v>
      </c>
      <c r="C5365">
        <v>7</v>
      </c>
      <c r="D5365">
        <v>226</v>
      </c>
      <c r="E5365">
        <v>1337</v>
      </c>
      <c r="F5365">
        <v>2878</v>
      </c>
      <c r="G5365">
        <v>70</v>
      </c>
      <c r="H5365">
        <v>1</v>
      </c>
      <c r="I5365" s="58">
        <v>25569</v>
      </c>
      <c r="J5365">
        <v>7001</v>
      </c>
      <c r="K5365" s="4">
        <v>0.08</v>
      </c>
      <c r="L5365" s="4">
        <v>5.8550000000000004</v>
      </c>
      <c r="M5365" s="4">
        <v>0</v>
      </c>
      <c r="N5365" s="4">
        <v>5.7750000000000004</v>
      </c>
      <c r="O5365" s="5">
        <v>42305.745292812499</v>
      </c>
      <c r="P5365" s="5">
        <v>42305.745292812499</v>
      </c>
    </row>
    <row r="5366" spans="1:16">
      <c r="A5366">
        <v>4</v>
      </c>
      <c r="B5366">
        <v>12</v>
      </c>
      <c r="C5366">
        <v>7</v>
      </c>
      <c r="D5366">
        <v>226</v>
      </c>
      <c r="E5366">
        <v>1337</v>
      </c>
      <c r="F5366">
        <v>2879</v>
      </c>
      <c r="G5366">
        <v>1364</v>
      </c>
      <c r="H5366">
        <v>1</v>
      </c>
      <c r="I5366" s="58" t="s">
        <v>9241</v>
      </c>
      <c r="J5366">
        <v>136401</v>
      </c>
      <c r="K5366" s="4">
        <v>20</v>
      </c>
      <c r="L5366" s="4">
        <v>43.22</v>
      </c>
      <c r="M5366" s="4">
        <v>5.9720000000000004</v>
      </c>
      <c r="N5366" s="4">
        <v>20.047999999999998</v>
      </c>
      <c r="O5366" s="5">
        <v>42305.745292812499</v>
      </c>
      <c r="P5366" s="5">
        <v>42305.745292812499</v>
      </c>
    </row>
    <row r="5367" spans="1:16">
      <c r="A5367">
        <v>4</v>
      </c>
      <c r="B5367">
        <v>12</v>
      </c>
      <c r="C5367">
        <v>7</v>
      </c>
      <c r="D5367">
        <v>226</v>
      </c>
      <c r="E5367">
        <v>1777</v>
      </c>
      <c r="F5367">
        <v>2880</v>
      </c>
      <c r="G5367">
        <v>1651</v>
      </c>
      <c r="H5367">
        <v>1</v>
      </c>
      <c r="I5367" s="58">
        <v>-90944</v>
      </c>
      <c r="J5367">
        <v>165101</v>
      </c>
      <c r="K5367" s="4">
        <v>0</v>
      </c>
      <c r="L5367" s="4">
        <v>7.0049999999999999</v>
      </c>
      <c r="M5367" s="4">
        <v>0</v>
      </c>
      <c r="N5367" s="4">
        <v>7.0049999999999999</v>
      </c>
      <c r="O5367" s="5">
        <v>42305.745292812499</v>
      </c>
      <c r="P5367" s="5">
        <v>43258.050196053242</v>
      </c>
    </row>
    <row r="5368" spans="1:16">
      <c r="A5368">
        <v>4</v>
      </c>
      <c r="B5368">
        <v>12</v>
      </c>
      <c r="C5368">
        <v>7</v>
      </c>
      <c r="D5368">
        <v>226</v>
      </c>
      <c r="E5368">
        <v>1777</v>
      </c>
      <c r="F5368">
        <v>2881</v>
      </c>
      <c r="G5368">
        <v>2281</v>
      </c>
      <c r="H5368">
        <v>2</v>
      </c>
      <c r="I5368" s="58">
        <v>139191</v>
      </c>
      <c r="J5368">
        <v>228102</v>
      </c>
      <c r="K5368" s="4">
        <v>0</v>
      </c>
      <c r="L5368" s="4">
        <v>7.9889999999999999</v>
      </c>
      <c r="M5368" s="4">
        <v>12.204000000000001</v>
      </c>
      <c r="N5368" s="4">
        <v>20.193000000000001</v>
      </c>
      <c r="O5368" s="5">
        <v>42305.745292812499</v>
      </c>
      <c r="P5368" s="5">
        <v>42305.745292812499</v>
      </c>
    </row>
    <row r="5369" spans="1:16">
      <c r="A5369">
        <v>4</v>
      </c>
      <c r="B5369">
        <v>12</v>
      </c>
      <c r="C5369">
        <v>7</v>
      </c>
      <c r="D5369">
        <v>226</v>
      </c>
      <c r="E5369">
        <v>1777</v>
      </c>
      <c r="F5369">
        <v>2882</v>
      </c>
      <c r="G5369">
        <v>2281</v>
      </c>
      <c r="H5369">
        <v>3</v>
      </c>
      <c r="I5369" s="58">
        <v>139219</v>
      </c>
      <c r="J5369">
        <v>228103</v>
      </c>
      <c r="K5369" s="4">
        <v>0</v>
      </c>
      <c r="L5369" s="4">
        <v>5.1639999999999997</v>
      </c>
      <c r="M5369" s="4">
        <v>21.189</v>
      </c>
      <c r="N5369" s="4">
        <v>26.353000000000002</v>
      </c>
      <c r="O5369" s="5">
        <v>42305.745292812499</v>
      </c>
      <c r="P5369" s="5">
        <v>42305.745292812499</v>
      </c>
    </row>
    <row r="5370" spans="1:16">
      <c r="A5370">
        <v>4</v>
      </c>
      <c r="B5370">
        <v>12</v>
      </c>
      <c r="C5370">
        <v>7</v>
      </c>
      <c r="D5370">
        <v>226</v>
      </c>
      <c r="E5370">
        <v>1999</v>
      </c>
      <c r="F5370">
        <v>2883</v>
      </c>
      <c r="G5370">
        <v>1651</v>
      </c>
      <c r="H5370">
        <v>4</v>
      </c>
      <c r="I5370" s="58">
        <v>-90854</v>
      </c>
      <c r="J5370">
        <v>165104</v>
      </c>
      <c r="K5370" s="4">
        <v>0</v>
      </c>
      <c r="L5370" s="4">
        <v>3.9729999999999999</v>
      </c>
      <c r="M5370" s="4">
        <v>0</v>
      </c>
      <c r="N5370" s="4">
        <v>3.9729999999999999</v>
      </c>
      <c r="O5370" s="5">
        <v>42305.745292812499</v>
      </c>
      <c r="P5370" s="5">
        <v>43258.050196053242</v>
      </c>
    </row>
    <row r="5371" spans="1:16">
      <c r="A5371">
        <v>4</v>
      </c>
      <c r="B5371">
        <v>12</v>
      </c>
      <c r="C5371">
        <v>7</v>
      </c>
      <c r="D5371">
        <v>226</v>
      </c>
      <c r="E5371">
        <v>2166</v>
      </c>
      <c r="F5371">
        <v>2884</v>
      </c>
      <c r="G5371">
        <v>2410</v>
      </c>
      <c r="H5371">
        <v>1</v>
      </c>
      <c r="I5371" s="58">
        <v>186276</v>
      </c>
      <c r="J5371">
        <v>241001</v>
      </c>
      <c r="K5371" s="4">
        <v>0</v>
      </c>
      <c r="L5371" s="4">
        <v>6.952</v>
      </c>
      <c r="M5371" s="4">
        <v>0</v>
      </c>
      <c r="N5371" s="4">
        <v>6.952</v>
      </c>
      <c r="O5371" s="5">
        <v>42305.745292812499</v>
      </c>
      <c r="P5371" s="5">
        <v>42305.745292812499</v>
      </c>
    </row>
    <row r="5372" spans="1:16">
      <c r="A5372">
        <v>4</v>
      </c>
      <c r="B5372">
        <v>12</v>
      </c>
      <c r="C5372">
        <v>7</v>
      </c>
      <c r="D5372">
        <v>226</v>
      </c>
      <c r="E5372">
        <v>2333</v>
      </c>
      <c r="F5372">
        <v>2885</v>
      </c>
      <c r="G5372">
        <v>2141</v>
      </c>
      <c r="H5372">
        <v>2</v>
      </c>
      <c r="I5372" s="58">
        <v>88057</v>
      </c>
      <c r="J5372">
        <v>214102</v>
      </c>
      <c r="K5372" s="4">
        <v>0</v>
      </c>
      <c r="L5372" s="4">
        <v>11.411</v>
      </c>
      <c r="M5372" s="4">
        <v>0</v>
      </c>
      <c r="N5372" s="4">
        <v>11.411</v>
      </c>
      <c r="O5372" s="5">
        <v>42305.745292812499</v>
      </c>
      <c r="P5372" s="5">
        <v>42305.745292812499</v>
      </c>
    </row>
    <row r="5373" spans="1:16">
      <c r="A5373">
        <v>4</v>
      </c>
      <c r="B5373">
        <v>12</v>
      </c>
      <c r="C5373">
        <v>7</v>
      </c>
      <c r="D5373">
        <v>226</v>
      </c>
      <c r="E5373">
        <v>2373</v>
      </c>
      <c r="F5373">
        <v>2886</v>
      </c>
      <c r="G5373">
        <v>2229</v>
      </c>
      <c r="H5373">
        <v>3</v>
      </c>
      <c r="I5373" s="58">
        <v>120226</v>
      </c>
      <c r="J5373">
        <v>222903</v>
      </c>
      <c r="K5373" s="4">
        <v>0</v>
      </c>
      <c r="L5373" s="4">
        <v>7.0960000000000001</v>
      </c>
      <c r="M5373" s="4">
        <v>0</v>
      </c>
      <c r="N5373" s="4">
        <v>7.0960000000000001</v>
      </c>
      <c r="O5373" t="s">
        <v>1223</v>
      </c>
      <c r="P5373" t="s">
        <v>1223</v>
      </c>
    </row>
    <row r="5374" spans="1:16">
      <c r="A5374">
        <v>4</v>
      </c>
      <c r="B5374">
        <v>12</v>
      </c>
      <c r="C5374">
        <v>7</v>
      </c>
      <c r="D5374">
        <v>226</v>
      </c>
      <c r="E5374">
        <v>2374</v>
      </c>
      <c r="F5374">
        <v>2887</v>
      </c>
      <c r="G5374">
        <v>2228</v>
      </c>
      <c r="H5374">
        <v>1</v>
      </c>
      <c r="I5374" s="58">
        <v>119801</v>
      </c>
      <c r="J5374">
        <v>222801</v>
      </c>
      <c r="K5374" s="4">
        <v>0</v>
      </c>
      <c r="L5374" s="4">
        <v>16.256</v>
      </c>
      <c r="M5374" s="4">
        <v>0</v>
      </c>
      <c r="N5374" s="4">
        <v>16.256</v>
      </c>
      <c r="O5374" s="5">
        <v>42305.745292812499</v>
      </c>
      <c r="P5374" s="5">
        <v>42305.745292812499</v>
      </c>
    </row>
    <row r="5375" spans="1:16">
      <c r="A5375">
        <v>4</v>
      </c>
      <c r="B5375">
        <v>12</v>
      </c>
      <c r="C5375">
        <v>7</v>
      </c>
      <c r="D5375">
        <v>226</v>
      </c>
      <c r="E5375">
        <v>3698</v>
      </c>
      <c r="F5375">
        <v>2888</v>
      </c>
      <c r="G5375">
        <v>2574</v>
      </c>
      <c r="H5375">
        <v>1</v>
      </c>
      <c r="I5375" s="58">
        <v>246176</v>
      </c>
      <c r="J5375">
        <v>257401</v>
      </c>
      <c r="K5375" s="4">
        <v>1.034</v>
      </c>
      <c r="L5375" s="4">
        <v>14.557</v>
      </c>
      <c r="M5375" s="4">
        <v>0</v>
      </c>
      <c r="N5375" s="4">
        <v>13.523</v>
      </c>
      <c r="O5375" t="s">
        <v>1223</v>
      </c>
      <c r="P5375" t="s">
        <v>1223</v>
      </c>
    </row>
    <row r="5376" spans="1:16">
      <c r="A5376">
        <v>4</v>
      </c>
      <c r="B5376">
        <v>12</v>
      </c>
      <c r="C5376">
        <v>7</v>
      </c>
      <c r="D5376">
        <v>226</v>
      </c>
      <c r="E5376">
        <v>3708</v>
      </c>
      <c r="F5376">
        <v>2889</v>
      </c>
      <c r="G5376">
        <v>555</v>
      </c>
      <c r="H5376">
        <v>5</v>
      </c>
      <c r="I5376" s="58" t="s">
        <v>9242</v>
      </c>
      <c r="J5376">
        <v>55505</v>
      </c>
      <c r="K5376" s="4">
        <v>0</v>
      </c>
      <c r="L5376" s="4">
        <v>12.78</v>
      </c>
      <c r="M5376" s="4">
        <v>15.244</v>
      </c>
      <c r="N5376" s="4">
        <v>28.024000000000001</v>
      </c>
      <c r="O5376" s="5">
        <v>42305.745292812499</v>
      </c>
      <c r="P5376" s="5">
        <v>43258.050196053242</v>
      </c>
    </row>
    <row r="5377" spans="1:16">
      <c r="A5377">
        <v>4</v>
      </c>
      <c r="B5377">
        <v>12</v>
      </c>
      <c r="C5377">
        <v>7</v>
      </c>
      <c r="D5377">
        <v>226</v>
      </c>
      <c r="E5377">
        <v>3762</v>
      </c>
      <c r="F5377">
        <v>2890</v>
      </c>
      <c r="G5377">
        <v>2010</v>
      </c>
      <c r="H5377">
        <v>4</v>
      </c>
      <c r="I5377" s="58">
        <v>40269</v>
      </c>
      <c r="J5377">
        <v>201004</v>
      </c>
      <c r="K5377" s="4">
        <v>1</v>
      </c>
      <c r="L5377" s="4">
        <v>10.706</v>
      </c>
      <c r="M5377" s="4">
        <v>22.966999999999999</v>
      </c>
      <c r="N5377" s="4">
        <v>32.673000000000002</v>
      </c>
      <c r="O5377" s="5">
        <v>42305.745292812499</v>
      </c>
      <c r="P5377" s="5">
        <v>43258.050196053242</v>
      </c>
    </row>
    <row r="5378" spans="1:16">
      <c r="A5378">
        <v>4</v>
      </c>
      <c r="B5378">
        <v>12</v>
      </c>
      <c r="C5378">
        <v>7</v>
      </c>
      <c r="D5378">
        <v>226</v>
      </c>
      <c r="E5378">
        <v>3765</v>
      </c>
      <c r="F5378">
        <v>2891</v>
      </c>
      <c r="G5378">
        <v>1923</v>
      </c>
      <c r="H5378">
        <v>1</v>
      </c>
      <c r="I5378" s="58">
        <v>8402</v>
      </c>
      <c r="J5378">
        <v>192301</v>
      </c>
      <c r="K5378" s="4">
        <v>0</v>
      </c>
      <c r="L5378" s="4">
        <v>12.787000000000001</v>
      </c>
      <c r="M5378" s="4">
        <v>0</v>
      </c>
      <c r="N5378" s="4">
        <v>12.787000000000001</v>
      </c>
      <c r="O5378" s="5">
        <v>42305.745292812499</v>
      </c>
      <c r="P5378" s="5">
        <v>42305.745292812499</v>
      </c>
    </row>
    <row r="5379" spans="1:16">
      <c r="A5379">
        <v>4</v>
      </c>
      <c r="B5379">
        <v>12</v>
      </c>
      <c r="C5379">
        <v>7</v>
      </c>
      <c r="D5379">
        <v>226</v>
      </c>
      <c r="E5379">
        <v>3768</v>
      </c>
      <c r="F5379">
        <v>2892</v>
      </c>
      <c r="G5379">
        <v>3142</v>
      </c>
      <c r="H5379">
        <v>1</v>
      </c>
      <c r="I5379" s="58">
        <v>453633</v>
      </c>
      <c r="J5379">
        <v>314201</v>
      </c>
      <c r="K5379" s="4">
        <v>0</v>
      </c>
      <c r="L5379" s="4">
        <v>3.7309999999999999</v>
      </c>
      <c r="M5379" s="4">
        <v>0</v>
      </c>
      <c r="N5379" s="4">
        <v>3.7309999999999999</v>
      </c>
      <c r="O5379" s="5">
        <v>42305.745292812499</v>
      </c>
      <c r="P5379" s="5">
        <v>42305.745292812499</v>
      </c>
    </row>
    <row r="5380" spans="1:16">
      <c r="A5380">
        <v>4</v>
      </c>
      <c r="B5380">
        <v>12</v>
      </c>
      <c r="C5380">
        <v>7</v>
      </c>
      <c r="D5380">
        <v>226</v>
      </c>
      <c r="E5380">
        <v>3985</v>
      </c>
      <c r="F5380">
        <v>2893</v>
      </c>
      <c r="G5380">
        <v>1648</v>
      </c>
      <c r="H5380">
        <v>3</v>
      </c>
      <c r="I5380" s="58">
        <v>-91980</v>
      </c>
      <c r="J5380">
        <v>164803</v>
      </c>
      <c r="K5380" s="4">
        <v>0</v>
      </c>
      <c r="L5380" s="4">
        <v>2.1909999999999998</v>
      </c>
      <c r="M5380" s="4">
        <v>64.117000000000004</v>
      </c>
      <c r="N5380" s="4">
        <v>66.308000000000007</v>
      </c>
      <c r="O5380" s="5">
        <v>42305.745292812499</v>
      </c>
      <c r="P5380" s="5">
        <v>42305.745292812499</v>
      </c>
    </row>
    <row r="5381" spans="1:16">
      <c r="A5381">
        <v>4</v>
      </c>
      <c r="B5381">
        <v>12</v>
      </c>
      <c r="C5381">
        <v>7</v>
      </c>
      <c r="D5381">
        <v>226</v>
      </c>
      <c r="E5381">
        <v>4020</v>
      </c>
      <c r="F5381">
        <v>2894</v>
      </c>
      <c r="G5381">
        <v>454</v>
      </c>
      <c r="H5381">
        <v>2</v>
      </c>
      <c r="I5381" s="58" t="s">
        <v>9243</v>
      </c>
      <c r="J5381">
        <v>45402</v>
      </c>
      <c r="K5381" s="4">
        <v>0</v>
      </c>
      <c r="L5381" s="4">
        <v>15.817</v>
      </c>
      <c r="M5381" s="4">
        <v>138.548</v>
      </c>
      <c r="N5381" s="4">
        <v>154.36500000000001</v>
      </c>
      <c r="O5381" s="5">
        <v>42305.745292812499</v>
      </c>
      <c r="P5381" s="5">
        <v>42305.745292812499</v>
      </c>
    </row>
    <row r="5382" spans="1:16">
      <c r="A5382">
        <v>4</v>
      </c>
      <c r="B5382">
        <v>12</v>
      </c>
      <c r="C5382">
        <v>7</v>
      </c>
      <c r="D5382">
        <v>226</v>
      </c>
      <c r="E5382">
        <v>4139</v>
      </c>
      <c r="F5382">
        <v>2895</v>
      </c>
      <c r="G5382">
        <v>159</v>
      </c>
      <c r="H5382">
        <v>8</v>
      </c>
      <c r="I5382" s="58" t="s">
        <v>9244</v>
      </c>
      <c r="J5382">
        <v>15908</v>
      </c>
      <c r="K5382" s="4">
        <v>0</v>
      </c>
      <c r="L5382" s="4">
        <v>1.071</v>
      </c>
      <c r="M5382" s="4">
        <v>0</v>
      </c>
      <c r="N5382" s="4">
        <v>1.071</v>
      </c>
      <c r="O5382" s="5">
        <v>42305.745292812499</v>
      </c>
      <c r="P5382" s="5">
        <v>42305.745292812499</v>
      </c>
    </row>
    <row r="5383" spans="1:16">
      <c r="A5383">
        <v>4</v>
      </c>
      <c r="B5383">
        <v>12</v>
      </c>
      <c r="C5383">
        <v>7</v>
      </c>
      <c r="D5383">
        <v>226</v>
      </c>
      <c r="E5383">
        <v>4220</v>
      </c>
      <c r="F5383">
        <v>2896</v>
      </c>
      <c r="G5383">
        <v>77</v>
      </c>
      <c r="H5383">
        <v>8</v>
      </c>
      <c r="I5383" s="58">
        <v>28338</v>
      </c>
      <c r="J5383">
        <v>7708</v>
      </c>
      <c r="K5383" s="4">
        <v>5.0119999999999996</v>
      </c>
      <c r="L5383" s="4">
        <v>9.9499999999999993</v>
      </c>
      <c r="M5383" s="4">
        <v>0</v>
      </c>
      <c r="N5383" s="4">
        <v>4.9379999999999997</v>
      </c>
      <c r="O5383" s="5">
        <v>42305.745292812499</v>
      </c>
      <c r="P5383" s="5">
        <v>42305.745292812499</v>
      </c>
    </row>
    <row r="5384" spans="1:16">
      <c r="A5384">
        <v>4</v>
      </c>
      <c r="B5384">
        <v>12</v>
      </c>
      <c r="C5384">
        <v>7</v>
      </c>
      <c r="D5384">
        <v>226</v>
      </c>
      <c r="E5384">
        <v>4220</v>
      </c>
      <c r="F5384">
        <v>2897</v>
      </c>
      <c r="G5384">
        <v>264</v>
      </c>
      <c r="H5384">
        <v>7</v>
      </c>
      <c r="I5384" s="58" t="s">
        <v>9245</v>
      </c>
      <c r="J5384">
        <v>26407</v>
      </c>
      <c r="K5384" s="4">
        <v>0.17199999999999999</v>
      </c>
      <c r="L5384" s="4">
        <v>6.9</v>
      </c>
      <c r="M5384" s="4">
        <v>9.7439999999999998</v>
      </c>
      <c r="N5384" s="4">
        <v>16.472000000000001</v>
      </c>
      <c r="O5384" s="5">
        <v>42305.745292812499</v>
      </c>
      <c r="P5384" s="5">
        <v>42305.745292812499</v>
      </c>
    </row>
    <row r="5385" spans="1:16">
      <c r="A5385">
        <v>4</v>
      </c>
      <c r="B5385">
        <v>12</v>
      </c>
      <c r="C5385">
        <v>7</v>
      </c>
      <c r="D5385">
        <v>226</v>
      </c>
      <c r="E5385">
        <v>4246</v>
      </c>
      <c r="F5385">
        <v>2898</v>
      </c>
      <c r="G5385">
        <v>159</v>
      </c>
      <c r="H5385">
        <v>7</v>
      </c>
      <c r="I5385" s="58" t="s">
        <v>9246</v>
      </c>
      <c r="J5385">
        <v>15907</v>
      </c>
      <c r="K5385" s="4">
        <v>0</v>
      </c>
      <c r="L5385" s="4">
        <v>2.105</v>
      </c>
      <c r="M5385" s="4">
        <v>0</v>
      </c>
      <c r="N5385" s="4">
        <v>2.105</v>
      </c>
      <c r="O5385" s="5">
        <v>42305.745292812499</v>
      </c>
      <c r="P5385" s="5">
        <v>42305.745292812499</v>
      </c>
    </row>
    <row r="5386" spans="1:16">
      <c r="A5386">
        <v>4</v>
      </c>
      <c r="B5386">
        <v>12</v>
      </c>
      <c r="C5386">
        <v>7</v>
      </c>
      <c r="D5386">
        <v>226</v>
      </c>
      <c r="E5386">
        <v>4301</v>
      </c>
      <c r="F5386">
        <v>2899</v>
      </c>
      <c r="G5386">
        <v>70</v>
      </c>
      <c r="H5386">
        <v>9</v>
      </c>
      <c r="I5386" s="58">
        <v>25812</v>
      </c>
      <c r="J5386">
        <v>7009</v>
      </c>
      <c r="K5386" s="4">
        <v>0</v>
      </c>
      <c r="L5386" s="4">
        <v>1.903</v>
      </c>
      <c r="M5386" s="4">
        <v>0</v>
      </c>
      <c r="N5386" s="4">
        <v>1.903</v>
      </c>
      <c r="O5386" s="5">
        <v>42305.745292812499</v>
      </c>
      <c r="P5386" s="5">
        <v>42305.745292812499</v>
      </c>
    </row>
    <row r="5387" spans="1:16">
      <c r="A5387">
        <v>4</v>
      </c>
      <c r="B5387">
        <v>12</v>
      </c>
      <c r="C5387">
        <v>7</v>
      </c>
      <c r="D5387">
        <v>226</v>
      </c>
      <c r="E5387">
        <v>4361</v>
      </c>
      <c r="F5387">
        <v>2900</v>
      </c>
      <c r="G5387">
        <v>70</v>
      </c>
      <c r="H5387">
        <v>8</v>
      </c>
      <c r="I5387" s="58">
        <v>25781</v>
      </c>
      <c r="J5387">
        <v>7008</v>
      </c>
      <c r="K5387" s="4">
        <v>7.5999999999999998E-2</v>
      </c>
      <c r="L5387" s="4">
        <v>0.30099999999999999</v>
      </c>
      <c r="M5387" s="4">
        <v>0</v>
      </c>
      <c r="N5387" s="4">
        <v>0.22500000000000001</v>
      </c>
      <c r="O5387" s="5">
        <v>42305.745292812499</v>
      </c>
      <c r="P5387" s="5">
        <v>42305.745292812499</v>
      </c>
    </row>
    <row r="5388" spans="1:16">
      <c r="A5388">
        <v>4</v>
      </c>
      <c r="B5388">
        <v>12</v>
      </c>
      <c r="C5388">
        <v>7</v>
      </c>
      <c r="D5388">
        <v>226</v>
      </c>
      <c r="E5388">
        <v>4523</v>
      </c>
      <c r="F5388">
        <v>2901</v>
      </c>
      <c r="G5388">
        <v>77</v>
      </c>
      <c r="H5388">
        <v>6</v>
      </c>
      <c r="I5388" s="58">
        <v>28277</v>
      </c>
      <c r="J5388">
        <v>7706</v>
      </c>
      <c r="K5388" s="4">
        <v>1</v>
      </c>
      <c r="L5388" s="4">
        <v>18.626000000000001</v>
      </c>
      <c r="M5388" s="4">
        <v>438.33699999999999</v>
      </c>
      <c r="N5388" s="4">
        <v>455.96100000000001</v>
      </c>
      <c r="O5388" s="5">
        <v>42305.745292812499</v>
      </c>
      <c r="P5388" s="5">
        <v>43258.050196053242</v>
      </c>
    </row>
    <row r="5389" spans="1:16">
      <c r="A5389">
        <v>4</v>
      </c>
      <c r="B5389">
        <v>12</v>
      </c>
      <c r="C5389">
        <v>7</v>
      </c>
      <c r="D5389">
        <v>226</v>
      </c>
      <c r="E5389">
        <v>4523</v>
      </c>
      <c r="F5389">
        <v>2902</v>
      </c>
      <c r="G5389">
        <v>158</v>
      </c>
      <c r="H5389">
        <v>2</v>
      </c>
      <c r="I5389" s="58" t="s">
        <v>9247</v>
      </c>
      <c r="J5389">
        <v>15802</v>
      </c>
      <c r="K5389" s="4">
        <v>0</v>
      </c>
      <c r="L5389" s="4">
        <v>15.824</v>
      </c>
      <c r="M5389" s="4">
        <v>422.51299999999998</v>
      </c>
      <c r="N5389" s="4">
        <v>438.33699999999999</v>
      </c>
      <c r="O5389" s="5">
        <v>42305.745292812499</v>
      </c>
      <c r="P5389" s="5">
        <v>43258.050196053242</v>
      </c>
    </row>
    <row r="5390" spans="1:16">
      <c r="A5390">
        <v>4</v>
      </c>
      <c r="B5390">
        <v>12</v>
      </c>
      <c r="C5390">
        <v>7</v>
      </c>
      <c r="D5390">
        <v>226</v>
      </c>
      <c r="E5390">
        <v>4536</v>
      </c>
      <c r="F5390">
        <v>2903</v>
      </c>
      <c r="G5390">
        <v>69</v>
      </c>
      <c r="H5390">
        <v>6</v>
      </c>
      <c r="I5390" s="58">
        <v>25355</v>
      </c>
      <c r="J5390">
        <v>6906</v>
      </c>
      <c r="K5390" s="4">
        <v>1</v>
      </c>
      <c r="L5390" s="4">
        <v>10.750999999999999</v>
      </c>
      <c r="M5390" s="4">
        <v>408.70299999999997</v>
      </c>
      <c r="N5390" s="4">
        <v>418.45400000000001</v>
      </c>
      <c r="O5390" s="5">
        <v>42305.745292812499</v>
      </c>
      <c r="P5390" s="5">
        <v>43258.050196053242</v>
      </c>
    </row>
    <row r="5391" spans="1:16">
      <c r="A5391">
        <v>4</v>
      </c>
      <c r="B5391">
        <v>12</v>
      </c>
      <c r="C5391">
        <v>7</v>
      </c>
      <c r="D5391">
        <v>226</v>
      </c>
      <c r="E5391">
        <v>4536</v>
      </c>
      <c r="F5391">
        <v>2904</v>
      </c>
      <c r="G5391">
        <v>69</v>
      </c>
      <c r="H5391">
        <v>7</v>
      </c>
      <c r="I5391" s="58">
        <v>25385</v>
      </c>
      <c r="J5391">
        <v>6907</v>
      </c>
      <c r="K5391" s="4">
        <v>19.722000000000001</v>
      </c>
      <c r="L5391" s="4">
        <v>37.124000000000002</v>
      </c>
      <c r="M5391" s="4">
        <v>418.45400000000001</v>
      </c>
      <c r="N5391" s="4">
        <v>435.85599999999999</v>
      </c>
      <c r="O5391" s="5">
        <v>42305.745292812499</v>
      </c>
      <c r="P5391" s="5">
        <v>43258.050196053242</v>
      </c>
    </row>
    <row r="5392" spans="1:16">
      <c r="A5392">
        <v>4</v>
      </c>
      <c r="B5392">
        <v>12</v>
      </c>
      <c r="C5392">
        <v>7</v>
      </c>
      <c r="D5392">
        <v>226</v>
      </c>
      <c r="E5392">
        <v>4536</v>
      </c>
      <c r="F5392">
        <v>2905</v>
      </c>
      <c r="G5392">
        <v>70</v>
      </c>
      <c r="H5392">
        <v>2</v>
      </c>
      <c r="I5392" s="58">
        <v>25600</v>
      </c>
      <c r="J5392">
        <v>7002</v>
      </c>
      <c r="K5392" s="4">
        <v>27.123999999999999</v>
      </c>
      <c r="L5392" s="4">
        <v>51.222000000000001</v>
      </c>
      <c r="M5392" s="4">
        <v>435.85599999999999</v>
      </c>
      <c r="N5392" s="4">
        <v>459.95400000000001</v>
      </c>
      <c r="O5392" s="5">
        <v>42305.745292812499</v>
      </c>
      <c r="P5392" s="5">
        <v>43258.050196053242</v>
      </c>
    </row>
    <row r="5393" spans="1:16">
      <c r="A5393">
        <v>4</v>
      </c>
      <c r="B5393">
        <v>12</v>
      </c>
      <c r="C5393">
        <v>7</v>
      </c>
      <c r="D5393">
        <v>226</v>
      </c>
      <c r="E5393">
        <v>4546</v>
      </c>
      <c r="F5393">
        <v>2906</v>
      </c>
      <c r="G5393">
        <v>159</v>
      </c>
      <c r="H5393">
        <v>1</v>
      </c>
      <c r="I5393" s="58" t="s">
        <v>9248</v>
      </c>
      <c r="J5393">
        <v>15901</v>
      </c>
      <c r="K5393" s="4">
        <v>0</v>
      </c>
      <c r="L5393" s="4">
        <v>7.02</v>
      </c>
      <c r="M5393" s="4">
        <v>242.46700000000001</v>
      </c>
      <c r="N5393" s="4">
        <v>249.48699999999999</v>
      </c>
      <c r="O5393" s="5">
        <v>42305.745292812499</v>
      </c>
      <c r="P5393" s="5">
        <v>43258.050196053242</v>
      </c>
    </row>
    <row r="5394" spans="1:16">
      <c r="A5394">
        <v>4</v>
      </c>
      <c r="B5394">
        <v>12</v>
      </c>
      <c r="C5394">
        <v>7</v>
      </c>
      <c r="D5394">
        <v>226</v>
      </c>
      <c r="E5394">
        <v>4546</v>
      </c>
      <c r="F5394">
        <v>2907</v>
      </c>
      <c r="G5394">
        <v>159</v>
      </c>
      <c r="H5394">
        <v>2</v>
      </c>
      <c r="I5394" s="58" t="s">
        <v>9249</v>
      </c>
      <c r="J5394">
        <v>15902</v>
      </c>
      <c r="K5394" s="4">
        <v>0</v>
      </c>
      <c r="L5394" s="4">
        <v>15.218</v>
      </c>
      <c r="M5394" s="4">
        <v>249.48699999999999</v>
      </c>
      <c r="N5394" s="4">
        <v>264.70499999999998</v>
      </c>
      <c r="O5394" s="5">
        <v>42305.745292812499</v>
      </c>
      <c r="P5394" s="5">
        <v>43258.050196053242</v>
      </c>
    </row>
    <row r="5395" spans="1:16">
      <c r="A5395">
        <v>4</v>
      </c>
      <c r="B5395">
        <v>12</v>
      </c>
      <c r="C5395">
        <v>7</v>
      </c>
      <c r="D5395">
        <v>226</v>
      </c>
      <c r="E5395">
        <v>4546</v>
      </c>
      <c r="F5395">
        <v>2908</v>
      </c>
      <c r="G5395">
        <v>264</v>
      </c>
      <c r="H5395">
        <v>6</v>
      </c>
      <c r="I5395" s="58" t="s">
        <v>9250</v>
      </c>
      <c r="J5395">
        <v>26406</v>
      </c>
      <c r="K5395" s="4">
        <v>0</v>
      </c>
      <c r="L5395" s="4">
        <v>13.715999999999999</v>
      </c>
      <c r="M5395" s="4">
        <v>218.11</v>
      </c>
      <c r="N5395" s="4">
        <v>231.82599999999999</v>
      </c>
      <c r="O5395" s="5">
        <v>42305.745292812499</v>
      </c>
      <c r="P5395" s="5">
        <v>42305.745292812499</v>
      </c>
    </row>
    <row r="5396" spans="1:16">
      <c r="A5396">
        <v>4</v>
      </c>
      <c r="B5396">
        <v>12</v>
      </c>
      <c r="C5396">
        <v>7</v>
      </c>
      <c r="D5396">
        <v>226</v>
      </c>
      <c r="E5396">
        <v>551</v>
      </c>
      <c r="F5396">
        <v>2875</v>
      </c>
      <c r="G5396">
        <v>555</v>
      </c>
      <c r="H5396">
        <v>1</v>
      </c>
      <c r="I5396" s="58" t="s">
        <v>1578</v>
      </c>
      <c r="J5396">
        <v>55501</v>
      </c>
      <c r="K5396" s="4">
        <v>11.654</v>
      </c>
      <c r="L5396" s="4">
        <v>27.965</v>
      </c>
      <c r="M5396" s="4">
        <v>0</v>
      </c>
      <c r="N5396" s="4">
        <v>16.311</v>
      </c>
      <c r="O5396" s="5">
        <v>42305.745292812499</v>
      </c>
      <c r="P5396" s="5">
        <v>43258.050196053242</v>
      </c>
    </row>
    <row r="5397" spans="1:16">
      <c r="A5397">
        <v>4</v>
      </c>
      <c r="B5397">
        <v>12</v>
      </c>
      <c r="C5397">
        <v>7</v>
      </c>
      <c r="D5397">
        <v>226</v>
      </c>
      <c r="E5397">
        <v>557</v>
      </c>
      <c r="F5397">
        <v>2876</v>
      </c>
      <c r="G5397">
        <v>2284</v>
      </c>
      <c r="H5397">
        <v>1</v>
      </c>
      <c r="I5397" s="58">
        <v>140255</v>
      </c>
      <c r="J5397">
        <v>228401</v>
      </c>
      <c r="K5397" s="4">
        <v>0</v>
      </c>
      <c r="L5397" s="4">
        <v>17.963999999999999</v>
      </c>
      <c r="M5397" s="4">
        <v>0</v>
      </c>
      <c r="N5397" s="4">
        <v>17.963999999999999</v>
      </c>
      <c r="O5397" s="5">
        <v>42305.745292812499</v>
      </c>
      <c r="P5397" s="5">
        <v>42305.745292812499</v>
      </c>
    </row>
    <row r="5398" spans="1:16">
      <c r="A5398">
        <v>4</v>
      </c>
      <c r="B5398">
        <v>12</v>
      </c>
      <c r="C5398">
        <v>7</v>
      </c>
      <c r="D5398">
        <v>226</v>
      </c>
      <c r="E5398">
        <v>909</v>
      </c>
      <c r="F5398">
        <v>2877</v>
      </c>
      <c r="G5398">
        <v>870</v>
      </c>
      <c r="H5398">
        <v>3</v>
      </c>
      <c r="I5398" s="58" t="s">
        <v>9251</v>
      </c>
      <c r="J5398">
        <v>87003</v>
      </c>
      <c r="K5398" s="4">
        <v>1.4E-2</v>
      </c>
      <c r="L5398" s="4">
        <v>17.565999999999999</v>
      </c>
      <c r="M5398" s="4">
        <v>0</v>
      </c>
      <c r="N5398" s="4">
        <v>17.552</v>
      </c>
      <c r="O5398" s="5">
        <v>42305.745292812499</v>
      </c>
      <c r="P5398" s="5">
        <v>43258.050196053242</v>
      </c>
    </row>
    <row r="5399" spans="1:16">
      <c r="A5399">
        <v>4</v>
      </c>
      <c r="B5399">
        <v>12</v>
      </c>
      <c r="C5399">
        <v>7</v>
      </c>
      <c r="D5399">
        <v>41</v>
      </c>
      <c r="E5399">
        <v>1976</v>
      </c>
      <c r="F5399">
        <v>2606</v>
      </c>
      <c r="G5399">
        <v>3291</v>
      </c>
      <c r="H5399">
        <v>1</v>
      </c>
      <c r="I5399" s="58">
        <v>508055</v>
      </c>
      <c r="J5399">
        <v>329101</v>
      </c>
      <c r="K5399" s="4">
        <v>0</v>
      </c>
      <c r="L5399" s="4">
        <v>3.8759999999999999</v>
      </c>
      <c r="M5399" s="4">
        <v>0</v>
      </c>
      <c r="N5399" s="4">
        <v>3.8759999999999999</v>
      </c>
      <c r="O5399" s="5">
        <v>42305.745292812499</v>
      </c>
      <c r="P5399" s="5">
        <v>42305.745292812499</v>
      </c>
    </row>
    <row r="5400" spans="1:16">
      <c r="A5400">
        <v>4</v>
      </c>
      <c r="B5400">
        <v>12</v>
      </c>
      <c r="C5400">
        <v>7</v>
      </c>
      <c r="D5400">
        <v>41</v>
      </c>
      <c r="E5400">
        <v>2372</v>
      </c>
      <c r="F5400">
        <v>2607</v>
      </c>
      <c r="G5400">
        <v>2225</v>
      </c>
      <c r="H5400">
        <v>1</v>
      </c>
      <c r="I5400" s="58">
        <v>118706</v>
      </c>
      <c r="J5400">
        <v>222501</v>
      </c>
      <c r="K5400" s="4">
        <v>0</v>
      </c>
      <c r="L5400" s="4">
        <v>3.1429999999999998</v>
      </c>
      <c r="M5400" s="4">
        <v>0</v>
      </c>
      <c r="N5400" s="4">
        <v>3.1429999999999998</v>
      </c>
      <c r="O5400" s="5">
        <v>42305.745292812499</v>
      </c>
      <c r="P5400" s="5">
        <v>43258.050196053242</v>
      </c>
    </row>
    <row r="5401" spans="1:16">
      <c r="A5401">
        <v>4</v>
      </c>
      <c r="B5401">
        <v>12</v>
      </c>
      <c r="C5401">
        <v>7</v>
      </c>
      <c r="D5401">
        <v>41</v>
      </c>
      <c r="E5401">
        <v>2671</v>
      </c>
      <c r="F5401">
        <v>2608</v>
      </c>
      <c r="G5401">
        <v>2998</v>
      </c>
      <c r="H5401">
        <v>1</v>
      </c>
      <c r="I5401" s="58">
        <v>401039</v>
      </c>
      <c r="J5401">
        <v>299801</v>
      </c>
      <c r="K5401" s="4">
        <v>0</v>
      </c>
      <c r="L5401" s="4">
        <v>9.4499999999999993</v>
      </c>
      <c r="M5401" s="4">
        <v>0</v>
      </c>
      <c r="N5401" s="4">
        <v>9.4499999999999993</v>
      </c>
      <c r="O5401" s="5">
        <v>42305.745292812499</v>
      </c>
      <c r="P5401" s="5">
        <v>42305.745292812499</v>
      </c>
    </row>
    <row r="5402" spans="1:16">
      <c r="A5402">
        <v>4</v>
      </c>
      <c r="B5402">
        <v>12</v>
      </c>
      <c r="C5402">
        <v>7</v>
      </c>
      <c r="D5402">
        <v>41</v>
      </c>
      <c r="E5402">
        <v>2743</v>
      </c>
      <c r="F5402">
        <v>2609</v>
      </c>
      <c r="G5402">
        <v>2713</v>
      </c>
      <c r="H5402">
        <v>1</v>
      </c>
      <c r="I5402" s="58">
        <v>296944</v>
      </c>
      <c r="J5402">
        <v>271301</v>
      </c>
      <c r="K5402" s="4">
        <v>0</v>
      </c>
      <c r="L5402" s="4">
        <v>2.11</v>
      </c>
      <c r="M5402" s="4">
        <v>0</v>
      </c>
      <c r="N5402" s="4">
        <v>2.11</v>
      </c>
      <c r="O5402" s="5">
        <v>42305.745292812499</v>
      </c>
      <c r="P5402" s="5">
        <v>42305.745292812499</v>
      </c>
    </row>
    <row r="5403" spans="1:16">
      <c r="A5403">
        <v>4</v>
      </c>
      <c r="B5403">
        <v>12</v>
      </c>
      <c r="C5403">
        <v>7</v>
      </c>
      <c r="D5403">
        <v>41</v>
      </c>
      <c r="E5403">
        <v>3347</v>
      </c>
      <c r="F5403">
        <v>2610</v>
      </c>
      <c r="G5403">
        <v>3378</v>
      </c>
      <c r="H5403">
        <v>1</v>
      </c>
      <c r="I5403" s="58">
        <v>539831</v>
      </c>
      <c r="J5403">
        <v>337801</v>
      </c>
      <c r="K5403" s="4">
        <v>1</v>
      </c>
      <c r="L5403" s="4">
        <v>3.1640000000000001</v>
      </c>
      <c r="M5403" s="4">
        <v>0</v>
      </c>
      <c r="N5403" s="4">
        <v>2.1640000000000001</v>
      </c>
      <c r="O5403" s="5">
        <v>42305.745292812499</v>
      </c>
      <c r="P5403" s="5">
        <v>42305.745292812499</v>
      </c>
    </row>
    <row r="5404" spans="1:16">
      <c r="A5404">
        <v>4</v>
      </c>
      <c r="B5404">
        <v>12</v>
      </c>
      <c r="C5404">
        <v>7</v>
      </c>
      <c r="D5404">
        <v>41</v>
      </c>
      <c r="E5404">
        <v>3741</v>
      </c>
      <c r="F5404">
        <v>2611</v>
      </c>
      <c r="G5404">
        <v>454</v>
      </c>
      <c r="H5404">
        <v>6</v>
      </c>
      <c r="I5404" s="58" t="s">
        <v>9252</v>
      </c>
      <c r="J5404">
        <v>45406</v>
      </c>
      <c r="K5404" s="4">
        <v>1</v>
      </c>
      <c r="L5404" s="4">
        <v>2.847</v>
      </c>
      <c r="M5404" s="4">
        <v>0</v>
      </c>
      <c r="N5404" s="4">
        <v>1.847</v>
      </c>
      <c r="O5404" s="5">
        <v>42305.745292812499</v>
      </c>
      <c r="P5404" s="5">
        <v>42305.745292812499</v>
      </c>
    </row>
    <row r="5405" spans="1:16">
      <c r="A5405">
        <v>4</v>
      </c>
      <c r="B5405">
        <v>12</v>
      </c>
      <c r="C5405">
        <v>7</v>
      </c>
      <c r="D5405">
        <v>41</v>
      </c>
      <c r="E5405">
        <v>3762</v>
      </c>
      <c r="F5405">
        <v>2612</v>
      </c>
      <c r="G5405">
        <v>2010</v>
      </c>
      <c r="H5405">
        <v>1</v>
      </c>
      <c r="I5405" s="58">
        <v>40179</v>
      </c>
      <c r="J5405">
        <v>201001</v>
      </c>
      <c r="K5405" s="4">
        <v>0</v>
      </c>
      <c r="L5405" s="4">
        <v>13.002000000000001</v>
      </c>
      <c r="M5405" s="4">
        <v>0</v>
      </c>
      <c r="N5405" s="4">
        <v>13.226000000000001</v>
      </c>
      <c r="O5405" s="5">
        <v>42305.745292812499</v>
      </c>
      <c r="P5405" s="5">
        <v>42305.745292812499</v>
      </c>
    </row>
    <row r="5406" spans="1:16">
      <c r="A5406">
        <v>4</v>
      </c>
      <c r="B5406">
        <v>12</v>
      </c>
      <c r="C5406">
        <v>7</v>
      </c>
      <c r="D5406">
        <v>41</v>
      </c>
      <c r="E5406">
        <v>3762</v>
      </c>
      <c r="F5406">
        <v>2613</v>
      </c>
      <c r="G5406">
        <v>2010</v>
      </c>
      <c r="H5406">
        <v>2</v>
      </c>
      <c r="I5406" s="58">
        <v>40210</v>
      </c>
      <c r="J5406">
        <v>201002</v>
      </c>
      <c r="K5406" s="4">
        <v>13.002000000000001</v>
      </c>
      <c r="L5406" s="4">
        <v>22.742999999999999</v>
      </c>
      <c r="M5406" s="4">
        <v>13.226000000000001</v>
      </c>
      <c r="N5406" s="4">
        <v>22.966999999999999</v>
      </c>
      <c r="O5406" s="5">
        <v>42305.745292812499</v>
      </c>
      <c r="P5406" s="5">
        <v>43258.050196053242</v>
      </c>
    </row>
    <row r="5407" spans="1:16">
      <c r="A5407">
        <v>4</v>
      </c>
      <c r="B5407">
        <v>12</v>
      </c>
      <c r="C5407">
        <v>7</v>
      </c>
      <c r="D5407">
        <v>41</v>
      </c>
      <c r="E5407">
        <v>3763</v>
      </c>
      <c r="F5407">
        <v>2614</v>
      </c>
      <c r="G5407">
        <v>2467</v>
      </c>
      <c r="H5407">
        <v>1</v>
      </c>
      <c r="I5407" s="58">
        <v>207095</v>
      </c>
      <c r="J5407">
        <v>246701</v>
      </c>
      <c r="K5407" s="4">
        <v>9.9789999999999992</v>
      </c>
      <c r="L5407" s="4">
        <v>25.728000000000002</v>
      </c>
      <c r="M5407" s="4">
        <v>0</v>
      </c>
      <c r="N5407" s="4">
        <v>15.749000000000001</v>
      </c>
      <c r="O5407" s="5">
        <v>42305.745292812499</v>
      </c>
      <c r="P5407" s="5">
        <v>42305.745292812499</v>
      </c>
    </row>
    <row r="5408" spans="1:16">
      <c r="A5408">
        <v>4</v>
      </c>
      <c r="B5408">
        <v>12</v>
      </c>
      <c r="C5408">
        <v>7</v>
      </c>
      <c r="D5408">
        <v>41</v>
      </c>
      <c r="E5408">
        <v>3913</v>
      </c>
      <c r="F5408">
        <v>2615</v>
      </c>
      <c r="G5408">
        <v>264</v>
      </c>
      <c r="H5408">
        <v>4</v>
      </c>
      <c r="I5408" s="58" t="s">
        <v>1579</v>
      </c>
      <c r="J5408">
        <v>26404</v>
      </c>
      <c r="K5408" s="4">
        <v>1</v>
      </c>
      <c r="L5408" s="4">
        <v>6.4480000000000004</v>
      </c>
      <c r="M5408" s="4">
        <v>326.10199999999998</v>
      </c>
      <c r="N5408" s="4">
        <v>331.55099999999999</v>
      </c>
      <c r="O5408" s="5">
        <v>42305.745292812499</v>
      </c>
      <c r="P5408" s="5">
        <v>43258.050196053242</v>
      </c>
    </row>
    <row r="5409" spans="1:16">
      <c r="A5409">
        <v>4</v>
      </c>
      <c r="B5409">
        <v>12</v>
      </c>
      <c r="C5409">
        <v>7</v>
      </c>
      <c r="D5409">
        <v>41</v>
      </c>
      <c r="E5409">
        <v>3981</v>
      </c>
      <c r="F5409">
        <v>2616</v>
      </c>
      <c r="G5409">
        <v>344</v>
      </c>
      <c r="H5409">
        <v>1</v>
      </c>
      <c r="I5409" s="58" t="s">
        <v>9253</v>
      </c>
      <c r="J5409">
        <v>34401</v>
      </c>
      <c r="K5409" s="4">
        <v>1</v>
      </c>
      <c r="L5409" s="4">
        <v>5.1790000000000003</v>
      </c>
      <c r="M5409" s="4">
        <v>156.93199999999999</v>
      </c>
      <c r="N5409" s="4">
        <v>161.11099999999999</v>
      </c>
      <c r="O5409" s="5">
        <v>42305.745292812499</v>
      </c>
      <c r="P5409" s="5">
        <v>43258.050196053242</v>
      </c>
    </row>
    <row r="5410" spans="1:16">
      <c r="A5410">
        <v>4</v>
      </c>
      <c r="B5410">
        <v>12</v>
      </c>
      <c r="C5410">
        <v>7</v>
      </c>
      <c r="D5410">
        <v>41</v>
      </c>
      <c r="E5410">
        <v>3981</v>
      </c>
      <c r="F5410">
        <v>2617</v>
      </c>
      <c r="G5410">
        <v>406</v>
      </c>
      <c r="H5410">
        <v>2</v>
      </c>
      <c r="I5410" s="58" t="s">
        <v>9254</v>
      </c>
      <c r="J5410">
        <v>40602</v>
      </c>
      <c r="K5410" s="4">
        <v>0</v>
      </c>
      <c r="L5410" s="4">
        <v>21.83</v>
      </c>
      <c r="M5410" s="4">
        <v>123.009</v>
      </c>
      <c r="N5410" s="4">
        <v>144.839</v>
      </c>
      <c r="O5410" s="5">
        <v>42305.745292812499</v>
      </c>
      <c r="P5410" s="5">
        <v>43258.050196053242</v>
      </c>
    </row>
    <row r="5411" spans="1:16">
      <c r="A5411">
        <v>4</v>
      </c>
      <c r="B5411">
        <v>12</v>
      </c>
      <c r="C5411">
        <v>7</v>
      </c>
      <c r="D5411">
        <v>41</v>
      </c>
      <c r="E5411">
        <v>3981</v>
      </c>
      <c r="F5411">
        <v>2618</v>
      </c>
      <c r="G5411">
        <v>406</v>
      </c>
      <c r="H5411">
        <v>4</v>
      </c>
      <c r="I5411" s="58" t="s">
        <v>9255</v>
      </c>
      <c r="J5411">
        <v>40604</v>
      </c>
      <c r="K5411" s="4">
        <v>0</v>
      </c>
      <c r="L5411" s="4">
        <v>11.755000000000001</v>
      </c>
      <c r="M5411" s="4">
        <v>144.839</v>
      </c>
      <c r="N5411" s="4">
        <v>156.59399999999999</v>
      </c>
      <c r="O5411" s="5">
        <v>42305.745292812499</v>
      </c>
      <c r="P5411" s="5">
        <v>43258.050196053242</v>
      </c>
    </row>
    <row r="5412" spans="1:16">
      <c r="A5412">
        <v>4</v>
      </c>
      <c r="B5412">
        <v>12</v>
      </c>
      <c r="C5412">
        <v>7</v>
      </c>
      <c r="D5412">
        <v>41</v>
      </c>
      <c r="E5412">
        <v>4020</v>
      </c>
      <c r="F5412">
        <v>2619</v>
      </c>
      <c r="G5412">
        <v>454</v>
      </c>
      <c r="H5412">
        <v>1</v>
      </c>
      <c r="I5412" s="58" t="s">
        <v>9256</v>
      </c>
      <c r="J5412">
        <v>45401</v>
      </c>
      <c r="K5412" s="4">
        <v>1</v>
      </c>
      <c r="L5412" s="4">
        <v>15.769</v>
      </c>
      <c r="M5412" s="4">
        <v>123.779</v>
      </c>
      <c r="N5412" s="4">
        <v>138.548</v>
      </c>
      <c r="O5412" s="5">
        <v>42305.745292812499</v>
      </c>
      <c r="P5412" s="5">
        <v>43258.050196053242</v>
      </c>
    </row>
    <row r="5413" spans="1:16">
      <c r="A5413">
        <v>4</v>
      </c>
      <c r="B5413">
        <v>12</v>
      </c>
      <c r="C5413">
        <v>7</v>
      </c>
      <c r="D5413">
        <v>41</v>
      </c>
      <c r="E5413">
        <v>4020</v>
      </c>
      <c r="F5413">
        <v>2620</v>
      </c>
      <c r="G5413">
        <v>454</v>
      </c>
      <c r="H5413">
        <v>4</v>
      </c>
      <c r="I5413" s="58" t="s">
        <v>9257</v>
      </c>
      <c r="J5413">
        <v>45404</v>
      </c>
      <c r="K5413" s="4">
        <v>1</v>
      </c>
      <c r="L5413" s="4">
        <v>20.158999999999999</v>
      </c>
      <c r="M5413" s="4">
        <v>104.62</v>
      </c>
      <c r="N5413" s="4">
        <v>123.779</v>
      </c>
      <c r="O5413" s="5">
        <v>42305.745292812499</v>
      </c>
      <c r="P5413" s="5">
        <v>43258.050196053242</v>
      </c>
    </row>
    <row r="5414" spans="1:16">
      <c r="A5414">
        <v>4</v>
      </c>
      <c r="B5414">
        <v>12</v>
      </c>
      <c r="C5414">
        <v>7</v>
      </c>
      <c r="D5414">
        <v>41</v>
      </c>
      <c r="E5414">
        <v>4187</v>
      </c>
      <c r="F5414">
        <v>2621</v>
      </c>
      <c r="G5414">
        <v>406</v>
      </c>
      <c r="H5414">
        <v>3</v>
      </c>
      <c r="I5414" s="58" t="s">
        <v>9258</v>
      </c>
      <c r="J5414">
        <v>40603</v>
      </c>
      <c r="K5414" s="4">
        <v>0</v>
      </c>
      <c r="L5414" s="4">
        <v>1.292</v>
      </c>
      <c r="M5414" s="4">
        <v>0</v>
      </c>
      <c r="N5414" s="4">
        <v>1.292</v>
      </c>
      <c r="O5414" s="5">
        <v>42305.745292812499</v>
      </c>
      <c r="P5414" s="5">
        <v>42305.745292812499</v>
      </c>
    </row>
    <row r="5415" spans="1:16">
      <c r="A5415">
        <v>4</v>
      </c>
      <c r="B5415">
        <v>12</v>
      </c>
      <c r="C5415">
        <v>7</v>
      </c>
      <c r="D5415">
        <v>41</v>
      </c>
      <c r="E5415">
        <v>4187</v>
      </c>
      <c r="F5415">
        <v>2622</v>
      </c>
      <c r="G5415">
        <v>454</v>
      </c>
      <c r="H5415">
        <v>5</v>
      </c>
      <c r="I5415" s="58" t="s">
        <v>9259</v>
      </c>
      <c r="J5415">
        <v>45405</v>
      </c>
      <c r="K5415" s="4">
        <v>1.292</v>
      </c>
      <c r="L5415" s="4">
        <v>1.575</v>
      </c>
      <c r="M5415" s="4">
        <v>1.292</v>
      </c>
      <c r="N5415" s="4">
        <v>1.575</v>
      </c>
      <c r="O5415" s="5">
        <v>42305.745292812499</v>
      </c>
      <c r="P5415" s="5">
        <v>42305.745292812499</v>
      </c>
    </row>
    <row r="5416" spans="1:16">
      <c r="A5416">
        <v>4</v>
      </c>
      <c r="B5416">
        <v>12</v>
      </c>
      <c r="C5416">
        <v>7</v>
      </c>
      <c r="D5416">
        <v>41</v>
      </c>
      <c r="E5416">
        <v>4536</v>
      </c>
      <c r="F5416">
        <v>2623</v>
      </c>
      <c r="G5416">
        <v>69</v>
      </c>
      <c r="H5416">
        <v>5</v>
      </c>
      <c r="I5416" s="58">
        <v>25324</v>
      </c>
      <c r="J5416">
        <v>6905</v>
      </c>
      <c r="K5416" s="4">
        <v>1</v>
      </c>
      <c r="L5416" s="4">
        <v>5.5759999999999996</v>
      </c>
      <c r="M5416" s="4">
        <v>404.12700000000001</v>
      </c>
      <c r="N5416" s="4">
        <v>408.70299999999997</v>
      </c>
      <c r="O5416" s="5">
        <v>42305.745292812499</v>
      </c>
      <c r="P5416" s="5">
        <v>43258.050196053242</v>
      </c>
    </row>
    <row r="5417" spans="1:16">
      <c r="A5417">
        <v>4</v>
      </c>
      <c r="B5417">
        <v>12</v>
      </c>
      <c r="C5417">
        <v>7</v>
      </c>
      <c r="D5417">
        <v>41</v>
      </c>
      <c r="E5417">
        <v>4546</v>
      </c>
      <c r="F5417">
        <v>2624</v>
      </c>
      <c r="G5417">
        <v>264</v>
      </c>
      <c r="H5417">
        <v>4</v>
      </c>
      <c r="I5417" s="58" t="s">
        <v>1579</v>
      </c>
      <c r="J5417">
        <v>26404</v>
      </c>
      <c r="K5417" s="4">
        <v>6.4480000000000004</v>
      </c>
      <c r="L5417" s="4">
        <v>15.169</v>
      </c>
      <c r="M5417" s="4">
        <v>195.57599999999999</v>
      </c>
      <c r="N5417" s="4">
        <v>204.297</v>
      </c>
      <c r="O5417" s="5">
        <v>42305.745292812499</v>
      </c>
      <c r="P5417" s="5">
        <v>43258.050196053242</v>
      </c>
    </row>
    <row r="5418" spans="1:16">
      <c r="A5418">
        <v>4</v>
      </c>
      <c r="B5418">
        <v>12</v>
      </c>
      <c r="C5418">
        <v>7</v>
      </c>
      <c r="D5418">
        <v>41</v>
      </c>
      <c r="E5418">
        <v>4546</v>
      </c>
      <c r="F5418">
        <v>2625</v>
      </c>
      <c r="G5418">
        <v>264</v>
      </c>
      <c r="H5418">
        <v>5</v>
      </c>
      <c r="I5418" s="58" t="s">
        <v>9260</v>
      </c>
      <c r="J5418">
        <v>26405</v>
      </c>
      <c r="K5418" s="4">
        <v>15.188000000000001</v>
      </c>
      <c r="L5418" s="4">
        <v>29.001000000000001</v>
      </c>
      <c r="M5418" s="4">
        <v>204.297</v>
      </c>
      <c r="N5418" s="4">
        <v>218.11</v>
      </c>
      <c r="O5418" s="5">
        <v>42305.745292812499</v>
      </c>
      <c r="P5418" s="5">
        <v>43258.050196053242</v>
      </c>
    </row>
    <row r="5419" spans="1:16">
      <c r="A5419">
        <v>4</v>
      </c>
      <c r="B5419">
        <v>12</v>
      </c>
      <c r="C5419">
        <v>7</v>
      </c>
      <c r="D5419">
        <v>41</v>
      </c>
      <c r="E5419">
        <v>4546</v>
      </c>
      <c r="F5419">
        <v>2626</v>
      </c>
      <c r="G5419">
        <v>407</v>
      </c>
      <c r="H5419">
        <v>1</v>
      </c>
      <c r="I5419" s="58" t="s">
        <v>9261</v>
      </c>
      <c r="J5419">
        <v>40701</v>
      </c>
      <c r="K5419" s="4">
        <v>0</v>
      </c>
      <c r="L5419" s="4">
        <v>3.903</v>
      </c>
      <c r="M5419" s="4">
        <v>191.673</v>
      </c>
      <c r="N5419" s="4">
        <v>195.57599999999999</v>
      </c>
      <c r="O5419" s="5">
        <v>42305.745292812499</v>
      </c>
      <c r="P5419" s="5">
        <v>43258.050196053242</v>
      </c>
    </row>
    <row r="5420" spans="1:16">
      <c r="A5420">
        <v>4</v>
      </c>
      <c r="B5420">
        <v>12</v>
      </c>
      <c r="C5420">
        <v>7</v>
      </c>
      <c r="D5420">
        <v>41</v>
      </c>
      <c r="E5420">
        <v>555</v>
      </c>
      <c r="F5420">
        <v>2605</v>
      </c>
      <c r="G5420">
        <v>1641</v>
      </c>
      <c r="H5420">
        <v>1</v>
      </c>
      <c r="I5420" s="58">
        <v>-94596</v>
      </c>
      <c r="J5420">
        <v>164101</v>
      </c>
      <c r="K5420" s="4">
        <v>5</v>
      </c>
      <c r="L5420" s="4">
        <v>8.3070000000000004</v>
      </c>
      <c r="M5420" s="4">
        <v>0</v>
      </c>
      <c r="N5420" s="4">
        <v>3.3069999999999999</v>
      </c>
      <c r="O5420" s="5">
        <v>42305.745292812499</v>
      </c>
      <c r="P5420" s="5">
        <v>43258.050196053242</v>
      </c>
    </row>
    <row r="5421" spans="1:16">
      <c r="A5421">
        <v>4</v>
      </c>
      <c r="B5421">
        <v>12</v>
      </c>
      <c r="C5421">
        <v>7</v>
      </c>
      <c r="D5421">
        <v>48</v>
      </c>
      <c r="E5421">
        <v>1764</v>
      </c>
      <c r="F5421">
        <v>2631</v>
      </c>
      <c r="G5421">
        <v>1647</v>
      </c>
      <c r="H5421">
        <v>2</v>
      </c>
      <c r="I5421" s="58">
        <v>-92374</v>
      </c>
      <c r="J5421">
        <v>164702</v>
      </c>
      <c r="K5421" s="4">
        <v>0</v>
      </c>
      <c r="L5421" s="4">
        <v>0.91300000000000003</v>
      </c>
      <c r="M5421" s="4">
        <v>8.2050000000000001</v>
      </c>
      <c r="N5421" s="4">
        <v>9.1180000000000003</v>
      </c>
      <c r="O5421" s="5">
        <v>42305.745292812499</v>
      </c>
      <c r="P5421" s="5">
        <v>42305.745292812499</v>
      </c>
    </row>
    <row r="5422" spans="1:16">
      <c r="A5422">
        <v>4</v>
      </c>
      <c r="B5422">
        <v>12</v>
      </c>
      <c r="C5422">
        <v>7</v>
      </c>
      <c r="D5422">
        <v>48</v>
      </c>
      <c r="E5422">
        <v>1999</v>
      </c>
      <c r="F5422">
        <v>2632</v>
      </c>
      <c r="G5422">
        <v>1651</v>
      </c>
      <c r="H5422">
        <v>5</v>
      </c>
      <c r="I5422" s="58">
        <v>-90824</v>
      </c>
      <c r="J5422">
        <v>165105</v>
      </c>
      <c r="K5422" s="4">
        <v>0</v>
      </c>
      <c r="L5422" s="4">
        <v>1.4019999999999999</v>
      </c>
      <c r="M5422" s="4">
        <v>3.9729999999999999</v>
      </c>
      <c r="N5422" s="4">
        <v>5.375</v>
      </c>
      <c r="O5422" s="5">
        <v>42305.745292812499</v>
      </c>
      <c r="P5422" s="5">
        <v>43258.050196053242</v>
      </c>
    </row>
    <row r="5423" spans="1:16">
      <c r="A5423">
        <v>4</v>
      </c>
      <c r="B5423">
        <v>12</v>
      </c>
      <c r="C5423">
        <v>7</v>
      </c>
      <c r="D5423">
        <v>48</v>
      </c>
      <c r="E5423">
        <v>1999</v>
      </c>
      <c r="F5423">
        <v>2633</v>
      </c>
      <c r="G5423">
        <v>1651</v>
      </c>
      <c r="H5423">
        <v>6</v>
      </c>
      <c r="I5423" s="58">
        <v>-90793</v>
      </c>
      <c r="J5423">
        <v>165106</v>
      </c>
      <c r="K5423" s="4">
        <v>0</v>
      </c>
      <c r="L5423" s="4">
        <v>8.4309999999999992</v>
      </c>
      <c r="M5423" s="4">
        <v>6.8570000000000002</v>
      </c>
      <c r="N5423" s="4">
        <v>15.288</v>
      </c>
      <c r="O5423" s="5">
        <v>42305.745292812499</v>
      </c>
      <c r="P5423" s="5">
        <v>42305.745292812499</v>
      </c>
    </row>
    <row r="5424" spans="1:16">
      <c r="A5424">
        <v>4</v>
      </c>
      <c r="B5424">
        <v>12</v>
      </c>
      <c r="C5424">
        <v>7</v>
      </c>
      <c r="D5424">
        <v>48</v>
      </c>
      <c r="E5424">
        <v>1999</v>
      </c>
      <c r="F5424">
        <v>2634</v>
      </c>
      <c r="G5424">
        <v>1651</v>
      </c>
      <c r="H5424">
        <v>7</v>
      </c>
      <c r="I5424" s="58">
        <v>-90763</v>
      </c>
      <c r="J5424">
        <v>165107</v>
      </c>
      <c r="K5424" s="4">
        <v>8.4309999999999992</v>
      </c>
      <c r="L5424" s="4">
        <v>20.882000000000001</v>
      </c>
      <c r="M5424" s="4">
        <v>15.288</v>
      </c>
      <c r="N5424" s="4">
        <v>27.739000000000001</v>
      </c>
      <c r="O5424" s="5">
        <v>42305.745292812499</v>
      </c>
      <c r="P5424" s="5">
        <v>42305.745292812499</v>
      </c>
    </row>
    <row r="5425" spans="1:16">
      <c r="A5425">
        <v>4</v>
      </c>
      <c r="B5425">
        <v>12</v>
      </c>
      <c r="C5425">
        <v>7</v>
      </c>
      <c r="D5425">
        <v>48</v>
      </c>
      <c r="E5425">
        <v>1999</v>
      </c>
      <c r="F5425">
        <v>2635</v>
      </c>
      <c r="G5425">
        <v>1651</v>
      </c>
      <c r="H5425">
        <v>8</v>
      </c>
      <c r="I5425" s="58">
        <v>-90732</v>
      </c>
      <c r="J5425">
        <v>165108</v>
      </c>
      <c r="K5425" s="4">
        <v>0</v>
      </c>
      <c r="L5425" s="4">
        <v>5.4249999999999998</v>
      </c>
      <c r="M5425" s="4">
        <v>27.739000000000001</v>
      </c>
      <c r="N5425" s="4">
        <v>33.164000000000001</v>
      </c>
      <c r="O5425" s="5">
        <v>42305.745292812499</v>
      </c>
      <c r="P5425" s="5">
        <v>42305.745292812499</v>
      </c>
    </row>
    <row r="5426" spans="1:16">
      <c r="A5426">
        <v>4</v>
      </c>
      <c r="B5426">
        <v>12</v>
      </c>
      <c r="C5426">
        <v>7</v>
      </c>
      <c r="D5426">
        <v>48</v>
      </c>
      <c r="E5426">
        <v>2195</v>
      </c>
      <c r="F5426">
        <v>2636</v>
      </c>
      <c r="G5426">
        <v>2006</v>
      </c>
      <c r="H5426">
        <v>2</v>
      </c>
      <c r="I5426" s="58">
        <v>38749</v>
      </c>
      <c r="J5426">
        <v>200602</v>
      </c>
      <c r="K5426" s="4">
        <v>5.7729999999999997</v>
      </c>
      <c r="L5426" s="4">
        <v>12.497999999999999</v>
      </c>
      <c r="M5426" s="4">
        <v>6.27</v>
      </c>
      <c r="N5426" s="4">
        <v>12.994999999999999</v>
      </c>
      <c r="O5426" s="5">
        <v>42305.745292812499</v>
      </c>
      <c r="P5426" s="5">
        <v>43258.050196053242</v>
      </c>
    </row>
    <row r="5427" spans="1:16">
      <c r="A5427">
        <v>4</v>
      </c>
      <c r="B5427">
        <v>12</v>
      </c>
      <c r="C5427">
        <v>7</v>
      </c>
      <c r="D5427">
        <v>48</v>
      </c>
      <c r="E5427">
        <v>2195</v>
      </c>
      <c r="F5427">
        <v>2637</v>
      </c>
      <c r="G5427">
        <v>2006</v>
      </c>
      <c r="H5427">
        <v>3</v>
      </c>
      <c r="I5427" s="58">
        <v>38777</v>
      </c>
      <c r="J5427">
        <v>200603</v>
      </c>
      <c r="K5427" s="4">
        <v>0</v>
      </c>
      <c r="L5427" s="4">
        <v>11.927</v>
      </c>
      <c r="M5427" s="4">
        <v>12.994999999999999</v>
      </c>
      <c r="N5427" s="4">
        <v>24.922000000000001</v>
      </c>
      <c r="O5427" s="5">
        <v>42305.745292812499</v>
      </c>
      <c r="P5427" s="5">
        <v>43258.050196053242</v>
      </c>
    </row>
    <row r="5428" spans="1:16">
      <c r="A5428">
        <v>4</v>
      </c>
      <c r="B5428">
        <v>12</v>
      </c>
      <c r="C5428">
        <v>7</v>
      </c>
      <c r="D5428">
        <v>48</v>
      </c>
      <c r="E5428">
        <v>2428</v>
      </c>
      <c r="F5428">
        <v>2638</v>
      </c>
      <c r="G5428">
        <v>2278</v>
      </c>
      <c r="H5428">
        <v>1</v>
      </c>
      <c r="I5428" s="58">
        <v>138064</v>
      </c>
      <c r="J5428">
        <v>227801</v>
      </c>
      <c r="K5428" s="4">
        <v>0</v>
      </c>
      <c r="L5428" s="4">
        <v>18.8</v>
      </c>
      <c r="M5428" s="4">
        <v>0</v>
      </c>
      <c r="N5428" s="4">
        <v>18.8</v>
      </c>
      <c r="O5428" s="5">
        <v>42305.745292812499</v>
      </c>
      <c r="P5428" s="5">
        <v>42305.745292812499</v>
      </c>
    </row>
    <row r="5429" spans="1:16">
      <c r="A5429">
        <v>4</v>
      </c>
      <c r="B5429">
        <v>12</v>
      </c>
      <c r="C5429">
        <v>7</v>
      </c>
      <c r="D5429">
        <v>48</v>
      </c>
      <c r="E5429">
        <v>360</v>
      </c>
      <c r="F5429">
        <v>2627</v>
      </c>
      <c r="G5429">
        <v>1642</v>
      </c>
      <c r="H5429">
        <v>1</v>
      </c>
      <c r="I5429" s="58">
        <v>-94231</v>
      </c>
      <c r="J5429">
        <v>164201</v>
      </c>
      <c r="K5429" s="4">
        <v>0</v>
      </c>
      <c r="L5429" s="4">
        <v>5.6310000000000002</v>
      </c>
      <c r="M5429" s="4">
        <v>0</v>
      </c>
      <c r="N5429" s="4">
        <v>5.6310000000000002</v>
      </c>
      <c r="O5429" t="s">
        <v>1223</v>
      </c>
      <c r="P5429" t="s">
        <v>1223</v>
      </c>
    </row>
    <row r="5430" spans="1:16">
      <c r="A5430">
        <v>4</v>
      </c>
      <c r="B5430">
        <v>12</v>
      </c>
      <c r="C5430">
        <v>7</v>
      </c>
      <c r="D5430">
        <v>48</v>
      </c>
      <c r="E5430">
        <v>3673</v>
      </c>
      <c r="F5430">
        <v>2639</v>
      </c>
      <c r="G5430">
        <v>3619</v>
      </c>
      <c r="H5430">
        <v>1</v>
      </c>
      <c r="I5430" s="58">
        <v>627854</v>
      </c>
      <c r="J5430">
        <v>361901</v>
      </c>
      <c r="K5430" s="4">
        <v>1</v>
      </c>
      <c r="L5430" s="4">
        <v>5.2510000000000003</v>
      </c>
      <c r="M5430" s="4">
        <v>0</v>
      </c>
      <c r="N5430" s="4">
        <v>4.2510000000000003</v>
      </c>
      <c r="O5430" s="5">
        <v>42305.745292812499</v>
      </c>
      <c r="P5430" s="5">
        <v>42305.745292812499</v>
      </c>
    </row>
    <row r="5431" spans="1:16">
      <c r="A5431">
        <v>4</v>
      </c>
      <c r="B5431">
        <v>12</v>
      </c>
      <c r="C5431">
        <v>7</v>
      </c>
      <c r="D5431">
        <v>48</v>
      </c>
      <c r="E5431">
        <v>4304</v>
      </c>
      <c r="F5431">
        <v>2640</v>
      </c>
      <c r="G5431">
        <v>70</v>
      </c>
      <c r="H5431">
        <v>10</v>
      </c>
      <c r="I5431" s="58">
        <v>25842</v>
      </c>
      <c r="J5431">
        <v>7010</v>
      </c>
      <c r="K5431" s="4">
        <v>1.595</v>
      </c>
      <c r="L5431" s="4">
        <v>2.6579999999999999</v>
      </c>
      <c r="M5431" s="4">
        <v>0</v>
      </c>
      <c r="N5431" s="4">
        <v>1.0629999999999999</v>
      </c>
      <c r="O5431" s="5">
        <v>42305.745292812499</v>
      </c>
      <c r="P5431" s="5">
        <v>42305.745292812499</v>
      </c>
    </row>
    <row r="5432" spans="1:16">
      <c r="A5432">
        <v>4</v>
      </c>
      <c r="B5432">
        <v>12</v>
      </c>
      <c r="C5432">
        <v>7</v>
      </c>
      <c r="D5432">
        <v>48</v>
      </c>
      <c r="E5432">
        <v>4533</v>
      </c>
      <c r="F5432">
        <v>2641</v>
      </c>
      <c r="G5432">
        <v>35</v>
      </c>
      <c r="H5432">
        <v>2</v>
      </c>
      <c r="I5432" s="58">
        <v>12816</v>
      </c>
      <c r="J5432">
        <v>3502</v>
      </c>
      <c r="K5432" s="4">
        <v>1</v>
      </c>
      <c r="L5432" s="4">
        <v>12.359</v>
      </c>
      <c r="M5432" s="4">
        <v>379.53399999999999</v>
      </c>
      <c r="N5432" s="4">
        <v>390.89299999999997</v>
      </c>
      <c r="O5432" s="5">
        <v>42305.745292812499</v>
      </c>
      <c r="P5432" s="5">
        <v>43258.050196053242</v>
      </c>
    </row>
    <row r="5433" spans="1:16">
      <c r="A5433">
        <v>4</v>
      </c>
      <c r="B5433">
        <v>12</v>
      </c>
      <c r="C5433">
        <v>7</v>
      </c>
      <c r="D5433">
        <v>48</v>
      </c>
      <c r="E5433">
        <v>4533</v>
      </c>
      <c r="F5433">
        <v>2642</v>
      </c>
      <c r="G5433">
        <v>35</v>
      </c>
      <c r="H5433">
        <v>3</v>
      </c>
      <c r="I5433" s="58">
        <v>12844</v>
      </c>
      <c r="J5433">
        <v>3503</v>
      </c>
      <c r="K5433" s="4">
        <v>11.36</v>
      </c>
      <c r="L5433" s="4">
        <v>25.533000000000001</v>
      </c>
      <c r="M5433" s="4">
        <v>390.89299999999997</v>
      </c>
      <c r="N5433" s="4">
        <v>405.06599999999997</v>
      </c>
      <c r="O5433" s="5">
        <v>42305.745292812499</v>
      </c>
      <c r="P5433" s="5">
        <v>43258.050196053242</v>
      </c>
    </row>
    <row r="5434" spans="1:16">
      <c r="A5434">
        <v>4</v>
      </c>
      <c r="B5434">
        <v>12</v>
      </c>
      <c r="C5434">
        <v>7</v>
      </c>
      <c r="D5434">
        <v>48</v>
      </c>
      <c r="E5434">
        <v>4533</v>
      </c>
      <c r="F5434">
        <v>2643</v>
      </c>
      <c r="G5434">
        <v>35</v>
      </c>
      <c r="H5434">
        <v>4</v>
      </c>
      <c r="I5434" s="58">
        <v>12875</v>
      </c>
      <c r="J5434">
        <v>3504</v>
      </c>
      <c r="K5434" s="4">
        <v>25.533000000000001</v>
      </c>
      <c r="L5434" s="4">
        <v>34.767000000000003</v>
      </c>
      <c r="M5434" s="4">
        <v>405.06599999999997</v>
      </c>
      <c r="N5434" s="4">
        <v>414.3</v>
      </c>
      <c r="O5434" s="5">
        <v>42305.745292812499</v>
      </c>
      <c r="P5434" s="5">
        <v>43258.050196053242</v>
      </c>
    </row>
    <row r="5435" spans="1:16">
      <c r="A5435">
        <v>4</v>
      </c>
      <c r="B5435">
        <v>12</v>
      </c>
      <c r="C5435">
        <v>7</v>
      </c>
      <c r="D5435">
        <v>48</v>
      </c>
      <c r="E5435">
        <v>4536</v>
      </c>
      <c r="F5435">
        <v>2644</v>
      </c>
      <c r="G5435">
        <v>70</v>
      </c>
      <c r="H5435">
        <v>3</v>
      </c>
      <c r="I5435" s="58">
        <v>25628</v>
      </c>
      <c r="J5435">
        <v>7003</v>
      </c>
      <c r="K5435" s="4">
        <v>1.1160000000000001</v>
      </c>
      <c r="L5435" s="4">
        <v>18.007999999999999</v>
      </c>
      <c r="M5435" s="4">
        <v>459.95400000000001</v>
      </c>
      <c r="N5435" s="4">
        <v>476.846</v>
      </c>
      <c r="O5435" s="5">
        <v>42305.745292812499</v>
      </c>
      <c r="P5435" s="5">
        <v>42305.745292812499</v>
      </c>
    </row>
    <row r="5436" spans="1:16">
      <c r="A5436">
        <v>4</v>
      </c>
      <c r="B5436">
        <v>12</v>
      </c>
      <c r="C5436">
        <v>7</v>
      </c>
      <c r="D5436">
        <v>48</v>
      </c>
      <c r="E5436">
        <v>4536</v>
      </c>
      <c r="F5436">
        <v>2645</v>
      </c>
      <c r="G5436">
        <v>70</v>
      </c>
      <c r="H5436">
        <v>4</v>
      </c>
      <c r="I5436" s="58">
        <v>25659</v>
      </c>
      <c r="J5436">
        <v>7004</v>
      </c>
      <c r="K5436" s="4">
        <v>18.007999999999999</v>
      </c>
      <c r="L5436" s="4">
        <v>21.948</v>
      </c>
      <c r="M5436" s="4">
        <v>476.846</v>
      </c>
      <c r="N5436" s="4">
        <v>480.786</v>
      </c>
      <c r="O5436" s="5">
        <v>42305.745292812499</v>
      </c>
      <c r="P5436" s="5">
        <v>42305.745292812499</v>
      </c>
    </row>
    <row r="5437" spans="1:16">
      <c r="A5437">
        <v>4</v>
      </c>
      <c r="B5437">
        <v>12</v>
      </c>
      <c r="C5437">
        <v>7</v>
      </c>
      <c r="D5437">
        <v>48</v>
      </c>
      <c r="E5437">
        <v>4536</v>
      </c>
      <c r="F5437">
        <v>2646</v>
      </c>
      <c r="G5437">
        <v>70</v>
      </c>
      <c r="H5437">
        <v>5</v>
      </c>
      <c r="I5437" s="58">
        <v>25689</v>
      </c>
      <c r="J5437">
        <v>7005</v>
      </c>
      <c r="K5437" s="4">
        <v>0</v>
      </c>
      <c r="L5437" s="4">
        <v>13.670999999999999</v>
      </c>
      <c r="M5437" s="4">
        <v>480.786</v>
      </c>
      <c r="N5437" s="4">
        <v>494.45699999999999</v>
      </c>
      <c r="O5437" s="5">
        <v>42305.745292812499</v>
      </c>
      <c r="P5437" s="5">
        <v>43258.050196053242</v>
      </c>
    </row>
    <row r="5438" spans="1:16">
      <c r="A5438">
        <v>4</v>
      </c>
      <c r="B5438">
        <v>12</v>
      </c>
      <c r="C5438">
        <v>7</v>
      </c>
      <c r="D5438">
        <v>48</v>
      </c>
      <c r="E5438">
        <v>551</v>
      </c>
      <c r="F5438">
        <v>2628</v>
      </c>
      <c r="G5438">
        <v>555</v>
      </c>
      <c r="H5438">
        <v>2</v>
      </c>
      <c r="I5438" s="58" t="s">
        <v>9262</v>
      </c>
      <c r="J5438">
        <v>55502</v>
      </c>
      <c r="K5438" s="4">
        <v>0</v>
      </c>
      <c r="L5438" s="4">
        <v>12.069000000000001</v>
      </c>
      <c r="M5438" s="4">
        <v>16.311</v>
      </c>
      <c r="N5438" s="4">
        <v>28.38</v>
      </c>
      <c r="O5438" s="5">
        <v>42305.745292812499</v>
      </c>
      <c r="P5438" s="5">
        <v>43258.050196053242</v>
      </c>
    </row>
    <row r="5439" spans="1:16">
      <c r="A5439">
        <v>4</v>
      </c>
      <c r="B5439">
        <v>12</v>
      </c>
      <c r="C5439">
        <v>7</v>
      </c>
      <c r="D5439">
        <v>48</v>
      </c>
      <c r="E5439">
        <v>552</v>
      </c>
      <c r="F5439">
        <v>2629</v>
      </c>
      <c r="G5439">
        <v>826</v>
      </c>
      <c r="H5439">
        <v>2</v>
      </c>
      <c r="I5439" s="58" t="s">
        <v>9263</v>
      </c>
      <c r="J5439">
        <v>82602</v>
      </c>
      <c r="K5439" s="4">
        <v>0</v>
      </c>
      <c r="L5439" s="4">
        <v>18.228999999999999</v>
      </c>
      <c r="M5439" s="4">
        <v>4.42</v>
      </c>
      <c r="N5439" s="4">
        <v>22.649000000000001</v>
      </c>
      <c r="O5439" s="5">
        <v>42305.745292812499</v>
      </c>
      <c r="P5439" s="5">
        <v>43258.050196053242</v>
      </c>
    </row>
    <row r="5440" spans="1:16">
      <c r="A5440">
        <v>4</v>
      </c>
      <c r="B5440">
        <v>12</v>
      </c>
      <c r="C5440">
        <v>7</v>
      </c>
      <c r="D5440">
        <v>48</v>
      </c>
      <c r="E5440">
        <v>909</v>
      </c>
      <c r="F5440">
        <v>2630</v>
      </c>
      <c r="G5440">
        <v>870</v>
      </c>
      <c r="H5440">
        <v>4</v>
      </c>
      <c r="I5440" s="58" t="s">
        <v>9264</v>
      </c>
      <c r="J5440">
        <v>87004</v>
      </c>
      <c r="K5440" s="4">
        <v>0</v>
      </c>
      <c r="L5440" s="4">
        <v>31.123000000000001</v>
      </c>
      <c r="M5440" s="4">
        <v>17.552</v>
      </c>
      <c r="N5440" s="4">
        <v>48.673999999999999</v>
      </c>
      <c r="O5440" s="5">
        <v>42305.745292812499</v>
      </c>
      <c r="P5440" s="5">
        <v>43258.050196053242</v>
      </c>
    </row>
    <row r="5441" spans="1:16">
      <c r="A5441">
        <v>4</v>
      </c>
      <c r="B5441">
        <v>12</v>
      </c>
      <c r="C5441">
        <v>7</v>
      </c>
      <c r="D5441">
        <v>53</v>
      </c>
      <c r="E5441">
        <v>1973</v>
      </c>
      <c r="F5441">
        <v>2648</v>
      </c>
      <c r="G5441">
        <v>1817</v>
      </c>
      <c r="H5441">
        <v>2</v>
      </c>
      <c r="I5441" s="58">
        <v>-30283</v>
      </c>
      <c r="J5441">
        <v>181702</v>
      </c>
      <c r="K5441" s="4">
        <v>0</v>
      </c>
      <c r="L5441" s="4">
        <v>3.5129999999999999</v>
      </c>
      <c r="M5441" s="4">
        <v>2.609</v>
      </c>
      <c r="N5441" s="4">
        <v>6.1219999999999999</v>
      </c>
      <c r="O5441" s="5">
        <v>42305.745292812499</v>
      </c>
      <c r="P5441" s="5">
        <v>43258.050196053242</v>
      </c>
    </row>
    <row r="5442" spans="1:16">
      <c r="A5442">
        <v>4</v>
      </c>
      <c r="B5442">
        <v>12</v>
      </c>
      <c r="C5442">
        <v>7</v>
      </c>
      <c r="D5442">
        <v>53</v>
      </c>
      <c r="E5442">
        <v>3534</v>
      </c>
      <c r="F5442">
        <v>2649</v>
      </c>
      <c r="G5442">
        <v>140</v>
      </c>
      <c r="H5442">
        <v>10</v>
      </c>
      <c r="I5442" s="58" t="s">
        <v>9265</v>
      </c>
      <c r="J5442">
        <v>14010</v>
      </c>
      <c r="K5442" s="4">
        <v>25.86</v>
      </c>
      <c r="L5442" s="4">
        <v>38.960999999999999</v>
      </c>
      <c r="M5442" s="4">
        <v>342.41699999999997</v>
      </c>
      <c r="N5442" s="4">
        <v>355.51799999999997</v>
      </c>
      <c r="O5442" s="5">
        <v>42305.745292812499</v>
      </c>
      <c r="P5442" s="5">
        <v>43258.050196053242</v>
      </c>
    </row>
    <row r="5443" spans="1:16">
      <c r="A5443">
        <v>4</v>
      </c>
      <c r="B5443">
        <v>12</v>
      </c>
      <c r="C5443">
        <v>7</v>
      </c>
      <c r="D5443">
        <v>53</v>
      </c>
      <c r="E5443">
        <v>3534</v>
      </c>
      <c r="F5443">
        <v>2650</v>
      </c>
      <c r="G5443">
        <v>140</v>
      </c>
      <c r="H5443">
        <v>11</v>
      </c>
      <c r="I5443" s="58" t="s">
        <v>9266</v>
      </c>
      <c r="J5443">
        <v>14011</v>
      </c>
      <c r="K5443" s="4">
        <v>47.689</v>
      </c>
      <c r="L5443" s="4">
        <v>56.725999999999999</v>
      </c>
      <c r="M5443" s="4">
        <v>355.51799999999997</v>
      </c>
      <c r="N5443" s="4">
        <v>364.55500000000001</v>
      </c>
      <c r="O5443" s="5">
        <v>42305.745292812499</v>
      </c>
      <c r="P5443" s="5">
        <v>43258.050196053242</v>
      </c>
    </row>
    <row r="5444" spans="1:16">
      <c r="A5444">
        <v>4</v>
      </c>
      <c r="B5444">
        <v>12</v>
      </c>
      <c r="C5444">
        <v>7</v>
      </c>
      <c r="D5444">
        <v>53</v>
      </c>
      <c r="E5444">
        <v>3534</v>
      </c>
      <c r="F5444">
        <v>2651</v>
      </c>
      <c r="G5444">
        <v>140</v>
      </c>
      <c r="H5444">
        <v>13</v>
      </c>
      <c r="I5444" s="58" t="s">
        <v>9267</v>
      </c>
      <c r="J5444">
        <v>14013</v>
      </c>
      <c r="K5444" s="4">
        <v>1</v>
      </c>
      <c r="L5444" s="4">
        <v>16.864999999999998</v>
      </c>
      <c r="M5444" s="4">
        <v>326.55200000000002</v>
      </c>
      <c r="N5444" s="4">
        <v>342.41699999999997</v>
      </c>
      <c r="O5444" s="5">
        <v>42305.745292812499</v>
      </c>
      <c r="P5444" s="5">
        <v>43258.050196053242</v>
      </c>
    </row>
    <row r="5445" spans="1:16">
      <c r="A5445">
        <v>4</v>
      </c>
      <c r="B5445">
        <v>12</v>
      </c>
      <c r="C5445">
        <v>7</v>
      </c>
      <c r="D5445">
        <v>53</v>
      </c>
      <c r="E5445">
        <v>3534</v>
      </c>
      <c r="F5445">
        <v>2652</v>
      </c>
      <c r="G5445">
        <v>141</v>
      </c>
      <c r="H5445">
        <v>1</v>
      </c>
      <c r="I5445" s="58" t="s">
        <v>9268</v>
      </c>
      <c r="J5445">
        <v>14101</v>
      </c>
      <c r="K5445" s="4">
        <v>37.271000000000001</v>
      </c>
      <c r="L5445" s="4">
        <v>52.064999999999998</v>
      </c>
      <c r="M5445" s="4">
        <v>364.55500000000001</v>
      </c>
      <c r="N5445" s="4">
        <v>379.34899999999999</v>
      </c>
      <c r="O5445" s="5">
        <v>42305.745292812499</v>
      </c>
      <c r="P5445" s="5">
        <v>43258.050196053242</v>
      </c>
    </row>
    <row r="5446" spans="1:16">
      <c r="A5446">
        <v>4</v>
      </c>
      <c r="B5446">
        <v>12</v>
      </c>
      <c r="C5446">
        <v>7</v>
      </c>
      <c r="D5446">
        <v>53</v>
      </c>
      <c r="E5446">
        <v>3727</v>
      </c>
      <c r="F5446">
        <v>2653</v>
      </c>
      <c r="G5446">
        <v>141</v>
      </c>
      <c r="H5446">
        <v>11</v>
      </c>
      <c r="I5446" s="58" t="s">
        <v>9269</v>
      </c>
      <c r="J5446">
        <v>14111</v>
      </c>
      <c r="K5446" s="4">
        <v>0</v>
      </c>
      <c r="L5446" s="4">
        <v>0.29299999999999998</v>
      </c>
      <c r="M5446" s="4">
        <v>0</v>
      </c>
      <c r="N5446" s="4">
        <v>0.29299999999999998</v>
      </c>
      <c r="O5446" s="5">
        <v>42305.745292812499</v>
      </c>
      <c r="P5446" s="5">
        <v>43258.050196053242</v>
      </c>
    </row>
    <row r="5447" spans="1:16">
      <c r="A5447">
        <v>4</v>
      </c>
      <c r="B5447">
        <v>12</v>
      </c>
      <c r="C5447">
        <v>7</v>
      </c>
      <c r="D5447">
        <v>53</v>
      </c>
      <c r="E5447">
        <v>3744</v>
      </c>
      <c r="F5447">
        <v>2654</v>
      </c>
      <c r="G5447">
        <v>1645</v>
      </c>
      <c r="H5447">
        <v>2</v>
      </c>
      <c r="I5447" s="58">
        <v>-93104</v>
      </c>
      <c r="J5447">
        <v>164502</v>
      </c>
      <c r="K5447" s="4">
        <v>0</v>
      </c>
      <c r="L5447" s="4">
        <v>3.6850000000000001</v>
      </c>
      <c r="M5447" s="4">
        <v>9.3019999999999996</v>
      </c>
      <c r="N5447" s="4">
        <v>12.987</v>
      </c>
      <c r="O5447" s="5">
        <v>42305.745292812499</v>
      </c>
      <c r="P5447" s="5">
        <v>43258.050196053242</v>
      </c>
    </row>
    <row r="5448" spans="1:16">
      <c r="A5448">
        <v>4</v>
      </c>
      <c r="B5448">
        <v>12</v>
      </c>
      <c r="C5448">
        <v>7</v>
      </c>
      <c r="D5448">
        <v>53</v>
      </c>
      <c r="E5448">
        <v>3758</v>
      </c>
      <c r="F5448">
        <v>2655</v>
      </c>
      <c r="G5448">
        <v>1561</v>
      </c>
      <c r="H5448">
        <v>1</v>
      </c>
      <c r="I5448" s="58" t="s">
        <v>9270</v>
      </c>
      <c r="J5448">
        <v>156101</v>
      </c>
      <c r="K5448" s="4">
        <v>0</v>
      </c>
      <c r="L5448" s="4">
        <v>4.5410000000000004</v>
      </c>
      <c r="M5448" s="4">
        <v>0</v>
      </c>
      <c r="N5448" s="4">
        <v>4.5410000000000004</v>
      </c>
      <c r="O5448" s="5">
        <v>42305.745292812499</v>
      </c>
      <c r="P5448" s="5">
        <v>42305.745292812499</v>
      </c>
    </row>
    <row r="5449" spans="1:16">
      <c r="A5449">
        <v>4</v>
      </c>
      <c r="B5449">
        <v>12</v>
      </c>
      <c r="C5449">
        <v>7</v>
      </c>
      <c r="D5449">
        <v>53</v>
      </c>
      <c r="E5449">
        <v>3759</v>
      </c>
      <c r="F5449">
        <v>2656</v>
      </c>
      <c r="G5449">
        <v>2969</v>
      </c>
      <c r="H5449">
        <v>1</v>
      </c>
      <c r="I5449" s="58">
        <v>390447</v>
      </c>
      <c r="J5449">
        <v>296901</v>
      </c>
      <c r="K5449" s="4">
        <v>0</v>
      </c>
      <c r="L5449" s="4">
        <v>16.727</v>
      </c>
      <c r="M5449" s="4">
        <v>0</v>
      </c>
      <c r="N5449" s="4">
        <v>16.727</v>
      </c>
      <c r="O5449" s="5">
        <v>42305.745292812499</v>
      </c>
      <c r="P5449" s="5">
        <v>42305.745292812499</v>
      </c>
    </row>
    <row r="5450" spans="1:16">
      <c r="A5450">
        <v>4</v>
      </c>
      <c r="B5450">
        <v>12</v>
      </c>
      <c r="C5450">
        <v>7</v>
      </c>
      <c r="D5450">
        <v>53</v>
      </c>
      <c r="E5450">
        <v>3764</v>
      </c>
      <c r="F5450">
        <v>2657</v>
      </c>
      <c r="G5450">
        <v>1280</v>
      </c>
      <c r="H5450">
        <v>3</v>
      </c>
      <c r="I5450" s="58" t="s">
        <v>9271</v>
      </c>
      <c r="J5450">
        <v>128003</v>
      </c>
      <c r="K5450" s="4">
        <v>17.800999999999998</v>
      </c>
      <c r="L5450" s="4">
        <v>35.890999999999998</v>
      </c>
      <c r="M5450" s="4">
        <v>17.800999999999998</v>
      </c>
      <c r="N5450" s="4">
        <v>35.890999999999998</v>
      </c>
      <c r="O5450" s="5">
        <v>42305.745292812499</v>
      </c>
      <c r="P5450" s="5">
        <v>43258.050196053242</v>
      </c>
    </row>
    <row r="5451" spans="1:16">
      <c r="A5451">
        <v>4</v>
      </c>
      <c r="B5451">
        <v>12</v>
      </c>
      <c r="C5451">
        <v>7</v>
      </c>
      <c r="D5451">
        <v>53</v>
      </c>
      <c r="E5451">
        <v>3764</v>
      </c>
      <c r="F5451">
        <v>2658</v>
      </c>
      <c r="G5451">
        <v>1280</v>
      </c>
      <c r="H5451">
        <v>4</v>
      </c>
      <c r="I5451" s="58" t="s">
        <v>9272</v>
      </c>
      <c r="J5451">
        <v>128004</v>
      </c>
      <c r="K5451" s="4">
        <v>0</v>
      </c>
      <c r="L5451" s="4">
        <v>17.800999999999998</v>
      </c>
      <c r="M5451" s="4">
        <v>0</v>
      </c>
      <c r="N5451" s="4">
        <v>17.800999999999998</v>
      </c>
      <c r="O5451" s="5">
        <v>42305.745292812499</v>
      </c>
      <c r="P5451" s="5">
        <v>43258.050196053242</v>
      </c>
    </row>
    <row r="5452" spans="1:16">
      <c r="A5452">
        <v>4</v>
      </c>
      <c r="B5452">
        <v>12</v>
      </c>
      <c r="C5452">
        <v>7</v>
      </c>
      <c r="D5452">
        <v>53</v>
      </c>
      <c r="E5452">
        <v>3791</v>
      </c>
      <c r="F5452">
        <v>2659</v>
      </c>
      <c r="G5452">
        <v>140</v>
      </c>
      <c r="H5452">
        <v>14</v>
      </c>
      <c r="I5452" s="58" t="s">
        <v>9273</v>
      </c>
      <c r="J5452">
        <v>14014</v>
      </c>
      <c r="K5452" s="4">
        <v>21.37</v>
      </c>
      <c r="L5452" s="4">
        <v>36.402000000000001</v>
      </c>
      <c r="M5452" s="4">
        <v>0</v>
      </c>
      <c r="N5452" s="4">
        <v>15.032</v>
      </c>
      <c r="O5452" s="5">
        <v>42305.745292812499</v>
      </c>
      <c r="P5452" s="5">
        <v>42305.745292812499</v>
      </c>
    </row>
    <row r="5453" spans="1:16">
      <c r="A5453">
        <v>4</v>
      </c>
      <c r="B5453">
        <v>12</v>
      </c>
      <c r="C5453">
        <v>7</v>
      </c>
      <c r="D5453">
        <v>53</v>
      </c>
      <c r="E5453">
        <v>3964</v>
      </c>
      <c r="F5453">
        <v>2660</v>
      </c>
      <c r="G5453">
        <v>558</v>
      </c>
      <c r="H5453">
        <v>10</v>
      </c>
      <c r="I5453" s="58" t="s">
        <v>1580</v>
      </c>
      <c r="J5453">
        <v>55810</v>
      </c>
      <c r="K5453" s="4">
        <v>1</v>
      </c>
      <c r="L5453" s="4">
        <v>13.535</v>
      </c>
      <c r="M5453" s="4">
        <v>162.51900000000001</v>
      </c>
      <c r="N5453" s="4">
        <v>175.054</v>
      </c>
      <c r="O5453" s="5">
        <v>42305.745292812499</v>
      </c>
      <c r="P5453" s="5">
        <v>42305.745292812499</v>
      </c>
    </row>
    <row r="5454" spans="1:16">
      <c r="A5454">
        <v>4</v>
      </c>
      <c r="B5454">
        <v>12</v>
      </c>
      <c r="C5454">
        <v>7</v>
      </c>
      <c r="D5454">
        <v>53</v>
      </c>
      <c r="E5454">
        <v>3964</v>
      </c>
      <c r="F5454">
        <v>2661</v>
      </c>
      <c r="G5454">
        <v>1643</v>
      </c>
      <c r="H5454">
        <v>1</v>
      </c>
      <c r="I5454" s="58">
        <v>-93866</v>
      </c>
      <c r="J5454">
        <v>164301</v>
      </c>
      <c r="K5454" s="4">
        <v>1</v>
      </c>
      <c r="L5454" s="4">
        <v>18.306999999999999</v>
      </c>
      <c r="M5454" s="4">
        <v>176.82900000000001</v>
      </c>
      <c r="N5454" s="4">
        <v>194.136</v>
      </c>
      <c r="O5454" s="5">
        <v>42305.745292812499</v>
      </c>
      <c r="P5454" s="5">
        <v>42305.745292812499</v>
      </c>
    </row>
    <row r="5455" spans="1:16">
      <c r="A5455">
        <v>4</v>
      </c>
      <c r="B5455">
        <v>12</v>
      </c>
      <c r="C5455">
        <v>7</v>
      </c>
      <c r="D5455">
        <v>53</v>
      </c>
      <c r="E5455">
        <v>3985</v>
      </c>
      <c r="F5455">
        <v>2662</v>
      </c>
      <c r="G5455">
        <v>412</v>
      </c>
      <c r="H5455">
        <v>2</v>
      </c>
      <c r="I5455" s="58" t="s">
        <v>9274</v>
      </c>
      <c r="J5455">
        <v>41202</v>
      </c>
      <c r="K5455" s="4">
        <v>0</v>
      </c>
      <c r="L5455" s="4">
        <v>10.919</v>
      </c>
      <c r="M5455" s="4">
        <v>98.823999999999998</v>
      </c>
      <c r="N5455" s="4">
        <v>109.74299999999999</v>
      </c>
      <c r="O5455" s="5">
        <v>42305.745292812499</v>
      </c>
      <c r="P5455" s="5">
        <v>43258.050196053242</v>
      </c>
    </row>
    <row r="5456" spans="1:16">
      <c r="A5456">
        <v>4</v>
      </c>
      <c r="B5456">
        <v>12</v>
      </c>
      <c r="C5456">
        <v>7</v>
      </c>
      <c r="D5456">
        <v>53</v>
      </c>
      <c r="E5456">
        <v>3985</v>
      </c>
      <c r="F5456">
        <v>2663</v>
      </c>
      <c r="G5456">
        <v>412</v>
      </c>
      <c r="H5456">
        <v>3</v>
      </c>
      <c r="I5456" s="58" t="s">
        <v>9275</v>
      </c>
      <c r="J5456">
        <v>41203</v>
      </c>
      <c r="K5456" s="4">
        <v>0</v>
      </c>
      <c r="L5456" s="4">
        <v>15</v>
      </c>
      <c r="M5456" s="4">
        <v>109.74299999999999</v>
      </c>
      <c r="N5456" s="4">
        <v>124.74299999999999</v>
      </c>
      <c r="O5456" s="5">
        <v>42305.745292812499</v>
      </c>
      <c r="P5456" s="5">
        <v>43258.050196053242</v>
      </c>
    </row>
    <row r="5457" spans="1:16">
      <c r="A5457">
        <v>4</v>
      </c>
      <c r="B5457">
        <v>12</v>
      </c>
      <c r="C5457">
        <v>7</v>
      </c>
      <c r="D5457">
        <v>53</v>
      </c>
      <c r="E5457">
        <v>3985</v>
      </c>
      <c r="F5457">
        <v>2664</v>
      </c>
      <c r="G5457">
        <v>412</v>
      </c>
      <c r="H5457">
        <v>4</v>
      </c>
      <c r="I5457" s="58" t="s">
        <v>9276</v>
      </c>
      <c r="J5457">
        <v>41204</v>
      </c>
      <c r="K5457" s="4">
        <v>0</v>
      </c>
      <c r="L5457" s="4">
        <v>31.777000000000001</v>
      </c>
      <c r="M5457" s="4">
        <v>124.74299999999999</v>
      </c>
      <c r="N5457" s="4">
        <v>156.52000000000001</v>
      </c>
      <c r="O5457" s="5">
        <v>42305.745292812499</v>
      </c>
      <c r="P5457" s="5">
        <v>43258.050196053242</v>
      </c>
    </row>
    <row r="5458" spans="1:16">
      <c r="A5458">
        <v>4</v>
      </c>
      <c r="B5458">
        <v>12</v>
      </c>
      <c r="C5458">
        <v>7</v>
      </c>
      <c r="D5458">
        <v>53</v>
      </c>
      <c r="E5458">
        <v>4056</v>
      </c>
      <c r="F5458">
        <v>2665</v>
      </c>
      <c r="G5458">
        <v>140</v>
      </c>
      <c r="H5458">
        <v>8</v>
      </c>
      <c r="I5458" s="58" t="s">
        <v>9277</v>
      </c>
      <c r="J5458">
        <v>14008</v>
      </c>
      <c r="K5458" s="4">
        <v>1</v>
      </c>
      <c r="L5458" s="4">
        <v>5.0389999999999997</v>
      </c>
      <c r="M5458" s="4">
        <v>8.6080000000000005</v>
      </c>
      <c r="N5458" s="4">
        <v>12.647</v>
      </c>
      <c r="O5458" s="5">
        <v>42305.745292812499</v>
      </c>
      <c r="P5458" s="5">
        <v>42305.745292812499</v>
      </c>
    </row>
    <row r="5459" spans="1:16">
      <c r="A5459">
        <v>4</v>
      </c>
      <c r="B5459">
        <v>12</v>
      </c>
      <c r="C5459">
        <v>7</v>
      </c>
      <c r="D5459">
        <v>53</v>
      </c>
      <c r="E5459">
        <v>4056</v>
      </c>
      <c r="F5459">
        <v>2666</v>
      </c>
      <c r="G5459">
        <v>140</v>
      </c>
      <c r="H5459">
        <v>9</v>
      </c>
      <c r="I5459" s="58" t="s">
        <v>9278</v>
      </c>
      <c r="J5459">
        <v>14009</v>
      </c>
      <c r="K5459" s="4">
        <v>5.0389999999999997</v>
      </c>
      <c r="L5459" s="4">
        <v>16.756</v>
      </c>
      <c r="M5459" s="4">
        <v>12.647</v>
      </c>
      <c r="N5459" s="4">
        <v>24.364000000000001</v>
      </c>
      <c r="O5459" s="5">
        <v>42305.745292812499</v>
      </c>
      <c r="P5459" s="5">
        <v>42305.745292812499</v>
      </c>
    </row>
    <row r="5460" spans="1:16">
      <c r="A5460">
        <v>4</v>
      </c>
      <c r="B5460">
        <v>12</v>
      </c>
      <c r="C5460">
        <v>7</v>
      </c>
      <c r="D5460">
        <v>53</v>
      </c>
      <c r="E5460">
        <v>4084</v>
      </c>
      <c r="F5460">
        <v>2667</v>
      </c>
      <c r="G5460">
        <v>556</v>
      </c>
      <c r="H5460">
        <v>2</v>
      </c>
      <c r="I5460" s="58" t="s">
        <v>9279</v>
      </c>
      <c r="J5460">
        <v>55602</v>
      </c>
      <c r="K5460" s="4">
        <v>0</v>
      </c>
      <c r="L5460" s="4">
        <v>7.7229999999999999</v>
      </c>
      <c r="M5460" s="4">
        <v>138.54599999999999</v>
      </c>
      <c r="N5460" s="4">
        <v>146.26900000000001</v>
      </c>
      <c r="O5460" s="5">
        <v>42305.745292812499</v>
      </c>
      <c r="P5460" s="5">
        <v>43258.050196053242</v>
      </c>
    </row>
    <row r="5461" spans="1:16">
      <c r="A5461">
        <v>4</v>
      </c>
      <c r="B5461">
        <v>12</v>
      </c>
      <c r="C5461">
        <v>7</v>
      </c>
      <c r="D5461">
        <v>53</v>
      </c>
      <c r="E5461">
        <v>4269</v>
      </c>
      <c r="F5461">
        <v>2668</v>
      </c>
      <c r="G5461">
        <v>140</v>
      </c>
      <c r="H5461">
        <v>16</v>
      </c>
      <c r="I5461" s="58" t="s">
        <v>9280</v>
      </c>
      <c r="J5461">
        <v>14016</v>
      </c>
      <c r="K5461" s="4">
        <v>37.396000000000001</v>
      </c>
      <c r="L5461" s="4">
        <v>38.255000000000003</v>
      </c>
      <c r="M5461" s="4">
        <v>0</v>
      </c>
      <c r="N5461" s="4">
        <v>0.85899999999999999</v>
      </c>
      <c r="O5461" s="5">
        <v>42305.745292812499</v>
      </c>
      <c r="P5461" s="5">
        <v>43258.050196053242</v>
      </c>
    </row>
    <row r="5462" spans="1:16">
      <c r="A5462">
        <v>4</v>
      </c>
      <c r="B5462">
        <v>12</v>
      </c>
      <c r="C5462">
        <v>7</v>
      </c>
      <c r="D5462">
        <v>53</v>
      </c>
      <c r="E5462">
        <v>4269</v>
      </c>
      <c r="F5462">
        <v>2669</v>
      </c>
      <c r="G5462">
        <v>141</v>
      </c>
      <c r="H5462">
        <v>13</v>
      </c>
      <c r="I5462" s="58" t="s">
        <v>9281</v>
      </c>
      <c r="J5462">
        <v>14113</v>
      </c>
      <c r="K5462" s="4">
        <v>37.26</v>
      </c>
      <c r="L5462" s="4">
        <v>39.552999999999997</v>
      </c>
      <c r="M5462" s="4">
        <v>0.85899999999999999</v>
      </c>
      <c r="N5462" s="4">
        <v>3.1520000000000001</v>
      </c>
      <c r="O5462" s="5">
        <v>42305.745292812499</v>
      </c>
      <c r="P5462" s="5">
        <v>43258.050196053242</v>
      </c>
    </row>
    <row r="5463" spans="1:16">
      <c r="A5463">
        <v>4</v>
      </c>
      <c r="B5463">
        <v>12</v>
      </c>
      <c r="C5463">
        <v>7</v>
      </c>
      <c r="D5463">
        <v>53</v>
      </c>
      <c r="E5463">
        <v>4523</v>
      </c>
      <c r="F5463">
        <v>2670</v>
      </c>
      <c r="G5463">
        <v>76</v>
      </c>
      <c r="H5463">
        <v>3</v>
      </c>
      <c r="I5463" s="58">
        <v>27820</v>
      </c>
      <c r="J5463">
        <v>7603</v>
      </c>
      <c r="K5463" s="4">
        <v>1</v>
      </c>
      <c r="L5463" s="4">
        <v>1.849</v>
      </c>
      <c r="M5463" s="4">
        <v>564.40599999999995</v>
      </c>
      <c r="N5463" s="4">
        <v>565.255</v>
      </c>
      <c r="O5463" s="5">
        <v>42305.745292812499</v>
      </c>
      <c r="P5463" s="5">
        <v>43258.050196053242</v>
      </c>
    </row>
    <row r="5464" spans="1:16">
      <c r="A5464">
        <v>4</v>
      </c>
      <c r="B5464">
        <v>12</v>
      </c>
      <c r="C5464">
        <v>7</v>
      </c>
      <c r="D5464">
        <v>53</v>
      </c>
      <c r="E5464">
        <v>4543</v>
      </c>
      <c r="F5464">
        <v>2671</v>
      </c>
      <c r="G5464">
        <v>558</v>
      </c>
      <c r="H5464">
        <v>10</v>
      </c>
      <c r="I5464" s="58" t="s">
        <v>1580</v>
      </c>
      <c r="J5464">
        <v>55810</v>
      </c>
      <c r="K5464" s="4">
        <v>13.535</v>
      </c>
      <c r="L5464" s="4">
        <v>30.332999999999998</v>
      </c>
      <c r="M5464" s="4">
        <v>42.143999999999998</v>
      </c>
      <c r="N5464" s="4">
        <v>58.942999999999998</v>
      </c>
      <c r="O5464" s="5">
        <v>43258.050196053242</v>
      </c>
      <c r="P5464" s="5">
        <v>43258.050196053242</v>
      </c>
    </row>
    <row r="5465" spans="1:16">
      <c r="A5465">
        <v>4</v>
      </c>
      <c r="B5465">
        <v>12</v>
      </c>
      <c r="C5465">
        <v>7</v>
      </c>
      <c r="D5465">
        <v>53</v>
      </c>
      <c r="E5465">
        <v>4543</v>
      </c>
      <c r="F5465">
        <v>2672</v>
      </c>
      <c r="G5465">
        <v>558</v>
      </c>
      <c r="H5465">
        <v>11</v>
      </c>
      <c r="I5465" s="58" t="s">
        <v>9282</v>
      </c>
      <c r="J5465">
        <v>55811</v>
      </c>
      <c r="K5465" s="4">
        <v>0</v>
      </c>
      <c r="L5465" s="4">
        <v>11.95</v>
      </c>
      <c r="M5465" s="4">
        <v>58.942999999999998</v>
      </c>
      <c r="N5465" s="4">
        <v>70.891999999999996</v>
      </c>
      <c r="O5465" s="5">
        <v>43258.050196053242</v>
      </c>
      <c r="P5465" s="5">
        <v>43258.050196053242</v>
      </c>
    </row>
    <row r="5466" spans="1:16">
      <c r="A5466">
        <v>4</v>
      </c>
      <c r="B5466">
        <v>12</v>
      </c>
      <c r="C5466">
        <v>7</v>
      </c>
      <c r="D5466">
        <v>53</v>
      </c>
      <c r="E5466">
        <v>4543</v>
      </c>
      <c r="F5466">
        <v>2673</v>
      </c>
      <c r="G5466">
        <v>2279</v>
      </c>
      <c r="H5466">
        <v>2</v>
      </c>
      <c r="I5466" s="58">
        <v>138460</v>
      </c>
      <c r="J5466">
        <v>227902</v>
      </c>
      <c r="K5466" s="4">
        <v>0</v>
      </c>
      <c r="L5466" s="4">
        <v>26.881</v>
      </c>
      <c r="M5466" s="4">
        <v>15.263</v>
      </c>
      <c r="N5466" s="4">
        <v>42.143999999999998</v>
      </c>
      <c r="O5466" s="5">
        <v>42305.745292812499</v>
      </c>
      <c r="P5466" s="5">
        <v>43258.050196053242</v>
      </c>
    </row>
    <row r="5467" spans="1:16">
      <c r="A5467">
        <v>4</v>
      </c>
      <c r="B5467">
        <v>12</v>
      </c>
      <c r="C5467">
        <v>7</v>
      </c>
      <c r="D5467">
        <v>53</v>
      </c>
      <c r="E5467">
        <v>480</v>
      </c>
      <c r="F5467">
        <v>2647</v>
      </c>
      <c r="G5467">
        <v>229</v>
      </c>
      <c r="H5467">
        <v>5</v>
      </c>
      <c r="I5467" s="58" t="s">
        <v>9283</v>
      </c>
      <c r="J5467">
        <v>22905</v>
      </c>
      <c r="K5467" s="4">
        <v>0</v>
      </c>
      <c r="L5467" s="4">
        <v>6.7859999999999996</v>
      </c>
      <c r="M5467" s="4">
        <v>4.16</v>
      </c>
      <c r="N5467" s="4">
        <v>10.946</v>
      </c>
      <c r="O5467" s="5">
        <v>42305.745292812499</v>
      </c>
      <c r="P5467" s="5">
        <v>43258.050196053242</v>
      </c>
    </row>
    <row r="5468" spans="1:16">
      <c r="A5468">
        <v>4</v>
      </c>
      <c r="B5468">
        <v>12</v>
      </c>
      <c r="C5468">
        <v>7</v>
      </c>
      <c r="D5468">
        <v>87</v>
      </c>
      <c r="E5468">
        <v>3677</v>
      </c>
      <c r="F5468">
        <v>2695</v>
      </c>
      <c r="G5468">
        <v>558</v>
      </c>
      <c r="H5468">
        <v>6</v>
      </c>
      <c r="I5468" s="58" t="s">
        <v>9284</v>
      </c>
      <c r="J5468">
        <v>55806</v>
      </c>
      <c r="K5468" s="4">
        <v>1</v>
      </c>
      <c r="L5468" s="4">
        <v>16.503</v>
      </c>
      <c r="M5468" s="4">
        <v>6.8289999999999997</v>
      </c>
      <c r="N5468" s="4">
        <v>22.332000000000001</v>
      </c>
      <c r="O5468" s="5">
        <v>42305.745292812499</v>
      </c>
      <c r="P5468" s="5">
        <v>43258.050196053242</v>
      </c>
    </row>
    <row r="5469" spans="1:16">
      <c r="A5469">
        <v>4</v>
      </c>
      <c r="B5469">
        <v>12</v>
      </c>
      <c r="C5469">
        <v>7</v>
      </c>
      <c r="D5469">
        <v>87</v>
      </c>
      <c r="E5469">
        <v>3677</v>
      </c>
      <c r="F5469">
        <v>2696</v>
      </c>
      <c r="G5469">
        <v>558</v>
      </c>
      <c r="H5469">
        <v>7</v>
      </c>
      <c r="I5469" s="58" t="s">
        <v>9285</v>
      </c>
      <c r="J5469">
        <v>55807</v>
      </c>
      <c r="K5469" s="4">
        <v>16.503</v>
      </c>
      <c r="L5469" s="4">
        <v>31.245999999999999</v>
      </c>
      <c r="M5469" s="4">
        <v>22.332000000000001</v>
      </c>
      <c r="N5469" s="4">
        <v>37.075000000000003</v>
      </c>
      <c r="O5469" s="5">
        <v>42305.745292812499</v>
      </c>
      <c r="P5469" s="5">
        <v>42305.745292812499</v>
      </c>
    </row>
    <row r="5470" spans="1:16">
      <c r="A5470">
        <v>4</v>
      </c>
      <c r="B5470">
        <v>12</v>
      </c>
      <c r="C5470">
        <v>7</v>
      </c>
      <c r="D5470">
        <v>87</v>
      </c>
      <c r="E5470">
        <v>3732</v>
      </c>
      <c r="F5470">
        <v>2697</v>
      </c>
      <c r="G5470">
        <v>3052</v>
      </c>
      <c r="H5470">
        <v>1</v>
      </c>
      <c r="I5470" s="58">
        <v>420761</v>
      </c>
      <c r="J5470">
        <v>305201</v>
      </c>
      <c r="K5470" s="4">
        <v>1</v>
      </c>
      <c r="L5470" s="4">
        <v>8.8780000000000001</v>
      </c>
      <c r="M5470" s="4">
        <v>0.68300000000000005</v>
      </c>
      <c r="N5470" s="4">
        <v>8.5609999999999999</v>
      </c>
      <c r="O5470" s="5">
        <v>42305.745292812499</v>
      </c>
      <c r="P5470" s="5">
        <v>43258.050196053242</v>
      </c>
    </row>
    <row r="5471" spans="1:16">
      <c r="A5471">
        <v>4</v>
      </c>
      <c r="B5471">
        <v>12</v>
      </c>
      <c r="C5471">
        <v>7</v>
      </c>
      <c r="D5471">
        <v>87</v>
      </c>
      <c r="E5471">
        <v>3793</v>
      </c>
      <c r="F5471">
        <v>2698</v>
      </c>
      <c r="G5471">
        <v>2298</v>
      </c>
      <c r="H5471">
        <v>3</v>
      </c>
      <c r="I5471" s="58">
        <v>145428</v>
      </c>
      <c r="J5471">
        <v>229803</v>
      </c>
      <c r="K5471" s="4">
        <v>1</v>
      </c>
      <c r="L5471" s="4">
        <v>8.0419999999999998</v>
      </c>
      <c r="M5471" s="4">
        <v>17.989999999999998</v>
      </c>
      <c r="N5471" s="4">
        <v>25.032</v>
      </c>
      <c r="O5471" s="5">
        <v>42305.745292812499</v>
      </c>
      <c r="P5471" s="5">
        <v>43258.050196053242</v>
      </c>
    </row>
    <row r="5472" spans="1:16">
      <c r="A5472">
        <v>4</v>
      </c>
      <c r="B5472">
        <v>12</v>
      </c>
      <c r="C5472">
        <v>7</v>
      </c>
      <c r="D5472">
        <v>87</v>
      </c>
      <c r="E5472">
        <v>3793</v>
      </c>
      <c r="F5472">
        <v>2699</v>
      </c>
      <c r="G5472">
        <v>2843</v>
      </c>
      <c r="H5472">
        <v>1</v>
      </c>
      <c r="I5472" s="58">
        <v>344426</v>
      </c>
      <c r="J5472">
        <v>284301</v>
      </c>
      <c r="K5472" s="4">
        <v>0</v>
      </c>
      <c r="L5472" s="4">
        <v>11.023</v>
      </c>
      <c r="M5472" s="4">
        <v>25.032</v>
      </c>
      <c r="N5472" s="4">
        <v>36.055</v>
      </c>
      <c r="O5472" s="5">
        <v>42305.745292812499</v>
      </c>
      <c r="P5472" s="5">
        <v>42305.745292812499</v>
      </c>
    </row>
    <row r="5473" spans="1:16">
      <c r="A5473">
        <v>4</v>
      </c>
      <c r="B5473">
        <v>12</v>
      </c>
      <c r="C5473">
        <v>7</v>
      </c>
      <c r="D5473">
        <v>87</v>
      </c>
      <c r="E5473">
        <v>3835</v>
      </c>
      <c r="F5473">
        <v>2700</v>
      </c>
      <c r="G5473">
        <v>3398</v>
      </c>
      <c r="H5473">
        <v>1</v>
      </c>
      <c r="I5473" s="58">
        <v>547136</v>
      </c>
      <c r="J5473">
        <v>339801</v>
      </c>
      <c r="K5473" s="4">
        <v>5</v>
      </c>
      <c r="L5473" s="4">
        <v>8.0350000000000001</v>
      </c>
      <c r="M5473" s="4">
        <v>0</v>
      </c>
      <c r="N5473" s="4">
        <v>3.0350000000000001</v>
      </c>
      <c r="O5473" t="s">
        <v>1223</v>
      </c>
      <c r="P5473" t="s">
        <v>1223</v>
      </c>
    </row>
    <row r="5474" spans="1:16">
      <c r="A5474">
        <v>4</v>
      </c>
      <c r="B5474">
        <v>12</v>
      </c>
      <c r="C5474">
        <v>7</v>
      </c>
      <c r="D5474">
        <v>87</v>
      </c>
      <c r="E5474">
        <v>3964</v>
      </c>
      <c r="F5474">
        <v>2701</v>
      </c>
      <c r="G5474">
        <v>494</v>
      </c>
      <c r="H5474">
        <v>7</v>
      </c>
      <c r="I5474" s="58" t="s">
        <v>9286</v>
      </c>
      <c r="J5474">
        <v>49407</v>
      </c>
      <c r="K5474" s="4">
        <v>0.5</v>
      </c>
      <c r="L5474" s="4">
        <v>12.127000000000001</v>
      </c>
      <c r="M5474" s="4">
        <v>89.504000000000005</v>
      </c>
      <c r="N5474" s="4">
        <v>101.131</v>
      </c>
      <c r="O5474" s="5">
        <v>42305.745292812499</v>
      </c>
      <c r="P5474" s="5">
        <v>42305.745292812499</v>
      </c>
    </row>
    <row r="5475" spans="1:16">
      <c r="A5475">
        <v>4</v>
      </c>
      <c r="B5475">
        <v>12</v>
      </c>
      <c r="C5475">
        <v>7</v>
      </c>
      <c r="D5475">
        <v>87</v>
      </c>
      <c r="E5475">
        <v>3964</v>
      </c>
      <c r="F5475">
        <v>2702</v>
      </c>
      <c r="G5475">
        <v>494</v>
      </c>
      <c r="H5475">
        <v>8</v>
      </c>
      <c r="I5475" s="58" t="s">
        <v>9287</v>
      </c>
      <c r="J5475">
        <v>49408</v>
      </c>
      <c r="K5475" s="4">
        <v>11.627000000000001</v>
      </c>
      <c r="L5475" s="4">
        <v>28.606000000000002</v>
      </c>
      <c r="M5475" s="4">
        <v>101.131</v>
      </c>
      <c r="N5475" s="4">
        <v>118.11</v>
      </c>
      <c r="O5475" s="5">
        <v>42305.745292812499</v>
      </c>
      <c r="P5475" s="5">
        <v>43258.050196053242</v>
      </c>
    </row>
    <row r="5476" spans="1:16">
      <c r="A5476">
        <v>4</v>
      </c>
      <c r="B5476">
        <v>12</v>
      </c>
      <c r="C5476">
        <v>7</v>
      </c>
      <c r="D5476">
        <v>87</v>
      </c>
      <c r="E5476">
        <v>3981</v>
      </c>
      <c r="F5476">
        <v>2703</v>
      </c>
      <c r="G5476">
        <v>405</v>
      </c>
      <c r="H5476">
        <v>1</v>
      </c>
      <c r="I5476" s="58" t="s">
        <v>9288</v>
      </c>
      <c r="J5476">
        <v>40501</v>
      </c>
      <c r="K5476" s="4">
        <v>18.838999999999999</v>
      </c>
      <c r="L5476" s="4">
        <v>32.545999999999999</v>
      </c>
      <c r="M5476" s="4">
        <v>77.823999999999998</v>
      </c>
      <c r="N5476" s="4">
        <v>91.531000000000006</v>
      </c>
      <c r="O5476" s="5">
        <v>42305.745292812499</v>
      </c>
      <c r="P5476" s="5">
        <v>43258.050196053242</v>
      </c>
    </row>
    <row r="5477" spans="1:16">
      <c r="A5477">
        <v>4</v>
      </c>
      <c r="B5477">
        <v>12</v>
      </c>
      <c r="C5477">
        <v>7</v>
      </c>
      <c r="D5477">
        <v>87</v>
      </c>
      <c r="E5477">
        <v>3981</v>
      </c>
      <c r="F5477">
        <v>2704</v>
      </c>
      <c r="G5477">
        <v>463</v>
      </c>
      <c r="H5477">
        <v>4</v>
      </c>
      <c r="I5477" s="58" t="s">
        <v>9289</v>
      </c>
      <c r="J5477">
        <v>46304</v>
      </c>
      <c r="K5477" s="4">
        <v>1</v>
      </c>
      <c r="L5477" s="4">
        <v>18.838999999999999</v>
      </c>
      <c r="M5477" s="4">
        <v>59.984999999999999</v>
      </c>
      <c r="N5477" s="4">
        <v>77.823999999999998</v>
      </c>
      <c r="O5477" s="5">
        <v>42305.745292812499</v>
      </c>
      <c r="P5477" s="5">
        <v>43258.050196053242</v>
      </c>
    </row>
    <row r="5478" spans="1:16">
      <c r="A5478">
        <v>4</v>
      </c>
      <c r="B5478">
        <v>12</v>
      </c>
      <c r="C5478">
        <v>7</v>
      </c>
      <c r="D5478">
        <v>87</v>
      </c>
      <c r="E5478">
        <v>4536</v>
      </c>
      <c r="F5478">
        <v>2705</v>
      </c>
      <c r="G5478">
        <v>69</v>
      </c>
      <c r="H5478">
        <v>2</v>
      </c>
      <c r="I5478" s="58">
        <v>25235</v>
      </c>
      <c r="J5478">
        <v>6902</v>
      </c>
      <c r="K5478" s="4">
        <v>0</v>
      </c>
      <c r="L5478" s="4">
        <v>10.166</v>
      </c>
      <c r="M5478" s="4">
        <v>362.14499999999998</v>
      </c>
      <c r="N5478" s="4">
        <v>372.31099999999998</v>
      </c>
      <c r="O5478" s="5">
        <v>42305.745292812499</v>
      </c>
      <c r="P5478" s="5">
        <v>43258.050196053242</v>
      </c>
    </row>
    <row r="5479" spans="1:16">
      <c r="A5479">
        <v>4</v>
      </c>
      <c r="B5479">
        <v>12</v>
      </c>
      <c r="C5479">
        <v>7</v>
      </c>
      <c r="D5479">
        <v>87</v>
      </c>
      <c r="E5479">
        <v>628</v>
      </c>
      <c r="F5479">
        <v>2693</v>
      </c>
      <c r="G5479">
        <v>1653</v>
      </c>
      <c r="H5479">
        <v>2</v>
      </c>
      <c r="I5479" s="58">
        <v>-90182</v>
      </c>
      <c r="J5479">
        <v>165302</v>
      </c>
      <c r="K5479" s="4">
        <v>0</v>
      </c>
      <c r="L5479" s="4">
        <v>7.0670000000000002</v>
      </c>
      <c r="M5479" s="4">
        <v>2.65</v>
      </c>
      <c r="N5479" s="4">
        <v>9.7159999999999993</v>
      </c>
      <c r="O5479" s="5">
        <v>42305.745292812499</v>
      </c>
      <c r="P5479" s="5">
        <v>43258.050196053242</v>
      </c>
    </row>
    <row r="5480" spans="1:16">
      <c r="A5480">
        <v>4</v>
      </c>
      <c r="B5480">
        <v>12</v>
      </c>
      <c r="C5480">
        <v>7</v>
      </c>
      <c r="D5480">
        <v>87</v>
      </c>
      <c r="E5480">
        <v>962</v>
      </c>
      <c r="F5480">
        <v>2694</v>
      </c>
      <c r="G5480">
        <v>1156</v>
      </c>
      <c r="H5480">
        <v>3</v>
      </c>
      <c r="I5480" s="58" t="s">
        <v>9290</v>
      </c>
      <c r="J5480">
        <v>115603</v>
      </c>
      <c r="K5480" s="4">
        <v>1</v>
      </c>
      <c r="L5480" s="4">
        <v>1.3360000000000001</v>
      </c>
      <c r="M5480" s="4">
        <v>0</v>
      </c>
      <c r="N5480" s="4">
        <v>0.33500000000000002</v>
      </c>
      <c r="O5480" s="5">
        <v>42305.745292812499</v>
      </c>
      <c r="P5480" s="5">
        <v>42305.745292812499</v>
      </c>
    </row>
    <row r="5481" spans="1:16">
      <c r="A5481">
        <v>4</v>
      </c>
      <c r="B5481">
        <v>12</v>
      </c>
      <c r="C5481">
        <v>8</v>
      </c>
      <c r="D5481">
        <v>114</v>
      </c>
      <c r="E5481">
        <v>12</v>
      </c>
      <c r="F5481">
        <v>3036</v>
      </c>
      <c r="G5481">
        <v>5</v>
      </c>
      <c r="H5481">
        <v>10</v>
      </c>
      <c r="I5481" s="58">
        <v>38626</v>
      </c>
      <c r="J5481">
        <v>510</v>
      </c>
      <c r="K5481" s="4">
        <v>10.1</v>
      </c>
      <c r="L5481" s="4">
        <v>15.709</v>
      </c>
      <c r="M5481" s="4">
        <v>0</v>
      </c>
      <c r="N5481" s="4">
        <v>5.609</v>
      </c>
      <c r="O5481" s="5">
        <v>42305.745292812499</v>
      </c>
      <c r="P5481" s="5">
        <v>42305.745292812499</v>
      </c>
    </row>
    <row r="5482" spans="1:16">
      <c r="A5482">
        <v>4</v>
      </c>
      <c r="B5482">
        <v>12</v>
      </c>
      <c r="C5482">
        <v>8</v>
      </c>
      <c r="D5482">
        <v>114</v>
      </c>
      <c r="E5482">
        <v>1323</v>
      </c>
      <c r="F5482">
        <v>3051</v>
      </c>
      <c r="G5482">
        <v>1981</v>
      </c>
      <c r="H5482">
        <v>2</v>
      </c>
      <c r="I5482" s="58">
        <v>29618</v>
      </c>
      <c r="J5482">
        <v>198102</v>
      </c>
      <c r="K5482" s="4">
        <v>1</v>
      </c>
      <c r="L5482" s="4">
        <v>4.423</v>
      </c>
      <c r="M5482" s="4">
        <v>15.542999999999999</v>
      </c>
      <c r="N5482" s="4">
        <v>18.966000000000001</v>
      </c>
      <c r="O5482" s="5">
        <v>42305.745292812499</v>
      </c>
      <c r="P5482" s="5">
        <v>43258.050196053242</v>
      </c>
    </row>
    <row r="5483" spans="1:16">
      <c r="A5483">
        <v>4</v>
      </c>
      <c r="B5483">
        <v>12</v>
      </c>
      <c r="C5483">
        <v>8</v>
      </c>
      <c r="D5483">
        <v>114</v>
      </c>
      <c r="E5483">
        <v>1680</v>
      </c>
      <c r="F5483">
        <v>3052</v>
      </c>
      <c r="G5483">
        <v>1503</v>
      </c>
      <c r="H5483">
        <v>2</v>
      </c>
      <c r="I5483" s="58" t="s">
        <v>9291</v>
      </c>
      <c r="J5483">
        <v>150302</v>
      </c>
      <c r="K5483" s="4">
        <v>1</v>
      </c>
      <c r="L5483" s="4">
        <v>12.76</v>
      </c>
      <c r="M5483" s="4">
        <v>10.69</v>
      </c>
      <c r="N5483" s="4">
        <v>22.45</v>
      </c>
      <c r="O5483" s="5">
        <v>42305.745292812499</v>
      </c>
      <c r="P5483" s="5">
        <v>43258.050196053242</v>
      </c>
    </row>
    <row r="5484" spans="1:16">
      <c r="A5484">
        <v>4</v>
      </c>
      <c r="B5484">
        <v>12</v>
      </c>
      <c r="C5484">
        <v>8</v>
      </c>
      <c r="D5484">
        <v>114</v>
      </c>
      <c r="E5484">
        <v>1868</v>
      </c>
      <c r="F5484">
        <v>3053</v>
      </c>
      <c r="G5484">
        <v>1155</v>
      </c>
      <c r="H5484">
        <v>3</v>
      </c>
      <c r="I5484" s="58" t="s">
        <v>9292</v>
      </c>
      <c r="J5484">
        <v>115503</v>
      </c>
      <c r="K5484" s="4">
        <v>0.5</v>
      </c>
      <c r="L5484" s="4">
        <v>7.7450000000000001</v>
      </c>
      <c r="M5484" s="4">
        <v>0</v>
      </c>
      <c r="N5484" s="4">
        <v>7.2450000000000001</v>
      </c>
      <c r="O5484" s="5">
        <v>42305.745292812499</v>
      </c>
      <c r="P5484" s="5">
        <v>42305.745292812499</v>
      </c>
    </row>
    <row r="5485" spans="1:16">
      <c r="A5485">
        <v>4</v>
      </c>
      <c r="B5485">
        <v>12</v>
      </c>
      <c r="C5485">
        <v>8</v>
      </c>
      <c r="D5485">
        <v>114</v>
      </c>
      <c r="E5485">
        <v>2237</v>
      </c>
      <c r="F5485">
        <v>3054</v>
      </c>
      <c r="G5485">
        <v>2328</v>
      </c>
      <c r="H5485">
        <v>1</v>
      </c>
      <c r="I5485" s="58">
        <v>156325</v>
      </c>
      <c r="J5485">
        <v>232801</v>
      </c>
      <c r="K5485" s="4">
        <v>1</v>
      </c>
      <c r="L5485" s="4">
        <v>3.4140000000000001</v>
      </c>
      <c r="M5485" s="4">
        <v>0</v>
      </c>
      <c r="N5485" s="4">
        <v>2.4140000000000001</v>
      </c>
      <c r="O5485" s="5">
        <v>42305.745292812499</v>
      </c>
      <c r="P5485" s="5">
        <v>42305.745292812499</v>
      </c>
    </row>
    <row r="5486" spans="1:16">
      <c r="A5486">
        <v>4</v>
      </c>
      <c r="B5486">
        <v>12</v>
      </c>
      <c r="C5486">
        <v>8</v>
      </c>
      <c r="D5486">
        <v>114</v>
      </c>
      <c r="E5486">
        <v>2266</v>
      </c>
      <c r="F5486">
        <v>3055</v>
      </c>
      <c r="G5486">
        <v>2084</v>
      </c>
      <c r="H5486">
        <v>3</v>
      </c>
      <c r="I5486" s="58">
        <v>67267</v>
      </c>
      <c r="J5486">
        <v>208403</v>
      </c>
      <c r="K5486" s="4">
        <v>0.5</v>
      </c>
      <c r="L5486" s="4">
        <v>0.87</v>
      </c>
      <c r="M5486" s="4">
        <v>7.1580000000000004</v>
      </c>
      <c r="N5486" s="4">
        <v>7.5279999999999996</v>
      </c>
      <c r="O5486" s="5">
        <v>42305.745292812499</v>
      </c>
      <c r="P5486" s="5">
        <v>43258.050196053242</v>
      </c>
    </row>
    <row r="5487" spans="1:16">
      <c r="A5487">
        <v>4</v>
      </c>
      <c r="B5487">
        <v>12</v>
      </c>
      <c r="C5487">
        <v>8</v>
      </c>
      <c r="D5487">
        <v>114</v>
      </c>
      <c r="E5487">
        <v>2282</v>
      </c>
      <c r="F5487">
        <v>3056</v>
      </c>
      <c r="G5487">
        <v>2149</v>
      </c>
      <c r="H5487">
        <v>1</v>
      </c>
      <c r="I5487" s="58">
        <v>90948</v>
      </c>
      <c r="J5487">
        <v>214901</v>
      </c>
      <c r="K5487" s="4">
        <v>1</v>
      </c>
      <c r="L5487" s="4">
        <v>18.658000000000001</v>
      </c>
      <c r="M5487" s="4">
        <v>0</v>
      </c>
      <c r="N5487" s="4">
        <v>17.658000000000001</v>
      </c>
      <c r="O5487" s="5">
        <v>42305.745292812499</v>
      </c>
      <c r="P5487" s="5">
        <v>42305.745292812499</v>
      </c>
    </row>
    <row r="5488" spans="1:16">
      <c r="A5488">
        <v>4</v>
      </c>
      <c r="B5488">
        <v>12</v>
      </c>
      <c r="C5488">
        <v>8</v>
      </c>
      <c r="D5488">
        <v>114</v>
      </c>
      <c r="E5488">
        <v>2614</v>
      </c>
      <c r="F5488">
        <v>3057</v>
      </c>
      <c r="G5488">
        <v>2597</v>
      </c>
      <c r="H5488">
        <v>1</v>
      </c>
      <c r="I5488" s="58">
        <v>254577</v>
      </c>
      <c r="J5488">
        <v>259701</v>
      </c>
      <c r="K5488" s="4">
        <v>1</v>
      </c>
      <c r="L5488" s="4">
        <v>5.4</v>
      </c>
      <c r="M5488" s="4">
        <v>0</v>
      </c>
      <c r="N5488" s="4">
        <v>4.4000000000000004</v>
      </c>
      <c r="O5488" t="s">
        <v>1223</v>
      </c>
      <c r="P5488" t="s">
        <v>1223</v>
      </c>
    </row>
    <row r="5489" spans="1:16">
      <c r="A5489">
        <v>4</v>
      </c>
      <c r="B5489">
        <v>12</v>
      </c>
      <c r="C5489">
        <v>8</v>
      </c>
      <c r="D5489">
        <v>114</v>
      </c>
      <c r="E5489">
        <v>3535</v>
      </c>
      <c r="F5489">
        <v>3058</v>
      </c>
      <c r="G5489">
        <v>5</v>
      </c>
      <c r="H5489">
        <v>5</v>
      </c>
      <c r="I5489" s="58">
        <v>38473</v>
      </c>
      <c r="J5489">
        <v>505</v>
      </c>
      <c r="K5489" s="4">
        <v>10</v>
      </c>
      <c r="L5489" s="4">
        <v>24.637</v>
      </c>
      <c r="M5489" s="4">
        <v>162.929</v>
      </c>
      <c r="N5489" s="4">
        <v>177.566</v>
      </c>
      <c r="O5489" s="5">
        <v>42305.745292812499</v>
      </c>
      <c r="P5489" s="5">
        <v>42305.745292812499</v>
      </c>
    </row>
    <row r="5490" spans="1:16">
      <c r="A5490">
        <v>4</v>
      </c>
      <c r="B5490">
        <v>12</v>
      </c>
      <c r="C5490">
        <v>8</v>
      </c>
      <c r="D5490">
        <v>114</v>
      </c>
      <c r="E5490">
        <v>3535</v>
      </c>
      <c r="F5490">
        <v>3059</v>
      </c>
      <c r="G5490">
        <v>5</v>
      </c>
      <c r="H5490">
        <v>6</v>
      </c>
      <c r="I5490" s="58">
        <v>38504</v>
      </c>
      <c r="J5490">
        <v>506</v>
      </c>
      <c r="K5490" s="4">
        <v>24.63</v>
      </c>
      <c r="L5490" s="4">
        <v>43.488</v>
      </c>
      <c r="M5490" s="4">
        <v>177.566</v>
      </c>
      <c r="N5490" s="4">
        <v>196.42400000000001</v>
      </c>
      <c r="O5490" s="5">
        <v>42305.745292812499</v>
      </c>
      <c r="P5490" s="5">
        <v>42305.745292812499</v>
      </c>
    </row>
    <row r="5491" spans="1:16">
      <c r="A5491">
        <v>4</v>
      </c>
      <c r="B5491">
        <v>12</v>
      </c>
      <c r="C5491">
        <v>8</v>
      </c>
      <c r="D5491">
        <v>114</v>
      </c>
      <c r="E5491">
        <v>3572</v>
      </c>
      <c r="F5491">
        <v>3060</v>
      </c>
      <c r="G5491">
        <v>537</v>
      </c>
      <c r="H5491">
        <v>1</v>
      </c>
      <c r="I5491" s="58" t="s">
        <v>9293</v>
      </c>
      <c r="J5491">
        <v>53701</v>
      </c>
      <c r="K5491" s="4">
        <v>1</v>
      </c>
      <c r="L5491" s="4">
        <v>3.4049999999999998</v>
      </c>
      <c r="M5491" s="4">
        <v>0</v>
      </c>
      <c r="N5491" s="4">
        <v>2.4049999999999998</v>
      </c>
      <c r="O5491" s="5">
        <v>42305.745292812499</v>
      </c>
      <c r="P5491" s="5">
        <v>42305.745292812499</v>
      </c>
    </row>
    <row r="5492" spans="1:16">
      <c r="A5492">
        <v>4</v>
      </c>
      <c r="B5492">
        <v>12</v>
      </c>
      <c r="C5492">
        <v>8</v>
      </c>
      <c r="D5492">
        <v>114</v>
      </c>
      <c r="E5492">
        <v>3677</v>
      </c>
      <c r="F5492">
        <v>3061</v>
      </c>
      <c r="G5492">
        <v>558</v>
      </c>
      <c r="H5492">
        <v>5</v>
      </c>
      <c r="I5492" s="58" t="s">
        <v>9294</v>
      </c>
      <c r="J5492">
        <v>55805</v>
      </c>
      <c r="K5492" s="4">
        <v>0</v>
      </c>
      <c r="L5492" s="4">
        <v>6.8289999999999997</v>
      </c>
      <c r="M5492" s="4">
        <v>0</v>
      </c>
      <c r="N5492" s="4">
        <v>6.8289999999999997</v>
      </c>
      <c r="O5492" s="5">
        <v>42305.745292812499</v>
      </c>
      <c r="P5492" s="5">
        <v>43258.050196053242</v>
      </c>
    </row>
    <row r="5493" spans="1:16">
      <c r="A5493">
        <v>4</v>
      </c>
      <c r="B5493">
        <v>12</v>
      </c>
      <c r="C5493">
        <v>8</v>
      </c>
      <c r="D5493">
        <v>114</v>
      </c>
      <c r="E5493">
        <v>3996</v>
      </c>
      <c r="F5493">
        <v>3062</v>
      </c>
      <c r="G5493">
        <v>548</v>
      </c>
      <c r="H5493">
        <v>4</v>
      </c>
      <c r="I5493" s="58" t="s">
        <v>9295</v>
      </c>
      <c r="J5493">
        <v>54804</v>
      </c>
      <c r="K5493" s="4">
        <v>0</v>
      </c>
      <c r="L5493" s="4">
        <v>11.138</v>
      </c>
      <c r="M5493" s="4">
        <v>81.992999999999995</v>
      </c>
      <c r="N5493" s="4">
        <v>93.13</v>
      </c>
      <c r="O5493" s="5">
        <v>42305.745292812499</v>
      </c>
      <c r="P5493" s="5">
        <v>43258.050196053242</v>
      </c>
    </row>
    <row r="5494" spans="1:16">
      <c r="A5494">
        <v>4</v>
      </c>
      <c r="B5494">
        <v>12</v>
      </c>
      <c r="C5494">
        <v>8</v>
      </c>
      <c r="D5494">
        <v>114</v>
      </c>
      <c r="E5494">
        <v>4085</v>
      </c>
      <c r="F5494">
        <v>3063</v>
      </c>
      <c r="G5494">
        <v>693</v>
      </c>
      <c r="H5494">
        <v>1</v>
      </c>
      <c r="I5494" s="58" t="s">
        <v>9296</v>
      </c>
      <c r="J5494">
        <v>69301</v>
      </c>
      <c r="K5494" s="4">
        <v>0</v>
      </c>
      <c r="L5494" s="4">
        <v>25.125</v>
      </c>
      <c r="M5494" s="4">
        <v>0</v>
      </c>
      <c r="N5494" s="4">
        <v>25.125</v>
      </c>
      <c r="O5494" s="5">
        <v>42305.745292812499</v>
      </c>
      <c r="P5494" s="5">
        <v>42305.745292812499</v>
      </c>
    </row>
    <row r="5495" spans="1:16">
      <c r="A5495">
        <v>4</v>
      </c>
      <c r="B5495">
        <v>12</v>
      </c>
      <c r="C5495">
        <v>8</v>
      </c>
      <c r="D5495">
        <v>114</v>
      </c>
      <c r="E5495">
        <v>4536</v>
      </c>
      <c r="F5495">
        <v>3064</v>
      </c>
      <c r="G5495">
        <v>68</v>
      </c>
      <c r="H5495">
        <v>7</v>
      </c>
      <c r="I5495" s="58">
        <v>25020</v>
      </c>
      <c r="J5495">
        <v>6807</v>
      </c>
      <c r="K5495" s="4">
        <v>0</v>
      </c>
      <c r="L5495" s="4">
        <v>4.9290000000000003</v>
      </c>
      <c r="M5495" s="4">
        <v>326.76799999999997</v>
      </c>
      <c r="N5495" s="4">
        <v>331.697</v>
      </c>
      <c r="O5495" s="5">
        <v>42305.745292812499</v>
      </c>
      <c r="P5495" s="5">
        <v>43258.050196053242</v>
      </c>
    </row>
    <row r="5496" spans="1:16">
      <c r="A5496">
        <v>4</v>
      </c>
      <c r="B5496">
        <v>12</v>
      </c>
      <c r="C5496">
        <v>8</v>
      </c>
      <c r="D5496">
        <v>114</v>
      </c>
      <c r="E5496">
        <v>4536</v>
      </c>
      <c r="F5496">
        <v>3065</v>
      </c>
      <c r="G5496">
        <v>68</v>
      </c>
      <c r="H5496">
        <v>8</v>
      </c>
      <c r="I5496" s="58">
        <v>25051</v>
      </c>
      <c r="J5496">
        <v>6808</v>
      </c>
      <c r="K5496" s="4">
        <v>4.9290000000000003</v>
      </c>
      <c r="L5496" s="4">
        <v>22.265999999999998</v>
      </c>
      <c r="M5496" s="4">
        <v>331.697</v>
      </c>
      <c r="N5496" s="4">
        <v>349.03399999999999</v>
      </c>
      <c r="O5496" s="5">
        <v>42305.745292812499</v>
      </c>
      <c r="P5496" s="5">
        <v>43258.050196053242</v>
      </c>
    </row>
    <row r="5497" spans="1:16">
      <c r="A5497">
        <v>4</v>
      </c>
      <c r="B5497">
        <v>12</v>
      </c>
      <c r="C5497">
        <v>8</v>
      </c>
      <c r="D5497">
        <v>114</v>
      </c>
      <c r="E5497">
        <v>4536</v>
      </c>
      <c r="F5497">
        <v>3066</v>
      </c>
      <c r="G5497">
        <v>69</v>
      </c>
      <c r="H5497">
        <v>1</v>
      </c>
      <c r="I5497" s="58">
        <v>25204</v>
      </c>
      <c r="J5497">
        <v>6901</v>
      </c>
      <c r="K5497" s="4">
        <v>22.265999999999998</v>
      </c>
      <c r="L5497" s="4">
        <v>35.377000000000002</v>
      </c>
      <c r="M5497" s="4">
        <v>349.03399999999999</v>
      </c>
      <c r="N5497" s="4">
        <v>362.14499999999998</v>
      </c>
      <c r="O5497" s="5">
        <v>42305.745292812499</v>
      </c>
      <c r="P5497" s="5">
        <v>43258.050196053242</v>
      </c>
    </row>
    <row r="5498" spans="1:16">
      <c r="A5498">
        <v>4</v>
      </c>
      <c r="B5498">
        <v>12</v>
      </c>
      <c r="C5498">
        <v>8</v>
      </c>
      <c r="D5498">
        <v>114</v>
      </c>
      <c r="E5498">
        <v>628</v>
      </c>
      <c r="F5498">
        <v>3037</v>
      </c>
      <c r="G5498">
        <v>1653</v>
      </c>
      <c r="H5498">
        <v>1</v>
      </c>
      <c r="I5498" s="58">
        <v>-90213</v>
      </c>
      <c r="J5498">
        <v>165301</v>
      </c>
      <c r="K5498" s="4">
        <v>1</v>
      </c>
      <c r="L5498" s="4">
        <v>3.294</v>
      </c>
      <c r="M5498" s="4">
        <v>9.7159999999999993</v>
      </c>
      <c r="N5498" s="4">
        <v>12.01</v>
      </c>
      <c r="O5498" s="5">
        <v>42305.745292812499</v>
      </c>
      <c r="P5498" s="5">
        <v>43258.050196053242</v>
      </c>
    </row>
    <row r="5499" spans="1:16">
      <c r="A5499">
        <v>4</v>
      </c>
      <c r="B5499">
        <v>12</v>
      </c>
      <c r="C5499">
        <v>8</v>
      </c>
      <c r="D5499">
        <v>114</v>
      </c>
      <c r="E5499">
        <v>628</v>
      </c>
      <c r="F5499">
        <v>3038</v>
      </c>
      <c r="G5499">
        <v>1653</v>
      </c>
      <c r="H5499">
        <v>3</v>
      </c>
      <c r="I5499" s="58">
        <v>-90154</v>
      </c>
      <c r="J5499">
        <v>165303</v>
      </c>
      <c r="K5499" s="4">
        <v>1</v>
      </c>
      <c r="L5499" s="4">
        <v>3.649</v>
      </c>
      <c r="M5499" s="4">
        <v>0</v>
      </c>
      <c r="N5499" s="4">
        <v>2.65</v>
      </c>
      <c r="O5499" s="5">
        <v>42305.745292812499</v>
      </c>
      <c r="P5499" s="5">
        <v>43258.050196053242</v>
      </c>
    </row>
    <row r="5500" spans="1:16">
      <c r="A5500">
        <v>4</v>
      </c>
      <c r="B5500">
        <v>12</v>
      </c>
      <c r="C5500">
        <v>8</v>
      </c>
      <c r="D5500">
        <v>114</v>
      </c>
      <c r="E5500">
        <v>628</v>
      </c>
      <c r="F5500">
        <v>3039</v>
      </c>
      <c r="G5500">
        <v>1653</v>
      </c>
      <c r="H5500">
        <v>4</v>
      </c>
      <c r="I5500" s="58">
        <v>-90123</v>
      </c>
      <c r="J5500">
        <v>165304</v>
      </c>
      <c r="K5500" s="4">
        <v>1</v>
      </c>
      <c r="L5500" s="4">
        <v>4.9240000000000004</v>
      </c>
      <c r="M5500" s="4">
        <v>12.55</v>
      </c>
      <c r="N5500" s="4">
        <v>16.474</v>
      </c>
      <c r="O5500" s="5">
        <v>42305.745292812499</v>
      </c>
      <c r="P5500" s="5">
        <v>42305.745292812499</v>
      </c>
    </row>
    <row r="5501" spans="1:16">
      <c r="A5501">
        <v>4</v>
      </c>
      <c r="B5501">
        <v>12</v>
      </c>
      <c r="C5501">
        <v>8</v>
      </c>
      <c r="D5501">
        <v>114</v>
      </c>
      <c r="E5501">
        <v>819</v>
      </c>
      <c r="F5501">
        <v>3040</v>
      </c>
      <c r="G5501">
        <v>558</v>
      </c>
      <c r="H5501">
        <v>4</v>
      </c>
      <c r="I5501" s="58" t="s">
        <v>9297</v>
      </c>
      <c r="J5501">
        <v>55804</v>
      </c>
      <c r="K5501" s="4">
        <v>0</v>
      </c>
      <c r="L5501" s="4">
        <v>17.89</v>
      </c>
      <c r="M5501" s="4">
        <v>50.914999999999999</v>
      </c>
      <c r="N5501" s="4">
        <v>68.805000000000007</v>
      </c>
      <c r="O5501" s="5">
        <v>42305.745292812499</v>
      </c>
      <c r="P5501" s="5">
        <v>43258.050196053242</v>
      </c>
    </row>
    <row r="5502" spans="1:16">
      <c r="A5502">
        <v>4</v>
      </c>
      <c r="B5502">
        <v>12</v>
      </c>
      <c r="C5502">
        <v>8</v>
      </c>
      <c r="D5502">
        <v>114</v>
      </c>
      <c r="E5502">
        <v>846</v>
      </c>
      <c r="F5502">
        <v>3041</v>
      </c>
      <c r="G5502">
        <v>668</v>
      </c>
      <c r="H5502">
        <v>1</v>
      </c>
      <c r="I5502" s="58" t="s">
        <v>9298</v>
      </c>
      <c r="J5502">
        <v>66801</v>
      </c>
      <c r="K5502" s="4">
        <v>1</v>
      </c>
      <c r="L5502" s="4">
        <v>3.4289999999999998</v>
      </c>
      <c r="M5502" s="4">
        <v>0</v>
      </c>
      <c r="N5502" s="4">
        <v>2.4289999999999998</v>
      </c>
      <c r="O5502" s="5">
        <v>43258.050196053242</v>
      </c>
      <c r="P5502" s="5">
        <v>43258.050196053242</v>
      </c>
    </row>
    <row r="5503" spans="1:16">
      <c r="A5503">
        <v>4</v>
      </c>
      <c r="B5503">
        <v>12</v>
      </c>
      <c r="C5503">
        <v>8</v>
      </c>
      <c r="D5503">
        <v>114</v>
      </c>
      <c r="E5503">
        <v>846</v>
      </c>
      <c r="F5503">
        <v>3042</v>
      </c>
      <c r="G5503">
        <v>668</v>
      </c>
      <c r="H5503">
        <v>2</v>
      </c>
      <c r="I5503" s="58" t="s">
        <v>9299</v>
      </c>
      <c r="J5503">
        <v>66802</v>
      </c>
      <c r="K5503" s="4">
        <v>3.4289999999999998</v>
      </c>
      <c r="L5503" s="4">
        <v>6.9960000000000004</v>
      </c>
      <c r="M5503" s="4">
        <v>2.4289999999999998</v>
      </c>
      <c r="N5503" s="4">
        <v>5.9960000000000004</v>
      </c>
      <c r="O5503" s="5">
        <v>43258.050196053242</v>
      </c>
      <c r="P5503" s="5">
        <v>43258.050196053242</v>
      </c>
    </row>
    <row r="5504" spans="1:16">
      <c r="A5504">
        <v>4</v>
      </c>
      <c r="B5504">
        <v>12</v>
      </c>
      <c r="C5504">
        <v>8</v>
      </c>
      <c r="D5504">
        <v>114</v>
      </c>
      <c r="E5504">
        <v>846</v>
      </c>
      <c r="F5504">
        <v>3043</v>
      </c>
      <c r="G5504">
        <v>668</v>
      </c>
      <c r="H5504">
        <v>3</v>
      </c>
      <c r="I5504" s="58" t="s">
        <v>9300</v>
      </c>
      <c r="J5504">
        <v>66803</v>
      </c>
      <c r="K5504" s="4">
        <v>6.9960000000000004</v>
      </c>
      <c r="L5504" s="4">
        <v>9.8130000000000006</v>
      </c>
      <c r="M5504" s="4">
        <v>5.9960000000000004</v>
      </c>
      <c r="N5504" s="4">
        <v>8.8130000000000006</v>
      </c>
      <c r="O5504" t="s">
        <v>1223</v>
      </c>
      <c r="P5504" t="s">
        <v>1223</v>
      </c>
    </row>
    <row r="5505" spans="1:16">
      <c r="A5505">
        <v>4</v>
      </c>
      <c r="B5505">
        <v>12</v>
      </c>
      <c r="C5505">
        <v>8</v>
      </c>
      <c r="D5505">
        <v>114</v>
      </c>
      <c r="E5505">
        <v>846</v>
      </c>
      <c r="F5505">
        <v>3044</v>
      </c>
      <c r="G5505">
        <v>668</v>
      </c>
      <c r="H5505">
        <v>4</v>
      </c>
      <c r="I5505" s="58" t="s">
        <v>9301</v>
      </c>
      <c r="J5505">
        <v>66804</v>
      </c>
      <c r="K5505" s="4">
        <v>9.8130000000000006</v>
      </c>
      <c r="L5505" s="4">
        <v>11.92</v>
      </c>
      <c r="M5505" s="4">
        <v>8.8130000000000006</v>
      </c>
      <c r="N5505" s="4">
        <v>10.92</v>
      </c>
      <c r="O5505" s="5">
        <v>42305.745292812499</v>
      </c>
      <c r="P5505" s="5">
        <v>42305.745292812499</v>
      </c>
    </row>
    <row r="5506" spans="1:16">
      <c r="A5506">
        <v>4</v>
      </c>
      <c r="B5506">
        <v>12</v>
      </c>
      <c r="C5506">
        <v>8</v>
      </c>
      <c r="D5506">
        <v>114</v>
      </c>
      <c r="E5506">
        <v>959</v>
      </c>
      <c r="F5506">
        <v>3045</v>
      </c>
      <c r="G5506">
        <v>1134</v>
      </c>
      <c r="H5506">
        <v>1</v>
      </c>
      <c r="I5506" s="58" t="s">
        <v>9302</v>
      </c>
      <c r="J5506">
        <v>113401</v>
      </c>
      <c r="K5506" s="4">
        <v>1</v>
      </c>
      <c r="L5506" s="4">
        <v>17.849</v>
      </c>
      <c r="M5506" s="4">
        <v>0</v>
      </c>
      <c r="N5506" s="4">
        <v>16.849</v>
      </c>
      <c r="O5506" s="5">
        <v>42305.745292812499</v>
      </c>
      <c r="P5506" s="5">
        <v>42305.745292812499</v>
      </c>
    </row>
    <row r="5507" spans="1:16">
      <c r="A5507">
        <v>4</v>
      </c>
      <c r="B5507">
        <v>12</v>
      </c>
      <c r="C5507">
        <v>8</v>
      </c>
      <c r="D5507">
        <v>114</v>
      </c>
      <c r="E5507">
        <v>961</v>
      </c>
      <c r="F5507">
        <v>3046</v>
      </c>
      <c r="G5507">
        <v>1156</v>
      </c>
      <c r="H5507">
        <v>1</v>
      </c>
      <c r="I5507" s="58" t="s">
        <v>9303</v>
      </c>
      <c r="J5507">
        <v>115601</v>
      </c>
      <c r="K5507" s="4">
        <v>1</v>
      </c>
      <c r="L5507" s="4">
        <v>9.0730000000000004</v>
      </c>
      <c r="M5507" s="4">
        <v>0</v>
      </c>
      <c r="N5507" s="4">
        <v>8.0730000000000004</v>
      </c>
      <c r="O5507" s="5">
        <v>42305.745292812499</v>
      </c>
      <c r="P5507" s="5">
        <v>42305.745292812499</v>
      </c>
    </row>
    <row r="5508" spans="1:16">
      <c r="A5508">
        <v>4</v>
      </c>
      <c r="B5508">
        <v>12</v>
      </c>
      <c r="C5508">
        <v>8</v>
      </c>
      <c r="D5508">
        <v>114</v>
      </c>
      <c r="E5508">
        <v>962</v>
      </c>
      <c r="F5508">
        <v>3047</v>
      </c>
      <c r="G5508">
        <v>1156</v>
      </c>
      <c r="H5508">
        <v>2</v>
      </c>
      <c r="I5508" s="58" t="s">
        <v>9304</v>
      </c>
      <c r="J5508">
        <v>115602</v>
      </c>
      <c r="K5508" s="4">
        <v>0</v>
      </c>
      <c r="L5508" s="4">
        <v>23.053999999999998</v>
      </c>
      <c r="M5508" s="4">
        <v>0.33500000000000002</v>
      </c>
      <c r="N5508" s="4">
        <v>23.39</v>
      </c>
      <c r="O5508" s="5">
        <v>42305.745292812499</v>
      </c>
      <c r="P5508" s="5">
        <v>42305.745292812499</v>
      </c>
    </row>
    <row r="5509" spans="1:16">
      <c r="A5509">
        <v>4</v>
      </c>
      <c r="B5509">
        <v>12</v>
      </c>
      <c r="C5509">
        <v>8</v>
      </c>
      <c r="D5509">
        <v>114</v>
      </c>
      <c r="E5509">
        <v>986</v>
      </c>
      <c r="F5509">
        <v>3048</v>
      </c>
      <c r="G5509">
        <v>1155</v>
      </c>
      <c r="H5509">
        <v>2</v>
      </c>
      <c r="I5509" s="58" t="s">
        <v>9305</v>
      </c>
      <c r="J5509">
        <v>115502</v>
      </c>
      <c r="K5509" s="4">
        <v>1</v>
      </c>
      <c r="L5509" s="4">
        <v>7.4989999999999997</v>
      </c>
      <c r="M5509" s="4">
        <v>11.083</v>
      </c>
      <c r="N5509" s="4">
        <v>17.582000000000001</v>
      </c>
      <c r="O5509" s="5">
        <v>42305.745292812499</v>
      </c>
      <c r="P5509" s="5">
        <v>42305.745292812499</v>
      </c>
    </row>
    <row r="5510" spans="1:16">
      <c r="A5510">
        <v>4</v>
      </c>
      <c r="B5510">
        <v>12</v>
      </c>
      <c r="C5510">
        <v>8</v>
      </c>
      <c r="D5510">
        <v>114</v>
      </c>
      <c r="E5510">
        <v>986</v>
      </c>
      <c r="F5510">
        <v>3049</v>
      </c>
      <c r="G5510">
        <v>1872</v>
      </c>
      <c r="H5510">
        <v>1</v>
      </c>
      <c r="I5510" s="58">
        <v>-10226</v>
      </c>
      <c r="J5510">
        <v>187201</v>
      </c>
      <c r="K5510" s="4">
        <v>6.4989999999999997</v>
      </c>
      <c r="L5510" s="4">
        <v>12.154</v>
      </c>
      <c r="M5510" s="4">
        <v>17.582000000000001</v>
      </c>
      <c r="N5510" s="4">
        <v>23.236999999999998</v>
      </c>
      <c r="O5510" s="5">
        <v>42305.745292812499</v>
      </c>
      <c r="P5510" s="5">
        <v>42305.745292812499</v>
      </c>
    </row>
    <row r="5511" spans="1:16">
      <c r="A5511">
        <v>4</v>
      </c>
      <c r="B5511">
        <v>12</v>
      </c>
      <c r="C5511">
        <v>8</v>
      </c>
      <c r="D5511">
        <v>114</v>
      </c>
      <c r="E5511">
        <v>986</v>
      </c>
      <c r="F5511">
        <v>3050</v>
      </c>
      <c r="G5511">
        <v>1872</v>
      </c>
      <c r="H5511">
        <v>2</v>
      </c>
      <c r="I5511" s="58">
        <v>-10195</v>
      </c>
      <c r="J5511">
        <v>187202</v>
      </c>
      <c r="K5511" s="4">
        <v>1</v>
      </c>
      <c r="L5511" s="4">
        <v>17.135999999999999</v>
      </c>
      <c r="M5511" s="4">
        <v>24.172000000000001</v>
      </c>
      <c r="N5511" s="4">
        <v>40.308</v>
      </c>
      <c r="O5511" s="5">
        <v>42305.745292812499</v>
      </c>
      <c r="P5511" s="5">
        <v>42305.745292812499</v>
      </c>
    </row>
    <row r="5512" spans="1:16">
      <c r="A5512">
        <v>4</v>
      </c>
      <c r="B5512">
        <v>12</v>
      </c>
      <c r="C5512">
        <v>8</v>
      </c>
      <c r="D5512">
        <v>17</v>
      </c>
      <c r="E5512">
        <v>1179</v>
      </c>
      <c r="F5512">
        <v>2912</v>
      </c>
      <c r="G5512">
        <v>933</v>
      </c>
      <c r="H5512">
        <v>5</v>
      </c>
      <c r="I5512" s="58" t="s">
        <v>9306</v>
      </c>
      <c r="J5512">
        <v>93305</v>
      </c>
      <c r="K5512" s="4">
        <v>1</v>
      </c>
      <c r="L5512" s="4">
        <v>16.876000000000001</v>
      </c>
      <c r="M5512" s="4">
        <v>24.760999999999999</v>
      </c>
      <c r="N5512" s="4">
        <v>40.637</v>
      </c>
      <c r="O5512" s="5">
        <v>42305.745292812499</v>
      </c>
      <c r="P5512" s="5">
        <v>43258.050196053242</v>
      </c>
    </row>
    <row r="5513" spans="1:16">
      <c r="A5513">
        <v>4</v>
      </c>
      <c r="B5513">
        <v>12</v>
      </c>
      <c r="C5513">
        <v>8</v>
      </c>
      <c r="D5513">
        <v>17</v>
      </c>
      <c r="E5513">
        <v>1179</v>
      </c>
      <c r="F5513">
        <v>2913</v>
      </c>
      <c r="G5513">
        <v>3276</v>
      </c>
      <c r="H5513">
        <v>1</v>
      </c>
      <c r="I5513" s="58">
        <v>502576</v>
      </c>
      <c r="J5513">
        <v>327601</v>
      </c>
      <c r="K5513" s="4">
        <v>20.021000000000001</v>
      </c>
      <c r="L5513" s="4">
        <v>35.386000000000003</v>
      </c>
      <c r="M5513" s="4">
        <v>45.054000000000002</v>
      </c>
      <c r="N5513" s="4">
        <v>60.418999999999997</v>
      </c>
      <c r="O5513" s="5">
        <v>42305.745292812499</v>
      </c>
      <c r="P5513" s="5">
        <v>42305.745292812499</v>
      </c>
    </row>
    <row r="5514" spans="1:16">
      <c r="A5514">
        <v>4</v>
      </c>
      <c r="B5514">
        <v>12</v>
      </c>
      <c r="C5514">
        <v>8</v>
      </c>
      <c r="D5514">
        <v>17</v>
      </c>
      <c r="E5514">
        <v>1323</v>
      </c>
      <c r="F5514">
        <v>2914</v>
      </c>
      <c r="G5514">
        <v>1981</v>
      </c>
      <c r="H5514">
        <v>1</v>
      </c>
      <c r="I5514" s="58">
        <v>29587</v>
      </c>
      <c r="J5514">
        <v>198101</v>
      </c>
      <c r="K5514" s="4">
        <v>5</v>
      </c>
      <c r="L5514" s="4">
        <v>20.542999999999999</v>
      </c>
      <c r="M5514" s="4">
        <v>0</v>
      </c>
      <c r="N5514" s="4">
        <v>15.542999999999999</v>
      </c>
      <c r="O5514" s="5">
        <v>42305.745292812499</v>
      </c>
      <c r="P5514" s="5">
        <v>43258.050196053242</v>
      </c>
    </row>
    <row r="5515" spans="1:16">
      <c r="A5515">
        <v>4</v>
      </c>
      <c r="B5515">
        <v>12</v>
      </c>
      <c r="C5515">
        <v>8</v>
      </c>
      <c r="D5515">
        <v>17</v>
      </c>
      <c r="E5515">
        <v>1328</v>
      </c>
      <c r="F5515">
        <v>2915</v>
      </c>
      <c r="G5515">
        <v>1714</v>
      </c>
      <c r="H5515">
        <v>2</v>
      </c>
      <c r="I5515" s="58">
        <v>-67903</v>
      </c>
      <c r="J5515">
        <v>171402</v>
      </c>
      <c r="K5515" s="4">
        <v>1</v>
      </c>
      <c r="L5515" s="4">
        <v>3.6339999999999999</v>
      </c>
      <c r="M5515" s="4">
        <v>11.474</v>
      </c>
      <c r="N5515" s="4">
        <v>14.108000000000001</v>
      </c>
      <c r="O5515" s="5">
        <v>42305.745292812499</v>
      </c>
      <c r="P5515" s="5">
        <v>42305.745292812499</v>
      </c>
    </row>
    <row r="5516" spans="1:16">
      <c r="A5516">
        <v>4</v>
      </c>
      <c r="B5516">
        <v>12</v>
      </c>
      <c r="C5516">
        <v>8</v>
      </c>
      <c r="D5516">
        <v>17</v>
      </c>
      <c r="E5516">
        <v>1680</v>
      </c>
      <c r="F5516">
        <v>2916</v>
      </c>
      <c r="G5516">
        <v>1503</v>
      </c>
      <c r="H5516">
        <v>1</v>
      </c>
      <c r="I5516" s="58" t="s">
        <v>9307</v>
      </c>
      <c r="J5516">
        <v>150301</v>
      </c>
      <c r="K5516" s="4">
        <v>1</v>
      </c>
      <c r="L5516" s="4">
        <v>9.8109999999999999</v>
      </c>
      <c r="M5516" s="4">
        <v>1.879</v>
      </c>
      <c r="N5516" s="4">
        <v>10.69</v>
      </c>
      <c r="O5516" s="5">
        <v>42305.745292812499</v>
      </c>
      <c r="P5516" s="5">
        <v>43258.050196053242</v>
      </c>
    </row>
    <row r="5517" spans="1:16">
      <c r="A5517">
        <v>4</v>
      </c>
      <c r="B5517">
        <v>12</v>
      </c>
      <c r="C5517">
        <v>8</v>
      </c>
      <c r="D5517">
        <v>17</v>
      </c>
      <c r="E5517">
        <v>1705</v>
      </c>
      <c r="F5517">
        <v>2917</v>
      </c>
      <c r="G5517">
        <v>1531</v>
      </c>
      <c r="H5517">
        <v>1</v>
      </c>
      <c r="I5517" s="58" t="s">
        <v>9308</v>
      </c>
      <c r="J5517">
        <v>153101</v>
      </c>
      <c r="K5517" s="4">
        <v>10</v>
      </c>
      <c r="L5517" s="4">
        <v>21.292999999999999</v>
      </c>
      <c r="M5517" s="4">
        <v>0</v>
      </c>
      <c r="N5517" s="4">
        <v>11.292999999999999</v>
      </c>
      <c r="O5517" s="5">
        <v>42305.745292812499</v>
      </c>
      <c r="P5517" s="5">
        <v>43258.050196053242</v>
      </c>
    </row>
    <row r="5518" spans="1:16">
      <c r="A5518">
        <v>4</v>
      </c>
      <c r="B5518">
        <v>12</v>
      </c>
      <c r="C5518">
        <v>8</v>
      </c>
      <c r="D5518">
        <v>17</v>
      </c>
      <c r="E5518">
        <v>1868</v>
      </c>
      <c r="F5518">
        <v>2918</v>
      </c>
      <c r="G5518">
        <v>1155</v>
      </c>
      <c r="H5518">
        <v>4</v>
      </c>
      <c r="I5518" s="58" t="s">
        <v>9309</v>
      </c>
      <c r="J5518">
        <v>115504</v>
      </c>
      <c r="K5518" s="4">
        <v>1</v>
      </c>
      <c r="L5518" s="4">
        <v>4.8730000000000002</v>
      </c>
      <c r="M5518" s="4">
        <v>7.2450000000000001</v>
      </c>
      <c r="N5518" s="4">
        <v>11.118</v>
      </c>
      <c r="O5518" s="5">
        <v>42305.745292812499</v>
      </c>
      <c r="P5518" s="5">
        <v>42305.745292812499</v>
      </c>
    </row>
    <row r="5519" spans="1:16">
      <c r="A5519">
        <v>4</v>
      </c>
      <c r="B5519">
        <v>12</v>
      </c>
      <c r="C5519">
        <v>8</v>
      </c>
      <c r="D5519">
        <v>17</v>
      </c>
      <c r="E5519">
        <v>1868</v>
      </c>
      <c r="F5519">
        <v>2919</v>
      </c>
      <c r="G5519">
        <v>1155</v>
      </c>
      <c r="H5519">
        <v>5</v>
      </c>
      <c r="I5519" s="58" t="s">
        <v>9310</v>
      </c>
      <c r="J5519">
        <v>115505</v>
      </c>
      <c r="K5519" s="4">
        <v>4.8730000000000002</v>
      </c>
      <c r="L5519" s="4">
        <v>17.108000000000001</v>
      </c>
      <c r="M5519" s="4">
        <v>11.118</v>
      </c>
      <c r="N5519" s="4">
        <v>23.353000000000002</v>
      </c>
      <c r="O5519" s="5">
        <v>42305.745292812499</v>
      </c>
      <c r="P5519" s="5">
        <v>42305.745292812499</v>
      </c>
    </row>
    <row r="5520" spans="1:16">
      <c r="A5520">
        <v>4</v>
      </c>
      <c r="B5520">
        <v>12</v>
      </c>
      <c r="C5520">
        <v>8</v>
      </c>
      <c r="D5520">
        <v>17</v>
      </c>
      <c r="E5520">
        <v>2385</v>
      </c>
      <c r="F5520">
        <v>2920</v>
      </c>
      <c r="G5520">
        <v>2769</v>
      </c>
      <c r="H5520">
        <v>1</v>
      </c>
      <c r="I5520" s="58">
        <v>317398</v>
      </c>
      <c r="J5520">
        <v>276901</v>
      </c>
      <c r="K5520" s="4">
        <v>15</v>
      </c>
      <c r="L5520" s="4">
        <v>22.545999999999999</v>
      </c>
      <c r="M5520" s="4">
        <v>0</v>
      </c>
      <c r="N5520" s="4">
        <v>7.5460000000000003</v>
      </c>
      <c r="O5520" s="5">
        <v>42305.745292812499</v>
      </c>
      <c r="P5520" s="5">
        <v>42305.745292812499</v>
      </c>
    </row>
    <row r="5521" spans="1:16">
      <c r="A5521">
        <v>4</v>
      </c>
      <c r="B5521">
        <v>12</v>
      </c>
      <c r="C5521">
        <v>8</v>
      </c>
      <c r="D5521">
        <v>17</v>
      </c>
      <c r="E5521">
        <v>4540</v>
      </c>
      <c r="F5521">
        <v>2921</v>
      </c>
      <c r="G5521">
        <v>295</v>
      </c>
      <c r="H5521">
        <v>2</v>
      </c>
      <c r="I5521" s="58" t="s">
        <v>9311</v>
      </c>
      <c r="J5521">
        <v>29502</v>
      </c>
      <c r="K5521" s="4">
        <v>1</v>
      </c>
      <c r="L5521" s="4">
        <v>15.273</v>
      </c>
      <c r="M5521" s="4">
        <v>58.066000000000003</v>
      </c>
      <c r="N5521" s="4">
        <v>72.338999999999999</v>
      </c>
      <c r="O5521" s="5">
        <v>42305.745292812499</v>
      </c>
      <c r="P5521" s="5">
        <v>43258.050196053242</v>
      </c>
    </row>
    <row r="5522" spans="1:16">
      <c r="A5522">
        <v>4</v>
      </c>
      <c r="B5522">
        <v>12</v>
      </c>
      <c r="C5522">
        <v>8</v>
      </c>
      <c r="D5522">
        <v>17</v>
      </c>
      <c r="E5522">
        <v>4540</v>
      </c>
      <c r="F5522">
        <v>2922</v>
      </c>
      <c r="G5522">
        <v>295</v>
      </c>
      <c r="H5522">
        <v>3</v>
      </c>
      <c r="I5522" s="58" t="s">
        <v>9312</v>
      </c>
      <c r="J5522">
        <v>29503</v>
      </c>
      <c r="K5522" s="4">
        <v>14.273</v>
      </c>
      <c r="L5522" s="4">
        <v>30.585999999999999</v>
      </c>
      <c r="M5522" s="4">
        <v>72.338999999999999</v>
      </c>
      <c r="N5522" s="4">
        <v>88.652000000000001</v>
      </c>
      <c r="O5522" s="5">
        <v>42305.745292812499</v>
      </c>
      <c r="P5522" s="5">
        <v>43258.050196053242</v>
      </c>
    </row>
    <row r="5523" spans="1:16">
      <c r="A5523">
        <v>4</v>
      </c>
      <c r="B5523">
        <v>12</v>
      </c>
      <c r="C5523">
        <v>8</v>
      </c>
      <c r="D5523">
        <v>17</v>
      </c>
      <c r="E5523">
        <v>766</v>
      </c>
      <c r="F5523">
        <v>2909</v>
      </c>
      <c r="G5523">
        <v>682</v>
      </c>
      <c r="H5523">
        <v>2</v>
      </c>
      <c r="I5523" s="58" t="s">
        <v>9313</v>
      </c>
      <c r="J5523">
        <v>68202</v>
      </c>
      <c r="K5523" s="4">
        <v>10</v>
      </c>
      <c r="L5523" s="4">
        <v>24.222999999999999</v>
      </c>
      <c r="M5523" s="4">
        <v>0</v>
      </c>
      <c r="N5523" s="4">
        <v>14.223000000000001</v>
      </c>
      <c r="O5523" s="5">
        <v>42305.745292812499</v>
      </c>
      <c r="P5523" s="5">
        <v>42305.745292812499</v>
      </c>
    </row>
    <row r="5524" spans="1:16">
      <c r="A5524">
        <v>4</v>
      </c>
      <c r="B5524">
        <v>12</v>
      </c>
      <c r="C5524">
        <v>8</v>
      </c>
      <c r="D5524">
        <v>17</v>
      </c>
      <c r="E5524">
        <v>819</v>
      </c>
      <c r="F5524">
        <v>2910</v>
      </c>
      <c r="G5524">
        <v>558</v>
      </c>
      <c r="H5524">
        <v>2</v>
      </c>
      <c r="I5524" s="58" t="s">
        <v>9314</v>
      </c>
      <c r="J5524">
        <v>55802</v>
      </c>
      <c r="K5524" s="4">
        <v>1</v>
      </c>
      <c r="L5524" s="4">
        <v>15.444000000000001</v>
      </c>
      <c r="M5524" s="4">
        <v>17.21</v>
      </c>
      <c r="N5524" s="4">
        <v>31.654</v>
      </c>
      <c r="O5524" s="5">
        <v>42305.745292812499</v>
      </c>
      <c r="P5524" s="5">
        <v>43258.050196053242</v>
      </c>
    </row>
    <row r="5525" spans="1:16">
      <c r="A5525">
        <v>4</v>
      </c>
      <c r="B5525">
        <v>12</v>
      </c>
      <c r="C5525">
        <v>8</v>
      </c>
      <c r="D5525">
        <v>17</v>
      </c>
      <c r="E5525">
        <v>819</v>
      </c>
      <c r="F5525">
        <v>2911</v>
      </c>
      <c r="G5525">
        <v>558</v>
      </c>
      <c r="H5525">
        <v>3</v>
      </c>
      <c r="I5525" s="58" t="s">
        <v>9315</v>
      </c>
      <c r="J5525">
        <v>55803</v>
      </c>
      <c r="K5525" s="4">
        <v>15.444000000000001</v>
      </c>
      <c r="L5525" s="4">
        <v>34.704999999999998</v>
      </c>
      <c r="M5525" s="4">
        <v>31.654</v>
      </c>
      <c r="N5525" s="4">
        <v>50.914999999999999</v>
      </c>
      <c r="O5525" s="5">
        <v>42305.745292812499</v>
      </c>
      <c r="P5525" s="5">
        <v>43258.050196053242</v>
      </c>
    </row>
    <row r="5526" spans="1:16">
      <c r="A5526">
        <v>4</v>
      </c>
      <c r="B5526">
        <v>13</v>
      </c>
      <c r="C5526">
        <v>24</v>
      </c>
      <c r="D5526">
        <v>115</v>
      </c>
      <c r="E5526">
        <v>1211</v>
      </c>
      <c r="F5526">
        <v>9357</v>
      </c>
      <c r="G5526">
        <v>2</v>
      </c>
      <c r="H5526">
        <v>18</v>
      </c>
      <c r="I5526" s="58" t="s">
        <v>9316</v>
      </c>
      <c r="J5526">
        <v>218</v>
      </c>
      <c r="K5526" s="4">
        <v>1</v>
      </c>
      <c r="L5526" s="4">
        <v>1.71</v>
      </c>
      <c r="M5526" s="4">
        <v>0</v>
      </c>
      <c r="N5526" s="4">
        <v>0.71</v>
      </c>
      <c r="O5526" s="5">
        <v>42305.745292812499</v>
      </c>
      <c r="P5526" s="5">
        <v>42305.745292812499</v>
      </c>
    </row>
    <row r="5527" spans="1:16">
      <c r="A5527">
        <v>4</v>
      </c>
      <c r="B5527">
        <v>13</v>
      </c>
      <c r="C5527">
        <v>24</v>
      </c>
      <c r="D5527">
        <v>115</v>
      </c>
      <c r="E5527">
        <v>1537</v>
      </c>
      <c r="F5527">
        <v>9358</v>
      </c>
      <c r="G5527">
        <v>1282</v>
      </c>
      <c r="H5527">
        <v>1</v>
      </c>
      <c r="I5527" s="58" t="s">
        <v>9317</v>
      </c>
      <c r="J5527">
        <v>128201</v>
      </c>
      <c r="K5527" s="4">
        <v>0</v>
      </c>
      <c r="L5527" s="4">
        <v>16.376999999999999</v>
      </c>
      <c r="M5527" s="4">
        <v>0</v>
      </c>
      <c r="N5527" s="4">
        <v>16.376999999999999</v>
      </c>
      <c r="O5527" s="5">
        <v>42305.745292812499</v>
      </c>
      <c r="P5527" s="5">
        <v>42305.745292812499</v>
      </c>
    </row>
    <row r="5528" spans="1:16">
      <c r="A5528">
        <v>4</v>
      </c>
      <c r="B5528">
        <v>13</v>
      </c>
      <c r="C5528">
        <v>24</v>
      </c>
      <c r="D5528">
        <v>115</v>
      </c>
      <c r="E5528">
        <v>1672</v>
      </c>
      <c r="F5528">
        <v>9359</v>
      </c>
      <c r="G5528">
        <v>2122</v>
      </c>
      <c r="H5528">
        <v>1</v>
      </c>
      <c r="I5528" s="58">
        <v>81086</v>
      </c>
      <c r="J5528">
        <v>212201</v>
      </c>
      <c r="K5528" s="4">
        <v>1</v>
      </c>
      <c r="L5528" s="4">
        <v>7.6379999999999999</v>
      </c>
      <c r="M5528" s="4">
        <v>0</v>
      </c>
      <c r="N5528" s="4">
        <v>6.6379999999999999</v>
      </c>
      <c r="O5528" s="5">
        <v>42305.745292812499</v>
      </c>
      <c r="P5528" s="5">
        <v>43258.050196053242</v>
      </c>
    </row>
    <row r="5529" spans="1:16">
      <c r="A5529">
        <v>4</v>
      </c>
      <c r="B5529">
        <v>13</v>
      </c>
      <c r="C5529">
        <v>24</v>
      </c>
      <c r="D5529">
        <v>115</v>
      </c>
      <c r="E5529">
        <v>1672</v>
      </c>
      <c r="F5529">
        <v>9360</v>
      </c>
      <c r="G5529">
        <v>2203</v>
      </c>
      <c r="H5529">
        <v>1</v>
      </c>
      <c r="I5529" s="58">
        <v>110670</v>
      </c>
      <c r="J5529">
        <v>220301</v>
      </c>
      <c r="K5529" s="4">
        <v>0</v>
      </c>
      <c r="L5529" s="4">
        <v>17.257999999999999</v>
      </c>
      <c r="M5529" s="4">
        <v>6.6379999999999999</v>
      </c>
      <c r="N5529" s="4">
        <v>23.896000000000001</v>
      </c>
      <c r="O5529" s="5">
        <v>42305.745292812499</v>
      </c>
      <c r="P5529" s="5">
        <v>43258.050196053242</v>
      </c>
    </row>
    <row r="5530" spans="1:16">
      <c r="A5530">
        <v>4</v>
      </c>
      <c r="B5530">
        <v>13</v>
      </c>
      <c r="C5530">
        <v>24</v>
      </c>
      <c r="D5530">
        <v>115</v>
      </c>
      <c r="E5530">
        <v>226</v>
      </c>
      <c r="F5530">
        <v>9355</v>
      </c>
      <c r="G5530">
        <v>631</v>
      </c>
      <c r="H5530">
        <v>1</v>
      </c>
      <c r="I5530" s="58" t="s">
        <v>9318</v>
      </c>
      <c r="J5530">
        <v>63101</v>
      </c>
      <c r="K5530" s="4">
        <v>0</v>
      </c>
      <c r="L5530" s="4">
        <v>2.6120000000000001</v>
      </c>
      <c r="M5530" s="4">
        <v>0</v>
      </c>
      <c r="N5530" s="4">
        <v>2.6120000000000001</v>
      </c>
      <c r="O5530" s="5">
        <v>42305.745292812499</v>
      </c>
      <c r="P5530" s="5">
        <v>42305.745292812499</v>
      </c>
    </row>
    <row r="5531" spans="1:16">
      <c r="A5531">
        <v>4</v>
      </c>
      <c r="B5531">
        <v>13</v>
      </c>
      <c r="C5531">
        <v>24</v>
      </c>
      <c r="D5531">
        <v>115</v>
      </c>
      <c r="E5531">
        <v>2271</v>
      </c>
      <c r="F5531">
        <v>9361</v>
      </c>
      <c r="G5531">
        <v>2</v>
      </c>
      <c r="H5531">
        <v>17</v>
      </c>
      <c r="I5531" s="58" t="s">
        <v>9319</v>
      </c>
      <c r="J5531">
        <v>217</v>
      </c>
      <c r="K5531" s="4">
        <v>0</v>
      </c>
      <c r="L5531" s="4">
        <v>1.27</v>
      </c>
      <c r="M5531" s="4">
        <v>0</v>
      </c>
      <c r="N5531" s="4">
        <v>1.27</v>
      </c>
      <c r="O5531" s="5">
        <v>42305.745292812499</v>
      </c>
      <c r="P5531" s="5">
        <v>42305.745292812499</v>
      </c>
    </row>
    <row r="5532" spans="1:16">
      <c r="A5532">
        <v>4</v>
      </c>
      <c r="B5532">
        <v>13</v>
      </c>
      <c r="C5532">
        <v>24</v>
      </c>
      <c r="D5532">
        <v>115</v>
      </c>
      <c r="E5532">
        <v>2295</v>
      </c>
      <c r="F5532">
        <v>9362</v>
      </c>
      <c r="G5532">
        <v>2122</v>
      </c>
      <c r="H5532">
        <v>1</v>
      </c>
      <c r="I5532" s="58">
        <v>81086</v>
      </c>
      <c r="J5532">
        <v>212201</v>
      </c>
      <c r="K5532" s="4">
        <v>10</v>
      </c>
      <c r="L5532" s="4">
        <v>15.121</v>
      </c>
      <c r="M5532" s="4">
        <v>0</v>
      </c>
      <c r="N5532" s="4">
        <v>5.1210000000000004</v>
      </c>
      <c r="O5532" s="5">
        <v>42305.745292812499</v>
      </c>
      <c r="P5532" s="5">
        <v>42305.745292812499</v>
      </c>
    </row>
    <row r="5533" spans="1:16">
      <c r="A5533">
        <v>4</v>
      </c>
      <c r="B5533">
        <v>13</v>
      </c>
      <c r="C5533">
        <v>24</v>
      </c>
      <c r="D5533">
        <v>115</v>
      </c>
      <c r="E5533">
        <v>3534</v>
      </c>
      <c r="F5533">
        <v>9363</v>
      </c>
      <c r="G5533">
        <v>2</v>
      </c>
      <c r="H5533">
        <v>5</v>
      </c>
      <c r="I5533" s="58">
        <v>37377</v>
      </c>
      <c r="J5533">
        <v>205</v>
      </c>
      <c r="K5533" s="4">
        <v>16.914999999999999</v>
      </c>
      <c r="L5533" s="4">
        <v>25.818000000000001</v>
      </c>
      <c r="M5533" s="4">
        <v>78.722999999999999</v>
      </c>
      <c r="N5533" s="4">
        <v>87.626000000000005</v>
      </c>
      <c r="O5533" s="5">
        <v>42305.745292812499</v>
      </c>
      <c r="P5533" s="5">
        <v>43258.050196053242</v>
      </c>
    </row>
    <row r="5534" spans="1:16">
      <c r="A5534">
        <v>4</v>
      </c>
      <c r="B5534">
        <v>13</v>
      </c>
      <c r="C5534">
        <v>24</v>
      </c>
      <c r="D5534">
        <v>115</v>
      </c>
      <c r="E5534">
        <v>3534</v>
      </c>
      <c r="F5534">
        <v>9364</v>
      </c>
      <c r="G5534">
        <v>2</v>
      </c>
      <c r="H5534">
        <v>6</v>
      </c>
      <c r="I5534" s="58">
        <v>37408</v>
      </c>
      <c r="J5534">
        <v>206</v>
      </c>
      <c r="K5534" s="4">
        <v>26.068999999999999</v>
      </c>
      <c r="L5534" s="4">
        <v>37.241</v>
      </c>
      <c r="M5534" s="4">
        <v>87.626000000000005</v>
      </c>
      <c r="N5534" s="4">
        <v>98.798000000000002</v>
      </c>
      <c r="O5534" s="5">
        <v>42305.745292812499</v>
      </c>
      <c r="P5534" s="5">
        <v>42305.745292812499</v>
      </c>
    </row>
    <row r="5535" spans="1:16">
      <c r="A5535">
        <v>4</v>
      </c>
      <c r="B5535">
        <v>13</v>
      </c>
      <c r="C5535">
        <v>24</v>
      </c>
      <c r="D5535">
        <v>115</v>
      </c>
      <c r="E5535">
        <v>3534</v>
      </c>
      <c r="F5535">
        <v>9365</v>
      </c>
      <c r="G5535">
        <v>2</v>
      </c>
      <c r="H5535">
        <v>7</v>
      </c>
      <c r="I5535" s="58">
        <v>37438</v>
      </c>
      <c r="J5535">
        <v>207</v>
      </c>
      <c r="K5535" s="4">
        <v>37.201000000000001</v>
      </c>
      <c r="L5535" s="4">
        <v>45.323999999999998</v>
      </c>
      <c r="M5535" s="4">
        <v>98.798000000000002</v>
      </c>
      <c r="N5535" s="4">
        <v>106.92100000000001</v>
      </c>
      <c r="O5535" s="5">
        <v>42305.745292812499</v>
      </c>
      <c r="P5535" s="5">
        <v>42305.745292812499</v>
      </c>
    </row>
    <row r="5536" spans="1:16">
      <c r="A5536">
        <v>4</v>
      </c>
      <c r="B5536">
        <v>13</v>
      </c>
      <c r="C5536">
        <v>24</v>
      </c>
      <c r="D5536">
        <v>115</v>
      </c>
      <c r="E5536">
        <v>3534</v>
      </c>
      <c r="F5536">
        <v>9366</v>
      </c>
      <c r="G5536">
        <v>2</v>
      </c>
      <c r="H5536">
        <v>8</v>
      </c>
      <c r="I5536" s="58">
        <v>37469</v>
      </c>
      <c r="J5536">
        <v>208</v>
      </c>
      <c r="K5536" s="4">
        <v>45.369</v>
      </c>
      <c r="L5536" s="4">
        <v>55.218000000000004</v>
      </c>
      <c r="M5536" s="4">
        <v>106.92100000000001</v>
      </c>
      <c r="N5536" s="4">
        <v>116.77</v>
      </c>
      <c r="O5536" s="5">
        <v>42305.745292812499</v>
      </c>
      <c r="P5536" s="5">
        <v>43258.050196053242</v>
      </c>
    </row>
    <row r="5537" spans="1:16">
      <c r="A5537">
        <v>4</v>
      </c>
      <c r="B5537">
        <v>13</v>
      </c>
      <c r="C5537">
        <v>24</v>
      </c>
      <c r="D5537">
        <v>115</v>
      </c>
      <c r="E5537">
        <v>3534</v>
      </c>
      <c r="F5537">
        <v>9367</v>
      </c>
      <c r="G5537">
        <v>2</v>
      </c>
      <c r="H5537">
        <v>9</v>
      </c>
      <c r="I5537" s="58">
        <v>37500</v>
      </c>
      <c r="J5537">
        <v>209</v>
      </c>
      <c r="K5537" s="4">
        <v>55.073</v>
      </c>
      <c r="L5537" s="4">
        <v>64.188999999999993</v>
      </c>
      <c r="M5537" s="4">
        <v>116.77</v>
      </c>
      <c r="N5537" s="4">
        <v>125.88500000000001</v>
      </c>
      <c r="O5537" s="5">
        <v>42305.745292812499</v>
      </c>
      <c r="P5537" s="5">
        <v>43258.050196053242</v>
      </c>
    </row>
    <row r="5538" spans="1:16">
      <c r="A5538">
        <v>4</v>
      </c>
      <c r="B5538">
        <v>13</v>
      </c>
      <c r="C5538">
        <v>24</v>
      </c>
      <c r="D5538">
        <v>115</v>
      </c>
      <c r="E5538">
        <v>3534</v>
      </c>
      <c r="F5538">
        <v>9368</v>
      </c>
      <c r="G5538">
        <v>2</v>
      </c>
      <c r="H5538">
        <v>10</v>
      </c>
      <c r="I5538" s="58">
        <v>37530</v>
      </c>
      <c r="J5538">
        <v>210</v>
      </c>
      <c r="K5538" s="4">
        <v>64.117999999999995</v>
      </c>
      <c r="L5538" s="4">
        <v>73.251000000000005</v>
      </c>
      <c r="M5538" s="4">
        <v>125.88500000000001</v>
      </c>
      <c r="N5538" s="4">
        <v>135.01900000000001</v>
      </c>
      <c r="O5538" s="5">
        <v>42305.745292812499</v>
      </c>
      <c r="P5538" s="5">
        <v>42305.745292812499</v>
      </c>
    </row>
    <row r="5539" spans="1:16">
      <c r="A5539">
        <v>4</v>
      </c>
      <c r="B5539">
        <v>13</v>
      </c>
      <c r="C5539">
        <v>24</v>
      </c>
      <c r="D5539">
        <v>115</v>
      </c>
      <c r="E5539">
        <v>3534</v>
      </c>
      <c r="F5539">
        <v>9369</v>
      </c>
      <c r="G5539">
        <v>2121</v>
      </c>
      <c r="H5539">
        <v>6</v>
      </c>
      <c r="I5539" s="58">
        <v>80872</v>
      </c>
      <c r="J5539">
        <v>212106</v>
      </c>
      <c r="K5539" s="4">
        <v>0</v>
      </c>
      <c r="L5539" s="4">
        <v>17.100000000000001</v>
      </c>
      <c r="M5539" s="4">
        <v>61.622999999999998</v>
      </c>
      <c r="N5539" s="4">
        <v>78.722999999999999</v>
      </c>
      <c r="O5539" s="5">
        <v>42305.745292812499</v>
      </c>
      <c r="P5539" s="5">
        <v>43258.050196053242</v>
      </c>
    </row>
    <row r="5540" spans="1:16">
      <c r="A5540">
        <v>4</v>
      </c>
      <c r="B5540">
        <v>13</v>
      </c>
      <c r="C5540">
        <v>24</v>
      </c>
      <c r="D5540">
        <v>115</v>
      </c>
      <c r="E5540">
        <v>3721</v>
      </c>
      <c r="F5540">
        <v>9370</v>
      </c>
      <c r="G5540">
        <v>1282</v>
      </c>
      <c r="H5540">
        <v>2</v>
      </c>
      <c r="I5540" s="58" t="s">
        <v>9320</v>
      </c>
      <c r="J5540">
        <v>128202</v>
      </c>
      <c r="K5540" s="4">
        <v>5</v>
      </c>
      <c r="L5540" s="4">
        <v>47.308999999999997</v>
      </c>
      <c r="M5540" s="4">
        <v>0</v>
      </c>
      <c r="N5540" s="4">
        <v>42.308999999999997</v>
      </c>
      <c r="O5540" s="5">
        <v>42305.745292812499</v>
      </c>
      <c r="P5540" s="5">
        <v>43258.050196053242</v>
      </c>
    </row>
    <row r="5541" spans="1:16">
      <c r="A5541">
        <v>4</v>
      </c>
      <c r="B5541">
        <v>13</v>
      </c>
      <c r="C5541">
        <v>24</v>
      </c>
      <c r="D5541">
        <v>115</v>
      </c>
      <c r="E5541">
        <v>3721</v>
      </c>
      <c r="F5541">
        <v>9371</v>
      </c>
      <c r="G5541">
        <v>1282</v>
      </c>
      <c r="H5541">
        <v>3</v>
      </c>
      <c r="I5541" s="58" t="s">
        <v>9321</v>
      </c>
      <c r="J5541">
        <v>128203</v>
      </c>
      <c r="K5541" s="4">
        <v>0</v>
      </c>
      <c r="L5541" s="4">
        <v>4.7089999999999996</v>
      </c>
      <c r="M5541" s="4">
        <v>42.308999999999997</v>
      </c>
      <c r="N5541" s="4">
        <v>47.018000000000001</v>
      </c>
      <c r="O5541" s="5">
        <v>42305.745292812499</v>
      </c>
      <c r="P5541" s="5">
        <v>43258.050196053242</v>
      </c>
    </row>
    <row r="5542" spans="1:16">
      <c r="A5542">
        <v>4</v>
      </c>
      <c r="B5542">
        <v>13</v>
      </c>
      <c r="C5542">
        <v>24</v>
      </c>
      <c r="D5542">
        <v>115</v>
      </c>
      <c r="E5542">
        <v>374</v>
      </c>
      <c r="F5542">
        <v>9356</v>
      </c>
      <c r="G5542">
        <v>957</v>
      </c>
      <c r="H5542">
        <v>1</v>
      </c>
      <c r="I5542" s="58" t="s">
        <v>9322</v>
      </c>
      <c r="J5542">
        <v>95701</v>
      </c>
      <c r="K5542" s="4">
        <v>0</v>
      </c>
      <c r="L5542" s="4">
        <v>25.446999999999999</v>
      </c>
      <c r="M5542" s="4">
        <v>0</v>
      </c>
      <c r="N5542" s="4">
        <v>25.446999999999999</v>
      </c>
      <c r="O5542" s="5">
        <v>42305.745292812499</v>
      </c>
      <c r="P5542" s="5">
        <v>42305.745292812499</v>
      </c>
    </row>
    <row r="5543" spans="1:16">
      <c r="A5543">
        <v>4</v>
      </c>
      <c r="B5543">
        <v>13</v>
      </c>
      <c r="C5543">
        <v>24</v>
      </c>
      <c r="D5543">
        <v>115</v>
      </c>
      <c r="E5543">
        <v>3778</v>
      </c>
      <c r="F5543">
        <v>9372</v>
      </c>
      <c r="G5543">
        <v>2202</v>
      </c>
      <c r="H5543">
        <v>1</v>
      </c>
      <c r="I5543" s="58">
        <v>110305</v>
      </c>
      <c r="J5543">
        <v>220201</v>
      </c>
      <c r="K5543" s="4">
        <v>20</v>
      </c>
      <c r="L5543" s="4">
        <v>32.302999999999997</v>
      </c>
      <c r="M5543" s="4">
        <v>0</v>
      </c>
      <c r="N5543" s="4">
        <v>12.303000000000001</v>
      </c>
      <c r="O5543" s="5">
        <v>42305.745292812499</v>
      </c>
      <c r="P5543" s="5">
        <v>42305.745292812499</v>
      </c>
    </row>
    <row r="5544" spans="1:16">
      <c r="A5544">
        <v>4</v>
      </c>
      <c r="B5544">
        <v>13</v>
      </c>
      <c r="C5544">
        <v>24</v>
      </c>
      <c r="D5544">
        <v>115</v>
      </c>
      <c r="E5544">
        <v>3870</v>
      </c>
      <c r="F5544">
        <v>9373</v>
      </c>
      <c r="G5544">
        <v>2</v>
      </c>
      <c r="H5544">
        <v>4</v>
      </c>
      <c r="I5544" s="58">
        <v>37347</v>
      </c>
      <c r="J5544">
        <v>204</v>
      </c>
      <c r="K5544" s="4">
        <v>0</v>
      </c>
      <c r="L5544" s="4">
        <v>16.759</v>
      </c>
      <c r="M5544" s="4">
        <v>61.088000000000001</v>
      </c>
      <c r="N5544" s="4">
        <v>77.846999999999994</v>
      </c>
      <c r="O5544" t="s">
        <v>1223</v>
      </c>
      <c r="P5544" t="s">
        <v>1223</v>
      </c>
    </row>
    <row r="5545" spans="1:16">
      <c r="A5545">
        <v>4</v>
      </c>
      <c r="B5545">
        <v>13</v>
      </c>
      <c r="C5545">
        <v>24</v>
      </c>
      <c r="D5545">
        <v>115</v>
      </c>
      <c r="E5545">
        <v>4375</v>
      </c>
      <c r="F5545">
        <v>9374</v>
      </c>
      <c r="G5545">
        <v>2</v>
      </c>
      <c r="H5545">
        <v>13</v>
      </c>
      <c r="I5545" s="58" t="s">
        <v>9323</v>
      </c>
      <c r="J5545">
        <v>213</v>
      </c>
      <c r="K5545" s="4">
        <v>0</v>
      </c>
      <c r="L5545" s="4">
        <v>1.44</v>
      </c>
      <c r="M5545" s="4">
        <v>0</v>
      </c>
      <c r="N5545" s="4">
        <v>1.44</v>
      </c>
      <c r="O5545" s="5">
        <v>42305.745292812499</v>
      </c>
      <c r="P5545" s="5">
        <v>42305.745292812499</v>
      </c>
    </row>
    <row r="5546" spans="1:16">
      <c r="A5546">
        <v>4</v>
      </c>
      <c r="B5546">
        <v>13</v>
      </c>
      <c r="C5546">
        <v>24</v>
      </c>
      <c r="D5546">
        <v>115</v>
      </c>
      <c r="E5546">
        <v>4522</v>
      </c>
      <c r="F5546">
        <v>9375</v>
      </c>
      <c r="G5546">
        <v>374</v>
      </c>
      <c r="H5546">
        <v>4</v>
      </c>
      <c r="I5546" s="58" t="s">
        <v>9324</v>
      </c>
      <c r="J5546">
        <v>37404</v>
      </c>
      <c r="K5546" s="4">
        <v>0</v>
      </c>
      <c r="L5546" s="4">
        <v>14.108000000000001</v>
      </c>
      <c r="M5546" s="4">
        <v>30.635000000000002</v>
      </c>
      <c r="N5546" s="4">
        <v>44.743000000000002</v>
      </c>
      <c r="O5546" s="5">
        <v>42305.745292812499</v>
      </c>
      <c r="P5546" s="5">
        <v>42305.745292812499</v>
      </c>
    </row>
    <row r="5547" spans="1:16">
      <c r="A5547">
        <v>4</v>
      </c>
      <c r="B5547">
        <v>13</v>
      </c>
      <c r="C5547">
        <v>24</v>
      </c>
      <c r="D5547">
        <v>115</v>
      </c>
      <c r="E5547">
        <v>4522</v>
      </c>
      <c r="F5547">
        <v>9376</v>
      </c>
      <c r="G5547">
        <v>374</v>
      </c>
      <c r="H5547">
        <v>5</v>
      </c>
      <c r="I5547" s="58" t="s">
        <v>9325</v>
      </c>
      <c r="J5547">
        <v>37405</v>
      </c>
      <c r="K5547" s="4">
        <v>13.974</v>
      </c>
      <c r="L5547" s="4">
        <v>28.763000000000002</v>
      </c>
      <c r="M5547" s="4">
        <v>44.743000000000002</v>
      </c>
      <c r="N5547" s="4">
        <v>59.531999999999996</v>
      </c>
      <c r="O5547" s="5">
        <v>42305.745292812499</v>
      </c>
      <c r="P5547" s="5">
        <v>43258.050196053242</v>
      </c>
    </row>
    <row r="5548" spans="1:16">
      <c r="A5548">
        <v>4</v>
      </c>
      <c r="B5548">
        <v>13</v>
      </c>
      <c r="C5548">
        <v>24</v>
      </c>
      <c r="D5548">
        <v>115</v>
      </c>
      <c r="E5548">
        <v>4522</v>
      </c>
      <c r="F5548">
        <v>9377</v>
      </c>
      <c r="G5548">
        <v>374</v>
      </c>
      <c r="H5548">
        <v>6</v>
      </c>
      <c r="I5548" s="58" t="s">
        <v>9326</v>
      </c>
      <c r="J5548">
        <v>37406</v>
      </c>
      <c r="K5548" s="4">
        <v>30</v>
      </c>
      <c r="L5548" s="4">
        <v>46.002000000000002</v>
      </c>
      <c r="M5548" s="4">
        <v>59.531999999999996</v>
      </c>
      <c r="N5548" s="4">
        <v>75.534000000000006</v>
      </c>
      <c r="O5548" s="5">
        <v>42305.745292812499</v>
      </c>
      <c r="P5548" s="5">
        <v>43258.050196053242</v>
      </c>
    </row>
    <row r="5549" spans="1:16">
      <c r="A5549">
        <v>4</v>
      </c>
      <c r="B5549">
        <v>13</v>
      </c>
      <c r="C5549">
        <v>24</v>
      </c>
      <c r="D5549">
        <v>115</v>
      </c>
      <c r="E5549">
        <v>4522</v>
      </c>
      <c r="F5549">
        <v>9378</v>
      </c>
      <c r="G5549">
        <v>374</v>
      </c>
      <c r="H5549">
        <v>7</v>
      </c>
      <c r="I5549" s="58" t="s">
        <v>9327</v>
      </c>
      <c r="J5549">
        <v>37407</v>
      </c>
      <c r="K5549" s="4">
        <v>45.671999999999997</v>
      </c>
      <c r="L5549" s="4">
        <v>66.257999999999996</v>
      </c>
      <c r="M5549" s="4">
        <v>75.534000000000006</v>
      </c>
      <c r="N5549" s="4">
        <v>96.12</v>
      </c>
      <c r="O5549" s="5">
        <v>42305.745292812499</v>
      </c>
      <c r="P5549" s="5">
        <v>42305.745292812499</v>
      </c>
    </row>
    <row r="5550" spans="1:16">
      <c r="A5550">
        <v>4</v>
      </c>
      <c r="B5550">
        <v>13</v>
      </c>
      <c r="C5550">
        <v>24</v>
      </c>
      <c r="D5550">
        <v>115</v>
      </c>
      <c r="E5550">
        <v>4</v>
      </c>
      <c r="F5550">
        <v>9354</v>
      </c>
      <c r="G5550">
        <v>2</v>
      </c>
      <c r="H5550">
        <v>19</v>
      </c>
      <c r="I5550" s="58" t="s">
        <v>9328</v>
      </c>
      <c r="J5550">
        <v>219</v>
      </c>
      <c r="K5550" s="4">
        <v>0</v>
      </c>
      <c r="L5550" s="4">
        <v>2.7469999999999999</v>
      </c>
      <c r="M5550" s="4">
        <v>0</v>
      </c>
      <c r="N5550" s="4">
        <v>2.7469999999999999</v>
      </c>
      <c r="O5550" s="5">
        <v>42305.745292812499</v>
      </c>
      <c r="P5550" s="5">
        <v>42305.745292812499</v>
      </c>
    </row>
    <row r="5551" spans="1:16">
      <c r="A5551">
        <v>4</v>
      </c>
      <c r="B5551">
        <v>13</v>
      </c>
      <c r="C5551">
        <v>24</v>
      </c>
      <c r="D5551">
        <v>122</v>
      </c>
      <c r="E5551">
        <v>2084</v>
      </c>
      <c r="F5551">
        <v>9379</v>
      </c>
      <c r="G5551">
        <v>2695</v>
      </c>
      <c r="H5551">
        <v>2</v>
      </c>
      <c r="I5551" s="58">
        <v>290401</v>
      </c>
      <c r="J5551">
        <v>269502</v>
      </c>
      <c r="K5551" s="4">
        <v>0</v>
      </c>
      <c r="L5551" s="4">
        <v>5.0910000000000002</v>
      </c>
      <c r="M5551" s="4">
        <v>4.1539999999999999</v>
      </c>
      <c r="N5551" s="4">
        <v>9.2449999999999992</v>
      </c>
      <c r="O5551" s="5">
        <v>42305.745292812499</v>
      </c>
      <c r="P5551" s="5">
        <v>43258.050196053242</v>
      </c>
    </row>
    <row r="5552" spans="1:16">
      <c r="A5552">
        <v>4</v>
      </c>
      <c r="B5552">
        <v>13</v>
      </c>
      <c r="C5552">
        <v>24</v>
      </c>
      <c r="D5552">
        <v>122</v>
      </c>
      <c r="E5552">
        <v>3053</v>
      </c>
      <c r="F5552">
        <v>9380</v>
      </c>
      <c r="G5552">
        <v>441</v>
      </c>
      <c r="H5552">
        <v>2</v>
      </c>
      <c r="I5552" s="58" t="s">
        <v>9329</v>
      </c>
      <c r="J5552">
        <v>44102</v>
      </c>
      <c r="K5552" s="4">
        <v>0</v>
      </c>
      <c r="L5552" s="4">
        <v>4.7560000000000002</v>
      </c>
      <c r="M5552" s="4">
        <v>5.0330000000000004</v>
      </c>
      <c r="N5552" s="4">
        <v>9.7889999999999997</v>
      </c>
      <c r="O5552" s="5">
        <v>42305.745292812499</v>
      </c>
      <c r="P5552" s="5">
        <v>43258.050196053242</v>
      </c>
    </row>
    <row r="5553" spans="1:16">
      <c r="A5553">
        <v>4</v>
      </c>
      <c r="B5553">
        <v>13</v>
      </c>
      <c r="C5553">
        <v>24</v>
      </c>
      <c r="D5553">
        <v>122</v>
      </c>
      <c r="E5553">
        <v>3534</v>
      </c>
      <c r="F5553">
        <v>9381</v>
      </c>
      <c r="G5553">
        <v>3</v>
      </c>
      <c r="H5553">
        <v>4</v>
      </c>
      <c r="I5553" s="58">
        <v>37712</v>
      </c>
      <c r="J5553">
        <v>304</v>
      </c>
      <c r="K5553" s="4">
        <v>0</v>
      </c>
      <c r="L5553" s="4">
        <v>6.9969999999999999</v>
      </c>
      <c r="M5553" s="4">
        <v>178.50800000000001</v>
      </c>
      <c r="N5553" s="4">
        <v>185.505</v>
      </c>
      <c r="O5553" s="5">
        <v>42305.745292812499</v>
      </c>
      <c r="P5553" s="5">
        <v>43258.050196053242</v>
      </c>
    </row>
    <row r="5554" spans="1:16">
      <c r="A5554">
        <v>4</v>
      </c>
      <c r="B5554">
        <v>13</v>
      </c>
      <c r="C5554">
        <v>24</v>
      </c>
      <c r="D5554">
        <v>122</v>
      </c>
      <c r="E5554">
        <v>3564</v>
      </c>
      <c r="F5554">
        <v>9382</v>
      </c>
      <c r="G5554">
        <v>532</v>
      </c>
      <c r="H5554">
        <v>1</v>
      </c>
      <c r="I5554" s="58" t="s">
        <v>1581</v>
      </c>
      <c r="J5554">
        <v>53201</v>
      </c>
      <c r="K5554" s="4">
        <v>0</v>
      </c>
      <c r="L5554" s="4">
        <v>1.1599999999999999</v>
      </c>
      <c r="M5554" s="4">
        <v>0</v>
      </c>
      <c r="N5554" s="4">
        <v>1.1599999999999999</v>
      </c>
      <c r="O5554" s="5">
        <v>42305.745292812499</v>
      </c>
      <c r="P5554" s="5">
        <v>42305.745292812499</v>
      </c>
    </row>
    <row r="5555" spans="1:16">
      <c r="A5555">
        <v>4</v>
      </c>
      <c r="B5555">
        <v>13</v>
      </c>
      <c r="C5555">
        <v>24</v>
      </c>
      <c r="D5555">
        <v>122</v>
      </c>
      <c r="E5555">
        <v>3565</v>
      </c>
      <c r="F5555">
        <v>9383</v>
      </c>
      <c r="G5555">
        <v>532</v>
      </c>
      <c r="H5555">
        <v>1</v>
      </c>
      <c r="I5555" s="58" t="s">
        <v>1581</v>
      </c>
      <c r="J5555">
        <v>53201</v>
      </c>
      <c r="K5555" s="4">
        <v>4</v>
      </c>
      <c r="L5555" s="4">
        <v>6.57</v>
      </c>
      <c r="M5555" s="4">
        <v>0</v>
      </c>
      <c r="N5555" s="4">
        <v>2.57</v>
      </c>
      <c r="O5555" s="5">
        <v>42305.745292812499</v>
      </c>
      <c r="P5555" s="5">
        <v>42305.745292812499</v>
      </c>
    </row>
    <row r="5556" spans="1:16">
      <c r="A5556">
        <v>4</v>
      </c>
      <c r="B5556">
        <v>13</v>
      </c>
      <c r="C5556">
        <v>24</v>
      </c>
      <c r="D5556">
        <v>122</v>
      </c>
      <c r="E5556">
        <v>3697</v>
      </c>
      <c r="F5556">
        <v>9384</v>
      </c>
      <c r="G5556">
        <v>871</v>
      </c>
      <c r="H5556">
        <v>1</v>
      </c>
      <c r="I5556" s="58" t="s">
        <v>9330</v>
      </c>
      <c r="J5556">
        <v>87101</v>
      </c>
      <c r="K5556" s="4">
        <v>0</v>
      </c>
      <c r="L5556" s="4">
        <v>8.827</v>
      </c>
      <c r="M5556" s="4">
        <v>0</v>
      </c>
      <c r="N5556" s="4">
        <v>8.827</v>
      </c>
      <c r="O5556" s="5">
        <v>42305.745292812499</v>
      </c>
      <c r="P5556" s="5">
        <v>42305.745292812499</v>
      </c>
    </row>
    <row r="5557" spans="1:16">
      <c r="A5557">
        <v>4</v>
      </c>
      <c r="B5557">
        <v>13</v>
      </c>
      <c r="C5557">
        <v>24</v>
      </c>
      <c r="D5557">
        <v>122</v>
      </c>
      <c r="E5557">
        <v>3749</v>
      </c>
      <c r="F5557">
        <v>9385</v>
      </c>
      <c r="G5557">
        <v>2257</v>
      </c>
      <c r="H5557">
        <v>1</v>
      </c>
      <c r="I5557" s="58">
        <v>130394</v>
      </c>
      <c r="J5557">
        <v>225701</v>
      </c>
      <c r="K5557" s="4">
        <v>0</v>
      </c>
      <c r="L5557" s="4">
        <v>10.859</v>
      </c>
      <c r="M5557" s="4">
        <v>0</v>
      </c>
      <c r="N5557" s="4">
        <v>10.859</v>
      </c>
      <c r="O5557" s="5">
        <v>42305.745292812499</v>
      </c>
      <c r="P5557" s="5">
        <v>42305.745292812499</v>
      </c>
    </row>
    <row r="5558" spans="1:16">
      <c r="A5558">
        <v>4</v>
      </c>
      <c r="B5558">
        <v>13</v>
      </c>
      <c r="C5558">
        <v>24</v>
      </c>
      <c r="D5558">
        <v>122</v>
      </c>
      <c r="E5558">
        <v>3750</v>
      </c>
      <c r="F5558">
        <v>9386</v>
      </c>
      <c r="G5558">
        <v>2258</v>
      </c>
      <c r="H5558">
        <v>1</v>
      </c>
      <c r="I5558" s="58">
        <v>130759</v>
      </c>
      <c r="J5558">
        <v>225801</v>
      </c>
      <c r="K5558" s="4">
        <v>0</v>
      </c>
      <c r="L5558" s="4">
        <v>3.383</v>
      </c>
      <c r="M5558" s="4">
        <v>0</v>
      </c>
      <c r="N5558" s="4">
        <v>3.383</v>
      </c>
      <c r="O5558" s="5">
        <v>42305.745292812499</v>
      </c>
      <c r="P5558" s="5">
        <v>42305.745292812499</v>
      </c>
    </row>
    <row r="5559" spans="1:16">
      <c r="A5559">
        <v>4</v>
      </c>
      <c r="B5559">
        <v>13</v>
      </c>
      <c r="C5559">
        <v>24</v>
      </c>
      <c r="D5559">
        <v>122</v>
      </c>
      <c r="E5559">
        <v>3867</v>
      </c>
      <c r="F5559">
        <v>9387</v>
      </c>
      <c r="G5559">
        <v>104</v>
      </c>
      <c r="H5559">
        <v>2</v>
      </c>
      <c r="I5559" s="58" t="s">
        <v>9331</v>
      </c>
      <c r="J5559">
        <v>10402</v>
      </c>
      <c r="K5559" s="4">
        <v>0</v>
      </c>
      <c r="L5559" s="4">
        <v>19.983000000000001</v>
      </c>
      <c r="M5559" s="4">
        <v>43.917999999999999</v>
      </c>
      <c r="N5559" s="4">
        <v>63.901000000000003</v>
      </c>
      <c r="O5559" s="5">
        <v>42305.745292812499</v>
      </c>
      <c r="P5559" s="5">
        <v>43258.050196053242</v>
      </c>
    </row>
    <row r="5560" spans="1:16">
      <c r="A5560">
        <v>4</v>
      </c>
      <c r="B5560">
        <v>13</v>
      </c>
      <c r="C5560">
        <v>24</v>
      </c>
      <c r="D5560">
        <v>122</v>
      </c>
      <c r="E5560">
        <v>3867</v>
      </c>
      <c r="F5560">
        <v>9388</v>
      </c>
      <c r="G5560">
        <v>104</v>
      </c>
      <c r="H5560">
        <v>3</v>
      </c>
      <c r="I5560" s="58" t="s">
        <v>9332</v>
      </c>
      <c r="J5560">
        <v>10403</v>
      </c>
      <c r="K5560" s="4">
        <v>19.983000000000001</v>
      </c>
      <c r="L5560" s="4">
        <v>29.37</v>
      </c>
      <c r="M5560" s="4">
        <v>63.901000000000003</v>
      </c>
      <c r="N5560" s="4">
        <v>73.287999999999997</v>
      </c>
      <c r="O5560" s="5">
        <v>42305.745292812499</v>
      </c>
      <c r="P5560" s="5">
        <v>43258.050196053242</v>
      </c>
    </row>
    <row r="5561" spans="1:16">
      <c r="A5561">
        <v>4</v>
      </c>
      <c r="B5561">
        <v>13</v>
      </c>
      <c r="C5561">
        <v>24</v>
      </c>
      <c r="D5561">
        <v>122</v>
      </c>
      <c r="E5561">
        <v>3867</v>
      </c>
      <c r="F5561">
        <v>9389</v>
      </c>
      <c r="G5561">
        <v>104</v>
      </c>
      <c r="H5561">
        <v>4</v>
      </c>
      <c r="I5561" s="58" t="s">
        <v>9333</v>
      </c>
      <c r="J5561">
        <v>10404</v>
      </c>
      <c r="K5561" s="4">
        <v>29.37</v>
      </c>
      <c r="L5561" s="4">
        <v>41.78</v>
      </c>
      <c r="M5561" s="4">
        <v>73.287999999999997</v>
      </c>
      <c r="N5561" s="4">
        <v>85.697999999999993</v>
      </c>
      <c r="O5561" s="5">
        <v>42305.745292812499</v>
      </c>
      <c r="P5561" s="5">
        <v>43258.050196053242</v>
      </c>
    </row>
    <row r="5562" spans="1:16">
      <c r="A5562">
        <v>4</v>
      </c>
      <c r="B5562">
        <v>13</v>
      </c>
      <c r="C5562">
        <v>24</v>
      </c>
      <c r="D5562">
        <v>122</v>
      </c>
      <c r="E5562">
        <v>3951</v>
      </c>
      <c r="F5562">
        <v>9390</v>
      </c>
      <c r="G5562">
        <v>358</v>
      </c>
      <c r="H5562">
        <v>1</v>
      </c>
      <c r="I5562" s="58" t="s">
        <v>9334</v>
      </c>
      <c r="J5562">
        <v>35801</v>
      </c>
      <c r="K5562" s="4">
        <v>1</v>
      </c>
      <c r="L5562" s="4">
        <v>16.114000000000001</v>
      </c>
      <c r="M5562" s="4">
        <v>52.296999999999997</v>
      </c>
      <c r="N5562" s="4">
        <v>67.412000000000006</v>
      </c>
      <c r="O5562" s="5">
        <v>42305.745292812499</v>
      </c>
      <c r="P5562" s="5">
        <v>42305.745292812499</v>
      </c>
    </row>
    <row r="5563" spans="1:16">
      <c r="A5563">
        <v>4</v>
      </c>
      <c r="B5563">
        <v>13</v>
      </c>
      <c r="C5563">
        <v>24</v>
      </c>
      <c r="D5563">
        <v>122</v>
      </c>
      <c r="E5563">
        <v>3951</v>
      </c>
      <c r="F5563">
        <v>9391</v>
      </c>
      <c r="G5563">
        <v>415</v>
      </c>
      <c r="H5563">
        <v>1</v>
      </c>
      <c r="I5563" s="58" t="s">
        <v>9335</v>
      </c>
      <c r="J5563">
        <v>41501</v>
      </c>
      <c r="K5563" s="4">
        <v>0</v>
      </c>
      <c r="L5563" s="4">
        <v>15.218999999999999</v>
      </c>
      <c r="M5563" s="4">
        <v>35.790999999999997</v>
      </c>
      <c r="N5563" s="4">
        <v>51.01</v>
      </c>
      <c r="O5563" s="5">
        <v>42305.745292812499</v>
      </c>
      <c r="P5563" s="5">
        <v>43258.050196053242</v>
      </c>
    </row>
    <row r="5564" spans="1:16">
      <c r="A5564">
        <v>4</v>
      </c>
      <c r="B5564">
        <v>13</v>
      </c>
      <c r="C5564">
        <v>24</v>
      </c>
      <c r="D5564">
        <v>122</v>
      </c>
      <c r="E5564">
        <v>3951</v>
      </c>
      <c r="F5564">
        <v>9392</v>
      </c>
      <c r="G5564">
        <v>415</v>
      </c>
      <c r="H5564">
        <v>2</v>
      </c>
      <c r="I5564" s="58" t="s">
        <v>1582</v>
      </c>
      <c r="J5564">
        <v>41502</v>
      </c>
      <c r="K5564" s="4">
        <v>21.478999999999999</v>
      </c>
      <c r="L5564" s="4">
        <v>34.445999999999998</v>
      </c>
      <c r="M5564" s="4">
        <v>22.824000000000002</v>
      </c>
      <c r="N5564" s="4">
        <v>35.790999999999997</v>
      </c>
      <c r="O5564" s="5">
        <v>42305.745292812499</v>
      </c>
      <c r="P5564" s="5">
        <v>43258.050196053242</v>
      </c>
    </row>
    <row r="5565" spans="1:16">
      <c r="A5565">
        <v>4</v>
      </c>
      <c r="B5565">
        <v>13</v>
      </c>
      <c r="C5565">
        <v>24</v>
      </c>
      <c r="D5565">
        <v>122</v>
      </c>
      <c r="E5565">
        <v>3951</v>
      </c>
      <c r="F5565">
        <v>9393</v>
      </c>
      <c r="G5565">
        <v>512</v>
      </c>
      <c r="H5565">
        <v>2</v>
      </c>
      <c r="I5565" s="58" t="s">
        <v>9336</v>
      </c>
      <c r="J5565">
        <v>51202</v>
      </c>
      <c r="K5565" s="4">
        <v>0</v>
      </c>
      <c r="L5565" s="4">
        <v>21.306999999999999</v>
      </c>
      <c r="M5565" s="4">
        <v>1.5169999999999999</v>
      </c>
      <c r="N5565" s="4">
        <v>22.824000000000002</v>
      </c>
      <c r="O5565" s="5">
        <v>43258.050196053242</v>
      </c>
      <c r="P5565" s="5">
        <v>43258.050196053242</v>
      </c>
    </row>
    <row r="5566" spans="1:16">
      <c r="A5566">
        <v>4</v>
      </c>
      <c r="B5566">
        <v>13</v>
      </c>
      <c r="C5566">
        <v>24</v>
      </c>
      <c r="D5566">
        <v>122</v>
      </c>
      <c r="E5566">
        <v>3988</v>
      </c>
      <c r="F5566">
        <v>9394</v>
      </c>
      <c r="G5566">
        <v>415</v>
      </c>
      <c r="H5566">
        <v>2</v>
      </c>
      <c r="I5566" s="58" t="s">
        <v>1582</v>
      </c>
      <c r="J5566">
        <v>41502</v>
      </c>
      <c r="K5566" s="4">
        <v>1</v>
      </c>
      <c r="L5566" s="4">
        <v>9.609</v>
      </c>
      <c r="M5566" s="4">
        <v>0</v>
      </c>
      <c r="N5566" s="4">
        <v>8.609</v>
      </c>
      <c r="O5566" s="5">
        <v>42305.745292812499</v>
      </c>
      <c r="P5566" s="5">
        <v>43258.050196053242</v>
      </c>
    </row>
    <row r="5567" spans="1:16">
      <c r="A5567">
        <v>4</v>
      </c>
      <c r="B5567">
        <v>13</v>
      </c>
      <c r="C5567">
        <v>24</v>
      </c>
      <c r="D5567">
        <v>122</v>
      </c>
      <c r="E5567">
        <v>3988</v>
      </c>
      <c r="F5567">
        <v>9395</v>
      </c>
      <c r="G5567">
        <v>415</v>
      </c>
      <c r="H5567">
        <v>3</v>
      </c>
      <c r="I5567" s="58" t="s">
        <v>9337</v>
      </c>
      <c r="J5567">
        <v>41503</v>
      </c>
      <c r="K5567" s="4">
        <v>36.54</v>
      </c>
      <c r="L5567" s="4">
        <v>57.32</v>
      </c>
      <c r="M5567" s="4">
        <v>8.609</v>
      </c>
      <c r="N5567" s="4">
        <v>29.388999999999999</v>
      </c>
      <c r="O5567" s="5">
        <v>42305.745292812499</v>
      </c>
      <c r="P5567" s="5">
        <v>43258.050196053242</v>
      </c>
    </row>
    <row r="5568" spans="1:16">
      <c r="A5568">
        <v>4</v>
      </c>
      <c r="B5568">
        <v>13</v>
      </c>
      <c r="C5568">
        <v>24</v>
      </c>
      <c r="D5568">
        <v>122</v>
      </c>
      <c r="E5568">
        <v>3988</v>
      </c>
      <c r="F5568">
        <v>9396</v>
      </c>
      <c r="G5568">
        <v>415</v>
      </c>
      <c r="H5568">
        <v>4</v>
      </c>
      <c r="I5568" s="58" t="s">
        <v>9338</v>
      </c>
      <c r="J5568">
        <v>41504</v>
      </c>
      <c r="K5568" s="4">
        <v>57.32</v>
      </c>
      <c r="L5568" s="4">
        <v>71.02</v>
      </c>
      <c r="M5568" s="4">
        <v>29.388999999999999</v>
      </c>
      <c r="N5568" s="4">
        <v>43.088999999999999</v>
      </c>
      <c r="O5568" s="5">
        <v>42305.745292812499</v>
      </c>
      <c r="P5568" s="5">
        <v>43258.050196053242</v>
      </c>
    </row>
    <row r="5569" spans="1:16">
      <c r="A5569">
        <v>4</v>
      </c>
      <c r="B5569">
        <v>13</v>
      </c>
      <c r="C5569">
        <v>24</v>
      </c>
      <c r="D5569">
        <v>122</v>
      </c>
      <c r="E5569">
        <v>4338</v>
      </c>
      <c r="F5569">
        <v>9397</v>
      </c>
      <c r="G5569">
        <v>415</v>
      </c>
      <c r="H5569">
        <v>6</v>
      </c>
      <c r="I5569" s="58" t="s">
        <v>9339</v>
      </c>
      <c r="J5569">
        <v>41506</v>
      </c>
      <c r="K5569" s="4">
        <v>0</v>
      </c>
      <c r="L5569" s="4">
        <v>0.47799999999999998</v>
      </c>
      <c r="M5569" s="4">
        <v>0</v>
      </c>
      <c r="N5569" s="4">
        <v>0.47799999999999998</v>
      </c>
      <c r="O5569" s="5">
        <v>42305.745292812499</v>
      </c>
      <c r="P5569" s="5">
        <v>42305.745292812499</v>
      </c>
    </row>
    <row r="5570" spans="1:16">
      <c r="A5570">
        <v>4</v>
      </c>
      <c r="B5570">
        <v>13</v>
      </c>
      <c r="C5570">
        <v>24</v>
      </c>
      <c r="D5570">
        <v>122</v>
      </c>
      <c r="E5570">
        <v>4339</v>
      </c>
      <c r="F5570">
        <v>9398</v>
      </c>
      <c r="G5570">
        <v>415</v>
      </c>
      <c r="H5570">
        <v>5</v>
      </c>
      <c r="I5570" s="58" t="s">
        <v>9340</v>
      </c>
      <c r="J5570">
        <v>41505</v>
      </c>
      <c r="K5570" s="4">
        <v>0</v>
      </c>
      <c r="L5570" s="4">
        <v>1.5469999999999999</v>
      </c>
      <c r="M5570" s="4">
        <v>0</v>
      </c>
      <c r="N5570" s="4">
        <v>1.5469999999999999</v>
      </c>
      <c r="O5570" s="5">
        <v>42305.745292812499</v>
      </c>
      <c r="P5570" s="5">
        <v>42305.745292812499</v>
      </c>
    </row>
    <row r="5571" spans="1:16">
      <c r="A5571">
        <v>4</v>
      </c>
      <c r="B5571">
        <v>13</v>
      </c>
      <c r="C5571">
        <v>24</v>
      </c>
      <c r="D5571">
        <v>122</v>
      </c>
      <c r="E5571">
        <v>4537</v>
      </c>
      <c r="F5571">
        <v>9399</v>
      </c>
      <c r="G5571">
        <v>20</v>
      </c>
      <c r="H5571">
        <v>3</v>
      </c>
      <c r="I5571" s="58">
        <v>43891</v>
      </c>
      <c r="J5571">
        <v>2003</v>
      </c>
      <c r="K5571" s="4">
        <v>0</v>
      </c>
      <c r="L5571" s="4">
        <v>9.2360000000000007</v>
      </c>
      <c r="M5571" s="4">
        <v>20.003</v>
      </c>
      <c r="N5571" s="4">
        <v>29.239000000000001</v>
      </c>
      <c r="O5571" s="5">
        <v>42305.745292812499</v>
      </c>
      <c r="P5571" s="5">
        <v>42305.745292812499</v>
      </c>
    </row>
    <row r="5572" spans="1:16">
      <c r="A5572">
        <v>4</v>
      </c>
      <c r="B5572">
        <v>13</v>
      </c>
      <c r="C5572">
        <v>24</v>
      </c>
      <c r="D5572">
        <v>122</v>
      </c>
      <c r="E5572">
        <v>4537</v>
      </c>
      <c r="F5572">
        <v>9400</v>
      </c>
      <c r="G5572">
        <v>20</v>
      </c>
      <c r="H5572">
        <v>4</v>
      </c>
      <c r="I5572" s="58">
        <v>43922</v>
      </c>
      <c r="J5572">
        <v>2004</v>
      </c>
      <c r="K5572" s="4">
        <v>9.2360000000000007</v>
      </c>
      <c r="L5572" s="4">
        <v>18.14</v>
      </c>
      <c r="M5572" s="4">
        <v>29.239000000000001</v>
      </c>
      <c r="N5572" s="4">
        <v>38.143000000000001</v>
      </c>
      <c r="O5572" s="5">
        <v>42305.745292812499</v>
      </c>
      <c r="P5572" s="5">
        <v>42305.745292812499</v>
      </c>
    </row>
    <row r="5573" spans="1:16">
      <c r="A5573">
        <v>4</v>
      </c>
      <c r="B5573">
        <v>13</v>
      </c>
      <c r="C5573">
        <v>24</v>
      </c>
      <c r="D5573">
        <v>122</v>
      </c>
      <c r="E5573">
        <v>4537</v>
      </c>
      <c r="F5573">
        <v>9401</v>
      </c>
      <c r="G5573">
        <v>20</v>
      </c>
      <c r="H5573">
        <v>5</v>
      </c>
      <c r="I5573" s="58">
        <v>43952</v>
      </c>
      <c r="J5573">
        <v>2005</v>
      </c>
      <c r="K5573" s="4">
        <v>18.14</v>
      </c>
      <c r="L5573" s="4">
        <v>25.86</v>
      </c>
      <c r="M5573" s="4">
        <v>38.143000000000001</v>
      </c>
      <c r="N5573" s="4">
        <v>45.863</v>
      </c>
      <c r="O5573" s="5">
        <v>42305.745292812499</v>
      </c>
      <c r="P5573" s="5">
        <v>43258.050196053242</v>
      </c>
    </row>
    <row r="5574" spans="1:16">
      <c r="A5574">
        <v>4</v>
      </c>
      <c r="B5574">
        <v>13</v>
      </c>
      <c r="C5574">
        <v>24</v>
      </c>
      <c r="D5574">
        <v>189</v>
      </c>
      <c r="E5574">
        <v>109</v>
      </c>
      <c r="F5574">
        <v>9402</v>
      </c>
      <c r="G5574">
        <v>104</v>
      </c>
      <c r="H5574">
        <v>11</v>
      </c>
      <c r="I5574" s="58" t="s">
        <v>9341</v>
      </c>
      <c r="J5574">
        <v>10411</v>
      </c>
      <c r="K5574" s="4">
        <v>22</v>
      </c>
      <c r="L5574" s="4">
        <v>24.946999999999999</v>
      </c>
      <c r="M5574" s="4">
        <v>0</v>
      </c>
      <c r="N5574" s="4">
        <v>1.798</v>
      </c>
      <c r="O5574" s="5">
        <v>42305.745292812499</v>
      </c>
      <c r="P5574" s="5">
        <v>42305.745292812499</v>
      </c>
    </row>
    <row r="5575" spans="1:16">
      <c r="A5575">
        <v>4</v>
      </c>
      <c r="B5575">
        <v>13</v>
      </c>
      <c r="C5575">
        <v>24</v>
      </c>
      <c r="D5575">
        <v>189</v>
      </c>
      <c r="E5575">
        <v>1232</v>
      </c>
      <c r="F5575">
        <v>9407</v>
      </c>
      <c r="G5575">
        <v>1283</v>
      </c>
      <c r="H5575">
        <v>1</v>
      </c>
      <c r="I5575" s="58" t="s">
        <v>9342</v>
      </c>
      <c r="J5575">
        <v>128301</v>
      </c>
      <c r="K5575" s="4">
        <v>0</v>
      </c>
      <c r="L5575" s="4">
        <v>2.8959999999999999</v>
      </c>
      <c r="M5575" s="4">
        <v>0</v>
      </c>
      <c r="N5575" s="4">
        <v>2.8959999999999999</v>
      </c>
      <c r="O5575" s="5">
        <v>42305.745292812499</v>
      </c>
      <c r="P5575" s="5">
        <v>42305.745292812499</v>
      </c>
    </row>
    <row r="5576" spans="1:16">
      <c r="A5576">
        <v>4</v>
      </c>
      <c r="B5576">
        <v>13</v>
      </c>
      <c r="C5576">
        <v>24</v>
      </c>
      <c r="D5576">
        <v>189</v>
      </c>
      <c r="E5576">
        <v>354</v>
      </c>
      <c r="F5576">
        <v>9403</v>
      </c>
      <c r="G5576">
        <v>957</v>
      </c>
      <c r="H5576">
        <v>6</v>
      </c>
      <c r="I5576" s="58" t="s">
        <v>9343</v>
      </c>
      <c r="J5576">
        <v>95706</v>
      </c>
      <c r="K5576" s="4">
        <v>8.0109999999999992</v>
      </c>
      <c r="L5576" s="4">
        <v>27.634</v>
      </c>
      <c r="M5576" s="4">
        <v>0</v>
      </c>
      <c r="N5576" s="4">
        <v>19.623000000000001</v>
      </c>
      <c r="O5576" s="5">
        <v>42305.745292812499</v>
      </c>
      <c r="P5576" s="5">
        <v>42305.745292812499</v>
      </c>
    </row>
    <row r="5577" spans="1:16">
      <c r="A5577">
        <v>4</v>
      </c>
      <c r="B5577">
        <v>13</v>
      </c>
      <c r="C5577">
        <v>24</v>
      </c>
      <c r="D5577">
        <v>189</v>
      </c>
      <c r="E5577">
        <v>354</v>
      </c>
      <c r="F5577">
        <v>9404</v>
      </c>
      <c r="G5577">
        <v>957</v>
      </c>
      <c r="H5577">
        <v>7</v>
      </c>
      <c r="I5577" s="58" t="s">
        <v>9344</v>
      </c>
      <c r="J5577">
        <v>95707</v>
      </c>
      <c r="K5577" s="4">
        <v>0</v>
      </c>
      <c r="L5577" s="4">
        <v>28.143999999999998</v>
      </c>
      <c r="M5577" s="4">
        <v>19.623000000000001</v>
      </c>
      <c r="N5577" s="4">
        <v>47.767000000000003</v>
      </c>
      <c r="O5577" s="5">
        <v>42305.745292812499</v>
      </c>
      <c r="P5577" s="5">
        <v>42305.745292812499</v>
      </c>
    </row>
    <row r="5578" spans="1:16">
      <c r="A5578">
        <v>4</v>
      </c>
      <c r="B5578">
        <v>13</v>
      </c>
      <c r="C5578">
        <v>24</v>
      </c>
      <c r="D5578">
        <v>189</v>
      </c>
      <c r="E5578">
        <v>354</v>
      </c>
      <c r="F5578">
        <v>9405</v>
      </c>
      <c r="G5578">
        <v>957</v>
      </c>
      <c r="H5578">
        <v>8</v>
      </c>
      <c r="I5578" s="58" t="s">
        <v>9345</v>
      </c>
      <c r="J5578">
        <v>95708</v>
      </c>
      <c r="K5578" s="4">
        <v>0</v>
      </c>
      <c r="L5578" s="4">
        <v>21.106000000000002</v>
      </c>
      <c r="M5578" s="4">
        <v>49.122</v>
      </c>
      <c r="N5578" s="4">
        <v>70.227999999999994</v>
      </c>
      <c r="O5578" s="5">
        <v>42305.745292812499</v>
      </c>
      <c r="P5578" s="5">
        <v>43258.050196053242</v>
      </c>
    </row>
    <row r="5579" spans="1:16">
      <c r="A5579">
        <v>4</v>
      </c>
      <c r="B5579">
        <v>13</v>
      </c>
      <c r="C5579">
        <v>24</v>
      </c>
      <c r="D5579">
        <v>189</v>
      </c>
      <c r="E5579">
        <v>354</v>
      </c>
      <c r="F5579">
        <v>9406</v>
      </c>
      <c r="G5579">
        <v>957</v>
      </c>
      <c r="H5579">
        <v>9</v>
      </c>
      <c r="I5579" s="58" t="s">
        <v>9346</v>
      </c>
      <c r="J5579">
        <v>95709</v>
      </c>
      <c r="K5579" s="4">
        <v>21.212</v>
      </c>
      <c r="L5579" s="4">
        <v>49.216000000000001</v>
      </c>
      <c r="M5579" s="4">
        <v>70.227999999999994</v>
      </c>
      <c r="N5579" s="4">
        <v>98.231999999999999</v>
      </c>
      <c r="O5579" s="5">
        <v>42305.745292812499</v>
      </c>
      <c r="P5579" s="5">
        <v>43258.050196053242</v>
      </c>
    </row>
    <row r="5580" spans="1:16">
      <c r="A5580">
        <v>4</v>
      </c>
      <c r="B5580">
        <v>13</v>
      </c>
      <c r="C5580">
        <v>24</v>
      </c>
      <c r="D5580">
        <v>189</v>
      </c>
      <c r="E5580">
        <v>3681</v>
      </c>
      <c r="F5580">
        <v>9408</v>
      </c>
      <c r="G5580">
        <v>956</v>
      </c>
      <c r="H5580">
        <v>1</v>
      </c>
      <c r="I5580" s="58" t="s">
        <v>9347</v>
      </c>
      <c r="J5580">
        <v>95601</v>
      </c>
      <c r="K5580" s="4">
        <v>9.5000000000000001E-2</v>
      </c>
      <c r="L5580" s="4">
        <v>25.175999999999998</v>
      </c>
      <c r="M5580" s="4">
        <v>0</v>
      </c>
      <c r="N5580" s="4">
        <v>25.027999999999999</v>
      </c>
      <c r="O5580" s="5">
        <v>42305.745292812499</v>
      </c>
      <c r="P5580" s="5">
        <v>42305.745292812499</v>
      </c>
    </row>
    <row r="5581" spans="1:16">
      <c r="A5581">
        <v>4</v>
      </c>
      <c r="B5581">
        <v>13</v>
      </c>
      <c r="C5581">
        <v>24</v>
      </c>
      <c r="D5581">
        <v>189</v>
      </c>
      <c r="E5581">
        <v>3822</v>
      </c>
      <c r="F5581">
        <v>9409</v>
      </c>
      <c r="G5581">
        <v>1283</v>
      </c>
      <c r="H5581">
        <v>2</v>
      </c>
      <c r="I5581" s="58" t="s">
        <v>9348</v>
      </c>
      <c r="J5581">
        <v>128302</v>
      </c>
      <c r="K5581" s="4">
        <v>0</v>
      </c>
      <c r="L5581" s="4">
        <v>18.006</v>
      </c>
      <c r="M5581" s="4">
        <v>0</v>
      </c>
      <c r="N5581" s="4">
        <v>18.006</v>
      </c>
      <c r="O5581" s="5">
        <v>42305.745292812499</v>
      </c>
      <c r="P5581" s="5">
        <v>42305.745292812499</v>
      </c>
    </row>
    <row r="5582" spans="1:16">
      <c r="A5582">
        <v>4</v>
      </c>
      <c r="B5582">
        <v>13</v>
      </c>
      <c r="C5582">
        <v>24</v>
      </c>
      <c r="D5582">
        <v>189</v>
      </c>
      <c r="E5582">
        <v>3822</v>
      </c>
      <c r="F5582">
        <v>9410</v>
      </c>
      <c r="G5582">
        <v>1283</v>
      </c>
      <c r="H5582">
        <v>3</v>
      </c>
      <c r="I5582" s="58" t="s">
        <v>9349</v>
      </c>
      <c r="J5582">
        <v>128303</v>
      </c>
      <c r="K5582" s="4">
        <v>18.006</v>
      </c>
      <c r="L5582" s="4">
        <v>31.957000000000001</v>
      </c>
      <c r="M5582" s="4">
        <v>18.006</v>
      </c>
      <c r="N5582" s="4">
        <v>31.957000000000001</v>
      </c>
      <c r="O5582" s="5">
        <v>42305.745292812499</v>
      </c>
      <c r="P5582" s="5">
        <v>42305.745292812499</v>
      </c>
    </row>
    <row r="5583" spans="1:16">
      <c r="A5583">
        <v>4</v>
      </c>
      <c r="B5583">
        <v>13</v>
      </c>
      <c r="C5583">
        <v>24</v>
      </c>
      <c r="D5583">
        <v>189</v>
      </c>
      <c r="E5583">
        <v>3867</v>
      </c>
      <c r="F5583">
        <v>9411</v>
      </c>
      <c r="G5583">
        <v>104</v>
      </c>
      <c r="H5583">
        <v>5</v>
      </c>
      <c r="I5583" s="58" t="s">
        <v>9350</v>
      </c>
      <c r="J5583">
        <v>10405</v>
      </c>
      <c r="K5583" s="4">
        <v>0</v>
      </c>
      <c r="L5583" s="4">
        <v>8.673</v>
      </c>
      <c r="M5583" s="4">
        <v>85.697999999999993</v>
      </c>
      <c r="N5583" s="4">
        <v>94.370999999999995</v>
      </c>
      <c r="O5583" s="5">
        <v>42305.745292812499</v>
      </c>
      <c r="P5583" s="5">
        <v>43258.050196053242</v>
      </c>
    </row>
    <row r="5584" spans="1:16">
      <c r="A5584">
        <v>4</v>
      </c>
      <c r="B5584">
        <v>13</v>
      </c>
      <c r="C5584">
        <v>24</v>
      </c>
      <c r="D5584">
        <v>189</v>
      </c>
      <c r="E5584">
        <v>4400</v>
      </c>
      <c r="F5584">
        <v>9412</v>
      </c>
      <c r="G5584">
        <v>104</v>
      </c>
      <c r="H5584">
        <v>12</v>
      </c>
      <c r="I5584" s="58" t="s">
        <v>9351</v>
      </c>
      <c r="J5584">
        <v>10412</v>
      </c>
      <c r="K5584" s="4">
        <v>12.731</v>
      </c>
      <c r="L5584" s="4">
        <v>13.500999999999999</v>
      </c>
      <c r="M5584" s="4">
        <v>0</v>
      </c>
      <c r="N5584" s="4">
        <v>0.77</v>
      </c>
      <c r="O5584" s="5">
        <v>42305.745292812499</v>
      </c>
      <c r="P5584" s="5">
        <v>42305.745292812499</v>
      </c>
    </row>
    <row r="5585" spans="1:16">
      <c r="A5585">
        <v>4</v>
      </c>
      <c r="B5585">
        <v>13</v>
      </c>
      <c r="C5585">
        <v>24</v>
      </c>
      <c r="D5585">
        <v>189</v>
      </c>
      <c r="E5585">
        <v>4523</v>
      </c>
      <c r="F5585">
        <v>9413</v>
      </c>
      <c r="G5585">
        <v>20</v>
      </c>
      <c r="H5585">
        <v>8</v>
      </c>
      <c r="I5585" s="58">
        <v>44044</v>
      </c>
      <c r="J5585">
        <v>2008</v>
      </c>
      <c r="K5585" s="4">
        <v>40.005000000000003</v>
      </c>
      <c r="L5585" s="4">
        <v>54.073999999999998</v>
      </c>
      <c r="M5585" s="4">
        <v>679.71199999999999</v>
      </c>
      <c r="N5585" s="4">
        <v>693.78099999999995</v>
      </c>
      <c r="O5585" s="5">
        <v>42305.745292812499</v>
      </c>
      <c r="P5585" s="5">
        <v>43258.050196053242</v>
      </c>
    </row>
    <row r="5586" spans="1:16">
      <c r="A5586">
        <v>4</v>
      </c>
      <c r="B5586">
        <v>13</v>
      </c>
      <c r="C5586">
        <v>24</v>
      </c>
      <c r="D5586">
        <v>189</v>
      </c>
      <c r="E5586">
        <v>4523</v>
      </c>
      <c r="F5586">
        <v>9414</v>
      </c>
      <c r="G5586">
        <v>20</v>
      </c>
      <c r="H5586">
        <v>10</v>
      </c>
      <c r="I5586" s="58">
        <v>44105</v>
      </c>
      <c r="J5586">
        <v>2010</v>
      </c>
      <c r="K5586" s="4">
        <v>37.201999999999998</v>
      </c>
      <c r="L5586" s="4">
        <v>38.719000000000001</v>
      </c>
      <c r="M5586" s="4">
        <v>676.90899999999999</v>
      </c>
      <c r="N5586" s="4">
        <v>678.42600000000004</v>
      </c>
      <c r="O5586" s="5">
        <v>42305.745292812499</v>
      </c>
      <c r="P5586" s="5">
        <v>43258.050196053242</v>
      </c>
    </row>
    <row r="5587" spans="1:16">
      <c r="A5587">
        <v>4</v>
      </c>
      <c r="B5587">
        <v>13</v>
      </c>
      <c r="C5587">
        <v>24</v>
      </c>
      <c r="D5587">
        <v>189</v>
      </c>
      <c r="E5587">
        <v>4523</v>
      </c>
      <c r="F5587">
        <v>9415</v>
      </c>
      <c r="G5587">
        <v>104</v>
      </c>
      <c r="H5587">
        <v>6</v>
      </c>
      <c r="I5587" s="58" t="s">
        <v>9352</v>
      </c>
      <c r="J5587">
        <v>10406</v>
      </c>
      <c r="K5587" s="4">
        <v>1</v>
      </c>
      <c r="L5587" s="4">
        <v>16.178999999999998</v>
      </c>
      <c r="M5587" s="4">
        <v>693.78099999999995</v>
      </c>
      <c r="N5587" s="4">
        <v>708.96</v>
      </c>
      <c r="O5587" s="5">
        <v>42305.745292812499</v>
      </c>
      <c r="P5587" s="5">
        <v>43258.050196053242</v>
      </c>
    </row>
    <row r="5588" spans="1:16">
      <c r="A5588">
        <v>4</v>
      </c>
      <c r="B5588">
        <v>13</v>
      </c>
      <c r="C5588">
        <v>24</v>
      </c>
      <c r="D5588">
        <v>189</v>
      </c>
      <c r="E5588">
        <v>4523</v>
      </c>
      <c r="F5588">
        <v>9416</v>
      </c>
      <c r="G5588">
        <v>104</v>
      </c>
      <c r="H5588">
        <v>7</v>
      </c>
      <c r="I5588" s="58" t="s">
        <v>9353</v>
      </c>
      <c r="J5588">
        <v>10407</v>
      </c>
      <c r="K5588" s="4">
        <v>16.151</v>
      </c>
      <c r="L5588" s="4">
        <v>33.265000000000001</v>
      </c>
      <c r="M5588" s="4">
        <v>708.96</v>
      </c>
      <c r="N5588" s="4">
        <v>726.07399999999996</v>
      </c>
      <c r="O5588" s="5">
        <v>42305.745292812499</v>
      </c>
      <c r="P5588" s="5">
        <v>43258.050196053242</v>
      </c>
    </row>
    <row r="5589" spans="1:16">
      <c r="A5589">
        <v>4</v>
      </c>
      <c r="B5589">
        <v>13</v>
      </c>
      <c r="C5589">
        <v>24</v>
      </c>
      <c r="D5589">
        <v>189</v>
      </c>
      <c r="E5589">
        <v>4523</v>
      </c>
      <c r="F5589">
        <v>9417</v>
      </c>
      <c r="G5589">
        <v>104</v>
      </c>
      <c r="H5589">
        <v>8</v>
      </c>
      <c r="I5589" s="58" t="s">
        <v>9354</v>
      </c>
      <c r="J5589">
        <v>10408</v>
      </c>
      <c r="K5589" s="4">
        <v>33.265000000000001</v>
      </c>
      <c r="L5589" s="4">
        <v>46.313000000000002</v>
      </c>
      <c r="M5589" s="4">
        <v>726.07399999999996</v>
      </c>
      <c r="N5589" s="4">
        <v>739.12300000000005</v>
      </c>
      <c r="O5589" s="5">
        <v>42305.745292812499</v>
      </c>
      <c r="P5589" s="5">
        <v>43258.050196053242</v>
      </c>
    </row>
    <row r="5590" spans="1:16">
      <c r="A5590">
        <v>4</v>
      </c>
      <c r="B5590">
        <v>13</v>
      </c>
      <c r="C5590">
        <v>24</v>
      </c>
      <c r="D5590">
        <v>189</v>
      </c>
      <c r="E5590">
        <v>4523</v>
      </c>
      <c r="F5590">
        <v>9418</v>
      </c>
      <c r="G5590">
        <v>104</v>
      </c>
      <c r="H5590">
        <v>9</v>
      </c>
      <c r="I5590" s="58" t="s">
        <v>9355</v>
      </c>
      <c r="J5590">
        <v>10409</v>
      </c>
      <c r="K5590" s="4">
        <v>0</v>
      </c>
      <c r="L5590" s="4">
        <v>14.622999999999999</v>
      </c>
      <c r="M5590" s="4">
        <v>739.12300000000005</v>
      </c>
      <c r="N5590" s="4">
        <v>753.745</v>
      </c>
      <c r="O5590" s="5">
        <v>42305.745292812499</v>
      </c>
      <c r="P5590" s="5">
        <v>42305.745292812499</v>
      </c>
    </row>
    <row r="5591" spans="1:16">
      <c r="A5591">
        <v>4</v>
      </c>
      <c r="B5591">
        <v>13</v>
      </c>
      <c r="C5591">
        <v>24</v>
      </c>
      <c r="D5591">
        <v>189</v>
      </c>
      <c r="E5591">
        <v>4523</v>
      </c>
      <c r="F5591">
        <v>9419</v>
      </c>
      <c r="G5591">
        <v>104</v>
      </c>
      <c r="H5591">
        <v>10</v>
      </c>
      <c r="I5591" s="58" t="s">
        <v>9356</v>
      </c>
      <c r="J5591">
        <v>10410</v>
      </c>
      <c r="K5591" s="4">
        <v>69.581999999999994</v>
      </c>
      <c r="L5591" s="4">
        <v>69.739000000000004</v>
      </c>
      <c r="M5591" s="4">
        <v>753.745</v>
      </c>
      <c r="N5591" s="4">
        <v>753.90200000000004</v>
      </c>
      <c r="O5591" s="5">
        <v>42305.745292812499</v>
      </c>
      <c r="P5591" s="5">
        <v>42305.745292812499</v>
      </c>
    </row>
    <row r="5592" spans="1:16">
      <c r="A5592">
        <v>4</v>
      </c>
      <c r="B5592">
        <v>13</v>
      </c>
      <c r="C5592">
        <v>24</v>
      </c>
      <c r="D5592">
        <v>189</v>
      </c>
      <c r="E5592">
        <v>4537</v>
      </c>
      <c r="F5592">
        <v>9420</v>
      </c>
      <c r="G5592">
        <v>20</v>
      </c>
      <c r="H5592">
        <v>6</v>
      </c>
      <c r="I5592" s="58">
        <v>43983</v>
      </c>
      <c r="J5592">
        <v>2006</v>
      </c>
      <c r="K5592" s="4">
        <v>0</v>
      </c>
      <c r="L5592" s="4">
        <v>14.012</v>
      </c>
      <c r="M5592" s="4">
        <v>45.863</v>
      </c>
      <c r="N5592" s="4">
        <v>59.875</v>
      </c>
      <c r="O5592" s="5">
        <v>42305.745292812499</v>
      </c>
      <c r="P5592" s="5">
        <v>43258.050196053242</v>
      </c>
    </row>
    <row r="5593" spans="1:16">
      <c r="A5593">
        <v>4</v>
      </c>
      <c r="B5593">
        <v>13</v>
      </c>
      <c r="C5593">
        <v>24</v>
      </c>
      <c r="D5593">
        <v>189</v>
      </c>
      <c r="E5593">
        <v>4537</v>
      </c>
      <c r="F5593">
        <v>9421</v>
      </c>
      <c r="G5593">
        <v>20</v>
      </c>
      <c r="H5593">
        <v>7</v>
      </c>
      <c r="I5593" s="58">
        <v>44013</v>
      </c>
      <c r="J5593">
        <v>2007</v>
      </c>
      <c r="K5593" s="4">
        <v>0</v>
      </c>
      <c r="L5593" s="4">
        <v>13.71</v>
      </c>
      <c r="M5593" s="4">
        <v>59.875</v>
      </c>
      <c r="N5593" s="4">
        <v>73.584999999999994</v>
      </c>
      <c r="O5593" s="5">
        <v>42305.745292812499</v>
      </c>
      <c r="P5593" s="5">
        <v>42305.745292812499</v>
      </c>
    </row>
    <row r="5594" spans="1:16">
      <c r="A5594">
        <v>4</v>
      </c>
      <c r="B5594">
        <v>13</v>
      </c>
      <c r="C5594">
        <v>24</v>
      </c>
      <c r="D5594">
        <v>22</v>
      </c>
      <c r="E5594">
        <v>1788</v>
      </c>
      <c r="F5594">
        <v>9254</v>
      </c>
      <c r="G5594">
        <v>2694</v>
      </c>
      <c r="H5594">
        <v>1</v>
      </c>
      <c r="I5594" s="58">
        <v>290005</v>
      </c>
      <c r="J5594">
        <v>269401</v>
      </c>
      <c r="K5594" s="4">
        <v>5</v>
      </c>
      <c r="L5594" s="4">
        <v>8.9329999999999998</v>
      </c>
      <c r="M5594" s="4">
        <v>0</v>
      </c>
      <c r="N5594" s="4">
        <v>3.9329999999999998</v>
      </c>
      <c r="O5594" s="5">
        <v>42305.745292812499</v>
      </c>
      <c r="P5594" s="5">
        <v>42305.745292812499</v>
      </c>
    </row>
    <row r="5595" spans="1:16">
      <c r="A5595">
        <v>4</v>
      </c>
      <c r="B5595">
        <v>13</v>
      </c>
      <c r="C5595">
        <v>24</v>
      </c>
      <c r="D5595">
        <v>22</v>
      </c>
      <c r="E5595">
        <v>354</v>
      </c>
      <c r="F5595">
        <v>9253</v>
      </c>
      <c r="G5595">
        <v>957</v>
      </c>
      <c r="H5595">
        <v>10</v>
      </c>
      <c r="I5595" s="58" t="s">
        <v>9357</v>
      </c>
      <c r="J5595">
        <v>95710</v>
      </c>
      <c r="K5595" s="4">
        <v>0</v>
      </c>
      <c r="L5595" s="4">
        <v>17.702999999999999</v>
      </c>
      <c r="M5595" s="4">
        <v>98.231999999999999</v>
      </c>
      <c r="N5595" s="4">
        <v>115.935</v>
      </c>
      <c r="O5595" s="5">
        <v>42305.745292812499</v>
      </c>
      <c r="P5595" s="5">
        <v>43258.050196053242</v>
      </c>
    </row>
    <row r="5596" spans="1:16">
      <c r="A5596">
        <v>4</v>
      </c>
      <c r="B5596">
        <v>13</v>
      </c>
      <c r="C5596">
        <v>24</v>
      </c>
      <c r="D5596">
        <v>22</v>
      </c>
      <c r="E5596">
        <v>3806</v>
      </c>
      <c r="F5596">
        <v>9255</v>
      </c>
      <c r="G5596">
        <v>2913</v>
      </c>
      <c r="H5596">
        <v>1</v>
      </c>
      <c r="I5596" s="58">
        <v>369993</v>
      </c>
      <c r="J5596">
        <v>291301</v>
      </c>
      <c r="K5596" s="4">
        <v>0</v>
      </c>
      <c r="L5596" s="4">
        <v>27.981000000000002</v>
      </c>
      <c r="M5596" s="4">
        <v>0</v>
      </c>
      <c r="N5596" s="4">
        <v>27.981000000000002</v>
      </c>
      <c r="O5596" s="5">
        <v>42305.745292812499</v>
      </c>
      <c r="P5596" s="5">
        <v>42305.745292812499</v>
      </c>
    </row>
    <row r="5597" spans="1:16">
      <c r="A5597">
        <v>4</v>
      </c>
      <c r="B5597">
        <v>13</v>
      </c>
      <c r="C5597">
        <v>24</v>
      </c>
      <c r="D5597">
        <v>22</v>
      </c>
      <c r="E5597">
        <v>3951</v>
      </c>
      <c r="F5597">
        <v>9256</v>
      </c>
      <c r="G5597">
        <v>358</v>
      </c>
      <c r="H5597">
        <v>2</v>
      </c>
      <c r="I5597" s="58" t="s">
        <v>9358</v>
      </c>
      <c r="J5597">
        <v>35802</v>
      </c>
      <c r="K5597" s="4">
        <v>1</v>
      </c>
      <c r="L5597" s="4">
        <v>9.6140000000000008</v>
      </c>
      <c r="M5597" s="4">
        <v>67.412000000000006</v>
      </c>
      <c r="N5597" s="4">
        <v>76.025000000000006</v>
      </c>
      <c r="O5597" s="5">
        <v>42305.745292812499</v>
      </c>
      <c r="P5597" s="5">
        <v>42305.745292812499</v>
      </c>
    </row>
    <row r="5598" spans="1:16">
      <c r="A5598">
        <v>4</v>
      </c>
      <c r="B5598">
        <v>13</v>
      </c>
      <c r="C5598">
        <v>24</v>
      </c>
      <c r="D5598">
        <v>22</v>
      </c>
      <c r="E5598">
        <v>3951</v>
      </c>
      <c r="F5598">
        <v>9257</v>
      </c>
      <c r="G5598">
        <v>358</v>
      </c>
      <c r="H5598">
        <v>3</v>
      </c>
      <c r="I5598" s="58" t="s">
        <v>9359</v>
      </c>
      <c r="J5598">
        <v>35803</v>
      </c>
      <c r="K5598" s="4">
        <v>1.0640000000000001</v>
      </c>
      <c r="L5598" s="4">
        <v>31.058</v>
      </c>
      <c r="M5598" s="4">
        <v>76.591999999999999</v>
      </c>
      <c r="N5598" s="4">
        <v>106.586</v>
      </c>
      <c r="O5598" s="5">
        <v>43258.050196053242</v>
      </c>
      <c r="P5598" s="5">
        <v>43258.050196053242</v>
      </c>
    </row>
    <row r="5599" spans="1:16">
      <c r="A5599">
        <v>4</v>
      </c>
      <c r="B5599">
        <v>13</v>
      </c>
      <c r="C5599">
        <v>24</v>
      </c>
      <c r="D5599">
        <v>22</v>
      </c>
      <c r="E5599">
        <v>3951</v>
      </c>
      <c r="F5599">
        <v>9258</v>
      </c>
      <c r="G5599">
        <v>358</v>
      </c>
      <c r="H5599">
        <v>4</v>
      </c>
      <c r="I5599" s="58" t="s">
        <v>9360</v>
      </c>
      <c r="J5599">
        <v>35804</v>
      </c>
      <c r="K5599" s="4">
        <v>0</v>
      </c>
      <c r="L5599" s="4">
        <v>30.114000000000001</v>
      </c>
      <c r="M5599" s="4">
        <v>106.586</v>
      </c>
      <c r="N5599" s="4">
        <v>136.69999999999999</v>
      </c>
      <c r="O5599" s="5">
        <v>42305.745292812499</v>
      </c>
      <c r="P5599" s="5">
        <v>43258.050196053242</v>
      </c>
    </row>
    <row r="5600" spans="1:16">
      <c r="A5600">
        <v>4</v>
      </c>
      <c r="B5600">
        <v>13</v>
      </c>
      <c r="C5600">
        <v>24</v>
      </c>
      <c r="D5600">
        <v>22</v>
      </c>
      <c r="E5600">
        <v>3951</v>
      </c>
      <c r="F5600">
        <v>9259</v>
      </c>
      <c r="G5600">
        <v>358</v>
      </c>
      <c r="H5600">
        <v>5</v>
      </c>
      <c r="I5600" s="58" t="s">
        <v>9361</v>
      </c>
      <c r="J5600">
        <v>35805</v>
      </c>
      <c r="K5600" s="4">
        <v>60.043999999999997</v>
      </c>
      <c r="L5600" s="4">
        <v>80.152000000000001</v>
      </c>
      <c r="M5600" s="4">
        <v>136.69999999999999</v>
      </c>
      <c r="N5600" s="4">
        <v>156.80799999999999</v>
      </c>
      <c r="O5600" s="5">
        <v>42305.745292812499</v>
      </c>
      <c r="P5600" s="5">
        <v>43258.050196053242</v>
      </c>
    </row>
    <row r="5601" spans="1:16">
      <c r="A5601">
        <v>4</v>
      </c>
      <c r="B5601">
        <v>13</v>
      </c>
      <c r="C5601">
        <v>24</v>
      </c>
      <c r="D5601">
        <v>22</v>
      </c>
      <c r="E5601">
        <v>4028</v>
      </c>
      <c r="F5601">
        <v>9260</v>
      </c>
      <c r="G5601">
        <v>498</v>
      </c>
      <c r="H5601">
        <v>1</v>
      </c>
      <c r="I5601" s="58" t="s">
        <v>9362</v>
      </c>
      <c r="J5601">
        <v>49801</v>
      </c>
      <c r="K5601" s="4">
        <v>0</v>
      </c>
      <c r="L5601" s="4">
        <v>1.6439999999999999</v>
      </c>
      <c r="M5601" s="4">
        <v>0</v>
      </c>
      <c r="N5601" s="4">
        <v>1.6439999999999999</v>
      </c>
      <c r="O5601" s="5">
        <v>42305.745292812499</v>
      </c>
      <c r="P5601" s="5">
        <v>42305.745292812499</v>
      </c>
    </row>
    <row r="5602" spans="1:16">
      <c r="A5602">
        <v>4</v>
      </c>
      <c r="B5602">
        <v>13</v>
      </c>
      <c r="C5602">
        <v>24</v>
      </c>
      <c r="D5602">
        <v>22</v>
      </c>
      <c r="E5602">
        <v>4523</v>
      </c>
      <c r="F5602">
        <v>9261</v>
      </c>
      <c r="G5602">
        <v>20</v>
      </c>
      <c r="H5602">
        <v>9</v>
      </c>
      <c r="I5602" s="58">
        <v>44075</v>
      </c>
      <c r="J5602">
        <v>2009</v>
      </c>
      <c r="K5602" s="4">
        <v>38.719000000000001</v>
      </c>
      <c r="L5602" s="4">
        <v>40.005000000000003</v>
      </c>
      <c r="M5602" s="4">
        <v>678.42600000000004</v>
      </c>
      <c r="N5602" s="4">
        <v>679.71199999999999</v>
      </c>
      <c r="O5602" s="5">
        <v>42305.745292812499</v>
      </c>
      <c r="P5602" s="5">
        <v>43258.050196053242</v>
      </c>
    </row>
    <row r="5603" spans="1:16">
      <c r="A5603">
        <v>4</v>
      </c>
      <c r="B5603">
        <v>13</v>
      </c>
      <c r="C5603">
        <v>24</v>
      </c>
      <c r="D5603">
        <v>22</v>
      </c>
      <c r="E5603">
        <v>4523</v>
      </c>
      <c r="F5603">
        <v>9262</v>
      </c>
      <c r="G5603">
        <v>20</v>
      </c>
      <c r="H5603">
        <v>11</v>
      </c>
      <c r="I5603" s="58">
        <v>44136</v>
      </c>
      <c r="J5603">
        <v>2011</v>
      </c>
      <c r="K5603" s="4">
        <v>27.925000000000001</v>
      </c>
      <c r="L5603" s="4">
        <v>37.186</v>
      </c>
      <c r="M5603" s="4">
        <v>667.64800000000002</v>
      </c>
      <c r="N5603" s="4">
        <v>676.90899999999999</v>
      </c>
      <c r="O5603" s="5">
        <v>42305.745292812499</v>
      </c>
      <c r="P5603" s="5">
        <v>43258.050196053242</v>
      </c>
    </row>
    <row r="5604" spans="1:16">
      <c r="A5604">
        <v>4</v>
      </c>
      <c r="B5604">
        <v>13</v>
      </c>
      <c r="C5604">
        <v>24</v>
      </c>
      <c r="D5604">
        <v>22</v>
      </c>
      <c r="E5604">
        <v>4523</v>
      </c>
      <c r="F5604">
        <v>9263</v>
      </c>
      <c r="G5604">
        <v>21</v>
      </c>
      <c r="H5604">
        <v>1</v>
      </c>
      <c r="I5604" s="58">
        <v>44197</v>
      </c>
      <c r="J5604">
        <v>2101</v>
      </c>
      <c r="K5604" s="4">
        <v>19.675999999999998</v>
      </c>
      <c r="L5604" s="4">
        <v>27.876999999999999</v>
      </c>
      <c r="M5604" s="4">
        <v>659.447</v>
      </c>
      <c r="N5604" s="4">
        <v>667.64800000000002</v>
      </c>
      <c r="O5604" s="5">
        <v>42305.745292812499</v>
      </c>
      <c r="P5604" s="5">
        <v>42305.745292812499</v>
      </c>
    </row>
    <row r="5605" spans="1:16">
      <c r="A5605">
        <v>4</v>
      </c>
      <c r="B5605">
        <v>13</v>
      </c>
      <c r="C5605">
        <v>24</v>
      </c>
      <c r="D5605">
        <v>22</v>
      </c>
      <c r="E5605">
        <v>4523</v>
      </c>
      <c r="F5605">
        <v>9264</v>
      </c>
      <c r="G5605">
        <v>75</v>
      </c>
      <c r="H5605">
        <v>1</v>
      </c>
      <c r="I5605" s="58">
        <v>27395</v>
      </c>
      <c r="J5605">
        <v>7501</v>
      </c>
      <c r="K5605" s="4">
        <v>1.4999999999999999E-2</v>
      </c>
      <c r="L5605" s="4">
        <v>19.632000000000001</v>
      </c>
      <c r="M5605" s="4">
        <v>639.83000000000004</v>
      </c>
      <c r="N5605" s="4">
        <v>659.447</v>
      </c>
      <c r="O5605" s="5">
        <v>42305.745292812499</v>
      </c>
      <c r="P5605" s="5">
        <v>42305.745292812499</v>
      </c>
    </row>
    <row r="5606" spans="1:16">
      <c r="A5606">
        <v>4</v>
      </c>
      <c r="B5606">
        <v>13</v>
      </c>
      <c r="C5606">
        <v>24</v>
      </c>
      <c r="D5606">
        <v>22</v>
      </c>
      <c r="E5606">
        <v>4537</v>
      </c>
      <c r="F5606">
        <v>9265</v>
      </c>
      <c r="G5606">
        <v>21</v>
      </c>
      <c r="H5606">
        <v>1</v>
      </c>
      <c r="I5606" s="58">
        <v>44197</v>
      </c>
      <c r="J5606">
        <v>2101</v>
      </c>
      <c r="K5606" s="4">
        <v>30</v>
      </c>
      <c r="L5606" s="4">
        <v>37.143000000000001</v>
      </c>
      <c r="M5606" s="4">
        <v>107.82299999999999</v>
      </c>
      <c r="N5606" s="4">
        <v>114.96599999999999</v>
      </c>
      <c r="O5606" s="5">
        <v>42305.745292812499</v>
      </c>
      <c r="P5606" s="5">
        <v>43258.050196053242</v>
      </c>
    </row>
    <row r="5607" spans="1:16">
      <c r="A5607">
        <v>4</v>
      </c>
      <c r="B5607">
        <v>13</v>
      </c>
      <c r="C5607">
        <v>24</v>
      </c>
      <c r="D5607">
        <v>22</v>
      </c>
      <c r="E5607">
        <v>4537</v>
      </c>
      <c r="F5607">
        <v>9266</v>
      </c>
      <c r="G5607">
        <v>21</v>
      </c>
      <c r="H5607">
        <v>2</v>
      </c>
      <c r="I5607" s="58">
        <v>44228</v>
      </c>
      <c r="J5607">
        <v>2102</v>
      </c>
      <c r="K5607" s="4">
        <v>27.143000000000001</v>
      </c>
      <c r="L5607" s="4">
        <v>42.26</v>
      </c>
      <c r="M5607" s="4">
        <v>114.96599999999999</v>
      </c>
      <c r="N5607" s="4">
        <v>130.083</v>
      </c>
      <c r="O5607" s="5">
        <v>42305.745292812499</v>
      </c>
      <c r="P5607" s="5">
        <v>43258.050196053242</v>
      </c>
    </row>
    <row r="5608" spans="1:16">
      <c r="A5608">
        <v>4</v>
      </c>
      <c r="B5608">
        <v>13</v>
      </c>
      <c r="C5608">
        <v>24</v>
      </c>
      <c r="D5608">
        <v>22</v>
      </c>
      <c r="E5608">
        <v>4537</v>
      </c>
      <c r="F5608">
        <v>9267</v>
      </c>
      <c r="G5608">
        <v>21</v>
      </c>
      <c r="H5608">
        <v>3</v>
      </c>
      <c r="I5608" s="58">
        <v>44256</v>
      </c>
      <c r="J5608">
        <v>2103</v>
      </c>
      <c r="K5608" s="4">
        <v>42.26</v>
      </c>
      <c r="L5608" s="4">
        <v>56.125999999999998</v>
      </c>
      <c r="M5608" s="4">
        <v>130.083</v>
      </c>
      <c r="N5608" s="4">
        <v>143.94800000000001</v>
      </c>
      <c r="O5608" s="5">
        <v>42305.745292812499</v>
      </c>
      <c r="P5608" s="5">
        <v>43258.050196053242</v>
      </c>
    </row>
    <row r="5609" spans="1:16">
      <c r="A5609">
        <v>4</v>
      </c>
      <c r="B5609">
        <v>13</v>
      </c>
      <c r="C5609">
        <v>24</v>
      </c>
      <c r="D5609">
        <v>22</v>
      </c>
      <c r="E5609">
        <v>4537</v>
      </c>
      <c r="F5609">
        <v>9268</v>
      </c>
      <c r="G5609">
        <v>21</v>
      </c>
      <c r="H5609">
        <v>4</v>
      </c>
      <c r="I5609" s="58">
        <v>44287</v>
      </c>
      <c r="J5609">
        <v>2104</v>
      </c>
      <c r="K5609" s="4">
        <v>53.89</v>
      </c>
      <c r="L5609" s="4">
        <v>58.283999999999999</v>
      </c>
      <c r="M5609" s="4">
        <v>143.94800000000001</v>
      </c>
      <c r="N5609" s="4">
        <v>148.34299999999999</v>
      </c>
      <c r="O5609" s="5">
        <v>42305.745292812499</v>
      </c>
      <c r="P5609" s="5">
        <v>43258.050196053242</v>
      </c>
    </row>
    <row r="5610" spans="1:16">
      <c r="A5610">
        <v>4</v>
      </c>
      <c r="B5610">
        <v>13</v>
      </c>
      <c r="C5610">
        <v>24</v>
      </c>
      <c r="D5610">
        <v>22</v>
      </c>
      <c r="E5610">
        <v>4537</v>
      </c>
      <c r="F5610">
        <v>9269</v>
      </c>
      <c r="G5610">
        <v>21</v>
      </c>
      <c r="H5610">
        <v>5</v>
      </c>
      <c r="I5610" s="58">
        <v>44317</v>
      </c>
      <c r="J5610">
        <v>2105</v>
      </c>
      <c r="K5610" s="4">
        <v>58.46</v>
      </c>
      <c r="L5610" s="4">
        <v>71.155000000000001</v>
      </c>
      <c r="M5610" s="4">
        <v>148.34299999999999</v>
      </c>
      <c r="N5610" s="4">
        <v>161.03800000000001</v>
      </c>
      <c r="O5610" s="5">
        <v>42305.745292812499</v>
      </c>
      <c r="P5610" s="5">
        <v>43258.050196053242</v>
      </c>
    </row>
    <row r="5611" spans="1:16">
      <c r="A5611">
        <v>4</v>
      </c>
      <c r="B5611">
        <v>13</v>
      </c>
      <c r="C5611">
        <v>24</v>
      </c>
      <c r="D5611">
        <v>22</v>
      </c>
      <c r="E5611">
        <v>4554</v>
      </c>
      <c r="F5611">
        <v>9270</v>
      </c>
      <c r="G5611">
        <v>485</v>
      </c>
      <c r="H5611">
        <v>1</v>
      </c>
      <c r="I5611" s="58" t="s">
        <v>9363</v>
      </c>
      <c r="J5611">
        <v>48501</v>
      </c>
      <c r="K5611" s="4">
        <v>10</v>
      </c>
      <c r="L5611" s="4">
        <v>33.557000000000002</v>
      </c>
      <c r="M5611" s="4">
        <v>502.65300000000002</v>
      </c>
      <c r="N5611" s="4">
        <v>526.21</v>
      </c>
      <c r="O5611" s="5">
        <v>42305.745292812499</v>
      </c>
      <c r="P5611" s="5">
        <v>42305.745292812499</v>
      </c>
    </row>
    <row r="5612" spans="1:16">
      <c r="A5612">
        <v>4</v>
      </c>
      <c r="B5612">
        <v>13</v>
      </c>
      <c r="C5612">
        <v>24</v>
      </c>
      <c r="D5612">
        <v>22</v>
      </c>
      <c r="E5612">
        <v>4554</v>
      </c>
      <c r="F5612">
        <v>9271</v>
      </c>
      <c r="G5612">
        <v>485</v>
      </c>
      <c r="H5612">
        <v>2</v>
      </c>
      <c r="I5612" s="58" t="s">
        <v>9364</v>
      </c>
      <c r="J5612">
        <v>48502</v>
      </c>
      <c r="K5612" s="4">
        <v>33.557000000000002</v>
      </c>
      <c r="L5612" s="4">
        <v>49.581000000000003</v>
      </c>
      <c r="M5612" s="4">
        <v>526.21</v>
      </c>
      <c r="N5612" s="4">
        <v>542.23400000000004</v>
      </c>
      <c r="O5612" s="5">
        <v>42305.745292812499</v>
      </c>
      <c r="P5612" s="5">
        <v>42305.745292812499</v>
      </c>
    </row>
    <row r="5613" spans="1:16">
      <c r="A5613">
        <v>4</v>
      </c>
      <c r="B5613">
        <v>13</v>
      </c>
      <c r="C5613">
        <v>24</v>
      </c>
      <c r="D5613">
        <v>22</v>
      </c>
      <c r="E5613">
        <v>4554</v>
      </c>
      <c r="F5613">
        <v>9272</v>
      </c>
      <c r="G5613">
        <v>866</v>
      </c>
      <c r="H5613">
        <v>8</v>
      </c>
      <c r="I5613" s="58" t="s">
        <v>9365</v>
      </c>
      <c r="J5613">
        <v>86608</v>
      </c>
      <c r="K5613" s="4">
        <v>0</v>
      </c>
      <c r="L5613" s="4">
        <v>17.626999999999999</v>
      </c>
      <c r="M5613" s="4">
        <v>484.29300000000001</v>
      </c>
      <c r="N5613" s="4">
        <v>501.92</v>
      </c>
      <c r="O5613" s="5">
        <v>42305.745292812499</v>
      </c>
      <c r="P5613" s="5">
        <v>42305.745292812499</v>
      </c>
    </row>
    <row r="5614" spans="1:16">
      <c r="A5614">
        <v>4</v>
      </c>
      <c r="B5614">
        <v>13</v>
      </c>
      <c r="C5614">
        <v>24</v>
      </c>
      <c r="D5614">
        <v>55</v>
      </c>
      <c r="E5614">
        <v>1621</v>
      </c>
      <c r="F5614">
        <v>9274</v>
      </c>
      <c r="G5614">
        <v>20</v>
      </c>
      <c r="H5614">
        <v>12</v>
      </c>
      <c r="I5614" s="58">
        <v>44166</v>
      </c>
      <c r="J5614">
        <v>2012</v>
      </c>
      <c r="K5614" s="4">
        <v>0</v>
      </c>
      <c r="L5614" s="4">
        <v>7.976</v>
      </c>
      <c r="M5614" s="4">
        <v>0</v>
      </c>
      <c r="N5614" s="4">
        <v>7.976</v>
      </c>
      <c r="O5614" s="5">
        <v>42305.745292812499</v>
      </c>
      <c r="P5614" s="5">
        <v>42305.745292812499</v>
      </c>
    </row>
    <row r="5615" spans="1:16">
      <c r="A5615">
        <v>4</v>
      </c>
      <c r="B5615">
        <v>13</v>
      </c>
      <c r="C5615">
        <v>24</v>
      </c>
      <c r="D5615">
        <v>55</v>
      </c>
      <c r="E5615">
        <v>2084</v>
      </c>
      <c r="F5615">
        <v>9275</v>
      </c>
      <c r="G5615">
        <v>2695</v>
      </c>
      <c r="H5615">
        <v>1</v>
      </c>
      <c r="I5615" s="58">
        <v>290370</v>
      </c>
      <c r="J5615">
        <v>269501</v>
      </c>
      <c r="K5615" s="4">
        <v>0</v>
      </c>
      <c r="L5615" s="4">
        <v>4.1539999999999999</v>
      </c>
      <c r="M5615" s="4">
        <v>0</v>
      </c>
      <c r="N5615" s="4">
        <v>4.1539999999999999</v>
      </c>
      <c r="O5615" s="5">
        <v>42305.745292812499</v>
      </c>
      <c r="P5615" s="5">
        <v>43258.050196053242</v>
      </c>
    </row>
    <row r="5616" spans="1:16">
      <c r="A5616">
        <v>4</v>
      </c>
      <c r="B5616">
        <v>13</v>
      </c>
      <c r="C5616">
        <v>24</v>
      </c>
      <c r="D5616">
        <v>55</v>
      </c>
      <c r="E5616">
        <v>2180</v>
      </c>
      <c r="F5616">
        <v>9276</v>
      </c>
      <c r="G5616">
        <v>1183</v>
      </c>
      <c r="H5616">
        <v>4</v>
      </c>
      <c r="I5616" s="58" t="s">
        <v>9366</v>
      </c>
      <c r="J5616">
        <v>118304</v>
      </c>
      <c r="K5616" s="4">
        <v>10</v>
      </c>
      <c r="L5616" s="4">
        <v>15.206</v>
      </c>
      <c r="M5616" s="4">
        <v>0</v>
      </c>
      <c r="N5616" s="4">
        <v>5.2060000000000004</v>
      </c>
      <c r="O5616" s="5">
        <v>42305.745292812499</v>
      </c>
      <c r="P5616" s="5">
        <v>42305.745292812499</v>
      </c>
    </row>
    <row r="5617" spans="1:16">
      <c r="A5617">
        <v>4</v>
      </c>
      <c r="B5617">
        <v>13</v>
      </c>
      <c r="C5617">
        <v>24</v>
      </c>
      <c r="D5617">
        <v>55</v>
      </c>
      <c r="E5617">
        <v>2239</v>
      </c>
      <c r="F5617">
        <v>9277</v>
      </c>
      <c r="G5617">
        <v>1158</v>
      </c>
      <c r="H5617">
        <v>1</v>
      </c>
      <c r="I5617" s="58" t="s">
        <v>9367</v>
      </c>
      <c r="J5617">
        <v>115801</v>
      </c>
      <c r="K5617" s="4">
        <v>0</v>
      </c>
      <c r="L5617" s="4">
        <v>15.473000000000001</v>
      </c>
      <c r="M5617" s="4">
        <v>0</v>
      </c>
      <c r="N5617" s="4">
        <v>15.473000000000001</v>
      </c>
      <c r="O5617" t="s">
        <v>1223</v>
      </c>
      <c r="P5617" t="s">
        <v>1223</v>
      </c>
    </row>
    <row r="5618" spans="1:16">
      <c r="A5618">
        <v>4</v>
      </c>
      <c r="B5618">
        <v>13</v>
      </c>
      <c r="C5618">
        <v>24</v>
      </c>
      <c r="D5618">
        <v>55</v>
      </c>
      <c r="E5618">
        <v>2239</v>
      </c>
      <c r="F5618">
        <v>9278</v>
      </c>
      <c r="G5618">
        <v>1158</v>
      </c>
      <c r="H5618">
        <v>2</v>
      </c>
      <c r="I5618" s="58" t="s">
        <v>9368</v>
      </c>
      <c r="J5618">
        <v>115802</v>
      </c>
      <c r="K5618" s="4">
        <v>0</v>
      </c>
      <c r="L5618" s="4">
        <v>11.515000000000001</v>
      </c>
      <c r="M5618" s="4">
        <v>15.473000000000001</v>
      </c>
      <c r="N5618" s="4">
        <v>26.988</v>
      </c>
      <c r="O5618" s="5">
        <v>42305.745292812499</v>
      </c>
      <c r="P5618" s="5">
        <v>43258.050196053242</v>
      </c>
    </row>
    <row r="5619" spans="1:16">
      <c r="A5619">
        <v>4</v>
      </c>
      <c r="B5619">
        <v>13</v>
      </c>
      <c r="C5619">
        <v>24</v>
      </c>
      <c r="D5619">
        <v>55</v>
      </c>
      <c r="E5619">
        <v>2239</v>
      </c>
      <c r="F5619">
        <v>9279</v>
      </c>
      <c r="G5619">
        <v>1158</v>
      </c>
      <c r="H5619">
        <v>3</v>
      </c>
      <c r="I5619" s="58" t="s">
        <v>9369</v>
      </c>
      <c r="J5619">
        <v>115803</v>
      </c>
      <c r="K5619" s="4">
        <v>0</v>
      </c>
      <c r="L5619" s="4">
        <v>10.5</v>
      </c>
      <c r="M5619" s="4">
        <v>26.988</v>
      </c>
      <c r="N5619" s="4">
        <v>37.488</v>
      </c>
      <c r="O5619" s="5">
        <v>42305.745292812499</v>
      </c>
      <c r="P5619" s="5">
        <v>43258.050196053242</v>
      </c>
    </row>
    <row r="5620" spans="1:16">
      <c r="A5620">
        <v>4</v>
      </c>
      <c r="B5620">
        <v>13</v>
      </c>
      <c r="C5620">
        <v>24</v>
      </c>
      <c r="D5620">
        <v>55</v>
      </c>
      <c r="E5620">
        <v>2239</v>
      </c>
      <c r="F5620">
        <v>9280</v>
      </c>
      <c r="G5620">
        <v>1158</v>
      </c>
      <c r="H5620">
        <v>4</v>
      </c>
      <c r="I5620" s="58" t="s">
        <v>9370</v>
      </c>
      <c r="J5620">
        <v>115804</v>
      </c>
      <c r="K5620" s="4">
        <v>0</v>
      </c>
      <c r="L5620" s="4">
        <v>4.33</v>
      </c>
      <c r="M5620" s="4">
        <v>37.488</v>
      </c>
      <c r="N5620" s="4">
        <v>41.817999999999998</v>
      </c>
      <c r="O5620" s="5">
        <v>42305.745292812499</v>
      </c>
      <c r="P5620" s="5">
        <v>43258.050196053242</v>
      </c>
    </row>
    <row r="5621" spans="1:16">
      <c r="A5621">
        <v>4</v>
      </c>
      <c r="B5621">
        <v>13</v>
      </c>
      <c r="C5621">
        <v>24</v>
      </c>
      <c r="D5621">
        <v>55</v>
      </c>
      <c r="E5621">
        <v>2802</v>
      </c>
      <c r="F5621">
        <v>9281</v>
      </c>
      <c r="G5621">
        <v>2787</v>
      </c>
      <c r="H5621">
        <v>1</v>
      </c>
      <c r="I5621" s="58">
        <v>323972</v>
      </c>
      <c r="J5621">
        <v>278701</v>
      </c>
      <c r="K5621" s="4">
        <v>0</v>
      </c>
      <c r="L5621" s="4">
        <v>4.9429999999999996</v>
      </c>
      <c r="M5621" s="4">
        <v>0</v>
      </c>
      <c r="N5621" s="4">
        <v>4.9429999999999996</v>
      </c>
      <c r="O5621" s="5">
        <v>42305.745292812499</v>
      </c>
      <c r="P5621" s="5">
        <v>42305.745292812499</v>
      </c>
    </row>
    <row r="5622" spans="1:16">
      <c r="A5622">
        <v>4</v>
      </c>
      <c r="B5622">
        <v>13</v>
      </c>
      <c r="C5622">
        <v>24</v>
      </c>
      <c r="D5622">
        <v>55</v>
      </c>
      <c r="E5622">
        <v>3459</v>
      </c>
      <c r="F5622">
        <v>9282</v>
      </c>
      <c r="G5622">
        <v>1158</v>
      </c>
      <c r="H5622">
        <v>6</v>
      </c>
      <c r="I5622" s="58" t="s">
        <v>9371</v>
      </c>
      <c r="J5622">
        <v>115806</v>
      </c>
      <c r="K5622" s="4">
        <v>10</v>
      </c>
      <c r="L5622" s="4">
        <v>16.189</v>
      </c>
      <c r="M5622" s="4">
        <v>0</v>
      </c>
      <c r="N5622" s="4">
        <v>6.1890000000000001</v>
      </c>
      <c r="O5622" s="5">
        <v>42305.745292812499</v>
      </c>
      <c r="P5622" s="5">
        <v>42305.745292812499</v>
      </c>
    </row>
    <row r="5623" spans="1:16">
      <c r="A5623">
        <v>4</v>
      </c>
      <c r="B5623">
        <v>13</v>
      </c>
      <c r="C5623">
        <v>24</v>
      </c>
      <c r="D5623">
        <v>55</v>
      </c>
      <c r="E5623">
        <v>3534</v>
      </c>
      <c r="F5623">
        <v>9283</v>
      </c>
      <c r="G5623">
        <v>2</v>
      </c>
      <c r="H5623">
        <v>11</v>
      </c>
      <c r="I5623" s="58">
        <v>37561</v>
      </c>
      <c r="J5623">
        <v>211</v>
      </c>
      <c r="K5623" s="4">
        <v>0.998</v>
      </c>
      <c r="L5623" s="4">
        <v>5.73</v>
      </c>
      <c r="M5623" s="4">
        <v>135.01900000000001</v>
      </c>
      <c r="N5623" s="4">
        <v>139.751</v>
      </c>
      <c r="O5623" s="5">
        <v>42305.745292812499</v>
      </c>
      <c r="P5623" s="5">
        <v>42305.745292812499</v>
      </c>
    </row>
    <row r="5624" spans="1:16">
      <c r="A5624">
        <v>4</v>
      </c>
      <c r="B5624">
        <v>13</v>
      </c>
      <c r="C5624">
        <v>24</v>
      </c>
      <c r="D5624">
        <v>55</v>
      </c>
      <c r="E5624">
        <v>3534</v>
      </c>
      <c r="F5624">
        <v>9284</v>
      </c>
      <c r="G5624">
        <v>3</v>
      </c>
      <c r="H5624">
        <v>1</v>
      </c>
      <c r="I5624" s="58">
        <v>37622</v>
      </c>
      <c r="J5624">
        <v>301</v>
      </c>
      <c r="K5624" s="4">
        <v>5</v>
      </c>
      <c r="L5624" s="4">
        <v>18.266999999999999</v>
      </c>
      <c r="M5624" s="4">
        <v>139.751</v>
      </c>
      <c r="N5624" s="4">
        <v>153.018</v>
      </c>
      <c r="O5624" s="5">
        <v>42305.745292812499</v>
      </c>
      <c r="P5624" s="5">
        <v>42305.745292812499</v>
      </c>
    </row>
    <row r="5625" spans="1:16">
      <c r="A5625">
        <v>4</v>
      </c>
      <c r="B5625">
        <v>13</v>
      </c>
      <c r="C5625">
        <v>24</v>
      </c>
      <c r="D5625">
        <v>55</v>
      </c>
      <c r="E5625">
        <v>3534</v>
      </c>
      <c r="F5625">
        <v>9285</v>
      </c>
      <c r="G5625">
        <v>3</v>
      </c>
      <c r="H5625">
        <v>2</v>
      </c>
      <c r="I5625" s="58">
        <v>37653</v>
      </c>
      <c r="J5625">
        <v>302</v>
      </c>
      <c r="K5625" s="4">
        <v>0</v>
      </c>
      <c r="L5625" s="4">
        <v>12.881</v>
      </c>
      <c r="M5625" s="4">
        <v>153.018</v>
      </c>
      <c r="N5625" s="4">
        <v>165.899</v>
      </c>
      <c r="O5625" s="5">
        <v>42305.745292812499</v>
      </c>
      <c r="P5625" s="5">
        <v>42305.745292812499</v>
      </c>
    </row>
    <row r="5626" spans="1:16">
      <c r="A5626">
        <v>4</v>
      </c>
      <c r="B5626">
        <v>13</v>
      </c>
      <c r="C5626">
        <v>24</v>
      </c>
      <c r="D5626">
        <v>55</v>
      </c>
      <c r="E5626">
        <v>3534</v>
      </c>
      <c r="F5626">
        <v>9286</v>
      </c>
      <c r="G5626">
        <v>3</v>
      </c>
      <c r="H5626">
        <v>3</v>
      </c>
      <c r="I5626" s="58">
        <v>37681</v>
      </c>
      <c r="J5626">
        <v>303</v>
      </c>
      <c r="K5626" s="4">
        <v>0</v>
      </c>
      <c r="L5626" s="4">
        <v>12.609</v>
      </c>
      <c r="M5626" s="4">
        <v>165.899</v>
      </c>
      <c r="N5626" s="4">
        <v>178.50800000000001</v>
      </c>
      <c r="O5626" s="5">
        <v>42305.745292812499</v>
      </c>
      <c r="P5626" s="5">
        <v>42305.745292812499</v>
      </c>
    </row>
    <row r="5627" spans="1:16">
      <c r="A5627">
        <v>4</v>
      </c>
      <c r="B5627">
        <v>13</v>
      </c>
      <c r="C5627">
        <v>24</v>
      </c>
      <c r="D5627">
        <v>55</v>
      </c>
      <c r="E5627">
        <v>3702</v>
      </c>
      <c r="F5627">
        <v>9287</v>
      </c>
      <c r="G5627">
        <v>1314</v>
      </c>
      <c r="H5627">
        <v>1</v>
      </c>
      <c r="I5627" s="58" t="s">
        <v>1583</v>
      </c>
      <c r="J5627">
        <v>131401</v>
      </c>
      <c r="K5627" s="4">
        <v>0</v>
      </c>
      <c r="L5627" s="4">
        <v>5.2370000000000001</v>
      </c>
      <c r="M5627" s="4">
        <v>0</v>
      </c>
      <c r="N5627" s="4">
        <v>5.2370000000000001</v>
      </c>
      <c r="O5627" s="5">
        <v>42305.745292812499</v>
      </c>
      <c r="P5627" s="5">
        <v>42305.745292812499</v>
      </c>
    </row>
    <row r="5628" spans="1:16">
      <c r="A5628">
        <v>4</v>
      </c>
      <c r="B5628">
        <v>13</v>
      </c>
      <c r="C5628">
        <v>24</v>
      </c>
      <c r="D5628">
        <v>55</v>
      </c>
      <c r="E5628">
        <v>3702</v>
      </c>
      <c r="F5628">
        <v>9288</v>
      </c>
      <c r="G5628">
        <v>1314</v>
      </c>
      <c r="H5628">
        <v>2</v>
      </c>
      <c r="I5628" s="58" t="s">
        <v>1584</v>
      </c>
      <c r="J5628">
        <v>131402</v>
      </c>
      <c r="K5628" s="4">
        <v>1</v>
      </c>
      <c r="L5628" s="4">
        <v>5.5069999999999997</v>
      </c>
      <c r="M5628" s="4">
        <v>5.2370000000000001</v>
      </c>
      <c r="N5628" s="4">
        <v>9.7439999999999998</v>
      </c>
      <c r="O5628" s="5">
        <v>42305.745292812499</v>
      </c>
      <c r="P5628" s="5">
        <v>43258.050196053242</v>
      </c>
    </row>
    <row r="5629" spans="1:16">
      <c r="A5629">
        <v>4</v>
      </c>
      <c r="B5629">
        <v>13</v>
      </c>
      <c r="C5629">
        <v>24</v>
      </c>
      <c r="D5629">
        <v>55</v>
      </c>
      <c r="E5629">
        <v>3702</v>
      </c>
      <c r="F5629">
        <v>9289</v>
      </c>
      <c r="G5629">
        <v>2451</v>
      </c>
      <c r="H5629">
        <v>2</v>
      </c>
      <c r="I5629" s="58">
        <v>201282</v>
      </c>
      <c r="J5629">
        <v>245102</v>
      </c>
      <c r="K5629" s="4">
        <v>25.414000000000001</v>
      </c>
      <c r="L5629" s="4">
        <v>49.515000000000001</v>
      </c>
      <c r="M5629" s="4">
        <v>9.7439999999999998</v>
      </c>
      <c r="N5629" s="4">
        <v>33.844999999999999</v>
      </c>
      <c r="O5629" s="5">
        <v>42305.745292812499</v>
      </c>
      <c r="P5629" s="5">
        <v>43258.050196053242</v>
      </c>
    </row>
    <row r="5630" spans="1:16">
      <c r="A5630">
        <v>4</v>
      </c>
      <c r="B5630">
        <v>13</v>
      </c>
      <c r="C5630">
        <v>24</v>
      </c>
      <c r="D5630">
        <v>55</v>
      </c>
      <c r="E5630">
        <v>3720</v>
      </c>
      <c r="F5630">
        <v>9290</v>
      </c>
      <c r="G5630">
        <v>1314</v>
      </c>
      <c r="H5630">
        <v>1</v>
      </c>
      <c r="I5630" s="58" t="s">
        <v>1583</v>
      </c>
      <c r="J5630">
        <v>131401</v>
      </c>
      <c r="K5630" s="4">
        <v>5.2370000000000001</v>
      </c>
      <c r="L5630" s="4">
        <v>15.065</v>
      </c>
      <c r="M5630" s="4">
        <v>0</v>
      </c>
      <c r="N5630" s="4">
        <v>9.8279999999999994</v>
      </c>
      <c r="O5630" s="5">
        <v>42305.745292812499</v>
      </c>
      <c r="P5630" s="5">
        <v>42305.745292812499</v>
      </c>
    </row>
    <row r="5631" spans="1:16">
      <c r="A5631">
        <v>4</v>
      </c>
      <c r="B5631">
        <v>13</v>
      </c>
      <c r="C5631">
        <v>24</v>
      </c>
      <c r="D5631">
        <v>55</v>
      </c>
      <c r="E5631">
        <v>3722</v>
      </c>
      <c r="F5631">
        <v>9291</v>
      </c>
      <c r="G5631">
        <v>1314</v>
      </c>
      <c r="H5631">
        <v>2</v>
      </c>
      <c r="I5631" s="58" t="s">
        <v>1584</v>
      </c>
      <c r="J5631">
        <v>131402</v>
      </c>
      <c r="K5631" s="4">
        <v>5.5069999999999997</v>
      </c>
      <c r="L5631" s="4">
        <v>6.4390000000000001</v>
      </c>
      <c r="M5631" s="4">
        <v>0</v>
      </c>
      <c r="N5631" s="4">
        <v>0.93200000000000005</v>
      </c>
      <c r="O5631" s="5">
        <v>42305.745292812499</v>
      </c>
      <c r="P5631" s="5">
        <v>42305.745292812499</v>
      </c>
    </row>
    <row r="5632" spans="1:16">
      <c r="A5632">
        <v>4</v>
      </c>
      <c r="B5632">
        <v>13</v>
      </c>
      <c r="C5632">
        <v>24</v>
      </c>
      <c r="D5632">
        <v>55</v>
      </c>
      <c r="E5632">
        <v>3794</v>
      </c>
      <c r="F5632">
        <v>9292</v>
      </c>
      <c r="G5632">
        <v>512</v>
      </c>
      <c r="H5632">
        <v>6</v>
      </c>
      <c r="I5632" s="58" t="s">
        <v>9372</v>
      </c>
      <c r="J5632">
        <v>51206</v>
      </c>
      <c r="K5632" s="4">
        <v>0</v>
      </c>
      <c r="L5632" s="4">
        <v>13.7</v>
      </c>
      <c r="M5632" s="4">
        <v>0</v>
      </c>
      <c r="N5632" s="4">
        <v>13.7</v>
      </c>
      <c r="O5632" s="5">
        <v>42305.745292812499</v>
      </c>
      <c r="P5632" s="5">
        <v>42305.745292812499</v>
      </c>
    </row>
    <row r="5633" spans="1:16">
      <c r="A5633">
        <v>4</v>
      </c>
      <c r="B5633">
        <v>13</v>
      </c>
      <c r="C5633">
        <v>24</v>
      </c>
      <c r="D5633">
        <v>55</v>
      </c>
      <c r="E5633">
        <v>3900</v>
      </c>
      <c r="F5633">
        <v>9293</v>
      </c>
      <c r="G5633">
        <v>2</v>
      </c>
      <c r="H5633">
        <v>20</v>
      </c>
      <c r="I5633" s="58" t="s">
        <v>1585</v>
      </c>
      <c r="J5633">
        <v>220</v>
      </c>
      <c r="K5633" s="4">
        <v>7.032</v>
      </c>
      <c r="L5633" s="4">
        <v>7.0709999999999997</v>
      </c>
      <c r="M5633" s="4">
        <v>54.893000000000001</v>
      </c>
      <c r="N5633" s="4">
        <v>54.932000000000002</v>
      </c>
      <c r="O5633" s="5">
        <v>42305.745292812499</v>
      </c>
      <c r="P5633" s="5">
        <v>42305.745292812499</v>
      </c>
    </row>
    <row r="5634" spans="1:16">
      <c r="A5634">
        <v>4</v>
      </c>
      <c r="B5634">
        <v>13</v>
      </c>
      <c r="C5634">
        <v>24</v>
      </c>
      <c r="D5634">
        <v>55</v>
      </c>
      <c r="E5634">
        <v>3900</v>
      </c>
      <c r="F5634">
        <v>9294</v>
      </c>
      <c r="G5634">
        <v>233</v>
      </c>
      <c r="H5634">
        <v>3</v>
      </c>
      <c r="I5634" s="58" t="s">
        <v>9373</v>
      </c>
      <c r="J5634">
        <v>23303</v>
      </c>
      <c r="K5634" s="4">
        <v>1</v>
      </c>
      <c r="L5634" s="4">
        <v>24.658999999999999</v>
      </c>
      <c r="M5634" s="4">
        <v>0</v>
      </c>
      <c r="N5634" s="4">
        <v>23.658999999999999</v>
      </c>
      <c r="O5634" s="5">
        <v>42305.745292812499</v>
      </c>
      <c r="P5634" s="5">
        <v>43258.050196053242</v>
      </c>
    </row>
    <row r="5635" spans="1:16">
      <c r="A5635">
        <v>4</v>
      </c>
      <c r="B5635">
        <v>13</v>
      </c>
      <c r="C5635">
        <v>24</v>
      </c>
      <c r="D5635">
        <v>55</v>
      </c>
      <c r="E5635">
        <v>3900</v>
      </c>
      <c r="F5635">
        <v>9295</v>
      </c>
      <c r="G5635">
        <v>233</v>
      </c>
      <c r="H5635">
        <v>4</v>
      </c>
      <c r="I5635" s="58" t="s">
        <v>9374</v>
      </c>
      <c r="J5635">
        <v>23304</v>
      </c>
      <c r="K5635" s="4">
        <v>1</v>
      </c>
      <c r="L5635" s="4">
        <v>16.507000000000001</v>
      </c>
      <c r="M5635" s="4">
        <v>23.658999999999999</v>
      </c>
      <c r="N5635" s="4">
        <v>39.165999999999997</v>
      </c>
      <c r="O5635" s="5">
        <v>42305.745292812499</v>
      </c>
      <c r="P5635" s="5">
        <v>43258.050196053242</v>
      </c>
    </row>
    <row r="5636" spans="1:16">
      <c r="A5636">
        <v>4</v>
      </c>
      <c r="B5636">
        <v>13</v>
      </c>
      <c r="C5636">
        <v>24</v>
      </c>
      <c r="D5636">
        <v>55</v>
      </c>
      <c r="E5636">
        <v>3900</v>
      </c>
      <c r="F5636">
        <v>9296</v>
      </c>
      <c r="G5636">
        <v>233</v>
      </c>
      <c r="H5636">
        <v>5</v>
      </c>
      <c r="I5636" s="58" t="s">
        <v>9375</v>
      </c>
      <c r="J5636">
        <v>23305</v>
      </c>
      <c r="K5636" s="4">
        <v>37.78</v>
      </c>
      <c r="L5636" s="4">
        <v>53.506999999999998</v>
      </c>
      <c r="M5636" s="4">
        <v>39.165999999999997</v>
      </c>
      <c r="N5636" s="4">
        <v>54.893000000000001</v>
      </c>
      <c r="O5636" s="5">
        <v>42305.745292812499</v>
      </c>
      <c r="P5636" s="5">
        <v>43258.050196053242</v>
      </c>
    </row>
    <row r="5637" spans="1:16">
      <c r="A5637">
        <v>4</v>
      </c>
      <c r="B5637">
        <v>13</v>
      </c>
      <c r="C5637">
        <v>24</v>
      </c>
      <c r="D5637">
        <v>55</v>
      </c>
      <c r="E5637">
        <v>3951</v>
      </c>
      <c r="F5637">
        <v>9297</v>
      </c>
      <c r="G5637">
        <v>512</v>
      </c>
      <c r="H5637">
        <v>1</v>
      </c>
      <c r="I5637" s="58" t="s">
        <v>9376</v>
      </c>
      <c r="J5637">
        <v>51201</v>
      </c>
      <c r="K5637" s="4">
        <v>0</v>
      </c>
      <c r="L5637" s="4">
        <v>1.5169999999999999</v>
      </c>
      <c r="M5637" s="4">
        <v>0</v>
      </c>
      <c r="N5637" s="4">
        <v>1.5169999999999999</v>
      </c>
      <c r="O5637" s="5">
        <v>43258.050196053242</v>
      </c>
      <c r="P5637" s="5">
        <v>43258.050196053242</v>
      </c>
    </row>
    <row r="5638" spans="1:16">
      <c r="A5638">
        <v>4</v>
      </c>
      <c r="B5638">
        <v>13</v>
      </c>
      <c r="C5638">
        <v>24</v>
      </c>
      <c r="D5638">
        <v>55</v>
      </c>
      <c r="E5638">
        <v>4522</v>
      </c>
      <c r="F5638">
        <v>9298</v>
      </c>
      <c r="G5638">
        <v>233</v>
      </c>
      <c r="H5638">
        <v>1</v>
      </c>
      <c r="I5638" s="58" t="s">
        <v>9377</v>
      </c>
      <c r="J5638">
        <v>23301</v>
      </c>
      <c r="K5638" s="4">
        <v>0</v>
      </c>
      <c r="L5638" s="4">
        <v>19.013000000000002</v>
      </c>
      <c r="M5638" s="4">
        <v>109.678</v>
      </c>
      <c r="N5638" s="4">
        <v>128.691</v>
      </c>
      <c r="O5638" s="5">
        <v>42305.745292812499</v>
      </c>
      <c r="P5638" s="5">
        <v>43258.050196053242</v>
      </c>
    </row>
    <row r="5639" spans="1:16">
      <c r="A5639">
        <v>4</v>
      </c>
      <c r="B5639">
        <v>13</v>
      </c>
      <c r="C5639">
        <v>24</v>
      </c>
      <c r="D5639">
        <v>55</v>
      </c>
      <c r="E5639">
        <v>4522</v>
      </c>
      <c r="F5639">
        <v>9299</v>
      </c>
      <c r="G5639">
        <v>233</v>
      </c>
      <c r="H5639">
        <v>2</v>
      </c>
      <c r="I5639" s="58" t="s">
        <v>9378</v>
      </c>
      <c r="J5639">
        <v>23302</v>
      </c>
      <c r="K5639" s="4">
        <v>0</v>
      </c>
      <c r="L5639" s="4">
        <v>8.75</v>
      </c>
      <c r="M5639" s="4">
        <v>100.928</v>
      </c>
      <c r="N5639" s="4">
        <v>109.678</v>
      </c>
      <c r="O5639" s="5">
        <v>42305.745292812499</v>
      </c>
      <c r="P5639" s="5">
        <v>43258.050196053242</v>
      </c>
    </row>
    <row r="5640" spans="1:16">
      <c r="A5640">
        <v>4</v>
      </c>
      <c r="B5640">
        <v>13</v>
      </c>
      <c r="C5640">
        <v>24</v>
      </c>
      <c r="D5640">
        <v>55</v>
      </c>
      <c r="E5640">
        <v>4522</v>
      </c>
      <c r="F5640">
        <v>9300</v>
      </c>
      <c r="G5640">
        <v>374</v>
      </c>
      <c r="H5640">
        <v>8</v>
      </c>
      <c r="I5640" s="58" t="s">
        <v>9379</v>
      </c>
      <c r="J5640">
        <v>37408</v>
      </c>
      <c r="K5640" s="4">
        <v>0</v>
      </c>
      <c r="L5640" s="4">
        <v>4.8079999999999998</v>
      </c>
      <c r="M5640" s="4">
        <v>96.12</v>
      </c>
      <c r="N5640" s="4">
        <v>100.928</v>
      </c>
      <c r="O5640" s="5">
        <v>42305.745292812499</v>
      </c>
      <c r="P5640" s="5">
        <v>43258.050196053242</v>
      </c>
    </row>
    <row r="5641" spans="1:16">
      <c r="A5641">
        <v>4</v>
      </c>
      <c r="B5641">
        <v>13</v>
      </c>
      <c r="C5641">
        <v>24</v>
      </c>
      <c r="D5641">
        <v>55</v>
      </c>
      <c r="E5641">
        <v>4537</v>
      </c>
      <c r="F5641">
        <v>9301</v>
      </c>
      <c r="G5641">
        <v>20</v>
      </c>
      <c r="H5641">
        <v>1</v>
      </c>
      <c r="I5641" s="58">
        <v>43831</v>
      </c>
      <c r="J5641">
        <v>2001</v>
      </c>
      <c r="K5641" s="4">
        <v>0</v>
      </c>
      <c r="L5641" s="4">
        <v>8.0630000000000006</v>
      </c>
      <c r="M5641" s="4">
        <v>0</v>
      </c>
      <c r="N5641" s="4">
        <v>8.0630000000000006</v>
      </c>
      <c r="O5641" s="5">
        <v>42305.745292812499</v>
      </c>
      <c r="P5641" s="5">
        <v>42305.745292812499</v>
      </c>
    </row>
    <row r="5642" spans="1:16">
      <c r="A5642">
        <v>4</v>
      </c>
      <c r="B5642">
        <v>13</v>
      </c>
      <c r="C5642">
        <v>24</v>
      </c>
      <c r="D5642">
        <v>55</v>
      </c>
      <c r="E5642">
        <v>4537</v>
      </c>
      <c r="F5642">
        <v>9302</v>
      </c>
      <c r="G5642">
        <v>20</v>
      </c>
      <c r="H5642">
        <v>2</v>
      </c>
      <c r="I5642" s="58">
        <v>43862</v>
      </c>
      <c r="J5642">
        <v>2002</v>
      </c>
      <c r="K5642" s="4">
        <v>8.0630000000000006</v>
      </c>
      <c r="L5642" s="4">
        <v>20.003</v>
      </c>
      <c r="M5642" s="4">
        <v>8.0630000000000006</v>
      </c>
      <c r="N5642" s="4">
        <v>20.003</v>
      </c>
      <c r="O5642" s="5">
        <v>42305.745292812499</v>
      </c>
      <c r="P5642" s="5">
        <v>42305.745292812499</v>
      </c>
    </row>
    <row r="5643" spans="1:16">
      <c r="A5643">
        <v>4</v>
      </c>
      <c r="B5643">
        <v>13</v>
      </c>
      <c r="C5643">
        <v>24</v>
      </c>
      <c r="D5643">
        <v>55</v>
      </c>
      <c r="E5643">
        <v>4549</v>
      </c>
      <c r="F5643">
        <v>9303</v>
      </c>
      <c r="G5643">
        <v>139</v>
      </c>
      <c r="H5643">
        <v>1</v>
      </c>
      <c r="I5643" s="58" t="s">
        <v>9380</v>
      </c>
      <c r="J5643">
        <v>13901</v>
      </c>
      <c r="K5643" s="4">
        <v>0</v>
      </c>
      <c r="L5643" s="4">
        <v>0.70499999999999996</v>
      </c>
      <c r="M5643" s="4">
        <v>0</v>
      </c>
      <c r="N5643" s="4">
        <v>0.70499999999999996</v>
      </c>
      <c r="O5643" s="5">
        <v>42305.745292812499</v>
      </c>
      <c r="P5643" s="5">
        <v>43258.050196053242</v>
      </c>
    </row>
    <row r="5644" spans="1:16">
      <c r="A5644">
        <v>4</v>
      </c>
      <c r="B5644">
        <v>13</v>
      </c>
      <c r="C5644">
        <v>24</v>
      </c>
      <c r="D5644">
        <v>55</v>
      </c>
      <c r="E5644">
        <v>5</v>
      </c>
      <c r="F5644">
        <v>9273</v>
      </c>
      <c r="G5644">
        <v>2</v>
      </c>
      <c r="H5644">
        <v>20</v>
      </c>
      <c r="I5644" s="58" t="s">
        <v>1585</v>
      </c>
      <c r="J5644">
        <v>220</v>
      </c>
      <c r="K5644" s="4">
        <v>5</v>
      </c>
      <c r="L5644" s="4">
        <v>7.92</v>
      </c>
      <c r="M5644" s="4">
        <v>0</v>
      </c>
      <c r="N5644" s="4">
        <v>2.92</v>
      </c>
      <c r="O5644" s="5">
        <v>42305.745292812499</v>
      </c>
      <c r="P5644" s="5">
        <v>42305.745292812499</v>
      </c>
    </row>
    <row r="5645" spans="1:16">
      <c r="A5645">
        <v>4</v>
      </c>
      <c r="B5645">
        <v>13</v>
      </c>
      <c r="C5645">
        <v>24</v>
      </c>
      <c r="D5645">
        <v>71</v>
      </c>
      <c r="E5645">
        <v>1231</v>
      </c>
      <c r="F5645">
        <v>9311</v>
      </c>
      <c r="G5645">
        <v>1281</v>
      </c>
      <c r="H5645">
        <v>1</v>
      </c>
      <c r="I5645" s="58" t="s">
        <v>9381</v>
      </c>
      <c r="J5645">
        <v>128101</v>
      </c>
      <c r="K5645" s="4">
        <v>5</v>
      </c>
      <c r="L5645" s="4">
        <v>8.6920000000000002</v>
      </c>
      <c r="M5645" s="4">
        <v>0</v>
      </c>
      <c r="N5645" s="4">
        <v>3.6920000000000002</v>
      </c>
      <c r="O5645" s="5">
        <v>42305.745292812499</v>
      </c>
      <c r="P5645" s="5">
        <v>42305.745292812499</v>
      </c>
    </row>
    <row r="5646" spans="1:16">
      <c r="A5646">
        <v>4</v>
      </c>
      <c r="B5646">
        <v>13</v>
      </c>
      <c r="C5646">
        <v>24</v>
      </c>
      <c r="D5646">
        <v>71</v>
      </c>
      <c r="E5646">
        <v>1231</v>
      </c>
      <c r="F5646">
        <v>9312</v>
      </c>
      <c r="G5646">
        <v>1281</v>
      </c>
      <c r="H5646">
        <v>2</v>
      </c>
      <c r="I5646" s="58" t="s">
        <v>9382</v>
      </c>
      <c r="J5646">
        <v>128102</v>
      </c>
      <c r="K5646" s="4">
        <v>5</v>
      </c>
      <c r="L5646" s="4">
        <v>6.2030000000000003</v>
      </c>
      <c r="M5646" s="4">
        <v>4.899</v>
      </c>
      <c r="N5646" s="4">
        <v>6.1020000000000003</v>
      </c>
      <c r="O5646" s="5">
        <v>42305.745292812499</v>
      </c>
      <c r="P5646" s="5">
        <v>42305.745292812499</v>
      </c>
    </row>
    <row r="5647" spans="1:16">
      <c r="A5647">
        <v>4</v>
      </c>
      <c r="B5647">
        <v>13</v>
      </c>
      <c r="C5647">
        <v>24</v>
      </c>
      <c r="D5647">
        <v>71</v>
      </c>
      <c r="E5647">
        <v>1393</v>
      </c>
      <c r="F5647">
        <v>9313</v>
      </c>
      <c r="G5647">
        <v>3451</v>
      </c>
      <c r="H5647">
        <v>1</v>
      </c>
      <c r="I5647" s="58">
        <v>566493</v>
      </c>
      <c r="J5647">
        <v>345101</v>
      </c>
      <c r="K5647" s="4">
        <v>1</v>
      </c>
      <c r="L5647" s="4">
        <v>9.1790000000000003</v>
      </c>
      <c r="M5647" s="4">
        <v>0</v>
      </c>
      <c r="N5647" s="4">
        <v>8.1790000000000003</v>
      </c>
      <c r="O5647" s="5">
        <v>42305.745292812499</v>
      </c>
      <c r="P5647" s="5">
        <v>42305.745292812499</v>
      </c>
    </row>
    <row r="5648" spans="1:16">
      <c r="A5648">
        <v>4</v>
      </c>
      <c r="B5648">
        <v>13</v>
      </c>
      <c r="C5648">
        <v>24</v>
      </c>
      <c r="D5648">
        <v>71</v>
      </c>
      <c r="E5648">
        <v>1603</v>
      </c>
      <c r="F5648">
        <v>9314</v>
      </c>
      <c r="G5648">
        <v>2</v>
      </c>
      <c r="H5648">
        <v>16</v>
      </c>
      <c r="I5648" s="58" t="s">
        <v>9383</v>
      </c>
      <c r="J5648">
        <v>216</v>
      </c>
      <c r="K5648" s="4">
        <v>0</v>
      </c>
      <c r="L5648" s="4">
        <v>0.79600000000000004</v>
      </c>
      <c r="M5648" s="4">
        <v>0</v>
      </c>
      <c r="N5648" s="4">
        <v>0.79600000000000004</v>
      </c>
      <c r="O5648" s="5">
        <v>42305.745292812499</v>
      </c>
      <c r="P5648" s="5">
        <v>42305.745292812499</v>
      </c>
    </row>
    <row r="5649" spans="1:16">
      <c r="A5649">
        <v>4</v>
      </c>
      <c r="B5649">
        <v>13</v>
      </c>
      <c r="C5649">
        <v>24</v>
      </c>
      <c r="D5649">
        <v>71</v>
      </c>
      <c r="E5649">
        <v>1977</v>
      </c>
      <c r="F5649">
        <v>9315</v>
      </c>
      <c r="G5649">
        <v>1</v>
      </c>
      <c r="H5649">
        <v>7</v>
      </c>
      <c r="I5649" s="58">
        <v>37073</v>
      </c>
      <c r="J5649">
        <v>107</v>
      </c>
      <c r="K5649" s="4">
        <v>1</v>
      </c>
      <c r="L5649" s="4">
        <v>1.7509999999999999</v>
      </c>
      <c r="M5649" s="4">
        <v>0</v>
      </c>
      <c r="N5649" s="4">
        <v>0.751</v>
      </c>
      <c r="O5649" s="5">
        <v>42305.745292812499</v>
      </c>
      <c r="P5649" s="5">
        <v>42305.745292812499</v>
      </c>
    </row>
    <row r="5650" spans="1:16">
      <c r="A5650">
        <v>4</v>
      </c>
      <c r="B5650">
        <v>13</v>
      </c>
      <c r="C5650">
        <v>24</v>
      </c>
      <c r="D5650">
        <v>71</v>
      </c>
      <c r="E5650">
        <v>1977</v>
      </c>
      <c r="F5650">
        <v>9316</v>
      </c>
      <c r="G5650">
        <v>2551</v>
      </c>
      <c r="H5650">
        <v>1</v>
      </c>
      <c r="I5650" s="58">
        <v>237775</v>
      </c>
      <c r="J5650">
        <v>255101</v>
      </c>
      <c r="K5650" s="4">
        <v>1</v>
      </c>
      <c r="L5650" s="4">
        <v>2.4180000000000001</v>
      </c>
      <c r="M5650" s="4">
        <v>0.84899999999999998</v>
      </c>
      <c r="N5650" s="4">
        <v>2.2669999999999999</v>
      </c>
      <c r="O5650" s="5">
        <v>42305.745292812499</v>
      </c>
      <c r="P5650" s="5">
        <v>42305.745292812499</v>
      </c>
    </row>
    <row r="5651" spans="1:16">
      <c r="A5651">
        <v>4</v>
      </c>
      <c r="B5651">
        <v>13</v>
      </c>
      <c r="C5651">
        <v>24</v>
      </c>
      <c r="D5651">
        <v>71</v>
      </c>
      <c r="E5651">
        <v>2360</v>
      </c>
      <c r="F5651">
        <v>9317</v>
      </c>
      <c r="G5651">
        <v>2201</v>
      </c>
      <c r="H5651">
        <v>1</v>
      </c>
      <c r="I5651" s="58">
        <v>109940</v>
      </c>
      <c r="J5651">
        <v>220101</v>
      </c>
      <c r="K5651" s="4">
        <v>0</v>
      </c>
      <c r="L5651" s="4">
        <v>2.5150000000000001</v>
      </c>
      <c r="M5651" s="4">
        <v>0</v>
      </c>
      <c r="N5651" s="4">
        <v>2.5150000000000001</v>
      </c>
      <c r="O5651" s="5">
        <v>42305.745292812499</v>
      </c>
      <c r="P5651" s="5">
        <v>42305.745292812499</v>
      </c>
    </row>
    <row r="5652" spans="1:16">
      <c r="A5652">
        <v>4</v>
      </c>
      <c r="B5652">
        <v>13</v>
      </c>
      <c r="C5652">
        <v>24</v>
      </c>
      <c r="D5652">
        <v>71</v>
      </c>
      <c r="E5652">
        <v>2550</v>
      </c>
      <c r="F5652">
        <v>9318</v>
      </c>
      <c r="G5652">
        <v>2326</v>
      </c>
      <c r="H5652">
        <v>1</v>
      </c>
      <c r="I5652" s="58">
        <v>155595</v>
      </c>
      <c r="J5652">
        <v>232601</v>
      </c>
      <c r="K5652" s="4">
        <v>0</v>
      </c>
      <c r="L5652" s="4">
        <v>7.8550000000000004</v>
      </c>
      <c r="M5652" s="4">
        <v>0</v>
      </c>
      <c r="N5652" s="4">
        <v>7.8550000000000004</v>
      </c>
      <c r="O5652" s="5">
        <v>42305.745292812499</v>
      </c>
      <c r="P5652" s="5">
        <v>42305.745292812499</v>
      </c>
    </row>
    <row r="5653" spans="1:16">
      <c r="A5653">
        <v>4</v>
      </c>
      <c r="B5653">
        <v>13</v>
      </c>
      <c r="C5653">
        <v>24</v>
      </c>
      <c r="D5653">
        <v>71</v>
      </c>
      <c r="E5653">
        <v>2647</v>
      </c>
      <c r="F5653">
        <v>9319</v>
      </c>
      <c r="G5653">
        <v>2624</v>
      </c>
      <c r="H5653">
        <v>1</v>
      </c>
      <c r="I5653" s="58">
        <v>264437</v>
      </c>
      <c r="J5653">
        <v>262401</v>
      </c>
      <c r="K5653" s="4">
        <v>0</v>
      </c>
      <c r="L5653" s="4">
        <v>0.72799999999999998</v>
      </c>
      <c r="M5653" s="4">
        <v>0</v>
      </c>
      <c r="N5653" s="4">
        <v>0.72799999999999998</v>
      </c>
      <c r="O5653" s="5">
        <v>42305.745292812499</v>
      </c>
      <c r="P5653" s="5">
        <v>42305.745292812499</v>
      </c>
    </row>
    <row r="5654" spans="1:16">
      <c r="A5654">
        <v>4</v>
      </c>
      <c r="B5654">
        <v>13</v>
      </c>
      <c r="C5654">
        <v>24</v>
      </c>
      <c r="D5654">
        <v>71</v>
      </c>
      <c r="E5654">
        <v>265</v>
      </c>
      <c r="F5654">
        <v>9305</v>
      </c>
      <c r="G5654">
        <v>674</v>
      </c>
      <c r="H5654">
        <v>1</v>
      </c>
      <c r="I5654" s="58" t="s">
        <v>9384</v>
      </c>
      <c r="J5654">
        <v>67401</v>
      </c>
      <c r="K5654" s="4">
        <v>0</v>
      </c>
      <c r="L5654" s="4">
        <v>23.798999999999999</v>
      </c>
      <c r="M5654" s="4">
        <v>0</v>
      </c>
      <c r="N5654" s="4">
        <v>23.798999999999999</v>
      </c>
      <c r="O5654" s="5">
        <v>42305.745292812499</v>
      </c>
      <c r="P5654" s="5">
        <v>43258.050196053242</v>
      </c>
    </row>
    <row r="5655" spans="1:16">
      <c r="A5655">
        <v>4</v>
      </c>
      <c r="B5655">
        <v>13</v>
      </c>
      <c r="C5655">
        <v>24</v>
      </c>
      <c r="D5655">
        <v>71</v>
      </c>
      <c r="E5655">
        <v>265</v>
      </c>
      <c r="F5655">
        <v>9306</v>
      </c>
      <c r="G5655">
        <v>674</v>
      </c>
      <c r="H5655">
        <v>2</v>
      </c>
      <c r="I5655" s="58" t="s">
        <v>9385</v>
      </c>
      <c r="J5655">
        <v>67402</v>
      </c>
      <c r="K5655" s="4">
        <v>23.974</v>
      </c>
      <c r="L5655" s="4">
        <v>29.591999999999999</v>
      </c>
      <c r="M5655" s="4">
        <v>23.798999999999999</v>
      </c>
      <c r="N5655" s="4">
        <v>29.417000000000002</v>
      </c>
      <c r="O5655" s="5">
        <v>42305.745292812499</v>
      </c>
      <c r="P5655" s="5">
        <v>43258.050196053242</v>
      </c>
    </row>
    <row r="5656" spans="1:16">
      <c r="A5656">
        <v>4</v>
      </c>
      <c r="B5656">
        <v>13</v>
      </c>
      <c r="C5656">
        <v>24</v>
      </c>
      <c r="D5656">
        <v>71</v>
      </c>
      <c r="E5656">
        <v>3214</v>
      </c>
      <c r="F5656">
        <v>9320</v>
      </c>
      <c r="G5656">
        <v>665</v>
      </c>
      <c r="H5656">
        <v>1</v>
      </c>
      <c r="I5656" s="58" t="s">
        <v>9386</v>
      </c>
      <c r="J5656">
        <v>66501</v>
      </c>
      <c r="K5656" s="4">
        <v>1</v>
      </c>
      <c r="L5656" s="4">
        <v>6.4809999999999999</v>
      </c>
      <c r="M5656" s="4">
        <v>0</v>
      </c>
      <c r="N5656" s="4">
        <v>5.4809999999999999</v>
      </c>
      <c r="O5656" s="5">
        <v>42305.745292812499</v>
      </c>
      <c r="P5656" s="5">
        <v>42305.745292812499</v>
      </c>
    </row>
    <row r="5657" spans="1:16">
      <c r="A5657">
        <v>4</v>
      </c>
      <c r="B5657">
        <v>13</v>
      </c>
      <c r="C5657">
        <v>24</v>
      </c>
      <c r="D5657">
        <v>71</v>
      </c>
      <c r="E5657">
        <v>3534</v>
      </c>
      <c r="F5657">
        <v>9321</v>
      </c>
      <c r="G5657">
        <v>2121</v>
      </c>
      <c r="H5657">
        <v>1</v>
      </c>
      <c r="I5657" s="58">
        <v>80721</v>
      </c>
      <c r="J5657">
        <v>212101</v>
      </c>
      <c r="K5657" s="4">
        <v>0</v>
      </c>
      <c r="L5657" s="4">
        <v>11.147</v>
      </c>
      <c r="M5657" s="4">
        <v>0</v>
      </c>
      <c r="N5657" s="4">
        <v>11.147</v>
      </c>
      <c r="O5657" s="5">
        <v>42305.745292812499</v>
      </c>
      <c r="P5657" s="5">
        <v>42305.745292812499</v>
      </c>
    </row>
    <row r="5658" spans="1:16">
      <c r="A5658">
        <v>4</v>
      </c>
      <c r="B5658">
        <v>13</v>
      </c>
      <c r="C5658">
        <v>24</v>
      </c>
      <c r="D5658">
        <v>71</v>
      </c>
      <c r="E5658">
        <v>3534</v>
      </c>
      <c r="F5658">
        <v>9322</v>
      </c>
      <c r="G5658">
        <v>2121</v>
      </c>
      <c r="H5658">
        <v>2</v>
      </c>
      <c r="I5658" s="58">
        <v>80752</v>
      </c>
      <c r="J5658">
        <v>212102</v>
      </c>
      <c r="K5658" s="4">
        <v>11.92</v>
      </c>
      <c r="L5658" s="4">
        <v>24.626999999999999</v>
      </c>
      <c r="M5658" s="4">
        <v>11.147</v>
      </c>
      <c r="N5658" s="4">
        <v>23.853999999999999</v>
      </c>
      <c r="O5658" s="5">
        <v>42305.745292812499</v>
      </c>
      <c r="P5658" s="5">
        <v>43258.050196053242</v>
      </c>
    </row>
    <row r="5659" spans="1:16">
      <c r="A5659">
        <v>4</v>
      </c>
      <c r="B5659">
        <v>13</v>
      </c>
      <c r="C5659">
        <v>24</v>
      </c>
      <c r="D5659">
        <v>71</v>
      </c>
      <c r="E5659">
        <v>3534</v>
      </c>
      <c r="F5659">
        <v>9323</v>
      </c>
      <c r="G5659">
        <v>2121</v>
      </c>
      <c r="H5659">
        <v>3</v>
      </c>
      <c r="I5659" s="58">
        <v>80780</v>
      </c>
      <c r="J5659">
        <v>212103</v>
      </c>
      <c r="K5659" s="4">
        <v>24.562000000000001</v>
      </c>
      <c r="L5659" s="4">
        <v>32.914999999999999</v>
      </c>
      <c r="M5659" s="4">
        <v>23.853999999999999</v>
      </c>
      <c r="N5659" s="4">
        <v>32.207000000000001</v>
      </c>
      <c r="O5659" s="5">
        <v>42305.745292812499</v>
      </c>
      <c r="P5659" s="5">
        <v>43258.050196053242</v>
      </c>
    </row>
    <row r="5660" spans="1:16">
      <c r="A5660">
        <v>4</v>
      </c>
      <c r="B5660">
        <v>13</v>
      </c>
      <c r="C5660">
        <v>24</v>
      </c>
      <c r="D5660">
        <v>71</v>
      </c>
      <c r="E5660">
        <v>3534</v>
      </c>
      <c r="F5660">
        <v>9324</v>
      </c>
      <c r="G5660">
        <v>2121</v>
      </c>
      <c r="H5660">
        <v>4</v>
      </c>
      <c r="I5660" s="58">
        <v>80811</v>
      </c>
      <c r="J5660">
        <v>212104</v>
      </c>
      <c r="K5660" s="4">
        <v>33.012999999999998</v>
      </c>
      <c r="L5660" s="4">
        <v>50.427</v>
      </c>
      <c r="M5660" s="4">
        <v>32.207000000000001</v>
      </c>
      <c r="N5660" s="4">
        <v>49.621000000000002</v>
      </c>
      <c r="O5660" s="5">
        <v>42305.745292812499</v>
      </c>
      <c r="P5660" s="5">
        <v>42305.745292812499</v>
      </c>
    </row>
    <row r="5661" spans="1:16">
      <c r="A5661">
        <v>4</v>
      </c>
      <c r="B5661">
        <v>13</v>
      </c>
      <c r="C5661">
        <v>24</v>
      </c>
      <c r="D5661">
        <v>71</v>
      </c>
      <c r="E5661">
        <v>3534</v>
      </c>
      <c r="F5661">
        <v>9325</v>
      </c>
      <c r="G5661">
        <v>2121</v>
      </c>
      <c r="H5661">
        <v>5</v>
      </c>
      <c r="I5661" s="58">
        <v>80841</v>
      </c>
      <c r="J5661">
        <v>212105</v>
      </c>
      <c r="K5661" s="4">
        <v>50.47</v>
      </c>
      <c r="L5661" s="4">
        <v>62.472000000000001</v>
      </c>
      <c r="M5661" s="4">
        <v>49.621000000000002</v>
      </c>
      <c r="N5661" s="4">
        <v>61.622999999999998</v>
      </c>
      <c r="O5661" s="5">
        <v>42305.745292812499</v>
      </c>
      <c r="P5661" s="5">
        <v>43258.050196053242</v>
      </c>
    </row>
    <row r="5662" spans="1:16">
      <c r="A5662">
        <v>4</v>
      </c>
      <c r="B5662">
        <v>13</v>
      </c>
      <c r="C5662">
        <v>24</v>
      </c>
      <c r="D5662">
        <v>71</v>
      </c>
      <c r="E5662">
        <v>3546</v>
      </c>
      <c r="F5662">
        <v>9326</v>
      </c>
      <c r="G5662">
        <v>167</v>
      </c>
      <c r="H5662">
        <v>1</v>
      </c>
      <c r="I5662" s="58" t="s">
        <v>1586</v>
      </c>
      <c r="J5662">
        <v>16701</v>
      </c>
      <c r="K5662" s="4">
        <v>5.0190000000000001</v>
      </c>
      <c r="L5662" s="4">
        <v>5.91</v>
      </c>
      <c r="M5662" s="4">
        <v>0</v>
      </c>
      <c r="N5662" s="4">
        <v>0.89100000000000001</v>
      </c>
      <c r="O5662" t="s">
        <v>1223</v>
      </c>
      <c r="P5662" t="s">
        <v>1223</v>
      </c>
    </row>
    <row r="5663" spans="1:16">
      <c r="A5663">
        <v>4</v>
      </c>
      <c r="B5663">
        <v>13</v>
      </c>
      <c r="C5663">
        <v>24</v>
      </c>
      <c r="D5663">
        <v>71</v>
      </c>
      <c r="E5663">
        <v>3557</v>
      </c>
      <c r="F5663">
        <v>9327</v>
      </c>
      <c r="G5663">
        <v>8015</v>
      </c>
      <c r="H5663">
        <v>24</v>
      </c>
      <c r="I5663" s="58" t="s">
        <v>9387</v>
      </c>
      <c r="J5663">
        <v>801524</v>
      </c>
      <c r="K5663" s="4">
        <v>0</v>
      </c>
      <c r="L5663" s="4">
        <v>0.89</v>
      </c>
      <c r="M5663" s="4">
        <v>0</v>
      </c>
      <c r="N5663" s="4">
        <v>0.89</v>
      </c>
      <c r="O5663" s="5">
        <v>42305.745292812499</v>
      </c>
      <c r="P5663" s="5">
        <v>42305.745292812499</v>
      </c>
    </row>
    <row r="5664" spans="1:16">
      <c r="A5664">
        <v>4</v>
      </c>
      <c r="B5664">
        <v>13</v>
      </c>
      <c r="C5664">
        <v>24</v>
      </c>
      <c r="D5664">
        <v>71</v>
      </c>
      <c r="E5664">
        <v>3645</v>
      </c>
      <c r="F5664">
        <v>9328</v>
      </c>
      <c r="G5664">
        <v>3137</v>
      </c>
      <c r="H5664">
        <v>2</v>
      </c>
      <c r="I5664" s="58">
        <v>451838</v>
      </c>
      <c r="J5664">
        <v>313702</v>
      </c>
      <c r="K5664" s="4">
        <v>1</v>
      </c>
      <c r="L5664" s="4">
        <v>3.06</v>
      </c>
      <c r="M5664" s="4">
        <v>0</v>
      </c>
      <c r="N5664" s="4">
        <v>2.06</v>
      </c>
      <c r="O5664" s="5">
        <v>42305.745292812499</v>
      </c>
      <c r="P5664" s="5">
        <v>42305.745292812499</v>
      </c>
    </row>
    <row r="5665" spans="1:16">
      <c r="A5665">
        <v>4</v>
      </c>
      <c r="B5665">
        <v>13</v>
      </c>
      <c r="C5665">
        <v>24</v>
      </c>
      <c r="D5665">
        <v>71</v>
      </c>
      <c r="E5665">
        <v>3820</v>
      </c>
      <c r="F5665">
        <v>9329</v>
      </c>
      <c r="G5665">
        <v>3137</v>
      </c>
      <c r="H5665">
        <v>1</v>
      </c>
      <c r="I5665" s="58">
        <v>451807</v>
      </c>
      <c r="J5665">
        <v>313701</v>
      </c>
      <c r="K5665" s="4">
        <v>0</v>
      </c>
      <c r="L5665" s="4">
        <v>5.4809999999999999</v>
      </c>
      <c r="M5665" s="4">
        <v>0</v>
      </c>
      <c r="N5665" s="4">
        <v>5.4809999999999999</v>
      </c>
      <c r="O5665" s="5">
        <v>42305.745292812499</v>
      </c>
      <c r="P5665" s="5">
        <v>42305.745292812499</v>
      </c>
    </row>
    <row r="5666" spans="1:16">
      <c r="A5666">
        <v>4</v>
      </c>
      <c r="B5666">
        <v>13</v>
      </c>
      <c r="C5666">
        <v>24</v>
      </c>
      <c r="D5666">
        <v>71</v>
      </c>
      <c r="E5666">
        <v>3870</v>
      </c>
      <c r="F5666">
        <v>9330</v>
      </c>
      <c r="G5666">
        <v>1</v>
      </c>
      <c r="H5666">
        <v>1</v>
      </c>
      <c r="I5666" s="58">
        <v>36892</v>
      </c>
      <c r="J5666">
        <v>101</v>
      </c>
      <c r="K5666" s="4">
        <v>0</v>
      </c>
      <c r="L5666" s="4">
        <v>11.151999999999999</v>
      </c>
      <c r="M5666" s="4">
        <v>0</v>
      </c>
      <c r="N5666" s="4">
        <v>11.151999999999999</v>
      </c>
      <c r="O5666" s="5">
        <v>43258.050196053242</v>
      </c>
      <c r="P5666" s="5">
        <v>43258.050196053242</v>
      </c>
    </row>
    <row r="5667" spans="1:16">
      <c r="A5667">
        <v>4</v>
      </c>
      <c r="B5667">
        <v>13</v>
      </c>
      <c r="C5667">
        <v>24</v>
      </c>
      <c r="D5667">
        <v>71</v>
      </c>
      <c r="E5667">
        <v>3870</v>
      </c>
      <c r="F5667">
        <v>9331</v>
      </c>
      <c r="G5667">
        <v>1</v>
      </c>
      <c r="H5667">
        <v>2</v>
      </c>
      <c r="I5667" s="58">
        <v>36923</v>
      </c>
      <c r="J5667">
        <v>102</v>
      </c>
      <c r="K5667" s="4">
        <v>11.17</v>
      </c>
      <c r="L5667" s="4">
        <v>18.452999999999999</v>
      </c>
      <c r="M5667" s="4">
        <v>11.151999999999999</v>
      </c>
      <c r="N5667" s="4">
        <v>18.434999999999999</v>
      </c>
      <c r="O5667" s="5">
        <v>42305.745292812499</v>
      </c>
      <c r="P5667" s="5">
        <v>43258.050196053242</v>
      </c>
    </row>
    <row r="5668" spans="1:16">
      <c r="A5668">
        <v>4</v>
      </c>
      <c r="B5668">
        <v>13</v>
      </c>
      <c r="C5668">
        <v>24</v>
      </c>
      <c r="D5668">
        <v>71</v>
      </c>
      <c r="E5668">
        <v>3870</v>
      </c>
      <c r="F5668">
        <v>9332</v>
      </c>
      <c r="G5668">
        <v>1</v>
      </c>
      <c r="H5668">
        <v>3</v>
      </c>
      <c r="I5668" s="58">
        <v>36951</v>
      </c>
      <c r="J5668">
        <v>103</v>
      </c>
      <c r="K5668" s="4">
        <v>0</v>
      </c>
      <c r="L5668" s="4">
        <v>4.4470000000000001</v>
      </c>
      <c r="M5668" s="4">
        <v>18.434999999999999</v>
      </c>
      <c r="N5668" s="4">
        <v>22.882000000000001</v>
      </c>
      <c r="O5668" s="5">
        <v>42305.745292812499</v>
      </c>
      <c r="P5668" s="5">
        <v>43258.050196053242</v>
      </c>
    </row>
    <row r="5669" spans="1:16">
      <c r="A5669">
        <v>4</v>
      </c>
      <c r="B5669">
        <v>13</v>
      </c>
      <c r="C5669">
        <v>24</v>
      </c>
      <c r="D5669">
        <v>71</v>
      </c>
      <c r="E5669">
        <v>3870</v>
      </c>
      <c r="F5669">
        <v>9333</v>
      </c>
      <c r="G5669">
        <v>2</v>
      </c>
      <c r="H5669">
        <v>1</v>
      </c>
      <c r="I5669" s="58">
        <v>37257</v>
      </c>
      <c r="J5669">
        <v>201</v>
      </c>
      <c r="K5669" s="4">
        <v>22.934999999999999</v>
      </c>
      <c r="L5669" s="4">
        <v>33.256999999999998</v>
      </c>
      <c r="M5669" s="4">
        <v>22.882000000000001</v>
      </c>
      <c r="N5669" s="4">
        <v>33.204000000000001</v>
      </c>
      <c r="O5669" s="5">
        <v>42305.745292812499</v>
      </c>
      <c r="P5669" s="5">
        <v>42305.745292812499</v>
      </c>
    </row>
    <row r="5670" spans="1:16">
      <c r="A5670">
        <v>4</v>
      </c>
      <c r="B5670">
        <v>13</v>
      </c>
      <c r="C5670">
        <v>24</v>
      </c>
      <c r="D5670">
        <v>71</v>
      </c>
      <c r="E5670">
        <v>3870</v>
      </c>
      <c r="F5670">
        <v>9334</v>
      </c>
      <c r="G5670">
        <v>2</v>
      </c>
      <c r="H5670">
        <v>2</v>
      </c>
      <c r="I5670" s="58">
        <v>37288</v>
      </c>
      <c r="J5670">
        <v>202</v>
      </c>
      <c r="K5670" s="4">
        <v>33.270000000000003</v>
      </c>
      <c r="L5670" s="4">
        <v>48.838000000000001</v>
      </c>
      <c r="M5670" s="4">
        <v>33.204000000000001</v>
      </c>
      <c r="N5670" s="4">
        <v>48.771999999999998</v>
      </c>
      <c r="O5670" s="5">
        <v>43258.050196053242</v>
      </c>
      <c r="P5670" s="5">
        <v>43258.050196053242</v>
      </c>
    </row>
    <row r="5671" spans="1:16">
      <c r="A5671">
        <v>4</v>
      </c>
      <c r="B5671">
        <v>13</v>
      </c>
      <c r="C5671">
        <v>24</v>
      </c>
      <c r="D5671">
        <v>71</v>
      </c>
      <c r="E5671">
        <v>3870</v>
      </c>
      <c r="F5671">
        <v>9335</v>
      </c>
      <c r="G5671">
        <v>2</v>
      </c>
      <c r="H5671">
        <v>3</v>
      </c>
      <c r="I5671" s="58">
        <v>37316</v>
      </c>
      <c r="J5671">
        <v>203</v>
      </c>
      <c r="K5671" s="4">
        <v>48.890999999999998</v>
      </c>
      <c r="L5671" s="4">
        <v>61.207000000000001</v>
      </c>
      <c r="M5671" s="4">
        <v>48.771999999999998</v>
      </c>
      <c r="N5671" s="4">
        <v>61.088000000000001</v>
      </c>
      <c r="O5671" s="5">
        <v>43258.050196053242</v>
      </c>
      <c r="P5671" s="5">
        <v>43258.050196053242</v>
      </c>
    </row>
    <row r="5672" spans="1:16">
      <c r="A5672">
        <v>4</v>
      </c>
      <c r="B5672">
        <v>13</v>
      </c>
      <c r="C5672">
        <v>24</v>
      </c>
      <c r="D5672">
        <v>71</v>
      </c>
      <c r="E5672">
        <v>3997</v>
      </c>
      <c r="F5672">
        <v>9336</v>
      </c>
      <c r="G5672">
        <v>3592</v>
      </c>
      <c r="H5672">
        <v>1</v>
      </c>
      <c r="I5672" s="58">
        <v>617992</v>
      </c>
      <c r="J5672">
        <v>359201</v>
      </c>
      <c r="K5672" s="4">
        <v>0</v>
      </c>
      <c r="L5672" s="4">
        <v>2.86</v>
      </c>
      <c r="M5672" s="4">
        <v>0</v>
      </c>
      <c r="N5672" s="4">
        <v>2.86</v>
      </c>
      <c r="O5672" s="5">
        <v>42305.745292812499</v>
      </c>
      <c r="P5672" s="5">
        <v>42305.745292812499</v>
      </c>
    </row>
    <row r="5673" spans="1:16">
      <c r="A5673">
        <v>4</v>
      </c>
      <c r="B5673">
        <v>13</v>
      </c>
      <c r="C5673">
        <v>24</v>
      </c>
      <c r="D5673">
        <v>71</v>
      </c>
      <c r="E5673">
        <v>4245</v>
      </c>
      <c r="F5673">
        <v>9337</v>
      </c>
      <c r="G5673">
        <v>2552</v>
      </c>
      <c r="H5673">
        <v>1</v>
      </c>
      <c r="I5673" s="58">
        <v>238140</v>
      </c>
      <c r="J5673">
        <v>255201</v>
      </c>
      <c r="K5673" s="4">
        <v>0</v>
      </c>
      <c r="L5673" s="4">
        <v>13.651</v>
      </c>
      <c r="M5673" s="4">
        <v>0</v>
      </c>
      <c r="N5673" s="4">
        <v>13.651</v>
      </c>
      <c r="O5673" s="5">
        <v>42305.745292812499</v>
      </c>
      <c r="P5673" s="5">
        <v>43258.050196053242</v>
      </c>
    </row>
    <row r="5674" spans="1:16">
      <c r="A5674">
        <v>4</v>
      </c>
      <c r="B5674">
        <v>13</v>
      </c>
      <c r="C5674">
        <v>24</v>
      </c>
      <c r="D5674">
        <v>71</v>
      </c>
      <c r="E5674">
        <v>4245</v>
      </c>
      <c r="F5674">
        <v>9338</v>
      </c>
      <c r="G5674">
        <v>2552</v>
      </c>
      <c r="H5674">
        <v>2</v>
      </c>
      <c r="I5674" s="58">
        <v>238171</v>
      </c>
      <c r="J5674">
        <v>255202</v>
      </c>
      <c r="K5674" s="4">
        <v>13.7</v>
      </c>
      <c r="L5674" s="4">
        <v>25.34</v>
      </c>
      <c r="M5674" s="4">
        <v>13.651</v>
      </c>
      <c r="N5674" s="4">
        <v>25.291</v>
      </c>
      <c r="O5674" s="5">
        <v>42305.745292812499</v>
      </c>
      <c r="P5674" s="5">
        <v>43258.050196053242</v>
      </c>
    </row>
    <row r="5675" spans="1:16">
      <c r="A5675">
        <v>4</v>
      </c>
      <c r="B5675">
        <v>13</v>
      </c>
      <c r="C5675">
        <v>24</v>
      </c>
      <c r="D5675">
        <v>71</v>
      </c>
      <c r="E5675">
        <v>4245</v>
      </c>
      <c r="F5675">
        <v>9339</v>
      </c>
      <c r="G5675">
        <v>2552</v>
      </c>
      <c r="H5675">
        <v>3</v>
      </c>
      <c r="I5675" s="58">
        <v>238200</v>
      </c>
      <c r="J5675">
        <v>255203</v>
      </c>
      <c r="K5675" s="4">
        <v>4.9470000000000001</v>
      </c>
      <c r="L5675" s="4">
        <v>16.273</v>
      </c>
      <c r="M5675" s="4">
        <v>25.291</v>
      </c>
      <c r="N5675" s="4">
        <v>36.616</v>
      </c>
      <c r="O5675" s="5">
        <v>42305.745292812499</v>
      </c>
      <c r="P5675" s="5">
        <v>43258.050196053242</v>
      </c>
    </row>
    <row r="5676" spans="1:16">
      <c r="A5676">
        <v>4</v>
      </c>
      <c r="B5676">
        <v>13</v>
      </c>
      <c r="C5676">
        <v>24</v>
      </c>
      <c r="D5676">
        <v>71</v>
      </c>
      <c r="E5676">
        <v>4245</v>
      </c>
      <c r="F5676">
        <v>9340</v>
      </c>
      <c r="G5676">
        <v>2552</v>
      </c>
      <c r="H5676">
        <v>4</v>
      </c>
      <c r="I5676" s="58">
        <v>238231</v>
      </c>
      <c r="J5676">
        <v>255204</v>
      </c>
      <c r="K5676" s="4">
        <v>0.50900000000000001</v>
      </c>
      <c r="L5676" s="4">
        <v>12.901</v>
      </c>
      <c r="M5676" s="4">
        <v>36.616</v>
      </c>
      <c r="N5676" s="4">
        <v>49.009</v>
      </c>
      <c r="O5676" s="5">
        <v>42305.745292812499</v>
      </c>
      <c r="P5676" s="5">
        <v>43258.050196053242</v>
      </c>
    </row>
    <row r="5677" spans="1:16">
      <c r="A5677">
        <v>4</v>
      </c>
      <c r="B5677">
        <v>13</v>
      </c>
      <c r="C5677">
        <v>24</v>
      </c>
      <c r="D5677">
        <v>71</v>
      </c>
      <c r="E5677">
        <v>4273</v>
      </c>
      <c r="F5677">
        <v>9341</v>
      </c>
      <c r="G5677">
        <v>167</v>
      </c>
      <c r="H5677">
        <v>2</v>
      </c>
      <c r="I5677" s="58" t="s">
        <v>1587</v>
      </c>
      <c r="J5677">
        <v>16702</v>
      </c>
      <c r="K5677" s="4">
        <v>1.4999999999999999E-2</v>
      </c>
      <c r="L5677" s="4">
        <v>9.7010000000000005</v>
      </c>
      <c r="M5677" s="4">
        <v>0</v>
      </c>
      <c r="N5677" s="4">
        <v>5.9089999999999998</v>
      </c>
      <c r="O5677" s="5">
        <v>42305.745292812499</v>
      </c>
      <c r="P5677" s="5">
        <v>42305.745292812499</v>
      </c>
    </row>
    <row r="5678" spans="1:16">
      <c r="A5678">
        <v>4</v>
      </c>
      <c r="B5678">
        <v>13</v>
      </c>
      <c r="C5678">
        <v>24</v>
      </c>
      <c r="D5678">
        <v>71</v>
      </c>
      <c r="E5678">
        <v>4308</v>
      </c>
      <c r="F5678">
        <v>9342</v>
      </c>
      <c r="G5678">
        <v>3572</v>
      </c>
      <c r="H5678">
        <v>1</v>
      </c>
      <c r="I5678" s="58">
        <v>610687</v>
      </c>
      <c r="J5678">
        <v>357201</v>
      </c>
      <c r="K5678" s="4">
        <v>0</v>
      </c>
      <c r="L5678" s="4">
        <v>1.506</v>
      </c>
      <c r="M5678" s="4">
        <v>0</v>
      </c>
      <c r="N5678" s="4">
        <v>1.506</v>
      </c>
      <c r="O5678" s="5">
        <v>42305.745292812499</v>
      </c>
      <c r="P5678" s="5">
        <v>42305.745292812499</v>
      </c>
    </row>
    <row r="5679" spans="1:16">
      <c r="A5679">
        <v>4</v>
      </c>
      <c r="B5679">
        <v>13</v>
      </c>
      <c r="C5679">
        <v>24</v>
      </c>
      <c r="D5679">
        <v>71</v>
      </c>
      <c r="E5679">
        <v>4310</v>
      </c>
      <c r="F5679">
        <v>9801</v>
      </c>
      <c r="G5679">
        <v>608</v>
      </c>
      <c r="H5679">
        <v>1</v>
      </c>
      <c r="I5679" s="58" t="s">
        <v>9388</v>
      </c>
      <c r="J5679">
        <v>60801</v>
      </c>
      <c r="K5679" s="4">
        <v>1</v>
      </c>
      <c r="L5679" s="4">
        <v>2.222</v>
      </c>
      <c r="M5679" s="4">
        <v>0</v>
      </c>
      <c r="N5679" s="4">
        <v>1.222</v>
      </c>
      <c r="O5679" s="5">
        <v>42305.745292812499</v>
      </c>
      <c r="P5679" s="5">
        <v>42305.745292812499</v>
      </c>
    </row>
    <row r="5680" spans="1:16">
      <c r="A5680">
        <v>4</v>
      </c>
      <c r="B5680">
        <v>13</v>
      </c>
      <c r="C5680">
        <v>24</v>
      </c>
      <c r="D5680">
        <v>71</v>
      </c>
      <c r="E5680">
        <v>4320</v>
      </c>
      <c r="F5680">
        <v>9343</v>
      </c>
      <c r="G5680">
        <v>2551</v>
      </c>
      <c r="H5680">
        <v>2</v>
      </c>
      <c r="I5680" s="58">
        <v>237806</v>
      </c>
      <c r="J5680">
        <v>255102</v>
      </c>
      <c r="K5680" s="4">
        <v>1</v>
      </c>
      <c r="L5680" s="4">
        <v>2.351</v>
      </c>
      <c r="M5680" s="4">
        <v>0</v>
      </c>
      <c r="N5680" s="4">
        <v>1.351</v>
      </c>
      <c r="O5680" s="5">
        <v>42305.745292812499</v>
      </c>
      <c r="P5680" s="5">
        <v>42305.745292812499</v>
      </c>
    </row>
    <row r="5681" spans="1:16">
      <c r="A5681">
        <v>4</v>
      </c>
      <c r="B5681">
        <v>13</v>
      </c>
      <c r="C5681">
        <v>24</v>
      </c>
      <c r="D5681">
        <v>71</v>
      </c>
      <c r="E5681">
        <v>437</v>
      </c>
      <c r="F5681">
        <v>9307</v>
      </c>
      <c r="G5681">
        <v>2</v>
      </c>
      <c r="H5681">
        <v>14</v>
      </c>
      <c r="I5681" s="58" t="s">
        <v>9389</v>
      </c>
      <c r="J5681">
        <v>214</v>
      </c>
      <c r="K5681" s="4">
        <v>0</v>
      </c>
      <c r="L5681" s="4">
        <v>16.481000000000002</v>
      </c>
      <c r="M5681" s="4">
        <v>0</v>
      </c>
      <c r="N5681" s="4">
        <v>16.481000000000002</v>
      </c>
      <c r="O5681" s="5">
        <v>42305.745292812499</v>
      </c>
      <c r="P5681" s="5">
        <v>42305.745292812499</v>
      </c>
    </row>
    <row r="5682" spans="1:16">
      <c r="A5682">
        <v>4</v>
      </c>
      <c r="B5682">
        <v>13</v>
      </c>
      <c r="C5682">
        <v>24</v>
      </c>
      <c r="D5682">
        <v>71</v>
      </c>
      <c r="E5682">
        <v>438</v>
      </c>
      <c r="F5682">
        <v>9308</v>
      </c>
      <c r="G5682">
        <v>1</v>
      </c>
      <c r="H5682">
        <v>5</v>
      </c>
      <c r="I5682" s="58">
        <v>37012</v>
      </c>
      <c r="J5682">
        <v>105</v>
      </c>
      <c r="K5682" s="4">
        <v>1</v>
      </c>
      <c r="L5682" s="4">
        <v>2.1629999999999998</v>
      </c>
      <c r="M5682" s="4">
        <v>0</v>
      </c>
      <c r="N5682" s="4">
        <v>1.163</v>
      </c>
      <c r="O5682" s="5">
        <v>42305.745292812499</v>
      </c>
      <c r="P5682" s="5">
        <v>42305.745292812499</v>
      </c>
    </row>
    <row r="5683" spans="1:16">
      <c r="A5683">
        <v>4</v>
      </c>
      <c r="B5683">
        <v>13</v>
      </c>
      <c r="C5683">
        <v>24</v>
      </c>
      <c r="D5683">
        <v>71</v>
      </c>
      <c r="E5683">
        <v>4511</v>
      </c>
      <c r="F5683">
        <v>9344</v>
      </c>
      <c r="G5683">
        <v>1046</v>
      </c>
      <c r="H5683">
        <v>3</v>
      </c>
      <c r="I5683" s="58" t="s">
        <v>9390</v>
      </c>
      <c r="J5683">
        <v>104603</v>
      </c>
      <c r="K5683" s="4">
        <v>0</v>
      </c>
      <c r="L5683" s="4">
        <v>7.4660000000000002</v>
      </c>
      <c r="M5683" s="4">
        <v>0</v>
      </c>
      <c r="N5683" s="4">
        <v>7.4660000000000002</v>
      </c>
      <c r="O5683" s="5">
        <v>42305.745292812499</v>
      </c>
      <c r="P5683" s="5">
        <v>42305.745292812499</v>
      </c>
    </row>
    <row r="5684" spans="1:16">
      <c r="A5684">
        <v>4</v>
      </c>
      <c r="B5684">
        <v>13</v>
      </c>
      <c r="C5684">
        <v>24</v>
      </c>
      <c r="D5684">
        <v>71</v>
      </c>
      <c r="E5684">
        <v>4518</v>
      </c>
      <c r="F5684">
        <v>9345</v>
      </c>
      <c r="G5684">
        <v>167</v>
      </c>
      <c r="H5684">
        <v>1</v>
      </c>
      <c r="I5684" s="58" t="s">
        <v>1586</v>
      </c>
      <c r="J5684">
        <v>16701</v>
      </c>
      <c r="K5684" s="4">
        <v>5.9379999999999997</v>
      </c>
      <c r="L5684" s="4">
        <v>24.803000000000001</v>
      </c>
      <c r="M5684" s="4">
        <v>1.252</v>
      </c>
      <c r="N5684" s="4">
        <v>20.007999999999999</v>
      </c>
      <c r="O5684" s="5">
        <v>42305.745292812499</v>
      </c>
      <c r="P5684" s="5">
        <v>42305.745292812499</v>
      </c>
    </row>
    <row r="5685" spans="1:16">
      <c r="A5685">
        <v>4</v>
      </c>
      <c r="B5685">
        <v>13</v>
      </c>
      <c r="C5685">
        <v>24</v>
      </c>
      <c r="D5685">
        <v>71</v>
      </c>
      <c r="E5685">
        <v>4518</v>
      </c>
      <c r="F5685">
        <v>9346</v>
      </c>
      <c r="G5685">
        <v>167</v>
      </c>
      <c r="H5685">
        <v>4</v>
      </c>
      <c r="I5685" s="58" t="s">
        <v>9391</v>
      </c>
      <c r="J5685">
        <v>16704</v>
      </c>
      <c r="K5685" s="4">
        <v>1</v>
      </c>
      <c r="L5685" s="4">
        <v>1.819</v>
      </c>
      <c r="M5685" s="4">
        <v>0</v>
      </c>
      <c r="N5685" s="4">
        <v>0.81899999999999995</v>
      </c>
      <c r="O5685" s="5">
        <v>42305.745292812499</v>
      </c>
      <c r="P5685" s="5">
        <v>42305.745292812499</v>
      </c>
    </row>
    <row r="5686" spans="1:16">
      <c r="A5686">
        <v>4</v>
      </c>
      <c r="B5686">
        <v>13</v>
      </c>
      <c r="C5686">
        <v>24</v>
      </c>
      <c r="D5686">
        <v>71</v>
      </c>
      <c r="E5686">
        <v>4522</v>
      </c>
      <c r="F5686">
        <v>9347</v>
      </c>
      <c r="G5686">
        <v>1</v>
      </c>
      <c r="H5686">
        <v>4</v>
      </c>
      <c r="I5686" s="58">
        <v>36982</v>
      </c>
      <c r="J5686">
        <v>104</v>
      </c>
      <c r="K5686" s="4">
        <v>5.7190000000000003</v>
      </c>
      <c r="L5686" s="4">
        <v>9.6059999999999999</v>
      </c>
      <c r="M5686" s="4">
        <v>0.24299999999999999</v>
      </c>
      <c r="N5686" s="4">
        <v>4.13</v>
      </c>
      <c r="O5686" s="5">
        <v>42305.745292812499</v>
      </c>
      <c r="P5686" s="5">
        <v>43258.050196053242</v>
      </c>
    </row>
    <row r="5687" spans="1:16">
      <c r="A5687">
        <v>4</v>
      </c>
      <c r="B5687">
        <v>13</v>
      </c>
      <c r="C5687">
        <v>24</v>
      </c>
      <c r="D5687">
        <v>71</v>
      </c>
      <c r="E5687">
        <v>4522</v>
      </c>
      <c r="F5687">
        <v>9348</v>
      </c>
      <c r="G5687">
        <v>2</v>
      </c>
      <c r="H5687">
        <v>12</v>
      </c>
      <c r="I5687" s="58">
        <v>37591</v>
      </c>
      <c r="J5687">
        <v>212</v>
      </c>
      <c r="K5687" s="4">
        <v>9.6059999999999999</v>
      </c>
      <c r="L5687" s="4">
        <v>10.821999999999999</v>
      </c>
      <c r="M5687" s="4">
        <v>4.13</v>
      </c>
      <c r="N5687" s="4">
        <v>5.3460000000000001</v>
      </c>
      <c r="O5687" s="5">
        <v>42305.745292812499</v>
      </c>
      <c r="P5687" s="5">
        <v>43258.050196053242</v>
      </c>
    </row>
    <row r="5688" spans="1:16">
      <c r="A5688">
        <v>4</v>
      </c>
      <c r="B5688">
        <v>13</v>
      </c>
      <c r="C5688">
        <v>24</v>
      </c>
      <c r="D5688">
        <v>71</v>
      </c>
      <c r="E5688">
        <v>4522</v>
      </c>
      <c r="F5688">
        <v>9349</v>
      </c>
      <c r="G5688">
        <v>167</v>
      </c>
      <c r="H5688">
        <v>3</v>
      </c>
      <c r="I5688" s="58" t="s">
        <v>9392</v>
      </c>
      <c r="J5688">
        <v>16703</v>
      </c>
      <c r="K5688" s="4">
        <v>1</v>
      </c>
      <c r="L5688" s="4">
        <v>1.2430000000000001</v>
      </c>
      <c r="M5688" s="4">
        <v>0</v>
      </c>
      <c r="N5688" s="4">
        <v>0.24299999999999999</v>
      </c>
      <c r="O5688" s="5">
        <v>42305.745292812499</v>
      </c>
      <c r="P5688" s="5">
        <v>43258.050196053242</v>
      </c>
    </row>
    <row r="5689" spans="1:16">
      <c r="A5689">
        <v>4</v>
      </c>
      <c r="B5689">
        <v>13</v>
      </c>
      <c r="C5689">
        <v>24</v>
      </c>
      <c r="D5689">
        <v>71</v>
      </c>
      <c r="E5689">
        <v>4522</v>
      </c>
      <c r="F5689">
        <v>9350</v>
      </c>
      <c r="G5689">
        <v>374</v>
      </c>
      <c r="H5689">
        <v>2</v>
      </c>
      <c r="I5689" s="58" t="s">
        <v>9393</v>
      </c>
      <c r="J5689">
        <v>37402</v>
      </c>
      <c r="K5689" s="4">
        <v>12.64</v>
      </c>
      <c r="L5689" s="4">
        <v>32.274000000000001</v>
      </c>
      <c r="M5689" s="4">
        <v>5.3460000000000001</v>
      </c>
      <c r="N5689" s="4">
        <v>24.98</v>
      </c>
      <c r="O5689" s="5">
        <v>42305.745292812499</v>
      </c>
      <c r="P5689" s="5">
        <v>42305.745292812499</v>
      </c>
    </row>
    <row r="5690" spans="1:16">
      <c r="A5690">
        <v>4</v>
      </c>
      <c r="B5690">
        <v>13</v>
      </c>
      <c r="C5690">
        <v>24</v>
      </c>
      <c r="D5690">
        <v>71</v>
      </c>
      <c r="E5690">
        <v>4522</v>
      </c>
      <c r="F5690">
        <v>9351</v>
      </c>
      <c r="G5690">
        <v>374</v>
      </c>
      <c r="H5690">
        <v>3</v>
      </c>
      <c r="I5690" s="58" t="s">
        <v>9394</v>
      </c>
      <c r="J5690">
        <v>37403</v>
      </c>
      <c r="K5690" s="4">
        <v>32.273000000000003</v>
      </c>
      <c r="L5690" s="4">
        <v>37.927999999999997</v>
      </c>
      <c r="M5690" s="4">
        <v>24.98</v>
      </c>
      <c r="N5690" s="4">
        <v>30.635000000000002</v>
      </c>
      <c r="O5690" s="5">
        <v>42305.745292812499</v>
      </c>
      <c r="P5690" s="5">
        <v>42305.745292812499</v>
      </c>
    </row>
    <row r="5691" spans="1:16">
      <c r="A5691">
        <v>4</v>
      </c>
      <c r="B5691">
        <v>13</v>
      </c>
      <c r="C5691">
        <v>24</v>
      </c>
      <c r="D5691">
        <v>71</v>
      </c>
      <c r="E5691">
        <v>4535</v>
      </c>
      <c r="F5691">
        <v>9352</v>
      </c>
      <c r="G5691">
        <v>1</v>
      </c>
      <c r="H5691">
        <v>4</v>
      </c>
      <c r="I5691" s="58">
        <v>36982</v>
      </c>
      <c r="J5691">
        <v>104</v>
      </c>
      <c r="K5691" s="4">
        <v>1.105</v>
      </c>
      <c r="L5691" s="4">
        <v>5.7190000000000003</v>
      </c>
      <c r="M5691" s="4">
        <v>1.016</v>
      </c>
      <c r="N5691" s="4">
        <v>5.63</v>
      </c>
      <c r="O5691" s="5">
        <v>42305.745292812499</v>
      </c>
      <c r="P5691" s="5">
        <v>42305.745292812499</v>
      </c>
    </row>
    <row r="5692" spans="1:16">
      <c r="A5692">
        <v>4</v>
      </c>
      <c r="B5692">
        <v>13</v>
      </c>
      <c r="C5692">
        <v>24</v>
      </c>
      <c r="D5692">
        <v>71</v>
      </c>
      <c r="E5692">
        <v>4535</v>
      </c>
      <c r="F5692">
        <v>9353</v>
      </c>
      <c r="G5692">
        <v>2121</v>
      </c>
      <c r="H5692">
        <v>7</v>
      </c>
      <c r="I5692" s="58">
        <v>80902</v>
      </c>
      <c r="J5692">
        <v>212107</v>
      </c>
      <c r="K5692" s="4">
        <v>8.8999999999999996E-2</v>
      </c>
      <c r="L5692" s="4">
        <v>1.105</v>
      </c>
      <c r="M5692" s="4">
        <v>0</v>
      </c>
      <c r="N5692" s="4">
        <v>1.016</v>
      </c>
      <c r="O5692" s="5">
        <v>42305.745292812499</v>
      </c>
      <c r="P5692" s="5">
        <v>42305.745292812499</v>
      </c>
    </row>
    <row r="5693" spans="1:16">
      <c r="A5693">
        <v>4</v>
      </c>
      <c r="B5693">
        <v>13</v>
      </c>
      <c r="C5693">
        <v>24</v>
      </c>
      <c r="D5693">
        <v>71</v>
      </c>
      <c r="E5693">
        <v>809</v>
      </c>
      <c r="F5693">
        <v>9309</v>
      </c>
      <c r="G5693">
        <v>1046</v>
      </c>
      <c r="H5693">
        <v>1</v>
      </c>
      <c r="I5693" s="58" t="s">
        <v>9395</v>
      </c>
      <c r="J5693">
        <v>104601</v>
      </c>
      <c r="K5693" s="4">
        <v>3.5000000000000003E-2</v>
      </c>
      <c r="L5693" s="4">
        <v>9.9710000000000001</v>
      </c>
      <c r="M5693" s="4">
        <v>0</v>
      </c>
      <c r="N5693" s="4">
        <v>9.8870000000000005</v>
      </c>
      <c r="O5693" s="5">
        <v>42305.745292812499</v>
      </c>
      <c r="P5693" s="5">
        <v>42305.745292812499</v>
      </c>
    </row>
    <row r="5694" spans="1:16">
      <c r="A5694">
        <v>4</v>
      </c>
      <c r="B5694">
        <v>13</v>
      </c>
      <c r="C5694">
        <v>24</v>
      </c>
      <c r="D5694">
        <v>71</v>
      </c>
      <c r="E5694">
        <v>935</v>
      </c>
      <c r="F5694">
        <v>9310</v>
      </c>
      <c r="G5694">
        <v>2489</v>
      </c>
      <c r="H5694">
        <v>1</v>
      </c>
      <c r="I5694" s="58">
        <v>215131</v>
      </c>
      <c r="J5694">
        <v>248901</v>
      </c>
      <c r="K5694" s="4">
        <v>0</v>
      </c>
      <c r="L5694" s="4">
        <v>1.9059999999999999</v>
      </c>
      <c r="M5694" s="4">
        <v>0</v>
      </c>
      <c r="N5694" s="4">
        <v>1.9059999999999999</v>
      </c>
      <c r="O5694" s="5">
        <v>42305.745292812499</v>
      </c>
      <c r="P5694" s="5">
        <v>42305.745292812499</v>
      </c>
    </row>
    <row r="5695" spans="1:16">
      <c r="A5695">
        <v>4</v>
      </c>
      <c r="B5695">
        <v>13</v>
      </c>
      <c r="C5695">
        <v>24</v>
      </c>
      <c r="D5695">
        <v>71</v>
      </c>
      <c r="E5695">
        <v>99</v>
      </c>
      <c r="F5695">
        <v>9304</v>
      </c>
      <c r="G5695">
        <v>167</v>
      </c>
      <c r="H5695">
        <v>2</v>
      </c>
      <c r="I5695" s="58" t="s">
        <v>1587</v>
      </c>
      <c r="J5695">
        <v>16702</v>
      </c>
      <c r="K5695" s="4">
        <v>9.7010000000000005</v>
      </c>
      <c r="L5695" s="4">
        <v>22.167000000000002</v>
      </c>
      <c r="M5695" s="4">
        <v>0</v>
      </c>
      <c r="N5695" s="4">
        <v>12.465999999999999</v>
      </c>
      <c r="O5695" s="5">
        <v>42305.745292812499</v>
      </c>
      <c r="P5695" s="5">
        <v>42305.745292812499</v>
      </c>
    </row>
    <row r="5696" spans="1:16">
      <c r="A5696">
        <v>5</v>
      </c>
      <c r="B5696">
        <v>14</v>
      </c>
      <c r="C5696">
        <v>2</v>
      </c>
      <c r="D5696">
        <v>119</v>
      </c>
      <c r="E5696">
        <v>1245</v>
      </c>
      <c r="F5696">
        <v>593</v>
      </c>
      <c r="G5696">
        <v>1767</v>
      </c>
      <c r="H5696">
        <v>5</v>
      </c>
      <c r="I5696" s="58">
        <v>-48456</v>
      </c>
      <c r="J5696">
        <v>176705</v>
      </c>
      <c r="K5696" s="4">
        <v>0</v>
      </c>
      <c r="L5696" s="4">
        <v>2.536</v>
      </c>
      <c r="M5696" s="4">
        <v>12.6</v>
      </c>
      <c r="N5696" s="4">
        <v>15.135999999999999</v>
      </c>
      <c r="O5696" s="5">
        <v>42305.745292812499</v>
      </c>
      <c r="P5696" s="5">
        <v>43258.050196053242</v>
      </c>
    </row>
    <row r="5697" spans="1:16">
      <c r="A5697">
        <v>5</v>
      </c>
      <c r="B5697">
        <v>14</v>
      </c>
      <c r="C5697">
        <v>2</v>
      </c>
      <c r="D5697">
        <v>119</v>
      </c>
      <c r="E5697">
        <v>1276</v>
      </c>
      <c r="F5697">
        <v>594</v>
      </c>
      <c r="G5697">
        <v>1309</v>
      </c>
      <c r="H5697">
        <v>1</v>
      </c>
      <c r="I5697" s="58" t="s">
        <v>1588</v>
      </c>
      <c r="J5697">
        <v>130901</v>
      </c>
      <c r="K5697" s="4">
        <v>7.0990000000000002</v>
      </c>
      <c r="L5697" s="4">
        <v>19.47</v>
      </c>
      <c r="M5697" s="4">
        <v>0</v>
      </c>
      <c r="N5697" s="4">
        <v>12.371</v>
      </c>
      <c r="O5697" s="5">
        <v>42305.745292812499</v>
      </c>
      <c r="P5697" s="5">
        <v>42305.745292812499</v>
      </c>
    </row>
    <row r="5698" spans="1:16">
      <c r="A5698">
        <v>5</v>
      </c>
      <c r="B5698">
        <v>14</v>
      </c>
      <c r="C5698">
        <v>2</v>
      </c>
      <c r="D5698">
        <v>119</v>
      </c>
      <c r="E5698">
        <v>1309</v>
      </c>
      <c r="F5698">
        <v>595</v>
      </c>
      <c r="G5698">
        <v>1333</v>
      </c>
      <c r="H5698">
        <v>1</v>
      </c>
      <c r="I5698" s="58" t="s">
        <v>9396</v>
      </c>
      <c r="J5698">
        <v>133301</v>
      </c>
      <c r="K5698" s="4">
        <v>0</v>
      </c>
      <c r="L5698" s="4">
        <v>6.8479999999999999</v>
      </c>
      <c r="M5698" s="4">
        <v>0</v>
      </c>
      <c r="N5698" s="4">
        <v>6.8479999999999999</v>
      </c>
      <c r="O5698" s="5">
        <v>42305.745292812499</v>
      </c>
      <c r="P5698" s="5">
        <v>42305.745292812499</v>
      </c>
    </row>
    <row r="5699" spans="1:16">
      <c r="A5699">
        <v>5</v>
      </c>
      <c r="B5699">
        <v>14</v>
      </c>
      <c r="C5699">
        <v>2</v>
      </c>
      <c r="D5699">
        <v>119</v>
      </c>
      <c r="E5699">
        <v>1309</v>
      </c>
      <c r="F5699">
        <v>596</v>
      </c>
      <c r="G5699">
        <v>1333</v>
      </c>
      <c r="H5699">
        <v>2</v>
      </c>
      <c r="I5699" s="58" t="s">
        <v>9397</v>
      </c>
      <c r="J5699">
        <v>133302</v>
      </c>
      <c r="K5699" s="4">
        <v>1</v>
      </c>
      <c r="L5699" s="4">
        <v>7.9779999999999998</v>
      </c>
      <c r="M5699" s="4">
        <v>7.1390000000000002</v>
      </c>
      <c r="N5699" s="4">
        <v>14.117000000000001</v>
      </c>
      <c r="O5699" s="5">
        <v>42305.745292812499</v>
      </c>
      <c r="P5699" s="5">
        <v>42305.745292812499</v>
      </c>
    </row>
    <row r="5700" spans="1:16">
      <c r="A5700">
        <v>5</v>
      </c>
      <c r="B5700">
        <v>14</v>
      </c>
      <c r="C5700">
        <v>2</v>
      </c>
      <c r="D5700">
        <v>119</v>
      </c>
      <c r="E5700">
        <v>1309</v>
      </c>
      <c r="F5700">
        <v>597</v>
      </c>
      <c r="G5700">
        <v>1333</v>
      </c>
      <c r="H5700">
        <v>3</v>
      </c>
      <c r="I5700" s="58" t="s">
        <v>9398</v>
      </c>
      <c r="J5700">
        <v>133303</v>
      </c>
      <c r="K5700" s="4">
        <v>0</v>
      </c>
      <c r="L5700" s="4">
        <v>10.867000000000001</v>
      </c>
      <c r="M5700" s="4">
        <v>14.606999999999999</v>
      </c>
      <c r="N5700" s="4">
        <v>25.474</v>
      </c>
      <c r="O5700" s="5">
        <v>42305.745292812499</v>
      </c>
      <c r="P5700" s="5">
        <v>42305.745292812499</v>
      </c>
    </row>
    <row r="5701" spans="1:16">
      <c r="A5701">
        <v>5</v>
      </c>
      <c r="B5701">
        <v>14</v>
      </c>
      <c r="C5701">
        <v>2</v>
      </c>
      <c r="D5701">
        <v>119</v>
      </c>
      <c r="E5701">
        <v>1892</v>
      </c>
      <c r="F5701">
        <v>598</v>
      </c>
      <c r="G5701">
        <v>134</v>
      </c>
      <c r="H5701">
        <v>5</v>
      </c>
      <c r="I5701" s="58" t="s">
        <v>1589</v>
      </c>
      <c r="J5701">
        <v>13405</v>
      </c>
      <c r="K5701" s="4">
        <v>25</v>
      </c>
      <c r="L5701" s="4">
        <v>33.113999999999997</v>
      </c>
      <c r="M5701" s="4">
        <v>0</v>
      </c>
      <c r="N5701" s="4">
        <v>8.1140000000000008</v>
      </c>
      <c r="O5701" t="s">
        <v>1223</v>
      </c>
      <c r="P5701" t="s">
        <v>1223</v>
      </c>
    </row>
    <row r="5702" spans="1:16">
      <c r="A5702">
        <v>5</v>
      </c>
      <c r="B5702">
        <v>14</v>
      </c>
      <c r="C5702">
        <v>2</v>
      </c>
      <c r="D5702">
        <v>119</v>
      </c>
      <c r="E5702">
        <v>202</v>
      </c>
      <c r="F5702">
        <v>591</v>
      </c>
      <c r="G5702">
        <v>391</v>
      </c>
      <c r="H5702">
        <v>7</v>
      </c>
      <c r="I5702" s="58" t="s">
        <v>9399</v>
      </c>
      <c r="J5702">
        <v>39107</v>
      </c>
      <c r="K5702" s="4">
        <v>1</v>
      </c>
      <c r="L5702" s="4">
        <v>16.670000000000002</v>
      </c>
      <c r="M5702" s="4">
        <v>0</v>
      </c>
      <c r="N5702" s="4">
        <v>15.67</v>
      </c>
      <c r="O5702" s="5">
        <v>42305.745292812499</v>
      </c>
      <c r="P5702" s="5">
        <v>43258.050196053242</v>
      </c>
    </row>
    <row r="5703" spans="1:16">
      <c r="A5703">
        <v>5</v>
      </c>
      <c r="B5703">
        <v>14</v>
      </c>
      <c r="C5703">
        <v>2</v>
      </c>
      <c r="D5703">
        <v>119</v>
      </c>
      <c r="E5703">
        <v>2188</v>
      </c>
      <c r="F5703">
        <v>599</v>
      </c>
      <c r="G5703">
        <v>1287</v>
      </c>
      <c r="H5703">
        <v>1</v>
      </c>
      <c r="I5703" s="58" t="s">
        <v>9400</v>
      </c>
      <c r="J5703">
        <v>128701</v>
      </c>
      <c r="K5703" s="4">
        <v>8</v>
      </c>
      <c r="L5703" s="4">
        <v>18.803999999999998</v>
      </c>
      <c r="M5703" s="4">
        <v>0</v>
      </c>
      <c r="N5703" s="4">
        <v>10.804</v>
      </c>
      <c r="O5703" s="5">
        <v>42305.745292812499</v>
      </c>
      <c r="P5703" s="5">
        <v>42305.745292812499</v>
      </c>
    </row>
    <row r="5704" spans="1:16">
      <c r="A5704">
        <v>5</v>
      </c>
      <c r="B5704">
        <v>14</v>
      </c>
      <c r="C5704">
        <v>2</v>
      </c>
      <c r="D5704">
        <v>119</v>
      </c>
      <c r="E5704">
        <v>2188</v>
      </c>
      <c r="F5704">
        <v>600</v>
      </c>
      <c r="G5704">
        <v>1848</v>
      </c>
      <c r="H5704">
        <v>1</v>
      </c>
      <c r="I5704" s="58">
        <v>-18992</v>
      </c>
      <c r="J5704">
        <v>184801</v>
      </c>
      <c r="K5704" s="4">
        <v>22.312999999999999</v>
      </c>
      <c r="L5704" s="4">
        <v>27.494</v>
      </c>
      <c r="M5704" s="4">
        <v>14.313000000000001</v>
      </c>
      <c r="N5704" s="4">
        <v>19.494</v>
      </c>
      <c r="O5704" s="5">
        <v>42305.745292812499</v>
      </c>
      <c r="P5704" s="5">
        <v>43258.050196053242</v>
      </c>
    </row>
    <row r="5705" spans="1:16">
      <c r="A5705">
        <v>5</v>
      </c>
      <c r="B5705">
        <v>14</v>
      </c>
      <c r="C5705">
        <v>2</v>
      </c>
      <c r="D5705">
        <v>119</v>
      </c>
      <c r="E5705">
        <v>2188</v>
      </c>
      <c r="F5705">
        <v>601</v>
      </c>
      <c r="G5705">
        <v>1848</v>
      </c>
      <c r="H5705">
        <v>3</v>
      </c>
      <c r="I5705" s="58">
        <v>-18932</v>
      </c>
      <c r="J5705">
        <v>184803</v>
      </c>
      <c r="K5705" s="4">
        <v>18.803999999999998</v>
      </c>
      <c r="L5705" s="4">
        <v>21.695</v>
      </c>
      <c r="M5705" s="4">
        <v>10.804</v>
      </c>
      <c r="N5705" s="4">
        <v>13.695</v>
      </c>
      <c r="O5705" s="5">
        <v>42305.745292812499</v>
      </c>
      <c r="P5705" s="5">
        <v>42305.745292812499</v>
      </c>
    </row>
    <row r="5706" spans="1:16">
      <c r="A5706">
        <v>5</v>
      </c>
      <c r="B5706">
        <v>14</v>
      </c>
      <c r="C5706">
        <v>2</v>
      </c>
      <c r="D5706">
        <v>119</v>
      </c>
      <c r="E5706">
        <v>2244</v>
      </c>
      <c r="F5706">
        <v>602</v>
      </c>
      <c r="G5706">
        <v>2287</v>
      </c>
      <c r="H5706">
        <v>1</v>
      </c>
      <c r="I5706" s="58">
        <v>141351</v>
      </c>
      <c r="J5706">
        <v>228701</v>
      </c>
      <c r="K5706" s="4">
        <v>3.415</v>
      </c>
      <c r="L5706" s="4">
        <v>16.52</v>
      </c>
      <c r="M5706" s="4">
        <v>0</v>
      </c>
      <c r="N5706" s="4">
        <v>13.105</v>
      </c>
      <c r="O5706" s="5">
        <v>42305.745292812499</v>
      </c>
      <c r="P5706" s="5">
        <v>42305.745292812499</v>
      </c>
    </row>
    <row r="5707" spans="1:16">
      <c r="A5707">
        <v>5</v>
      </c>
      <c r="B5707">
        <v>14</v>
      </c>
      <c r="C5707">
        <v>2</v>
      </c>
      <c r="D5707">
        <v>119</v>
      </c>
      <c r="E5707">
        <v>2264</v>
      </c>
      <c r="F5707">
        <v>603</v>
      </c>
      <c r="G5707">
        <v>1992</v>
      </c>
      <c r="H5707">
        <v>1</v>
      </c>
      <c r="I5707" s="58">
        <v>33604</v>
      </c>
      <c r="J5707">
        <v>199201</v>
      </c>
      <c r="K5707" s="4">
        <v>0</v>
      </c>
      <c r="L5707" s="4">
        <v>13.308</v>
      </c>
      <c r="M5707" s="4">
        <v>19.187999999999999</v>
      </c>
      <c r="N5707" s="4">
        <v>25.015000000000001</v>
      </c>
      <c r="O5707" s="5">
        <v>42305.745292812499</v>
      </c>
      <c r="P5707" s="5">
        <v>43258.050196053242</v>
      </c>
    </row>
    <row r="5708" spans="1:16">
      <c r="A5708">
        <v>5</v>
      </c>
      <c r="B5708">
        <v>14</v>
      </c>
      <c r="C5708">
        <v>2</v>
      </c>
      <c r="D5708">
        <v>119</v>
      </c>
      <c r="E5708">
        <v>2264</v>
      </c>
      <c r="F5708">
        <v>604</v>
      </c>
      <c r="G5708">
        <v>2212</v>
      </c>
      <c r="H5708">
        <v>2</v>
      </c>
      <c r="I5708" s="58">
        <v>113988</v>
      </c>
      <c r="J5708">
        <v>221202</v>
      </c>
      <c r="K5708" s="4">
        <v>0</v>
      </c>
      <c r="L5708" s="4">
        <v>11.612</v>
      </c>
      <c r="M5708" s="4">
        <v>0</v>
      </c>
      <c r="N5708" s="4">
        <v>11.612</v>
      </c>
      <c r="O5708" s="5">
        <v>42305.745292812499</v>
      </c>
      <c r="P5708" s="5">
        <v>42305.745292812499</v>
      </c>
    </row>
    <row r="5709" spans="1:16">
      <c r="A5709">
        <v>5</v>
      </c>
      <c r="B5709">
        <v>14</v>
      </c>
      <c r="C5709">
        <v>2</v>
      </c>
      <c r="D5709">
        <v>119</v>
      </c>
      <c r="E5709">
        <v>2264</v>
      </c>
      <c r="F5709">
        <v>605</v>
      </c>
      <c r="G5709">
        <v>2212</v>
      </c>
      <c r="H5709">
        <v>3</v>
      </c>
      <c r="I5709" s="58">
        <v>114017</v>
      </c>
      <c r="J5709">
        <v>221203</v>
      </c>
      <c r="K5709" s="4">
        <v>0</v>
      </c>
      <c r="L5709" s="4">
        <v>7.5759999999999996</v>
      </c>
      <c r="M5709" s="4">
        <v>11.612</v>
      </c>
      <c r="N5709" s="4">
        <v>19.187999999999999</v>
      </c>
      <c r="O5709" s="5">
        <v>42305.745292812499</v>
      </c>
      <c r="P5709" s="5">
        <v>43258.050196053242</v>
      </c>
    </row>
    <row r="5710" spans="1:16">
      <c r="A5710">
        <v>5</v>
      </c>
      <c r="B5710">
        <v>14</v>
      </c>
      <c r="C5710">
        <v>2</v>
      </c>
      <c r="D5710">
        <v>119</v>
      </c>
      <c r="E5710">
        <v>2933</v>
      </c>
      <c r="F5710">
        <v>606</v>
      </c>
      <c r="G5710">
        <v>3009</v>
      </c>
      <c r="H5710">
        <v>1</v>
      </c>
      <c r="I5710" s="58">
        <v>405056</v>
      </c>
      <c r="J5710">
        <v>300901</v>
      </c>
      <c r="K5710" s="4">
        <v>4</v>
      </c>
      <c r="L5710" s="4">
        <v>8.1159999999999997</v>
      </c>
      <c r="M5710" s="4">
        <v>0</v>
      </c>
      <c r="N5710" s="4">
        <v>4.1159999999999997</v>
      </c>
      <c r="O5710" t="s">
        <v>1223</v>
      </c>
      <c r="P5710" t="s">
        <v>1223</v>
      </c>
    </row>
    <row r="5711" spans="1:16">
      <c r="A5711">
        <v>5</v>
      </c>
      <c r="B5711">
        <v>14</v>
      </c>
      <c r="C5711">
        <v>2</v>
      </c>
      <c r="D5711">
        <v>119</v>
      </c>
      <c r="E5711">
        <v>3173</v>
      </c>
      <c r="F5711">
        <v>607</v>
      </c>
      <c r="G5711">
        <v>3336</v>
      </c>
      <c r="H5711">
        <v>1</v>
      </c>
      <c r="I5711" s="58">
        <v>524490</v>
      </c>
      <c r="J5711">
        <v>333601</v>
      </c>
      <c r="K5711" s="4">
        <v>5</v>
      </c>
      <c r="L5711" s="4">
        <v>6.9939999999999998</v>
      </c>
      <c r="M5711" s="4">
        <v>0</v>
      </c>
      <c r="N5711" s="4">
        <v>1.994</v>
      </c>
      <c r="O5711" s="5">
        <v>42305.745292812499</v>
      </c>
      <c r="P5711" s="5">
        <v>42305.745292812499</v>
      </c>
    </row>
    <row r="5712" spans="1:16">
      <c r="A5712">
        <v>5</v>
      </c>
      <c r="B5712">
        <v>14</v>
      </c>
      <c r="C5712">
        <v>2</v>
      </c>
      <c r="D5712">
        <v>119</v>
      </c>
      <c r="E5712">
        <v>3276</v>
      </c>
      <c r="F5712">
        <v>608</v>
      </c>
      <c r="G5712">
        <v>3515</v>
      </c>
      <c r="H5712">
        <v>1</v>
      </c>
      <c r="I5712" s="58">
        <v>589868</v>
      </c>
      <c r="J5712">
        <v>351501</v>
      </c>
      <c r="K5712" s="4">
        <v>1</v>
      </c>
      <c r="L5712" s="4">
        <v>4.2149999999999999</v>
      </c>
      <c r="M5712" s="4">
        <v>0</v>
      </c>
      <c r="N5712" s="4">
        <v>3.2149999999999999</v>
      </c>
      <c r="O5712" s="5">
        <v>42305.745292812499</v>
      </c>
      <c r="P5712" s="5">
        <v>42305.745292812499</v>
      </c>
    </row>
    <row r="5713" spans="1:16">
      <c r="A5713">
        <v>5</v>
      </c>
      <c r="B5713">
        <v>14</v>
      </c>
      <c r="C5713">
        <v>2</v>
      </c>
      <c r="D5713">
        <v>119</v>
      </c>
      <c r="E5713">
        <v>3296</v>
      </c>
      <c r="F5713">
        <v>609</v>
      </c>
      <c r="G5713">
        <v>3611</v>
      </c>
      <c r="H5713">
        <v>1</v>
      </c>
      <c r="I5713" s="58">
        <v>624932</v>
      </c>
      <c r="J5713">
        <v>361101</v>
      </c>
      <c r="K5713" s="4">
        <v>0</v>
      </c>
      <c r="L5713" s="4">
        <v>1.669</v>
      </c>
      <c r="M5713" s="4">
        <v>0</v>
      </c>
      <c r="N5713" s="4">
        <v>1.669</v>
      </c>
      <c r="O5713" s="5">
        <v>42305.745292812499</v>
      </c>
      <c r="P5713" s="5">
        <v>42305.745292812499</v>
      </c>
    </row>
    <row r="5714" spans="1:16">
      <c r="A5714">
        <v>5</v>
      </c>
      <c r="B5714">
        <v>14</v>
      </c>
      <c r="C5714">
        <v>2</v>
      </c>
      <c r="D5714">
        <v>119</v>
      </c>
      <c r="E5714">
        <v>359</v>
      </c>
      <c r="F5714">
        <v>592</v>
      </c>
      <c r="G5714">
        <v>958</v>
      </c>
      <c r="H5714">
        <v>1</v>
      </c>
      <c r="I5714" s="58" t="s">
        <v>9401</v>
      </c>
      <c r="J5714">
        <v>95801</v>
      </c>
      <c r="K5714" s="4">
        <v>1</v>
      </c>
      <c r="L5714" s="4">
        <v>5.7869999999999999</v>
      </c>
      <c r="M5714" s="4">
        <v>0</v>
      </c>
      <c r="N5714" s="4">
        <v>4.7869999999999999</v>
      </c>
      <c r="O5714" s="5">
        <v>42305.745292812499</v>
      </c>
      <c r="P5714" s="5">
        <v>43258.050196053242</v>
      </c>
    </row>
    <row r="5715" spans="1:16">
      <c r="A5715">
        <v>5</v>
      </c>
      <c r="B5715">
        <v>14</v>
      </c>
      <c r="C5715">
        <v>2</v>
      </c>
      <c r="D5715">
        <v>119</v>
      </c>
      <c r="E5715">
        <v>3637</v>
      </c>
      <c r="F5715">
        <v>610</v>
      </c>
      <c r="G5715">
        <v>249</v>
      </c>
      <c r="H5715">
        <v>12</v>
      </c>
      <c r="I5715" s="58" t="s">
        <v>1590</v>
      </c>
      <c r="J5715">
        <v>24912</v>
      </c>
      <c r="K5715" s="4">
        <v>1</v>
      </c>
      <c r="L5715" s="4">
        <v>2.7850000000000001</v>
      </c>
      <c r="M5715" s="4">
        <v>0</v>
      </c>
      <c r="N5715" s="4">
        <v>1.7849999999999999</v>
      </c>
      <c r="O5715" s="5">
        <v>42305.745292812499</v>
      </c>
      <c r="P5715" s="5">
        <v>42305.745292812499</v>
      </c>
    </row>
    <row r="5716" spans="1:16">
      <c r="A5716">
        <v>5</v>
      </c>
      <c r="B5716">
        <v>14</v>
      </c>
      <c r="C5716">
        <v>2</v>
      </c>
      <c r="D5716">
        <v>119</v>
      </c>
      <c r="E5716">
        <v>3638</v>
      </c>
      <c r="F5716">
        <v>611</v>
      </c>
      <c r="G5716">
        <v>249</v>
      </c>
      <c r="H5716">
        <v>12</v>
      </c>
      <c r="I5716" s="58" t="s">
        <v>1590</v>
      </c>
      <c r="J5716">
        <v>24912</v>
      </c>
      <c r="K5716" s="4">
        <v>5</v>
      </c>
      <c r="L5716" s="4">
        <v>5.4219999999999997</v>
      </c>
      <c r="M5716" s="4">
        <v>0</v>
      </c>
      <c r="N5716" s="4">
        <v>0.28000000000000003</v>
      </c>
      <c r="O5716" s="5">
        <v>42305.745292812499</v>
      </c>
      <c r="P5716" s="5">
        <v>43258.050196053242</v>
      </c>
    </row>
    <row r="5717" spans="1:16">
      <c r="A5717">
        <v>5</v>
      </c>
      <c r="B5717">
        <v>14</v>
      </c>
      <c r="C5717">
        <v>2</v>
      </c>
      <c r="D5717">
        <v>119</v>
      </c>
      <c r="E5717">
        <v>3904</v>
      </c>
      <c r="F5717">
        <v>612</v>
      </c>
      <c r="G5717">
        <v>134</v>
      </c>
      <c r="H5717">
        <v>5</v>
      </c>
      <c r="I5717" s="58" t="s">
        <v>1589</v>
      </c>
      <c r="J5717">
        <v>13405</v>
      </c>
      <c r="K5717" s="4">
        <v>12.798</v>
      </c>
      <c r="L5717" s="4">
        <v>22.024000000000001</v>
      </c>
      <c r="M5717" s="4">
        <v>46.954999999999998</v>
      </c>
      <c r="N5717" s="4">
        <v>56.180999999999997</v>
      </c>
      <c r="O5717" s="5">
        <v>42305.745292812499</v>
      </c>
      <c r="P5717" s="5">
        <v>43258.050196053242</v>
      </c>
    </row>
    <row r="5718" spans="1:16">
      <c r="A5718">
        <v>5</v>
      </c>
      <c r="B5718">
        <v>14</v>
      </c>
      <c r="C5718">
        <v>2</v>
      </c>
      <c r="D5718">
        <v>119</v>
      </c>
      <c r="E5718">
        <v>3904</v>
      </c>
      <c r="F5718">
        <v>613</v>
      </c>
      <c r="G5718">
        <v>239</v>
      </c>
      <c r="H5718">
        <v>7</v>
      </c>
      <c r="I5718" s="58" t="s">
        <v>9402</v>
      </c>
      <c r="J5718">
        <v>23907</v>
      </c>
      <c r="K5718" s="4">
        <v>1</v>
      </c>
      <c r="L5718" s="4">
        <v>12.805999999999999</v>
      </c>
      <c r="M5718" s="4">
        <v>35.149000000000001</v>
      </c>
      <c r="N5718" s="4">
        <v>46.954999999999998</v>
      </c>
      <c r="O5718" s="5">
        <v>42305.745292812499</v>
      </c>
      <c r="P5718" s="5">
        <v>43258.050196053242</v>
      </c>
    </row>
    <row r="5719" spans="1:16">
      <c r="A5719">
        <v>5</v>
      </c>
      <c r="B5719">
        <v>14</v>
      </c>
      <c r="C5719">
        <v>2</v>
      </c>
      <c r="D5719">
        <v>119</v>
      </c>
      <c r="E5719">
        <v>3949</v>
      </c>
      <c r="F5719">
        <v>614</v>
      </c>
      <c r="G5719">
        <v>444</v>
      </c>
      <c r="H5719">
        <v>2</v>
      </c>
      <c r="I5719" s="58" t="s">
        <v>9403</v>
      </c>
      <c r="J5719">
        <v>44402</v>
      </c>
      <c r="K5719" s="4">
        <v>1</v>
      </c>
      <c r="L5719" s="4">
        <v>9.9949999999999992</v>
      </c>
      <c r="M5719" s="4">
        <v>287.09899999999999</v>
      </c>
      <c r="N5719" s="4">
        <v>296.09399999999999</v>
      </c>
      <c r="O5719" s="5">
        <v>42305.745292812499</v>
      </c>
      <c r="P5719" s="5">
        <v>43258.050196053242</v>
      </c>
    </row>
    <row r="5720" spans="1:16">
      <c r="A5720">
        <v>5</v>
      </c>
      <c r="B5720">
        <v>14</v>
      </c>
      <c r="C5720">
        <v>2</v>
      </c>
      <c r="D5720">
        <v>119</v>
      </c>
      <c r="E5720">
        <v>3972</v>
      </c>
      <c r="F5720">
        <v>615</v>
      </c>
      <c r="G5720">
        <v>391</v>
      </c>
      <c r="H5720">
        <v>6</v>
      </c>
      <c r="I5720" s="58" t="s">
        <v>9404</v>
      </c>
      <c r="J5720">
        <v>39106</v>
      </c>
      <c r="K5720" s="4">
        <v>1</v>
      </c>
      <c r="L5720" s="4">
        <v>18.007999999999999</v>
      </c>
      <c r="M5720" s="4">
        <v>38.551000000000002</v>
      </c>
      <c r="N5720" s="4">
        <v>55.558999999999997</v>
      </c>
      <c r="O5720" s="5">
        <v>42305.745292812499</v>
      </c>
      <c r="P5720" s="5">
        <v>42305.745292812499</v>
      </c>
    </row>
    <row r="5721" spans="1:16">
      <c r="A5721">
        <v>5</v>
      </c>
      <c r="B5721">
        <v>14</v>
      </c>
      <c r="C5721">
        <v>2</v>
      </c>
      <c r="D5721">
        <v>119</v>
      </c>
      <c r="E5721">
        <v>4012</v>
      </c>
      <c r="F5721">
        <v>616</v>
      </c>
      <c r="G5721">
        <v>171</v>
      </c>
      <c r="H5721">
        <v>1</v>
      </c>
      <c r="I5721" s="58" t="s">
        <v>9405</v>
      </c>
      <c r="J5721">
        <v>17101</v>
      </c>
      <c r="K5721" s="4">
        <v>0.5</v>
      </c>
      <c r="L5721" s="4">
        <v>11.644</v>
      </c>
      <c r="M5721" s="4">
        <v>0</v>
      </c>
      <c r="N5721" s="4">
        <v>11.144</v>
      </c>
      <c r="O5721" s="5">
        <v>42305.745292812499</v>
      </c>
      <c r="P5721" s="5">
        <v>42305.745292812499</v>
      </c>
    </row>
    <row r="5722" spans="1:16">
      <c r="A5722">
        <v>5</v>
      </c>
      <c r="B5722">
        <v>14</v>
      </c>
      <c r="C5722">
        <v>2</v>
      </c>
      <c r="D5722">
        <v>119</v>
      </c>
      <c r="E5722">
        <v>4171</v>
      </c>
      <c r="F5722">
        <v>617</v>
      </c>
      <c r="G5722">
        <v>249</v>
      </c>
      <c r="H5722">
        <v>10</v>
      </c>
      <c r="I5722" s="58" t="s">
        <v>9406</v>
      </c>
      <c r="J5722">
        <v>24910</v>
      </c>
      <c r="K5722" s="4">
        <v>0.5</v>
      </c>
      <c r="L5722" s="4">
        <v>4.0970000000000004</v>
      </c>
      <c r="M5722" s="4">
        <v>0</v>
      </c>
      <c r="N5722" s="4">
        <v>3.597</v>
      </c>
      <c r="O5722" s="5">
        <v>42305.745292812499</v>
      </c>
      <c r="P5722" s="5">
        <v>42305.745292812499</v>
      </c>
    </row>
    <row r="5723" spans="1:16">
      <c r="A5723">
        <v>5</v>
      </c>
      <c r="B5723">
        <v>14</v>
      </c>
      <c r="C5723">
        <v>2</v>
      </c>
      <c r="D5723">
        <v>119</v>
      </c>
      <c r="E5723">
        <v>4547</v>
      </c>
      <c r="F5723">
        <v>618</v>
      </c>
      <c r="G5723">
        <v>249</v>
      </c>
      <c r="H5723">
        <v>5</v>
      </c>
      <c r="I5723" s="58" t="s">
        <v>9407</v>
      </c>
      <c r="J5723">
        <v>24905</v>
      </c>
      <c r="K5723" s="4">
        <v>0</v>
      </c>
      <c r="L5723" s="4">
        <v>11.831</v>
      </c>
      <c r="M5723" s="4">
        <v>31.27</v>
      </c>
      <c r="N5723" s="4">
        <v>43.101999999999997</v>
      </c>
      <c r="O5723" s="5">
        <v>42305.745292812499</v>
      </c>
      <c r="P5723" s="5">
        <v>43258.050196053242</v>
      </c>
    </row>
    <row r="5724" spans="1:16">
      <c r="A5724">
        <v>5</v>
      </c>
      <c r="B5724">
        <v>14</v>
      </c>
      <c r="C5724">
        <v>2</v>
      </c>
      <c r="D5724">
        <v>119</v>
      </c>
      <c r="E5724">
        <v>4547</v>
      </c>
      <c r="F5724">
        <v>619</v>
      </c>
      <c r="G5724">
        <v>249</v>
      </c>
      <c r="H5724">
        <v>6</v>
      </c>
      <c r="I5724" s="58" t="s">
        <v>9408</v>
      </c>
      <c r="J5724">
        <v>24906</v>
      </c>
      <c r="K5724" s="4">
        <v>11.887</v>
      </c>
      <c r="L5724" s="4">
        <v>24.858000000000001</v>
      </c>
      <c r="M5724" s="4">
        <v>43.101999999999997</v>
      </c>
      <c r="N5724" s="4">
        <v>56.073999999999998</v>
      </c>
      <c r="O5724" s="5">
        <v>42305.745292812499</v>
      </c>
      <c r="P5724" s="5">
        <v>43258.050196053242</v>
      </c>
    </row>
    <row r="5725" spans="1:16">
      <c r="A5725">
        <v>5</v>
      </c>
      <c r="B5725">
        <v>14</v>
      </c>
      <c r="C5725">
        <v>2</v>
      </c>
      <c r="D5725">
        <v>119</v>
      </c>
      <c r="E5725">
        <v>4547</v>
      </c>
      <c r="F5725">
        <v>620</v>
      </c>
      <c r="G5725">
        <v>249</v>
      </c>
      <c r="H5725">
        <v>7</v>
      </c>
      <c r="I5725" s="58" t="s">
        <v>9409</v>
      </c>
      <c r="J5725">
        <v>24907</v>
      </c>
      <c r="K5725" s="4">
        <v>30</v>
      </c>
      <c r="L5725" s="4">
        <v>46.777000000000001</v>
      </c>
      <c r="M5725" s="4">
        <v>56.073999999999998</v>
      </c>
      <c r="N5725" s="4">
        <v>72.849999999999994</v>
      </c>
      <c r="O5725" s="5">
        <v>42305.745292812499</v>
      </c>
      <c r="P5725" s="5">
        <v>43258.050196053242</v>
      </c>
    </row>
    <row r="5726" spans="1:16">
      <c r="A5726">
        <v>5</v>
      </c>
      <c r="B5726">
        <v>14</v>
      </c>
      <c r="C5726">
        <v>2</v>
      </c>
      <c r="D5726">
        <v>119</v>
      </c>
      <c r="E5726">
        <v>4553</v>
      </c>
      <c r="F5726">
        <v>621</v>
      </c>
      <c r="G5726">
        <v>134</v>
      </c>
      <c r="H5726">
        <v>4</v>
      </c>
      <c r="I5726" s="58" t="s">
        <v>9410</v>
      </c>
      <c r="J5726">
        <v>13404</v>
      </c>
      <c r="K5726" s="4">
        <v>0</v>
      </c>
      <c r="L5726" s="4">
        <v>16.664000000000001</v>
      </c>
      <c r="M5726" s="4">
        <v>288.97199999999998</v>
      </c>
      <c r="N5726" s="4">
        <v>305.63600000000002</v>
      </c>
      <c r="O5726" s="5">
        <v>42305.745292812499</v>
      </c>
      <c r="P5726" s="5">
        <v>43258.050196053242</v>
      </c>
    </row>
    <row r="5727" spans="1:16">
      <c r="A5727">
        <v>5</v>
      </c>
      <c r="B5727">
        <v>14</v>
      </c>
      <c r="C5727">
        <v>2</v>
      </c>
      <c r="D5727">
        <v>119</v>
      </c>
      <c r="E5727">
        <v>4553</v>
      </c>
      <c r="F5727">
        <v>622</v>
      </c>
      <c r="G5727">
        <v>134</v>
      </c>
      <c r="H5727">
        <v>10</v>
      </c>
      <c r="I5727" s="58" t="s">
        <v>9411</v>
      </c>
      <c r="J5727">
        <v>13410</v>
      </c>
      <c r="K5727" s="4">
        <v>7.0990000000000002</v>
      </c>
      <c r="L5727" s="4">
        <v>14.07</v>
      </c>
      <c r="M5727" s="4">
        <v>314.74299999999999</v>
      </c>
      <c r="N5727" s="4">
        <v>321.714</v>
      </c>
      <c r="O5727" s="5">
        <v>42305.745292812499</v>
      </c>
      <c r="P5727" s="5">
        <v>43258.050196053242</v>
      </c>
    </row>
    <row r="5728" spans="1:16">
      <c r="A5728">
        <v>5</v>
      </c>
      <c r="B5728">
        <v>14</v>
      </c>
      <c r="C5728">
        <v>2</v>
      </c>
      <c r="D5728">
        <v>119</v>
      </c>
      <c r="E5728">
        <v>4553</v>
      </c>
      <c r="F5728">
        <v>623</v>
      </c>
      <c r="G5728">
        <v>1309</v>
      </c>
      <c r="H5728">
        <v>1</v>
      </c>
      <c r="I5728" s="58" t="s">
        <v>1588</v>
      </c>
      <c r="J5728">
        <v>130901</v>
      </c>
      <c r="K5728" s="4">
        <v>0.5</v>
      </c>
      <c r="L5728" s="4">
        <v>7.0990000000000002</v>
      </c>
      <c r="M5728" s="4">
        <v>308.14400000000001</v>
      </c>
      <c r="N5728" s="4">
        <v>314.74299999999999</v>
      </c>
      <c r="O5728" s="5">
        <v>42305.745292812499</v>
      </c>
      <c r="P5728" s="5">
        <v>43258.050196053242</v>
      </c>
    </row>
    <row r="5729" spans="1:16">
      <c r="A5729">
        <v>5</v>
      </c>
      <c r="B5729">
        <v>14</v>
      </c>
      <c r="C5729">
        <v>25</v>
      </c>
      <c r="D5729">
        <v>135</v>
      </c>
      <c r="E5729">
        <v>1287</v>
      </c>
      <c r="F5729">
        <v>9665</v>
      </c>
      <c r="G5729">
        <v>950</v>
      </c>
      <c r="H5729">
        <v>3</v>
      </c>
      <c r="I5729" s="58" t="s">
        <v>9412</v>
      </c>
      <c r="J5729">
        <v>95003</v>
      </c>
      <c r="K5729" s="4">
        <v>0</v>
      </c>
      <c r="L5729" s="4">
        <v>5.01</v>
      </c>
      <c r="M5729" s="4">
        <v>6.9649999999999999</v>
      </c>
      <c r="N5729" s="4">
        <v>11.975</v>
      </c>
      <c r="O5729" s="5">
        <v>42305.745292812499</v>
      </c>
      <c r="P5729" s="5">
        <v>43258.050196053242</v>
      </c>
    </row>
    <row r="5730" spans="1:16">
      <c r="A5730">
        <v>5</v>
      </c>
      <c r="B5730">
        <v>14</v>
      </c>
      <c r="C5730">
        <v>25</v>
      </c>
      <c r="D5730">
        <v>135</v>
      </c>
      <c r="E5730">
        <v>2589</v>
      </c>
      <c r="F5730">
        <v>9666</v>
      </c>
      <c r="G5730">
        <v>711</v>
      </c>
      <c r="H5730">
        <v>4</v>
      </c>
      <c r="I5730" s="58" t="s">
        <v>9413</v>
      </c>
      <c r="J5730">
        <v>71104</v>
      </c>
      <c r="K5730" s="4">
        <v>0</v>
      </c>
      <c r="L5730" s="4">
        <v>1.764</v>
      </c>
      <c r="M5730" s="4">
        <v>0</v>
      </c>
      <c r="N5730" s="4">
        <v>1.764</v>
      </c>
      <c r="O5730" s="5">
        <v>42305.745292812499</v>
      </c>
      <c r="P5730" s="5">
        <v>42305.745292812499</v>
      </c>
    </row>
    <row r="5731" spans="1:16">
      <c r="A5731">
        <v>5</v>
      </c>
      <c r="B5731">
        <v>14</v>
      </c>
      <c r="C5731">
        <v>25</v>
      </c>
      <c r="D5731">
        <v>135</v>
      </c>
      <c r="E5731">
        <v>3360</v>
      </c>
      <c r="F5731">
        <v>9667</v>
      </c>
      <c r="G5731">
        <v>950</v>
      </c>
      <c r="H5731">
        <v>6</v>
      </c>
      <c r="I5731" s="58" t="s">
        <v>9414</v>
      </c>
      <c r="J5731">
        <v>95006</v>
      </c>
      <c r="K5731" s="4">
        <v>1</v>
      </c>
      <c r="L5731" s="4">
        <v>4.0060000000000002</v>
      </c>
      <c r="M5731" s="4">
        <v>0</v>
      </c>
      <c r="N5731" s="4">
        <v>3.0059999999999998</v>
      </c>
      <c r="O5731" s="5">
        <v>42305.745292812499</v>
      </c>
      <c r="P5731" s="5">
        <v>42305.745292812499</v>
      </c>
    </row>
    <row r="5732" spans="1:16">
      <c r="A5732">
        <v>5</v>
      </c>
      <c r="B5732">
        <v>14</v>
      </c>
      <c r="C5732">
        <v>25</v>
      </c>
      <c r="D5732">
        <v>135</v>
      </c>
      <c r="E5732">
        <v>375</v>
      </c>
      <c r="F5732">
        <v>9664</v>
      </c>
      <c r="G5732">
        <v>950</v>
      </c>
      <c r="H5732">
        <v>2</v>
      </c>
      <c r="I5732" s="58" t="s">
        <v>9415</v>
      </c>
      <c r="J5732">
        <v>95002</v>
      </c>
      <c r="K5732" s="4">
        <v>0</v>
      </c>
      <c r="L5732" s="4">
        <v>12.882</v>
      </c>
      <c r="M5732" s="4">
        <v>67.831000000000003</v>
      </c>
      <c r="N5732" s="4">
        <v>80.712999999999994</v>
      </c>
      <c r="O5732" s="5">
        <v>42305.745292812499</v>
      </c>
      <c r="P5732" s="5">
        <v>42305.745292812499</v>
      </c>
    </row>
    <row r="5733" spans="1:16">
      <c r="A5733">
        <v>5</v>
      </c>
      <c r="B5733">
        <v>14</v>
      </c>
      <c r="C5733">
        <v>25</v>
      </c>
      <c r="D5733">
        <v>135</v>
      </c>
      <c r="E5733">
        <v>4027</v>
      </c>
      <c r="F5733">
        <v>9668</v>
      </c>
      <c r="G5733">
        <v>496</v>
      </c>
      <c r="H5733">
        <v>3</v>
      </c>
      <c r="I5733" s="58" t="s">
        <v>9416</v>
      </c>
      <c r="J5733">
        <v>49603</v>
      </c>
      <c r="K5733" s="4">
        <v>0</v>
      </c>
      <c r="L5733" s="4">
        <v>6.9980000000000002</v>
      </c>
      <c r="M5733" s="4">
        <v>0</v>
      </c>
      <c r="N5733" s="4">
        <v>6.9980000000000002</v>
      </c>
      <c r="O5733" t="s">
        <v>1223</v>
      </c>
      <c r="P5733" t="s">
        <v>1223</v>
      </c>
    </row>
    <row r="5734" spans="1:16">
      <c r="A5734">
        <v>5</v>
      </c>
      <c r="B5734">
        <v>14</v>
      </c>
      <c r="C5734">
        <v>25</v>
      </c>
      <c r="D5734">
        <v>135</v>
      </c>
      <c r="E5734">
        <v>4512</v>
      </c>
      <c r="F5734">
        <v>9669</v>
      </c>
      <c r="G5734">
        <v>132</v>
      </c>
      <c r="H5734">
        <v>3</v>
      </c>
      <c r="I5734" s="58" t="s">
        <v>1591</v>
      </c>
      <c r="J5734">
        <v>13203</v>
      </c>
      <c r="K5734" s="4">
        <v>15</v>
      </c>
      <c r="L5734" s="4">
        <v>15.211</v>
      </c>
      <c r="M5734" s="4">
        <v>0</v>
      </c>
      <c r="N5734" s="4">
        <v>0.21099999999999999</v>
      </c>
      <c r="O5734" s="5">
        <v>42305.745292812499</v>
      </c>
      <c r="P5734" s="5">
        <v>42305.745292812499</v>
      </c>
    </row>
    <row r="5735" spans="1:16">
      <c r="A5735">
        <v>5</v>
      </c>
      <c r="B5735">
        <v>14</v>
      </c>
      <c r="C5735">
        <v>25</v>
      </c>
      <c r="D5735">
        <v>135</v>
      </c>
      <c r="E5735">
        <v>4532</v>
      </c>
      <c r="F5735">
        <v>9670</v>
      </c>
      <c r="G5735">
        <v>132</v>
      </c>
      <c r="H5735">
        <v>3</v>
      </c>
      <c r="I5735" s="58" t="s">
        <v>1591</v>
      </c>
      <c r="J5735">
        <v>13203</v>
      </c>
      <c r="K5735" s="4">
        <v>0</v>
      </c>
      <c r="L5735" s="4">
        <v>11.347</v>
      </c>
      <c r="M5735" s="4">
        <v>167.84200000000001</v>
      </c>
      <c r="N5735" s="4">
        <v>179.18899999999999</v>
      </c>
      <c r="O5735" s="5">
        <v>42305.745292812499</v>
      </c>
      <c r="P5735" s="5">
        <v>43258.050196053242</v>
      </c>
    </row>
    <row r="5736" spans="1:16">
      <c r="A5736">
        <v>5</v>
      </c>
      <c r="B5736">
        <v>14</v>
      </c>
      <c r="C5736">
        <v>25</v>
      </c>
      <c r="D5736">
        <v>135</v>
      </c>
      <c r="E5736">
        <v>4532</v>
      </c>
      <c r="F5736">
        <v>9671</v>
      </c>
      <c r="G5736">
        <v>133</v>
      </c>
      <c r="H5736">
        <v>1</v>
      </c>
      <c r="I5736" s="58" t="s">
        <v>9417</v>
      </c>
      <c r="J5736">
        <v>13301</v>
      </c>
      <c r="K5736" s="4">
        <v>0</v>
      </c>
      <c r="L5736" s="4">
        <v>32.921999999999997</v>
      </c>
      <c r="M5736" s="4">
        <v>179.18899999999999</v>
      </c>
      <c r="N5736" s="4">
        <v>200.642</v>
      </c>
      <c r="O5736" s="5">
        <v>42305.745292812499</v>
      </c>
      <c r="P5736" s="5">
        <v>43258.050196053242</v>
      </c>
    </row>
    <row r="5737" spans="1:16">
      <c r="A5737">
        <v>5</v>
      </c>
      <c r="B5737">
        <v>14</v>
      </c>
      <c r="C5737">
        <v>25</v>
      </c>
      <c r="D5737">
        <v>135</v>
      </c>
      <c r="E5737">
        <v>4533</v>
      </c>
      <c r="F5737">
        <v>9672</v>
      </c>
      <c r="G5737">
        <v>32</v>
      </c>
      <c r="H5737">
        <v>5</v>
      </c>
      <c r="I5737" s="58">
        <v>11810</v>
      </c>
      <c r="J5737">
        <v>3205</v>
      </c>
      <c r="K5737" s="4">
        <v>0</v>
      </c>
      <c r="L5737" s="4">
        <v>15.27</v>
      </c>
      <c r="M5737" s="4">
        <v>202.595</v>
      </c>
      <c r="N5737" s="4">
        <v>219</v>
      </c>
      <c r="O5737" s="5">
        <v>42305.745292812499</v>
      </c>
      <c r="P5737" s="5">
        <v>43258.050196053242</v>
      </c>
    </row>
    <row r="5738" spans="1:16">
      <c r="A5738">
        <v>5</v>
      </c>
      <c r="B5738">
        <v>14</v>
      </c>
      <c r="C5738">
        <v>25</v>
      </c>
      <c r="D5738">
        <v>135</v>
      </c>
      <c r="E5738">
        <v>4533</v>
      </c>
      <c r="F5738">
        <v>9673</v>
      </c>
      <c r="G5738">
        <v>32</v>
      </c>
      <c r="H5738">
        <v>6</v>
      </c>
      <c r="I5738" s="58">
        <v>11841</v>
      </c>
      <c r="J5738">
        <v>3206</v>
      </c>
      <c r="K5738" s="4">
        <v>1.0369999999999999</v>
      </c>
      <c r="L5738" s="4">
        <v>15.718999999999999</v>
      </c>
      <c r="M5738" s="4">
        <v>219</v>
      </c>
      <c r="N5738" s="4">
        <v>233.68199999999999</v>
      </c>
      <c r="O5738" s="5">
        <v>42305.745292812499</v>
      </c>
      <c r="P5738" s="5">
        <v>43258.050196053242</v>
      </c>
    </row>
    <row r="5739" spans="1:16">
      <c r="A5739">
        <v>5</v>
      </c>
      <c r="B5739">
        <v>14</v>
      </c>
      <c r="C5739">
        <v>25</v>
      </c>
      <c r="D5739">
        <v>173</v>
      </c>
      <c r="E5739">
        <v>1171</v>
      </c>
      <c r="F5739">
        <v>9713</v>
      </c>
      <c r="G5739">
        <v>1218</v>
      </c>
      <c r="H5739">
        <v>1</v>
      </c>
      <c r="I5739" s="58" t="s">
        <v>9418</v>
      </c>
      <c r="J5739">
        <v>121801</v>
      </c>
      <c r="K5739" s="4">
        <v>0</v>
      </c>
      <c r="L5739" s="4">
        <v>6.9029999999999996</v>
      </c>
      <c r="M5739" s="4">
        <v>0</v>
      </c>
      <c r="N5739" s="4">
        <v>6.9029999999999996</v>
      </c>
      <c r="O5739" s="5">
        <v>42305.745292812499</v>
      </c>
      <c r="P5739" s="5">
        <v>42305.745292812499</v>
      </c>
    </row>
    <row r="5740" spans="1:16">
      <c r="A5740">
        <v>5</v>
      </c>
      <c r="B5740">
        <v>14</v>
      </c>
      <c r="C5740">
        <v>25</v>
      </c>
      <c r="D5740">
        <v>173</v>
      </c>
      <c r="E5740">
        <v>1482</v>
      </c>
      <c r="F5740">
        <v>9714</v>
      </c>
      <c r="G5740">
        <v>3428</v>
      </c>
      <c r="H5740">
        <v>1</v>
      </c>
      <c r="I5740" s="58">
        <v>558092</v>
      </c>
      <c r="J5740">
        <v>342801</v>
      </c>
      <c r="K5740" s="4">
        <v>1</v>
      </c>
      <c r="L5740" s="4">
        <v>3.0470000000000002</v>
      </c>
      <c r="M5740" s="4">
        <v>0</v>
      </c>
      <c r="N5740" s="4">
        <v>2.0470000000000002</v>
      </c>
      <c r="O5740" s="5">
        <v>42305.745292812499</v>
      </c>
      <c r="P5740" s="5">
        <v>42305.745292812499</v>
      </c>
    </row>
    <row r="5741" spans="1:16">
      <c r="A5741">
        <v>5</v>
      </c>
      <c r="B5741">
        <v>14</v>
      </c>
      <c r="C5741">
        <v>25</v>
      </c>
      <c r="D5741">
        <v>173</v>
      </c>
      <c r="E5741">
        <v>2076</v>
      </c>
      <c r="F5741">
        <v>9715</v>
      </c>
      <c r="G5741">
        <v>971</v>
      </c>
      <c r="H5741">
        <v>3</v>
      </c>
      <c r="I5741" s="58" t="s">
        <v>9419</v>
      </c>
      <c r="J5741">
        <v>97103</v>
      </c>
      <c r="K5741" s="4">
        <v>0</v>
      </c>
      <c r="L5741" s="4">
        <v>9.0340000000000007</v>
      </c>
      <c r="M5741" s="4">
        <v>0</v>
      </c>
      <c r="N5741" s="4">
        <v>9.0340000000000007</v>
      </c>
      <c r="O5741" s="5">
        <v>42305.745292812499</v>
      </c>
      <c r="P5741" s="5">
        <v>42305.745292812499</v>
      </c>
    </row>
    <row r="5742" spans="1:16">
      <c r="A5742">
        <v>5</v>
      </c>
      <c r="B5742">
        <v>14</v>
      </c>
      <c r="C5742">
        <v>25</v>
      </c>
      <c r="D5742">
        <v>173</v>
      </c>
      <c r="E5742">
        <v>283</v>
      </c>
      <c r="F5742">
        <v>9705</v>
      </c>
      <c r="G5742">
        <v>105</v>
      </c>
      <c r="H5742">
        <v>9</v>
      </c>
      <c r="I5742" s="58" t="s">
        <v>9420</v>
      </c>
      <c r="J5742">
        <v>10509</v>
      </c>
      <c r="K5742" s="4">
        <v>0</v>
      </c>
      <c r="L5742" s="4">
        <v>0.77500000000000002</v>
      </c>
      <c r="M5742" s="4">
        <v>50.106999999999999</v>
      </c>
      <c r="N5742" s="4">
        <v>50.881999999999998</v>
      </c>
      <c r="O5742" s="5">
        <v>42305.745292812499</v>
      </c>
      <c r="P5742" s="5">
        <v>43258.050196053242</v>
      </c>
    </row>
    <row r="5743" spans="1:16">
      <c r="A5743">
        <v>5</v>
      </c>
      <c r="B5743">
        <v>14</v>
      </c>
      <c r="C5743">
        <v>25</v>
      </c>
      <c r="D5743">
        <v>173</v>
      </c>
      <c r="E5743">
        <v>283</v>
      </c>
      <c r="F5743">
        <v>9706</v>
      </c>
      <c r="G5743">
        <v>704</v>
      </c>
      <c r="H5743">
        <v>5</v>
      </c>
      <c r="I5743" s="58" t="s">
        <v>9421</v>
      </c>
      <c r="J5743">
        <v>70405</v>
      </c>
      <c r="K5743" s="4">
        <v>0</v>
      </c>
      <c r="L5743" s="4">
        <v>20.710999999999999</v>
      </c>
      <c r="M5743" s="4">
        <v>18.766999999999999</v>
      </c>
      <c r="N5743" s="4">
        <v>39.478000000000002</v>
      </c>
      <c r="O5743" s="5">
        <v>42305.745292812499</v>
      </c>
      <c r="P5743" s="5">
        <v>43258.050196053242</v>
      </c>
    </row>
    <row r="5744" spans="1:16">
      <c r="A5744">
        <v>5</v>
      </c>
      <c r="B5744">
        <v>14</v>
      </c>
      <c r="C5744">
        <v>25</v>
      </c>
      <c r="D5744">
        <v>173</v>
      </c>
      <c r="E5744">
        <v>283</v>
      </c>
      <c r="F5744">
        <v>9707</v>
      </c>
      <c r="G5744">
        <v>704</v>
      </c>
      <c r="H5744">
        <v>6</v>
      </c>
      <c r="I5744" s="58" t="s">
        <v>1592</v>
      </c>
      <c r="J5744">
        <v>70406</v>
      </c>
      <c r="K5744" s="4">
        <v>20.710999999999999</v>
      </c>
      <c r="L5744" s="4">
        <v>31.34</v>
      </c>
      <c r="M5744" s="4">
        <v>39.478000000000002</v>
      </c>
      <c r="N5744" s="4">
        <v>50.106999999999999</v>
      </c>
      <c r="O5744" s="5">
        <v>42305.745292812499</v>
      </c>
      <c r="P5744" s="5">
        <v>43258.050196053242</v>
      </c>
    </row>
    <row r="5745" spans="1:16">
      <c r="A5745">
        <v>5</v>
      </c>
      <c r="B5745">
        <v>14</v>
      </c>
      <c r="C5745">
        <v>25</v>
      </c>
      <c r="D5745">
        <v>173</v>
      </c>
      <c r="E5745">
        <v>286</v>
      </c>
      <c r="F5745">
        <v>9708</v>
      </c>
      <c r="G5745">
        <v>707</v>
      </c>
      <c r="H5745">
        <v>4</v>
      </c>
      <c r="I5745" s="58" t="s">
        <v>9422</v>
      </c>
      <c r="J5745">
        <v>70704</v>
      </c>
      <c r="K5745" s="4">
        <v>0</v>
      </c>
      <c r="L5745" s="4">
        <v>8.7850000000000001</v>
      </c>
      <c r="M5745" s="4">
        <v>28.061</v>
      </c>
      <c r="N5745" s="4">
        <v>36.845999999999997</v>
      </c>
      <c r="O5745" s="5">
        <v>42305.745292812499</v>
      </c>
      <c r="P5745" s="5">
        <v>43258.050196053242</v>
      </c>
    </row>
    <row r="5746" spans="1:16">
      <c r="A5746">
        <v>5</v>
      </c>
      <c r="B5746">
        <v>14</v>
      </c>
      <c r="C5746">
        <v>25</v>
      </c>
      <c r="D5746">
        <v>173</v>
      </c>
      <c r="E5746">
        <v>2980</v>
      </c>
      <c r="F5746">
        <v>9716</v>
      </c>
      <c r="G5746">
        <v>2179</v>
      </c>
      <c r="H5746">
        <v>1</v>
      </c>
      <c r="I5746" s="58">
        <v>101905</v>
      </c>
      <c r="J5746">
        <v>217901</v>
      </c>
      <c r="K5746" s="4">
        <v>6</v>
      </c>
      <c r="L5746" s="4">
        <v>9.6029999999999998</v>
      </c>
      <c r="M5746" s="4">
        <v>0</v>
      </c>
      <c r="N5746" s="4">
        <v>3.6030000000000002</v>
      </c>
      <c r="O5746" t="s">
        <v>1223</v>
      </c>
      <c r="P5746" t="s">
        <v>1223</v>
      </c>
    </row>
    <row r="5747" spans="1:16">
      <c r="A5747">
        <v>5</v>
      </c>
      <c r="B5747">
        <v>14</v>
      </c>
      <c r="C5747">
        <v>25</v>
      </c>
      <c r="D5747">
        <v>173</v>
      </c>
      <c r="E5747">
        <v>3167</v>
      </c>
      <c r="F5747">
        <v>9717</v>
      </c>
      <c r="G5747">
        <v>2425</v>
      </c>
      <c r="H5747">
        <v>3</v>
      </c>
      <c r="I5747" s="58">
        <v>191814</v>
      </c>
      <c r="J5747">
        <v>242503</v>
      </c>
      <c r="K5747" s="4">
        <v>1</v>
      </c>
      <c r="L5747" s="4">
        <v>4.62</v>
      </c>
      <c r="M5747" s="4">
        <v>0</v>
      </c>
      <c r="N5747" s="4">
        <v>3.62</v>
      </c>
      <c r="O5747" s="5">
        <v>42305.745292812499</v>
      </c>
      <c r="P5747" s="5">
        <v>42305.745292812499</v>
      </c>
    </row>
    <row r="5748" spans="1:16">
      <c r="A5748">
        <v>5</v>
      </c>
      <c r="B5748">
        <v>14</v>
      </c>
      <c r="C5748">
        <v>25</v>
      </c>
      <c r="D5748">
        <v>173</v>
      </c>
      <c r="E5748">
        <v>3466</v>
      </c>
      <c r="F5748">
        <v>9718</v>
      </c>
      <c r="G5748">
        <v>704</v>
      </c>
      <c r="H5748">
        <v>6</v>
      </c>
      <c r="I5748" s="58" t="s">
        <v>1592</v>
      </c>
      <c r="J5748">
        <v>70406</v>
      </c>
      <c r="K5748" s="4">
        <v>31.34</v>
      </c>
      <c r="L5748" s="4">
        <v>32.186</v>
      </c>
      <c r="M5748" s="4">
        <v>0</v>
      </c>
      <c r="N5748" s="4">
        <v>0.84599999999999997</v>
      </c>
      <c r="O5748" s="5">
        <v>42305.745292812499</v>
      </c>
      <c r="P5748" s="5">
        <v>42305.745292812499</v>
      </c>
    </row>
    <row r="5749" spans="1:16">
      <c r="A5749">
        <v>5</v>
      </c>
      <c r="B5749">
        <v>14</v>
      </c>
      <c r="C5749">
        <v>25</v>
      </c>
      <c r="D5749">
        <v>173</v>
      </c>
      <c r="E5749">
        <v>3913</v>
      </c>
      <c r="F5749">
        <v>9719</v>
      </c>
      <c r="G5749">
        <v>105</v>
      </c>
      <c r="H5749">
        <v>4</v>
      </c>
      <c r="I5749" s="58" t="s">
        <v>9423</v>
      </c>
      <c r="J5749">
        <v>10504</v>
      </c>
      <c r="K5749" s="4">
        <v>0</v>
      </c>
      <c r="L5749" s="4">
        <v>21.981000000000002</v>
      </c>
      <c r="M5749" s="4">
        <v>149.90700000000001</v>
      </c>
      <c r="N5749" s="4">
        <v>171.88800000000001</v>
      </c>
      <c r="O5749" s="5">
        <v>42305.745292812499</v>
      </c>
      <c r="P5749" s="5">
        <v>42305.745292812499</v>
      </c>
    </row>
    <row r="5750" spans="1:16">
      <c r="A5750">
        <v>5</v>
      </c>
      <c r="B5750">
        <v>14</v>
      </c>
      <c r="C5750">
        <v>25</v>
      </c>
      <c r="D5750">
        <v>173</v>
      </c>
      <c r="E5750">
        <v>3913</v>
      </c>
      <c r="F5750">
        <v>9720</v>
      </c>
      <c r="G5750">
        <v>105</v>
      </c>
      <c r="H5750">
        <v>5</v>
      </c>
      <c r="I5750" s="58" t="s">
        <v>9424</v>
      </c>
      <c r="J5750">
        <v>10505</v>
      </c>
      <c r="K5750" s="4">
        <v>0</v>
      </c>
      <c r="L5750" s="4">
        <v>12.647</v>
      </c>
      <c r="M5750" s="4">
        <v>171.88800000000001</v>
      </c>
      <c r="N5750" s="4">
        <v>184.535</v>
      </c>
      <c r="O5750" s="5">
        <v>42305.745292812499</v>
      </c>
      <c r="P5750" s="5">
        <v>43258.050196053242</v>
      </c>
    </row>
    <row r="5751" spans="1:16">
      <c r="A5751">
        <v>5</v>
      </c>
      <c r="B5751">
        <v>14</v>
      </c>
      <c r="C5751">
        <v>25</v>
      </c>
      <c r="D5751">
        <v>173</v>
      </c>
      <c r="E5751">
        <v>4116</v>
      </c>
      <c r="F5751">
        <v>9721</v>
      </c>
      <c r="G5751">
        <v>105</v>
      </c>
      <c r="H5751">
        <v>7</v>
      </c>
      <c r="I5751" s="58" t="s">
        <v>9425</v>
      </c>
      <c r="J5751">
        <v>10507</v>
      </c>
      <c r="K5751" s="4">
        <v>0</v>
      </c>
      <c r="L5751" s="4">
        <v>1.431</v>
      </c>
      <c r="M5751" s="4">
        <v>0</v>
      </c>
      <c r="N5751" s="4">
        <v>1.431</v>
      </c>
      <c r="O5751" s="5">
        <v>42305.745292812499</v>
      </c>
      <c r="P5751" s="5">
        <v>42305.745292812499</v>
      </c>
    </row>
    <row r="5752" spans="1:16">
      <c r="A5752">
        <v>5</v>
      </c>
      <c r="B5752">
        <v>14</v>
      </c>
      <c r="C5752">
        <v>25</v>
      </c>
      <c r="D5752">
        <v>173</v>
      </c>
      <c r="E5752">
        <v>4396</v>
      </c>
      <c r="F5752">
        <v>9722</v>
      </c>
      <c r="G5752">
        <v>105</v>
      </c>
      <c r="H5752">
        <v>8</v>
      </c>
      <c r="I5752" s="58" t="s">
        <v>9426</v>
      </c>
      <c r="J5752">
        <v>10508</v>
      </c>
      <c r="K5752" s="4">
        <v>0</v>
      </c>
      <c r="L5752" s="4">
        <v>0.78100000000000003</v>
      </c>
      <c r="M5752" s="4">
        <v>0</v>
      </c>
      <c r="N5752" s="4">
        <v>0.78100000000000003</v>
      </c>
      <c r="O5752" s="5">
        <v>42305.745292812499</v>
      </c>
      <c r="P5752" s="5">
        <v>42305.745292812499</v>
      </c>
    </row>
    <row r="5753" spans="1:16">
      <c r="A5753">
        <v>5</v>
      </c>
      <c r="B5753">
        <v>14</v>
      </c>
      <c r="C5753">
        <v>25</v>
      </c>
      <c r="D5753">
        <v>173</v>
      </c>
      <c r="E5753">
        <v>4522</v>
      </c>
      <c r="F5753">
        <v>9723</v>
      </c>
      <c r="G5753">
        <v>145</v>
      </c>
      <c r="H5753">
        <v>8</v>
      </c>
      <c r="I5753" s="58" t="s">
        <v>9427</v>
      </c>
      <c r="J5753">
        <v>14508</v>
      </c>
      <c r="K5753" s="4">
        <v>0</v>
      </c>
      <c r="L5753" s="4">
        <v>13.288</v>
      </c>
      <c r="M5753" s="4">
        <v>301.00400000000002</v>
      </c>
      <c r="N5753" s="4">
        <v>314.29199999999997</v>
      </c>
      <c r="O5753" s="5">
        <v>42305.745292812499</v>
      </c>
      <c r="P5753" s="5">
        <v>43258.050196053242</v>
      </c>
    </row>
    <row r="5754" spans="1:16">
      <c r="A5754">
        <v>5</v>
      </c>
      <c r="B5754">
        <v>14</v>
      </c>
      <c r="C5754">
        <v>25</v>
      </c>
      <c r="D5754">
        <v>173</v>
      </c>
      <c r="E5754">
        <v>4522</v>
      </c>
      <c r="F5754">
        <v>9724</v>
      </c>
      <c r="G5754">
        <v>146</v>
      </c>
      <c r="H5754">
        <v>1</v>
      </c>
      <c r="I5754" s="58" t="s">
        <v>9428</v>
      </c>
      <c r="J5754">
        <v>14601</v>
      </c>
      <c r="K5754" s="4">
        <v>13.512</v>
      </c>
      <c r="L5754" s="4">
        <v>31.74</v>
      </c>
      <c r="M5754" s="4">
        <v>314.29199999999997</v>
      </c>
      <c r="N5754" s="4">
        <v>332.52</v>
      </c>
      <c r="O5754" s="5">
        <v>42305.745292812499</v>
      </c>
      <c r="P5754" s="5">
        <v>43258.050196053242</v>
      </c>
    </row>
    <row r="5755" spans="1:16">
      <c r="A5755">
        <v>5</v>
      </c>
      <c r="B5755">
        <v>14</v>
      </c>
      <c r="C5755">
        <v>25</v>
      </c>
      <c r="D5755">
        <v>173</v>
      </c>
      <c r="E5755">
        <v>753</v>
      </c>
      <c r="F5755">
        <v>9709</v>
      </c>
      <c r="G5755">
        <v>971</v>
      </c>
      <c r="H5755">
        <v>2</v>
      </c>
      <c r="I5755" s="58" t="s">
        <v>9429</v>
      </c>
      <c r="J5755">
        <v>97102</v>
      </c>
      <c r="K5755" s="4">
        <v>0</v>
      </c>
      <c r="L5755" s="4">
        <v>5.931</v>
      </c>
      <c r="M5755" s="4">
        <v>5.7640000000000002</v>
      </c>
      <c r="N5755" s="4">
        <v>11.695</v>
      </c>
      <c r="O5755" s="5">
        <v>42305.745292812499</v>
      </c>
      <c r="P5755" s="5">
        <v>42305.745292812499</v>
      </c>
    </row>
    <row r="5756" spans="1:16">
      <c r="A5756">
        <v>5</v>
      </c>
      <c r="B5756">
        <v>14</v>
      </c>
      <c r="C5756">
        <v>25</v>
      </c>
      <c r="D5756">
        <v>173</v>
      </c>
      <c r="E5756">
        <v>806</v>
      </c>
      <c r="F5756">
        <v>9710</v>
      </c>
      <c r="G5756">
        <v>311</v>
      </c>
      <c r="H5756">
        <v>6</v>
      </c>
      <c r="I5756" s="58" t="s">
        <v>9430</v>
      </c>
      <c r="J5756">
        <v>31106</v>
      </c>
      <c r="K5756" s="4">
        <v>0</v>
      </c>
      <c r="L5756" s="4">
        <v>7.2030000000000003</v>
      </c>
      <c r="M5756" s="4">
        <v>13.891999999999999</v>
      </c>
      <c r="N5756" s="4">
        <v>21.094999999999999</v>
      </c>
      <c r="O5756" s="5">
        <v>42305.745292812499</v>
      </c>
      <c r="P5756" s="5">
        <v>43258.050196053242</v>
      </c>
    </row>
    <row r="5757" spans="1:16">
      <c r="A5757">
        <v>5</v>
      </c>
      <c r="B5757">
        <v>14</v>
      </c>
      <c r="C5757">
        <v>25</v>
      </c>
      <c r="D5757">
        <v>173</v>
      </c>
      <c r="E5757">
        <v>833</v>
      </c>
      <c r="F5757">
        <v>9711</v>
      </c>
      <c r="G5757">
        <v>1702</v>
      </c>
      <c r="H5757">
        <v>1</v>
      </c>
      <c r="I5757" s="58">
        <v>-72317</v>
      </c>
      <c r="J5757">
        <v>170201</v>
      </c>
      <c r="K5757" s="4">
        <v>0</v>
      </c>
      <c r="L5757" s="4">
        <v>5.5250000000000004</v>
      </c>
      <c r="M5757" s="4">
        <v>13.085000000000001</v>
      </c>
      <c r="N5757" s="4">
        <v>18.61</v>
      </c>
      <c r="O5757" s="5">
        <v>42305.745292812499</v>
      </c>
      <c r="P5757" s="5">
        <v>42305.745292812499</v>
      </c>
    </row>
    <row r="5758" spans="1:16">
      <c r="A5758">
        <v>5</v>
      </c>
      <c r="B5758">
        <v>14</v>
      </c>
      <c r="C5758">
        <v>25</v>
      </c>
      <c r="D5758">
        <v>173</v>
      </c>
      <c r="E5758">
        <v>833</v>
      </c>
      <c r="F5758">
        <v>9712</v>
      </c>
      <c r="G5758">
        <v>2425</v>
      </c>
      <c r="H5758">
        <v>2</v>
      </c>
      <c r="I5758" s="58">
        <v>191786</v>
      </c>
      <c r="J5758">
        <v>242502</v>
      </c>
      <c r="K5758" s="4">
        <v>0</v>
      </c>
      <c r="L5758" s="4">
        <v>10.877000000000001</v>
      </c>
      <c r="M5758" s="4">
        <v>1.466</v>
      </c>
      <c r="N5758" s="4">
        <v>12.343</v>
      </c>
      <c r="O5758" s="5">
        <v>42305.745292812499</v>
      </c>
      <c r="P5758" s="5">
        <v>43258.050196053242</v>
      </c>
    </row>
    <row r="5759" spans="1:16">
      <c r="A5759">
        <v>5</v>
      </c>
      <c r="B5759">
        <v>14</v>
      </c>
      <c r="C5759">
        <v>25</v>
      </c>
      <c r="D5759">
        <v>51</v>
      </c>
      <c r="E5759">
        <v>1159</v>
      </c>
      <c r="F5759">
        <v>9515</v>
      </c>
      <c r="G5759">
        <v>1233</v>
      </c>
      <c r="H5759">
        <v>2</v>
      </c>
      <c r="I5759" s="58" t="s">
        <v>9431</v>
      </c>
      <c r="J5759">
        <v>123302</v>
      </c>
      <c r="K5759" s="4">
        <v>0</v>
      </c>
      <c r="L5759" s="4">
        <v>1.72</v>
      </c>
      <c r="M5759" s="4">
        <v>15.074999999999999</v>
      </c>
      <c r="N5759" s="4">
        <v>16.795000000000002</v>
      </c>
      <c r="O5759" s="5">
        <v>42305.745292812499</v>
      </c>
      <c r="P5759" s="5">
        <v>43258.050196053242</v>
      </c>
    </row>
    <row r="5760" spans="1:16">
      <c r="A5760">
        <v>5</v>
      </c>
      <c r="B5760">
        <v>14</v>
      </c>
      <c r="C5760">
        <v>25</v>
      </c>
      <c r="D5760">
        <v>51</v>
      </c>
      <c r="E5760">
        <v>1163</v>
      </c>
      <c r="F5760">
        <v>9516</v>
      </c>
      <c r="G5760">
        <v>146</v>
      </c>
      <c r="H5760">
        <v>8</v>
      </c>
      <c r="I5760" s="58" t="s">
        <v>9432</v>
      </c>
      <c r="J5760">
        <v>14608</v>
      </c>
      <c r="K5760" s="4">
        <v>0</v>
      </c>
      <c r="L5760" s="4">
        <v>0.88400000000000001</v>
      </c>
      <c r="M5760" s="4">
        <v>0</v>
      </c>
      <c r="N5760" s="4">
        <v>0.88400000000000001</v>
      </c>
      <c r="O5760" s="5">
        <v>42305.745292812499</v>
      </c>
      <c r="P5760" s="5">
        <v>42305.745292812499</v>
      </c>
    </row>
    <row r="5761" spans="1:16">
      <c r="A5761">
        <v>5</v>
      </c>
      <c r="B5761">
        <v>14</v>
      </c>
      <c r="C5761">
        <v>25</v>
      </c>
      <c r="D5761">
        <v>51</v>
      </c>
      <c r="E5761">
        <v>1163</v>
      </c>
      <c r="F5761">
        <v>9517</v>
      </c>
      <c r="G5761">
        <v>2251</v>
      </c>
      <c r="H5761">
        <v>1</v>
      </c>
      <c r="I5761" s="58">
        <v>128202</v>
      </c>
      <c r="J5761">
        <v>225101</v>
      </c>
      <c r="K5761" s="4">
        <v>0</v>
      </c>
      <c r="L5761" s="4">
        <v>9.7439999999999998</v>
      </c>
      <c r="M5761" s="4">
        <v>1.0269999999999999</v>
      </c>
      <c r="N5761" s="4">
        <v>10.771000000000001</v>
      </c>
      <c r="O5761" s="5">
        <v>42305.745292812499</v>
      </c>
      <c r="P5761" s="5">
        <v>42305.745292812499</v>
      </c>
    </row>
    <row r="5762" spans="1:16">
      <c r="A5762">
        <v>5</v>
      </c>
      <c r="B5762">
        <v>14</v>
      </c>
      <c r="C5762">
        <v>25</v>
      </c>
      <c r="D5762">
        <v>51</v>
      </c>
      <c r="E5762">
        <v>1164</v>
      </c>
      <c r="F5762">
        <v>9518</v>
      </c>
      <c r="G5762">
        <v>760</v>
      </c>
      <c r="H5762">
        <v>1</v>
      </c>
      <c r="I5762" s="58" t="s">
        <v>9433</v>
      </c>
      <c r="J5762">
        <v>76001</v>
      </c>
      <c r="K5762" s="4">
        <v>0</v>
      </c>
      <c r="L5762" s="4">
        <v>17.228000000000002</v>
      </c>
      <c r="M5762" s="4">
        <v>0</v>
      </c>
      <c r="N5762" s="4">
        <v>17.228000000000002</v>
      </c>
      <c r="O5762" s="5">
        <v>42305.745292812499</v>
      </c>
      <c r="P5762" s="5">
        <v>42305.745292812499</v>
      </c>
    </row>
    <row r="5763" spans="1:16">
      <c r="A5763">
        <v>5</v>
      </c>
      <c r="B5763">
        <v>14</v>
      </c>
      <c r="C5763">
        <v>25</v>
      </c>
      <c r="D5763">
        <v>51</v>
      </c>
      <c r="E5763">
        <v>1287</v>
      </c>
      <c r="F5763">
        <v>9519</v>
      </c>
      <c r="G5763">
        <v>1771</v>
      </c>
      <c r="H5763">
        <v>1</v>
      </c>
      <c r="I5763" s="58">
        <v>-47115</v>
      </c>
      <c r="J5763">
        <v>177101</v>
      </c>
      <c r="K5763" s="4">
        <v>0</v>
      </c>
      <c r="L5763" s="4">
        <v>6.9649999999999999</v>
      </c>
      <c r="M5763" s="4">
        <v>0</v>
      </c>
      <c r="N5763" s="4">
        <v>6.9649999999999999</v>
      </c>
      <c r="O5763" s="5">
        <v>42305.745292812499</v>
      </c>
      <c r="P5763" s="5">
        <v>43258.050196053242</v>
      </c>
    </row>
    <row r="5764" spans="1:16">
      <c r="A5764">
        <v>5</v>
      </c>
      <c r="B5764">
        <v>14</v>
      </c>
      <c r="C5764">
        <v>25</v>
      </c>
      <c r="D5764">
        <v>51</v>
      </c>
      <c r="E5764">
        <v>1390</v>
      </c>
      <c r="F5764">
        <v>9520</v>
      </c>
      <c r="G5764">
        <v>2049</v>
      </c>
      <c r="H5764">
        <v>1</v>
      </c>
      <c r="I5764" s="58">
        <v>54424</v>
      </c>
      <c r="J5764">
        <v>204901</v>
      </c>
      <c r="K5764" s="4">
        <v>0</v>
      </c>
      <c r="L5764" s="4">
        <v>7.4080000000000004</v>
      </c>
      <c r="M5764" s="4">
        <v>0</v>
      </c>
      <c r="N5764" s="4">
        <v>7.4080000000000004</v>
      </c>
      <c r="O5764" s="5">
        <v>42305.745292812499</v>
      </c>
      <c r="P5764" s="5">
        <v>42305.745292812499</v>
      </c>
    </row>
    <row r="5765" spans="1:16">
      <c r="A5765">
        <v>5</v>
      </c>
      <c r="B5765">
        <v>14</v>
      </c>
      <c r="C5765">
        <v>25</v>
      </c>
      <c r="D5765">
        <v>51</v>
      </c>
      <c r="E5765">
        <v>1540</v>
      </c>
      <c r="F5765">
        <v>9521</v>
      </c>
      <c r="G5765">
        <v>1348</v>
      </c>
      <c r="H5765">
        <v>1</v>
      </c>
      <c r="I5765" s="58" t="s">
        <v>9434</v>
      </c>
      <c r="J5765">
        <v>134801</v>
      </c>
      <c r="K5765" s="4">
        <v>0</v>
      </c>
      <c r="L5765" s="4">
        <v>15.599</v>
      </c>
      <c r="M5765" s="4">
        <v>0</v>
      </c>
      <c r="N5765" s="4">
        <v>15.599</v>
      </c>
      <c r="O5765" s="5">
        <v>42305.745292812499</v>
      </c>
      <c r="P5765" s="5">
        <v>42305.745292812499</v>
      </c>
    </row>
    <row r="5766" spans="1:16">
      <c r="A5766">
        <v>5</v>
      </c>
      <c r="B5766">
        <v>14</v>
      </c>
      <c r="C5766">
        <v>25</v>
      </c>
      <c r="D5766">
        <v>51</v>
      </c>
      <c r="E5766">
        <v>2323</v>
      </c>
      <c r="F5766">
        <v>9522</v>
      </c>
      <c r="G5766">
        <v>2143</v>
      </c>
      <c r="H5766">
        <v>1</v>
      </c>
      <c r="I5766" s="58">
        <v>88756</v>
      </c>
      <c r="J5766">
        <v>214301</v>
      </c>
      <c r="K5766" s="4">
        <v>0.5</v>
      </c>
      <c r="L5766" s="4">
        <v>9.2759999999999998</v>
      </c>
      <c r="M5766" s="4">
        <v>0</v>
      </c>
      <c r="N5766" s="4">
        <v>8.7759999999999998</v>
      </c>
      <c r="O5766" s="5">
        <v>42305.745292812499</v>
      </c>
      <c r="P5766" s="5">
        <v>42305.745292812499</v>
      </c>
    </row>
    <row r="5767" spans="1:16">
      <c r="A5767">
        <v>5</v>
      </c>
      <c r="B5767">
        <v>14</v>
      </c>
      <c r="C5767">
        <v>25</v>
      </c>
      <c r="D5767">
        <v>51</v>
      </c>
      <c r="E5767">
        <v>2553</v>
      </c>
      <c r="F5767">
        <v>9523</v>
      </c>
      <c r="G5767">
        <v>2313</v>
      </c>
      <c r="H5767">
        <v>1</v>
      </c>
      <c r="I5767" s="58">
        <v>150847</v>
      </c>
      <c r="J5767">
        <v>231301</v>
      </c>
      <c r="K5767" s="4">
        <v>0</v>
      </c>
      <c r="L5767" s="4">
        <v>7.6189999999999998</v>
      </c>
      <c r="M5767" s="4">
        <v>0</v>
      </c>
      <c r="N5767" s="4">
        <v>7.6189999999999998</v>
      </c>
      <c r="O5767" s="5">
        <v>42305.745292812499</v>
      </c>
      <c r="P5767" s="5">
        <v>42305.745292812499</v>
      </c>
    </row>
    <row r="5768" spans="1:16">
      <c r="A5768">
        <v>5</v>
      </c>
      <c r="B5768">
        <v>14</v>
      </c>
      <c r="C5768">
        <v>25</v>
      </c>
      <c r="D5768">
        <v>51</v>
      </c>
      <c r="E5768">
        <v>2584</v>
      </c>
      <c r="F5768">
        <v>9524</v>
      </c>
      <c r="G5768">
        <v>2546</v>
      </c>
      <c r="H5768">
        <v>1</v>
      </c>
      <c r="I5768" s="58">
        <v>235949</v>
      </c>
      <c r="J5768">
        <v>254601</v>
      </c>
      <c r="K5768" s="4">
        <v>10</v>
      </c>
      <c r="L5768" s="4">
        <v>12.048999999999999</v>
      </c>
      <c r="M5768" s="4">
        <v>0</v>
      </c>
      <c r="N5768" s="4">
        <v>2.0489999999999999</v>
      </c>
      <c r="O5768" s="5">
        <v>42305.745292812499</v>
      </c>
      <c r="P5768" s="5">
        <v>42305.745292812499</v>
      </c>
    </row>
    <row r="5769" spans="1:16">
      <c r="A5769">
        <v>5</v>
      </c>
      <c r="B5769">
        <v>14</v>
      </c>
      <c r="C5769">
        <v>25</v>
      </c>
      <c r="D5769">
        <v>51</v>
      </c>
      <c r="E5769">
        <v>283</v>
      </c>
      <c r="F5769">
        <v>9512</v>
      </c>
      <c r="G5769">
        <v>704</v>
      </c>
      <c r="H5769">
        <v>4</v>
      </c>
      <c r="I5769" s="58" t="s">
        <v>9435</v>
      </c>
      <c r="J5769">
        <v>70404</v>
      </c>
      <c r="K5769" s="4">
        <v>1</v>
      </c>
      <c r="L5769" s="4">
        <v>3.1520000000000001</v>
      </c>
      <c r="M5769" s="4">
        <v>16.614999999999998</v>
      </c>
      <c r="N5769" s="4">
        <v>18.766999999999999</v>
      </c>
      <c r="O5769" s="5">
        <v>42305.745292812499</v>
      </c>
      <c r="P5769" s="5">
        <v>43258.050196053242</v>
      </c>
    </row>
    <row r="5770" spans="1:16">
      <c r="A5770">
        <v>5</v>
      </c>
      <c r="B5770">
        <v>14</v>
      </c>
      <c r="C5770">
        <v>25</v>
      </c>
      <c r="D5770">
        <v>51</v>
      </c>
      <c r="E5770">
        <v>2864</v>
      </c>
      <c r="F5770">
        <v>9525</v>
      </c>
      <c r="G5770">
        <v>2251</v>
      </c>
      <c r="H5770">
        <v>2</v>
      </c>
      <c r="I5770" s="58">
        <v>128233</v>
      </c>
      <c r="J5770">
        <v>225102</v>
      </c>
      <c r="K5770" s="4">
        <v>6.9000000000000006E-2</v>
      </c>
      <c r="L5770" s="4">
        <v>4.681</v>
      </c>
      <c r="M5770" s="4">
        <v>0</v>
      </c>
      <c r="N5770" s="4">
        <v>4.6120000000000001</v>
      </c>
      <c r="O5770" s="5">
        <v>42305.745292812499</v>
      </c>
      <c r="P5770" s="5">
        <v>42305.745292812499</v>
      </c>
    </row>
    <row r="5771" spans="1:16">
      <c r="A5771">
        <v>5</v>
      </c>
      <c r="B5771">
        <v>14</v>
      </c>
      <c r="C5771">
        <v>25</v>
      </c>
      <c r="D5771">
        <v>51</v>
      </c>
      <c r="E5771">
        <v>293</v>
      </c>
      <c r="F5771">
        <v>9513</v>
      </c>
      <c r="G5771">
        <v>711</v>
      </c>
      <c r="H5771">
        <v>2</v>
      </c>
      <c r="I5771" s="58" t="s">
        <v>9436</v>
      </c>
      <c r="J5771">
        <v>71102</v>
      </c>
      <c r="K5771" s="4">
        <v>1</v>
      </c>
      <c r="L5771" s="4">
        <v>26.259</v>
      </c>
      <c r="M5771" s="4">
        <v>14.622999999999999</v>
      </c>
      <c r="N5771" s="4">
        <v>39.881999999999998</v>
      </c>
      <c r="O5771" s="5">
        <v>42305.745292812499</v>
      </c>
      <c r="P5771" s="5">
        <v>43258.050196053242</v>
      </c>
    </row>
    <row r="5772" spans="1:16">
      <c r="A5772">
        <v>5</v>
      </c>
      <c r="B5772">
        <v>14</v>
      </c>
      <c r="C5772">
        <v>25</v>
      </c>
      <c r="D5772">
        <v>51</v>
      </c>
      <c r="E5772">
        <v>2979</v>
      </c>
      <c r="F5772">
        <v>9526</v>
      </c>
      <c r="G5772">
        <v>3001</v>
      </c>
      <c r="H5772">
        <v>1</v>
      </c>
      <c r="I5772" s="58">
        <v>402134</v>
      </c>
      <c r="J5772">
        <v>300101</v>
      </c>
      <c r="K5772" s="4">
        <v>0</v>
      </c>
      <c r="L5772" s="4">
        <v>4.37</v>
      </c>
      <c r="M5772" s="4">
        <v>0</v>
      </c>
      <c r="N5772" s="4">
        <v>4.37</v>
      </c>
      <c r="O5772" t="s">
        <v>1223</v>
      </c>
      <c r="P5772" t="s">
        <v>1223</v>
      </c>
    </row>
    <row r="5773" spans="1:16">
      <c r="A5773">
        <v>5</v>
      </c>
      <c r="B5773">
        <v>14</v>
      </c>
      <c r="C5773">
        <v>25</v>
      </c>
      <c r="D5773">
        <v>51</v>
      </c>
      <c r="E5773">
        <v>3076</v>
      </c>
      <c r="F5773">
        <v>9527</v>
      </c>
      <c r="G5773">
        <v>3182</v>
      </c>
      <c r="H5773">
        <v>1</v>
      </c>
      <c r="I5773" s="58">
        <v>468243</v>
      </c>
      <c r="J5773">
        <v>318201</v>
      </c>
      <c r="K5773" s="4">
        <v>10</v>
      </c>
      <c r="L5773" s="4">
        <v>17.190999999999999</v>
      </c>
      <c r="M5773" s="4">
        <v>0</v>
      </c>
      <c r="N5773" s="4">
        <v>7.1909999999999998</v>
      </c>
      <c r="O5773" s="5">
        <v>42305.745292812499</v>
      </c>
      <c r="P5773" s="5">
        <v>42305.745292812499</v>
      </c>
    </row>
    <row r="5774" spans="1:16">
      <c r="A5774">
        <v>5</v>
      </c>
      <c r="B5774">
        <v>14</v>
      </c>
      <c r="C5774">
        <v>25</v>
      </c>
      <c r="D5774">
        <v>51</v>
      </c>
      <c r="E5774">
        <v>3215</v>
      </c>
      <c r="F5774">
        <v>9528</v>
      </c>
      <c r="G5774">
        <v>3326</v>
      </c>
      <c r="H5774">
        <v>1</v>
      </c>
      <c r="I5774" s="58">
        <v>520838</v>
      </c>
      <c r="J5774">
        <v>332601</v>
      </c>
      <c r="K5774" s="4">
        <v>10</v>
      </c>
      <c r="L5774" s="4">
        <v>13.255000000000001</v>
      </c>
      <c r="M5774" s="4">
        <v>0</v>
      </c>
      <c r="N5774" s="4">
        <v>3.2549999999999999</v>
      </c>
      <c r="O5774" s="5">
        <v>42305.745292812499</v>
      </c>
      <c r="P5774" s="5">
        <v>42305.745292812499</v>
      </c>
    </row>
    <row r="5775" spans="1:16">
      <c r="A5775">
        <v>5</v>
      </c>
      <c r="B5775">
        <v>14</v>
      </c>
      <c r="C5775">
        <v>25</v>
      </c>
      <c r="D5775">
        <v>51</v>
      </c>
      <c r="E5775">
        <v>4522</v>
      </c>
      <c r="F5775">
        <v>9529</v>
      </c>
      <c r="G5775">
        <v>32</v>
      </c>
      <c r="H5775">
        <v>2</v>
      </c>
      <c r="I5775" s="58">
        <v>11720</v>
      </c>
      <c r="J5775">
        <v>3202</v>
      </c>
      <c r="K5775" s="4">
        <v>28</v>
      </c>
      <c r="L5775" s="4">
        <v>35.543999999999997</v>
      </c>
      <c r="M5775" s="4">
        <v>359.30700000000002</v>
      </c>
      <c r="N5775" s="4">
        <v>366.851</v>
      </c>
      <c r="O5775" s="5">
        <v>42305.745292812499</v>
      </c>
      <c r="P5775" s="5">
        <v>43258.050196053242</v>
      </c>
    </row>
    <row r="5776" spans="1:16">
      <c r="A5776">
        <v>5</v>
      </c>
      <c r="B5776">
        <v>14</v>
      </c>
      <c r="C5776">
        <v>25</v>
      </c>
      <c r="D5776">
        <v>51</v>
      </c>
      <c r="E5776">
        <v>4522</v>
      </c>
      <c r="F5776">
        <v>9530</v>
      </c>
      <c r="G5776">
        <v>32</v>
      </c>
      <c r="H5776">
        <v>3</v>
      </c>
      <c r="I5776" s="58">
        <v>11749</v>
      </c>
      <c r="J5776">
        <v>3203</v>
      </c>
      <c r="K5776" s="4">
        <v>14.486000000000001</v>
      </c>
      <c r="L5776" s="4">
        <v>27.989000000000001</v>
      </c>
      <c r="M5776" s="4">
        <v>345.80399999999997</v>
      </c>
      <c r="N5776" s="4">
        <v>359.30700000000002</v>
      </c>
      <c r="O5776" s="5">
        <v>42305.745292812499</v>
      </c>
      <c r="P5776" s="5">
        <v>43258.050196053242</v>
      </c>
    </row>
    <row r="5777" spans="1:16">
      <c r="A5777">
        <v>5</v>
      </c>
      <c r="B5777">
        <v>14</v>
      </c>
      <c r="C5777">
        <v>25</v>
      </c>
      <c r="D5777">
        <v>51</v>
      </c>
      <c r="E5777">
        <v>4522</v>
      </c>
      <c r="F5777">
        <v>9531</v>
      </c>
      <c r="G5777">
        <v>146</v>
      </c>
      <c r="H5777">
        <v>2</v>
      </c>
      <c r="I5777" s="58" t="s">
        <v>9437</v>
      </c>
      <c r="J5777">
        <v>14602</v>
      </c>
      <c r="K5777" s="4">
        <v>1</v>
      </c>
      <c r="L5777" s="4">
        <v>13.574999999999999</v>
      </c>
      <c r="M5777" s="4">
        <v>332.52</v>
      </c>
      <c r="N5777" s="4">
        <v>345.09500000000003</v>
      </c>
      <c r="O5777" s="5">
        <v>42305.745292812499</v>
      </c>
      <c r="P5777" s="5">
        <v>43258.050196053242</v>
      </c>
    </row>
    <row r="5778" spans="1:16">
      <c r="A5778">
        <v>5</v>
      </c>
      <c r="B5778">
        <v>14</v>
      </c>
      <c r="C5778">
        <v>25</v>
      </c>
      <c r="D5778">
        <v>51</v>
      </c>
      <c r="E5778">
        <v>4522</v>
      </c>
      <c r="F5778">
        <v>9532</v>
      </c>
      <c r="G5778">
        <v>146</v>
      </c>
      <c r="H5778">
        <v>3</v>
      </c>
      <c r="I5778" s="58" t="s">
        <v>1593</v>
      </c>
      <c r="J5778">
        <v>14603</v>
      </c>
      <c r="K5778" s="4">
        <v>0</v>
      </c>
      <c r="L5778" s="4">
        <v>0.70899999999999996</v>
      </c>
      <c r="M5778" s="4">
        <v>345.09500000000003</v>
      </c>
      <c r="N5778" s="4">
        <v>345.80399999999997</v>
      </c>
      <c r="O5778" s="5">
        <v>42305.745292812499</v>
      </c>
      <c r="P5778" s="5">
        <v>43258.050196053242</v>
      </c>
    </row>
    <row r="5779" spans="1:16">
      <c r="A5779">
        <v>5</v>
      </c>
      <c r="B5779">
        <v>14</v>
      </c>
      <c r="C5779">
        <v>25</v>
      </c>
      <c r="D5779">
        <v>51</v>
      </c>
      <c r="E5779">
        <v>4525</v>
      </c>
      <c r="F5779">
        <v>9533</v>
      </c>
      <c r="G5779">
        <v>146</v>
      </c>
      <c r="H5779">
        <v>3</v>
      </c>
      <c r="I5779" s="58" t="s">
        <v>1593</v>
      </c>
      <c r="J5779">
        <v>14603</v>
      </c>
      <c r="K5779" s="4">
        <v>20.856999999999999</v>
      </c>
      <c r="L5779" s="4">
        <v>36.659999999999997</v>
      </c>
      <c r="M5779" s="4">
        <v>171.155</v>
      </c>
      <c r="N5779" s="4">
        <v>186.958</v>
      </c>
      <c r="O5779" s="5">
        <v>42305.745292812499</v>
      </c>
      <c r="P5779" s="5">
        <v>43258.050196053242</v>
      </c>
    </row>
    <row r="5780" spans="1:16">
      <c r="A5780">
        <v>5</v>
      </c>
      <c r="B5780">
        <v>14</v>
      </c>
      <c r="C5780">
        <v>25</v>
      </c>
      <c r="D5780">
        <v>51</v>
      </c>
      <c r="E5780">
        <v>4533</v>
      </c>
      <c r="F5780">
        <v>9534</v>
      </c>
      <c r="G5780">
        <v>32</v>
      </c>
      <c r="H5780">
        <v>4</v>
      </c>
      <c r="I5780" s="58">
        <v>11780</v>
      </c>
      <c r="J5780">
        <v>3204</v>
      </c>
      <c r="K5780" s="4">
        <v>0</v>
      </c>
      <c r="L5780" s="4">
        <v>12.786</v>
      </c>
      <c r="M5780" s="4">
        <v>189.809</v>
      </c>
      <c r="N5780" s="4">
        <v>202.595</v>
      </c>
      <c r="O5780" s="5">
        <v>42305.745292812499</v>
      </c>
      <c r="P5780" s="5">
        <v>43258.050196053242</v>
      </c>
    </row>
    <row r="5781" spans="1:16">
      <c r="A5781">
        <v>5</v>
      </c>
      <c r="B5781">
        <v>14</v>
      </c>
      <c r="C5781">
        <v>25</v>
      </c>
      <c r="D5781">
        <v>51</v>
      </c>
      <c r="E5781">
        <v>620</v>
      </c>
      <c r="F5781">
        <v>9514</v>
      </c>
      <c r="G5781">
        <v>711</v>
      </c>
      <c r="H5781">
        <v>3</v>
      </c>
      <c r="I5781" s="58" t="s">
        <v>9438</v>
      </c>
      <c r="J5781">
        <v>71103</v>
      </c>
      <c r="K5781" s="4">
        <v>1</v>
      </c>
      <c r="L5781" s="4">
        <v>8.0790000000000006</v>
      </c>
      <c r="M5781" s="4">
        <v>0</v>
      </c>
      <c r="N5781" s="4">
        <v>7.0789999999999997</v>
      </c>
      <c r="O5781" s="5">
        <v>42305.745292812499</v>
      </c>
      <c r="P5781" s="5">
        <v>42305.745292812499</v>
      </c>
    </row>
    <row r="5782" spans="1:16">
      <c r="A5782">
        <v>5</v>
      </c>
      <c r="B5782">
        <v>14</v>
      </c>
      <c r="C5782">
        <v>25</v>
      </c>
      <c r="D5782">
        <v>63</v>
      </c>
      <c r="E5782">
        <v>1204</v>
      </c>
      <c r="F5782">
        <v>9542</v>
      </c>
      <c r="G5782">
        <v>2329</v>
      </c>
      <c r="H5782">
        <v>1</v>
      </c>
      <c r="I5782" s="58">
        <v>156691</v>
      </c>
      <c r="J5782">
        <v>232901</v>
      </c>
      <c r="K5782" s="4">
        <v>5.407</v>
      </c>
      <c r="L5782" s="4">
        <v>12.057</v>
      </c>
      <c r="M5782" s="4">
        <v>0</v>
      </c>
      <c r="N5782" s="4">
        <v>6.65</v>
      </c>
      <c r="O5782" s="5">
        <v>42305.745292812499</v>
      </c>
      <c r="P5782" s="5">
        <v>42305.745292812499</v>
      </c>
    </row>
    <row r="5783" spans="1:16">
      <c r="A5783">
        <v>5</v>
      </c>
      <c r="B5783">
        <v>14</v>
      </c>
      <c r="C5783">
        <v>25</v>
      </c>
      <c r="D5783">
        <v>63</v>
      </c>
      <c r="E5783">
        <v>1413</v>
      </c>
      <c r="F5783">
        <v>9543</v>
      </c>
      <c r="G5783">
        <v>2564</v>
      </c>
      <c r="H5783">
        <v>1</v>
      </c>
      <c r="I5783" s="58">
        <v>242523</v>
      </c>
      <c r="J5783">
        <v>256401</v>
      </c>
      <c r="K5783" s="4">
        <v>0</v>
      </c>
      <c r="L5783" s="4">
        <v>1.038</v>
      </c>
      <c r="M5783" s="4">
        <v>0</v>
      </c>
      <c r="N5783" s="4">
        <v>1.038</v>
      </c>
      <c r="O5783" t="s">
        <v>1223</v>
      </c>
      <c r="P5783" t="s">
        <v>1223</v>
      </c>
    </row>
    <row r="5784" spans="1:16">
      <c r="A5784">
        <v>5</v>
      </c>
      <c r="B5784">
        <v>14</v>
      </c>
      <c r="C5784">
        <v>25</v>
      </c>
      <c r="D5784">
        <v>63</v>
      </c>
      <c r="E5784">
        <v>1944</v>
      </c>
      <c r="F5784">
        <v>9544</v>
      </c>
      <c r="G5784">
        <v>1773</v>
      </c>
      <c r="H5784">
        <v>1</v>
      </c>
      <c r="I5784" s="58">
        <v>-46384</v>
      </c>
      <c r="J5784">
        <v>177301</v>
      </c>
      <c r="K5784" s="4">
        <v>0</v>
      </c>
      <c r="L5784" s="4">
        <v>10.050000000000001</v>
      </c>
      <c r="M5784" s="4">
        <v>0</v>
      </c>
      <c r="N5784" s="4">
        <v>10.050000000000001</v>
      </c>
      <c r="O5784" t="s">
        <v>1223</v>
      </c>
      <c r="P5784" t="s">
        <v>1223</v>
      </c>
    </row>
    <row r="5785" spans="1:16">
      <c r="A5785">
        <v>5</v>
      </c>
      <c r="B5785">
        <v>14</v>
      </c>
      <c r="C5785">
        <v>25</v>
      </c>
      <c r="D5785">
        <v>63</v>
      </c>
      <c r="E5785">
        <v>2493</v>
      </c>
      <c r="F5785">
        <v>9545</v>
      </c>
      <c r="G5785">
        <v>2318</v>
      </c>
      <c r="H5785">
        <v>1</v>
      </c>
      <c r="I5785" s="58">
        <v>152673</v>
      </c>
      <c r="J5785">
        <v>231801</v>
      </c>
      <c r="K5785" s="4">
        <v>0</v>
      </c>
      <c r="L5785" s="4">
        <v>2.9870000000000001</v>
      </c>
      <c r="M5785" s="4">
        <v>0</v>
      </c>
      <c r="N5785" s="4">
        <v>2.9870000000000001</v>
      </c>
      <c r="O5785" s="5">
        <v>42305.745292812499</v>
      </c>
      <c r="P5785" s="5">
        <v>42305.745292812499</v>
      </c>
    </row>
    <row r="5786" spans="1:16">
      <c r="A5786">
        <v>5</v>
      </c>
      <c r="B5786">
        <v>14</v>
      </c>
      <c r="C5786">
        <v>25</v>
      </c>
      <c r="D5786">
        <v>63</v>
      </c>
      <c r="E5786">
        <v>2585</v>
      </c>
      <c r="F5786">
        <v>9546</v>
      </c>
      <c r="G5786">
        <v>2543</v>
      </c>
      <c r="H5786">
        <v>1</v>
      </c>
      <c r="I5786" s="58">
        <v>234853</v>
      </c>
      <c r="J5786">
        <v>254301</v>
      </c>
      <c r="K5786" s="4">
        <v>0</v>
      </c>
      <c r="L5786" s="4">
        <v>4.5830000000000002</v>
      </c>
      <c r="M5786" s="4">
        <v>0</v>
      </c>
      <c r="N5786" s="4">
        <v>4.5830000000000002</v>
      </c>
      <c r="O5786" t="s">
        <v>1223</v>
      </c>
      <c r="P5786" t="s">
        <v>1223</v>
      </c>
    </row>
    <row r="5787" spans="1:16">
      <c r="A5787">
        <v>5</v>
      </c>
      <c r="B5787">
        <v>14</v>
      </c>
      <c r="C5787">
        <v>25</v>
      </c>
      <c r="D5787">
        <v>63</v>
      </c>
      <c r="E5787">
        <v>2788</v>
      </c>
      <c r="F5787">
        <v>9547</v>
      </c>
      <c r="G5787">
        <v>2777</v>
      </c>
      <c r="H5787">
        <v>2</v>
      </c>
      <c r="I5787" s="58">
        <v>320351</v>
      </c>
      <c r="J5787">
        <v>277702</v>
      </c>
      <c r="K5787" s="4">
        <v>0</v>
      </c>
      <c r="L5787" s="4">
        <v>9.9830000000000005</v>
      </c>
      <c r="M5787" s="4">
        <v>11.129</v>
      </c>
      <c r="N5787" s="4">
        <v>21.111999999999998</v>
      </c>
      <c r="O5787" s="5">
        <v>42305.745292812499</v>
      </c>
      <c r="P5787" s="5">
        <v>43258.050196053242</v>
      </c>
    </row>
    <row r="5788" spans="1:16">
      <c r="A5788">
        <v>5</v>
      </c>
      <c r="B5788">
        <v>14</v>
      </c>
      <c r="C5788">
        <v>25</v>
      </c>
      <c r="D5788">
        <v>63</v>
      </c>
      <c r="E5788">
        <v>2924</v>
      </c>
      <c r="F5788">
        <v>9548</v>
      </c>
      <c r="G5788">
        <v>2924</v>
      </c>
      <c r="H5788">
        <v>1</v>
      </c>
      <c r="I5788" s="58">
        <v>374010</v>
      </c>
      <c r="J5788">
        <v>292401</v>
      </c>
      <c r="K5788" s="4">
        <v>0</v>
      </c>
      <c r="L5788" s="4">
        <v>4.2409999999999997</v>
      </c>
      <c r="M5788" s="4">
        <v>0</v>
      </c>
      <c r="N5788" s="4">
        <v>4.2409999999999997</v>
      </c>
      <c r="O5788" s="5">
        <v>42305.745292812499</v>
      </c>
      <c r="P5788" s="5">
        <v>42305.745292812499</v>
      </c>
    </row>
    <row r="5789" spans="1:16">
      <c r="A5789">
        <v>5</v>
      </c>
      <c r="B5789">
        <v>14</v>
      </c>
      <c r="C5789">
        <v>25</v>
      </c>
      <c r="D5789">
        <v>63</v>
      </c>
      <c r="E5789">
        <v>3249</v>
      </c>
      <c r="F5789">
        <v>9549</v>
      </c>
      <c r="G5789">
        <v>3480</v>
      </c>
      <c r="H5789">
        <v>1</v>
      </c>
      <c r="I5789" s="58">
        <v>577085</v>
      </c>
      <c r="J5789">
        <v>348001</v>
      </c>
      <c r="K5789" s="4">
        <v>11</v>
      </c>
      <c r="L5789" s="4">
        <v>14.935</v>
      </c>
      <c r="M5789" s="4">
        <v>0</v>
      </c>
      <c r="N5789" s="4">
        <v>3.9350000000000001</v>
      </c>
      <c r="O5789" s="5">
        <v>42305.745292812499</v>
      </c>
      <c r="P5789" s="5">
        <v>42305.745292812499</v>
      </c>
    </row>
    <row r="5790" spans="1:16">
      <c r="A5790">
        <v>5</v>
      </c>
      <c r="B5790">
        <v>14</v>
      </c>
      <c r="C5790">
        <v>25</v>
      </c>
      <c r="D5790">
        <v>63</v>
      </c>
      <c r="E5790">
        <v>375</v>
      </c>
      <c r="F5790">
        <v>9535</v>
      </c>
      <c r="G5790">
        <v>950</v>
      </c>
      <c r="H5790">
        <v>1</v>
      </c>
      <c r="I5790" s="58" t="s">
        <v>1594</v>
      </c>
      <c r="J5790">
        <v>95001</v>
      </c>
      <c r="K5790" s="4">
        <v>0</v>
      </c>
      <c r="L5790" s="4">
        <v>7.1559999999999997</v>
      </c>
      <c r="M5790" s="4">
        <v>46.061999999999998</v>
      </c>
      <c r="N5790" s="4">
        <v>53.218000000000004</v>
      </c>
      <c r="O5790" s="5">
        <v>42305.745292812499</v>
      </c>
      <c r="P5790" s="5">
        <v>43258.050196053242</v>
      </c>
    </row>
    <row r="5791" spans="1:16">
      <c r="A5791">
        <v>5</v>
      </c>
      <c r="B5791">
        <v>14</v>
      </c>
      <c r="C5791">
        <v>25</v>
      </c>
      <c r="D5791">
        <v>63</v>
      </c>
      <c r="E5791">
        <v>375</v>
      </c>
      <c r="F5791">
        <v>9536</v>
      </c>
      <c r="G5791">
        <v>950</v>
      </c>
      <c r="H5791">
        <v>4</v>
      </c>
      <c r="I5791" s="58" t="s">
        <v>9439</v>
      </c>
      <c r="J5791">
        <v>95004</v>
      </c>
      <c r="K5791" s="4">
        <v>0</v>
      </c>
      <c r="L5791" s="4">
        <v>23.515000000000001</v>
      </c>
      <c r="M5791" s="4">
        <v>29.199000000000002</v>
      </c>
      <c r="N5791" s="4">
        <v>46.061999999999998</v>
      </c>
      <c r="O5791" s="5">
        <v>42305.745292812499</v>
      </c>
      <c r="P5791" s="5">
        <v>43258.050196053242</v>
      </c>
    </row>
    <row r="5792" spans="1:16">
      <c r="A5792">
        <v>5</v>
      </c>
      <c r="B5792">
        <v>14</v>
      </c>
      <c r="C5792">
        <v>25</v>
      </c>
      <c r="D5792">
        <v>63</v>
      </c>
      <c r="E5792">
        <v>375</v>
      </c>
      <c r="F5792">
        <v>9537</v>
      </c>
      <c r="G5792">
        <v>950</v>
      </c>
      <c r="H5792">
        <v>5</v>
      </c>
      <c r="I5792" s="58" t="s">
        <v>9440</v>
      </c>
      <c r="J5792">
        <v>95005</v>
      </c>
      <c r="K5792" s="4">
        <v>40</v>
      </c>
      <c r="L5792" s="4">
        <v>54.613</v>
      </c>
      <c r="M5792" s="4">
        <v>53.218000000000004</v>
      </c>
      <c r="N5792" s="4">
        <v>67.831000000000003</v>
      </c>
      <c r="O5792" s="5">
        <v>42305.745292812499</v>
      </c>
      <c r="P5792" s="5">
        <v>42305.745292812499</v>
      </c>
    </row>
    <row r="5793" spans="1:16">
      <c r="A5793">
        <v>5</v>
      </c>
      <c r="B5793">
        <v>14</v>
      </c>
      <c r="C5793">
        <v>25</v>
      </c>
      <c r="D5793">
        <v>63</v>
      </c>
      <c r="E5793">
        <v>3913</v>
      </c>
      <c r="F5793">
        <v>9550</v>
      </c>
      <c r="G5793">
        <v>105</v>
      </c>
      <c r="H5793">
        <v>6</v>
      </c>
      <c r="I5793" s="58" t="s">
        <v>9441</v>
      </c>
      <c r="J5793">
        <v>10506</v>
      </c>
      <c r="K5793" s="4">
        <v>0</v>
      </c>
      <c r="L5793" s="4">
        <v>14.776</v>
      </c>
      <c r="M5793" s="4">
        <v>184.535</v>
      </c>
      <c r="N5793" s="4">
        <v>199.31100000000001</v>
      </c>
      <c r="O5793" s="5">
        <v>42305.745292812499</v>
      </c>
      <c r="P5793" s="5">
        <v>43258.050196053242</v>
      </c>
    </row>
    <row r="5794" spans="1:16">
      <c r="A5794">
        <v>5</v>
      </c>
      <c r="B5794">
        <v>14</v>
      </c>
      <c r="C5794">
        <v>25</v>
      </c>
      <c r="D5794">
        <v>63</v>
      </c>
      <c r="E5794">
        <v>3913</v>
      </c>
      <c r="F5794">
        <v>9551</v>
      </c>
      <c r="G5794">
        <v>106</v>
      </c>
      <c r="H5794">
        <v>1</v>
      </c>
      <c r="I5794" s="58" t="s">
        <v>9442</v>
      </c>
      <c r="J5794">
        <v>10601</v>
      </c>
      <c r="K5794" s="4">
        <v>14.776</v>
      </c>
      <c r="L5794" s="4">
        <v>25.172999999999998</v>
      </c>
      <c r="M5794" s="4">
        <v>199.31100000000001</v>
      </c>
      <c r="N5794" s="4">
        <v>209.708</v>
      </c>
      <c r="O5794" s="5">
        <v>42305.745292812499</v>
      </c>
      <c r="P5794" s="5">
        <v>43258.050196053242</v>
      </c>
    </row>
    <row r="5795" spans="1:16">
      <c r="A5795">
        <v>5</v>
      </c>
      <c r="B5795">
        <v>14</v>
      </c>
      <c r="C5795">
        <v>25</v>
      </c>
      <c r="D5795">
        <v>63</v>
      </c>
      <c r="E5795">
        <v>3913</v>
      </c>
      <c r="F5795">
        <v>9552</v>
      </c>
      <c r="G5795">
        <v>106</v>
      </c>
      <c r="H5795">
        <v>2</v>
      </c>
      <c r="I5795" s="58" t="s">
        <v>9443</v>
      </c>
      <c r="J5795">
        <v>10602</v>
      </c>
      <c r="K5795" s="4">
        <v>0</v>
      </c>
      <c r="L5795" s="4">
        <v>11.489000000000001</v>
      </c>
      <c r="M5795" s="4">
        <v>209.708</v>
      </c>
      <c r="N5795" s="4">
        <v>221.197</v>
      </c>
      <c r="O5795" s="5">
        <v>42305.745292812499</v>
      </c>
      <c r="P5795" s="5">
        <v>43258.050196053242</v>
      </c>
    </row>
    <row r="5796" spans="1:16">
      <c r="A5796">
        <v>5</v>
      </c>
      <c r="B5796">
        <v>14</v>
      </c>
      <c r="C5796">
        <v>25</v>
      </c>
      <c r="D5796">
        <v>63</v>
      </c>
      <c r="E5796">
        <v>4020</v>
      </c>
      <c r="F5796">
        <v>9553</v>
      </c>
      <c r="G5796">
        <v>2011</v>
      </c>
      <c r="H5796">
        <v>1</v>
      </c>
      <c r="I5796" s="58">
        <v>40544</v>
      </c>
      <c r="J5796">
        <v>201101</v>
      </c>
      <c r="K5796" s="4">
        <v>0</v>
      </c>
      <c r="L5796" s="4">
        <v>3.266</v>
      </c>
      <c r="M5796" s="4">
        <v>0</v>
      </c>
      <c r="N5796" s="4">
        <v>3.266</v>
      </c>
      <c r="O5796" s="5">
        <v>42305.745292812499</v>
      </c>
      <c r="P5796" s="5">
        <v>42305.745292812499</v>
      </c>
    </row>
    <row r="5797" spans="1:16">
      <c r="A5797">
        <v>5</v>
      </c>
      <c r="B5797">
        <v>14</v>
      </c>
      <c r="C5797">
        <v>25</v>
      </c>
      <c r="D5797">
        <v>63</v>
      </c>
      <c r="E5797">
        <v>4111</v>
      </c>
      <c r="F5797">
        <v>9554</v>
      </c>
      <c r="G5797">
        <v>106</v>
      </c>
      <c r="H5797">
        <v>9</v>
      </c>
      <c r="I5797" s="58" t="s">
        <v>9444</v>
      </c>
      <c r="J5797">
        <v>10609</v>
      </c>
      <c r="K5797" s="4">
        <v>0</v>
      </c>
      <c r="L5797" s="4">
        <v>1.3109999999999999</v>
      </c>
      <c r="M5797" s="4">
        <v>0</v>
      </c>
      <c r="N5797" s="4">
        <v>1.3109999999999999</v>
      </c>
      <c r="O5797" s="5">
        <v>42305.745292812499</v>
      </c>
      <c r="P5797" s="5">
        <v>42305.745292812499</v>
      </c>
    </row>
    <row r="5798" spans="1:16">
      <c r="A5798">
        <v>5</v>
      </c>
      <c r="B5798">
        <v>14</v>
      </c>
      <c r="C5798">
        <v>25</v>
      </c>
      <c r="D5798">
        <v>63</v>
      </c>
      <c r="E5798">
        <v>4143</v>
      </c>
      <c r="F5798">
        <v>9555</v>
      </c>
      <c r="G5798">
        <v>106</v>
      </c>
      <c r="H5798">
        <v>13</v>
      </c>
      <c r="I5798" s="58" t="s">
        <v>9445</v>
      </c>
      <c r="J5798">
        <v>10613</v>
      </c>
      <c r="K5798" s="4">
        <v>0</v>
      </c>
      <c r="L5798" s="4">
        <v>2.399</v>
      </c>
      <c r="M5798" s="4">
        <v>0</v>
      </c>
      <c r="N5798" s="4">
        <v>2.399</v>
      </c>
      <c r="O5798" s="5">
        <v>42305.745292812499</v>
      </c>
      <c r="P5798" s="5">
        <v>42305.745292812499</v>
      </c>
    </row>
    <row r="5799" spans="1:16">
      <c r="A5799">
        <v>5</v>
      </c>
      <c r="B5799">
        <v>14</v>
      </c>
      <c r="C5799">
        <v>25</v>
      </c>
      <c r="D5799">
        <v>63</v>
      </c>
      <c r="E5799">
        <v>439</v>
      </c>
      <c r="F5799">
        <v>9538</v>
      </c>
      <c r="G5799">
        <v>949</v>
      </c>
      <c r="H5799">
        <v>1</v>
      </c>
      <c r="I5799" s="58" t="s">
        <v>9446</v>
      </c>
      <c r="J5799">
        <v>94901</v>
      </c>
      <c r="K5799" s="4">
        <v>0</v>
      </c>
      <c r="L5799" s="4">
        <v>14.407999999999999</v>
      </c>
      <c r="M5799" s="4">
        <v>9.5039999999999996</v>
      </c>
      <c r="N5799" s="4">
        <v>23.911999999999999</v>
      </c>
      <c r="O5799" s="5">
        <v>42305.745292812499</v>
      </c>
      <c r="P5799" s="5">
        <v>43258.050196053242</v>
      </c>
    </row>
    <row r="5800" spans="1:16">
      <c r="A5800">
        <v>5</v>
      </c>
      <c r="B5800">
        <v>14</v>
      </c>
      <c r="C5800">
        <v>25</v>
      </c>
      <c r="D5800">
        <v>63</v>
      </c>
      <c r="E5800">
        <v>442</v>
      </c>
      <c r="F5800">
        <v>9539</v>
      </c>
      <c r="G5800">
        <v>744</v>
      </c>
      <c r="H5800">
        <v>1</v>
      </c>
      <c r="I5800" s="58" t="s">
        <v>9447</v>
      </c>
      <c r="J5800">
        <v>74401</v>
      </c>
      <c r="K5800" s="4">
        <v>0</v>
      </c>
      <c r="L5800" s="4">
        <v>3.6480000000000001</v>
      </c>
      <c r="M5800" s="4">
        <v>0</v>
      </c>
      <c r="N5800" s="4">
        <v>3.6480000000000001</v>
      </c>
      <c r="O5800" s="5">
        <v>42305.745292812499</v>
      </c>
      <c r="P5800" s="5">
        <v>42305.745292812499</v>
      </c>
    </row>
    <row r="5801" spans="1:16">
      <c r="A5801">
        <v>5</v>
      </c>
      <c r="B5801">
        <v>14</v>
      </c>
      <c r="C5801">
        <v>25</v>
      </c>
      <c r="D5801">
        <v>63</v>
      </c>
      <c r="E5801">
        <v>443</v>
      </c>
      <c r="F5801">
        <v>9540</v>
      </c>
      <c r="G5801">
        <v>950</v>
      </c>
      <c r="H5801">
        <v>1</v>
      </c>
      <c r="I5801" s="58" t="s">
        <v>1594</v>
      </c>
      <c r="J5801">
        <v>95001</v>
      </c>
      <c r="K5801" s="4">
        <v>7.1559999999999997</v>
      </c>
      <c r="L5801" s="4">
        <v>16.818000000000001</v>
      </c>
      <c r="M5801" s="4">
        <v>0</v>
      </c>
      <c r="N5801" s="4">
        <v>9.6620000000000008</v>
      </c>
      <c r="O5801" s="5">
        <v>42305.745292812499</v>
      </c>
      <c r="P5801" s="5">
        <v>42305.745292812499</v>
      </c>
    </row>
    <row r="5802" spans="1:16">
      <c r="A5802">
        <v>5</v>
      </c>
      <c r="B5802">
        <v>14</v>
      </c>
      <c r="C5802">
        <v>25</v>
      </c>
      <c r="D5802">
        <v>63</v>
      </c>
      <c r="E5802">
        <v>4532</v>
      </c>
      <c r="F5802">
        <v>9556</v>
      </c>
      <c r="G5802">
        <v>131</v>
      </c>
      <c r="H5802">
        <v>6</v>
      </c>
      <c r="I5802" s="58" t="s">
        <v>9448</v>
      </c>
      <c r="J5802">
        <v>13106</v>
      </c>
      <c r="K5802" s="4">
        <v>0</v>
      </c>
      <c r="L5802" s="4">
        <v>13.048</v>
      </c>
      <c r="M5802" s="4">
        <v>136.15100000000001</v>
      </c>
      <c r="N5802" s="4">
        <v>149.19900000000001</v>
      </c>
      <c r="O5802" s="5">
        <v>42305.745292812499</v>
      </c>
      <c r="P5802" s="5">
        <v>42305.745292812499</v>
      </c>
    </row>
    <row r="5803" spans="1:16">
      <c r="A5803">
        <v>5</v>
      </c>
      <c r="B5803">
        <v>14</v>
      </c>
      <c r="C5803">
        <v>25</v>
      </c>
      <c r="D5803">
        <v>63</v>
      </c>
      <c r="E5803">
        <v>4532</v>
      </c>
      <c r="F5803">
        <v>9557</v>
      </c>
      <c r="G5803">
        <v>132</v>
      </c>
      <c r="H5803">
        <v>1</v>
      </c>
      <c r="I5803" s="58" t="s">
        <v>9449</v>
      </c>
      <c r="J5803">
        <v>13201</v>
      </c>
      <c r="K5803" s="4">
        <v>1</v>
      </c>
      <c r="L5803" s="4">
        <v>10.022</v>
      </c>
      <c r="M5803" s="4">
        <v>149.19900000000001</v>
      </c>
      <c r="N5803" s="4">
        <v>158.221</v>
      </c>
      <c r="O5803" s="5">
        <v>42305.745292812499</v>
      </c>
      <c r="P5803" s="5">
        <v>42305.745292812499</v>
      </c>
    </row>
    <row r="5804" spans="1:16">
      <c r="A5804">
        <v>5</v>
      </c>
      <c r="B5804">
        <v>14</v>
      </c>
      <c r="C5804">
        <v>25</v>
      </c>
      <c r="D5804">
        <v>63</v>
      </c>
      <c r="E5804">
        <v>4532</v>
      </c>
      <c r="F5804">
        <v>9558</v>
      </c>
      <c r="G5804">
        <v>132</v>
      </c>
      <c r="H5804">
        <v>2</v>
      </c>
      <c r="I5804" s="58" t="s">
        <v>9450</v>
      </c>
      <c r="J5804">
        <v>13202</v>
      </c>
      <c r="K5804" s="4">
        <v>0</v>
      </c>
      <c r="L5804" s="4">
        <v>9.6210000000000004</v>
      </c>
      <c r="M5804" s="4">
        <v>158.221</v>
      </c>
      <c r="N5804" s="4">
        <v>167.84200000000001</v>
      </c>
      <c r="O5804" s="5">
        <v>42305.745292812499</v>
      </c>
      <c r="P5804" s="5">
        <v>42305.745292812499</v>
      </c>
    </row>
    <row r="5805" spans="1:16">
      <c r="A5805">
        <v>5</v>
      </c>
      <c r="B5805">
        <v>14</v>
      </c>
      <c r="C5805">
        <v>25</v>
      </c>
      <c r="D5805">
        <v>63</v>
      </c>
      <c r="E5805">
        <v>976</v>
      </c>
      <c r="F5805">
        <v>9541</v>
      </c>
      <c r="G5805">
        <v>651</v>
      </c>
      <c r="H5805">
        <v>4</v>
      </c>
      <c r="I5805" s="58" t="s">
        <v>9451</v>
      </c>
      <c r="J5805">
        <v>65104</v>
      </c>
      <c r="K5805" s="4">
        <v>0</v>
      </c>
      <c r="L5805" s="4">
        <v>16.59</v>
      </c>
      <c r="M5805" s="4">
        <v>4.7069999999999999</v>
      </c>
      <c r="N5805" s="4">
        <v>21.297000000000001</v>
      </c>
      <c r="O5805" s="5">
        <v>42305.745292812499</v>
      </c>
      <c r="P5805" s="5">
        <v>43258.050196053242</v>
      </c>
    </row>
    <row r="5806" spans="1:16">
      <c r="A5806">
        <v>5</v>
      </c>
      <c r="B5806">
        <v>14</v>
      </c>
      <c r="C5806">
        <v>25</v>
      </c>
      <c r="D5806">
        <v>78</v>
      </c>
      <c r="E5806">
        <v>1165</v>
      </c>
      <c r="F5806">
        <v>9591</v>
      </c>
      <c r="G5806">
        <v>538</v>
      </c>
      <c r="H5806">
        <v>4</v>
      </c>
      <c r="I5806" s="58" t="s">
        <v>9452</v>
      </c>
      <c r="J5806">
        <v>53804</v>
      </c>
      <c r="K5806" s="4">
        <v>0</v>
      </c>
      <c r="L5806" s="4">
        <v>2.5419999999999998</v>
      </c>
      <c r="M5806" s="4">
        <v>0</v>
      </c>
      <c r="N5806" s="4">
        <v>2.5419999999999998</v>
      </c>
      <c r="O5806" s="5">
        <v>42305.745292812499</v>
      </c>
      <c r="P5806" s="5">
        <v>42305.745292812499</v>
      </c>
    </row>
    <row r="5807" spans="1:16">
      <c r="A5807">
        <v>5</v>
      </c>
      <c r="B5807">
        <v>14</v>
      </c>
      <c r="C5807">
        <v>25</v>
      </c>
      <c r="D5807">
        <v>78</v>
      </c>
      <c r="E5807">
        <v>1689</v>
      </c>
      <c r="F5807">
        <v>9592</v>
      </c>
      <c r="G5807">
        <v>1514</v>
      </c>
      <c r="H5807">
        <v>1</v>
      </c>
      <c r="I5807" s="58" t="s">
        <v>9453</v>
      </c>
      <c r="J5807">
        <v>151401</v>
      </c>
      <c r="K5807" s="4">
        <v>0</v>
      </c>
      <c r="L5807" s="4">
        <v>8.2080000000000002</v>
      </c>
      <c r="M5807" s="4">
        <v>0</v>
      </c>
      <c r="N5807" s="4">
        <v>8.2080000000000002</v>
      </c>
      <c r="O5807" s="5">
        <v>42305.745292812499</v>
      </c>
      <c r="P5807" s="5">
        <v>42305.745292812499</v>
      </c>
    </row>
    <row r="5808" spans="1:16">
      <c r="A5808">
        <v>5</v>
      </c>
      <c r="B5808">
        <v>14</v>
      </c>
      <c r="C5808">
        <v>25</v>
      </c>
      <c r="D5808">
        <v>78</v>
      </c>
      <c r="E5808">
        <v>2070</v>
      </c>
      <c r="F5808">
        <v>9593</v>
      </c>
      <c r="G5808">
        <v>1915</v>
      </c>
      <c r="H5808">
        <v>1</v>
      </c>
      <c r="I5808" s="58">
        <v>5480</v>
      </c>
      <c r="J5808">
        <v>191501</v>
      </c>
      <c r="K5808" s="4">
        <v>0</v>
      </c>
      <c r="L5808" s="4">
        <v>9.2880000000000003</v>
      </c>
      <c r="M5808" s="4">
        <v>0</v>
      </c>
      <c r="N5808" s="4">
        <v>9.2880000000000003</v>
      </c>
      <c r="O5808" s="5">
        <v>42305.745292812499</v>
      </c>
      <c r="P5808" s="5">
        <v>42305.745292812499</v>
      </c>
    </row>
    <row r="5809" spans="1:16">
      <c r="A5809">
        <v>5</v>
      </c>
      <c r="B5809">
        <v>14</v>
      </c>
      <c r="C5809">
        <v>25</v>
      </c>
      <c r="D5809">
        <v>78</v>
      </c>
      <c r="E5809">
        <v>2586</v>
      </c>
      <c r="F5809">
        <v>9594</v>
      </c>
      <c r="G5809">
        <v>2544</v>
      </c>
      <c r="H5809">
        <v>1</v>
      </c>
      <c r="I5809" s="58">
        <v>235218</v>
      </c>
      <c r="J5809">
        <v>254401</v>
      </c>
      <c r="K5809" s="4">
        <v>0</v>
      </c>
      <c r="L5809" s="4">
        <v>4.0339999999999998</v>
      </c>
      <c r="M5809" s="4">
        <v>0</v>
      </c>
      <c r="N5809" s="4">
        <v>4.0339999999999998</v>
      </c>
      <c r="O5809" s="5">
        <v>42305.745292812499</v>
      </c>
      <c r="P5809" s="5">
        <v>42305.745292812499</v>
      </c>
    </row>
    <row r="5810" spans="1:16">
      <c r="A5810">
        <v>5</v>
      </c>
      <c r="B5810">
        <v>14</v>
      </c>
      <c r="C5810">
        <v>25</v>
      </c>
      <c r="D5810">
        <v>78</v>
      </c>
      <c r="E5810">
        <v>2865</v>
      </c>
      <c r="F5810">
        <v>9595</v>
      </c>
      <c r="G5810">
        <v>2842</v>
      </c>
      <c r="H5810">
        <v>1</v>
      </c>
      <c r="I5810" s="58">
        <v>344061</v>
      </c>
      <c r="J5810">
        <v>284201</v>
      </c>
      <c r="K5810" s="4">
        <v>0</v>
      </c>
      <c r="L5810" s="4">
        <v>4.8040000000000003</v>
      </c>
      <c r="M5810" s="4">
        <v>0</v>
      </c>
      <c r="N5810" s="4">
        <v>4.8040000000000003</v>
      </c>
      <c r="O5810" s="5">
        <v>42305.745292812499</v>
      </c>
      <c r="P5810" s="5">
        <v>42305.745292812499</v>
      </c>
    </row>
    <row r="5811" spans="1:16">
      <c r="A5811">
        <v>5</v>
      </c>
      <c r="B5811">
        <v>14</v>
      </c>
      <c r="C5811">
        <v>25</v>
      </c>
      <c r="D5811">
        <v>78</v>
      </c>
      <c r="E5811">
        <v>287</v>
      </c>
      <c r="F5811">
        <v>9583</v>
      </c>
      <c r="G5811">
        <v>702</v>
      </c>
      <c r="H5811">
        <v>3</v>
      </c>
      <c r="I5811" s="58" t="s">
        <v>9454</v>
      </c>
      <c r="J5811">
        <v>70203</v>
      </c>
      <c r="K5811" s="4">
        <v>1</v>
      </c>
      <c r="L5811" s="4">
        <v>13.058</v>
      </c>
      <c r="M5811" s="4">
        <v>1.6739999999999999</v>
      </c>
      <c r="N5811" s="4">
        <v>13.731999999999999</v>
      </c>
      <c r="O5811" s="5">
        <v>42305.745292812499</v>
      </c>
      <c r="P5811" s="5">
        <v>43258.050196053242</v>
      </c>
    </row>
    <row r="5812" spans="1:16">
      <c r="A5812">
        <v>5</v>
      </c>
      <c r="B5812">
        <v>14</v>
      </c>
      <c r="C5812">
        <v>25</v>
      </c>
      <c r="D5812">
        <v>78</v>
      </c>
      <c r="E5812">
        <v>287</v>
      </c>
      <c r="F5812">
        <v>9584</v>
      </c>
      <c r="G5812">
        <v>702</v>
      </c>
      <c r="H5812">
        <v>6</v>
      </c>
      <c r="I5812" s="58" t="s">
        <v>9455</v>
      </c>
      <c r="J5812">
        <v>70206</v>
      </c>
      <c r="K5812" s="4">
        <v>5</v>
      </c>
      <c r="L5812" s="4">
        <v>6.5940000000000003</v>
      </c>
      <c r="M5812" s="4">
        <v>0</v>
      </c>
      <c r="N5812" s="4">
        <v>1.5940000000000001</v>
      </c>
      <c r="O5812" s="5">
        <v>42305.745292812499</v>
      </c>
      <c r="P5812" s="5">
        <v>42305.745292812499</v>
      </c>
    </row>
    <row r="5813" spans="1:16">
      <c r="A5813">
        <v>5</v>
      </c>
      <c r="B5813">
        <v>14</v>
      </c>
      <c r="C5813">
        <v>25</v>
      </c>
      <c r="D5813">
        <v>78</v>
      </c>
      <c r="E5813">
        <v>287</v>
      </c>
      <c r="F5813">
        <v>9585</v>
      </c>
      <c r="G5813">
        <v>1998</v>
      </c>
      <c r="H5813">
        <v>2</v>
      </c>
      <c r="I5813" s="58">
        <v>35827</v>
      </c>
      <c r="J5813">
        <v>199802</v>
      </c>
      <c r="K5813" s="4">
        <v>12.058</v>
      </c>
      <c r="L5813" s="4">
        <v>17.056999999999999</v>
      </c>
      <c r="M5813" s="4">
        <v>13.731999999999999</v>
      </c>
      <c r="N5813" s="4">
        <v>18.731000000000002</v>
      </c>
      <c r="O5813" s="5">
        <v>42305.745292812499</v>
      </c>
      <c r="P5813" s="5">
        <v>43258.050196053242</v>
      </c>
    </row>
    <row r="5814" spans="1:16">
      <c r="A5814">
        <v>5</v>
      </c>
      <c r="B5814">
        <v>14</v>
      </c>
      <c r="C5814">
        <v>25</v>
      </c>
      <c r="D5814">
        <v>78</v>
      </c>
      <c r="E5814">
        <v>3077</v>
      </c>
      <c r="F5814">
        <v>9596</v>
      </c>
      <c r="G5814">
        <v>3183</v>
      </c>
      <c r="H5814">
        <v>1</v>
      </c>
      <c r="I5814" s="58">
        <v>468608</v>
      </c>
      <c r="J5814">
        <v>318301</v>
      </c>
      <c r="K5814" s="4">
        <v>0</v>
      </c>
      <c r="L5814" s="4">
        <v>4.4539999999999997</v>
      </c>
      <c r="M5814" s="4">
        <v>0</v>
      </c>
      <c r="N5814" s="4">
        <v>4.4539999999999997</v>
      </c>
      <c r="O5814" t="s">
        <v>1223</v>
      </c>
      <c r="P5814" t="s">
        <v>1223</v>
      </c>
    </row>
    <row r="5815" spans="1:16">
      <c r="A5815">
        <v>5</v>
      </c>
      <c r="B5815">
        <v>14</v>
      </c>
      <c r="C5815">
        <v>25</v>
      </c>
      <c r="D5815">
        <v>78</v>
      </c>
      <c r="E5815">
        <v>3757</v>
      </c>
      <c r="F5815">
        <v>9597</v>
      </c>
      <c r="G5815">
        <v>1523</v>
      </c>
      <c r="H5815">
        <v>2</v>
      </c>
      <c r="I5815" s="58" t="s">
        <v>9456</v>
      </c>
      <c r="J5815">
        <v>152302</v>
      </c>
      <c r="K5815" s="4">
        <v>11</v>
      </c>
      <c r="L5815" s="4">
        <v>20.138999999999999</v>
      </c>
      <c r="M5815" s="4">
        <v>0</v>
      </c>
      <c r="N5815" s="4">
        <v>9.1389999999999993</v>
      </c>
      <c r="O5815" s="5">
        <v>42305.745292812499</v>
      </c>
      <c r="P5815" s="5">
        <v>43258.050196053242</v>
      </c>
    </row>
    <row r="5816" spans="1:16">
      <c r="A5816">
        <v>5</v>
      </c>
      <c r="B5816">
        <v>14</v>
      </c>
      <c r="C5816">
        <v>25</v>
      </c>
      <c r="D5816">
        <v>78</v>
      </c>
      <c r="E5816">
        <v>3858</v>
      </c>
      <c r="F5816">
        <v>9598</v>
      </c>
      <c r="G5816">
        <v>98</v>
      </c>
      <c r="H5816">
        <v>2</v>
      </c>
      <c r="I5816" s="58">
        <v>35827</v>
      </c>
      <c r="J5816">
        <v>9802</v>
      </c>
      <c r="K5816" s="4">
        <v>0</v>
      </c>
      <c r="L5816" s="4">
        <v>7.609</v>
      </c>
      <c r="M5816" s="4">
        <v>22.257999999999999</v>
      </c>
      <c r="N5816" s="4">
        <v>29.867000000000001</v>
      </c>
      <c r="O5816" s="5">
        <v>42305.745292812499</v>
      </c>
      <c r="P5816" s="5">
        <v>43258.050196053242</v>
      </c>
    </row>
    <row r="5817" spans="1:16">
      <c r="A5817">
        <v>5</v>
      </c>
      <c r="B5817">
        <v>14</v>
      </c>
      <c r="C5817">
        <v>25</v>
      </c>
      <c r="D5817">
        <v>78</v>
      </c>
      <c r="E5817">
        <v>3858</v>
      </c>
      <c r="F5817">
        <v>9599</v>
      </c>
      <c r="G5817">
        <v>98</v>
      </c>
      <c r="H5817">
        <v>3</v>
      </c>
      <c r="I5817" s="58">
        <v>35855</v>
      </c>
      <c r="J5817">
        <v>9803</v>
      </c>
      <c r="K5817" s="4">
        <v>0</v>
      </c>
      <c r="L5817" s="4">
        <v>11.909000000000001</v>
      </c>
      <c r="M5817" s="4">
        <v>29.867000000000001</v>
      </c>
      <c r="N5817" s="4">
        <v>41.776000000000003</v>
      </c>
      <c r="O5817" s="5">
        <v>42305.745292812499</v>
      </c>
      <c r="P5817" s="5">
        <v>42305.745292812499</v>
      </c>
    </row>
    <row r="5818" spans="1:16">
      <c r="A5818">
        <v>5</v>
      </c>
      <c r="B5818">
        <v>14</v>
      </c>
      <c r="C5818">
        <v>25</v>
      </c>
      <c r="D5818">
        <v>78</v>
      </c>
      <c r="E5818">
        <v>440</v>
      </c>
      <c r="F5818">
        <v>9586</v>
      </c>
      <c r="G5818">
        <v>759</v>
      </c>
      <c r="H5818">
        <v>1</v>
      </c>
      <c r="I5818" s="58" t="s">
        <v>9457</v>
      </c>
      <c r="J5818">
        <v>75901</v>
      </c>
      <c r="K5818" s="4">
        <v>0</v>
      </c>
      <c r="L5818" s="4">
        <v>4.4089999999999998</v>
      </c>
      <c r="M5818" s="4">
        <v>0</v>
      </c>
      <c r="N5818" s="4">
        <v>4.4089999999999998</v>
      </c>
      <c r="O5818" s="5">
        <v>42305.745292812499</v>
      </c>
      <c r="P5818" s="5">
        <v>43258.050196053242</v>
      </c>
    </row>
    <row r="5819" spans="1:16">
      <c r="A5819">
        <v>5</v>
      </c>
      <c r="B5819">
        <v>14</v>
      </c>
      <c r="C5819">
        <v>25</v>
      </c>
      <c r="D5819">
        <v>78</v>
      </c>
      <c r="E5819">
        <v>440</v>
      </c>
      <c r="F5819">
        <v>9587</v>
      </c>
      <c r="G5819">
        <v>759</v>
      </c>
      <c r="H5819">
        <v>2</v>
      </c>
      <c r="I5819" s="58" t="s">
        <v>9458</v>
      </c>
      <c r="J5819">
        <v>75902</v>
      </c>
      <c r="K5819" s="4">
        <v>4.4089999999999998</v>
      </c>
      <c r="L5819" s="4">
        <v>8.2750000000000004</v>
      </c>
      <c r="M5819" s="4">
        <v>4.4089999999999998</v>
      </c>
      <c r="N5819" s="4">
        <v>8.2750000000000004</v>
      </c>
      <c r="O5819" s="5">
        <v>42305.745292812499</v>
      </c>
      <c r="P5819" s="5">
        <v>43258.050196053242</v>
      </c>
    </row>
    <row r="5820" spans="1:16">
      <c r="A5820">
        <v>5</v>
      </c>
      <c r="B5820">
        <v>14</v>
      </c>
      <c r="C5820">
        <v>25</v>
      </c>
      <c r="D5820">
        <v>78</v>
      </c>
      <c r="E5820">
        <v>441</v>
      </c>
      <c r="F5820">
        <v>9588</v>
      </c>
      <c r="G5820">
        <v>760</v>
      </c>
      <c r="H5820">
        <v>2</v>
      </c>
      <c r="I5820" s="58" t="s">
        <v>9459</v>
      </c>
      <c r="J5820">
        <v>76002</v>
      </c>
      <c r="K5820" s="4">
        <v>0</v>
      </c>
      <c r="L5820" s="4">
        <v>4.9889999999999999</v>
      </c>
      <c r="M5820" s="4">
        <v>0</v>
      </c>
      <c r="N5820" s="4">
        <v>4.9889999999999999</v>
      </c>
      <c r="O5820" s="5">
        <v>42305.745292812499</v>
      </c>
      <c r="P5820" s="5">
        <v>42305.745292812499</v>
      </c>
    </row>
    <row r="5821" spans="1:16">
      <c r="A5821">
        <v>5</v>
      </c>
      <c r="B5821">
        <v>14</v>
      </c>
      <c r="C5821">
        <v>25</v>
      </c>
      <c r="D5821">
        <v>78</v>
      </c>
      <c r="E5821">
        <v>445</v>
      </c>
      <c r="F5821">
        <v>9589</v>
      </c>
      <c r="G5821">
        <v>2164</v>
      </c>
      <c r="H5821">
        <v>2</v>
      </c>
      <c r="I5821" s="58">
        <v>96457</v>
      </c>
      <c r="J5821">
        <v>216402</v>
      </c>
      <c r="K5821" s="4">
        <v>0</v>
      </c>
      <c r="L5821" s="4">
        <v>13.773</v>
      </c>
      <c r="M5821" s="4">
        <v>0</v>
      </c>
      <c r="N5821" s="4">
        <v>13.773</v>
      </c>
      <c r="O5821" s="5">
        <v>42305.745292812499</v>
      </c>
      <c r="P5821" s="5">
        <v>43258.050196053242</v>
      </c>
    </row>
    <row r="5822" spans="1:16">
      <c r="A5822">
        <v>5</v>
      </c>
      <c r="B5822">
        <v>14</v>
      </c>
      <c r="C5822">
        <v>25</v>
      </c>
      <c r="D5822">
        <v>78</v>
      </c>
      <c r="E5822">
        <v>4525</v>
      </c>
      <c r="F5822">
        <v>9600</v>
      </c>
      <c r="G5822">
        <v>146</v>
      </c>
      <c r="H5822">
        <v>4</v>
      </c>
      <c r="I5822" s="58" t="s">
        <v>9460</v>
      </c>
      <c r="J5822">
        <v>14604</v>
      </c>
      <c r="K5822" s="4">
        <v>0</v>
      </c>
      <c r="L5822" s="4">
        <v>10.259</v>
      </c>
      <c r="M5822" s="4">
        <v>186.958</v>
      </c>
      <c r="N5822" s="4">
        <v>197.21700000000001</v>
      </c>
      <c r="O5822" s="5">
        <v>42305.745292812499</v>
      </c>
      <c r="P5822" s="5">
        <v>43258.050196053242</v>
      </c>
    </row>
    <row r="5823" spans="1:16">
      <c r="A5823">
        <v>5</v>
      </c>
      <c r="B5823">
        <v>14</v>
      </c>
      <c r="C5823">
        <v>25</v>
      </c>
      <c r="D5823">
        <v>78</v>
      </c>
      <c r="E5823">
        <v>4525</v>
      </c>
      <c r="F5823">
        <v>9601</v>
      </c>
      <c r="G5823">
        <v>146</v>
      </c>
      <c r="H5823">
        <v>5</v>
      </c>
      <c r="I5823" s="58" t="s">
        <v>9461</v>
      </c>
      <c r="J5823">
        <v>14605</v>
      </c>
      <c r="K5823" s="4">
        <v>0</v>
      </c>
      <c r="L5823" s="4">
        <v>10.141</v>
      </c>
      <c r="M5823" s="4">
        <v>197.21700000000001</v>
      </c>
      <c r="N5823" s="4">
        <v>207.358</v>
      </c>
      <c r="O5823" s="5">
        <v>42305.745292812499</v>
      </c>
      <c r="P5823" s="5">
        <v>42305.745292812499</v>
      </c>
    </row>
    <row r="5824" spans="1:16">
      <c r="A5824">
        <v>5</v>
      </c>
      <c r="B5824">
        <v>14</v>
      </c>
      <c r="C5824">
        <v>25</v>
      </c>
      <c r="D5824">
        <v>78</v>
      </c>
      <c r="E5824">
        <v>4525</v>
      </c>
      <c r="F5824">
        <v>9602</v>
      </c>
      <c r="G5824">
        <v>146</v>
      </c>
      <c r="H5824">
        <v>6</v>
      </c>
      <c r="I5824" s="58" t="s">
        <v>9462</v>
      </c>
      <c r="J5824">
        <v>14606</v>
      </c>
      <c r="K5824" s="4">
        <v>0</v>
      </c>
      <c r="L5824" s="4">
        <v>15.696</v>
      </c>
      <c r="M5824" s="4">
        <v>207.358</v>
      </c>
      <c r="N5824" s="4">
        <v>223.054</v>
      </c>
      <c r="O5824" s="5">
        <v>42305.745292812499</v>
      </c>
      <c r="P5824" s="5">
        <v>42305.745292812499</v>
      </c>
    </row>
    <row r="5825" spans="1:16">
      <c r="A5825">
        <v>5</v>
      </c>
      <c r="B5825">
        <v>14</v>
      </c>
      <c r="C5825">
        <v>25</v>
      </c>
      <c r="D5825">
        <v>78</v>
      </c>
      <c r="E5825">
        <v>804</v>
      </c>
      <c r="F5825">
        <v>9590</v>
      </c>
      <c r="G5825">
        <v>1700</v>
      </c>
      <c r="H5825">
        <v>1</v>
      </c>
      <c r="I5825" s="58">
        <v>-73047</v>
      </c>
      <c r="J5825">
        <v>170001</v>
      </c>
      <c r="K5825" s="4">
        <v>0</v>
      </c>
      <c r="L5825" s="4">
        <v>4.9080000000000004</v>
      </c>
      <c r="M5825" s="4">
        <v>0</v>
      </c>
      <c r="N5825" s="4">
        <v>4.9080000000000004</v>
      </c>
      <c r="O5825" s="5">
        <v>42305.745292812499</v>
      </c>
      <c r="P5825" s="5">
        <v>42305.745292812499</v>
      </c>
    </row>
    <row r="5826" spans="1:16">
      <c r="A5826">
        <v>5</v>
      </c>
      <c r="B5826">
        <v>14</v>
      </c>
      <c r="C5826">
        <v>25</v>
      </c>
      <c r="D5826">
        <v>99</v>
      </c>
      <c r="E5826">
        <v>1057</v>
      </c>
      <c r="F5826">
        <v>9638</v>
      </c>
      <c r="G5826">
        <v>1162</v>
      </c>
      <c r="H5826">
        <v>3</v>
      </c>
      <c r="I5826" s="58" t="s">
        <v>9463</v>
      </c>
      <c r="J5826">
        <v>116203</v>
      </c>
      <c r="K5826" s="4">
        <v>0</v>
      </c>
      <c r="L5826" s="4">
        <v>1.7450000000000001</v>
      </c>
      <c r="M5826" s="4">
        <v>0</v>
      </c>
      <c r="N5826" s="4">
        <v>1.7450000000000001</v>
      </c>
      <c r="O5826" t="s">
        <v>1223</v>
      </c>
      <c r="P5826" t="s">
        <v>1223</v>
      </c>
    </row>
    <row r="5827" spans="1:16">
      <c r="A5827">
        <v>5</v>
      </c>
      <c r="B5827">
        <v>14</v>
      </c>
      <c r="C5827">
        <v>25</v>
      </c>
      <c r="D5827">
        <v>99</v>
      </c>
      <c r="E5827">
        <v>1058</v>
      </c>
      <c r="F5827">
        <v>9639</v>
      </c>
      <c r="G5827">
        <v>2312</v>
      </c>
      <c r="H5827">
        <v>1</v>
      </c>
      <c r="I5827" s="58">
        <v>150481</v>
      </c>
      <c r="J5827">
        <v>231201</v>
      </c>
      <c r="K5827" s="4">
        <v>0</v>
      </c>
      <c r="L5827" s="4">
        <v>0.79200000000000004</v>
      </c>
      <c r="M5827" s="4">
        <v>0</v>
      </c>
      <c r="N5827" s="4">
        <v>0.79200000000000004</v>
      </c>
      <c r="O5827" t="s">
        <v>1223</v>
      </c>
      <c r="P5827" t="s">
        <v>1223</v>
      </c>
    </row>
    <row r="5828" spans="1:16">
      <c r="A5828">
        <v>5</v>
      </c>
      <c r="B5828">
        <v>14</v>
      </c>
      <c r="C5828">
        <v>25</v>
      </c>
      <c r="D5828">
        <v>99</v>
      </c>
      <c r="E5828">
        <v>1285</v>
      </c>
      <c r="F5828">
        <v>9640</v>
      </c>
      <c r="G5828">
        <v>1312</v>
      </c>
      <c r="H5828">
        <v>1</v>
      </c>
      <c r="I5828" s="58" t="s">
        <v>9464</v>
      </c>
      <c r="J5828">
        <v>131201</v>
      </c>
      <c r="K5828" s="4">
        <v>5.6000000000000001E-2</v>
      </c>
      <c r="L5828" s="4">
        <v>6.51</v>
      </c>
      <c r="M5828" s="4">
        <v>7.3390000000000004</v>
      </c>
      <c r="N5828" s="4">
        <v>13.792999999999999</v>
      </c>
      <c r="O5828" s="5">
        <v>42305.745292812499</v>
      </c>
      <c r="P5828" s="5">
        <v>42305.745292812499</v>
      </c>
    </row>
    <row r="5829" spans="1:16">
      <c r="A5829">
        <v>5</v>
      </c>
      <c r="B5829">
        <v>14</v>
      </c>
      <c r="C5829">
        <v>25</v>
      </c>
      <c r="D5829">
        <v>99</v>
      </c>
      <c r="E5829">
        <v>1285</v>
      </c>
      <c r="F5829">
        <v>9641</v>
      </c>
      <c r="G5829">
        <v>2145</v>
      </c>
      <c r="H5829">
        <v>1</v>
      </c>
      <c r="I5829" s="58">
        <v>89487</v>
      </c>
      <c r="J5829">
        <v>214501</v>
      </c>
      <c r="K5829" s="4">
        <v>0</v>
      </c>
      <c r="L5829" s="4">
        <v>7.3390000000000004</v>
      </c>
      <c r="M5829" s="4">
        <v>0</v>
      </c>
      <c r="N5829" s="4">
        <v>7.3390000000000004</v>
      </c>
      <c r="O5829" s="5">
        <v>42305.745292812499</v>
      </c>
      <c r="P5829" s="5">
        <v>42305.745292812499</v>
      </c>
    </row>
    <row r="5830" spans="1:16">
      <c r="A5830">
        <v>5</v>
      </c>
      <c r="B5830">
        <v>14</v>
      </c>
      <c r="C5830">
        <v>25</v>
      </c>
      <c r="D5830">
        <v>99</v>
      </c>
      <c r="E5830">
        <v>1286</v>
      </c>
      <c r="F5830">
        <v>9642</v>
      </c>
      <c r="G5830">
        <v>832</v>
      </c>
      <c r="H5830">
        <v>3</v>
      </c>
      <c r="I5830" s="58" t="s">
        <v>1595</v>
      </c>
      <c r="J5830">
        <v>83203</v>
      </c>
      <c r="K5830" s="4">
        <v>15</v>
      </c>
      <c r="L5830" s="4">
        <v>20.338000000000001</v>
      </c>
      <c r="M5830" s="4">
        <v>10.993</v>
      </c>
      <c r="N5830" s="4">
        <v>16.331</v>
      </c>
      <c r="O5830" s="5">
        <v>42305.745292812499</v>
      </c>
      <c r="P5830" s="5">
        <v>42305.745292812499</v>
      </c>
    </row>
    <row r="5831" spans="1:16">
      <c r="A5831">
        <v>5</v>
      </c>
      <c r="B5831">
        <v>14</v>
      </c>
      <c r="C5831">
        <v>25</v>
      </c>
      <c r="D5831">
        <v>99</v>
      </c>
      <c r="E5831">
        <v>1286</v>
      </c>
      <c r="F5831">
        <v>9643</v>
      </c>
      <c r="G5831">
        <v>1313</v>
      </c>
      <c r="H5831">
        <v>1</v>
      </c>
      <c r="I5831" s="58" t="s">
        <v>9465</v>
      </c>
      <c r="J5831">
        <v>131301</v>
      </c>
      <c r="K5831" s="4">
        <v>0</v>
      </c>
      <c r="L5831" s="4">
        <v>10.993</v>
      </c>
      <c r="M5831" s="4">
        <v>0</v>
      </c>
      <c r="N5831" s="4">
        <v>10.993</v>
      </c>
      <c r="O5831" s="5">
        <v>42305.745292812499</v>
      </c>
      <c r="P5831" s="5">
        <v>42305.745292812499</v>
      </c>
    </row>
    <row r="5832" spans="1:16">
      <c r="A5832">
        <v>5</v>
      </c>
      <c r="B5832">
        <v>14</v>
      </c>
      <c r="C5832">
        <v>25</v>
      </c>
      <c r="D5832">
        <v>99</v>
      </c>
      <c r="E5832">
        <v>2073</v>
      </c>
      <c r="F5832">
        <v>9644</v>
      </c>
      <c r="G5832">
        <v>1916</v>
      </c>
      <c r="H5832">
        <v>1</v>
      </c>
      <c r="I5832" s="58">
        <v>5845</v>
      </c>
      <c r="J5832">
        <v>191601</v>
      </c>
      <c r="K5832" s="4">
        <v>4.8410000000000002</v>
      </c>
      <c r="L5832" s="4">
        <v>16.948</v>
      </c>
      <c r="M5832" s="4">
        <v>4.8559999999999999</v>
      </c>
      <c r="N5832" s="4">
        <v>16.963000000000001</v>
      </c>
      <c r="O5832" s="5">
        <v>42305.745292812499</v>
      </c>
      <c r="P5832" s="5">
        <v>43258.050196053242</v>
      </c>
    </row>
    <row r="5833" spans="1:16">
      <c r="A5833">
        <v>5</v>
      </c>
      <c r="B5833">
        <v>14</v>
      </c>
      <c r="C5833">
        <v>25</v>
      </c>
      <c r="D5833">
        <v>99</v>
      </c>
      <c r="E5833">
        <v>2073</v>
      </c>
      <c r="F5833">
        <v>9645</v>
      </c>
      <c r="G5833">
        <v>1917</v>
      </c>
      <c r="H5833">
        <v>1</v>
      </c>
      <c r="I5833" s="58">
        <v>6211</v>
      </c>
      <c r="J5833">
        <v>191701</v>
      </c>
      <c r="K5833" s="4">
        <v>0</v>
      </c>
      <c r="L5833" s="4">
        <v>4.8559999999999999</v>
      </c>
      <c r="M5833" s="4">
        <v>0</v>
      </c>
      <c r="N5833" s="4">
        <v>4.8559999999999999</v>
      </c>
      <c r="O5833" s="5">
        <v>43258.050196053242</v>
      </c>
      <c r="P5833" s="5">
        <v>43258.050196053242</v>
      </c>
    </row>
    <row r="5834" spans="1:16">
      <c r="A5834">
        <v>5</v>
      </c>
      <c r="B5834">
        <v>14</v>
      </c>
      <c r="C5834">
        <v>25</v>
      </c>
      <c r="D5834">
        <v>99</v>
      </c>
      <c r="E5834">
        <v>2397</v>
      </c>
      <c r="F5834">
        <v>9646</v>
      </c>
      <c r="G5834">
        <v>1701</v>
      </c>
      <c r="H5834">
        <v>2</v>
      </c>
      <c r="I5834" s="58">
        <v>-72651</v>
      </c>
      <c r="J5834">
        <v>170102</v>
      </c>
      <c r="K5834" s="4">
        <v>5</v>
      </c>
      <c r="L5834" s="4">
        <v>9.9570000000000007</v>
      </c>
      <c r="M5834" s="4">
        <v>0</v>
      </c>
      <c r="N5834" s="4">
        <v>4.9569999999999999</v>
      </c>
      <c r="O5834" t="s">
        <v>1223</v>
      </c>
      <c r="P5834" t="s">
        <v>1223</v>
      </c>
    </row>
    <row r="5835" spans="1:16">
      <c r="A5835">
        <v>5</v>
      </c>
      <c r="B5835">
        <v>14</v>
      </c>
      <c r="C5835">
        <v>25</v>
      </c>
      <c r="D5835">
        <v>99</v>
      </c>
      <c r="E5835">
        <v>2398</v>
      </c>
      <c r="F5835">
        <v>9647</v>
      </c>
      <c r="G5835">
        <v>2261</v>
      </c>
      <c r="H5835">
        <v>1</v>
      </c>
      <c r="I5835" s="58">
        <v>131855</v>
      </c>
      <c r="J5835">
        <v>226101</v>
      </c>
      <c r="K5835" s="4">
        <v>0</v>
      </c>
      <c r="L5835" s="4">
        <v>3.0979999999999999</v>
      </c>
      <c r="M5835" s="4">
        <v>0</v>
      </c>
      <c r="N5835" s="4">
        <v>3.0979999999999999</v>
      </c>
      <c r="O5835" s="5">
        <v>42305.745292812499</v>
      </c>
      <c r="P5835" s="5">
        <v>42305.745292812499</v>
      </c>
    </row>
    <row r="5836" spans="1:16">
      <c r="A5836">
        <v>5</v>
      </c>
      <c r="B5836">
        <v>14</v>
      </c>
      <c r="C5836">
        <v>25</v>
      </c>
      <c r="D5836">
        <v>99</v>
      </c>
      <c r="E5836">
        <v>2554</v>
      </c>
      <c r="F5836">
        <v>9648</v>
      </c>
      <c r="G5836">
        <v>2145</v>
      </c>
      <c r="H5836">
        <v>2</v>
      </c>
      <c r="I5836" s="58">
        <v>89518</v>
      </c>
      <c r="J5836">
        <v>214502</v>
      </c>
      <c r="K5836" s="4">
        <v>0</v>
      </c>
      <c r="L5836" s="4">
        <v>5.415</v>
      </c>
      <c r="M5836" s="4">
        <v>0</v>
      </c>
      <c r="N5836" s="4">
        <v>5.415</v>
      </c>
      <c r="O5836" s="5">
        <v>42305.745292812499</v>
      </c>
      <c r="P5836" s="5">
        <v>42305.745292812499</v>
      </c>
    </row>
    <row r="5837" spans="1:16">
      <c r="A5837">
        <v>5</v>
      </c>
      <c r="B5837">
        <v>14</v>
      </c>
      <c r="C5837">
        <v>25</v>
      </c>
      <c r="D5837">
        <v>99</v>
      </c>
      <c r="E5837">
        <v>2588</v>
      </c>
      <c r="F5837">
        <v>9649</v>
      </c>
      <c r="G5837">
        <v>43</v>
      </c>
      <c r="H5837">
        <v>11</v>
      </c>
      <c r="I5837" s="58">
        <v>16011</v>
      </c>
      <c r="J5837">
        <v>4311</v>
      </c>
      <c r="K5837" s="4">
        <v>1</v>
      </c>
      <c r="L5837" s="4">
        <v>1.381</v>
      </c>
      <c r="M5837" s="4">
        <v>6.6619999999999999</v>
      </c>
      <c r="N5837" s="4">
        <v>7.0430000000000001</v>
      </c>
      <c r="O5837" s="5">
        <v>42305.745292812499</v>
      </c>
      <c r="P5837" s="5">
        <v>43258.050196053242</v>
      </c>
    </row>
    <row r="5838" spans="1:16">
      <c r="A5838">
        <v>5</v>
      </c>
      <c r="B5838">
        <v>14</v>
      </c>
      <c r="C5838">
        <v>25</v>
      </c>
      <c r="D5838">
        <v>99</v>
      </c>
      <c r="E5838">
        <v>2588</v>
      </c>
      <c r="F5838">
        <v>9650</v>
      </c>
      <c r="G5838">
        <v>2532</v>
      </c>
      <c r="H5838">
        <v>1</v>
      </c>
      <c r="I5838" s="58">
        <v>230835</v>
      </c>
      <c r="J5838">
        <v>253201</v>
      </c>
      <c r="K5838" s="4">
        <v>0.5</v>
      </c>
      <c r="L5838" s="4">
        <v>2.0009999999999999</v>
      </c>
      <c r="M5838" s="4">
        <v>5.1609999999999996</v>
      </c>
      <c r="N5838" s="4">
        <v>6.6619999999999999</v>
      </c>
      <c r="O5838" s="5">
        <v>43258.050196053242</v>
      </c>
      <c r="P5838" s="5">
        <v>43258.050196053242</v>
      </c>
    </row>
    <row r="5839" spans="1:16">
      <c r="A5839">
        <v>5</v>
      </c>
      <c r="B5839">
        <v>14</v>
      </c>
      <c r="C5839">
        <v>25</v>
      </c>
      <c r="D5839">
        <v>99</v>
      </c>
      <c r="E5839">
        <v>2588</v>
      </c>
      <c r="F5839">
        <v>9651</v>
      </c>
      <c r="G5839">
        <v>3184</v>
      </c>
      <c r="H5839">
        <v>1</v>
      </c>
      <c r="I5839" s="58">
        <v>468973</v>
      </c>
      <c r="J5839">
        <v>318401</v>
      </c>
      <c r="K5839" s="4">
        <v>1</v>
      </c>
      <c r="L5839" s="4">
        <v>6.1609999999999996</v>
      </c>
      <c r="M5839" s="4">
        <v>0</v>
      </c>
      <c r="N5839" s="4">
        <v>5.1609999999999996</v>
      </c>
      <c r="O5839" s="5">
        <v>43258.050196053242</v>
      </c>
      <c r="P5839" s="5">
        <v>43258.050196053242</v>
      </c>
    </row>
    <row r="5840" spans="1:16">
      <c r="A5840">
        <v>5</v>
      </c>
      <c r="B5840">
        <v>14</v>
      </c>
      <c r="C5840">
        <v>25</v>
      </c>
      <c r="D5840">
        <v>99</v>
      </c>
      <c r="E5840">
        <v>2650</v>
      </c>
      <c r="F5840">
        <v>9652</v>
      </c>
      <c r="G5840">
        <v>2598</v>
      </c>
      <c r="H5840">
        <v>1</v>
      </c>
      <c r="I5840" s="58">
        <v>254942</v>
      </c>
      <c r="J5840">
        <v>259801</v>
      </c>
      <c r="K5840" s="4">
        <v>0</v>
      </c>
      <c r="L5840" s="4">
        <v>3.25</v>
      </c>
      <c r="M5840" s="4">
        <v>0</v>
      </c>
      <c r="N5840" s="4">
        <v>3.25</v>
      </c>
      <c r="O5840" s="5">
        <v>42305.745292812499</v>
      </c>
      <c r="P5840" s="5">
        <v>42305.745292812499</v>
      </c>
    </row>
    <row r="5841" spans="1:16">
      <c r="A5841">
        <v>5</v>
      </c>
      <c r="B5841">
        <v>14</v>
      </c>
      <c r="C5841">
        <v>25</v>
      </c>
      <c r="D5841">
        <v>99</v>
      </c>
      <c r="E5841">
        <v>280</v>
      </c>
      <c r="F5841">
        <v>9631</v>
      </c>
      <c r="G5841">
        <v>702</v>
      </c>
      <c r="H5841">
        <v>2</v>
      </c>
      <c r="I5841" s="58" t="s">
        <v>1596</v>
      </c>
      <c r="J5841">
        <v>70202</v>
      </c>
      <c r="K5841" s="4">
        <v>3.9220000000000002</v>
      </c>
      <c r="L5841" s="4">
        <v>12.987</v>
      </c>
      <c r="M5841" s="4">
        <v>5.157</v>
      </c>
      <c r="N5841" s="4">
        <v>14.221</v>
      </c>
      <c r="O5841" s="5">
        <v>42305.745292812499</v>
      </c>
      <c r="P5841" s="5">
        <v>42305.745292812499</v>
      </c>
    </row>
    <row r="5842" spans="1:16">
      <c r="A5842">
        <v>5</v>
      </c>
      <c r="B5842">
        <v>14</v>
      </c>
      <c r="C5842">
        <v>25</v>
      </c>
      <c r="D5842">
        <v>99</v>
      </c>
      <c r="E5842">
        <v>280</v>
      </c>
      <c r="F5842">
        <v>9632</v>
      </c>
      <c r="G5842">
        <v>702</v>
      </c>
      <c r="H5842">
        <v>4</v>
      </c>
      <c r="I5842" s="58" t="s">
        <v>9466</v>
      </c>
      <c r="J5842">
        <v>70204</v>
      </c>
      <c r="K5842" s="4">
        <v>0</v>
      </c>
      <c r="L5842" s="4">
        <v>5.1559999999999997</v>
      </c>
      <c r="M5842" s="4">
        <v>0</v>
      </c>
      <c r="N5842" s="4">
        <v>5.157</v>
      </c>
      <c r="O5842" s="5">
        <v>42305.745292812499</v>
      </c>
      <c r="P5842" s="5">
        <v>42305.745292812499</v>
      </c>
    </row>
    <row r="5843" spans="1:16">
      <c r="A5843">
        <v>5</v>
      </c>
      <c r="B5843">
        <v>14</v>
      </c>
      <c r="C5843">
        <v>25</v>
      </c>
      <c r="D5843">
        <v>99</v>
      </c>
      <c r="E5843">
        <v>293</v>
      </c>
      <c r="F5843">
        <v>9633</v>
      </c>
      <c r="G5843">
        <v>711</v>
      </c>
      <c r="H5843">
        <v>1</v>
      </c>
      <c r="I5843" s="58" t="s">
        <v>9467</v>
      </c>
      <c r="J5843">
        <v>71101</v>
      </c>
      <c r="K5843" s="4">
        <v>0</v>
      </c>
      <c r="L5843" s="4">
        <v>14.622999999999999</v>
      </c>
      <c r="M5843" s="4">
        <v>0</v>
      </c>
      <c r="N5843" s="4">
        <v>14.622999999999999</v>
      </c>
      <c r="O5843" s="5">
        <v>42305.745292812499</v>
      </c>
      <c r="P5843" s="5">
        <v>43258.050196053242</v>
      </c>
    </row>
    <row r="5844" spans="1:16">
      <c r="A5844">
        <v>5</v>
      </c>
      <c r="B5844">
        <v>14</v>
      </c>
      <c r="C5844">
        <v>25</v>
      </c>
      <c r="D5844">
        <v>99</v>
      </c>
      <c r="E5844">
        <v>3250</v>
      </c>
      <c r="F5844">
        <v>9653</v>
      </c>
      <c r="G5844">
        <v>832</v>
      </c>
      <c r="H5844">
        <v>3</v>
      </c>
      <c r="I5844" s="58" t="s">
        <v>1595</v>
      </c>
      <c r="J5844">
        <v>83203</v>
      </c>
      <c r="K5844" s="4">
        <v>7.2469999999999999</v>
      </c>
      <c r="L5844" s="4">
        <v>11.007999999999999</v>
      </c>
      <c r="M5844" s="4">
        <v>0</v>
      </c>
      <c r="N5844" s="4">
        <v>3.7610000000000001</v>
      </c>
      <c r="O5844" s="5">
        <v>42305.745292812499</v>
      </c>
      <c r="P5844" s="5">
        <v>42305.745292812499</v>
      </c>
    </row>
    <row r="5845" spans="1:16">
      <c r="A5845">
        <v>5</v>
      </c>
      <c r="B5845">
        <v>14</v>
      </c>
      <c r="C5845">
        <v>25</v>
      </c>
      <c r="D5845">
        <v>99</v>
      </c>
      <c r="E5845">
        <v>3465</v>
      </c>
      <c r="F5845">
        <v>9654</v>
      </c>
      <c r="G5845">
        <v>702</v>
      </c>
      <c r="H5845">
        <v>5</v>
      </c>
      <c r="I5845" s="58" t="s">
        <v>9468</v>
      </c>
      <c r="J5845">
        <v>70205</v>
      </c>
      <c r="K5845" s="4">
        <v>0</v>
      </c>
      <c r="L5845" s="4">
        <v>0.65300000000000002</v>
      </c>
      <c r="M5845" s="4">
        <v>0</v>
      </c>
      <c r="N5845" s="4">
        <v>0.65300000000000002</v>
      </c>
      <c r="O5845" s="5">
        <v>42305.745292812499</v>
      </c>
      <c r="P5845" s="5">
        <v>42305.745292812499</v>
      </c>
    </row>
    <row r="5846" spans="1:16">
      <c r="A5846">
        <v>5</v>
      </c>
      <c r="B5846">
        <v>14</v>
      </c>
      <c r="C5846">
        <v>25</v>
      </c>
      <c r="D5846">
        <v>99</v>
      </c>
      <c r="E5846">
        <v>3639</v>
      </c>
      <c r="F5846">
        <v>9655</v>
      </c>
      <c r="G5846">
        <v>98</v>
      </c>
      <c r="H5846">
        <v>11</v>
      </c>
      <c r="I5846" s="58">
        <v>36100</v>
      </c>
      <c r="J5846">
        <v>9811</v>
      </c>
      <c r="K5846" s="4">
        <v>5</v>
      </c>
      <c r="L5846" s="4">
        <v>6.3810000000000002</v>
      </c>
      <c r="M5846" s="4">
        <v>0</v>
      </c>
      <c r="N5846" s="4">
        <v>1.381</v>
      </c>
      <c r="O5846" t="s">
        <v>1223</v>
      </c>
      <c r="P5846" t="s">
        <v>1223</v>
      </c>
    </row>
    <row r="5847" spans="1:16">
      <c r="A5847">
        <v>5</v>
      </c>
      <c r="B5847">
        <v>14</v>
      </c>
      <c r="C5847">
        <v>25</v>
      </c>
      <c r="D5847">
        <v>99</v>
      </c>
      <c r="E5847">
        <v>3858</v>
      </c>
      <c r="F5847">
        <v>9656</v>
      </c>
      <c r="G5847">
        <v>97</v>
      </c>
      <c r="H5847">
        <v>1</v>
      </c>
      <c r="I5847" s="58">
        <v>35431</v>
      </c>
      <c r="J5847">
        <v>9701</v>
      </c>
      <c r="K5847" s="4">
        <v>0</v>
      </c>
      <c r="L5847" s="4">
        <v>6.5000000000000002E-2</v>
      </c>
      <c r="M5847" s="4">
        <v>0</v>
      </c>
      <c r="N5847" s="4">
        <v>6.5000000000000002E-2</v>
      </c>
      <c r="O5847" t="s">
        <v>1223</v>
      </c>
      <c r="P5847" t="s">
        <v>1223</v>
      </c>
    </row>
    <row r="5848" spans="1:16">
      <c r="A5848">
        <v>5</v>
      </c>
      <c r="B5848">
        <v>14</v>
      </c>
      <c r="C5848">
        <v>25</v>
      </c>
      <c r="D5848">
        <v>99</v>
      </c>
      <c r="E5848">
        <v>3858</v>
      </c>
      <c r="F5848">
        <v>9657</v>
      </c>
      <c r="G5848">
        <v>97</v>
      </c>
      <c r="H5848">
        <v>2</v>
      </c>
      <c r="I5848" s="58">
        <v>35462</v>
      </c>
      <c r="J5848">
        <v>9702</v>
      </c>
      <c r="K5848" s="4">
        <v>0</v>
      </c>
      <c r="L5848" s="4">
        <v>8.5139999999999993</v>
      </c>
      <c r="M5848" s="4">
        <v>6.5000000000000002E-2</v>
      </c>
      <c r="N5848" s="4">
        <v>8.5790000000000006</v>
      </c>
      <c r="O5848" s="5">
        <v>42305.745292812499</v>
      </c>
      <c r="P5848" s="5">
        <v>42305.745292812499</v>
      </c>
    </row>
    <row r="5849" spans="1:16">
      <c r="A5849">
        <v>5</v>
      </c>
      <c r="B5849">
        <v>14</v>
      </c>
      <c r="C5849">
        <v>25</v>
      </c>
      <c r="D5849">
        <v>99</v>
      </c>
      <c r="E5849">
        <v>3858</v>
      </c>
      <c r="F5849">
        <v>9658</v>
      </c>
      <c r="G5849">
        <v>98</v>
      </c>
      <c r="H5849">
        <v>1</v>
      </c>
      <c r="I5849" s="58">
        <v>35796</v>
      </c>
      <c r="J5849">
        <v>9801</v>
      </c>
      <c r="K5849" s="4">
        <v>0</v>
      </c>
      <c r="L5849" s="4">
        <v>13.679</v>
      </c>
      <c r="M5849" s="4">
        <v>8.5790000000000006</v>
      </c>
      <c r="N5849" s="4">
        <v>22.257999999999999</v>
      </c>
      <c r="O5849" s="5">
        <v>42305.745292812499</v>
      </c>
      <c r="P5849" s="5">
        <v>43258.050196053242</v>
      </c>
    </row>
    <row r="5850" spans="1:16">
      <c r="A5850">
        <v>5</v>
      </c>
      <c r="B5850">
        <v>14</v>
      </c>
      <c r="C5850">
        <v>25</v>
      </c>
      <c r="D5850">
        <v>99</v>
      </c>
      <c r="E5850">
        <v>4209</v>
      </c>
      <c r="F5850">
        <v>9659</v>
      </c>
      <c r="G5850">
        <v>43</v>
      </c>
      <c r="H5850">
        <v>23</v>
      </c>
      <c r="I5850" s="58" t="s">
        <v>9469</v>
      </c>
      <c r="J5850">
        <v>4323</v>
      </c>
      <c r="K5850" s="4">
        <v>0.17599999999999999</v>
      </c>
      <c r="L5850" s="4">
        <v>4.8090000000000002</v>
      </c>
      <c r="M5850" s="4">
        <v>0</v>
      </c>
      <c r="N5850" s="4">
        <v>4.633</v>
      </c>
      <c r="O5850" s="5">
        <v>42305.745292812499</v>
      </c>
      <c r="P5850" s="5">
        <v>42305.745292812499</v>
      </c>
    </row>
    <row r="5851" spans="1:16">
      <c r="A5851">
        <v>5</v>
      </c>
      <c r="B5851">
        <v>14</v>
      </c>
      <c r="C5851">
        <v>25</v>
      </c>
      <c r="D5851">
        <v>99</v>
      </c>
      <c r="E5851">
        <v>4364</v>
      </c>
      <c r="F5851">
        <v>9660</v>
      </c>
      <c r="G5851">
        <v>43</v>
      </c>
      <c r="H5851">
        <v>10</v>
      </c>
      <c r="I5851" s="58">
        <v>15980</v>
      </c>
      <c r="J5851">
        <v>4310</v>
      </c>
      <c r="K5851" s="4">
        <v>0</v>
      </c>
      <c r="L5851" s="4">
        <v>1.99</v>
      </c>
      <c r="M5851" s="4">
        <v>0</v>
      </c>
      <c r="N5851" s="4">
        <v>1.99</v>
      </c>
      <c r="O5851" s="5">
        <v>42305.745292812499</v>
      </c>
      <c r="P5851" s="5">
        <v>42305.745292812499</v>
      </c>
    </row>
    <row r="5852" spans="1:16">
      <c r="A5852">
        <v>5</v>
      </c>
      <c r="B5852">
        <v>14</v>
      </c>
      <c r="C5852">
        <v>25</v>
      </c>
      <c r="D5852">
        <v>99</v>
      </c>
      <c r="E5852">
        <v>4364</v>
      </c>
      <c r="F5852">
        <v>9661</v>
      </c>
      <c r="G5852">
        <v>3194</v>
      </c>
      <c r="H5852">
        <v>1</v>
      </c>
      <c r="I5852" s="58">
        <v>472626</v>
      </c>
      <c r="J5852">
        <v>319401</v>
      </c>
      <c r="K5852" s="4">
        <v>0</v>
      </c>
      <c r="L5852" s="4">
        <v>1.0649999999999999</v>
      </c>
      <c r="M5852" s="4">
        <v>2.2559999999999998</v>
      </c>
      <c r="N5852" s="4">
        <v>3.3210000000000002</v>
      </c>
      <c r="O5852" s="5">
        <v>42305.745292812499</v>
      </c>
      <c r="P5852" s="5">
        <v>42305.745292812499</v>
      </c>
    </row>
    <row r="5853" spans="1:16">
      <c r="A5853">
        <v>5</v>
      </c>
      <c r="B5853">
        <v>14</v>
      </c>
      <c r="C5853">
        <v>25</v>
      </c>
      <c r="D5853">
        <v>99</v>
      </c>
      <c r="E5853">
        <v>446</v>
      </c>
      <c r="F5853">
        <v>9634</v>
      </c>
      <c r="G5853">
        <v>2533</v>
      </c>
      <c r="H5853">
        <v>1</v>
      </c>
      <c r="I5853" s="58">
        <v>231201</v>
      </c>
      <c r="J5853">
        <v>253301</v>
      </c>
      <c r="K5853" s="4">
        <v>0</v>
      </c>
      <c r="L5853" s="4">
        <v>8.6509999999999998</v>
      </c>
      <c r="M5853" s="4">
        <v>12.218999999999999</v>
      </c>
      <c r="N5853" s="4">
        <v>20.87</v>
      </c>
      <c r="O5853" s="5">
        <v>42305.745292812499</v>
      </c>
      <c r="P5853" s="5">
        <v>43258.050196053242</v>
      </c>
    </row>
    <row r="5854" spans="1:16">
      <c r="A5854">
        <v>5</v>
      </c>
      <c r="B5854">
        <v>14</v>
      </c>
      <c r="C5854">
        <v>25</v>
      </c>
      <c r="D5854">
        <v>99</v>
      </c>
      <c r="E5854">
        <v>4550</v>
      </c>
      <c r="F5854">
        <v>9662</v>
      </c>
      <c r="G5854">
        <v>43</v>
      </c>
      <c r="H5854">
        <v>2</v>
      </c>
      <c r="I5854" s="58">
        <v>15738</v>
      </c>
      <c r="J5854">
        <v>4302</v>
      </c>
      <c r="K5854" s="4">
        <v>1</v>
      </c>
      <c r="L5854" s="4">
        <v>16.777999999999999</v>
      </c>
      <c r="M5854" s="4">
        <v>224.62700000000001</v>
      </c>
      <c r="N5854" s="4">
        <v>240.405</v>
      </c>
      <c r="O5854" s="5">
        <v>42305.745292812499</v>
      </c>
      <c r="P5854" s="5">
        <v>42305.745292812499</v>
      </c>
    </row>
    <row r="5855" spans="1:16">
      <c r="A5855">
        <v>5</v>
      </c>
      <c r="B5855">
        <v>14</v>
      </c>
      <c r="C5855">
        <v>25</v>
      </c>
      <c r="D5855">
        <v>99</v>
      </c>
      <c r="E5855">
        <v>4550</v>
      </c>
      <c r="F5855">
        <v>9663</v>
      </c>
      <c r="G5855">
        <v>43</v>
      </c>
      <c r="H5855">
        <v>4</v>
      </c>
      <c r="I5855" s="58">
        <v>15797</v>
      </c>
      <c r="J5855">
        <v>4304</v>
      </c>
      <c r="K5855" s="4">
        <v>15.8</v>
      </c>
      <c r="L5855" s="4">
        <v>31.573</v>
      </c>
      <c r="M5855" s="4">
        <v>240.405</v>
      </c>
      <c r="N5855" s="4">
        <v>256.178</v>
      </c>
      <c r="O5855" s="5">
        <v>42305.745292812499</v>
      </c>
      <c r="P5855" s="5">
        <v>43258.050196053242</v>
      </c>
    </row>
    <row r="5856" spans="1:16">
      <c r="A5856">
        <v>5</v>
      </c>
      <c r="B5856">
        <v>14</v>
      </c>
      <c r="C5856">
        <v>25</v>
      </c>
      <c r="D5856">
        <v>99</v>
      </c>
      <c r="E5856">
        <v>561</v>
      </c>
      <c r="F5856">
        <v>9635</v>
      </c>
      <c r="G5856">
        <v>702</v>
      </c>
      <c r="H5856">
        <v>2</v>
      </c>
      <c r="I5856" s="58" t="s">
        <v>1596</v>
      </c>
      <c r="J5856">
        <v>70202</v>
      </c>
      <c r="K5856" s="4">
        <v>20</v>
      </c>
      <c r="L5856" s="4">
        <v>23.902999999999999</v>
      </c>
      <c r="M5856" s="4">
        <v>0</v>
      </c>
      <c r="N5856" s="4">
        <v>3.9039999999999999</v>
      </c>
      <c r="O5856" s="5">
        <v>43258.050196053242</v>
      </c>
      <c r="P5856" s="5">
        <v>43258.050196053242</v>
      </c>
    </row>
    <row r="5857" spans="1:16">
      <c r="A5857">
        <v>5</v>
      </c>
      <c r="B5857">
        <v>14</v>
      </c>
      <c r="C5857">
        <v>25</v>
      </c>
      <c r="D5857">
        <v>99</v>
      </c>
      <c r="E5857">
        <v>561</v>
      </c>
      <c r="F5857">
        <v>9636</v>
      </c>
      <c r="G5857">
        <v>832</v>
      </c>
      <c r="H5857">
        <v>3</v>
      </c>
      <c r="I5857" s="58" t="s">
        <v>1595</v>
      </c>
      <c r="J5857">
        <v>83203</v>
      </c>
      <c r="K5857" s="4">
        <v>23.928000000000001</v>
      </c>
      <c r="L5857" s="4">
        <v>25.722000000000001</v>
      </c>
      <c r="M5857" s="4">
        <v>3.9039999999999999</v>
      </c>
      <c r="N5857" s="4">
        <v>5.6970000000000001</v>
      </c>
      <c r="O5857" s="5">
        <v>43258.050196053242</v>
      </c>
      <c r="P5857" s="5">
        <v>43258.050196053242</v>
      </c>
    </row>
    <row r="5858" spans="1:16">
      <c r="A5858">
        <v>5</v>
      </c>
      <c r="B5858">
        <v>14</v>
      </c>
      <c r="C5858">
        <v>25</v>
      </c>
      <c r="D5858">
        <v>99</v>
      </c>
      <c r="E5858">
        <v>829</v>
      </c>
      <c r="F5858">
        <v>9637</v>
      </c>
      <c r="G5858">
        <v>1701</v>
      </c>
      <c r="H5858">
        <v>1</v>
      </c>
      <c r="I5858" s="58">
        <v>-72682</v>
      </c>
      <c r="J5858">
        <v>170101</v>
      </c>
      <c r="K5858" s="4">
        <v>4.9169999999999998</v>
      </c>
      <c r="L5858" s="4">
        <v>21.704000000000001</v>
      </c>
      <c r="M5858" s="4">
        <v>0</v>
      </c>
      <c r="N5858" s="4">
        <v>16.786999999999999</v>
      </c>
      <c r="O5858" s="5">
        <v>42305.745292812499</v>
      </c>
      <c r="P5858" s="5">
        <v>42305.745292812499</v>
      </c>
    </row>
    <row r="5859" spans="1:16">
      <c r="A5859">
        <v>5</v>
      </c>
      <c r="B5859">
        <v>14</v>
      </c>
      <c r="C5859">
        <v>3</v>
      </c>
      <c r="D5859">
        <v>12</v>
      </c>
      <c r="E5859">
        <v>1272</v>
      </c>
      <c r="F5859">
        <v>972</v>
      </c>
      <c r="G5859">
        <v>1297</v>
      </c>
      <c r="H5859">
        <v>1</v>
      </c>
      <c r="I5859" s="58" t="s">
        <v>9470</v>
      </c>
      <c r="J5859">
        <v>129701</v>
      </c>
      <c r="K5859" s="4">
        <v>5.0069999999999997</v>
      </c>
      <c r="L5859" s="4">
        <v>15.256</v>
      </c>
      <c r="M5859" s="4">
        <v>0</v>
      </c>
      <c r="N5859" s="4">
        <v>10.249000000000001</v>
      </c>
      <c r="O5859" s="5">
        <v>42305.745292812499</v>
      </c>
      <c r="P5859" s="5">
        <v>42305.745292812499</v>
      </c>
    </row>
    <row r="5860" spans="1:16">
      <c r="A5860">
        <v>5</v>
      </c>
      <c r="B5860">
        <v>14</v>
      </c>
      <c r="C5860">
        <v>3</v>
      </c>
      <c r="D5860">
        <v>12</v>
      </c>
      <c r="E5860">
        <v>1273</v>
      </c>
      <c r="F5860">
        <v>973</v>
      </c>
      <c r="G5860">
        <v>814</v>
      </c>
      <c r="H5860">
        <v>3</v>
      </c>
      <c r="I5860" s="58" t="s">
        <v>1597</v>
      </c>
      <c r="J5860">
        <v>81403</v>
      </c>
      <c r="K5860" s="4">
        <v>10</v>
      </c>
      <c r="L5860" s="4">
        <v>12.036</v>
      </c>
      <c r="M5860" s="4">
        <v>0</v>
      </c>
      <c r="N5860" s="4">
        <v>2.036</v>
      </c>
      <c r="O5860" t="s">
        <v>1223</v>
      </c>
      <c r="P5860" t="s">
        <v>1223</v>
      </c>
    </row>
    <row r="5861" spans="1:16">
      <c r="A5861">
        <v>5</v>
      </c>
      <c r="B5861">
        <v>14</v>
      </c>
      <c r="C5861">
        <v>3</v>
      </c>
      <c r="D5861">
        <v>12</v>
      </c>
      <c r="E5861">
        <v>1396</v>
      </c>
      <c r="F5861">
        <v>974</v>
      </c>
      <c r="G5861">
        <v>562</v>
      </c>
      <c r="H5861">
        <v>2</v>
      </c>
      <c r="I5861" s="58" t="s">
        <v>1598</v>
      </c>
      <c r="J5861">
        <v>56202</v>
      </c>
      <c r="K5861" s="4">
        <v>0</v>
      </c>
      <c r="L5861" s="4">
        <v>4.726</v>
      </c>
      <c r="M5861" s="4">
        <v>0</v>
      </c>
      <c r="N5861" s="4">
        <v>4.726</v>
      </c>
      <c r="O5861" s="5">
        <v>42305.745292812499</v>
      </c>
      <c r="P5861" s="5">
        <v>43258.050196053242</v>
      </c>
    </row>
    <row r="5862" spans="1:16">
      <c r="A5862">
        <v>5</v>
      </c>
      <c r="B5862">
        <v>14</v>
      </c>
      <c r="C5862">
        <v>3</v>
      </c>
      <c r="D5862">
        <v>12</v>
      </c>
      <c r="E5862">
        <v>1396</v>
      </c>
      <c r="F5862">
        <v>975</v>
      </c>
      <c r="G5862">
        <v>1997</v>
      </c>
      <c r="H5862">
        <v>1</v>
      </c>
      <c r="I5862" s="58">
        <v>35431</v>
      </c>
      <c r="J5862">
        <v>199701</v>
      </c>
      <c r="K5862" s="4">
        <v>4.7610000000000001</v>
      </c>
      <c r="L5862" s="4">
        <v>12.025</v>
      </c>
      <c r="M5862" s="4">
        <v>4.726</v>
      </c>
      <c r="N5862" s="4">
        <v>11.99</v>
      </c>
      <c r="O5862" s="5">
        <v>42305.745292812499</v>
      </c>
      <c r="P5862" s="5">
        <v>43258.050196053242</v>
      </c>
    </row>
    <row r="5863" spans="1:16">
      <c r="A5863">
        <v>5</v>
      </c>
      <c r="B5863">
        <v>14</v>
      </c>
      <c r="C5863">
        <v>3</v>
      </c>
      <c r="D5863">
        <v>12</v>
      </c>
      <c r="E5863">
        <v>1397</v>
      </c>
      <c r="F5863">
        <v>976</v>
      </c>
      <c r="G5863">
        <v>133</v>
      </c>
      <c r="H5863">
        <v>11</v>
      </c>
      <c r="I5863" s="58" t="s">
        <v>9471</v>
      </c>
      <c r="J5863">
        <v>13311</v>
      </c>
      <c r="K5863" s="4">
        <v>0</v>
      </c>
      <c r="L5863" s="4">
        <v>0.68200000000000005</v>
      </c>
      <c r="M5863" s="4">
        <v>0</v>
      </c>
      <c r="N5863" s="4">
        <v>0.68200000000000005</v>
      </c>
      <c r="O5863" s="5">
        <v>42305.745292812499</v>
      </c>
      <c r="P5863" s="5">
        <v>42305.745292812499</v>
      </c>
    </row>
    <row r="5864" spans="1:16">
      <c r="A5864">
        <v>5</v>
      </c>
      <c r="B5864">
        <v>14</v>
      </c>
      <c r="C5864">
        <v>3</v>
      </c>
      <c r="D5864">
        <v>12</v>
      </c>
      <c r="E5864">
        <v>1397</v>
      </c>
      <c r="F5864">
        <v>977</v>
      </c>
      <c r="G5864">
        <v>2861</v>
      </c>
      <c r="H5864">
        <v>1</v>
      </c>
      <c r="I5864" s="58">
        <v>351001</v>
      </c>
      <c r="J5864">
        <v>286101</v>
      </c>
      <c r="K5864" s="4">
        <v>0.68200000000000005</v>
      </c>
      <c r="L5864" s="4">
        <v>4.5250000000000004</v>
      </c>
      <c r="M5864" s="4">
        <v>0.68200000000000005</v>
      </c>
      <c r="N5864" s="4">
        <v>4.5250000000000004</v>
      </c>
      <c r="O5864" s="5">
        <v>42305.745292812499</v>
      </c>
      <c r="P5864" s="5">
        <v>42305.745292812499</v>
      </c>
    </row>
    <row r="5865" spans="1:16">
      <c r="A5865">
        <v>5</v>
      </c>
      <c r="B5865">
        <v>14</v>
      </c>
      <c r="C5865">
        <v>3</v>
      </c>
      <c r="D5865">
        <v>12</v>
      </c>
      <c r="E5865">
        <v>160</v>
      </c>
      <c r="F5865">
        <v>968</v>
      </c>
      <c r="G5865">
        <v>156</v>
      </c>
      <c r="H5865">
        <v>6</v>
      </c>
      <c r="I5865" s="58" t="s">
        <v>1599</v>
      </c>
      <c r="J5865">
        <v>15606</v>
      </c>
      <c r="K5865" s="4">
        <v>0.5</v>
      </c>
      <c r="L5865" s="4">
        <v>0.93100000000000005</v>
      </c>
      <c r="M5865" s="4">
        <v>0</v>
      </c>
      <c r="N5865" s="4">
        <v>0.43099999999999999</v>
      </c>
      <c r="O5865" s="5">
        <v>42305.745292812499</v>
      </c>
      <c r="P5865" s="5">
        <v>43258.050196053242</v>
      </c>
    </row>
    <row r="5866" spans="1:16">
      <c r="A5866">
        <v>5</v>
      </c>
      <c r="B5866">
        <v>14</v>
      </c>
      <c r="C5866">
        <v>3</v>
      </c>
      <c r="D5866">
        <v>12</v>
      </c>
      <c r="E5866">
        <v>160</v>
      </c>
      <c r="F5866">
        <v>969</v>
      </c>
      <c r="G5866">
        <v>157</v>
      </c>
      <c r="H5866">
        <v>1</v>
      </c>
      <c r="I5866" s="58" t="s">
        <v>1600</v>
      </c>
      <c r="J5866">
        <v>15701</v>
      </c>
      <c r="K5866" s="4">
        <v>20.440000000000001</v>
      </c>
      <c r="L5866" s="4">
        <v>20.8</v>
      </c>
      <c r="M5866" s="4">
        <v>0.43099999999999999</v>
      </c>
      <c r="N5866" s="4">
        <v>0.79100000000000004</v>
      </c>
      <c r="O5866" s="5">
        <v>42305.745292812499</v>
      </c>
      <c r="P5866" s="5">
        <v>43258.050196053242</v>
      </c>
    </row>
    <row r="5867" spans="1:16">
      <c r="A5867">
        <v>5</v>
      </c>
      <c r="B5867">
        <v>14</v>
      </c>
      <c r="C5867">
        <v>3</v>
      </c>
      <c r="D5867">
        <v>12</v>
      </c>
      <c r="E5867">
        <v>160</v>
      </c>
      <c r="F5867">
        <v>970</v>
      </c>
      <c r="G5867">
        <v>562</v>
      </c>
      <c r="H5867">
        <v>9</v>
      </c>
      <c r="I5867" s="58" t="s">
        <v>9472</v>
      </c>
      <c r="J5867">
        <v>56209</v>
      </c>
      <c r="K5867" s="4">
        <v>0</v>
      </c>
      <c r="L5867" s="4">
        <v>0.20499999999999999</v>
      </c>
      <c r="M5867" s="4">
        <v>0.79100000000000004</v>
      </c>
      <c r="N5867" s="4">
        <v>0.996</v>
      </c>
      <c r="O5867" s="5">
        <v>42305.745292812499</v>
      </c>
      <c r="P5867" s="5">
        <v>42305.745292812499</v>
      </c>
    </row>
    <row r="5868" spans="1:16">
      <c r="A5868">
        <v>5</v>
      </c>
      <c r="B5868">
        <v>14</v>
      </c>
      <c r="C5868">
        <v>3</v>
      </c>
      <c r="D5868">
        <v>12</v>
      </c>
      <c r="E5868">
        <v>1703</v>
      </c>
      <c r="F5868">
        <v>978</v>
      </c>
      <c r="G5868">
        <v>3444</v>
      </c>
      <c r="H5868">
        <v>2</v>
      </c>
      <c r="I5868" s="58">
        <v>563967</v>
      </c>
      <c r="J5868">
        <v>344402</v>
      </c>
      <c r="K5868" s="4">
        <v>1</v>
      </c>
      <c r="L5868" s="4">
        <v>6.4139999999999997</v>
      </c>
      <c r="M5868" s="4">
        <v>2.4359999999999999</v>
      </c>
      <c r="N5868" s="4">
        <v>7.85</v>
      </c>
      <c r="O5868" s="5">
        <v>42305.745292812499</v>
      </c>
      <c r="P5868" s="5">
        <v>43258.050196053242</v>
      </c>
    </row>
    <row r="5869" spans="1:16">
      <c r="A5869">
        <v>5</v>
      </c>
      <c r="B5869">
        <v>14</v>
      </c>
      <c r="C5869">
        <v>3</v>
      </c>
      <c r="D5869">
        <v>12</v>
      </c>
      <c r="E5869">
        <v>1872</v>
      </c>
      <c r="F5869">
        <v>979</v>
      </c>
      <c r="G5869">
        <v>1736</v>
      </c>
      <c r="H5869">
        <v>1</v>
      </c>
      <c r="I5869" s="58">
        <v>-59899</v>
      </c>
      <c r="J5869">
        <v>173601</v>
      </c>
      <c r="K5869" s="4">
        <v>5</v>
      </c>
      <c r="L5869" s="4">
        <v>8.0429999999999993</v>
      </c>
      <c r="M5869" s="4">
        <v>0</v>
      </c>
      <c r="N5869" s="4">
        <v>3.0430000000000001</v>
      </c>
      <c r="O5869" s="5">
        <v>42305.745292812499</v>
      </c>
      <c r="P5869" s="5">
        <v>42305.745292812499</v>
      </c>
    </row>
    <row r="5870" spans="1:16">
      <c r="A5870">
        <v>5</v>
      </c>
      <c r="B5870">
        <v>14</v>
      </c>
      <c r="C5870">
        <v>3</v>
      </c>
      <c r="D5870">
        <v>12</v>
      </c>
      <c r="E5870">
        <v>1873</v>
      </c>
      <c r="F5870">
        <v>980</v>
      </c>
      <c r="G5870">
        <v>562</v>
      </c>
      <c r="H5870">
        <v>1</v>
      </c>
      <c r="I5870" s="58" t="s">
        <v>9473</v>
      </c>
      <c r="J5870">
        <v>56201</v>
      </c>
      <c r="K5870" s="4">
        <v>0</v>
      </c>
      <c r="L5870" s="4">
        <v>5.2889999999999997</v>
      </c>
      <c r="M5870" s="4">
        <v>0</v>
      </c>
      <c r="N5870" s="4">
        <v>5.2889999999999997</v>
      </c>
      <c r="O5870" s="5">
        <v>42305.745292812499</v>
      </c>
      <c r="P5870" s="5">
        <v>42305.745292812499</v>
      </c>
    </row>
    <row r="5871" spans="1:16">
      <c r="A5871">
        <v>5</v>
      </c>
      <c r="B5871">
        <v>14</v>
      </c>
      <c r="C5871">
        <v>3</v>
      </c>
      <c r="D5871">
        <v>12</v>
      </c>
      <c r="E5871">
        <v>1873</v>
      </c>
      <c r="F5871">
        <v>981</v>
      </c>
      <c r="G5871">
        <v>562</v>
      </c>
      <c r="H5871">
        <v>3</v>
      </c>
      <c r="I5871" s="58" t="s">
        <v>9474</v>
      </c>
      <c r="J5871">
        <v>56203</v>
      </c>
      <c r="K5871" s="4">
        <v>0</v>
      </c>
      <c r="L5871" s="4">
        <v>5.4710000000000001</v>
      </c>
      <c r="M5871" s="4">
        <v>6.3</v>
      </c>
      <c r="N5871" s="4">
        <v>11.771000000000001</v>
      </c>
      <c r="O5871" s="5">
        <v>42305.745292812499</v>
      </c>
      <c r="P5871" s="5">
        <v>42305.745292812499</v>
      </c>
    </row>
    <row r="5872" spans="1:16">
      <c r="A5872">
        <v>5</v>
      </c>
      <c r="B5872">
        <v>14</v>
      </c>
      <c r="C5872">
        <v>3</v>
      </c>
      <c r="D5872">
        <v>12</v>
      </c>
      <c r="E5872">
        <v>2132</v>
      </c>
      <c r="F5872">
        <v>982</v>
      </c>
      <c r="G5872">
        <v>814</v>
      </c>
      <c r="H5872">
        <v>3</v>
      </c>
      <c r="I5872" s="58" t="s">
        <v>1597</v>
      </c>
      <c r="J5872">
        <v>81403</v>
      </c>
      <c r="K5872" s="4">
        <v>0</v>
      </c>
      <c r="L5872" s="4">
        <v>6.96</v>
      </c>
      <c r="M5872" s="4">
        <v>0</v>
      </c>
      <c r="N5872" s="4">
        <v>6.96</v>
      </c>
      <c r="O5872" s="5">
        <v>42305.745292812499</v>
      </c>
      <c r="P5872" s="5">
        <v>43258.050196053242</v>
      </c>
    </row>
    <row r="5873" spans="1:16">
      <c r="A5873">
        <v>5</v>
      </c>
      <c r="B5873">
        <v>14</v>
      </c>
      <c r="C5873">
        <v>3</v>
      </c>
      <c r="D5873">
        <v>12</v>
      </c>
      <c r="E5873">
        <v>2132</v>
      </c>
      <c r="F5873">
        <v>983</v>
      </c>
      <c r="G5873">
        <v>814</v>
      </c>
      <c r="H5873">
        <v>4</v>
      </c>
      <c r="I5873" s="58" t="s">
        <v>9475</v>
      </c>
      <c r="J5873">
        <v>81404</v>
      </c>
      <c r="K5873" s="4">
        <v>0</v>
      </c>
      <c r="L5873" s="4">
        <v>4.3289999999999997</v>
      </c>
      <c r="M5873" s="4">
        <v>6.96</v>
      </c>
      <c r="N5873" s="4">
        <v>11.289</v>
      </c>
      <c r="O5873" s="5">
        <v>42305.745292812499</v>
      </c>
      <c r="P5873" s="5">
        <v>43258.050196053242</v>
      </c>
    </row>
    <row r="5874" spans="1:16">
      <c r="A5874">
        <v>5</v>
      </c>
      <c r="B5874">
        <v>14</v>
      </c>
      <c r="C5874">
        <v>3</v>
      </c>
      <c r="D5874">
        <v>12</v>
      </c>
      <c r="E5874">
        <v>2133</v>
      </c>
      <c r="F5874">
        <v>984</v>
      </c>
      <c r="G5874">
        <v>1882</v>
      </c>
      <c r="H5874">
        <v>3</v>
      </c>
      <c r="I5874" s="58">
        <v>-6514</v>
      </c>
      <c r="J5874">
        <v>188203</v>
      </c>
      <c r="K5874" s="4">
        <v>0</v>
      </c>
      <c r="L5874" s="4">
        <v>7.9089999999999998</v>
      </c>
      <c r="M5874" s="4">
        <v>0</v>
      </c>
      <c r="N5874" s="4">
        <v>7.9089999999999998</v>
      </c>
      <c r="O5874" s="5">
        <v>42305.745292812499</v>
      </c>
      <c r="P5874" s="5">
        <v>42305.745292812499</v>
      </c>
    </row>
    <row r="5875" spans="1:16">
      <c r="A5875">
        <v>5</v>
      </c>
      <c r="B5875">
        <v>14</v>
      </c>
      <c r="C5875">
        <v>3</v>
      </c>
      <c r="D5875">
        <v>12</v>
      </c>
      <c r="E5875">
        <v>2234</v>
      </c>
      <c r="F5875">
        <v>985</v>
      </c>
      <c r="G5875">
        <v>1996</v>
      </c>
      <c r="H5875">
        <v>1</v>
      </c>
      <c r="I5875" s="58">
        <v>35065</v>
      </c>
      <c r="J5875">
        <v>199601</v>
      </c>
      <c r="K5875" s="4">
        <v>5</v>
      </c>
      <c r="L5875" s="4">
        <v>9.9220000000000006</v>
      </c>
      <c r="M5875" s="4">
        <v>0</v>
      </c>
      <c r="N5875" s="4">
        <v>4.9219999999999997</v>
      </c>
      <c r="O5875" s="5">
        <v>42305.745292812499</v>
      </c>
      <c r="P5875" s="5">
        <v>42305.745292812499</v>
      </c>
    </row>
    <row r="5876" spans="1:16">
      <c r="A5876">
        <v>5</v>
      </c>
      <c r="B5876">
        <v>14</v>
      </c>
      <c r="C5876">
        <v>3</v>
      </c>
      <c r="D5876">
        <v>12</v>
      </c>
      <c r="E5876">
        <v>2407</v>
      </c>
      <c r="F5876">
        <v>986</v>
      </c>
      <c r="G5876">
        <v>562</v>
      </c>
      <c r="H5876">
        <v>2</v>
      </c>
      <c r="I5876" s="58" t="s">
        <v>1598</v>
      </c>
      <c r="J5876">
        <v>56202</v>
      </c>
      <c r="K5876" s="4">
        <v>4.726</v>
      </c>
      <c r="L5876" s="4">
        <v>7.7119999999999997</v>
      </c>
      <c r="M5876" s="4">
        <v>0</v>
      </c>
      <c r="N5876" s="4">
        <v>2.9860000000000002</v>
      </c>
      <c r="O5876" s="5">
        <v>42305.745292812499</v>
      </c>
      <c r="P5876" s="5">
        <v>42305.745292812499</v>
      </c>
    </row>
    <row r="5877" spans="1:16">
      <c r="A5877">
        <v>5</v>
      </c>
      <c r="B5877">
        <v>14</v>
      </c>
      <c r="C5877">
        <v>3</v>
      </c>
      <c r="D5877">
        <v>12</v>
      </c>
      <c r="E5877">
        <v>2425</v>
      </c>
      <c r="F5877">
        <v>987</v>
      </c>
      <c r="G5877">
        <v>2704</v>
      </c>
      <c r="H5877">
        <v>1</v>
      </c>
      <c r="I5877" s="58">
        <v>293656</v>
      </c>
      <c r="J5877">
        <v>270401</v>
      </c>
      <c r="K5877" s="4">
        <v>2E-3</v>
      </c>
      <c r="L5877" s="4">
        <v>6.415</v>
      </c>
      <c r="M5877" s="4">
        <v>0</v>
      </c>
      <c r="N5877" s="4">
        <v>6.4130000000000003</v>
      </c>
      <c r="O5877" s="5">
        <v>42305.745292812499</v>
      </c>
      <c r="P5877" s="5">
        <v>42305.745292812499</v>
      </c>
    </row>
    <row r="5878" spans="1:16">
      <c r="A5878">
        <v>5</v>
      </c>
      <c r="B5878">
        <v>14</v>
      </c>
      <c r="C5878">
        <v>3</v>
      </c>
      <c r="D5878">
        <v>12</v>
      </c>
      <c r="E5878">
        <v>2602</v>
      </c>
      <c r="F5878">
        <v>988</v>
      </c>
      <c r="G5878">
        <v>2579</v>
      </c>
      <c r="H5878">
        <v>1</v>
      </c>
      <c r="I5878" s="58">
        <v>248002</v>
      </c>
      <c r="J5878">
        <v>257901</v>
      </c>
      <c r="K5878" s="4">
        <v>0</v>
      </c>
      <c r="L5878" s="4">
        <v>3.8650000000000002</v>
      </c>
      <c r="M5878" s="4">
        <v>0</v>
      </c>
      <c r="N5878" s="4">
        <v>3.8650000000000002</v>
      </c>
      <c r="O5878" s="5">
        <v>42305.745292812499</v>
      </c>
      <c r="P5878" s="5">
        <v>42305.745292812499</v>
      </c>
    </row>
    <row r="5879" spans="1:16">
      <c r="A5879">
        <v>5</v>
      </c>
      <c r="B5879">
        <v>14</v>
      </c>
      <c r="C5879">
        <v>3</v>
      </c>
      <c r="D5879">
        <v>12</v>
      </c>
      <c r="E5879">
        <v>3757</v>
      </c>
      <c r="F5879">
        <v>989</v>
      </c>
      <c r="G5879">
        <v>1523</v>
      </c>
      <c r="H5879">
        <v>1</v>
      </c>
      <c r="I5879" s="58" t="s">
        <v>9476</v>
      </c>
      <c r="J5879">
        <v>152301</v>
      </c>
      <c r="K5879" s="4">
        <v>0</v>
      </c>
      <c r="L5879" s="4">
        <v>18.789000000000001</v>
      </c>
      <c r="M5879" s="4">
        <v>9.1389999999999993</v>
      </c>
      <c r="N5879" s="4">
        <v>27.928000000000001</v>
      </c>
      <c r="O5879" s="5">
        <v>42305.745292812499</v>
      </c>
      <c r="P5879" s="5">
        <v>43258.050196053242</v>
      </c>
    </row>
    <row r="5880" spans="1:16">
      <c r="A5880">
        <v>5</v>
      </c>
      <c r="B5880">
        <v>14</v>
      </c>
      <c r="C5880">
        <v>3</v>
      </c>
      <c r="D5880">
        <v>12</v>
      </c>
      <c r="E5880">
        <v>3854</v>
      </c>
      <c r="F5880">
        <v>990</v>
      </c>
      <c r="G5880">
        <v>1523</v>
      </c>
      <c r="H5880">
        <v>3</v>
      </c>
      <c r="I5880" s="58" t="s">
        <v>9477</v>
      </c>
      <c r="J5880">
        <v>152303</v>
      </c>
      <c r="K5880" s="4">
        <v>0</v>
      </c>
      <c r="L5880" s="4">
        <v>0.434</v>
      </c>
      <c r="M5880" s="4">
        <v>0</v>
      </c>
      <c r="N5880" s="4">
        <v>0.434</v>
      </c>
      <c r="O5880" s="5">
        <v>42305.745292812499</v>
      </c>
      <c r="P5880" s="5">
        <v>42305.745292812499</v>
      </c>
    </row>
    <row r="5881" spans="1:16">
      <c r="A5881">
        <v>5</v>
      </c>
      <c r="B5881">
        <v>14</v>
      </c>
      <c r="C5881">
        <v>3</v>
      </c>
      <c r="D5881">
        <v>12</v>
      </c>
      <c r="E5881">
        <v>3949</v>
      </c>
      <c r="F5881">
        <v>991</v>
      </c>
      <c r="G5881">
        <v>133</v>
      </c>
      <c r="H5881">
        <v>5</v>
      </c>
      <c r="I5881" s="58" t="s">
        <v>9478</v>
      </c>
      <c r="J5881">
        <v>13305</v>
      </c>
      <c r="K5881" s="4">
        <v>0</v>
      </c>
      <c r="L5881" s="4">
        <v>10.948</v>
      </c>
      <c r="M5881" s="4">
        <v>231.16300000000001</v>
      </c>
      <c r="N5881" s="4">
        <v>242.11099999999999</v>
      </c>
      <c r="O5881" s="5">
        <v>42305.745292812499</v>
      </c>
      <c r="P5881" s="5">
        <v>43258.050196053242</v>
      </c>
    </row>
    <row r="5882" spans="1:16">
      <c r="A5882">
        <v>5</v>
      </c>
      <c r="B5882">
        <v>14</v>
      </c>
      <c r="C5882">
        <v>3</v>
      </c>
      <c r="D5882">
        <v>12</v>
      </c>
      <c r="E5882">
        <v>3949</v>
      </c>
      <c r="F5882">
        <v>992</v>
      </c>
      <c r="G5882">
        <v>133</v>
      </c>
      <c r="H5882">
        <v>6</v>
      </c>
      <c r="I5882" s="58" t="s">
        <v>9479</v>
      </c>
      <c r="J5882">
        <v>13306</v>
      </c>
      <c r="K5882" s="4">
        <v>10.997</v>
      </c>
      <c r="L5882" s="4">
        <v>20.510999999999999</v>
      </c>
      <c r="M5882" s="4">
        <v>242.11099999999999</v>
      </c>
      <c r="N5882" s="4">
        <v>251.625</v>
      </c>
      <c r="O5882" s="5">
        <v>42305.745292812499</v>
      </c>
      <c r="P5882" s="5">
        <v>43258.050196053242</v>
      </c>
    </row>
    <row r="5883" spans="1:16">
      <c r="A5883">
        <v>5</v>
      </c>
      <c r="B5883">
        <v>14</v>
      </c>
      <c r="C5883">
        <v>3</v>
      </c>
      <c r="D5883">
        <v>12</v>
      </c>
      <c r="E5883">
        <v>4442</v>
      </c>
      <c r="F5883">
        <v>993</v>
      </c>
      <c r="G5883">
        <v>157</v>
      </c>
      <c r="H5883">
        <v>1</v>
      </c>
      <c r="I5883" s="58" t="s">
        <v>1600</v>
      </c>
      <c r="J5883">
        <v>15701</v>
      </c>
      <c r="K5883" s="4">
        <v>20.8</v>
      </c>
      <c r="L5883" s="4">
        <v>21.719000000000001</v>
      </c>
      <c r="M5883" s="4">
        <v>0</v>
      </c>
      <c r="N5883" s="4">
        <v>0.91900000000000004</v>
      </c>
      <c r="O5883" s="5">
        <v>42305.745292812499</v>
      </c>
      <c r="P5883" s="5">
        <v>42305.745292812499</v>
      </c>
    </row>
    <row r="5884" spans="1:16">
      <c r="A5884">
        <v>5</v>
      </c>
      <c r="B5884">
        <v>14</v>
      </c>
      <c r="C5884">
        <v>3</v>
      </c>
      <c r="D5884">
        <v>12</v>
      </c>
      <c r="E5884">
        <v>4532</v>
      </c>
      <c r="F5884">
        <v>994</v>
      </c>
      <c r="G5884">
        <v>133</v>
      </c>
      <c r="H5884">
        <v>4</v>
      </c>
      <c r="I5884" s="58" t="s">
        <v>9480</v>
      </c>
      <c r="J5884">
        <v>13304</v>
      </c>
      <c r="K5884" s="4">
        <v>0</v>
      </c>
      <c r="L5884" s="4">
        <v>12.555</v>
      </c>
      <c r="M5884" s="4">
        <v>231.352</v>
      </c>
      <c r="N5884" s="4">
        <v>243.90700000000001</v>
      </c>
      <c r="O5884" s="5">
        <v>42305.745292812499</v>
      </c>
      <c r="P5884" s="5">
        <v>42305.745292812499</v>
      </c>
    </row>
    <row r="5885" spans="1:16">
      <c r="A5885">
        <v>5</v>
      </c>
      <c r="B5885">
        <v>14</v>
      </c>
      <c r="C5885">
        <v>3</v>
      </c>
      <c r="D5885">
        <v>12</v>
      </c>
      <c r="E5885">
        <v>4532</v>
      </c>
      <c r="F5885">
        <v>995</v>
      </c>
      <c r="G5885">
        <v>156</v>
      </c>
      <c r="H5885">
        <v>6</v>
      </c>
      <c r="I5885" s="58" t="s">
        <v>1599</v>
      </c>
      <c r="J5885">
        <v>15606</v>
      </c>
      <c r="K5885" s="4">
        <v>1</v>
      </c>
      <c r="L5885" s="4">
        <v>21.63</v>
      </c>
      <c r="M5885" s="4">
        <v>243.90700000000001</v>
      </c>
      <c r="N5885" s="4">
        <v>264.53699999999998</v>
      </c>
      <c r="O5885" s="5">
        <v>42305.745292812499</v>
      </c>
      <c r="P5885" s="5">
        <v>43258.050196053242</v>
      </c>
    </row>
    <row r="5886" spans="1:16">
      <c r="A5886">
        <v>5</v>
      </c>
      <c r="B5886">
        <v>14</v>
      </c>
      <c r="C5886">
        <v>3</v>
      </c>
      <c r="D5886">
        <v>12</v>
      </c>
      <c r="E5886">
        <v>4542</v>
      </c>
      <c r="F5886">
        <v>996</v>
      </c>
      <c r="G5886">
        <v>124</v>
      </c>
      <c r="H5886">
        <v>5</v>
      </c>
      <c r="I5886" s="58" t="s">
        <v>9481</v>
      </c>
      <c r="J5886">
        <v>12405</v>
      </c>
      <c r="K5886" s="4">
        <v>0.5</v>
      </c>
      <c r="L5886" s="4">
        <v>12.446999999999999</v>
      </c>
      <c r="M5886" s="4">
        <v>23.74</v>
      </c>
      <c r="N5886" s="4">
        <v>35.686999999999998</v>
      </c>
      <c r="O5886" s="5">
        <v>42305.745292812499</v>
      </c>
      <c r="P5886" s="5">
        <v>43258.050196053242</v>
      </c>
    </row>
    <row r="5887" spans="1:16">
      <c r="A5887">
        <v>5</v>
      </c>
      <c r="B5887">
        <v>14</v>
      </c>
      <c r="C5887">
        <v>3</v>
      </c>
      <c r="D5887">
        <v>12</v>
      </c>
      <c r="E5887">
        <v>4542</v>
      </c>
      <c r="F5887">
        <v>997</v>
      </c>
      <c r="G5887">
        <v>125</v>
      </c>
      <c r="H5887">
        <v>1</v>
      </c>
      <c r="I5887" s="58" t="s">
        <v>9482</v>
      </c>
      <c r="J5887">
        <v>12501</v>
      </c>
      <c r="K5887" s="4">
        <v>0.98099999999999998</v>
      </c>
      <c r="L5887" s="4">
        <v>14.288</v>
      </c>
      <c r="M5887" s="4">
        <v>46.795999999999999</v>
      </c>
      <c r="N5887" s="4">
        <v>60.103000000000002</v>
      </c>
      <c r="O5887" s="5">
        <v>42305.745292812499</v>
      </c>
      <c r="P5887" s="5">
        <v>43258.050196053242</v>
      </c>
    </row>
    <row r="5888" spans="1:16">
      <c r="A5888">
        <v>5</v>
      </c>
      <c r="B5888">
        <v>14</v>
      </c>
      <c r="C5888">
        <v>3</v>
      </c>
      <c r="D5888">
        <v>12</v>
      </c>
      <c r="E5888">
        <v>4542</v>
      </c>
      <c r="F5888">
        <v>998</v>
      </c>
      <c r="G5888">
        <v>562</v>
      </c>
      <c r="H5888">
        <v>8</v>
      </c>
      <c r="I5888" s="58" t="s">
        <v>1601</v>
      </c>
      <c r="J5888">
        <v>56208</v>
      </c>
      <c r="K5888" s="4">
        <v>5</v>
      </c>
      <c r="L5888" s="4">
        <v>9.0139999999999993</v>
      </c>
      <c r="M5888" s="4">
        <v>42.781999999999996</v>
      </c>
      <c r="N5888" s="4">
        <v>46.795999999999999</v>
      </c>
      <c r="O5888" s="5">
        <v>42305.745292812499</v>
      </c>
      <c r="P5888" s="5">
        <v>43258.050196053242</v>
      </c>
    </row>
    <row r="5889" spans="1:16">
      <c r="A5889">
        <v>5</v>
      </c>
      <c r="B5889">
        <v>14</v>
      </c>
      <c r="C5889">
        <v>3</v>
      </c>
      <c r="D5889">
        <v>12</v>
      </c>
      <c r="E5889">
        <v>4546</v>
      </c>
      <c r="F5889">
        <v>1000</v>
      </c>
      <c r="G5889">
        <v>562</v>
      </c>
      <c r="H5889">
        <v>8</v>
      </c>
      <c r="I5889" s="58" t="s">
        <v>1601</v>
      </c>
      <c r="J5889">
        <v>56208</v>
      </c>
      <c r="K5889" s="4">
        <v>0</v>
      </c>
      <c r="L5889" s="4">
        <v>1.2</v>
      </c>
      <c r="M5889" s="4">
        <v>53.396000000000001</v>
      </c>
      <c r="N5889" s="4">
        <v>54.595999999999997</v>
      </c>
      <c r="O5889" s="5">
        <v>42305.745292812499</v>
      </c>
      <c r="P5889" s="5">
        <v>43258.050196053242</v>
      </c>
    </row>
    <row r="5890" spans="1:16">
      <c r="A5890">
        <v>5</v>
      </c>
      <c r="B5890">
        <v>14</v>
      </c>
      <c r="C5890">
        <v>3</v>
      </c>
      <c r="D5890">
        <v>12</v>
      </c>
      <c r="E5890">
        <v>4546</v>
      </c>
      <c r="F5890">
        <v>999</v>
      </c>
      <c r="G5890">
        <v>157</v>
      </c>
      <c r="H5890">
        <v>1</v>
      </c>
      <c r="I5890" s="58" t="s">
        <v>1600</v>
      </c>
      <c r="J5890">
        <v>15701</v>
      </c>
      <c r="K5890" s="4">
        <v>0</v>
      </c>
      <c r="L5890" s="4">
        <v>12.759</v>
      </c>
      <c r="M5890" s="4">
        <v>54.595999999999997</v>
      </c>
      <c r="N5890" s="4">
        <v>66.808000000000007</v>
      </c>
      <c r="O5890" s="5">
        <v>42305.745292812499</v>
      </c>
      <c r="P5890" s="5">
        <v>43258.050196053242</v>
      </c>
    </row>
    <row r="5891" spans="1:16">
      <c r="A5891">
        <v>5</v>
      </c>
      <c r="B5891">
        <v>14</v>
      </c>
      <c r="C5891">
        <v>3</v>
      </c>
      <c r="D5891">
        <v>12</v>
      </c>
      <c r="E5891">
        <v>590</v>
      </c>
      <c r="F5891">
        <v>971</v>
      </c>
      <c r="G5891">
        <v>814</v>
      </c>
      <c r="H5891">
        <v>1</v>
      </c>
      <c r="I5891" s="58" t="s">
        <v>9483</v>
      </c>
      <c r="J5891">
        <v>81401</v>
      </c>
      <c r="K5891" s="4">
        <v>0</v>
      </c>
      <c r="L5891" s="4">
        <v>18.350000000000001</v>
      </c>
      <c r="M5891" s="4">
        <v>0</v>
      </c>
      <c r="N5891" s="4">
        <v>18.350000000000001</v>
      </c>
      <c r="O5891" s="5">
        <v>42305.745292812499</v>
      </c>
      <c r="P5891" s="5">
        <v>42305.745292812499</v>
      </c>
    </row>
    <row r="5892" spans="1:16">
      <c r="A5892">
        <v>5</v>
      </c>
      <c r="B5892">
        <v>14</v>
      </c>
      <c r="C5892">
        <v>3</v>
      </c>
      <c r="D5892">
        <v>169</v>
      </c>
      <c r="E5892">
        <v>1055</v>
      </c>
      <c r="F5892">
        <v>1106</v>
      </c>
      <c r="G5892">
        <v>845</v>
      </c>
      <c r="H5892">
        <v>2</v>
      </c>
      <c r="I5892" s="58" t="s">
        <v>9484</v>
      </c>
      <c r="J5892">
        <v>84502</v>
      </c>
      <c r="K5892" s="4">
        <v>1</v>
      </c>
      <c r="L5892" s="4">
        <v>5.87</v>
      </c>
      <c r="M5892" s="4">
        <v>0</v>
      </c>
      <c r="N5892" s="4">
        <v>4.87</v>
      </c>
      <c r="O5892" s="5">
        <v>42305.745292812499</v>
      </c>
      <c r="P5892" s="5">
        <v>42305.745292812499</v>
      </c>
    </row>
    <row r="5893" spans="1:16">
      <c r="A5893">
        <v>5</v>
      </c>
      <c r="B5893">
        <v>14</v>
      </c>
      <c r="C5893">
        <v>3</v>
      </c>
      <c r="D5893">
        <v>169</v>
      </c>
      <c r="E5893">
        <v>1229</v>
      </c>
      <c r="F5893">
        <v>1107</v>
      </c>
      <c r="G5893">
        <v>2751</v>
      </c>
      <c r="H5893">
        <v>1</v>
      </c>
      <c r="I5893" s="58">
        <v>310823</v>
      </c>
      <c r="J5893">
        <v>275101</v>
      </c>
      <c r="K5893" s="4">
        <v>5</v>
      </c>
      <c r="L5893" s="4">
        <v>6.5010000000000003</v>
      </c>
      <c r="M5893" s="4">
        <v>0</v>
      </c>
      <c r="N5893" s="4">
        <v>1.5009999999999999</v>
      </c>
      <c r="O5893" s="5">
        <v>42305.745292812499</v>
      </c>
      <c r="P5893" s="5">
        <v>42305.745292812499</v>
      </c>
    </row>
    <row r="5894" spans="1:16">
      <c r="A5894">
        <v>5</v>
      </c>
      <c r="B5894">
        <v>14</v>
      </c>
      <c r="C5894">
        <v>3</v>
      </c>
      <c r="D5894">
        <v>169</v>
      </c>
      <c r="E5894">
        <v>1245</v>
      </c>
      <c r="F5894">
        <v>1108</v>
      </c>
      <c r="G5894">
        <v>1767</v>
      </c>
      <c r="H5894">
        <v>4</v>
      </c>
      <c r="I5894" s="58">
        <v>-48486</v>
      </c>
      <c r="J5894">
        <v>176704</v>
      </c>
      <c r="K5894" s="4">
        <v>1</v>
      </c>
      <c r="L5894" s="4">
        <v>13.6</v>
      </c>
      <c r="M5894" s="4">
        <v>0</v>
      </c>
      <c r="N5894" s="4">
        <v>12.6</v>
      </c>
      <c r="O5894" s="5">
        <v>42305.745292812499</v>
      </c>
      <c r="P5894" s="5">
        <v>43258.050196053242</v>
      </c>
    </row>
    <row r="5895" spans="1:16">
      <c r="A5895">
        <v>5</v>
      </c>
      <c r="B5895">
        <v>14</v>
      </c>
      <c r="C5895">
        <v>3</v>
      </c>
      <c r="D5895">
        <v>169</v>
      </c>
      <c r="E5895">
        <v>1723</v>
      </c>
      <c r="F5895">
        <v>1109</v>
      </c>
      <c r="G5895">
        <v>1609</v>
      </c>
      <c r="H5895">
        <v>2</v>
      </c>
      <c r="I5895" s="58">
        <v>-106253</v>
      </c>
      <c r="J5895">
        <v>160902</v>
      </c>
      <c r="K5895" s="4">
        <v>0</v>
      </c>
      <c r="L5895" s="4">
        <v>2.37</v>
      </c>
      <c r="M5895" s="4">
        <v>0</v>
      </c>
      <c r="N5895" s="4">
        <v>2.37</v>
      </c>
      <c r="O5895" t="s">
        <v>1223</v>
      </c>
      <c r="P5895" t="s">
        <v>1223</v>
      </c>
    </row>
    <row r="5896" spans="1:16">
      <c r="A5896">
        <v>5</v>
      </c>
      <c r="B5896">
        <v>14</v>
      </c>
      <c r="C5896">
        <v>3</v>
      </c>
      <c r="D5896">
        <v>169</v>
      </c>
      <c r="E5896">
        <v>1746</v>
      </c>
      <c r="F5896">
        <v>1110</v>
      </c>
      <c r="G5896">
        <v>1604</v>
      </c>
      <c r="H5896">
        <v>1</v>
      </c>
      <c r="I5896" s="58">
        <v>-108111</v>
      </c>
      <c r="J5896">
        <v>160401</v>
      </c>
      <c r="K5896" s="4">
        <v>0</v>
      </c>
      <c r="L5896" s="4">
        <v>7.73</v>
      </c>
      <c r="M5896" s="4">
        <v>0</v>
      </c>
      <c r="N5896" s="4">
        <v>7.73</v>
      </c>
      <c r="O5896" s="5">
        <v>42305.745292812499</v>
      </c>
      <c r="P5896" s="5">
        <v>42305.745292812499</v>
      </c>
    </row>
    <row r="5897" spans="1:16">
      <c r="A5897">
        <v>5</v>
      </c>
      <c r="B5897">
        <v>14</v>
      </c>
      <c r="C5897">
        <v>3</v>
      </c>
      <c r="D5897">
        <v>169</v>
      </c>
      <c r="E5897">
        <v>1833</v>
      </c>
      <c r="F5897">
        <v>1111</v>
      </c>
      <c r="G5897">
        <v>351</v>
      </c>
      <c r="H5897">
        <v>3</v>
      </c>
      <c r="I5897" s="58" t="s">
        <v>9485</v>
      </c>
      <c r="J5897">
        <v>35103</v>
      </c>
      <c r="K5897" s="4">
        <v>0</v>
      </c>
      <c r="L5897" s="4">
        <v>12.192</v>
      </c>
      <c r="M5897" s="4">
        <v>0</v>
      </c>
      <c r="N5897" s="4">
        <v>12.192</v>
      </c>
      <c r="O5897" s="5">
        <v>42305.745292812499</v>
      </c>
      <c r="P5897" s="5">
        <v>42305.745292812499</v>
      </c>
    </row>
    <row r="5898" spans="1:16">
      <c r="A5898">
        <v>5</v>
      </c>
      <c r="B5898">
        <v>14</v>
      </c>
      <c r="C5898">
        <v>3</v>
      </c>
      <c r="D5898">
        <v>169</v>
      </c>
      <c r="E5898">
        <v>1842</v>
      </c>
      <c r="F5898">
        <v>1112</v>
      </c>
      <c r="G5898">
        <v>1610</v>
      </c>
      <c r="H5898">
        <v>1</v>
      </c>
      <c r="I5898" s="58">
        <v>-105919</v>
      </c>
      <c r="J5898">
        <v>161001</v>
      </c>
      <c r="K5898" s="4">
        <v>10</v>
      </c>
      <c r="L5898" s="4">
        <v>17.600000000000001</v>
      </c>
      <c r="M5898" s="4">
        <v>0</v>
      </c>
      <c r="N5898" s="4">
        <v>7.6</v>
      </c>
      <c r="O5898" t="s">
        <v>1223</v>
      </c>
      <c r="P5898" t="s">
        <v>1223</v>
      </c>
    </row>
    <row r="5899" spans="1:16">
      <c r="A5899">
        <v>5</v>
      </c>
      <c r="B5899">
        <v>14</v>
      </c>
      <c r="C5899">
        <v>3</v>
      </c>
      <c r="D5899">
        <v>169</v>
      </c>
      <c r="E5899">
        <v>1843</v>
      </c>
      <c r="F5899">
        <v>1113</v>
      </c>
      <c r="G5899">
        <v>1611</v>
      </c>
      <c r="H5899">
        <v>1</v>
      </c>
      <c r="I5899" s="58">
        <v>-105554</v>
      </c>
      <c r="J5899">
        <v>161101</v>
      </c>
      <c r="K5899" s="4">
        <v>10</v>
      </c>
      <c r="L5899" s="4">
        <v>15.516</v>
      </c>
      <c r="M5899" s="4">
        <v>0</v>
      </c>
      <c r="N5899" s="4">
        <v>5.516</v>
      </c>
      <c r="O5899" t="s">
        <v>1223</v>
      </c>
      <c r="P5899" t="s">
        <v>1223</v>
      </c>
    </row>
    <row r="5900" spans="1:16">
      <c r="A5900">
        <v>5</v>
      </c>
      <c r="B5900">
        <v>14</v>
      </c>
      <c r="C5900">
        <v>3</v>
      </c>
      <c r="D5900">
        <v>169</v>
      </c>
      <c r="E5900">
        <v>1888</v>
      </c>
      <c r="F5900">
        <v>1114</v>
      </c>
      <c r="G5900">
        <v>423</v>
      </c>
      <c r="H5900">
        <v>5</v>
      </c>
      <c r="I5900" s="58" t="s">
        <v>9486</v>
      </c>
      <c r="J5900">
        <v>42305</v>
      </c>
      <c r="K5900" s="4">
        <v>0.5</v>
      </c>
      <c r="L5900" s="4">
        <v>3.444</v>
      </c>
      <c r="M5900" s="4">
        <v>0</v>
      </c>
      <c r="N5900" s="4">
        <v>2.944</v>
      </c>
      <c r="O5900" s="5">
        <v>42305.745292812499</v>
      </c>
      <c r="P5900" s="5">
        <v>42305.745292812499</v>
      </c>
    </row>
    <row r="5901" spans="1:16">
      <c r="A5901">
        <v>5</v>
      </c>
      <c r="B5901">
        <v>14</v>
      </c>
      <c r="C5901">
        <v>3</v>
      </c>
      <c r="D5901">
        <v>169</v>
      </c>
      <c r="E5901">
        <v>1888</v>
      </c>
      <c r="F5901">
        <v>1115</v>
      </c>
      <c r="G5901">
        <v>423</v>
      </c>
      <c r="H5901">
        <v>6</v>
      </c>
      <c r="I5901" s="58" t="s">
        <v>9487</v>
      </c>
      <c r="J5901">
        <v>42306</v>
      </c>
      <c r="K5901" s="4">
        <v>1</v>
      </c>
      <c r="L5901" s="4">
        <v>12.352</v>
      </c>
      <c r="M5901" s="4">
        <v>3.407</v>
      </c>
      <c r="N5901" s="4">
        <v>14.759</v>
      </c>
      <c r="O5901" s="5">
        <v>42305.745292812499</v>
      </c>
      <c r="P5901" s="5">
        <v>42305.745292812499</v>
      </c>
    </row>
    <row r="5902" spans="1:16">
      <c r="A5902">
        <v>5</v>
      </c>
      <c r="B5902">
        <v>14</v>
      </c>
      <c r="C5902">
        <v>3</v>
      </c>
      <c r="D5902">
        <v>169</v>
      </c>
      <c r="E5902">
        <v>1897</v>
      </c>
      <c r="F5902">
        <v>1116</v>
      </c>
      <c r="G5902">
        <v>1766</v>
      </c>
      <c r="H5902">
        <v>1</v>
      </c>
      <c r="I5902" s="58">
        <v>-48941</v>
      </c>
      <c r="J5902">
        <v>176601</v>
      </c>
      <c r="K5902" s="4">
        <v>0</v>
      </c>
      <c r="L5902" s="4">
        <v>4.7270000000000003</v>
      </c>
      <c r="M5902" s="4">
        <v>0</v>
      </c>
      <c r="N5902" s="4">
        <v>4.7270000000000003</v>
      </c>
      <c r="O5902" s="5">
        <v>42305.745292812499</v>
      </c>
      <c r="P5902" s="5">
        <v>42305.745292812499</v>
      </c>
    </row>
    <row r="5903" spans="1:16">
      <c r="A5903">
        <v>5</v>
      </c>
      <c r="B5903">
        <v>14</v>
      </c>
      <c r="C5903">
        <v>3</v>
      </c>
      <c r="D5903">
        <v>169</v>
      </c>
      <c r="E5903">
        <v>1898</v>
      </c>
      <c r="F5903">
        <v>1117</v>
      </c>
      <c r="G5903">
        <v>1767</v>
      </c>
      <c r="H5903">
        <v>1</v>
      </c>
      <c r="I5903" s="58">
        <v>-48576</v>
      </c>
      <c r="J5903">
        <v>176701</v>
      </c>
      <c r="K5903" s="4">
        <v>4.5999999999999999E-2</v>
      </c>
      <c r="L5903" s="4">
        <v>1.1100000000000001</v>
      </c>
      <c r="M5903" s="4">
        <v>0</v>
      </c>
      <c r="N5903" s="4">
        <v>1.0640000000000001</v>
      </c>
      <c r="O5903" s="5">
        <v>42305.745292812499</v>
      </c>
      <c r="P5903" s="5">
        <v>42305.745292812499</v>
      </c>
    </row>
    <row r="5904" spans="1:16">
      <c r="A5904">
        <v>5</v>
      </c>
      <c r="B5904">
        <v>14</v>
      </c>
      <c r="C5904">
        <v>3</v>
      </c>
      <c r="D5904">
        <v>169</v>
      </c>
      <c r="E5904">
        <v>1898</v>
      </c>
      <c r="F5904">
        <v>1118</v>
      </c>
      <c r="G5904">
        <v>1767</v>
      </c>
      <c r="H5904">
        <v>2</v>
      </c>
      <c r="I5904" s="58">
        <v>-48545</v>
      </c>
      <c r="J5904">
        <v>176702</v>
      </c>
      <c r="K5904" s="4">
        <v>1.1100000000000001</v>
      </c>
      <c r="L5904" s="4">
        <v>8.8629999999999995</v>
      </c>
      <c r="M5904" s="4">
        <v>1.0640000000000001</v>
      </c>
      <c r="N5904" s="4">
        <v>8.8170000000000002</v>
      </c>
      <c r="O5904" s="5">
        <v>42305.745292812499</v>
      </c>
      <c r="P5904" s="5">
        <v>42305.745292812499</v>
      </c>
    </row>
    <row r="5905" spans="1:16">
      <c r="A5905">
        <v>5</v>
      </c>
      <c r="B5905">
        <v>14</v>
      </c>
      <c r="C5905">
        <v>3</v>
      </c>
      <c r="D5905">
        <v>169</v>
      </c>
      <c r="E5905">
        <v>1898</v>
      </c>
      <c r="F5905">
        <v>1119</v>
      </c>
      <c r="G5905">
        <v>1767</v>
      </c>
      <c r="H5905">
        <v>3</v>
      </c>
      <c r="I5905" s="58">
        <v>-48517</v>
      </c>
      <c r="J5905">
        <v>176703</v>
      </c>
      <c r="K5905" s="4">
        <v>8.8629999999999995</v>
      </c>
      <c r="L5905" s="4">
        <v>23.734000000000002</v>
      </c>
      <c r="M5905" s="4">
        <v>8.8170000000000002</v>
      </c>
      <c r="N5905" s="4">
        <v>17.853000000000002</v>
      </c>
      <c r="O5905" s="5">
        <v>42305.745292812499</v>
      </c>
      <c r="P5905" s="5">
        <v>42305.745292812499</v>
      </c>
    </row>
    <row r="5906" spans="1:16">
      <c r="A5906">
        <v>5</v>
      </c>
      <c r="B5906">
        <v>14</v>
      </c>
      <c r="C5906">
        <v>3</v>
      </c>
      <c r="D5906">
        <v>169</v>
      </c>
      <c r="E5906">
        <v>2026</v>
      </c>
      <c r="F5906">
        <v>1120</v>
      </c>
      <c r="G5906">
        <v>1611</v>
      </c>
      <c r="H5906">
        <v>2</v>
      </c>
      <c r="I5906" s="58">
        <v>-105523</v>
      </c>
      <c r="J5906">
        <v>161102</v>
      </c>
      <c r="K5906" s="4">
        <v>0</v>
      </c>
      <c r="L5906" s="4">
        <v>12.911</v>
      </c>
      <c r="M5906" s="4">
        <v>0</v>
      </c>
      <c r="N5906" s="4">
        <v>12.911</v>
      </c>
      <c r="O5906" s="5">
        <v>42305.745292812499</v>
      </c>
      <c r="P5906" s="5">
        <v>42305.745292812499</v>
      </c>
    </row>
    <row r="5907" spans="1:16">
      <c r="A5907">
        <v>5</v>
      </c>
      <c r="B5907">
        <v>14</v>
      </c>
      <c r="C5907">
        <v>3</v>
      </c>
      <c r="D5907">
        <v>169</v>
      </c>
      <c r="E5907">
        <v>2188</v>
      </c>
      <c r="F5907">
        <v>1121</v>
      </c>
      <c r="G5907">
        <v>1848</v>
      </c>
      <c r="H5907">
        <v>4</v>
      </c>
      <c r="I5907" s="58">
        <v>-18901</v>
      </c>
      <c r="J5907">
        <v>184804</v>
      </c>
      <c r="K5907" s="4">
        <v>21.695</v>
      </c>
      <c r="L5907" s="4">
        <v>22.312999999999999</v>
      </c>
      <c r="M5907" s="4">
        <v>13.695</v>
      </c>
      <c r="N5907" s="4">
        <v>14.313000000000001</v>
      </c>
      <c r="O5907" s="5">
        <v>42305.745292812499</v>
      </c>
      <c r="P5907" s="5">
        <v>42305.745292812499</v>
      </c>
    </row>
    <row r="5908" spans="1:16">
      <c r="A5908">
        <v>5</v>
      </c>
      <c r="B5908">
        <v>14</v>
      </c>
      <c r="C5908">
        <v>3</v>
      </c>
      <c r="D5908">
        <v>169</v>
      </c>
      <c r="E5908">
        <v>2413</v>
      </c>
      <c r="F5908">
        <v>1122</v>
      </c>
      <c r="G5908">
        <v>823</v>
      </c>
      <c r="H5908">
        <v>3</v>
      </c>
      <c r="I5908" s="58" t="s">
        <v>9488</v>
      </c>
      <c r="J5908">
        <v>82303</v>
      </c>
      <c r="K5908" s="4">
        <v>0</v>
      </c>
      <c r="L5908" s="4">
        <v>2.6040000000000001</v>
      </c>
      <c r="M5908" s="4">
        <v>6.8719999999999999</v>
      </c>
      <c r="N5908" s="4">
        <v>9.4760000000000009</v>
      </c>
      <c r="O5908" s="5">
        <v>42305.745292812499</v>
      </c>
      <c r="P5908" s="5">
        <v>43258.050196053242</v>
      </c>
    </row>
    <row r="5909" spans="1:16">
      <c r="A5909">
        <v>5</v>
      </c>
      <c r="B5909">
        <v>14</v>
      </c>
      <c r="C5909">
        <v>3</v>
      </c>
      <c r="D5909">
        <v>169</v>
      </c>
      <c r="E5909">
        <v>2603</v>
      </c>
      <c r="F5909">
        <v>1123</v>
      </c>
      <c r="G5909">
        <v>2580</v>
      </c>
      <c r="H5909">
        <v>1</v>
      </c>
      <c r="I5909" s="58">
        <v>248367</v>
      </c>
      <c r="J5909">
        <v>258001</v>
      </c>
      <c r="K5909" s="4">
        <v>0</v>
      </c>
      <c r="L5909" s="4">
        <v>3.5880000000000001</v>
      </c>
      <c r="M5909" s="4">
        <v>0</v>
      </c>
      <c r="N5909" s="4">
        <v>3.5880000000000001</v>
      </c>
      <c r="O5909" s="5">
        <v>42305.745292812499</v>
      </c>
      <c r="P5909" s="5">
        <v>42305.745292812499</v>
      </c>
    </row>
    <row r="5910" spans="1:16">
      <c r="A5910">
        <v>5</v>
      </c>
      <c r="B5910">
        <v>14</v>
      </c>
      <c r="C5910">
        <v>3</v>
      </c>
      <c r="D5910">
        <v>169</v>
      </c>
      <c r="E5910">
        <v>2644</v>
      </c>
      <c r="F5910">
        <v>1124</v>
      </c>
      <c r="G5910">
        <v>2706</v>
      </c>
      <c r="H5910">
        <v>1</v>
      </c>
      <c r="I5910" s="58">
        <v>294387</v>
      </c>
      <c r="J5910">
        <v>270601</v>
      </c>
      <c r="K5910" s="4">
        <v>0</v>
      </c>
      <c r="L5910" s="4">
        <v>3.7069999999999999</v>
      </c>
      <c r="M5910" s="4">
        <v>0</v>
      </c>
      <c r="N5910" s="4">
        <v>3.7069999999999999</v>
      </c>
      <c r="O5910" s="5">
        <v>42305.745292812499</v>
      </c>
      <c r="P5910" s="5">
        <v>42305.745292812499</v>
      </c>
    </row>
    <row r="5911" spans="1:16">
      <c r="A5911">
        <v>5</v>
      </c>
      <c r="B5911">
        <v>14</v>
      </c>
      <c r="C5911">
        <v>3</v>
      </c>
      <c r="D5911">
        <v>169</v>
      </c>
      <c r="E5911">
        <v>2839</v>
      </c>
      <c r="F5911">
        <v>1125</v>
      </c>
      <c r="G5911">
        <v>2864</v>
      </c>
      <c r="H5911">
        <v>1</v>
      </c>
      <c r="I5911" s="58">
        <v>352096</v>
      </c>
      <c r="J5911">
        <v>286401</v>
      </c>
      <c r="K5911" s="4">
        <v>0</v>
      </c>
      <c r="L5911" s="4">
        <v>2.952</v>
      </c>
      <c r="M5911" s="4">
        <v>0</v>
      </c>
      <c r="N5911" s="4">
        <v>2.952</v>
      </c>
      <c r="O5911" s="5">
        <v>42305.745292812499</v>
      </c>
      <c r="P5911" s="5">
        <v>42305.745292812499</v>
      </c>
    </row>
    <row r="5912" spans="1:16">
      <c r="A5912">
        <v>5</v>
      </c>
      <c r="B5912">
        <v>14</v>
      </c>
      <c r="C5912">
        <v>3</v>
      </c>
      <c r="D5912">
        <v>169</v>
      </c>
      <c r="E5912">
        <v>292</v>
      </c>
      <c r="F5912">
        <v>1095</v>
      </c>
      <c r="G5912">
        <v>239</v>
      </c>
      <c r="H5912">
        <v>4</v>
      </c>
      <c r="I5912" s="58" t="s">
        <v>9489</v>
      </c>
      <c r="J5912">
        <v>23904</v>
      </c>
      <c r="K5912" s="4">
        <v>13.222</v>
      </c>
      <c r="L5912" s="4">
        <v>29.975000000000001</v>
      </c>
      <c r="M5912" s="4">
        <v>3.222</v>
      </c>
      <c r="N5912" s="4">
        <v>19.975000000000001</v>
      </c>
      <c r="O5912" s="5">
        <v>42305.745292812499</v>
      </c>
      <c r="P5912" s="5">
        <v>43258.050196053242</v>
      </c>
    </row>
    <row r="5913" spans="1:16">
      <c r="A5913">
        <v>5</v>
      </c>
      <c r="B5913">
        <v>14</v>
      </c>
      <c r="C5913">
        <v>3</v>
      </c>
      <c r="D5913">
        <v>169</v>
      </c>
      <c r="E5913">
        <v>292</v>
      </c>
      <c r="F5913">
        <v>1096</v>
      </c>
      <c r="G5913">
        <v>2706</v>
      </c>
      <c r="H5913">
        <v>2</v>
      </c>
      <c r="I5913" s="58">
        <v>294418</v>
      </c>
      <c r="J5913">
        <v>270602</v>
      </c>
      <c r="K5913" s="4">
        <v>10</v>
      </c>
      <c r="L5913" s="4">
        <v>13.222</v>
      </c>
      <c r="M5913" s="4">
        <v>0</v>
      </c>
      <c r="N5913" s="4">
        <v>3.222</v>
      </c>
      <c r="O5913" s="5">
        <v>43258.050196053242</v>
      </c>
      <c r="P5913" s="5">
        <v>43258.050196053242</v>
      </c>
    </row>
    <row r="5914" spans="1:16">
      <c r="A5914">
        <v>5</v>
      </c>
      <c r="B5914">
        <v>14</v>
      </c>
      <c r="C5914">
        <v>3</v>
      </c>
      <c r="D5914">
        <v>169</v>
      </c>
      <c r="E5914">
        <v>2936</v>
      </c>
      <c r="F5914">
        <v>1126</v>
      </c>
      <c r="G5914">
        <v>2706</v>
      </c>
      <c r="H5914">
        <v>2</v>
      </c>
      <c r="I5914" s="58">
        <v>294418</v>
      </c>
      <c r="J5914">
        <v>270602</v>
      </c>
      <c r="K5914" s="4">
        <v>0</v>
      </c>
      <c r="L5914" s="4">
        <v>4.2789999999999999</v>
      </c>
      <c r="M5914" s="4">
        <v>0</v>
      </c>
      <c r="N5914" s="4">
        <v>4.2789999999999999</v>
      </c>
      <c r="O5914" s="5">
        <v>42305.745292812499</v>
      </c>
      <c r="P5914" s="5">
        <v>43258.050196053242</v>
      </c>
    </row>
    <row r="5915" spans="1:16">
      <c r="A5915">
        <v>5</v>
      </c>
      <c r="B5915">
        <v>14</v>
      </c>
      <c r="C5915">
        <v>3</v>
      </c>
      <c r="D5915">
        <v>169</v>
      </c>
      <c r="E5915">
        <v>2936</v>
      </c>
      <c r="F5915">
        <v>1127</v>
      </c>
      <c r="G5915">
        <v>3562</v>
      </c>
      <c r="H5915">
        <v>1</v>
      </c>
      <c r="I5915" s="58">
        <v>607035</v>
      </c>
      <c r="J5915">
        <v>356201</v>
      </c>
      <c r="K5915" s="4">
        <v>0</v>
      </c>
      <c r="L5915" s="4">
        <v>6.7510000000000003</v>
      </c>
      <c r="M5915" s="4">
        <v>4.2789999999999999</v>
      </c>
      <c r="N5915" s="4">
        <v>11.03</v>
      </c>
      <c r="O5915" s="5">
        <v>42305.745292812499</v>
      </c>
      <c r="P5915" s="5">
        <v>43258.050196053242</v>
      </c>
    </row>
    <row r="5916" spans="1:16">
      <c r="A5916">
        <v>5</v>
      </c>
      <c r="B5916">
        <v>14</v>
      </c>
      <c r="C5916">
        <v>3</v>
      </c>
      <c r="D5916">
        <v>169</v>
      </c>
      <c r="E5916">
        <v>3021</v>
      </c>
      <c r="F5916">
        <v>1128</v>
      </c>
      <c r="G5916">
        <v>3073</v>
      </c>
      <c r="H5916">
        <v>1</v>
      </c>
      <c r="I5916" s="58">
        <v>428432</v>
      </c>
      <c r="J5916">
        <v>307301</v>
      </c>
      <c r="K5916" s="4">
        <v>0</v>
      </c>
      <c r="L5916" s="4">
        <v>4.9249999999999998</v>
      </c>
      <c r="M5916" s="4">
        <v>0</v>
      </c>
      <c r="N5916" s="4">
        <v>4.9249999999999998</v>
      </c>
      <c r="O5916" s="5">
        <v>42305.745292812499</v>
      </c>
      <c r="P5916" s="5">
        <v>42305.745292812499</v>
      </c>
    </row>
    <row r="5917" spans="1:16">
      <c r="A5917">
        <v>5</v>
      </c>
      <c r="B5917">
        <v>14</v>
      </c>
      <c r="C5917">
        <v>3</v>
      </c>
      <c r="D5917">
        <v>169</v>
      </c>
      <c r="E5917">
        <v>3170</v>
      </c>
      <c r="F5917">
        <v>1129</v>
      </c>
      <c r="G5917">
        <v>2725</v>
      </c>
      <c r="H5917">
        <v>1</v>
      </c>
      <c r="I5917" s="58">
        <v>301327</v>
      </c>
      <c r="J5917">
        <v>272501</v>
      </c>
      <c r="K5917" s="4">
        <v>1</v>
      </c>
      <c r="L5917" s="4">
        <v>7.2949999999999999</v>
      </c>
      <c r="M5917" s="4">
        <v>0</v>
      </c>
      <c r="N5917" s="4">
        <v>6.2949999999999999</v>
      </c>
      <c r="O5917" s="5">
        <v>42305.745292812499</v>
      </c>
      <c r="P5917" s="5">
        <v>42305.745292812499</v>
      </c>
    </row>
    <row r="5918" spans="1:16">
      <c r="A5918">
        <v>5</v>
      </c>
      <c r="B5918">
        <v>14</v>
      </c>
      <c r="C5918">
        <v>3</v>
      </c>
      <c r="D5918">
        <v>169</v>
      </c>
      <c r="E5918">
        <v>3255</v>
      </c>
      <c r="F5918">
        <v>1130</v>
      </c>
      <c r="G5918">
        <v>3497</v>
      </c>
      <c r="H5918">
        <v>1</v>
      </c>
      <c r="I5918" s="58">
        <v>583295</v>
      </c>
      <c r="J5918">
        <v>349701</v>
      </c>
      <c r="K5918" s="4">
        <v>1</v>
      </c>
      <c r="L5918" s="4">
        <v>3.395</v>
      </c>
      <c r="M5918" s="4">
        <v>0</v>
      </c>
      <c r="N5918" s="4">
        <v>2.395</v>
      </c>
      <c r="O5918" s="5">
        <v>42305.745292812499</v>
      </c>
      <c r="P5918" s="5">
        <v>42305.745292812499</v>
      </c>
    </row>
    <row r="5919" spans="1:16">
      <c r="A5919">
        <v>5</v>
      </c>
      <c r="B5919">
        <v>14</v>
      </c>
      <c r="C5919">
        <v>3</v>
      </c>
      <c r="D5919">
        <v>169</v>
      </c>
      <c r="E5919">
        <v>3342</v>
      </c>
      <c r="F5919">
        <v>1131</v>
      </c>
      <c r="G5919">
        <v>3375</v>
      </c>
      <c r="H5919">
        <v>1</v>
      </c>
      <c r="I5919" s="58">
        <v>538735</v>
      </c>
      <c r="J5919">
        <v>337501</v>
      </c>
      <c r="K5919" s="4">
        <v>1</v>
      </c>
      <c r="L5919" s="4">
        <v>2.9510000000000001</v>
      </c>
      <c r="M5919" s="4">
        <v>0</v>
      </c>
      <c r="N5919" s="4">
        <v>1.9510000000000001</v>
      </c>
      <c r="O5919" s="5">
        <v>42305.745292812499</v>
      </c>
      <c r="P5919" s="5">
        <v>42305.745292812499</v>
      </c>
    </row>
    <row r="5920" spans="1:16">
      <c r="A5920">
        <v>5</v>
      </c>
      <c r="B5920">
        <v>14</v>
      </c>
      <c r="C5920">
        <v>3</v>
      </c>
      <c r="D5920">
        <v>169</v>
      </c>
      <c r="E5920">
        <v>3371</v>
      </c>
      <c r="F5920">
        <v>1132</v>
      </c>
      <c r="G5920">
        <v>2569</v>
      </c>
      <c r="H5920">
        <v>1</v>
      </c>
      <c r="I5920" s="58">
        <v>244350</v>
      </c>
      <c r="J5920">
        <v>256901</v>
      </c>
      <c r="K5920" s="4">
        <v>5</v>
      </c>
      <c r="L5920" s="4">
        <v>7.4889999999999999</v>
      </c>
      <c r="M5920" s="4">
        <v>0</v>
      </c>
      <c r="N5920" s="4">
        <v>2.4889999999999999</v>
      </c>
      <c r="O5920" s="5">
        <v>42305.745292812499</v>
      </c>
      <c r="P5920" s="5">
        <v>42305.745292812499</v>
      </c>
    </row>
    <row r="5921" spans="1:16">
      <c r="A5921">
        <v>5</v>
      </c>
      <c r="B5921">
        <v>14</v>
      </c>
      <c r="C5921">
        <v>3</v>
      </c>
      <c r="D5921">
        <v>169</v>
      </c>
      <c r="E5921">
        <v>3468</v>
      </c>
      <c r="F5921">
        <v>1133</v>
      </c>
      <c r="G5921">
        <v>239</v>
      </c>
      <c r="H5921">
        <v>8</v>
      </c>
      <c r="I5921" s="58" t="s">
        <v>9490</v>
      </c>
      <c r="J5921">
        <v>23908</v>
      </c>
      <c r="K5921" s="4">
        <v>1</v>
      </c>
      <c r="L5921" s="4">
        <v>1.339</v>
      </c>
      <c r="M5921" s="4">
        <v>0</v>
      </c>
      <c r="N5921" s="4">
        <v>0.33900000000000002</v>
      </c>
      <c r="O5921" s="5">
        <v>42305.745292812499</v>
      </c>
      <c r="P5921" s="5">
        <v>42305.745292812499</v>
      </c>
    </row>
    <row r="5922" spans="1:16">
      <c r="A5922">
        <v>5</v>
      </c>
      <c r="B5922">
        <v>14</v>
      </c>
      <c r="C5922">
        <v>3</v>
      </c>
      <c r="D5922">
        <v>169</v>
      </c>
      <c r="E5922">
        <v>3488</v>
      </c>
      <c r="F5922">
        <v>1134</v>
      </c>
      <c r="G5922">
        <v>423</v>
      </c>
      <c r="H5922">
        <v>2</v>
      </c>
      <c r="I5922" s="58" t="s">
        <v>1602</v>
      </c>
      <c r="J5922">
        <v>42302</v>
      </c>
      <c r="K5922" s="4">
        <v>0</v>
      </c>
      <c r="L5922" s="4">
        <v>0.26800000000000002</v>
      </c>
      <c r="M5922" s="4">
        <v>0</v>
      </c>
      <c r="N5922" s="4">
        <v>0.26800000000000002</v>
      </c>
      <c r="O5922" t="s">
        <v>1223</v>
      </c>
      <c r="P5922" t="s">
        <v>1223</v>
      </c>
    </row>
    <row r="5923" spans="1:16">
      <c r="A5923">
        <v>5</v>
      </c>
      <c r="B5923">
        <v>14</v>
      </c>
      <c r="C5923">
        <v>3</v>
      </c>
      <c r="D5923">
        <v>169</v>
      </c>
      <c r="E5923">
        <v>358</v>
      </c>
      <c r="F5923">
        <v>1097</v>
      </c>
      <c r="G5923">
        <v>137</v>
      </c>
      <c r="H5923">
        <v>12</v>
      </c>
      <c r="I5923" s="58" t="s">
        <v>9491</v>
      </c>
      <c r="J5923">
        <v>13712</v>
      </c>
      <c r="K5923" s="4">
        <v>0</v>
      </c>
      <c r="L5923" s="4">
        <v>7.476</v>
      </c>
      <c r="M5923" s="4">
        <v>28.015999999999998</v>
      </c>
      <c r="N5923" s="4">
        <v>35.491999999999997</v>
      </c>
      <c r="O5923" s="5">
        <v>42305.745292812499</v>
      </c>
      <c r="P5923" s="5">
        <v>43258.050196053242</v>
      </c>
    </row>
    <row r="5924" spans="1:16">
      <c r="A5924">
        <v>5</v>
      </c>
      <c r="B5924">
        <v>14</v>
      </c>
      <c r="C5924">
        <v>3</v>
      </c>
      <c r="D5924">
        <v>169</v>
      </c>
      <c r="E5924">
        <v>3904</v>
      </c>
      <c r="F5924">
        <v>1135</v>
      </c>
      <c r="G5924">
        <v>239</v>
      </c>
      <c r="H5924">
        <v>2</v>
      </c>
      <c r="I5924" s="58" t="s">
        <v>9492</v>
      </c>
      <c r="J5924">
        <v>23902</v>
      </c>
      <c r="K5924" s="4">
        <v>1</v>
      </c>
      <c r="L5924" s="4">
        <v>11.695</v>
      </c>
      <c r="M5924" s="4">
        <v>11.55</v>
      </c>
      <c r="N5924" s="4">
        <v>22.244</v>
      </c>
      <c r="O5924" s="5">
        <v>42305.745292812499</v>
      </c>
      <c r="P5924" s="5">
        <v>43258.050196053242</v>
      </c>
    </row>
    <row r="5925" spans="1:16">
      <c r="A5925">
        <v>5</v>
      </c>
      <c r="B5925">
        <v>14</v>
      </c>
      <c r="C5925">
        <v>3</v>
      </c>
      <c r="D5925">
        <v>169</v>
      </c>
      <c r="E5925">
        <v>3904</v>
      </c>
      <c r="F5925">
        <v>1136</v>
      </c>
      <c r="G5925">
        <v>239</v>
      </c>
      <c r="H5925">
        <v>5</v>
      </c>
      <c r="I5925" s="58" t="s">
        <v>9493</v>
      </c>
      <c r="J5925">
        <v>23905</v>
      </c>
      <c r="K5925" s="4">
        <v>5</v>
      </c>
      <c r="L5925" s="4">
        <v>14.439</v>
      </c>
      <c r="M5925" s="4">
        <v>22.244</v>
      </c>
      <c r="N5925" s="4">
        <v>31.684000000000001</v>
      </c>
      <c r="O5925" s="5">
        <v>42305.745292812499</v>
      </c>
      <c r="P5925" s="5">
        <v>43258.050196053242</v>
      </c>
    </row>
    <row r="5926" spans="1:16">
      <c r="A5926">
        <v>5</v>
      </c>
      <c r="B5926">
        <v>14</v>
      </c>
      <c r="C5926">
        <v>3</v>
      </c>
      <c r="D5926">
        <v>169</v>
      </c>
      <c r="E5926">
        <v>3904</v>
      </c>
      <c r="F5926">
        <v>1137</v>
      </c>
      <c r="G5926">
        <v>423</v>
      </c>
      <c r="H5926">
        <v>1</v>
      </c>
      <c r="I5926" s="58" t="s">
        <v>9494</v>
      </c>
      <c r="J5926">
        <v>42301</v>
      </c>
      <c r="K5926" s="4">
        <v>0</v>
      </c>
      <c r="L5926" s="4">
        <v>11.55</v>
      </c>
      <c r="M5926" s="4">
        <v>0</v>
      </c>
      <c r="N5926" s="4">
        <v>11.55</v>
      </c>
      <c r="O5926" s="5">
        <v>42305.745292812499</v>
      </c>
      <c r="P5926" s="5">
        <v>42305.745292812499</v>
      </c>
    </row>
    <row r="5927" spans="1:16">
      <c r="A5927">
        <v>5</v>
      </c>
      <c r="B5927">
        <v>14</v>
      </c>
      <c r="C5927">
        <v>3</v>
      </c>
      <c r="D5927">
        <v>169</v>
      </c>
      <c r="E5927">
        <v>3940</v>
      </c>
      <c r="F5927">
        <v>1138</v>
      </c>
      <c r="G5927">
        <v>13</v>
      </c>
      <c r="H5927">
        <v>13</v>
      </c>
      <c r="I5927" s="58" t="s">
        <v>1603</v>
      </c>
      <c r="J5927">
        <v>1313</v>
      </c>
      <c r="K5927" s="4">
        <v>1</v>
      </c>
      <c r="L5927" s="4">
        <v>8.5660000000000007</v>
      </c>
      <c r="M5927" s="4">
        <v>0</v>
      </c>
      <c r="N5927" s="4">
        <v>7.5659999999999998</v>
      </c>
      <c r="O5927" s="5">
        <v>42305.745292812499</v>
      </c>
      <c r="P5927" s="5">
        <v>43258.050196053242</v>
      </c>
    </row>
    <row r="5928" spans="1:16">
      <c r="A5928">
        <v>5</v>
      </c>
      <c r="B5928">
        <v>14</v>
      </c>
      <c r="C5928">
        <v>3</v>
      </c>
      <c r="D5928">
        <v>169</v>
      </c>
      <c r="E5928">
        <v>3940</v>
      </c>
      <c r="F5928">
        <v>1139</v>
      </c>
      <c r="G5928">
        <v>351</v>
      </c>
      <c r="H5928">
        <v>1</v>
      </c>
      <c r="I5928" s="58" t="s">
        <v>9495</v>
      </c>
      <c r="J5928">
        <v>35101</v>
      </c>
      <c r="K5928" s="4">
        <v>1</v>
      </c>
      <c r="L5928" s="4">
        <v>3.31</v>
      </c>
      <c r="M5928" s="4">
        <v>7.5659999999999998</v>
      </c>
      <c r="N5928" s="4">
        <v>9.8759999999999994</v>
      </c>
      <c r="O5928" s="5">
        <v>42305.745292812499</v>
      </c>
      <c r="P5928" s="5">
        <v>43258.050196053242</v>
      </c>
    </row>
    <row r="5929" spans="1:16">
      <c r="A5929">
        <v>5</v>
      </c>
      <c r="B5929">
        <v>14</v>
      </c>
      <c r="C5929">
        <v>3</v>
      </c>
      <c r="D5929">
        <v>169</v>
      </c>
      <c r="E5929">
        <v>3995</v>
      </c>
      <c r="F5929">
        <v>1140</v>
      </c>
      <c r="G5929">
        <v>239</v>
      </c>
      <c r="H5929">
        <v>1</v>
      </c>
      <c r="I5929" s="58" t="s">
        <v>9496</v>
      </c>
      <c r="J5929">
        <v>23901</v>
      </c>
      <c r="K5929" s="4">
        <v>1</v>
      </c>
      <c r="L5929" s="4">
        <v>9.4930000000000003</v>
      </c>
      <c r="M5929" s="4">
        <v>0</v>
      </c>
      <c r="N5929" s="4">
        <v>8.4930000000000003</v>
      </c>
      <c r="O5929" s="5">
        <v>42305.745292812499</v>
      </c>
      <c r="P5929" s="5">
        <v>42305.745292812499</v>
      </c>
    </row>
    <row r="5930" spans="1:16">
      <c r="A5930">
        <v>5</v>
      </c>
      <c r="B5930">
        <v>14</v>
      </c>
      <c r="C5930">
        <v>3</v>
      </c>
      <c r="D5930">
        <v>169</v>
      </c>
      <c r="E5930">
        <v>4109</v>
      </c>
      <c r="F5930">
        <v>1141</v>
      </c>
      <c r="G5930">
        <v>13</v>
      </c>
      <c r="H5930">
        <v>15</v>
      </c>
      <c r="I5930" s="58" t="s">
        <v>9497</v>
      </c>
      <c r="J5930">
        <v>1315</v>
      </c>
      <c r="K5930" s="4">
        <v>1</v>
      </c>
      <c r="L5930" s="4">
        <v>1.883</v>
      </c>
      <c r="M5930" s="4">
        <v>0</v>
      </c>
      <c r="N5930" s="4">
        <v>0.88300000000000001</v>
      </c>
      <c r="O5930" s="5">
        <v>42305.745292812499</v>
      </c>
      <c r="P5930" s="5">
        <v>42305.745292812499</v>
      </c>
    </row>
    <row r="5931" spans="1:16">
      <c r="A5931">
        <v>5</v>
      </c>
      <c r="B5931">
        <v>14</v>
      </c>
      <c r="C5931">
        <v>3</v>
      </c>
      <c r="D5931">
        <v>169</v>
      </c>
      <c r="E5931">
        <v>4311</v>
      </c>
      <c r="F5931">
        <v>1142</v>
      </c>
      <c r="G5931">
        <v>13</v>
      </c>
      <c r="H5931">
        <v>16</v>
      </c>
      <c r="I5931" s="58" t="s">
        <v>9498</v>
      </c>
      <c r="J5931">
        <v>1316</v>
      </c>
      <c r="K5931" s="4">
        <v>3</v>
      </c>
      <c r="L5931" s="4">
        <v>3.2440000000000002</v>
      </c>
      <c r="M5931" s="4">
        <v>0</v>
      </c>
      <c r="N5931" s="4">
        <v>0.24399999999999999</v>
      </c>
      <c r="O5931" s="5">
        <v>42305.745292812499</v>
      </c>
      <c r="P5931" s="5">
        <v>42305.745292812499</v>
      </c>
    </row>
    <row r="5932" spans="1:16">
      <c r="A5932">
        <v>5</v>
      </c>
      <c r="B5932">
        <v>14</v>
      </c>
      <c r="C5932">
        <v>3</v>
      </c>
      <c r="D5932">
        <v>169</v>
      </c>
      <c r="E5932">
        <v>4492</v>
      </c>
      <c r="F5932">
        <v>1143</v>
      </c>
      <c r="G5932">
        <v>13</v>
      </c>
      <c r="H5932">
        <v>13</v>
      </c>
      <c r="I5932" s="58" t="s">
        <v>1603</v>
      </c>
      <c r="J5932">
        <v>1313</v>
      </c>
      <c r="K5932" s="4">
        <v>8.5660000000000007</v>
      </c>
      <c r="L5932" s="4">
        <v>9.6530000000000005</v>
      </c>
      <c r="M5932" s="4">
        <v>0</v>
      </c>
      <c r="N5932" s="4">
        <v>1.087</v>
      </c>
      <c r="O5932" s="5">
        <v>42305.745292812499</v>
      </c>
      <c r="P5932" s="5">
        <v>42305.745292812499</v>
      </c>
    </row>
    <row r="5933" spans="1:16">
      <c r="A5933">
        <v>5</v>
      </c>
      <c r="B5933">
        <v>14</v>
      </c>
      <c r="C5933">
        <v>3</v>
      </c>
      <c r="D5933">
        <v>169</v>
      </c>
      <c r="E5933">
        <v>4531</v>
      </c>
      <c r="F5933">
        <v>1144</v>
      </c>
      <c r="G5933">
        <v>13</v>
      </c>
      <c r="H5933">
        <v>1</v>
      </c>
      <c r="I5933" s="58">
        <v>41275</v>
      </c>
      <c r="J5933">
        <v>1301</v>
      </c>
      <c r="K5933" s="4">
        <v>0</v>
      </c>
      <c r="L5933" s="4">
        <v>0.38600000000000001</v>
      </c>
      <c r="M5933" s="4">
        <v>0</v>
      </c>
      <c r="N5933" s="4">
        <v>0.38600000000000001</v>
      </c>
      <c r="O5933" s="5">
        <v>42305.745292812499</v>
      </c>
      <c r="P5933" s="5">
        <v>42305.745292812499</v>
      </c>
    </row>
    <row r="5934" spans="1:16">
      <c r="A5934">
        <v>5</v>
      </c>
      <c r="B5934">
        <v>14</v>
      </c>
      <c r="C5934">
        <v>3</v>
      </c>
      <c r="D5934">
        <v>169</v>
      </c>
      <c r="E5934">
        <v>4531</v>
      </c>
      <c r="F5934">
        <v>1145</v>
      </c>
      <c r="G5934">
        <v>13</v>
      </c>
      <c r="H5934">
        <v>2</v>
      </c>
      <c r="I5934" s="58">
        <v>41306</v>
      </c>
      <c r="J5934">
        <v>1302</v>
      </c>
      <c r="K5934" s="4">
        <v>0.38600000000000001</v>
      </c>
      <c r="L5934" s="4">
        <v>3.78</v>
      </c>
      <c r="M5934" s="4">
        <v>0.38600000000000001</v>
      </c>
      <c r="N5934" s="4">
        <v>3.78</v>
      </c>
      <c r="O5934" s="5">
        <v>42305.745292812499</v>
      </c>
      <c r="P5934" s="5">
        <v>43258.050196053242</v>
      </c>
    </row>
    <row r="5935" spans="1:16">
      <c r="A5935">
        <v>5</v>
      </c>
      <c r="B5935">
        <v>14</v>
      </c>
      <c r="C5935">
        <v>3</v>
      </c>
      <c r="D5935">
        <v>169</v>
      </c>
      <c r="E5935">
        <v>4531</v>
      </c>
      <c r="F5935">
        <v>1146</v>
      </c>
      <c r="G5935">
        <v>13</v>
      </c>
      <c r="H5935">
        <v>3</v>
      </c>
      <c r="I5935" s="58">
        <v>41334</v>
      </c>
      <c r="J5935">
        <v>1303</v>
      </c>
      <c r="K5935" s="4">
        <v>1</v>
      </c>
      <c r="L5935" s="4">
        <v>12.265000000000001</v>
      </c>
      <c r="M5935" s="4">
        <v>3.78</v>
      </c>
      <c r="N5935" s="4">
        <v>15.045</v>
      </c>
      <c r="O5935" s="5">
        <v>42305.745292812499</v>
      </c>
      <c r="P5935" s="5">
        <v>43258.050196053242</v>
      </c>
    </row>
    <row r="5936" spans="1:16">
      <c r="A5936">
        <v>5</v>
      </c>
      <c r="B5936">
        <v>14</v>
      </c>
      <c r="C5936">
        <v>3</v>
      </c>
      <c r="D5936">
        <v>169</v>
      </c>
      <c r="E5936">
        <v>4531</v>
      </c>
      <c r="F5936">
        <v>1147</v>
      </c>
      <c r="G5936">
        <v>13</v>
      </c>
      <c r="H5936">
        <v>4</v>
      </c>
      <c r="I5936" s="58">
        <v>41365</v>
      </c>
      <c r="J5936">
        <v>1304</v>
      </c>
      <c r="K5936" s="4">
        <v>12.265000000000001</v>
      </c>
      <c r="L5936" s="4">
        <v>20.190999999999999</v>
      </c>
      <c r="M5936" s="4">
        <v>15.045</v>
      </c>
      <c r="N5936" s="4">
        <v>22.971</v>
      </c>
      <c r="O5936" s="5">
        <v>42305.745292812499</v>
      </c>
      <c r="P5936" s="5">
        <v>43258.050196053242</v>
      </c>
    </row>
    <row r="5937" spans="1:16">
      <c r="A5937">
        <v>5</v>
      </c>
      <c r="B5937">
        <v>14</v>
      </c>
      <c r="C5937">
        <v>3</v>
      </c>
      <c r="D5937">
        <v>169</v>
      </c>
      <c r="E5937">
        <v>4531</v>
      </c>
      <c r="F5937">
        <v>1148</v>
      </c>
      <c r="G5937">
        <v>13</v>
      </c>
      <c r="H5937">
        <v>5</v>
      </c>
      <c r="I5937" s="58">
        <v>41395</v>
      </c>
      <c r="J5937">
        <v>1305</v>
      </c>
      <c r="K5937" s="4">
        <v>1</v>
      </c>
      <c r="L5937" s="4">
        <v>11.734999999999999</v>
      </c>
      <c r="M5937" s="4">
        <v>22.971</v>
      </c>
      <c r="N5937" s="4">
        <v>33.706000000000003</v>
      </c>
      <c r="O5937" s="5">
        <v>42305.745292812499</v>
      </c>
      <c r="P5937" s="5">
        <v>42305.745292812499</v>
      </c>
    </row>
    <row r="5938" spans="1:16">
      <c r="A5938">
        <v>5</v>
      </c>
      <c r="B5938">
        <v>14</v>
      </c>
      <c r="C5938">
        <v>3</v>
      </c>
      <c r="D5938">
        <v>169</v>
      </c>
      <c r="E5938">
        <v>4532</v>
      </c>
      <c r="F5938">
        <v>1149</v>
      </c>
      <c r="G5938">
        <v>44</v>
      </c>
      <c r="H5938">
        <v>4</v>
      </c>
      <c r="I5938" s="58">
        <v>16163</v>
      </c>
      <c r="J5938">
        <v>4404</v>
      </c>
      <c r="K5938" s="4">
        <v>1</v>
      </c>
      <c r="L5938" s="4">
        <v>16.318000000000001</v>
      </c>
      <c r="M5938" s="4">
        <v>325.98099999999999</v>
      </c>
      <c r="N5938" s="4">
        <v>341.29899999999998</v>
      </c>
      <c r="O5938" s="5">
        <v>42305.745292812499</v>
      </c>
      <c r="P5938" s="5">
        <v>43258.050196053242</v>
      </c>
    </row>
    <row r="5939" spans="1:16">
      <c r="A5939">
        <v>5</v>
      </c>
      <c r="B5939">
        <v>14</v>
      </c>
      <c r="C5939">
        <v>3</v>
      </c>
      <c r="D5939">
        <v>169</v>
      </c>
      <c r="E5939">
        <v>4532</v>
      </c>
      <c r="F5939">
        <v>1150</v>
      </c>
      <c r="G5939">
        <v>44</v>
      </c>
      <c r="H5939">
        <v>6</v>
      </c>
      <c r="I5939" s="58">
        <v>16224</v>
      </c>
      <c r="J5939">
        <v>4406</v>
      </c>
      <c r="K5939" s="4">
        <v>15.32</v>
      </c>
      <c r="L5939" s="4">
        <v>31.021999999999998</v>
      </c>
      <c r="M5939" s="4">
        <v>341.29899999999998</v>
      </c>
      <c r="N5939" s="4">
        <v>357.00099999999998</v>
      </c>
      <c r="O5939" s="5">
        <v>42305.745292812499</v>
      </c>
      <c r="P5939" s="5">
        <v>43258.050196053242</v>
      </c>
    </row>
    <row r="5940" spans="1:16">
      <c r="A5940">
        <v>5</v>
      </c>
      <c r="B5940">
        <v>14</v>
      </c>
      <c r="C5940">
        <v>3</v>
      </c>
      <c r="D5940">
        <v>169</v>
      </c>
      <c r="E5940">
        <v>4550</v>
      </c>
      <c r="F5940">
        <v>1151</v>
      </c>
      <c r="G5940">
        <v>224</v>
      </c>
      <c r="H5940">
        <v>3</v>
      </c>
      <c r="I5940" s="58" t="s">
        <v>9499</v>
      </c>
      <c r="J5940">
        <v>22403</v>
      </c>
      <c r="K5940" s="4">
        <v>5</v>
      </c>
      <c r="L5940" s="4">
        <v>15.311999999999999</v>
      </c>
      <c r="M5940" s="4">
        <v>358.08300000000003</v>
      </c>
      <c r="N5940" s="4">
        <v>368.39499999999998</v>
      </c>
      <c r="O5940" s="5">
        <v>42305.745292812499</v>
      </c>
      <c r="P5940" s="5">
        <v>42305.745292812499</v>
      </c>
    </row>
    <row r="5941" spans="1:16">
      <c r="A5941">
        <v>5</v>
      </c>
      <c r="B5941">
        <v>14</v>
      </c>
      <c r="C5941">
        <v>3</v>
      </c>
      <c r="D5941">
        <v>169</v>
      </c>
      <c r="E5941">
        <v>544</v>
      </c>
      <c r="F5941">
        <v>1098</v>
      </c>
      <c r="G5941">
        <v>3569</v>
      </c>
      <c r="H5941">
        <v>2</v>
      </c>
      <c r="I5941" s="58">
        <v>609623</v>
      </c>
      <c r="J5941">
        <v>356902</v>
      </c>
      <c r="K5941" s="4">
        <v>0</v>
      </c>
      <c r="L5941" s="4">
        <v>0.79300000000000004</v>
      </c>
      <c r="M5941" s="4">
        <v>0</v>
      </c>
      <c r="N5941" s="4">
        <v>0.79300000000000004</v>
      </c>
      <c r="O5941" s="5">
        <v>42305.745292812499</v>
      </c>
      <c r="P5941" s="5">
        <v>42305.745292812499</v>
      </c>
    </row>
    <row r="5942" spans="1:16">
      <c r="A5942">
        <v>5</v>
      </c>
      <c r="B5942">
        <v>14</v>
      </c>
      <c r="C5942">
        <v>3</v>
      </c>
      <c r="D5942">
        <v>169</v>
      </c>
      <c r="E5942">
        <v>622</v>
      </c>
      <c r="F5942">
        <v>1099</v>
      </c>
      <c r="G5942">
        <v>845</v>
      </c>
      <c r="H5942">
        <v>1</v>
      </c>
      <c r="I5942" s="58" t="s">
        <v>9500</v>
      </c>
      <c r="J5942">
        <v>84501</v>
      </c>
      <c r="K5942" s="4">
        <v>1</v>
      </c>
      <c r="L5942" s="4">
        <v>15.183999999999999</v>
      </c>
      <c r="M5942" s="4">
        <v>2.4670000000000001</v>
      </c>
      <c r="N5942" s="4">
        <v>16.651</v>
      </c>
      <c r="O5942" s="5">
        <v>42305.745292812499</v>
      </c>
      <c r="P5942" s="5">
        <v>43258.050196053242</v>
      </c>
    </row>
    <row r="5943" spans="1:16">
      <c r="A5943">
        <v>5</v>
      </c>
      <c r="B5943">
        <v>14</v>
      </c>
      <c r="C5943">
        <v>3</v>
      </c>
      <c r="D5943">
        <v>169</v>
      </c>
      <c r="E5943">
        <v>622</v>
      </c>
      <c r="F5943">
        <v>1100</v>
      </c>
      <c r="G5943">
        <v>845</v>
      </c>
      <c r="H5943">
        <v>4</v>
      </c>
      <c r="I5943" s="58" t="s">
        <v>9501</v>
      </c>
      <c r="J5943">
        <v>84504</v>
      </c>
      <c r="K5943" s="4">
        <v>5</v>
      </c>
      <c r="L5943" s="4">
        <v>7.4669999999999996</v>
      </c>
      <c r="M5943" s="4">
        <v>0</v>
      </c>
      <c r="N5943" s="4">
        <v>2.4670000000000001</v>
      </c>
      <c r="O5943" s="5">
        <v>42305.745292812499</v>
      </c>
      <c r="P5943" s="5">
        <v>42305.745292812499</v>
      </c>
    </row>
    <row r="5944" spans="1:16">
      <c r="A5944">
        <v>5</v>
      </c>
      <c r="B5944">
        <v>14</v>
      </c>
      <c r="C5944">
        <v>3</v>
      </c>
      <c r="D5944">
        <v>169</v>
      </c>
      <c r="E5944">
        <v>622</v>
      </c>
      <c r="F5944">
        <v>1101</v>
      </c>
      <c r="G5944">
        <v>1352</v>
      </c>
      <c r="H5944">
        <v>2</v>
      </c>
      <c r="I5944" s="58" t="s">
        <v>9502</v>
      </c>
      <c r="J5944">
        <v>135202</v>
      </c>
      <c r="K5944" s="4">
        <v>1</v>
      </c>
      <c r="L5944" s="4">
        <v>8.7040000000000006</v>
      </c>
      <c r="M5944" s="4">
        <v>16.651</v>
      </c>
      <c r="N5944" s="4">
        <v>24.355</v>
      </c>
      <c r="O5944" s="5">
        <v>42305.745292812499</v>
      </c>
      <c r="P5944" s="5">
        <v>43258.050196053242</v>
      </c>
    </row>
    <row r="5945" spans="1:16">
      <c r="A5945">
        <v>5</v>
      </c>
      <c r="B5945">
        <v>14</v>
      </c>
      <c r="C5945">
        <v>3</v>
      </c>
      <c r="D5945">
        <v>169</v>
      </c>
      <c r="E5945">
        <v>826</v>
      </c>
      <c r="F5945">
        <v>1102</v>
      </c>
      <c r="G5945">
        <v>423</v>
      </c>
      <c r="H5945">
        <v>2</v>
      </c>
      <c r="I5945" s="58" t="s">
        <v>1602</v>
      </c>
      <c r="J5945">
        <v>42302</v>
      </c>
      <c r="K5945" s="4">
        <v>0.39800000000000002</v>
      </c>
      <c r="L5945" s="4">
        <v>13.864000000000001</v>
      </c>
      <c r="M5945" s="4">
        <v>3.9049999999999998</v>
      </c>
      <c r="N5945" s="4">
        <v>17.370999999999999</v>
      </c>
      <c r="O5945" s="5">
        <v>42305.745292812499</v>
      </c>
      <c r="P5945" s="5">
        <v>43258.050196053242</v>
      </c>
    </row>
    <row r="5946" spans="1:16">
      <c r="A5946">
        <v>5</v>
      </c>
      <c r="B5946">
        <v>14</v>
      </c>
      <c r="C5946">
        <v>3</v>
      </c>
      <c r="D5946">
        <v>169</v>
      </c>
      <c r="E5946">
        <v>826</v>
      </c>
      <c r="F5946">
        <v>1103</v>
      </c>
      <c r="G5946">
        <v>1352</v>
      </c>
      <c r="H5946">
        <v>1</v>
      </c>
      <c r="I5946" s="58" t="s">
        <v>9503</v>
      </c>
      <c r="J5946">
        <v>135201</v>
      </c>
      <c r="K5946" s="4">
        <v>1</v>
      </c>
      <c r="L5946" s="4">
        <v>14.023999999999999</v>
      </c>
      <c r="M5946" s="4">
        <v>17.370999999999999</v>
      </c>
      <c r="N5946" s="4">
        <v>30.395</v>
      </c>
      <c r="O5946" s="5">
        <v>42305.745292812499</v>
      </c>
      <c r="P5946" s="5">
        <v>43258.050196053242</v>
      </c>
    </row>
    <row r="5947" spans="1:16">
      <c r="A5947">
        <v>5</v>
      </c>
      <c r="B5947">
        <v>14</v>
      </c>
      <c r="C5947">
        <v>3</v>
      </c>
      <c r="D5947">
        <v>169</v>
      </c>
      <c r="E5947">
        <v>826</v>
      </c>
      <c r="F5947">
        <v>1104</v>
      </c>
      <c r="G5947">
        <v>3569</v>
      </c>
      <c r="H5947">
        <v>1</v>
      </c>
      <c r="I5947" s="58">
        <v>609592</v>
      </c>
      <c r="J5947">
        <v>356901</v>
      </c>
      <c r="K5947" s="4">
        <v>0</v>
      </c>
      <c r="L5947" s="4">
        <v>3.9049999999999998</v>
      </c>
      <c r="M5947" s="4">
        <v>0</v>
      </c>
      <c r="N5947" s="4">
        <v>3.9049999999999998</v>
      </c>
      <c r="O5947" s="5">
        <v>42305.745292812499</v>
      </c>
      <c r="P5947" s="5">
        <v>43258.050196053242</v>
      </c>
    </row>
    <row r="5948" spans="1:16">
      <c r="A5948">
        <v>5</v>
      </c>
      <c r="B5948">
        <v>14</v>
      </c>
      <c r="C5948">
        <v>3</v>
      </c>
      <c r="D5948">
        <v>169</v>
      </c>
      <c r="E5948">
        <v>875</v>
      </c>
      <c r="F5948">
        <v>1105</v>
      </c>
      <c r="G5948">
        <v>2292</v>
      </c>
      <c r="H5948">
        <v>2</v>
      </c>
      <c r="I5948" s="58">
        <v>143208</v>
      </c>
      <c r="J5948">
        <v>229202</v>
      </c>
      <c r="K5948" s="4">
        <v>0</v>
      </c>
      <c r="L5948" s="4">
        <v>1.117</v>
      </c>
      <c r="M5948" s="4">
        <v>0</v>
      </c>
      <c r="N5948" s="4">
        <v>1.117</v>
      </c>
      <c r="O5948" s="5">
        <v>42305.745292812499</v>
      </c>
      <c r="P5948" s="5">
        <v>43258.050196053242</v>
      </c>
    </row>
    <row r="5949" spans="1:16">
      <c r="A5949">
        <v>5</v>
      </c>
      <c r="B5949">
        <v>14</v>
      </c>
      <c r="C5949">
        <v>3</v>
      </c>
      <c r="D5949">
        <v>243</v>
      </c>
      <c r="E5949">
        <v>1026</v>
      </c>
      <c r="F5949">
        <v>1185</v>
      </c>
      <c r="G5949">
        <v>2582</v>
      </c>
      <c r="H5949">
        <v>1</v>
      </c>
      <c r="I5949" s="58">
        <v>249098</v>
      </c>
      <c r="J5949">
        <v>258201</v>
      </c>
      <c r="K5949" s="4">
        <v>0</v>
      </c>
      <c r="L5949" s="4">
        <v>2.7090000000000001</v>
      </c>
      <c r="M5949" s="4">
        <v>0</v>
      </c>
      <c r="N5949" s="4">
        <v>2.7090000000000001</v>
      </c>
      <c r="O5949" t="s">
        <v>1223</v>
      </c>
      <c r="P5949" t="s">
        <v>1223</v>
      </c>
    </row>
    <row r="5950" spans="1:16">
      <c r="A5950">
        <v>5</v>
      </c>
      <c r="B5950">
        <v>14</v>
      </c>
      <c r="C5950">
        <v>3</v>
      </c>
      <c r="D5950">
        <v>243</v>
      </c>
      <c r="E5950">
        <v>1295</v>
      </c>
      <c r="F5950">
        <v>1186</v>
      </c>
      <c r="G5950">
        <v>514</v>
      </c>
      <c r="H5950">
        <v>4</v>
      </c>
      <c r="I5950" s="58" t="s">
        <v>9504</v>
      </c>
      <c r="J5950">
        <v>51404</v>
      </c>
      <c r="K5950" s="4">
        <v>5</v>
      </c>
      <c r="L5950" s="4">
        <v>11.593999999999999</v>
      </c>
      <c r="M5950" s="4">
        <v>0</v>
      </c>
      <c r="N5950" s="4">
        <v>6.5940000000000003</v>
      </c>
      <c r="O5950" s="5">
        <v>42305.745292812499</v>
      </c>
      <c r="P5950" s="5">
        <v>42305.745292812499</v>
      </c>
    </row>
    <row r="5951" spans="1:16">
      <c r="A5951">
        <v>5</v>
      </c>
      <c r="B5951">
        <v>14</v>
      </c>
      <c r="C5951">
        <v>3</v>
      </c>
      <c r="D5951">
        <v>243</v>
      </c>
      <c r="E5951">
        <v>1298</v>
      </c>
      <c r="F5951">
        <v>1187</v>
      </c>
      <c r="G5951">
        <v>544</v>
      </c>
      <c r="H5951">
        <v>2</v>
      </c>
      <c r="I5951" s="58" t="s">
        <v>9505</v>
      </c>
      <c r="J5951">
        <v>54402</v>
      </c>
      <c r="K5951" s="4">
        <v>1</v>
      </c>
      <c r="L5951" s="4">
        <v>7.8769999999999998</v>
      </c>
      <c r="M5951" s="4">
        <v>3.3159999999999998</v>
      </c>
      <c r="N5951" s="4">
        <v>10.194000000000001</v>
      </c>
      <c r="O5951" s="5">
        <v>42305.745292812499</v>
      </c>
      <c r="P5951" s="5">
        <v>43258.050196053242</v>
      </c>
    </row>
    <row r="5952" spans="1:16">
      <c r="A5952">
        <v>5</v>
      </c>
      <c r="B5952">
        <v>14</v>
      </c>
      <c r="C5952">
        <v>3</v>
      </c>
      <c r="D5952">
        <v>243</v>
      </c>
      <c r="E5952">
        <v>1324</v>
      </c>
      <c r="F5952">
        <v>1188</v>
      </c>
      <c r="G5952">
        <v>1353</v>
      </c>
      <c r="H5952">
        <v>1</v>
      </c>
      <c r="I5952" s="58" t="s">
        <v>9506</v>
      </c>
      <c r="J5952">
        <v>135301</v>
      </c>
      <c r="K5952" s="4">
        <v>1</v>
      </c>
      <c r="L5952" s="4">
        <v>8.9659999999999993</v>
      </c>
      <c r="M5952" s="4">
        <v>0</v>
      </c>
      <c r="N5952" s="4">
        <v>7.9660000000000002</v>
      </c>
      <c r="O5952" s="5">
        <v>42305.745292812499</v>
      </c>
      <c r="P5952" s="5">
        <v>42305.745292812499</v>
      </c>
    </row>
    <row r="5953" spans="1:16">
      <c r="A5953">
        <v>5</v>
      </c>
      <c r="B5953">
        <v>14</v>
      </c>
      <c r="C5953">
        <v>3</v>
      </c>
      <c r="D5953">
        <v>243</v>
      </c>
      <c r="E5953">
        <v>169</v>
      </c>
      <c r="F5953">
        <v>1172</v>
      </c>
      <c r="G5953">
        <v>156</v>
      </c>
      <c r="H5953">
        <v>14</v>
      </c>
      <c r="I5953" s="58" t="s">
        <v>1604</v>
      </c>
      <c r="J5953">
        <v>15614</v>
      </c>
      <c r="K5953" s="4">
        <v>1</v>
      </c>
      <c r="L5953" s="4">
        <v>7.4059999999999997</v>
      </c>
      <c r="M5953" s="4">
        <v>0</v>
      </c>
      <c r="N5953" s="4">
        <v>6.4059999999999997</v>
      </c>
      <c r="O5953" s="5">
        <v>42305.745292812499</v>
      </c>
      <c r="P5953" s="5">
        <v>42305.745292812499</v>
      </c>
    </row>
    <row r="5954" spans="1:16">
      <c r="A5954">
        <v>5</v>
      </c>
      <c r="B5954">
        <v>14</v>
      </c>
      <c r="C5954">
        <v>3</v>
      </c>
      <c r="D5954">
        <v>243</v>
      </c>
      <c r="E5954">
        <v>1726</v>
      </c>
      <c r="F5954">
        <v>1189</v>
      </c>
      <c r="G5954">
        <v>3074</v>
      </c>
      <c r="H5954">
        <v>1</v>
      </c>
      <c r="I5954" s="58">
        <v>428797</v>
      </c>
      <c r="J5954">
        <v>307401</v>
      </c>
      <c r="K5954" s="4">
        <v>0</v>
      </c>
      <c r="L5954" s="4">
        <v>2.694</v>
      </c>
      <c r="M5954" s="4">
        <v>0</v>
      </c>
      <c r="N5954" s="4">
        <v>2.694</v>
      </c>
      <c r="O5954" s="5">
        <v>42305.745292812499</v>
      </c>
      <c r="P5954" s="5">
        <v>42305.745292812499</v>
      </c>
    </row>
    <row r="5955" spans="1:16">
      <c r="A5955">
        <v>5</v>
      </c>
      <c r="B5955">
        <v>14</v>
      </c>
      <c r="C5955">
        <v>3</v>
      </c>
      <c r="D5955">
        <v>243</v>
      </c>
      <c r="E5955">
        <v>180</v>
      </c>
      <c r="F5955">
        <v>1173</v>
      </c>
      <c r="G5955">
        <v>43</v>
      </c>
      <c r="H5955">
        <v>22</v>
      </c>
      <c r="I5955" s="58" t="s">
        <v>9507</v>
      </c>
      <c r="J5955">
        <v>4322</v>
      </c>
      <c r="K5955" s="4">
        <v>9.8689999999999998</v>
      </c>
      <c r="L5955" s="4">
        <v>18.327999999999999</v>
      </c>
      <c r="M5955" s="4">
        <v>0</v>
      </c>
      <c r="N5955" s="4">
        <v>8.4589999999999996</v>
      </c>
      <c r="O5955" s="5">
        <v>42305.745292812499</v>
      </c>
      <c r="P5955" s="5">
        <v>42305.745292812499</v>
      </c>
    </row>
    <row r="5956" spans="1:16">
      <c r="A5956">
        <v>5</v>
      </c>
      <c r="B5956">
        <v>14</v>
      </c>
      <c r="C5956">
        <v>3</v>
      </c>
      <c r="D5956">
        <v>243</v>
      </c>
      <c r="E5956">
        <v>181</v>
      </c>
      <c r="F5956">
        <v>1174</v>
      </c>
      <c r="G5956">
        <v>43</v>
      </c>
      <c r="H5956">
        <v>17</v>
      </c>
      <c r="I5956" s="58" t="s">
        <v>9508</v>
      </c>
      <c r="J5956">
        <v>4317</v>
      </c>
      <c r="K5956" s="4">
        <v>16.195</v>
      </c>
      <c r="L5956" s="4">
        <v>27.901</v>
      </c>
      <c r="M5956" s="4">
        <v>0</v>
      </c>
      <c r="N5956" s="4">
        <v>11.706</v>
      </c>
      <c r="O5956" s="5">
        <v>42305.745292812499</v>
      </c>
      <c r="P5956" s="5">
        <v>43258.050196053242</v>
      </c>
    </row>
    <row r="5957" spans="1:16">
      <c r="A5957">
        <v>5</v>
      </c>
      <c r="B5957">
        <v>14</v>
      </c>
      <c r="C5957">
        <v>3</v>
      </c>
      <c r="D5957">
        <v>243</v>
      </c>
      <c r="E5957">
        <v>181</v>
      </c>
      <c r="F5957">
        <v>1175</v>
      </c>
      <c r="G5957">
        <v>44</v>
      </c>
      <c r="H5957">
        <v>10</v>
      </c>
      <c r="I5957" s="58">
        <v>16346</v>
      </c>
      <c r="J5957">
        <v>4410</v>
      </c>
      <c r="K5957" s="4">
        <v>27.901</v>
      </c>
      <c r="L5957" s="4">
        <v>31.327000000000002</v>
      </c>
      <c r="M5957" s="4">
        <v>11.706</v>
      </c>
      <c r="N5957" s="4">
        <v>15.132</v>
      </c>
      <c r="O5957" s="5">
        <v>42305.745292812499</v>
      </c>
      <c r="P5957" s="5">
        <v>43258.050196053242</v>
      </c>
    </row>
    <row r="5958" spans="1:16">
      <c r="A5958">
        <v>5</v>
      </c>
      <c r="B5958">
        <v>14</v>
      </c>
      <c r="C5958">
        <v>3</v>
      </c>
      <c r="D5958">
        <v>243</v>
      </c>
      <c r="E5958">
        <v>181</v>
      </c>
      <c r="F5958">
        <v>1176</v>
      </c>
      <c r="G5958">
        <v>44</v>
      </c>
      <c r="H5958">
        <v>11</v>
      </c>
      <c r="I5958" s="58">
        <v>16377</v>
      </c>
      <c r="J5958">
        <v>4411</v>
      </c>
      <c r="K5958" s="4">
        <v>31.327000000000002</v>
      </c>
      <c r="L5958" s="4">
        <v>33.534999999999997</v>
      </c>
      <c r="M5958" s="4">
        <v>15.132</v>
      </c>
      <c r="N5958" s="4">
        <v>17.34</v>
      </c>
      <c r="O5958" s="5">
        <v>42305.745292812499</v>
      </c>
      <c r="P5958" s="5">
        <v>43258.050196053242</v>
      </c>
    </row>
    <row r="5959" spans="1:16">
      <c r="A5959">
        <v>5</v>
      </c>
      <c r="B5959">
        <v>14</v>
      </c>
      <c r="C5959">
        <v>3</v>
      </c>
      <c r="D5959">
        <v>243</v>
      </c>
      <c r="E5959">
        <v>1823</v>
      </c>
      <c r="F5959">
        <v>1190</v>
      </c>
      <c r="G5959">
        <v>1614</v>
      </c>
      <c r="H5959">
        <v>1</v>
      </c>
      <c r="I5959" s="58">
        <v>-104458</v>
      </c>
      <c r="J5959">
        <v>161401</v>
      </c>
      <c r="K5959" s="4">
        <v>0</v>
      </c>
      <c r="L5959" s="4">
        <v>10.644</v>
      </c>
      <c r="M5959" s="4">
        <v>0</v>
      </c>
      <c r="N5959" s="4">
        <v>10.644</v>
      </c>
      <c r="O5959" s="5">
        <v>42305.745292812499</v>
      </c>
      <c r="P5959" s="5">
        <v>42305.745292812499</v>
      </c>
    </row>
    <row r="5960" spans="1:16">
      <c r="A5960">
        <v>5</v>
      </c>
      <c r="B5960">
        <v>14</v>
      </c>
      <c r="C5960">
        <v>3</v>
      </c>
      <c r="D5960">
        <v>243</v>
      </c>
      <c r="E5960">
        <v>1824</v>
      </c>
      <c r="F5960">
        <v>1191</v>
      </c>
      <c r="G5960">
        <v>1615</v>
      </c>
      <c r="H5960">
        <v>1</v>
      </c>
      <c r="I5960" s="58">
        <v>-104093</v>
      </c>
      <c r="J5960">
        <v>161501</v>
      </c>
      <c r="K5960" s="4">
        <v>1</v>
      </c>
      <c r="L5960" s="4">
        <v>6.3159999999999998</v>
      </c>
      <c r="M5960" s="4">
        <v>0</v>
      </c>
      <c r="N5960" s="4">
        <v>5.3159999999999998</v>
      </c>
      <c r="O5960" s="5">
        <v>42305.745292812499</v>
      </c>
      <c r="P5960" s="5">
        <v>43258.050196053242</v>
      </c>
    </row>
    <row r="5961" spans="1:16">
      <c r="A5961">
        <v>5</v>
      </c>
      <c r="B5961">
        <v>14</v>
      </c>
      <c r="C5961">
        <v>3</v>
      </c>
      <c r="D5961">
        <v>243</v>
      </c>
      <c r="E5961">
        <v>1893</v>
      </c>
      <c r="F5961">
        <v>1192</v>
      </c>
      <c r="G5961">
        <v>1770</v>
      </c>
      <c r="H5961">
        <v>2</v>
      </c>
      <c r="I5961" s="58">
        <v>-47449</v>
      </c>
      <c r="J5961">
        <v>177002</v>
      </c>
      <c r="K5961" s="4">
        <v>0</v>
      </c>
      <c r="L5961" s="4">
        <v>1.77</v>
      </c>
      <c r="M5961" s="4">
        <v>15.141</v>
      </c>
      <c r="N5961" s="4">
        <v>16.911000000000001</v>
      </c>
      <c r="O5961" s="5">
        <v>42305.745292812499</v>
      </c>
      <c r="P5961" s="5">
        <v>42305.745292812499</v>
      </c>
    </row>
    <row r="5962" spans="1:16">
      <c r="A5962">
        <v>5</v>
      </c>
      <c r="B5962">
        <v>14</v>
      </c>
      <c r="C5962">
        <v>3</v>
      </c>
      <c r="D5962">
        <v>243</v>
      </c>
      <c r="E5962">
        <v>1895</v>
      </c>
      <c r="F5962">
        <v>1193</v>
      </c>
      <c r="G5962">
        <v>804</v>
      </c>
      <c r="H5962">
        <v>5</v>
      </c>
      <c r="I5962" s="58" t="s">
        <v>9509</v>
      </c>
      <c r="J5962">
        <v>80405</v>
      </c>
      <c r="K5962" s="4">
        <v>0.5</v>
      </c>
      <c r="L5962" s="4">
        <v>2.3980000000000001</v>
      </c>
      <c r="M5962" s="4">
        <v>0</v>
      </c>
      <c r="N5962" s="4">
        <v>1.8979999999999999</v>
      </c>
      <c r="O5962" s="5">
        <v>42305.745292812499</v>
      </c>
      <c r="P5962" s="5">
        <v>42305.745292812499</v>
      </c>
    </row>
    <row r="5963" spans="1:16">
      <c r="A5963">
        <v>5</v>
      </c>
      <c r="B5963">
        <v>14</v>
      </c>
      <c r="C5963">
        <v>3</v>
      </c>
      <c r="D5963">
        <v>243</v>
      </c>
      <c r="E5963">
        <v>1896</v>
      </c>
      <c r="F5963">
        <v>1194</v>
      </c>
      <c r="G5963">
        <v>1768</v>
      </c>
      <c r="H5963">
        <v>1</v>
      </c>
      <c r="I5963" s="58">
        <v>-48211</v>
      </c>
      <c r="J5963">
        <v>176801</v>
      </c>
      <c r="K5963" s="4">
        <v>1</v>
      </c>
      <c r="L5963" s="4">
        <v>3.173</v>
      </c>
      <c r="M5963" s="4">
        <v>0</v>
      </c>
      <c r="N5963" s="4">
        <v>2.173</v>
      </c>
      <c r="O5963" s="5">
        <v>42305.745292812499</v>
      </c>
      <c r="P5963" s="5">
        <v>42305.745292812499</v>
      </c>
    </row>
    <row r="5964" spans="1:16">
      <c r="A5964">
        <v>5</v>
      </c>
      <c r="B5964">
        <v>14</v>
      </c>
      <c r="C5964">
        <v>3</v>
      </c>
      <c r="D5964">
        <v>243</v>
      </c>
      <c r="E5964">
        <v>2279</v>
      </c>
      <c r="F5964">
        <v>1195</v>
      </c>
      <c r="G5964">
        <v>2114</v>
      </c>
      <c r="H5964">
        <v>1</v>
      </c>
      <c r="I5964" s="58">
        <v>78164</v>
      </c>
      <c r="J5964">
        <v>211401</v>
      </c>
      <c r="K5964" s="4">
        <v>5</v>
      </c>
      <c r="L5964" s="4">
        <v>6.1920000000000002</v>
      </c>
      <c r="M5964" s="4">
        <v>0</v>
      </c>
      <c r="N5964" s="4">
        <v>1.1919999999999999</v>
      </c>
      <c r="O5964" s="5">
        <v>42305.745292812499</v>
      </c>
      <c r="P5964" s="5">
        <v>42305.745292812499</v>
      </c>
    </row>
    <row r="5965" spans="1:16">
      <c r="A5965">
        <v>5</v>
      </c>
      <c r="B5965">
        <v>14</v>
      </c>
      <c r="C5965">
        <v>3</v>
      </c>
      <c r="D5965">
        <v>243</v>
      </c>
      <c r="E5965">
        <v>2366</v>
      </c>
      <c r="F5965">
        <v>1196</v>
      </c>
      <c r="G5965">
        <v>2215</v>
      </c>
      <c r="H5965">
        <v>2</v>
      </c>
      <c r="I5965" s="58">
        <v>115084</v>
      </c>
      <c r="J5965">
        <v>221502</v>
      </c>
      <c r="K5965" s="4">
        <v>0</v>
      </c>
      <c r="L5965" s="4">
        <v>4.0940000000000003</v>
      </c>
      <c r="M5965" s="4">
        <v>6.9690000000000003</v>
      </c>
      <c r="N5965" s="4">
        <v>11.063000000000001</v>
      </c>
      <c r="O5965" s="5">
        <v>42305.745292812499</v>
      </c>
      <c r="P5965" s="5">
        <v>42305.745292812499</v>
      </c>
    </row>
    <row r="5966" spans="1:16">
      <c r="A5966">
        <v>5</v>
      </c>
      <c r="B5966">
        <v>14</v>
      </c>
      <c r="C5966">
        <v>3</v>
      </c>
      <c r="D5966">
        <v>243</v>
      </c>
      <c r="E5966">
        <v>2380</v>
      </c>
      <c r="F5966">
        <v>1197</v>
      </c>
      <c r="G5966">
        <v>2406</v>
      </c>
      <c r="H5966">
        <v>1</v>
      </c>
      <c r="I5966" s="58">
        <v>184815</v>
      </c>
      <c r="J5966">
        <v>240601</v>
      </c>
      <c r="K5966" s="4">
        <v>0</v>
      </c>
      <c r="L5966" s="4">
        <v>7.0570000000000004</v>
      </c>
      <c r="M5966" s="4">
        <v>0</v>
      </c>
      <c r="N5966" s="4">
        <v>7.0570000000000004</v>
      </c>
      <c r="O5966" s="5">
        <v>42305.745292812499</v>
      </c>
      <c r="P5966" s="5">
        <v>42305.745292812499</v>
      </c>
    </row>
    <row r="5967" spans="1:16">
      <c r="A5967">
        <v>5</v>
      </c>
      <c r="B5967">
        <v>14</v>
      </c>
      <c r="C5967">
        <v>3</v>
      </c>
      <c r="D5967">
        <v>243</v>
      </c>
      <c r="E5967">
        <v>2412</v>
      </c>
      <c r="F5967">
        <v>1198</v>
      </c>
      <c r="G5967">
        <v>283</v>
      </c>
      <c r="H5967">
        <v>1</v>
      </c>
      <c r="I5967" s="58" t="s">
        <v>9510</v>
      </c>
      <c r="J5967">
        <v>28301</v>
      </c>
      <c r="K5967" s="4">
        <v>0</v>
      </c>
      <c r="L5967" s="4">
        <v>1.7749999999999999</v>
      </c>
      <c r="M5967" s="4">
        <v>0</v>
      </c>
      <c r="N5967" s="4">
        <v>1.7749999999999999</v>
      </c>
      <c r="O5967" s="5">
        <v>42305.745292812499</v>
      </c>
      <c r="P5967" s="5">
        <v>43258.050196053242</v>
      </c>
    </row>
    <row r="5968" spans="1:16">
      <c r="A5968">
        <v>5</v>
      </c>
      <c r="B5968">
        <v>14</v>
      </c>
      <c r="C5968">
        <v>3</v>
      </c>
      <c r="D5968">
        <v>243</v>
      </c>
      <c r="E5968">
        <v>2415</v>
      </c>
      <c r="F5968">
        <v>1199</v>
      </c>
      <c r="G5968">
        <v>2323</v>
      </c>
      <c r="H5968">
        <v>1</v>
      </c>
      <c r="I5968" s="58">
        <v>154499</v>
      </c>
      <c r="J5968">
        <v>232301</v>
      </c>
      <c r="K5968" s="4">
        <v>0</v>
      </c>
      <c r="L5968" s="4">
        <v>10.519</v>
      </c>
      <c r="M5968" s="4">
        <v>0</v>
      </c>
      <c r="N5968" s="4">
        <v>10.519</v>
      </c>
      <c r="O5968" s="5">
        <v>42305.745292812499</v>
      </c>
      <c r="P5968" s="5">
        <v>42305.745292812499</v>
      </c>
    </row>
    <row r="5969" spans="1:16">
      <c r="A5969">
        <v>5</v>
      </c>
      <c r="B5969">
        <v>14</v>
      </c>
      <c r="C5969">
        <v>3</v>
      </c>
      <c r="D5969">
        <v>243</v>
      </c>
      <c r="E5969">
        <v>2660</v>
      </c>
      <c r="F5969">
        <v>1200</v>
      </c>
      <c r="G5969">
        <v>156</v>
      </c>
      <c r="H5969">
        <v>14</v>
      </c>
      <c r="I5969" s="58" t="s">
        <v>1604</v>
      </c>
      <c r="J5969">
        <v>15614</v>
      </c>
      <c r="K5969" s="4">
        <v>7.4059999999999997</v>
      </c>
      <c r="L5969" s="4">
        <v>8.2330000000000005</v>
      </c>
      <c r="M5969" s="4">
        <v>0</v>
      </c>
      <c r="N5969" s="4">
        <v>0.82699999999999996</v>
      </c>
      <c r="O5969" s="5">
        <v>42305.745292812499</v>
      </c>
      <c r="P5969" s="5">
        <v>42305.745292812499</v>
      </c>
    </row>
    <row r="5970" spans="1:16">
      <c r="A5970">
        <v>5</v>
      </c>
      <c r="B5970">
        <v>14</v>
      </c>
      <c r="C5970">
        <v>3</v>
      </c>
      <c r="D5970">
        <v>243</v>
      </c>
      <c r="E5970">
        <v>2660</v>
      </c>
      <c r="F5970">
        <v>1201</v>
      </c>
      <c r="G5970">
        <v>2644</v>
      </c>
      <c r="H5970">
        <v>1</v>
      </c>
      <c r="I5970" s="58">
        <v>271742</v>
      </c>
      <c r="J5970">
        <v>264401</v>
      </c>
      <c r="K5970" s="4">
        <v>0</v>
      </c>
      <c r="L5970" s="4">
        <v>1.913</v>
      </c>
      <c r="M5970" s="4">
        <v>1.3</v>
      </c>
      <c r="N5970" s="4">
        <v>3.2130000000000001</v>
      </c>
      <c r="O5970" s="5">
        <v>42305.745292812499</v>
      </c>
      <c r="P5970" s="5">
        <v>42305.745292812499</v>
      </c>
    </row>
    <row r="5971" spans="1:16">
      <c r="A5971">
        <v>5</v>
      </c>
      <c r="B5971">
        <v>14</v>
      </c>
      <c r="C5971">
        <v>3</v>
      </c>
      <c r="D5971">
        <v>243</v>
      </c>
      <c r="E5971">
        <v>2836</v>
      </c>
      <c r="F5971">
        <v>1202</v>
      </c>
      <c r="G5971">
        <v>2860</v>
      </c>
      <c r="H5971">
        <v>1</v>
      </c>
      <c r="I5971" s="58">
        <v>350635</v>
      </c>
      <c r="J5971">
        <v>286001</v>
      </c>
      <c r="K5971" s="4">
        <v>0</v>
      </c>
      <c r="L5971" s="4">
        <v>0.42</v>
      </c>
      <c r="M5971" s="4">
        <v>0</v>
      </c>
      <c r="N5971" s="4">
        <v>0.42</v>
      </c>
      <c r="O5971" s="5">
        <v>42305.745292812499</v>
      </c>
      <c r="P5971" s="5">
        <v>43258.050196053242</v>
      </c>
    </row>
    <row r="5972" spans="1:16">
      <c r="A5972">
        <v>5</v>
      </c>
      <c r="B5972">
        <v>14</v>
      </c>
      <c r="C5972">
        <v>3</v>
      </c>
      <c r="D5972">
        <v>243</v>
      </c>
      <c r="E5972">
        <v>3341</v>
      </c>
      <c r="F5972">
        <v>1203</v>
      </c>
      <c r="G5972">
        <v>3374</v>
      </c>
      <c r="H5972">
        <v>1</v>
      </c>
      <c r="I5972" s="58">
        <v>538370</v>
      </c>
      <c r="J5972">
        <v>337401</v>
      </c>
      <c r="K5972" s="4">
        <v>5</v>
      </c>
      <c r="L5972" s="4">
        <v>6.343</v>
      </c>
      <c r="M5972" s="4">
        <v>0</v>
      </c>
      <c r="N5972" s="4">
        <v>1.343</v>
      </c>
      <c r="O5972" s="5">
        <v>42305.745292812499</v>
      </c>
      <c r="P5972" s="5">
        <v>43258.050196053242</v>
      </c>
    </row>
    <row r="5973" spans="1:16">
      <c r="A5973">
        <v>5</v>
      </c>
      <c r="B5973">
        <v>14</v>
      </c>
      <c r="C5973">
        <v>3</v>
      </c>
      <c r="D5973">
        <v>243</v>
      </c>
      <c r="E5973">
        <v>3372</v>
      </c>
      <c r="F5973">
        <v>1204</v>
      </c>
      <c r="G5973">
        <v>3203</v>
      </c>
      <c r="H5973">
        <v>1</v>
      </c>
      <c r="I5973" s="58">
        <v>475913</v>
      </c>
      <c r="J5973">
        <v>320301</v>
      </c>
      <c r="K5973" s="4">
        <v>1</v>
      </c>
      <c r="L5973" s="4">
        <v>2.3479999999999999</v>
      </c>
      <c r="M5973" s="4">
        <v>0</v>
      </c>
      <c r="N5973" s="4">
        <v>1.3480000000000001</v>
      </c>
      <c r="O5973" t="s">
        <v>1223</v>
      </c>
      <c r="P5973" t="s">
        <v>1223</v>
      </c>
    </row>
    <row r="5974" spans="1:16">
      <c r="A5974">
        <v>5</v>
      </c>
      <c r="B5974">
        <v>14</v>
      </c>
      <c r="C5974">
        <v>3</v>
      </c>
      <c r="D5974">
        <v>243</v>
      </c>
      <c r="E5974">
        <v>3426</v>
      </c>
      <c r="F5974">
        <v>1205</v>
      </c>
      <c r="G5974">
        <v>3553</v>
      </c>
      <c r="H5974">
        <v>1</v>
      </c>
      <c r="I5974" s="58">
        <v>603748</v>
      </c>
      <c r="J5974">
        <v>355301</v>
      </c>
      <c r="K5974" s="4">
        <v>0</v>
      </c>
      <c r="L5974" s="4">
        <v>3.754</v>
      </c>
      <c r="M5974" s="4">
        <v>0</v>
      </c>
      <c r="N5974" s="4">
        <v>3.754</v>
      </c>
      <c r="O5974" s="5">
        <v>42305.745292812499</v>
      </c>
      <c r="P5974" s="5">
        <v>42305.745292812499</v>
      </c>
    </row>
    <row r="5975" spans="1:16">
      <c r="A5975">
        <v>5</v>
      </c>
      <c r="B5975">
        <v>14</v>
      </c>
      <c r="C5975">
        <v>3</v>
      </c>
      <c r="D5975">
        <v>243</v>
      </c>
      <c r="E5975">
        <v>3543</v>
      </c>
      <c r="F5975">
        <v>1206</v>
      </c>
      <c r="G5975">
        <v>43</v>
      </c>
      <c r="H5975">
        <v>9</v>
      </c>
      <c r="I5975" s="58">
        <v>15950</v>
      </c>
      <c r="J5975">
        <v>4309</v>
      </c>
      <c r="K5975" s="4">
        <v>1</v>
      </c>
      <c r="L5975" s="4">
        <v>3.6379999999999999</v>
      </c>
      <c r="M5975" s="4">
        <v>0</v>
      </c>
      <c r="N5975" s="4">
        <v>2.6379999999999999</v>
      </c>
      <c r="O5975" s="5">
        <v>42305.745292812499</v>
      </c>
      <c r="P5975" s="5">
        <v>43258.050196053242</v>
      </c>
    </row>
    <row r="5976" spans="1:16">
      <c r="A5976">
        <v>5</v>
      </c>
      <c r="B5976">
        <v>14</v>
      </c>
      <c r="C5976">
        <v>3</v>
      </c>
      <c r="D5976">
        <v>243</v>
      </c>
      <c r="E5976">
        <v>3543</v>
      </c>
      <c r="F5976">
        <v>1207</v>
      </c>
      <c r="G5976">
        <v>156</v>
      </c>
      <c r="H5976">
        <v>7</v>
      </c>
      <c r="I5976" s="58" t="s">
        <v>9511</v>
      </c>
      <c r="J5976">
        <v>15607</v>
      </c>
      <c r="K5976" s="4">
        <v>3.633</v>
      </c>
      <c r="L5976" s="4">
        <v>16.393000000000001</v>
      </c>
      <c r="M5976" s="4">
        <v>2.6379999999999999</v>
      </c>
      <c r="N5976" s="4">
        <v>15.398</v>
      </c>
      <c r="O5976" s="5">
        <v>42305.745292812499</v>
      </c>
      <c r="P5976" s="5">
        <v>43258.050196053242</v>
      </c>
    </row>
    <row r="5977" spans="1:16">
      <c r="A5977">
        <v>5</v>
      </c>
      <c r="B5977">
        <v>14</v>
      </c>
      <c r="C5977">
        <v>3</v>
      </c>
      <c r="D5977">
        <v>243</v>
      </c>
      <c r="E5977">
        <v>355</v>
      </c>
      <c r="F5977">
        <v>1177</v>
      </c>
      <c r="G5977">
        <v>156</v>
      </c>
      <c r="H5977">
        <v>10</v>
      </c>
      <c r="I5977" s="58" t="s">
        <v>9512</v>
      </c>
      <c r="J5977">
        <v>15610</v>
      </c>
      <c r="K5977" s="4">
        <v>0</v>
      </c>
      <c r="L5977" s="4">
        <v>0.31900000000000001</v>
      </c>
      <c r="M5977" s="4">
        <v>0</v>
      </c>
      <c r="N5977" s="4">
        <v>0.31900000000000001</v>
      </c>
      <c r="O5977" s="5">
        <v>42305.745292812499</v>
      </c>
      <c r="P5977" s="5">
        <v>42305.745292812499</v>
      </c>
    </row>
    <row r="5978" spans="1:16">
      <c r="A5978">
        <v>5</v>
      </c>
      <c r="B5978">
        <v>14</v>
      </c>
      <c r="C5978">
        <v>3</v>
      </c>
      <c r="D5978">
        <v>243</v>
      </c>
      <c r="E5978">
        <v>355</v>
      </c>
      <c r="F5978">
        <v>1178</v>
      </c>
      <c r="G5978">
        <v>681</v>
      </c>
      <c r="H5978">
        <v>1</v>
      </c>
      <c r="I5978" s="58" t="s">
        <v>9513</v>
      </c>
      <c r="J5978">
        <v>68101</v>
      </c>
      <c r="K5978" s="4">
        <v>0</v>
      </c>
      <c r="L5978" s="4">
        <v>18.827999999999999</v>
      </c>
      <c r="M5978" s="4">
        <v>0.56200000000000006</v>
      </c>
      <c r="N5978" s="4">
        <v>9.4540000000000006</v>
      </c>
      <c r="O5978" s="5">
        <v>42305.745292812499</v>
      </c>
      <c r="P5978" s="5">
        <v>42305.745292812499</v>
      </c>
    </row>
    <row r="5979" spans="1:16">
      <c r="A5979">
        <v>5</v>
      </c>
      <c r="B5979">
        <v>14</v>
      </c>
      <c r="C5979">
        <v>3</v>
      </c>
      <c r="D5979">
        <v>243</v>
      </c>
      <c r="E5979">
        <v>3875</v>
      </c>
      <c r="F5979">
        <v>1208</v>
      </c>
      <c r="G5979">
        <v>137</v>
      </c>
      <c r="H5979">
        <v>2</v>
      </c>
      <c r="I5979" s="58" t="s">
        <v>9514</v>
      </c>
      <c r="J5979">
        <v>13702</v>
      </c>
      <c r="K5979" s="4">
        <v>1</v>
      </c>
      <c r="L5979" s="4">
        <v>12.448</v>
      </c>
      <c r="M5979" s="4">
        <v>0</v>
      </c>
      <c r="N5979" s="4">
        <v>11.448</v>
      </c>
      <c r="O5979" s="5">
        <v>42305.745292812499</v>
      </c>
      <c r="P5979" s="5">
        <v>42305.745292812499</v>
      </c>
    </row>
    <row r="5980" spans="1:16">
      <c r="A5980">
        <v>5</v>
      </c>
      <c r="B5980">
        <v>14</v>
      </c>
      <c r="C5980">
        <v>3</v>
      </c>
      <c r="D5980">
        <v>243</v>
      </c>
      <c r="E5980">
        <v>3875</v>
      </c>
      <c r="F5980">
        <v>1209</v>
      </c>
      <c r="G5980">
        <v>137</v>
      </c>
      <c r="H5980">
        <v>3</v>
      </c>
      <c r="I5980" s="58" t="s">
        <v>9515</v>
      </c>
      <c r="J5980">
        <v>13703</v>
      </c>
      <c r="K5980" s="4">
        <v>1</v>
      </c>
      <c r="L5980" s="4">
        <v>16.414999999999999</v>
      </c>
      <c r="M5980" s="4">
        <v>11.448</v>
      </c>
      <c r="N5980" s="4">
        <v>26.863</v>
      </c>
      <c r="O5980" s="5">
        <v>42305.745292812499</v>
      </c>
      <c r="P5980" s="5">
        <v>43258.050196053242</v>
      </c>
    </row>
    <row r="5981" spans="1:16">
      <c r="A5981">
        <v>5</v>
      </c>
      <c r="B5981">
        <v>14</v>
      </c>
      <c r="C5981">
        <v>3</v>
      </c>
      <c r="D5981">
        <v>243</v>
      </c>
      <c r="E5981">
        <v>3920</v>
      </c>
      <c r="F5981">
        <v>1210</v>
      </c>
      <c r="G5981">
        <v>282</v>
      </c>
      <c r="H5981">
        <v>4</v>
      </c>
      <c r="I5981" s="58" t="s">
        <v>9516</v>
      </c>
      <c r="J5981">
        <v>28204</v>
      </c>
      <c r="K5981" s="4">
        <v>10</v>
      </c>
      <c r="L5981" s="4">
        <v>12.728</v>
      </c>
      <c r="M5981" s="4">
        <v>25.207000000000001</v>
      </c>
      <c r="N5981" s="4">
        <v>27.934999999999999</v>
      </c>
      <c r="O5981" s="5">
        <v>42305.745292812499</v>
      </c>
      <c r="P5981" s="5">
        <v>42305.745292812499</v>
      </c>
    </row>
    <row r="5982" spans="1:16">
      <c r="A5982">
        <v>5</v>
      </c>
      <c r="B5982">
        <v>14</v>
      </c>
      <c r="C5982">
        <v>3</v>
      </c>
      <c r="D5982">
        <v>243</v>
      </c>
      <c r="E5982">
        <v>3920</v>
      </c>
      <c r="F5982">
        <v>1211</v>
      </c>
      <c r="G5982">
        <v>283</v>
      </c>
      <c r="H5982">
        <v>6</v>
      </c>
      <c r="I5982" s="58" t="s">
        <v>9517</v>
      </c>
      <c r="J5982">
        <v>28306</v>
      </c>
      <c r="K5982" s="4">
        <v>0</v>
      </c>
      <c r="L5982" s="4">
        <v>6.8869999999999996</v>
      </c>
      <c r="M5982" s="4">
        <v>31.661999999999999</v>
      </c>
      <c r="N5982" s="4">
        <v>34.289000000000001</v>
      </c>
      <c r="O5982" s="5">
        <v>42305.745292812499</v>
      </c>
      <c r="P5982" s="5">
        <v>42305.745292812499</v>
      </c>
    </row>
    <row r="5983" spans="1:16">
      <c r="A5983">
        <v>5</v>
      </c>
      <c r="B5983">
        <v>14</v>
      </c>
      <c r="C5983">
        <v>3</v>
      </c>
      <c r="D5983">
        <v>243</v>
      </c>
      <c r="E5983">
        <v>4036</v>
      </c>
      <c r="F5983">
        <v>1212</v>
      </c>
      <c r="G5983">
        <v>156</v>
      </c>
      <c r="H5983">
        <v>2</v>
      </c>
      <c r="I5983" s="58" t="s">
        <v>1605</v>
      </c>
      <c r="J5983">
        <v>15602</v>
      </c>
      <c r="K5983" s="4">
        <v>1.73</v>
      </c>
      <c r="L5983" s="4">
        <v>8.9849999999999994</v>
      </c>
      <c r="M5983" s="4">
        <v>26.922000000000001</v>
      </c>
      <c r="N5983" s="4">
        <v>34.177</v>
      </c>
      <c r="O5983" s="5">
        <v>42305.745292812499</v>
      </c>
      <c r="P5983" s="5">
        <v>43258.050196053242</v>
      </c>
    </row>
    <row r="5984" spans="1:16">
      <c r="A5984">
        <v>5</v>
      </c>
      <c r="B5984">
        <v>14</v>
      </c>
      <c r="C5984">
        <v>3</v>
      </c>
      <c r="D5984">
        <v>243</v>
      </c>
      <c r="E5984">
        <v>4036</v>
      </c>
      <c r="F5984">
        <v>1213</v>
      </c>
      <c r="G5984">
        <v>156</v>
      </c>
      <c r="H5984">
        <v>3</v>
      </c>
      <c r="I5984" s="58" t="s">
        <v>9518</v>
      </c>
      <c r="J5984">
        <v>15603</v>
      </c>
      <c r="K5984" s="4">
        <v>38.82</v>
      </c>
      <c r="L5984" s="4">
        <v>47.993000000000002</v>
      </c>
      <c r="M5984" s="4">
        <v>34.177</v>
      </c>
      <c r="N5984" s="4">
        <v>43.35</v>
      </c>
      <c r="O5984" s="5">
        <v>42305.745292812499</v>
      </c>
      <c r="P5984" s="5">
        <v>43258.050196053242</v>
      </c>
    </row>
    <row r="5985" spans="1:16">
      <c r="A5985">
        <v>5</v>
      </c>
      <c r="B5985">
        <v>14</v>
      </c>
      <c r="C5985">
        <v>3</v>
      </c>
      <c r="D5985">
        <v>243</v>
      </c>
      <c r="E5985">
        <v>4036</v>
      </c>
      <c r="F5985">
        <v>1214</v>
      </c>
      <c r="G5985">
        <v>156</v>
      </c>
      <c r="H5985">
        <v>9</v>
      </c>
      <c r="I5985" s="58" t="s">
        <v>1606</v>
      </c>
      <c r="J5985">
        <v>15609</v>
      </c>
      <c r="K5985" s="4">
        <v>23.047000000000001</v>
      </c>
      <c r="L5985" s="4">
        <v>23.802</v>
      </c>
      <c r="M5985" s="4">
        <v>26.167000000000002</v>
      </c>
      <c r="N5985" s="4">
        <v>26.922000000000001</v>
      </c>
      <c r="O5985" s="5">
        <v>42305.745292812499</v>
      </c>
      <c r="P5985" s="5">
        <v>42305.745292812499</v>
      </c>
    </row>
    <row r="5986" spans="1:16">
      <c r="A5986">
        <v>5</v>
      </c>
      <c r="B5986">
        <v>14</v>
      </c>
      <c r="C5986">
        <v>3</v>
      </c>
      <c r="D5986">
        <v>243</v>
      </c>
      <c r="E5986">
        <v>4036</v>
      </c>
      <c r="F5986">
        <v>1215</v>
      </c>
      <c r="G5986">
        <v>514</v>
      </c>
      <c r="H5986">
        <v>1</v>
      </c>
      <c r="I5986" s="58" t="s">
        <v>9519</v>
      </c>
      <c r="J5986">
        <v>51401</v>
      </c>
      <c r="K5986" s="4">
        <v>1</v>
      </c>
      <c r="L5986" s="4">
        <v>23.047000000000001</v>
      </c>
      <c r="M5986" s="4">
        <v>4.12</v>
      </c>
      <c r="N5986" s="4">
        <v>26.167000000000002</v>
      </c>
      <c r="O5986" s="5">
        <v>42305.745292812499</v>
      </c>
      <c r="P5986" s="5">
        <v>42305.745292812499</v>
      </c>
    </row>
    <row r="5987" spans="1:16">
      <c r="A5987">
        <v>5</v>
      </c>
      <c r="B5987">
        <v>14</v>
      </c>
      <c r="C5987">
        <v>3</v>
      </c>
      <c r="D5987">
        <v>243</v>
      </c>
      <c r="E5987">
        <v>4044</v>
      </c>
      <c r="F5987">
        <v>1216</v>
      </c>
      <c r="G5987">
        <v>544</v>
      </c>
      <c r="H5987">
        <v>1</v>
      </c>
      <c r="I5987" s="58" t="s">
        <v>9520</v>
      </c>
      <c r="J5987">
        <v>54401</v>
      </c>
      <c r="K5987" s="4">
        <v>1</v>
      </c>
      <c r="L5987" s="4">
        <v>12.164999999999999</v>
      </c>
      <c r="M5987" s="4">
        <v>0</v>
      </c>
      <c r="N5987" s="4">
        <v>11.164999999999999</v>
      </c>
      <c r="O5987" s="5">
        <v>42305.745292812499</v>
      </c>
      <c r="P5987" s="5">
        <v>42305.745292812499</v>
      </c>
    </row>
    <row r="5988" spans="1:16">
      <c r="A5988">
        <v>5</v>
      </c>
      <c r="B5988">
        <v>14</v>
      </c>
      <c r="C5988">
        <v>3</v>
      </c>
      <c r="D5988">
        <v>243</v>
      </c>
      <c r="E5988">
        <v>4104</v>
      </c>
      <c r="F5988">
        <v>1217</v>
      </c>
      <c r="G5988">
        <v>43</v>
      </c>
      <c r="H5988">
        <v>14</v>
      </c>
      <c r="I5988" s="58" t="s">
        <v>9521</v>
      </c>
      <c r="J5988">
        <v>4314</v>
      </c>
      <c r="K5988" s="4">
        <v>4.2990000000000004</v>
      </c>
      <c r="L5988" s="4">
        <v>7.9820000000000002</v>
      </c>
      <c r="M5988" s="4">
        <v>0</v>
      </c>
      <c r="N5988" s="4">
        <v>3.6829999999999998</v>
      </c>
      <c r="O5988" s="5">
        <v>42305.745292812499</v>
      </c>
      <c r="P5988" s="5">
        <v>42305.745292812499</v>
      </c>
    </row>
    <row r="5989" spans="1:16">
      <c r="A5989">
        <v>5</v>
      </c>
      <c r="B5989">
        <v>14</v>
      </c>
      <c r="C5989">
        <v>3</v>
      </c>
      <c r="D5989">
        <v>243</v>
      </c>
      <c r="E5989">
        <v>4200</v>
      </c>
      <c r="F5989">
        <v>1218</v>
      </c>
      <c r="G5989">
        <v>156</v>
      </c>
      <c r="H5989">
        <v>2</v>
      </c>
      <c r="I5989" s="58" t="s">
        <v>1605</v>
      </c>
      <c r="J5989">
        <v>15602</v>
      </c>
      <c r="K5989" s="4">
        <v>1</v>
      </c>
      <c r="L5989" s="4">
        <v>1.73</v>
      </c>
      <c r="M5989" s="4">
        <v>0</v>
      </c>
      <c r="N5989" s="4">
        <v>0.73</v>
      </c>
      <c r="O5989" s="5">
        <v>42305.745292812499</v>
      </c>
      <c r="P5989" s="5">
        <v>42305.745292812499</v>
      </c>
    </row>
    <row r="5990" spans="1:16">
      <c r="A5990">
        <v>5</v>
      </c>
      <c r="B5990">
        <v>14</v>
      </c>
      <c r="C5990">
        <v>3</v>
      </c>
      <c r="D5990">
        <v>243</v>
      </c>
      <c r="E5990">
        <v>4200</v>
      </c>
      <c r="F5990">
        <v>1219</v>
      </c>
      <c r="G5990">
        <v>156</v>
      </c>
      <c r="H5990">
        <v>9</v>
      </c>
      <c r="I5990" s="58" t="s">
        <v>1606</v>
      </c>
      <c r="J5990">
        <v>15609</v>
      </c>
      <c r="K5990" s="4">
        <v>30</v>
      </c>
      <c r="L5990" s="4">
        <v>31.518999999999998</v>
      </c>
      <c r="M5990" s="4">
        <v>1.4850000000000001</v>
      </c>
      <c r="N5990" s="4">
        <v>3.004</v>
      </c>
      <c r="O5990" s="5">
        <v>42305.745292812499</v>
      </c>
      <c r="P5990" s="5">
        <v>42305.745292812499</v>
      </c>
    </row>
    <row r="5991" spans="1:16">
      <c r="A5991">
        <v>5</v>
      </c>
      <c r="B5991">
        <v>14</v>
      </c>
      <c r="C5991">
        <v>3</v>
      </c>
      <c r="D5991">
        <v>243</v>
      </c>
      <c r="E5991">
        <v>4272</v>
      </c>
      <c r="F5991">
        <v>1220</v>
      </c>
      <c r="G5991">
        <v>249</v>
      </c>
      <c r="H5991">
        <v>1</v>
      </c>
      <c r="I5991" s="58" t="s">
        <v>1607</v>
      </c>
      <c r="J5991">
        <v>24901</v>
      </c>
      <c r="K5991" s="4">
        <v>10.032999999999999</v>
      </c>
      <c r="L5991" s="4">
        <v>10.893000000000001</v>
      </c>
      <c r="M5991" s="4">
        <v>0</v>
      </c>
      <c r="N5991" s="4">
        <v>0.86</v>
      </c>
      <c r="O5991" s="5">
        <v>43258.050196053242</v>
      </c>
      <c r="P5991" s="5">
        <v>43258.050196053242</v>
      </c>
    </row>
    <row r="5992" spans="1:16">
      <c r="A5992">
        <v>5</v>
      </c>
      <c r="B5992">
        <v>14</v>
      </c>
      <c r="C5992">
        <v>3</v>
      </c>
      <c r="D5992">
        <v>243</v>
      </c>
      <c r="E5992">
        <v>4272</v>
      </c>
      <c r="F5992">
        <v>1221</v>
      </c>
      <c r="G5992">
        <v>249</v>
      </c>
      <c r="H5992">
        <v>11</v>
      </c>
      <c r="I5992" s="58" t="s">
        <v>9522</v>
      </c>
      <c r="J5992">
        <v>24911</v>
      </c>
      <c r="K5992" s="4">
        <v>0.182</v>
      </c>
      <c r="L5992" s="4">
        <v>3.6890000000000001</v>
      </c>
      <c r="M5992" s="4">
        <v>0.86</v>
      </c>
      <c r="N5992" s="4">
        <v>4.367</v>
      </c>
      <c r="O5992" s="5">
        <v>42305.745292812499</v>
      </c>
      <c r="P5992" s="5">
        <v>43258.050196053242</v>
      </c>
    </row>
    <row r="5993" spans="1:16">
      <c r="A5993">
        <v>5</v>
      </c>
      <c r="B5993">
        <v>14</v>
      </c>
      <c r="C5993">
        <v>3</v>
      </c>
      <c r="D5993">
        <v>243</v>
      </c>
      <c r="E5993">
        <v>4402</v>
      </c>
      <c r="F5993">
        <v>1222</v>
      </c>
      <c r="G5993">
        <v>282</v>
      </c>
      <c r="H5993">
        <v>6</v>
      </c>
      <c r="I5993" s="58" t="s">
        <v>9523</v>
      </c>
      <c r="J5993">
        <v>28206</v>
      </c>
      <c r="K5993" s="4">
        <v>1</v>
      </c>
      <c r="L5993" s="4">
        <v>1.601</v>
      </c>
      <c r="M5993" s="4">
        <v>0</v>
      </c>
      <c r="N5993" s="4">
        <v>0.60099999999999998</v>
      </c>
      <c r="O5993" s="5">
        <v>42305.745292812499</v>
      </c>
      <c r="P5993" s="5">
        <v>42305.745292812499</v>
      </c>
    </row>
    <row r="5994" spans="1:16">
      <c r="A5994">
        <v>5</v>
      </c>
      <c r="B5994">
        <v>14</v>
      </c>
      <c r="C5994">
        <v>3</v>
      </c>
      <c r="D5994">
        <v>243</v>
      </c>
      <c r="E5994">
        <v>4437</v>
      </c>
      <c r="F5994">
        <v>1223</v>
      </c>
      <c r="G5994">
        <v>685</v>
      </c>
      <c r="H5994">
        <v>1</v>
      </c>
      <c r="I5994" s="58" t="s">
        <v>9524</v>
      </c>
      <c r="J5994">
        <v>68501</v>
      </c>
      <c r="K5994" s="4">
        <v>0.10299999999999999</v>
      </c>
      <c r="L5994" s="4">
        <v>1.8089999999999999</v>
      </c>
      <c r="M5994" s="4">
        <v>0</v>
      </c>
      <c r="N5994" s="4">
        <v>1.706</v>
      </c>
      <c r="O5994" s="5">
        <v>42305.745292812499</v>
      </c>
      <c r="P5994" s="5">
        <v>42305.745292812499</v>
      </c>
    </row>
    <row r="5995" spans="1:16">
      <c r="A5995">
        <v>5</v>
      </c>
      <c r="B5995">
        <v>14</v>
      </c>
      <c r="C5995">
        <v>3</v>
      </c>
      <c r="D5995">
        <v>243</v>
      </c>
      <c r="E5995">
        <v>4457</v>
      </c>
      <c r="F5995">
        <v>1224</v>
      </c>
      <c r="G5995">
        <v>156</v>
      </c>
      <c r="H5995">
        <v>11</v>
      </c>
      <c r="I5995" s="58" t="s">
        <v>9525</v>
      </c>
      <c r="J5995">
        <v>15611</v>
      </c>
      <c r="K5995" s="4">
        <v>0</v>
      </c>
      <c r="L5995" s="4">
        <v>0.20899999999999999</v>
      </c>
      <c r="M5995" s="4">
        <v>0</v>
      </c>
      <c r="N5995" s="4">
        <v>0.20899999999999999</v>
      </c>
      <c r="O5995" s="5">
        <v>42305.745292812499</v>
      </c>
      <c r="P5995" s="5">
        <v>42305.745292812499</v>
      </c>
    </row>
    <row r="5996" spans="1:16">
      <c r="A5996">
        <v>5</v>
      </c>
      <c r="B5996">
        <v>14</v>
      </c>
      <c r="C5996">
        <v>3</v>
      </c>
      <c r="D5996">
        <v>243</v>
      </c>
      <c r="E5996">
        <v>4474</v>
      </c>
      <c r="F5996">
        <v>1225</v>
      </c>
      <c r="G5996">
        <v>156</v>
      </c>
      <c r="H5996">
        <v>12</v>
      </c>
      <c r="I5996" s="58" t="s">
        <v>9526</v>
      </c>
      <c r="J5996">
        <v>15612</v>
      </c>
      <c r="K5996" s="4">
        <v>1.984</v>
      </c>
      <c r="L5996" s="4">
        <v>6.3760000000000003</v>
      </c>
      <c r="M5996" s="4">
        <v>0</v>
      </c>
      <c r="N5996" s="4">
        <v>1.6020000000000001</v>
      </c>
      <c r="O5996" s="5">
        <v>42305.745292812499</v>
      </c>
      <c r="P5996" s="5">
        <v>42305.745292812499</v>
      </c>
    </row>
    <row r="5997" spans="1:16">
      <c r="A5997">
        <v>5</v>
      </c>
      <c r="B5997">
        <v>14</v>
      </c>
      <c r="C5997">
        <v>3</v>
      </c>
      <c r="D5997">
        <v>243</v>
      </c>
      <c r="E5997">
        <v>4532</v>
      </c>
      <c r="F5997">
        <v>1226</v>
      </c>
      <c r="G5997">
        <v>44</v>
      </c>
      <c r="H5997">
        <v>1</v>
      </c>
      <c r="I5997" s="58">
        <v>16072</v>
      </c>
      <c r="J5997">
        <v>4401</v>
      </c>
      <c r="K5997" s="4">
        <v>10.657</v>
      </c>
      <c r="L5997" s="4">
        <v>15.21</v>
      </c>
      <c r="M5997" s="4">
        <v>294.50299999999999</v>
      </c>
      <c r="N5997" s="4">
        <v>299.05599999999998</v>
      </c>
      <c r="O5997" s="5">
        <v>42305.745292812499</v>
      </c>
      <c r="P5997" s="5">
        <v>43258.050196053242</v>
      </c>
    </row>
    <row r="5998" spans="1:16">
      <c r="A5998">
        <v>5</v>
      </c>
      <c r="B5998">
        <v>14</v>
      </c>
      <c r="C5998">
        <v>3</v>
      </c>
      <c r="D5998">
        <v>243</v>
      </c>
      <c r="E5998">
        <v>4532</v>
      </c>
      <c r="F5998">
        <v>1227</v>
      </c>
      <c r="G5998">
        <v>156</v>
      </c>
      <c r="H5998">
        <v>4</v>
      </c>
      <c r="I5998" s="58" t="s">
        <v>9527</v>
      </c>
      <c r="J5998">
        <v>15604</v>
      </c>
      <c r="K5998" s="4">
        <v>20.518000000000001</v>
      </c>
      <c r="L5998" s="4">
        <v>31.352</v>
      </c>
      <c r="M5998" s="4">
        <v>283.66899999999998</v>
      </c>
      <c r="N5998" s="4">
        <v>294.50299999999999</v>
      </c>
      <c r="O5998" s="5">
        <v>42305.745292812499</v>
      </c>
      <c r="P5998" s="5">
        <v>43258.050196053242</v>
      </c>
    </row>
    <row r="5999" spans="1:16">
      <c r="A5999">
        <v>5</v>
      </c>
      <c r="B5999">
        <v>14</v>
      </c>
      <c r="C5999">
        <v>3</v>
      </c>
      <c r="D5999">
        <v>243</v>
      </c>
      <c r="E5999">
        <v>4532</v>
      </c>
      <c r="F5999">
        <v>1228</v>
      </c>
      <c r="G5999">
        <v>156</v>
      </c>
      <c r="H5999">
        <v>16</v>
      </c>
      <c r="I5999" s="58" t="s">
        <v>9528</v>
      </c>
      <c r="J5999">
        <v>15616</v>
      </c>
      <c r="K5999" s="4">
        <v>19.984000000000002</v>
      </c>
      <c r="L5999" s="4">
        <v>20.390999999999998</v>
      </c>
      <c r="M5999" s="4">
        <v>283.262</v>
      </c>
      <c r="N5999" s="4">
        <v>283.66899999999998</v>
      </c>
      <c r="O5999" s="5">
        <v>42305.745292812499</v>
      </c>
      <c r="P5999" s="5">
        <v>43258.050196053242</v>
      </c>
    </row>
    <row r="6000" spans="1:16">
      <c r="A6000">
        <v>5</v>
      </c>
      <c r="B6000">
        <v>14</v>
      </c>
      <c r="C6000">
        <v>3</v>
      </c>
      <c r="D6000">
        <v>243</v>
      </c>
      <c r="E6000">
        <v>4546</v>
      </c>
      <c r="F6000">
        <v>1229</v>
      </c>
      <c r="G6000">
        <v>44</v>
      </c>
      <c r="H6000">
        <v>1</v>
      </c>
      <c r="I6000" s="58">
        <v>16072</v>
      </c>
      <c r="J6000">
        <v>4401</v>
      </c>
      <c r="K6000" s="4">
        <v>9.91</v>
      </c>
      <c r="L6000" s="4">
        <v>10.657</v>
      </c>
      <c r="M6000" s="4">
        <v>0</v>
      </c>
      <c r="N6000" s="4">
        <v>0.747</v>
      </c>
      <c r="O6000" s="5">
        <v>42305.745292812499</v>
      </c>
      <c r="P6000" s="5">
        <v>42305.745292812499</v>
      </c>
    </row>
    <row r="6001" spans="1:16">
      <c r="A6001">
        <v>5</v>
      </c>
      <c r="B6001">
        <v>14</v>
      </c>
      <c r="C6001">
        <v>3</v>
      </c>
      <c r="D6001">
        <v>243</v>
      </c>
      <c r="E6001">
        <v>4547</v>
      </c>
      <c r="F6001">
        <v>1230</v>
      </c>
      <c r="G6001">
        <v>249</v>
      </c>
      <c r="H6001">
        <v>1</v>
      </c>
      <c r="I6001" s="58" t="s">
        <v>1607</v>
      </c>
      <c r="J6001">
        <v>24901</v>
      </c>
      <c r="K6001" s="4">
        <v>0</v>
      </c>
      <c r="L6001" s="4">
        <v>3.9849999999999999</v>
      </c>
      <c r="M6001" s="4">
        <v>0</v>
      </c>
      <c r="N6001" s="4">
        <v>3.9860000000000002</v>
      </c>
      <c r="O6001" s="5">
        <v>42305.745292812499</v>
      </c>
      <c r="P6001" s="5">
        <v>42305.745292812499</v>
      </c>
    </row>
    <row r="6002" spans="1:16">
      <c r="A6002">
        <v>5</v>
      </c>
      <c r="B6002">
        <v>14</v>
      </c>
      <c r="C6002">
        <v>3</v>
      </c>
      <c r="D6002">
        <v>243</v>
      </c>
      <c r="E6002">
        <v>4550</v>
      </c>
      <c r="F6002">
        <v>1231</v>
      </c>
      <c r="G6002">
        <v>43</v>
      </c>
      <c r="H6002">
        <v>8</v>
      </c>
      <c r="I6002" s="58">
        <v>15919</v>
      </c>
      <c r="J6002">
        <v>4308</v>
      </c>
      <c r="K6002" s="4">
        <v>0</v>
      </c>
      <c r="L6002" s="4">
        <v>16.285</v>
      </c>
      <c r="M6002" s="4">
        <v>290.19499999999999</v>
      </c>
      <c r="N6002" s="4">
        <v>306.48</v>
      </c>
      <c r="O6002" s="5">
        <v>42305.745292812499</v>
      </c>
      <c r="P6002" s="5">
        <v>43258.050196053242</v>
      </c>
    </row>
    <row r="6003" spans="1:16">
      <c r="A6003">
        <v>5</v>
      </c>
      <c r="B6003">
        <v>14</v>
      </c>
      <c r="C6003">
        <v>3</v>
      </c>
      <c r="D6003">
        <v>243</v>
      </c>
      <c r="E6003">
        <v>4550</v>
      </c>
      <c r="F6003">
        <v>1232</v>
      </c>
      <c r="G6003">
        <v>43</v>
      </c>
      <c r="H6003">
        <v>9</v>
      </c>
      <c r="I6003" s="58">
        <v>15950</v>
      </c>
      <c r="J6003">
        <v>4309</v>
      </c>
      <c r="K6003" s="4">
        <v>18.706</v>
      </c>
      <c r="L6003" s="4">
        <v>29.196999999999999</v>
      </c>
      <c r="M6003" s="4">
        <v>306.48</v>
      </c>
      <c r="N6003" s="4">
        <v>316.971</v>
      </c>
      <c r="O6003" s="5">
        <v>42305.745292812499</v>
      </c>
      <c r="P6003" s="5">
        <v>42305.745292812499</v>
      </c>
    </row>
    <row r="6004" spans="1:16">
      <c r="A6004">
        <v>5</v>
      </c>
      <c r="B6004">
        <v>14</v>
      </c>
      <c r="C6004">
        <v>3</v>
      </c>
      <c r="D6004">
        <v>243</v>
      </c>
      <c r="E6004">
        <v>538</v>
      </c>
      <c r="F6004">
        <v>1179</v>
      </c>
      <c r="G6004">
        <v>681</v>
      </c>
      <c r="H6004">
        <v>4</v>
      </c>
      <c r="I6004" s="58" t="s">
        <v>9529</v>
      </c>
      <c r="J6004">
        <v>68104</v>
      </c>
      <c r="K6004" s="4">
        <v>0.5</v>
      </c>
      <c r="L6004" s="4">
        <v>19.512</v>
      </c>
      <c r="M6004" s="4">
        <v>0</v>
      </c>
      <c r="N6004" s="4">
        <v>19.012</v>
      </c>
      <c r="O6004" s="5">
        <v>42305.745292812499</v>
      </c>
      <c r="P6004" s="5">
        <v>42305.745292812499</v>
      </c>
    </row>
    <row r="6005" spans="1:16">
      <c r="A6005">
        <v>5</v>
      </c>
      <c r="B6005">
        <v>14</v>
      </c>
      <c r="C6005">
        <v>3</v>
      </c>
      <c r="D6005">
        <v>243</v>
      </c>
      <c r="E6005">
        <v>539</v>
      </c>
      <c r="F6005">
        <v>1180</v>
      </c>
      <c r="G6005">
        <v>804</v>
      </c>
      <c r="H6005">
        <v>1</v>
      </c>
      <c r="I6005" s="58" t="s">
        <v>9530</v>
      </c>
      <c r="J6005">
        <v>80401</v>
      </c>
      <c r="K6005" s="4">
        <v>1</v>
      </c>
      <c r="L6005" s="4">
        <v>7.5250000000000004</v>
      </c>
      <c r="M6005" s="4">
        <v>16.559000000000001</v>
      </c>
      <c r="N6005" s="4">
        <v>23.084</v>
      </c>
      <c r="O6005" s="5">
        <v>42305.745292812499</v>
      </c>
      <c r="P6005" s="5">
        <v>43258.050196053242</v>
      </c>
    </row>
    <row r="6006" spans="1:16">
      <c r="A6006">
        <v>5</v>
      </c>
      <c r="B6006">
        <v>14</v>
      </c>
      <c r="C6006">
        <v>3</v>
      </c>
      <c r="D6006">
        <v>243</v>
      </c>
      <c r="E6006">
        <v>539</v>
      </c>
      <c r="F6006">
        <v>1181</v>
      </c>
      <c r="G6006">
        <v>804</v>
      </c>
      <c r="H6006">
        <v>4</v>
      </c>
      <c r="I6006" s="58" t="s">
        <v>9531</v>
      </c>
      <c r="J6006">
        <v>80404</v>
      </c>
      <c r="K6006" s="4">
        <v>1</v>
      </c>
      <c r="L6006" s="4">
        <v>15.920999999999999</v>
      </c>
      <c r="M6006" s="4">
        <v>0</v>
      </c>
      <c r="N6006" s="4">
        <v>14.914</v>
      </c>
      <c r="O6006" s="5">
        <v>42305.745292812499</v>
      </c>
      <c r="P6006" s="5">
        <v>42305.745292812499</v>
      </c>
    </row>
    <row r="6007" spans="1:16">
      <c r="A6007">
        <v>5</v>
      </c>
      <c r="B6007">
        <v>14</v>
      </c>
      <c r="C6007">
        <v>3</v>
      </c>
      <c r="D6007">
        <v>243</v>
      </c>
      <c r="E6007">
        <v>540</v>
      </c>
      <c r="F6007">
        <v>1182</v>
      </c>
      <c r="G6007">
        <v>802</v>
      </c>
      <c r="H6007">
        <v>1</v>
      </c>
      <c r="I6007" s="58" t="s">
        <v>9532</v>
      </c>
      <c r="J6007">
        <v>80201</v>
      </c>
      <c r="K6007" s="4">
        <v>0</v>
      </c>
      <c r="L6007" s="4">
        <v>10.807</v>
      </c>
      <c r="M6007" s="4">
        <v>0</v>
      </c>
      <c r="N6007" s="4">
        <v>10.807</v>
      </c>
      <c r="O6007" s="5">
        <v>42305.745292812499</v>
      </c>
      <c r="P6007" s="5">
        <v>42305.745292812499</v>
      </c>
    </row>
    <row r="6008" spans="1:16">
      <c r="A6008">
        <v>5</v>
      </c>
      <c r="B6008">
        <v>14</v>
      </c>
      <c r="C6008">
        <v>3</v>
      </c>
      <c r="D6008">
        <v>243</v>
      </c>
      <c r="E6008">
        <v>540</v>
      </c>
      <c r="F6008">
        <v>1183</v>
      </c>
      <c r="G6008">
        <v>802</v>
      </c>
      <c r="H6008">
        <v>2</v>
      </c>
      <c r="I6008" s="58" t="s">
        <v>9533</v>
      </c>
      <c r="J6008">
        <v>80202</v>
      </c>
      <c r="K6008" s="4">
        <v>0</v>
      </c>
      <c r="L6008" s="4">
        <v>11.891</v>
      </c>
      <c r="M6008" s="4">
        <v>10.807</v>
      </c>
      <c r="N6008" s="4">
        <v>22.698</v>
      </c>
      <c r="O6008" s="5">
        <v>42305.745292812499</v>
      </c>
      <c r="P6008" s="5">
        <v>42305.745292812499</v>
      </c>
    </row>
    <row r="6009" spans="1:16">
      <c r="A6009">
        <v>5</v>
      </c>
      <c r="B6009">
        <v>14</v>
      </c>
      <c r="C6009">
        <v>3</v>
      </c>
      <c r="D6009">
        <v>243</v>
      </c>
      <c r="E6009">
        <v>541</v>
      </c>
      <c r="F6009">
        <v>1184</v>
      </c>
      <c r="G6009">
        <v>821</v>
      </c>
      <c r="H6009">
        <v>4</v>
      </c>
      <c r="I6009" s="58" t="s">
        <v>9534</v>
      </c>
      <c r="J6009">
        <v>82104</v>
      </c>
      <c r="K6009" s="4">
        <v>1</v>
      </c>
      <c r="L6009" s="4">
        <v>2.1389999999999998</v>
      </c>
      <c r="M6009" s="4">
        <v>9.7149999999999999</v>
      </c>
      <c r="N6009" s="4">
        <v>10.853999999999999</v>
      </c>
      <c r="O6009" s="5">
        <v>42305.745292812499</v>
      </c>
      <c r="P6009" s="5">
        <v>43258.050196053242</v>
      </c>
    </row>
    <row r="6010" spans="1:16">
      <c r="A6010">
        <v>5</v>
      </c>
      <c r="B6010">
        <v>14</v>
      </c>
      <c r="C6010">
        <v>3</v>
      </c>
      <c r="D6010">
        <v>244</v>
      </c>
      <c r="E6010">
        <v>1057</v>
      </c>
      <c r="F6010">
        <v>1241</v>
      </c>
      <c r="G6010">
        <v>1162</v>
      </c>
      <c r="H6010">
        <v>1</v>
      </c>
      <c r="I6010" s="58" t="s">
        <v>1608</v>
      </c>
      <c r="J6010">
        <v>116201</v>
      </c>
      <c r="K6010" s="4">
        <v>0</v>
      </c>
      <c r="L6010" s="4">
        <v>5.9470000000000001</v>
      </c>
      <c r="M6010" s="4">
        <v>13.311</v>
      </c>
      <c r="N6010" s="4">
        <v>19.257999999999999</v>
      </c>
      <c r="O6010" s="5">
        <v>42305.745292812499</v>
      </c>
      <c r="P6010" s="5">
        <v>43258.050196053242</v>
      </c>
    </row>
    <row r="6011" spans="1:16">
      <c r="A6011">
        <v>5</v>
      </c>
      <c r="B6011">
        <v>14</v>
      </c>
      <c r="C6011">
        <v>3</v>
      </c>
      <c r="D6011">
        <v>244</v>
      </c>
      <c r="E6011">
        <v>1057</v>
      </c>
      <c r="F6011">
        <v>1242</v>
      </c>
      <c r="G6011">
        <v>1162</v>
      </c>
      <c r="H6011">
        <v>2</v>
      </c>
      <c r="I6011" s="58" t="s">
        <v>9535</v>
      </c>
      <c r="J6011">
        <v>116202</v>
      </c>
      <c r="K6011" s="4">
        <v>0</v>
      </c>
      <c r="L6011" s="4">
        <v>11.566000000000001</v>
      </c>
      <c r="M6011" s="4">
        <v>1.7450000000000001</v>
      </c>
      <c r="N6011" s="4">
        <v>13.311</v>
      </c>
      <c r="O6011" s="5">
        <v>42305.745292812499</v>
      </c>
      <c r="P6011" s="5">
        <v>43258.050196053242</v>
      </c>
    </row>
    <row r="6012" spans="1:16">
      <c r="A6012">
        <v>5</v>
      </c>
      <c r="B6012">
        <v>14</v>
      </c>
      <c r="C6012">
        <v>3</v>
      </c>
      <c r="D6012">
        <v>244</v>
      </c>
      <c r="E6012">
        <v>1058</v>
      </c>
      <c r="F6012">
        <v>1243</v>
      </c>
      <c r="G6012">
        <v>832</v>
      </c>
      <c r="H6012">
        <v>2</v>
      </c>
      <c r="I6012" s="58" t="s">
        <v>1609</v>
      </c>
      <c r="J6012">
        <v>83202</v>
      </c>
      <c r="K6012" s="4">
        <v>0</v>
      </c>
      <c r="L6012" s="4">
        <v>6.5359999999999996</v>
      </c>
      <c r="M6012" s="4">
        <v>5.9429999999999996</v>
      </c>
      <c r="N6012" s="4">
        <v>12.478999999999999</v>
      </c>
      <c r="O6012" s="5">
        <v>42305.745292812499</v>
      </c>
      <c r="P6012" s="5">
        <v>43258.050196053242</v>
      </c>
    </row>
    <row r="6013" spans="1:16">
      <c r="A6013">
        <v>5</v>
      </c>
      <c r="B6013">
        <v>14</v>
      </c>
      <c r="C6013">
        <v>3</v>
      </c>
      <c r="D6013">
        <v>244</v>
      </c>
      <c r="E6013">
        <v>1058</v>
      </c>
      <c r="F6013">
        <v>1244</v>
      </c>
      <c r="G6013">
        <v>1856</v>
      </c>
      <c r="H6013">
        <v>1</v>
      </c>
      <c r="I6013" s="58">
        <v>-16070</v>
      </c>
      <c r="J6013">
        <v>185601</v>
      </c>
      <c r="K6013" s="4">
        <v>0.5</v>
      </c>
      <c r="L6013" s="4">
        <v>4.1120000000000001</v>
      </c>
      <c r="M6013" s="4">
        <v>13.39</v>
      </c>
      <c r="N6013" s="4">
        <v>17.001999999999999</v>
      </c>
      <c r="O6013" s="5">
        <v>42305.745292812499</v>
      </c>
      <c r="P6013" s="5">
        <v>42305.745292812499</v>
      </c>
    </row>
    <row r="6014" spans="1:16">
      <c r="A6014">
        <v>5</v>
      </c>
      <c r="B6014">
        <v>14</v>
      </c>
      <c r="C6014">
        <v>3</v>
      </c>
      <c r="D6014">
        <v>244</v>
      </c>
      <c r="E6014">
        <v>1058</v>
      </c>
      <c r="F6014">
        <v>1245</v>
      </c>
      <c r="G6014">
        <v>2312</v>
      </c>
      <c r="H6014">
        <v>2</v>
      </c>
      <c r="I6014" s="58">
        <v>150512</v>
      </c>
      <c r="J6014">
        <v>231202</v>
      </c>
      <c r="K6014" s="4">
        <v>0.2</v>
      </c>
      <c r="L6014" s="4">
        <v>5.351</v>
      </c>
      <c r="M6014" s="4">
        <v>0.79200000000000004</v>
      </c>
      <c r="N6014" s="4">
        <v>5.9429999999999996</v>
      </c>
      <c r="O6014" s="5">
        <v>43258.050196053242</v>
      </c>
      <c r="P6014" s="5">
        <v>43258.050196053242</v>
      </c>
    </row>
    <row r="6015" spans="1:16">
      <c r="A6015">
        <v>5</v>
      </c>
      <c r="B6015">
        <v>14</v>
      </c>
      <c r="C6015">
        <v>3</v>
      </c>
      <c r="D6015">
        <v>244</v>
      </c>
      <c r="E6015">
        <v>1325</v>
      </c>
      <c r="F6015">
        <v>1246</v>
      </c>
      <c r="G6015">
        <v>1354</v>
      </c>
      <c r="H6015">
        <v>1</v>
      </c>
      <c r="I6015" s="58" t="s">
        <v>9536</v>
      </c>
      <c r="J6015">
        <v>135401</v>
      </c>
      <c r="K6015" s="4">
        <v>4</v>
      </c>
      <c r="L6015" s="4">
        <v>8.9459999999999997</v>
      </c>
      <c r="M6015" s="4">
        <v>0</v>
      </c>
      <c r="N6015" s="4">
        <v>4.9459999999999997</v>
      </c>
      <c r="O6015" s="5">
        <v>42305.745292812499</v>
      </c>
      <c r="P6015" s="5">
        <v>42305.745292812499</v>
      </c>
    </row>
    <row r="6016" spans="1:16">
      <c r="A6016">
        <v>5</v>
      </c>
      <c r="B6016">
        <v>14</v>
      </c>
      <c r="C6016">
        <v>3</v>
      </c>
      <c r="D6016">
        <v>244</v>
      </c>
      <c r="E6016">
        <v>179</v>
      </c>
      <c r="F6016">
        <v>1233</v>
      </c>
      <c r="G6016">
        <v>43</v>
      </c>
      <c r="H6016">
        <v>20</v>
      </c>
      <c r="I6016" s="58" t="s">
        <v>9537</v>
      </c>
      <c r="J6016">
        <v>4320</v>
      </c>
      <c r="K6016" s="4">
        <v>0.14899999999999999</v>
      </c>
      <c r="L6016" s="4">
        <v>17.931000000000001</v>
      </c>
      <c r="M6016" s="4">
        <v>0</v>
      </c>
      <c r="N6016" s="4">
        <v>5.5960000000000001</v>
      </c>
      <c r="O6016" s="5">
        <v>42305.745292812499</v>
      </c>
      <c r="P6016" s="5">
        <v>42305.745292812499</v>
      </c>
    </row>
    <row r="6017" spans="1:16">
      <c r="A6017">
        <v>5</v>
      </c>
      <c r="B6017">
        <v>14</v>
      </c>
      <c r="C6017">
        <v>3</v>
      </c>
      <c r="D6017">
        <v>244</v>
      </c>
      <c r="E6017">
        <v>1847</v>
      </c>
      <c r="F6017">
        <v>1247</v>
      </c>
      <c r="G6017">
        <v>1355</v>
      </c>
      <c r="H6017">
        <v>1</v>
      </c>
      <c r="I6017" s="58" t="s">
        <v>9538</v>
      </c>
      <c r="J6017">
        <v>135501</v>
      </c>
      <c r="K6017" s="4">
        <v>0</v>
      </c>
      <c r="L6017" s="4">
        <v>13.233000000000001</v>
      </c>
      <c r="M6017" s="4">
        <v>18.634</v>
      </c>
      <c r="N6017" s="4">
        <v>31.867000000000001</v>
      </c>
      <c r="O6017" s="5">
        <v>42305.745292812499</v>
      </c>
      <c r="P6017" s="5">
        <v>42305.745292812499</v>
      </c>
    </row>
    <row r="6018" spans="1:16">
      <c r="A6018">
        <v>5</v>
      </c>
      <c r="B6018">
        <v>14</v>
      </c>
      <c r="C6018">
        <v>3</v>
      </c>
      <c r="D6018">
        <v>244</v>
      </c>
      <c r="E6018">
        <v>1847</v>
      </c>
      <c r="F6018">
        <v>1248</v>
      </c>
      <c r="G6018">
        <v>1616</v>
      </c>
      <c r="H6018">
        <v>1</v>
      </c>
      <c r="I6018" s="58">
        <v>-103728</v>
      </c>
      <c r="J6018">
        <v>161601</v>
      </c>
      <c r="K6018" s="4">
        <v>0</v>
      </c>
      <c r="L6018" s="4">
        <v>9.57</v>
      </c>
      <c r="M6018" s="4">
        <v>9.0640000000000001</v>
      </c>
      <c r="N6018" s="4">
        <v>18.634</v>
      </c>
      <c r="O6018" s="5">
        <v>42305.745292812499</v>
      </c>
      <c r="P6018" s="5">
        <v>42305.745292812499</v>
      </c>
    </row>
    <row r="6019" spans="1:16">
      <c r="A6019">
        <v>5</v>
      </c>
      <c r="B6019">
        <v>14</v>
      </c>
      <c r="C6019">
        <v>3</v>
      </c>
      <c r="D6019">
        <v>244</v>
      </c>
      <c r="E6019">
        <v>1847</v>
      </c>
      <c r="F6019">
        <v>1249</v>
      </c>
      <c r="G6019">
        <v>1769</v>
      </c>
      <c r="H6019">
        <v>1</v>
      </c>
      <c r="I6019" s="58">
        <v>-47845</v>
      </c>
      <c r="J6019">
        <v>176901</v>
      </c>
      <c r="K6019" s="4">
        <v>4</v>
      </c>
      <c r="L6019" s="4">
        <v>13.064</v>
      </c>
      <c r="M6019" s="4">
        <v>0</v>
      </c>
      <c r="N6019" s="4">
        <v>9.0640000000000001</v>
      </c>
      <c r="O6019" s="5">
        <v>42305.745292812499</v>
      </c>
      <c r="P6019" s="5">
        <v>42305.745292812499</v>
      </c>
    </row>
    <row r="6020" spans="1:16">
      <c r="A6020">
        <v>5</v>
      </c>
      <c r="B6020">
        <v>14</v>
      </c>
      <c r="C6020">
        <v>3</v>
      </c>
      <c r="D6020">
        <v>244</v>
      </c>
      <c r="E6020">
        <v>1893</v>
      </c>
      <c r="F6020">
        <v>1250</v>
      </c>
      <c r="G6020">
        <v>1770</v>
      </c>
      <c r="H6020">
        <v>1</v>
      </c>
      <c r="I6020" s="58">
        <v>-47480</v>
      </c>
      <c r="J6020">
        <v>177001</v>
      </c>
      <c r="K6020" s="4">
        <v>1</v>
      </c>
      <c r="L6020" s="4">
        <v>16.140999999999998</v>
      </c>
      <c r="M6020" s="4">
        <v>0</v>
      </c>
      <c r="N6020" s="4">
        <v>15.141</v>
      </c>
      <c r="O6020" t="s">
        <v>1223</v>
      </c>
      <c r="P6020" t="s">
        <v>1223</v>
      </c>
    </row>
    <row r="6021" spans="1:16">
      <c r="A6021">
        <v>5</v>
      </c>
      <c r="B6021">
        <v>14</v>
      </c>
      <c r="C6021">
        <v>3</v>
      </c>
      <c r="D6021">
        <v>244</v>
      </c>
      <c r="E6021">
        <v>2019</v>
      </c>
      <c r="F6021">
        <v>1251</v>
      </c>
      <c r="G6021">
        <v>43</v>
      </c>
      <c r="H6021">
        <v>21</v>
      </c>
      <c r="I6021" s="58" t="s">
        <v>9539</v>
      </c>
      <c r="J6021">
        <v>4321</v>
      </c>
      <c r="K6021" s="4">
        <v>0</v>
      </c>
      <c r="L6021" s="4">
        <v>0.42</v>
      </c>
      <c r="M6021" s="4">
        <v>0</v>
      </c>
      <c r="N6021" s="4">
        <v>0.42</v>
      </c>
      <c r="O6021" s="5">
        <v>42305.745292812499</v>
      </c>
      <c r="P6021" s="5">
        <v>42305.745292812499</v>
      </c>
    </row>
    <row r="6022" spans="1:16">
      <c r="A6022">
        <v>5</v>
      </c>
      <c r="B6022">
        <v>14</v>
      </c>
      <c r="C6022">
        <v>3</v>
      </c>
      <c r="D6022">
        <v>244</v>
      </c>
      <c r="E6022">
        <v>2019</v>
      </c>
      <c r="F6022">
        <v>1252</v>
      </c>
      <c r="G6022">
        <v>2216</v>
      </c>
      <c r="H6022">
        <v>1</v>
      </c>
      <c r="I6022" s="58">
        <v>115418</v>
      </c>
      <c r="J6022">
        <v>221601</v>
      </c>
      <c r="K6022" s="4">
        <v>0</v>
      </c>
      <c r="L6022" s="4">
        <v>3.5179999999999998</v>
      </c>
      <c r="M6022" s="4">
        <v>0.622</v>
      </c>
      <c r="N6022" s="4">
        <v>4.1399999999999997</v>
      </c>
      <c r="O6022" s="5">
        <v>42305.745292812499</v>
      </c>
      <c r="P6022" s="5">
        <v>42305.745292812499</v>
      </c>
    </row>
    <row r="6023" spans="1:16">
      <c r="A6023">
        <v>5</v>
      </c>
      <c r="B6023">
        <v>14</v>
      </c>
      <c r="C6023">
        <v>3</v>
      </c>
      <c r="D6023">
        <v>244</v>
      </c>
      <c r="E6023">
        <v>2135</v>
      </c>
      <c r="F6023">
        <v>1253</v>
      </c>
      <c r="G6023">
        <v>1856</v>
      </c>
      <c r="H6023">
        <v>2</v>
      </c>
      <c r="I6023" s="58">
        <v>-16039</v>
      </c>
      <c r="J6023">
        <v>185602</v>
      </c>
      <c r="K6023" s="4">
        <v>0</v>
      </c>
      <c r="L6023" s="4">
        <v>4.4260000000000002</v>
      </c>
      <c r="M6023" s="4">
        <v>0</v>
      </c>
      <c r="N6023" s="4">
        <v>4.4260000000000002</v>
      </c>
      <c r="O6023" s="5">
        <v>42305.745292812499</v>
      </c>
      <c r="P6023" s="5">
        <v>42305.745292812499</v>
      </c>
    </row>
    <row r="6024" spans="1:16">
      <c r="A6024">
        <v>5</v>
      </c>
      <c r="B6024">
        <v>14</v>
      </c>
      <c r="C6024">
        <v>3</v>
      </c>
      <c r="D6024">
        <v>244</v>
      </c>
      <c r="E6024">
        <v>2136</v>
      </c>
      <c r="F6024">
        <v>1254</v>
      </c>
      <c r="G6024">
        <v>1858</v>
      </c>
      <c r="H6024">
        <v>1</v>
      </c>
      <c r="I6024" s="58">
        <v>-15339</v>
      </c>
      <c r="J6024">
        <v>185801</v>
      </c>
      <c r="K6024" s="4">
        <v>0</v>
      </c>
      <c r="L6024" s="4">
        <v>3.8439999999999999</v>
      </c>
      <c r="M6024" s="4">
        <v>4.4279999999999999</v>
      </c>
      <c r="N6024" s="4">
        <v>8.2720000000000002</v>
      </c>
      <c r="O6024" s="5">
        <v>42305.745292812499</v>
      </c>
      <c r="P6024" s="5">
        <v>43258.050196053242</v>
      </c>
    </row>
    <row r="6025" spans="1:16">
      <c r="A6025">
        <v>5</v>
      </c>
      <c r="B6025">
        <v>14</v>
      </c>
      <c r="C6025">
        <v>3</v>
      </c>
      <c r="D6025">
        <v>244</v>
      </c>
      <c r="E6025">
        <v>2136</v>
      </c>
      <c r="F6025">
        <v>1255</v>
      </c>
      <c r="G6025">
        <v>2943</v>
      </c>
      <c r="H6025">
        <v>1</v>
      </c>
      <c r="I6025" s="58">
        <v>380950</v>
      </c>
      <c r="J6025">
        <v>294301</v>
      </c>
      <c r="K6025" s="4">
        <v>0</v>
      </c>
      <c r="L6025" s="4">
        <v>4.4279999999999999</v>
      </c>
      <c r="M6025" s="4">
        <v>0</v>
      </c>
      <c r="N6025" s="4">
        <v>4.4279999999999999</v>
      </c>
      <c r="O6025" s="5">
        <v>42305.745292812499</v>
      </c>
      <c r="P6025" s="5">
        <v>43258.050196053242</v>
      </c>
    </row>
    <row r="6026" spans="1:16">
      <c r="A6026">
        <v>5</v>
      </c>
      <c r="B6026">
        <v>14</v>
      </c>
      <c r="C6026">
        <v>3</v>
      </c>
      <c r="D6026">
        <v>244</v>
      </c>
      <c r="E6026">
        <v>2137</v>
      </c>
      <c r="F6026">
        <v>1256</v>
      </c>
      <c r="G6026">
        <v>1857</v>
      </c>
      <c r="H6026">
        <v>3</v>
      </c>
      <c r="I6026" s="58">
        <v>-15645</v>
      </c>
      <c r="J6026">
        <v>185703</v>
      </c>
      <c r="K6026" s="4">
        <v>4</v>
      </c>
      <c r="L6026" s="4">
        <v>9.6470000000000002</v>
      </c>
      <c r="M6026" s="4">
        <v>0</v>
      </c>
      <c r="N6026" s="4">
        <v>5.6470000000000002</v>
      </c>
      <c r="O6026" s="5">
        <v>42305.745292812499</v>
      </c>
      <c r="P6026" s="5">
        <v>42305.745292812499</v>
      </c>
    </row>
    <row r="6027" spans="1:16">
      <c r="A6027">
        <v>5</v>
      </c>
      <c r="B6027">
        <v>14</v>
      </c>
      <c r="C6027">
        <v>3</v>
      </c>
      <c r="D6027">
        <v>244</v>
      </c>
      <c r="E6027">
        <v>2366</v>
      </c>
      <c r="F6027">
        <v>1257</v>
      </c>
      <c r="G6027">
        <v>2215</v>
      </c>
      <c r="H6027">
        <v>1</v>
      </c>
      <c r="I6027" s="58">
        <v>115053</v>
      </c>
      <c r="J6027">
        <v>221501</v>
      </c>
      <c r="K6027" s="4">
        <v>10</v>
      </c>
      <c r="L6027" s="4">
        <v>16.969000000000001</v>
      </c>
      <c r="M6027" s="4">
        <v>0</v>
      </c>
      <c r="N6027" s="4">
        <v>6.9690000000000003</v>
      </c>
      <c r="O6027" s="5">
        <v>42305.745292812499</v>
      </c>
      <c r="P6027" s="5">
        <v>42305.745292812499</v>
      </c>
    </row>
    <row r="6028" spans="1:16">
      <c r="A6028">
        <v>5</v>
      </c>
      <c r="B6028">
        <v>14</v>
      </c>
      <c r="C6028">
        <v>3</v>
      </c>
      <c r="D6028">
        <v>244</v>
      </c>
      <c r="E6028">
        <v>2411</v>
      </c>
      <c r="F6028">
        <v>1258</v>
      </c>
      <c r="G6028">
        <v>2759</v>
      </c>
      <c r="H6028">
        <v>1</v>
      </c>
      <c r="I6028" s="58">
        <v>313745</v>
      </c>
      <c r="J6028">
        <v>275901</v>
      </c>
      <c r="K6028" s="4">
        <v>0</v>
      </c>
      <c r="L6028" s="4">
        <v>4.8730000000000002</v>
      </c>
      <c r="M6028" s="4">
        <v>0</v>
      </c>
      <c r="N6028" s="4">
        <v>4.8730000000000002</v>
      </c>
      <c r="O6028" s="5">
        <v>42305.745292812499</v>
      </c>
      <c r="P6028" s="5">
        <v>42305.745292812499</v>
      </c>
    </row>
    <row r="6029" spans="1:16">
      <c r="A6029">
        <v>5</v>
      </c>
      <c r="B6029">
        <v>14</v>
      </c>
      <c r="C6029">
        <v>3</v>
      </c>
      <c r="D6029">
        <v>244</v>
      </c>
      <c r="E6029">
        <v>2605</v>
      </c>
      <c r="F6029">
        <v>1259</v>
      </c>
      <c r="G6029">
        <v>2583</v>
      </c>
      <c r="H6029">
        <v>1</v>
      </c>
      <c r="I6029" s="58">
        <v>249463</v>
      </c>
      <c r="J6029">
        <v>258301</v>
      </c>
      <c r="K6029" s="4">
        <v>0</v>
      </c>
      <c r="L6029" s="4">
        <v>6.2460000000000004</v>
      </c>
      <c r="M6029" s="4">
        <v>0</v>
      </c>
      <c r="N6029" s="4">
        <v>6.2460000000000004</v>
      </c>
      <c r="O6029" t="s">
        <v>1223</v>
      </c>
      <c r="P6029" t="s">
        <v>1223</v>
      </c>
    </row>
    <row r="6030" spans="1:16">
      <c r="A6030">
        <v>5</v>
      </c>
      <c r="B6030">
        <v>14</v>
      </c>
      <c r="C6030">
        <v>3</v>
      </c>
      <c r="D6030">
        <v>244</v>
      </c>
      <c r="E6030">
        <v>280</v>
      </c>
      <c r="F6030">
        <v>1234</v>
      </c>
      <c r="G6030">
        <v>702</v>
      </c>
      <c r="H6030">
        <v>1</v>
      </c>
      <c r="I6030" s="58" t="s">
        <v>9540</v>
      </c>
      <c r="J6030">
        <v>70201</v>
      </c>
      <c r="K6030" s="4">
        <v>0</v>
      </c>
      <c r="L6030" s="4">
        <v>11.91</v>
      </c>
      <c r="M6030" s="4">
        <v>14.221</v>
      </c>
      <c r="N6030" s="4">
        <v>26.131</v>
      </c>
      <c r="O6030" t="s">
        <v>1223</v>
      </c>
      <c r="P6030" t="s">
        <v>1223</v>
      </c>
    </row>
    <row r="6031" spans="1:16">
      <c r="A6031">
        <v>5</v>
      </c>
      <c r="B6031">
        <v>14</v>
      </c>
      <c r="C6031">
        <v>3</v>
      </c>
      <c r="D6031">
        <v>244</v>
      </c>
      <c r="E6031">
        <v>287</v>
      </c>
      <c r="F6031">
        <v>1235</v>
      </c>
      <c r="G6031">
        <v>1998</v>
      </c>
      <c r="H6031">
        <v>3</v>
      </c>
      <c r="I6031" s="58">
        <v>35855</v>
      </c>
      <c r="J6031">
        <v>199803</v>
      </c>
      <c r="K6031" s="4">
        <v>0</v>
      </c>
      <c r="L6031" s="4">
        <v>1.7230000000000001</v>
      </c>
      <c r="M6031" s="4">
        <v>18.731000000000002</v>
      </c>
      <c r="N6031" s="4">
        <v>20.454000000000001</v>
      </c>
      <c r="O6031" s="5">
        <v>42305.745292812499</v>
      </c>
      <c r="P6031" s="5">
        <v>42305.745292812499</v>
      </c>
    </row>
    <row r="6032" spans="1:16">
      <c r="A6032">
        <v>5</v>
      </c>
      <c r="B6032">
        <v>14</v>
      </c>
      <c r="C6032">
        <v>3</v>
      </c>
      <c r="D6032">
        <v>244</v>
      </c>
      <c r="E6032">
        <v>2883</v>
      </c>
      <c r="F6032">
        <v>1260</v>
      </c>
      <c r="G6032">
        <v>2128</v>
      </c>
      <c r="H6032">
        <v>1</v>
      </c>
      <c r="I6032" s="58">
        <v>83277</v>
      </c>
      <c r="J6032">
        <v>212801</v>
      </c>
      <c r="K6032" s="4">
        <v>0</v>
      </c>
      <c r="L6032" s="4">
        <v>2.4420000000000002</v>
      </c>
      <c r="M6032" s="4">
        <v>0</v>
      </c>
      <c r="N6032" s="4">
        <v>2.4420000000000002</v>
      </c>
      <c r="O6032" s="5">
        <v>42305.745292812499</v>
      </c>
      <c r="P6032" s="5">
        <v>42305.745292812499</v>
      </c>
    </row>
    <row r="6033" spans="1:16">
      <c r="A6033">
        <v>5</v>
      </c>
      <c r="B6033">
        <v>14</v>
      </c>
      <c r="C6033">
        <v>3</v>
      </c>
      <c r="D6033">
        <v>244</v>
      </c>
      <c r="E6033">
        <v>2900</v>
      </c>
      <c r="F6033">
        <v>1261</v>
      </c>
      <c r="G6033">
        <v>1162</v>
      </c>
      <c r="H6033">
        <v>1</v>
      </c>
      <c r="I6033" s="58" t="s">
        <v>1608</v>
      </c>
      <c r="J6033">
        <v>116201</v>
      </c>
      <c r="K6033" s="4">
        <v>8.5</v>
      </c>
      <c r="L6033" s="4">
        <v>11.542</v>
      </c>
      <c r="M6033" s="4">
        <v>0</v>
      </c>
      <c r="N6033" s="4">
        <v>3.0419999999999998</v>
      </c>
      <c r="O6033" s="5">
        <v>42305.745292812499</v>
      </c>
      <c r="P6033" s="5">
        <v>42305.745292812499</v>
      </c>
    </row>
    <row r="6034" spans="1:16">
      <c r="A6034">
        <v>5</v>
      </c>
      <c r="B6034">
        <v>14</v>
      </c>
      <c r="C6034">
        <v>3</v>
      </c>
      <c r="D6034">
        <v>244</v>
      </c>
      <c r="E6034">
        <v>3171</v>
      </c>
      <c r="F6034">
        <v>1262</v>
      </c>
      <c r="G6034">
        <v>3317</v>
      </c>
      <c r="H6034">
        <v>1</v>
      </c>
      <c r="I6034" s="58">
        <v>517551</v>
      </c>
      <c r="J6034">
        <v>331701</v>
      </c>
      <c r="K6034" s="4">
        <v>1</v>
      </c>
      <c r="L6034" s="4">
        <v>5.9820000000000002</v>
      </c>
      <c r="M6034" s="4">
        <v>0</v>
      </c>
      <c r="N6034" s="4">
        <v>4.9820000000000002</v>
      </c>
      <c r="O6034" s="5">
        <v>42305.745292812499</v>
      </c>
      <c r="P6034" s="5">
        <v>42305.745292812499</v>
      </c>
    </row>
    <row r="6035" spans="1:16">
      <c r="A6035">
        <v>5</v>
      </c>
      <c r="B6035">
        <v>14</v>
      </c>
      <c r="C6035">
        <v>3</v>
      </c>
      <c r="D6035">
        <v>244</v>
      </c>
      <c r="E6035">
        <v>3373</v>
      </c>
      <c r="F6035">
        <v>1263</v>
      </c>
      <c r="G6035">
        <v>3247</v>
      </c>
      <c r="H6035">
        <v>1</v>
      </c>
      <c r="I6035" s="58">
        <v>491984</v>
      </c>
      <c r="J6035">
        <v>324701</v>
      </c>
      <c r="K6035" s="4">
        <v>4</v>
      </c>
      <c r="L6035" s="4">
        <v>5.508</v>
      </c>
      <c r="M6035" s="4">
        <v>0</v>
      </c>
      <c r="N6035" s="4">
        <v>1.508</v>
      </c>
      <c r="O6035" s="5">
        <v>42305.745292812499</v>
      </c>
      <c r="P6035" s="5">
        <v>42305.745292812499</v>
      </c>
    </row>
    <row r="6036" spans="1:16">
      <c r="A6036">
        <v>5</v>
      </c>
      <c r="B6036">
        <v>14</v>
      </c>
      <c r="C6036">
        <v>3</v>
      </c>
      <c r="D6036">
        <v>244</v>
      </c>
      <c r="E6036">
        <v>4036</v>
      </c>
      <c r="F6036">
        <v>1264</v>
      </c>
      <c r="G6036">
        <v>514</v>
      </c>
      <c r="H6036">
        <v>2</v>
      </c>
      <c r="I6036" s="58" t="s">
        <v>9541</v>
      </c>
      <c r="J6036">
        <v>51402</v>
      </c>
      <c r="K6036" s="4">
        <v>1</v>
      </c>
      <c r="L6036" s="4">
        <v>5.12</v>
      </c>
      <c r="M6036" s="4">
        <v>0</v>
      </c>
      <c r="N6036" s="4">
        <v>4.12</v>
      </c>
      <c r="O6036" s="5">
        <v>42305.745292812499</v>
      </c>
      <c r="P6036" s="5">
        <v>42305.745292812499</v>
      </c>
    </row>
    <row r="6037" spans="1:16">
      <c r="A6037">
        <v>5</v>
      </c>
      <c r="B6037">
        <v>14</v>
      </c>
      <c r="C6037">
        <v>3</v>
      </c>
      <c r="D6037">
        <v>244</v>
      </c>
      <c r="E6037">
        <v>4153</v>
      </c>
      <c r="F6037">
        <v>1265</v>
      </c>
      <c r="G6037">
        <v>43</v>
      </c>
      <c r="H6037">
        <v>15</v>
      </c>
      <c r="I6037" s="58" t="s">
        <v>9542</v>
      </c>
      <c r="J6037">
        <v>4315</v>
      </c>
      <c r="K6037" s="4">
        <v>0</v>
      </c>
      <c r="L6037" s="4">
        <v>0.81100000000000005</v>
      </c>
      <c r="M6037" s="4">
        <v>0</v>
      </c>
      <c r="N6037" s="4">
        <v>0.81100000000000005</v>
      </c>
      <c r="O6037" s="5">
        <v>42305.745292812499</v>
      </c>
      <c r="P6037" s="5">
        <v>42305.745292812499</v>
      </c>
    </row>
    <row r="6038" spans="1:16">
      <c r="A6038">
        <v>5</v>
      </c>
      <c r="B6038">
        <v>14</v>
      </c>
      <c r="C6038">
        <v>3</v>
      </c>
      <c r="D6038">
        <v>244</v>
      </c>
      <c r="E6038">
        <v>4256</v>
      </c>
      <c r="F6038">
        <v>1266</v>
      </c>
      <c r="G6038">
        <v>43</v>
      </c>
      <c r="H6038">
        <v>18</v>
      </c>
      <c r="I6038" s="58" t="s">
        <v>9543</v>
      </c>
      <c r="J6038">
        <v>4318</v>
      </c>
      <c r="K6038" s="4">
        <v>0</v>
      </c>
      <c r="L6038" s="4">
        <v>0.497</v>
      </c>
      <c r="M6038" s="4">
        <v>0</v>
      </c>
      <c r="N6038" s="4">
        <v>0.497</v>
      </c>
      <c r="O6038" s="5">
        <v>42305.745292812499</v>
      </c>
      <c r="P6038" s="5">
        <v>42305.745292812499</v>
      </c>
    </row>
    <row r="6039" spans="1:16">
      <c r="A6039">
        <v>5</v>
      </c>
      <c r="B6039">
        <v>14</v>
      </c>
      <c r="C6039">
        <v>3</v>
      </c>
      <c r="D6039">
        <v>244</v>
      </c>
      <c r="E6039">
        <v>4256</v>
      </c>
      <c r="F6039">
        <v>1267</v>
      </c>
      <c r="G6039">
        <v>43</v>
      </c>
      <c r="H6039">
        <v>19</v>
      </c>
      <c r="I6039" s="58" t="s">
        <v>9544</v>
      </c>
      <c r="J6039">
        <v>4319</v>
      </c>
      <c r="K6039" s="4">
        <v>0.56899999999999995</v>
      </c>
      <c r="L6039" s="4">
        <v>1.153</v>
      </c>
      <c r="M6039" s="4">
        <v>0.60899999999999999</v>
      </c>
      <c r="N6039" s="4">
        <v>1.1930000000000001</v>
      </c>
      <c r="O6039" s="5">
        <v>42305.745292812499</v>
      </c>
      <c r="P6039" s="5">
        <v>42305.745292812499</v>
      </c>
    </row>
    <row r="6040" spans="1:16">
      <c r="A6040">
        <v>5</v>
      </c>
      <c r="B6040">
        <v>14</v>
      </c>
      <c r="C6040">
        <v>3</v>
      </c>
      <c r="D6040">
        <v>244</v>
      </c>
      <c r="E6040">
        <v>4278</v>
      </c>
      <c r="F6040">
        <v>1268</v>
      </c>
      <c r="G6040">
        <v>146</v>
      </c>
      <c r="H6040">
        <v>9</v>
      </c>
      <c r="I6040" s="58" t="s">
        <v>9545</v>
      </c>
      <c r="J6040">
        <v>14609</v>
      </c>
      <c r="K6040" s="4">
        <v>0</v>
      </c>
      <c r="L6040" s="4">
        <v>0.98899999999999999</v>
      </c>
      <c r="M6040" s="4">
        <v>0</v>
      </c>
      <c r="N6040" s="4">
        <v>0.98899999999999999</v>
      </c>
      <c r="O6040" s="5">
        <v>42305.745292812499</v>
      </c>
      <c r="P6040" s="5">
        <v>42305.745292812499</v>
      </c>
    </row>
    <row r="6041" spans="1:16">
      <c r="A6041">
        <v>5</v>
      </c>
      <c r="B6041">
        <v>14</v>
      </c>
      <c r="C6041">
        <v>3</v>
      </c>
      <c r="D6041">
        <v>244</v>
      </c>
      <c r="E6041">
        <v>4525</v>
      </c>
      <c r="F6041">
        <v>1269</v>
      </c>
      <c r="G6041">
        <v>43</v>
      </c>
      <c r="H6041">
        <v>5</v>
      </c>
      <c r="I6041" s="58">
        <v>15827</v>
      </c>
      <c r="J6041">
        <v>4305</v>
      </c>
      <c r="K6041" s="4">
        <v>21.390999999999998</v>
      </c>
      <c r="L6041" s="4">
        <v>24.071999999999999</v>
      </c>
      <c r="M6041" s="4">
        <v>236.571</v>
      </c>
      <c r="N6041" s="4">
        <v>239.25200000000001</v>
      </c>
      <c r="O6041" s="5">
        <v>42305.745292812499</v>
      </c>
      <c r="P6041" s="5">
        <v>43258.050196053242</v>
      </c>
    </row>
    <row r="6042" spans="1:16">
      <c r="A6042">
        <v>5</v>
      </c>
      <c r="B6042">
        <v>14</v>
      </c>
      <c r="C6042">
        <v>3</v>
      </c>
      <c r="D6042">
        <v>244</v>
      </c>
      <c r="E6042">
        <v>4525</v>
      </c>
      <c r="F6042">
        <v>1270</v>
      </c>
      <c r="G6042">
        <v>43</v>
      </c>
      <c r="H6042">
        <v>6</v>
      </c>
      <c r="I6042" s="58">
        <v>15858</v>
      </c>
      <c r="J6042">
        <v>4306</v>
      </c>
      <c r="K6042" s="4">
        <v>14.051</v>
      </c>
      <c r="L6042" s="4">
        <v>23.68</v>
      </c>
      <c r="M6042" s="4">
        <v>239.25200000000001</v>
      </c>
      <c r="N6042" s="4">
        <v>247.18100000000001</v>
      </c>
      <c r="O6042" s="5">
        <v>42305.745292812499</v>
      </c>
      <c r="P6042" s="5">
        <v>42305.745292812499</v>
      </c>
    </row>
    <row r="6043" spans="1:16">
      <c r="A6043">
        <v>5</v>
      </c>
      <c r="B6043">
        <v>14</v>
      </c>
      <c r="C6043">
        <v>3</v>
      </c>
      <c r="D6043">
        <v>244</v>
      </c>
      <c r="E6043">
        <v>4525</v>
      </c>
      <c r="F6043">
        <v>1271</v>
      </c>
      <c r="G6043">
        <v>146</v>
      </c>
      <c r="H6043">
        <v>7</v>
      </c>
      <c r="I6043" s="58" t="s">
        <v>9546</v>
      </c>
      <c r="J6043">
        <v>14607</v>
      </c>
      <c r="K6043" s="4">
        <v>0</v>
      </c>
      <c r="L6043" s="4">
        <v>13.516999999999999</v>
      </c>
      <c r="M6043" s="4">
        <v>223.054</v>
      </c>
      <c r="N6043" s="4">
        <v>236.571</v>
      </c>
      <c r="O6043" s="5">
        <v>42305.745292812499</v>
      </c>
      <c r="P6043" s="5">
        <v>43258.050196053242</v>
      </c>
    </row>
    <row r="6044" spans="1:16">
      <c r="A6044">
        <v>5</v>
      </c>
      <c r="B6044">
        <v>14</v>
      </c>
      <c r="C6044">
        <v>3</v>
      </c>
      <c r="D6044">
        <v>244</v>
      </c>
      <c r="E6044">
        <v>4525</v>
      </c>
      <c r="F6044">
        <v>1272</v>
      </c>
      <c r="G6044">
        <v>147</v>
      </c>
      <c r="H6044">
        <v>1</v>
      </c>
      <c r="I6044" s="58" t="s">
        <v>9547</v>
      </c>
      <c r="J6044">
        <v>14701</v>
      </c>
      <c r="K6044" s="4">
        <v>1</v>
      </c>
      <c r="L6044" s="4">
        <v>6.8689999999999998</v>
      </c>
      <c r="M6044" s="4">
        <v>247.18100000000001</v>
      </c>
      <c r="N6044" s="4">
        <v>253.05</v>
      </c>
      <c r="O6044" s="5">
        <v>42305.745292812499</v>
      </c>
      <c r="P6044" s="5">
        <v>42305.745292812499</v>
      </c>
    </row>
    <row r="6045" spans="1:16">
      <c r="A6045">
        <v>5</v>
      </c>
      <c r="B6045">
        <v>14</v>
      </c>
      <c r="C6045">
        <v>3</v>
      </c>
      <c r="D6045">
        <v>244</v>
      </c>
      <c r="E6045">
        <v>4525</v>
      </c>
      <c r="F6045">
        <v>1273</v>
      </c>
      <c r="G6045">
        <v>147</v>
      </c>
      <c r="H6045">
        <v>2</v>
      </c>
      <c r="I6045" s="58" t="s">
        <v>9548</v>
      </c>
      <c r="J6045">
        <v>14702</v>
      </c>
      <c r="K6045" s="4">
        <v>6.1260000000000003</v>
      </c>
      <c r="L6045" s="4">
        <v>7.1609999999999996</v>
      </c>
      <c r="M6045" s="4">
        <v>253.05</v>
      </c>
      <c r="N6045" s="4">
        <v>254.08500000000001</v>
      </c>
      <c r="O6045" s="5">
        <v>42305.745292812499</v>
      </c>
      <c r="P6045" s="5">
        <v>42305.745292812499</v>
      </c>
    </row>
    <row r="6046" spans="1:16">
      <c r="A6046">
        <v>5</v>
      </c>
      <c r="B6046">
        <v>14</v>
      </c>
      <c r="C6046">
        <v>3</v>
      </c>
      <c r="D6046">
        <v>244</v>
      </c>
      <c r="E6046">
        <v>4542</v>
      </c>
      <c r="F6046">
        <v>1274</v>
      </c>
      <c r="G6046">
        <v>124</v>
      </c>
      <c r="H6046">
        <v>3</v>
      </c>
      <c r="I6046" s="58" t="s">
        <v>1610</v>
      </c>
      <c r="J6046">
        <v>12403</v>
      </c>
      <c r="K6046" s="4">
        <v>2.2200000000000002</v>
      </c>
      <c r="L6046" s="4">
        <v>9.1</v>
      </c>
      <c r="M6046" s="4">
        <v>0</v>
      </c>
      <c r="N6046" s="4">
        <v>6.88</v>
      </c>
      <c r="O6046" s="5">
        <v>42305.745292812499</v>
      </c>
      <c r="P6046" s="5">
        <v>43258.050196053242</v>
      </c>
    </row>
    <row r="6047" spans="1:16">
      <c r="A6047">
        <v>5</v>
      </c>
      <c r="B6047">
        <v>14</v>
      </c>
      <c r="C6047">
        <v>3</v>
      </c>
      <c r="D6047">
        <v>244</v>
      </c>
      <c r="E6047">
        <v>4542</v>
      </c>
      <c r="F6047">
        <v>1275</v>
      </c>
      <c r="G6047">
        <v>124</v>
      </c>
      <c r="H6047">
        <v>4</v>
      </c>
      <c r="I6047" s="58" t="s">
        <v>9549</v>
      </c>
      <c r="J6047">
        <v>12404</v>
      </c>
      <c r="K6047" s="4">
        <v>9.1</v>
      </c>
      <c r="L6047" s="4">
        <v>25.96</v>
      </c>
      <c r="M6047" s="4">
        <v>6.88</v>
      </c>
      <c r="N6047" s="4">
        <v>23.74</v>
      </c>
      <c r="O6047" s="5">
        <v>42305.745292812499</v>
      </c>
      <c r="P6047" s="5">
        <v>43258.050196053242</v>
      </c>
    </row>
    <row r="6048" spans="1:16">
      <c r="A6048">
        <v>5</v>
      </c>
      <c r="B6048">
        <v>14</v>
      </c>
      <c r="C6048">
        <v>3</v>
      </c>
      <c r="D6048">
        <v>244</v>
      </c>
      <c r="E6048">
        <v>4548</v>
      </c>
      <c r="F6048">
        <v>1276</v>
      </c>
      <c r="G6048">
        <v>124</v>
      </c>
      <c r="H6048">
        <v>1</v>
      </c>
      <c r="I6048" s="58" t="s">
        <v>9550</v>
      </c>
      <c r="J6048">
        <v>12401</v>
      </c>
      <c r="K6048" s="4">
        <v>0</v>
      </c>
      <c r="L6048" s="4">
        <v>0.70199999999999996</v>
      </c>
      <c r="M6048" s="4">
        <v>0</v>
      </c>
      <c r="N6048" s="4">
        <v>0.70199999999999996</v>
      </c>
      <c r="O6048" s="5">
        <v>42305.745292812499</v>
      </c>
      <c r="P6048" s="5">
        <v>43258.050196053242</v>
      </c>
    </row>
    <row r="6049" spans="1:16">
      <c r="A6049">
        <v>5</v>
      </c>
      <c r="B6049">
        <v>14</v>
      </c>
      <c r="C6049">
        <v>3</v>
      </c>
      <c r="D6049">
        <v>244</v>
      </c>
      <c r="E6049">
        <v>4548</v>
      </c>
      <c r="F6049">
        <v>1277</v>
      </c>
      <c r="G6049">
        <v>124</v>
      </c>
      <c r="H6049">
        <v>2</v>
      </c>
      <c r="I6049" s="58" t="s">
        <v>9551</v>
      </c>
      <c r="J6049">
        <v>12402</v>
      </c>
      <c r="K6049" s="4">
        <v>0.70199999999999996</v>
      </c>
      <c r="L6049" s="4">
        <v>17.937999999999999</v>
      </c>
      <c r="M6049" s="4">
        <v>0.70199999999999996</v>
      </c>
      <c r="N6049" s="4">
        <v>17.937999999999999</v>
      </c>
      <c r="O6049" s="5">
        <v>42305.745292812499</v>
      </c>
      <c r="P6049" s="5">
        <v>43258.050196053242</v>
      </c>
    </row>
    <row r="6050" spans="1:16">
      <c r="A6050">
        <v>5</v>
      </c>
      <c r="B6050">
        <v>14</v>
      </c>
      <c r="C6050">
        <v>3</v>
      </c>
      <c r="D6050">
        <v>244</v>
      </c>
      <c r="E6050">
        <v>4548</v>
      </c>
      <c r="F6050">
        <v>1278</v>
      </c>
      <c r="G6050">
        <v>124</v>
      </c>
      <c r="H6050">
        <v>3</v>
      </c>
      <c r="I6050" s="58" t="s">
        <v>1610</v>
      </c>
      <c r="J6050">
        <v>12403</v>
      </c>
      <c r="K6050" s="4">
        <v>0</v>
      </c>
      <c r="L6050" s="4">
        <v>2.2149999999999999</v>
      </c>
      <c r="M6050" s="4">
        <v>17.937999999999999</v>
      </c>
      <c r="N6050" s="4">
        <v>20.152999999999999</v>
      </c>
      <c r="O6050" s="5">
        <v>42305.745292812499</v>
      </c>
      <c r="P6050" s="5">
        <v>43258.050196053242</v>
      </c>
    </row>
    <row r="6051" spans="1:16">
      <c r="A6051">
        <v>5</v>
      </c>
      <c r="B6051">
        <v>14</v>
      </c>
      <c r="C6051">
        <v>3</v>
      </c>
      <c r="D6051">
        <v>244</v>
      </c>
      <c r="E6051">
        <v>4550</v>
      </c>
      <c r="F6051">
        <v>1279</v>
      </c>
      <c r="G6051">
        <v>43</v>
      </c>
      <c r="H6051">
        <v>5</v>
      </c>
      <c r="I6051" s="58">
        <v>15827</v>
      </c>
      <c r="J6051">
        <v>4305</v>
      </c>
      <c r="K6051" s="4">
        <v>9.98</v>
      </c>
      <c r="L6051" s="4">
        <v>21.390999999999998</v>
      </c>
      <c r="M6051" s="4">
        <v>256.178</v>
      </c>
      <c r="N6051" s="4">
        <v>267.589</v>
      </c>
      <c r="O6051" s="5">
        <v>42305.745292812499</v>
      </c>
      <c r="P6051" s="5">
        <v>43258.050196053242</v>
      </c>
    </row>
    <row r="6052" spans="1:16">
      <c r="A6052">
        <v>5</v>
      </c>
      <c r="B6052">
        <v>14</v>
      </c>
      <c r="C6052">
        <v>3</v>
      </c>
      <c r="D6052">
        <v>244</v>
      </c>
      <c r="E6052">
        <v>4550</v>
      </c>
      <c r="F6052">
        <v>1280</v>
      </c>
      <c r="G6052">
        <v>43</v>
      </c>
      <c r="H6052">
        <v>7</v>
      </c>
      <c r="I6052" s="58">
        <v>15888</v>
      </c>
      <c r="J6052">
        <v>4307</v>
      </c>
      <c r="K6052" s="4">
        <v>22.238</v>
      </c>
      <c r="L6052" s="4">
        <v>34.247</v>
      </c>
      <c r="M6052" s="4">
        <v>278.18599999999998</v>
      </c>
      <c r="N6052" s="4">
        <v>290.19499999999999</v>
      </c>
      <c r="O6052" s="5">
        <v>42305.745292812499</v>
      </c>
      <c r="P6052" s="5">
        <v>43258.050196053242</v>
      </c>
    </row>
    <row r="6053" spans="1:16">
      <c r="A6053">
        <v>5</v>
      </c>
      <c r="B6053">
        <v>14</v>
      </c>
      <c r="C6053">
        <v>3</v>
      </c>
      <c r="D6053">
        <v>244</v>
      </c>
      <c r="E6053">
        <v>541</v>
      </c>
      <c r="F6053">
        <v>1236</v>
      </c>
      <c r="G6053">
        <v>821</v>
      </c>
      <c r="H6053">
        <v>3</v>
      </c>
      <c r="I6053" s="58" t="s">
        <v>9552</v>
      </c>
      <c r="J6053">
        <v>82103</v>
      </c>
      <c r="K6053" s="4">
        <v>4</v>
      </c>
      <c r="L6053" s="4">
        <v>13.715</v>
      </c>
      <c r="M6053" s="4">
        <v>0</v>
      </c>
      <c r="N6053" s="4">
        <v>9.7149999999999999</v>
      </c>
      <c r="O6053" s="5">
        <v>42305.745292812499</v>
      </c>
      <c r="P6053" s="5">
        <v>43258.050196053242</v>
      </c>
    </row>
    <row r="6054" spans="1:16">
      <c r="A6054">
        <v>5</v>
      </c>
      <c r="B6054">
        <v>14</v>
      </c>
      <c r="C6054">
        <v>3</v>
      </c>
      <c r="D6054">
        <v>244</v>
      </c>
      <c r="E6054">
        <v>561</v>
      </c>
      <c r="F6054">
        <v>1237</v>
      </c>
      <c r="G6054">
        <v>832</v>
      </c>
      <c r="H6054">
        <v>2</v>
      </c>
      <c r="I6054" s="58" t="s">
        <v>1609</v>
      </c>
      <c r="J6054">
        <v>83202</v>
      </c>
      <c r="K6054" s="4">
        <v>10</v>
      </c>
      <c r="L6054" s="4">
        <v>11.194000000000001</v>
      </c>
      <c r="M6054" s="4">
        <v>5.6970000000000001</v>
      </c>
      <c r="N6054" s="4">
        <v>6.891</v>
      </c>
      <c r="O6054" t="s">
        <v>1223</v>
      </c>
      <c r="P6054" t="s">
        <v>1223</v>
      </c>
    </row>
    <row r="6055" spans="1:16">
      <c r="A6055">
        <v>5</v>
      </c>
      <c r="B6055">
        <v>14</v>
      </c>
      <c r="C6055">
        <v>3</v>
      </c>
      <c r="D6055">
        <v>244</v>
      </c>
      <c r="E6055">
        <v>600</v>
      </c>
      <c r="F6055">
        <v>1238</v>
      </c>
      <c r="G6055">
        <v>832</v>
      </c>
      <c r="H6055">
        <v>1</v>
      </c>
      <c r="I6055" s="58" t="s">
        <v>9553</v>
      </c>
      <c r="J6055">
        <v>83201</v>
      </c>
      <c r="K6055" s="4">
        <v>0</v>
      </c>
      <c r="L6055" s="4">
        <v>7.5949999999999998</v>
      </c>
      <c r="M6055" s="4">
        <v>0</v>
      </c>
      <c r="N6055" s="4">
        <v>7.5949999999999998</v>
      </c>
      <c r="O6055" s="5">
        <v>42305.745292812499</v>
      </c>
      <c r="P6055" s="5">
        <v>42305.745292812499</v>
      </c>
    </row>
    <row r="6056" spans="1:16">
      <c r="A6056">
        <v>5</v>
      </c>
      <c r="B6056">
        <v>14</v>
      </c>
      <c r="C6056">
        <v>3</v>
      </c>
      <c r="D6056">
        <v>244</v>
      </c>
      <c r="E6056">
        <v>601</v>
      </c>
      <c r="F6056">
        <v>1239</v>
      </c>
      <c r="G6056">
        <v>821</v>
      </c>
      <c r="H6056">
        <v>1</v>
      </c>
      <c r="I6056" s="58" t="s">
        <v>9554</v>
      </c>
      <c r="J6056">
        <v>82101</v>
      </c>
      <c r="K6056" s="4">
        <v>1</v>
      </c>
      <c r="L6056" s="4">
        <v>7.923</v>
      </c>
      <c r="M6056" s="4">
        <v>0</v>
      </c>
      <c r="N6056" s="4">
        <v>6.923</v>
      </c>
      <c r="O6056" s="5">
        <v>42305.745292812499</v>
      </c>
      <c r="P6056" s="5">
        <v>42305.745292812499</v>
      </c>
    </row>
    <row r="6057" spans="1:16">
      <c r="A6057">
        <v>5</v>
      </c>
      <c r="B6057">
        <v>14</v>
      </c>
      <c r="C6057">
        <v>3</v>
      </c>
      <c r="D6057">
        <v>244</v>
      </c>
      <c r="E6057">
        <v>601</v>
      </c>
      <c r="F6057">
        <v>1240</v>
      </c>
      <c r="G6057">
        <v>821</v>
      </c>
      <c r="H6057">
        <v>2</v>
      </c>
      <c r="I6057" s="58" t="s">
        <v>9555</v>
      </c>
      <c r="J6057">
        <v>82102</v>
      </c>
      <c r="K6057" s="4">
        <v>0</v>
      </c>
      <c r="L6057" s="4">
        <v>7.1159999999999997</v>
      </c>
      <c r="M6057" s="4">
        <v>8.06</v>
      </c>
      <c r="N6057" s="4">
        <v>15.176</v>
      </c>
      <c r="O6057" s="5">
        <v>42305.745292812499</v>
      </c>
      <c r="P6057" s="5">
        <v>42305.745292812499</v>
      </c>
    </row>
    <row r="6058" spans="1:16">
      <c r="A6058">
        <v>5</v>
      </c>
      <c r="B6058">
        <v>14</v>
      </c>
      <c r="C6058">
        <v>3</v>
      </c>
      <c r="D6058">
        <v>252</v>
      </c>
      <c r="E6058">
        <v>1059</v>
      </c>
      <c r="F6058">
        <v>1289</v>
      </c>
      <c r="G6058">
        <v>134</v>
      </c>
      <c r="H6058">
        <v>2</v>
      </c>
      <c r="I6058" s="58" t="s">
        <v>1611</v>
      </c>
      <c r="J6058">
        <v>13402</v>
      </c>
      <c r="K6058" s="4">
        <v>12.763</v>
      </c>
      <c r="L6058" s="4">
        <v>12.904</v>
      </c>
      <c r="M6058" s="4">
        <v>12.762</v>
      </c>
      <c r="N6058" s="4">
        <v>12.904</v>
      </c>
      <c r="O6058" s="5">
        <v>42305.745292812499</v>
      </c>
      <c r="P6058" s="5">
        <v>42305.745292812499</v>
      </c>
    </row>
    <row r="6059" spans="1:16">
      <c r="A6059">
        <v>5</v>
      </c>
      <c r="B6059">
        <v>14</v>
      </c>
      <c r="C6059">
        <v>3</v>
      </c>
      <c r="D6059">
        <v>252</v>
      </c>
      <c r="E6059">
        <v>1059</v>
      </c>
      <c r="F6059">
        <v>1290</v>
      </c>
      <c r="G6059">
        <v>562</v>
      </c>
      <c r="H6059">
        <v>5</v>
      </c>
      <c r="I6059" s="58" t="s">
        <v>9556</v>
      </c>
      <c r="J6059">
        <v>56205</v>
      </c>
      <c r="K6059" s="4">
        <v>0</v>
      </c>
      <c r="L6059" s="4">
        <v>12.763</v>
      </c>
      <c r="M6059" s="4">
        <v>0</v>
      </c>
      <c r="N6059" s="4">
        <v>12.762</v>
      </c>
      <c r="O6059" s="5">
        <v>42305.745292812499</v>
      </c>
      <c r="P6059" s="5">
        <v>42305.745292812499</v>
      </c>
    </row>
    <row r="6060" spans="1:16">
      <c r="A6060">
        <v>5</v>
      </c>
      <c r="B6060">
        <v>14</v>
      </c>
      <c r="C6060">
        <v>3</v>
      </c>
      <c r="D6060">
        <v>252</v>
      </c>
      <c r="E6060">
        <v>1309</v>
      </c>
      <c r="F6060">
        <v>1291</v>
      </c>
      <c r="G6060">
        <v>1333</v>
      </c>
      <c r="H6060">
        <v>4</v>
      </c>
      <c r="I6060" s="58" t="s">
        <v>9557</v>
      </c>
      <c r="J6060">
        <v>133304</v>
      </c>
      <c r="K6060" s="4">
        <v>0</v>
      </c>
      <c r="L6060" s="4">
        <v>2.2949999999999999</v>
      </c>
      <c r="M6060" s="4">
        <v>25.474</v>
      </c>
      <c r="N6060" s="4">
        <v>27.768999999999998</v>
      </c>
      <c r="O6060" s="5">
        <v>42305.745292812499</v>
      </c>
      <c r="P6060" s="5">
        <v>42305.745292812499</v>
      </c>
    </row>
    <row r="6061" spans="1:16">
      <c r="A6061">
        <v>5</v>
      </c>
      <c r="B6061">
        <v>14</v>
      </c>
      <c r="C6061">
        <v>3</v>
      </c>
      <c r="D6061">
        <v>252</v>
      </c>
      <c r="E6061">
        <v>1398</v>
      </c>
      <c r="F6061">
        <v>1292</v>
      </c>
      <c r="G6061">
        <v>1293</v>
      </c>
      <c r="H6061">
        <v>1</v>
      </c>
      <c r="I6061" s="58" t="s">
        <v>9558</v>
      </c>
      <c r="J6061">
        <v>129301</v>
      </c>
      <c r="K6061" s="4">
        <v>0</v>
      </c>
      <c r="L6061" s="4">
        <v>8.66</v>
      </c>
      <c r="M6061" s="4">
        <v>0</v>
      </c>
      <c r="N6061" s="4">
        <v>8.66</v>
      </c>
      <c r="O6061" s="5">
        <v>42305.745292812499</v>
      </c>
      <c r="P6061" s="5">
        <v>42305.745292812499</v>
      </c>
    </row>
    <row r="6062" spans="1:16">
      <c r="A6062">
        <v>5</v>
      </c>
      <c r="B6062">
        <v>14</v>
      </c>
      <c r="C6062">
        <v>3</v>
      </c>
      <c r="D6062">
        <v>252</v>
      </c>
      <c r="E6062">
        <v>1852</v>
      </c>
      <c r="F6062">
        <v>1293</v>
      </c>
      <c r="G6062">
        <v>1710</v>
      </c>
      <c r="H6062">
        <v>1</v>
      </c>
      <c r="I6062" s="58">
        <v>-69395</v>
      </c>
      <c r="J6062">
        <v>171001</v>
      </c>
      <c r="K6062" s="4">
        <v>1</v>
      </c>
      <c r="L6062" s="4">
        <v>8.6890000000000001</v>
      </c>
      <c r="M6062" s="4">
        <v>0</v>
      </c>
      <c r="N6062" s="4">
        <v>7.6879999999999997</v>
      </c>
      <c r="O6062" s="5">
        <v>42305.745292812499</v>
      </c>
      <c r="P6062" s="5">
        <v>43258.050196053242</v>
      </c>
    </row>
    <row r="6063" spans="1:16">
      <c r="A6063">
        <v>5</v>
      </c>
      <c r="B6063">
        <v>14</v>
      </c>
      <c r="C6063">
        <v>3</v>
      </c>
      <c r="D6063">
        <v>252</v>
      </c>
      <c r="E6063">
        <v>1852</v>
      </c>
      <c r="F6063">
        <v>1294</v>
      </c>
      <c r="G6063">
        <v>1860</v>
      </c>
      <c r="H6063">
        <v>2</v>
      </c>
      <c r="I6063" s="58">
        <v>-14578</v>
      </c>
      <c r="J6063">
        <v>186002</v>
      </c>
      <c r="K6063" s="4">
        <v>0</v>
      </c>
      <c r="L6063" s="4">
        <v>3.8610000000000002</v>
      </c>
      <c r="M6063" s="4">
        <v>7.6879999999999997</v>
      </c>
      <c r="N6063" s="4">
        <v>11.55</v>
      </c>
      <c r="O6063" s="5">
        <v>42305.745292812499</v>
      </c>
      <c r="P6063" s="5">
        <v>43258.050196053242</v>
      </c>
    </row>
    <row r="6064" spans="1:16">
      <c r="A6064">
        <v>5</v>
      </c>
      <c r="B6064">
        <v>14</v>
      </c>
      <c r="C6064">
        <v>3</v>
      </c>
      <c r="D6064">
        <v>252</v>
      </c>
      <c r="E6064">
        <v>1853</v>
      </c>
      <c r="F6064">
        <v>1295</v>
      </c>
      <c r="G6064">
        <v>1711</v>
      </c>
      <c r="H6064">
        <v>1</v>
      </c>
      <c r="I6064" s="58">
        <v>-69030</v>
      </c>
      <c r="J6064">
        <v>171101</v>
      </c>
      <c r="K6064" s="4">
        <v>0</v>
      </c>
      <c r="L6064" s="4">
        <v>22.37</v>
      </c>
      <c r="M6064" s="4">
        <v>0</v>
      </c>
      <c r="N6064" s="4">
        <v>22.37</v>
      </c>
      <c r="O6064" s="5">
        <v>42305.745292812499</v>
      </c>
      <c r="P6064" s="5">
        <v>42305.745292812499</v>
      </c>
    </row>
    <row r="6065" spans="1:16">
      <c r="A6065">
        <v>5</v>
      </c>
      <c r="B6065">
        <v>14</v>
      </c>
      <c r="C6065">
        <v>3</v>
      </c>
      <c r="D6065">
        <v>252</v>
      </c>
      <c r="E6065">
        <v>2042</v>
      </c>
      <c r="F6065">
        <v>1296</v>
      </c>
      <c r="G6065">
        <v>2217</v>
      </c>
      <c r="H6065">
        <v>1</v>
      </c>
      <c r="I6065" s="58">
        <v>115784</v>
      </c>
      <c r="J6065">
        <v>221701</v>
      </c>
      <c r="K6065" s="4">
        <v>0</v>
      </c>
      <c r="L6065" s="4">
        <v>8.8469999999999995</v>
      </c>
      <c r="M6065" s="4">
        <v>0</v>
      </c>
      <c r="N6065" s="4">
        <v>8.8469999999999995</v>
      </c>
      <c r="O6065" s="5">
        <v>42305.745292812499</v>
      </c>
      <c r="P6065" s="5">
        <v>42305.745292812499</v>
      </c>
    </row>
    <row r="6066" spans="1:16">
      <c r="A6066">
        <v>5</v>
      </c>
      <c r="B6066">
        <v>14</v>
      </c>
      <c r="C6066">
        <v>3</v>
      </c>
      <c r="D6066">
        <v>252</v>
      </c>
      <c r="E6066">
        <v>2138</v>
      </c>
      <c r="F6066">
        <v>1297</v>
      </c>
      <c r="G6066">
        <v>1859</v>
      </c>
      <c r="H6066">
        <v>2</v>
      </c>
      <c r="I6066" s="58">
        <v>-14943</v>
      </c>
      <c r="J6066">
        <v>185902</v>
      </c>
      <c r="K6066" s="4">
        <v>5</v>
      </c>
      <c r="L6066" s="4">
        <v>10.728999999999999</v>
      </c>
      <c r="M6066" s="4">
        <v>0</v>
      </c>
      <c r="N6066" s="4">
        <v>5.7290000000000001</v>
      </c>
      <c r="O6066" s="5">
        <v>42305.745292812499</v>
      </c>
      <c r="P6066" s="5">
        <v>42305.745292812499</v>
      </c>
    </row>
    <row r="6067" spans="1:16">
      <c r="A6067">
        <v>5</v>
      </c>
      <c r="B6067">
        <v>14</v>
      </c>
      <c r="C6067">
        <v>3</v>
      </c>
      <c r="D6067">
        <v>252</v>
      </c>
      <c r="E6067">
        <v>2232</v>
      </c>
      <c r="F6067">
        <v>1298</v>
      </c>
      <c r="G6067">
        <v>1995</v>
      </c>
      <c r="H6067">
        <v>2</v>
      </c>
      <c r="I6067" s="58">
        <v>34731</v>
      </c>
      <c r="J6067">
        <v>199502</v>
      </c>
      <c r="K6067" s="4">
        <v>0</v>
      </c>
      <c r="L6067" s="4">
        <v>1.55</v>
      </c>
      <c r="M6067" s="4">
        <v>16.535</v>
      </c>
      <c r="N6067" s="4">
        <v>18.085000000000001</v>
      </c>
      <c r="O6067" s="5">
        <v>42305.745292812499</v>
      </c>
      <c r="P6067" s="5">
        <v>42305.745292812499</v>
      </c>
    </row>
    <row r="6068" spans="1:16">
      <c r="A6068">
        <v>5</v>
      </c>
      <c r="B6068">
        <v>14</v>
      </c>
      <c r="C6068">
        <v>3</v>
      </c>
      <c r="D6068">
        <v>252</v>
      </c>
      <c r="E6068">
        <v>2232</v>
      </c>
      <c r="F6068">
        <v>1299</v>
      </c>
      <c r="G6068">
        <v>1995</v>
      </c>
      <c r="H6068">
        <v>3</v>
      </c>
      <c r="I6068" s="58">
        <v>34759</v>
      </c>
      <c r="J6068">
        <v>199503</v>
      </c>
      <c r="K6068" s="4">
        <v>1</v>
      </c>
      <c r="L6068" s="4">
        <v>1.696</v>
      </c>
      <c r="M6068" s="4">
        <v>18.337</v>
      </c>
      <c r="N6068" s="4">
        <v>19.033000000000001</v>
      </c>
      <c r="O6068" s="5">
        <v>42305.745292812499</v>
      </c>
      <c r="P6068" s="5">
        <v>42305.745292812499</v>
      </c>
    </row>
    <row r="6069" spans="1:16">
      <c r="A6069">
        <v>5</v>
      </c>
      <c r="B6069">
        <v>14</v>
      </c>
      <c r="C6069">
        <v>3</v>
      </c>
      <c r="D6069">
        <v>252</v>
      </c>
      <c r="E6069">
        <v>2233</v>
      </c>
      <c r="F6069">
        <v>1300</v>
      </c>
      <c r="G6069">
        <v>529</v>
      </c>
      <c r="H6069">
        <v>2</v>
      </c>
      <c r="I6069" s="58" t="s">
        <v>9559</v>
      </c>
      <c r="J6069">
        <v>52902</v>
      </c>
      <c r="K6069" s="4">
        <v>9.2520000000000007</v>
      </c>
      <c r="L6069" s="4">
        <v>15.458</v>
      </c>
      <c r="M6069" s="4">
        <v>0</v>
      </c>
      <c r="N6069" s="4">
        <v>6.2060000000000004</v>
      </c>
      <c r="O6069" t="s">
        <v>1223</v>
      </c>
      <c r="P6069" t="s">
        <v>1223</v>
      </c>
    </row>
    <row r="6070" spans="1:16">
      <c r="A6070">
        <v>5</v>
      </c>
      <c r="B6070">
        <v>14</v>
      </c>
      <c r="C6070">
        <v>3</v>
      </c>
      <c r="D6070">
        <v>252</v>
      </c>
      <c r="E6070">
        <v>251</v>
      </c>
      <c r="F6070">
        <v>1281</v>
      </c>
      <c r="G6070">
        <v>529</v>
      </c>
      <c r="H6070">
        <v>1</v>
      </c>
      <c r="I6070" s="58" t="s">
        <v>9560</v>
      </c>
      <c r="J6070">
        <v>52901</v>
      </c>
      <c r="K6070" s="4">
        <v>0.5</v>
      </c>
      <c r="L6070" s="4">
        <v>12.401999999999999</v>
      </c>
      <c r="M6070" s="4">
        <v>0</v>
      </c>
      <c r="N6070" s="4">
        <v>11.749000000000001</v>
      </c>
      <c r="O6070" s="5">
        <v>42305.745292812499</v>
      </c>
      <c r="P6070" s="5">
        <v>42305.745292812499</v>
      </c>
    </row>
    <row r="6071" spans="1:16">
      <c r="A6071">
        <v>5</v>
      </c>
      <c r="B6071">
        <v>14</v>
      </c>
      <c r="C6071">
        <v>3</v>
      </c>
      <c r="D6071">
        <v>252</v>
      </c>
      <c r="E6071">
        <v>2662</v>
      </c>
      <c r="F6071">
        <v>1301</v>
      </c>
      <c r="G6071">
        <v>2646</v>
      </c>
      <c r="H6071">
        <v>1</v>
      </c>
      <c r="I6071" s="58">
        <v>272473</v>
      </c>
      <c r="J6071">
        <v>264601</v>
      </c>
      <c r="K6071" s="4">
        <v>0</v>
      </c>
      <c r="L6071" s="4">
        <v>15.154</v>
      </c>
      <c r="M6071" s="4">
        <v>4.9400000000000004</v>
      </c>
      <c r="N6071" s="4">
        <v>15.528</v>
      </c>
      <c r="O6071" s="5">
        <v>42305.745292812499</v>
      </c>
      <c r="P6071" s="5">
        <v>42305.745292812499</v>
      </c>
    </row>
    <row r="6072" spans="1:16">
      <c r="A6072">
        <v>5</v>
      </c>
      <c r="B6072">
        <v>14</v>
      </c>
      <c r="C6072">
        <v>3</v>
      </c>
      <c r="D6072">
        <v>252</v>
      </c>
      <c r="E6072">
        <v>2662</v>
      </c>
      <c r="F6072">
        <v>1302</v>
      </c>
      <c r="G6072">
        <v>2646</v>
      </c>
      <c r="H6072">
        <v>2</v>
      </c>
      <c r="I6072" s="58">
        <v>272504</v>
      </c>
      <c r="J6072">
        <v>264602</v>
      </c>
      <c r="K6072" s="4">
        <v>0</v>
      </c>
      <c r="L6072" s="4">
        <v>4.9400000000000004</v>
      </c>
      <c r="M6072" s="4">
        <v>0</v>
      </c>
      <c r="N6072" s="4">
        <v>4.9400000000000004</v>
      </c>
      <c r="O6072" s="5">
        <v>42305.745292812499</v>
      </c>
      <c r="P6072" s="5">
        <v>42305.745292812499</v>
      </c>
    </row>
    <row r="6073" spans="1:16">
      <c r="A6073">
        <v>5</v>
      </c>
      <c r="B6073">
        <v>14</v>
      </c>
      <c r="C6073">
        <v>3</v>
      </c>
      <c r="D6073">
        <v>252</v>
      </c>
      <c r="E6073">
        <v>2884</v>
      </c>
      <c r="F6073">
        <v>1303</v>
      </c>
      <c r="G6073">
        <v>562</v>
      </c>
      <c r="H6073">
        <v>7</v>
      </c>
      <c r="I6073" s="58" t="s">
        <v>9561</v>
      </c>
      <c r="J6073">
        <v>56207</v>
      </c>
      <c r="K6073" s="4">
        <v>0</v>
      </c>
      <c r="L6073" s="4">
        <v>4.8899999999999997</v>
      </c>
      <c r="M6073" s="4">
        <v>0</v>
      </c>
      <c r="N6073" s="4">
        <v>4.8899999999999997</v>
      </c>
      <c r="O6073" t="s">
        <v>1223</v>
      </c>
      <c r="P6073" t="s">
        <v>1223</v>
      </c>
    </row>
    <row r="6074" spans="1:16">
      <c r="A6074">
        <v>5</v>
      </c>
      <c r="B6074">
        <v>14</v>
      </c>
      <c r="C6074">
        <v>3</v>
      </c>
      <c r="D6074">
        <v>252</v>
      </c>
      <c r="E6074">
        <v>2984</v>
      </c>
      <c r="F6074">
        <v>1304</v>
      </c>
      <c r="G6074">
        <v>3018</v>
      </c>
      <c r="H6074">
        <v>1</v>
      </c>
      <c r="I6074" s="58">
        <v>408343</v>
      </c>
      <c r="J6074">
        <v>301801</v>
      </c>
      <c r="K6074" s="4">
        <v>0</v>
      </c>
      <c r="L6074" s="4">
        <v>4.9580000000000002</v>
      </c>
      <c r="M6074" s="4">
        <v>0</v>
      </c>
      <c r="N6074" s="4">
        <v>4.9580000000000002</v>
      </c>
      <c r="O6074" s="5">
        <v>42305.745292812499</v>
      </c>
      <c r="P6074" s="5">
        <v>42305.745292812499</v>
      </c>
    </row>
    <row r="6075" spans="1:16">
      <c r="A6075">
        <v>5</v>
      </c>
      <c r="B6075">
        <v>14</v>
      </c>
      <c r="C6075">
        <v>3</v>
      </c>
      <c r="D6075">
        <v>252</v>
      </c>
      <c r="E6075">
        <v>3082</v>
      </c>
      <c r="F6075">
        <v>1305</v>
      </c>
      <c r="G6075">
        <v>3149</v>
      </c>
      <c r="H6075">
        <v>2</v>
      </c>
      <c r="I6075" s="58">
        <v>456221</v>
      </c>
      <c r="J6075">
        <v>314902</v>
      </c>
      <c r="K6075" s="4">
        <v>1</v>
      </c>
      <c r="L6075" s="4">
        <v>9.9749999999999996</v>
      </c>
      <c r="M6075" s="4">
        <v>0</v>
      </c>
      <c r="N6075" s="4">
        <v>8.9749999999999996</v>
      </c>
      <c r="O6075" s="5">
        <v>42305.745292812499</v>
      </c>
      <c r="P6075" s="5">
        <v>42305.745292812499</v>
      </c>
    </row>
    <row r="6076" spans="1:16">
      <c r="A6076">
        <v>5</v>
      </c>
      <c r="B6076">
        <v>14</v>
      </c>
      <c r="C6076">
        <v>3</v>
      </c>
      <c r="D6076">
        <v>252</v>
      </c>
      <c r="E6076">
        <v>3281</v>
      </c>
      <c r="F6076">
        <v>1306</v>
      </c>
      <c r="G6076">
        <v>3518</v>
      </c>
      <c r="H6076">
        <v>1</v>
      </c>
      <c r="I6076" s="58">
        <v>590964</v>
      </c>
      <c r="J6076">
        <v>351801</v>
      </c>
      <c r="K6076" s="4">
        <v>1</v>
      </c>
      <c r="L6076" s="4">
        <v>6.5490000000000004</v>
      </c>
      <c r="M6076" s="4">
        <v>0</v>
      </c>
      <c r="N6076" s="4">
        <v>5.5490000000000004</v>
      </c>
      <c r="O6076" s="5">
        <v>42305.745292812499</v>
      </c>
      <c r="P6076" s="5">
        <v>42305.745292812499</v>
      </c>
    </row>
    <row r="6077" spans="1:16">
      <c r="A6077">
        <v>5</v>
      </c>
      <c r="B6077">
        <v>14</v>
      </c>
      <c r="C6077">
        <v>3</v>
      </c>
      <c r="D6077">
        <v>252</v>
      </c>
      <c r="E6077">
        <v>3316</v>
      </c>
      <c r="F6077">
        <v>1307</v>
      </c>
      <c r="G6077">
        <v>3435</v>
      </c>
      <c r="H6077">
        <v>1</v>
      </c>
      <c r="I6077" s="58">
        <v>560649</v>
      </c>
      <c r="J6077">
        <v>343501</v>
      </c>
      <c r="K6077" s="4">
        <v>0.5</v>
      </c>
      <c r="L6077" s="4">
        <v>2.3420000000000001</v>
      </c>
      <c r="M6077" s="4">
        <v>0</v>
      </c>
      <c r="N6077" s="4">
        <v>1.8420000000000001</v>
      </c>
      <c r="O6077" s="5">
        <v>42305.745292812499</v>
      </c>
      <c r="P6077" s="5">
        <v>42305.745292812499</v>
      </c>
    </row>
    <row r="6078" spans="1:16">
      <c r="A6078">
        <v>5</v>
      </c>
      <c r="B6078">
        <v>14</v>
      </c>
      <c r="C6078">
        <v>3</v>
      </c>
      <c r="D6078">
        <v>252</v>
      </c>
      <c r="E6078">
        <v>3425</v>
      </c>
      <c r="F6078">
        <v>1308</v>
      </c>
      <c r="G6078">
        <v>2646</v>
      </c>
      <c r="H6078">
        <v>3</v>
      </c>
      <c r="I6078" s="58">
        <v>272532</v>
      </c>
      <c r="J6078">
        <v>264603</v>
      </c>
      <c r="K6078" s="4">
        <v>0</v>
      </c>
      <c r="L6078" s="4">
        <v>0.48499999999999999</v>
      </c>
      <c r="M6078" s="4">
        <v>0</v>
      </c>
      <c r="N6078" s="4">
        <v>0.48499999999999999</v>
      </c>
      <c r="O6078" s="5">
        <v>42305.745292812499</v>
      </c>
      <c r="P6078" s="5">
        <v>42305.745292812499</v>
      </c>
    </row>
    <row r="6079" spans="1:16">
      <c r="A6079">
        <v>5</v>
      </c>
      <c r="B6079">
        <v>14</v>
      </c>
      <c r="C6079">
        <v>3</v>
      </c>
      <c r="D6079">
        <v>252</v>
      </c>
      <c r="E6079">
        <v>3866</v>
      </c>
      <c r="F6079">
        <v>1309</v>
      </c>
      <c r="G6079">
        <v>134</v>
      </c>
      <c r="H6079">
        <v>2</v>
      </c>
      <c r="I6079" s="58" t="s">
        <v>1611</v>
      </c>
      <c r="J6079">
        <v>13402</v>
      </c>
      <c r="K6079" s="4">
        <v>30.67</v>
      </c>
      <c r="L6079" s="4">
        <v>31.08</v>
      </c>
      <c r="M6079" s="4">
        <v>28.818999999999999</v>
      </c>
      <c r="N6079" s="4">
        <v>29.228999999999999</v>
      </c>
      <c r="O6079" s="5">
        <v>42305.745292812499</v>
      </c>
      <c r="P6079" s="5">
        <v>43258.050196053242</v>
      </c>
    </row>
    <row r="6080" spans="1:16">
      <c r="A6080">
        <v>5</v>
      </c>
      <c r="B6080">
        <v>14</v>
      </c>
      <c r="C6080">
        <v>3</v>
      </c>
      <c r="D6080">
        <v>252</v>
      </c>
      <c r="E6080">
        <v>3866</v>
      </c>
      <c r="F6080">
        <v>1310</v>
      </c>
      <c r="G6080">
        <v>362</v>
      </c>
      <c r="H6080">
        <v>1</v>
      </c>
      <c r="I6080" s="58" t="s">
        <v>9562</v>
      </c>
      <c r="J6080">
        <v>36201</v>
      </c>
      <c r="K6080" s="4">
        <v>1</v>
      </c>
      <c r="L6080" s="4">
        <v>14.154</v>
      </c>
      <c r="M6080" s="4">
        <v>29.228999999999999</v>
      </c>
      <c r="N6080" s="4">
        <v>42.383000000000003</v>
      </c>
      <c r="O6080" s="5">
        <v>42305.745292812499</v>
      </c>
      <c r="P6080" s="5">
        <v>43258.050196053242</v>
      </c>
    </row>
    <row r="6081" spans="1:16">
      <c r="A6081">
        <v>5</v>
      </c>
      <c r="B6081">
        <v>14</v>
      </c>
      <c r="C6081">
        <v>3</v>
      </c>
      <c r="D6081">
        <v>252</v>
      </c>
      <c r="E6081">
        <v>3866</v>
      </c>
      <c r="F6081">
        <v>1311</v>
      </c>
      <c r="G6081">
        <v>655</v>
      </c>
      <c r="H6081">
        <v>1</v>
      </c>
      <c r="I6081" s="58" t="s">
        <v>9563</v>
      </c>
      <c r="J6081">
        <v>65501</v>
      </c>
      <c r="K6081" s="4">
        <v>0</v>
      </c>
      <c r="L6081" s="4">
        <v>12.12</v>
      </c>
      <c r="M6081" s="4">
        <v>16.649000000000001</v>
      </c>
      <c r="N6081" s="4">
        <v>28.768999999999998</v>
      </c>
      <c r="O6081" s="5">
        <v>42305.745292812499</v>
      </c>
      <c r="P6081" s="5">
        <v>42305.745292812499</v>
      </c>
    </row>
    <row r="6082" spans="1:16">
      <c r="A6082">
        <v>5</v>
      </c>
      <c r="B6082">
        <v>14</v>
      </c>
      <c r="C6082">
        <v>3</v>
      </c>
      <c r="D6082">
        <v>252</v>
      </c>
      <c r="E6082">
        <v>3866</v>
      </c>
      <c r="F6082">
        <v>1312</v>
      </c>
      <c r="G6082">
        <v>655</v>
      </c>
      <c r="H6082">
        <v>3</v>
      </c>
      <c r="I6082" s="58" t="s">
        <v>9564</v>
      </c>
      <c r="J6082">
        <v>65503</v>
      </c>
      <c r="K6082" s="4">
        <v>0</v>
      </c>
      <c r="L6082" s="4">
        <v>10.39</v>
      </c>
      <c r="M6082" s="4">
        <v>6.2590000000000003</v>
      </c>
      <c r="N6082" s="4">
        <v>16.649000000000001</v>
      </c>
      <c r="O6082" s="5">
        <v>42305.745292812499</v>
      </c>
      <c r="P6082" s="5">
        <v>42305.745292812499</v>
      </c>
    </row>
    <row r="6083" spans="1:16">
      <c r="A6083">
        <v>5</v>
      </c>
      <c r="B6083">
        <v>14</v>
      </c>
      <c r="C6083">
        <v>3</v>
      </c>
      <c r="D6083">
        <v>252</v>
      </c>
      <c r="E6083">
        <v>390</v>
      </c>
      <c r="F6083">
        <v>1282</v>
      </c>
      <c r="G6083">
        <v>1076</v>
      </c>
      <c r="H6083">
        <v>2</v>
      </c>
      <c r="I6083" s="58" t="s">
        <v>9565</v>
      </c>
      <c r="J6083">
        <v>107602</v>
      </c>
      <c r="K6083" s="4">
        <v>0</v>
      </c>
      <c r="L6083" s="4">
        <v>23.794</v>
      </c>
      <c r="M6083" s="4">
        <v>13.76</v>
      </c>
      <c r="N6083" s="4">
        <v>37.554000000000002</v>
      </c>
      <c r="O6083" s="5">
        <v>42305.745292812499</v>
      </c>
      <c r="P6083" s="5">
        <v>43258.050196053242</v>
      </c>
    </row>
    <row r="6084" spans="1:16">
      <c r="A6084">
        <v>5</v>
      </c>
      <c r="B6084">
        <v>14</v>
      </c>
      <c r="C6084">
        <v>3</v>
      </c>
      <c r="D6084">
        <v>252</v>
      </c>
      <c r="E6084">
        <v>391</v>
      </c>
      <c r="F6084">
        <v>1283</v>
      </c>
      <c r="G6084">
        <v>444</v>
      </c>
      <c r="H6084">
        <v>4</v>
      </c>
      <c r="I6084" s="58" t="s">
        <v>9566</v>
      </c>
      <c r="J6084">
        <v>44404</v>
      </c>
      <c r="K6084" s="4">
        <v>0</v>
      </c>
      <c r="L6084" s="4">
        <v>11.259</v>
      </c>
      <c r="M6084" s="4">
        <v>26.733000000000001</v>
      </c>
      <c r="N6084" s="4">
        <v>37.991999999999997</v>
      </c>
      <c r="O6084" s="5">
        <v>42305.745292812499</v>
      </c>
      <c r="P6084" s="5">
        <v>42305.745292812499</v>
      </c>
    </row>
    <row r="6085" spans="1:16">
      <c r="A6085">
        <v>5</v>
      </c>
      <c r="B6085">
        <v>14</v>
      </c>
      <c r="C6085">
        <v>3</v>
      </c>
      <c r="D6085">
        <v>252</v>
      </c>
      <c r="E6085">
        <v>391</v>
      </c>
      <c r="F6085">
        <v>1284</v>
      </c>
      <c r="G6085">
        <v>1956</v>
      </c>
      <c r="H6085">
        <v>2</v>
      </c>
      <c r="I6085" s="58">
        <v>20486</v>
      </c>
      <c r="J6085">
        <v>195602</v>
      </c>
      <c r="K6085" s="4">
        <v>0</v>
      </c>
      <c r="L6085" s="4">
        <v>2.9340000000000002</v>
      </c>
      <c r="M6085" s="4">
        <v>23.798999999999999</v>
      </c>
      <c r="N6085" s="4">
        <v>26.733000000000001</v>
      </c>
      <c r="O6085" s="5">
        <v>42305.745292812499</v>
      </c>
      <c r="P6085" s="5">
        <v>43258.050196053242</v>
      </c>
    </row>
    <row r="6086" spans="1:16">
      <c r="A6086">
        <v>5</v>
      </c>
      <c r="B6086">
        <v>14</v>
      </c>
      <c r="C6086">
        <v>3</v>
      </c>
      <c r="D6086">
        <v>252</v>
      </c>
      <c r="E6086">
        <v>3912</v>
      </c>
      <c r="F6086">
        <v>1313</v>
      </c>
      <c r="G6086">
        <v>256</v>
      </c>
      <c r="H6086">
        <v>1</v>
      </c>
      <c r="I6086" s="58" t="s">
        <v>9567</v>
      </c>
      <c r="J6086">
        <v>25601</v>
      </c>
      <c r="K6086" s="4">
        <v>5</v>
      </c>
      <c r="L6086" s="4">
        <v>17.978999999999999</v>
      </c>
      <c r="M6086" s="4">
        <v>0</v>
      </c>
      <c r="N6086" s="4">
        <v>12.978999999999999</v>
      </c>
      <c r="O6086" s="5">
        <v>42305.745292812499</v>
      </c>
      <c r="P6086" s="5">
        <v>43258.050196053242</v>
      </c>
    </row>
    <row r="6087" spans="1:16">
      <c r="A6087">
        <v>5</v>
      </c>
      <c r="B6087">
        <v>14</v>
      </c>
      <c r="C6087">
        <v>3</v>
      </c>
      <c r="D6087">
        <v>252</v>
      </c>
      <c r="E6087">
        <v>3920</v>
      </c>
      <c r="F6087">
        <v>1314</v>
      </c>
      <c r="G6087">
        <v>283</v>
      </c>
      <c r="H6087">
        <v>5</v>
      </c>
      <c r="I6087" s="58" t="s">
        <v>9568</v>
      </c>
      <c r="J6087">
        <v>28305</v>
      </c>
      <c r="K6087" s="4">
        <v>0</v>
      </c>
      <c r="L6087" s="4">
        <v>0.56000000000000005</v>
      </c>
      <c r="M6087" s="4">
        <v>69.016000000000005</v>
      </c>
      <c r="N6087" s="4">
        <v>69.575999999999993</v>
      </c>
      <c r="O6087" s="5">
        <v>42305.745292812499</v>
      </c>
      <c r="P6087" s="5">
        <v>43258.050196053242</v>
      </c>
    </row>
    <row r="6088" spans="1:16">
      <c r="A6088">
        <v>5</v>
      </c>
      <c r="B6088">
        <v>14</v>
      </c>
      <c r="C6088">
        <v>3</v>
      </c>
      <c r="D6088">
        <v>252</v>
      </c>
      <c r="E6088">
        <v>3920</v>
      </c>
      <c r="F6088">
        <v>1315</v>
      </c>
      <c r="G6088">
        <v>284</v>
      </c>
      <c r="H6088">
        <v>1</v>
      </c>
      <c r="I6088" s="58" t="s">
        <v>9569</v>
      </c>
      <c r="J6088">
        <v>28401</v>
      </c>
      <c r="K6088" s="4">
        <v>0.56000000000000005</v>
      </c>
      <c r="L6088" s="4">
        <v>23.744</v>
      </c>
      <c r="M6088" s="4">
        <v>69.575999999999993</v>
      </c>
      <c r="N6088" s="4">
        <v>85.510999999999996</v>
      </c>
      <c r="O6088" s="5">
        <v>42305.745292812499</v>
      </c>
      <c r="P6088" s="5">
        <v>43258.050196053242</v>
      </c>
    </row>
    <row r="6089" spans="1:16">
      <c r="A6089">
        <v>5</v>
      </c>
      <c r="B6089">
        <v>14</v>
      </c>
      <c r="C6089">
        <v>3</v>
      </c>
      <c r="D6089">
        <v>252</v>
      </c>
      <c r="E6089">
        <v>3949</v>
      </c>
      <c r="F6089">
        <v>1316</v>
      </c>
      <c r="G6089">
        <v>133</v>
      </c>
      <c r="H6089">
        <v>8</v>
      </c>
      <c r="I6089" s="58" t="s">
        <v>9570</v>
      </c>
      <c r="J6089">
        <v>13308</v>
      </c>
      <c r="K6089" s="4">
        <v>0</v>
      </c>
      <c r="L6089" s="4">
        <v>5.7469999999999999</v>
      </c>
      <c r="M6089" s="4">
        <v>259.42700000000002</v>
      </c>
      <c r="N6089" s="4">
        <v>265.17399999999998</v>
      </c>
      <c r="O6089" s="5">
        <v>42305.745292812499</v>
      </c>
      <c r="P6089" s="5">
        <v>43258.050196053242</v>
      </c>
    </row>
    <row r="6090" spans="1:16">
      <c r="A6090">
        <v>5</v>
      </c>
      <c r="B6090">
        <v>14</v>
      </c>
      <c r="C6090">
        <v>3</v>
      </c>
      <c r="D6090">
        <v>252</v>
      </c>
      <c r="E6090">
        <v>3949</v>
      </c>
      <c r="F6090">
        <v>1317</v>
      </c>
      <c r="G6090">
        <v>444</v>
      </c>
      <c r="H6090">
        <v>1</v>
      </c>
      <c r="I6090" s="58" t="s">
        <v>9571</v>
      </c>
      <c r="J6090">
        <v>44401</v>
      </c>
      <c r="K6090" s="4">
        <v>5.7469999999999999</v>
      </c>
      <c r="L6090" s="4">
        <v>27.672000000000001</v>
      </c>
      <c r="M6090" s="4">
        <v>265.17399999999998</v>
      </c>
      <c r="N6090" s="4">
        <v>287.09899999999999</v>
      </c>
      <c r="O6090" s="5">
        <v>42305.745292812499</v>
      </c>
      <c r="P6090" s="5">
        <v>43258.050196053242</v>
      </c>
    </row>
    <row r="6091" spans="1:16">
      <c r="A6091">
        <v>5</v>
      </c>
      <c r="B6091">
        <v>14</v>
      </c>
      <c r="C6091">
        <v>3</v>
      </c>
      <c r="D6091">
        <v>252</v>
      </c>
      <c r="E6091">
        <v>4040</v>
      </c>
      <c r="F6091">
        <v>1318</v>
      </c>
      <c r="G6091">
        <v>134</v>
      </c>
      <c r="H6091">
        <v>1</v>
      </c>
      <c r="I6091" s="58" t="s">
        <v>9572</v>
      </c>
      <c r="J6091">
        <v>13401</v>
      </c>
      <c r="K6091" s="4">
        <v>0</v>
      </c>
      <c r="L6091" s="4">
        <v>11.507999999999999</v>
      </c>
      <c r="M6091" s="4">
        <v>0</v>
      </c>
      <c r="N6091" s="4">
        <v>11.507999999999999</v>
      </c>
      <c r="O6091" s="5">
        <v>42305.745292812499</v>
      </c>
      <c r="P6091" s="5">
        <v>42305.745292812499</v>
      </c>
    </row>
    <row r="6092" spans="1:16">
      <c r="A6092">
        <v>5</v>
      </c>
      <c r="B6092">
        <v>14</v>
      </c>
      <c r="C6092">
        <v>3</v>
      </c>
      <c r="D6092">
        <v>252</v>
      </c>
      <c r="E6092">
        <v>4150</v>
      </c>
      <c r="F6092">
        <v>1319</v>
      </c>
      <c r="G6092">
        <v>284</v>
      </c>
      <c r="H6092">
        <v>3</v>
      </c>
      <c r="I6092" s="58" t="s">
        <v>9573</v>
      </c>
      <c r="J6092">
        <v>28403</v>
      </c>
      <c r="K6092" s="4">
        <v>0</v>
      </c>
      <c r="L6092" s="4">
        <v>1.4119999999999999</v>
      </c>
      <c r="M6092" s="4">
        <v>0</v>
      </c>
      <c r="N6092" s="4">
        <v>1.4119999999999999</v>
      </c>
      <c r="O6092" s="5">
        <v>42305.745292812499</v>
      </c>
      <c r="P6092" s="5">
        <v>42305.745292812499</v>
      </c>
    </row>
    <row r="6093" spans="1:16">
      <c r="A6093">
        <v>5</v>
      </c>
      <c r="B6093">
        <v>14</v>
      </c>
      <c r="C6093">
        <v>3</v>
      </c>
      <c r="D6093">
        <v>252</v>
      </c>
      <c r="E6093">
        <v>4553</v>
      </c>
      <c r="F6093">
        <v>1320</v>
      </c>
      <c r="G6093">
        <v>134</v>
      </c>
      <c r="H6093">
        <v>2</v>
      </c>
      <c r="I6093" s="58" t="s">
        <v>1611</v>
      </c>
      <c r="J6093">
        <v>13402</v>
      </c>
      <c r="K6093" s="4">
        <v>18.3</v>
      </c>
      <c r="L6093" s="4">
        <v>30.67</v>
      </c>
      <c r="M6093" s="4">
        <v>265.96499999999997</v>
      </c>
      <c r="N6093" s="4">
        <v>278.32299999999998</v>
      </c>
      <c r="O6093" s="5">
        <v>42305.745292812499</v>
      </c>
      <c r="P6093" s="5">
        <v>43258.050196053242</v>
      </c>
    </row>
    <row r="6094" spans="1:16">
      <c r="A6094">
        <v>5</v>
      </c>
      <c r="B6094">
        <v>14</v>
      </c>
      <c r="C6094">
        <v>3</v>
      </c>
      <c r="D6094">
        <v>252</v>
      </c>
      <c r="E6094">
        <v>4553</v>
      </c>
      <c r="F6094">
        <v>1321</v>
      </c>
      <c r="G6094">
        <v>134</v>
      </c>
      <c r="H6094">
        <v>3</v>
      </c>
      <c r="I6094" s="58" t="s">
        <v>9574</v>
      </c>
      <c r="J6094">
        <v>13403</v>
      </c>
      <c r="K6094" s="4">
        <v>5</v>
      </c>
      <c r="L6094" s="4">
        <v>15.648999999999999</v>
      </c>
      <c r="M6094" s="4">
        <v>278.32299999999998</v>
      </c>
      <c r="N6094" s="4">
        <v>288.97199999999998</v>
      </c>
      <c r="O6094" s="5">
        <v>42305.745292812499</v>
      </c>
      <c r="P6094" s="5">
        <v>43258.050196053242</v>
      </c>
    </row>
    <row r="6095" spans="1:16">
      <c r="A6095">
        <v>5</v>
      </c>
      <c r="B6095">
        <v>14</v>
      </c>
      <c r="C6095">
        <v>3</v>
      </c>
      <c r="D6095">
        <v>252</v>
      </c>
      <c r="E6095">
        <v>4553</v>
      </c>
      <c r="F6095">
        <v>1322</v>
      </c>
      <c r="G6095">
        <v>361</v>
      </c>
      <c r="H6095">
        <v>2</v>
      </c>
      <c r="I6095" s="58" t="s">
        <v>9575</v>
      </c>
      <c r="J6095">
        <v>36102</v>
      </c>
      <c r="K6095" s="4">
        <v>5</v>
      </c>
      <c r="L6095" s="4">
        <v>18.818000000000001</v>
      </c>
      <c r="M6095" s="4">
        <v>252.14699999999999</v>
      </c>
      <c r="N6095" s="4">
        <v>265.96499999999997</v>
      </c>
      <c r="O6095" s="5">
        <v>42305.745292812499</v>
      </c>
      <c r="P6095" s="5">
        <v>43258.050196053242</v>
      </c>
    </row>
    <row r="6096" spans="1:16">
      <c r="A6096">
        <v>5</v>
      </c>
      <c r="B6096">
        <v>14</v>
      </c>
      <c r="C6096">
        <v>3</v>
      </c>
      <c r="D6096">
        <v>252</v>
      </c>
      <c r="E6096">
        <v>733</v>
      </c>
      <c r="F6096">
        <v>1285</v>
      </c>
      <c r="G6096">
        <v>1031</v>
      </c>
      <c r="H6096">
        <v>6</v>
      </c>
      <c r="I6096" s="58" t="s">
        <v>9576</v>
      </c>
      <c r="J6096">
        <v>103106</v>
      </c>
      <c r="K6096" s="4">
        <v>0</v>
      </c>
      <c r="L6096" s="4">
        <v>7.0190000000000001</v>
      </c>
      <c r="M6096" s="4">
        <v>0</v>
      </c>
      <c r="N6096" s="4">
        <v>7.0190000000000001</v>
      </c>
      <c r="O6096" s="5">
        <v>42305.745292812499</v>
      </c>
      <c r="P6096" s="5">
        <v>42305.745292812499</v>
      </c>
    </row>
    <row r="6097" spans="1:16">
      <c r="A6097">
        <v>5</v>
      </c>
      <c r="B6097">
        <v>14</v>
      </c>
      <c r="C6097">
        <v>3</v>
      </c>
      <c r="D6097">
        <v>252</v>
      </c>
      <c r="E6097">
        <v>733</v>
      </c>
      <c r="F6097">
        <v>1286</v>
      </c>
      <c r="G6097">
        <v>1031</v>
      </c>
      <c r="H6097">
        <v>7</v>
      </c>
      <c r="I6097" s="58" t="s">
        <v>9577</v>
      </c>
      <c r="J6097">
        <v>103107</v>
      </c>
      <c r="K6097" s="4">
        <v>10</v>
      </c>
      <c r="L6097" s="4">
        <v>19.227</v>
      </c>
      <c r="M6097" s="4">
        <v>8.4390000000000001</v>
      </c>
      <c r="N6097" s="4">
        <v>17.666</v>
      </c>
      <c r="O6097" s="5">
        <v>42305.745292812499</v>
      </c>
      <c r="P6097" s="5">
        <v>42305.745292812499</v>
      </c>
    </row>
    <row r="6098" spans="1:16">
      <c r="A6098">
        <v>5</v>
      </c>
      <c r="B6098">
        <v>14</v>
      </c>
      <c r="C6098">
        <v>3</v>
      </c>
      <c r="D6098">
        <v>252</v>
      </c>
      <c r="E6098">
        <v>733</v>
      </c>
      <c r="F6098">
        <v>1287</v>
      </c>
      <c r="G6098">
        <v>1031</v>
      </c>
      <c r="H6098">
        <v>8</v>
      </c>
      <c r="I6098" s="58" t="s">
        <v>9578</v>
      </c>
      <c r="J6098">
        <v>103108</v>
      </c>
      <c r="K6098" s="4">
        <v>0</v>
      </c>
      <c r="L6098" s="4">
        <v>4.0140000000000002</v>
      </c>
      <c r="M6098" s="4">
        <v>21.289000000000001</v>
      </c>
      <c r="N6098" s="4">
        <v>25.303000000000001</v>
      </c>
      <c r="O6098" s="5">
        <v>42305.745292812499</v>
      </c>
      <c r="P6098" s="5">
        <v>42305.745292812499</v>
      </c>
    </row>
    <row r="6099" spans="1:16">
      <c r="A6099">
        <v>5</v>
      </c>
      <c r="B6099">
        <v>14</v>
      </c>
      <c r="C6099">
        <v>3</v>
      </c>
      <c r="D6099">
        <v>252</v>
      </c>
      <c r="E6099">
        <v>847</v>
      </c>
      <c r="F6099">
        <v>1288</v>
      </c>
      <c r="G6099">
        <v>570</v>
      </c>
      <c r="H6099">
        <v>3</v>
      </c>
      <c r="I6099" s="58" t="s">
        <v>9579</v>
      </c>
      <c r="J6099">
        <v>57003</v>
      </c>
      <c r="K6099" s="4">
        <v>1</v>
      </c>
      <c r="L6099" s="4">
        <v>8.4559999999999995</v>
      </c>
      <c r="M6099" s="4">
        <v>0</v>
      </c>
      <c r="N6099" s="4">
        <v>7.4560000000000004</v>
      </c>
      <c r="O6099" s="5">
        <v>42305.745292812499</v>
      </c>
      <c r="P6099" s="5">
        <v>42305.745292812499</v>
      </c>
    </row>
    <row r="6100" spans="1:16">
      <c r="A6100">
        <v>5</v>
      </c>
      <c r="B6100">
        <v>14</v>
      </c>
      <c r="C6100">
        <v>3</v>
      </c>
      <c r="D6100">
        <v>39</v>
      </c>
      <c r="E6100">
        <v>1254</v>
      </c>
      <c r="F6100">
        <v>1013</v>
      </c>
      <c r="G6100">
        <v>681</v>
      </c>
      <c r="H6100">
        <v>9</v>
      </c>
      <c r="I6100" s="58" t="s">
        <v>9580</v>
      </c>
      <c r="J6100">
        <v>68109</v>
      </c>
      <c r="K6100" s="4">
        <v>0</v>
      </c>
      <c r="L6100" s="4">
        <v>2.806</v>
      </c>
      <c r="M6100" s="4">
        <v>0</v>
      </c>
      <c r="N6100" s="4">
        <v>2.806</v>
      </c>
      <c r="O6100" s="5">
        <v>42305.745292812499</v>
      </c>
      <c r="P6100" s="5">
        <v>42305.745292812499</v>
      </c>
    </row>
    <row r="6101" spans="1:16">
      <c r="A6101">
        <v>5</v>
      </c>
      <c r="B6101">
        <v>14</v>
      </c>
      <c r="C6101">
        <v>3</v>
      </c>
      <c r="D6101">
        <v>39</v>
      </c>
      <c r="E6101">
        <v>1295</v>
      </c>
      <c r="F6101">
        <v>1014</v>
      </c>
      <c r="G6101">
        <v>514</v>
      </c>
      <c r="H6101">
        <v>5</v>
      </c>
      <c r="I6101" s="58" t="s">
        <v>9581</v>
      </c>
      <c r="J6101">
        <v>51405</v>
      </c>
      <c r="K6101" s="4">
        <v>1</v>
      </c>
      <c r="L6101" s="4">
        <v>1.9790000000000001</v>
      </c>
      <c r="M6101" s="4">
        <v>6.5940000000000003</v>
      </c>
      <c r="N6101" s="4">
        <v>7.5730000000000004</v>
      </c>
      <c r="O6101" s="5">
        <v>42305.745292812499</v>
      </c>
      <c r="P6101" s="5">
        <v>42305.745292812499</v>
      </c>
    </row>
    <row r="6102" spans="1:16">
      <c r="A6102">
        <v>5</v>
      </c>
      <c r="B6102">
        <v>14</v>
      </c>
      <c r="C6102">
        <v>3</v>
      </c>
      <c r="D6102">
        <v>39</v>
      </c>
      <c r="E6102">
        <v>1315</v>
      </c>
      <c r="F6102">
        <v>1015</v>
      </c>
      <c r="G6102">
        <v>1350</v>
      </c>
      <c r="H6102">
        <v>1</v>
      </c>
      <c r="I6102" s="58" t="s">
        <v>9582</v>
      </c>
      <c r="J6102">
        <v>135001</v>
      </c>
      <c r="K6102" s="4">
        <v>0</v>
      </c>
      <c r="L6102" s="4">
        <v>13.336</v>
      </c>
      <c r="M6102" s="4">
        <v>0</v>
      </c>
      <c r="N6102" s="4">
        <v>13.336</v>
      </c>
      <c r="O6102" s="5">
        <v>42305.745292812499</v>
      </c>
      <c r="P6102" s="5">
        <v>42305.745292812499</v>
      </c>
    </row>
    <row r="6103" spans="1:16">
      <c r="A6103">
        <v>5</v>
      </c>
      <c r="B6103">
        <v>14</v>
      </c>
      <c r="C6103">
        <v>3</v>
      </c>
      <c r="D6103">
        <v>39</v>
      </c>
      <c r="E6103">
        <v>1399</v>
      </c>
      <c r="F6103">
        <v>1016</v>
      </c>
      <c r="G6103">
        <v>681</v>
      </c>
      <c r="H6103">
        <v>7</v>
      </c>
      <c r="I6103" s="58" t="s">
        <v>9583</v>
      </c>
      <c r="J6103">
        <v>68107</v>
      </c>
      <c r="K6103" s="4">
        <v>8</v>
      </c>
      <c r="L6103" s="4">
        <v>12.792</v>
      </c>
      <c r="M6103" s="4">
        <v>0</v>
      </c>
      <c r="N6103" s="4">
        <v>4.7919999999999998</v>
      </c>
      <c r="O6103" s="5">
        <v>42305.745292812499</v>
      </c>
      <c r="P6103" s="5">
        <v>42305.745292812499</v>
      </c>
    </row>
    <row r="6104" spans="1:16">
      <c r="A6104">
        <v>5</v>
      </c>
      <c r="B6104">
        <v>14</v>
      </c>
      <c r="C6104">
        <v>3</v>
      </c>
      <c r="D6104">
        <v>39</v>
      </c>
      <c r="E6104">
        <v>1399</v>
      </c>
      <c r="F6104">
        <v>1017</v>
      </c>
      <c r="G6104">
        <v>681</v>
      </c>
      <c r="H6104">
        <v>8</v>
      </c>
      <c r="I6104" s="58" t="s">
        <v>1612</v>
      </c>
      <c r="J6104">
        <v>68108</v>
      </c>
      <c r="K6104" s="4">
        <v>0.92600000000000005</v>
      </c>
      <c r="L6104" s="4">
        <v>17.969000000000001</v>
      </c>
      <c r="M6104" s="4">
        <v>5.1660000000000004</v>
      </c>
      <c r="N6104" s="4">
        <v>18.974</v>
      </c>
      <c r="O6104" s="5">
        <v>42305.745292812499</v>
      </c>
      <c r="P6104" s="5">
        <v>42305.745292812499</v>
      </c>
    </row>
    <row r="6105" spans="1:16">
      <c r="A6105">
        <v>5</v>
      </c>
      <c r="B6105">
        <v>14</v>
      </c>
      <c r="C6105">
        <v>3</v>
      </c>
      <c r="D6105">
        <v>39</v>
      </c>
      <c r="E6105">
        <v>181</v>
      </c>
      <c r="F6105">
        <v>1001</v>
      </c>
      <c r="G6105">
        <v>44</v>
      </c>
      <c r="H6105">
        <v>12</v>
      </c>
      <c r="I6105" s="58">
        <v>16407</v>
      </c>
      <c r="J6105">
        <v>4412</v>
      </c>
      <c r="K6105" s="4">
        <v>1</v>
      </c>
      <c r="L6105" s="4">
        <v>2.5</v>
      </c>
      <c r="M6105" s="4">
        <v>17.34</v>
      </c>
      <c r="N6105" s="4">
        <v>18.84</v>
      </c>
      <c r="O6105" s="5">
        <v>42305.745292812499</v>
      </c>
      <c r="P6105" s="5">
        <v>43258.050196053242</v>
      </c>
    </row>
    <row r="6106" spans="1:16">
      <c r="A6106">
        <v>5</v>
      </c>
      <c r="B6106">
        <v>14</v>
      </c>
      <c r="C6106">
        <v>3</v>
      </c>
      <c r="D6106">
        <v>39</v>
      </c>
      <c r="E6106">
        <v>1824</v>
      </c>
      <c r="F6106">
        <v>1018</v>
      </c>
      <c r="G6106">
        <v>1615</v>
      </c>
      <c r="H6106">
        <v>2</v>
      </c>
      <c r="I6106" s="58">
        <v>-104062</v>
      </c>
      <c r="J6106">
        <v>161502</v>
      </c>
      <c r="K6106" s="4">
        <v>1</v>
      </c>
      <c r="L6106" s="4">
        <v>9.8829999999999991</v>
      </c>
      <c r="M6106" s="4">
        <v>5.3159999999999998</v>
      </c>
      <c r="N6106" s="4">
        <v>14.199</v>
      </c>
      <c r="O6106" s="5">
        <v>42305.745292812499</v>
      </c>
      <c r="P6106" s="5">
        <v>43258.050196053242</v>
      </c>
    </row>
    <row r="6107" spans="1:16">
      <c r="A6107">
        <v>5</v>
      </c>
      <c r="B6107">
        <v>14</v>
      </c>
      <c r="C6107">
        <v>3</v>
      </c>
      <c r="D6107">
        <v>39</v>
      </c>
      <c r="E6107">
        <v>1957</v>
      </c>
      <c r="F6107">
        <v>1019</v>
      </c>
      <c r="G6107">
        <v>1765</v>
      </c>
      <c r="H6107">
        <v>1</v>
      </c>
      <c r="I6107" s="58">
        <v>-49306</v>
      </c>
      <c r="J6107">
        <v>176501</v>
      </c>
      <c r="K6107" s="4">
        <v>0</v>
      </c>
      <c r="L6107" s="4">
        <v>9.7460000000000004</v>
      </c>
      <c r="M6107" s="4">
        <v>0</v>
      </c>
      <c r="N6107" s="4">
        <v>9.7460000000000004</v>
      </c>
      <c r="O6107" s="5">
        <v>42305.745292812499</v>
      </c>
      <c r="P6107" s="5">
        <v>42305.745292812499</v>
      </c>
    </row>
    <row r="6108" spans="1:16">
      <c r="A6108">
        <v>5</v>
      </c>
      <c r="B6108">
        <v>14</v>
      </c>
      <c r="C6108">
        <v>3</v>
      </c>
      <c r="D6108">
        <v>39</v>
      </c>
      <c r="E6108">
        <v>2024</v>
      </c>
      <c r="F6108">
        <v>1020</v>
      </c>
      <c r="G6108">
        <v>1837</v>
      </c>
      <c r="H6108">
        <v>3</v>
      </c>
      <c r="I6108" s="58">
        <v>-22950</v>
      </c>
      <c r="J6108">
        <v>183703</v>
      </c>
      <c r="K6108" s="4">
        <v>0</v>
      </c>
      <c r="L6108" s="4">
        <v>3.758</v>
      </c>
      <c r="M6108" s="4">
        <v>16.414000000000001</v>
      </c>
      <c r="N6108" s="4">
        <v>20.172000000000001</v>
      </c>
      <c r="O6108" s="5">
        <v>42305.745292812499</v>
      </c>
      <c r="P6108" s="5">
        <v>42305.745292812499</v>
      </c>
    </row>
    <row r="6109" spans="1:16">
      <c r="A6109">
        <v>5</v>
      </c>
      <c r="B6109">
        <v>14</v>
      </c>
      <c r="C6109">
        <v>3</v>
      </c>
      <c r="D6109">
        <v>39</v>
      </c>
      <c r="E6109">
        <v>2024</v>
      </c>
      <c r="F6109">
        <v>1021</v>
      </c>
      <c r="G6109">
        <v>3496</v>
      </c>
      <c r="H6109">
        <v>1</v>
      </c>
      <c r="I6109" s="58">
        <v>582929</v>
      </c>
      <c r="J6109">
        <v>349601</v>
      </c>
      <c r="K6109" s="4">
        <v>3.758</v>
      </c>
      <c r="L6109" s="4">
        <v>6.7889999999999997</v>
      </c>
      <c r="M6109" s="4">
        <v>20.172000000000001</v>
      </c>
      <c r="N6109" s="4">
        <v>23.202999999999999</v>
      </c>
      <c r="O6109" s="5">
        <v>42305.745292812499</v>
      </c>
      <c r="P6109" s="5">
        <v>42305.745292812499</v>
      </c>
    </row>
    <row r="6110" spans="1:16">
      <c r="A6110">
        <v>5</v>
      </c>
      <c r="B6110">
        <v>14</v>
      </c>
      <c r="C6110">
        <v>3</v>
      </c>
      <c r="D6110">
        <v>39</v>
      </c>
      <c r="E6110">
        <v>2364</v>
      </c>
      <c r="F6110">
        <v>1022</v>
      </c>
      <c r="G6110">
        <v>1765</v>
      </c>
      <c r="H6110">
        <v>3</v>
      </c>
      <c r="I6110" s="58">
        <v>-49247</v>
      </c>
      <c r="J6110">
        <v>176503</v>
      </c>
      <c r="K6110" s="4">
        <v>8</v>
      </c>
      <c r="L6110" s="4">
        <v>11.997999999999999</v>
      </c>
      <c r="M6110" s="4">
        <v>0</v>
      </c>
      <c r="N6110" s="4">
        <v>3.9980000000000002</v>
      </c>
      <c r="O6110" t="s">
        <v>1223</v>
      </c>
      <c r="P6110" t="s">
        <v>1223</v>
      </c>
    </row>
    <row r="6111" spans="1:16">
      <c r="A6111">
        <v>5</v>
      </c>
      <c r="B6111">
        <v>14</v>
      </c>
      <c r="C6111">
        <v>3</v>
      </c>
      <c r="D6111">
        <v>39</v>
      </c>
      <c r="E6111">
        <v>2371</v>
      </c>
      <c r="F6111">
        <v>1023</v>
      </c>
      <c r="G6111">
        <v>681</v>
      </c>
      <c r="H6111">
        <v>5</v>
      </c>
      <c r="I6111" s="58" t="s">
        <v>9584</v>
      </c>
      <c r="J6111">
        <v>68105</v>
      </c>
      <c r="K6111" s="4">
        <v>1</v>
      </c>
      <c r="L6111" s="4">
        <v>15.558999999999999</v>
      </c>
      <c r="M6111" s="4">
        <v>0</v>
      </c>
      <c r="N6111" s="4">
        <v>14.56</v>
      </c>
      <c r="O6111" t="s">
        <v>1223</v>
      </c>
      <c r="P6111" t="s">
        <v>1223</v>
      </c>
    </row>
    <row r="6112" spans="1:16">
      <c r="A6112">
        <v>5</v>
      </c>
      <c r="B6112">
        <v>14</v>
      </c>
      <c r="C6112">
        <v>3</v>
      </c>
      <c r="D6112">
        <v>39</v>
      </c>
      <c r="E6112">
        <v>2371</v>
      </c>
      <c r="F6112">
        <v>1024</v>
      </c>
      <c r="G6112">
        <v>681</v>
      </c>
      <c r="H6112">
        <v>6</v>
      </c>
      <c r="I6112" s="58" t="s">
        <v>9585</v>
      </c>
      <c r="J6112">
        <v>68106</v>
      </c>
      <c r="K6112" s="4">
        <v>22.356000000000002</v>
      </c>
      <c r="L6112" s="4">
        <v>34.003999999999998</v>
      </c>
      <c r="M6112" s="4">
        <v>14.56</v>
      </c>
      <c r="N6112" s="4">
        <v>26.207000000000001</v>
      </c>
      <c r="O6112" s="5">
        <v>42305.745292812499</v>
      </c>
      <c r="P6112" s="5">
        <v>42305.745292812499</v>
      </c>
    </row>
    <row r="6113" spans="1:16">
      <c r="A6113">
        <v>5</v>
      </c>
      <c r="B6113">
        <v>14</v>
      </c>
      <c r="C6113">
        <v>3</v>
      </c>
      <c r="D6113">
        <v>39</v>
      </c>
      <c r="E6113">
        <v>2423</v>
      </c>
      <c r="F6113">
        <v>1025</v>
      </c>
      <c r="G6113">
        <v>514</v>
      </c>
      <c r="H6113">
        <v>6</v>
      </c>
      <c r="I6113" s="58" t="s">
        <v>9586</v>
      </c>
      <c r="J6113">
        <v>51406</v>
      </c>
      <c r="K6113" s="4">
        <v>0</v>
      </c>
      <c r="L6113" s="4">
        <v>8.68</v>
      </c>
      <c r="M6113" s="4">
        <v>0</v>
      </c>
      <c r="N6113" s="4">
        <v>8.68</v>
      </c>
      <c r="O6113" s="5">
        <v>42305.745292812499</v>
      </c>
      <c r="P6113" s="5">
        <v>42305.745292812499</v>
      </c>
    </row>
    <row r="6114" spans="1:16">
      <c r="A6114">
        <v>5</v>
      </c>
      <c r="B6114">
        <v>14</v>
      </c>
      <c r="C6114">
        <v>3</v>
      </c>
      <c r="D6114">
        <v>39</v>
      </c>
      <c r="E6114">
        <v>2423</v>
      </c>
      <c r="F6114">
        <v>1026</v>
      </c>
      <c r="G6114">
        <v>2405</v>
      </c>
      <c r="H6114">
        <v>1</v>
      </c>
      <c r="I6114" s="58">
        <v>184450</v>
      </c>
      <c r="J6114">
        <v>240501</v>
      </c>
      <c r="K6114" s="4">
        <v>1</v>
      </c>
      <c r="L6114" s="4">
        <v>6.7220000000000004</v>
      </c>
      <c r="M6114" s="4">
        <v>8.6920000000000002</v>
      </c>
      <c r="N6114" s="4">
        <v>14.413</v>
      </c>
      <c r="O6114" s="5">
        <v>42305.745292812499</v>
      </c>
      <c r="P6114" s="5">
        <v>42305.745292812499</v>
      </c>
    </row>
    <row r="6115" spans="1:16">
      <c r="A6115">
        <v>5</v>
      </c>
      <c r="B6115">
        <v>14</v>
      </c>
      <c r="C6115">
        <v>3</v>
      </c>
      <c r="D6115">
        <v>39</v>
      </c>
      <c r="E6115">
        <v>2423</v>
      </c>
      <c r="F6115">
        <v>1027</v>
      </c>
      <c r="G6115">
        <v>2405</v>
      </c>
      <c r="H6115">
        <v>2</v>
      </c>
      <c r="I6115" s="58">
        <v>184481</v>
      </c>
      <c r="J6115">
        <v>240502</v>
      </c>
      <c r="K6115" s="4">
        <v>1</v>
      </c>
      <c r="L6115" s="4">
        <v>9.0709999999999997</v>
      </c>
      <c r="M6115" s="4">
        <v>14.413</v>
      </c>
      <c r="N6115" s="4">
        <v>22.484999999999999</v>
      </c>
      <c r="O6115" s="5">
        <v>42305.745292812499</v>
      </c>
      <c r="P6115" s="5">
        <v>42305.745292812499</v>
      </c>
    </row>
    <row r="6116" spans="1:16">
      <c r="A6116">
        <v>5</v>
      </c>
      <c r="B6116">
        <v>14</v>
      </c>
      <c r="C6116">
        <v>3</v>
      </c>
      <c r="D6116">
        <v>39</v>
      </c>
      <c r="E6116">
        <v>2620</v>
      </c>
      <c r="F6116">
        <v>1028</v>
      </c>
      <c r="G6116">
        <v>3204</v>
      </c>
      <c r="H6116">
        <v>1</v>
      </c>
      <c r="I6116" s="58">
        <v>476278</v>
      </c>
      <c r="J6116">
        <v>320401</v>
      </c>
      <c r="K6116" s="4">
        <v>0</v>
      </c>
      <c r="L6116" s="4">
        <v>4.9880000000000004</v>
      </c>
      <c r="M6116" s="4">
        <v>0</v>
      </c>
      <c r="N6116" s="4">
        <v>4.9880000000000004</v>
      </c>
      <c r="O6116" s="5">
        <v>42305.745292812499</v>
      </c>
      <c r="P6116" s="5">
        <v>42305.745292812499</v>
      </c>
    </row>
    <row r="6117" spans="1:16">
      <c r="A6117">
        <v>5</v>
      </c>
      <c r="B6117">
        <v>14</v>
      </c>
      <c r="C6117">
        <v>3</v>
      </c>
      <c r="D6117">
        <v>39</v>
      </c>
      <c r="E6117">
        <v>2620</v>
      </c>
      <c r="F6117">
        <v>1029</v>
      </c>
      <c r="G6117">
        <v>3429</v>
      </c>
      <c r="H6117">
        <v>1</v>
      </c>
      <c r="I6117" s="58">
        <v>558458</v>
      </c>
      <c r="J6117">
        <v>342901</v>
      </c>
      <c r="K6117" s="4">
        <v>5</v>
      </c>
      <c r="L6117" s="4">
        <v>12.083</v>
      </c>
      <c r="M6117" s="4">
        <v>4.9880000000000004</v>
      </c>
      <c r="N6117" s="4">
        <v>12.071</v>
      </c>
      <c r="O6117" s="5">
        <v>42305.745292812499</v>
      </c>
      <c r="P6117" s="5">
        <v>42305.745292812499</v>
      </c>
    </row>
    <row r="6118" spans="1:16">
      <c r="A6118">
        <v>5</v>
      </c>
      <c r="B6118">
        <v>14</v>
      </c>
      <c r="C6118">
        <v>3</v>
      </c>
      <c r="D6118">
        <v>39</v>
      </c>
      <c r="E6118">
        <v>2837</v>
      </c>
      <c r="F6118">
        <v>1030</v>
      </c>
      <c r="G6118">
        <v>2862</v>
      </c>
      <c r="H6118">
        <v>1</v>
      </c>
      <c r="I6118" s="58">
        <v>351366</v>
      </c>
      <c r="J6118">
        <v>286201</v>
      </c>
      <c r="K6118" s="4">
        <v>0</v>
      </c>
      <c r="L6118" s="4">
        <v>4.9210000000000003</v>
      </c>
      <c r="M6118" s="4">
        <v>0</v>
      </c>
      <c r="N6118" s="4">
        <v>4.9210000000000003</v>
      </c>
      <c r="O6118" s="5">
        <v>42305.745292812499</v>
      </c>
      <c r="P6118" s="5">
        <v>42305.745292812499</v>
      </c>
    </row>
    <row r="6119" spans="1:16">
      <c r="A6119">
        <v>5</v>
      </c>
      <c r="B6119">
        <v>14</v>
      </c>
      <c r="C6119">
        <v>3</v>
      </c>
      <c r="D6119">
        <v>39</v>
      </c>
      <c r="E6119">
        <v>3052</v>
      </c>
      <c r="F6119">
        <v>1031</v>
      </c>
      <c r="G6119">
        <v>3072</v>
      </c>
      <c r="H6119">
        <v>1</v>
      </c>
      <c r="I6119" s="58">
        <v>428066</v>
      </c>
      <c r="J6119">
        <v>307201</v>
      </c>
      <c r="K6119" s="4">
        <v>3.0000000000000001E-3</v>
      </c>
      <c r="L6119" s="4">
        <v>2.3580000000000001</v>
      </c>
      <c r="M6119" s="4">
        <v>0</v>
      </c>
      <c r="N6119" s="4">
        <v>2.355</v>
      </c>
      <c r="O6119" s="5">
        <v>42305.745292812499</v>
      </c>
      <c r="P6119" s="5">
        <v>42305.745292812499</v>
      </c>
    </row>
    <row r="6120" spans="1:16">
      <c r="A6120">
        <v>5</v>
      </c>
      <c r="B6120">
        <v>14</v>
      </c>
      <c r="C6120">
        <v>3</v>
      </c>
      <c r="D6120">
        <v>39</v>
      </c>
      <c r="E6120">
        <v>3340</v>
      </c>
      <c r="F6120">
        <v>1032</v>
      </c>
      <c r="G6120">
        <v>3373</v>
      </c>
      <c r="H6120">
        <v>1</v>
      </c>
      <c r="I6120" s="58">
        <v>538005</v>
      </c>
      <c r="J6120">
        <v>337301</v>
      </c>
      <c r="K6120" s="4">
        <v>1</v>
      </c>
      <c r="L6120" s="4">
        <v>3.8570000000000002</v>
      </c>
      <c r="M6120" s="4">
        <v>0</v>
      </c>
      <c r="N6120" s="4">
        <v>2.8570000000000002</v>
      </c>
      <c r="O6120" t="s">
        <v>1223</v>
      </c>
      <c r="P6120" t="s">
        <v>1223</v>
      </c>
    </row>
    <row r="6121" spans="1:16">
      <c r="A6121">
        <v>5</v>
      </c>
      <c r="B6121">
        <v>14</v>
      </c>
      <c r="C6121">
        <v>3</v>
      </c>
      <c r="D6121">
        <v>39</v>
      </c>
      <c r="E6121">
        <v>3341</v>
      </c>
      <c r="F6121">
        <v>1033</v>
      </c>
      <c r="G6121">
        <v>3374</v>
      </c>
      <c r="H6121">
        <v>2</v>
      </c>
      <c r="I6121" s="58">
        <v>538401</v>
      </c>
      <c r="J6121">
        <v>337402</v>
      </c>
      <c r="K6121" s="4">
        <v>1</v>
      </c>
      <c r="L6121" s="4">
        <v>1.3859999999999999</v>
      </c>
      <c r="M6121" s="4">
        <v>1.343</v>
      </c>
      <c r="N6121" s="4">
        <v>1.7290000000000001</v>
      </c>
      <c r="O6121" s="5">
        <v>42305.745292812499</v>
      </c>
      <c r="P6121" s="5">
        <v>43258.050196053242</v>
      </c>
    </row>
    <row r="6122" spans="1:16">
      <c r="A6122">
        <v>5</v>
      </c>
      <c r="B6122">
        <v>14</v>
      </c>
      <c r="C6122">
        <v>3</v>
      </c>
      <c r="D6122">
        <v>39</v>
      </c>
      <c r="E6122">
        <v>3341</v>
      </c>
      <c r="F6122">
        <v>1034</v>
      </c>
      <c r="G6122">
        <v>3374</v>
      </c>
      <c r="H6122">
        <v>3</v>
      </c>
      <c r="I6122" s="58">
        <v>538429</v>
      </c>
      <c r="J6122">
        <v>337403</v>
      </c>
      <c r="K6122" s="4">
        <v>0</v>
      </c>
      <c r="L6122" s="4">
        <v>2.5539999999999998</v>
      </c>
      <c r="M6122" s="4">
        <v>3.2450000000000001</v>
      </c>
      <c r="N6122" s="4">
        <v>5.7990000000000004</v>
      </c>
      <c r="O6122" s="5">
        <v>42305.745292812499</v>
      </c>
      <c r="P6122" s="5">
        <v>42305.745292812499</v>
      </c>
    </row>
    <row r="6123" spans="1:16">
      <c r="A6123">
        <v>5</v>
      </c>
      <c r="B6123">
        <v>14</v>
      </c>
      <c r="C6123">
        <v>3</v>
      </c>
      <c r="D6123">
        <v>39</v>
      </c>
      <c r="E6123">
        <v>3518</v>
      </c>
      <c r="F6123">
        <v>1035</v>
      </c>
      <c r="G6123">
        <v>1765</v>
      </c>
      <c r="H6123">
        <v>2</v>
      </c>
      <c r="I6123" s="58">
        <v>-49275</v>
      </c>
      <c r="J6123">
        <v>176502</v>
      </c>
      <c r="K6123" s="4">
        <v>1</v>
      </c>
      <c r="L6123" s="4">
        <v>1.1359999999999999</v>
      </c>
      <c r="M6123" s="4">
        <v>0</v>
      </c>
      <c r="N6123" s="4">
        <v>0.13600000000000001</v>
      </c>
      <c r="O6123" s="5">
        <v>42305.745292812499</v>
      </c>
      <c r="P6123" s="5">
        <v>42305.745292812499</v>
      </c>
    </row>
    <row r="6124" spans="1:16">
      <c r="A6124">
        <v>5</v>
      </c>
      <c r="B6124">
        <v>14</v>
      </c>
      <c r="C6124">
        <v>3</v>
      </c>
      <c r="D6124">
        <v>39</v>
      </c>
      <c r="E6124">
        <v>355</v>
      </c>
      <c r="F6124">
        <v>1002</v>
      </c>
      <c r="G6124">
        <v>681</v>
      </c>
      <c r="H6124">
        <v>2</v>
      </c>
      <c r="I6124" s="58" t="s">
        <v>9587</v>
      </c>
      <c r="J6124">
        <v>68102</v>
      </c>
      <c r="K6124" s="4">
        <v>10</v>
      </c>
      <c r="L6124" s="4">
        <v>19.623000000000001</v>
      </c>
      <c r="M6124" s="4">
        <v>9.4540000000000006</v>
      </c>
      <c r="N6124" s="4">
        <v>19.077000000000002</v>
      </c>
      <c r="O6124" s="5">
        <v>42305.745292812499</v>
      </c>
      <c r="P6124" s="5">
        <v>42305.745292812499</v>
      </c>
    </row>
    <row r="6125" spans="1:16">
      <c r="A6125">
        <v>5</v>
      </c>
      <c r="B6125">
        <v>14</v>
      </c>
      <c r="C6125">
        <v>3</v>
      </c>
      <c r="D6125">
        <v>39</v>
      </c>
      <c r="E6125">
        <v>355</v>
      </c>
      <c r="F6125">
        <v>1003</v>
      </c>
      <c r="G6125">
        <v>681</v>
      </c>
      <c r="H6125">
        <v>3</v>
      </c>
      <c r="I6125" s="58" t="s">
        <v>9588</v>
      </c>
      <c r="J6125">
        <v>68103</v>
      </c>
      <c r="K6125" s="4">
        <v>1</v>
      </c>
      <c r="L6125" s="4">
        <v>9.2919999999999998</v>
      </c>
      <c r="M6125" s="4">
        <v>19.077000000000002</v>
      </c>
      <c r="N6125" s="4">
        <v>27.369</v>
      </c>
      <c r="O6125" s="5">
        <v>42305.745292812499</v>
      </c>
      <c r="P6125" s="5">
        <v>42305.745292812499</v>
      </c>
    </row>
    <row r="6126" spans="1:16">
      <c r="A6126">
        <v>5</v>
      </c>
      <c r="B6126">
        <v>14</v>
      </c>
      <c r="C6126">
        <v>3</v>
      </c>
      <c r="D6126">
        <v>39</v>
      </c>
      <c r="E6126">
        <v>355</v>
      </c>
      <c r="F6126">
        <v>1004</v>
      </c>
      <c r="G6126">
        <v>2438</v>
      </c>
      <c r="H6126">
        <v>1</v>
      </c>
      <c r="I6126" s="58">
        <v>196503</v>
      </c>
      <c r="J6126">
        <v>243801</v>
      </c>
      <c r="K6126" s="4">
        <v>0</v>
      </c>
      <c r="L6126" s="4">
        <v>10.086</v>
      </c>
      <c r="M6126" s="4">
        <v>27.49</v>
      </c>
      <c r="N6126" s="4">
        <v>37.576000000000001</v>
      </c>
      <c r="O6126" s="5">
        <v>42305.745292812499</v>
      </c>
      <c r="P6126" s="5">
        <v>42305.745292812499</v>
      </c>
    </row>
    <row r="6127" spans="1:16">
      <c r="A6127">
        <v>5</v>
      </c>
      <c r="B6127">
        <v>14</v>
      </c>
      <c r="C6127">
        <v>3</v>
      </c>
      <c r="D6127">
        <v>39</v>
      </c>
      <c r="E6127">
        <v>356</v>
      </c>
      <c r="F6127">
        <v>1005</v>
      </c>
      <c r="G6127">
        <v>824</v>
      </c>
      <c r="H6127">
        <v>3</v>
      </c>
      <c r="I6127" s="58" t="s">
        <v>9589</v>
      </c>
      <c r="J6127">
        <v>82403</v>
      </c>
      <c r="K6127" s="4">
        <v>1</v>
      </c>
      <c r="L6127" s="4">
        <v>14.494999999999999</v>
      </c>
      <c r="M6127" s="4">
        <v>9.65</v>
      </c>
      <c r="N6127" s="4">
        <v>23.145</v>
      </c>
      <c r="O6127" s="5">
        <v>42305.745292812499</v>
      </c>
      <c r="P6127" s="5">
        <v>42305.745292812499</v>
      </c>
    </row>
    <row r="6128" spans="1:16">
      <c r="A6128">
        <v>5</v>
      </c>
      <c r="B6128">
        <v>14</v>
      </c>
      <c r="C6128">
        <v>3</v>
      </c>
      <c r="D6128">
        <v>39</v>
      </c>
      <c r="E6128">
        <v>357</v>
      </c>
      <c r="F6128">
        <v>1006</v>
      </c>
      <c r="G6128">
        <v>137</v>
      </c>
      <c r="H6128">
        <v>9</v>
      </c>
      <c r="I6128" s="58" t="s">
        <v>9590</v>
      </c>
      <c r="J6128">
        <v>13709</v>
      </c>
      <c r="K6128" s="4">
        <v>1</v>
      </c>
      <c r="L6128" s="4">
        <v>1.944</v>
      </c>
      <c r="M6128" s="4">
        <v>0</v>
      </c>
      <c r="N6128" s="4">
        <v>0.94399999999999995</v>
      </c>
      <c r="O6128" s="5">
        <v>42305.745292812499</v>
      </c>
      <c r="P6128" s="5">
        <v>42305.745292812499</v>
      </c>
    </row>
    <row r="6129" spans="1:16">
      <c r="A6129">
        <v>5</v>
      </c>
      <c r="B6129">
        <v>14</v>
      </c>
      <c r="C6129">
        <v>3</v>
      </c>
      <c r="D6129">
        <v>39</v>
      </c>
      <c r="E6129">
        <v>358</v>
      </c>
      <c r="F6129">
        <v>1007</v>
      </c>
      <c r="G6129">
        <v>137</v>
      </c>
      <c r="H6129">
        <v>8</v>
      </c>
      <c r="I6129" s="58" t="s">
        <v>9591</v>
      </c>
      <c r="J6129">
        <v>13708</v>
      </c>
      <c r="K6129" s="4">
        <v>0</v>
      </c>
      <c r="L6129" s="4">
        <v>13.108000000000001</v>
      </c>
      <c r="M6129" s="4">
        <v>0.95399999999999996</v>
      </c>
      <c r="N6129" s="4">
        <v>14.061999999999999</v>
      </c>
      <c r="O6129" s="5">
        <v>42305.745292812499</v>
      </c>
      <c r="P6129" s="5">
        <v>43258.050196053242</v>
      </c>
    </row>
    <row r="6130" spans="1:16">
      <c r="A6130">
        <v>5</v>
      </c>
      <c r="B6130">
        <v>14</v>
      </c>
      <c r="C6130">
        <v>3</v>
      </c>
      <c r="D6130">
        <v>39</v>
      </c>
      <c r="E6130">
        <v>358</v>
      </c>
      <c r="F6130">
        <v>1008</v>
      </c>
      <c r="G6130">
        <v>137</v>
      </c>
      <c r="H6130">
        <v>10</v>
      </c>
      <c r="I6130" s="58" t="s">
        <v>9592</v>
      </c>
      <c r="J6130">
        <v>13710</v>
      </c>
      <c r="K6130" s="4">
        <v>1</v>
      </c>
      <c r="L6130" s="4">
        <v>10.135</v>
      </c>
      <c r="M6130" s="4">
        <v>14.061999999999999</v>
      </c>
      <c r="N6130" s="4">
        <v>23.196999999999999</v>
      </c>
      <c r="O6130" s="5">
        <v>42305.745292812499</v>
      </c>
      <c r="P6130" s="5">
        <v>43258.050196053242</v>
      </c>
    </row>
    <row r="6131" spans="1:16">
      <c r="A6131">
        <v>5</v>
      </c>
      <c r="B6131">
        <v>14</v>
      </c>
      <c r="C6131">
        <v>3</v>
      </c>
      <c r="D6131">
        <v>39</v>
      </c>
      <c r="E6131">
        <v>358</v>
      </c>
      <c r="F6131">
        <v>1009</v>
      </c>
      <c r="G6131">
        <v>137</v>
      </c>
      <c r="H6131">
        <v>11</v>
      </c>
      <c r="I6131" s="58" t="s">
        <v>9593</v>
      </c>
      <c r="J6131">
        <v>13711</v>
      </c>
      <c r="K6131" s="4">
        <v>10.68</v>
      </c>
      <c r="L6131" s="4">
        <v>14.954000000000001</v>
      </c>
      <c r="M6131" s="4">
        <v>23.742000000000001</v>
      </c>
      <c r="N6131" s="4">
        <v>28.015999999999998</v>
      </c>
      <c r="O6131" s="5">
        <v>42305.745292812499</v>
      </c>
      <c r="P6131" s="5">
        <v>43258.050196053242</v>
      </c>
    </row>
    <row r="6132" spans="1:16">
      <c r="A6132">
        <v>5</v>
      </c>
      <c r="B6132">
        <v>14</v>
      </c>
      <c r="C6132">
        <v>3</v>
      </c>
      <c r="D6132">
        <v>39</v>
      </c>
      <c r="E6132">
        <v>358</v>
      </c>
      <c r="F6132">
        <v>1010</v>
      </c>
      <c r="G6132">
        <v>681</v>
      </c>
      <c r="H6132">
        <v>8</v>
      </c>
      <c r="I6132" s="58" t="s">
        <v>1612</v>
      </c>
      <c r="J6132">
        <v>68108</v>
      </c>
      <c r="K6132" s="4">
        <v>8</v>
      </c>
      <c r="L6132" s="4">
        <v>8.5449999999999999</v>
      </c>
      <c r="M6132" s="4">
        <v>23.196999999999999</v>
      </c>
      <c r="N6132" s="4">
        <v>23.742000000000001</v>
      </c>
      <c r="O6132" s="5">
        <v>42305.745292812499</v>
      </c>
      <c r="P6132" s="5">
        <v>43258.050196053242</v>
      </c>
    </row>
    <row r="6133" spans="1:16">
      <c r="A6133">
        <v>5</v>
      </c>
      <c r="B6133">
        <v>14</v>
      </c>
      <c r="C6133">
        <v>3</v>
      </c>
      <c r="D6133">
        <v>39</v>
      </c>
      <c r="E6133">
        <v>359</v>
      </c>
      <c r="F6133">
        <v>1011</v>
      </c>
      <c r="G6133">
        <v>958</v>
      </c>
      <c r="H6133">
        <v>2</v>
      </c>
      <c r="I6133" s="58" t="s">
        <v>9594</v>
      </c>
      <c r="J6133">
        <v>95802</v>
      </c>
      <c r="K6133" s="4">
        <v>0</v>
      </c>
      <c r="L6133" s="4">
        <v>6.55</v>
      </c>
      <c r="M6133" s="4">
        <v>4.7869999999999999</v>
      </c>
      <c r="N6133" s="4">
        <v>11.337</v>
      </c>
      <c r="O6133" s="5">
        <v>42305.745292812499</v>
      </c>
      <c r="P6133" s="5">
        <v>43258.050196053242</v>
      </c>
    </row>
    <row r="6134" spans="1:16">
      <c r="A6134">
        <v>5</v>
      </c>
      <c r="B6134">
        <v>14</v>
      </c>
      <c r="C6134">
        <v>3</v>
      </c>
      <c r="D6134">
        <v>39</v>
      </c>
      <c r="E6134">
        <v>3640</v>
      </c>
      <c r="F6134">
        <v>1036</v>
      </c>
      <c r="G6134">
        <v>1837</v>
      </c>
      <c r="H6134">
        <v>3</v>
      </c>
      <c r="I6134" s="58">
        <v>-22950</v>
      </c>
      <c r="J6134">
        <v>183703</v>
      </c>
      <c r="K6134" s="4">
        <v>3.758</v>
      </c>
      <c r="L6134" s="4">
        <v>4.7759999999999998</v>
      </c>
      <c r="M6134" s="4">
        <v>0</v>
      </c>
      <c r="N6134" s="4">
        <v>1.018</v>
      </c>
      <c r="O6134" s="5">
        <v>42305.745292812499</v>
      </c>
      <c r="P6134" s="5">
        <v>42305.745292812499</v>
      </c>
    </row>
    <row r="6135" spans="1:16">
      <c r="A6135">
        <v>5</v>
      </c>
      <c r="B6135">
        <v>14</v>
      </c>
      <c r="C6135">
        <v>3</v>
      </c>
      <c r="D6135">
        <v>39</v>
      </c>
      <c r="E6135">
        <v>3904</v>
      </c>
      <c r="F6135">
        <v>1037</v>
      </c>
      <c r="G6135">
        <v>239</v>
      </c>
      <c r="H6135">
        <v>6</v>
      </c>
      <c r="I6135" s="58" t="s">
        <v>9595</v>
      </c>
      <c r="J6135">
        <v>23906</v>
      </c>
      <c r="K6135" s="4">
        <v>1</v>
      </c>
      <c r="L6135" s="4">
        <v>4.4649999999999999</v>
      </c>
      <c r="M6135" s="4">
        <v>31.684000000000001</v>
      </c>
      <c r="N6135" s="4">
        <v>35.149000000000001</v>
      </c>
      <c r="O6135" s="5">
        <v>42305.745292812499</v>
      </c>
      <c r="P6135" s="5">
        <v>42305.745292812499</v>
      </c>
    </row>
    <row r="6136" spans="1:16">
      <c r="A6136">
        <v>5</v>
      </c>
      <c r="B6136">
        <v>14</v>
      </c>
      <c r="C6136">
        <v>3</v>
      </c>
      <c r="D6136">
        <v>39</v>
      </c>
      <c r="E6136">
        <v>3920</v>
      </c>
      <c r="F6136">
        <v>1038</v>
      </c>
      <c r="G6136">
        <v>282</v>
      </c>
      <c r="H6136">
        <v>1</v>
      </c>
      <c r="I6136" s="58" t="s">
        <v>9596</v>
      </c>
      <c r="J6136">
        <v>28201</v>
      </c>
      <c r="K6136" s="4">
        <v>0</v>
      </c>
      <c r="L6136" s="4">
        <v>0.91900000000000004</v>
      </c>
      <c r="M6136" s="4">
        <v>0</v>
      </c>
      <c r="N6136" s="4">
        <v>0.91900000000000004</v>
      </c>
      <c r="O6136" s="5">
        <v>42305.745292812499</v>
      </c>
      <c r="P6136" s="5">
        <v>42305.745292812499</v>
      </c>
    </row>
    <row r="6137" spans="1:16">
      <c r="A6137">
        <v>5</v>
      </c>
      <c r="B6137">
        <v>14</v>
      </c>
      <c r="C6137">
        <v>3</v>
      </c>
      <c r="D6137">
        <v>39</v>
      </c>
      <c r="E6137">
        <v>3920</v>
      </c>
      <c r="F6137">
        <v>1039</v>
      </c>
      <c r="G6137">
        <v>282</v>
      </c>
      <c r="H6137">
        <v>2</v>
      </c>
      <c r="I6137" s="58" t="s">
        <v>9597</v>
      </c>
      <c r="J6137">
        <v>28202</v>
      </c>
      <c r="K6137" s="4">
        <v>0.91900000000000004</v>
      </c>
      <c r="L6137" s="4">
        <v>12.106</v>
      </c>
      <c r="M6137" s="4">
        <v>0.91900000000000004</v>
      </c>
      <c r="N6137" s="4">
        <v>12.106</v>
      </c>
      <c r="O6137" s="5">
        <v>42305.745292812499</v>
      </c>
      <c r="P6137" s="5">
        <v>43258.050196053242</v>
      </c>
    </row>
    <row r="6138" spans="1:16">
      <c r="A6138">
        <v>5</v>
      </c>
      <c r="B6138">
        <v>14</v>
      </c>
      <c r="C6138">
        <v>3</v>
      </c>
      <c r="D6138">
        <v>39</v>
      </c>
      <c r="E6138">
        <v>3920</v>
      </c>
      <c r="F6138">
        <v>1040</v>
      </c>
      <c r="G6138">
        <v>282</v>
      </c>
      <c r="H6138">
        <v>3</v>
      </c>
      <c r="I6138" s="58" t="s">
        <v>9598</v>
      </c>
      <c r="J6138">
        <v>28203</v>
      </c>
      <c r="K6138" s="4">
        <v>1</v>
      </c>
      <c r="L6138" s="4">
        <v>14.101000000000001</v>
      </c>
      <c r="M6138" s="4">
        <v>12.106</v>
      </c>
      <c r="N6138" s="4">
        <v>25.207000000000001</v>
      </c>
      <c r="O6138" s="5">
        <v>42305.745292812499</v>
      </c>
      <c r="P6138" s="5">
        <v>43258.050196053242</v>
      </c>
    </row>
    <row r="6139" spans="1:16">
      <c r="A6139">
        <v>5</v>
      </c>
      <c r="B6139">
        <v>14</v>
      </c>
      <c r="C6139">
        <v>3</v>
      </c>
      <c r="D6139">
        <v>39</v>
      </c>
      <c r="E6139">
        <v>3972</v>
      </c>
      <c r="F6139">
        <v>1041</v>
      </c>
      <c r="G6139">
        <v>391</v>
      </c>
      <c r="H6139">
        <v>3</v>
      </c>
      <c r="I6139" s="58" t="s">
        <v>9599</v>
      </c>
      <c r="J6139">
        <v>39103</v>
      </c>
      <c r="K6139" s="4">
        <v>0.5</v>
      </c>
      <c r="L6139" s="4">
        <v>14.571999999999999</v>
      </c>
      <c r="M6139" s="4">
        <v>0</v>
      </c>
      <c r="N6139" s="4">
        <v>14.071999999999999</v>
      </c>
      <c r="O6139" s="5">
        <v>42305.745292812499</v>
      </c>
      <c r="P6139" s="5">
        <v>42305.745292812499</v>
      </c>
    </row>
    <row r="6140" spans="1:16">
      <c r="A6140">
        <v>5</v>
      </c>
      <c r="B6140">
        <v>14</v>
      </c>
      <c r="C6140">
        <v>3</v>
      </c>
      <c r="D6140">
        <v>39</v>
      </c>
      <c r="E6140">
        <v>3972</v>
      </c>
      <c r="F6140">
        <v>1042</v>
      </c>
      <c r="G6140">
        <v>391</v>
      </c>
      <c r="H6140">
        <v>4</v>
      </c>
      <c r="I6140" s="58" t="s">
        <v>9600</v>
      </c>
      <c r="J6140">
        <v>39104</v>
      </c>
      <c r="K6140" s="4">
        <v>0.5</v>
      </c>
      <c r="L6140" s="4">
        <v>13.565</v>
      </c>
      <c r="M6140" s="4">
        <v>14.478</v>
      </c>
      <c r="N6140" s="4">
        <v>27.542999999999999</v>
      </c>
      <c r="O6140" s="5">
        <v>42305.745292812499</v>
      </c>
      <c r="P6140" s="5">
        <v>43258.050196053242</v>
      </c>
    </row>
    <row r="6141" spans="1:16">
      <c r="A6141">
        <v>5</v>
      </c>
      <c r="B6141">
        <v>14</v>
      </c>
      <c r="C6141">
        <v>3</v>
      </c>
      <c r="D6141">
        <v>39</v>
      </c>
      <c r="E6141">
        <v>3972</v>
      </c>
      <c r="F6141">
        <v>1043</v>
      </c>
      <c r="G6141">
        <v>391</v>
      </c>
      <c r="H6141">
        <v>5</v>
      </c>
      <c r="I6141" s="58" t="s">
        <v>9601</v>
      </c>
      <c r="J6141">
        <v>39105</v>
      </c>
      <c r="K6141" s="4">
        <v>13.565</v>
      </c>
      <c r="L6141" s="4">
        <v>24.573</v>
      </c>
      <c r="M6141" s="4">
        <v>27.542999999999999</v>
      </c>
      <c r="N6141" s="4">
        <v>38.551000000000002</v>
      </c>
      <c r="O6141" s="5">
        <v>42305.745292812499</v>
      </c>
      <c r="P6141" s="5">
        <v>43258.050196053242</v>
      </c>
    </row>
    <row r="6142" spans="1:16">
      <c r="A6142">
        <v>5</v>
      </c>
      <c r="B6142">
        <v>14</v>
      </c>
      <c r="C6142">
        <v>3</v>
      </c>
      <c r="D6142">
        <v>39</v>
      </c>
      <c r="E6142">
        <v>4119</v>
      </c>
      <c r="F6142">
        <v>1044</v>
      </c>
      <c r="G6142">
        <v>44</v>
      </c>
      <c r="H6142">
        <v>5</v>
      </c>
      <c r="I6142" s="58">
        <v>16193</v>
      </c>
      <c r="J6142">
        <v>4405</v>
      </c>
      <c r="K6142" s="4">
        <v>0.5</v>
      </c>
      <c r="L6142" s="4">
        <v>2.72</v>
      </c>
      <c r="M6142" s="4">
        <v>0</v>
      </c>
      <c r="N6142" s="4">
        <v>2.2200000000000002</v>
      </c>
      <c r="O6142" s="5">
        <v>42305.745292812499</v>
      </c>
      <c r="P6142" s="5">
        <v>42305.745292812499</v>
      </c>
    </row>
    <row r="6143" spans="1:16">
      <c r="A6143">
        <v>5</v>
      </c>
      <c r="B6143">
        <v>14</v>
      </c>
      <c r="C6143">
        <v>3</v>
      </c>
      <c r="D6143">
        <v>39</v>
      </c>
      <c r="E6143">
        <v>4491</v>
      </c>
      <c r="F6143">
        <v>1045</v>
      </c>
      <c r="G6143">
        <v>224</v>
      </c>
      <c r="H6143">
        <v>4</v>
      </c>
      <c r="I6143" s="58" t="s">
        <v>9602</v>
      </c>
      <c r="J6143">
        <v>22404</v>
      </c>
      <c r="K6143" s="4">
        <v>1</v>
      </c>
      <c r="L6143" s="4">
        <v>2.6960000000000002</v>
      </c>
      <c r="M6143" s="4">
        <v>0</v>
      </c>
      <c r="N6143" s="4">
        <v>1.696</v>
      </c>
      <c r="O6143" s="5">
        <v>42305.745292812499</v>
      </c>
      <c r="P6143" s="5">
        <v>42305.745292812499</v>
      </c>
    </row>
    <row r="6144" spans="1:16">
      <c r="A6144">
        <v>5</v>
      </c>
      <c r="B6144">
        <v>14</v>
      </c>
      <c r="C6144">
        <v>3</v>
      </c>
      <c r="D6144">
        <v>39</v>
      </c>
      <c r="E6144">
        <v>4532</v>
      </c>
      <c r="F6144">
        <v>1046</v>
      </c>
      <c r="G6144">
        <v>44</v>
      </c>
      <c r="H6144">
        <v>2</v>
      </c>
      <c r="I6144" s="58">
        <v>16103</v>
      </c>
      <c r="J6144">
        <v>4402</v>
      </c>
      <c r="K6144" s="4">
        <v>0.50600000000000001</v>
      </c>
      <c r="L6144" s="4">
        <v>12.94</v>
      </c>
      <c r="M6144" s="4">
        <v>299.05599999999998</v>
      </c>
      <c r="N6144" s="4">
        <v>311.49</v>
      </c>
      <c r="O6144" s="5">
        <v>42305.745292812499</v>
      </c>
      <c r="P6144" s="5">
        <v>43258.050196053242</v>
      </c>
    </row>
    <row r="6145" spans="1:16">
      <c r="A6145">
        <v>5</v>
      </c>
      <c r="B6145">
        <v>14</v>
      </c>
      <c r="C6145">
        <v>3</v>
      </c>
      <c r="D6145">
        <v>39</v>
      </c>
      <c r="E6145">
        <v>4532</v>
      </c>
      <c r="F6145">
        <v>1047</v>
      </c>
      <c r="G6145">
        <v>44</v>
      </c>
      <c r="H6145">
        <v>3</v>
      </c>
      <c r="I6145" s="58">
        <v>16132</v>
      </c>
      <c r="J6145">
        <v>4403</v>
      </c>
      <c r="K6145" s="4">
        <v>1</v>
      </c>
      <c r="L6145" s="4">
        <v>15.491</v>
      </c>
      <c r="M6145" s="4">
        <v>311.49</v>
      </c>
      <c r="N6145" s="4">
        <v>325.98099999999999</v>
      </c>
      <c r="O6145" s="5">
        <v>42305.745292812499</v>
      </c>
      <c r="P6145" s="5">
        <v>43258.050196053242</v>
      </c>
    </row>
    <row r="6146" spans="1:16">
      <c r="A6146">
        <v>5</v>
      </c>
      <c r="B6146">
        <v>14</v>
      </c>
      <c r="C6146">
        <v>3</v>
      </c>
      <c r="D6146">
        <v>39</v>
      </c>
      <c r="E6146">
        <v>4550</v>
      </c>
      <c r="F6146">
        <v>1048</v>
      </c>
      <c r="G6146">
        <v>224</v>
      </c>
      <c r="H6146">
        <v>1</v>
      </c>
      <c r="I6146" s="58" t="s">
        <v>9603</v>
      </c>
      <c r="J6146">
        <v>22401</v>
      </c>
      <c r="K6146" s="4">
        <v>12.94</v>
      </c>
      <c r="L6146" s="4">
        <v>23.173999999999999</v>
      </c>
      <c r="M6146" s="4">
        <v>337.61200000000002</v>
      </c>
      <c r="N6146" s="4">
        <v>347.846</v>
      </c>
      <c r="O6146" s="5">
        <v>42305.745292812499</v>
      </c>
      <c r="P6146" s="5">
        <v>42305.745292812499</v>
      </c>
    </row>
    <row r="6147" spans="1:16">
      <c r="A6147">
        <v>5</v>
      </c>
      <c r="B6147">
        <v>14</v>
      </c>
      <c r="C6147">
        <v>3</v>
      </c>
      <c r="D6147">
        <v>39</v>
      </c>
      <c r="E6147">
        <v>4550</v>
      </c>
      <c r="F6147">
        <v>1049</v>
      </c>
      <c r="G6147">
        <v>224</v>
      </c>
      <c r="H6147">
        <v>2</v>
      </c>
      <c r="I6147" s="58" t="s">
        <v>9604</v>
      </c>
      <c r="J6147">
        <v>22402</v>
      </c>
      <c r="K6147" s="4">
        <v>8.8770000000000007</v>
      </c>
      <c r="L6147" s="4">
        <v>19.114000000000001</v>
      </c>
      <c r="M6147" s="4">
        <v>347.846</v>
      </c>
      <c r="N6147" s="4">
        <v>358.08300000000003</v>
      </c>
      <c r="O6147" s="5">
        <v>42305.745292812499</v>
      </c>
      <c r="P6147" s="5">
        <v>42305.745292812499</v>
      </c>
    </row>
    <row r="6148" spans="1:16">
      <c r="A6148">
        <v>5</v>
      </c>
      <c r="B6148">
        <v>14</v>
      </c>
      <c r="C6148">
        <v>3</v>
      </c>
      <c r="D6148">
        <v>39</v>
      </c>
      <c r="E6148">
        <v>951</v>
      </c>
      <c r="F6148">
        <v>1012</v>
      </c>
      <c r="G6148">
        <v>391</v>
      </c>
      <c r="H6148">
        <v>2</v>
      </c>
      <c r="I6148" s="58" t="s">
        <v>9605</v>
      </c>
      <c r="J6148">
        <v>39102</v>
      </c>
      <c r="K6148" s="4">
        <v>5</v>
      </c>
      <c r="L6148" s="4">
        <v>13.984999999999999</v>
      </c>
      <c r="M6148" s="4">
        <v>0</v>
      </c>
      <c r="N6148" s="4">
        <v>8.9849999999999994</v>
      </c>
      <c r="O6148" s="5">
        <v>42305.745292812499</v>
      </c>
      <c r="P6148" s="5">
        <v>42305.745292812499</v>
      </c>
    </row>
    <row r="6149" spans="1:16">
      <c r="A6149">
        <v>5</v>
      </c>
      <c r="B6149">
        <v>14</v>
      </c>
      <c r="C6149">
        <v>3</v>
      </c>
      <c r="D6149">
        <v>5</v>
      </c>
      <c r="E6149">
        <v>1298</v>
      </c>
      <c r="F6149">
        <v>945</v>
      </c>
      <c r="G6149">
        <v>544</v>
      </c>
      <c r="H6149">
        <v>3</v>
      </c>
      <c r="I6149" s="58" t="s">
        <v>9606</v>
      </c>
      <c r="J6149">
        <v>54403</v>
      </c>
      <c r="K6149" s="4">
        <v>0</v>
      </c>
      <c r="L6149" s="4">
        <v>3.3170000000000002</v>
      </c>
      <c r="M6149" s="4">
        <v>0</v>
      </c>
      <c r="N6149" s="4">
        <v>3.3159999999999998</v>
      </c>
      <c r="O6149" s="5">
        <v>42305.745292812499</v>
      </c>
      <c r="P6149" s="5">
        <v>43258.050196053242</v>
      </c>
    </row>
    <row r="6150" spans="1:16">
      <c r="A6150">
        <v>5</v>
      </c>
      <c r="B6150">
        <v>14</v>
      </c>
      <c r="C6150">
        <v>3</v>
      </c>
      <c r="D6150">
        <v>5</v>
      </c>
      <c r="E6150">
        <v>133</v>
      </c>
      <c r="F6150">
        <v>934</v>
      </c>
      <c r="G6150">
        <v>156</v>
      </c>
      <c r="H6150">
        <v>5</v>
      </c>
      <c r="I6150" s="58" t="s">
        <v>1613</v>
      </c>
      <c r="J6150">
        <v>15605</v>
      </c>
      <c r="K6150" s="4">
        <v>15.596</v>
      </c>
      <c r="L6150" s="4">
        <v>18.707000000000001</v>
      </c>
      <c r="M6150" s="4">
        <v>0</v>
      </c>
      <c r="N6150" s="4">
        <v>3.1110000000000002</v>
      </c>
      <c r="O6150" s="5">
        <v>42305.745292812499</v>
      </c>
      <c r="P6150" s="5">
        <v>42305.745292812499</v>
      </c>
    </row>
    <row r="6151" spans="1:16">
      <c r="A6151">
        <v>5</v>
      </c>
      <c r="B6151">
        <v>14</v>
      </c>
      <c r="C6151">
        <v>3</v>
      </c>
      <c r="D6151">
        <v>5</v>
      </c>
      <c r="E6151">
        <v>1396</v>
      </c>
      <c r="F6151">
        <v>946</v>
      </c>
      <c r="G6151">
        <v>1997</v>
      </c>
      <c r="H6151">
        <v>2</v>
      </c>
      <c r="I6151" s="58">
        <v>35462</v>
      </c>
      <c r="J6151">
        <v>199702</v>
      </c>
      <c r="K6151" s="4">
        <v>0</v>
      </c>
      <c r="L6151" s="4">
        <v>0.30199999999999999</v>
      </c>
      <c r="M6151" s="4">
        <v>11.99</v>
      </c>
      <c r="N6151" s="4">
        <v>12.292</v>
      </c>
      <c r="O6151" s="5">
        <v>42305.745292812499</v>
      </c>
      <c r="P6151" s="5">
        <v>42305.745292812499</v>
      </c>
    </row>
    <row r="6152" spans="1:16">
      <c r="A6152">
        <v>5</v>
      </c>
      <c r="B6152">
        <v>14</v>
      </c>
      <c r="C6152">
        <v>3</v>
      </c>
      <c r="D6152">
        <v>5</v>
      </c>
      <c r="E6152">
        <v>2024</v>
      </c>
      <c r="F6152">
        <v>947</v>
      </c>
      <c r="G6152">
        <v>1837</v>
      </c>
      <c r="H6152">
        <v>1</v>
      </c>
      <c r="I6152" s="58">
        <v>-23009</v>
      </c>
      <c r="J6152">
        <v>183701</v>
      </c>
      <c r="K6152" s="4">
        <v>5</v>
      </c>
      <c r="L6152" s="4">
        <v>13.942</v>
      </c>
      <c r="M6152" s="4">
        <v>0</v>
      </c>
      <c r="N6152" s="4">
        <v>8.9420000000000002</v>
      </c>
      <c r="O6152" s="5">
        <v>42305.745292812499</v>
      </c>
      <c r="P6152" s="5">
        <v>42305.745292812499</v>
      </c>
    </row>
    <row r="6153" spans="1:16">
      <c r="A6153">
        <v>5</v>
      </c>
      <c r="B6153">
        <v>14</v>
      </c>
      <c r="C6153">
        <v>3</v>
      </c>
      <c r="D6153">
        <v>5</v>
      </c>
      <c r="E6153">
        <v>2024</v>
      </c>
      <c r="F6153">
        <v>948</v>
      </c>
      <c r="G6153">
        <v>1837</v>
      </c>
      <c r="H6153">
        <v>2</v>
      </c>
      <c r="I6153" s="58">
        <v>-22978</v>
      </c>
      <c r="J6153">
        <v>183702</v>
      </c>
      <c r="K6153" s="4">
        <v>8.9420000000000002</v>
      </c>
      <c r="L6153" s="4">
        <v>16.414000000000001</v>
      </c>
      <c r="M6153" s="4">
        <v>8.9420000000000002</v>
      </c>
      <c r="N6153" s="4">
        <v>16.414000000000001</v>
      </c>
      <c r="O6153" s="5">
        <v>42305.745292812499</v>
      </c>
      <c r="P6153" s="5">
        <v>42305.745292812499</v>
      </c>
    </row>
    <row r="6154" spans="1:16">
      <c r="A6154">
        <v>5</v>
      </c>
      <c r="B6154">
        <v>14</v>
      </c>
      <c r="C6154">
        <v>3</v>
      </c>
      <c r="D6154">
        <v>5</v>
      </c>
      <c r="E6154">
        <v>2232</v>
      </c>
      <c r="F6154">
        <v>949</v>
      </c>
      <c r="G6154">
        <v>1995</v>
      </c>
      <c r="H6154">
        <v>1</v>
      </c>
      <c r="I6154" s="58">
        <v>34700</v>
      </c>
      <c r="J6154">
        <v>199501</v>
      </c>
      <c r="K6154" s="4">
        <v>0</v>
      </c>
      <c r="L6154" s="4">
        <v>16.535</v>
      </c>
      <c r="M6154" s="4">
        <v>0</v>
      </c>
      <c r="N6154" s="4">
        <v>16.535</v>
      </c>
      <c r="O6154" s="5">
        <v>42305.745292812499</v>
      </c>
      <c r="P6154" s="5">
        <v>42305.745292812499</v>
      </c>
    </row>
    <row r="6155" spans="1:16">
      <c r="A6155">
        <v>5</v>
      </c>
      <c r="B6155">
        <v>14</v>
      </c>
      <c r="C6155">
        <v>3</v>
      </c>
      <c r="D6155">
        <v>5</v>
      </c>
      <c r="E6155">
        <v>2277</v>
      </c>
      <c r="F6155">
        <v>950</v>
      </c>
      <c r="G6155">
        <v>2112</v>
      </c>
      <c r="H6155">
        <v>1</v>
      </c>
      <c r="I6155" s="58">
        <v>77433</v>
      </c>
      <c r="J6155">
        <v>211201</v>
      </c>
      <c r="K6155" s="4">
        <v>0</v>
      </c>
      <c r="L6155" s="4">
        <v>5.1360000000000001</v>
      </c>
      <c r="M6155" s="4">
        <v>0</v>
      </c>
      <c r="N6155" s="4">
        <v>5.1360000000000001</v>
      </c>
      <c r="O6155" s="5">
        <v>42305.745292812499</v>
      </c>
      <c r="P6155" s="5">
        <v>42305.745292812499</v>
      </c>
    </row>
    <row r="6156" spans="1:16">
      <c r="A6156">
        <v>5</v>
      </c>
      <c r="B6156">
        <v>14</v>
      </c>
      <c r="C6156">
        <v>3</v>
      </c>
      <c r="D6156">
        <v>5</v>
      </c>
      <c r="E6156">
        <v>2412</v>
      </c>
      <c r="F6156">
        <v>951</v>
      </c>
      <c r="G6156">
        <v>283</v>
      </c>
      <c r="H6156">
        <v>8</v>
      </c>
      <c r="I6156" s="58" t="s">
        <v>9607</v>
      </c>
      <c r="J6156">
        <v>28308</v>
      </c>
      <c r="K6156" s="4">
        <v>1.7789999999999999</v>
      </c>
      <c r="L6156" s="4">
        <v>2.0299999999999998</v>
      </c>
      <c r="M6156" s="4">
        <v>1.7749999999999999</v>
      </c>
      <c r="N6156" s="4">
        <v>2.0259999999999998</v>
      </c>
      <c r="O6156" s="5">
        <v>42305.745292812499</v>
      </c>
      <c r="P6156" s="5">
        <v>43258.050196053242</v>
      </c>
    </row>
    <row r="6157" spans="1:16">
      <c r="A6157">
        <v>5</v>
      </c>
      <c r="B6157">
        <v>14</v>
      </c>
      <c r="C6157">
        <v>3</v>
      </c>
      <c r="D6157">
        <v>5</v>
      </c>
      <c r="E6157">
        <v>2601</v>
      </c>
      <c r="F6157">
        <v>952</v>
      </c>
      <c r="G6157">
        <v>2113</v>
      </c>
      <c r="H6157">
        <v>1</v>
      </c>
      <c r="I6157" s="58">
        <v>77799</v>
      </c>
      <c r="J6157">
        <v>211301</v>
      </c>
      <c r="K6157" s="4">
        <v>0</v>
      </c>
      <c r="L6157" s="4">
        <v>11.188000000000001</v>
      </c>
      <c r="M6157" s="4">
        <v>0</v>
      </c>
      <c r="N6157" s="4">
        <v>11.188000000000001</v>
      </c>
      <c r="O6157" s="5">
        <v>42305.745292812499</v>
      </c>
      <c r="P6157" s="5">
        <v>42305.745292812499</v>
      </c>
    </row>
    <row r="6158" spans="1:16">
      <c r="A6158">
        <v>5</v>
      </c>
      <c r="B6158">
        <v>14</v>
      </c>
      <c r="C6158">
        <v>3</v>
      </c>
      <c r="D6158">
        <v>5</v>
      </c>
      <c r="E6158">
        <v>2660</v>
      </c>
      <c r="F6158">
        <v>953</v>
      </c>
      <c r="G6158">
        <v>2644</v>
      </c>
      <c r="H6158">
        <v>2</v>
      </c>
      <c r="I6158" s="58">
        <v>271773</v>
      </c>
      <c r="J6158">
        <v>264402</v>
      </c>
      <c r="K6158" s="4">
        <v>0</v>
      </c>
      <c r="L6158" s="4">
        <v>1.58</v>
      </c>
      <c r="M6158" s="4">
        <v>3.2130000000000001</v>
      </c>
      <c r="N6158" s="4">
        <v>4.7930000000000001</v>
      </c>
      <c r="O6158" s="5">
        <v>42305.745292812499</v>
      </c>
      <c r="P6158" s="5">
        <v>42305.745292812499</v>
      </c>
    </row>
    <row r="6159" spans="1:16">
      <c r="A6159">
        <v>5</v>
      </c>
      <c r="B6159">
        <v>14</v>
      </c>
      <c r="C6159">
        <v>3</v>
      </c>
      <c r="D6159">
        <v>5</v>
      </c>
      <c r="E6159">
        <v>2836</v>
      </c>
      <c r="F6159">
        <v>954</v>
      </c>
      <c r="G6159">
        <v>2860</v>
      </c>
      <c r="H6159">
        <v>2</v>
      </c>
      <c r="I6159" s="58">
        <v>350666</v>
      </c>
      <c r="J6159">
        <v>286002</v>
      </c>
      <c r="K6159" s="4">
        <v>0</v>
      </c>
      <c r="L6159" s="4">
        <v>7.2030000000000003</v>
      </c>
      <c r="M6159" s="4">
        <v>0.42</v>
      </c>
      <c r="N6159" s="4">
        <v>7.6230000000000002</v>
      </c>
      <c r="O6159" s="5">
        <v>42305.745292812499</v>
      </c>
      <c r="P6159" s="5">
        <v>43258.050196053242</v>
      </c>
    </row>
    <row r="6160" spans="1:16">
      <c r="A6160">
        <v>5</v>
      </c>
      <c r="B6160">
        <v>14</v>
      </c>
      <c r="C6160">
        <v>3</v>
      </c>
      <c r="D6160">
        <v>5</v>
      </c>
      <c r="E6160">
        <v>356</v>
      </c>
      <c r="F6160">
        <v>935</v>
      </c>
      <c r="G6160">
        <v>824</v>
      </c>
      <c r="H6160">
        <v>2</v>
      </c>
      <c r="I6160" s="58" t="s">
        <v>9608</v>
      </c>
      <c r="J6160">
        <v>82402</v>
      </c>
      <c r="K6160" s="4">
        <v>0</v>
      </c>
      <c r="L6160" s="4">
        <v>12.768000000000001</v>
      </c>
      <c r="M6160" s="4">
        <v>0</v>
      </c>
      <c r="N6160" s="4">
        <v>9.65</v>
      </c>
      <c r="O6160" s="5">
        <v>42305.745292812499</v>
      </c>
      <c r="P6160" s="5">
        <v>42305.745292812499</v>
      </c>
    </row>
    <row r="6161" spans="1:16">
      <c r="A6161">
        <v>5</v>
      </c>
      <c r="B6161">
        <v>14</v>
      </c>
      <c r="C6161">
        <v>3</v>
      </c>
      <c r="D6161">
        <v>5</v>
      </c>
      <c r="E6161">
        <v>358</v>
      </c>
      <c r="F6161">
        <v>936</v>
      </c>
      <c r="G6161">
        <v>137</v>
      </c>
      <c r="H6161">
        <v>7</v>
      </c>
      <c r="I6161" s="58" t="s">
        <v>1614</v>
      </c>
      <c r="J6161">
        <v>13707</v>
      </c>
      <c r="K6161" s="4">
        <v>20</v>
      </c>
      <c r="L6161" s="4">
        <v>20.954000000000001</v>
      </c>
      <c r="M6161" s="4">
        <v>0</v>
      </c>
      <c r="N6161" s="4">
        <v>0.95399999999999996</v>
      </c>
      <c r="O6161" s="5">
        <v>42305.745292812499</v>
      </c>
      <c r="P6161" s="5">
        <v>43258.050196053242</v>
      </c>
    </row>
    <row r="6162" spans="1:16">
      <c r="A6162">
        <v>5</v>
      </c>
      <c r="B6162">
        <v>14</v>
      </c>
      <c r="C6162">
        <v>3</v>
      </c>
      <c r="D6162">
        <v>5</v>
      </c>
      <c r="E6162">
        <v>3866</v>
      </c>
      <c r="F6162">
        <v>955</v>
      </c>
      <c r="G6162">
        <v>655</v>
      </c>
      <c r="H6162">
        <v>2</v>
      </c>
      <c r="I6162" s="58" t="s">
        <v>9609</v>
      </c>
      <c r="J6162">
        <v>65502</v>
      </c>
      <c r="K6162" s="4">
        <v>0</v>
      </c>
      <c r="L6162" s="4">
        <v>6.2590000000000003</v>
      </c>
      <c r="M6162" s="4">
        <v>0</v>
      </c>
      <c r="N6162" s="4">
        <v>6.2590000000000003</v>
      </c>
      <c r="O6162" t="s">
        <v>1223</v>
      </c>
      <c r="P6162" t="s">
        <v>1223</v>
      </c>
    </row>
    <row r="6163" spans="1:16">
      <c r="A6163">
        <v>5</v>
      </c>
      <c r="B6163">
        <v>14</v>
      </c>
      <c r="C6163">
        <v>3</v>
      </c>
      <c r="D6163">
        <v>5</v>
      </c>
      <c r="E6163">
        <v>3875</v>
      </c>
      <c r="F6163">
        <v>956</v>
      </c>
      <c r="G6163">
        <v>137</v>
      </c>
      <c r="H6163">
        <v>4</v>
      </c>
      <c r="I6163" s="58" t="s">
        <v>9610</v>
      </c>
      <c r="J6163">
        <v>13704</v>
      </c>
      <c r="K6163" s="4">
        <v>1</v>
      </c>
      <c r="L6163" s="4">
        <v>5.3979999999999997</v>
      </c>
      <c r="M6163" s="4">
        <v>26.863</v>
      </c>
      <c r="N6163" s="4">
        <v>31.260999999999999</v>
      </c>
      <c r="O6163" s="5">
        <v>42305.745292812499</v>
      </c>
      <c r="P6163" s="5">
        <v>43258.050196053242</v>
      </c>
    </row>
    <row r="6164" spans="1:16">
      <c r="A6164">
        <v>5</v>
      </c>
      <c r="B6164">
        <v>14</v>
      </c>
      <c r="C6164">
        <v>3</v>
      </c>
      <c r="D6164">
        <v>5</v>
      </c>
      <c r="E6164">
        <v>3875</v>
      </c>
      <c r="F6164">
        <v>957</v>
      </c>
      <c r="G6164">
        <v>137</v>
      </c>
      <c r="H6164">
        <v>5</v>
      </c>
      <c r="I6164" s="58" t="s">
        <v>9611</v>
      </c>
      <c r="J6164">
        <v>13705</v>
      </c>
      <c r="K6164" s="4">
        <v>1</v>
      </c>
      <c r="L6164" s="4">
        <v>18.481000000000002</v>
      </c>
      <c r="M6164" s="4">
        <v>31.260999999999999</v>
      </c>
      <c r="N6164" s="4">
        <v>48.741999999999997</v>
      </c>
      <c r="O6164" s="5">
        <v>42305.745292812499</v>
      </c>
      <c r="P6164" s="5">
        <v>43258.050196053242</v>
      </c>
    </row>
    <row r="6165" spans="1:16">
      <c r="A6165">
        <v>5</v>
      </c>
      <c r="B6165">
        <v>14</v>
      </c>
      <c r="C6165">
        <v>3</v>
      </c>
      <c r="D6165">
        <v>5</v>
      </c>
      <c r="E6165">
        <v>3875</v>
      </c>
      <c r="F6165">
        <v>958</v>
      </c>
      <c r="G6165">
        <v>137</v>
      </c>
      <c r="H6165">
        <v>7</v>
      </c>
      <c r="I6165" s="58" t="s">
        <v>1614</v>
      </c>
      <c r="J6165">
        <v>13707</v>
      </c>
      <c r="K6165" s="4">
        <v>1</v>
      </c>
      <c r="L6165" s="4">
        <v>12.211</v>
      </c>
      <c r="M6165" s="4">
        <v>48.741999999999997</v>
      </c>
      <c r="N6165" s="4">
        <v>59.953000000000003</v>
      </c>
      <c r="O6165" s="5">
        <v>42305.745292812499</v>
      </c>
      <c r="P6165" s="5">
        <v>43258.050196053242</v>
      </c>
    </row>
    <row r="6166" spans="1:16">
      <c r="A6166">
        <v>5</v>
      </c>
      <c r="B6166">
        <v>14</v>
      </c>
      <c r="C6166">
        <v>3</v>
      </c>
      <c r="D6166">
        <v>5</v>
      </c>
      <c r="E6166">
        <v>391</v>
      </c>
      <c r="F6166">
        <v>937</v>
      </c>
      <c r="G6166">
        <v>824</v>
      </c>
      <c r="H6166">
        <v>1</v>
      </c>
      <c r="I6166" s="58" t="s">
        <v>9612</v>
      </c>
      <c r="J6166">
        <v>82401</v>
      </c>
      <c r="K6166" s="4">
        <v>0</v>
      </c>
      <c r="L6166" s="4">
        <v>19.963999999999999</v>
      </c>
      <c r="M6166" s="4">
        <v>0</v>
      </c>
      <c r="N6166" s="4">
        <v>19.963999999999999</v>
      </c>
      <c r="O6166" s="5">
        <v>42305.745292812499</v>
      </c>
      <c r="P6166" s="5">
        <v>42305.745292812499</v>
      </c>
    </row>
    <row r="6167" spans="1:16">
      <c r="A6167">
        <v>5</v>
      </c>
      <c r="B6167">
        <v>14</v>
      </c>
      <c r="C6167">
        <v>3</v>
      </c>
      <c r="D6167">
        <v>5</v>
      </c>
      <c r="E6167">
        <v>391</v>
      </c>
      <c r="F6167">
        <v>938</v>
      </c>
      <c r="G6167">
        <v>1956</v>
      </c>
      <c r="H6167">
        <v>1</v>
      </c>
      <c r="I6167" s="58">
        <v>20455</v>
      </c>
      <c r="J6167">
        <v>195601</v>
      </c>
      <c r="K6167" s="4">
        <v>0.104</v>
      </c>
      <c r="L6167" s="4">
        <v>3.8210000000000002</v>
      </c>
      <c r="M6167" s="4">
        <v>20.082000000000001</v>
      </c>
      <c r="N6167" s="4">
        <v>23.798999999999999</v>
      </c>
      <c r="O6167" s="5">
        <v>42305.745292812499</v>
      </c>
      <c r="P6167" s="5">
        <v>43258.050196053242</v>
      </c>
    </row>
    <row r="6168" spans="1:16">
      <c r="A6168">
        <v>5</v>
      </c>
      <c r="B6168">
        <v>14</v>
      </c>
      <c r="C6168">
        <v>3</v>
      </c>
      <c r="D6168">
        <v>5</v>
      </c>
      <c r="E6168">
        <v>3920</v>
      </c>
      <c r="F6168">
        <v>959</v>
      </c>
      <c r="G6168">
        <v>283</v>
      </c>
      <c r="H6168">
        <v>2</v>
      </c>
      <c r="I6168" s="58" t="s">
        <v>9613</v>
      </c>
      <c r="J6168">
        <v>28302</v>
      </c>
      <c r="K6168" s="4">
        <v>1</v>
      </c>
      <c r="L6168" s="4">
        <v>10.141999999999999</v>
      </c>
      <c r="M6168" s="4">
        <v>34.289000000000001</v>
      </c>
      <c r="N6168" s="4">
        <v>43.430999999999997</v>
      </c>
      <c r="O6168" s="5">
        <v>42305.745292812499</v>
      </c>
      <c r="P6168" s="5">
        <v>43258.050196053242</v>
      </c>
    </row>
    <row r="6169" spans="1:16">
      <c r="A6169">
        <v>5</v>
      </c>
      <c r="B6169">
        <v>14</v>
      </c>
      <c r="C6169">
        <v>3</v>
      </c>
      <c r="D6169">
        <v>5</v>
      </c>
      <c r="E6169">
        <v>3920</v>
      </c>
      <c r="F6169">
        <v>960</v>
      </c>
      <c r="G6169">
        <v>283</v>
      </c>
      <c r="H6169">
        <v>3</v>
      </c>
      <c r="I6169" s="58" t="s">
        <v>9614</v>
      </c>
      <c r="J6169">
        <v>28303</v>
      </c>
      <c r="K6169" s="4">
        <v>10.141999999999999</v>
      </c>
      <c r="L6169" s="4">
        <v>19.489000000000001</v>
      </c>
      <c r="M6169" s="4">
        <v>43.430999999999997</v>
      </c>
      <c r="N6169" s="4">
        <v>52.777999999999999</v>
      </c>
      <c r="O6169" s="5">
        <v>42305.745292812499</v>
      </c>
      <c r="P6169" s="5">
        <v>43258.050196053242</v>
      </c>
    </row>
    <row r="6170" spans="1:16">
      <c r="A6170">
        <v>5</v>
      </c>
      <c r="B6170">
        <v>14</v>
      </c>
      <c r="C6170">
        <v>3</v>
      </c>
      <c r="D6170">
        <v>5</v>
      </c>
      <c r="E6170">
        <v>3920</v>
      </c>
      <c r="F6170">
        <v>961</v>
      </c>
      <c r="G6170">
        <v>283</v>
      </c>
      <c r="H6170">
        <v>4</v>
      </c>
      <c r="I6170" s="58" t="s">
        <v>9615</v>
      </c>
      <c r="J6170">
        <v>28304</v>
      </c>
      <c r="K6170" s="4">
        <v>19.489000000000001</v>
      </c>
      <c r="L6170" s="4">
        <v>35.726999999999997</v>
      </c>
      <c r="M6170" s="4">
        <v>52.777999999999999</v>
      </c>
      <c r="N6170" s="4">
        <v>69.016000000000005</v>
      </c>
      <c r="O6170" s="5">
        <v>42305.745292812499</v>
      </c>
      <c r="P6170" s="5">
        <v>43258.050196053242</v>
      </c>
    </row>
    <row r="6171" spans="1:16">
      <c r="A6171">
        <v>5</v>
      </c>
      <c r="B6171">
        <v>14</v>
      </c>
      <c r="C6171">
        <v>3</v>
      </c>
      <c r="D6171">
        <v>5</v>
      </c>
      <c r="E6171">
        <v>3949</v>
      </c>
      <c r="F6171">
        <v>962</v>
      </c>
      <c r="G6171">
        <v>133</v>
      </c>
      <c r="H6171">
        <v>7</v>
      </c>
      <c r="I6171" s="58" t="s">
        <v>9616</v>
      </c>
      <c r="J6171">
        <v>13307</v>
      </c>
      <c r="K6171" s="4">
        <v>0</v>
      </c>
      <c r="L6171" s="4">
        <v>7.8019999999999996</v>
      </c>
      <c r="M6171" s="4">
        <v>251.625</v>
      </c>
      <c r="N6171" s="4">
        <v>259.42700000000002</v>
      </c>
      <c r="O6171" s="5">
        <v>42305.745292812499</v>
      </c>
      <c r="P6171" s="5">
        <v>42305.745292812499</v>
      </c>
    </row>
    <row r="6172" spans="1:16">
      <c r="A6172">
        <v>5</v>
      </c>
      <c r="B6172">
        <v>14</v>
      </c>
      <c r="C6172">
        <v>3</v>
      </c>
      <c r="D6172">
        <v>5</v>
      </c>
      <c r="E6172">
        <v>4532</v>
      </c>
      <c r="F6172">
        <v>963</v>
      </c>
      <c r="G6172">
        <v>156</v>
      </c>
      <c r="H6172">
        <v>5</v>
      </c>
      <c r="I6172" s="58" t="s">
        <v>1613</v>
      </c>
      <c r="J6172">
        <v>15605</v>
      </c>
      <c r="K6172" s="4">
        <v>0</v>
      </c>
      <c r="L6172" s="4">
        <v>14.512</v>
      </c>
      <c r="M6172" s="4">
        <v>264.53699999999998</v>
      </c>
      <c r="N6172" s="4">
        <v>279.04899999999998</v>
      </c>
      <c r="O6172" s="5">
        <v>42305.745292812499</v>
      </c>
      <c r="P6172" s="5">
        <v>43258.050196053242</v>
      </c>
    </row>
    <row r="6173" spans="1:16">
      <c r="A6173">
        <v>5</v>
      </c>
      <c r="B6173">
        <v>14</v>
      </c>
      <c r="C6173">
        <v>3</v>
      </c>
      <c r="D6173">
        <v>5</v>
      </c>
      <c r="E6173">
        <v>4532</v>
      </c>
      <c r="F6173">
        <v>964</v>
      </c>
      <c r="G6173">
        <v>156</v>
      </c>
      <c r="H6173">
        <v>17</v>
      </c>
      <c r="I6173" s="58" t="s">
        <v>9617</v>
      </c>
      <c r="J6173">
        <v>15617</v>
      </c>
      <c r="K6173" s="4">
        <v>14.512</v>
      </c>
      <c r="L6173" s="4">
        <v>18.725000000000001</v>
      </c>
      <c r="M6173" s="4">
        <v>279.04899999999998</v>
      </c>
      <c r="N6173" s="4">
        <v>283.262</v>
      </c>
      <c r="O6173" s="5">
        <v>42305.745292812499</v>
      </c>
      <c r="P6173" s="5">
        <v>43258.050196053242</v>
      </c>
    </row>
    <row r="6174" spans="1:16">
      <c r="A6174">
        <v>5</v>
      </c>
      <c r="B6174">
        <v>14</v>
      </c>
      <c r="C6174">
        <v>3</v>
      </c>
      <c r="D6174">
        <v>5</v>
      </c>
      <c r="E6174">
        <v>4547</v>
      </c>
      <c r="F6174">
        <v>965</v>
      </c>
      <c r="G6174">
        <v>249</v>
      </c>
      <c r="H6174">
        <v>2</v>
      </c>
      <c r="I6174" s="58" t="s">
        <v>9618</v>
      </c>
      <c r="J6174">
        <v>24902</v>
      </c>
      <c r="K6174" s="4">
        <v>1</v>
      </c>
      <c r="L6174" s="4">
        <v>7.0030000000000001</v>
      </c>
      <c r="M6174" s="4">
        <v>3.9860000000000002</v>
      </c>
      <c r="N6174" s="4">
        <v>9.9879999999999995</v>
      </c>
      <c r="O6174" s="5">
        <v>42305.745292812499</v>
      </c>
      <c r="P6174" s="5">
        <v>43258.050196053242</v>
      </c>
    </row>
    <row r="6175" spans="1:16">
      <c r="A6175">
        <v>5</v>
      </c>
      <c r="B6175">
        <v>14</v>
      </c>
      <c r="C6175">
        <v>3</v>
      </c>
      <c r="D6175">
        <v>5</v>
      </c>
      <c r="E6175">
        <v>4547</v>
      </c>
      <c r="F6175">
        <v>966</v>
      </c>
      <c r="G6175">
        <v>249</v>
      </c>
      <c r="H6175">
        <v>3</v>
      </c>
      <c r="I6175" s="58" t="s">
        <v>9619</v>
      </c>
      <c r="J6175">
        <v>24903</v>
      </c>
      <c r="K6175" s="4">
        <v>7.0060000000000002</v>
      </c>
      <c r="L6175" s="4">
        <v>19.52</v>
      </c>
      <c r="M6175" s="4">
        <v>9.9879999999999995</v>
      </c>
      <c r="N6175" s="4">
        <v>22.501999999999999</v>
      </c>
      <c r="O6175" s="5">
        <v>42305.745292812499</v>
      </c>
      <c r="P6175" s="5">
        <v>43258.050196053242</v>
      </c>
    </row>
    <row r="6176" spans="1:16">
      <c r="A6176">
        <v>5</v>
      </c>
      <c r="B6176">
        <v>14</v>
      </c>
      <c r="C6176">
        <v>3</v>
      </c>
      <c r="D6176">
        <v>5</v>
      </c>
      <c r="E6176">
        <v>4547</v>
      </c>
      <c r="F6176">
        <v>967</v>
      </c>
      <c r="G6176">
        <v>249</v>
      </c>
      <c r="H6176">
        <v>4</v>
      </c>
      <c r="I6176" s="58" t="s">
        <v>9620</v>
      </c>
      <c r="J6176">
        <v>24904</v>
      </c>
      <c r="K6176" s="4">
        <v>19.538</v>
      </c>
      <c r="L6176" s="4">
        <v>28.306999999999999</v>
      </c>
      <c r="M6176" s="4">
        <v>22.501999999999999</v>
      </c>
      <c r="N6176" s="4">
        <v>31.27</v>
      </c>
      <c r="O6176" s="5">
        <v>42305.745292812499</v>
      </c>
      <c r="P6176" s="5">
        <v>43258.050196053242</v>
      </c>
    </row>
    <row r="6177" spans="1:16">
      <c r="A6177">
        <v>5</v>
      </c>
      <c r="B6177">
        <v>14</v>
      </c>
      <c r="C6177">
        <v>3</v>
      </c>
      <c r="D6177">
        <v>5</v>
      </c>
      <c r="E6177">
        <v>539</v>
      </c>
      <c r="F6177">
        <v>939</v>
      </c>
      <c r="G6177">
        <v>804</v>
      </c>
      <c r="H6177">
        <v>2</v>
      </c>
      <c r="I6177" s="58" t="s">
        <v>9621</v>
      </c>
      <c r="J6177">
        <v>80402</v>
      </c>
      <c r="K6177" s="4">
        <v>1</v>
      </c>
      <c r="L6177" s="4">
        <v>2.72</v>
      </c>
      <c r="M6177" s="4">
        <v>23.084</v>
      </c>
      <c r="N6177" s="4">
        <v>24.803999999999998</v>
      </c>
      <c r="O6177" s="5">
        <v>42305.745292812499</v>
      </c>
      <c r="P6177" s="5">
        <v>43258.050196053242</v>
      </c>
    </row>
    <row r="6178" spans="1:16">
      <c r="A6178">
        <v>5</v>
      </c>
      <c r="B6178">
        <v>14</v>
      </c>
      <c r="C6178">
        <v>3</v>
      </c>
      <c r="D6178">
        <v>5</v>
      </c>
      <c r="E6178">
        <v>539</v>
      </c>
      <c r="F6178">
        <v>940</v>
      </c>
      <c r="G6178">
        <v>804</v>
      </c>
      <c r="H6178">
        <v>3</v>
      </c>
      <c r="I6178" s="58" t="s">
        <v>9622</v>
      </c>
      <c r="J6178">
        <v>80403</v>
      </c>
      <c r="K6178" s="4">
        <v>5</v>
      </c>
      <c r="L6178" s="4">
        <v>16.309000000000001</v>
      </c>
      <c r="M6178" s="4">
        <v>25.030999999999999</v>
      </c>
      <c r="N6178" s="4">
        <v>36.341000000000001</v>
      </c>
      <c r="O6178" s="5">
        <v>42305.745292812499</v>
      </c>
      <c r="P6178" s="5">
        <v>42305.745292812499</v>
      </c>
    </row>
    <row r="6179" spans="1:16">
      <c r="A6179">
        <v>5</v>
      </c>
      <c r="B6179">
        <v>14</v>
      </c>
      <c r="C6179">
        <v>3</v>
      </c>
      <c r="D6179">
        <v>5</v>
      </c>
      <c r="E6179">
        <v>539</v>
      </c>
      <c r="F6179">
        <v>941</v>
      </c>
      <c r="G6179">
        <v>1182</v>
      </c>
      <c r="H6179">
        <v>1</v>
      </c>
      <c r="I6179" s="58" t="s">
        <v>9623</v>
      </c>
      <c r="J6179">
        <v>118201</v>
      </c>
      <c r="K6179" s="4">
        <v>18.916</v>
      </c>
      <c r="L6179" s="4">
        <v>23.344000000000001</v>
      </c>
      <c r="M6179" s="4">
        <v>43.945999999999998</v>
      </c>
      <c r="N6179" s="4">
        <v>48.374000000000002</v>
      </c>
      <c r="O6179" s="5">
        <v>42305.745292812499</v>
      </c>
      <c r="P6179" s="5">
        <v>43258.050196053242</v>
      </c>
    </row>
    <row r="6180" spans="1:16">
      <c r="A6180">
        <v>5</v>
      </c>
      <c r="B6180">
        <v>14</v>
      </c>
      <c r="C6180">
        <v>3</v>
      </c>
      <c r="D6180">
        <v>5</v>
      </c>
      <c r="E6180">
        <v>539</v>
      </c>
      <c r="F6180">
        <v>942</v>
      </c>
      <c r="G6180">
        <v>1838</v>
      </c>
      <c r="H6180">
        <v>1</v>
      </c>
      <c r="I6180" s="58">
        <v>-22644</v>
      </c>
      <c r="J6180">
        <v>183801</v>
      </c>
      <c r="K6180" s="4">
        <v>11.31</v>
      </c>
      <c r="L6180" s="4">
        <v>18.916</v>
      </c>
      <c r="M6180" s="4">
        <v>36.341000000000001</v>
      </c>
      <c r="N6180" s="4">
        <v>43.945999999999998</v>
      </c>
      <c r="O6180" s="5">
        <v>42305.745292812499</v>
      </c>
      <c r="P6180" s="5">
        <v>43258.050196053242</v>
      </c>
    </row>
    <row r="6181" spans="1:16">
      <c r="A6181">
        <v>5</v>
      </c>
      <c r="B6181">
        <v>14</v>
      </c>
      <c r="C6181">
        <v>3</v>
      </c>
      <c r="D6181">
        <v>5</v>
      </c>
      <c r="E6181">
        <v>590</v>
      </c>
      <c r="F6181">
        <v>943</v>
      </c>
      <c r="G6181">
        <v>814</v>
      </c>
      <c r="H6181">
        <v>2</v>
      </c>
      <c r="I6181" s="58" t="s">
        <v>9624</v>
      </c>
      <c r="J6181">
        <v>81402</v>
      </c>
      <c r="K6181" s="4">
        <v>0</v>
      </c>
      <c r="L6181" s="4">
        <v>7.4550000000000001</v>
      </c>
      <c r="M6181" s="4">
        <v>18.350000000000001</v>
      </c>
      <c r="N6181" s="4">
        <v>25.805</v>
      </c>
      <c r="O6181" s="5">
        <v>42305.745292812499</v>
      </c>
      <c r="P6181" s="5">
        <v>42305.745292812499</v>
      </c>
    </row>
    <row r="6182" spans="1:16">
      <c r="A6182">
        <v>5</v>
      </c>
      <c r="B6182">
        <v>14</v>
      </c>
      <c r="C6182">
        <v>3</v>
      </c>
      <c r="D6182">
        <v>5</v>
      </c>
      <c r="E6182">
        <v>608</v>
      </c>
      <c r="F6182">
        <v>944</v>
      </c>
      <c r="G6182">
        <v>3599</v>
      </c>
      <c r="H6182">
        <v>1</v>
      </c>
      <c r="I6182" s="58">
        <v>620549</v>
      </c>
      <c r="J6182">
        <v>359901</v>
      </c>
      <c r="K6182" s="4">
        <v>0</v>
      </c>
      <c r="L6182" s="4">
        <v>3.5630000000000002</v>
      </c>
      <c r="M6182" s="4">
        <v>0</v>
      </c>
      <c r="N6182" s="4">
        <v>3.5630000000000002</v>
      </c>
      <c r="O6182" s="5">
        <v>42305.745292812499</v>
      </c>
      <c r="P6182" s="5">
        <v>42305.745292812499</v>
      </c>
    </row>
    <row r="6183" spans="1:16">
      <c r="A6183">
        <v>5</v>
      </c>
      <c r="B6183">
        <v>14</v>
      </c>
      <c r="C6183">
        <v>5</v>
      </c>
      <c r="D6183">
        <v>110</v>
      </c>
      <c r="E6183">
        <v>1405</v>
      </c>
      <c r="F6183">
        <v>2055</v>
      </c>
      <c r="G6183">
        <v>1866</v>
      </c>
      <c r="H6183">
        <v>2</v>
      </c>
      <c r="I6183" s="58">
        <v>-12386</v>
      </c>
      <c r="J6183">
        <v>186602</v>
      </c>
      <c r="K6183" s="4">
        <v>0</v>
      </c>
      <c r="L6183" s="4">
        <v>1.2769999999999999</v>
      </c>
      <c r="M6183" s="4">
        <v>15.497999999999999</v>
      </c>
      <c r="N6183" s="4">
        <v>16.774999999999999</v>
      </c>
      <c r="O6183" s="5">
        <v>42305.745292812499</v>
      </c>
      <c r="P6183" s="5">
        <v>43258.050196053242</v>
      </c>
    </row>
    <row r="6184" spans="1:16">
      <c r="A6184">
        <v>5</v>
      </c>
      <c r="B6184">
        <v>14</v>
      </c>
      <c r="C6184">
        <v>5</v>
      </c>
      <c r="D6184">
        <v>110</v>
      </c>
      <c r="E6184">
        <v>1405</v>
      </c>
      <c r="F6184">
        <v>2056</v>
      </c>
      <c r="G6184">
        <v>1866</v>
      </c>
      <c r="H6184">
        <v>3</v>
      </c>
      <c r="I6184" s="58">
        <v>-12358</v>
      </c>
      <c r="J6184">
        <v>186603</v>
      </c>
      <c r="K6184" s="4">
        <v>25.12</v>
      </c>
      <c r="L6184" s="4">
        <v>29.135999999999999</v>
      </c>
      <c r="M6184" s="4">
        <v>10.481</v>
      </c>
      <c r="N6184" s="4">
        <v>14.497</v>
      </c>
      <c r="O6184" s="5">
        <v>42305.745292812499</v>
      </c>
      <c r="P6184" s="5">
        <v>43258.050196053242</v>
      </c>
    </row>
    <row r="6185" spans="1:16">
      <c r="A6185">
        <v>5</v>
      </c>
      <c r="B6185">
        <v>14</v>
      </c>
      <c r="C6185">
        <v>5</v>
      </c>
      <c r="D6185">
        <v>110</v>
      </c>
      <c r="E6185">
        <v>1405</v>
      </c>
      <c r="F6185">
        <v>2057</v>
      </c>
      <c r="G6185">
        <v>2334</v>
      </c>
      <c r="H6185">
        <v>1</v>
      </c>
      <c r="I6185" s="58">
        <v>158517</v>
      </c>
      <c r="J6185">
        <v>233401</v>
      </c>
      <c r="K6185" s="4">
        <v>0</v>
      </c>
      <c r="L6185" s="4">
        <v>25.12</v>
      </c>
      <c r="M6185" s="4">
        <v>0</v>
      </c>
      <c r="N6185" s="4">
        <v>10.481</v>
      </c>
      <c r="O6185" s="5">
        <v>42305.745292812499</v>
      </c>
      <c r="P6185" s="5">
        <v>43258.050196053242</v>
      </c>
    </row>
    <row r="6186" spans="1:16">
      <c r="A6186">
        <v>5</v>
      </c>
      <c r="B6186">
        <v>14</v>
      </c>
      <c r="C6186">
        <v>5</v>
      </c>
      <c r="D6186">
        <v>110</v>
      </c>
      <c r="E6186">
        <v>1589</v>
      </c>
      <c r="F6186">
        <v>2058</v>
      </c>
      <c r="G6186">
        <v>1291</v>
      </c>
      <c r="H6186">
        <v>5</v>
      </c>
      <c r="I6186" s="58" t="s">
        <v>1615</v>
      </c>
      <c r="J6186">
        <v>129105</v>
      </c>
      <c r="K6186" s="4">
        <v>0</v>
      </c>
      <c r="L6186" s="4">
        <v>2.6629999999999998</v>
      </c>
      <c r="M6186" s="4">
        <v>6.452</v>
      </c>
      <c r="N6186" s="4">
        <v>9.1150000000000002</v>
      </c>
      <c r="O6186" s="5">
        <v>42305.745292812499</v>
      </c>
      <c r="P6186" s="5">
        <v>43258.050196053242</v>
      </c>
    </row>
    <row r="6187" spans="1:16">
      <c r="A6187">
        <v>5</v>
      </c>
      <c r="B6187">
        <v>14</v>
      </c>
      <c r="C6187">
        <v>5</v>
      </c>
      <c r="D6187">
        <v>110</v>
      </c>
      <c r="E6187">
        <v>1589</v>
      </c>
      <c r="F6187">
        <v>2059</v>
      </c>
      <c r="G6187">
        <v>2904</v>
      </c>
      <c r="H6187">
        <v>1</v>
      </c>
      <c r="I6187" s="58">
        <v>366705</v>
      </c>
      <c r="J6187">
        <v>290401</v>
      </c>
      <c r="K6187" s="4">
        <v>2.6629999999999998</v>
      </c>
      <c r="L6187" s="4">
        <v>15.839</v>
      </c>
      <c r="M6187" s="4">
        <v>9.1150000000000002</v>
      </c>
      <c r="N6187" s="4">
        <v>22.291</v>
      </c>
      <c r="O6187" s="5">
        <v>42305.745292812499</v>
      </c>
      <c r="P6187" s="5">
        <v>42305.745292812499</v>
      </c>
    </row>
    <row r="6188" spans="1:16">
      <c r="A6188">
        <v>5</v>
      </c>
      <c r="B6188">
        <v>14</v>
      </c>
      <c r="C6188">
        <v>5</v>
      </c>
      <c r="D6188">
        <v>110</v>
      </c>
      <c r="E6188">
        <v>1681</v>
      </c>
      <c r="F6188">
        <v>2060</v>
      </c>
      <c r="G6188">
        <v>2182</v>
      </c>
      <c r="H6188">
        <v>2</v>
      </c>
      <c r="I6188" s="58">
        <v>103032</v>
      </c>
      <c r="J6188">
        <v>218202</v>
      </c>
      <c r="K6188" s="4">
        <v>0</v>
      </c>
      <c r="L6188" s="4">
        <v>27.524000000000001</v>
      </c>
      <c r="M6188" s="4">
        <v>34.423999999999999</v>
      </c>
      <c r="N6188" s="4">
        <v>58.485999999999997</v>
      </c>
      <c r="O6188" s="5">
        <v>42305.745292812499</v>
      </c>
      <c r="P6188" s="5">
        <v>43258.050196053242</v>
      </c>
    </row>
    <row r="6189" spans="1:16">
      <c r="A6189">
        <v>5</v>
      </c>
      <c r="B6189">
        <v>14</v>
      </c>
      <c r="C6189">
        <v>5</v>
      </c>
      <c r="D6189">
        <v>110</v>
      </c>
      <c r="E6189">
        <v>1681</v>
      </c>
      <c r="F6189">
        <v>2061</v>
      </c>
      <c r="G6189">
        <v>3126</v>
      </c>
      <c r="H6189">
        <v>4</v>
      </c>
      <c r="I6189" s="58">
        <v>447879</v>
      </c>
      <c r="J6189">
        <v>312604</v>
      </c>
      <c r="K6189" s="4">
        <v>1</v>
      </c>
      <c r="L6189" s="4">
        <v>7.4370000000000003</v>
      </c>
      <c r="M6189" s="4">
        <v>27.553000000000001</v>
      </c>
      <c r="N6189" s="4">
        <v>33.99</v>
      </c>
      <c r="O6189" s="5">
        <v>42305.745292812499</v>
      </c>
      <c r="P6189" s="5">
        <v>42305.745292812499</v>
      </c>
    </row>
    <row r="6190" spans="1:16">
      <c r="A6190">
        <v>5</v>
      </c>
      <c r="B6190">
        <v>14</v>
      </c>
      <c r="C6190">
        <v>5</v>
      </c>
      <c r="D6190">
        <v>110</v>
      </c>
      <c r="E6190">
        <v>2191</v>
      </c>
      <c r="F6190">
        <v>2062</v>
      </c>
      <c r="G6190">
        <v>1630</v>
      </c>
      <c r="H6190">
        <v>1</v>
      </c>
      <c r="I6190" s="58">
        <v>-98614</v>
      </c>
      <c r="J6190">
        <v>163001</v>
      </c>
      <c r="K6190" s="4">
        <v>8.0000000000000002E-3</v>
      </c>
      <c r="L6190" s="4">
        <v>16.273</v>
      </c>
      <c r="M6190" s="4">
        <v>0</v>
      </c>
      <c r="N6190" s="4">
        <v>16.265000000000001</v>
      </c>
      <c r="O6190" s="5">
        <v>42305.745292812499</v>
      </c>
      <c r="P6190" s="5">
        <v>42305.745292812499</v>
      </c>
    </row>
    <row r="6191" spans="1:16">
      <c r="A6191">
        <v>5</v>
      </c>
      <c r="B6191">
        <v>14</v>
      </c>
      <c r="C6191">
        <v>5</v>
      </c>
      <c r="D6191">
        <v>110</v>
      </c>
      <c r="E6191">
        <v>233</v>
      </c>
      <c r="F6191">
        <v>2036</v>
      </c>
      <c r="G6191">
        <v>645</v>
      </c>
      <c r="H6191">
        <v>5</v>
      </c>
      <c r="I6191" s="58" t="s">
        <v>9625</v>
      </c>
      <c r="J6191">
        <v>64505</v>
      </c>
      <c r="K6191" s="4">
        <v>0</v>
      </c>
      <c r="L6191" s="4">
        <v>17.106000000000002</v>
      </c>
      <c r="M6191" s="4">
        <v>0</v>
      </c>
      <c r="N6191" s="4">
        <v>17.106000000000002</v>
      </c>
      <c r="O6191" s="5">
        <v>42305.745292812499</v>
      </c>
      <c r="P6191" s="5">
        <v>42305.745292812499</v>
      </c>
    </row>
    <row r="6192" spans="1:16">
      <c r="A6192">
        <v>5</v>
      </c>
      <c r="B6192">
        <v>14</v>
      </c>
      <c r="C6192">
        <v>5</v>
      </c>
      <c r="D6192">
        <v>110</v>
      </c>
      <c r="E6192">
        <v>233</v>
      </c>
      <c r="F6192">
        <v>2037</v>
      </c>
      <c r="G6192">
        <v>645</v>
      </c>
      <c r="H6192">
        <v>6</v>
      </c>
      <c r="I6192" s="58" t="s">
        <v>9626</v>
      </c>
      <c r="J6192">
        <v>64506</v>
      </c>
      <c r="K6192" s="4">
        <v>17.207000000000001</v>
      </c>
      <c r="L6192" s="4">
        <v>22.254999999999999</v>
      </c>
      <c r="M6192" s="4">
        <v>17.106000000000002</v>
      </c>
      <c r="N6192" s="4">
        <v>22.154</v>
      </c>
      <c r="O6192" s="5">
        <v>42305.745292812499</v>
      </c>
      <c r="P6192" s="5">
        <v>43258.050196053242</v>
      </c>
    </row>
    <row r="6193" spans="1:16">
      <c r="A6193">
        <v>5</v>
      </c>
      <c r="B6193">
        <v>14</v>
      </c>
      <c r="C6193">
        <v>5</v>
      </c>
      <c r="D6193">
        <v>110</v>
      </c>
      <c r="E6193">
        <v>2350</v>
      </c>
      <c r="F6193">
        <v>2063</v>
      </c>
      <c r="G6193">
        <v>2421</v>
      </c>
      <c r="H6193">
        <v>2</v>
      </c>
      <c r="I6193" s="58">
        <v>190325</v>
      </c>
      <c r="J6193">
        <v>242102</v>
      </c>
      <c r="K6193" s="4">
        <v>0</v>
      </c>
      <c r="L6193" s="4">
        <v>5.5049999999999999</v>
      </c>
      <c r="M6193" s="4">
        <v>0</v>
      </c>
      <c r="N6193" s="4">
        <v>5.5049999999999999</v>
      </c>
      <c r="O6193" s="5">
        <v>42305.745292812499</v>
      </c>
      <c r="P6193" s="5">
        <v>42305.745292812499</v>
      </c>
    </row>
    <row r="6194" spans="1:16">
      <c r="A6194">
        <v>5</v>
      </c>
      <c r="B6194">
        <v>14</v>
      </c>
      <c r="C6194">
        <v>5</v>
      </c>
      <c r="D6194">
        <v>110</v>
      </c>
      <c r="E6194">
        <v>2651</v>
      </c>
      <c r="F6194">
        <v>2064</v>
      </c>
      <c r="G6194">
        <v>2740</v>
      </c>
      <c r="H6194">
        <v>1</v>
      </c>
      <c r="I6194" s="58">
        <v>306805</v>
      </c>
      <c r="J6194">
        <v>274001</v>
      </c>
      <c r="K6194" s="4">
        <v>0</v>
      </c>
      <c r="L6194" s="4">
        <v>1.357</v>
      </c>
      <c r="M6194" s="4">
        <v>0</v>
      </c>
      <c r="N6194" s="4">
        <v>1.3560000000000001</v>
      </c>
      <c r="O6194" s="5">
        <v>42305.745292812499</v>
      </c>
      <c r="P6194" s="5">
        <v>42305.745292812499</v>
      </c>
    </row>
    <row r="6195" spans="1:16">
      <c r="A6195">
        <v>5</v>
      </c>
      <c r="B6195">
        <v>14</v>
      </c>
      <c r="C6195">
        <v>5</v>
      </c>
      <c r="D6195">
        <v>110</v>
      </c>
      <c r="E6195">
        <v>2656</v>
      </c>
      <c r="F6195">
        <v>2065</v>
      </c>
      <c r="G6195">
        <v>2692</v>
      </c>
      <c r="H6195">
        <v>1</v>
      </c>
      <c r="I6195" s="58">
        <v>289274</v>
      </c>
      <c r="J6195">
        <v>269201</v>
      </c>
      <c r="K6195" s="4">
        <v>0</v>
      </c>
      <c r="L6195" s="4">
        <v>5.8090000000000002</v>
      </c>
      <c r="M6195" s="4">
        <v>0</v>
      </c>
      <c r="N6195" s="4">
        <v>5.8090000000000002</v>
      </c>
      <c r="O6195" s="5">
        <v>42305.745292812499</v>
      </c>
      <c r="P6195" s="5">
        <v>42305.745292812499</v>
      </c>
    </row>
    <row r="6196" spans="1:16">
      <c r="A6196">
        <v>5</v>
      </c>
      <c r="B6196">
        <v>14</v>
      </c>
      <c r="C6196">
        <v>5</v>
      </c>
      <c r="D6196">
        <v>110</v>
      </c>
      <c r="E6196">
        <v>2656</v>
      </c>
      <c r="F6196">
        <v>2066</v>
      </c>
      <c r="G6196">
        <v>2692</v>
      </c>
      <c r="H6196">
        <v>2</v>
      </c>
      <c r="I6196" s="58">
        <v>289305</v>
      </c>
      <c r="J6196">
        <v>269202</v>
      </c>
      <c r="K6196" s="4">
        <v>0</v>
      </c>
      <c r="L6196" s="4">
        <v>6.899</v>
      </c>
      <c r="M6196" s="4">
        <v>5.8090000000000002</v>
      </c>
      <c r="N6196" s="4">
        <v>12.708</v>
      </c>
      <c r="O6196" s="5">
        <v>42305.745292812499</v>
      </c>
      <c r="P6196" s="5">
        <v>42305.745292812499</v>
      </c>
    </row>
    <row r="6197" spans="1:16">
      <c r="A6197">
        <v>5</v>
      </c>
      <c r="B6197">
        <v>14</v>
      </c>
      <c r="C6197">
        <v>5</v>
      </c>
      <c r="D6197">
        <v>110</v>
      </c>
      <c r="E6197">
        <v>3219</v>
      </c>
      <c r="F6197">
        <v>2067</v>
      </c>
      <c r="G6197">
        <v>3461</v>
      </c>
      <c r="H6197">
        <v>2</v>
      </c>
      <c r="I6197" s="58">
        <v>570177</v>
      </c>
      <c r="J6197">
        <v>346102</v>
      </c>
      <c r="K6197" s="4">
        <v>1</v>
      </c>
      <c r="L6197" s="4">
        <v>7.3620000000000001</v>
      </c>
      <c r="M6197" s="4">
        <v>0</v>
      </c>
      <c r="N6197" s="4">
        <v>6.3620000000000001</v>
      </c>
      <c r="O6197" s="5">
        <v>42305.745292812499</v>
      </c>
      <c r="P6197" s="5">
        <v>42305.745292812499</v>
      </c>
    </row>
    <row r="6198" spans="1:16">
      <c r="A6198">
        <v>5</v>
      </c>
      <c r="B6198">
        <v>14</v>
      </c>
      <c r="C6198">
        <v>5</v>
      </c>
      <c r="D6198">
        <v>110</v>
      </c>
      <c r="E6198">
        <v>3219</v>
      </c>
      <c r="F6198">
        <v>2068</v>
      </c>
      <c r="G6198">
        <v>3461</v>
      </c>
      <c r="H6198">
        <v>3</v>
      </c>
      <c r="I6198" s="58">
        <v>570205</v>
      </c>
      <c r="J6198">
        <v>346103</v>
      </c>
      <c r="K6198" s="4">
        <v>1</v>
      </c>
      <c r="L6198" s="4">
        <v>6.6440000000000001</v>
      </c>
      <c r="M6198" s="4">
        <v>7.7530000000000001</v>
      </c>
      <c r="N6198" s="4">
        <v>13.397</v>
      </c>
      <c r="O6198" s="5">
        <v>42305.745292812499</v>
      </c>
      <c r="P6198" s="5">
        <v>42305.745292812499</v>
      </c>
    </row>
    <row r="6199" spans="1:16">
      <c r="A6199">
        <v>5</v>
      </c>
      <c r="B6199">
        <v>14</v>
      </c>
      <c r="C6199">
        <v>5</v>
      </c>
      <c r="D6199">
        <v>110</v>
      </c>
      <c r="E6199">
        <v>3219</v>
      </c>
      <c r="F6199">
        <v>2069</v>
      </c>
      <c r="G6199">
        <v>3461</v>
      </c>
      <c r="H6199">
        <v>4</v>
      </c>
      <c r="I6199" s="58">
        <v>570236</v>
      </c>
      <c r="J6199">
        <v>346104</v>
      </c>
      <c r="K6199" s="4">
        <v>0.5</v>
      </c>
      <c r="L6199" s="4">
        <v>1.98</v>
      </c>
      <c r="M6199" s="4">
        <v>14.218999999999999</v>
      </c>
      <c r="N6199" s="4">
        <v>15.699</v>
      </c>
      <c r="O6199" s="5">
        <v>42305.745292812499</v>
      </c>
      <c r="P6199" s="5">
        <v>43258.050196053242</v>
      </c>
    </row>
    <row r="6200" spans="1:16">
      <c r="A6200">
        <v>5</v>
      </c>
      <c r="B6200">
        <v>14</v>
      </c>
      <c r="C6200">
        <v>5</v>
      </c>
      <c r="D6200">
        <v>110</v>
      </c>
      <c r="E6200">
        <v>353</v>
      </c>
      <c r="F6200">
        <v>2038</v>
      </c>
      <c r="G6200">
        <v>874</v>
      </c>
      <c r="H6200">
        <v>6</v>
      </c>
      <c r="I6200" s="58" t="s">
        <v>9627</v>
      </c>
      <c r="J6200">
        <v>87406</v>
      </c>
      <c r="K6200" s="4">
        <v>0</v>
      </c>
      <c r="L6200" s="4">
        <v>1.722</v>
      </c>
      <c r="M6200" s="4">
        <v>87.864999999999995</v>
      </c>
      <c r="N6200" s="4">
        <v>89.587000000000003</v>
      </c>
      <c r="O6200" s="5">
        <v>42305.745292812499</v>
      </c>
      <c r="P6200" s="5">
        <v>43258.050196053242</v>
      </c>
    </row>
    <row r="6201" spans="1:16">
      <c r="A6201">
        <v>5</v>
      </c>
      <c r="B6201">
        <v>14</v>
      </c>
      <c r="C6201">
        <v>5</v>
      </c>
      <c r="D6201">
        <v>110</v>
      </c>
      <c r="E6201">
        <v>353</v>
      </c>
      <c r="F6201">
        <v>2039</v>
      </c>
      <c r="G6201">
        <v>1630</v>
      </c>
      <c r="H6201">
        <v>2</v>
      </c>
      <c r="I6201" s="58">
        <v>-98583</v>
      </c>
      <c r="J6201">
        <v>163002</v>
      </c>
      <c r="K6201" s="4">
        <v>0</v>
      </c>
      <c r="L6201" s="4">
        <v>12.214</v>
      </c>
      <c r="M6201" s="4">
        <v>106.833</v>
      </c>
      <c r="N6201" s="4">
        <v>119.047</v>
      </c>
      <c r="O6201" s="5">
        <v>42305.745292812499</v>
      </c>
      <c r="P6201" s="5">
        <v>42305.745292812499</v>
      </c>
    </row>
    <row r="6202" spans="1:16">
      <c r="A6202">
        <v>5</v>
      </c>
      <c r="B6202">
        <v>14</v>
      </c>
      <c r="C6202">
        <v>5</v>
      </c>
      <c r="D6202">
        <v>110</v>
      </c>
      <c r="E6202">
        <v>353</v>
      </c>
      <c r="F6202">
        <v>2040</v>
      </c>
      <c r="G6202">
        <v>1630</v>
      </c>
      <c r="H6202">
        <v>3</v>
      </c>
      <c r="I6202" s="58">
        <v>-98555</v>
      </c>
      <c r="J6202">
        <v>163003</v>
      </c>
      <c r="K6202" s="4">
        <v>0</v>
      </c>
      <c r="L6202" s="4">
        <v>1.3109999999999999</v>
      </c>
      <c r="M6202" s="4">
        <v>120.491</v>
      </c>
      <c r="N6202" s="4">
        <v>121.80200000000001</v>
      </c>
      <c r="O6202" s="5">
        <v>42305.745292812499</v>
      </c>
      <c r="P6202" s="5">
        <v>42305.745292812499</v>
      </c>
    </row>
    <row r="6203" spans="1:16">
      <c r="A6203">
        <v>5</v>
      </c>
      <c r="B6203">
        <v>14</v>
      </c>
      <c r="C6203">
        <v>5</v>
      </c>
      <c r="D6203">
        <v>110</v>
      </c>
      <c r="E6203">
        <v>353</v>
      </c>
      <c r="F6203">
        <v>2041</v>
      </c>
      <c r="G6203">
        <v>1866</v>
      </c>
      <c r="H6203">
        <v>4</v>
      </c>
      <c r="I6203" s="58">
        <v>-12327</v>
      </c>
      <c r="J6203">
        <v>186604</v>
      </c>
      <c r="K6203" s="4">
        <v>9.1129999999999995</v>
      </c>
      <c r="L6203" s="4">
        <v>15.44</v>
      </c>
      <c r="M6203" s="4">
        <v>99.978999999999999</v>
      </c>
      <c r="N6203" s="4">
        <v>106.306</v>
      </c>
      <c r="O6203" s="5">
        <v>42305.745292812499</v>
      </c>
      <c r="P6203" s="5">
        <v>43258.050196053242</v>
      </c>
    </row>
    <row r="6204" spans="1:16">
      <c r="A6204">
        <v>5</v>
      </c>
      <c r="B6204">
        <v>14</v>
      </c>
      <c r="C6204">
        <v>5</v>
      </c>
      <c r="D6204">
        <v>110</v>
      </c>
      <c r="E6204">
        <v>353</v>
      </c>
      <c r="F6204">
        <v>2042</v>
      </c>
      <c r="G6204">
        <v>2334</v>
      </c>
      <c r="H6204">
        <v>1</v>
      </c>
      <c r="I6204" s="58">
        <v>158517</v>
      </c>
      <c r="J6204">
        <v>233401</v>
      </c>
      <c r="K6204" s="4">
        <v>30</v>
      </c>
      <c r="L6204" s="4">
        <v>39.113</v>
      </c>
      <c r="M6204" s="4">
        <v>90.866</v>
      </c>
      <c r="N6204" s="4">
        <v>99.978999999999999</v>
      </c>
      <c r="O6204" s="5">
        <v>42305.745292812499</v>
      </c>
      <c r="P6204" s="5">
        <v>43258.050196053242</v>
      </c>
    </row>
    <row r="6205" spans="1:16">
      <c r="A6205">
        <v>5</v>
      </c>
      <c r="B6205">
        <v>14</v>
      </c>
      <c r="C6205">
        <v>5</v>
      </c>
      <c r="D6205">
        <v>110</v>
      </c>
      <c r="E6205">
        <v>3949</v>
      </c>
      <c r="F6205">
        <v>2070</v>
      </c>
      <c r="G6205">
        <v>130</v>
      </c>
      <c r="H6205">
        <v>3</v>
      </c>
      <c r="I6205" s="58" t="s">
        <v>9628</v>
      </c>
      <c r="J6205">
        <v>13003</v>
      </c>
      <c r="K6205" s="4">
        <v>1</v>
      </c>
      <c r="L6205" s="4">
        <v>14.813000000000001</v>
      </c>
      <c r="M6205" s="4">
        <v>29.395</v>
      </c>
      <c r="N6205" s="4">
        <v>43.207999999999998</v>
      </c>
      <c r="O6205" s="5">
        <v>42305.745292812499</v>
      </c>
      <c r="P6205" s="5">
        <v>43258.050196053242</v>
      </c>
    </row>
    <row r="6206" spans="1:16">
      <c r="A6206">
        <v>5</v>
      </c>
      <c r="B6206">
        <v>14</v>
      </c>
      <c r="C6206">
        <v>5</v>
      </c>
      <c r="D6206">
        <v>110</v>
      </c>
      <c r="E6206">
        <v>3949</v>
      </c>
      <c r="F6206">
        <v>2071</v>
      </c>
      <c r="G6206">
        <v>130</v>
      </c>
      <c r="H6206">
        <v>4</v>
      </c>
      <c r="I6206" s="58" t="s">
        <v>9629</v>
      </c>
      <c r="J6206">
        <v>13004</v>
      </c>
      <c r="K6206" s="4">
        <v>14.813000000000001</v>
      </c>
      <c r="L6206" s="4">
        <v>31.413</v>
      </c>
      <c r="M6206" s="4">
        <v>43.207999999999998</v>
      </c>
      <c r="N6206" s="4">
        <v>59.808</v>
      </c>
      <c r="O6206" s="5">
        <v>42305.745292812499</v>
      </c>
      <c r="P6206" s="5">
        <v>43258.050196053242</v>
      </c>
    </row>
    <row r="6207" spans="1:16">
      <c r="A6207">
        <v>5</v>
      </c>
      <c r="B6207">
        <v>14</v>
      </c>
      <c r="C6207">
        <v>5</v>
      </c>
      <c r="D6207">
        <v>110</v>
      </c>
      <c r="E6207">
        <v>4522</v>
      </c>
      <c r="F6207">
        <v>2072</v>
      </c>
      <c r="G6207">
        <v>380</v>
      </c>
      <c r="H6207">
        <v>2</v>
      </c>
      <c r="I6207" s="58" t="s">
        <v>9630</v>
      </c>
      <c r="J6207">
        <v>38002</v>
      </c>
      <c r="K6207" s="4">
        <v>0</v>
      </c>
      <c r="L6207" s="4">
        <v>8.0839999999999996</v>
      </c>
      <c r="M6207" s="4">
        <v>209.447</v>
      </c>
      <c r="N6207" s="4">
        <v>217.53100000000001</v>
      </c>
      <c r="O6207" s="5">
        <v>42305.745292812499</v>
      </c>
      <c r="P6207" s="5">
        <v>42305.745292812499</v>
      </c>
    </row>
    <row r="6208" spans="1:16">
      <c r="A6208">
        <v>5</v>
      </c>
      <c r="B6208">
        <v>14</v>
      </c>
      <c r="C6208">
        <v>5</v>
      </c>
      <c r="D6208">
        <v>110</v>
      </c>
      <c r="E6208">
        <v>4534</v>
      </c>
      <c r="F6208">
        <v>2073</v>
      </c>
      <c r="G6208">
        <v>52</v>
      </c>
      <c r="H6208">
        <v>6</v>
      </c>
      <c r="I6208" s="58">
        <v>19146</v>
      </c>
      <c r="J6208">
        <v>5206</v>
      </c>
      <c r="K6208" s="4">
        <v>0</v>
      </c>
      <c r="L6208" s="4">
        <v>7.8230000000000004</v>
      </c>
      <c r="M6208" s="4">
        <v>42.487000000000002</v>
      </c>
      <c r="N6208" s="4">
        <v>50.31</v>
      </c>
      <c r="O6208" s="5">
        <v>42305.745292812499</v>
      </c>
      <c r="P6208" s="5">
        <v>42305.745292812499</v>
      </c>
    </row>
    <row r="6209" spans="1:16">
      <c r="A6209">
        <v>5</v>
      </c>
      <c r="B6209">
        <v>14</v>
      </c>
      <c r="C6209">
        <v>5</v>
      </c>
      <c r="D6209">
        <v>110</v>
      </c>
      <c r="E6209">
        <v>4554</v>
      </c>
      <c r="F6209">
        <v>2074</v>
      </c>
      <c r="G6209">
        <v>130</v>
      </c>
      <c r="H6209">
        <v>7</v>
      </c>
      <c r="I6209" s="58" t="s">
        <v>1616</v>
      </c>
      <c r="J6209">
        <v>13007</v>
      </c>
      <c r="K6209" s="4">
        <v>16.673999999999999</v>
      </c>
      <c r="L6209" s="4">
        <v>17.135000000000002</v>
      </c>
      <c r="M6209" s="4">
        <v>212.85599999999999</v>
      </c>
      <c r="N6209" s="4">
        <v>213.31700000000001</v>
      </c>
      <c r="O6209" s="5">
        <v>42305.745292812499</v>
      </c>
      <c r="P6209" s="5">
        <v>43258.050196053242</v>
      </c>
    </row>
    <row r="6210" spans="1:16">
      <c r="A6210">
        <v>5</v>
      </c>
      <c r="B6210">
        <v>14</v>
      </c>
      <c r="C6210">
        <v>5</v>
      </c>
      <c r="D6210">
        <v>110</v>
      </c>
      <c r="E6210">
        <v>4554</v>
      </c>
      <c r="F6210">
        <v>2075</v>
      </c>
      <c r="G6210">
        <v>227</v>
      </c>
      <c r="H6210">
        <v>5</v>
      </c>
      <c r="I6210" s="58" t="s">
        <v>9631</v>
      </c>
      <c r="J6210">
        <v>22705</v>
      </c>
      <c r="K6210" s="4">
        <v>0</v>
      </c>
      <c r="L6210" s="4">
        <v>16.433</v>
      </c>
      <c r="M6210" s="4">
        <v>196.423</v>
      </c>
      <c r="N6210" s="4">
        <v>212.85599999999999</v>
      </c>
      <c r="O6210" s="5">
        <v>42305.745292812499</v>
      </c>
      <c r="P6210" s="5">
        <v>43258.050196053242</v>
      </c>
    </row>
    <row r="6211" spans="1:16">
      <c r="A6211">
        <v>5</v>
      </c>
      <c r="B6211">
        <v>14</v>
      </c>
      <c r="C6211">
        <v>5</v>
      </c>
      <c r="D6211">
        <v>110</v>
      </c>
      <c r="E6211">
        <v>4554</v>
      </c>
      <c r="F6211">
        <v>2076</v>
      </c>
      <c r="G6211">
        <v>227</v>
      </c>
      <c r="H6211">
        <v>6</v>
      </c>
      <c r="I6211" s="58" t="s">
        <v>1617</v>
      </c>
      <c r="J6211">
        <v>22706</v>
      </c>
      <c r="K6211" s="4">
        <v>18.451000000000001</v>
      </c>
      <c r="L6211" s="4">
        <v>32.026000000000003</v>
      </c>
      <c r="M6211" s="4">
        <v>214.636</v>
      </c>
      <c r="N6211" s="4">
        <v>228.21100000000001</v>
      </c>
      <c r="O6211" s="5">
        <v>42305.745292812499</v>
      </c>
      <c r="P6211" s="5">
        <v>43258.050196053242</v>
      </c>
    </row>
    <row r="6212" spans="1:16">
      <c r="A6212">
        <v>5</v>
      </c>
      <c r="B6212">
        <v>14</v>
      </c>
      <c r="C6212">
        <v>5</v>
      </c>
      <c r="D6212">
        <v>110</v>
      </c>
      <c r="E6212">
        <v>4554</v>
      </c>
      <c r="F6212">
        <v>2077</v>
      </c>
      <c r="G6212">
        <v>227</v>
      </c>
      <c r="H6212">
        <v>12</v>
      </c>
      <c r="I6212" s="58" t="s">
        <v>9632</v>
      </c>
      <c r="J6212">
        <v>22712</v>
      </c>
      <c r="K6212" s="4">
        <v>17.134</v>
      </c>
      <c r="L6212" s="4">
        <v>18.452999999999999</v>
      </c>
      <c r="M6212" s="4">
        <v>213.31700000000001</v>
      </c>
      <c r="N6212" s="4">
        <v>214.636</v>
      </c>
      <c r="O6212" s="5">
        <v>42305.745292812499</v>
      </c>
      <c r="P6212" s="5">
        <v>43258.050196053242</v>
      </c>
    </row>
    <row r="6213" spans="1:16">
      <c r="A6213">
        <v>5</v>
      </c>
      <c r="B6213">
        <v>14</v>
      </c>
      <c r="C6213">
        <v>5</v>
      </c>
      <c r="D6213">
        <v>110</v>
      </c>
      <c r="E6213">
        <v>475</v>
      </c>
      <c r="F6213">
        <v>2043</v>
      </c>
      <c r="G6213">
        <v>227</v>
      </c>
      <c r="H6213">
        <v>6</v>
      </c>
      <c r="I6213" s="58" t="s">
        <v>1617</v>
      </c>
      <c r="J6213">
        <v>22706</v>
      </c>
      <c r="K6213" s="4">
        <v>13.164</v>
      </c>
      <c r="L6213" s="4">
        <v>14.125999999999999</v>
      </c>
      <c r="M6213" s="4">
        <v>13.597</v>
      </c>
      <c r="N6213" s="4">
        <v>14.558999999999999</v>
      </c>
      <c r="O6213" s="5">
        <v>42305.745292812499</v>
      </c>
      <c r="P6213" s="5">
        <v>43258.050196053242</v>
      </c>
    </row>
    <row r="6214" spans="1:16">
      <c r="A6214">
        <v>5</v>
      </c>
      <c r="B6214">
        <v>14</v>
      </c>
      <c r="C6214">
        <v>5</v>
      </c>
      <c r="D6214">
        <v>110</v>
      </c>
      <c r="E6214">
        <v>475</v>
      </c>
      <c r="F6214">
        <v>2044</v>
      </c>
      <c r="G6214">
        <v>721</v>
      </c>
      <c r="H6214">
        <v>1</v>
      </c>
      <c r="I6214" s="58" t="s">
        <v>1618</v>
      </c>
      <c r="J6214">
        <v>72101</v>
      </c>
      <c r="K6214" s="4">
        <v>6.9189999999999996</v>
      </c>
      <c r="L6214" s="4">
        <v>13.164</v>
      </c>
      <c r="M6214" s="4">
        <v>7.3520000000000003</v>
      </c>
      <c r="N6214" s="4">
        <v>13.597</v>
      </c>
      <c r="O6214" s="5">
        <v>42305.745292812499</v>
      </c>
      <c r="P6214" s="5">
        <v>43258.050196053242</v>
      </c>
    </row>
    <row r="6215" spans="1:16">
      <c r="A6215">
        <v>5</v>
      </c>
      <c r="B6215">
        <v>14</v>
      </c>
      <c r="C6215">
        <v>5</v>
      </c>
      <c r="D6215">
        <v>110</v>
      </c>
      <c r="E6215">
        <v>475</v>
      </c>
      <c r="F6215">
        <v>2045</v>
      </c>
      <c r="G6215">
        <v>1341</v>
      </c>
      <c r="H6215">
        <v>2</v>
      </c>
      <c r="I6215" s="58" t="s">
        <v>9633</v>
      </c>
      <c r="J6215">
        <v>134102</v>
      </c>
      <c r="K6215" s="4">
        <v>0</v>
      </c>
      <c r="L6215" s="4">
        <v>6.9189999999999996</v>
      </c>
      <c r="M6215" s="4">
        <v>0.433</v>
      </c>
      <c r="N6215" s="4">
        <v>7.3520000000000003</v>
      </c>
      <c r="O6215" s="5">
        <v>42305.745292812499</v>
      </c>
      <c r="P6215" s="5">
        <v>43258.050196053242</v>
      </c>
    </row>
    <row r="6216" spans="1:16">
      <c r="A6216">
        <v>5</v>
      </c>
      <c r="B6216">
        <v>14</v>
      </c>
      <c r="C6216">
        <v>5</v>
      </c>
      <c r="D6216">
        <v>110</v>
      </c>
      <c r="E6216">
        <v>476</v>
      </c>
      <c r="F6216">
        <v>2046</v>
      </c>
      <c r="G6216">
        <v>885</v>
      </c>
      <c r="H6216">
        <v>2</v>
      </c>
      <c r="I6216" s="58" t="s">
        <v>9634</v>
      </c>
      <c r="J6216">
        <v>88502</v>
      </c>
      <c r="K6216" s="4">
        <v>0</v>
      </c>
      <c r="L6216" s="4">
        <v>12.794</v>
      </c>
      <c r="M6216" s="4">
        <v>3.347</v>
      </c>
      <c r="N6216" s="4">
        <v>16.140999999999998</v>
      </c>
      <c r="O6216" s="5">
        <v>42305.745292812499</v>
      </c>
      <c r="P6216" s="5">
        <v>43258.050196053242</v>
      </c>
    </row>
    <row r="6217" spans="1:16">
      <c r="A6217">
        <v>5</v>
      </c>
      <c r="B6217">
        <v>14</v>
      </c>
      <c r="C6217">
        <v>5</v>
      </c>
      <c r="D6217">
        <v>110</v>
      </c>
      <c r="E6217">
        <v>478</v>
      </c>
      <c r="F6217">
        <v>2047</v>
      </c>
      <c r="G6217">
        <v>721</v>
      </c>
      <c r="H6217">
        <v>1</v>
      </c>
      <c r="I6217" s="58" t="s">
        <v>1618</v>
      </c>
      <c r="J6217">
        <v>72101</v>
      </c>
      <c r="K6217" s="4">
        <v>20</v>
      </c>
      <c r="L6217" s="4">
        <v>46.892000000000003</v>
      </c>
      <c r="M6217" s="4">
        <v>62.313000000000002</v>
      </c>
      <c r="N6217" s="4">
        <v>76.956999999999994</v>
      </c>
      <c r="O6217" s="5">
        <v>42305.745292812499</v>
      </c>
      <c r="P6217" s="5">
        <v>43258.050196053242</v>
      </c>
    </row>
    <row r="6218" spans="1:16">
      <c r="A6218">
        <v>5</v>
      </c>
      <c r="B6218">
        <v>14</v>
      </c>
      <c r="C6218">
        <v>5</v>
      </c>
      <c r="D6218">
        <v>110</v>
      </c>
      <c r="E6218">
        <v>478</v>
      </c>
      <c r="F6218">
        <v>2048</v>
      </c>
      <c r="G6218">
        <v>820</v>
      </c>
      <c r="H6218">
        <v>3</v>
      </c>
      <c r="I6218" s="58" t="s">
        <v>9635</v>
      </c>
      <c r="J6218">
        <v>82003</v>
      </c>
      <c r="K6218" s="4">
        <v>0</v>
      </c>
      <c r="L6218" s="4">
        <v>16.885000000000002</v>
      </c>
      <c r="M6218" s="4">
        <v>40.484999999999999</v>
      </c>
      <c r="N6218" s="4">
        <v>57.37</v>
      </c>
      <c r="O6218" s="5">
        <v>42305.745292812499</v>
      </c>
      <c r="P6218" s="5">
        <v>43258.050196053242</v>
      </c>
    </row>
    <row r="6219" spans="1:16">
      <c r="A6219">
        <v>5</v>
      </c>
      <c r="B6219">
        <v>14</v>
      </c>
      <c r="C6219">
        <v>5</v>
      </c>
      <c r="D6219">
        <v>110</v>
      </c>
      <c r="E6219">
        <v>478</v>
      </c>
      <c r="F6219">
        <v>2049</v>
      </c>
      <c r="G6219">
        <v>820</v>
      </c>
      <c r="H6219">
        <v>4</v>
      </c>
      <c r="I6219" s="58" t="s">
        <v>9636</v>
      </c>
      <c r="J6219">
        <v>82004</v>
      </c>
      <c r="K6219" s="4">
        <v>0</v>
      </c>
      <c r="L6219" s="4">
        <v>2.4430000000000001</v>
      </c>
      <c r="M6219" s="4">
        <v>58.710999999999999</v>
      </c>
      <c r="N6219" s="4">
        <v>61.154000000000003</v>
      </c>
      <c r="O6219" s="5">
        <v>42305.745292812499</v>
      </c>
      <c r="P6219" s="5">
        <v>42305.745292812499</v>
      </c>
    </row>
    <row r="6220" spans="1:16">
      <c r="A6220">
        <v>5</v>
      </c>
      <c r="B6220">
        <v>14</v>
      </c>
      <c r="C6220">
        <v>5</v>
      </c>
      <c r="D6220">
        <v>110</v>
      </c>
      <c r="E6220">
        <v>751</v>
      </c>
      <c r="F6220">
        <v>2050</v>
      </c>
      <c r="G6220">
        <v>874</v>
      </c>
      <c r="H6220">
        <v>7</v>
      </c>
      <c r="I6220" s="58" t="s">
        <v>9637</v>
      </c>
      <c r="J6220">
        <v>87407</v>
      </c>
      <c r="K6220" s="4">
        <v>0</v>
      </c>
      <c r="L6220" s="4">
        <v>5.548</v>
      </c>
      <c r="M6220" s="4">
        <v>37.969000000000001</v>
      </c>
      <c r="N6220" s="4">
        <v>43.517000000000003</v>
      </c>
      <c r="O6220" s="5">
        <v>42305.745292812499</v>
      </c>
      <c r="P6220" s="5">
        <v>42305.745292812499</v>
      </c>
    </row>
    <row r="6221" spans="1:16">
      <c r="A6221">
        <v>5</v>
      </c>
      <c r="B6221">
        <v>14</v>
      </c>
      <c r="C6221">
        <v>5</v>
      </c>
      <c r="D6221">
        <v>110</v>
      </c>
      <c r="E6221">
        <v>751</v>
      </c>
      <c r="F6221">
        <v>2051</v>
      </c>
      <c r="G6221">
        <v>969</v>
      </c>
      <c r="H6221">
        <v>2</v>
      </c>
      <c r="I6221" s="58" t="s">
        <v>9638</v>
      </c>
      <c r="J6221">
        <v>96902</v>
      </c>
      <c r="K6221" s="4">
        <v>0</v>
      </c>
      <c r="L6221" s="4">
        <v>9.0939999999999994</v>
      </c>
      <c r="M6221" s="4">
        <v>13.912000000000001</v>
      </c>
      <c r="N6221" s="4">
        <v>23.006</v>
      </c>
      <c r="O6221" s="5">
        <v>42305.745292812499</v>
      </c>
      <c r="P6221" s="5">
        <v>42305.745292812499</v>
      </c>
    </row>
    <row r="6222" spans="1:16">
      <c r="A6222">
        <v>5</v>
      </c>
      <c r="B6222">
        <v>14</v>
      </c>
      <c r="C6222">
        <v>5</v>
      </c>
      <c r="D6222">
        <v>110</v>
      </c>
      <c r="E6222">
        <v>751</v>
      </c>
      <c r="F6222">
        <v>2052</v>
      </c>
      <c r="G6222">
        <v>969</v>
      </c>
      <c r="H6222">
        <v>3</v>
      </c>
      <c r="I6222" s="58" t="s">
        <v>9639</v>
      </c>
      <c r="J6222">
        <v>96903</v>
      </c>
      <c r="K6222" s="4">
        <v>0</v>
      </c>
      <c r="L6222" s="4">
        <v>3.09</v>
      </c>
      <c r="M6222" s="4">
        <v>9.7690000000000001</v>
      </c>
      <c r="N6222" s="4">
        <v>12.859</v>
      </c>
      <c r="O6222" s="5">
        <v>42305.745292812499</v>
      </c>
      <c r="P6222" s="5">
        <v>42305.745292812499</v>
      </c>
    </row>
    <row r="6223" spans="1:16">
      <c r="A6223">
        <v>5</v>
      </c>
      <c r="B6223">
        <v>14</v>
      </c>
      <c r="C6223">
        <v>5</v>
      </c>
      <c r="D6223">
        <v>110</v>
      </c>
      <c r="E6223">
        <v>751</v>
      </c>
      <c r="F6223">
        <v>2053</v>
      </c>
      <c r="G6223">
        <v>1291</v>
      </c>
      <c r="H6223">
        <v>5</v>
      </c>
      <c r="I6223" s="58" t="s">
        <v>1615</v>
      </c>
      <c r="J6223">
        <v>129105</v>
      </c>
      <c r="K6223" s="4">
        <v>9.0939999999999994</v>
      </c>
      <c r="L6223" s="4">
        <v>13.324999999999999</v>
      </c>
      <c r="M6223" s="4">
        <v>23.006</v>
      </c>
      <c r="N6223" s="4">
        <v>27.236999999999998</v>
      </c>
      <c r="O6223" s="5">
        <v>42305.745292812499</v>
      </c>
      <c r="P6223" s="5">
        <v>42305.745292812499</v>
      </c>
    </row>
    <row r="6224" spans="1:16">
      <c r="A6224">
        <v>5</v>
      </c>
      <c r="B6224">
        <v>14</v>
      </c>
      <c r="C6224">
        <v>5</v>
      </c>
      <c r="D6224">
        <v>110</v>
      </c>
      <c r="E6224">
        <v>751</v>
      </c>
      <c r="F6224">
        <v>2054</v>
      </c>
      <c r="G6224">
        <v>1291</v>
      </c>
      <c r="H6224">
        <v>6</v>
      </c>
      <c r="I6224" s="58" t="s">
        <v>9640</v>
      </c>
      <c r="J6224">
        <v>129106</v>
      </c>
      <c r="K6224" s="4">
        <v>0</v>
      </c>
      <c r="L6224" s="4">
        <v>9.6489999999999991</v>
      </c>
      <c r="M6224" s="4">
        <v>28.32</v>
      </c>
      <c r="N6224" s="4">
        <v>37.969000000000001</v>
      </c>
      <c r="O6224" s="5">
        <v>42305.745292812499</v>
      </c>
      <c r="P6224" s="5">
        <v>42305.745292812499</v>
      </c>
    </row>
    <row r="6225" spans="1:16">
      <c r="A6225">
        <v>5</v>
      </c>
      <c r="B6225">
        <v>14</v>
      </c>
      <c r="C6225">
        <v>5</v>
      </c>
      <c r="D6225">
        <v>110</v>
      </c>
      <c r="E6225">
        <v>76</v>
      </c>
      <c r="F6225">
        <v>2035</v>
      </c>
      <c r="G6225">
        <v>130</v>
      </c>
      <c r="H6225">
        <v>7</v>
      </c>
      <c r="I6225" s="58" t="s">
        <v>1616</v>
      </c>
      <c r="J6225">
        <v>13007</v>
      </c>
      <c r="K6225" s="4">
        <v>0</v>
      </c>
      <c r="L6225" s="4">
        <v>1.5940000000000001</v>
      </c>
      <c r="M6225" s="4">
        <v>0</v>
      </c>
      <c r="N6225" s="4">
        <v>1.5940000000000001</v>
      </c>
      <c r="O6225" t="s">
        <v>1223</v>
      </c>
      <c r="P6225" t="s">
        <v>1223</v>
      </c>
    </row>
    <row r="6226" spans="1:16">
      <c r="A6226">
        <v>5</v>
      </c>
      <c r="B6226">
        <v>14</v>
      </c>
      <c r="C6226">
        <v>5</v>
      </c>
      <c r="D6226">
        <v>140</v>
      </c>
      <c r="E6226">
        <v>1180</v>
      </c>
      <c r="F6226">
        <v>2094</v>
      </c>
      <c r="G6226">
        <v>1291</v>
      </c>
      <c r="H6226">
        <v>2</v>
      </c>
      <c r="I6226" s="58" t="s">
        <v>9641</v>
      </c>
      <c r="J6226">
        <v>129102</v>
      </c>
      <c r="K6226" s="4">
        <v>0</v>
      </c>
      <c r="L6226" s="4">
        <v>21.399000000000001</v>
      </c>
      <c r="M6226" s="4">
        <v>32.472000000000001</v>
      </c>
      <c r="N6226" s="4">
        <v>53.871000000000002</v>
      </c>
      <c r="O6226" s="5">
        <v>42305.745292812499</v>
      </c>
      <c r="P6226" s="5">
        <v>42305.745292812499</v>
      </c>
    </row>
    <row r="6227" spans="1:16">
      <c r="A6227">
        <v>5</v>
      </c>
      <c r="B6227">
        <v>14</v>
      </c>
      <c r="C6227">
        <v>5</v>
      </c>
      <c r="D6227">
        <v>140</v>
      </c>
      <c r="E6227">
        <v>1195</v>
      </c>
      <c r="F6227">
        <v>2095</v>
      </c>
      <c r="G6227">
        <v>565</v>
      </c>
      <c r="H6227">
        <v>1</v>
      </c>
      <c r="I6227" s="58" t="s">
        <v>9642</v>
      </c>
      <c r="J6227">
        <v>56501</v>
      </c>
      <c r="K6227" s="4">
        <v>1</v>
      </c>
      <c r="L6227" s="4">
        <v>3.7050000000000001</v>
      </c>
      <c r="M6227" s="4">
        <v>0</v>
      </c>
      <c r="N6227" s="4">
        <v>2.7050000000000001</v>
      </c>
      <c r="O6227" s="5">
        <v>42305.745292812499</v>
      </c>
      <c r="P6227" s="5">
        <v>42305.745292812499</v>
      </c>
    </row>
    <row r="6228" spans="1:16">
      <c r="A6228">
        <v>5</v>
      </c>
      <c r="B6228">
        <v>14</v>
      </c>
      <c r="C6228">
        <v>5</v>
      </c>
      <c r="D6228">
        <v>140</v>
      </c>
      <c r="E6228">
        <v>1196</v>
      </c>
      <c r="F6228">
        <v>2096</v>
      </c>
      <c r="G6228">
        <v>1252</v>
      </c>
      <c r="H6228">
        <v>1</v>
      </c>
      <c r="I6228" s="58" t="s">
        <v>1619</v>
      </c>
      <c r="J6228">
        <v>125201</v>
      </c>
      <c r="K6228" s="4">
        <v>10</v>
      </c>
      <c r="L6228" s="4">
        <v>23.303000000000001</v>
      </c>
      <c r="M6228" s="4">
        <v>10.18</v>
      </c>
      <c r="N6228" s="4">
        <v>23.483000000000001</v>
      </c>
      <c r="O6228" s="5">
        <v>42305.745292812499</v>
      </c>
      <c r="P6228" s="5">
        <v>43258.050196053242</v>
      </c>
    </row>
    <row r="6229" spans="1:16">
      <c r="A6229">
        <v>5</v>
      </c>
      <c r="B6229">
        <v>14</v>
      </c>
      <c r="C6229">
        <v>5</v>
      </c>
      <c r="D6229">
        <v>140</v>
      </c>
      <c r="E6229">
        <v>1196</v>
      </c>
      <c r="F6229">
        <v>2097</v>
      </c>
      <c r="G6229">
        <v>1252</v>
      </c>
      <c r="H6229">
        <v>3</v>
      </c>
      <c r="I6229" s="58" t="s">
        <v>9643</v>
      </c>
      <c r="J6229">
        <v>125203</v>
      </c>
      <c r="K6229" s="4">
        <v>0</v>
      </c>
      <c r="L6229" s="4">
        <v>10.18</v>
      </c>
      <c r="M6229" s="4">
        <v>0</v>
      </c>
      <c r="N6229" s="4">
        <v>10.18</v>
      </c>
      <c r="O6229" s="5">
        <v>42305.745292812499</v>
      </c>
      <c r="P6229" s="5">
        <v>43258.050196053242</v>
      </c>
    </row>
    <row r="6230" spans="1:16">
      <c r="A6230">
        <v>5</v>
      </c>
      <c r="B6230">
        <v>14</v>
      </c>
      <c r="C6230">
        <v>5</v>
      </c>
      <c r="D6230">
        <v>140</v>
      </c>
      <c r="E6230">
        <v>1589</v>
      </c>
      <c r="F6230">
        <v>2098</v>
      </c>
      <c r="G6230">
        <v>1291</v>
      </c>
      <c r="H6230">
        <v>4</v>
      </c>
      <c r="I6230" s="58" t="s">
        <v>9644</v>
      </c>
      <c r="J6230">
        <v>129104</v>
      </c>
      <c r="K6230" s="4">
        <v>0</v>
      </c>
      <c r="L6230" s="4">
        <v>6.452</v>
      </c>
      <c r="M6230" s="4">
        <v>0</v>
      </c>
      <c r="N6230" s="4">
        <v>6.452</v>
      </c>
      <c r="O6230" s="5">
        <v>42305.745292812499</v>
      </c>
      <c r="P6230" s="5">
        <v>43258.050196053242</v>
      </c>
    </row>
    <row r="6231" spans="1:16">
      <c r="A6231">
        <v>5</v>
      </c>
      <c r="B6231">
        <v>14</v>
      </c>
      <c r="C6231">
        <v>5</v>
      </c>
      <c r="D6231">
        <v>140</v>
      </c>
      <c r="E6231">
        <v>1920</v>
      </c>
      <c r="F6231">
        <v>2099</v>
      </c>
      <c r="G6231">
        <v>1252</v>
      </c>
      <c r="H6231">
        <v>2</v>
      </c>
      <c r="I6231" s="58" t="s">
        <v>9645</v>
      </c>
      <c r="J6231">
        <v>125202</v>
      </c>
      <c r="K6231" s="4">
        <v>0</v>
      </c>
      <c r="L6231" s="4">
        <v>11.407999999999999</v>
      </c>
      <c r="M6231" s="4">
        <v>0</v>
      </c>
      <c r="N6231" s="4">
        <v>11.407999999999999</v>
      </c>
      <c r="O6231" t="s">
        <v>1223</v>
      </c>
      <c r="P6231" t="s">
        <v>1223</v>
      </c>
    </row>
    <row r="6232" spans="1:16">
      <c r="A6232">
        <v>5</v>
      </c>
      <c r="B6232">
        <v>14</v>
      </c>
      <c r="C6232">
        <v>5</v>
      </c>
      <c r="D6232">
        <v>140</v>
      </c>
      <c r="E6232">
        <v>1921</v>
      </c>
      <c r="F6232">
        <v>2100</v>
      </c>
      <c r="G6232">
        <v>1783</v>
      </c>
      <c r="H6232">
        <v>1</v>
      </c>
      <c r="I6232" s="58">
        <v>-42732</v>
      </c>
      <c r="J6232">
        <v>178301</v>
      </c>
      <c r="K6232" s="4">
        <v>0</v>
      </c>
      <c r="L6232" s="4">
        <v>5.7850000000000001</v>
      </c>
      <c r="M6232" s="4">
        <v>0</v>
      </c>
      <c r="N6232" s="4">
        <v>5.7850000000000001</v>
      </c>
      <c r="O6232" s="5">
        <v>42305.745292812499</v>
      </c>
      <c r="P6232" s="5">
        <v>42305.745292812499</v>
      </c>
    </row>
    <row r="6233" spans="1:16">
      <c r="A6233">
        <v>5</v>
      </c>
      <c r="B6233">
        <v>14</v>
      </c>
      <c r="C6233">
        <v>5</v>
      </c>
      <c r="D6233">
        <v>140</v>
      </c>
      <c r="E6233">
        <v>2143</v>
      </c>
      <c r="F6233">
        <v>2101</v>
      </c>
      <c r="G6233">
        <v>1908</v>
      </c>
      <c r="H6233">
        <v>1</v>
      </c>
      <c r="I6233" s="58">
        <v>2923</v>
      </c>
      <c r="J6233">
        <v>190801</v>
      </c>
      <c r="K6233" s="4">
        <v>2.8000000000000001E-2</v>
      </c>
      <c r="L6233" s="4">
        <v>3.6720000000000002</v>
      </c>
      <c r="M6233" s="4">
        <v>0</v>
      </c>
      <c r="N6233" s="4">
        <v>3.6440000000000001</v>
      </c>
      <c r="O6233" s="5">
        <v>42305.745292812499</v>
      </c>
      <c r="P6233" s="5">
        <v>42305.745292812499</v>
      </c>
    </row>
    <row r="6234" spans="1:16">
      <c r="A6234">
        <v>5</v>
      </c>
      <c r="B6234">
        <v>14</v>
      </c>
      <c r="C6234">
        <v>5</v>
      </c>
      <c r="D6234">
        <v>140</v>
      </c>
      <c r="E6234">
        <v>2251</v>
      </c>
      <c r="F6234">
        <v>2102</v>
      </c>
      <c r="G6234">
        <v>2090</v>
      </c>
      <c r="H6234">
        <v>1</v>
      </c>
      <c r="I6234" s="58">
        <v>69399</v>
      </c>
      <c r="J6234">
        <v>209001</v>
      </c>
      <c r="K6234" s="4">
        <v>0</v>
      </c>
      <c r="L6234" s="4">
        <v>5.8620000000000001</v>
      </c>
      <c r="M6234" s="4">
        <v>0</v>
      </c>
      <c r="N6234" s="4">
        <v>5.8620000000000001</v>
      </c>
      <c r="O6234" s="5">
        <v>42305.745292812499</v>
      </c>
      <c r="P6234" s="5">
        <v>42305.745292812499</v>
      </c>
    </row>
    <row r="6235" spans="1:16">
      <c r="A6235">
        <v>5</v>
      </c>
      <c r="B6235">
        <v>14</v>
      </c>
      <c r="C6235">
        <v>5</v>
      </c>
      <c r="D6235">
        <v>140</v>
      </c>
      <c r="E6235">
        <v>229</v>
      </c>
      <c r="F6235">
        <v>2078</v>
      </c>
      <c r="G6235">
        <v>52</v>
      </c>
      <c r="H6235">
        <v>8</v>
      </c>
      <c r="I6235" s="58">
        <v>19207</v>
      </c>
      <c r="J6235">
        <v>5208</v>
      </c>
      <c r="K6235" s="4">
        <v>0.99199999999999999</v>
      </c>
      <c r="L6235" s="4">
        <v>7.52</v>
      </c>
      <c r="M6235" s="4">
        <v>24.821000000000002</v>
      </c>
      <c r="N6235" s="4">
        <v>31.349</v>
      </c>
      <c r="O6235" s="5">
        <v>42305.745292812499</v>
      </c>
      <c r="P6235" s="5">
        <v>42305.745292812499</v>
      </c>
    </row>
    <row r="6236" spans="1:16">
      <c r="A6236">
        <v>5</v>
      </c>
      <c r="B6236">
        <v>14</v>
      </c>
      <c r="C6236">
        <v>5</v>
      </c>
      <c r="D6236">
        <v>140</v>
      </c>
      <c r="E6236">
        <v>229</v>
      </c>
      <c r="F6236">
        <v>2079</v>
      </c>
      <c r="G6236">
        <v>884</v>
      </c>
      <c r="H6236">
        <v>4</v>
      </c>
      <c r="I6236" s="58" t="s">
        <v>9646</v>
      </c>
      <c r="J6236">
        <v>88404</v>
      </c>
      <c r="K6236" s="4">
        <v>0</v>
      </c>
      <c r="L6236" s="4">
        <v>5.8659999999999997</v>
      </c>
      <c r="M6236" s="4">
        <v>31.349</v>
      </c>
      <c r="N6236" s="4">
        <v>37.215000000000003</v>
      </c>
      <c r="O6236" s="5">
        <v>42305.745292812499</v>
      </c>
      <c r="P6236" s="5">
        <v>42305.745292812499</v>
      </c>
    </row>
    <row r="6237" spans="1:16">
      <c r="A6237">
        <v>5</v>
      </c>
      <c r="B6237">
        <v>14</v>
      </c>
      <c r="C6237">
        <v>5</v>
      </c>
      <c r="D6237">
        <v>140</v>
      </c>
      <c r="E6237">
        <v>229</v>
      </c>
      <c r="F6237">
        <v>2080</v>
      </c>
      <c r="G6237">
        <v>884</v>
      </c>
      <c r="H6237">
        <v>5</v>
      </c>
      <c r="I6237" s="58" t="s">
        <v>9647</v>
      </c>
      <c r="J6237">
        <v>88405</v>
      </c>
      <c r="K6237" s="4">
        <v>0</v>
      </c>
      <c r="L6237" s="4">
        <v>3.786</v>
      </c>
      <c r="M6237" s="4">
        <v>44.499000000000002</v>
      </c>
      <c r="N6237" s="4">
        <v>48.284999999999997</v>
      </c>
      <c r="O6237" s="5">
        <v>42305.745292812499</v>
      </c>
      <c r="P6237" s="5">
        <v>43258.050196053242</v>
      </c>
    </row>
    <row r="6238" spans="1:16">
      <c r="A6238">
        <v>5</v>
      </c>
      <c r="B6238">
        <v>14</v>
      </c>
      <c r="C6238">
        <v>5</v>
      </c>
      <c r="D6238">
        <v>140</v>
      </c>
      <c r="E6238">
        <v>229</v>
      </c>
      <c r="F6238">
        <v>2081</v>
      </c>
      <c r="G6238">
        <v>1252</v>
      </c>
      <c r="H6238">
        <v>1</v>
      </c>
      <c r="I6238" s="58" t="s">
        <v>1619</v>
      </c>
      <c r="J6238">
        <v>125201</v>
      </c>
      <c r="K6238" s="4">
        <v>0</v>
      </c>
      <c r="L6238" s="4">
        <v>4.01</v>
      </c>
      <c r="M6238" s="4">
        <v>39.424999999999997</v>
      </c>
      <c r="N6238" s="4">
        <v>43.435000000000002</v>
      </c>
      <c r="O6238" s="5">
        <v>42305.745292812499</v>
      </c>
      <c r="P6238" s="5">
        <v>42305.745292812499</v>
      </c>
    </row>
    <row r="6239" spans="1:16">
      <c r="A6239">
        <v>5</v>
      </c>
      <c r="B6239">
        <v>14</v>
      </c>
      <c r="C6239">
        <v>5</v>
      </c>
      <c r="D6239">
        <v>140</v>
      </c>
      <c r="E6239">
        <v>229</v>
      </c>
      <c r="F6239">
        <v>2082</v>
      </c>
      <c r="G6239">
        <v>1631</v>
      </c>
      <c r="H6239">
        <v>1</v>
      </c>
      <c r="I6239" s="58">
        <v>-98249</v>
      </c>
      <c r="J6239">
        <v>163101</v>
      </c>
      <c r="K6239" s="4">
        <v>1</v>
      </c>
      <c r="L6239" s="4">
        <v>17.437999999999999</v>
      </c>
      <c r="M6239" s="4">
        <v>8.3829999999999991</v>
      </c>
      <c r="N6239" s="4">
        <v>24.821000000000002</v>
      </c>
      <c r="O6239" s="5">
        <v>42305.745292812499</v>
      </c>
      <c r="P6239" s="5">
        <v>42305.745292812499</v>
      </c>
    </row>
    <row r="6240" spans="1:16">
      <c r="A6240">
        <v>5</v>
      </c>
      <c r="B6240">
        <v>14</v>
      </c>
      <c r="C6240">
        <v>5</v>
      </c>
      <c r="D6240">
        <v>140</v>
      </c>
      <c r="E6240">
        <v>244</v>
      </c>
      <c r="F6240">
        <v>2083</v>
      </c>
      <c r="G6240">
        <v>563</v>
      </c>
      <c r="H6240">
        <v>3</v>
      </c>
      <c r="I6240" s="58" t="s">
        <v>9648</v>
      </c>
      <c r="J6240">
        <v>56303</v>
      </c>
      <c r="K6240" s="4">
        <v>0</v>
      </c>
      <c r="L6240" s="4">
        <v>17.419</v>
      </c>
      <c r="M6240" s="4">
        <v>27.545999999999999</v>
      </c>
      <c r="N6240" s="4">
        <v>44.965000000000003</v>
      </c>
      <c r="O6240" s="5">
        <v>42305.745292812499</v>
      </c>
      <c r="P6240" s="5">
        <v>43258.050196053242</v>
      </c>
    </row>
    <row r="6241" spans="1:16">
      <c r="A6241">
        <v>5</v>
      </c>
      <c r="B6241">
        <v>14</v>
      </c>
      <c r="C6241">
        <v>5</v>
      </c>
      <c r="D6241">
        <v>140</v>
      </c>
      <c r="E6241">
        <v>244</v>
      </c>
      <c r="F6241">
        <v>2084</v>
      </c>
      <c r="G6241">
        <v>563</v>
      </c>
      <c r="H6241">
        <v>4</v>
      </c>
      <c r="I6241" s="58" t="s">
        <v>9649</v>
      </c>
      <c r="J6241">
        <v>56304</v>
      </c>
      <c r="K6241" s="4">
        <v>0</v>
      </c>
      <c r="L6241" s="4">
        <v>14.4</v>
      </c>
      <c r="M6241" s="4">
        <v>44.965000000000003</v>
      </c>
      <c r="N6241" s="4">
        <v>59.365000000000002</v>
      </c>
      <c r="O6241" s="5">
        <v>42305.745292812499</v>
      </c>
      <c r="P6241" s="5">
        <v>42305.745292812499</v>
      </c>
    </row>
    <row r="6242" spans="1:16">
      <c r="A6242">
        <v>5</v>
      </c>
      <c r="B6242">
        <v>14</v>
      </c>
      <c r="C6242">
        <v>5</v>
      </c>
      <c r="D6242">
        <v>140</v>
      </c>
      <c r="E6242">
        <v>2502</v>
      </c>
      <c r="F6242">
        <v>2103</v>
      </c>
      <c r="G6242">
        <v>886</v>
      </c>
      <c r="H6242">
        <v>2</v>
      </c>
      <c r="I6242" s="58" t="s">
        <v>9650</v>
      </c>
      <c r="J6242">
        <v>88602</v>
      </c>
      <c r="K6242" s="4">
        <v>0</v>
      </c>
      <c r="L6242" s="4">
        <v>6.3550000000000004</v>
      </c>
      <c r="M6242" s="4">
        <v>0</v>
      </c>
      <c r="N6242" s="4">
        <v>6.3550000000000004</v>
      </c>
      <c r="O6242" s="5">
        <v>42305.745292812499</v>
      </c>
      <c r="P6242" s="5">
        <v>42305.745292812499</v>
      </c>
    </row>
    <row r="6243" spans="1:16">
      <c r="A6243">
        <v>5</v>
      </c>
      <c r="B6243">
        <v>14</v>
      </c>
      <c r="C6243">
        <v>5</v>
      </c>
      <c r="D6243">
        <v>140</v>
      </c>
      <c r="E6243">
        <v>2869</v>
      </c>
      <c r="F6243">
        <v>2104</v>
      </c>
      <c r="G6243">
        <v>2902</v>
      </c>
      <c r="H6243">
        <v>1</v>
      </c>
      <c r="I6243" s="58">
        <v>365975</v>
      </c>
      <c r="J6243">
        <v>290201</v>
      </c>
      <c r="K6243" s="4">
        <v>0</v>
      </c>
      <c r="L6243" s="4">
        <v>2.4849999999999999</v>
      </c>
      <c r="M6243" s="4">
        <v>0</v>
      </c>
      <c r="N6243" s="4">
        <v>2.4849999999999999</v>
      </c>
      <c r="O6243" s="5">
        <v>42305.745292812499</v>
      </c>
      <c r="P6243" s="5">
        <v>43258.050196053242</v>
      </c>
    </row>
    <row r="6244" spans="1:16">
      <c r="A6244">
        <v>5</v>
      </c>
      <c r="B6244">
        <v>14</v>
      </c>
      <c r="C6244">
        <v>5</v>
      </c>
      <c r="D6244">
        <v>140</v>
      </c>
      <c r="E6244">
        <v>2886</v>
      </c>
      <c r="F6244">
        <v>2105</v>
      </c>
      <c r="G6244">
        <v>2931</v>
      </c>
      <c r="H6244">
        <v>1</v>
      </c>
      <c r="I6244" s="58">
        <v>376567</v>
      </c>
      <c r="J6244">
        <v>293101</v>
      </c>
      <c r="K6244" s="4">
        <v>0</v>
      </c>
      <c r="L6244" s="4">
        <v>5.9950000000000001</v>
      </c>
      <c r="M6244" s="4">
        <v>0</v>
      </c>
      <c r="N6244" s="4">
        <v>5.9950000000000001</v>
      </c>
      <c r="O6244" s="5">
        <v>42305.745292812499</v>
      </c>
      <c r="P6244" s="5">
        <v>42305.745292812499</v>
      </c>
    </row>
    <row r="6245" spans="1:16">
      <c r="A6245">
        <v>5</v>
      </c>
      <c r="B6245">
        <v>14</v>
      </c>
      <c r="C6245">
        <v>5</v>
      </c>
      <c r="D6245">
        <v>140</v>
      </c>
      <c r="E6245">
        <v>2894</v>
      </c>
      <c r="F6245">
        <v>2106</v>
      </c>
      <c r="G6245">
        <v>3412</v>
      </c>
      <c r="H6245">
        <v>1</v>
      </c>
      <c r="I6245" s="58">
        <v>552248</v>
      </c>
      <c r="J6245">
        <v>341201</v>
      </c>
      <c r="K6245" s="4">
        <v>1</v>
      </c>
      <c r="L6245" s="4">
        <v>2.95</v>
      </c>
      <c r="M6245" s="4">
        <v>0</v>
      </c>
      <c r="N6245" s="4">
        <v>1.95</v>
      </c>
      <c r="O6245" t="s">
        <v>1223</v>
      </c>
      <c r="P6245" t="s">
        <v>1223</v>
      </c>
    </row>
    <row r="6246" spans="1:16">
      <c r="A6246">
        <v>5</v>
      </c>
      <c r="B6246">
        <v>14</v>
      </c>
      <c r="C6246">
        <v>5</v>
      </c>
      <c r="D6246">
        <v>140</v>
      </c>
      <c r="E6246">
        <v>3180</v>
      </c>
      <c r="F6246">
        <v>2107</v>
      </c>
      <c r="G6246">
        <v>3321</v>
      </c>
      <c r="H6246">
        <v>1</v>
      </c>
      <c r="I6246" s="58">
        <v>519012</v>
      </c>
      <c r="J6246">
        <v>332101</v>
      </c>
      <c r="K6246" s="4">
        <v>5</v>
      </c>
      <c r="L6246" s="4">
        <v>10.55</v>
      </c>
      <c r="M6246" s="4">
        <v>0</v>
      </c>
      <c r="N6246" s="4">
        <v>5.55</v>
      </c>
      <c r="O6246" s="5">
        <v>42305.745292812499</v>
      </c>
      <c r="P6246" s="5">
        <v>42305.745292812499</v>
      </c>
    </row>
    <row r="6247" spans="1:16">
      <c r="A6247">
        <v>5</v>
      </c>
      <c r="B6247">
        <v>14</v>
      </c>
      <c r="C6247">
        <v>5</v>
      </c>
      <c r="D6247">
        <v>140</v>
      </c>
      <c r="E6247">
        <v>353</v>
      </c>
      <c r="F6247">
        <v>2085</v>
      </c>
      <c r="G6247">
        <v>145</v>
      </c>
      <c r="H6247">
        <v>10</v>
      </c>
      <c r="I6247" s="58" t="s">
        <v>9651</v>
      </c>
      <c r="J6247">
        <v>14510</v>
      </c>
      <c r="K6247" s="4">
        <v>0</v>
      </c>
      <c r="L6247" s="4">
        <v>0.56200000000000006</v>
      </c>
      <c r="M6247" s="4">
        <v>62.356000000000002</v>
      </c>
      <c r="N6247" s="4">
        <v>62.917999999999999</v>
      </c>
      <c r="O6247" s="5">
        <v>42305.745292812499</v>
      </c>
      <c r="P6247" s="5">
        <v>43258.050196053242</v>
      </c>
    </row>
    <row r="6248" spans="1:16">
      <c r="A6248">
        <v>5</v>
      </c>
      <c r="B6248">
        <v>14</v>
      </c>
      <c r="C6248">
        <v>5</v>
      </c>
      <c r="D6248">
        <v>140</v>
      </c>
      <c r="E6248">
        <v>353</v>
      </c>
      <c r="F6248">
        <v>2086</v>
      </c>
      <c r="G6248">
        <v>874</v>
      </c>
      <c r="H6248">
        <v>2</v>
      </c>
      <c r="I6248" s="58" t="s">
        <v>9652</v>
      </c>
      <c r="J6248">
        <v>87402</v>
      </c>
      <c r="K6248" s="4">
        <v>1</v>
      </c>
      <c r="L6248" s="4">
        <v>9.7230000000000008</v>
      </c>
      <c r="M6248" s="4">
        <v>53.539000000000001</v>
      </c>
      <c r="N6248" s="4">
        <v>62.262</v>
      </c>
      <c r="O6248" s="5">
        <v>42305.745292812499</v>
      </c>
      <c r="P6248" s="5">
        <v>42305.745292812499</v>
      </c>
    </row>
    <row r="6249" spans="1:16">
      <c r="A6249">
        <v>5</v>
      </c>
      <c r="B6249">
        <v>14</v>
      </c>
      <c r="C6249">
        <v>5</v>
      </c>
      <c r="D6249">
        <v>140</v>
      </c>
      <c r="E6249">
        <v>353</v>
      </c>
      <c r="F6249">
        <v>2087</v>
      </c>
      <c r="G6249">
        <v>874</v>
      </c>
      <c r="H6249">
        <v>3</v>
      </c>
      <c r="I6249" s="58" t="s">
        <v>9653</v>
      </c>
      <c r="J6249">
        <v>87403</v>
      </c>
      <c r="K6249" s="4">
        <v>0</v>
      </c>
      <c r="L6249" s="4">
        <v>33.92</v>
      </c>
      <c r="M6249" s="4">
        <v>62.917999999999999</v>
      </c>
      <c r="N6249" s="4">
        <v>87.864999999999995</v>
      </c>
      <c r="O6249" s="5">
        <v>42305.745292812499</v>
      </c>
      <c r="P6249" s="5">
        <v>43258.050196053242</v>
      </c>
    </row>
    <row r="6250" spans="1:16">
      <c r="A6250">
        <v>5</v>
      </c>
      <c r="B6250">
        <v>14</v>
      </c>
      <c r="C6250">
        <v>5</v>
      </c>
      <c r="D6250">
        <v>140</v>
      </c>
      <c r="E6250">
        <v>4247</v>
      </c>
      <c r="F6250">
        <v>2108</v>
      </c>
      <c r="G6250">
        <v>52</v>
      </c>
      <c r="H6250">
        <v>10</v>
      </c>
      <c r="I6250" s="58">
        <v>19268</v>
      </c>
      <c r="J6250">
        <v>5210</v>
      </c>
      <c r="K6250" s="4">
        <v>1</v>
      </c>
      <c r="L6250" s="4">
        <v>2.407</v>
      </c>
      <c r="M6250" s="4">
        <v>0</v>
      </c>
      <c r="N6250" s="4">
        <v>1.407</v>
      </c>
      <c r="O6250" s="5">
        <v>42305.745292812499</v>
      </c>
      <c r="P6250" s="5">
        <v>42305.745292812499</v>
      </c>
    </row>
    <row r="6251" spans="1:16">
      <c r="A6251">
        <v>5</v>
      </c>
      <c r="B6251">
        <v>14</v>
      </c>
      <c r="C6251">
        <v>5</v>
      </c>
      <c r="D6251">
        <v>140</v>
      </c>
      <c r="E6251">
        <v>4260</v>
      </c>
      <c r="F6251">
        <v>2109</v>
      </c>
      <c r="G6251">
        <v>52</v>
      </c>
      <c r="H6251">
        <v>13</v>
      </c>
      <c r="I6251" s="58" t="s">
        <v>1620</v>
      </c>
      <c r="J6251">
        <v>5213</v>
      </c>
      <c r="K6251" s="4">
        <v>0</v>
      </c>
      <c r="L6251" s="4">
        <v>5.0590000000000002</v>
      </c>
      <c r="M6251" s="4">
        <v>0</v>
      </c>
      <c r="N6251" s="4">
        <v>4.9859999999999998</v>
      </c>
      <c r="O6251" s="5">
        <v>42305.745292812499</v>
      </c>
      <c r="P6251" s="5">
        <v>42305.745292812499</v>
      </c>
    </row>
    <row r="6252" spans="1:16">
      <c r="A6252">
        <v>5</v>
      </c>
      <c r="B6252">
        <v>14</v>
      </c>
      <c r="C6252">
        <v>5</v>
      </c>
      <c r="D6252">
        <v>140</v>
      </c>
      <c r="E6252">
        <v>4525</v>
      </c>
      <c r="F6252">
        <v>2110</v>
      </c>
      <c r="G6252">
        <v>145</v>
      </c>
      <c r="H6252">
        <v>2</v>
      </c>
      <c r="I6252" s="58" t="s">
        <v>9654</v>
      </c>
      <c r="J6252">
        <v>14502</v>
      </c>
      <c r="K6252" s="4">
        <v>0.5</v>
      </c>
      <c r="L6252" s="4">
        <v>18.209</v>
      </c>
      <c r="M6252" s="4">
        <v>28.276</v>
      </c>
      <c r="N6252" s="4">
        <v>45.984999999999999</v>
      </c>
      <c r="O6252" s="5">
        <v>42305.745292812499</v>
      </c>
      <c r="P6252" s="5">
        <v>43258.050196053242</v>
      </c>
    </row>
    <row r="6253" spans="1:16">
      <c r="A6253">
        <v>5</v>
      </c>
      <c r="B6253">
        <v>14</v>
      </c>
      <c r="C6253">
        <v>5</v>
      </c>
      <c r="D6253">
        <v>140</v>
      </c>
      <c r="E6253">
        <v>4525</v>
      </c>
      <c r="F6253">
        <v>2111</v>
      </c>
      <c r="G6253">
        <v>145</v>
      </c>
      <c r="H6253">
        <v>3</v>
      </c>
      <c r="I6253" s="58" t="s">
        <v>9655</v>
      </c>
      <c r="J6253">
        <v>14503</v>
      </c>
      <c r="K6253" s="4">
        <v>17.695</v>
      </c>
      <c r="L6253" s="4">
        <v>31.196000000000002</v>
      </c>
      <c r="M6253" s="4">
        <v>45.984999999999999</v>
      </c>
      <c r="N6253" s="4">
        <v>59.485999999999997</v>
      </c>
      <c r="O6253" s="5">
        <v>42305.745292812499</v>
      </c>
      <c r="P6253" s="5">
        <v>43258.050196053242</v>
      </c>
    </row>
    <row r="6254" spans="1:16">
      <c r="A6254">
        <v>5</v>
      </c>
      <c r="B6254">
        <v>14</v>
      </c>
      <c r="C6254">
        <v>5</v>
      </c>
      <c r="D6254">
        <v>140</v>
      </c>
      <c r="E6254">
        <v>4534</v>
      </c>
      <c r="F6254">
        <v>2112</v>
      </c>
      <c r="G6254">
        <v>52</v>
      </c>
      <c r="H6254">
        <v>4</v>
      </c>
      <c r="I6254" s="58">
        <v>19085</v>
      </c>
      <c r="J6254">
        <v>5204</v>
      </c>
      <c r="K6254" s="4">
        <v>0</v>
      </c>
      <c r="L6254" s="4">
        <v>14.722</v>
      </c>
      <c r="M6254" s="4">
        <v>8.6549999999999994</v>
      </c>
      <c r="N6254" s="4">
        <v>23.376999999999999</v>
      </c>
      <c r="O6254" s="5">
        <v>42305.745292812499</v>
      </c>
      <c r="P6254" s="5">
        <v>43258.050196053242</v>
      </c>
    </row>
    <row r="6255" spans="1:16">
      <c r="A6255">
        <v>5</v>
      </c>
      <c r="B6255">
        <v>14</v>
      </c>
      <c r="C6255">
        <v>5</v>
      </c>
      <c r="D6255">
        <v>140</v>
      </c>
      <c r="E6255">
        <v>4534</v>
      </c>
      <c r="F6255">
        <v>2113</v>
      </c>
      <c r="G6255">
        <v>52</v>
      </c>
      <c r="H6255">
        <v>5</v>
      </c>
      <c r="I6255" s="58">
        <v>19115</v>
      </c>
      <c r="J6255">
        <v>5205</v>
      </c>
      <c r="K6255" s="4">
        <v>14.722</v>
      </c>
      <c r="L6255" s="4">
        <v>33.832000000000001</v>
      </c>
      <c r="M6255" s="4">
        <v>23.376999999999999</v>
      </c>
      <c r="N6255" s="4">
        <v>42.487000000000002</v>
      </c>
      <c r="O6255" s="5">
        <v>42305.745292812499</v>
      </c>
      <c r="P6255" s="5">
        <v>43258.050196053242</v>
      </c>
    </row>
    <row r="6256" spans="1:16">
      <c r="A6256">
        <v>5</v>
      </c>
      <c r="B6256">
        <v>14</v>
      </c>
      <c r="C6256">
        <v>5</v>
      </c>
      <c r="D6256">
        <v>140</v>
      </c>
      <c r="E6256">
        <v>4554</v>
      </c>
      <c r="F6256">
        <v>2114</v>
      </c>
      <c r="G6256">
        <v>52</v>
      </c>
      <c r="H6256">
        <v>13</v>
      </c>
      <c r="I6256" s="58" t="s">
        <v>1620</v>
      </c>
      <c r="J6256">
        <v>5213</v>
      </c>
      <c r="K6256" s="4">
        <v>2.5939999999999999</v>
      </c>
      <c r="L6256" s="4">
        <v>2.7789999999999999</v>
      </c>
      <c r="M6256" s="4">
        <v>189.428</v>
      </c>
      <c r="N6256" s="4">
        <v>189.613</v>
      </c>
      <c r="O6256" s="5">
        <v>42305.745292812499</v>
      </c>
      <c r="P6256" s="5">
        <v>43258.050196053242</v>
      </c>
    </row>
    <row r="6257" spans="1:16">
      <c r="A6257">
        <v>5</v>
      </c>
      <c r="B6257">
        <v>14</v>
      </c>
      <c r="C6257">
        <v>5</v>
      </c>
      <c r="D6257">
        <v>140</v>
      </c>
      <c r="E6257">
        <v>4554</v>
      </c>
      <c r="F6257">
        <v>2115</v>
      </c>
      <c r="G6257">
        <v>227</v>
      </c>
      <c r="H6257">
        <v>2</v>
      </c>
      <c r="I6257" s="58" t="s">
        <v>9656</v>
      </c>
      <c r="J6257">
        <v>22702</v>
      </c>
      <c r="K6257" s="4">
        <v>0</v>
      </c>
      <c r="L6257" s="4">
        <v>14.714</v>
      </c>
      <c r="M6257" s="4">
        <v>162.434</v>
      </c>
      <c r="N6257" s="4">
        <v>177.148</v>
      </c>
      <c r="O6257" s="5">
        <v>42305.745292812499</v>
      </c>
      <c r="P6257" s="5">
        <v>43258.050196053242</v>
      </c>
    </row>
    <row r="6258" spans="1:16">
      <c r="A6258">
        <v>5</v>
      </c>
      <c r="B6258">
        <v>14</v>
      </c>
      <c r="C6258">
        <v>5</v>
      </c>
      <c r="D6258">
        <v>140</v>
      </c>
      <c r="E6258">
        <v>4554</v>
      </c>
      <c r="F6258">
        <v>2116</v>
      </c>
      <c r="G6258">
        <v>227</v>
      </c>
      <c r="H6258">
        <v>3</v>
      </c>
      <c r="I6258" s="58" t="s">
        <v>9657</v>
      </c>
      <c r="J6258">
        <v>22703</v>
      </c>
      <c r="K6258" s="4">
        <v>14.714</v>
      </c>
      <c r="L6258" s="4">
        <v>26.994</v>
      </c>
      <c r="M6258" s="4">
        <v>177.148</v>
      </c>
      <c r="N6258" s="4">
        <v>189.428</v>
      </c>
      <c r="O6258" s="5">
        <v>42305.745292812499</v>
      </c>
      <c r="P6258" s="5">
        <v>43258.050196053242</v>
      </c>
    </row>
    <row r="6259" spans="1:16">
      <c r="A6259">
        <v>5</v>
      </c>
      <c r="B6259">
        <v>14</v>
      </c>
      <c r="C6259">
        <v>5</v>
      </c>
      <c r="D6259">
        <v>140</v>
      </c>
      <c r="E6259">
        <v>4554</v>
      </c>
      <c r="F6259">
        <v>2117</v>
      </c>
      <c r="G6259">
        <v>227</v>
      </c>
      <c r="H6259">
        <v>4</v>
      </c>
      <c r="I6259" s="58" t="s">
        <v>9658</v>
      </c>
      <c r="J6259">
        <v>22704</v>
      </c>
      <c r="K6259" s="4">
        <v>0</v>
      </c>
      <c r="L6259" s="4">
        <v>6.81</v>
      </c>
      <c r="M6259" s="4">
        <v>189.613</v>
      </c>
      <c r="N6259" s="4">
        <v>196.423</v>
      </c>
      <c r="O6259" s="5">
        <v>42305.745292812499</v>
      </c>
      <c r="P6259" s="5">
        <v>43258.050196053242</v>
      </c>
    </row>
    <row r="6260" spans="1:16">
      <c r="A6260">
        <v>5</v>
      </c>
      <c r="B6260">
        <v>14</v>
      </c>
      <c r="C6260">
        <v>5</v>
      </c>
      <c r="D6260">
        <v>140</v>
      </c>
      <c r="E6260">
        <v>474</v>
      </c>
      <c r="F6260">
        <v>2088</v>
      </c>
      <c r="G6260">
        <v>884</v>
      </c>
      <c r="H6260">
        <v>3</v>
      </c>
      <c r="I6260" s="58" t="s">
        <v>1621</v>
      </c>
      <c r="J6260">
        <v>88403</v>
      </c>
      <c r="K6260" s="4">
        <v>0</v>
      </c>
      <c r="L6260" s="4">
        <v>6.3620000000000001</v>
      </c>
      <c r="M6260" s="4">
        <v>26.198</v>
      </c>
      <c r="N6260" s="4">
        <v>32.56</v>
      </c>
      <c r="O6260" s="5">
        <v>42305.745292812499</v>
      </c>
      <c r="P6260" s="5">
        <v>42305.745292812499</v>
      </c>
    </row>
    <row r="6261" spans="1:16">
      <c r="A6261">
        <v>5</v>
      </c>
      <c r="B6261">
        <v>14</v>
      </c>
      <c r="C6261">
        <v>5</v>
      </c>
      <c r="D6261">
        <v>140</v>
      </c>
      <c r="E6261">
        <v>477</v>
      </c>
      <c r="F6261">
        <v>2089</v>
      </c>
      <c r="G6261">
        <v>886</v>
      </c>
      <c r="H6261">
        <v>1</v>
      </c>
      <c r="I6261" s="58" t="s">
        <v>9659</v>
      </c>
      <c r="J6261">
        <v>88601</v>
      </c>
      <c r="K6261" s="4">
        <v>0</v>
      </c>
      <c r="L6261" s="4">
        <v>5.0069999999999997</v>
      </c>
      <c r="M6261" s="4">
        <v>0</v>
      </c>
      <c r="N6261" s="4">
        <v>5.0069999999999997</v>
      </c>
      <c r="O6261" s="5">
        <v>42305.745292812499</v>
      </c>
      <c r="P6261" s="5">
        <v>42305.745292812499</v>
      </c>
    </row>
    <row r="6262" spans="1:16">
      <c r="A6262">
        <v>5</v>
      </c>
      <c r="B6262">
        <v>14</v>
      </c>
      <c r="C6262">
        <v>5</v>
      </c>
      <c r="D6262">
        <v>140</v>
      </c>
      <c r="E6262">
        <v>478</v>
      </c>
      <c r="F6262">
        <v>2090</v>
      </c>
      <c r="G6262">
        <v>820</v>
      </c>
      <c r="H6262">
        <v>1</v>
      </c>
      <c r="I6262" s="58" t="s">
        <v>9660</v>
      </c>
      <c r="J6262">
        <v>82001</v>
      </c>
      <c r="K6262" s="4">
        <v>0</v>
      </c>
      <c r="L6262" s="4">
        <v>41.247999999999998</v>
      </c>
      <c r="M6262" s="4">
        <v>4.8940000000000001</v>
      </c>
      <c r="N6262" s="4">
        <v>33.384999999999998</v>
      </c>
      <c r="O6262" s="5">
        <v>42305.745292812499</v>
      </c>
      <c r="P6262" s="5">
        <v>43258.050196053242</v>
      </c>
    </row>
    <row r="6263" spans="1:16">
      <c r="A6263">
        <v>5</v>
      </c>
      <c r="B6263">
        <v>14</v>
      </c>
      <c r="C6263">
        <v>5</v>
      </c>
      <c r="D6263">
        <v>140</v>
      </c>
      <c r="E6263">
        <v>478</v>
      </c>
      <c r="F6263">
        <v>2091</v>
      </c>
      <c r="G6263">
        <v>820</v>
      </c>
      <c r="H6263">
        <v>2</v>
      </c>
      <c r="I6263" s="58" t="s">
        <v>9661</v>
      </c>
      <c r="J6263">
        <v>82002</v>
      </c>
      <c r="K6263" s="4">
        <v>0</v>
      </c>
      <c r="L6263" s="4">
        <v>5.9260000000000002</v>
      </c>
      <c r="M6263" s="4">
        <v>34.558999999999997</v>
      </c>
      <c r="N6263" s="4">
        <v>40.484999999999999</v>
      </c>
      <c r="O6263" s="5">
        <v>42305.745292812499</v>
      </c>
      <c r="P6263" s="5">
        <v>43258.050196053242</v>
      </c>
    </row>
    <row r="6264" spans="1:16">
      <c r="A6264">
        <v>5</v>
      </c>
      <c r="B6264">
        <v>14</v>
      </c>
      <c r="C6264">
        <v>5</v>
      </c>
      <c r="D6264">
        <v>140</v>
      </c>
      <c r="E6264">
        <v>478</v>
      </c>
      <c r="F6264">
        <v>2092</v>
      </c>
      <c r="G6264">
        <v>884</v>
      </c>
      <c r="H6264">
        <v>3</v>
      </c>
      <c r="I6264" s="58" t="s">
        <v>1621</v>
      </c>
      <c r="J6264">
        <v>88403</v>
      </c>
      <c r="K6264" s="4">
        <v>6.3620000000000001</v>
      </c>
      <c r="L6264" s="4">
        <v>6.47</v>
      </c>
      <c r="M6264" s="4">
        <v>22.760999999999999</v>
      </c>
      <c r="N6264" s="4">
        <v>22.869</v>
      </c>
      <c r="O6264" s="5">
        <v>42305.745292812499</v>
      </c>
      <c r="P6264" s="5">
        <v>43258.050196053242</v>
      </c>
    </row>
    <row r="6265" spans="1:16">
      <c r="A6265">
        <v>5</v>
      </c>
      <c r="B6265">
        <v>14</v>
      </c>
      <c r="C6265">
        <v>5</v>
      </c>
      <c r="D6265">
        <v>140</v>
      </c>
      <c r="E6265">
        <v>890</v>
      </c>
      <c r="F6265">
        <v>2093</v>
      </c>
      <c r="G6265">
        <v>1084</v>
      </c>
      <c r="H6265">
        <v>3</v>
      </c>
      <c r="I6265" s="58" t="s">
        <v>9662</v>
      </c>
      <c r="J6265">
        <v>108403</v>
      </c>
      <c r="K6265" s="4">
        <v>0</v>
      </c>
      <c r="L6265" s="4">
        <v>2.6059999999999999</v>
      </c>
      <c r="M6265" s="4">
        <v>30.957999999999998</v>
      </c>
      <c r="N6265" s="4">
        <v>33.564</v>
      </c>
      <c r="O6265" s="5">
        <v>42305.745292812499</v>
      </c>
      <c r="P6265" s="5">
        <v>43258.050196053242</v>
      </c>
    </row>
    <row r="6266" spans="1:16">
      <c r="A6266">
        <v>5</v>
      </c>
      <c r="B6266">
        <v>14</v>
      </c>
      <c r="C6266">
        <v>5</v>
      </c>
      <c r="D6266">
        <v>152</v>
      </c>
      <c r="E6266">
        <v>1377</v>
      </c>
      <c r="F6266">
        <v>2132</v>
      </c>
      <c r="G6266">
        <v>1867</v>
      </c>
      <c r="H6266">
        <v>1</v>
      </c>
      <c r="I6266" s="58">
        <v>-12052</v>
      </c>
      <c r="J6266">
        <v>186701</v>
      </c>
      <c r="K6266" s="4">
        <v>0</v>
      </c>
      <c r="L6266" s="4">
        <v>16.103999999999999</v>
      </c>
      <c r="M6266" s="4">
        <v>7.0309999999999997</v>
      </c>
      <c r="N6266" s="4">
        <v>16.137</v>
      </c>
      <c r="O6266" s="5">
        <v>42305.745292812499</v>
      </c>
      <c r="P6266" s="5">
        <v>42305.745292812499</v>
      </c>
    </row>
    <row r="6267" spans="1:16">
      <c r="A6267">
        <v>5</v>
      </c>
      <c r="B6267">
        <v>14</v>
      </c>
      <c r="C6267">
        <v>5</v>
      </c>
      <c r="D6267">
        <v>152</v>
      </c>
      <c r="E6267">
        <v>1377</v>
      </c>
      <c r="F6267">
        <v>2133</v>
      </c>
      <c r="G6267">
        <v>3166</v>
      </c>
      <c r="H6267">
        <v>1</v>
      </c>
      <c r="I6267" s="58">
        <v>462399</v>
      </c>
      <c r="J6267">
        <v>316601</v>
      </c>
      <c r="K6267" s="4">
        <v>0</v>
      </c>
      <c r="L6267" s="4">
        <v>6.0289999999999999</v>
      </c>
      <c r="M6267" s="4">
        <v>0</v>
      </c>
      <c r="N6267" s="4">
        <v>6.0289999999999999</v>
      </c>
      <c r="O6267" s="5">
        <v>42305.745292812499</v>
      </c>
      <c r="P6267" s="5">
        <v>42305.745292812499</v>
      </c>
    </row>
    <row r="6268" spans="1:16">
      <c r="A6268">
        <v>5</v>
      </c>
      <c r="B6268">
        <v>14</v>
      </c>
      <c r="C6268">
        <v>5</v>
      </c>
      <c r="D6268">
        <v>152</v>
      </c>
      <c r="E6268">
        <v>140</v>
      </c>
      <c r="F6268">
        <v>2118</v>
      </c>
      <c r="G6268">
        <v>53</v>
      </c>
      <c r="H6268">
        <v>19</v>
      </c>
      <c r="I6268" s="58" t="s">
        <v>9663</v>
      </c>
      <c r="J6268">
        <v>5319</v>
      </c>
      <c r="K6268" s="4">
        <v>0.98399999999999999</v>
      </c>
      <c r="L6268" s="4">
        <v>4.9169999999999998</v>
      </c>
      <c r="M6268" s="4">
        <v>0</v>
      </c>
      <c r="N6268" s="4">
        <v>3.9329999999999998</v>
      </c>
      <c r="O6268" s="5">
        <v>42305.745292812499</v>
      </c>
      <c r="P6268" s="5">
        <v>42305.745292812499</v>
      </c>
    </row>
    <row r="6269" spans="1:16">
      <c r="A6269">
        <v>5</v>
      </c>
      <c r="B6269">
        <v>14</v>
      </c>
      <c r="C6269">
        <v>5</v>
      </c>
      <c r="D6269">
        <v>152</v>
      </c>
      <c r="E6269">
        <v>1405</v>
      </c>
      <c r="F6269">
        <v>2134</v>
      </c>
      <c r="G6269">
        <v>1866</v>
      </c>
      <c r="H6269">
        <v>1</v>
      </c>
      <c r="I6269" s="58">
        <v>-12417</v>
      </c>
      <c r="J6269">
        <v>186601</v>
      </c>
      <c r="K6269" s="4">
        <v>0</v>
      </c>
      <c r="L6269" s="4">
        <v>26.614999999999998</v>
      </c>
      <c r="M6269" s="4">
        <v>16.774999999999999</v>
      </c>
      <c r="N6269" s="4">
        <v>38.220999999999997</v>
      </c>
      <c r="O6269" s="5">
        <v>42305.745292812499</v>
      </c>
      <c r="P6269" s="5">
        <v>43258.050196053242</v>
      </c>
    </row>
    <row r="6270" spans="1:16">
      <c r="A6270">
        <v>5</v>
      </c>
      <c r="B6270">
        <v>14</v>
      </c>
      <c r="C6270">
        <v>5</v>
      </c>
      <c r="D6270">
        <v>152</v>
      </c>
      <c r="E6270">
        <v>1624</v>
      </c>
      <c r="F6270">
        <v>2135</v>
      </c>
      <c r="G6270">
        <v>1462</v>
      </c>
      <c r="H6270">
        <v>1</v>
      </c>
      <c r="I6270" s="58" t="s">
        <v>9664</v>
      </c>
      <c r="J6270">
        <v>146201</v>
      </c>
      <c r="K6270" s="4">
        <v>10</v>
      </c>
      <c r="L6270" s="4">
        <v>12.042</v>
      </c>
      <c r="M6270" s="4">
        <v>0</v>
      </c>
      <c r="N6270" s="4">
        <v>2.0419999999999998</v>
      </c>
      <c r="O6270" s="5">
        <v>42305.745292812499</v>
      </c>
      <c r="P6270" s="5">
        <v>43258.050196053242</v>
      </c>
    </row>
    <row r="6271" spans="1:16">
      <c r="A6271">
        <v>5</v>
      </c>
      <c r="B6271">
        <v>14</v>
      </c>
      <c r="C6271">
        <v>5</v>
      </c>
      <c r="D6271">
        <v>152</v>
      </c>
      <c r="E6271">
        <v>1681</v>
      </c>
      <c r="F6271">
        <v>2136</v>
      </c>
      <c r="G6271">
        <v>1502</v>
      </c>
      <c r="H6271">
        <v>1</v>
      </c>
      <c r="I6271" s="58" t="s">
        <v>9665</v>
      </c>
      <c r="J6271">
        <v>150201</v>
      </c>
      <c r="K6271" s="4">
        <v>1.2999999999999999E-2</v>
      </c>
      <c r="L6271" s="4">
        <v>27.834</v>
      </c>
      <c r="M6271" s="4">
        <v>62.256999999999998</v>
      </c>
      <c r="N6271" s="4">
        <v>83.370999999999995</v>
      </c>
      <c r="O6271" s="5">
        <v>42305.745292812499</v>
      </c>
      <c r="P6271" s="5">
        <v>42305.745292812499</v>
      </c>
    </row>
    <row r="6272" spans="1:16">
      <c r="A6272">
        <v>5</v>
      </c>
      <c r="B6272">
        <v>14</v>
      </c>
      <c r="C6272">
        <v>5</v>
      </c>
      <c r="D6272">
        <v>152</v>
      </c>
      <c r="E6272">
        <v>1681</v>
      </c>
      <c r="F6272">
        <v>2137</v>
      </c>
      <c r="G6272">
        <v>2182</v>
      </c>
      <c r="H6272">
        <v>3</v>
      </c>
      <c r="I6272" s="58">
        <v>103060</v>
      </c>
      <c r="J6272">
        <v>218203</v>
      </c>
      <c r="K6272" s="4">
        <v>0</v>
      </c>
      <c r="L6272" s="4">
        <v>2.0659999999999998</v>
      </c>
      <c r="M6272" s="4">
        <v>58.485999999999997</v>
      </c>
      <c r="N6272" s="4">
        <v>60.552999999999997</v>
      </c>
      <c r="O6272" s="5">
        <v>42305.745292812499</v>
      </c>
      <c r="P6272" s="5">
        <v>43258.050196053242</v>
      </c>
    </row>
    <row r="6273" spans="1:16">
      <c r="A6273">
        <v>5</v>
      </c>
      <c r="B6273">
        <v>14</v>
      </c>
      <c r="C6273">
        <v>5</v>
      </c>
      <c r="D6273">
        <v>152</v>
      </c>
      <c r="E6273">
        <v>1813</v>
      </c>
      <c r="F6273">
        <v>2138</v>
      </c>
      <c r="G6273">
        <v>1632</v>
      </c>
      <c r="H6273">
        <v>1</v>
      </c>
      <c r="I6273" s="58">
        <v>-97884</v>
      </c>
      <c r="J6273">
        <v>163201</v>
      </c>
      <c r="K6273" s="4">
        <v>0</v>
      </c>
      <c r="L6273" s="4">
        <v>15.71</v>
      </c>
      <c r="M6273" s="4">
        <v>0</v>
      </c>
      <c r="N6273" s="4">
        <v>10.718</v>
      </c>
      <c r="O6273" s="5">
        <v>42305.745292812499</v>
      </c>
      <c r="P6273" s="5">
        <v>43258.050196053242</v>
      </c>
    </row>
    <row r="6274" spans="1:16">
      <c r="A6274">
        <v>5</v>
      </c>
      <c r="B6274">
        <v>14</v>
      </c>
      <c r="C6274">
        <v>5</v>
      </c>
      <c r="D6274">
        <v>152</v>
      </c>
      <c r="E6274">
        <v>1813</v>
      </c>
      <c r="F6274">
        <v>2139</v>
      </c>
      <c r="G6274">
        <v>1632</v>
      </c>
      <c r="H6274">
        <v>2</v>
      </c>
      <c r="I6274" s="58">
        <v>-97853</v>
      </c>
      <c r="J6274">
        <v>163202</v>
      </c>
      <c r="K6274" s="4">
        <v>15.71</v>
      </c>
      <c r="L6274" s="4">
        <v>28.614000000000001</v>
      </c>
      <c r="M6274" s="4">
        <v>10.718</v>
      </c>
      <c r="N6274" s="4">
        <v>23.622</v>
      </c>
      <c r="O6274" s="5">
        <v>42305.745292812499</v>
      </c>
      <c r="P6274" s="5">
        <v>43258.050196053242</v>
      </c>
    </row>
    <row r="6275" spans="1:16">
      <c r="A6275">
        <v>5</v>
      </c>
      <c r="B6275">
        <v>14</v>
      </c>
      <c r="C6275">
        <v>5</v>
      </c>
      <c r="D6275">
        <v>152</v>
      </c>
      <c r="E6275">
        <v>1813</v>
      </c>
      <c r="F6275">
        <v>2140</v>
      </c>
      <c r="G6275">
        <v>1632</v>
      </c>
      <c r="H6275">
        <v>3</v>
      </c>
      <c r="I6275" s="58">
        <v>-97824</v>
      </c>
      <c r="J6275">
        <v>163203</v>
      </c>
      <c r="K6275" s="4">
        <v>7.0000000000000001E-3</v>
      </c>
      <c r="L6275" s="4">
        <v>7.0410000000000004</v>
      </c>
      <c r="M6275" s="4">
        <v>24.738</v>
      </c>
      <c r="N6275" s="4">
        <v>31.771999999999998</v>
      </c>
      <c r="O6275" s="5">
        <v>42305.745292812499</v>
      </c>
      <c r="P6275" s="5">
        <v>42305.745292812499</v>
      </c>
    </row>
    <row r="6276" spans="1:16">
      <c r="A6276">
        <v>5</v>
      </c>
      <c r="B6276">
        <v>14</v>
      </c>
      <c r="C6276">
        <v>5</v>
      </c>
      <c r="D6276">
        <v>152</v>
      </c>
      <c r="E6276">
        <v>1814</v>
      </c>
      <c r="F6276">
        <v>2141</v>
      </c>
      <c r="G6276">
        <v>1344</v>
      </c>
      <c r="H6276">
        <v>2</v>
      </c>
      <c r="I6276" s="58" t="s">
        <v>9666</v>
      </c>
      <c r="J6276">
        <v>134402</v>
      </c>
      <c r="K6276" s="4">
        <v>5.8999999999999997E-2</v>
      </c>
      <c r="L6276" s="4">
        <v>10.244</v>
      </c>
      <c r="M6276" s="4">
        <v>0</v>
      </c>
      <c r="N6276" s="4">
        <v>10.185</v>
      </c>
      <c r="O6276" s="5">
        <v>42305.745292812499</v>
      </c>
      <c r="P6276" s="5">
        <v>42305.745292812499</v>
      </c>
    </row>
    <row r="6277" spans="1:16">
      <c r="A6277">
        <v>5</v>
      </c>
      <c r="B6277">
        <v>14</v>
      </c>
      <c r="C6277">
        <v>5</v>
      </c>
      <c r="D6277">
        <v>152</v>
      </c>
      <c r="E6277">
        <v>2209</v>
      </c>
      <c r="F6277">
        <v>2142</v>
      </c>
      <c r="G6277">
        <v>2183</v>
      </c>
      <c r="H6277">
        <v>1</v>
      </c>
      <c r="I6277" s="58">
        <v>103366</v>
      </c>
      <c r="J6277">
        <v>218301</v>
      </c>
      <c r="K6277" s="4">
        <v>1.2E-2</v>
      </c>
      <c r="L6277" s="4">
        <v>4.7309999999999999</v>
      </c>
      <c r="M6277" s="4">
        <v>0</v>
      </c>
      <c r="N6277" s="4">
        <v>4.7190000000000003</v>
      </c>
      <c r="O6277" s="5">
        <v>42305.745292812499</v>
      </c>
      <c r="P6277" s="5">
        <v>42305.745292812499</v>
      </c>
    </row>
    <row r="6278" spans="1:16">
      <c r="A6278">
        <v>5</v>
      </c>
      <c r="B6278">
        <v>14</v>
      </c>
      <c r="C6278">
        <v>5</v>
      </c>
      <c r="D6278">
        <v>152</v>
      </c>
      <c r="E6278">
        <v>2246</v>
      </c>
      <c r="F6278">
        <v>2143</v>
      </c>
      <c r="G6278">
        <v>2082</v>
      </c>
      <c r="H6278">
        <v>1</v>
      </c>
      <c r="I6278" s="58">
        <v>66477</v>
      </c>
      <c r="J6278">
        <v>208201</v>
      </c>
      <c r="K6278" s="4">
        <v>40</v>
      </c>
      <c r="L6278" s="4">
        <v>41.470999999999997</v>
      </c>
      <c r="M6278" s="4">
        <v>0</v>
      </c>
      <c r="N6278" s="4">
        <v>1.4710000000000001</v>
      </c>
      <c r="O6278" s="5">
        <v>42305.745292812499</v>
      </c>
      <c r="P6278" s="5">
        <v>42305.745292812499</v>
      </c>
    </row>
    <row r="6279" spans="1:16">
      <c r="A6279">
        <v>5</v>
      </c>
      <c r="B6279">
        <v>14</v>
      </c>
      <c r="C6279">
        <v>5</v>
      </c>
      <c r="D6279">
        <v>152</v>
      </c>
      <c r="E6279">
        <v>2301</v>
      </c>
      <c r="F6279">
        <v>2144</v>
      </c>
      <c r="G6279">
        <v>2256</v>
      </c>
      <c r="H6279">
        <v>1</v>
      </c>
      <c r="I6279" s="58">
        <v>130028</v>
      </c>
      <c r="J6279">
        <v>225601</v>
      </c>
      <c r="K6279" s="4">
        <v>0</v>
      </c>
      <c r="L6279" s="4">
        <v>8.6959999999999997</v>
      </c>
      <c r="M6279" s="4">
        <v>0</v>
      </c>
      <c r="N6279" s="4">
        <v>8.6959999999999997</v>
      </c>
      <c r="O6279" s="5">
        <v>42305.745292812499</v>
      </c>
      <c r="P6279" s="5">
        <v>42305.745292812499</v>
      </c>
    </row>
    <row r="6280" spans="1:16">
      <c r="A6280">
        <v>5</v>
      </c>
      <c r="B6280">
        <v>14</v>
      </c>
      <c r="C6280">
        <v>5</v>
      </c>
      <c r="D6280">
        <v>152</v>
      </c>
      <c r="E6280">
        <v>232</v>
      </c>
      <c r="F6280">
        <v>2119</v>
      </c>
      <c r="G6280">
        <v>644</v>
      </c>
      <c r="H6280">
        <v>1</v>
      </c>
      <c r="I6280" s="58" t="s">
        <v>9667</v>
      </c>
      <c r="J6280">
        <v>64401</v>
      </c>
      <c r="K6280" s="4">
        <v>5</v>
      </c>
      <c r="L6280" s="4">
        <v>18.931999999999999</v>
      </c>
      <c r="M6280" s="4">
        <v>0</v>
      </c>
      <c r="N6280" s="4">
        <v>13.932</v>
      </c>
      <c r="O6280" s="5">
        <v>42305.745292812499</v>
      </c>
      <c r="P6280" s="5">
        <v>42305.745292812499</v>
      </c>
    </row>
    <row r="6281" spans="1:16">
      <c r="A6281">
        <v>5</v>
      </c>
      <c r="B6281">
        <v>14</v>
      </c>
      <c r="C6281">
        <v>5</v>
      </c>
      <c r="D6281">
        <v>152</v>
      </c>
      <c r="E6281">
        <v>233</v>
      </c>
      <c r="F6281">
        <v>2120</v>
      </c>
      <c r="G6281">
        <v>645</v>
      </c>
      <c r="H6281">
        <v>1</v>
      </c>
      <c r="I6281" s="58" t="s">
        <v>9668</v>
      </c>
      <c r="J6281">
        <v>64501</v>
      </c>
      <c r="K6281" s="4">
        <v>1</v>
      </c>
      <c r="L6281" s="4">
        <v>15.59</v>
      </c>
      <c r="M6281" s="4">
        <v>22.154</v>
      </c>
      <c r="N6281" s="4">
        <v>36.744</v>
      </c>
      <c r="O6281" s="5">
        <v>42305.745292812499</v>
      </c>
      <c r="P6281" s="5">
        <v>43258.050196053242</v>
      </c>
    </row>
    <row r="6282" spans="1:16">
      <c r="A6282">
        <v>5</v>
      </c>
      <c r="B6282">
        <v>14</v>
      </c>
      <c r="C6282">
        <v>5</v>
      </c>
      <c r="D6282">
        <v>152</v>
      </c>
      <c r="E6282">
        <v>233</v>
      </c>
      <c r="F6282">
        <v>2121</v>
      </c>
      <c r="G6282">
        <v>645</v>
      </c>
      <c r="H6282">
        <v>2</v>
      </c>
      <c r="I6282" s="58" t="s">
        <v>9669</v>
      </c>
      <c r="J6282">
        <v>64502</v>
      </c>
      <c r="K6282" s="4">
        <v>1</v>
      </c>
      <c r="L6282" s="4">
        <v>12.577</v>
      </c>
      <c r="M6282" s="4">
        <v>36.744</v>
      </c>
      <c r="N6282" s="4">
        <v>48.320999999999998</v>
      </c>
      <c r="O6282" s="5">
        <v>42305.745292812499</v>
      </c>
      <c r="P6282" s="5">
        <v>43258.050196053242</v>
      </c>
    </row>
    <row r="6283" spans="1:16">
      <c r="A6283">
        <v>5</v>
      </c>
      <c r="B6283">
        <v>14</v>
      </c>
      <c r="C6283">
        <v>5</v>
      </c>
      <c r="D6283">
        <v>152</v>
      </c>
      <c r="E6283">
        <v>2410</v>
      </c>
      <c r="F6283">
        <v>2145</v>
      </c>
      <c r="G6283">
        <v>2933</v>
      </c>
      <c r="H6283">
        <v>1</v>
      </c>
      <c r="I6283" s="58">
        <v>377298</v>
      </c>
      <c r="J6283">
        <v>293301</v>
      </c>
      <c r="K6283" s="4">
        <v>8.2829999999999995</v>
      </c>
      <c r="L6283" s="4">
        <v>15.335000000000001</v>
      </c>
      <c r="M6283" s="4">
        <v>0</v>
      </c>
      <c r="N6283" s="4">
        <v>7.0519999999999996</v>
      </c>
      <c r="O6283" s="5">
        <v>42305.745292812499</v>
      </c>
      <c r="P6283" s="5">
        <v>43258.050196053242</v>
      </c>
    </row>
    <row r="6284" spans="1:16">
      <c r="A6284">
        <v>5</v>
      </c>
      <c r="B6284">
        <v>14</v>
      </c>
      <c r="C6284">
        <v>5</v>
      </c>
      <c r="D6284">
        <v>152</v>
      </c>
      <c r="E6284">
        <v>2410</v>
      </c>
      <c r="F6284">
        <v>2146</v>
      </c>
      <c r="G6284">
        <v>2933</v>
      </c>
      <c r="H6284">
        <v>2</v>
      </c>
      <c r="I6284" s="58">
        <v>377329</v>
      </c>
      <c r="J6284">
        <v>293302</v>
      </c>
      <c r="K6284" s="4">
        <v>15.335000000000001</v>
      </c>
      <c r="L6284" s="4">
        <v>26.327000000000002</v>
      </c>
      <c r="M6284" s="4">
        <v>7.0519999999999996</v>
      </c>
      <c r="N6284" s="4">
        <v>18.044</v>
      </c>
      <c r="O6284" s="5">
        <v>42305.745292812499</v>
      </c>
      <c r="P6284" s="5">
        <v>43258.050196053242</v>
      </c>
    </row>
    <row r="6285" spans="1:16">
      <c r="A6285">
        <v>5</v>
      </c>
      <c r="B6285">
        <v>14</v>
      </c>
      <c r="C6285">
        <v>5</v>
      </c>
      <c r="D6285">
        <v>152</v>
      </c>
      <c r="E6285">
        <v>2549</v>
      </c>
      <c r="F6285">
        <v>2147</v>
      </c>
      <c r="G6285">
        <v>2501</v>
      </c>
      <c r="H6285">
        <v>1</v>
      </c>
      <c r="I6285" s="58">
        <v>219513</v>
      </c>
      <c r="J6285">
        <v>250101</v>
      </c>
      <c r="K6285" s="4">
        <v>0</v>
      </c>
      <c r="L6285" s="4">
        <v>16.483000000000001</v>
      </c>
      <c r="M6285" s="4">
        <v>4.577</v>
      </c>
      <c r="N6285" s="4">
        <v>21.06</v>
      </c>
      <c r="O6285" s="5">
        <v>42305.745292812499</v>
      </c>
      <c r="P6285" s="5">
        <v>42305.745292812499</v>
      </c>
    </row>
    <row r="6286" spans="1:16">
      <c r="A6286">
        <v>5</v>
      </c>
      <c r="B6286">
        <v>14</v>
      </c>
      <c r="C6286">
        <v>5</v>
      </c>
      <c r="D6286">
        <v>152</v>
      </c>
      <c r="E6286">
        <v>2549</v>
      </c>
      <c r="F6286">
        <v>2148</v>
      </c>
      <c r="G6286">
        <v>3320</v>
      </c>
      <c r="H6286">
        <v>2</v>
      </c>
      <c r="I6286" s="58">
        <v>518677</v>
      </c>
      <c r="J6286">
        <v>332002</v>
      </c>
      <c r="K6286" s="4">
        <v>1</v>
      </c>
      <c r="L6286" s="4">
        <v>1.03</v>
      </c>
      <c r="M6286" s="4">
        <v>3.4929999999999999</v>
      </c>
      <c r="N6286" s="4">
        <v>3.5230000000000001</v>
      </c>
      <c r="O6286" s="5">
        <v>42305.745292812499</v>
      </c>
      <c r="P6286" s="5">
        <v>43258.050196053242</v>
      </c>
    </row>
    <row r="6287" spans="1:16">
      <c r="A6287">
        <v>5</v>
      </c>
      <c r="B6287">
        <v>14</v>
      </c>
      <c r="C6287">
        <v>5</v>
      </c>
      <c r="D6287">
        <v>152</v>
      </c>
      <c r="E6287">
        <v>2651</v>
      </c>
      <c r="F6287">
        <v>2149</v>
      </c>
      <c r="G6287">
        <v>2740</v>
      </c>
      <c r="H6287">
        <v>2</v>
      </c>
      <c r="I6287" s="58">
        <v>306836</v>
      </c>
      <c r="J6287">
        <v>274002</v>
      </c>
      <c r="K6287" s="4">
        <v>0</v>
      </c>
      <c r="L6287" s="4">
        <v>14.362</v>
      </c>
      <c r="M6287" s="4">
        <v>1.3560000000000001</v>
      </c>
      <c r="N6287" s="4">
        <v>15.718999999999999</v>
      </c>
      <c r="O6287" s="5">
        <v>42305.745292812499</v>
      </c>
      <c r="P6287" s="5">
        <v>43258.050196053242</v>
      </c>
    </row>
    <row r="6288" spans="1:16">
      <c r="A6288">
        <v>5</v>
      </c>
      <c r="B6288">
        <v>14</v>
      </c>
      <c r="C6288">
        <v>5</v>
      </c>
      <c r="D6288">
        <v>152</v>
      </c>
      <c r="E6288">
        <v>2651</v>
      </c>
      <c r="F6288">
        <v>2150</v>
      </c>
      <c r="G6288">
        <v>2740</v>
      </c>
      <c r="H6288">
        <v>3</v>
      </c>
      <c r="I6288" s="58">
        <v>306865</v>
      </c>
      <c r="J6288">
        <v>274003</v>
      </c>
      <c r="K6288" s="4">
        <v>1.056</v>
      </c>
      <c r="L6288" s="4">
        <v>6.1269999999999998</v>
      </c>
      <c r="M6288" s="4">
        <v>15.718999999999999</v>
      </c>
      <c r="N6288" s="4">
        <v>20.79</v>
      </c>
      <c r="O6288" s="5">
        <v>42305.745292812499</v>
      </c>
      <c r="P6288" s="5">
        <v>43258.050196053242</v>
      </c>
    </row>
    <row r="6289" spans="1:16">
      <c r="A6289">
        <v>5</v>
      </c>
      <c r="B6289">
        <v>14</v>
      </c>
      <c r="C6289">
        <v>5</v>
      </c>
      <c r="D6289">
        <v>152</v>
      </c>
      <c r="E6289">
        <v>2887</v>
      </c>
      <c r="F6289">
        <v>2151</v>
      </c>
      <c r="G6289">
        <v>2932</v>
      </c>
      <c r="H6289">
        <v>3</v>
      </c>
      <c r="I6289" s="58">
        <v>376992</v>
      </c>
      <c r="J6289">
        <v>293203</v>
      </c>
      <c r="K6289" s="4">
        <v>0</v>
      </c>
      <c r="L6289" s="4">
        <v>5.2110000000000003</v>
      </c>
      <c r="M6289" s="4">
        <v>0</v>
      </c>
      <c r="N6289" s="4">
        <v>5.2110000000000003</v>
      </c>
      <c r="O6289" s="5">
        <v>42305.745292812499</v>
      </c>
      <c r="P6289" s="5">
        <v>42305.745292812499</v>
      </c>
    </row>
    <row r="6290" spans="1:16">
      <c r="A6290">
        <v>5</v>
      </c>
      <c r="B6290">
        <v>14</v>
      </c>
      <c r="C6290">
        <v>5</v>
      </c>
      <c r="D6290">
        <v>152</v>
      </c>
      <c r="E6290">
        <v>2998</v>
      </c>
      <c r="F6290">
        <v>2152</v>
      </c>
      <c r="G6290">
        <v>3273</v>
      </c>
      <c r="H6290">
        <v>1</v>
      </c>
      <c r="I6290" s="58">
        <v>501481</v>
      </c>
      <c r="J6290">
        <v>327301</v>
      </c>
      <c r="K6290" s="4">
        <v>0</v>
      </c>
      <c r="L6290" s="4">
        <v>2.6890000000000001</v>
      </c>
      <c r="M6290" s="4">
        <v>0</v>
      </c>
      <c r="N6290" s="4">
        <v>2.6890000000000001</v>
      </c>
      <c r="O6290" s="5">
        <v>42305.745292812499</v>
      </c>
      <c r="P6290" s="5">
        <v>42305.745292812499</v>
      </c>
    </row>
    <row r="6291" spans="1:16">
      <c r="A6291">
        <v>5</v>
      </c>
      <c r="B6291">
        <v>14</v>
      </c>
      <c r="C6291">
        <v>5</v>
      </c>
      <c r="D6291">
        <v>152</v>
      </c>
      <c r="E6291">
        <v>3374</v>
      </c>
      <c r="F6291">
        <v>2153</v>
      </c>
      <c r="G6291">
        <v>3616</v>
      </c>
      <c r="H6291">
        <v>1</v>
      </c>
      <c r="I6291" s="58">
        <v>626758</v>
      </c>
      <c r="J6291">
        <v>361601</v>
      </c>
      <c r="K6291" s="4">
        <v>0</v>
      </c>
      <c r="L6291" s="4">
        <v>3.0030000000000001</v>
      </c>
      <c r="M6291" s="4">
        <v>0</v>
      </c>
      <c r="N6291" s="4">
        <v>3.0030000000000001</v>
      </c>
      <c r="O6291" s="5">
        <v>42305.745292812499</v>
      </c>
      <c r="P6291" s="5">
        <v>42305.745292812499</v>
      </c>
    </row>
    <row r="6292" spans="1:16">
      <c r="A6292">
        <v>5</v>
      </c>
      <c r="B6292">
        <v>14</v>
      </c>
      <c r="C6292">
        <v>5</v>
      </c>
      <c r="D6292">
        <v>152</v>
      </c>
      <c r="E6292">
        <v>3449</v>
      </c>
      <c r="F6292">
        <v>2154</v>
      </c>
      <c r="G6292">
        <v>3587</v>
      </c>
      <c r="H6292">
        <v>1</v>
      </c>
      <c r="I6292" s="58">
        <v>616166</v>
      </c>
      <c r="J6292">
        <v>358701</v>
      </c>
      <c r="K6292" s="4">
        <v>0</v>
      </c>
      <c r="L6292" s="4">
        <v>4.16</v>
      </c>
      <c r="M6292" s="4">
        <v>0</v>
      </c>
      <c r="N6292" s="4">
        <v>4.16</v>
      </c>
      <c r="O6292" s="5">
        <v>42305.745292812499</v>
      </c>
      <c r="P6292" s="5">
        <v>42305.745292812499</v>
      </c>
    </row>
    <row r="6293" spans="1:16">
      <c r="A6293">
        <v>5</v>
      </c>
      <c r="B6293">
        <v>14</v>
      </c>
      <c r="C6293">
        <v>5</v>
      </c>
      <c r="D6293">
        <v>152</v>
      </c>
      <c r="E6293">
        <v>3536</v>
      </c>
      <c r="F6293">
        <v>2155</v>
      </c>
      <c r="G6293">
        <v>67</v>
      </c>
      <c r="H6293">
        <v>7</v>
      </c>
      <c r="I6293" s="58">
        <v>24654</v>
      </c>
      <c r="J6293">
        <v>6707</v>
      </c>
      <c r="K6293" s="4">
        <v>10</v>
      </c>
      <c r="L6293" s="4">
        <v>25.052</v>
      </c>
      <c r="M6293" s="4">
        <v>6.24</v>
      </c>
      <c r="N6293" s="4">
        <v>21.292000000000002</v>
      </c>
      <c r="O6293" s="5">
        <v>42305.745292812499</v>
      </c>
      <c r="P6293" s="5">
        <v>42305.745292812499</v>
      </c>
    </row>
    <row r="6294" spans="1:16">
      <c r="A6294">
        <v>5</v>
      </c>
      <c r="B6294">
        <v>14</v>
      </c>
      <c r="C6294">
        <v>5</v>
      </c>
      <c r="D6294">
        <v>152</v>
      </c>
      <c r="E6294">
        <v>3536</v>
      </c>
      <c r="F6294">
        <v>2156</v>
      </c>
      <c r="G6294">
        <v>67</v>
      </c>
      <c r="H6294">
        <v>11</v>
      </c>
      <c r="I6294" s="58">
        <v>24777</v>
      </c>
      <c r="J6294">
        <v>6711</v>
      </c>
      <c r="K6294" s="4">
        <v>3.0830000000000002</v>
      </c>
      <c r="L6294" s="4">
        <v>8.5429999999999993</v>
      </c>
      <c r="M6294" s="4">
        <v>0.78</v>
      </c>
      <c r="N6294" s="4">
        <v>6.24</v>
      </c>
      <c r="O6294" s="5">
        <v>42305.745292812499</v>
      </c>
      <c r="P6294" s="5">
        <v>42305.745292812499</v>
      </c>
    </row>
    <row r="6295" spans="1:16">
      <c r="A6295">
        <v>5</v>
      </c>
      <c r="B6295">
        <v>14</v>
      </c>
      <c r="C6295">
        <v>5</v>
      </c>
      <c r="D6295">
        <v>152</v>
      </c>
      <c r="E6295">
        <v>3536</v>
      </c>
      <c r="F6295">
        <v>2157</v>
      </c>
      <c r="G6295">
        <v>68</v>
      </c>
      <c r="H6295">
        <v>1</v>
      </c>
      <c r="I6295" s="58">
        <v>24838</v>
      </c>
      <c r="J6295">
        <v>6801</v>
      </c>
      <c r="K6295" s="4">
        <v>22.312000000000001</v>
      </c>
      <c r="L6295" s="4">
        <v>23.091999999999999</v>
      </c>
      <c r="M6295" s="4">
        <v>0</v>
      </c>
      <c r="N6295" s="4">
        <v>0.78</v>
      </c>
      <c r="O6295" s="5">
        <v>42305.745292812499</v>
      </c>
      <c r="P6295" s="5">
        <v>42305.745292812499</v>
      </c>
    </row>
    <row r="6296" spans="1:16">
      <c r="A6296">
        <v>5</v>
      </c>
      <c r="B6296">
        <v>14</v>
      </c>
      <c r="C6296">
        <v>5</v>
      </c>
      <c r="D6296">
        <v>152</v>
      </c>
      <c r="E6296">
        <v>363</v>
      </c>
      <c r="F6296">
        <v>2122</v>
      </c>
      <c r="G6296">
        <v>880</v>
      </c>
      <c r="H6296">
        <v>3</v>
      </c>
      <c r="I6296" s="58" t="s">
        <v>9670</v>
      </c>
      <c r="J6296">
        <v>88003</v>
      </c>
      <c r="K6296" s="4">
        <v>1</v>
      </c>
      <c r="L6296" s="4">
        <v>8.657</v>
      </c>
      <c r="M6296" s="4">
        <v>37.265999999999998</v>
      </c>
      <c r="N6296" s="4">
        <v>44.923000000000002</v>
      </c>
      <c r="O6296" s="5">
        <v>42305.745292812499</v>
      </c>
      <c r="P6296" s="5">
        <v>43258.050196053242</v>
      </c>
    </row>
    <row r="6297" spans="1:16">
      <c r="A6297">
        <v>5</v>
      </c>
      <c r="B6297">
        <v>14</v>
      </c>
      <c r="C6297">
        <v>5</v>
      </c>
      <c r="D6297">
        <v>152</v>
      </c>
      <c r="E6297">
        <v>363</v>
      </c>
      <c r="F6297">
        <v>2123</v>
      </c>
      <c r="G6297">
        <v>880</v>
      </c>
      <c r="H6297">
        <v>4</v>
      </c>
      <c r="I6297" s="58" t="s">
        <v>9671</v>
      </c>
      <c r="J6297">
        <v>88004</v>
      </c>
      <c r="K6297" s="4">
        <v>1</v>
      </c>
      <c r="L6297" s="4">
        <v>23.600999999999999</v>
      </c>
      <c r="M6297" s="4">
        <v>47.186999999999998</v>
      </c>
      <c r="N6297" s="4">
        <v>68.566000000000003</v>
      </c>
      <c r="O6297" s="5">
        <v>42305.745292812499</v>
      </c>
      <c r="P6297" s="5">
        <v>42305.745292812499</v>
      </c>
    </row>
    <row r="6298" spans="1:16">
      <c r="A6298">
        <v>5</v>
      </c>
      <c r="B6298">
        <v>14</v>
      </c>
      <c r="C6298">
        <v>5</v>
      </c>
      <c r="D6298">
        <v>152</v>
      </c>
      <c r="E6298">
        <v>3949</v>
      </c>
      <c r="F6298">
        <v>2158</v>
      </c>
      <c r="G6298">
        <v>130</v>
      </c>
      <c r="H6298">
        <v>5</v>
      </c>
      <c r="I6298" s="58" t="s">
        <v>1622</v>
      </c>
      <c r="J6298">
        <v>13005</v>
      </c>
      <c r="K6298" s="4">
        <v>5</v>
      </c>
      <c r="L6298" s="4">
        <v>15.38</v>
      </c>
      <c r="M6298" s="4">
        <v>59.808</v>
      </c>
      <c r="N6298" s="4">
        <v>70.188000000000002</v>
      </c>
      <c r="O6298" s="5">
        <v>42305.745292812499</v>
      </c>
      <c r="P6298" s="5">
        <v>43258.050196053242</v>
      </c>
    </row>
    <row r="6299" spans="1:16">
      <c r="A6299">
        <v>5</v>
      </c>
      <c r="B6299">
        <v>14</v>
      </c>
      <c r="C6299">
        <v>5</v>
      </c>
      <c r="D6299">
        <v>152</v>
      </c>
      <c r="E6299">
        <v>4172</v>
      </c>
      <c r="F6299">
        <v>2159</v>
      </c>
      <c r="G6299">
        <v>380</v>
      </c>
      <c r="H6299">
        <v>14</v>
      </c>
      <c r="I6299" s="58" t="s">
        <v>9672</v>
      </c>
      <c r="J6299">
        <v>38014</v>
      </c>
      <c r="K6299" s="4">
        <v>1</v>
      </c>
      <c r="L6299" s="4">
        <v>3.2069999999999999</v>
      </c>
      <c r="M6299" s="4">
        <v>0</v>
      </c>
      <c r="N6299" s="4">
        <v>2.2069999999999999</v>
      </c>
      <c r="O6299" s="5">
        <v>42305.745292812499</v>
      </c>
      <c r="P6299" s="5">
        <v>42305.745292812499</v>
      </c>
    </row>
    <row r="6300" spans="1:16">
      <c r="A6300">
        <v>5</v>
      </c>
      <c r="B6300">
        <v>14</v>
      </c>
      <c r="C6300">
        <v>5</v>
      </c>
      <c r="D6300">
        <v>152</v>
      </c>
      <c r="E6300">
        <v>4213</v>
      </c>
      <c r="F6300">
        <v>2160</v>
      </c>
      <c r="G6300">
        <v>783</v>
      </c>
      <c r="H6300">
        <v>1</v>
      </c>
      <c r="I6300" s="58" t="s">
        <v>9673</v>
      </c>
      <c r="J6300">
        <v>78301</v>
      </c>
      <c r="K6300" s="4">
        <v>1.0309999999999999</v>
      </c>
      <c r="L6300" s="4">
        <v>14.871</v>
      </c>
      <c r="M6300" s="4">
        <v>12.247999999999999</v>
      </c>
      <c r="N6300" s="4">
        <v>26.088000000000001</v>
      </c>
      <c r="O6300" s="5">
        <v>42305.745292812499</v>
      </c>
      <c r="P6300" s="5">
        <v>43258.050196053242</v>
      </c>
    </row>
    <row r="6301" spans="1:16">
      <c r="A6301">
        <v>5</v>
      </c>
      <c r="B6301">
        <v>14</v>
      </c>
      <c r="C6301">
        <v>5</v>
      </c>
      <c r="D6301">
        <v>152</v>
      </c>
      <c r="E6301">
        <v>4213</v>
      </c>
      <c r="F6301">
        <v>2161</v>
      </c>
      <c r="G6301">
        <v>783</v>
      </c>
      <c r="H6301">
        <v>2</v>
      </c>
      <c r="I6301" s="58" t="s">
        <v>9674</v>
      </c>
      <c r="J6301">
        <v>78302</v>
      </c>
      <c r="K6301" s="4">
        <v>14.981999999999999</v>
      </c>
      <c r="L6301" s="4">
        <v>27.23</v>
      </c>
      <c r="M6301" s="4">
        <v>0</v>
      </c>
      <c r="N6301" s="4">
        <v>12.247999999999999</v>
      </c>
      <c r="O6301" s="5">
        <v>42305.745292812499</v>
      </c>
      <c r="P6301" s="5">
        <v>43258.050196053242</v>
      </c>
    </row>
    <row r="6302" spans="1:16">
      <c r="A6302">
        <v>5</v>
      </c>
      <c r="B6302">
        <v>14</v>
      </c>
      <c r="C6302">
        <v>5</v>
      </c>
      <c r="D6302">
        <v>152</v>
      </c>
      <c r="E6302">
        <v>4243</v>
      </c>
      <c r="F6302">
        <v>2162</v>
      </c>
      <c r="G6302">
        <v>67</v>
      </c>
      <c r="H6302">
        <v>14</v>
      </c>
      <c r="I6302" s="58" t="s">
        <v>9675</v>
      </c>
      <c r="J6302">
        <v>6714</v>
      </c>
      <c r="K6302" s="4">
        <v>0</v>
      </c>
      <c r="L6302" s="4">
        <v>0.57799999999999996</v>
      </c>
      <c r="M6302" s="4">
        <v>0.91800000000000004</v>
      </c>
      <c r="N6302" s="4">
        <v>1.496</v>
      </c>
      <c r="O6302" s="5">
        <v>42305.745292812499</v>
      </c>
      <c r="P6302" s="5">
        <v>42305.745292812499</v>
      </c>
    </row>
    <row r="6303" spans="1:16">
      <c r="A6303">
        <v>5</v>
      </c>
      <c r="B6303">
        <v>14</v>
      </c>
      <c r="C6303">
        <v>5</v>
      </c>
      <c r="D6303">
        <v>152</v>
      </c>
      <c r="E6303">
        <v>4248</v>
      </c>
      <c r="F6303">
        <v>2163</v>
      </c>
      <c r="G6303">
        <v>52</v>
      </c>
      <c r="H6303">
        <v>11</v>
      </c>
      <c r="I6303" s="58">
        <v>19299</v>
      </c>
      <c r="J6303">
        <v>5211</v>
      </c>
      <c r="K6303" s="4">
        <v>0</v>
      </c>
      <c r="L6303" s="4">
        <v>2.351</v>
      </c>
      <c r="M6303" s="4">
        <v>0</v>
      </c>
      <c r="N6303" s="4">
        <v>2.351</v>
      </c>
      <c r="O6303" s="5">
        <v>42305.745292812499</v>
      </c>
      <c r="P6303" s="5">
        <v>42305.745292812499</v>
      </c>
    </row>
    <row r="6304" spans="1:16">
      <c r="A6304">
        <v>5</v>
      </c>
      <c r="B6304">
        <v>14</v>
      </c>
      <c r="C6304">
        <v>5</v>
      </c>
      <c r="D6304">
        <v>152</v>
      </c>
      <c r="E6304">
        <v>4266</v>
      </c>
      <c r="F6304">
        <v>2164</v>
      </c>
      <c r="G6304">
        <v>67</v>
      </c>
      <c r="H6304">
        <v>15</v>
      </c>
      <c r="I6304" s="58" t="s">
        <v>9676</v>
      </c>
      <c r="J6304">
        <v>6715</v>
      </c>
      <c r="K6304" s="4">
        <v>0</v>
      </c>
      <c r="L6304" s="4">
        <v>1.7190000000000001</v>
      </c>
      <c r="M6304" s="4">
        <v>0</v>
      </c>
      <c r="N6304" s="4">
        <v>1.7190000000000001</v>
      </c>
      <c r="O6304" s="5">
        <v>42305.745292812499</v>
      </c>
      <c r="P6304" s="5">
        <v>42305.745292812499</v>
      </c>
    </row>
    <row r="6305" spans="1:16">
      <c r="A6305">
        <v>5</v>
      </c>
      <c r="B6305">
        <v>14</v>
      </c>
      <c r="C6305">
        <v>5</v>
      </c>
      <c r="D6305">
        <v>152</v>
      </c>
      <c r="E6305">
        <v>4279</v>
      </c>
      <c r="F6305">
        <v>2165</v>
      </c>
      <c r="G6305">
        <v>68</v>
      </c>
      <c r="H6305">
        <v>14</v>
      </c>
      <c r="I6305" s="58" t="s">
        <v>9677</v>
      </c>
      <c r="J6305">
        <v>6814</v>
      </c>
      <c r="K6305" s="4">
        <v>0</v>
      </c>
      <c r="L6305" s="4">
        <v>1.087</v>
      </c>
      <c r="M6305" s="4">
        <v>0</v>
      </c>
      <c r="N6305" s="4">
        <v>1.087</v>
      </c>
      <c r="O6305" s="5">
        <v>42305.745292812499</v>
      </c>
      <c r="P6305" s="5">
        <v>42305.745292812499</v>
      </c>
    </row>
    <row r="6306" spans="1:16">
      <c r="A6306">
        <v>5</v>
      </c>
      <c r="B6306">
        <v>14</v>
      </c>
      <c r="C6306">
        <v>5</v>
      </c>
      <c r="D6306">
        <v>152</v>
      </c>
      <c r="E6306">
        <v>4431</v>
      </c>
      <c r="F6306">
        <v>2166</v>
      </c>
      <c r="G6306">
        <v>659</v>
      </c>
      <c r="H6306">
        <v>1</v>
      </c>
      <c r="I6306" s="58" t="s">
        <v>9678</v>
      </c>
      <c r="J6306">
        <v>65901</v>
      </c>
      <c r="K6306" s="4">
        <v>0</v>
      </c>
      <c r="L6306" s="4">
        <v>1.018</v>
      </c>
      <c r="M6306" s="4">
        <v>0</v>
      </c>
      <c r="N6306" s="4">
        <v>1.018</v>
      </c>
      <c r="O6306" s="5">
        <v>42305.745292812499</v>
      </c>
      <c r="P6306" s="5">
        <v>42305.745292812499</v>
      </c>
    </row>
    <row r="6307" spans="1:16">
      <c r="A6307">
        <v>5</v>
      </c>
      <c r="B6307">
        <v>14</v>
      </c>
      <c r="C6307">
        <v>5</v>
      </c>
      <c r="D6307">
        <v>152</v>
      </c>
      <c r="E6307">
        <v>4438</v>
      </c>
      <c r="F6307">
        <v>2167</v>
      </c>
      <c r="G6307">
        <v>67</v>
      </c>
      <c r="H6307">
        <v>7</v>
      </c>
      <c r="I6307" s="58">
        <v>24654</v>
      </c>
      <c r="J6307">
        <v>6707</v>
      </c>
      <c r="K6307" s="4">
        <v>27.97</v>
      </c>
      <c r="L6307" s="4">
        <v>29.513999999999999</v>
      </c>
      <c r="M6307" s="4">
        <v>0</v>
      </c>
      <c r="N6307" s="4">
        <v>1.544</v>
      </c>
      <c r="O6307" s="5">
        <v>42305.745292812499</v>
      </c>
      <c r="P6307" s="5">
        <v>42305.745292812499</v>
      </c>
    </row>
    <row r="6308" spans="1:16">
      <c r="A6308">
        <v>5</v>
      </c>
      <c r="B6308">
        <v>14</v>
      </c>
      <c r="C6308">
        <v>5</v>
      </c>
      <c r="D6308">
        <v>152</v>
      </c>
      <c r="E6308">
        <v>4439</v>
      </c>
      <c r="F6308">
        <v>2168</v>
      </c>
      <c r="G6308">
        <v>380</v>
      </c>
      <c r="H6308">
        <v>15</v>
      </c>
      <c r="I6308" s="58" t="s">
        <v>9679</v>
      </c>
      <c r="J6308">
        <v>38015</v>
      </c>
      <c r="K6308" s="4">
        <v>0.13900000000000001</v>
      </c>
      <c r="L6308" s="4">
        <v>2.2690000000000001</v>
      </c>
      <c r="M6308" s="4">
        <v>0</v>
      </c>
      <c r="N6308" s="4">
        <v>2.13</v>
      </c>
      <c r="O6308" s="5">
        <v>42305.745292812499</v>
      </c>
      <c r="P6308" s="5">
        <v>42305.745292812499</v>
      </c>
    </row>
    <row r="6309" spans="1:16">
      <c r="A6309">
        <v>5</v>
      </c>
      <c r="B6309">
        <v>14</v>
      </c>
      <c r="C6309">
        <v>5</v>
      </c>
      <c r="D6309">
        <v>152</v>
      </c>
      <c r="E6309">
        <v>4441</v>
      </c>
      <c r="F6309">
        <v>2169</v>
      </c>
      <c r="G6309">
        <v>53</v>
      </c>
      <c r="H6309">
        <v>1</v>
      </c>
      <c r="I6309" s="58">
        <v>19360</v>
      </c>
      <c r="J6309">
        <v>5301</v>
      </c>
      <c r="K6309" s="4">
        <v>20</v>
      </c>
      <c r="L6309" s="4">
        <v>22.902999999999999</v>
      </c>
      <c r="M6309" s="4">
        <v>0</v>
      </c>
      <c r="N6309" s="4">
        <v>2.903</v>
      </c>
      <c r="O6309" s="5">
        <v>42305.745292812499</v>
      </c>
      <c r="P6309" s="5">
        <v>42305.745292812499</v>
      </c>
    </row>
    <row r="6310" spans="1:16">
      <c r="A6310">
        <v>5</v>
      </c>
      <c r="B6310">
        <v>14</v>
      </c>
      <c r="C6310">
        <v>5</v>
      </c>
      <c r="D6310">
        <v>152</v>
      </c>
      <c r="E6310">
        <v>4522</v>
      </c>
      <c r="F6310">
        <v>2170</v>
      </c>
      <c r="G6310">
        <v>130</v>
      </c>
      <c r="H6310">
        <v>5</v>
      </c>
      <c r="I6310" s="58" t="s">
        <v>1622</v>
      </c>
      <c r="J6310">
        <v>13005</v>
      </c>
      <c r="K6310" s="4">
        <v>15.38</v>
      </c>
      <c r="L6310" s="4">
        <v>20.975000000000001</v>
      </c>
      <c r="M6310" s="4">
        <v>230.46799999999999</v>
      </c>
      <c r="N6310" s="4">
        <v>236.06299999999999</v>
      </c>
      <c r="O6310" s="5">
        <v>42305.745292812499</v>
      </c>
      <c r="P6310" s="5">
        <v>43258.050196053242</v>
      </c>
    </row>
    <row r="6311" spans="1:16">
      <c r="A6311">
        <v>5</v>
      </c>
      <c r="B6311">
        <v>14</v>
      </c>
      <c r="C6311">
        <v>5</v>
      </c>
      <c r="D6311">
        <v>152</v>
      </c>
      <c r="E6311">
        <v>4522</v>
      </c>
      <c r="F6311">
        <v>2171</v>
      </c>
      <c r="G6311">
        <v>131</v>
      </c>
      <c r="H6311">
        <v>1</v>
      </c>
      <c r="I6311" s="58" t="s">
        <v>9680</v>
      </c>
      <c r="J6311">
        <v>13101</v>
      </c>
      <c r="K6311" s="4">
        <v>15.943</v>
      </c>
      <c r="L6311" s="4">
        <v>25.329000000000001</v>
      </c>
      <c r="M6311" s="4">
        <v>236.06299999999999</v>
      </c>
      <c r="N6311" s="4">
        <v>245.44900000000001</v>
      </c>
      <c r="O6311" s="5">
        <v>42305.745292812499</v>
      </c>
      <c r="P6311" s="5">
        <v>43258.050196053242</v>
      </c>
    </row>
    <row r="6312" spans="1:16">
      <c r="A6312">
        <v>5</v>
      </c>
      <c r="B6312">
        <v>14</v>
      </c>
      <c r="C6312">
        <v>5</v>
      </c>
      <c r="D6312">
        <v>152</v>
      </c>
      <c r="E6312">
        <v>4522</v>
      </c>
      <c r="F6312">
        <v>2172</v>
      </c>
      <c r="G6312">
        <v>131</v>
      </c>
      <c r="H6312">
        <v>2</v>
      </c>
      <c r="I6312" s="58" t="s">
        <v>9681</v>
      </c>
      <c r="J6312">
        <v>13102</v>
      </c>
      <c r="K6312" s="4">
        <v>35.326000000000001</v>
      </c>
      <c r="L6312" s="4">
        <v>42.201000000000001</v>
      </c>
      <c r="M6312" s="4">
        <v>245.44900000000001</v>
      </c>
      <c r="N6312" s="4">
        <v>252.32400000000001</v>
      </c>
      <c r="O6312" s="5">
        <v>42305.745292812499</v>
      </c>
      <c r="P6312" s="5">
        <v>42305.745292812499</v>
      </c>
    </row>
    <row r="6313" spans="1:16">
      <c r="A6313">
        <v>5</v>
      </c>
      <c r="B6313">
        <v>14</v>
      </c>
      <c r="C6313">
        <v>5</v>
      </c>
      <c r="D6313">
        <v>152</v>
      </c>
      <c r="E6313">
        <v>4522</v>
      </c>
      <c r="F6313">
        <v>2173</v>
      </c>
      <c r="G6313">
        <v>380</v>
      </c>
      <c r="H6313">
        <v>1</v>
      </c>
      <c r="I6313" s="58" t="s">
        <v>1623</v>
      </c>
      <c r="J6313">
        <v>38001</v>
      </c>
      <c r="K6313" s="4">
        <v>1.056</v>
      </c>
      <c r="L6313" s="4">
        <v>13.993</v>
      </c>
      <c r="M6313" s="4">
        <v>217.53100000000001</v>
      </c>
      <c r="N6313" s="4">
        <v>230.46799999999999</v>
      </c>
      <c r="O6313" s="5">
        <v>42305.745292812499</v>
      </c>
      <c r="P6313" s="5">
        <v>43258.050196053242</v>
      </c>
    </row>
    <row r="6314" spans="1:16">
      <c r="A6314">
        <v>5</v>
      </c>
      <c r="B6314">
        <v>14</v>
      </c>
      <c r="C6314">
        <v>5</v>
      </c>
      <c r="D6314">
        <v>152</v>
      </c>
      <c r="E6314">
        <v>4532</v>
      </c>
      <c r="F6314">
        <v>2174</v>
      </c>
      <c r="G6314">
        <v>53</v>
      </c>
      <c r="H6314">
        <v>1</v>
      </c>
      <c r="I6314" s="58">
        <v>19360</v>
      </c>
      <c r="J6314">
        <v>5301</v>
      </c>
      <c r="K6314" s="4">
        <v>6.0000000000000001E-3</v>
      </c>
      <c r="L6314" s="4">
        <v>1.1040000000000001</v>
      </c>
      <c r="M6314" s="4">
        <v>86.948999999999998</v>
      </c>
      <c r="N6314" s="4">
        <v>88.046999999999997</v>
      </c>
      <c r="O6314" s="5">
        <v>43258.050196053242</v>
      </c>
      <c r="P6314" s="5">
        <v>43258.050196053242</v>
      </c>
    </row>
    <row r="6315" spans="1:16">
      <c r="A6315">
        <v>5</v>
      </c>
      <c r="B6315">
        <v>14</v>
      </c>
      <c r="C6315">
        <v>5</v>
      </c>
      <c r="D6315">
        <v>152</v>
      </c>
      <c r="E6315">
        <v>4532</v>
      </c>
      <c r="F6315">
        <v>2175</v>
      </c>
      <c r="G6315">
        <v>131</v>
      </c>
      <c r="H6315">
        <v>8</v>
      </c>
      <c r="I6315" s="58" t="s">
        <v>9682</v>
      </c>
      <c r="J6315">
        <v>13108</v>
      </c>
      <c r="K6315" s="4">
        <v>16.678000000000001</v>
      </c>
      <c r="L6315" s="4">
        <v>19.2</v>
      </c>
      <c r="M6315" s="4">
        <v>88.046999999999997</v>
      </c>
      <c r="N6315" s="4">
        <v>90.569000000000003</v>
      </c>
      <c r="O6315" s="5">
        <v>42305.745292812499</v>
      </c>
      <c r="P6315" s="5">
        <v>43258.050196053242</v>
      </c>
    </row>
    <row r="6316" spans="1:16">
      <c r="A6316">
        <v>5</v>
      </c>
      <c r="B6316">
        <v>14</v>
      </c>
      <c r="C6316">
        <v>5</v>
      </c>
      <c r="D6316">
        <v>152</v>
      </c>
      <c r="E6316">
        <v>4532</v>
      </c>
      <c r="F6316">
        <v>2176</v>
      </c>
      <c r="G6316">
        <v>380</v>
      </c>
      <c r="H6316">
        <v>1</v>
      </c>
      <c r="I6316" s="58" t="s">
        <v>1623</v>
      </c>
      <c r="J6316">
        <v>38001</v>
      </c>
      <c r="K6316" s="4">
        <v>13.993</v>
      </c>
      <c r="L6316" s="4">
        <v>16.905999999999999</v>
      </c>
      <c r="M6316" s="4">
        <v>84.036000000000001</v>
      </c>
      <c r="N6316" s="4">
        <v>86.948999999999998</v>
      </c>
      <c r="O6316" s="5">
        <v>42305.745292812499</v>
      </c>
      <c r="P6316" s="5">
        <v>43258.050196053242</v>
      </c>
    </row>
    <row r="6317" spans="1:16">
      <c r="A6317">
        <v>5</v>
      </c>
      <c r="B6317">
        <v>14</v>
      </c>
      <c r="C6317">
        <v>5</v>
      </c>
      <c r="D6317">
        <v>152</v>
      </c>
      <c r="E6317">
        <v>4534</v>
      </c>
      <c r="F6317">
        <v>2177</v>
      </c>
      <c r="G6317">
        <v>52</v>
      </c>
      <c r="H6317">
        <v>7</v>
      </c>
      <c r="I6317" s="58">
        <v>19176</v>
      </c>
      <c r="J6317">
        <v>5207</v>
      </c>
      <c r="K6317" s="4">
        <v>0</v>
      </c>
      <c r="L6317" s="4">
        <v>17.579000000000001</v>
      </c>
      <c r="M6317" s="4">
        <v>50.31</v>
      </c>
      <c r="N6317" s="4">
        <v>67.888999999999996</v>
      </c>
      <c r="O6317" s="5">
        <v>42305.745292812499</v>
      </c>
      <c r="P6317" s="5">
        <v>43258.050196053242</v>
      </c>
    </row>
    <row r="6318" spans="1:16">
      <c r="A6318">
        <v>5</v>
      </c>
      <c r="B6318">
        <v>14</v>
      </c>
      <c r="C6318">
        <v>5</v>
      </c>
      <c r="D6318">
        <v>152</v>
      </c>
      <c r="E6318">
        <v>4534</v>
      </c>
      <c r="F6318">
        <v>2178</v>
      </c>
      <c r="G6318">
        <v>53</v>
      </c>
      <c r="H6318">
        <v>1</v>
      </c>
      <c r="I6318" s="58">
        <v>19360</v>
      </c>
      <c r="J6318">
        <v>5301</v>
      </c>
      <c r="K6318" s="4">
        <v>22.902999999999999</v>
      </c>
      <c r="L6318" s="4">
        <v>39.728999999999999</v>
      </c>
      <c r="M6318" s="4">
        <v>76.379000000000005</v>
      </c>
      <c r="N6318" s="4">
        <v>89.650999999999996</v>
      </c>
      <c r="O6318" s="5">
        <v>42305.745292812499</v>
      </c>
      <c r="P6318" s="5">
        <v>43258.050196053242</v>
      </c>
    </row>
    <row r="6319" spans="1:16">
      <c r="A6319">
        <v>5</v>
      </c>
      <c r="B6319">
        <v>14</v>
      </c>
      <c r="C6319">
        <v>5</v>
      </c>
      <c r="D6319">
        <v>152</v>
      </c>
      <c r="E6319">
        <v>4534</v>
      </c>
      <c r="F6319">
        <v>2179</v>
      </c>
      <c r="G6319">
        <v>53</v>
      </c>
      <c r="H6319">
        <v>18</v>
      </c>
      <c r="I6319" s="58" t="s">
        <v>9683</v>
      </c>
      <c r="J6319">
        <v>5318</v>
      </c>
      <c r="K6319" s="4">
        <v>1</v>
      </c>
      <c r="L6319" s="4">
        <v>9.49</v>
      </c>
      <c r="M6319" s="4">
        <v>67.888999999999996</v>
      </c>
      <c r="N6319" s="4">
        <v>76.379000000000005</v>
      </c>
      <c r="O6319" s="5">
        <v>42305.745292812499</v>
      </c>
      <c r="P6319" s="5">
        <v>43258.050196053242</v>
      </c>
    </row>
    <row r="6320" spans="1:16">
      <c r="A6320">
        <v>5</v>
      </c>
      <c r="B6320">
        <v>14</v>
      </c>
      <c r="C6320">
        <v>5</v>
      </c>
      <c r="D6320">
        <v>152</v>
      </c>
      <c r="E6320">
        <v>4536</v>
      </c>
      <c r="F6320">
        <v>2180</v>
      </c>
      <c r="G6320">
        <v>68</v>
      </c>
      <c r="H6320">
        <v>1</v>
      </c>
      <c r="I6320" s="58">
        <v>24838</v>
      </c>
      <c r="J6320">
        <v>6801</v>
      </c>
      <c r="K6320" s="4">
        <v>3.05</v>
      </c>
      <c r="L6320" s="4">
        <v>12.356</v>
      </c>
      <c r="M6320" s="4">
        <v>247.91399999999999</v>
      </c>
      <c r="N6320" s="4">
        <v>257.22000000000003</v>
      </c>
      <c r="O6320" s="5">
        <v>42305.745292812499</v>
      </c>
      <c r="P6320" s="5">
        <v>42305.745292812499</v>
      </c>
    </row>
    <row r="6321" spans="1:16">
      <c r="A6321">
        <v>5</v>
      </c>
      <c r="B6321">
        <v>14</v>
      </c>
      <c r="C6321">
        <v>5</v>
      </c>
      <c r="D6321">
        <v>152</v>
      </c>
      <c r="E6321">
        <v>569</v>
      </c>
      <c r="F6321">
        <v>2124</v>
      </c>
      <c r="G6321">
        <v>1041</v>
      </c>
      <c r="H6321">
        <v>2</v>
      </c>
      <c r="I6321" s="58" t="s">
        <v>9684</v>
      </c>
      <c r="J6321">
        <v>104102</v>
      </c>
      <c r="K6321" s="4">
        <v>1</v>
      </c>
      <c r="L6321" s="4">
        <v>27.175000000000001</v>
      </c>
      <c r="M6321" s="4">
        <v>40.341999999999999</v>
      </c>
      <c r="N6321" s="4">
        <v>66.516999999999996</v>
      </c>
      <c r="O6321" s="5">
        <v>42305.745292812499</v>
      </c>
      <c r="P6321" s="5">
        <v>43258.050196053242</v>
      </c>
    </row>
    <row r="6322" spans="1:16">
      <c r="A6322">
        <v>5</v>
      </c>
      <c r="B6322">
        <v>14</v>
      </c>
      <c r="C6322">
        <v>5</v>
      </c>
      <c r="D6322">
        <v>152</v>
      </c>
      <c r="E6322">
        <v>569</v>
      </c>
      <c r="F6322">
        <v>2125</v>
      </c>
      <c r="G6322">
        <v>1041</v>
      </c>
      <c r="H6322">
        <v>3</v>
      </c>
      <c r="I6322" s="58" t="s">
        <v>9685</v>
      </c>
      <c r="J6322">
        <v>104103</v>
      </c>
      <c r="K6322" s="4">
        <v>0</v>
      </c>
      <c r="L6322" s="4">
        <v>2.2120000000000002</v>
      </c>
      <c r="M6322" s="4">
        <v>68.902000000000001</v>
      </c>
      <c r="N6322" s="4">
        <v>71.114000000000004</v>
      </c>
      <c r="O6322" s="5">
        <v>42305.745292812499</v>
      </c>
      <c r="P6322" s="5">
        <v>42305.745292812499</v>
      </c>
    </row>
    <row r="6323" spans="1:16">
      <c r="A6323">
        <v>5</v>
      </c>
      <c r="B6323">
        <v>14</v>
      </c>
      <c r="C6323">
        <v>5</v>
      </c>
      <c r="D6323">
        <v>152</v>
      </c>
      <c r="E6323">
        <v>751</v>
      </c>
      <c r="F6323">
        <v>2126</v>
      </c>
      <c r="G6323">
        <v>2047</v>
      </c>
      <c r="H6323">
        <v>1</v>
      </c>
      <c r="I6323" s="58">
        <v>53693</v>
      </c>
      <c r="J6323">
        <v>204701</v>
      </c>
      <c r="K6323" s="4">
        <v>0.93799999999999994</v>
      </c>
      <c r="L6323" s="4">
        <v>15.121</v>
      </c>
      <c r="M6323" s="4">
        <v>43.517000000000003</v>
      </c>
      <c r="N6323" s="4">
        <v>57.7</v>
      </c>
      <c r="O6323" s="5">
        <v>42305.745292812499</v>
      </c>
      <c r="P6323" s="5">
        <v>42305.745292812499</v>
      </c>
    </row>
    <row r="6324" spans="1:16">
      <c r="A6324">
        <v>5</v>
      </c>
      <c r="B6324">
        <v>14</v>
      </c>
      <c r="C6324">
        <v>5</v>
      </c>
      <c r="D6324">
        <v>152</v>
      </c>
      <c r="E6324">
        <v>751</v>
      </c>
      <c r="F6324">
        <v>2127</v>
      </c>
      <c r="G6324">
        <v>2047</v>
      </c>
      <c r="H6324">
        <v>2</v>
      </c>
      <c r="I6324" s="58">
        <v>53724</v>
      </c>
      <c r="J6324">
        <v>204702</v>
      </c>
      <c r="K6324" s="4">
        <v>16</v>
      </c>
      <c r="L6324" s="4">
        <v>26.434999999999999</v>
      </c>
      <c r="M6324" s="4">
        <v>57.7</v>
      </c>
      <c r="N6324" s="4">
        <v>68.135000000000005</v>
      </c>
      <c r="O6324" s="5">
        <v>42305.745292812499</v>
      </c>
      <c r="P6324" s="5">
        <v>42305.745292812499</v>
      </c>
    </row>
    <row r="6325" spans="1:16">
      <c r="A6325">
        <v>5</v>
      </c>
      <c r="B6325">
        <v>14</v>
      </c>
      <c r="C6325">
        <v>5</v>
      </c>
      <c r="D6325">
        <v>152</v>
      </c>
      <c r="E6325">
        <v>931</v>
      </c>
      <c r="F6325">
        <v>2128</v>
      </c>
      <c r="G6325">
        <v>1126</v>
      </c>
      <c r="H6325">
        <v>3</v>
      </c>
      <c r="I6325" s="58" t="s">
        <v>9686</v>
      </c>
      <c r="J6325">
        <v>112603</v>
      </c>
      <c r="K6325" s="4">
        <v>0</v>
      </c>
      <c r="L6325" s="4">
        <v>5.7130000000000001</v>
      </c>
      <c r="M6325" s="4">
        <v>25.332000000000001</v>
      </c>
      <c r="N6325" s="4">
        <v>31.045000000000002</v>
      </c>
      <c r="O6325" s="5">
        <v>42305.745292812499</v>
      </c>
      <c r="P6325" s="5">
        <v>42305.745292812499</v>
      </c>
    </row>
    <row r="6326" spans="1:16">
      <c r="A6326">
        <v>5</v>
      </c>
      <c r="B6326">
        <v>14</v>
      </c>
      <c r="C6326">
        <v>5</v>
      </c>
      <c r="D6326">
        <v>152</v>
      </c>
      <c r="E6326">
        <v>931</v>
      </c>
      <c r="F6326">
        <v>2129</v>
      </c>
      <c r="G6326">
        <v>1126</v>
      </c>
      <c r="H6326">
        <v>4</v>
      </c>
      <c r="I6326" s="58" t="s">
        <v>9687</v>
      </c>
      <c r="J6326">
        <v>112604</v>
      </c>
      <c r="K6326" s="4">
        <v>5.7130000000000001</v>
      </c>
      <c r="L6326" s="4">
        <v>11.24</v>
      </c>
      <c r="M6326" s="4">
        <v>31.045000000000002</v>
      </c>
      <c r="N6326" s="4">
        <v>36.572000000000003</v>
      </c>
      <c r="O6326" s="5">
        <v>42305.745292812499</v>
      </c>
      <c r="P6326" s="5">
        <v>42305.745292812499</v>
      </c>
    </row>
    <row r="6327" spans="1:16">
      <c r="A6327">
        <v>5</v>
      </c>
      <c r="B6327">
        <v>14</v>
      </c>
      <c r="C6327">
        <v>5</v>
      </c>
      <c r="D6327">
        <v>152</v>
      </c>
      <c r="E6327">
        <v>931</v>
      </c>
      <c r="F6327">
        <v>2130</v>
      </c>
      <c r="G6327">
        <v>1126</v>
      </c>
      <c r="H6327">
        <v>5</v>
      </c>
      <c r="I6327" s="58" t="s">
        <v>9688</v>
      </c>
      <c r="J6327">
        <v>112605</v>
      </c>
      <c r="K6327" s="4">
        <v>11.994999999999999</v>
      </c>
      <c r="L6327" s="4">
        <v>16.971</v>
      </c>
      <c r="M6327" s="4">
        <v>37.569000000000003</v>
      </c>
      <c r="N6327" s="4">
        <v>42.545000000000002</v>
      </c>
      <c r="O6327" s="5">
        <v>42305.745292812499</v>
      </c>
      <c r="P6327" s="5">
        <v>42305.745292812499</v>
      </c>
    </row>
    <row r="6328" spans="1:16">
      <c r="A6328">
        <v>5</v>
      </c>
      <c r="B6328">
        <v>14</v>
      </c>
      <c r="C6328">
        <v>5</v>
      </c>
      <c r="D6328">
        <v>152</v>
      </c>
      <c r="E6328">
        <v>975</v>
      </c>
      <c r="F6328">
        <v>2131</v>
      </c>
      <c r="G6328">
        <v>933</v>
      </c>
      <c r="H6328">
        <v>1</v>
      </c>
      <c r="I6328" s="58" t="s">
        <v>9689</v>
      </c>
      <c r="J6328">
        <v>93301</v>
      </c>
      <c r="K6328" s="4">
        <v>2.5859999999999999</v>
      </c>
      <c r="L6328" s="4">
        <v>13.29</v>
      </c>
      <c r="M6328" s="4">
        <v>0</v>
      </c>
      <c r="N6328" s="4">
        <v>10.704000000000001</v>
      </c>
      <c r="O6328" s="5">
        <v>42305.745292812499</v>
      </c>
      <c r="P6328" s="5">
        <v>42305.745292812499</v>
      </c>
    </row>
    <row r="6329" spans="1:16">
      <c r="A6329">
        <v>5</v>
      </c>
      <c r="B6329">
        <v>14</v>
      </c>
      <c r="C6329">
        <v>5</v>
      </c>
      <c r="D6329">
        <v>153</v>
      </c>
      <c r="E6329">
        <v>1179</v>
      </c>
      <c r="F6329">
        <v>2191</v>
      </c>
      <c r="G6329">
        <v>933</v>
      </c>
      <c r="H6329">
        <v>3</v>
      </c>
      <c r="I6329" s="58" t="s">
        <v>9690</v>
      </c>
      <c r="J6329">
        <v>93303</v>
      </c>
      <c r="K6329" s="4">
        <v>0</v>
      </c>
      <c r="L6329" s="4">
        <v>9.6509999999999998</v>
      </c>
      <c r="M6329" s="4">
        <v>0</v>
      </c>
      <c r="N6329" s="4">
        <v>9.6509999999999998</v>
      </c>
      <c r="O6329" s="5">
        <v>42305.745292812499</v>
      </c>
      <c r="P6329" s="5">
        <v>42305.745292812499</v>
      </c>
    </row>
    <row r="6330" spans="1:16">
      <c r="A6330">
        <v>5</v>
      </c>
      <c r="B6330">
        <v>14</v>
      </c>
      <c r="C6330">
        <v>5</v>
      </c>
      <c r="D6330">
        <v>153</v>
      </c>
      <c r="E6330">
        <v>1179</v>
      </c>
      <c r="F6330">
        <v>2192</v>
      </c>
      <c r="G6330">
        <v>933</v>
      </c>
      <c r="H6330">
        <v>4</v>
      </c>
      <c r="I6330" s="58" t="s">
        <v>9691</v>
      </c>
      <c r="J6330">
        <v>93304</v>
      </c>
      <c r="K6330" s="4">
        <v>0</v>
      </c>
      <c r="L6330" s="4">
        <v>14.079000000000001</v>
      </c>
      <c r="M6330" s="4">
        <v>10.682</v>
      </c>
      <c r="N6330" s="4">
        <v>24.760999999999999</v>
      </c>
      <c r="O6330" s="5">
        <v>42305.745292812499</v>
      </c>
      <c r="P6330" s="5">
        <v>43258.050196053242</v>
      </c>
    </row>
    <row r="6331" spans="1:16">
      <c r="A6331">
        <v>5</v>
      </c>
      <c r="B6331">
        <v>14</v>
      </c>
      <c r="C6331">
        <v>5</v>
      </c>
      <c r="D6331">
        <v>153</v>
      </c>
      <c r="E6331">
        <v>1423</v>
      </c>
      <c r="F6331">
        <v>2193</v>
      </c>
      <c r="G6331">
        <v>453</v>
      </c>
      <c r="H6331">
        <v>11</v>
      </c>
      <c r="I6331" s="58" t="s">
        <v>9692</v>
      </c>
      <c r="J6331">
        <v>45311</v>
      </c>
      <c r="K6331" s="4">
        <v>0</v>
      </c>
      <c r="L6331" s="4">
        <v>2.226</v>
      </c>
      <c r="M6331" s="4">
        <v>5.1260000000000003</v>
      </c>
      <c r="N6331" s="4">
        <v>7.3520000000000003</v>
      </c>
      <c r="O6331" s="5">
        <v>42305.745292812499</v>
      </c>
      <c r="P6331" s="5">
        <v>42305.745292812499</v>
      </c>
    </row>
    <row r="6332" spans="1:16">
      <c r="A6332">
        <v>5</v>
      </c>
      <c r="B6332">
        <v>14</v>
      </c>
      <c r="C6332">
        <v>5</v>
      </c>
      <c r="D6332">
        <v>153</v>
      </c>
      <c r="E6332">
        <v>1423</v>
      </c>
      <c r="F6332">
        <v>2194</v>
      </c>
      <c r="G6332">
        <v>1055</v>
      </c>
      <c r="H6332">
        <v>1</v>
      </c>
      <c r="I6332" s="58" t="s">
        <v>1624</v>
      </c>
      <c r="J6332">
        <v>105501</v>
      </c>
      <c r="K6332" s="4">
        <v>20</v>
      </c>
      <c r="L6332" s="4">
        <v>25.126000000000001</v>
      </c>
      <c r="M6332" s="4">
        <v>0</v>
      </c>
      <c r="N6332" s="4">
        <v>5.1260000000000003</v>
      </c>
      <c r="O6332" s="5">
        <v>42305.745292812499</v>
      </c>
      <c r="P6332" s="5">
        <v>42305.745292812499</v>
      </c>
    </row>
    <row r="6333" spans="1:16">
      <c r="A6333">
        <v>5</v>
      </c>
      <c r="B6333">
        <v>14</v>
      </c>
      <c r="C6333">
        <v>5</v>
      </c>
      <c r="D6333">
        <v>153</v>
      </c>
      <c r="E6333">
        <v>1427</v>
      </c>
      <c r="F6333">
        <v>2195</v>
      </c>
      <c r="G6333">
        <v>1344</v>
      </c>
      <c r="H6333">
        <v>1</v>
      </c>
      <c r="I6333" s="58" t="s">
        <v>1625</v>
      </c>
      <c r="J6333">
        <v>134401</v>
      </c>
      <c r="K6333" s="4">
        <v>23.161000000000001</v>
      </c>
      <c r="L6333" s="4">
        <v>29.027000000000001</v>
      </c>
      <c r="M6333" s="4">
        <v>8.2919999999999998</v>
      </c>
      <c r="N6333" s="4">
        <v>14.157999999999999</v>
      </c>
      <c r="O6333" s="5">
        <v>42305.745292812499</v>
      </c>
      <c r="P6333" s="5">
        <v>43258.050196053242</v>
      </c>
    </row>
    <row r="6334" spans="1:16">
      <c r="A6334">
        <v>5</v>
      </c>
      <c r="B6334">
        <v>14</v>
      </c>
      <c r="C6334">
        <v>5</v>
      </c>
      <c r="D6334">
        <v>153</v>
      </c>
      <c r="E6334">
        <v>1427</v>
      </c>
      <c r="F6334">
        <v>2196</v>
      </c>
      <c r="G6334">
        <v>1833</v>
      </c>
      <c r="H6334">
        <v>1</v>
      </c>
      <c r="I6334" s="58">
        <v>-24470</v>
      </c>
      <c r="J6334">
        <v>183301</v>
      </c>
      <c r="K6334" s="4">
        <v>0</v>
      </c>
      <c r="L6334" s="4">
        <v>14.263</v>
      </c>
      <c r="M6334" s="4">
        <v>0</v>
      </c>
      <c r="N6334" s="4">
        <v>8.2919999999999998</v>
      </c>
      <c r="O6334" s="5">
        <v>42305.745292812499</v>
      </c>
      <c r="P6334" s="5">
        <v>43258.050196053242</v>
      </c>
    </row>
    <row r="6335" spans="1:16">
      <c r="A6335">
        <v>5</v>
      </c>
      <c r="B6335">
        <v>14</v>
      </c>
      <c r="C6335">
        <v>5</v>
      </c>
      <c r="D6335">
        <v>153</v>
      </c>
      <c r="E6335">
        <v>1434</v>
      </c>
      <c r="F6335">
        <v>2197</v>
      </c>
      <c r="G6335">
        <v>880</v>
      </c>
      <c r="H6335">
        <v>7</v>
      </c>
      <c r="I6335" s="58" t="s">
        <v>9693</v>
      </c>
      <c r="J6335">
        <v>88007</v>
      </c>
      <c r="K6335" s="4">
        <v>4</v>
      </c>
      <c r="L6335" s="4">
        <v>12.016999999999999</v>
      </c>
      <c r="M6335" s="4">
        <v>0</v>
      </c>
      <c r="N6335" s="4">
        <v>8.0169999999999995</v>
      </c>
      <c r="O6335" s="5">
        <v>42305.745292812499</v>
      </c>
      <c r="P6335" s="5">
        <v>42305.745292812499</v>
      </c>
    </row>
    <row r="6336" spans="1:16">
      <c r="A6336">
        <v>5</v>
      </c>
      <c r="B6336">
        <v>14</v>
      </c>
      <c r="C6336">
        <v>5</v>
      </c>
      <c r="D6336">
        <v>153</v>
      </c>
      <c r="E6336">
        <v>1814</v>
      </c>
      <c r="F6336">
        <v>2198</v>
      </c>
      <c r="G6336">
        <v>1344</v>
      </c>
      <c r="H6336">
        <v>1</v>
      </c>
      <c r="I6336" s="58" t="s">
        <v>1625</v>
      </c>
      <c r="J6336">
        <v>134401</v>
      </c>
      <c r="K6336" s="4">
        <v>0</v>
      </c>
      <c r="L6336" s="4">
        <v>13.023</v>
      </c>
      <c r="M6336" s="4">
        <v>10.185</v>
      </c>
      <c r="N6336" s="4">
        <v>18.443999999999999</v>
      </c>
      <c r="O6336" s="5">
        <v>42305.745292812499</v>
      </c>
      <c r="P6336" s="5">
        <v>42305.745292812499</v>
      </c>
    </row>
    <row r="6337" spans="1:16">
      <c r="A6337">
        <v>5</v>
      </c>
      <c r="B6337">
        <v>14</v>
      </c>
      <c r="C6337">
        <v>5</v>
      </c>
      <c r="D6337">
        <v>153</v>
      </c>
      <c r="E6337">
        <v>2117</v>
      </c>
      <c r="F6337">
        <v>2199</v>
      </c>
      <c r="G6337">
        <v>1966</v>
      </c>
      <c r="H6337">
        <v>2</v>
      </c>
      <c r="I6337" s="58">
        <v>24139</v>
      </c>
      <c r="J6337">
        <v>196602</v>
      </c>
      <c r="K6337" s="4">
        <v>9.9979999999999993</v>
      </c>
      <c r="L6337" s="4">
        <v>21.786000000000001</v>
      </c>
      <c r="M6337" s="4">
        <v>7.0970000000000004</v>
      </c>
      <c r="N6337" s="4">
        <v>18.885000000000002</v>
      </c>
      <c r="O6337" s="5">
        <v>42305.745292812499</v>
      </c>
      <c r="P6337" s="5">
        <v>42305.745292812499</v>
      </c>
    </row>
    <row r="6338" spans="1:16">
      <c r="A6338">
        <v>5</v>
      </c>
      <c r="B6338">
        <v>14</v>
      </c>
      <c r="C6338">
        <v>5</v>
      </c>
      <c r="D6338">
        <v>153</v>
      </c>
      <c r="E6338">
        <v>2117</v>
      </c>
      <c r="F6338">
        <v>2200</v>
      </c>
      <c r="G6338">
        <v>1966</v>
      </c>
      <c r="H6338">
        <v>3</v>
      </c>
      <c r="I6338" s="58">
        <v>24167</v>
      </c>
      <c r="J6338">
        <v>196603</v>
      </c>
      <c r="K6338" s="4">
        <v>0</v>
      </c>
      <c r="L6338" s="4">
        <v>9.5489999999999995</v>
      </c>
      <c r="M6338" s="4">
        <v>18.905999999999999</v>
      </c>
      <c r="N6338" s="4">
        <v>28.454999999999998</v>
      </c>
      <c r="O6338" s="5">
        <v>42305.745292812499</v>
      </c>
      <c r="P6338" s="5">
        <v>42305.745292812499</v>
      </c>
    </row>
    <row r="6339" spans="1:16">
      <c r="A6339">
        <v>5</v>
      </c>
      <c r="B6339">
        <v>14</v>
      </c>
      <c r="C6339">
        <v>5</v>
      </c>
      <c r="D6339">
        <v>153</v>
      </c>
      <c r="E6339">
        <v>2246</v>
      </c>
      <c r="F6339">
        <v>2201</v>
      </c>
      <c r="G6339">
        <v>2082</v>
      </c>
      <c r="H6339">
        <v>2</v>
      </c>
      <c r="I6339" s="58">
        <v>66508</v>
      </c>
      <c r="J6339">
        <v>208202</v>
      </c>
      <c r="K6339" s="4">
        <v>0</v>
      </c>
      <c r="L6339" s="4">
        <v>5.5910000000000002</v>
      </c>
      <c r="M6339" s="4">
        <v>1.4710000000000001</v>
      </c>
      <c r="N6339" s="4">
        <v>7.0620000000000003</v>
      </c>
      <c r="O6339" s="5">
        <v>42305.745292812499</v>
      </c>
      <c r="P6339" s="5">
        <v>42305.745292812499</v>
      </c>
    </row>
    <row r="6340" spans="1:16">
      <c r="A6340">
        <v>5</v>
      </c>
      <c r="B6340">
        <v>14</v>
      </c>
      <c r="C6340">
        <v>5</v>
      </c>
      <c r="D6340">
        <v>153</v>
      </c>
      <c r="E6340">
        <v>2327</v>
      </c>
      <c r="F6340">
        <v>2202</v>
      </c>
      <c r="G6340">
        <v>2124</v>
      </c>
      <c r="H6340">
        <v>1</v>
      </c>
      <c r="I6340" s="58">
        <v>81816</v>
      </c>
      <c r="J6340">
        <v>212401</v>
      </c>
      <c r="K6340" s="4">
        <v>0</v>
      </c>
      <c r="L6340" s="4">
        <v>2.1930000000000001</v>
      </c>
      <c r="M6340" s="4">
        <v>0</v>
      </c>
      <c r="N6340" s="4">
        <v>2.1930000000000001</v>
      </c>
      <c r="O6340" t="s">
        <v>1223</v>
      </c>
      <c r="P6340" t="s">
        <v>1223</v>
      </c>
    </row>
    <row r="6341" spans="1:16">
      <c r="A6341">
        <v>5</v>
      </c>
      <c r="B6341">
        <v>14</v>
      </c>
      <c r="C6341">
        <v>5</v>
      </c>
      <c r="D6341">
        <v>153</v>
      </c>
      <c r="E6341">
        <v>2939</v>
      </c>
      <c r="F6341">
        <v>2203</v>
      </c>
      <c r="G6341">
        <v>3004</v>
      </c>
      <c r="H6341">
        <v>1</v>
      </c>
      <c r="I6341" s="58">
        <v>403229</v>
      </c>
      <c r="J6341">
        <v>300401</v>
      </c>
      <c r="K6341" s="4">
        <v>0</v>
      </c>
      <c r="L6341" s="4">
        <v>10.045</v>
      </c>
      <c r="M6341" s="4">
        <v>0</v>
      </c>
      <c r="N6341" s="4">
        <v>10.045</v>
      </c>
      <c r="O6341" s="5">
        <v>42305.745292812499</v>
      </c>
      <c r="P6341" s="5">
        <v>42305.745292812499</v>
      </c>
    </row>
    <row r="6342" spans="1:16">
      <c r="A6342">
        <v>5</v>
      </c>
      <c r="B6342">
        <v>14</v>
      </c>
      <c r="C6342">
        <v>5</v>
      </c>
      <c r="D6342">
        <v>153</v>
      </c>
      <c r="E6342">
        <v>3085</v>
      </c>
      <c r="F6342">
        <v>2204</v>
      </c>
      <c r="G6342">
        <v>3167</v>
      </c>
      <c r="H6342">
        <v>1</v>
      </c>
      <c r="I6342" s="58">
        <v>462764</v>
      </c>
      <c r="J6342">
        <v>316701</v>
      </c>
      <c r="K6342" s="4">
        <v>0</v>
      </c>
      <c r="L6342" s="4">
        <v>12.989000000000001</v>
      </c>
      <c r="M6342" s="4">
        <v>0</v>
      </c>
      <c r="N6342" s="4">
        <v>12.989000000000001</v>
      </c>
      <c r="O6342" s="5">
        <v>42305.745292812499</v>
      </c>
      <c r="P6342" s="5">
        <v>42305.745292812499</v>
      </c>
    </row>
    <row r="6343" spans="1:16">
      <c r="A6343">
        <v>5</v>
      </c>
      <c r="B6343">
        <v>14</v>
      </c>
      <c r="C6343">
        <v>5</v>
      </c>
      <c r="D6343">
        <v>153</v>
      </c>
      <c r="E6343">
        <v>3284</v>
      </c>
      <c r="F6343">
        <v>2205</v>
      </c>
      <c r="G6343">
        <v>3519</v>
      </c>
      <c r="H6343">
        <v>2</v>
      </c>
      <c r="I6343" s="58">
        <v>591360</v>
      </c>
      <c r="J6343">
        <v>351902</v>
      </c>
      <c r="K6343" s="4">
        <v>1</v>
      </c>
      <c r="L6343" s="4">
        <v>9.1189999999999998</v>
      </c>
      <c r="M6343" s="4">
        <v>0</v>
      </c>
      <c r="N6343" s="4">
        <v>8.1189999999999998</v>
      </c>
      <c r="O6343" s="5">
        <v>42305.745292812499</v>
      </c>
      <c r="P6343" s="5">
        <v>42305.745292812499</v>
      </c>
    </row>
    <row r="6344" spans="1:16">
      <c r="A6344">
        <v>5</v>
      </c>
      <c r="B6344">
        <v>14</v>
      </c>
      <c r="C6344">
        <v>5</v>
      </c>
      <c r="D6344">
        <v>153</v>
      </c>
      <c r="E6344">
        <v>363</v>
      </c>
      <c r="F6344">
        <v>2181</v>
      </c>
      <c r="G6344">
        <v>880</v>
      </c>
      <c r="H6344">
        <v>6</v>
      </c>
      <c r="I6344" s="58" t="s">
        <v>9694</v>
      </c>
      <c r="J6344">
        <v>88006</v>
      </c>
      <c r="K6344" s="4">
        <v>0</v>
      </c>
      <c r="L6344" s="4">
        <v>7.3639999999999999</v>
      </c>
      <c r="M6344" s="4">
        <v>68.566000000000003</v>
      </c>
      <c r="N6344" s="4">
        <v>75.930000000000007</v>
      </c>
      <c r="O6344" s="5">
        <v>42305.745292812499</v>
      </c>
      <c r="P6344" s="5">
        <v>42305.745292812499</v>
      </c>
    </row>
    <row r="6345" spans="1:16">
      <c r="A6345">
        <v>5</v>
      </c>
      <c r="B6345">
        <v>14</v>
      </c>
      <c r="C6345">
        <v>5</v>
      </c>
      <c r="D6345">
        <v>153</v>
      </c>
      <c r="E6345">
        <v>363</v>
      </c>
      <c r="F6345">
        <v>2182</v>
      </c>
      <c r="G6345">
        <v>1967</v>
      </c>
      <c r="H6345">
        <v>1</v>
      </c>
      <c r="I6345" s="58">
        <v>24473</v>
      </c>
      <c r="J6345">
        <v>196701</v>
      </c>
      <c r="K6345" s="4">
        <v>2E-3</v>
      </c>
      <c r="L6345" s="4">
        <v>4.9809999999999999</v>
      </c>
      <c r="M6345" s="4">
        <v>96.793000000000006</v>
      </c>
      <c r="N6345" s="4">
        <v>101.77200000000001</v>
      </c>
      <c r="O6345" s="5">
        <v>42305.745292812499</v>
      </c>
      <c r="P6345" s="5">
        <v>42305.745292812499</v>
      </c>
    </row>
    <row r="6346" spans="1:16">
      <c r="A6346">
        <v>5</v>
      </c>
      <c r="B6346">
        <v>14</v>
      </c>
      <c r="C6346">
        <v>5</v>
      </c>
      <c r="D6346">
        <v>153</v>
      </c>
      <c r="E6346">
        <v>363</v>
      </c>
      <c r="F6346">
        <v>2183</v>
      </c>
      <c r="G6346">
        <v>2184</v>
      </c>
      <c r="H6346">
        <v>1</v>
      </c>
      <c r="I6346" s="58">
        <v>103731</v>
      </c>
      <c r="J6346">
        <v>218401</v>
      </c>
      <c r="K6346" s="4">
        <v>4</v>
      </c>
      <c r="L6346" s="4">
        <v>21.838999999999999</v>
      </c>
      <c r="M6346" s="4">
        <v>77.953000000000003</v>
      </c>
      <c r="N6346" s="4">
        <v>95.792000000000002</v>
      </c>
      <c r="O6346" s="5">
        <v>42305.745292812499</v>
      </c>
      <c r="P6346" s="5">
        <v>42305.745292812499</v>
      </c>
    </row>
    <row r="6347" spans="1:16">
      <c r="A6347">
        <v>5</v>
      </c>
      <c r="B6347">
        <v>14</v>
      </c>
      <c r="C6347">
        <v>5</v>
      </c>
      <c r="D6347">
        <v>153</v>
      </c>
      <c r="E6347">
        <v>392</v>
      </c>
      <c r="F6347">
        <v>2184</v>
      </c>
      <c r="G6347">
        <v>721</v>
      </c>
      <c r="H6347">
        <v>4</v>
      </c>
      <c r="I6347" s="58" t="s">
        <v>9695</v>
      </c>
      <c r="J6347">
        <v>72104</v>
      </c>
      <c r="K6347" s="4">
        <v>0</v>
      </c>
      <c r="L6347" s="4">
        <v>15.579000000000001</v>
      </c>
      <c r="M6347" s="4">
        <v>19.510000000000002</v>
      </c>
      <c r="N6347" s="4">
        <v>35.088999999999999</v>
      </c>
      <c r="O6347" s="5">
        <v>42305.745292812499</v>
      </c>
      <c r="P6347" s="5">
        <v>42305.745292812499</v>
      </c>
    </row>
    <row r="6348" spans="1:16">
      <c r="A6348">
        <v>5</v>
      </c>
      <c r="B6348">
        <v>14</v>
      </c>
      <c r="C6348">
        <v>5</v>
      </c>
      <c r="D6348">
        <v>153</v>
      </c>
      <c r="E6348">
        <v>392</v>
      </c>
      <c r="F6348">
        <v>2185</v>
      </c>
      <c r="G6348">
        <v>721</v>
      </c>
      <c r="H6348">
        <v>5</v>
      </c>
      <c r="I6348" s="58" t="s">
        <v>9696</v>
      </c>
      <c r="J6348">
        <v>72105</v>
      </c>
      <c r="K6348" s="4">
        <v>0</v>
      </c>
      <c r="L6348" s="4">
        <v>15.189</v>
      </c>
      <c r="M6348" s="4">
        <v>35.273000000000003</v>
      </c>
      <c r="N6348" s="4">
        <v>50.462000000000003</v>
      </c>
      <c r="O6348" s="5">
        <v>42305.745292812499</v>
      </c>
      <c r="P6348" s="5">
        <v>42305.745292812499</v>
      </c>
    </row>
    <row r="6349" spans="1:16">
      <c r="A6349">
        <v>5</v>
      </c>
      <c r="B6349">
        <v>14</v>
      </c>
      <c r="C6349">
        <v>5</v>
      </c>
      <c r="D6349">
        <v>153</v>
      </c>
      <c r="E6349">
        <v>393</v>
      </c>
      <c r="F6349">
        <v>2186</v>
      </c>
      <c r="G6349">
        <v>1055</v>
      </c>
      <c r="H6349">
        <v>1</v>
      </c>
      <c r="I6349" s="58" t="s">
        <v>1624</v>
      </c>
      <c r="J6349">
        <v>105501</v>
      </c>
      <c r="K6349" s="4">
        <v>0</v>
      </c>
      <c r="L6349" s="4">
        <v>11.484</v>
      </c>
      <c r="M6349" s="4">
        <v>6.8140000000000001</v>
      </c>
      <c r="N6349" s="4">
        <v>18.297999999999998</v>
      </c>
      <c r="O6349" s="5">
        <v>42305.745292812499</v>
      </c>
      <c r="P6349" s="5">
        <v>42305.745292812499</v>
      </c>
    </row>
    <row r="6350" spans="1:16">
      <c r="A6350">
        <v>5</v>
      </c>
      <c r="B6350">
        <v>14</v>
      </c>
      <c r="C6350">
        <v>5</v>
      </c>
      <c r="D6350">
        <v>153</v>
      </c>
      <c r="E6350">
        <v>393</v>
      </c>
      <c r="F6350">
        <v>2187</v>
      </c>
      <c r="G6350">
        <v>1055</v>
      </c>
      <c r="H6350">
        <v>2</v>
      </c>
      <c r="I6350" s="58" t="s">
        <v>9697</v>
      </c>
      <c r="J6350">
        <v>105502</v>
      </c>
      <c r="K6350" s="4">
        <v>0</v>
      </c>
      <c r="L6350" s="4">
        <v>6.2080000000000002</v>
      </c>
      <c r="M6350" s="4">
        <v>0</v>
      </c>
      <c r="N6350" s="4">
        <v>6.2080000000000002</v>
      </c>
      <c r="O6350" s="5">
        <v>42305.745292812499</v>
      </c>
      <c r="P6350" s="5">
        <v>42305.745292812499</v>
      </c>
    </row>
    <row r="6351" spans="1:16">
      <c r="A6351">
        <v>5</v>
      </c>
      <c r="B6351">
        <v>14</v>
      </c>
      <c r="C6351">
        <v>5</v>
      </c>
      <c r="D6351">
        <v>153</v>
      </c>
      <c r="E6351">
        <v>394</v>
      </c>
      <c r="F6351">
        <v>2188</v>
      </c>
      <c r="G6351">
        <v>879</v>
      </c>
      <c r="H6351">
        <v>4</v>
      </c>
      <c r="I6351" s="58" t="s">
        <v>9698</v>
      </c>
      <c r="J6351">
        <v>87904</v>
      </c>
      <c r="K6351" s="4">
        <v>6.5149999999999997</v>
      </c>
      <c r="L6351" s="4">
        <v>23.158999999999999</v>
      </c>
      <c r="M6351" s="4">
        <v>45.628999999999998</v>
      </c>
      <c r="N6351" s="4">
        <v>62.273000000000003</v>
      </c>
      <c r="O6351" s="5">
        <v>42305.745292812499</v>
      </c>
      <c r="P6351" s="5">
        <v>43258.050196053242</v>
      </c>
    </row>
    <row r="6352" spans="1:16">
      <c r="A6352">
        <v>5</v>
      </c>
      <c r="B6352">
        <v>14</v>
      </c>
      <c r="C6352">
        <v>5</v>
      </c>
      <c r="D6352">
        <v>153</v>
      </c>
      <c r="E6352">
        <v>394</v>
      </c>
      <c r="F6352">
        <v>2189</v>
      </c>
      <c r="G6352">
        <v>879</v>
      </c>
      <c r="H6352">
        <v>5</v>
      </c>
      <c r="I6352" s="58" t="s">
        <v>9699</v>
      </c>
      <c r="J6352">
        <v>87905</v>
      </c>
      <c r="K6352" s="4">
        <v>23.158999999999999</v>
      </c>
      <c r="L6352" s="4">
        <v>31.268000000000001</v>
      </c>
      <c r="M6352" s="4">
        <v>62.273000000000003</v>
      </c>
      <c r="N6352" s="4">
        <v>70.382000000000005</v>
      </c>
      <c r="O6352" s="5">
        <v>42305.745292812499</v>
      </c>
      <c r="P6352" s="5">
        <v>42305.745292812499</v>
      </c>
    </row>
    <row r="6353" spans="1:16">
      <c r="A6353">
        <v>5</v>
      </c>
      <c r="B6353">
        <v>14</v>
      </c>
      <c r="C6353">
        <v>5</v>
      </c>
      <c r="D6353">
        <v>153</v>
      </c>
      <c r="E6353">
        <v>4127</v>
      </c>
      <c r="F6353">
        <v>2206</v>
      </c>
      <c r="G6353">
        <v>68</v>
      </c>
      <c r="H6353">
        <v>9</v>
      </c>
      <c r="I6353" s="58">
        <v>25082</v>
      </c>
      <c r="J6353">
        <v>6809</v>
      </c>
      <c r="K6353" s="4">
        <v>1</v>
      </c>
      <c r="L6353" s="4">
        <v>2.6429999999999998</v>
      </c>
      <c r="M6353" s="4">
        <v>0</v>
      </c>
      <c r="N6353" s="4">
        <v>1.643</v>
      </c>
      <c r="O6353" s="5">
        <v>42305.745292812499</v>
      </c>
      <c r="P6353" s="5">
        <v>42305.745292812499</v>
      </c>
    </row>
    <row r="6354" spans="1:16">
      <c r="A6354">
        <v>5</v>
      </c>
      <c r="B6354">
        <v>14</v>
      </c>
      <c r="C6354">
        <v>5</v>
      </c>
      <c r="D6354">
        <v>153</v>
      </c>
      <c r="E6354">
        <v>4271</v>
      </c>
      <c r="F6354">
        <v>2207</v>
      </c>
      <c r="G6354">
        <v>68</v>
      </c>
      <c r="H6354">
        <v>13</v>
      </c>
      <c r="I6354" s="58" t="s">
        <v>9700</v>
      </c>
      <c r="J6354">
        <v>6813</v>
      </c>
      <c r="K6354" s="4">
        <v>10</v>
      </c>
      <c r="L6354" s="4">
        <v>11.859</v>
      </c>
      <c r="M6354" s="4">
        <v>0</v>
      </c>
      <c r="N6354" s="4">
        <v>1.859</v>
      </c>
      <c r="O6354" s="5">
        <v>42305.745292812499</v>
      </c>
      <c r="P6354" s="5">
        <v>42305.745292812499</v>
      </c>
    </row>
    <row r="6355" spans="1:16">
      <c r="A6355">
        <v>5</v>
      </c>
      <c r="B6355">
        <v>14</v>
      </c>
      <c r="C6355">
        <v>5</v>
      </c>
      <c r="D6355">
        <v>153</v>
      </c>
      <c r="E6355">
        <v>4534</v>
      </c>
      <c r="F6355">
        <v>2208</v>
      </c>
      <c r="G6355">
        <v>53</v>
      </c>
      <c r="H6355">
        <v>3</v>
      </c>
      <c r="I6355" s="58">
        <v>19419</v>
      </c>
      <c r="J6355">
        <v>5303</v>
      </c>
      <c r="K6355" s="4">
        <v>0</v>
      </c>
      <c r="L6355" s="4">
        <v>3.7509999999999999</v>
      </c>
      <c r="M6355" s="4">
        <v>89.650999999999996</v>
      </c>
      <c r="N6355" s="4">
        <v>93.402000000000001</v>
      </c>
      <c r="O6355" s="5">
        <v>42305.745292812499</v>
      </c>
      <c r="P6355" s="5">
        <v>43258.050196053242</v>
      </c>
    </row>
    <row r="6356" spans="1:16">
      <c r="A6356">
        <v>5</v>
      </c>
      <c r="B6356">
        <v>14</v>
      </c>
      <c r="C6356">
        <v>5</v>
      </c>
      <c r="D6356">
        <v>153</v>
      </c>
      <c r="E6356">
        <v>4536</v>
      </c>
      <c r="F6356">
        <v>2209</v>
      </c>
      <c r="G6356">
        <v>68</v>
      </c>
      <c r="H6356">
        <v>2</v>
      </c>
      <c r="I6356" s="58">
        <v>24869</v>
      </c>
      <c r="J6356">
        <v>6802</v>
      </c>
      <c r="K6356" s="4">
        <v>0</v>
      </c>
      <c r="L6356" s="4">
        <v>16.765000000000001</v>
      </c>
      <c r="M6356" s="4">
        <v>257.22000000000003</v>
      </c>
      <c r="N6356" s="4">
        <v>273.98500000000001</v>
      </c>
      <c r="O6356" s="5">
        <v>42305.745292812499</v>
      </c>
      <c r="P6356" s="5">
        <v>42305.745292812499</v>
      </c>
    </row>
    <row r="6357" spans="1:16">
      <c r="A6357">
        <v>5</v>
      </c>
      <c r="B6357">
        <v>14</v>
      </c>
      <c r="C6357">
        <v>5</v>
      </c>
      <c r="D6357">
        <v>153</v>
      </c>
      <c r="E6357">
        <v>4536</v>
      </c>
      <c r="F6357">
        <v>2210</v>
      </c>
      <c r="G6357">
        <v>68</v>
      </c>
      <c r="H6357">
        <v>3</v>
      </c>
      <c r="I6357" s="58">
        <v>24898</v>
      </c>
      <c r="J6357">
        <v>6803</v>
      </c>
      <c r="K6357" s="4">
        <v>9.9619999999999997</v>
      </c>
      <c r="L6357" s="4">
        <v>24.013000000000002</v>
      </c>
      <c r="M6357" s="4">
        <v>273.98500000000001</v>
      </c>
      <c r="N6357" s="4">
        <v>288.036</v>
      </c>
      <c r="O6357" s="5">
        <v>42305.745292812499</v>
      </c>
      <c r="P6357" s="5">
        <v>42305.745292812499</v>
      </c>
    </row>
    <row r="6358" spans="1:16">
      <c r="A6358">
        <v>5</v>
      </c>
      <c r="B6358">
        <v>14</v>
      </c>
      <c r="C6358">
        <v>5</v>
      </c>
      <c r="D6358">
        <v>153</v>
      </c>
      <c r="E6358">
        <v>4553</v>
      </c>
      <c r="F6358">
        <v>2211</v>
      </c>
      <c r="G6358">
        <v>297</v>
      </c>
      <c r="H6358">
        <v>5</v>
      </c>
      <c r="I6358" s="58" t="s">
        <v>9701</v>
      </c>
      <c r="J6358">
        <v>29705</v>
      </c>
      <c r="K6358" s="4">
        <v>0</v>
      </c>
      <c r="L6358" s="4">
        <v>16.251999999999999</v>
      </c>
      <c r="M6358" s="4">
        <v>58.94</v>
      </c>
      <c r="N6358" s="4">
        <v>75.191999999999993</v>
      </c>
      <c r="O6358" s="5">
        <v>42305.745292812499</v>
      </c>
      <c r="P6358" s="5">
        <v>43258.050196053242</v>
      </c>
    </row>
    <row r="6359" spans="1:16">
      <c r="A6359">
        <v>5</v>
      </c>
      <c r="B6359">
        <v>14</v>
      </c>
      <c r="C6359">
        <v>5</v>
      </c>
      <c r="D6359">
        <v>153</v>
      </c>
      <c r="E6359">
        <v>4553</v>
      </c>
      <c r="F6359">
        <v>2212</v>
      </c>
      <c r="G6359">
        <v>297</v>
      </c>
      <c r="H6359">
        <v>6</v>
      </c>
      <c r="I6359" s="58" t="s">
        <v>9702</v>
      </c>
      <c r="J6359">
        <v>29706</v>
      </c>
      <c r="K6359" s="4">
        <v>16.251999999999999</v>
      </c>
      <c r="L6359" s="4">
        <v>30.257999999999999</v>
      </c>
      <c r="M6359" s="4">
        <v>75.191999999999993</v>
      </c>
      <c r="N6359" s="4">
        <v>89.197999999999993</v>
      </c>
      <c r="O6359" s="5">
        <v>42305.745292812499</v>
      </c>
      <c r="P6359" s="5">
        <v>43258.050196053242</v>
      </c>
    </row>
    <row r="6360" spans="1:16">
      <c r="A6360">
        <v>5</v>
      </c>
      <c r="B6360">
        <v>14</v>
      </c>
      <c r="C6360">
        <v>5</v>
      </c>
      <c r="D6360">
        <v>153</v>
      </c>
      <c r="E6360">
        <v>569</v>
      </c>
      <c r="F6360">
        <v>2190</v>
      </c>
      <c r="G6360">
        <v>1041</v>
      </c>
      <c r="H6360">
        <v>4</v>
      </c>
      <c r="I6360" s="58" t="s">
        <v>9703</v>
      </c>
      <c r="J6360">
        <v>104104</v>
      </c>
      <c r="K6360" s="4">
        <v>2E-3</v>
      </c>
      <c r="L6360" s="4">
        <v>16.690000000000001</v>
      </c>
      <c r="M6360" s="4">
        <v>71.114000000000004</v>
      </c>
      <c r="N6360" s="4">
        <v>87.802000000000007</v>
      </c>
      <c r="O6360" s="5">
        <v>42305.745292812499</v>
      </c>
      <c r="P6360" s="5">
        <v>42305.745292812499</v>
      </c>
    </row>
    <row r="6361" spans="1:16">
      <c r="A6361">
        <v>5</v>
      </c>
      <c r="B6361">
        <v>14</v>
      </c>
      <c r="C6361">
        <v>5</v>
      </c>
      <c r="D6361">
        <v>223</v>
      </c>
      <c r="E6361">
        <v>1200</v>
      </c>
      <c r="F6361">
        <v>2289</v>
      </c>
      <c r="G6361">
        <v>1343</v>
      </c>
      <c r="H6361">
        <v>1</v>
      </c>
      <c r="I6361" s="58" t="s">
        <v>9704</v>
      </c>
      <c r="J6361">
        <v>134301</v>
      </c>
      <c r="K6361" s="4">
        <v>0</v>
      </c>
      <c r="L6361" s="4">
        <v>5.9820000000000002</v>
      </c>
      <c r="M6361" s="4">
        <v>0</v>
      </c>
      <c r="N6361" s="4">
        <v>5.9820000000000002</v>
      </c>
      <c r="O6361" s="5">
        <v>42305.745292812499</v>
      </c>
      <c r="P6361" s="5">
        <v>42305.745292812499</v>
      </c>
    </row>
    <row r="6362" spans="1:16">
      <c r="A6362">
        <v>5</v>
      </c>
      <c r="B6362">
        <v>14</v>
      </c>
      <c r="C6362">
        <v>5</v>
      </c>
      <c r="D6362">
        <v>223</v>
      </c>
      <c r="E6362">
        <v>1783</v>
      </c>
      <c r="F6362">
        <v>2290</v>
      </c>
      <c r="G6362">
        <v>1715</v>
      </c>
      <c r="H6362">
        <v>1</v>
      </c>
      <c r="I6362" s="58">
        <v>-67569</v>
      </c>
      <c r="J6362">
        <v>171501</v>
      </c>
      <c r="K6362" s="4">
        <v>0</v>
      </c>
      <c r="L6362" s="4">
        <v>5.8150000000000004</v>
      </c>
      <c r="M6362" s="4">
        <v>0</v>
      </c>
      <c r="N6362" s="4">
        <v>5.8150000000000004</v>
      </c>
      <c r="O6362" s="5">
        <v>42305.745292812499</v>
      </c>
      <c r="P6362" s="5">
        <v>42305.745292812499</v>
      </c>
    </row>
    <row r="6363" spans="1:16">
      <c r="A6363">
        <v>5</v>
      </c>
      <c r="B6363">
        <v>14</v>
      </c>
      <c r="C6363">
        <v>5</v>
      </c>
      <c r="D6363">
        <v>223</v>
      </c>
      <c r="E6363">
        <v>2129</v>
      </c>
      <c r="F6363">
        <v>2291</v>
      </c>
      <c r="G6363">
        <v>1864</v>
      </c>
      <c r="H6363">
        <v>2</v>
      </c>
      <c r="I6363" s="58">
        <v>-13117</v>
      </c>
      <c r="J6363">
        <v>186402</v>
      </c>
      <c r="K6363" s="4">
        <v>0</v>
      </c>
      <c r="L6363" s="4">
        <v>9.0730000000000004</v>
      </c>
      <c r="M6363" s="4">
        <v>0</v>
      </c>
      <c r="N6363" s="4">
        <v>9.0730000000000004</v>
      </c>
      <c r="O6363" s="5">
        <v>42305.745292812499</v>
      </c>
      <c r="P6363" s="5">
        <v>42305.745292812499</v>
      </c>
    </row>
    <row r="6364" spans="1:16">
      <c r="A6364">
        <v>5</v>
      </c>
      <c r="B6364">
        <v>14</v>
      </c>
      <c r="C6364">
        <v>5</v>
      </c>
      <c r="D6364">
        <v>223</v>
      </c>
      <c r="E6364">
        <v>2250</v>
      </c>
      <c r="F6364">
        <v>2292</v>
      </c>
      <c r="G6364">
        <v>2089</v>
      </c>
      <c r="H6364">
        <v>2</v>
      </c>
      <c r="I6364" s="58">
        <v>69065</v>
      </c>
      <c r="J6364">
        <v>208902</v>
      </c>
      <c r="K6364" s="4">
        <v>0</v>
      </c>
      <c r="L6364" s="4">
        <v>7.6779999999999999</v>
      </c>
      <c r="M6364" s="4">
        <v>12.973000000000001</v>
      </c>
      <c r="N6364" s="4">
        <v>20.651</v>
      </c>
      <c r="O6364" s="5">
        <v>42305.745292812499</v>
      </c>
      <c r="P6364" s="5">
        <v>43258.050196053242</v>
      </c>
    </row>
    <row r="6365" spans="1:16">
      <c r="A6365">
        <v>5</v>
      </c>
      <c r="B6365">
        <v>14</v>
      </c>
      <c r="C6365">
        <v>5</v>
      </c>
      <c r="D6365">
        <v>223</v>
      </c>
      <c r="E6365">
        <v>2250</v>
      </c>
      <c r="F6365">
        <v>2293</v>
      </c>
      <c r="G6365">
        <v>3473</v>
      </c>
      <c r="H6365">
        <v>1</v>
      </c>
      <c r="I6365" s="58">
        <v>574529</v>
      </c>
      <c r="J6365">
        <v>347301</v>
      </c>
      <c r="K6365" s="4">
        <v>1</v>
      </c>
      <c r="L6365" s="4">
        <v>9.5549999999999997</v>
      </c>
      <c r="M6365" s="4">
        <v>20.651</v>
      </c>
      <c r="N6365" s="4">
        <v>29.206</v>
      </c>
      <c r="O6365" s="5">
        <v>42305.745292812499</v>
      </c>
      <c r="P6365" s="5">
        <v>43258.050196053242</v>
      </c>
    </row>
    <row r="6366" spans="1:16">
      <c r="A6366">
        <v>5</v>
      </c>
      <c r="B6366">
        <v>14</v>
      </c>
      <c r="C6366">
        <v>5</v>
      </c>
      <c r="D6366">
        <v>223</v>
      </c>
      <c r="E6366">
        <v>3219</v>
      </c>
      <c r="F6366">
        <v>2294</v>
      </c>
      <c r="G6366">
        <v>3461</v>
      </c>
      <c r="H6366">
        <v>5</v>
      </c>
      <c r="I6366" s="58">
        <v>570266</v>
      </c>
      <c r="J6366">
        <v>346105</v>
      </c>
      <c r="K6366" s="4">
        <v>1</v>
      </c>
      <c r="L6366" s="4">
        <v>1.6519999999999999</v>
      </c>
      <c r="M6366" s="4">
        <v>15.699</v>
      </c>
      <c r="N6366" s="4">
        <v>16.350999999999999</v>
      </c>
      <c r="O6366" s="5">
        <v>42305.745292812499</v>
      </c>
      <c r="P6366" s="5">
        <v>43258.050196053242</v>
      </c>
    </row>
    <row r="6367" spans="1:16">
      <c r="A6367">
        <v>5</v>
      </c>
      <c r="B6367">
        <v>14</v>
      </c>
      <c r="C6367">
        <v>5</v>
      </c>
      <c r="D6367">
        <v>223</v>
      </c>
      <c r="E6367">
        <v>3220</v>
      </c>
      <c r="F6367">
        <v>2295</v>
      </c>
      <c r="G6367">
        <v>2089</v>
      </c>
      <c r="H6367">
        <v>2</v>
      </c>
      <c r="I6367" s="58">
        <v>69065</v>
      </c>
      <c r="J6367">
        <v>208902</v>
      </c>
      <c r="K6367" s="4">
        <v>7.6779999999999999</v>
      </c>
      <c r="L6367" s="4">
        <v>9.8379999999999992</v>
      </c>
      <c r="M6367" s="4">
        <v>0</v>
      </c>
      <c r="N6367" s="4">
        <v>2.16</v>
      </c>
      <c r="O6367" s="5">
        <v>42305.745292812499</v>
      </c>
      <c r="P6367" s="5">
        <v>42305.745292812499</v>
      </c>
    </row>
    <row r="6368" spans="1:16">
      <c r="A6368">
        <v>5</v>
      </c>
      <c r="B6368">
        <v>14</v>
      </c>
      <c r="C6368">
        <v>5</v>
      </c>
      <c r="D6368">
        <v>223</v>
      </c>
      <c r="E6368">
        <v>353</v>
      </c>
      <c r="F6368">
        <v>2276</v>
      </c>
      <c r="G6368">
        <v>1630</v>
      </c>
      <c r="H6368">
        <v>4</v>
      </c>
      <c r="I6368" s="58">
        <v>-98524</v>
      </c>
      <c r="J6368">
        <v>163004</v>
      </c>
      <c r="K6368" s="4">
        <v>0</v>
      </c>
      <c r="L6368" s="4">
        <v>14.332000000000001</v>
      </c>
      <c r="M6368" s="4">
        <v>121.80200000000001</v>
      </c>
      <c r="N6368" s="4">
        <v>136.13399999999999</v>
      </c>
      <c r="O6368" s="5">
        <v>42305.745292812499</v>
      </c>
      <c r="P6368" s="5">
        <v>42305.745292812499</v>
      </c>
    </row>
    <row r="6369" spans="1:16">
      <c r="A6369">
        <v>5</v>
      </c>
      <c r="B6369">
        <v>14</v>
      </c>
      <c r="C6369">
        <v>5</v>
      </c>
      <c r="D6369">
        <v>223</v>
      </c>
      <c r="E6369">
        <v>353</v>
      </c>
      <c r="F6369">
        <v>2277</v>
      </c>
      <c r="G6369">
        <v>1630</v>
      </c>
      <c r="H6369">
        <v>5</v>
      </c>
      <c r="I6369" s="58">
        <v>-98494</v>
      </c>
      <c r="J6369">
        <v>163005</v>
      </c>
      <c r="K6369" s="4">
        <v>1</v>
      </c>
      <c r="L6369" s="4">
        <v>7.9790000000000001</v>
      </c>
      <c r="M6369" s="4">
        <v>137.12799999999999</v>
      </c>
      <c r="N6369" s="4">
        <v>144.107</v>
      </c>
      <c r="O6369" s="5">
        <v>42305.745292812499</v>
      </c>
      <c r="P6369" s="5">
        <v>42305.745292812499</v>
      </c>
    </row>
    <row r="6370" spans="1:16">
      <c r="A6370">
        <v>5</v>
      </c>
      <c r="B6370">
        <v>14</v>
      </c>
      <c r="C6370">
        <v>5</v>
      </c>
      <c r="D6370">
        <v>223</v>
      </c>
      <c r="E6370">
        <v>392</v>
      </c>
      <c r="F6370">
        <v>2278</v>
      </c>
      <c r="G6370">
        <v>721</v>
      </c>
      <c r="H6370">
        <v>2</v>
      </c>
      <c r="I6370" s="58" t="s">
        <v>1626</v>
      </c>
      <c r="J6370">
        <v>72102</v>
      </c>
      <c r="K6370" s="4">
        <v>10</v>
      </c>
      <c r="L6370" s="4">
        <v>14.968</v>
      </c>
      <c r="M6370" s="4">
        <v>0</v>
      </c>
      <c r="N6370" s="4">
        <v>4.968</v>
      </c>
      <c r="O6370" s="5">
        <v>42305.745292812499</v>
      </c>
      <c r="P6370" s="5">
        <v>43258.050196053242</v>
      </c>
    </row>
    <row r="6371" spans="1:16">
      <c r="A6371">
        <v>5</v>
      </c>
      <c r="B6371">
        <v>14</v>
      </c>
      <c r="C6371">
        <v>5</v>
      </c>
      <c r="D6371">
        <v>223</v>
      </c>
      <c r="E6371">
        <v>392</v>
      </c>
      <c r="F6371">
        <v>2279</v>
      </c>
      <c r="G6371">
        <v>721</v>
      </c>
      <c r="H6371">
        <v>3</v>
      </c>
      <c r="I6371" s="58" t="s">
        <v>9705</v>
      </c>
      <c r="J6371">
        <v>72103</v>
      </c>
      <c r="K6371" s="4">
        <v>14.968</v>
      </c>
      <c r="L6371" s="4">
        <v>29.51</v>
      </c>
      <c r="M6371" s="4">
        <v>4.968</v>
      </c>
      <c r="N6371" s="4">
        <v>19.510000000000002</v>
      </c>
      <c r="O6371" s="5">
        <v>42305.745292812499</v>
      </c>
      <c r="P6371" s="5">
        <v>43258.050196053242</v>
      </c>
    </row>
    <row r="6372" spans="1:16">
      <c r="A6372">
        <v>5</v>
      </c>
      <c r="B6372">
        <v>14</v>
      </c>
      <c r="C6372">
        <v>5</v>
      </c>
      <c r="D6372">
        <v>223</v>
      </c>
      <c r="E6372">
        <v>394</v>
      </c>
      <c r="F6372">
        <v>2280</v>
      </c>
      <c r="G6372">
        <v>879</v>
      </c>
      <c r="H6372">
        <v>2</v>
      </c>
      <c r="I6372" s="58" t="s">
        <v>9706</v>
      </c>
      <c r="J6372">
        <v>87902</v>
      </c>
      <c r="K6372" s="4">
        <v>0</v>
      </c>
      <c r="L6372" s="4">
        <v>9.6969999999999992</v>
      </c>
      <c r="M6372" s="4">
        <v>13.023</v>
      </c>
      <c r="N6372" s="4">
        <v>22.72</v>
      </c>
      <c r="O6372" s="5">
        <v>42305.745292812499</v>
      </c>
      <c r="P6372" s="5">
        <v>43258.050196053242</v>
      </c>
    </row>
    <row r="6373" spans="1:16">
      <c r="A6373">
        <v>5</v>
      </c>
      <c r="B6373">
        <v>14</v>
      </c>
      <c r="C6373">
        <v>5</v>
      </c>
      <c r="D6373">
        <v>223</v>
      </c>
      <c r="E6373">
        <v>394</v>
      </c>
      <c r="F6373">
        <v>2281</v>
      </c>
      <c r="G6373">
        <v>879</v>
      </c>
      <c r="H6373">
        <v>3</v>
      </c>
      <c r="I6373" s="58" t="s">
        <v>9707</v>
      </c>
      <c r="J6373">
        <v>87903</v>
      </c>
      <c r="K6373" s="4">
        <v>10.032</v>
      </c>
      <c r="L6373" s="4">
        <v>38.003999999999998</v>
      </c>
      <c r="M6373" s="4">
        <v>24.568999999999999</v>
      </c>
      <c r="N6373" s="4">
        <v>45.628999999999998</v>
      </c>
      <c r="O6373" s="5">
        <v>42305.745292812499</v>
      </c>
      <c r="P6373" s="5">
        <v>43258.050196053242</v>
      </c>
    </row>
    <row r="6374" spans="1:16">
      <c r="A6374">
        <v>5</v>
      </c>
      <c r="B6374">
        <v>14</v>
      </c>
      <c r="C6374">
        <v>5</v>
      </c>
      <c r="D6374">
        <v>223</v>
      </c>
      <c r="E6374">
        <v>3964</v>
      </c>
      <c r="F6374">
        <v>2296</v>
      </c>
      <c r="G6374">
        <v>380</v>
      </c>
      <c r="H6374">
        <v>4</v>
      </c>
      <c r="I6374" s="58" t="s">
        <v>9708</v>
      </c>
      <c r="J6374">
        <v>38004</v>
      </c>
      <c r="K6374" s="4">
        <v>0</v>
      </c>
      <c r="L6374" s="4">
        <v>26.617999999999999</v>
      </c>
      <c r="M6374" s="4">
        <v>0</v>
      </c>
      <c r="N6374" s="4">
        <v>21.257999999999999</v>
      </c>
      <c r="O6374" s="5">
        <v>42305.745292812499</v>
      </c>
      <c r="P6374" s="5">
        <v>43258.050196053242</v>
      </c>
    </row>
    <row r="6375" spans="1:16">
      <c r="A6375">
        <v>5</v>
      </c>
      <c r="B6375">
        <v>14</v>
      </c>
      <c r="C6375">
        <v>5</v>
      </c>
      <c r="D6375">
        <v>223</v>
      </c>
      <c r="E6375">
        <v>4522</v>
      </c>
      <c r="F6375">
        <v>2297</v>
      </c>
      <c r="G6375">
        <v>227</v>
      </c>
      <c r="H6375">
        <v>7</v>
      </c>
      <c r="I6375" s="58" t="s">
        <v>9709</v>
      </c>
      <c r="J6375">
        <v>22707</v>
      </c>
      <c r="K6375" s="4">
        <v>0</v>
      </c>
      <c r="L6375" s="4">
        <v>11.945</v>
      </c>
      <c r="M6375" s="4">
        <v>193.869</v>
      </c>
      <c r="N6375" s="4">
        <v>205.81399999999999</v>
      </c>
      <c r="O6375" s="5">
        <v>42305.745292812499</v>
      </c>
      <c r="P6375" s="5">
        <v>43258.050196053242</v>
      </c>
    </row>
    <row r="6376" spans="1:16">
      <c r="A6376">
        <v>5</v>
      </c>
      <c r="B6376">
        <v>14</v>
      </c>
      <c r="C6376">
        <v>5</v>
      </c>
      <c r="D6376">
        <v>223</v>
      </c>
      <c r="E6376">
        <v>4522</v>
      </c>
      <c r="F6376">
        <v>2298</v>
      </c>
      <c r="G6376">
        <v>228</v>
      </c>
      <c r="H6376">
        <v>1</v>
      </c>
      <c r="I6376" s="58" t="s">
        <v>9710</v>
      </c>
      <c r="J6376">
        <v>22801</v>
      </c>
      <c r="K6376" s="4">
        <v>0.5</v>
      </c>
      <c r="L6376" s="4">
        <v>22.067</v>
      </c>
      <c r="M6376" s="4">
        <v>172.30199999999999</v>
      </c>
      <c r="N6376" s="4">
        <v>193.869</v>
      </c>
      <c r="O6376" s="5">
        <v>42305.745292812499</v>
      </c>
      <c r="P6376" s="5">
        <v>43258.050196053242</v>
      </c>
    </row>
    <row r="6377" spans="1:16">
      <c r="A6377">
        <v>5</v>
      </c>
      <c r="B6377">
        <v>14</v>
      </c>
      <c r="C6377">
        <v>5</v>
      </c>
      <c r="D6377">
        <v>223</v>
      </c>
      <c r="E6377">
        <v>4522</v>
      </c>
      <c r="F6377">
        <v>2299</v>
      </c>
      <c r="G6377">
        <v>380</v>
      </c>
      <c r="H6377">
        <v>3</v>
      </c>
      <c r="I6377" s="58" t="s">
        <v>9711</v>
      </c>
      <c r="J6377">
        <v>38003</v>
      </c>
      <c r="K6377" s="4">
        <v>0</v>
      </c>
      <c r="L6377" s="4">
        <v>3.633</v>
      </c>
      <c r="M6377" s="4">
        <v>205.81399999999999</v>
      </c>
      <c r="N6377" s="4">
        <v>209.447</v>
      </c>
      <c r="O6377" s="5">
        <v>42305.745292812499</v>
      </c>
      <c r="P6377" s="5">
        <v>43258.050196053242</v>
      </c>
    </row>
    <row r="6378" spans="1:16">
      <c r="A6378">
        <v>5</v>
      </c>
      <c r="B6378">
        <v>14</v>
      </c>
      <c r="C6378">
        <v>5</v>
      </c>
      <c r="D6378">
        <v>223</v>
      </c>
      <c r="E6378">
        <v>4532</v>
      </c>
      <c r="F6378">
        <v>2300</v>
      </c>
      <c r="G6378">
        <v>297</v>
      </c>
      <c r="H6378">
        <v>3</v>
      </c>
      <c r="I6378" s="58" t="s">
        <v>9712</v>
      </c>
      <c r="J6378">
        <v>29703</v>
      </c>
      <c r="K6378" s="4">
        <v>0</v>
      </c>
      <c r="L6378" s="4">
        <v>18.524000000000001</v>
      </c>
      <c r="M6378" s="4">
        <v>28.911999999999999</v>
      </c>
      <c r="N6378" s="4">
        <v>47.436</v>
      </c>
      <c r="O6378" s="5">
        <v>42305.745292812499</v>
      </c>
      <c r="P6378" s="5">
        <v>43258.050196053242</v>
      </c>
    </row>
    <row r="6379" spans="1:16">
      <c r="A6379">
        <v>5</v>
      </c>
      <c r="B6379">
        <v>14</v>
      </c>
      <c r="C6379">
        <v>5</v>
      </c>
      <c r="D6379">
        <v>223</v>
      </c>
      <c r="E6379">
        <v>4553</v>
      </c>
      <c r="F6379">
        <v>2301</v>
      </c>
      <c r="G6379">
        <v>297</v>
      </c>
      <c r="H6379">
        <v>4</v>
      </c>
      <c r="I6379" s="58" t="s">
        <v>9713</v>
      </c>
      <c r="J6379">
        <v>29704</v>
      </c>
      <c r="K6379" s="4">
        <v>0</v>
      </c>
      <c r="L6379" s="4">
        <v>11.726000000000001</v>
      </c>
      <c r="M6379" s="4">
        <v>47.213999999999999</v>
      </c>
      <c r="N6379" s="4">
        <v>58.94</v>
      </c>
      <c r="O6379" s="5">
        <v>42305.745292812499</v>
      </c>
      <c r="P6379" s="5">
        <v>43258.050196053242</v>
      </c>
    </row>
    <row r="6380" spans="1:16">
      <c r="A6380">
        <v>5</v>
      </c>
      <c r="B6380">
        <v>14</v>
      </c>
      <c r="C6380">
        <v>5</v>
      </c>
      <c r="D6380">
        <v>223</v>
      </c>
      <c r="E6380">
        <v>4554</v>
      </c>
      <c r="F6380">
        <v>2302</v>
      </c>
      <c r="G6380">
        <v>227</v>
      </c>
      <c r="H6380">
        <v>9</v>
      </c>
      <c r="I6380" s="58" t="s">
        <v>9714</v>
      </c>
      <c r="J6380">
        <v>22709</v>
      </c>
      <c r="K6380" s="4">
        <v>0</v>
      </c>
      <c r="L6380" s="4">
        <v>14.128</v>
      </c>
      <c r="M6380" s="4">
        <v>228.21100000000001</v>
      </c>
      <c r="N6380" s="4">
        <v>242.339</v>
      </c>
      <c r="O6380" s="5">
        <v>42305.745292812499</v>
      </c>
      <c r="P6380" s="5">
        <v>42305.745292812499</v>
      </c>
    </row>
    <row r="6381" spans="1:16">
      <c r="A6381">
        <v>5</v>
      </c>
      <c r="B6381">
        <v>14</v>
      </c>
      <c r="C6381">
        <v>5</v>
      </c>
      <c r="D6381">
        <v>223</v>
      </c>
      <c r="E6381">
        <v>478</v>
      </c>
      <c r="F6381">
        <v>2282</v>
      </c>
      <c r="G6381">
        <v>721</v>
      </c>
      <c r="H6381">
        <v>2</v>
      </c>
      <c r="I6381" s="58" t="s">
        <v>1626</v>
      </c>
      <c r="J6381">
        <v>72102</v>
      </c>
      <c r="K6381" s="4">
        <v>0</v>
      </c>
      <c r="L6381" s="4">
        <v>6.1760000000000002</v>
      </c>
      <c r="M6381" s="4">
        <v>76.956999999999994</v>
      </c>
      <c r="N6381" s="4">
        <v>83.132000000000005</v>
      </c>
      <c r="O6381" s="5">
        <v>42305.745292812499</v>
      </c>
      <c r="P6381" s="5">
        <v>43258.050196053242</v>
      </c>
    </row>
    <row r="6382" spans="1:16">
      <c r="A6382">
        <v>5</v>
      </c>
      <c r="B6382">
        <v>14</v>
      </c>
      <c r="C6382">
        <v>5</v>
      </c>
      <c r="D6382">
        <v>223</v>
      </c>
      <c r="E6382">
        <v>478</v>
      </c>
      <c r="F6382">
        <v>2283</v>
      </c>
      <c r="G6382">
        <v>820</v>
      </c>
      <c r="H6382">
        <v>5</v>
      </c>
      <c r="I6382" s="58" t="s">
        <v>1627</v>
      </c>
      <c r="J6382">
        <v>82005</v>
      </c>
      <c r="K6382" s="4">
        <v>6.1760000000000002</v>
      </c>
      <c r="L6382" s="4">
        <v>12.000999999999999</v>
      </c>
      <c r="M6382" s="4">
        <v>83.132000000000005</v>
      </c>
      <c r="N6382" s="4">
        <v>88.957999999999998</v>
      </c>
      <c r="O6382" s="5">
        <v>42305.745292812499</v>
      </c>
      <c r="P6382" s="5">
        <v>43258.050196053242</v>
      </c>
    </row>
    <row r="6383" spans="1:16">
      <c r="A6383">
        <v>5</v>
      </c>
      <c r="B6383">
        <v>14</v>
      </c>
      <c r="C6383">
        <v>5</v>
      </c>
      <c r="D6383">
        <v>223</v>
      </c>
      <c r="E6383">
        <v>478</v>
      </c>
      <c r="F6383">
        <v>2284</v>
      </c>
      <c r="G6383">
        <v>820</v>
      </c>
      <c r="H6383">
        <v>8</v>
      </c>
      <c r="I6383" s="58" t="s">
        <v>9715</v>
      </c>
      <c r="J6383">
        <v>82008</v>
      </c>
      <c r="K6383" s="4">
        <v>30</v>
      </c>
      <c r="L6383" s="4">
        <v>36.604999999999997</v>
      </c>
      <c r="M6383" s="4">
        <v>105.361</v>
      </c>
      <c r="N6383" s="4">
        <v>111.96599999999999</v>
      </c>
      <c r="O6383" s="5">
        <v>42305.745292812499</v>
      </c>
      <c r="P6383" s="5">
        <v>43258.050196053242</v>
      </c>
    </row>
    <row r="6384" spans="1:16">
      <c r="A6384">
        <v>5</v>
      </c>
      <c r="B6384">
        <v>14</v>
      </c>
      <c r="C6384">
        <v>5</v>
      </c>
      <c r="D6384">
        <v>223</v>
      </c>
      <c r="E6384">
        <v>478</v>
      </c>
      <c r="F6384">
        <v>2285</v>
      </c>
      <c r="G6384">
        <v>1716</v>
      </c>
      <c r="H6384">
        <v>1</v>
      </c>
      <c r="I6384" s="58">
        <v>-67204</v>
      </c>
      <c r="J6384">
        <v>171601</v>
      </c>
      <c r="K6384" s="4">
        <v>12.000999999999999</v>
      </c>
      <c r="L6384" s="4">
        <v>24.31</v>
      </c>
      <c r="M6384" s="4">
        <v>88.957999999999998</v>
      </c>
      <c r="N6384" s="4">
        <v>101.267</v>
      </c>
      <c r="O6384" s="5">
        <v>42305.745292812499</v>
      </c>
      <c r="P6384" s="5">
        <v>43258.050196053242</v>
      </c>
    </row>
    <row r="6385" spans="1:16">
      <c r="A6385">
        <v>5</v>
      </c>
      <c r="B6385">
        <v>14</v>
      </c>
      <c r="C6385">
        <v>5</v>
      </c>
      <c r="D6385">
        <v>223</v>
      </c>
      <c r="E6385">
        <v>571</v>
      </c>
      <c r="F6385">
        <v>2286</v>
      </c>
      <c r="G6385">
        <v>820</v>
      </c>
      <c r="H6385">
        <v>5</v>
      </c>
      <c r="I6385" s="58" t="s">
        <v>1627</v>
      </c>
      <c r="J6385">
        <v>82005</v>
      </c>
      <c r="K6385" s="4">
        <v>20</v>
      </c>
      <c r="L6385" s="4">
        <v>27.047999999999998</v>
      </c>
      <c r="M6385" s="4">
        <v>0</v>
      </c>
      <c r="N6385" s="4">
        <v>7.048</v>
      </c>
      <c r="O6385" s="5">
        <v>42305.745292812499</v>
      </c>
      <c r="P6385" s="5">
        <v>42305.745292812499</v>
      </c>
    </row>
    <row r="6386" spans="1:16">
      <c r="A6386">
        <v>5</v>
      </c>
      <c r="B6386">
        <v>14</v>
      </c>
      <c r="C6386">
        <v>5</v>
      </c>
      <c r="D6386">
        <v>223</v>
      </c>
      <c r="E6386">
        <v>571</v>
      </c>
      <c r="F6386">
        <v>2287</v>
      </c>
      <c r="G6386">
        <v>820</v>
      </c>
      <c r="H6386">
        <v>6</v>
      </c>
      <c r="I6386" s="58" t="s">
        <v>9716</v>
      </c>
      <c r="J6386">
        <v>82006</v>
      </c>
      <c r="K6386" s="4">
        <v>27.047999999999998</v>
      </c>
      <c r="L6386" s="4">
        <v>36.265000000000001</v>
      </c>
      <c r="M6386" s="4">
        <v>7.048</v>
      </c>
      <c r="N6386" s="4">
        <v>16.265000000000001</v>
      </c>
      <c r="O6386" s="5">
        <v>42305.745292812499</v>
      </c>
      <c r="P6386" s="5">
        <v>42305.745292812499</v>
      </c>
    </row>
    <row r="6387" spans="1:16">
      <c r="A6387">
        <v>5</v>
      </c>
      <c r="B6387">
        <v>14</v>
      </c>
      <c r="C6387">
        <v>5</v>
      </c>
      <c r="D6387">
        <v>223</v>
      </c>
      <c r="E6387">
        <v>572</v>
      </c>
      <c r="F6387">
        <v>2288</v>
      </c>
      <c r="G6387">
        <v>881</v>
      </c>
      <c r="H6387">
        <v>1</v>
      </c>
      <c r="I6387" s="58" t="s">
        <v>9717</v>
      </c>
      <c r="J6387">
        <v>88101</v>
      </c>
      <c r="K6387" s="4">
        <v>0.02</v>
      </c>
      <c r="L6387" s="4">
        <v>14.144</v>
      </c>
      <c r="M6387" s="4">
        <v>0</v>
      </c>
      <c r="N6387" s="4">
        <v>14.124000000000001</v>
      </c>
      <c r="O6387" s="5">
        <v>42305.745292812499</v>
      </c>
      <c r="P6387" s="5">
        <v>42305.745292812499</v>
      </c>
    </row>
    <row r="6388" spans="1:16">
      <c r="A6388">
        <v>5</v>
      </c>
      <c r="B6388">
        <v>14</v>
      </c>
      <c r="C6388">
        <v>5</v>
      </c>
      <c r="D6388">
        <v>251</v>
      </c>
      <c r="E6388">
        <v>1717</v>
      </c>
      <c r="F6388">
        <v>2307</v>
      </c>
      <c r="G6388">
        <v>1637</v>
      </c>
      <c r="H6388">
        <v>1</v>
      </c>
      <c r="I6388" s="58">
        <v>-96057</v>
      </c>
      <c r="J6388">
        <v>163701</v>
      </c>
      <c r="K6388" s="4">
        <v>10.263</v>
      </c>
      <c r="L6388" s="4">
        <v>14.119</v>
      </c>
      <c r="M6388" s="4">
        <v>10.263</v>
      </c>
      <c r="N6388" s="4">
        <v>14.119</v>
      </c>
      <c r="O6388" s="5">
        <v>42305.745292812499</v>
      </c>
      <c r="P6388" s="5">
        <v>43258.050196053242</v>
      </c>
    </row>
    <row r="6389" spans="1:16">
      <c r="A6389">
        <v>5</v>
      </c>
      <c r="B6389">
        <v>14</v>
      </c>
      <c r="C6389">
        <v>5</v>
      </c>
      <c r="D6389">
        <v>251</v>
      </c>
      <c r="E6389">
        <v>1717</v>
      </c>
      <c r="F6389">
        <v>2308</v>
      </c>
      <c r="G6389">
        <v>1910</v>
      </c>
      <c r="H6389">
        <v>1</v>
      </c>
      <c r="I6389" s="58">
        <v>3654</v>
      </c>
      <c r="J6389">
        <v>191001</v>
      </c>
      <c r="K6389" s="4">
        <v>0</v>
      </c>
      <c r="L6389" s="4">
        <v>10.263</v>
      </c>
      <c r="M6389" s="4">
        <v>0</v>
      </c>
      <c r="N6389" s="4">
        <v>10.263</v>
      </c>
      <c r="O6389" s="5">
        <v>43258.050196053242</v>
      </c>
      <c r="P6389" s="5">
        <v>43258.050196053242</v>
      </c>
    </row>
    <row r="6390" spans="1:16">
      <c r="A6390">
        <v>5</v>
      </c>
      <c r="B6390">
        <v>14</v>
      </c>
      <c r="C6390">
        <v>5</v>
      </c>
      <c r="D6390">
        <v>251</v>
      </c>
      <c r="E6390">
        <v>1863</v>
      </c>
      <c r="F6390">
        <v>2309</v>
      </c>
      <c r="G6390">
        <v>967</v>
      </c>
      <c r="H6390">
        <v>4</v>
      </c>
      <c r="I6390" s="58" t="s">
        <v>9718</v>
      </c>
      <c r="J6390">
        <v>96704</v>
      </c>
      <c r="K6390" s="4">
        <v>0</v>
      </c>
      <c r="L6390" s="4">
        <v>14.239000000000001</v>
      </c>
      <c r="M6390" s="4">
        <v>31.698</v>
      </c>
      <c r="N6390" s="4">
        <v>45.936999999999998</v>
      </c>
      <c r="O6390" s="5">
        <v>42305.745292812499</v>
      </c>
      <c r="P6390" s="5">
        <v>43258.050196053242</v>
      </c>
    </row>
    <row r="6391" spans="1:16">
      <c r="A6391">
        <v>5</v>
      </c>
      <c r="B6391">
        <v>14</v>
      </c>
      <c r="C6391">
        <v>5</v>
      </c>
      <c r="D6391">
        <v>251</v>
      </c>
      <c r="E6391">
        <v>1863</v>
      </c>
      <c r="F6391">
        <v>2310</v>
      </c>
      <c r="G6391">
        <v>1633</v>
      </c>
      <c r="H6391">
        <v>1</v>
      </c>
      <c r="I6391" s="58">
        <v>-97518</v>
      </c>
      <c r="J6391">
        <v>163301</v>
      </c>
      <c r="K6391" s="4">
        <v>12.196999999999999</v>
      </c>
      <c r="L6391" s="4">
        <v>14.516999999999999</v>
      </c>
      <c r="M6391" s="4">
        <v>59.167000000000002</v>
      </c>
      <c r="N6391" s="4">
        <v>61.487000000000002</v>
      </c>
      <c r="O6391" s="5">
        <v>42305.745292812499</v>
      </c>
      <c r="P6391" s="5">
        <v>42305.745292812499</v>
      </c>
    </row>
    <row r="6392" spans="1:16">
      <c r="A6392">
        <v>5</v>
      </c>
      <c r="B6392">
        <v>14</v>
      </c>
      <c r="C6392">
        <v>5</v>
      </c>
      <c r="D6392">
        <v>251</v>
      </c>
      <c r="E6392">
        <v>1863</v>
      </c>
      <c r="F6392">
        <v>2311</v>
      </c>
      <c r="G6392">
        <v>1909</v>
      </c>
      <c r="H6392">
        <v>1</v>
      </c>
      <c r="I6392" s="58">
        <v>3289</v>
      </c>
      <c r="J6392">
        <v>190901</v>
      </c>
      <c r="K6392" s="4">
        <v>1</v>
      </c>
      <c r="L6392" s="4">
        <v>10.010999999999999</v>
      </c>
      <c r="M6392" s="4">
        <v>45.936999999999998</v>
      </c>
      <c r="N6392" s="4">
        <v>54.948</v>
      </c>
      <c r="O6392" s="5">
        <v>42305.745292812499</v>
      </c>
      <c r="P6392" s="5">
        <v>43258.050196053242</v>
      </c>
    </row>
    <row r="6393" spans="1:16">
      <c r="A6393">
        <v>5</v>
      </c>
      <c r="B6393">
        <v>14</v>
      </c>
      <c r="C6393">
        <v>5</v>
      </c>
      <c r="D6393">
        <v>251</v>
      </c>
      <c r="E6393">
        <v>1863</v>
      </c>
      <c r="F6393">
        <v>2312</v>
      </c>
      <c r="G6393">
        <v>1909</v>
      </c>
      <c r="H6393">
        <v>2</v>
      </c>
      <c r="I6393" s="58">
        <v>3320</v>
      </c>
      <c r="J6393">
        <v>190902</v>
      </c>
      <c r="K6393" s="4">
        <v>1</v>
      </c>
      <c r="L6393" s="4">
        <v>5.2190000000000003</v>
      </c>
      <c r="M6393" s="4">
        <v>54.948</v>
      </c>
      <c r="N6393" s="4">
        <v>59.167000000000002</v>
      </c>
      <c r="O6393" s="5">
        <v>42305.745292812499</v>
      </c>
      <c r="P6393" s="5">
        <v>42305.745292812499</v>
      </c>
    </row>
    <row r="6394" spans="1:16">
      <c r="A6394">
        <v>5</v>
      </c>
      <c r="B6394">
        <v>14</v>
      </c>
      <c r="C6394">
        <v>5</v>
      </c>
      <c r="D6394">
        <v>251</v>
      </c>
      <c r="E6394">
        <v>2009</v>
      </c>
      <c r="F6394">
        <v>2313</v>
      </c>
      <c r="G6394">
        <v>1633</v>
      </c>
      <c r="H6394">
        <v>1</v>
      </c>
      <c r="I6394" s="58">
        <v>-97518</v>
      </c>
      <c r="J6394">
        <v>163301</v>
      </c>
      <c r="K6394" s="4">
        <v>0</v>
      </c>
      <c r="L6394" s="4">
        <v>12.05</v>
      </c>
      <c r="M6394" s="4">
        <v>0</v>
      </c>
      <c r="N6394" s="4">
        <v>12.05</v>
      </c>
      <c r="O6394" t="s">
        <v>1223</v>
      </c>
      <c r="P6394" t="s">
        <v>1223</v>
      </c>
    </row>
    <row r="6395" spans="1:16">
      <c r="A6395">
        <v>5</v>
      </c>
      <c r="B6395">
        <v>14</v>
      </c>
      <c r="C6395">
        <v>5</v>
      </c>
      <c r="D6395">
        <v>251</v>
      </c>
      <c r="E6395">
        <v>2119</v>
      </c>
      <c r="F6395">
        <v>2314</v>
      </c>
      <c r="G6395">
        <v>1865</v>
      </c>
      <c r="H6395">
        <v>1</v>
      </c>
      <c r="I6395" s="58">
        <v>-12782</v>
      </c>
      <c r="J6395">
        <v>186501</v>
      </c>
      <c r="K6395" s="4">
        <v>0</v>
      </c>
      <c r="L6395" s="4">
        <v>0.40200000000000002</v>
      </c>
      <c r="M6395" s="4">
        <v>0</v>
      </c>
      <c r="N6395" s="4">
        <v>0.40200000000000002</v>
      </c>
      <c r="O6395" s="5">
        <v>42305.745292812499</v>
      </c>
      <c r="P6395" s="5">
        <v>42305.745292812499</v>
      </c>
    </row>
    <row r="6396" spans="1:16">
      <c r="A6396">
        <v>5</v>
      </c>
      <c r="B6396">
        <v>14</v>
      </c>
      <c r="C6396">
        <v>5</v>
      </c>
      <c r="D6396">
        <v>251</v>
      </c>
      <c r="E6396">
        <v>2250</v>
      </c>
      <c r="F6396">
        <v>2315</v>
      </c>
      <c r="G6396">
        <v>2089</v>
      </c>
      <c r="H6396">
        <v>1</v>
      </c>
      <c r="I6396" s="58">
        <v>69034</v>
      </c>
      <c r="J6396">
        <v>208901</v>
      </c>
      <c r="K6396" s="4">
        <v>5</v>
      </c>
      <c r="L6396" s="4">
        <v>17.972999999999999</v>
      </c>
      <c r="M6396" s="4">
        <v>0</v>
      </c>
      <c r="N6396" s="4">
        <v>12.973000000000001</v>
      </c>
      <c r="O6396" s="5">
        <v>42305.745292812499</v>
      </c>
      <c r="P6396" s="5">
        <v>42305.745292812499</v>
      </c>
    </row>
    <row r="6397" spans="1:16">
      <c r="A6397">
        <v>5</v>
      </c>
      <c r="B6397">
        <v>14</v>
      </c>
      <c r="C6397">
        <v>5</v>
      </c>
      <c r="D6397">
        <v>251</v>
      </c>
      <c r="E6397">
        <v>3924</v>
      </c>
      <c r="F6397">
        <v>2316</v>
      </c>
      <c r="G6397">
        <v>461</v>
      </c>
      <c r="H6397">
        <v>8</v>
      </c>
      <c r="I6397" s="58" t="s">
        <v>1628</v>
      </c>
      <c r="J6397">
        <v>46108</v>
      </c>
      <c r="K6397" s="4">
        <v>34.268000000000001</v>
      </c>
      <c r="L6397" s="4">
        <v>34.665999999999997</v>
      </c>
      <c r="M6397" s="4">
        <v>14.249000000000001</v>
      </c>
      <c r="N6397" s="4">
        <v>14.648</v>
      </c>
      <c r="O6397" s="5">
        <v>42305.745292812499</v>
      </c>
      <c r="P6397" s="5">
        <v>43258.050196053242</v>
      </c>
    </row>
    <row r="6398" spans="1:16">
      <c r="A6398">
        <v>5</v>
      </c>
      <c r="B6398">
        <v>14</v>
      </c>
      <c r="C6398">
        <v>5</v>
      </c>
      <c r="D6398">
        <v>251</v>
      </c>
      <c r="E6398">
        <v>3924</v>
      </c>
      <c r="F6398">
        <v>2317</v>
      </c>
      <c r="G6398">
        <v>583</v>
      </c>
      <c r="H6398">
        <v>1</v>
      </c>
      <c r="I6398" s="58" t="s">
        <v>9719</v>
      </c>
      <c r="J6398">
        <v>58301</v>
      </c>
      <c r="K6398" s="4">
        <v>0</v>
      </c>
      <c r="L6398" s="4">
        <v>14.25</v>
      </c>
      <c r="M6398" s="4">
        <v>0</v>
      </c>
      <c r="N6398" s="4">
        <v>14.249000000000001</v>
      </c>
      <c r="O6398" s="5">
        <v>42305.745292812499</v>
      </c>
      <c r="P6398" s="5">
        <v>42305.745292812499</v>
      </c>
    </row>
    <row r="6399" spans="1:16">
      <c r="A6399">
        <v>5</v>
      </c>
      <c r="B6399">
        <v>14</v>
      </c>
      <c r="C6399">
        <v>5</v>
      </c>
      <c r="D6399">
        <v>251</v>
      </c>
      <c r="E6399">
        <v>394</v>
      </c>
      <c r="F6399">
        <v>2303</v>
      </c>
      <c r="G6399">
        <v>879</v>
      </c>
      <c r="H6399">
        <v>1</v>
      </c>
      <c r="I6399" s="58" t="s">
        <v>9720</v>
      </c>
      <c r="J6399">
        <v>87901</v>
      </c>
      <c r="K6399" s="4">
        <v>0</v>
      </c>
      <c r="L6399" s="4">
        <v>13.023</v>
      </c>
      <c r="M6399" s="4">
        <v>0</v>
      </c>
      <c r="N6399" s="4">
        <v>13.023</v>
      </c>
      <c r="O6399" s="5">
        <v>42305.745292812499</v>
      </c>
      <c r="P6399" s="5">
        <v>43258.050196053242</v>
      </c>
    </row>
    <row r="6400" spans="1:16">
      <c r="A6400">
        <v>5</v>
      </c>
      <c r="B6400">
        <v>14</v>
      </c>
      <c r="C6400">
        <v>5</v>
      </c>
      <c r="D6400">
        <v>251</v>
      </c>
      <c r="E6400">
        <v>4023</v>
      </c>
      <c r="F6400">
        <v>2318</v>
      </c>
      <c r="G6400">
        <v>461</v>
      </c>
      <c r="H6400">
        <v>5</v>
      </c>
      <c r="I6400" s="58" t="s">
        <v>9721</v>
      </c>
      <c r="J6400">
        <v>46105</v>
      </c>
      <c r="K6400" s="4">
        <v>0</v>
      </c>
      <c r="L6400" s="4">
        <v>14.061</v>
      </c>
      <c r="M6400" s="4">
        <v>146.59100000000001</v>
      </c>
      <c r="N6400" s="4">
        <v>160.65199999999999</v>
      </c>
      <c r="O6400" s="5">
        <v>42305.745292812499</v>
      </c>
      <c r="P6400" s="5">
        <v>43258.050196053242</v>
      </c>
    </row>
    <row r="6401" spans="1:16">
      <c r="A6401">
        <v>5</v>
      </c>
      <c r="B6401">
        <v>14</v>
      </c>
      <c r="C6401">
        <v>5</v>
      </c>
      <c r="D6401">
        <v>251</v>
      </c>
      <c r="E6401">
        <v>4023</v>
      </c>
      <c r="F6401">
        <v>2319</v>
      </c>
      <c r="G6401">
        <v>461</v>
      </c>
      <c r="H6401">
        <v>8</v>
      </c>
      <c r="I6401" s="58" t="s">
        <v>1628</v>
      </c>
      <c r="J6401">
        <v>46108</v>
      </c>
      <c r="K6401" s="4">
        <v>14.061</v>
      </c>
      <c r="L6401" s="4">
        <v>29.218</v>
      </c>
      <c r="M6401" s="4">
        <v>160.65199999999999</v>
      </c>
      <c r="N6401" s="4">
        <v>175.809</v>
      </c>
      <c r="O6401" s="5">
        <v>42305.745292812499</v>
      </c>
      <c r="P6401" s="5">
        <v>43258.050196053242</v>
      </c>
    </row>
    <row r="6402" spans="1:16">
      <c r="A6402">
        <v>5</v>
      </c>
      <c r="B6402">
        <v>14</v>
      </c>
      <c r="C6402">
        <v>5</v>
      </c>
      <c r="D6402">
        <v>251</v>
      </c>
      <c r="E6402">
        <v>4532</v>
      </c>
      <c r="F6402">
        <v>2320</v>
      </c>
      <c r="G6402">
        <v>297</v>
      </c>
      <c r="H6402">
        <v>1</v>
      </c>
      <c r="I6402" s="58" t="s">
        <v>1629</v>
      </c>
      <c r="J6402">
        <v>29701</v>
      </c>
      <c r="K6402" s="4">
        <v>14.605</v>
      </c>
      <c r="L6402" s="4">
        <v>14.766</v>
      </c>
      <c r="M6402" s="4">
        <v>14.965999999999999</v>
      </c>
      <c r="N6402" s="4">
        <v>15.127000000000001</v>
      </c>
      <c r="O6402" s="5">
        <v>42305.745292812499</v>
      </c>
      <c r="P6402" s="5">
        <v>43258.050196053242</v>
      </c>
    </row>
    <row r="6403" spans="1:16">
      <c r="A6403">
        <v>5</v>
      </c>
      <c r="B6403">
        <v>14</v>
      </c>
      <c r="C6403">
        <v>5</v>
      </c>
      <c r="D6403">
        <v>251</v>
      </c>
      <c r="E6403">
        <v>4532</v>
      </c>
      <c r="F6403">
        <v>2321</v>
      </c>
      <c r="G6403">
        <v>297</v>
      </c>
      <c r="H6403">
        <v>2</v>
      </c>
      <c r="I6403" s="58" t="s">
        <v>9722</v>
      </c>
      <c r="J6403">
        <v>29702</v>
      </c>
      <c r="K6403" s="4">
        <v>14.87</v>
      </c>
      <c r="L6403" s="4">
        <v>28.655000000000001</v>
      </c>
      <c r="M6403" s="4">
        <v>15.127000000000001</v>
      </c>
      <c r="N6403" s="4">
        <v>28.911999999999999</v>
      </c>
      <c r="O6403" s="5">
        <v>42305.745292812499</v>
      </c>
      <c r="P6403" s="5">
        <v>43258.050196053242</v>
      </c>
    </row>
    <row r="6404" spans="1:16">
      <c r="A6404">
        <v>5</v>
      </c>
      <c r="B6404">
        <v>14</v>
      </c>
      <c r="C6404">
        <v>5</v>
      </c>
      <c r="D6404">
        <v>251</v>
      </c>
      <c r="E6404">
        <v>4532</v>
      </c>
      <c r="F6404">
        <v>2322</v>
      </c>
      <c r="G6404">
        <v>1253</v>
      </c>
      <c r="H6404">
        <v>1</v>
      </c>
      <c r="I6404" s="58" t="s">
        <v>9723</v>
      </c>
      <c r="J6404">
        <v>125301</v>
      </c>
      <c r="K6404" s="4">
        <v>0</v>
      </c>
      <c r="L6404" s="4">
        <v>14.965999999999999</v>
      </c>
      <c r="M6404" s="4">
        <v>0</v>
      </c>
      <c r="N6404" s="4">
        <v>14.965999999999999</v>
      </c>
      <c r="O6404" s="5">
        <v>43258.050196053242</v>
      </c>
      <c r="P6404" s="5">
        <v>43258.050196053242</v>
      </c>
    </row>
    <row r="6405" spans="1:16">
      <c r="A6405">
        <v>5</v>
      </c>
      <c r="B6405">
        <v>14</v>
      </c>
      <c r="C6405">
        <v>5</v>
      </c>
      <c r="D6405">
        <v>251</v>
      </c>
      <c r="E6405">
        <v>4553</v>
      </c>
      <c r="F6405">
        <v>2323</v>
      </c>
      <c r="G6405">
        <v>297</v>
      </c>
      <c r="H6405">
        <v>1</v>
      </c>
      <c r="I6405" s="58" t="s">
        <v>1629</v>
      </c>
      <c r="J6405">
        <v>29701</v>
      </c>
      <c r="K6405" s="4">
        <v>0</v>
      </c>
      <c r="L6405" s="4">
        <v>14.605</v>
      </c>
      <c r="M6405" s="4">
        <v>0</v>
      </c>
      <c r="N6405" s="4">
        <v>14.605</v>
      </c>
      <c r="O6405" s="5">
        <v>42305.745292812499</v>
      </c>
      <c r="P6405" s="5">
        <v>42305.745292812499</v>
      </c>
    </row>
    <row r="6406" spans="1:16">
      <c r="A6406">
        <v>5</v>
      </c>
      <c r="B6406">
        <v>14</v>
      </c>
      <c r="C6406">
        <v>5</v>
      </c>
      <c r="D6406">
        <v>251</v>
      </c>
      <c r="E6406">
        <v>603</v>
      </c>
      <c r="F6406">
        <v>2304</v>
      </c>
      <c r="G6406">
        <v>1636</v>
      </c>
      <c r="H6406">
        <v>1</v>
      </c>
      <c r="I6406" s="58">
        <v>-96423</v>
      </c>
      <c r="J6406">
        <v>163601</v>
      </c>
      <c r="K6406" s="4">
        <v>0</v>
      </c>
      <c r="L6406" s="4">
        <v>8.9909999999999997</v>
      </c>
      <c r="M6406" s="4">
        <v>0</v>
      </c>
      <c r="N6406" s="4">
        <v>8.9909999999999997</v>
      </c>
      <c r="O6406" t="s">
        <v>1223</v>
      </c>
      <c r="P6406" t="s">
        <v>1223</v>
      </c>
    </row>
    <row r="6407" spans="1:16">
      <c r="A6407">
        <v>5</v>
      </c>
      <c r="B6407">
        <v>14</v>
      </c>
      <c r="C6407">
        <v>5</v>
      </c>
      <c r="D6407">
        <v>251</v>
      </c>
      <c r="E6407">
        <v>913</v>
      </c>
      <c r="F6407">
        <v>2305</v>
      </c>
      <c r="G6407">
        <v>1892</v>
      </c>
      <c r="H6407">
        <v>2</v>
      </c>
      <c r="I6407" s="58">
        <v>-2890</v>
      </c>
      <c r="J6407">
        <v>189202</v>
      </c>
      <c r="K6407" s="4">
        <v>0</v>
      </c>
      <c r="L6407" s="4">
        <v>9.0579999999999998</v>
      </c>
      <c r="M6407" s="4">
        <v>12.568</v>
      </c>
      <c r="N6407" s="4">
        <v>21.626000000000001</v>
      </c>
      <c r="O6407" s="5">
        <v>42305.745292812499</v>
      </c>
      <c r="P6407" s="5">
        <v>43258.050196053242</v>
      </c>
    </row>
    <row r="6408" spans="1:16">
      <c r="A6408">
        <v>5</v>
      </c>
      <c r="B6408">
        <v>14</v>
      </c>
      <c r="C6408">
        <v>5</v>
      </c>
      <c r="D6408">
        <v>251</v>
      </c>
      <c r="E6408">
        <v>913</v>
      </c>
      <c r="F6408">
        <v>2306</v>
      </c>
      <c r="G6408">
        <v>1892</v>
      </c>
      <c r="H6408">
        <v>3</v>
      </c>
      <c r="I6408" s="58">
        <v>-2861</v>
      </c>
      <c r="J6408">
        <v>189203</v>
      </c>
      <c r="K6408" s="4">
        <v>10</v>
      </c>
      <c r="L6408" s="4">
        <v>30.094999999999999</v>
      </c>
      <c r="M6408" s="4">
        <v>21.626000000000001</v>
      </c>
      <c r="N6408" s="4">
        <v>41.720999999999997</v>
      </c>
      <c r="O6408" s="5">
        <v>42305.745292812499</v>
      </c>
      <c r="P6408" s="5">
        <v>42305.745292812499</v>
      </c>
    </row>
    <row r="6409" spans="1:16">
      <c r="A6409">
        <v>5</v>
      </c>
      <c r="B6409">
        <v>14</v>
      </c>
      <c r="C6409">
        <v>5</v>
      </c>
      <c r="D6409">
        <v>40</v>
      </c>
      <c r="E6409">
        <v>1288</v>
      </c>
      <c r="F6409">
        <v>1799</v>
      </c>
      <c r="G6409">
        <v>1481</v>
      </c>
      <c r="H6409">
        <v>1</v>
      </c>
      <c r="I6409" s="58" t="s">
        <v>9724</v>
      </c>
      <c r="J6409">
        <v>148101</v>
      </c>
      <c r="K6409" s="4">
        <v>0</v>
      </c>
      <c r="L6409" s="4">
        <v>13.273999999999999</v>
      </c>
      <c r="M6409" s="4">
        <v>0</v>
      </c>
      <c r="N6409" s="4">
        <v>13.273999999999999</v>
      </c>
      <c r="O6409" s="5">
        <v>42305.745292812499</v>
      </c>
      <c r="P6409" s="5">
        <v>42305.745292812499</v>
      </c>
    </row>
    <row r="6410" spans="1:16">
      <c r="A6410">
        <v>5</v>
      </c>
      <c r="B6410">
        <v>14</v>
      </c>
      <c r="C6410">
        <v>5</v>
      </c>
      <c r="D6410">
        <v>40</v>
      </c>
      <c r="E6410">
        <v>1443</v>
      </c>
      <c r="F6410">
        <v>1800</v>
      </c>
      <c r="G6410">
        <v>934</v>
      </c>
      <c r="H6410">
        <v>1</v>
      </c>
      <c r="I6410" s="58" t="s">
        <v>9725</v>
      </c>
      <c r="J6410">
        <v>93401</v>
      </c>
      <c r="K6410" s="4">
        <v>1</v>
      </c>
      <c r="L6410" s="4">
        <v>5.6420000000000003</v>
      </c>
      <c r="M6410" s="4">
        <v>0</v>
      </c>
      <c r="N6410" s="4">
        <v>4.6420000000000003</v>
      </c>
      <c r="O6410" s="5">
        <v>42305.745292812499</v>
      </c>
      <c r="P6410" s="5">
        <v>42305.745292812499</v>
      </c>
    </row>
    <row r="6411" spans="1:16">
      <c r="A6411">
        <v>5</v>
      </c>
      <c r="B6411">
        <v>14</v>
      </c>
      <c r="C6411">
        <v>5</v>
      </c>
      <c r="D6411">
        <v>40</v>
      </c>
      <c r="E6411">
        <v>1681</v>
      </c>
      <c r="F6411">
        <v>1801</v>
      </c>
      <c r="G6411">
        <v>3126</v>
      </c>
      <c r="H6411">
        <v>1</v>
      </c>
      <c r="I6411" s="58">
        <v>447789</v>
      </c>
      <c r="J6411">
        <v>312601</v>
      </c>
      <c r="K6411" s="4">
        <v>0</v>
      </c>
      <c r="L6411" s="4">
        <v>13.792999999999999</v>
      </c>
      <c r="M6411" s="4">
        <v>0</v>
      </c>
      <c r="N6411" s="4">
        <v>13.792999999999999</v>
      </c>
      <c r="O6411" s="5">
        <v>42305.745292812499</v>
      </c>
      <c r="P6411" s="5">
        <v>43258.050196053242</v>
      </c>
    </row>
    <row r="6412" spans="1:16">
      <c r="A6412">
        <v>5</v>
      </c>
      <c r="B6412">
        <v>14</v>
      </c>
      <c r="C6412">
        <v>5</v>
      </c>
      <c r="D6412">
        <v>40</v>
      </c>
      <c r="E6412">
        <v>1681</v>
      </c>
      <c r="F6412">
        <v>1802</v>
      </c>
      <c r="G6412">
        <v>3126</v>
      </c>
      <c r="H6412">
        <v>2</v>
      </c>
      <c r="I6412" s="58">
        <v>447820</v>
      </c>
      <c r="J6412">
        <v>312602</v>
      </c>
      <c r="K6412" s="4">
        <v>1</v>
      </c>
      <c r="L6412" s="4">
        <v>13.45</v>
      </c>
      <c r="M6412" s="4">
        <v>13.792999999999999</v>
      </c>
      <c r="N6412" s="4">
        <v>26.242999999999999</v>
      </c>
      <c r="O6412" s="5">
        <v>42305.745292812499</v>
      </c>
      <c r="P6412" s="5">
        <v>43258.050196053242</v>
      </c>
    </row>
    <row r="6413" spans="1:16">
      <c r="A6413">
        <v>5</v>
      </c>
      <c r="B6413">
        <v>14</v>
      </c>
      <c r="C6413">
        <v>5</v>
      </c>
      <c r="D6413">
        <v>40</v>
      </c>
      <c r="E6413">
        <v>1681</v>
      </c>
      <c r="F6413">
        <v>1803</v>
      </c>
      <c r="G6413">
        <v>3126</v>
      </c>
      <c r="H6413">
        <v>3</v>
      </c>
      <c r="I6413" s="58">
        <v>447848</v>
      </c>
      <c r="J6413">
        <v>312603</v>
      </c>
      <c r="K6413" s="4">
        <v>1</v>
      </c>
      <c r="L6413" s="4">
        <v>1.651</v>
      </c>
      <c r="M6413" s="4">
        <v>26.902000000000001</v>
      </c>
      <c r="N6413" s="4">
        <v>27.553000000000001</v>
      </c>
      <c r="O6413" s="5">
        <v>42305.745292812499</v>
      </c>
      <c r="P6413" s="5">
        <v>42305.745292812499</v>
      </c>
    </row>
    <row r="6414" spans="1:16">
      <c r="A6414">
        <v>5</v>
      </c>
      <c r="B6414">
        <v>14</v>
      </c>
      <c r="C6414">
        <v>5</v>
      </c>
      <c r="D6414">
        <v>40</v>
      </c>
      <c r="E6414">
        <v>1862</v>
      </c>
      <c r="F6414">
        <v>1804</v>
      </c>
      <c r="G6414">
        <v>1713</v>
      </c>
      <c r="H6414">
        <v>1</v>
      </c>
      <c r="I6414" s="58">
        <v>-68299</v>
      </c>
      <c r="J6414">
        <v>171301</v>
      </c>
      <c r="K6414" s="4">
        <v>1</v>
      </c>
      <c r="L6414" s="4">
        <v>5.1779999999999999</v>
      </c>
      <c r="M6414" s="4">
        <v>0</v>
      </c>
      <c r="N6414" s="4">
        <v>4.1779999999999999</v>
      </c>
      <c r="O6414" s="5">
        <v>42305.745292812499</v>
      </c>
      <c r="P6414" s="5">
        <v>42305.745292812499</v>
      </c>
    </row>
    <row r="6415" spans="1:16">
      <c r="A6415">
        <v>5</v>
      </c>
      <c r="B6415">
        <v>14</v>
      </c>
      <c r="C6415">
        <v>5</v>
      </c>
      <c r="D6415">
        <v>40</v>
      </c>
      <c r="E6415">
        <v>1863</v>
      </c>
      <c r="F6415">
        <v>1805</v>
      </c>
      <c r="G6415">
        <v>130</v>
      </c>
      <c r="H6415">
        <v>6</v>
      </c>
      <c r="I6415" s="58" t="s">
        <v>9726</v>
      </c>
      <c r="J6415">
        <v>13006</v>
      </c>
      <c r="K6415" s="4">
        <v>5</v>
      </c>
      <c r="L6415" s="4">
        <v>5.3109999999999999</v>
      </c>
      <c r="M6415" s="4">
        <v>16.739000000000001</v>
      </c>
      <c r="N6415" s="4">
        <v>17.05</v>
      </c>
      <c r="O6415" s="5">
        <v>42305.745292812499</v>
      </c>
      <c r="P6415" s="5">
        <v>42305.745292812499</v>
      </c>
    </row>
    <row r="6416" spans="1:16">
      <c r="A6416">
        <v>5</v>
      </c>
      <c r="B6416">
        <v>14</v>
      </c>
      <c r="C6416">
        <v>5</v>
      </c>
      <c r="D6416">
        <v>40</v>
      </c>
      <c r="E6416">
        <v>1863</v>
      </c>
      <c r="F6416">
        <v>1806</v>
      </c>
      <c r="G6416">
        <v>967</v>
      </c>
      <c r="H6416">
        <v>3</v>
      </c>
      <c r="I6416" s="58" t="s">
        <v>9727</v>
      </c>
      <c r="J6416">
        <v>96703</v>
      </c>
      <c r="K6416" s="4">
        <v>1</v>
      </c>
      <c r="L6416" s="4">
        <v>15.648</v>
      </c>
      <c r="M6416" s="4">
        <v>17.05</v>
      </c>
      <c r="N6416" s="4">
        <v>31.698</v>
      </c>
      <c r="O6416" s="5">
        <v>42305.745292812499</v>
      </c>
      <c r="P6416" s="5">
        <v>42305.745292812499</v>
      </c>
    </row>
    <row r="6417" spans="1:16">
      <c r="A6417">
        <v>5</v>
      </c>
      <c r="B6417">
        <v>14</v>
      </c>
      <c r="C6417">
        <v>5</v>
      </c>
      <c r="D6417">
        <v>40</v>
      </c>
      <c r="E6417">
        <v>1863</v>
      </c>
      <c r="F6417">
        <v>1807</v>
      </c>
      <c r="G6417">
        <v>1481</v>
      </c>
      <c r="H6417">
        <v>2</v>
      </c>
      <c r="I6417" s="58" t="s">
        <v>9728</v>
      </c>
      <c r="J6417">
        <v>148102</v>
      </c>
      <c r="K6417" s="4">
        <v>0.996</v>
      </c>
      <c r="L6417" s="4">
        <v>17.454000000000001</v>
      </c>
      <c r="M6417" s="4">
        <v>0</v>
      </c>
      <c r="N6417" s="4">
        <v>16.457999999999998</v>
      </c>
      <c r="O6417" s="5">
        <v>42305.745292812499</v>
      </c>
      <c r="P6417" s="5">
        <v>42305.745292812499</v>
      </c>
    </row>
    <row r="6418" spans="1:16">
      <c r="A6418">
        <v>5</v>
      </c>
      <c r="B6418">
        <v>14</v>
      </c>
      <c r="C6418">
        <v>5</v>
      </c>
      <c r="D6418">
        <v>40</v>
      </c>
      <c r="E6418">
        <v>1967</v>
      </c>
      <c r="F6418">
        <v>1808</v>
      </c>
      <c r="G6418">
        <v>1748</v>
      </c>
      <c r="H6418">
        <v>1</v>
      </c>
      <c r="I6418" s="58">
        <v>-55516</v>
      </c>
      <c r="J6418">
        <v>174801</v>
      </c>
      <c r="K6418" s="4">
        <v>0</v>
      </c>
      <c r="L6418" s="4">
        <v>3.202</v>
      </c>
      <c r="M6418" s="4">
        <v>0</v>
      </c>
      <c r="N6418" s="4">
        <v>3.202</v>
      </c>
      <c r="O6418" s="5">
        <v>42305.745292812499</v>
      </c>
      <c r="P6418" s="5">
        <v>42305.745292812499</v>
      </c>
    </row>
    <row r="6419" spans="1:16">
      <c r="A6419">
        <v>5</v>
      </c>
      <c r="B6419">
        <v>14</v>
      </c>
      <c r="C6419">
        <v>5</v>
      </c>
      <c r="D6419">
        <v>40</v>
      </c>
      <c r="E6419">
        <v>2236</v>
      </c>
      <c r="F6419">
        <v>1809</v>
      </c>
      <c r="G6419">
        <v>2615</v>
      </c>
      <c r="H6419">
        <v>1</v>
      </c>
      <c r="I6419" s="58">
        <v>261150</v>
      </c>
      <c r="J6419">
        <v>261501</v>
      </c>
      <c r="K6419" s="4">
        <v>0</v>
      </c>
      <c r="L6419" s="4">
        <v>2.1739999999999999</v>
      </c>
      <c r="M6419" s="4">
        <v>0</v>
      </c>
      <c r="N6419" s="4">
        <v>2.1739999999999999</v>
      </c>
      <c r="O6419" s="5">
        <v>42305.745292812499</v>
      </c>
      <c r="P6419" s="5">
        <v>42305.745292812499</v>
      </c>
    </row>
    <row r="6420" spans="1:16">
      <c r="A6420">
        <v>5</v>
      </c>
      <c r="B6420">
        <v>14</v>
      </c>
      <c r="C6420">
        <v>5</v>
      </c>
      <c r="D6420">
        <v>40</v>
      </c>
      <c r="E6420">
        <v>2249</v>
      </c>
      <c r="F6420">
        <v>1810</v>
      </c>
      <c r="G6420">
        <v>2086</v>
      </c>
      <c r="H6420">
        <v>1</v>
      </c>
      <c r="I6420" s="58">
        <v>67938</v>
      </c>
      <c r="J6420">
        <v>208601</v>
      </c>
      <c r="K6420" s="4">
        <v>0</v>
      </c>
      <c r="L6420" s="4">
        <v>5.5179999999999998</v>
      </c>
      <c r="M6420" s="4">
        <v>0</v>
      </c>
      <c r="N6420" s="4">
        <v>5.5179999999999998</v>
      </c>
      <c r="O6420" t="s">
        <v>1223</v>
      </c>
      <c r="P6420" t="s">
        <v>1223</v>
      </c>
    </row>
    <row r="6421" spans="1:16">
      <c r="A6421">
        <v>5</v>
      </c>
      <c r="B6421">
        <v>14</v>
      </c>
      <c r="C6421">
        <v>5</v>
      </c>
      <c r="D6421">
        <v>40</v>
      </c>
      <c r="E6421">
        <v>3258</v>
      </c>
      <c r="F6421">
        <v>1811</v>
      </c>
      <c r="G6421">
        <v>3500</v>
      </c>
      <c r="H6421">
        <v>2</v>
      </c>
      <c r="I6421" s="58">
        <v>584421</v>
      </c>
      <c r="J6421">
        <v>350002</v>
      </c>
      <c r="K6421" s="4">
        <v>10</v>
      </c>
      <c r="L6421" s="4">
        <v>14.76</v>
      </c>
      <c r="M6421" s="4">
        <v>0</v>
      </c>
      <c r="N6421" s="4">
        <v>4.76</v>
      </c>
      <c r="O6421" s="5">
        <v>42305.745292812499</v>
      </c>
      <c r="P6421" s="5">
        <v>42305.745292812499</v>
      </c>
    </row>
    <row r="6422" spans="1:16">
      <c r="A6422">
        <v>5</v>
      </c>
      <c r="B6422">
        <v>14</v>
      </c>
      <c r="C6422">
        <v>5</v>
      </c>
      <c r="D6422">
        <v>40</v>
      </c>
      <c r="E6422">
        <v>3259</v>
      </c>
      <c r="F6422">
        <v>1812</v>
      </c>
      <c r="G6422">
        <v>3499</v>
      </c>
      <c r="H6422">
        <v>2</v>
      </c>
      <c r="I6422" s="58">
        <v>584056</v>
      </c>
      <c r="J6422">
        <v>349902</v>
      </c>
      <c r="K6422" s="4">
        <v>1</v>
      </c>
      <c r="L6422" s="4">
        <v>5.2210000000000001</v>
      </c>
      <c r="M6422" s="4">
        <v>0</v>
      </c>
      <c r="N6422" s="4">
        <v>4.2210000000000001</v>
      </c>
      <c r="O6422" t="s">
        <v>1223</v>
      </c>
      <c r="P6422" t="s">
        <v>1223</v>
      </c>
    </row>
    <row r="6423" spans="1:16">
      <c r="A6423">
        <v>5</v>
      </c>
      <c r="B6423">
        <v>14</v>
      </c>
      <c r="C6423">
        <v>5</v>
      </c>
      <c r="D6423">
        <v>40</v>
      </c>
      <c r="E6423">
        <v>3949</v>
      </c>
      <c r="F6423">
        <v>1813</v>
      </c>
      <c r="G6423">
        <v>130</v>
      </c>
      <c r="H6423">
        <v>1</v>
      </c>
      <c r="I6423" s="58" t="s">
        <v>9729</v>
      </c>
      <c r="J6423">
        <v>13001</v>
      </c>
      <c r="K6423" s="4">
        <v>0</v>
      </c>
      <c r="L6423" s="4">
        <v>16.469000000000001</v>
      </c>
      <c r="M6423" s="4">
        <v>0</v>
      </c>
      <c r="N6423" s="4">
        <v>16.469000000000001</v>
      </c>
      <c r="O6423" s="5">
        <v>42305.745292812499</v>
      </c>
      <c r="P6423" s="5">
        <v>42305.745292812499</v>
      </c>
    </row>
    <row r="6424" spans="1:16">
      <c r="A6424">
        <v>5</v>
      </c>
      <c r="B6424">
        <v>14</v>
      </c>
      <c r="C6424">
        <v>5</v>
      </c>
      <c r="D6424">
        <v>40</v>
      </c>
      <c r="E6424">
        <v>3949</v>
      </c>
      <c r="F6424">
        <v>1814</v>
      </c>
      <c r="G6424">
        <v>130</v>
      </c>
      <c r="H6424">
        <v>2</v>
      </c>
      <c r="I6424" s="58" t="s">
        <v>9730</v>
      </c>
      <c r="J6424">
        <v>13002</v>
      </c>
      <c r="K6424" s="4">
        <v>16.469000000000001</v>
      </c>
      <c r="L6424" s="4">
        <v>29.395</v>
      </c>
      <c r="M6424" s="4">
        <v>16.469000000000001</v>
      </c>
      <c r="N6424" s="4">
        <v>29.395</v>
      </c>
      <c r="O6424" s="5">
        <v>42305.745292812499</v>
      </c>
      <c r="P6424" s="5">
        <v>43258.050196053242</v>
      </c>
    </row>
    <row r="6425" spans="1:16">
      <c r="A6425">
        <v>5</v>
      </c>
      <c r="B6425">
        <v>14</v>
      </c>
      <c r="C6425">
        <v>5</v>
      </c>
      <c r="D6425">
        <v>40</v>
      </c>
      <c r="E6425">
        <v>3956</v>
      </c>
      <c r="F6425">
        <v>1815</v>
      </c>
      <c r="G6425">
        <v>967</v>
      </c>
      <c r="H6425">
        <v>2</v>
      </c>
      <c r="I6425" s="58" t="s">
        <v>9731</v>
      </c>
      <c r="J6425">
        <v>96702</v>
      </c>
      <c r="K6425" s="4">
        <v>1</v>
      </c>
      <c r="L6425" s="4">
        <v>30.88</v>
      </c>
      <c r="M6425" s="4">
        <v>0</v>
      </c>
      <c r="N6425" s="4">
        <v>27.773</v>
      </c>
      <c r="O6425" s="5">
        <v>42305.745292812499</v>
      </c>
      <c r="P6425" s="5">
        <v>42305.745292812499</v>
      </c>
    </row>
    <row r="6426" spans="1:16">
      <c r="A6426">
        <v>5</v>
      </c>
      <c r="B6426">
        <v>14</v>
      </c>
      <c r="C6426">
        <v>5</v>
      </c>
      <c r="D6426">
        <v>40</v>
      </c>
      <c r="E6426">
        <v>4023</v>
      </c>
      <c r="F6426">
        <v>1816</v>
      </c>
      <c r="G6426">
        <v>461</v>
      </c>
      <c r="H6426">
        <v>3</v>
      </c>
      <c r="I6426" s="58" t="s">
        <v>9732</v>
      </c>
      <c r="J6426">
        <v>46103</v>
      </c>
      <c r="K6426" s="4">
        <v>1</v>
      </c>
      <c r="L6426" s="4">
        <v>7.8730000000000002</v>
      </c>
      <c r="M6426" s="4">
        <v>115.378</v>
      </c>
      <c r="N6426" s="4">
        <v>122.251</v>
      </c>
      <c r="O6426" s="5">
        <v>42305.745292812499</v>
      </c>
      <c r="P6426" s="5">
        <v>42305.745292812499</v>
      </c>
    </row>
    <row r="6427" spans="1:16">
      <c r="A6427">
        <v>5</v>
      </c>
      <c r="B6427">
        <v>14</v>
      </c>
      <c r="C6427">
        <v>5</v>
      </c>
      <c r="D6427">
        <v>40</v>
      </c>
      <c r="E6427">
        <v>4023</v>
      </c>
      <c r="F6427">
        <v>1817</v>
      </c>
      <c r="G6427">
        <v>461</v>
      </c>
      <c r="H6427">
        <v>4</v>
      </c>
      <c r="I6427" s="58" t="s">
        <v>9733</v>
      </c>
      <c r="J6427">
        <v>46104</v>
      </c>
      <c r="K6427" s="4">
        <v>7.8730000000000002</v>
      </c>
      <c r="L6427" s="4">
        <v>32.213000000000001</v>
      </c>
      <c r="M6427" s="4">
        <v>122.251</v>
      </c>
      <c r="N6427" s="4">
        <v>146.59100000000001</v>
      </c>
      <c r="O6427" s="5">
        <v>42305.745292812499</v>
      </c>
      <c r="P6427" s="5">
        <v>42305.745292812499</v>
      </c>
    </row>
    <row r="6428" spans="1:16">
      <c r="A6428">
        <v>5</v>
      </c>
      <c r="B6428">
        <v>14</v>
      </c>
      <c r="C6428">
        <v>5</v>
      </c>
      <c r="D6428">
        <v>40</v>
      </c>
      <c r="E6428">
        <v>475</v>
      </c>
      <c r="F6428">
        <v>1793</v>
      </c>
      <c r="G6428">
        <v>1341</v>
      </c>
      <c r="H6428">
        <v>1</v>
      </c>
      <c r="I6428" s="58" t="s">
        <v>9734</v>
      </c>
      <c r="J6428">
        <v>134101</v>
      </c>
      <c r="K6428" s="4">
        <v>1</v>
      </c>
      <c r="L6428" s="4">
        <v>1.4330000000000001</v>
      </c>
      <c r="M6428" s="4">
        <v>0</v>
      </c>
      <c r="N6428" s="4">
        <v>0.433</v>
      </c>
      <c r="O6428" s="5">
        <v>42305.745292812499</v>
      </c>
      <c r="P6428" s="5">
        <v>43258.050196053242</v>
      </c>
    </row>
    <row r="6429" spans="1:16">
      <c r="A6429">
        <v>5</v>
      </c>
      <c r="B6429">
        <v>14</v>
      </c>
      <c r="C6429">
        <v>5</v>
      </c>
      <c r="D6429">
        <v>40</v>
      </c>
      <c r="E6429">
        <v>476</v>
      </c>
      <c r="F6429">
        <v>1794</v>
      </c>
      <c r="G6429">
        <v>885</v>
      </c>
      <c r="H6429">
        <v>1</v>
      </c>
      <c r="I6429" s="58" t="s">
        <v>9735</v>
      </c>
      <c r="J6429">
        <v>88501</v>
      </c>
      <c r="K6429" s="4">
        <v>5</v>
      </c>
      <c r="L6429" s="4">
        <v>8.3469999999999995</v>
      </c>
      <c r="M6429" s="4">
        <v>0</v>
      </c>
      <c r="N6429" s="4">
        <v>3.347</v>
      </c>
      <c r="O6429" s="5">
        <v>42305.745292812499</v>
      </c>
      <c r="P6429" s="5">
        <v>43258.050196053242</v>
      </c>
    </row>
    <row r="6430" spans="1:16">
      <c r="A6430">
        <v>5</v>
      </c>
      <c r="B6430">
        <v>14</v>
      </c>
      <c r="C6430">
        <v>5</v>
      </c>
      <c r="D6430">
        <v>40</v>
      </c>
      <c r="E6430">
        <v>749</v>
      </c>
      <c r="F6430">
        <v>1795</v>
      </c>
      <c r="G6430">
        <v>967</v>
      </c>
      <c r="H6430">
        <v>1</v>
      </c>
      <c r="I6430" s="58" t="s">
        <v>9736</v>
      </c>
      <c r="J6430">
        <v>96701</v>
      </c>
      <c r="K6430" s="4">
        <v>5</v>
      </c>
      <c r="L6430" s="4">
        <v>17.352</v>
      </c>
      <c r="M6430" s="4">
        <v>0</v>
      </c>
      <c r="N6430" s="4">
        <v>12.352</v>
      </c>
      <c r="O6430" s="5">
        <v>42305.745292812499</v>
      </c>
      <c r="P6430" s="5">
        <v>42305.745292812499</v>
      </c>
    </row>
    <row r="6431" spans="1:16">
      <c r="A6431">
        <v>5</v>
      </c>
      <c r="B6431">
        <v>14</v>
      </c>
      <c r="C6431">
        <v>5</v>
      </c>
      <c r="D6431">
        <v>40</v>
      </c>
      <c r="E6431">
        <v>750</v>
      </c>
      <c r="F6431">
        <v>1796</v>
      </c>
      <c r="G6431">
        <v>968</v>
      </c>
      <c r="H6431">
        <v>2</v>
      </c>
      <c r="I6431" s="58" t="s">
        <v>9737</v>
      </c>
      <c r="J6431">
        <v>96802</v>
      </c>
      <c r="K6431" s="4">
        <v>1</v>
      </c>
      <c r="L6431" s="4">
        <v>5.7560000000000002</v>
      </c>
      <c r="M6431" s="4">
        <v>3.262</v>
      </c>
      <c r="N6431" s="4">
        <v>8.0180000000000007</v>
      </c>
      <c r="O6431" s="5">
        <v>42305.745292812499</v>
      </c>
      <c r="P6431" s="5">
        <v>42305.745292812499</v>
      </c>
    </row>
    <row r="6432" spans="1:16">
      <c r="A6432">
        <v>5</v>
      </c>
      <c r="B6432">
        <v>14</v>
      </c>
      <c r="C6432">
        <v>5</v>
      </c>
      <c r="D6432">
        <v>40</v>
      </c>
      <c r="E6432">
        <v>751</v>
      </c>
      <c r="F6432">
        <v>1797</v>
      </c>
      <c r="G6432">
        <v>969</v>
      </c>
      <c r="H6432">
        <v>1</v>
      </c>
      <c r="I6432" s="58" t="s">
        <v>9738</v>
      </c>
      <c r="J6432">
        <v>96901</v>
      </c>
      <c r="K6432" s="4">
        <v>1</v>
      </c>
      <c r="L6432" s="4">
        <v>10.769</v>
      </c>
      <c r="M6432" s="4">
        <v>0</v>
      </c>
      <c r="N6432" s="4">
        <v>9.7690000000000001</v>
      </c>
      <c r="O6432" s="5">
        <v>42305.745292812499</v>
      </c>
      <c r="P6432" s="5">
        <v>42305.745292812499</v>
      </c>
    </row>
    <row r="6433" spans="1:16">
      <c r="A6433">
        <v>5</v>
      </c>
      <c r="B6433">
        <v>14</v>
      </c>
      <c r="C6433">
        <v>5</v>
      </c>
      <c r="D6433">
        <v>40</v>
      </c>
      <c r="E6433">
        <v>913</v>
      </c>
      <c r="F6433">
        <v>1798</v>
      </c>
      <c r="G6433">
        <v>1892</v>
      </c>
      <c r="H6433">
        <v>1</v>
      </c>
      <c r="I6433" s="58">
        <v>-2921</v>
      </c>
      <c r="J6433">
        <v>189201</v>
      </c>
      <c r="K6433" s="4">
        <v>0</v>
      </c>
      <c r="L6433" s="4">
        <v>12.568</v>
      </c>
      <c r="M6433" s="4">
        <v>0</v>
      </c>
      <c r="N6433" s="4">
        <v>12.568</v>
      </c>
      <c r="O6433" s="5">
        <v>42305.745292812499</v>
      </c>
      <c r="P6433" s="5">
        <v>43258.050196053242</v>
      </c>
    </row>
    <row r="6434" spans="1:16">
      <c r="A6434">
        <v>5</v>
      </c>
      <c r="B6434">
        <v>14</v>
      </c>
      <c r="C6434">
        <v>5</v>
      </c>
      <c r="D6434">
        <v>54</v>
      </c>
      <c r="E6434">
        <v>1571</v>
      </c>
      <c r="F6434">
        <v>1833</v>
      </c>
      <c r="G6434">
        <v>1143</v>
      </c>
      <c r="H6434">
        <v>1</v>
      </c>
      <c r="I6434" s="58" t="s">
        <v>9739</v>
      </c>
      <c r="J6434">
        <v>114301</v>
      </c>
      <c r="K6434" s="4">
        <v>5</v>
      </c>
      <c r="L6434" s="4">
        <v>21.03</v>
      </c>
      <c r="M6434" s="4">
        <v>0</v>
      </c>
      <c r="N6434" s="4">
        <v>16.03</v>
      </c>
      <c r="O6434" s="5">
        <v>42305.745292812499</v>
      </c>
      <c r="P6434" s="5">
        <v>42305.745292812499</v>
      </c>
    </row>
    <row r="6435" spans="1:16">
      <c r="A6435">
        <v>5</v>
      </c>
      <c r="B6435">
        <v>14</v>
      </c>
      <c r="C6435">
        <v>5</v>
      </c>
      <c r="D6435">
        <v>54</v>
      </c>
      <c r="E6435">
        <v>1623</v>
      </c>
      <c r="F6435">
        <v>1834</v>
      </c>
      <c r="G6435">
        <v>1461</v>
      </c>
      <c r="H6435">
        <v>2</v>
      </c>
      <c r="I6435" s="58" t="s">
        <v>9740</v>
      </c>
      <c r="J6435">
        <v>146102</v>
      </c>
      <c r="K6435" s="4">
        <v>1</v>
      </c>
      <c r="L6435" s="4">
        <v>6.6289999999999996</v>
      </c>
      <c r="M6435" s="4">
        <v>0</v>
      </c>
      <c r="N6435" s="4">
        <v>5.6289999999999996</v>
      </c>
      <c r="O6435" s="5">
        <v>42305.745292812499</v>
      </c>
      <c r="P6435" s="5">
        <v>42305.745292812499</v>
      </c>
    </row>
    <row r="6436" spans="1:16">
      <c r="A6436">
        <v>5</v>
      </c>
      <c r="B6436">
        <v>14</v>
      </c>
      <c r="C6436">
        <v>5</v>
      </c>
      <c r="D6436">
        <v>54</v>
      </c>
      <c r="E6436">
        <v>1624</v>
      </c>
      <c r="F6436">
        <v>1835</v>
      </c>
      <c r="G6436">
        <v>1462</v>
      </c>
      <c r="H6436">
        <v>2</v>
      </c>
      <c r="I6436" s="58" t="s">
        <v>9741</v>
      </c>
      <c r="J6436">
        <v>146202</v>
      </c>
      <c r="K6436" s="4">
        <v>0.5</v>
      </c>
      <c r="L6436" s="4">
        <v>2.6339999999999999</v>
      </c>
      <c r="M6436" s="4">
        <v>2.0419999999999998</v>
      </c>
      <c r="N6436" s="4">
        <v>4.1760000000000002</v>
      </c>
      <c r="O6436" s="5">
        <v>42305.745292812499</v>
      </c>
      <c r="P6436" s="5">
        <v>43258.050196053242</v>
      </c>
    </row>
    <row r="6437" spans="1:16">
      <c r="A6437">
        <v>5</v>
      </c>
      <c r="B6437">
        <v>14</v>
      </c>
      <c r="C6437">
        <v>5</v>
      </c>
      <c r="D6437">
        <v>54</v>
      </c>
      <c r="E6437">
        <v>1911</v>
      </c>
      <c r="F6437">
        <v>1836</v>
      </c>
      <c r="G6437">
        <v>1792</v>
      </c>
      <c r="H6437">
        <v>1</v>
      </c>
      <c r="I6437" s="58">
        <v>-39445</v>
      </c>
      <c r="J6437">
        <v>179201</v>
      </c>
      <c r="K6437" s="4">
        <v>1</v>
      </c>
      <c r="L6437" s="4">
        <v>8.5540000000000003</v>
      </c>
      <c r="M6437" s="4">
        <v>0</v>
      </c>
      <c r="N6437" s="4">
        <v>7.5540000000000003</v>
      </c>
      <c r="O6437" s="5">
        <v>42305.745292812499</v>
      </c>
      <c r="P6437" s="5">
        <v>42305.745292812499</v>
      </c>
    </row>
    <row r="6438" spans="1:16">
      <c r="A6438">
        <v>5</v>
      </c>
      <c r="B6438">
        <v>14</v>
      </c>
      <c r="C6438">
        <v>5</v>
      </c>
      <c r="D6438">
        <v>54</v>
      </c>
      <c r="E6438">
        <v>2209</v>
      </c>
      <c r="F6438">
        <v>1837</v>
      </c>
      <c r="G6438">
        <v>2183</v>
      </c>
      <c r="H6438">
        <v>2</v>
      </c>
      <c r="I6438" s="58">
        <v>103397</v>
      </c>
      <c r="J6438">
        <v>218302</v>
      </c>
      <c r="K6438" s="4">
        <v>1</v>
      </c>
      <c r="L6438" s="4">
        <v>2.0760000000000001</v>
      </c>
      <c r="M6438" s="4">
        <v>4.7190000000000003</v>
      </c>
      <c r="N6438" s="4">
        <v>5.7949999999999999</v>
      </c>
      <c r="O6438" s="5">
        <v>42305.745292812499</v>
      </c>
      <c r="P6438" s="5">
        <v>42305.745292812499</v>
      </c>
    </row>
    <row r="6439" spans="1:16">
      <c r="A6439">
        <v>5</v>
      </c>
      <c r="B6439">
        <v>14</v>
      </c>
      <c r="C6439">
        <v>5</v>
      </c>
      <c r="D6439">
        <v>54</v>
      </c>
      <c r="E6439">
        <v>223</v>
      </c>
      <c r="F6439">
        <v>1818</v>
      </c>
      <c r="G6439">
        <v>651</v>
      </c>
      <c r="H6439">
        <v>2</v>
      </c>
      <c r="I6439" s="58" t="s">
        <v>9742</v>
      </c>
      <c r="J6439">
        <v>65102</v>
      </c>
      <c r="K6439" s="4">
        <v>1</v>
      </c>
      <c r="L6439" s="4">
        <v>13.601000000000001</v>
      </c>
      <c r="M6439" s="4">
        <v>18.073</v>
      </c>
      <c r="N6439" s="4">
        <v>30.673999999999999</v>
      </c>
      <c r="O6439" s="5">
        <v>42305.745292812499</v>
      </c>
      <c r="P6439" s="5">
        <v>42305.745292812499</v>
      </c>
    </row>
    <row r="6440" spans="1:16">
      <c r="A6440">
        <v>5</v>
      </c>
      <c r="B6440">
        <v>14</v>
      </c>
      <c r="C6440">
        <v>5</v>
      </c>
      <c r="D6440">
        <v>54</v>
      </c>
      <c r="E6440">
        <v>2287</v>
      </c>
      <c r="F6440">
        <v>1838</v>
      </c>
      <c r="G6440">
        <v>2177</v>
      </c>
      <c r="H6440">
        <v>1</v>
      </c>
      <c r="I6440" s="58">
        <v>101175</v>
      </c>
      <c r="J6440">
        <v>217701</v>
      </c>
      <c r="K6440" s="4">
        <v>9.9979999999999993</v>
      </c>
      <c r="L6440" s="4">
        <v>14.895</v>
      </c>
      <c r="M6440" s="4">
        <v>0</v>
      </c>
      <c r="N6440" s="4">
        <v>4.8970000000000002</v>
      </c>
      <c r="O6440" s="5">
        <v>42305.745292812499</v>
      </c>
      <c r="P6440" s="5">
        <v>42305.745292812499</v>
      </c>
    </row>
    <row r="6441" spans="1:16">
      <c r="A6441">
        <v>5</v>
      </c>
      <c r="B6441">
        <v>14</v>
      </c>
      <c r="C6441">
        <v>5</v>
      </c>
      <c r="D6441">
        <v>54</v>
      </c>
      <c r="E6441">
        <v>232</v>
      </c>
      <c r="F6441">
        <v>1819</v>
      </c>
      <c r="G6441">
        <v>644</v>
      </c>
      <c r="H6441">
        <v>2</v>
      </c>
      <c r="I6441" s="58" t="s">
        <v>9743</v>
      </c>
      <c r="J6441">
        <v>64402</v>
      </c>
      <c r="K6441" s="4">
        <v>0.5</v>
      </c>
      <c r="L6441" s="4">
        <v>3.161</v>
      </c>
      <c r="M6441" s="4">
        <v>13.932</v>
      </c>
      <c r="N6441" s="4">
        <v>16.593</v>
      </c>
      <c r="O6441" s="5">
        <v>42305.745292812499</v>
      </c>
      <c r="P6441" s="5">
        <v>42305.745292812499</v>
      </c>
    </row>
    <row r="6442" spans="1:16">
      <c r="A6442">
        <v>5</v>
      </c>
      <c r="B6442">
        <v>14</v>
      </c>
      <c r="C6442">
        <v>5</v>
      </c>
      <c r="D6442">
        <v>54</v>
      </c>
      <c r="E6442">
        <v>232</v>
      </c>
      <c r="F6442">
        <v>1820</v>
      </c>
      <c r="G6442">
        <v>644</v>
      </c>
      <c r="H6442">
        <v>3</v>
      </c>
      <c r="I6442" s="58" t="s">
        <v>9744</v>
      </c>
      <c r="J6442">
        <v>64403</v>
      </c>
      <c r="K6442" s="4">
        <v>0</v>
      </c>
      <c r="L6442" s="4">
        <v>6.9690000000000003</v>
      </c>
      <c r="M6442" s="4">
        <v>16.806999999999999</v>
      </c>
      <c r="N6442" s="4">
        <v>23.776</v>
      </c>
      <c r="O6442" s="5">
        <v>42305.745292812499</v>
      </c>
      <c r="P6442" s="5">
        <v>42305.745292812499</v>
      </c>
    </row>
    <row r="6443" spans="1:16">
      <c r="A6443">
        <v>5</v>
      </c>
      <c r="B6443">
        <v>14</v>
      </c>
      <c r="C6443">
        <v>5</v>
      </c>
      <c r="D6443">
        <v>54</v>
      </c>
      <c r="E6443">
        <v>232</v>
      </c>
      <c r="F6443">
        <v>1821</v>
      </c>
      <c r="G6443">
        <v>644</v>
      </c>
      <c r="H6443">
        <v>4</v>
      </c>
      <c r="I6443" s="58" t="s">
        <v>9745</v>
      </c>
      <c r="J6443">
        <v>64404</v>
      </c>
      <c r="K6443" s="4">
        <v>0.5</v>
      </c>
      <c r="L6443" s="4">
        <v>9.4529999999999994</v>
      </c>
      <c r="M6443" s="4">
        <v>26.15</v>
      </c>
      <c r="N6443" s="4">
        <v>35.103000000000002</v>
      </c>
      <c r="O6443" s="5">
        <v>42305.745292812499</v>
      </c>
      <c r="P6443" s="5">
        <v>42305.745292812499</v>
      </c>
    </row>
    <row r="6444" spans="1:16">
      <c r="A6444">
        <v>5</v>
      </c>
      <c r="B6444">
        <v>14</v>
      </c>
      <c r="C6444">
        <v>5</v>
      </c>
      <c r="D6444">
        <v>54</v>
      </c>
      <c r="E6444">
        <v>2596</v>
      </c>
      <c r="F6444">
        <v>1839</v>
      </c>
      <c r="G6444">
        <v>2765</v>
      </c>
      <c r="H6444">
        <v>1</v>
      </c>
      <c r="I6444" s="58">
        <v>315937</v>
      </c>
      <c r="J6444">
        <v>276501</v>
      </c>
      <c r="K6444" s="4">
        <v>0</v>
      </c>
      <c r="L6444" s="4">
        <v>5.21</v>
      </c>
      <c r="M6444" s="4">
        <v>0</v>
      </c>
      <c r="N6444" s="4">
        <v>5.21</v>
      </c>
      <c r="O6444" s="5">
        <v>42305.745292812499</v>
      </c>
      <c r="P6444" s="5">
        <v>42305.745292812499</v>
      </c>
    </row>
    <row r="6445" spans="1:16">
      <c r="A6445">
        <v>5</v>
      </c>
      <c r="B6445">
        <v>14</v>
      </c>
      <c r="C6445">
        <v>5</v>
      </c>
      <c r="D6445">
        <v>54</v>
      </c>
      <c r="E6445">
        <v>2610</v>
      </c>
      <c r="F6445">
        <v>1840</v>
      </c>
      <c r="G6445">
        <v>2616</v>
      </c>
      <c r="H6445">
        <v>1</v>
      </c>
      <c r="I6445" s="58">
        <v>261515</v>
      </c>
      <c r="J6445">
        <v>261601</v>
      </c>
      <c r="K6445" s="4">
        <v>8</v>
      </c>
      <c r="L6445" s="4">
        <v>13.518000000000001</v>
      </c>
      <c r="M6445" s="4">
        <v>0</v>
      </c>
      <c r="N6445" s="4">
        <v>5.5179999999999998</v>
      </c>
      <c r="O6445" s="5">
        <v>42305.745292812499</v>
      </c>
      <c r="P6445" s="5">
        <v>42305.745292812499</v>
      </c>
    </row>
    <row r="6446" spans="1:16">
      <c r="A6446">
        <v>5</v>
      </c>
      <c r="B6446">
        <v>14</v>
      </c>
      <c r="C6446">
        <v>5</v>
      </c>
      <c r="D6446">
        <v>54</v>
      </c>
      <c r="E6446">
        <v>2788</v>
      </c>
      <c r="F6446">
        <v>1841</v>
      </c>
      <c r="G6446">
        <v>2777</v>
      </c>
      <c r="H6446">
        <v>1</v>
      </c>
      <c r="I6446" s="58">
        <v>320320</v>
      </c>
      <c r="J6446">
        <v>277701</v>
      </c>
      <c r="K6446" s="4">
        <v>0</v>
      </c>
      <c r="L6446" s="4">
        <v>11.129</v>
      </c>
      <c r="M6446" s="4">
        <v>0</v>
      </c>
      <c r="N6446" s="4">
        <v>11.129</v>
      </c>
      <c r="O6446" s="5">
        <v>42305.745292812499</v>
      </c>
      <c r="P6446" s="5">
        <v>43258.050196053242</v>
      </c>
    </row>
    <row r="6447" spans="1:16">
      <c r="A6447">
        <v>5</v>
      </c>
      <c r="B6447">
        <v>14</v>
      </c>
      <c r="C6447">
        <v>5</v>
      </c>
      <c r="D6447">
        <v>54</v>
      </c>
      <c r="E6447">
        <v>310</v>
      </c>
      <c r="F6447">
        <v>1822</v>
      </c>
      <c r="G6447">
        <v>2534</v>
      </c>
      <c r="H6447">
        <v>1</v>
      </c>
      <c r="I6447" s="58">
        <v>231566</v>
      </c>
      <c r="J6447">
        <v>253401</v>
      </c>
      <c r="K6447" s="4">
        <v>0</v>
      </c>
      <c r="L6447" s="4">
        <v>0.13</v>
      </c>
      <c r="M6447" s="4">
        <v>0</v>
      </c>
      <c r="N6447" s="4">
        <v>0.13</v>
      </c>
      <c r="O6447" s="5">
        <v>42305.745292812499</v>
      </c>
      <c r="P6447" s="5">
        <v>42305.745292812499</v>
      </c>
    </row>
    <row r="6448" spans="1:16">
      <c r="A6448">
        <v>5</v>
      </c>
      <c r="B6448">
        <v>14</v>
      </c>
      <c r="C6448">
        <v>5</v>
      </c>
      <c r="D6448">
        <v>54</v>
      </c>
      <c r="E6448">
        <v>3333</v>
      </c>
      <c r="F6448">
        <v>1842</v>
      </c>
      <c r="G6448">
        <v>3377</v>
      </c>
      <c r="H6448">
        <v>1</v>
      </c>
      <c r="I6448" s="58">
        <v>539466</v>
      </c>
      <c r="J6448">
        <v>337701</v>
      </c>
      <c r="K6448" s="4">
        <v>1</v>
      </c>
      <c r="L6448" s="4">
        <v>4.5460000000000003</v>
      </c>
      <c r="M6448" s="4">
        <v>0</v>
      </c>
      <c r="N6448" s="4">
        <v>3.5459999999999998</v>
      </c>
      <c r="O6448" s="5">
        <v>42305.745292812499</v>
      </c>
      <c r="P6448" s="5">
        <v>42305.745292812499</v>
      </c>
    </row>
    <row r="6449" spans="1:16">
      <c r="A6449">
        <v>5</v>
      </c>
      <c r="B6449">
        <v>14</v>
      </c>
      <c r="C6449">
        <v>5</v>
      </c>
      <c r="D6449">
        <v>54</v>
      </c>
      <c r="E6449">
        <v>3477</v>
      </c>
      <c r="F6449">
        <v>1843</v>
      </c>
      <c r="G6449">
        <v>800</v>
      </c>
      <c r="H6449">
        <v>7</v>
      </c>
      <c r="I6449" s="58" t="s">
        <v>9746</v>
      </c>
      <c r="J6449">
        <v>80007</v>
      </c>
      <c r="K6449" s="4">
        <v>0.5</v>
      </c>
      <c r="L6449" s="4">
        <v>0.69399999999999995</v>
      </c>
      <c r="M6449" s="4">
        <v>1.008</v>
      </c>
      <c r="N6449" s="4">
        <v>1.202</v>
      </c>
      <c r="O6449" s="5">
        <v>42305.745292812499</v>
      </c>
      <c r="P6449" s="5">
        <v>42305.745292812499</v>
      </c>
    </row>
    <row r="6450" spans="1:16">
      <c r="A6450">
        <v>5</v>
      </c>
      <c r="B6450">
        <v>14</v>
      </c>
      <c r="C6450">
        <v>5</v>
      </c>
      <c r="D6450">
        <v>54</v>
      </c>
      <c r="E6450">
        <v>375</v>
      </c>
      <c r="F6450">
        <v>1823</v>
      </c>
      <c r="G6450">
        <v>1254</v>
      </c>
      <c r="H6450">
        <v>1</v>
      </c>
      <c r="I6450" s="58" t="s">
        <v>9747</v>
      </c>
      <c r="J6450">
        <v>125401</v>
      </c>
      <c r="K6450" s="4">
        <v>0.5</v>
      </c>
      <c r="L6450" s="4">
        <v>9.3190000000000008</v>
      </c>
      <c r="M6450" s="4">
        <v>0</v>
      </c>
      <c r="N6450" s="4">
        <v>8.8190000000000008</v>
      </c>
      <c r="O6450" s="5">
        <v>42305.745292812499</v>
      </c>
      <c r="P6450" s="5">
        <v>42305.745292812499</v>
      </c>
    </row>
    <row r="6451" spans="1:16">
      <c r="A6451">
        <v>5</v>
      </c>
      <c r="B6451">
        <v>14</v>
      </c>
      <c r="C6451">
        <v>5</v>
      </c>
      <c r="D6451">
        <v>54</v>
      </c>
      <c r="E6451">
        <v>375</v>
      </c>
      <c r="F6451">
        <v>1824</v>
      </c>
      <c r="G6451">
        <v>1254</v>
      </c>
      <c r="H6451">
        <v>2</v>
      </c>
      <c r="I6451" s="58" t="s">
        <v>9748</v>
      </c>
      <c r="J6451">
        <v>125402</v>
      </c>
      <c r="K6451" s="4">
        <v>0.5</v>
      </c>
      <c r="L6451" s="4">
        <v>9.0259999999999998</v>
      </c>
      <c r="M6451" s="4">
        <v>8.8190000000000008</v>
      </c>
      <c r="N6451" s="4">
        <v>17.344999999999999</v>
      </c>
      <c r="O6451" s="5">
        <v>42305.745292812499</v>
      </c>
      <c r="P6451" s="5">
        <v>43258.050196053242</v>
      </c>
    </row>
    <row r="6452" spans="1:16">
      <c r="A6452">
        <v>5</v>
      </c>
      <c r="B6452">
        <v>14</v>
      </c>
      <c r="C6452">
        <v>5</v>
      </c>
      <c r="D6452">
        <v>54</v>
      </c>
      <c r="E6452">
        <v>375</v>
      </c>
      <c r="F6452">
        <v>1825</v>
      </c>
      <c r="G6452">
        <v>1254</v>
      </c>
      <c r="H6452">
        <v>3</v>
      </c>
      <c r="I6452" s="58" t="s">
        <v>9749</v>
      </c>
      <c r="J6452">
        <v>125403</v>
      </c>
      <c r="K6452" s="4">
        <v>1</v>
      </c>
      <c r="L6452" s="4">
        <v>9.1890000000000001</v>
      </c>
      <c r="M6452" s="4">
        <v>17.344999999999999</v>
      </c>
      <c r="N6452" s="4">
        <v>25.533999999999999</v>
      </c>
      <c r="O6452" s="5">
        <v>42305.745292812499</v>
      </c>
      <c r="P6452" s="5">
        <v>43258.050196053242</v>
      </c>
    </row>
    <row r="6453" spans="1:16">
      <c r="A6453">
        <v>5</v>
      </c>
      <c r="B6453">
        <v>14</v>
      </c>
      <c r="C6453">
        <v>5</v>
      </c>
      <c r="D6453">
        <v>54</v>
      </c>
      <c r="E6453">
        <v>375</v>
      </c>
      <c r="F6453">
        <v>1826</v>
      </c>
      <c r="G6453">
        <v>1254</v>
      </c>
      <c r="H6453">
        <v>4</v>
      </c>
      <c r="I6453" s="58" t="s">
        <v>9750</v>
      </c>
      <c r="J6453">
        <v>125404</v>
      </c>
      <c r="K6453" s="4">
        <v>0.5</v>
      </c>
      <c r="L6453" s="4">
        <v>2.2050000000000001</v>
      </c>
      <c r="M6453" s="4">
        <v>27.494</v>
      </c>
      <c r="N6453" s="4">
        <v>29.199000000000002</v>
      </c>
      <c r="O6453" s="5">
        <v>42305.745292812499</v>
      </c>
      <c r="P6453" s="5">
        <v>42305.745292812499</v>
      </c>
    </row>
    <row r="6454" spans="1:16">
      <c r="A6454">
        <v>5</v>
      </c>
      <c r="B6454">
        <v>14</v>
      </c>
      <c r="C6454">
        <v>5</v>
      </c>
      <c r="D6454">
        <v>54</v>
      </c>
      <c r="E6454">
        <v>4019</v>
      </c>
      <c r="F6454">
        <v>1844</v>
      </c>
      <c r="G6454">
        <v>453</v>
      </c>
      <c r="H6454">
        <v>4</v>
      </c>
      <c r="I6454" s="58" t="s">
        <v>9751</v>
      </c>
      <c r="J6454">
        <v>45304</v>
      </c>
      <c r="K6454" s="4">
        <v>1.635</v>
      </c>
      <c r="L6454" s="4">
        <v>22.1</v>
      </c>
      <c r="M6454" s="4">
        <v>217.87799999999999</v>
      </c>
      <c r="N6454" s="4">
        <v>238.34299999999999</v>
      </c>
      <c r="O6454" s="5">
        <v>42305.745292812499</v>
      </c>
      <c r="P6454" s="5">
        <v>43258.050196053242</v>
      </c>
    </row>
    <row r="6455" spans="1:16">
      <c r="A6455">
        <v>5</v>
      </c>
      <c r="B6455">
        <v>14</v>
      </c>
      <c r="C6455">
        <v>5</v>
      </c>
      <c r="D6455">
        <v>54</v>
      </c>
      <c r="E6455">
        <v>439</v>
      </c>
      <c r="F6455">
        <v>1827</v>
      </c>
      <c r="G6455">
        <v>949</v>
      </c>
      <c r="H6455">
        <v>2</v>
      </c>
      <c r="I6455" s="58" t="s">
        <v>9752</v>
      </c>
      <c r="J6455">
        <v>94902</v>
      </c>
      <c r="K6455" s="4">
        <v>1</v>
      </c>
      <c r="L6455" s="4">
        <v>10.504</v>
      </c>
      <c r="M6455" s="4">
        <v>0</v>
      </c>
      <c r="N6455" s="4">
        <v>9.5039999999999996</v>
      </c>
      <c r="O6455" s="5">
        <v>42305.745292812499</v>
      </c>
      <c r="P6455" s="5">
        <v>43258.050196053242</v>
      </c>
    </row>
    <row r="6456" spans="1:16">
      <c r="A6456">
        <v>5</v>
      </c>
      <c r="B6456">
        <v>14</v>
      </c>
      <c r="C6456">
        <v>5</v>
      </c>
      <c r="D6456">
        <v>54</v>
      </c>
      <c r="E6456">
        <v>4522</v>
      </c>
      <c r="F6456">
        <v>1845</v>
      </c>
      <c r="G6456">
        <v>131</v>
      </c>
      <c r="H6456">
        <v>3</v>
      </c>
      <c r="I6456" s="58" t="s">
        <v>1630</v>
      </c>
      <c r="J6456">
        <v>13103</v>
      </c>
      <c r="K6456" s="4">
        <v>1.036</v>
      </c>
      <c r="L6456" s="4">
        <v>10.432</v>
      </c>
      <c r="M6456" s="4">
        <v>252.32400000000001</v>
      </c>
      <c r="N6456" s="4">
        <v>261.72000000000003</v>
      </c>
      <c r="O6456" s="5">
        <v>42305.745292812499</v>
      </c>
      <c r="P6456" s="5">
        <v>42305.745292812499</v>
      </c>
    </row>
    <row r="6457" spans="1:16">
      <c r="A6457">
        <v>5</v>
      </c>
      <c r="B6457">
        <v>14</v>
      </c>
      <c r="C6457">
        <v>5</v>
      </c>
      <c r="D6457">
        <v>54</v>
      </c>
      <c r="E6457">
        <v>4522</v>
      </c>
      <c r="F6457">
        <v>1846</v>
      </c>
      <c r="G6457">
        <v>453</v>
      </c>
      <c r="H6457">
        <v>2</v>
      </c>
      <c r="I6457" s="58" t="s">
        <v>9753</v>
      </c>
      <c r="J6457">
        <v>45302</v>
      </c>
      <c r="K6457" s="4">
        <v>9.4619999999999997</v>
      </c>
      <c r="L6457" s="4">
        <v>20.548999999999999</v>
      </c>
      <c r="M6457" s="4">
        <v>261.72000000000003</v>
      </c>
      <c r="N6457" s="4">
        <v>272.80700000000002</v>
      </c>
      <c r="O6457" s="5">
        <v>42305.745292812499</v>
      </c>
      <c r="P6457" s="5">
        <v>42305.745292812499</v>
      </c>
    </row>
    <row r="6458" spans="1:16">
      <c r="A6458">
        <v>5</v>
      </c>
      <c r="B6458">
        <v>14</v>
      </c>
      <c r="C6458">
        <v>5</v>
      </c>
      <c r="D6458">
        <v>54</v>
      </c>
      <c r="E6458">
        <v>4532</v>
      </c>
      <c r="F6458">
        <v>1847</v>
      </c>
      <c r="G6458">
        <v>131</v>
      </c>
      <c r="H6458">
        <v>3</v>
      </c>
      <c r="I6458" s="58" t="s">
        <v>1630</v>
      </c>
      <c r="J6458">
        <v>13103</v>
      </c>
      <c r="K6458" s="4">
        <v>10.432</v>
      </c>
      <c r="L6458" s="4">
        <v>15.855</v>
      </c>
      <c r="M6458" s="4">
        <v>115.018</v>
      </c>
      <c r="N6458" s="4">
        <v>120.441</v>
      </c>
      <c r="O6458" s="5">
        <v>42305.745292812499</v>
      </c>
      <c r="P6458" s="5">
        <v>42305.745292812499</v>
      </c>
    </row>
    <row r="6459" spans="1:16">
      <c r="A6459">
        <v>5</v>
      </c>
      <c r="B6459">
        <v>14</v>
      </c>
      <c r="C6459">
        <v>5</v>
      </c>
      <c r="D6459">
        <v>54</v>
      </c>
      <c r="E6459">
        <v>4532</v>
      </c>
      <c r="F6459">
        <v>1848</v>
      </c>
      <c r="G6459">
        <v>131</v>
      </c>
      <c r="H6459">
        <v>4</v>
      </c>
      <c r="I6459" s="58" t="s">
        <v>9754</v>
      </c>
      <c r="J6459">
        <v>13104</v>
      </c>
      <c r="K6459" s="4">
        <v>14.853999999999999</v>
      </c>
      <c r="L6459" s="4">
        <v>22.56</v>
      </c>
      <c r="M6459" s="4">
        <v>120.441</v>
      </c>
      <c r="N6459" s="4">
        <v>128.14699999999999</v>
      </c>
      <c r="O6459" s="5">
        <v>42305.745292812499</v>
      </c>
      <c r="P6459" s="5">
        <v>43258.050196053242</v>
      </c>
    </row>
    <row r="6460" spans="1:16">
      <c r="A6460">
        <v>5</v>
      </c>
      <c r="B6460">
        <v>14</v>
      </c>
      <c r="C6460">
        <v>5</v>
      </c>
      <c r="D6460">
        <v>54</v>
      </c>
      <c r="E6460">
        <v>4532</v>
      </c>
      <c r="F6460">
        <v>1849</v>
      </c>
      <c r="G6460">
        <v>131</v>
      </c>
      <c r="H6460">
        <v>5</v>
      </c>
      <c r="I6460" s="58" t="s">
        <v>9755</v>
      </c>
      <c r="J6460">
        <v>13105</v>
      </c>
      <c r="K6460" s="4">
        <v>22.584</v>
      </c>
      <c r="L6460" s="4">
        <v>30.588000000000001</v>
      </c>
      <c r="M6460" s="4">
        <v>128.14699999999999</v>
      </c>
      <c r="N6460" s="4">
        <v>136.15100000000001</v>
      </c>
      <c r="O6460" s="5">
        <v>42305.745292812499</v>
      </c>
      <c r="P6460" s="5">
        <v>43258.050196053242</v>
      </c>
    </row>
    <row r="6461" spans="1:16">
      <c r="A6461">
        <v>5</v>
      </c>
      <c r="B6461">
        <v>14</v>
      </c>
      <c r="C6461">
        <v>5</v>
      </c>
      <c r="D6461">
        <v>54</v>
      </c>
      <c r="E6461">
        <v>549</v>
      </c>
      <c r="F6461">
        <v>1828</v>
      </c>
      <c r="G6461">
        <v>800</v>
      </c>
      <c r="H6461">
        <v>3</v>
      </c>
      <c r="I6461" s="58" t="s">
        <v>9756</v>
      </c>
      <c r="J6461">
        <v>80003</v>
      </c>
      <c r="K6461" s="4">
        <v>0.5</v>
      </c>
      <c r="L6461" s="4">
        <v>13.026999999999999</v>
      </c>
      <c r="M6461" s="4">
        <v>49.197000000000003</v>
      </c>
      <c r="N6461" s="4">
        <v>61.723999999999997</v>
      </c>
      <c r="O6461" s="5">
        <v>42305.745292812499</v>
      </c>
      <c r="P6461" s="5">
        <v>42305.745292812499</v>
      </c>
    </row>
    <row r="6462" spans="1:16">
      <c r="A6462">
        <v>5</v>
      </c>
      <c r="B6462">
        <v>14</v>
      </c>
      <c r="C6462">
        <v>5</v>
      </c>
      <c r="D6462">
        <v>54</v>
      </c>
      <c r="E6462">
        <v>549</v>
      </c>
      <c r="F6462">
        <v>1829</v>
      </c>
      <c r="G6462">
        <v>800</v>
      </c>
      <c r="H6462">
        <v>4</v>
      </c>
      <c r="I6462" s="58" t="s">
        <v>9757</v>
      </c>
      <c r="J6462">
        <v>80004</v>
      </c>
      <c r="K6462" s="4">
        <v>1</v>
      </c>
      <c r="L6462" s="4">
        <v>11.439</v>
      </c>
      <c r="M6462" s="4">
        <v>62.222999999999999</v>
      </c>
      <c r="N6462" s="4">
        <v>72.662000000000006</v>
      </c>
      <c r="O6462" s="5">
        <v>42305.745292812499</v>
      </c>
      <c r="P6462" s="5">
        <v>42305.745292812499</v>
      </c>
    </row>
    <row r="6463" spans="1:16">
      <c r="A6463">
        <v>5</v>
      </c>
      <c r="B6463">
        <v>14</v>
      </c>
      <c r="C6463">
        <v>5</v>
      </c>
      <c r="D6463">
        <v>54</v>
      </c>
      <c r="E6463">
        <v>802</v>
      </c>
      <c r="F6463">
        <v>1830</v>
      </c>
      <c r="G6463">
        <v>806</v>
      </c>
      <c r="H6463">
        <v>2</v>
      </c>
      <c r="I6463" s="58" t="s">
        <v>9758</v>
      </c>
      <c r="J6463">
        <v>80602</v>
      </c>
      <c r="K6463" s="4">
        <v>1</v>
      </c>
      <c r="L6463" s="4">
        <v>13.901</v>
      </c>
      <c r="M6463" s="4">
        <v>10.244</v>
      </c>
      <c r="N6463" s="4">
        <v>23.145</v>
      </c>
      <c r="O6463" s="5">
        <v>42305.745292812499</v>
      </c>
      <c r="P6463" s="5">
        <v>43258.050196053242</v>
      </c>
    </row>
    <row r="6464" spans="1:16">
      <c r="A6464">
        <v>5</v>
      </c>
      <c r="B6464">
        <v>14</v>
      </c>
      <c r="C6464">
        <v>5</v>
      </c>
      <c r="D6464">
        <v>54</v>
      </c>
      <c r="E6464">
        <v>802</v>
      </c>
      <c r="F6464">
        <v>1831</v>
      </c>
      <c r="G6464">
        <v>806</v>
      </c>
      <c r="H6464">
        <v>3</v>
      </c>
      <c r="I6464" s="58" t="s">
        <v>9759</v>
      </c>
      <c r="J6464">
        <v>80603</v>
      </c>
      <c r="K6464" s="4">
        <v>1</v>
      </c>
      <c r="L6464" s="4">
        <v>20.343</v>
      </c>
      <c r="M6464" s="4">
        <v>23.145</v>
      </c>
      <c r="N6464" s="4">
        <v>42.488</v>
      </c>
      <c r="O6464" s="5">
        <v>42305.745292812499</v>
      </c>
      <c r="P6464" s="5">
        <v>43258.050196053242</v>
      </c>
    </row>
    <row r="6465" spans="1:16">
      <c r="A6465">
        <v>5</v>
      </c>
      <c r="B6465">
        <v>14</v>
      </c>
      <c r="C6465">
        <v>5</v>
      </c>
      <c r="D6465">
        <v>54</v>
      </c>
      <c r="E6465">
        <v>976</v>
      </c>
      <c r="F6465">
        <v>1832</v>
      </c>
      <c r="G6465">
        <v>651</v>
      </c>
      <c r="H6465">
        <v>3</v>
      </c>
      <c r="I6465" s="58" t="s">
        <v>9760</v>
      </c>
      <c r="J6465">
        <v>65103</v>
      </c>
      <c r="K6465" s="4">
        <v>1</v>
      </c>
      <c r="L6465" s="4">
        <v>5.7069999999999999</v>
      </c>
      <c r="M6465" s="4">
        <v>0</v>
      </c>
      <c r="N6465" s="4">
        <v>4.7069999999999999</v>
      </c>
      <c r="O6465" s="5">
        <v>42305.745292812499</v>
      </c>
      <c r="P6465" s="5">
        <v>43258.050196053242</v>
      </c>
    </row>
    <row r="6466" spans="1:16">
      <c r="A6466">
        <v>5</v>
      </c>
      <c r="B6466">
        <v>14</v>
      </c>
      <c r="C6466">
        <v>5</v>
      </c>
      <c r="D6466">
        <v>77</v>
      </c>
      <c r="E6466">
        <v>1189</v>
      </c>
      <c r="F6466">
        <v>1917</v>
      </c>
      <c r="G6466">
        <v>740</v>
      </c>
      <c r="H6466">
        <v>2</v>
      </c>
      <c r="I6466" s="58" t="s">
        <v>1631</v>
      </c>
      <c r="J6466">
        <v>74002</v>
      </c>
      <c r="K6466" s="4">
        <v>0</v>
      </c>
      <c r="L6466" s="4">
        <v>6.48</v>
      </c>
      <c r="M6466" s="4">
        <v>7.3019999999999996</v>
      </c>
      <c r="N6466" s="4">
        <v>13.782</v>
      </c>
      <c r="O6466" s="5">
        <v>42305.745292812499</v>
      </c>
      <c r="P6466" s="5">
        <v>43258.050196053242</v>
      </c>
    </row>
    <row r="6467" spans="1:16">
      <c r="A6467">
        <v>5</v>
      </c>
      <c r="B6467">
        <v>14</v>
      </c>
      <c r="C6467">
        <v>5</v>
      </c>
      <c r="D6467">
        <v>77</v>
      </c>
      <c r="E6467">
        <v>1865</v>
      </c>
      <c r="F6467">
        <v>1918</v>
      </c>
      <c r="G6467">
        <v>2698</v>
      </c>
      <c r="H6467">
        <v>2</v>
      </c>
      <c r="I6467" s="58">
        <v>291497</v>
      </c>
      <c r="J6467">
        <v>269802</v>
      </c>
      <c r="K6467" s="4">
        <v>0.76200000000000001</v>
      </c>
      <c r="L6467" s="4">
        <v>2.766</v>
      </c>
      <c r="M6467" s="4">
        <v>0</v>
      </c>
      <c r="N6467" s="4">
        <v>2.004</v>
      </c>
      <c r="O6467" t="s">
        <v>1223</v>
      </c>
      <c r="P6467" t="s">
        <v>1223</v>
      </c>
    </row>
    <row r="6468" spans="1:16">
      <c r="A6468">
        <v>5</v>
      </c>
      <c r="B6468">
        <v>14</v>
      </c>
      <c r="C6468">
        <v>5</v>
      </c>
      <c r="D6468">
        <v>77</v>
      </c>
      <c r="E6468">
        <v>2028</v>
      </c>
      <c r="F6468">
        <v>1919</v>
      </c>
      <c r="G6468">
        <v>2497</v>
      </c>
      <c r="H6468">
        <v>1</v>
      </c>
      <c r="I6468" s="58">
        <v>218053</v>
      </c>
      <c r="J6468">
        <v>249701</v>
      </c>
      <c r="K6468" s="4">
        <v>0.623</v>
      </c>
      <c r="L6468" s="4">
        <v>10.426</v>
      </c>
      <c r="M6468" s="4">
        <v>0</v>
      </c>
      <c r="N6468" s="4">
        <v>9.8030000000000008</v>
      </c>
      <c r="O6468" s="5">
        <v>42305.745292812499</v>
      </c>
      <c r="P6468" s="5">
        <v>42305.745292812499</v>
      </c>
    </row>
    <row r="6469" spans="1:16">
      <c r="A6469">
        <v>5</v>
      </c>
      <c r="B6469">
        <v>14</v>
      </c>
      <c r="C6469">
        <v>5</v>
      </c>
      <c r="D6469">
        <v>77</v>
      </c>
      <c r="E6469">
        <v>2028</v>
      </c>
      <c r="F6469">
        <v>1920</v>
      </c>
      <c r="G6469">
        <v>2497</v>
      </c>
      <c r="H6469">
        <v>2</v>
      </c>
      <c r="I6469" s="58">
        <v>218084</v>
      </c>
      <c r="J6469">
        <v>249702</v>
      </c>
      <c r="K6469" s="4">
        <v>12</v>
      </c>
      <c r="L6469" s="4">
        <v>23.134</v>
      </c>
      <c r="M6469" s="4">
        <v>10.813000000000001</v>
      </c>
      <c r="N6469" s="4">
        <v>21.946999999999999</v>
      </c>
      <c r="O6469" s="5">
        <v>42305.745292812499</v>
      </c>
      <c r="P6469" s="5">
        <v>42305.745292812499</v>
      </c>
    </row>
    <row r="6470" spans="1:16">
      <c r="A6470">
        <v>5</v>
      </c>
      <c r="B6470">
        <v>14</v>
      </c>
      <c r="C6470">
        <v>5</v>
      </c>
      <c r="D6470">
        <v>77</v>
      </c>
      <c r="E6470">
        <v>223</v>
      </c>
      <c r="F6470">
        <v>1891</v>
      </c>
      <c r="G6470">
        <v>651</v>
      </c>
      <c r="H6470">
        <v>1</v>
      </c>
      <c r="I6470" s="58" t="s">
        <v>9761</v>
      </c>
      <c r="J6470">
        <v>65101</v>
      </c>
      <c r="K6470" s="4">
        <v>0</v>
      </c>
      <c r="L6470" s="4">
        <v>11.755000000000001</v>
      </c>
      <c r="M6470" s="4">
        <v>6.3179999999999996</v>
      </c>
      <c r="N6470" s="4">
        <v>18.073</v>
      </c>
      <c r="O6470" s="5">
        <v>42305.745292812499</v>
      </c>
      <c r="P6470" s="5">
        <v>42305.745292812499</v>
      </c>
    </row>
    <row r="6471" spans="1:16">
      <c r="A6471">
        <v>5</v>
      </c>
      <c r="B6471">
        <v>14</v>
      </c>
      <c r="C6471">
        <v>5</v>
      </c>
      <c r="D6471">
        <v>77</v>
      </c>
      <c r="E6471">
        <v>223</v>
      </c>
      <c r="F6471">
        <v>1892</v>
      </c>
      <c r="G6471">
        <v>2179</v>
      </c>
      <c r="H6471">
        <v>2</v>
      </c>
      <c r="I6471" s="58">
        <v>101936</v>
      </c>
      <c r="J6471">
        <v>217902</v>
      </c>
      <c r="K6471" s="4">
        <v>0</v>
      </c>
      <c r="L6471" s="4">
        <v>5.319</v>
      </c>
      <c r="M6471" s="4">
        <v>0</v>
      </c>
      <c r="N6471" s="4">
        <v>5.319</v>
      </c>
      <c r="O6471" s="5">
        <v>42305.745292812499</v>
      </c>
      <c r="P6471" s="5">
        <v>42305.745292812499</v>
      </c>
    </row>
    <row r="6472" spans="1:16">
      <c r="A6472">
        <v>5</v>
      </c>
      <c r="B6472">
        <v>14</v>
      </c>
      <c r="C6472">
        <v>5</v>
      </c>
      <c r="D6472">
        <v>77</v>
      </c>
      <c r="E6472">
        <v>229</v>
      </c>
      <c r="F6472">
        <v>1893</v>
      </c>
      <c r="G6472">
        <v>1128</v>
      </c>
      <c r="H6472">
        <v>1</v>
      </c>
      <c r="I6472" s="58" t="s">
        <v>1632</v>
      </c>
      <c r="J6472">
        <v>112801</v>
      </c>
      <c r="K6472" s="4">
        <v>0</v>
      </c>
      <c r="L6472" s="4">
        <v>2.9039999999999999</v>
      </c>
      <c r="M6472" s="4">
        <v>84.385000000000005</v>
      </c>
      <c r="N6472" s="4">
        <v>87.289000000000001</v>
      </c>
      <c r="O6472" s="5">
        <v>42305.745292812499</v>
      </c>
      <c r="P6472" s="5">
        <v>42305.745292812499</v>
      </c>
    </row>
    <row r="6473" spans="1:16">
      <c r="A6473">
        <v>5</v>
      </c>
      <c r="B6473">
        <v>14</v>
      </c>
      <c r="C6473">
        <v>5</v>
      </c>
      <c r="D6473">
        <v>77</v>
      </c>
      <c r="E6473">
        <v>229</v>
      </c>
      <c r="F6473">
        <v>1894</v>
      </c>
      <c r="G6473">
        <v>1627</v>
      </c>
      <c r="H6473">
        <v>1</v>
      </c>
      <c r="I6473" s="58">
        <v>-99710</v>
      </c>
      <c r="J6473">
        <v>162701</v>
      </c>
      <c r="K6473" s="4">
        <v>0</v>
      </c>
      <c r="L6473" s="4">
        <v>8.4719999999999995</v>
      </c>
      <c r="M6473" s="4">
        <v>87.96</v>
      </c>
      <c r="N6473" s="4">
        <v>96.432000000000002</v>
      </c>
      <c r="O6473" s="5">
        <v>42305.745292812499</v>
      </c>
      <c r="P6473" s="5">
        <v>42305.745292812499</v>
      </c>
    </row>
    <row r="6474" spans="1:16">
      <c r="A6474">
        <v>5</v>
      </c>
      <c r="B6474">
        <v>14</v>
      </c>
      <c r="C6474">
        <v>5</v>
      </c>
      <c r="D6474">
        <v>77</v>
      </c>
      <c r="E6474">
        <v>2331</v>
      </c>
      <c r="F6474">
        <v>1921</v>
      </c>
      <c r="G6474">
        <v>2125</v>
      </c>
      <c r="H6474">
        <v>2</v>
      </c>
      <c r="I6474" s="58">
        <v>82213</v>
      </c>
      <c r="J6474">
        <v>212502</v>
      </c>
      <c r="K6474" s="4">
        <v>0</v>
      </c>
      <c r="L6474" s="4">
        <v>7.5549999999999997</v>
      </c>
      <c r="M6474" s="4">
        <v>7.6859999999999999</v>
      </c>
      <c r="N6474" s="4">
        <v>15.241</v>
      </c>
      <c r="O6474" s="5">
        <v>42305.745292812499</v>
      </c>
      <c r="P6474" s="5">
        <v>43258.050196053242</v>
      </c>
    </row>
    <row r="6475" spans="1:16">
      <c r="A6475">
        <v>5</v>
      </c>
      <c r="B6475">
        <v>14</v>
      </c>
      <c r="C6475">
        <v>5</v>
      </c>
      <c r="D6475">
        <v>77</v>
      </c>
      <c r="E6475">
        <v>2331</v>
      </c>
      <c r="F6475">
        <v>1922</v>
      </c>
      <c r="G6475">
        <v>2766</v>
      </c>
      <c r="H6475">
        <v>1</v>
      </c>
      <c r="I6475" s="58">
        <v>316302</v>
      </c>
      <c r="J6475">
        <v>276601</v>
      </c>
      <c r="K6475" s="4">
        <v>0</v>
      </c>
      <c r="L6475" s="4">
        <v>7.101</v>
      </c>
      <c r="M6475" s="4">
        <v>16.244</v>
      </c>
      <c r="N6475" s="4">
        <v>23.344999999999999</v>
      </c>
      <c r="O6475" s="5">
        <v>42305.745292812499</v>
      </c>
      <c r="P6475" s="5">
        <v>43258.050196053242</v>
      </c>
    </row>
    <row r="6476" spans="1:16">
      <c r="A6476">
        <v>5</v>
      </c>
      <c r="B6476">
        <v>14</v>
      </c>
      <c r="C6476">
        <v>5</v>
      </c>
      <c r="D6476">
        <v>77</v>
      </c>
      <c r="E6476">
        <v>2331</v>
      </c>
      <c r="F6476">
        <v>1923</v>
      </c>
      <c r="G6476">
        <v>2766</v>
      </c>
      <c r="H6476">
        <v>2</v>
      </c>
      <c r="I6476" s="58">
        <v>316333</v>
      </c>
      <c r="J6476">
        <v>276602</v>
      </c>
      <c r="K6476" s="4">
        <v>1</v>
      </c>
      <c r="L6476" s="4">
        <v>5.0030000000000001</v>
      </c>
      <c r="M6476" s="4">
        <v>23.344999999999999</v>
      </c>
      <c r="N6476" s="4">
        <v>27.347999999999999</v>
      </c>
      <c r="O6476" s="5">
        <v>42305.745292812499</v>
      </c>
      <c r="P6476" s="5">
        <v>43258.050196053242</v>
      </c>
    </row>
    <row r="6477" spans="1:16">
      <c r="A6477">
        <v>5</v>
      </c>
      <c r="B6477">
        <v>14</v>
      </c>
      <c r="C6477">
        <v>5</v>
      </c>
      <c r="D6477">
        <v>77</v>
      </c>
      <c r="E6477">
        <v>2345</v>
      </c>
      <c r="F6477">
        <v>1924</v>
      </c>
      <c r="G6477">
        <v>800</v>
      </c>
      <c r="H6477">
        <v>6</v>
      </c>
      <c r="I6477" s="58" t="s">
        <v>1633</v>
      </c>
      <c r="J6477">
        <v>80006</v>
      </c>
      <c r="K6477" s="4">
        <v>3.8769999999999998</v>
      </c>
      <c r="L6477" s="4">
        <v>11.994</v>
      </c>
      <c r="M6477" s="4">
        <v>39.698999999999998</v>
      </c>
      <c r="N6477" s="4">
        <v>47.816000000000003</v>
      </c>
      <c r="O6477" s="5">
        <v>42305.745292812499</v>
      </c>
      <c r="P6477" s="5">
        <v>43258.050196053242</v>
      </c>
    </row>
    <row r="6478" spans="1:16">
      <c r="A6478">
        <v>5</v>
      </c>
      <c r="B6478">
        <v>14</v>
      </c>
      <c r="C6478">
        <v>5</v>
      </c>
      <c r="D6478">
        <v>77</v>
      </c>
      <c r="E6478">
        <v>2345</v>
      </c>
      <c r="F6478">
        <v>1925</v>
      </c>
      <c r="G6478">
        <v>1863</v>
      </c>
      <c r="H6478">
        <v>3</v>
      </c>
      <c r="I6478" s="58">
        <v>-13454</v>
      </c>
      <c r="J6478">
        <v>186303</v>
      </c>
      <c r="K6478" s="4">
        <v>0</v>
      </c>
      <c r="L6478" s="4">
        <v>3.8769999999999998</v>
      </c>
      <c r="M6478" s="4">
        <v>35.822000000000003</v>
      </c>
      <c r="N6478" s="4">
        <v>39.698999999999998</v>
      </c>
      <c r="O6478" s="5">
        <v>42305.745292812499</v>
      </c>
      <c r="P6478" s="5">
        <v>43258.050196053242</v>
      </c>
    </row>
    <row r="6479" spans="1:16">
      <c r="A6479">
        <v>5</v>
      </c>
      <c r="B6479">
        <v>14</v>
      </c>
      <c r="C6479">
        <v>5</v>
      </c>
      <c r="D6479">
        <v>77</v>
      </c>
      <c r="E6479">
        <v>244</v>
      </c>
      <c r="F6479">
        <v>1895</v>
      </c>
      <c r="G6479">
        <v>563</v>
      </c>
      <c r="H6479">
        <v>7</v>
      </c>
      <c r="I6479" s="58" t="s">
        <v>9762</v>
      </c>
      <c r="J6479">
        <v>56307</v>
      </c>
      <c r="K6479" s="4">
        <v>1</v>
      </c>
      <c r="L6479" s="4">
        <v>12.516999999999999</v>
      </c>
      <c r="M6479" s="4">
        <v>89.647000000000006</v>
      </c>
      <c r="N6479" s="4">
        <v>101.164</v>
      </c>
      <c r="O6479" s="5">
        <v>42305.745292812499</v>
      </c>
      <c r="P6479" s="5">
        <v>42305.745292812499</v>
      </c>
    </row>
    <row r="6480" spans="1:16">
      <c r="A6480">
        <v>5</v>
      </c>
      <c r="B6480">
        <v>14</v>
      </c>
      <c r="C6480">
        <v>5</v>
      </c>
      <c r="D6480">
        <v>77</v>
      </c>
      <c r="E6480">
        <v>286</v>
      </c>
      <c r="F6480">
        <v>1896</v>
      </c>
      <c r="G6480">
        <v>145</v>
      </c>
      <c r="H6480">
        <v>11</v>
      </c>
      <c r="I6480" s="58" t="s">
        <v>9763</v>
      </c>
      <c r="J6480">
        <v>14511</v>
      </c>
      <c r="K6480" s="4">
        <v>0.99299999999999999</v>
      </c>
      <c r="L6480" s="4">
        <v>2.35</v>
      </c>
      <c r="M6480" s="4">
        <v>0</v>
      </c>
      <c r="N6480" s="4">
        <v>1.357</v>
      </c>
      <c r="O6480" s="5">
        <v>42305.745292812499</v>
      </c>
      <c r="P6480" s="5">
        <v>43258.050196053242</v>
      </c>
    </row>
    <row r="6481" spans="1:16">
      <c r="A6481">
        <v>5</v>
      </c>
      <c r="B6481">
        <v>14</v>
      </c>
      <c r="C6481">
        <v>5</v>
      </c>
      <c r="D6481">
        <v>77</v>
      </c>
      <c r="E6481">
        <v>286</v>
      </c>
      <c r="F6481">
        <v>1897</v>
      </c>
      <c r="G6481">
        <v>707</v>
      </c>
      <c r="H6481">
        <v>3</v>
      </c>
      <c r="I6481" s="58" t="s">
        <v>9764</v>
      </c>
      <c r="J6481">
        <v>70703</v>
      </c>
      <c r="K6481" s="4">
        <v>16.559999999999999</v>
      </c>
      <c r="L6481" s="4">
        <v>17.856999999999999</v>
      </c>
      <c r="M6481" s="4">
        <v>26.763999999999999</v>
      </c>
      <c r="N6481" s="4">
        <v>28.061</v>
      </c>
      <c r="O6481" s="5">
        <v>42305.745292812499</v>
      </c>
      <c r="P6481" s="5">
        <v>43258.050196053242</v>
      </c>
    </row>
    <row r="6482" spans="1:16">
      <c r="A6482">
        <v>5</v>
      </c>
      <c r="B6482">
        <v>14</v>
      </c>
      <c r="C6482">
        <v>5</v>
      </c>
      <c r="D6482">
        <v>77</v>
      </c>
      <c r="E6482">
        <v>286</v>
      </c>
      <c r="F6482">
        <v>1898</v>
      </c>
      <c r="G6482">
        <v>740</v>
      </c>
      <c r="H6482">
        <v>1</v>
      </c>
      <c r="I6482" s="58" t="s">
        <v>9765</v>
      </c>
      <c r="J6482">
        <v>74001</v>
      </c>
      <c r="K6482" s="4">
        <v>0.128</v>
      </c>
      <c r="L6482" s="4">
        <v>7.7519999999999998</v>
      </c>
      <c r="M6482" s="4">
        <v>1.357</v>
      </c>
      <c r="N6482" s="4">
        <v>8.9809999999999999</v>
      </c>
      <c r="O6482" s="5">
        <v>42305.745292812499</v>
      </c>
      <c r="P6482" s="5">
        <v>43258.050196053242</v>
      </c>
    </row>
    <row r="6483" spans="1:16">
      <c r="A6483">
        <v>5</v>
      </c>
      <c r="B6483">
        <v>14</v>
      </c>
      <c r="C6483">
        <v>5</v>
      </c>
      <c r="D6483">
        <v>77</v>
      </c>
      <c r="E6483">
        <v>286</v>
      </c>
      <c r="F6483">
        <v>1899</v>
      </c>
      <c r="G6483">
        <v>740</v>
      </c>
      <c r="H6483">
        <v>2</v>
      </c>
      <c r="I6483" s="58" t="s">
        <v>1631</v>
      </c>
      <c r="J6483">
        <v>74002</v>
      </c>
      <c r="K6483" s="4">
        <v>10</v>
      </c>
      <c r="L6483" s="4">
        <v>26.56</v>
      </c>
      <c r="M6483" s="4">
        <v>10.204000000000001</v>
      </c>
      <c r="N6483" s="4">
        <v>26.763999999999999</v>
      </c>
      <c r="O6483" s="5">
        <v>42305.745292812499</v>
      </c>
      <c r="P6483" s="5">
        <v>43258.050196053242</v>
      </c>
    </row>
    <row r="6484" spans="1:16">
      <c r="A6484">
        <v>5</v>
      </c>
      <c r="B6484">
        <v>14</v>
      </c>
      <c r="C6484">
        <v>5</v>
      </c>
      <c r="D6484">
        <v>77</v>
      </c>
      <c r="E6484">
        <v>2871</v>
      </c>
      <c r="F6484">
        <v>1926</v>
      </c>
      <c r="G6484">
        <v>2903</v>
      </c>
      <c r="H6484">
        <v>2</v>
      </c>
      <c r="I6484" s="58">
        <v>366371</v>
      </c>
      <c r="J6484">
        <v>290302</v>
      </c>
      <c r="K6484" s="4">
        <v>0</v>
      </c>
      <c r="L6484" s="4">
        <v>6.665</v>
      </c>
      <c r="M6484" s="4">
        <v>7.6849999999999996</v>
      </c>
      <c r="N6484" s="4">
        <v>14.35</v>
      </c>
      <c r="O6484" s="5">
        <v>42305.745292812499</v>
      </c>
      <c r="P6484" s="5">
        <v>43258.050196053242</v>
      </c>
    </row>
    <row r="6485" spans="1:16">
      <c r="A6485">
        <v>5</v>
      </c>
      <c r="B6485">
        <v>14</v>
      </c>
      <c r="C6485">
        <v>5</v>
      </c>
      <c r="D6485">
        <v>77</v>
      </c>
      <c r="E6485">
        <v>3084</v>
      </c>
      <c r="F6485">
        <v>1927</v>
      </c>
      <c r="G6485">
        <v>3165</v>
      </c>
      <c r="H6485">
        <v>1</v>
      </c>
      <c r="I6485" s="58">
        <v>462034</v>
      </c>
      <c r="J6485">
        <v>316501</v>
      </c>
      <c r="K6485" s="4">
        <v>0</v>
      </c>
      <c r="L6485" s="4">
        <v>4.5019999999999998</v>
      </c>
      <c r="M6485" s="4">
        <v>0</v>
      </c>
      <c r="N6485" s="4">
        <v>4.5019999999999998</v>
      </c>
      <c r="O6485" s="5">
        <v>42305.745292812499</v>
      </c>
      <c r="P6485" s="5">
        <v>42305.745292812499</v>
      </c>
    </row>
    <row r="6486" spans="1:16">
      <c r="A6486">
        <v>5</v>
      </c>
      <c r="B6486">
        <v>14</v>
      </c>
      <c r="C6486">
        <v>5</v>
      </c>
      <c r="D6486">
        <v>77</v>
      </c>
      <c r="E6486">
        <v>3477</v>
      </c>
      <c r="F6486">
        <v>1928</v>
      </c>
      <c r="G6486">
        <v>970</v>
      </c>
      <c r="H6486">
        <v>4</v>
      </c>
      <c r="I6486" s="58" t="s">
        <v>9766</v>
      </c>
      <c r="J6486">
        <v>97004</v>
      </c>
      <c r="K6486" s="4">
        <v>0</v>
      </c>
      <c r="L6486" s="4">
        <v>1.008</v>
      </c>
      <c r="M6486" s="4">
        <v>0</v>
      </c>
      <c r="N6486" s="4">
        <v>1.008</v>
      </c>
      <c r="O6486" s="5">
        <v>42305.745292812499</v>
      </c>
      <c r="P6486" s="5">
        <v>42305.745292812499</v>
      </c>
    </row>
    <row r="6487" spans="1:16">
      <c r="A6487">
        <v>5</v>
      </c>
      <c r="B6487">
        <v>14</v>
      </c>
      <c r="C6487">
        <v>5</v>
      </c>
      <c r="D6487">
        <v>77</v>
      </c>
      <c r="E6487">
        <v>3486</v>
      </c>
      <c r="F6487">
        <v>1929</v>
      </c>
      <c r="G6487">
        <v>806</v>
      </c>
      <c r="H6487">
        <v>5</v>
      </c>
      <c r="I6487" s="58" t="s">
        <v>9767</v>
      </c>
      <c r="J6487">
        <v>80605</v>
      </c>
      <c r="K6487" s="4">
        <v>0</v>
      </c>
      <c r="L6487" s="4">
        <v>0.13</v>
      </c>
      <c r="M6487" s="4">
        <v>0</v>
      </c>
      <c r="N6487" s="4">
        <v>0.13</v>
      </c>
      <c r="O6487" s="5">
        <v>42305.745292812499</v>
      </c>
      <c r="P6487" s="5">
        <v>42305.745292812499</v>
      </c>
    </row>
    <row r="6488" spans="1:16">
      <c r="A6488">
        <v>5</v>
      </c>
      <c r="B6488">
        <v>14</v>
      </c>
      <c r="C6488">
        <v>5</v>
      </c>
      <c r="D6488">
        <v>77</v>
      </c>
      <c r="E6488">
        <v>4019</v>
      </c>
      <c r="F6488">
        <v>1930</v>
      </c>
      <c r="G6488">
        <v>453</v>
      </c>
      <c r="H6488">
        <v>7</v>
      </c>
      <c r="I6488" s="58" t="s">
        <v>9768</v>
      </c>
      <c r="J6488">
        <v>45307</v>
      </c>
      <c r="K6488" s="4">
        <v>1</v>
      </c>
      <c r="L6488" s="4">
        <v>13.166</v>
      </c>
      <c r="M6488" s="4">
        <v>172.881</v>
      </c>
      <c r="N6488" s="4">
        <v>185.047</v>
      </c>
      <c r="O6488" s="5">
        <v>42305.745292812499</v>
      </c>
      <c r="P6488" s="5">
        <v>43258.050196053242</v>
      </c>
    </row>
    <row r="6489" spans="1:16">
      <c r="A6489">
        <v>5</v>
      </c>
      <c r="B6489">
        <v>14</v>
      </c>
      <c r="C6489">
        <v>5</v>
      </c>
      <c r="D6489">
        <v>77</v>
      </c>
      <c r="E6489">
        <v>4019</v>
      </c>
      <c r="F6489">
        <v>1931</v>
      </c>
      <c r="G6489">
        <v>453</v>
      </c>
      <c r="H6489">
        <v>8</v>
      </c>
      <c r="I6489" s="58" t="s">
        <v>9769</v>
      </c>
      <c r="J6489">
        <v>45308</v>
      </c>
      <c r="K6489" s="4">
        <v>13.166</v>
      </c>
      <c r="L6489" s="4">
        <v>23.893999999999998</v>
      </c>
      <c r="M6489" s="4">
        <v>185.047</v>
      </c>
      <c r="N6489" s="4">
        <v>195.77500000000001</v>
      </c>
      <c r="O6489" s="5">
        <v>42305.745292812499</v>
      </c>
      <c r="P6489" s="5">
        <v>43258.050196053242</v>
      </c>
    </row>
    <row r="6490" spans="1:16">
      <c r="A6490">
        <v>5</v>
      </c>
      <c r="B6490">
        <v>14</v>
      </c>
      <c r="C6490">
        <v>5</v>
      </c>
      <c r="D6490">
        <v>77</v>
      </c>
      <c r="E6490">
        <v>4019</v>
      </c>
      <c r="F6490">
        <v>1932</v>
      </c>
      <c r="G6490">
        <v>2497</v>
      </c>
      <c r="H6490">
        <v>1</v>
      </c>
      <c r="I6490" s="58">
        <v>218053</v>
      </c>
      <c r="J6490">
        <v>249701</v>
      </c>
      <c r="K6490" s="4">
        <v>22.893999999999998</v>
      </c>
      <c r="L6490" s="4">
        <v>23.390999999999998</v>
      </c>
      <c r="M6490" s="4">
        <v>195.77500000000001</v>
      </c>
      <c r="N6490" s="4">
        <v>196.27199999999999</v>
      </c>
      <c r="O6490" s="5">
        <v>42305.745292812499</v>
      </c>
      <c r="P6490" s="5">
        <v>42305.745292812499</v>
      </c>
    </row>
    <row r="6491" spans="1:16">
      <c r="A6491">
        <v>5</v>
      </c>
      <c r="B6491">
        <v>14</v>
      </c>
      <c r="C6491">
        <v>5</v>
      </c>
      <c r="D6491">
        <v>77</v>
      </c>
      <c r="E6491">
        <v>4126</v>
      </c>
      <c r="F6491">
        <v>1933</v>
      </c>
      <c r="G6491">
        <v>145</v>
      </c>
      <c r="H6491">
        <v>9</v>
      </c>
      <c r="I6491" s="58" t="s">
        <v>1634</v>
      </c>
      <c r="J6491">
        <v>14509</v>
      </c>
      <c r="K6491" s="4">
        <v>5</v>
      </c>
      <c r="L6491" s="4">
        <v>5.7270000000000003</v>
      </c>
      <c r="M6491" s="4">
        <v>0</v>
      </c>
      <c r="N6491" s="4">
        <v>0.72699999999999998</v>
      </c>
      <c r="O6491" s="5">
        <v>42305.745292812499</v>
      </c>
      <c r="P6491" s="5">
        <v>42305.745292812499</v>
      </c>
    </row>
    <row r="6492" spans="1:16">
      <c r="A6492">
        <v>5</v>
      </c>
      <c r="B6492">
        <v>14</v>
      </c>
      <c r="C6492">
        <v>5</v>
      </c>
      <c r="D6492">
        <v>77</v>
      </c>
      <c r="E6492">
        <v>4522</v>
      </c>
      <c r="F6492">
        <v>1934</v>
      </c>
      <c r="G6492">
        <v>145</v>
      </c>
      <c r="H6492">
        <v>7</v>
      </c>
      <c r="I6492" s="58" t="s">
        <v>1635</v>
      </c>
      <c r="J6492">
        <v>14507</v>
      </c>
      <c r="K6492" s="4">
        <v>1.117</v>
      </c>
      <c r="L6492" s="4">
        <v>18.481000000000002</v>
      </c>
      <c r="M6492" s="4">
        <v>283.64</v>
      </c>
      <c r="N6492" s="4">
        <v>301.00400000000002</v>
      </c>
      <c r="O6492" s="5">
        <v>42305.745292812499</v>
      </c>
      <c r="P6492" s="5">
        <v>43258.050196053242</v>
      </c>
    </row>
    <row r="6493" spans="1:16">
      <c r="A6493">
        <v>5</v>
      </c>
      <c r="B6493">
        <v>14</v>
      </c>
      <c r="C6493">
        <v>5</v>
      </c>
      <c r="D6493">
        <v>77</v>
      </c>
      <c r="E6493">
        <v>4522</v>
      </c>
      <c r="F6493">
        <v>1935</v>
      </c>
      <c r="G6493">
        <v>453</v>
      </c>
      <c r="H6493">
        <v>1</v>
      </c>
      <c r="I6493" s="58" t="s">
        <v>9770</v>
      </c>
      <c r="J6493">
        <v>45301</v>
      </c>
      <c r="K6493" s="4">
        <v>0</v>
      </c>
      <c r="L6493" s="4">
        <v>10.833</v>
      </c>
      <c r="M6493" s="4">
        <v>272.80700000000002</v>
      </c>
      <c r="N6493" s="4">
        <v>283.64</v>
      </c>
      <c r="O6493" s="5">
        <v>42305.745292812499</v>
      </c>
      <c r="P6493" s="5">
        <v>43258.050196053242</v>
      </c>
    </row>
    <row r="6494" spans="1:16">
      <c r="A6494">
        <v>5</v>
      </c>
      <c r="B6494">
        <v>14</v>
      </c>
      <c r="C6494">
        <v>5</v>
      </c>
      <c r="D6494">
        <v>77</v>
      </c>
      <c r="E6494">
        <v>4525</v>
      </c>
      <c r="F6494">
        <v>1936</v>
      </c>
      <c r="G6494">
        <v>145</v>
      </c>
      <c r="H6494">
        <v>6</v>
      </c>
      <c r="I6494" s="58" t="s">
        <v>9771</v>
      </c>
      <c r="J6494">
        <v>14506</v>
      </c>
      <c r="K6494" s="4">
        <v>0</v>
      </c>
      <c r="L6494" s="4">
        <v>17.907</v>
      </c>
      <c r="M6494" s="4">
        <v>89.950999999999993</v>
      </c>
      <c r="N6494" s="4">
        <v>107.858</v>
      </c>
      <c r="O6494" s="5">
        <v>42305.745292812499</v>
      </c>
      <c r="P6494" s="5">
        <v>43258.050196053242</v>
      </c>
    </row>
    <row r="6495" spans="1:16">
      <c r="A6495">
        <v>5</v>
      </c>
      <c r="B6495">
        <v>14</v>
      </c>
      <c r="C6495">
        <v>5</v>
      </c>
      <c r="D6495">
        <v>77</v>
      </c>
      <c r="E6495">
        <v>4525</v>
      </c>
      <c r="F6495">
        <v>1937</v>
      </c>
      <c r="G6495">
        <v>145</v>
      </c>
      <c r="H6495">
        <v>7</v>
      </c>
      <c r="I6495" s="58" t="s">
        <v>1635</v>
      </c>
      <c r="J6495">
        <v>14507</v>
      </c>
      <c r="K6495" s="4">
        <v>0</v>
      </c>
      <c r="L6495" s="4">
        <v>1.113</v>
      </c>
      <c r="M6495" s="4">
        <v>107.858</v>
      </c>
      <c r="N6495" s="4">
        <v>108.971</v>
      </c>
      <c r="O6495" s="5">
        <v>42305.745292812499</v>
      </c>
      <c r="P6495" s="5">
        <v>42305.745292812499</v>
      </c>
    </row>
    <row r="6496" spans="1:16">
      <c r="A6496">
        <v>5</v>
      </c>
      <c r="B6496">
        <v>14</v>
      </c>
      <c r="C6496">
        <v>5</v>
      </c>
      <c r="D6496">
        <v>77</v>
      </c>
      <c r="E6496">
        <v>549</v>
      </c>
      <c r="F6496">
        <v>1900</v>
      </c>
      <c r="G6496">
        <v>145</v>
      </c>
      <c r="H6496">
        <v>9</v>
      </c>
      <c r="I6496" s="58" t="s">
        <v>1634</v>
      </c>
      <c r="J6496">
        <v>14509</v>
      </c>
      <c r="K6496" s="4">
        <v>14.477</v>
      </c>
      <c r="L6496" s="4">
        <v>14.821</v>
      </c>
      <c r="M6496" s="4">
        <v>24.87</v>
      </c>
      <c r="N6496" s="4">
        <v>25.213999999999999</v>
      </c>
      <c r="O6496" s="5">
        <v>42305.745292812499</v>
      </c>
      <c r="P6496" s="5">
        <v>42305.745292812499</v>
      </c>
    </row>
    <row r="6497" spans="1:16">
      <c r="A6497">
        <v>5</v>
      </c>
      <c r="B6497">
        <v>14</v>
      </c>
      <c r="C6497">
        <v>5</v>
      </c>
      <c r="D6497">
        <v>77</v>
      </c>
      <c r="E6497">
        <v>549</v>
      </c>
      <c r="F6497">
        <v>1901</v>
      </c>
      <c r="G6497">
        <v>800</v>
      </c>
      <c r="H6497">
        <v>1</v>
      </c>
      <c r="I6497" s="58" t="s">
        <v>1636</v>
      </c>
      <c r="J6497">
        <v>80001</v>
      </c>
      <c r="K6497" s="4">
        <v>2.1999999999999999E-2</v>
      </c>
      <c r="L6497" s="4">
        <v>10.334</v>
      </c>
      <c r="M6497" s="4">
        <v>25.991</v>
      </c>
      <c r="N6497" s="4">
        <v>36.302999999999997</v>
      </c>
      <c r="O6497" s="5">
        <v>42305.745292812499</v>
      </c>
      <c r="P6497" s="5">
        <v>43258.050196053242</v>
      </c>
    </row>
    <row r="6498" spans="1:16">
      <c r="A6498">
        <v>5</v>
      </c>
      <c r="B6498">
        <v>14</v>
      </c>
      <c r="C6498">
        <v>5</v>
      </c>
      <c r="D6498">
        <v>77</v>
      </c>
      <c r="E6498">
        <v>549</v>
      </c>
      <c r="F6498">
        <v>1902</v>
      </c>
      <c r="G6498">
        <v>800</v>
      </c>
      <c r="H6498">
        <v>2</v>
      </c>
      <c r="I6498" s="58" t="s">
        <v>9772</v>
      </c>
      <c r="J6498">
        <v>80002</v>
      </c>
      <c r="K6498" s="4">
        <v>15.683</v>
      </c>
      <c r="L6498" s="4">
        <v>27.532</v>
      </c>
      <c r="M6498" s="4">
        <v>41.652000000000001</v>
      </c>
      <c r="N6498" s="4">
        <v>49.197000000000003</v>
      </c>
      <c r="O6498" s="5">
        <v>42305.745292812499</v>
      </c>
      <c r="P6498" s="5">
        <v>42305.745292812499</v>
      </c>
    </row>
    <row r="6499" spans="1:16">
      <c r="A6499">
        <v>5</v>
      </c>
      <c r="B6499">
        <v>14</v>
      </c>
      <c r="C6499">
        <v>5</v>
      </c>
      <c r="D6499">
        <v>77</v>
      </c>
      <c r="E6499">
        <v>549</v>
      </c>
      <c r="F6499">
        <v>1903</v>
      </c>
      <c r="G6499">
        <v>970</v>
      </c>
      <c r="H6499">
        <v>2</v>
      </c>
      <c r="I6499" s="58" t="s">
        <v>9773</v>
      </c>
      <c r="J6499">
        <v>97002</v>
      </c>
      <c r="K6499" s="4">
        <v>1</v>
      </c>
      <c r="L6499" s="4">
        <v>14.477</v>
      </c>
      <c r="M6499" s="4">
        <v>11.393000000000001</v>
      </c>
      <c r="N6499" s="4">
        <v>24.87</v>
      </c>
      <c r="O6499" s="5">
        <v>42305.745292812499</v>
      </c>
      <c r="P6499" s="5">
        <v>42305.745292812499</v>
      </c>
    </row>
    <row r="6500" spans="1:16">
      <c r="A6500">
        <v>5</v>
      </c>
      <c r="B6500">
        <v>14</v>
      </c>
      <c r="C6500">
        <v>5</v>
      </c>
      <c r="D6500">
        <v>77</v>
      </c>
      <c r="E6500">
        <v>549</v>
      </c>
      <c r="F6500">
        <v>1904</v>
      </c>
      <c r="G6500">
        <v>1128</v>
      </c>
      <c r="H6500">
        <v>1</v>
      </c>
      <c r="I6500" s="58" t="s">
        <v>1632</v>
      </c>
      <c r="J6500">
        <v>112801</v>
      </c>
      <c r="K6500" s="4">
        <v>10.334</v>
      </c>
      <c r="L6500" s="4">
        <v>15.683</v>
      </c>
      <c r="M6500" s="4">
        <v>36.302999999999997</v>
      </c>
      <c r="N6500" s="4">
        <v>41.652000000000001</v>
      </c>
      <c r="O6500" s="5">
        <v>42305.745292812499</v>
      </c>
      <c r="P6500" s="5">
        <v>43258.050196053242</v>
      </c>
    </row>
    <row r="6501" spans="1:16">
      <c r="A6501">
        <v>5</v>
      </c>
      <c r="B6501">
        <v>14</v>
      </c>
      <c r="C6501">
        <v>5</v>
      </c>
      <c r="D6501">
        <v>77</v>
      </c>
      <c r="E6501">
        <v>756</v>
      </c>
      <c r="F6501">
        <v>1905</v>
      </c>
      <c r="G6501">
        <v>1628</v>
      </c>
      <c r="H6501">
        <v>1</v>
      </c>
      <c r="I6501" s="58">
        <v>-99345</v>
      </c>
      <c r="J6501">
        <v>162801</v>
      </c>
      <c r="K6501" s="4">
        <v>0</v>
      </c>
      <c r="L6501" s="4">
        <v>5.2450000000000001</v>
      </c>
      <c r="M6501" s="4">
        <v>0</v>
      </c>
      <c r="N6501" s="4">
        <v>5.2450000000000001</v>
      </c>
      <c r="O6501" s="5">
        <v>42305.745292812499</v>
      </c>
      <c r="P6501" s="5">
        <v>42305.745292812499</v>
      </c>
    </row>
    <row r="6502" spans="1:16">
      <c r="A6502">
        <v>5</v>
      </c>
      <c r="B6502">
        <v>14</v>
      </c>
      <c r="C6502">
        <v>5</v>
      </c>
      <c r="D6502">
        <v>77</v>
      </c>
      <c r="E6502">
        <v>756</v>
      </c>
      <c r="F6502">
        <v>1906</v>
      </c>
      <c r="G6502">
        <v>1628</v>
      </c>
      <c r="H6502">
        <v>2</v>
      </c>
      <c r="I6502" s="58">
        <v>-99314</v>
      </c>
      <c r="J6502">
        <v>162802</v>
      </c>
      <c r="K6502" s="4">
        <v>0</v>
      </c>
      <c r="L6502" s="4">
        <v>7.8579999999999997</v>
      </c>
      <c r="M6502" s="4">
        <v>6.2460000000000004</v>
      </c>
      <c r="N6502" s="4">
        <v>14.103999999999999</v>
      </c>
      <c r="O6502" s="5">
        <v>42305.745292812499</v>
      </c>
      <c r="P6502" s="5">
        <v>42305.745292812499</v>
      </c>
    </row>
    <row r="6503" spans="1:16">
      <c r="A6503">
        <v>5</v>
      </c>
      <c r="B6503">
        <v>14</v>
      </c>
      <c r="C6503">
        <v>5</v>
      </c>
      <c r="D6503">
        <v>77</v>
      </c>
      <c r="E6503">
        <v>802</v>
      </c>
      <c r="F6503">
        <v>1907</v>
      </c>
      <c r="G6503">
        <v>806</v>
      </c>
      <c r="H6503">
        <v>1</v>
      </c>
      <c r="I6503" s="58" t="s">
        <v>9774</v>
      </c>
      <c r="J6503">
        <v>80601</v>
      </c>
      <c r="K6503" s="4">
        <v>0</v>
      </c>
      <c r="L6503" s="4">
        <v>10.244</v>
      </c>
      <c r="M6503" s="4">
        <v>0</v>
      </c>
      <c r="N6503" s="4">
        <v>10.244</v>
      </c>
      <c r="O6503" s="5">
        <v>42305.745292812499</v>
      </c>
      <c r="P6503" s="5">
        <v>43258.050196053242</v>
      </c>
    </row>
    <row r="6504" spans="1:16">
      <c r="A6504">
        <v>5</v>
      </c>
      <c r="B6504">
        <v>14</v>
      </c>
      <c r="C6504">
        <v>5</v>
      </c>
      <c r="D6504">
        <v>77</v>
      </c>
      <c r="E6504">
        <v>833</v>
      </c>
      <c r="F6504">
        <v>1908</v>
      </c>
      <c r="G6504">
        <v>2425</v>
      </c>
      <c r="H6504">
        <v>1</v>
      </c>
      <c r="I6504" s="58">
        <v>191755</v>
      </c>
      <c r="J6504">
        <v>242501</v>
      </c>
      <c r="K6504" s="4">
        <v>0</v>
      </c>
      <c r="L6504" s="4">
        <v>1.466</v>
      </c>
      <c r="M6504" s="4">
        <v>0</v>
      </c>
      <c r="N6504" s="4">
        <v>1.466</v>
      </c>
      <c r="O6504" s="5">
        <v>42305.745292812499</v>
      </c>
      <c r="P6504" s="5">
        <v>43258.050196053242</v>
      </c>
    </row>
    <row r="6505" spans="1:16">
      <c r="A6505">
        <v>5</v>
      </c>
      <c r="B6505">
        <v>14</v>
      </c>
      <c r="C6505">
        <v>5</v>
      </c>
      <c r="D6505">
        <v>77</v>
      </c>
      <c r="E6505">
        <v>837</v>
      </c>
      <c r="F6505">
        <v>1909</v>
      </c>
      <c r="G6505">
        <v>2766</v>
      </c>
      <c r="H6505">
        <v>3</v>
      </c>
      <c r="I6505" s="58">
        <v>316361</v>
      </c>
      <c r="J6505">
        <v>276603</v>
      </c>
      <c r="K6505" s="4">
        <v>0</v>
      </c>
      <c r="L6505" s="4">
        <v>16.207999999999998</v>
      </c>
      <c r="M6505" s="4">
        <v>0</v>
      </c>
      <c r="N6505" s="4">
        <v>16.207999999999998</v>
      </c>
      <c r="O6505" s="5">
        <v>42305.745292812499</v>
      </c>
      <c r="P6505" s="5">
        <v>42305.745292812499</v>
      </c>
    </row>
    <row r="6506" spans="1:16">
      <c r="A6506">
        <v>5</v>
      </c>
      <c r="B6506">
        <v>14</v>
      </c>
      <c r="C6506">
        <v>5</v>
      </c>
      <c r="D6506">
        <v>77</v>
      </c>
      <c r="E6506">
        <v>926</v>
      </c>
      <c r="F6506">
        <v>1910</v>
      </c>
      <c r="G6506">
        <v>800</v>
      </c>
      <c r="H6506">
        <v>1</v>
      </c>
      <c r="I6506" s="58" t="s">
        <v>1636</v>
      </c>
      <c r="J6506">
        <v>80001</v>
      </c>
      <c r="K6506" s="4">
        <v>20</v>
      </c>
      <c r="L6506" s="4">
        <v>24.899000000000001</v>
      </c>
      <c r="M6506" s="4">
        <v>9.218</v>
      </c>
      <c r="N6506" s="4">
        <v>14.116</v>
      </c>
      <c r="O6506" s="5">
        <v>42305.745292812499</v>
      </c>
      <c r="P6506" s="5">
        <v>43258.050196053242</v>
      </c>
    </row>
    <row r="6507" spans="1:16">
      <c r="A6507">
        <v>5</v>
      </c>
      <c r="B6507">
        <v>14</v>
      </c>
      <c r="C6507">
        <v>5</v>
      </c>
      <c r="D6507">
        <v>77</v>
      </c>
      <c r="E6507">
        <v>926</v>
      </c>
      <c r="F6507">
        <v>1911</v>
      </c>
      <c r="G6507">
        <v>1128</v>
      </c>
      <c r="H6507">
        <v>1</v>
      </c>
      <c r="I6507" s="58" t="s">
        <v>1632</v>
      </c>
      <c r="J6507">
        <v>112801</v>
      </c>
      <c r="K6507" s="4">
        <v>20</v>
      </c>
      <c r="L6507" s="4">
        <v>28.408999999999999</v>
      </c>
      <c r="M6507" s="4">
        <v>14.116</v>
      </c>
      <c r="N6507" s="4">
        <v>22.526</v>
      </c>
      <c r="O6507" s="5">
        <v>42305.745292812499</v>
      </c>
      <c r="P6507" s="5">
        <v>43258.050196053242</v>
      </c>
    </row>
    <row r="6508" spans="1:16">
      <c r="A6508">
        <v>5</v>
      </c>
      <c r="B6508">
        <v>14</v>
      </c>
      <c r="C6508">
        <v>5</v>
      </c>
      <c r="D6508">
        <v>77</v>
      </c>
      <c r="E6508">
        <v>926</v>
      </c>
      <c r="F6508">
        <v>1912</v>
      </c>
      <c r="G6508">
        <v>3241</v>
      </c>
      <c r="H6508">
        <v>1</v>
      </c>
      <c r="I6508" s="58">
        <v>489793</v>
      </c>
      <c r="J6508">
        <v>324101</v>
      </c>
      <c r="K6508" s="4">
        <v>0</v>
      </c>
      <c r="L6508" s="4">
        <v>0.89300000000000002</v>
      </c>
      <c r="M6508" s="4">
        <v>22.981000000000002</v>
      </c>
      <c r="N6508" s="4">
        <v>23.873999999999999</v>
      </c>
      <c r="O6508" s="5">
        <v>42305.745292812499</v>
      </c>
      <c r="P6508" s="5">
        <v>42305.745292812499</v>
      </c>
    </row>
    <row r="6509" spans="1:16">
      <c r="A6509">
        <v>5</v>
      </c>
      <c r="B6509">
        <v>14</v>
      </c>
      <c r="C6509">
        <v>5</v>
      </c>
      <c r="D6509">
        <v>77</v>
      </c>
      <c r="E6509">
        <v>928</v>
      </c>
      <c r="F6509">
        <v>1913</v>
      </c>
      <c r="G6509">
        <v>1128</v>
      </c>
      <c r="H6509">
        <v>2</v>
      </c>
      <c r="I6509" s="58" t="s">
        <v>9775</v>
      </c>
      <c r="J6509">
        <v>112802</v>
      </c>
      <c r="K6509" s="4">
        <v>0</v>
      </c>
      <c r="L6509" s="4">
        <v>7.234</v>
      </c>
      <c r="M6509" s="4">
        <v>8.1850000000000005</v>
      </c>
      <c r="N6509" s="4">
        <v>15.419</v>
      </c>
      <c r="O6509" s="5">
        <v>42305.745292812499</v>
      </c>
      <c r="P6509" s="5">
        <v>42305.745292812499</v>
      </c>
    </row>
    <row r="6510" spans="1:16">
      <c r="A6510">
        <v>5</v>
      </c>
      <c r="B6510">
        <v>14</v>
      </c>
      <c r="C6510">
        <v>5</v>
      </c>
      <c r="D6510">
        <v>77</v>
      </c>
      <c r="E6510">
        <v>928</v>
      </c>
      <c r="F6510">
        <v>1914</v>
      </c>
      <c r="G6510">
        <v>3380</v>
      </c>
      <c r="H6510">
        <v>1</v>
      </c>
      <c r="I6510" s="58">
        <v>540561</v>
      </c>
      <c r="J6510">
        <v>338001</v>
      </c>
      <c r="K6510" s="4">
        <v>1</v>
      </c>
      <c r="L6510" s="4">
        <v>8.0169999999999995</v>
      </c>
      <c r="M6510" s="4">
        <v>0</v>
      </c>
      <c r="N6510" s="4">
        <v>7.0170000000000003</v>
      </c>
      <c r="O6510" s="5">
        <v>42305.745292812499</v>
      </c>
      <c r="P6510" s="5">
        <v>42305.745292812499</v>
      </c>
    </row>
    <row r="6511" spans="1:16">
      <c r="A6511">
        <v>5</v>
      </c>
      <c r="B6511">
        <v>14</v>
      </c>
      <c r="C6511">
        <v>5</v>
      </c>
      <c r="D6511">
        <v>77</v>
      </c>
      <c r="E6511">
        <v>930</v>
      </c>
      <c r="F6511">
        <v>1915</v>
      </c>
      <c r="G6511">
        <v>800</v>
      </c>
      <c r="H6511">
        <v>6</v>
      </c>
      <c r="I6511" s="58" t="s">
        <v>1633</v>
      </c>
      <c r="J6511">
        <v>80006</v>
      </c>
      <c r="K6511" s="4">
        <v>0</v>
      </c>
      <c r="L6511" s="4">
        <v>2.5099999999999998</v>
      </c>
      <c r="M6511" s="4">
        <v>20.234999999999999</v>
      </c>
      <c r="N6511" s="4">
        <v>22.745000000000001</v>
      </c>
      <c r="O6511" s="5">
        <v>42305.745292812499</v>
      </c>
      <c r="P6511" s="5">
        <v>43258.050196053242</v>
      </c>
    </row>
    <row r="6512" spans="1:16">
      <c r="A6512">
        <v>5</v>
      </c>
      <c r="B6512">
        <v>14</v>
      </c>
      <c r="C6512">
        <v>5</v>
      </c>
      <c r="D6512">
        <v>77</v>
      </c>
      <c r="E6512">
        <v>930</v>
      </c>
      <c r="F6512">
        <v>1916</v>
      </c>
      <c r="G6512">
        <v>2123</v>
      </c>
      <c r="H6512">
        <v>1</v>
      </c>
      <c r="I6512" s="58">
        <v>81451</v>
      </c>
      <c r="J6512">
        <v>212301</v>
      </c>
      <c r="K6512" s="4">
        <v>2.5099999999999998</v>
      </c>
      <c r="L6512" s="4">
        <v>7.5289999999999999</v>
      </c>
      <c r="M6512" s="4">
        <v>22.745000000000001</v>
      </c>
      <c r="N6512" s="4">
        <v>27.763999999999999</v>
      </c>
      <c r="O6512" s="5">
        <v>42305.745292812499</v>
      </c>
      <c r="P6512" s="5">
        <v>42305.745292812499</v>
      </c>
    </row>
    <row r="6513" spans="1:16">
      <c r="A6513">
        <v>5</v>
      </c>
      <c r="B6513">
        <v>14</v>
      </c>
      <c r="C6513">
        <v>5</v>
      </c>
      <c r="D6513">
        <v>85</v>
      </c>
      <c r="E6513">
        <v>1381</v>
      </c>
      <c r="F6513">
        <v>1969</v>
      </c>
      <c r="G6513">
        <v>1873</v>
      </c>
      <c r="H6513">
        <v>1</v>
      </c>
      <c r="I6513" s="58">
        <v>-9860</v>
      </c>
      <c r="J6513">
        <v>187301</v>
      </c>
      <c r="K6513" s="4">
        <v>0.98699999999999999</v>
      </c>
      <c r="L6513" s="4">
        <v>3.077</v>
      </c>
      <c r="M6513" s="4">
        <v>0</v>
      </c>
      <c r="N6513" s="4">
        <v>2.09</v>
      </c>
      <c r="O6513" s="5">
        <v>42305.745292812499</v>
      </c>
      <c r="P6513" s="5">
        <v>43258.050196053242</v>
      </c>
    </row>
    <row r="6514" spans="1:16">
      <c r="A6514">
        <v>5</v>
      </c>
      <c r="B6514">
        <v>14</v>
      </c>
      <c r="C6514">
        <v>5</v>
      </c>
      <c r="D6514">
        <v>85</v>
      </c>
      <c r="E6514">
        <v>1423</v>
      </c>
      <c r="F6514">
        <v>1970</v>
      </c>
      <c r="G6514">
        <v>453</v>
      </c>
      <c r="H6514">
        <v>10</v>
      </c>
      <c r="I6514" s="58" t="s">
        <v>1637</v>
      </c>
      <c r="J6514">
        <v>45310</v>
      </c>
      <c r="K6514" s="4">
        <v>20</v>
      </c>
      <c r="L6514" s="4">
        <v>29.614999999999998</v>
      </c>
      <c r="M6514" s="4">
        <v>7.3520000000000003</v>
      </c>
      <c r="N6514" s="4">
        <v>16.966999999999999</v>
      </c>
      <c r="O6514" s="5">
        <v>42305.745292812499</v>
      </c>
      <c r="P6514" s="5">
        <v>42305.745292812499</v>
      </c>
    </row>
    <row r="6515" spans="1:16">
      <c r="A6515">
        <v>5</v>
      </c>
      <c r="B6515">
        <v>14</v>
      </c>
      <c r="C6515">
        <v>5</v>
      </c>
      <c r="D6515">
        <v>85</v>
      </c>
      <c r="E6515">
        <v>2075</v>
      </c>
      <c r="F6515">
        <v>1971</v>
      </c>
      <c r="G6515">
        <v>2180</v>
      </c>
      <c r="H6515">
        <v>2</v>
      </c>
      <c r="I6515" s="58">
        <v>102301</v>
      </c>
      <c r="J6515">
        <v>218002</v>
      </c>
      <c r="K6515" s="4">
        <v>0</v>
      </c>
      <c r="L6515" s="4">
        <v>11.281000000000001</v>
      </c>
      <c r="M6515" s="4">
        <v>0</v>
      </c>
      <c r="N6515" s="4">
        <v>11.281000000000001</v>
      </c>
      <c r="O6515" s="5">
        <v>42305.745292812499</v>
      </c>
      <c r="P6515" s="5">
        <v>42305.745292812499</v>
      </c>
    </row>
    <row r="6516" spans="1:16">
      <c r="A6516">
        <v>5</v>
      </c>
      <c r="B6516">
        <v>14</v>
      </c>
      <c r="C6516">
        <v>5</v>
      </c>
      <c r="D6516">
        <v>85</v>
      </c>
      <c r="E6516">
        <v>2167</v>
      </c>
      <c r="F6516">
        <v>1972</v>
      </c>
      <c r="G6516">
        <v>2043</v>
      </c>
      <c r="H6516">
        <v>1</v>
      </c>
      <c r="I6516" s="58">
        <v>52232</v>
      </c>
      <c r="J6516">
        <v>204301</v>
      </c>
      <c r="K6516" s="4">
        <v>0</v>
      </c>
      <c r="L6516" s="4">
        <v>4.9039999999999999</v>
      </c>
      <c r="M6516" s="4">
        <v>0</v>
      </c>
      <c r="N6516" s="4">
        <v>4.9039999999999999</v>
      </c>
      <c r="O6516" s="5">
        <v>42305.745292812499</v>
      </c>
      <c r="P6516" s="5">
        <v>42305.745292812499</v>
      </c>
    </row>
    <row r="6517" spans="1:16">
      <c r="A6517">
        <v>5</v>
      </c>
      <c r="B6517">
        <v>14</v>
      </c>
      <c r="C6517">
        <v>5</v>
      </c>
      <c r="D6517">
        <v>85</v>
      </c>
      <c r="E6517">
        <v>2327</v>
      </c>
      <c r="F6517">
        <v>1973</v>
      </c>
      <c r="G6517">
        <v>2124</v>
      </c>
      <c r="H6517">
        <v>2</v>
      </c>
      <c r="I6517" s="58">
        <v>81847</v>
      </c>
      <c r="J6517">
        <v>212402</v>
      </c>
      <c r="K6517" s="4">
        <v>0</v>
      </c>
      <c r="L6517" s="4">
        <v>4.9790000000000001</v>
      </c>
      <c r="M6517" s="4">
        <v>2.1930000000000001</v>
      </c>
      <c r="N6517" s="4">
        <v>7.1719999999999997</v>
      </c>
      <c r="O6517" s="5">
        <v>42305.745292812499</v>
      </c>
      <c r="P6517" s="5">
        <v>42305.745292812499</v>
      </c>
    </row>
    <row r="6518" spans="1:16">
      <c r="A6518">
        <v>5</v>
      </c>
      <c r="B6518">
        <v>14</v>
      </c>
      <c r="C6518">
        <v>5</v>
      </c>
      <c r="D6518">
        <v>85</v>
      </c>
      <c r="E6518">
        <v>2483</v>
      </c>
      <c r="F6518">
        <v>1974</v>
      </c>
      <c r="G6518">
        <v>2767</v>
      </c>
      <c r="H6518">
        <v>1</v>
      </c>
      <c r="I6518" s="58">
        <v>316667</v>
      </c>
      <c r="J6518">
        <v>276701</v>
      </c>
      <c r="K6518" s="4">
        <v>0.99099999999999999</v>
      </c>
      <c r="L6518" s="4">
        <v>6.891</v>
      </c>
      <c r="M6518" s="4">
        <v>0</v>
      </c>
      <c r="N6518" s="4">
        <v>5.9</v>
      </c>
      <c r="O6518" s="5">
        <v>42305.745292812499</v>
      </c>
      <c r="P6518" s="5">
        <v>42305.745292812499</v>
      </c>
    </row>
    <row r="6519" spans="1:16">
      <c r="A6519">
        <v>5</v>
      </c>
      <c r="B6519">
        <v>14</v>
      </c>
      <c r="C6519">
        <v>5</v>
      </c>
      <c r="D6519">
        <v>85</v>
      </c>
      <c r="E6519">
        <v>3445</v>
      </c>
      <c r="F6519">
        <v>1975</v>
      </c>
      <c r="G6519">
        <v>2767</v>
      </c>
      <c r="H6519">
        <v>2</v>
      </c>
      <c r="I6519" s="58">
        <v>316698</v>
      </c>
      <c r="J6519">
        <v>276702</v>
      </c>
      <c r="K6519" s="4">
        <v>1.004</v>
      </c>
      <c r="L6519" s="4">
        <v>4.4130000000000003</v>
      </c>
      <c r="M6519" s="4">
        <v>0</v>
      </c>
      <c r="N6519" s="4">
        <v>3.4089999999999998</v>
      </c>
      <c r="O6519" s="5">
        <v>42305.745292812499</v>
      </c>
      <c r="P6519" s="5">
        <v>42305.745292812499</v>
      </c>
    </row>
    <row r="6520" spans="1:16">
      <c r="A6520">
        <v>5</v>
      </c>
      <c r="B6520">
        <v>14</v>
      </c>
      <c r="C6520">
        <v>5</v>
      </c>
      <c r="D6520">
        <v>85</v>
      </c>
      <c r="E6520">
        <v>392</v>
      </c>
      <c r="F6520">
        <v>1961</v>
      </c>
      <c r="G6520">
        <v>721</v>
      </c>
      <c r="H6520">
        <v>9</v>
      </c>
      <c r="I6520" s="58" t="s">
        <v>9776</v>
      </c>
      <c r="J6520">
        <v>72109</v>
      </c>
      <c r="K6520" s="4">
        <v>0</v>
      </c>
      <c r="L6520" s="4">
        <v>2.6589999999999998</v>
      </c>
      <c r="M6520" s="4">
        <v>50.462000000000003</v>
      </c>
      <c r="N6520" s="4">
        <v>53.121000000000002</v>
      </c>
      <c r="O6520" s="5">
        <v>42305.745292812499</v>
      </c>
      <c r="P6520" s="5">
        <v>42305.745292812499</v>
      </c>
    </row>
    <row r="6521" spans="1:16">
      <c r="A6521">
        <v>5</v>
      </c>
      <c r="B6521">
        <v>14</v>
      </c>
      <c r="C6521">
        <v>5</v>
      </c>
      <c r="D6521">
        <v>85</v>
      </c>
      <c r="E6521">
        <v>392</v>
      </c>
      <c r="F6521">
        <v>1962</v>
      </c>
      <c r="G6521">
        <v>2498</v>
      </c>
      <c r="H6521">
        <v>1</v>
      </c>
      <c r="I6521" s="58">
        <v>218418</v>
      </c>
      <c r="J6521">
        <v>249801</v>
      </c>
      <c r="K6521" s="4">
        <v>1</v>
      </c>
      <c r="L6521" s="4">
        <v>8.7059999999999995</v>
      </c>
      <c r="M6521" s="4">
        <v>53.121000000000002</v>
      </c>
      <c r="N6521" s="4">
        <v>60.826999999999998</v>
      </c>
      <c r="O6521" s="5">
        <v>42305.745292812499</v>
      </c>
      <c r="P6521" s="5">
        <v>42305.745292812499</v>
      </c>
    </row>
    <row r="6522" spans="1:16">
      <c r="A6522">
        <v>5</v>
      </c>
      <c r="B6522">
        <v>14</v>
      </c>
      <c r="C6522">
        <v>5</v>
      </c>
      <c r="D6522">
        <v>85</v>
      </c>
      <c r="E6522">
        <v>4019</v>
      </c>
      <c r="F6522">
        <v>1976</v>
      </c>
      <c r="G6522">
        <v>453</v>
      </c>
      <c r="H6522">
        <v>5</v>
      </c>
      <c r="I6522" s="58" t="s">
        <v>9777</v>
      </c>
      <c r="J6522">
        <v>45305</v>
      </c>
      <c r="K6522" s="4">
        <v>0</v>
      </c>
      <c r="L6522" s="4">
        <v>14.474</v>
      </c>
      <c r="M6522" s="4">
        <v>238.34299999999999</v>
      </c>
      <c r="N6522" s="4">
        <v>252.81700000000001</v>
      </c>
      <c r="O6522" s="5">
        <v>42305.745292812499</v>
      </c>
      <c r="P6522" s="5">
        <v>43258.050196053242</v>
      </c>
    </row>
    <row r="6523" spans="1:16">
      <c r="A6523">
        <v>5</v>
      </c>
      <c r="B6523">
        <v>14</v>
      </c>
      <c r="C6523">
        <v>5</v>
      </c>
      <c r="D6523">
        <v>85</v>
      </c>
      <c r="E6523">
        <v>4118</v>
      </c>
      <c r="F6523">
        <v>1977</v>
      </c>
      <c r="G6523">
        <v>53</v>
      </c>
      <c r="H6523">
        <v>14</v>
      </c>
      <c r="I6523" s="58" t="s">
        <v>9778</v>
      </c>
      <c r="J6523">
        <v>5314</v>
      </c>
      <c r="K6523" s="4">
        <v>0</v>
      </c>
      <c r="L6523" s="4">
        <v>0.87</v>
      </c>
      <c r="M6523" s="4">
        <v>0</v>
      </c>
      <c r="N6523" s="4">
        <v>0.87</v>
      </c>
      <c r="O6523" s="5">
        <v>42305.745292812499</v>
      </c>
      <c r="P6523" s="5">
        <v>42305.745292812499</v>
      </c>
    </row>
    <row r="6524" spans="1:16">
      <c r="A6524">
        <v>5</v>
      </c>
      <c r="B6524">
        <v>14</v>
      </c>
      <c r="C6524">
        <v>5</v>
      </c>
      <c r="D6524">
        <v>85</v>
      </c>
      <c r="E6524">
        <v>4322</v>
      </c>
      <c r="F6524">
        <v>1978</v>
      </c>
      <c r="G6524">
        <v>53</v>
      </c>
      <c r="H6524">
        <v>13</v>
      </c>
      <c r="I6524" s="58" t="s">
        <v>9779</v>
      </c>
      <c r="J6524">
        <v>5313</v>
      </c>
      <c r="K6524" s="4">
        <v>1</v>
      </c>
      <c r="L6524" s="4">
        <v>1.5369999999999999</v>
      </c>
      <c r="M6524" s="4">
        <v>0</v>
      </c>
      <c r="N6524" s="4">
        <v>0.53700000000000003</v>
      </c>
      <c r="O6524" s="5">
        <v>42305.745292812499</v>
      </c>
      <c r="P6524" s="5">
        <v>42305.745292812499</v>
      </c>
    </row>
    <row r="6525" spans="1:16">
      <c r="A6525">
        <v>5</v>
      </c>
      <c r="B6525">
        <v>14</v>
      </c>
      <c r="C6525">
        <v>5</v>
      </c>
      <c r="D6525">
        <v>85</v>
      </c>
      <c r="E6525">
        <v>4502</v>
      </c>
      <c r="F6525">
        <v>1979</v>
      </c>
      <c r="G6525">
        <v>3564</v>
      </c>
      <c r="H6525">
        <v>1</v>
      </c>
      <c r="I6525" s="58">
        <v>607765</v>
      </c>
      <c r="J6525">
        <v>356401</v>
      </c>
      <c r="K6525" s="4">
        <v>0</v>
      </c>
      <c r="L6525" s="4">
        <v>0.33500000000000002</v>
      </c>
      <c r="M6525" s="4">
        <v>0</v>
      </c>
      <c r="N6525" s="4">
        <v>0.33500000000000002</v>
      </c>
      <c r="O6525" s="5">
        <v>42305.745292812499</v>
      </c>
      <c r="P6525" s="5">
        <v>42305.745292812499</v>
      </c>
    </row>
    <row r="6526" spans="1:16">
      <c r="A6526">
        <v>5</v>
      </c>
      <c r="B6526">
        <v>14</v>
      </c>
      <c r="C6526">
        <v>5</v>
      </c>
      <c r="D6526">
        <v>85</v>
      </c>
      <c r="E6526">
        <v>4534</v>
      </c>
      <c r="F6526">
        <v>1980</v>
      </c>
      <c r="G6526">
        <v>53</v>
      </c>
      <c r="H6526">
        <v>4</v>
      </c>
      <c r="I6526" s="58">
        <v>19450</v>
      </c>
      <c r="J6526">
        <v>5304</v>
      </c>
      <c r="K6526" s="4">
        <v>0</v>
      </c>
      <c r="L6526" s="4">
        <v>16.132000000000001</v>
      </c>
      <c r="M6526" s="4">
        <v>93.402000000000001</v>
      </c>
      <c r="N6526" s="4">
        <v>109.53400000000001</v>
      </c>
      <c r="O6526" s="5">
        <v>42305.745292812499</v>
      </c>
      <c r="P6526" s="5">
        <v>42305.745292812499</v>
      </c>
    </row>
    <row r="6527" spans="1:16">
      <c r="A6527">
        <v>5</v>
      </c>
      <c r="B6527">
        <v>14</v>
      </c>
      <c r="C6527">
        <v>5</v>
      </c>
      <c r="D6527">
        <v>85</v>
      </c>
      <c r="E6527">
        <v>4534</v>
      </c>
      <c r="F6527">
        <v>1981</v>
      </c>
      <c r="G6527">
        <v>53</v>
      </c>
      <c r="H6527">
        <v>5</v>
      </c>
      <c r="I6527" s="58">
        <v>19480</v>
      </c>
      <c r="J6527">
        <v>5305</v>
      </c>
      <c r="K6527" s="4">
        <v>16.198</v>
      </c>
      <c r="L6527" s="4">
        <v>31.774000000000001</v>
      </c>
      <c r="M6527" s="4">
        <v>109.53400000000001</v>
      </c>
      <c r="N6527" s="4">
        <v>125.11</v>
      </c>
      <c r="O6527" s="5">
        <v>42305.745292812499</v>
      </c>
      <c r="P6527" s="5">
        <v>43258.050196053242</v>
      </c>
    </row>
    <row r="6528" spans="1:16">
      <c r="A6528">
        <v>5</v>
      </c>
      <c r="B6528">
        <v>14</v>
      </c>
      <c r="C6528">
        <v>5</v>
      </c>
      <c r="D6528">
        <v>85</v>
      </c>
      <c r="E6528">
        <v>4534</v>
      </c>
      <c r="F6528">
        <v>1982</v>
      </c>
      <c r="G6528">
        <v>53</v>
      </c>
      <c r="H6528">
        <v>6</v>
      </c>
      <c r="I6528" s="58">
        <v>19511</v>
      </c>
      <c r="J6528">
        <v>5306</v>
      </c>
      <c r="K6528" s="4">
        <v>31.774000000000001</v>
      </c>
      <c r="L6528" s="4">
        <v>39.442999999999998</v>
      </c>
      <c r="M6528" s="4">
        <v>125.11</v>
      </c>
      <c r="N6528" s="4">
        <v>132.779</v>
      </c>
      <c r="O6528" s="5">
        <v>42305.745292812499</v>
      </c>
      <c r="P6528" s="5">
        <v>43258.050196053242</v>
      </c>
    </row>
    <row r="6529" spans="1:16">
      <c r="A6529">
        <v>5</v>
      </c>
      <c r="B6529">
        <v>14</v>
      </c>
      <c r="C6529">
        <v>5</v>
      </c>
      <c r="D6529">
        <v>85</v>
      </c>
      <c r="E6529">
        <v>4553</v>
      </c>
      <c r="F6529">
        <v>1983</v>
      </c>
      <c r="G6529">
        <v>297</v>
      </c>
      <c r="H6529">
        <v>7</v>
      </c>
      <c r="I6529" s="58" t="s">
        <v>9780</v>
      </c>
      <c r="J6529">
        <v>29707</v>
      </c>
      <c r="K6529" s="4">
        <v>1</v>
      </c>
      <c r="L6529" s="4">
        <v>11.454000000000001</v>
      </c>
      <c r="M6529" s="4">
        <v>89.197999999999993</v>
      </c>
      <c r="N6529" s="4">
        <v>99.652000000000001</v>
      </c>
      <c r="O6529" s="5">
        <v>42305.745292812499</v>
      </c>
      <c r="P6529" s="5">
        <v>43258.050196053242</v>
      </c>
    </row>
    <row r="6530" spans="1:16">
      <c r="A6530">
        <v>5</v>
      </c>
      <c r="B6530">
        <v>14</v>
      </c>
      <c r="C6530">
        <v>5</v>
      </c>
      <c r="D6530">
        <v>85</v>
      </c>
      <c r="E6530">
        <v>4553</v>
      </c>
      <c r="F6530">
        <v>1984</v>
      </c>
      <c r="G6530">
        <v>298</v>
      </c>
      <c r="H6530">
        <v>1</v>
      </c>
      <c r="I6530" s="58" t="s">
        <v>9781</v>
      </c>
      <c r="J6530">
        <v>29801</v>
      </c>
      <c r="K6530" s="4">
        <v>0</v>
      </c>
      <c r="L6530" s="4">
        <v>20.347999999999999</v>
      </c>
      <c r="M6530" s="4">
        <v>99.766000000000005</v>
      </c>
      <c r="N6530" s="4">
        <v>120.114</v>
      </c>
      <c r="O6530" s="5">
        <v>42305.745292812499</v>
      </c>
      <c r="P6530" s="5">
        <v>42305.745292812499</v>
      </c>
    </row>
    <row r="6531" spans="1:16">
      <c r="A6531">
        <v>5</v>
      </c>
      <c r="B6531">
        <v>14</v>
      </c>
      <c r="C6531">
        <v>5</v>
      </c>
      <c r="D6531">
        <v>85</v>
      </c>
      <c r="E6531">
        <v>568</v>
      </c>
      <c r="F6531">
        <v>1963</v>
      </c>
      <c r="G6531">
        <v>721</v>
      </c>
      <c r="H6531">
        <v>6</v>
      </c>
      <c r="I6531" s="58" t="s">
        <v>9782</v>
      </c>
      <c r="J6531">
        <v>72106</v>
      </c>
      <c r="K6531" s="4">
        <v>5</v>
      </c>
      <c r="L6531" s="4">
        <v>6.02</v>
      </c>
      <c r="M6531" s="4">
        <v>0</v>
      </c>
      <c r="N6531" s="4">
        <v>1.02</v>
      </c>
      <c r="O6531" s="5">
        <v>42305.745292812499</v>
      </c>
      <c r="P6531" s="5">
        <v>42305.745292812499</v>
      </c>
    </row>
    <row r="6532" spans="1:16">
      <c r="A6532">
        <v>5</v>
      </c>
      <c r="B6532">
        <v>14</v>
      </c>
      <c r="C6532">
        <v>5</v>
      </c>
      <c r="D6532">
        <v>85</v>
      </c>
      <c r="E6532">
        <v>568</v>
      </c>
      <c r="F6532">
        <v>1964</v>
      </c>
      <c r="G6532">
        <v>721</v>
      </c>
      <c r="H6532">
        <v>7</v>
      </c>
      <c r="I6532" s="58" t="s">
        <v>9783</v>
      </c>
      <c r="J6532">
        <v>72107</v>
      </c>
      <c r="K6532" s="4">
        <v>5</v>
      </c>
      <c r="L6532" s="4">
        <v>11.198</v>
      </c>
      <c r="M6532" s="4">
        <v>1.02</v>
      </c>
      <c r="N6532" s="4">
        <v>7.218</v>
      </c>
      <c r="O6532" s="5">
        <v>42305.745292812499</v>
      </c>
      <c r="P6532" s="5">
        <v>42305.745292812499</v>
      </c>
    </row>
    <row r="6533" spans="1:16">
      <c r="A6533">
        <v>5</v>
      </c>
      <c r="B6533">
        <v>14</v>
      </c>
      <c r="C6533">
        <v>5</v>
      </c>
      <c r="D6533">
        <v>85</v>
      </c>
      <c r="E6533">
        <v>568</v>
      </c>
      <c r="F6533">
        <v>1965</v>
      </c>
      <c r="G6533">
        <v>721</v>
      </c>
      <c r="H6533">
        <v>8</v>
      </c>
      <c r="I6533" s="58" t="s">
        <v>9784</v>
      </c>
      <c r="J6533">
        <v>72108</v>
      </c>
      <c r="K6533" s="4">
        <v>5</v>
      </c>
      <c r="L6533" s="4">
        <v>7.0709999999999997</v>
      </c>
      <c r="M6533" s="4">
        <v>8.2200000000000006</v>
      </c>
      <c r="N6533" s="4">
        <v>10.291</v>
      </c>
      <c r="O6533" s="5">
        <v>42305.745292812499</v>
      </c>
      <c r="P6533" s="5">
        <v>42305.745292812499</v>
      </c>
    </row>
    <row r="6534" spans="1:16">
      <c r="A6534">
        <v>5</v>
      </c>
      <c r="B6534">
        <v>14</v>
      </c>
      <c r="C6534">
        <v>5</v>
      </c>
      <c r="D6534">
        <v>85</v>
      </c>
      <c r="E6534">
        <v>802</v>
      </c>
      <c r="F6534">
        <v>1966</v>
      </c>
      <c r="G6534">
        <v>806</v>
      </c>
      <c r="H6534">
        <v>4</v>
      </c>
      <c r="I6534" s="58" t="s">
        <v>9785</v>
      </c>
      <c r="J6534">
        <v>80604</v>
      </c>
      <c r="K6534" s="4">
        <v>1</v>
      </c>
      <c r="L6534" s="4">
        <v>18.849</v>
      </c>
      <c r="M6534" s="4">
        <v>42.488</v>
      </c>
      <c r="N6534" s="4">
        <v>60.337000000000003</v>
      </c>
      <c r="O6534" s="5">
        <v>42305.745292812499</v>
      </c>
      <c r="P6534" s="5">
        <v>43258.050196053242</v>
      </c>
    </row>
    <row r="6535" spans="1:16">
      <c r="A6535">
        <v>5</v>
      </c>
      <c r="B6535">
        <v>14</v>
      </c>
      <c r="C6535">
        <v>5</v>
      </c>
      <c r="D6535">
        <v>85</v>
      </c>
      <c r="E6535">
        <v>819</v>
      </c>
      <c r="F6535">
        <v>1967</v>
      </c>
      <c r="G6535">
        <v>453</v>
      </c>
      <c r="H6535">
        <v>10</v>
      </c>
      <c r="I6535" s="58" t="s">
        <v>1637</v>
      </c>
      <c r="J6535">
        <v>45310</v>
      </c>
      <c r="K6535" s="4">
        <v>7.0430000000000001</v>
      </c>
      <c r="L6535" s="4">
        <v>10.138999999999999</v>
      </c>
      <c r="M6535" s="4">
        <v>0</v>
      </c>
      <c r="N6535" s="4">
        <v>3.0960000000000001</v>
      </c>
      <c r="O6535" s="5">
        <v>42305.745292812499</v>
      </c>
      <c r="P6535" s="5">
        <v>42305.745292812499</v>
      </c>
    </row>
    <row r="6536" spans="1:16">
      <c r="A6536">
        <v>5</v>
      </c>
      <c r="B6536">
        <v>14</v>
      </c>
      <c r="C6536">
        <v>5</v>
      </c>
      <c r="D6536">
        <v>85</v>
      </c>
      <c r="E6536">
        <v>819</v>
      </c>
      <c r="F6536">
        <v>1968</v>
      </c>
      <c r="G6536">
        <v>558</v>
      </c>
      <c r="H6536">
        <v>1</v>
      </c>
      <c r="I6536" s="58" t="s">
        <v>9786</v>
      </c>
      <c r="J6536">
        <v>55801</v>
      </c>
      <c r="K6536" s="4">
        <v>10.138999999999999</v>
      </c>
      <c r="L6536" s="4">
        <v>24.253</v>
      </c>
      <c r="M6536" s="4">
        <v>3.0960000000000001</v>
      </c>
      <c r="N6536" s="4">
        <v>17.21</v>
      </c>
      <c r="O6536" s="5">
        <v>42305.745292812499</v>
      </c>
      <c r="P6536" s="5">
        <v>42305.745292812499</v>
      </c>
    </row>
    <row r="6537" spans="1:16">
      <c r="A6537">
        <v>5</v>
      </c>
      <c r="B6537">
        <v>14</v>
      </c>
      <c r="C6537">
        <v>5</v>
      </c>
      <c r="D6537">
        <v>9</v>
      </c>
      <c r="E6537">
        <v>1815</v>
      </c>
      <c r="F6537">
        <v>1748</v>
      </c>
      <c r="G6537">
        <v>968</v>
      </c>
      <c r="H6537">
        <v>4</v>
      </c>
      <c r="I6537" s="58" t="s">
        <v>9787</v>
      </c>
      <c r="J6537">
        <v>96804</v>
      </c>
      <c r="K6537" s="4">
        <v>0</v>
      </c>
      <c r="L6537" s="4">
        <v>7.9939999999999998</v>
      </c>
      <c r="M6537" s="4">
        <v>29.391999999999999</v>
      </c>
      <c r="N6537" s="4">
        <v>37.386000000000003</v>
      </c>
      <c r="O6537" s="5">
        <v>42305.745292812499</v>
      </c>
      <c r="P6537" s="5">
        <v>43258.050196053242</v>
      </c>
    </row>
    <row r="6538" spans="1:16">
      <c r="A6538">
        <v>5</v>
      </c>
      <c r="B6538">
        <v>14</v>
      </c>
      <c r="C6538">
        <v>5</v>
      </c>
      <c r="D6538">
        <v>9</v>
      </c>
      <c r="E6538">
        <v>1815</v>
      </c>
      <c r="F6538">
        <v>1749</v>
      </c>
      <c r="G6538">
        <v>968</v>
      </c>
      <c r="H6538">
        <v>5</v>
      </c>
      <c r="I6538" s="58" t="s">
        <v>9788</v>
      </c>
      <c r="J6538">
        <v>96805</v>
      </c>
      <c r="K6538" s="4">
        <v>0</v>
      </c>
      <c r="L6538" s="4">
        <v>15.282999999999999</v>
      </c>
      <c r="M6538" s="4">
        <v>40.218000000000004</v>
      </c>
      <c r="N6538" s="4">
        <v>55.500999999999998</v>
      </c>
      <c r="O6538" s="5">
        <v>42305.745292812499</v>
      </c>
      <c r="P6538" s="5">
        <v>42305.745292812499</v>
      </c>
    </row>
    <row r="6539" spans="1:16">
      <c r="A6539">
        <v>5</v>
      </c>
      <c r="B6539">
        <v>14</v>
      </c>
      <c r="C6539">
        <v>5</v>
      </c>
      <c r="D6539">
        <v>9</v>
      </c>
      <c r="E6539">
        <v>1815</v>
      </c>
      <c r="F6539">
        <v>1750</v>
      </c>
      <c r="G6539">
        <v>1634</v>
      </c>
      <c r="H6539">
        <v>3</v>
      </c>
      <c r="I6539" s="58">
        <v>-97094</v>
      </c>
      <c r="J6539">
        <v>163403</v>
      </c>
      <c r="K6539" s="4">
        <v>0</v>
      </c>
      <c r="L6539" s="4">
        <v>4.7160000000000002</v>
      </c>
      <c r="M6539" s="4">
        <v>24.675999999999998</v>
      </c>
      <c r="N6539" s="4">
        <v>29.391999999999999</v>
      </c>
      <c r="O6539" s="5">
        <v>42305.745292812499</v>
      </c>
      <c r="P6539" s="5">
        <v>43258.050196053242</v>
      </c>
    </row>
    <row r="6540" spans="1:16">
      <c r="A6540">
        <v>5</v>
      </c>
      <c r="B6540">
        <v>14</v>
      </c>
      <c r="C6540">
        <v>5</v>
      </c>
      <c r="D6540">
        <v>9</v>
      </c>
      <c r="E6540">
        <v>1844</v>
      </c>
      <c r="F6540">
        <v>1751</v>
      </c>
      <c r="G6540">
        <v>1634</v>
      </c>
      <c r="H6540">
        <v>3</v>
      </c>
      <c r="I6540" s="58">
        <v>-97094</v>
      </c>
      <c r="J6540">
        <v>163403</v>
      </c>
      <c r="K6540" s="4">
        <v>4.7160000000000002</v>
      </c>
      <c r="L6540" s="4">
        <v>13.657</v>
      </c>
      <c r="M6540" s="4">
        <v>7.35</v>
      </c>
      <c r="N6540" s="4">
        <v>16.291</v>
      </c>
      <c r="O6540" s="5">
        <v>42305.745292812499</v>
      </c>
      <c r="P6540" s="5">
        <v>43258.050196053242</v>
      </c>
    </row>
    <row r="6541" spans="1:16">
      <c r="A6541">
        <v>5</v>
      </c>
      <c r="B6541">
        <v>14</v>
      </c>
      <c r="C6541">
        <v>5</v>
      </c>
      <c r="D6541">
        <v>9</v>
      </c>
      <c r="E6541">
        <v>1844</v>
      </c>
      <c r="F6541">
        <v>1752</v>
      </c>
      <c r="G6541">
        <v>3286</v>
      </c>
      <c r="H6541">
        <v>1</v>
      </c>
      <c r="I6541" s="58">
        <v>506229</v>
      </c>
      <c r="J6541">
        <v>328601</v>
      </c>
      <c r="K6541" s="4">
        <v>1</v>
      </c>
      <c r="L6541" s="4">
        <v>8.35</v>
      </c>
      <c r="M6541" s="4">
        <v>0</v>
      </c>
      <c r="N6541" s="4">
        <v>7.35</v>
      </c>
      <c r="O6541" s="5">
        <v>42305.745292812499</v>
      </c>
      <c r="P6541" s="5">
        <v>43258.050196053242</v>
      </c>
    </row>
    <row r="6542" spans="1:16">
      <c r="A6542">
        <v>5</v>
      </c>
      <c r="B6542">
        <v>14</v>
      </c>
      <c r="C6542">
        <v>5</v>
      </c>
      <c r="D6542">
        <v>9</v>
      </c>
      <c r="E6542">
        <v>2142</v>
      </c>
      <c r="F6542">
        <v>1753</v>
      </c>
      <c r="G6542">
        <v>1862</v>
      </c>
      <c r="H6542">
        <v>2</v>
      </c>
      <c r="I6542" s="58">
        <v>-13847</v>
      </c>
      <c r="J6542">
        <v>186202</v>
      </c>
      <c r="K6542" s="4">
        <v>1</v>
      </c>
      <c r="L6542" s="4">
        <v>4.7220000000000004</v>
      </c>
      <c r="M6542" s="4">
        <v>0</v>
      </c>
      <c r="N6542" s="4">
        <v>3.722</v>
      </c>
      <c r="O6542" s="5">
        <v>42305.745292812499</v>
      </c>
      <c r="P6542" s="5">
        <v>42305.745292812499</v>
      </c>
    </row>
    <row r="6543" spans="1:16">
      <c r="A6543">
        <v>5</v>
      </c>
      <c r="B6543">
        <v>14</v>
      </c>
      <c r="C6543">
        <v>5</v>
      </c>
      <c r="D6543">
        <v>9</v>
      </c>
      <c r="E6543">
        <v>229</v>
      </c>
      <c r="F6543">
        <v>1741</v>
      </c>
      <c r="G6543">
        <v>2044</v>
      </c>
      <c r="H6543">
        <v>1</v>
      </c>
      <c r="I6543" s="58">
        <v>52597</v>
      </c>
      <c r="J6543">
        <v>204401</v>
      </c>
      <c r="K6543" s="4">
        <v>1</v>
      </c>
      <c r="L6543" s="4">
        <v>5.3890000000000002</v>
      </c>
      <c r="M6543" s="4">
        <v>0</v>
      </c>
      <c r="N6543" s="4">
        <v>4.3890000000000002</v>
      </c>
      <c r="O6543" s="5">
        <v>42305.745292812499</v>
      </c>
      <c r="P6543" s="5">
        <v>42305.745292812499</v>
      </c>
    </row>
    <row r="6544" spans="1:16">
      <c r="A6544">
        <v>5</v>
      </c>
      <c r="B6544">
        <v>14</v>
      </c>
      <c r="C6544">
        <v>5</v>
      </c>
      <c r="D6544">
        <v>9</v>
      </c>
      <c r="E6544">
        <v>244</v>
      </c>
      <c r="F6544">
        <v>1742</v>
      </c>
      <c r="G6544">
        <v>563</v>
      </c>
      <c r="H6544">
        <v>1</v>
      </c>
      <c r="I6544" s="58" t="s">
        <v>9789</v>
      </c>
      <c r="J6544">
        <v>56301</v>
      </c>
      <c r="K6544" s="4">
        <v>1</v>
      </c>
      <c r="L6544" s="4">
        <v>17.635999999999999</v>
      </c>
      <c r="M6544" s="4">
        <v>0</v>
      </c>
      <c r="N6544" s="4">
        <v>16.635999999999999</v>
      </c>
      <c r="O6544" s="5">
        <v>42305.745292812499</v>
      </c>
      <c r="P6544" s="5">
        <v>43258.050196053242</v>
      </c>
    </row>
    <row r="6545" spans="1:16">
      <c r="A6545">
        <v>5</v>
      </c>
      <c r="B6545">
        <v>14</v>
      </c>
      <c r="C6545">
        <v>5</v>
      </c>
      <c r="D6545">
        <v>9</v>
      </c>
      <c r="E6545">
        <v>244</v>
      </c>
      <c r="F6545">
        <v>1743</v>
      </c>
      <c r="G6545">
        <v>563</v>
      </c>
      <c r="H6545">
        <v>2</v>
      </c>
      <c r="I6545" s="58" t="s">
        <v>9790</v>
      </c>
      <c r="J6545">
        <v>56302</v>
      </c>
      <c r="K6545" s="4">
        <v>17.635999999999999</v>
      </c>
      <c r="L6545" s="4">
        <v>28.545999999999999</v>
      </c>
      <c r="M6545" s="4">
        <v>16.635999999999999</v>
      </c>
      <c r="N6545" s="4">
        <v>27.545999999999999</v>
      </c>
      <c r="O6545" s="5">
        <v>42305.745292812499</v>
      </c>
      <c r="P6545" s="5">
        <v>43258.050196053242</v>
      </c>
    </row>
    <row r="6546" spans="1:16">
      <c r="A6546">
        <v>5</v>
      </c>
      <c r="B6546">
        <v>14</v>
      </c>
      <c r="C6546">
        <v>5</v>
      </c>
      <c r="D6546">
        <v>9</v>
      </c>
      <c r="E6546">
        <v>2510</v>
      </c>
      <c r="F6546">
        <v>1754</v>
      </c>
      <c r="G6546">
        <v>2764</v>
      </c>
      <c r="H6546">
        <v>1</v>
      </c>
      <c r="I6546" s="58">
        <v>315571</v>
      </c>
      <c r="J6546">
        <v>276401</v>
      </c>
      <c r="K6546" s="4">
        <v>0</v>
      </c>
      <c r="L6546" s="4">
        <v>7.3849999999999998</v>
      </c>
      <c r="M6546" s="4">
        <v>0</v>
      </c>
      <c r="N6546" s="4">
        <v>7.3849999999999998</v>
      </c>
      <c r="O6546" s="5">
        <v>42305.745292812499</v>
      </c>
      <c r="P6546" s="5">
        <v>42305.745292812499</v>
      </c>
    </row>
    <row r="6547" spans="1:16">
      <c r="A6547">
        <v>5</v>
      </c>
      <c r="B6547">
        <v>14</v>
      </c>
      <c r="C6547">
        <v>5</v>
      </c>
      <c r="D6547">
        <v>9</v>
      </c>
      <c r="E6547">
        <v>3096</v>
      </c>
      <c r="F6547">
        <v>1755</v>
      </c>
      <c r="G6547">
        <v>1904</v>
      </c>
      <c r="H6547">
        <v>3</v>
      </c>
      <c r="I6547" s="58">
        <v>1522</v>
      </c>
      <c r="J6547">
        <v>190403</v>
      </c>
      <c r="K6547" s="4">
        <v>0</v>
      </c>
      <c r="L6547" s="4">
        <v>8.1379999999999999</v>
      </c>
      <c r="M6547" s="4">
        <v>0</v>
      </c>
      <c r="N6547" s="4">
        <v>8.1379999999999999</v>
      </c>
      <c r="O6547" s="5">
        <v>42305.745292812499</v>
      </c>
      <c r="P6547" s="5">
        <v>42305.745292812499</v>
      </c>
    </row>
    <row r="6548" spans="1:16">
      <c r="A6548">
        <v>5</v>
      </c>
      <c r="B6548">
        <v>14</v>
      </c>
      <c r="C6548">
        <v>5</v>
      </c>
      <c r="D6548">
        <v>9</v>
      </c>
      <c r="E6548">
        <v>3227</v>
      </c>
      <c r="F6548">
        <v>1756</v>
      </c>
      <c r="G6548">
        <v>2444</v>
      </c>
      <c r="H6548">
        <v>4</v>
      </c>
      <c r="I6548" s="58">
        <v>198785</v>
      </c>
      <c r="J6548">
        <v>244404</v>
      </c>
      <c r="K6548" s="4">
        <v>1</v>
      </c>
      <c r="L6548" s="4">
        <v>4.0419999999999998</v>
      </c>
      <c r="M6548" s="4">
        <v>0</v>
      </c>
      <c r="N6548" s="4">
        <v>3.0419999999999998</v>
      </c>
      <c r="O6548" s="5">
        <v>42305.745292812499</v>
      </c>
      <c r="P6548" s="5">
        <v>42305.745292812499</v>
      </c>
    </row>
    <row r="6549" spans="1:16">
      <c r="A6549">
        <v>5</v>
      </c>
      <c r="B6549">
        <v>14</v>
      </c>
      <c r="C6549">
        <v>5</v>
      </c>
      <c r="D6549">
        <v>9</v>
      </c>
      <c r="E6549">
        <v>3345</v>
      </c>
      <c r="F6549">
        <v>1757</v>
      </c>
      <c r="G6549">
        <v>3376</v>
      </c>
      <c r="H6549">
        <v>1</v>
      </c>
      <c r="I6549" s="58">
        <v>539100</v>
      </c>
      <c r="J6549">
        <v>337601</v>
      </c>
      <c r="K6549" s="4">
        <v>1</v>
      </c>
      <c r="L6549" s="4">
        <v>9.3170000000000002</v>
      </c>
      <c r="M6549" s="4">
        <v>0</v>
      </c>
      <c r="N6549" s="4">
        <v>8.3170000000000002</v>
      </c>
      <c r="O6549" s="5">
        <v>42305.745292812499</v>
      </c>
      <c r="P6549" s="5">
        <v>42305.745292812499</v>
      </c>
    </row>
    <row r="6550" spans="1:16">
      <c r="A6550">
        <v>5</v>
      </c>
      <c r="B6550">
        <v>14</v>
      </c>
      <c r="C6550">
        <v>5</v>
      </c>
      <c r="D6550">
        <v>9</v>
      </c>
      <c r="E6550">
        <v>4023</v>
      </c>
      <c r="F6550">
        <v>1758</v>
      </c>
      <c r="G6550">
        <v>461</v>
      </c>
      <c r="H6550">
        <v>1</v>
      </c>
      <c r="I6550" s="58" t="s">
        <v>9791</v>
      </c>
      <c r="J6550">
        <v>46101</v>
      </c>
      <c r="K6550" s="4">
        <v>10.010999999999999</v>
      </c>
      <c r="L6550" s="4">
        <v>23.471</v>
      </c>
      <c r="M6550" s="4">
        <v>87.293999999999997</v>
      </c>
      <c r="N6550" s="4">
        <v>100.754</v>
      </c>
      <c r="O6550" s="5">
        <v>42305.745292812499</v>
      </c>
      <c r="P6550" s="5">
        <v>42305.745292812499</v>
      </c>
    </row>
    <row r="6551" spans="1:16">
      <c r="A6551">
        <v>5</v>
      </c>
      <c r="B6551">
        <v>14</v>
      </c>
      <c r="C6551">
        <v>5</v>
      </c>
      <c r="D6551">
        <v>9</v>
      </c>
      <c r="E6551">
        <v>4023</v>
      </c>
      <c r="F6551">
        <v>1759</v>
      </c>
      <c r="G6551">
        <v>461</v>
      </c>
      <c r="H6551">
        <v>2</v>
      </c>
      <c r="I6551" s="58" t="s">
        <v>9792</v>
      </c>
      <c r="J6551">
        <v>46102</v>
      </c>
      <c r="K6551" s="4">
        <v>1</v>
      </c>
      <c r="L6551" s="4">
        <v>15.624000000000001</v>
      </c>
      <c r="M6551" s="4">
        <v>100.754</v>
      </c>
      <c r="N6551" s="4">
        <v>115.378</v>
      </c>
      <c r="O6551" s="5">
        <v>42305.745292812499</v>
      </c>
      <c r="P6551" s="5">
        <v>42305.745292812499</v>
      </c>
    </row>
    <row r="6552" spans="1:16">
      <c r="A6552">
        <v>5</v>
      </c>
      <c r="B6552">
        <v>14</v>
      </c>
      <c r="C6552">
        <v>5</v>
      </c>
      <c r="D6552">
        <v>9</v>
      </c>
      <c r="E6552">
        <v>4023</v>
      </c>
      <c r="F6552">
        <v>1760</v>
      </c>
      <c r="G6552">
        <v>461</v>
      </c>
      <c r="H6552">
        <v>7</v>
      </c>
      <c r="I6552" s="58" t="s">
        <v>9793</v>
      </c>
      <c r="J6552">
        <v>46107</v>
      </c>
      <c r="K6552" s="4">
        <v>0</v>
      </c>
      <c r="L6552" s="4">
        <v>5.72</v>
      </c>
      <c r="M6552" s="4">
        <v>81.25</v>
      </c>
      <c r="N6552" s="4">
        <v>86.97</v>
      </c>
      <c r="O6552" s="5">
        <v>42305.745292812499</v>
      </c>
      <c r="P6552" s="5">
        <v>42305.745292812499</v>
      </c>
    </row>
    <row r="6553" spans="1:16">
      <c r="A6553">
        <v>5</v>
      </c>
      <c r="B6553">
        <v>14</v>
      </c>
      <c r="C6553">
        <v>5</v>
      </c>
      <c r="D6553">
        <v>9</v>
      </c>
      <c r="E6553">
        <v>4525</v>
      </c>
      <c r="F6553">
        <v>1761</v>
      </c>
      <c r="G6553">
        <v>52</v>
      </c>
      <c r="H6553">
        <v>2</v>
      </c>
      <c r="I6553" s="58">
        <v>19025</v>
      </c>
      <c r="J6553">
        <v>5202</v>
      </c>
      <c r="K6553" s="4">
        <v>0</v>
      </c>
      <c r="L6553" s="4">
        <v>11.134</v>
      </c>
      <c r="M6553" s="4">
        <v>10.676</v>
      </c>
      <c r="N6553" s="4">
        <v>21.809000000000001</v>
      </c>
      <c r="O6553" s="5">
        <v>42305.745292812499</v>
      </c>
      <c r="P6553" s="5">
        <v>42305.745292812499</v>
      </c>
    </row>
    <row r="6554" spans="1:16">
      <c r="A6554">
        <v>5</v>
      </c>
      <c r="B6554">
        <v>14</v>
      </c>
      <c r="C6554">
        <v>5</v>
      </c>
      <c r="D6554">
        <v>9</v>
      </c>
      <c r="E6554">
        <v>4525</v>
      </c>
      <c r="F6554">
        <v>1762</v>
      </c>
      <c r="G6554">
        <v>145</v>
      </c>
      <c r="H6554">
        <v>1</v>
      </c>
      <c r="I6554" s="58" t="s">
        <v>9794</v>
      </c>
      <c r="J6554">
        <v>14501</v>
      </c>
      <c r="K6554" s="4">
        <v>11.12</v>
      </c>
      <c r="L6554" s="4">
        <v>17.585999999999999</v>
      </c>
      <c r="M6554" s="4">
        <v>21.809000000000001</v>
      </c>
      <c r="N6554" s="4">
        <v>28.276</v>
      </c>
      <c r="O6554" s="5">
        <v>42305.745292812499</v>
      </c>
      <c r="P6554" s="5">
        <v>43258.050196053242</v>
      </c>
    </row>
    <row r="6555" spans="1:16">
      <c r="A6555">
        <v>5</v>
      </c>
      <c r="B6555">
        <v>14</v>
      </c>
      <c r="C6555">
        <v>5</v>
      </c>
      <c r="D6555">
        <v>9</v>
      </c>
      <c r="E6555">
        <v>4534</v>
      </c>
      <c r="F6555">
        <v>1763</v>
      </c>
      <c r="G6555">
        <v>52</v>
      </c>
      <c r="H6555">
        <v>2</v>
      </c>
      <c r="I6555" s="58">
        <v>19025</v>
      </c>
      <c r="J6555">
        <v>5202</v>
      </c>
      <c r="K6555" s="4">
        <v>21.12</v>
      </c>
      <c r="L6555" s="4">
        <v>21.484000000000002</v>
      </c>
      <c r="M6555" s="4">
        <v>0</v>
      </c>
      <c r="N6555" s="4">
        <v>0.36399999999999999</v>
      </c>
      <c r="O6555" s="5">
        <v>42305.745292812499</v>
      </c>
      <c r="P6555" s="5">
        <v>43258.050196053242</v>
      </c>
    </row>
    <row r="6556" spans="1:16">
      <c r="A6556">
        <v>5</v>
      </c>
      <c r="B6556">
        <v>14</v>
      </c>
      <c r="C6556">
        <v>5</v>
      </c>
      <c r="D6556">
        <v>9</v>
      </c>
      <c r="E6556">
        <v>4534</v>
      </c>
      <c r="F6556">
        <v>1764</v>
      </c>
      <c r="G6556">
        <v>52</v>
      </c>
      <c r="H6556">
        <v>3</v>
      </c>
      <c r="I6556" s="58">
        <v>19054</v>
      </c>
      <c r="J6556">
        <v>5203</v>
      </c>
      <c r="K6556" s="4">
        <v>0.36399999999999999</v>
      </c>
      <c r="L6556" s="4">
        <v>8.6549999999999994</v>
      </c>
      <c r="M6556" s="4">
        <v>0.36399999999999999</v>
      </c>
      <c r="N6556" s="4">
        <v>8.6549999999999994</v>
      </c>
      <c r="O6556" s="5">
        <v>42305.745292812499</v>
      </c>
      <c r="P6556" s="5">
        <v>43258.050196053242</v>
      </c>
    </row>
    <row r="6557" spans="1:16">
      <c r="A6557">
        <v>5</v>
      </c>
      <c r="B6557">
        <v>14</v>
      </c>
      <c r="C6557">
        <v>5</v>
      </c>
      <c r="D6557">
        <v>9</v>
      </c>
      <c r="E6557">
        <v>474</v>
      </c>
      <c r="F6557">
        <v>1744</v>
      </c>
      <c r="G6557">
        <v>884</v>
      </c>
      <c r="H6557">
        <v>2</v>
      </c>
      <c r="I6557" s="58" t="s">
        <v>9795</v>
      </c>
      <c r="J6557">
        <v>88402</v>
      </c>
      <c r="K6557" s="4">
        <v>1</v>
      </c>
      <c r="L6557" s="4">
        <v>27.198</v>
      </c>
      <c r="M6557" s="4">
        <v>0</v>
      </c>
      <c r="N6557" s="4">
        <v>26.198</v>
      </c>
      <c r="O6557" s="5">
        <v>42305.745292812499</v>
      </c>
      <c r="P6557" s="5">
        <v>42305.745292812499</v>
      </c>
    </row>
    <row r="6558" spans="1:16">
      <c r="A6558">
        <v>5</v>
      </c>
      <c r="B6558">
        <v>14</v>
      </c>
      <c r="C6558">
        <v>5</v>
      </c>
      <c r="D6558">
        <v>95</v>
      </c>
      <c r="E6558">
        <v>1194</v>
      </c>
      <c r="F6558">
        <v>2006</v>
      </c>
      <c r="G6558">
        <v>2445</v>
      </c>
      <c r="H6558">
        <v>1</v>
      </c>
      <c r="I6558" s="58">
        <v>199060</v>
      </c>
      <c r="J6558">
        <v>244501</v>
      </c>
      <c r="K6558" s="4">
        <v>0</v>
      </c>
      <c r="L6558" s="4">
        <v>0.996</v>
      </c>
      <c r="M6558" s="4">
        <v>0</v>
      </c>
      <c r="N6558" s="4">
        <v>0.996</v>
      </c>
      <c r="O6558" s="5">
        <v>42305.745292812499</v>
      </c>
      <c r="P6558" s="5">
        <v>42305.745292812499</v>
      </c>
    </row>
    <row r="6559" spans="1:16">
      <c r="A6559">
        <v>5</v>
      </c>
      <c r="B6559">
        <v>14</v>
      </c>
      <c r="C6559">
        <v>5</v>
      </c>
      <c r="D6559">
        <v>95</v>
      </c>
      <c r="E6559">
        <v>1195</v>
      </c>
      <c r="F6559">
        <v>2007</v>
      </c>
      <c r="G6559">
        <v>565</v>
      </c>
      <c r="H6559">
        <v>2</v>
      </c>
      <c r="I6559" s="58" t="s">
        <v>9796</v>
      </c>
      <c r="J6559">
        <v>56502</v>
      </c>
      <c r="K6559" s="4">
        <v>1</v>
      </c>
      <c r="L6559" s="4">
        <v>6.8689999999999998</v>
      </c>
      <c r="M6559" s="4">
        <v>2.7050000000000001</v>
      </c>
      <c r="N6559" s="4">
        <v>8.5739999999999998</v>
      </c>
      <c r="O6559" s="5">
        <v>42305.745292812499</v>
      </c>
      <c r="P6559" s="5">
        <v>42305.745292812499</v>
      </c>
    </row>
    <row r="6560" spans="1:16">
      <c r="A6560">
        <v>5</v>
      </c>
      <c r="B6560">
        <v>14</v>
      </c>
      <c r="C6560">
        <v>5</v>
      </c>
      <c r="D6560">
        <v>95</v>
      </c>
      <c r="E6560">
        <v>1195</v>
      </c>
      <c r="F6560">
        <v>2008</v>
      </c>
      <c r="G6560">
        <v>565</v>
      </c>
      <c r="H6560">
        <v>3</v>
      </c>
      <c r="I6560" s="58" t="s">
        <v>9797</v>
      </c>
      <c r="J6560">
        <v>56503</v>
      </c>
      <c r="K6560" s="4">
        <v>0</v>
      </c>
      <c r="L6560" s="4">
        <v>7.6870000000000003</v>
      </c>
      <c r="M6560" s="4">
        <v>9.5850000000000009</v>
      </c>
      <c r="N6560" s="4">
        <v>17.271999999999998</v>
      </c>
      <c r="O6560" s="5">
        <v>42305.745292812499</v>
      </c>
      <c r="P6560" s="5">
        <v>42305.745292812499</v>
      </c>
    </row>
    <row r="6561" spans="1:16">
      <c r="A6561">
        <v>5</v>
      </c>
      <c r="B6561">
        <v>14</v>
      </c>
      <c r="C6561">
        <v>5</v>
      </c>
      <c r="D6561">
        <v>95</v>
      </c>
      <c r="E6561">
        <v>1525</v>
      </c>
      <c r="F6561">
        <v>2009</v>
      </c>
      <c r="G6561">
        <v>1629</v>
      </c>
      <c r="H6561">
        <v>1</v>
      </c>
      <c r="I6561" s="58">
        <v>-98979</v>
      </c>
      <c r="J6561">
        <v>162901</v>
      </c>
      <c r="K6561" s="4">
        <v>0</v>
      </c>
      <c r="L6561" s="4">
        <v>6.0330000000000004</v>
      </c>
      <c r="M6561" s="4">
        <v>30.363</v>
      </c>
      <c r="N6561" s="4">
        <v>36.396000000000001</v>
      </c>
      <c r="O6561" s="5">
        <v>42305.745292812499</v>
      </c>
      <c r="P6561" s="5">
        <v>42305.745292812499</v>
      </c>
    </row>
    <row r="6562" spans="1:16">
      <c r="A6562">
        <v>5</v>
      </c>
      <c r="B6562">
        <v>14</v>
      </c>
      <c r="C6562">
        <v>5</v>
      </c>
      <c r="D6562">
        <v>95</v>
      </c>
      <c r="E6562">
        <v>1525</v>
      </c>
      <c r="F6562">
        <v>2010</v>
      </c>
      <c r="G6562">
        <v>1629</v>
      </c>
      <c r="H6562">
        <v>2</v>
      </c>
      <c r="I6562" s="58">
        <v>-98948</v>
      </c>
      <c r="J6562">
        <v>162902</v>
      </c>
      <c r="K6562" s="4">
        <v>1</v>
      </c>
      <c r="L6562" s="4">
        <v>11.244999999999999</v>
      </c>
      <c r="M6562" s="4">
        <v>37.463000000000001</v>
      </c>
      <c r="N6562" s="4">
        <v>47.707999999999998</v>
      </c>
      <c r="O6562" s="5">
        <v>42305.745292812499</v>
      </c>
      <c r="P6562" s="5">
        <v>42305.745292812499</v>
      </c>
    </row>
    <row r="6563" spans="1:16">
      <c r="A6563">
        <v>5</v>
      </c>
      <c r="B6563">
        <v>14</v>
      </c>
      <c r="C6563">
        <v>5</v>
      </c>
      <c r="D6563">
        <v>95</v>
      </c>
      <c r="E6563">
        <v>1525</v>
      </c>
      <c r="F6563">
        <v>2011</v>
      </c>
      <c r="G6563">
        <v>2499</v>
      </c>
      <c r="H6563">
        <v>3</v>
      </c>
      <c r="I6563" s="58">
        <v>218842</v>
      </c>
      <c r="J6563">
        <v>249903</v>
      </c>
      <c r="K6563" s="4">
        <v>0</v>
      </c>
      <c r="L6563" s="4">
        <v>2.12</v>
      </c>
      <c r="M6563" s="4">
        <v>27.19</v>
      </c>
      <c r="N6563" s="4">
        <v>29.31</v>
      </c>
      <c r="O6563" s="5">
        <v>42305.745292812499</v>
      </c>
      <c r="P6563" s="5">
        <v>42305.745292812499</v>
      </c>
    </row>
    <row r="6564" spans="1:16">
      <c r="A6564">
        <v>5</v>
      </c>
      <c r="B6564">
        <v>14</v>
      </c>
      <c r="C6564">
        <v>5</v>
      </c>
      <c r="D6564">
        <v>95</v>
      </c>
      <c r="E6564">
        <v>1707</v>
      </c>
      <c r="F6564">
        <v>2012</v>
      </c>
      <c r="G6564">
        <v>2332</v>
      </c>
      <c r="H6564">
        <v>2</v>
      </c>
      <c r="I6564" s="58">
        <v>157817</v>
      </c>
      <c r="J6564">
        <v>233202</v>
      </c>
      <c r="K6564" s="4">
        <v>0</v>
      </c>
      <c r="L6564" s="4">
        <v>3.8570000000000002</v>
      </c>
      <c r="M6564" s="4">
        <v>2.3570000000000002</v>
      </c>
      <c r="N6564" s="4">
        <v>6.2140000000000004</v>
      </c>
      <c r="O6564" s="5">
        <v>42305.745292812499</v>
      </c>
      <c r="P6564" s="5">
        <v>42305.745292812499</v>
      </c>
    </row>
    <row r="6565" spans="1:16">
      <c r="A6565">
        <v>5</v>
      </c>
      <c r="B6565">
        <v>14</v>
      </c>
      <c r="C6565">
        <v>5</v>
      </c>
      <c r="D6565">
        <v>95</v>
      </c>
      <c r="E6565">
        <v>1851</v>
      </c>
      <c r="F6565">
        <v>2013</v>
      </c>
      <c r="G6565">
        <v>2691</v>
      </c>
      <c r="H6565">
        <v>1</v>
      </c>
      <c r="I6565" s="58">
        <v>288909</v>
      </c>
      <c r="J6565">
        <v>269101</v>
      </c>
      <c r="K6565" s="4">
        <v>0</v>
      </c>
      <c r="L6565" s="4">
        <v>2.008</v>
      </c>
      <c r="M6565" s="4">
        <v>0</v>
      </c>
      <c r="N6565" s="4">
        <v>2.008</v>
      </c>
      <c r="O6565" s="5">
        <v>42305.745292812499</v>
      </c>
      <c r="P6565" s="5">
        <v>42305.745292812499</v>
      </c>
    </row>
    <row r="6566" spans="1:16">
      <c r="A6566">
        <v>5</v>
      </c>
      <c r="B6566">
        <v>14</v>
      </c>
      <c r="C6566">
        <v>5</v>
      </c>
      <c r="D6566">
        <v>95</v>
      </c>
      <c r="E6566">
        <v>1986</v>
      </c>
      <c r="F6566">
        <v>2014</v>
      </c>
      <c r="G6566">
        <v>1750</v>
      </c>
      <c r="H6566">
        <v>1</v>
      </c>
      <c r="I6566" s="58">
        <v>-54785</v>
      </c>
      <c r="J6566">
        <v>175001</v>
      </c>
      <c r="K6566" s="4">
        <v>1</v>
      </c>
      <c r="L6566" s="4">
        <v>9.73</v>
      </c>
      <c r="M6566" s="4">
        <v>0</v>
      </c>
      <c r="N6566" s="4">
        <v>8.73</v>
      </c>
      <c r="O6566" s="5">
        <v>42305.745292812499</v>
      </c>
      <c r="P6566" s="5">
        <v>42305.745292812499</v>
      </c>
    </row>
    <row r="6567" spans="1:16">
      <c r="A6567">
        <v>5</v>
      </c>
      <c r="B6567">
        <v>14</v>
      </c>
      <c r="C6567">
        <v>5</v>
      </c>
      <c r="D6567">
        <v>95</v>
      </c>
      <c r="E6567">
        <v>1986</v>
      </c>
      <c r="F6567">
        <v>2015</v>
      </c>
      <c r="G6567">
        <v>1750</v>
      </c>
      <c r="H6567">
        <v>2</v>
      </c>
      <c r="I6567" s="58">
        <v>-54754</v>
      </c>
      <c r="J6567">
        <v>175002</v>
      </c>
      <c r="K6567" s="4">
        <v>1</v>
      </c>
      <c r="L6567" s="4">
        <v>9.4380000000000006</v>
      </c>
      <c r="M6567" s="4">
        <v>8.8059999999999992</v>
      </c>
      <c r="N6567" s="4">
        <v>17.244</v>
      </c>
      <c r="O6567" s="5">
        <v>42305.745292812499</v>
      </c>
      <c r="P6567" s="5">
        <v>42305.745292812499</v>
      </c>
    </row>
    <row r="6568" spans="1:16">
      <c r="A6568">
        <v>5</v>
      </c>
      <c r="B6568">
        <v>14</v>
      </c>
      <c r="C6568">
        <v>5</v>
      </c>
      <c r="D6568">
        <v>95</v>
      </c>
      <c r="E6568">
        <v>2123</v>
      </c>
      <c r="F6568">
        <v>2016</v>
      </c>
      <c r="G6568">
        <v>2500</v>
      </c>
      <c r="H6568">
        <v>1</v>
      </c>
      <c r="I6568" s="58">
        <v>219148</v>
      </c>
      <c r="J6568">
        <v>250001</v>
      </c>
      <c r="K6568" s="4">
        <v>0</v>
      </c>
      <c r="L6568" s="4">
        <v>5.085</v>
      </c>
      <c r="M6568" s="4">
        <v>0</v>
      </c>
      <c r="N6568" s="4">
        <v>5.085</v>
      </c>
      <c r="O6568" s="5">
        <v>42305.745292812499</v>
      </c>
      <c r="P6568" s="5">
        <v>42305.745292812499</v>
      </c>
    </row>
    <row r="6569" spans="1:16">
      <c r="A6569">
        <v>5</v>
      </c>
      <c r="B6569">
        <v>14</v>
      </c>
      <c r="C6569">
        <v>5</v>
      </c>
      <c r="D6569">
        <v>95</v>
      </c>
      <c r="E6569">
        <v>229</v>
      </c>
      <c r="F6569">
        <v>1987</v>
      </c>
      <c r="G6569">
        <v>884</v>
      </c>
      <c r="H6569">
        <v>6</v>
      </c>
      <c r="I6569" s="58" t="s">
        <v>9798</v>
      </c>
      <c r="J6569">
        <v>88406</v>
      </c>
      <c r="K6569" s="4">
        <v>0</v>
      </c>
      <c r="L6569" s="4">
        <v>7.4740000000000002</v>
      </c>
      <c r="M6569" s="4">
        <v>48.284999999999997</v>
      </c>
      <c r="N6569" s="4">
        <v>55.759</v>
      </c>
      <c r="O6569" s="5">
        <v>42305.745292812499</v>
      </c>
      <c r="P6569" s="5">
        <v>43258.050196053242</v>
      </c>
    </row>
    <row r="6570" spans="1:16">
      <c r="A6570">
        <v>5</v>
      </c>
      <c r="B6570">
        <v>14</v>
      </c>
      <c r="C6570">
        <v>5</v>
      </c>
      <c r="D6570">
        <v>95</v>
      </c>
      <c r="E6570">
        <v>229</v>
      </c>
      <c r="F6570">
        <v>1988</v>
      </c>
      <c r="G6570">
        <v>1128</v>
      </c>
      <c r="H6570">
        <v>3</v>
      </c>
      <c r="I6570" s="58" t="s">
        <v>9799</v>
      </c>
      <c r="J6570">
        <v>112803</v>
      </c>
      <c r="K6570" s="4">
        <v>0</v>
      </c>
      <c r="L6570" s="4">
        <v>1.5760000000000001</v>
      </c>
      <c r="M6570" s="4">
        <v>82.808999999999997</v>
      </c>
      <c r="N6570" s="4">
        <v>84.385000000000005</v>
      </c>
      <c r="O6570" s="5">
        <v>42305.745292812499</v>
      </c>
      <c r="P6570" s="5">
        <v>42305.745292812499</v>
      </c>
    </row>
    <row r="6571" spans="1:16">
      <c r="A6571">
        <v>5</v>
      </c>
      <c r="B6571">
        <v>14</v>
      </c>
      <c r="C6571">
        <v>5</v>
      </c>
      <c r="D6571">
        <v>95</v>
      </c>
      <c r="E6571">
        <v>229</v>
      </c>
      <c r="F6571">
        <v>1989</v>
      </c>
      <c r="G6571">
        <v>2181</v>
      </c>
      <c r="H6571">
        <v>1</v>
      </c>
      <c r="I6571" s="58">
        <v>102636</v>
      </c>
      <c r="J6571">
        <v>218101</v>
      </c>
      <c r="K6571" s="4">
        <v>1</v>
      </c>
      <c r="L6571" s="4">
        <v>9.0719999999999992</v>
      </c>
      <c r="M6571" s="4">
        <v>55.8</v>
      </c>
      <c r="N6571" s="4">
        <v>63.872</v>
      </c>
      <c r="O6571" s="5">
        <v>42305.745292812499</v>
      </c>
      <c r="P6571" s="5">
        <v>42305.745292812499</v>
      </c>
    </row>
    <row r="6572" spans="1:16">
      <c r="A6572">
        <v>5</v>
      </c>
      <c r="B6572">
        <v>14</v>
      </c>
      <c r="C6572">
        <v>5</v>
      </c>
      <c r="D6572">
        <v>95</v>
      </c>
      <c r="E6572">
        <v>229</v>
      </c>
      <c r="F6572">
        <v>1990</v>
      </c>
      <c r="G6572">
        <v>2768</v>
      </c>
      <c r="H6572">
        <v>1</v>
      </c>
      <c r="I6572" s="58">
        <v>317032</v>
      </c>
      <c r="J6572">
        <v>276801</v>
      </c>
      <c r="K6572" s="4">
        <v>0.94199999999999995</v>
      </c>
      <c r="L6572" s="4">
        <v>10.016</v>
      </c>
      <c r="M6572" s="4">
        <v>64.903999999999996</v>
      </c>
      <c r="N6572" s="4">
        <v>73.977999999999994</v>
      </c>
      <c r="O6572" s="5">
        <v>42305.745292812499</v>
      </c>
      <c r="P6572" s="5">
        <v>42305.745292812499</v>
      </c>
    </row>
    <row r="6573" spans="1:16">
      <c r="A6573">
        <v>5</v>
      </c>
      <c r="B6573">
        <v>14</v>
      </c>
      <c r="C6573">
        <v>5</v>
      </c>
      <c r="D6573">
        <v>95</v>
      </c>
      <c r="E6573">
        <v>229</v>
      </c>
      <c r="F6573">
        <v>1991</v>
      </c>
      <c r="G6573">
        <v>3242</v>
      </c>
      <c r="H6573">
        <v>1</v>
      </c>
      <c r="I6573" s="58">
        <v>490158</v>
      </c>
      <c r="J6573">
        <v>324201</v>
      </c>
      <c r="K6573" s="4">
        <v>0</v>
      </c>
      <c r="L6573" s="4">
        <v>6.032</v>
      </c>
      <c r="M6573" s="4">
        <v>75.977999999999994</v>
      </c>
      <c r="N6573" s="4">
        <v>82.01</v>
      </c>
      <c r="O6573" s="5">
        <v>42305.745292812499</v>
      </c>
      <c r="P6573" s="5">
        <v>42305.745292812499</v>
      </c>
    </row>
    <row r="6574" spans="1:16">
      <c r="A6574">
        <v>5</v>
      </c>
      <c r="B6574">
        <v>14</v>
      </c>
      <c r="C6574">
        <v>5</v>
      </c>
      <c r="D6574">
        <v>95</v>
      </c>
      <c r="E6574">
        <v>23</v>
      </c>
      <c r="F6574">
        <v>1985</v>
      </c>
      <c r="G6574">
        <v>67</v>
      </c>
      <c r="H6574">
        <v>16</v>
      </c>
      <c r="I6574" s="58" t="s">
        <v>9800</v>
      </c>
      <c r="J6574">
        <v>6716</v>
      </c>
      <c r="K6574" s="4">
        <v>0</v>
      </c>
      <c r="L6574" s="4">
        <v>1.1679999999999999</v>
      </c>
      <c r="M6574" s="4">
        <v>0</v>
      </c>
      <c r="N6574" s="4">
        <v>1.1679999999999999</v>
      </c>
      <c r="O6574" s="5">
        <v>42305.745292812499</v>
      </c>
      <c r="P6574" s="5">
        <v>42305.745292812499</v>
      </c>
    </row>
    <row r="6575" spans="1:16">
      <c r="A6575">
        <v>5</v>
      </c>
      <c r="B6575">
        <v>14</v>
      </c>
      <c r="C6575">
        <v>5</v>
      </c>
      <c r="D6575">
        <v>95</v>
      </c>
      <c r="E6575">
        <v>2329</v>
      </c>
      <c r="F6575">
        <v>2017</v>
      </c>
      <c r="G6575">
        <v>2046</v>
      </c>
      <c r="H6575">
        <v>2</v>
      </c>
      <c r="I6575" s="58">
        <v>53359</v>
      </c>
      <c r="J6575">
        <v>204602</v>
      </c>
      <c r="K6575" s="4">
        <v>4.1379999999999999</v>
      </c>
      <c r="L6575" s="4">
        <v>12.239000000000001</v>
      </c>
      <c r="M6575" s="4">
        <v>0</v>
      </c>
      <c r="N6575" s="4">
        <v>8.1010000000000009</v>
      </c>
      <c r="O6575" s="5">
        <v>42305.745292812499</v>
      </c>
      <c r="P6575" s="5">
        <v>42305.745292812499</v>
      </c>
    </row>
    <row r="6576" spans="1:16">
      <c r="A6576">
        <v>5</v>
      </c>
      <c r="B6576">
        <v>14</v>
      </c>
      <c r="C6576">
        <v>5</v>
      </c>
      <c r="D6576">
        <v>95</v>
      </c>
      <c r="E6576">
        <v>2331</v>
      </c>
      <c r="F6576">
        <v>2018</v>
      </c>
      <c r="G6576">
        <v>2125</v>
      </c>
      <c r="H6576">
        <v>1</v>
      </c>
      <c r="I6576" s="58">
        <v>82182</v>
      </c>
      <c r="J6576">
        <v>212501</v>
      </c>
      <c r="K6576" s="4">
        <v>0</v>
      </c>
      <c r="L6576" s="4">
        <v>7.6859999999999999</v>
      </c>
      <c r="M6576" s="4">
        <v>0</v>
      </c>
      <c r="N6576" s="4">
        <v>7.6859999999999999</v>
      </c>
      <c r="O6576" s="5">
        <v>42305.745292812499</v>
      </c>
      <c r="P6576" s="5">
        <v>43258.050196053242</v>
      </c>
    </row>
    <row r="6577" spans="1:16">
      <c r="A6577">
        <v>5</v>
      </c>
      <c r="B6577">
        <v>14</v>
      </c>
      <c r="C6577">
        <v>5</v>
      </c>
      <c r="D6577">
        <v>95</v>
      </c>
      <c r="E6577">
        <v>2376</v>
      </c>
      <c r="F6577">
        <v>2019</v>
      </c>
      <c r="G6577">
        <v>2420</v>
      </c>
      <c r="H6577">
        <v>1</v>
      </c>
      <c r="I6577" s="58">
        <v>189928</v>
      </c>
      <c r="J6577">
        <v>242001</v>
      </c>
      <c r="K6577" s="4">
        <v>1</v>
      </c>
      <c r="L6577" s="4">
        <v>4.8529999999999998</v>
      </c>
      <c r="M6577" s="4">
        <v>0</v>
      </c>
      <c r="N6577" s="4">
        <v>3.8530000000000002</v>
      </c>
      <c r="O6577" s="5">
        <v>42305.745292812499</v>
      </c>
      <c r="P6577" s="5">
        <v>42305.745292812499</v>
      </c>
    </row>
    <row r="6578" spans="1:16">
      <c r="A6578">
        <v>5</v>
      </c>
      <c r="B6578">
        <v>14</v>
      </c>
      <c r="C6578">
        <v>5</v>
      </c>
      <c r="D6578">
        <v>95</v>
      </c>
      <c r="E6578">
        <v>24</v>
      </c>
      <c r="F6578">
        <v>1986</v>
      </c>
      <c r="G6578">
        <v>67</v>
      </c>
      <c r="H6578">
        <v>9</v>
      </c>
      <c r="I6578" s="58">
        <v>24716</v>
      </c>
      <c r="J6578">
        <v>6709</v>
      </c>
      <c r="K6578" s="4">
        <v>0</v>
      </c>
      <c r="L6578" s="4">
        <v>9.282</v>
      </c>
      <c r="M6578" s="4">
        <v>0</v>
      </c>
      <c r="N6578" s="4">
        <v>9.282</v>
      </c>
      <c r="O6578" s="5">
        <v>42305.745292812499</v>
      </c>
      <c r="P6578" s="5">
        <v>42305.745292812499</v>
      </c>
    </row>
    <row r="6579" spans="1:16">
      <c r="A6579">
        <v>5</v>
      </c>
      <c r="B6579">
        <v>14</v>
      </c>
      <c r="C6579">
        <v>5</v>
      </c>
      <c r="D6579">
        <v>95</v>
      </c>
      <c r="E6579">
        <v>244</v>
      </c>
      <c r="F6579">
        <v>1992</v>
      </c>
      <c r="G6579">
        <v>563</v>
      </c>
      <c r="H6579">
        <v>5</v>
      </c>
      <c r="I6579" s="58" t="s">
        <v>9801</v>
      </c>
      <c r="J6579">
        <v>56305</v>
      </c>
      <c r="K6579" s="4">
        <v>0</v>
      </c>
      <c r="L6579" s="4">
        <v>13.61</v>
      </c>
      <c r="M6579" s="4">
        <v>59.365000000000002</v>
      </c>
      <c r="N6579" s="4">
        <v>72.974999999999994</v>
      </c>
      <c r="O6579" s="5">
        <v>42305.745292812499</v>
      </c>
      <c r="P6579" s="5">
        <v>43258.050196053242</v>
      </c>
    </row>
    <row r="6580" spans="1:16">
      <c r="A6580">
        <v>5</v>
      </c>
      <c r="B6580">
        <v>14</v>
      </c>
      <c r="C6580">
        <v>5</v>
      </c>
      <c r="D6580">
        <v>95</v>
      </c>
      <c r="E6580">
        <v>244</v>
      </c>
      <c r="F6580">
        <v>1993</v>
      </c>
      <c r="G6580">
        <v>563</v>
      </c>
      <c r="H6580">
        <v>6</v>
      </c>
      <c r="I6580" s="58" t="s">
        <v>9802</v>
      </c>
      <c r="J6580">
        <v>56306</v>
      </c>
      <c r="K6580" s="4">
        <v>1.4999999999999999E-2</v>
      </c>
      <c r="L6580" s="4">
        <v>16.687000000000001</v>
      </c>
      <c r="M6580" s="4">
        <v>72.974999999999994</v>
      </c>
      <c r="N6580" s="4">
        <v>89.647000000000006</v>
      </c>
      <c r="O6580" s="5">
        <v>42305.745292812499</v>
      </c>
      <c r="P6580" s="5">
        <v>43258.050196053242</v>
      </c>
    </row>
    <row r="6581" spans="1:16">
      <c r="A6581">
        <v>5</v>
      </c>
      <c r="B6581">
        <v>14</v>
      </c>
      <c r="C6581">
        <v>5</v>
      </c>
      <c r="D6581">
        <v>95</v>
      </c>
      <c r="E6581">
        <v>2549</v>
      </c>
      <c r="F6581">
        <v>2020</v>
      </c>
      <c r="G6581">
        <v>3320</v>
      </c>
      <c r="H6581">
        <v>1</v>
      </c>
      <c r="I6581" s="58">
        <v>518646</v>
      </c>
      <c r="J6581">
        <v>332001</v>
      </c>
      <c r="K6581" s="4">
        <v>5</v>
      </c>
      <c r="L6581" s="4">
        <v>8.4930000000000003</v>
      </c>
      <c r="M6581" s="4">
        <v>0</v>
      </c>
      <c r="N6581" s="4">
        <v>3.4929999999999999</v>
      </c>
      <c r="O6581" s="5">
        <v>42305.745292812499</v>
      </c>
      <c r="P6581" s="5">
        <v>43258.050196053242</v>
      </c>
    </row>
    <row r="6582" spans="1:16">
      <c r="A6582">
        <v>5</v>
      </c>
      <c r="B6582">
        <v>14</v>
      </c>
      <c r="C6582">
        <v>5</v>
      </c>
      <c r="D6582">
        <v>95</v>
      </c>
      <c r="E6582">
        <v>2869</v>
      </c>
      <c r="F6582">
        <v>2021</v>
      </c>
      <c r="G6582">
        <v>2046</v>
      </c>
      <c r="H6582">
        <v>2</v>
      </c>
      <c r="I6582" s="58">
        <v>53359</v>
      </c>
      <c r="J6582">
        <v>204602</v>
      </c>
      <c r="K6582" s="4">
        <v>20</v>
      </c>
      <c r="L6582" s="4">
        <v>24.132999999999999</v>
      </c>
      <c r="M6582" s="4">
        <v>6.1289999999999996</v>
      </c>
      <c r="N6582" s="4">
        <v>10.262</v>
      </c>
      <c r="O6582" s="5">
        <v>42305.745292812499</v>
      </c>
      <c r="P6582" s="5">
        <v>43258.050196053242</v>
      </c>
    </row>
    <row r="6583" spans="1:16">
      <c r="A6583">
        <v>5</v>
      </c>
      <c r="B6583">
        <v>14</v>
      </c>
      <c r="C6583">
        <v>5</v>
      </c>
      <c r="D6583">
        <v>95</v>
      </c>
      <c r="E6583">
        <v>2869</v>
      </c>
      <c r="F6583">
        <v>2022</v>
      </c>
      <c r="G6583">
        <v>2902</v>
      </c>
      <c r="H6583">
        <v>2</v>
      </c>
      <c r="I6583" s="58">
        <v>366006</v>
      </c>
      <c r="J6583">
        <v>290202</v>
      </c>
      <c r="K6583" s="4">
        <v>0</v>
      </c>
      <c r="L6583" s="4">
        <v>3.6440000000000001</v>
      </c>
      <c r="M6583" s="4">
        <v>2.4849999999999999</v>
      </c>
      <c r="N6583" s="4">
        <v>6.1289999999999996</v>
      </c>
      <c r="O6583" s="5">
        <v>42305.745292812499</v>
      </c>
      <c r="P6583" s="5">
        <v>43258.050196053242</v>
      </c>
    </row>
    <row r="6584" spans="1:16">
      <c r="A6584">
        <v>5</v>
      </c>
      <c r="B6584">
        <v>14</v>
      </c>
      <c r="C6584">
        <v>5</v>
      </c>
      <c r="D6584">
        <v>95</v>
      </c>
      <c r="E6584">
        <v>2871</v>
      </c>
      <c r="F6584">
        <v>2023</v>
      </c>
      <c r="G6584">
        <v>2903</v>
      </c>
      <c r="H6584">
        <v>1</v>
      </c>
      <c r="I6584" s="58">
        <v>366340</v>
      </c>
      <c r="J6584">
        <v>290301</v>
      </c>
      <c r="K6584" s="4">
        <v>0</v>
      </c>
      <c r="L6584" s="4">
        <v>7.6849999999999996</v>
      </c>
      <c r="M6584" s="4">
        <v>0</v>
      </c>
      <c r="N6584" s="4">
        <v>7.6849999999999996</v>
      </c>
      <c r="O6584" s="5">
        <v>42305.745292812499</v>
      </c>
      <c r="P6584" s="5">
        <v>43258.050196053242</v>
      </c>
    </row>
    <row r="6585" spans="1:16">
      <c r="A6585">
        <v>5</v>
      </c>
      <c r="B6585">
        <v>14</v>
      </c>
      <c r="C6585">
        <v>5</v>
      </c>
      <c r="D6585">
        <v>95</v>
      </c>
      <c r="E6585">
        <v>3149</v>
      </c>
      <c r="F6585">
        <v>2024</v>
      </c>
      <c r="G6585">
        <v>3272</v>
      </c>
      <c r="H6585">
        <v>1</v>
      </c>
      <c r="I6585" s="58">
        <v>501115</v>
      </c>
      <c r="J6585">
        <v>327201</v>
      </c>
      <c r="K6585" s="4">
        <v>0.91900000000000004</v>
      </c>
      <c r="L6585" s="4">
        <v>2.99</v>
      </c>
      <c r="M6585" s="4">
        <v>0</v>
      </c>
      <c r="N6585" s="4">
        <v>2.0710000000000002</v>
      </c>
      <c r="O6585" s="5">
        <v>42305.745292812499</v>
      </c>
      <c r="P6585" s="5">
        <v>42305.745292812499</v>
      </c>
    </row>
    <row r="6586" spans="1:16">
      <c r="A6586">
        <v>5</v>
      </c>
      <c r="B6586">
        <v>14</v>
      </c>
      <c r="C6586">
        <v>5</v>
      </c>
      <c r="D6586">
        <v>95</v>
      </c>
      <c r="E6586">
        <v>3407</v>
      </c>
      <c r="F6586">
        <v>2025</v>
      </c>
      <c r="G6586">
        <v>3485</v>
      </c>
      <c r="H6586">
        <v>1</v>
      </c>
      <c r="I6586" s="58">
        <v>578912</v>
      </c>
      <c r="J6586">
        <v>348501</v>
      </c>
      <c r="K6586" s="4">
        <v>0</v>
      </c>
      <c r="L6586" s="4">
        <v>3.0569999999999999</v>
      </c>
      <c r="M6586" s="4">
        <v>0</v>
      </c>
      <c r="N6586" s="4">
        <v>3.0569999999999999</v>
      </c>
      <c r="O6586" s="5">
        <v>42305.745292812499</v>
      </c>
      <c r="P6586" s="5">
        <v>42305.745292812499</v>
      </c>
    </row>
    <row r="6587" spans="1:16">
      <c r="A6587">
        <v>5</v>
      </c>
      <c r="B6587">
        <v>14</v>
      </c>
      <c r="C6587">
        <v>5</v>
      </c>
      <c r="D6587">
        <v>95</v>
      </c>
      <c r="E6587">
        <v>3463</v>
      </c>
      <c r="F6587">
        <v>2026</v>
      </c>
      <c r="G6587">
        <v>563</v>
      </c>
      <c r="H6587">
        <v>8</v>
      </c>
      <c r="I6587" s="58" t="s">
        <v>9803</v>
      </c>
      <c r="J6587">
        <v>56308</v>
      </c>
      <c r="K6587" s="4">
        <v>5</v>
      </c>
      <c r="L6587" s="4">
        <v>5.5250000000000004</v>
      </c>
      <c r="M6587" s="4">
        <v>0</v>
      </c>
      <c r="N6587" s="4">
        <v>0.52500000000000002</v>
      </c>
      <c r="O6587" s="5">
        <v>42305.745292812499</v>
      </c>
      <c r="P6587" s="5">
        <v>42305.745292812499</v>
      </c>
    </row>
    <row r="6588" spans="1:16">
      <c r="A6588">
        <v>5</v>
      </c>
      <c r="B6588">
        <v>14</v>
      </c>
      <c r="C6588">
        <v>5</v>
      </c>
      <c r="D6588">
        <v>95</v>
      </c>
      <c r="E6588">
        <v>3536</v>
      </c>
      <c r="F6588">
        <v>2027</v>
      </c>
      <c r="G6588">
        <v>67</v>
      </c>
      <c r="H6588">
        <v>4</v>
      </c>
      <c r="I6588" s="58">
        <v>24563</v>
      </c>
      <c r="J6588">
        <v>6704</v>
      </c>
      <c r="K6588" s="4">
        <v>27.757000000000001</v>
      </c>
      <c r="L6588" s="4">
        <v>37.688000000000002</v>
      </c>
      <c r="M6588" s="4">
        <v>49.036000000000001</v>
      </c>
      <c r="N6588" s="4">
        <v>58.966999999999999</v>
      </c>
      <c r="O6588" s="5">
        <v>42305.745292812499</v>
      </c>
      <c r="P6588" s="5">
        <v>43258.050196053242</v>
      </c>
    </row>
    <row r="6589" spans="1:16">
      <c r="A6589">
        <v>5</v>
      </c>
      <c r="B6589">
        <v>14</v>
      </c>
      <c r="C6589">
        <v>5</v>
      </c>
      <c r="D6589">
        <v>95</v>
      </c>
      <c r="E6589">
        <v>3536</v>
      </c>
      <c r="F6589">
        <v>2028</v>
      </c>
      <c r="G6589">
        <v>67</v>
      </c>
      <c r="H6589">
        <v>5</v>
      </c>
      <c r="I6589" s="58">
        <v>24593</v>
      </c>
      <c r="J6589">
        <v>6705</v>
      </c>
      <c r="K6589" s="4">
        <v>16.308</v>
      </c>
      <c r="L6589" s="4">
        <v>27.768000000000001</v>
      </c>
      <c r="M6589" s="4">
        <v>37.576000000000001</v>
      </c>
      <c r="N6589" s="4">
        <v>49.036000000000001</v>
      </c>
      <c r="O6589" s="5">
        <v>42305.745292812499</v>
      </c>
      <c r="P6589" s="5">
        <v>42305.745292812499</v>
      </c>
    </row>
    <row r="6590" spans="1:16">
      <c r="A6590">
        <v>5</v>
      </c>
      <c r="B6590">
        <v>14</v>
      </c>
      <c r="C6590">
        <v>5</v>
      </c>
      <c r="D6590">
        <v>95</v>
      </c>
      <c r="E6590">
        <v>3536</v>
      </c>
      <c r="F6590">
        <v>2029</v>
      </c>
      <c r="G6590">
        <v>67</v>
      </c>
      <c r="H6590">
        <v>6</v>
      </c>
      <c r="I6590" s="58">
        <v>24624</v>
      </c>
      <c r="J6590">
        <v>6706</v>
      </c>
      <c r="K6590" s="4">
        <v>0</v>
      </c>
      <c r="L6590" s="4">
        <v>16.283999999999999</v>
      </c>
      <c r="M6590" s="4">
        <v>21.292000000000002</v>
      </c>
      <c r="N6590" s="4">
        <v>37.576000000000001</v>
      </c>
      <c r="O6590" s="5">
        <v>42305.745292812499</v>
      </c>
      <c r="P6590" s="5">
        <v>42305.745292812499</v>
      </c>
    </row>
    <row r="6591" spans="1:16">
      <c r="A6591">
        <v>5</v>
      </c>
      <c r="B6591">
        <v>14</v>
      </c>
      <c r="C6591">
        <v>5</v>
      </c>
      <c r="D6591">
        <v>95</v>
      </c>
      <c r="E6591">
        <v>363</v>
      </c>
      <c r="F6591">
        <v>1994</v>
      </c>
      <c r="G6591">
        <v>880</v>
      </c>
      <c r="H6591">
        <v>1</v>
      </c>
      <c r="I6591" s="58" t="s">
        <v>9804</v>
      </c>
      <c r="J6591">
        <v>88001</v>
      </c>
      <c r="K6591" s="4">
        <v>0</v>
      </c>
      <c r="L6591" s="4">
        <v>21.643999999999998</v>
      </c>
      <c r="M6591" s="4">
        <v>10.132999999999999</v>
      </c>
      <c r="N6591" s="4">
        <v>31.777000000000001</v>
      </c>
      <c r="O6591" s="5">
        <v>42305.745292812499</v>
      </c>
      <c r="P6591" s="5">
        <v>42305.745292812499</v>
      </c>
    </row>
    <row r="6592" spans="1:16">
      <c r="A6592">
        <v>5</v>
      </c>
      <c r="B6592">
        <v>14</v>
      </c>
      <c r="C6592">
        <v>5</v>
      </c>
      <c r="D6592">
        <v>95</v>
      </c>
      <c r="E6592">
        <v>363</v>
      </c>
      <c r="F6592">
        <v>1995</v>
      </c>
      <c r="G6592">
        <v>880</v>
      </c>
      <c r="H6592">
        <v>2</v>
      </c>
      <c r="I6592" s="58" t="s">
        <v>9805</v>
      </c>
      <c r="J6592">
        <v>88002</v>
      </c>
      <c r="K6592" s="4">
        <v>0</v>
      </c>
      <c r="L6592" s="4">
        <v>3.488</v>
      </c>
      <c r="M6592" s="4">
        <v>33.777999999999999</v>
      </c>
      <c r="N6592" s="4">
        <v>37.265999999999998</v>
      </c>
      <c r="O6592" s="5">
        <v>42305.745292812499</v>
      </c>
      <c r="P6592" s="5">
        <v>43258.050196053242</v>
      </c>
    </row>
    <row r="6593" spans="1:16">
      <c r="A6593">
        <v>5</v>
      </c>
      <c r="B6593">
        <v>14</v>
      </c>
      <c r="C6593">
        <v>5</v>
      </c>
      <c r="D6593">
        <v>95</v>
      </c>
      <c r="E6593">
        <v>363</v>
      </c>
      <c r="F6593">
        <v>1996</v>
      </c>
      <c r="G6593">
        <v>880</v>
      </c>
      <c r="H6593">
        <v>5</v>
      </c>
      <c r="I6593" s="58" t="s">
        <v>9806</v>
      </c>
      <c r="J6593">
        <v>88005</v>
      </c>
      <c r="K6593" s="4">
        <v>0</v>
      </c>
      <c r="L6593" s="4">
        <v>8.1240000000000006</v>
      </c>
      <c r="M6593" s="4">
        <v>0</v>
      </c>
      <c r="N6593" s="4">
        <v>8.1240000000000006</v>
      </c>
      <c r="O6593" s="5">
        <v>42305.745292812499</v>
      </c>
      <c r="P6593" s="5">
        <v>42305.745292812499</v>
      </c>
    </row>
    <row r="6594" spans="1:16">
      <c r="A6594">
        <v>5</v>
      </c>
      <c r="B6594">
        <v>14</v>
      </c>
      <c r="C6594">
        <v>5</v>
      </c>
      <c r="D6594">
        <v>95</v>
      </c>
      <c r="E6594">
        <v>4009</v>
      </c>
      <c r="F6594">
        <v>2030</v>
      </c>
      <c r="G6594">
        <v>439</v>
      </c>
      <c r="H6594">
        <v>4</v>
      </c>
      <c r="I6594" s="58" t="s">
        <v>9807</v>
      </c>
      <c r="J6594">
        <v>43904</v>
      </c>
      <c r="K6594" s="4">
        <v>0</v>
      </c>
      <c r="L6594" s="4">
        <v>13.007999999999999</v>
      </c>
      <c r="M6594" s="4">
        <v>24.629000000000001</v>
      </c>
      <c r="N6594" s="4">
        <v>37.637</v>
      </c>
      <c r="O6594" s="5">
        <v>42305.745292812499</v>
      </c>
      <c r="P6594" s="5">
        <v>42305.745292812499</v>
      </c>
    </row>
    <row r="6595" spans="1:16">
      <c r="A6595">
        <v>5</v>
      </c>
      <c r="B6595">
        <v>14</v>
      </c>
      <c r="C6595">
        <v>5</v>
      </c>
      <c r="D6595">
        <v>95</v>
      </c>
      <c r="E6595">
        <v>4009</v>
      </c>
      <c r="F6595">
        <v>2031</v>
      </c>
      <c r="G6595">
        <v>439</v>
      </c>
      <c r="H6595">
        <v>5</v>
      </c>
      <c r="I6595" s="58" t="s">
        <v>9808</v>
      </c>
      <c r="J6595">
        <v>43905</v>
      </c>
      <c r="K6595" s="4">
        <v>12.541</v>
      </c>
      <c r="L6595" s="4">
        <v>17.571000000000002</v>
      </c>
      <c r="M6595" s="4">
        <v>37.637</v>
      </c>
      <c r="N6595" s="4">
        <v>42.667000000000002</v>
      </c>
      <c r="O6595" s="5">
        <v>42305.745292812499</v>
      </c>
      <c r="P6595" s="5">
        <v>42305.745292812499</v>
      </c>
    </row>
    <row r="6596" spans="1:16">
      <c r="A6596">
        <v>5</v>
      </c>
      <c r="B6596">
        <v>14</v>
      </c>
      <c r="C6596">
        <v>5</v>
      </c>
      <c r="D6596">
        <v>95</v>
      </c>
      <c r="E6596">
        <v>4243</v>
      </c>
      <c r="F6596">
        <v>2032</v>
      </c>
      <c r="G6596">
        <v>67</v>
      </c>
      <c r="H6596">
        <v>13</v>
      </c>
      <c r="I6596" s="58" t="s">
        <v>9809</v>
      </c>
      <c r="J6596">
        <v>6713</v>
      </c>
      <c r="K6596" s="4">
        <v>1</v>
      </c>
      <c r="L6596" s="4">
        <v>1.9179999999999999</v>
      </c>
      <c r="M6596" s="4">
        <v>0</v>
      </c>
      <c r="N6596" s="4">
        <v>0.91800000000000004</v>
      </c>
      <c r="O6596" s="5">
        <v>42305.745292812499</v>
      </c>
      <c r="P6596" s="5">
        <v>42305.745292812499</v>
      </c>
    </row>
    <row r="6597" spans="1:16">
      <c r="A6597">
        <v>5</v>
      </c>
      <c r="B6597">
        <v>14</v>
      </c>
      <c r="C6597">
        <v>5</v>
      </c>
      <c r="D6597">
        <v>95</v>
      </c>
      <c r="E6597">
        <v>4525</v>
      </c>
      <c r="F6597">
        <v>2033</v>
      </c>
      <c r="G6597">
        <v>145</v>
      </c>
      <c r="H6597">
        <v>4</v>
      </c>
      <c r="I6597" s="58" t="s">
        <v>9810</v>
      </c>
      <c r="J6597">
        <v>14504</v>
      </c>
      <c r="K6597" s="4">
        <v>3.4000000000000002E-2</v>
      </c>
      <c r="L6597" s="4">
        <v>22.132999999999999</v>
      </c>
      <c r="M6597" s="4">
        <v>59.485999999999997</v>
      </c>
      <c r="N6597" s="4">
        <v>81.584999999999994</v>
      </c>
      <c r="O6597" s="5">
        <v>42305.745292812499</v>
      </c>
      <c r="P6597" s="5">
        <v>43258.050196053242</v>
      </c>
    </row>
    <row r="6598" spans="1:16">
      <c r="A6598">
        <v>5</v>
      </c>
      <c r="B6598">
        <v>14</v>
      </c>
      <c r="C6598">
        <v>5</v>
      </c>
      <c r="D6598">
        <v>95</v>
      </c>
      <c r="E6598">
        <v>4525</v>
      </c>
      <c r="F6598">
        <v>2034</v>
      </c>
      <c r="G6598">
        <v>145</v>
      </c>
      <c r="H6598">
        <v>5</v>
      </c>
      <c r="I6598" s="58" t="s">
        <v>9811</v>
      </c>
      <c r="J6598">
        <v>14505</v>
      </c>
      <c r="K6598" s="4">
        <v>0</v>
      </c>
      <c r="L6598" s="4">
        <v>8.3659999999999997</v>
      </c>
      <c r="M6598" s="4">
        <v>81.584999999999994</v>
      </c>
      <c r="N6598" s="4">
        <v>89.950999999999993</v>
      </c>
      <c r="O6598" s="5">
        <v>42305.745292812499</v>
      </c>
      <c r="P6598" s="5">
        <v>43258.050196053242</v>
      </c>
    </row>
    <row r="6599" spans="1:16">
      <c r="A6599">
        <v>5</v>
      </c>
      <c r="B6599">
        <v>14</v>
      </c>
      <c r="C6599">
        <v>5</v>
      </c>
      <c r="D6599">
        <v>95</v>
      </c>
      <c r="E6599">
        <v>569</v>
      </c>
      <c r="F6599">
        <v>1997</v>
      </c>
      <c r="G6599">
        <v>800</v>
      </c>
      <c r="H6599">
        <v>5</v>
      </c>
      <c r="I6599" s="58" t="s">
        <v>1638</v>
      </c>
      <c r="J6599">
        <v>80005</v>
      </c>
      <c r="K6599" s="4">
        <v>4.4850000000000003</v>
      </c>
      <c r="L6599" s="4">
        <v>10.641</v>
      </c>
      <c r="M6599" s="4">
        <v>9.4339999999999993</v>
      </c>
      <c r="N6599" s="4">
        <v>15.59</v>
      </c>
      <c r="O6599" s="5">
        <v>42305.745292812499</v>
      </c>
      <c r="P6599" s="5">
        <v>43258.050196053242</v>
      </c>
    </row>
    <row r="6600" spans="1:16">
      <c r="A6600">
        <v>5</v>
      </c>
      <c r="B6600">
        <v>14</v>
      </c>
      <c r="C6600">
        <v>5</v>
      </c>
      <c r="D6600">
        <v>95</v>
      </c>
      <c r="E6600">
        <v>569</v>
      </c>
      <c r="F6600">
        <v>1998</v>
      </c>
      <c r="G6600">
        <v>1041</v>
      </c>
      <c r="H6600">
        <v>1</v>
      </c>
      <c r="I6600" s="58" t="s">
        <v>9812</v>
      </c>
      <c r="J6600">
        <v>104101</v>
      </c>
      <c r="K6600" s="4">
        <v>20</v>
      </c>
      <c r="L6600" s="4">
        <v>44.752000000000002</v>
      </c>
      <c r="M6600" s="4">
        <v>15.59</v>
      </c>
      <c r="N6600" s="4">
        <v>40.341999999999999</v>
      </c>
      <c r="O6600" s="5">
        <v>42305.745292812499</v>
      </c>
      <c r="P6600" s="5">
        <v>43258.050196053242</v>
      </c>
    </row>
    <row r="6601" spans="1:16">
      <c r="A6601">
        <v>5</v>
      </c>
      <c r="B6601">
        <v>14</v>
      </c>
      <c r="C6601">
        <v>5</v>
      </c>
      <c r="D6601">
        <v>95</v>
      </c>
      <c r="E6601">
        <v>569</v>
      </c>
      <c r="F6601">
        <v>1999</v>
      </c>
      <c r="G6601">
        <v>1907</v>
      </c>
      <c r="H6601">
        <v>2</v>
      </c>
      <c r="I6601" s="58">
        <v>2589</v>
      </c>
      <c r="J6601">
        <v>190702</v>
      </c>
      <c r="K6601" s="4">
        <v>0</v>
      </c>
      <c r="L6601" s="4">
        <v>4.4850000000000003</v>
      </c>
      <c r="M6601" s="4">
        <v>5.07</v>
      </c>
      <c r="N6601" s="4">
        <v>9.4339999999999993</v>
      </c>
      <c r="O6601" s="5">
        <v>42305.745292812499</v>
      </c>
      <c r="P6601" s="5">
        <v>43258.050196053242</v>
      </c>
    </row>
    <row r="6602" spans="1:16">
      <c r="A6602">
        <v>5</v>
      </c>
      <c r="B6602">
        <v>14</v>
      </c>
      <c r="C6602">
        <v>5</v>
      </c>
      <c r="D6602">
        <v>95</v>
      </c>
      <c r="E6602">
        <v>926</v>
      </c>
      <c r="F6602">
        <v>2000</v>
      </c>
      <c r="G6602">
        <v>1750</v>
      </c>
      <c r="H6602">
        <v>3</v>
      </c>
      <c r="I6602" s="58">
        <v>-54726</v>
      </c>
      <c r="J6602">
        <v>175003</v>
      </c>
      <c r="K6602" s="4">
        <v>0</v>
      </c>
      <c r="L6602" s="4">
        <v>5.5570000000000004</v>
      </c>
      <c r="M6602" s="4">
        <v>0</v>
      </c>
      <c r="N6602" s="4">
        <v>5.5570000000000004</v>
      </c>
      <c r="O6602" s="5">
        <v>42305.745292812499</v>
      </c>
      <c r="P6602" s="5">
        <v>42305.745292812499</v>
      </c>
    </row>
    <row r="6603" spans="1:16">
      <c r="A6603">
        <v>5</v>
      </c>
      <c r="B6603">
        <v>14</v>
      </c>
      <c r="C6603">
        <v>5</v>
      </c>
      <c r="D6603">
        <v>95</v>
      </c>
      <c r="E6603">
        <v>926</v>
      </c>
      <c r="F6603">
        <v>2001</v>
      </c>
      <c r="G6603">
        <v>1750</v>
      </c>
      <c r="H6603">
        <v>4</v>
      </c>
      <c r="I6603" s="58">
        <v>-54695</v>
      </c>
      <c r="J6603">
        <v>175004</v>
      </c>
      <c r="K6603" s="4">
        <v>0</v>
      </c>
      <c r="L6603" s="4">
        <v>2.0310000000000001</v>
      </c>
      <c r="M6603" s="4">
        <v>7.1870000000000003</v>
      </c>
      <c r="N6603" s="4">
        <v>9.218</v>
      </c>
      <c r="O6603" s="5">
        <v>42305.745292812499</v>
      </c>
      <c r="P6603" s="5">
        <v>43258.050196053242</v>
      </c>
    </row>
    <row r="6604" spans="1:16">
      <c r="A6604">
        <v>5</v>
      </c>
      <c r="B6604">
        <v>14</v>
      </c>
      <c r="C6604">
        <v>5</v>
      </c>
      <c r="D6604">
        <v>95</v>
      </c>
      <c r="E6604">
        <v>930</v>
      </c>
      <c r="F6604">
        <v>2002</v>
      </c>
      <c r="G6604">
        <v>800</v>
      </c>
      <c r="H6604">
        <v>5</v>
      </c>
      <c r="I6604" s="58" t="s">
        <v>1638</v>
      </c>
      <c r="J6604">
        <v>80005</v>
      </c>
      <c r="K6604" s="4">
        <v>26.245999999999999</v>
      </c>
      <c r="L6604" s="4">
        <v>32.491999999999997</v>
      </c>
      <c r="M6604" s="4">
        <v>13.989000000000001</v>
      </c>
      <c r="N6604" s="4">
        <v>20.234999999999999</v>
      </c>
      <c r="O6604" s="5">
        <v>42305.745292812499</v>
      </c>
      <c r="P6604" s="5">
        <v>43258.050196053242</v>
      </c>
    </row>
    <row r="6605" spans="1:16">
      <c r="A6605">
        <v>5</v>
      </c>
      <c r="B6605">
        <v>14</v>
      </c>
      <c r="C6605">
        <v>5</v>
      </c>
      <c r="D6605">
        <v>95</v>
      </c>
      <c r="E6605">
        <v>930</v>
      </c>
      <c r="F6605">
        <v>2003</v>
      </c>
      <c r="G6605">
        <v>1906</v>
      </c>
      <c r="H6605">
        <v>1</v>
      </c>
      <c r="I6605" s="58">
        <v>2193</v>
      </c>
      <c r="J6605">
        <v>190601</v>
      </c>
      <c r="K6605" s="4">
        <v>0</v>
      </c>
      <c r="L6605" s="4">
        <v>12.416</v>
      </c>
      <c r="M6605" s="4">
        <v>0</v>
      </c>
      <c r="N6605" s="4">
        <v>12.416</v>
      </c>
      <c r="O6605" s="5">
        <v>42305.745292812499</v>
      </c>
      <c r="P6605" s="5">
        <v>42305.745292812499</v>
      </c>
    </row>
    <row r="6606" spans="1:16">
      <c r="A6606">
        <v>5</v>
      </c>
      <c r="B6606">
        <v>14</v>
      </c>
      <c r="C6606">
        <v>5</v>
      </c>
      <c r="D6606">
        <v>95</v>
      </c>
      <c r="E6606">
        <v>931</v>
      </c>
      <c r="F6606">
        <v>2004</v>
      </c>
      <c r="G6606">
        <v>1126</v>
      </c>
      <c r="H6606">
        <v>1</v>
      </c>
      <c r="I6606" s="58" t="s">
        <v>9813</v>
      </c>
      <c r="J6606">
        <v>112601</v>
      </c>
      <c r="K6606" s="4">
        <v>0</v>
      </c>
      <c r="L6606" s="4">
        <v>27.343</v>
      </c>
      <c r="M6606" s="4">
        <v>0</v>
      </c>
      <c r="N6606" s="4">
        <v>21.670999999999999</v>
      </c>
      <c r="O6606" s="5">
        <v>42305.745292812499</v>
      </c>
      <c r="P6606" s="5">
        <v>42305.745292812499</v>
      </c>
    </row>
    <row r="6607" spans="1:16">
      <c r="A6607">
        <v>5</v>
      </c>
      <c r="B6607">
        <v>14</v>
      </c>
      <c r="C6607">
        <v>5</v>
      </c>
      <c r="D6607">
        <v>95</v>
      </c>
      <c r="E6607">
        <v>931</v>
      </c>
      <c r="F6607">
        <v>2005</v>
      </c>
      <c r="G6607">
        <v>1126</v>
      </c>
      <c r="H6607">
        <v>2</v>
      </c>
      <c r="I6607" s="58" t="s">
        <v>9814</v>
      </c>
      <c r="J6607">
        <v>112602</v>
      </c>
      <c r="K6607" s="4">
        <v>0</v>
      </c>
      <c r="L6607" s="4">
        <v>3.395</v>
      </c>
      <c r="M6607" s="4">
        <v>21.937000000000001</v>
      </c>
      <c r="N6607" s="4">
        <v>25.332000000000001</v>
      </c>
      <c r="O6607" s="5">
        <v>42305.745292812499</v>
      </c>
      <c r="P6607" s="5">
        <v>42305.745292812499</v>
      </c>
    </row>
    <row r="6608" spans="1:16">
      <c r="A6608">
        <v>5</v>
      </c>
      <c r="B6608">
        <v>14</v>
      </c>
      <c r="C6608">
        <v>5</v>
      </c>
      <c r="D6608">
        <v>9</v>
      </c>
      <c r="E6608">
        <v>750</v>
      </c>
      <c r="F6608">
        <v>1745</v>
      </c>
      <c r="G6608">
        <v>968</v>
      </c>
      <c r="H6608">
        <v>1</v>
      </c>
      <c r="I6608" s="58" t="s">
        <v>9815</v>
      </c>
      <c r="J6608">
        <v>96801</v>
      </c>
      <c r="K6608" s="4">
        <v>1</v>
      </c>
      <c r="L6608" s="4">
        <v>4.2619999999999996</v>
      </c>
      <c r="M6608" s="4">
        <v>0</v>
      </c>
      <c r="N6608" s="4">
        <v>3.262</v>
      </c>
      <c r="O6608" s="5">
        <v>42305.745292812499</v>
      </c>
      <c r="P6608" s="5">
        <v>42305.745292812499</v>
      </c>
    </row>
    <row r="6609" spans="1:16">
      <c r="A6609">
        <v>5</v>
      </c>
      <c r="B6609">
        <v>14</v>
      </c>
      <c r="C6609">
        <v>5</v>
      </c>
      <c r="D6609">
        <v>9</v>
      </c>
      <c r="E6609">
        <v>890</v>
      </c>
      <c r="F6609">
        <v>1746</v>
      </c>
      <c r="G6609">
        <v>1084</v>
      </c>
      <c r="H6609">
        <v>1</v>
      </c>
      <c r="I6609" s="58" t="s">
        <v>9816</v>
      </c>
      <c r="J6609">
        <v>108401</v>
      </c>
      <c r="K6609" s="4">
        <v>0</v>
      </c>
      <c r="L6609" s="4">
        <v>21.902000000000001</v>
      </c>
      <c r="M6609" s="4">
        <v>0</v>
      </c>
      <c r="N6609" s="4">
        <v>21.902000000000001</v>
      </c>
      <c r="O6609" s="5">
        <v>42305.745292812499</v>
      </c>
      <c r="P6609" s="5">
        <v>42305.745292812499</v>
      </c>
    </row>
    <row r="6610" spans="1:16">
      <c r="A6610">
        <v>5</v>
      </c>
      <c r="B6610">
        <v>14</v>
      </c>
      <c r="C6610">
        <v>5</v>
      </c>
      <c r="D6610">
        <v>9</v>
      </c>
      <c r="E6610">
        <v>890</v>
      </c>
      <c r="F6610">
        <v>1747</v>
      </c>
      <c r="G6610">
        <v>1084</v>
      </c>
      <c r="H6610">
        <v>2</v>
      </c>
      <c r="I6610" s="58" t="s">
        <v>9817</v>
      </c>
      <c r="J6610">
        <v>108402</v>
      </c>
      <c r="K6610" s="4">
        <v>1</v>
      </c>
      <c r="L6610" s="4">
        <v>7.9489999999999998</v>
      </c>
      <c r="M6610" s="4">
        <v>24.009</v>
      </c>
      <c r="N6610" s="4">
        <v>30.957999999999998</v>
      </c>
      <c r="O6610" s="5">
        <v>42305.745292812499</v>
      </c>
      <c r="P6610" s="5">
        <v>43258.050196053242</v>
      </c>
    </row>
    <row r="6611" spans="1:16">
      <c r="A6611">
        <v>5</v>
      </c>
      <c r="B6611">
        <v>15</v>
      </c>
      <c r="C6611">
        <v>25</v>
      </c>
      <c r="D6611">
        <v>23</v>
      </c>
      <c r="E6611">
        <v>1189</v>
      </c>
      <c r="F6611">
        <v>9428</v>
      </c>
      <c r="G6611">
        <v>740</v>
      </c>
      <c r="H6611">
        <v>3</v>
      </c>
      <c r="I6611" s="58" t="s">
        <v>9818</v>
      </c>
      <c r="J6611">
        <v>74003</v>
      </c>
      <c r="K6611" s="4">
        <v>16.402000000000001</v>
      </c>
      <c r="L6611" s="4">
        <v>23.704000000000001</v>
      </c>
      <c r="M6611" s="4">
        <v>0</v>
      </c>
      <c r="N6611" s="4">
        <v>7.3019999999999996</v>
      </c>
      <c r="O6611" s="5">
        <v>42305.745292812499</v>
      </c>
      <c r="P6611" s="5">
        <v>43258.050196053242</v>
      </c>
    </row>
    <row r="6612" spans="1:16">
      <c r="A6612">
        <v>5</v>
      </c>
      <c r="B6612">
        <v>15</v>
      </c>
      <c r="C6612">
        <v>25</v>
      </c>
      <c r="D6612">
        <v>23</v>
      </c>
      <c r="E6612">
        <v>2488</v>
      </c>
      <c r="F6612">
        <v>9429</v>
      </c>
      <c r="G6612">
        <v>2424</v>
      </c>
      <c r="H6612">
        <v>1</v>
      </c>
      <c r="I6612" s="58">
        <v>191389</v>
      </c>
      <c r="J6612">
        <v>242401</v>
      </c>
      <c r="K6612" s="4">
        <v>0</v>
      </c>
      <c r="L6612" s="4">
        <v>3.76</v>
      </c>
      <c r="M6612" s="4">
        <v>0</v>
      </c>
      <c r="N6612" s="4">
        <v>3.76</v>
      </c>
      <c r="O6612" t="s">
        <v>1223</v>
      </c>
      <c r="P6612" t="s">
        <v>1223</v>
      </c>
    </row>
    <row r="6613" spans="1:16">
      <c r="A6613">
        <v>5</v>
      </c>
      <c r="B6613">
        <v>15</v>
      </c>
      <c r="C6613">
        <v>25</v>
      </c>
      <c r="D6613">
        <v>23</v>
      </c>
      <c r="E6613">
        <v>2735</v>
      </c>
      <c r="F6613">
        <v>9430</v>
      </c>
      <c r="G6613">
        <v>2712</v>
      </c>
      <c r="H6613">
        <v>1</v>
      </c>
      <c r="I6613" s="58">
        <v>296578</v>
      </c>
      <c r="J6613">
        <v>271201</v>
      </c>
      <c r="K6613" s="4">
        <v>0</v>
      </c>
      <c r="L6613" s="4">
        <v>2.1970000000000001</v>
      </c>
      <c r="M6613" s="4">
        <v>0</v>
      </c>
      <c r="N6613" s="4">
        <v>2.1970000000000001</v>
      </c>
      <c r="O6613" s="5">
        <v>42305.745292812499</v>
      </c>
      <c r="P6613" s="5">
        <v>42305.745292812499</v>
      </c>
    </row>
    <row r="6614" spans="1:16">
      <c r="A6614">
        <v>5</v>
      </c>
      <c r="B6614">
        <v>15</v>
      </c>
      <c r="C6614">
        <v>25</v>
      </c>
      <c r="D6614">
        <v>23</v>
      </c>
      <c r="E6614">
        <v>3008</v>
      </c>
      <c r="F6614">
        <v>9431</v>
      </c>
      <c r="G6614">
        <v>3070</v>
      </c>
      <c r="H6614">
        <v>1</v>
      </c>
      <c r="I6614" s="58">
        <v>427336</v>
      </c>
      <c r="J6614">
        <v>307001</v>
      </c>
      <c r="K6614" s="4">
        <v>0</v>
      </c>
      <c r="L6614" s="4">
        <v>3.9249999999999998</v>
      </c>
      <c r="M6614" s="4">
        <v>0</v>
      </c>
      <c r="N6614" s="4">
        <v>3.9249999999999998</v>
      </c>
      <c r="O6614" s="5">
        <v>42305.745292812499</v>
      </c>
      <c r="P6614" s="5">
        <v>42305.745292812499</v>
      </c>
    </row>
    <row r="6615" spans="1:16">
      <c r="A6615">
        <v>5</v>
      </c>
      <c r="B6615">
        <v>15</v>
      </c>
      <c r="C6615">
        <v>25</v>
      </c>
      <c r="D6615">
        <v>23</v>
      </c>
      <c r="E6615">
        <v>3254</v>
      </c>
      <c r="F6615">
        <v>9432</v>
      </c>
      <c r="G6615">
        <v>1345</v>
      </c>
      <c r="H6615">
        <v>3</v>
      </c>
      <c r="I6615" s="58" t="s">
        <v>9819</v>
      </c>
      <c r="J6615">
        <v>134503</v>
      </c>
      <c r="K6615" s="4">
        <v>1</v>
      </c>
      <c r="L6615" s="4">
        <v>3.0019999999999998</v>
      </c>
      <c r="M6615" s="4">
        <v>3.9279999999999999</v>
      </c>
      <c r="N6615" s="4">
        <v>5.93</v>
      </c>
      <c r="O6615" s="5">
        <v>42305.745292812499</v>
      </c>
      <c r="P6615" s="5">
        <v>43258.050196053242</v>
      </c>
    </row>
    <row r="6616" spans="1:16">
      <c r="A6616">
        <v>5</v>
      </c>
      <c r="B6616">
        <v>15</v>
      </c>
      <c r="C6616">
        <v>25</v>
      </c>
      <c r="D6616">
        <v>23</v>
      </c>
      <c r="E6616">
        <v>3315</v>
      </c>
      <c r="F6616">
        <v>9433</v>
      </c>
      <c r="G6616">
        <v>2424</v>
      </c>
      <c r="H6616">
        <v>2</v>
      </c>
      <c r="I6616" s="58">
        <v>191420</v>
      </c>
      <c r="J6616">
        <v>242402</v>
      </c>
      <c r="K6616" s="4">
        <v>5</v>
      </c>
      <c r="L6616" s="4">
        <v>9.8740000000000006</v>
      </c>
      <c r="M6616" s="4">
        <v>0</v>
      </c>
      <c r="N6616" s="4">
        <v>4.8739999999999997</v>
      </c>
      <c r="O6616" t="s">
        <v>1223</v>
      </c>
      <c r="P6616" t="s">
        <v>1223</v>
      </c>
    </row>
    <row r="6617" spans="1:16">
      <c r="A6617">
        <v>5</v>
      </c>
      <c r="B6617">
        <v>15</v>
      </c>
      <c r="C6617">
        <v>25</v>
      </c>
      <c r="D6617">
        <v>23</v>
      </c>
      <c r="E6617">
        <v>333</v>
      </c>
      <c r="F6617">
        <v>9422</v>
      </c>
      <c r="G6617">
        <v>754</v>
      </c>
      <c r="H6617">
        <v>7</v>
      </c>
      <c r="I6617" s="58" t="s">
        <v>9820</v>
      </c>
      <c r="J6617">
        <v>75407</v>
      </c>
      <c r="K6617" s="4">
        <v>0</v>
      </c>
      <c r="L6617" s="4">
        <v>2.1520000000000001</v>
      </c>
      <c r="M6617" s="4">
        <v>87.915000000000006</v>
      </c>
      <c r="N6617" s="4">
        <v>90.066999999999993</v>
      </c>
      <c r="O6617" s="5">
        <v>42305.745292812499</v>
      </c>
      <c r="P6617" s="5">
        <v>42305.745292812499</v>
      </c>
    </row>
    <row r="6618" spans="1:16">
      <c r="A6618">
        <v>5</v>
      </c>
      <c r="B6618">
        <v>15</v>
      </c>
      <c r="C6618">
        <v>25</v>
      </c>
      <c r="D6618">
        <v>23</v>
      </c>
      <c r="E6618">
        <v>333</v>
      </c>
      <c r="F6618">
        <v>9423</v>
      </c>
      <c r="G6618">
        <v>2430</v>
      </c>
      <c r="H6618">
        <v>1</v>
      </c>
      <c r="I6618" s="58">
        <v>193581</v>
      </c>
      <c r="J6618">
        <v>243001</v>
      </c>
      <c r="K6618" s="4">
        <v>0</v>
      </c>
      <c r="L6618" s="4">
        <v>17.041</v>
      </c>
      <c r="M6618" s="4">
        <v>92.066999999999993</v>
      </c>
      <c r="N6618" s="4">
        <v>109.108</v>
      </c>
      <c r="O6618" s="5">
        <v>42305.745292812499</v>
      </c>
      <c r="P6618" s="5">
        <v>42305.745292812499</v>
      </c>
    </row>
    <row r="6619" spans="1:16">
      <c r="A6619">
        <v>5</v>
      </c>
      <c r="B6619">
        <v>15</v>
      </c>
      <c r="C6619">
        <v>25</v>
      </c>
      <c r="D6619">
        <v>23</v>
      </c>
      <c r="E6619">
        <v>334</v>
      </c>
      <c r="F6619">
        <v>9424</v>
      </c>
      <c r="G6619">
        <v>357</v>
      </c>
      <c r="H6619">
        <v>6</v>
      </c>
      <c r="I6619" s="58" t="s">
        <v>1639</v>
      </c>
      <c r="J6619">
        <v>35706</v>
      </c>
      <c r="K6619" s="4">
        <v>20</v>
      </c>
      <c r="L6619" s="4">
        <v>21.916</v>
      </c>
      <c r="M6619" s="4">
        <v>24.041</v>
      </c>
      <c r="N6619" s="4">
        <v>25.957000000000001</v>
      </c>
      <c r="O6619" s="5">
        <v>42305.745292812499</v>
      </c>
      <c r="P6619" s="5">
        <v>42305.745292812499</v>
      </c>
    </row>
    <row r="6620" spans="1:16">
      <c r="A6620">
        <v>5</v>
      </c>
      <c r="B6620">
        <v>15</v>
      </c>
      <c r="C6620">
        <v>25</v>
      </c>
      <c r="D6620">
        <v>23</v>
      </c>
      <c r="E6620">
        <v>3913</v>
      </c>
      <c r="F6620">
        <v>9434</v>
      </c>
      <c r="G6620">
        <v>311</v>
      </c>
      <c r="H6620">
        <v>4</v>
      </c>
      <c r="I6620" s="58" t="s">
        <v>9821</v>
      </c>
      <c r="J6620">
        <v>31104</v>
      </c>
      <c r="K6620" s="4">
        <v>9.9649999999999999</v>
      </c>
      <c r="L6620" s="4">
        <v>16.271999999999998</v>
      </c>
      <c r="M6620" s="4">
        <v>125.961</v>
      </c>
      <c r="N6620" s="4">
        <v>132.268</v>
      </c>
      <c r="O6620" s="5">
        <v>42305.745292812499</v>
      </c>
      <c r="P6620" s="5">
        <v>43258.050196053242</v>
      </c>
    </row>
    <row r="6621" spans="1:16">
      <c r="A6621">
        <v>5</v>
      </c>
      <c r="B6621">
        <v>15</v>
      </c>
      <c r="C6621">
        <v>25</v>
      </c>
      <c r="D6621">
        <v>23</v>
      </c>
      <c r="E6621">
        <v>3926</v>
      </c>
      <c r="F6621">
        <v>9435</v>
      </c>
      <c r="G6621">
        <v>303</v>
      </c>
      <c r="H6621">
        <v>2</v>
      </c>
      <c r="I6621" s="58" t="s">
        <v>9822</v>
      </c>
      <c r="J6621">
        <v>30302</v>
      </c>
      <c r="K6621" s="4">
        <v>0</v>
      </c>
      <c r="L6621" s="4">
        <v>8.0830000000000002</v>
      </c>
      <c r="M6621" s="4">
        <v>83.765000000000001</v>
      </c>
      <c r="N6621" s="4">
        <v>91.847999999999999</v>
      </c>
      <c r="O6621" s="5">
        <v>42305.745292812499</v>
      </c>
      <c r="P6621" s="5">
        <v>43258.050196053242</v>
      </c>
    </row>
    <row r="6622" spans="1:16">
      <c r="A6622">
        <v>5</v>
      </c>
      <c r="B6622">
        <v>15</v>
      </c>
      <c r="C6622">
        <v>25</v>
      </c>
      <c r="D6622">
        <v>23</v>
      </c>
      <c r="E6622">
        <v>3926</v>
      </c>
      <c r="F6622">
        <v>9436</v>
      </c>
      <c r="G6622">
        <v>303</v>
      </c>
      <c r="H6622">
        <v>3</v>
      </c>
      <c r="I6622" s="58" t="s">
        <v>9823</v>
      </c>
      <c r="J6622">
        <v>30303</v>
      </c>
      <c r="K6622" s="4">
        <v>8.0830000000000002</v>
      </c>
      <c r="L6622" s="4">
        <v>20.887</v>
      </c>
      <c r="M6622" s="4">
        <v>91.847999999999999</v>
      </c>
      <c r="N6622" s="4">
        <v>104.652</v>
      </c>
      <c r="O6622" s="5">
        <v>42305.745292812499</v>
      </c>
      <c r="P6622" s="5">
        <v>43258.050196053242</v>
      </c>
    </row>
    <row r="6623" spans="1:16">
      <c r="A6623">
        <v>5</v>
      </c>
      <c r="B6623">
        <v>15</v>
      </c>
      <c r="C6623">
        <v>25</v>
      </c>
      <c r="D6623">
        <v>23</v>
      </c>
      <c r="E6623">
        <v>3926</v>
      </c>
      <c r="F6623">
        <v>9437</v>
      </c>
      <c r="G6623">
        <v>303</v>
      </c>
      <c r="H6623">
        <v>4</v>
      </c>
      <c r="I6623" s="58" t="s">
        <v>9824</v>
      </c>
      <c r="J6623">
        <v>30304</v>
      </c>
      <c r="K6623" s="4">
        <v>20.887</v>
      </c>
      <c r="L6623" s="4">
        <v>32.814999999999998</v>
      </c>
      <c r="M6623" s="4">
        <v>104.652</v>
      </c>
      <c r="N6623" s="4">
        <v>116.58</v>
      </c>
      <c r="O6623" s="5">
        <v>42305.745292812499</v>
      </c>
      <c r="P6623" s="5">
        <v>43258.050196053242</v>
      </c>
    </row>
    <row r="6624" spans="1:16">
      <c r="A6624">
        <v>5</v>
      </c>
      <c r="B6624">
        <v>15</v>
      </c>
      <c r="C6624">
        <v>25</v>
      </c>
      <c r="D6624">
        <v>23</v>
      </c>
      <c r="E6624">
        <v>4019</v>
      </c>
      <c r="F6624">
        <v>9438</v>
      </c>
      <c r="G6624">
        <v>357</v>
      </c>
      <c r="H6624">
        <v>6</v>
      </c>
      <c r="I6624" s="58" t="s">
        <v>1639</v>
      </c>
      <c r="J6624">
        <v>35706</v>
      </c>
      <c r="K6624" s="4">
        <v>2.5000000000000001E-2</v>
      </c>
      <c r="L6624" s="4">
        <v>6.452</v>
      </c>
      <c r="M6624" s="4">
        <v>137.16399999999999</v>
      </c>
      <c r="N6624" s="4">
        <v>143.59100000000001</v>
      </c>
      <c r="O6624" s="5">
        <v>42305.745292812499</v>
      </c>
      <c r="P6624" s="5">
        <v>43258.050196053242</v>
      </c>
    </row>
    <row r="6625" spans="1:16">
      <c r="A6625">
        <v>5</v>
      </c>
      <c r="B6625">
        <v>15</v>
      </c>
      <c r="C6625">
        <v>25</v>
      </c>
      <c r="D6625">
        <v>23</v>
      </c>
      <c r="E6625">
        <v>4019</v>
      </c>
      <c r="F6625">
        <v>9439</v>
      </c>
      <c r="G6625">
        <v>453</v>
      </c>
      <c r="H6625">
        <v>6</v>
      </c>
      <c r="I6625" s="58" t="s">
        <v>9825</v>
      </c>
      <c r="J6625">
        <v>45306</v>
      </c>
      <c r="K6625" s="4">
        <v>0</v>
      </c>
      <c r="L6625" s="4">
        <v>11.028</v>
      </c>
      <c r="M6625" s="4">
        <v>161.85300000000001</v>
      </c>
      <c r="N6625" s="4">
        <v>172.881</v>
      </c>
      <c r="O6625" s="5">
        <v>42305.745292812499</v>
      </c>
      <c r="P6625" s="5">
        <v>42305.745292812499</v>
      </c>
    </row>
    <row r="6626" spans="1:16">
      <c r="A6626">
        <v>5</v>
      </c>
      <c r="B6626">
        <v>15</v>
      </c>
      <c r="C6626">
        <v>25</v>
      </c>
      <c r="D6626">
        <v>23</v>
      </c>
      <c r="E6626">
        <v>4019</v>
      </c>
      <c r="F6626">
        <v>9440</v>
      </c>
      <c r="G6626">
        <v>970</v>
      </c>
      <c r="H6626">
        <v>3</v>
      </c>
      <c r="I6626" s="58" t="s">
        <v>9826</v>
      </c>
      <c r="J6626">
        <v>97003</v>
      </c>
      <c r="K6626" s="4">
        <v>6.53</v>
      </c>
      <c r="L6626" s="4">
        <v>20.742000000000001</v>
      </c>
      <c r="M6626" s="4">
        <v>143.59100000000001</v>
      </c>
      <c r="N6626" s="4">
        <v>157.803</v>
      </c>
      <c r="O6626" s="5">
        <v>42305.745292812499</v>
      </c>
      <c r="P6626" s="5">
        <v>42305.745292812499</v>
      </c>
    </row>
    <row r="6627" spans="1:16">
      <c r="A6627">
        <v>5</v>
      </c>
      <c r="B6627">
        <v>15</v>
      </c>
      <c r="C6627">
        <v>25</v>
      </c>
      <c r="D6627">
        <v>23</v>
      </c>
      <c r="E6627">
        <v>4043</v>
      </c>
      <c r="F6627">
        <v>9441</v>
      </c>
      <c r="G6627">
        <v>541</v>
      </c>
      <c r="H6627">
        <v>1</v>
      </c>
      <c r="I6627" s="58" t="s">
        <v>9827</v>
      </c>
      <c r="J6627">
        <v>54101</v>
      </c>
      <c r="K6627" s="4">
        <v>0</v>
      </c>
      <c r="L6627" s="4">
        <v>19.495000000000001</v>
      </c>
      <c r="M6627" s="4">
        <v>0</v>
      </c>
      <c r="N6627" s="4">
        <v>19.495000000000001</v>
      </c>
      <c r="O6627" s="5">
        <v>42305.745292812499</v>
      </c>
      <c r="P6627" s="5">
        <v>42305.745292812499</v>
      </c>
    </row>
    <row r="6628" spans="1:16">
      <c r="A6628">
        <v>5</v>
      </c>
      <c r="B6628">
        <v>15</v>
      </c>
      <c r="C6628">
        <v>25</v>
      </c>
      <c r="D6628">
        <v>23</v>
      </c>
      <c r="E6628">
        <v>462</v>
      </c>
      <c r="F6628">
        <v>9425</v>
      </c>
      <c r="G6628">
        <v>2531</v>
      </c>
      <c r="H6628">
        <v>1</v>
      </c>
      <c r="I6628" s="58">
        <v>230470</v>
      </c>
      <c r="J6628">
        <v>253101</v>
      </c>
      <c r="K6628" s="4">
        <v>0.74199999999999999</v>
      </c>
      <c r="L6628" s="4">
        <v>9.7360000000000007</v>
      </c>
      <c r="M6628" s="4">
        <v>0</v>
      </c>
      <c r="N6628" s="4">
        <v>8.9939999999999998</v>
      </c>
      <c r="O6628" s="5">
        <v>42305.745292812499</v>
      </c>
      <c r="P6628" s="5">
        <v>42305.745292812499</v>
      </c>
    </row>
    <row r="6629" spans="1:16">
      <c r="A6629">
        <v>5</v>
      </c>
      <c r="B6629">
        <v>15</v>
      </c>
      <c r="C6629">
        <v>25</v>
      </c>
      <c r="D6629">
        <v>23</v>
      </c>
      <c r="E6629">
        <v>549</v>
      </c>
      <c r="F6629">
        <v>9426</v>
      </c>
      <c r="G6629">
        <v>970</v>
      </c>
      <c r="H6629">
        <v>1</v>
      </c>
      <c r="I6629" s="58" t="s">
        <v>9828</v>
      </c>
      <c r="J6629">
        <v>97001</v>
      </c>
      <c r="K6629" s="4">
        <v>0</v>
      </c>
      <c r="L6629" s="4">
        <v>11.393000000000001</v>
      </c>
      <c r="M6629" s="4">
        <v>0</v>
      </c>
      <c r="N6629" s="4">
        <v>11.393000000000001</v>
      </c>
      <c r="O6629" s="5">
        <v>42305.745292812499</v>
      </c>
      <c r="P6629" s="5">
        <v>42305.745292812499</v>
      </c>
    </row>
    <row r="6630" spans="1:16">
      <c r="A6630">
        <v>5</v>
      </c>
      <c r="B6630">
        <v>15</v>
      </c>
      <c r="C6630">
        <v>25</v>
      </c>
      <c r="D6630">
        <v>23</v>
      </c>
      <c r="E6630">
        <v>753</v>
      </c>
      <c r="F6630">
        <v>9427</v>
      </c>
      <c r="G6630">
        <v>971</v>
      </c>
      <c r="H6630">
        <v>1</v>
      </c>
      <c r="I6630" s="58" t="s">
        <v>9829</v>
      </c>
      <c r="J6630">
        <v>97101</v>
      </c>
      <c r="K6630" s="4">
        <v>0</v>
      </c>
      <c r="L6630" s="4">
        <v>5.7640000000000002</v>
      </c>
      <c r="M6630" s="4">
        <v>0</v>
      </c>
      <c r="N6630" s="4">
        <v>5.7640000000000002</v>
      </c>
      <c r="O6630" s="5">
        <v>42305.745292812499</v>
      </c>
      <c r="P6630" s="5">
        <v>42305.745292812499</v>
      </c>
    </row>
    <row r="6631" spans="1:16">
      <c r="A6631">
        <v>5</v>
      </c>
      <c r="B6631">
        <v>15</v>
      </c>
      <c r="C6631">
        <v>25</v>
      </c>
      <c r="D6631">
        <v>242</v>
      </c>
      <c r="E6631">
        <v>1172</v>
      </c>
      <c r="F6631">
        <v>9732</v>
      </c>
      <c r="G6631">
        <v>1235</v>
      </c>
      <c r="H6631">
        <v>1</v>
      </c>
      <c r="I6631" s="58" t="s">
        <v>9830</v>
      </c>
      <c r="J6631">
        <v>123501</v>
      </c>
      <c r="K6631" s="4">
        <v>0</v>
      </c>
      <c r="L6631" s="4">
        <v>8.0419999999999998</v>
      </c>
      <c r="M6631" s="4">
        <v>0</v>
      </c>
      <c r="N6631" s="4">
        <v>8.0419999999999998</v>
      </c>
      <c r="O6631" s="5">
        <v>42305.745292812499</v>
      </c>
      <c r="P6631" s="5">
        <v>43258.050196053242</v>
      </c>
    </row>
    <row r="6632" spans="1:16">
      <c r="A6632">
        <v>5</v>
      </c>
      <c r="B6632">
        <v>15</v>
      </c>
      <c r="C6632">
        <v>25</v>
      </c>
      <c r="D6632">
        <v>242</v>
      </c>
      <c r="E6632">
        <v>1172</v>
      </c>
      <c r="F6632">
        <v>9733</v>
      </c>
      <c r="G6632">
        <v>1235</v>
      </c>
      <c r="H6632">
        <v>2</v>
      </c>
      <c r="I6632" s="58" t="s">
        <v>1640</v>
      </c>
      <c r="J6632">
        <v>123502</v>
      </c>
      <c r="K6632" s="4">
        <v>9.9499999999999993</v>
      </c>
      <c r="L6632" s="4">
        <v>22.574999999999999</v>
      </c>
      <c r="M6632" s="4">
        <v>8.0419999999999998</v>
      </c>
      <c r="N6632" s="4">
        <v>20.667000000000002</v>
      </c>
      <c r="O6632" s="5">
        <v>42305.745292812499</v>
      </c>
      <c r="P6632" s="5">
        <v>43258.050196053242</v>
      </c>
    </row>
    <row r="6633" spans="1:16">
      <c r="A6633">
        <v>5</v>
      </c>
      <c r="B6633">
        <v>15</v>
      </c>
      <c r="C6633">
        <v>25</v>
      </c>
      <c r="D6633">
        <v>242</v>
      </c>
      <c r="E6633">
        <v>1543</v>
      </c>
      <c r="F6633">
        <v>9734</v>
      </c>
      <c r="G6633">
        <v>1347</v>
      </c>
      <c r="H6633">
        <v>1</v>
      </c>
      <c r="I6633" s="58" t="s">
        <v>9831</v>
      </c>
      <c r="J6633">
        <v>134701</v>
      </c>
      <c r="K6633" s="4">
        <v>0</v>
      </c>
      <c r="L6633" s="4">
        <v>10.102</v>
      </c>
      <c r="M6633" s="4">
        <v>0</v>
      </c>
      <c r="N6633" s="4">
        <v>10.102</v>
      </c>
      <c r="O6633" s="5">
        <v>42305.745292812499</v>
      </c>
      <c r="P6633" s="5">
        <v>42305.745292812499</v>
      </c>
    </row>
    <row r="6634" spans="1:16">
      <c r="A6634">
        <v>5</v>
      </c>
      <c r="B6634">
        <v>15</v>
      </c>
      <c r="C6634">
        <v>25</v>
      </c>
      <c r="D6634">
        <v>242</v>
      </c>
      <c r="E6634">
        <v>1644</v>
      </c>
      <c r="F6634">
        <v>9735</v>
      </c>
      <c r="G6634">
        <v>761</v>
      </c>
      <c r="H6634">
        <v>3</v>
      </c>
      <c r="I6634" s="58" t="s">
        <v>1641</v>
      </c>
      <c r="J6634">
        <v>76103</v>
      </c>
      <c r="K6634" s="4">
        <v>5</v>
      </c>
      <c r="L6634" s="4">
        <v>7.984</v>
      </c>
      <c r="M6634" s="4">
        <v>0</v>
      </c>
      <c r="N6634" s="4">
        <v>2.984</v>
      </c>
      <c r="O6634" s="5">
        <v>42305.745292812499</v>
      </c>
      <c r="P6634" s="5">
        <v>43258.050196053242</v>
      </c>
    </row>
    <row r="6635" spans="1:16">
      <c r="A6635">
        <v>5</v>
      </c>
      <c r="B6635">
        <v>15</v>
      </c>
      <c r="C6635">
        <v>25</v>
      </c>
      <c r="D6635">
        <v>242</v>
      </c>
      <c r="E6635">
        <v>1884</v>
      </c>
      <c r="F6635">
        <v>9736</v>
      </c>
      <c r="G6635">
        <v>1774</v>
      </c>
      <c r="H6635">
        <v>1</v>
      </c>
      <c r="I6635" s="58">
        <v>-46019</v>
      </c>
      <c r="J6635">
        <v>177401</v>
      </c>
      <c r="K6635" s="4">
        <v>5</v>
      </c>
      <c r="L6635" s="4">
        <v>5.984</v>
      </c>
      <c r="M6635" s="4">
        <v>0</v>
      </c>
      <c r="N6635" s="4">
        <v>0.98399999999999999</v>
      </c>
      <c r="O6635" s="5">
        <v>42305.745292812499</v>
      </c>
      <c r="P6635" s="5">
        <v>42305.745292812499</v>
      </c>
    </row>
    <row r="6636" spans="1:16">
      <c r="A6636">
        <v>5</v>
      </c>
      <c r="B6636">
        <v>15</v>
      </c>
      <c r="C6636">
        <v>25</v>
      </c>
      <c r="D6636">
        <v>242</v>
      </c>
      <c r="E6636">
        <v>1978</v>
      </c>
      <c r="F6636">
        <v>9737</v>
      </c>
      <c r="G6636">
        <v>2147</v>
      </c>
      <c r="H6636">
        <v>1</v>
      </c>
      <c r="I6636" s="58">
        <v>90217</v>
      </c>
      <c r="J6636">
        <v>214701</v>
      </c>
      <c r="K6636" s="4">
        <v>0</v>
      </c>
      <c r="L6636" s="4">
        <v>7.8940000000000001</v>
      </c>
      <c r="M6636" s="4">
        <v>0</v>
      </c>
      <c r="N6636" s="4">
        <v>7.8940000000000001</v>
      </c>
      <c r="O6636" t="s">
        <v>1223</v>
      </c>
      <c r="P6636" t="s">
        <v>1223</v>
      </c>
    </row>
    <row r="6637" spans="1:16">
      <c r="A6637">
        <v>5</v>
      </c>
      <c r="B6637">
        <v>15</v>
      </c>
      <c r="C6637">
        <v>25</v>
      </c>
      <c r="D6637">
        <v>242</v>
      </c>
      <c r="E6637">
        <v>2098</v>
      </c>
      <c r="F6637">
        <v>9738</v>
      </c>
      <c r="G6637">
        <v>1774</v>
      </c>
      <c r="H6637">
        <v>1</v>
      </c>
      <c r="I6637" s="58">
        <v>-46019</v>
      </c>
      <c r="J6637">
        <v>177401</v>
      </c>
      <c r="K6637" s="4">
        <v>10</v>
      </c>
      <c r="L6637" s="4">
        <v>11.712999999999999</v>
      </c>
      <c r="M6637" s="4">
        <v>0</v>
      </c>
      <c r="N6637" s="4">
        <v>1.7130000000000001</v>
      </c>
      <c r="O6637" s="5">
        <v>42305.745292812499</v>
      </c>
      <c r="P6637" s="5">
        <v>42305.745292812499</v>
      </c>
    </row>
    <row r="6638" spans="1:16">
      <c r="A6638">
        <v>5</v>
      </c>
      <c r="B6638">
        <v>15</v>
      </c>
      <c r="C6638">
        <v>25</v>
      </c>
      <c r="D6638">
        <v>242</v>
      </c>
      <c r="E6638">
        <v>2223</v>
      </c>
      <c r="F6638">
        <v>9739</v>
      </c>
      <c r="G6638">
        <v>2052</v>
      </c>
      <c r="H6638">
        <v>1</v>
      </c>
      <c r="I6638" s="58">
        <v>55519</v>
      </c>
      <c r="J6638">
        <v>205201</v>
      </c>
      <c r="K6638" s="4">
        <v>5</v>
      </c>
      <c r="L6638" s="4">
        <v>8.1180000000000003</v>
      </c>
      <c r="M6638" s="4">
        <v>0</v>
      </c>
      <c r="N6638" s="4">
        <v>3.1179999999999999</v>
      </c>
      <c r="O6638" t="s">
        <v>1223</v>
      </c>
      <c r="P6638" t="s">
        <v>1223</v>
      </c>
    </row>
    <row r="6639" spans="1:16">
      <c r="A6639">
        <v>5</v>
      </c>
      <c r="B6639">
        <v>15</v>
      </c>
      <c r="C6639">
        <v>25</v>
      </c>
      <c r="D6639">
        <v>242</v>
      </c>
      <c r="E6639">
        <v>2343</v>
      </c>
      <c r="F6639">
        <v>9740</v>
      </c>
      <c r="G6639">
        <v>2702</v>
      </c>
      <c r="H6639">
        <v>1</v>
      </c>
      <c r="I6639" s="58">
        <v>292926</v>
      </c>
      <c r="J6639">
        <v>270201</v>
      </c>
      <c r="K6639" s="4">
        <v>0</v>
      </c>
      <c r="L6639" s="4">
        <v>4.1589999999999998</v>
      </c>
      <c r="M6639" s="4">
        <v>0</v>
      </c>
      <c r="N6639" s="4">
        <v>4.1589999999999998</v>
      </c>
      <c r="O6639" s="5">
        <v>42305.745292812499</v>
      </c>
      <c r="P6639" s="5">
        <v>42305.745292812499</v>
      </c>
    </row>
    <row r="6640" spans="1:16">
      <c r="A6640">
        <v>5</v>
      </c>
      <c r="B6640">
        <v>15</v>
      </c>
      <c r="C6640">
        <v>25</v>
      </c>
      <c r="D6640">
        <v>242</v>
      </c>
      <c r="E6640">
        <v>239</v>
      </c>
      <c r="F6640">
        <v>9726</v>
      </c>
      <c r="G6640">
        <v>489</v>
      </c>
      <c r="H6640">
        <v>1</v>
      </c>
      <c r="I6640" s="58" t="s">
        <v>9832</v>
      </c>
      <c r="J6640">
        <v>48901</v>
      </c>
      <c r="K6640" s="4">
        <v>0</v>
      </c>
      <c r="L6640" s="4">
        <v>7.7089999999999996</v>
      </c>
      <c r="M6640" s="4">
        <v>0.998</v>
      </c>
      <c r="N6640" s="4">
        <v>8.7080000000000002</v>
      </c>
      <c r="O6640" s="5">
        <v>42305.745292812499</v>
      </c>
      <c r="P6640" s="5">
        <v>43258.050196053242</v>
      </c>
    </row>
    <row r="6641" spans="1:16">
      <c r="A6641">
        <v>5</v>
      </c>
      <c r="B6641">
        <v>15</v>
      </c>
      <c r="C6641">
        <v>25</v>
      </c>
      <c r="D6641">
        <v>242</v>
      </c>
      <c r="E6641">
        <v>2496</v>
      </c>
      <c r="F6641">
        <v>9741</v>
      </c>
      <c r="G6641">
        <v>2051</v>
      </c>
      <c r="H6641">
        <v>1</v>
      </c>
      <c r="I6641" s="58">
        <v>55154</v>
      </c>
      <c r="J6641">
        <v>205101</v>
      </c>
      <c r="K6641" s="4">
        <v>0</v>
      </c>
      <c r="L6641" s="4">
        <v>11.893000000000001</v>
      </c>
      <c r="M6641" s="4">
        <v>14.468999999999999</v>
      </c>
      <c r="N6641" s="4">
        <v>26.361999999999998</v>
      </c>
      <c r="O6641" s="5">
        <v>42305.745292812499</v>
      </c>
      <c r="P6641" s="5">
        <v>43258.050196053242</v>
      </c>
    </row>
    <row r="6642" spans="1:16">
      <c r="A6642">
        <v>5</v>
      </c>
      <c r="B6642">
        <v>15</v>
      </c>
      <c r="C6642">
        <v>25</v>
      </c>
      <c r="D6642">
        <v>242</v>
      </c>
      <c r="E6642">
        <v>2496</v>
      </c>
      <c r="F6642">
        <v>9742</v>
      </c>
      <c r="G6642">
        <v>2317</v>
      </c>
      <c r="H6642">
        <v>2</v>
      </c>
      <c r="I6642" s="58">
        <v>152339</v>
      </c>
      <c r="J6642">
        <v>231702</v>
      </c>
      <c r="K6642" s="4">
        <v>0</v>
      </c>
      <c r="L6642" s="4">
        <v>9.8970000000000002</v>
      </c>
      <c r="M6642" s="4">
        <v>4.5720000000000001</v>
      </c>
      <c r="N6642" s="4">
        <v>14.468999999999999</v>
      </c>
      <c r="O6642" s="5">
        <v>42305.745292812499</v>
      </c>
      <c r="P6642" s="5">
        <v>43258.050196053242</v>
      </c>
    </row>
    <row r="6643" spans="1:16">
      <c r="A6643">
        <v>5</v>
      </c>
      <c r="B6643">
        <v>15</v>
      </c>
      <c r="C6643">
        <v>25</v>
      </c>
      <c r="D6643">
        <v>242</v>
      </c>
      <c r="E6643">
        <v>2497</v>
      </c>
      <c r="F6643">
        <v>9743</v>
      </c>
      <c r="G6643">
        <v>2316</v>
      </c>
      <c r="H6643">
        <v>1</v>
      </c>
      <c r="I6643" s="58">
        <v>151942</v>
      </c>
      <c r="J6643">
        <v>231601</v>
      </c>
      <c r="K6643" s="4">
        <v>5</v>
      </c>
      <c r="L6643" s="4">
        <v>6.0049999999999999</v>
      </c>
      <c r="M6643" s="4">
        <v>0</v>
      </c>
      <c r="N6643" s="4">
        <v>1.0049999999999999</v>
      </c>
      <c r="O6643" s="5">
        <v>42305.745292812499</v>
      </c>
      <c r="P6643" s="5">
        <v>42305.745292812499</v>
      </c>
    </row>
    <row r="6644" spans="1:16">
      <c r="A6644">
        <v>5</v>
      </c>
      <c r="B6644">
        <v>15</v>
      </c>
      <c r="C6644">
        <v>25</v>
      </c>
      <c r="D6644">
        <v>242</v>
      </c>
      <c r="E6644">
        <v>2704</v>
      </c>
      <c r="F6644">
        <v>9744</v>
      </c>
      <c r="G6644">
        <v>2632</v>
      </c>
      <c r="H6644">
        <v>1</v>
      </c>
      <c r="I6644" s="58">
        <v>267359</v>
      </c>
      <c r="J6644">
        <v>263201</v>
      </c>
      <c r="K6644" s="4">
        <v>0.5</v>
      </c>
      <c r="L6644" s="4">
        <v>4.5359999999999996</v>
      </c>
      <c r="M6644" s="4">
        <v>0</v>
      </c>
      <c r="N6644" s="4">
        <v>4.0359999999999996</v>
      </c>
      <c r="O6644" t="s">
        <v>1223</v>
      </c>
      <c r="P6644" t="s">
        <v>1223</v>
      </c>
    </row>
    <row r="6645" spans="1:16">
      <c r="A6645">
        <v>5</v>
      </c>
      <c r="B6645">
        <v>15</v>
      </c>
      <c r="C6645">
        <v>25</v>
      </c>
      <c r="D6645">
        <v>242</v>
      </c>
      <c r="E6645">
        <v>3051</v>
      </c>
      <c r="F6645">
        <v>9745</v>
      </c>
      <c r="G6645">
        <v>761</v>
      </c>
      <c r="H6645">
        <v>3</v>
      </c>
      <c r="I6645" s="58" t="s">
        <v>1641</v>
      </c>
      <c r="J6645">
        <v>76103</v>
      </c>
      <c r="K6645" s="4">
        <v>0</v>
      </c>
      <c r="L6645" s="4">
        <v>3.0369999999999999</v>
      </c>
      <c r="M6645" s="4">
        <v>0</v>
      </c>
      <c r="N6645" s="4">
        <v>3.0369999999999999</v>
      </c>
      <c r="O6645" s="5">
        <v>42305.745292812499</v>
      </c>
      <c r="P6645" s="5">
        <v>42305.745292812499</v>
      </c>
    </row>
    <row r="6646" spans="1:16">
      <c r="A6646">
        <v>5</v>
      </c>
      <c r="B6646">
        <v>15</v>
      </c>
      <c r="C6646">
        <v>25</v>
      </c>
      <c r="D6646">
        <v>242</v>
      </c>
      <c r="E6646">
        <v>3078</v>
      </c>
      <c r="F6646">
        <v>9746</v>
      </c>
      <c r="G6646">
        <v>3185</v>
      </c>
      <c r="H6646">
        <v>1</v>
      </c>
      <c r="I6646" s="58">
        <v>469339</v>
      </c>
      <c r="J6646">
        <v>318501</v>
      </c>
      <c r="K6646" s="4">
        <v>0</v>
      </c>
      <c r="L6646" s="4">
        <v>5.2619999999999996</v>
      </c>
      <c r="M6646" s="4">
        <v>0</v>
      </c>
      <c r="N6646" s="4">
        <v>5.2619999999999996</v>
      </c>
      <c r="O6646" s="5">
        <v>42305.745292812499</v>
      </c>
      <c r="P6646" s="5">
        <v>42305.745292812499</v>
      </c>
    </row>
    <row r="6647" spans="1:16">
      <c r="A6647">
        <v>5</v>
      </c>
      <c r="B6647">
        <v>15</v>
      </c>
      <c r="C6647">
        <v>25</v>
      </c>
      <c r="D6647">
        <v>242</v>
      </c>
      <c r="E6647">
        <v>3148</v>
      </c>
      <c r="F6647">
        <v>9747</v>
      </c>
      <c r="G6647">
        <v>3260</v>
      </c>
      <c r="H6647">
        <v>2</v>
      </c>
      <c r="I6647" s="58">
        <v>496763</v>
      </c>
      <c r="J6647">
        <v>326002</v>
      </c>
      <c r="K6647" s="4">
        <v>0</v>
      </c>
      <c r="L6647" s="4">
        <v>6.0209999999999999</v>
      </c>
      <c r="M6647" s="4">
        <v>0</v>
      </c>
      <c r="N6647" s="4">
        <v>6.0209999999999999</v>
      </c>
      <c r="O6647" s="5">
        <v>42305.745292812499</v>
      </c>
      <c r="P6647" s="5">
        <v>42305.745292812499</v>
      </c>
    </row>
    <row r="6648" spans="1:16">
      <c r="A6648">
        <v>5</v>
      </c>
      <c r="B6648">
        <v>15</v>
      </c>
      <c r="C6648">
        <v>25</v>
      </c>
      <c r="D6648">
        <v>242</v>
      </c>
      <c r="E6648">
        <v>3257</v>
      </c>
      <c r="F6648">
        <v>9748</v>
      </c>
      <c r="G6648">
        <v>3495</v>
      </c>
      <c r="H6648">
        <v>2</v>
      </c>
      <c r="I6648" s="58">
        <v>582595</v>
      </c>
      <c r="J6648">
        <v>349502</v>
      </c>
      <c r="K6648" s="4">
        <v>1</v>
      </c>
      <c r="L6648" s="4">
        <v>2.194</v>
      </c>
      <c r="M6648" s="4">
        <v>5.0149999999999997</v>
      </c>
      <c r="N6648" s="4">
        <v>6.2089999999999996</v>
      </c>
      <c r="O6648" s="5">
        <v>42305.745292812499</v>
      </c>
      <c r="P6648" s="5">
        <v>43258.050196053242</v>
      </c>
    </row>
    <row r="6649" spans="1:16">
      <c r="A6649">
        <v>5</v>
      </c>
      <c r="B6649">
        <v>15</v>
      </c>
      <c r="C6649">
        <v>25</v>
      </c>
      <c r="D6649">
        <v>242</v>
      </c>
      <c r="E6649">
        <v>3542</v>
      </c>
      <c r="F6649">
        <v>9749</v>
      </c>
      <c r="G6649">
        <v>275</v>
      </c>
      <c r="H6649">
        <v>12</v>
      </c>
      <c r="I6649" s="58" t="s">
        <v>9833</v>
      </c>
      <c r="J6649">
        <v>27512</v>
      </c>
      <c r="K6649" s="4">
        <v>0</v>
      </c>
      <c r="L6649" s="4">
        <v>16.440999999999999</v>
      </c>
      <c r="M6649" s="4">
        <v>146.577</v>
      </c>
      <c r="N6649" s="4">
        <v>163.018</v>
      </c>
      <c r="O6649" s="5">
        <v>42305.745292812499</v>
      </c>
      <c r="P6649" s="5">
        <v>43258.050196053242</v>
      </c>
    </row>
    <row r="6650" spans="1:16">
      <c r="A6650">
        <v>5</v>
      </c>
      <c r="B6650">
        <v>15</v>
      </c>
      <c r="C6650">
        <v>25</v>
      </c>
      <c r="D6650">
        <v>242</v>
      </c>
      <c r="E6650">
        <v>3542</v>
      </c>
      <c r="F6650">
        <v>9750</v>
      </c>
      <c r="G6650">
        <v>275</v>
      </c>
      <c r="H6650">
        <v>13</v>
      </c>
      <c r="I6650" s="58" t="s">
        <v>9834</v>
      </c>
      <c r="J6650">
        <v>27513</v>
      </c>
      <c r="K6650" s="4">
        <v>1.2350000000000001</v>
      </c>
      <c r="L6650" s="4">
        <v>15.356</v>
      </c>
      <c r="M6650" s="4">
        <v>163.018</v>
      </c>
      <c r="N6650" s="4">
        <v>177.13900000000001</v>
      </c>
      <c r="O6650" s="5">
        <v>42305.745292812499</v>
      </c>
      <c r="P6650" s="5">
        <v>42305.745292812499</v>
      </c>
    </row>
    <row r="6651" spans="1:16">
      <c r="A6651">
        <v>5</v>
      </c>
      <c r="B6651">
        <v>15</v>
      </c>
      <c r="C6651">
        <v>25</v>
      </c>
      <c r="D6651">
        <v>242</v>
      </c>
      <c r="E6651">
        <v>3976</v>
      </c>
      <c r="F6651">
        <v>9751</v>
      </c>
      <c r="G6651">
        <v>397</v>
      </c>
      <c r="H6651">
        <v>2</v>
      </c>
      <c r="I6651" s="58" t="s">
        <v>9835</v>
      </c>
      <c r="J6651">
        <v>39702</v>
      </c>
      <c r="K6651" s="4">
        <v>0</v>
      </c>
      <c r="L6651" s="4">
        <v>16.882999999999999</v>
      </c>
      <c r="M6651" s="4">
        <v>95.393000000000001</v>
      </c>
      <c r="N6651" s="4">
        <v>112.276</v>
      </c>
      <c r="O6651" s="5">
        <v>42305.745292812499</v>
      </c>
      <c r="P6651" s="5">
        <v>43258.050196053242</v>
      </c>
    </row>
    <row r="6652" spans="1:16">
      <c r="A6652">
        <v>5</v>
      </c>
      <c r="B6652">
        <v>15</v>
      </c>
      <c r="C6652">
        <v>25</v>
      </c>
      <c r="D6652">
        <v>242</v>
      </c>
      <c r="E6652">
        <v>3976</v>
      </c>
      <c r="F6652">
        <v>9752</v>
      </c>
      <c r="G6652">
        <v>486</v>
      </c>
      <c r="H6652">
        <v>1</v>
      </c>
      <c r="I6652" s="58" t="s">
        <v>9836</v>
      </c>
      <c r="J6652">
        <v>48601</v>
      </c>
      <c r="K6652" s="4">
        <v>0</v>
      </c>
      <c r="L6652" s="4">
        <v>15.535</v>
      </c>
      <c r="M6652" s="4">
        <v>112.276</v>
      </c>
      <c r="N6652" s="4">
        <v>127.81100000000001</v>
      </c>
      <c r="O6652" s="5">
        <v>42305.745292812499</v>
      </c>
      <c r="P6652" s="5">
        <v>43258.050196053242</v>
      </c>
    </row>
    <row r="6653" spans="1:16">
      <c r="A6653">
        <v>5</v>
      </c>
      <c r="B6653">
        <v>15</v>
      </c>
      <c r="C6653">
        <v>25</v>
      </c>
      <c r="D6653">
        <v>242</v>
      </c>
      <c r="E6653">
        <v>41</v>
      </c>
      <c r="F6653">
        <v>9725</v>
      </c>
      <c r="G6653">
        <v>275</v>
      </c>
      <c r="H6653">
        <v>19</v>
      </c>
      <c r="I6653" s="58" t="s">
        <v>9837</v>
      </c>
      <c r="J6653">
        <v>27519</v>
      </c>
      <c r="K6653" s="4">
        <v>0.69499999999999995</v>
      </c>
      <c r="L6653" s="4">
        <v>3.8010000000000002</v>
      </c>
      <c r="M6653" s="4">
        <v>0</v>
      </c>
      <c r="N6653" s="4">
        <v>3.1059999999999999</v>
      </c>
      <c r="O6653" s="5">
        <v>42305.745292812499</v>
      </c>
      <c r="P6653" s="5">
        <v>42305.745292812499</v>
      </c>
    </row>
    <row r="6654" spans="1:16">
      <c r="A6654">
        <v>5</v>
      </c>
      <c r="B6654">
        <v>15</v>
      </c>
      <c r="C6654">
        <v>25</v>
      </c>
      <c r="D6654">
        <v>242</v>
      </c>
      <c r="E6654">
        <v>4316</v>
      </c>
      <c r="F6654">
        <v>9753</v>
      </c>
      <c r="G6654">
        <v>275</v>
      </c>
      <c r="H6654">
        <v>20</v>
      </c>
      <c r="I6654" s="58" t="s">
        <v>9838</v>
      </c>
      <c r="J6654">
        <v>27520</v>
      </c>
      <c r="K6654" s="4">
        <v>0.5</v>
      </c>
      <c r="L6654" s="4">
        <v>0.97899999999999998</v>
      </c>
      <c r="M6654" s="4">
        <v>0</v>
      </c>
      <c r="N6654" s="4">
        <v>0.47899999999999998</v>
      </c>
      <c r="O6654" t="s">
        <v>1223</v>
      </c>
      <c r="P6654" t="s">
        <v>1223</v>
      </c>
    </row>
    <row r="6655" spans="1:16">
      <c r="A6655">
        <v>5</v>
      </c>
      <c r="B6655">
        <v>15</v>
      </c>
      <c r="C6655">
        <v>25</v>
      </c>
      <c r="D6655">
        <v>242</v>
      </c>
      <c r="E6655">
        <v>4533</v>
      </c>
      <c r="F6655">
        <v>9754</v>
      </c>
      <c r="G6655">
        <v>30</v>
      </c>
      <c r="H6655">
        <v>8</v>
      </c>
      <c r="I6655" s="58">
        <v>11171</v>
      </c>
      <c r="J6655">
        <v>3008</v>
      </c>
      <c r="K6655" s="4">
        <v>0</v>
      </c>
      <c r="L6655" s="4">
        <v>12.968</v>
      </c>
      <c r="M6655" s="4">
        <v>74.281999999999996</v>
      </c>
      <c r="N6655" s="4">
        <v>87.25</v>
      </c>
      <c r="O6655" s="5">
        <v>42305.745292812499</v>
      </c>
      <c r="P6655" s="5">
        <v>43258.050196053242</v>
      </c>
    </row>
    <row r="6656" spans="1:16">
      <c r="A6656">
        <v>5</v>
      </c>
      <c r="B6656">
        <v>15</v>
      </c>
      <c r="C6656">
        <v>25</v>
      </c>
      <c r="D6656">
        <v>242</v>
      </c>
      <c r="E6656">
        <v>4533</v>
      </c>
      <c r="F6656">
        <v>9755</v>
      </c>
      <c r="G6656">
        <v>30</v>
      </c>
      <c r="H6656">
        <v>9</v>
      </c>
      <c r="I6656" s="58">
        <v>11202</v>
      </c>
      <c r="J6656">
        <v>3009</v>
      </c>
      <c r="K6656" s="4">
        <v>0</v>
      </c>
      <c r="L6656" s="4">
        <v>15.988</v>
      </c>
      <c r="M6656" s="4">
        <v>87.25</v>
      </c>
      <c r="N6656" s="4">
        <v>103.238</v>
      </c>
      <c r="O6656" s="5">
        <v>42305.745292812499</v>
      </c>
      <c r="P6656" s="5">
        <v>43258.050196053242</v>
      </c>
    </row>
    <row r="6657" spans="1:16">
      <c r="A6657">
        <v>5</v>
      </c>
      <c r="B6657">
        <v>15</v>
      </c>
      <c r="C6657">
        <v>25</v>
      </c>
      <c r="D6657">
        <v>242</v>
      </c>
      <c r="E6657">
        <v>4533</v>
      </c>
      <c r="F6657">
        <v>9756</v>
      </c>
      <c r="G6657">
        <v>31</v>
      </c>
      <c r="H6657">
        <v>1</v>
      </c>
      <c r="I6657" s="58">
        <v>11324</v>
      </c>
      <c r="J6657">
        <v>3101</v>
      </c>
      <c r="K6657" s="4">
        <v>0</v>
      </c>
      <c r="L6657" s="4">
        <v>3.0289999999999999</v>
      </c>
      <c r="M6657" s="4">
        <v>103.238</v>
      </c>
      <c r="N6657" s="4">
        <v>106.267</v>
      </c>
      <c r="O6657" s="5">
        <v>42305.745292812499</v>
      </c>
      <c r="P6657" s="5">
        <v>43258.050196053242</v>
      </c>
    </row>
    <row r="6658" spans="1:16">
      <c r="A6658">
        <v>5</v>
      </c>
      <c r="B6658">
        <v>15</v>
      </c>
      <c r="C6658">
        <v>25</v>
      </c>
      <c r="D6658">
        <v>242</v>
      </c>
      <c r="E6658">
        <v>455</v>
      </c>
      <c r="F6658">
        <v>9727</v>
      </c>
      <c r="G6658">
        <v>1235</v>
      </c>
      <c r="H6658">
        <v>2</v>
      </c>
      <c r="I6658" s="58" t="s">
        <v>1640</v>
      </c>
      <c r="J6658">
        <v>123502</v>
      </c>
      <c r="K6658" s="4">
        <v>0</v>
      </c>
      <c r="L6658" s="4">
        <v>0.72799999999999998</v>
      </c>
      <c r="M6658" s="4">
        <v>19.61</v>
      </c>
      <c r="N6658" s="4">
        <v>20.338000000000001</v>
      </c>
      <c r="O6658" s="5">
        <v>42305.745292812499</v>
      </c>
      <c r="P6658" s="5">
        <v>43258.050196053242</v>
      </c>
    </row>
    <row r="6659" spans="1:16">
      <c r="A6659">
        <v>5</v>
      </c>
      <c r="B6659">
        <v>15</v>
      </c>
      <c r="C6659">
        <v>25</v>
      </c>
      <c r="D6659">
        <v>242</v>
      </c>
      <c r="E6659">
        <v>621</v>
      </c>
      <c r="F6659">
        <v>9728</v>
      </c>
      <c r="G6659">
        <v>844</v>
      </c>
      <c r="H6659">
        <v>2</v>
      </c>
      <c r="I6659" s="58" t="s">
        <v>9839</v>
      </c>
      <c r="J6659">
        <v>84402</v>
      </c>
      <c r="K6659" s="4">
        <v>2.7E-2</v>
      </c>
      <c r="L6659" s="4">
        <v>9.2590000000000003</v>
      </c>
      <c r="M6659" s="4">
        <v>0</v>
      </c>
      <c r="N6659" s="4">
        <v>9.2319999999999993</v>
      </c>
      <c r="O6659" s="5">
        <v>42305.745292812499</v>
      </c>
      <c r="P6659" s="5">
        <v>42305.745292812499</v>
      </c>
    </row>
    <row r="6660" spans="1:16">
      <c r="A6660">
        <v>5</v>
      </c>
      <c r="B6660">
        <v>15</v>
      </c>
      <c r="C6660">
        <v>25</v>
      </c>
      <c r="D6660">
        <v>242</v>
      </c>
      <c r="E6660">
        <v>746</v>
      </c>
      <c r="F6660">
        <v>9729</v>
      </c>
      <c r="G6660">
        <v>761</v>
      </c>
      <c r="H6660">
        <v>1</v>
      </c>
      <c r="I6660" s="58" t="s">
        <v>9840</v>
      </c>
      <c r="J6660">
        <v>76101</v>
      </c>
      <c r="K6660" s="4">
        <v>0</v>
      </c>
      <c r="L6660" s="4">
        <v>15.815</v>
      </c>
      <c r="M6660" s="4">
        <v>11.311</v>
      </c>
      <c r="N6660" s="4">
        <v>27.126000000000001</v>
      </c>
      <c r="O6660" s="5">
        <v>42305.745292812499</v>
      </c>
      <c r="P6660" s="5">
        <v>43258.050196053242</v>
      </c>
    </row>
    <row r="6661" spans="1:16">
      <c r="A6661">
        <v>5</v>
      </c>
      <c r="B6661">
        <v>15</v>
      </c>
      <c r="C6661">
        <v>25</v>
      </c>
      <c r="D6661">
        <v>242</v>
      </c>
      <c r="E6661">
        <v>746</v>
      </c>
      <c r="F6661">
        <v>9730</v>
      </c>
      <c r="G6661">
        <v>761</v>
      </c>
      <c r="H6661">
        <v>5</v>
      </c>
      <c r="I6661" s="58" t="s">
        <v>9841</v>
      </c>
      <c r="J6661">
        <v>76105</v>
      </c>
      <c r="K6661" s="4">
        <v>0</v>
      </c>
      <c r="L6661" s="4">
        <v>11.311</v>
      </c>
      <c r="M6661" s="4">
        <v>0</v>
      </c>
      <c r="N6661" s="4">
        <v>11.311</v>
      </c>
      <c r="O6661" s="5">
        <v>42305.745292812499</v>
      </c>
      <c r="P6661" s="5">
        <v>43258.050196053242</v>
      </c>
    </row>
    <row r="6662" spans="1:16">
      <c r="A6662">
        <v>5</v>
      </c>
      <c r="B6662">
        <v>15</v>
      </c>
      <c r="C6662">
        <v>25</v>
      </c>
      <c r="D6662">
        <v>242</v>
      </c>
      <c r="E6662">
        <v>746</v>
      </c>
      <c r="F6662">
        <v>9731</v>
      </c>
      <c r="G6662">
        <v>2053</v>
      </c>
      <c r="H6662">
        <v>1</v>
      </c>
      <c r="I6662" s="58">
        <v>55885</v>
      </c>
      <c r="J6662">
        <v>205301</v>
      </c>
      <c r="K6662" s="4">
        <v>0</v>
      </c>
      <c r="L6662" s="4">
        <v>2.968</v>
      </c>
      <c r="M6662" s="4">
        <v>27.126000000000001</v>
      </c>
      <c r="N6662" s="4">
        <v>30.094000000000001</v>
      </c>
      <c r="O6662" s="5">
        <v>42305.745292812499</v>
      </c>
      <c r="P6662" s="5">
        <v>42305.745292812499</v>
      </c>
    </row>
    <row r="6663" spans="1:16">
      <c r="A6663">
        <v>5</v>
      </c>
      <c r="B6663">
        <v>15</v>
      </c>
      <c r="C6663">
        <v>25</v>
      </c>
      <c r="D6663">
        <v>38</v>
      </c>
      <c r="E6663">
        <v>1159</v>
      </c>
      <c r="F6663">
        <v>9449</v>
      </c>
      <c r="G6663">
        <v>704</v>
      </c>
      <c r="H6663">
        <v>2</v>
      </c>
      <c r="I6663" s="58" t="s">
        <v>1642</v>
      </c>
      <c r="J6663">
        <v>70402</v>
      </c>
      <c r="K6663" s="4">
        <v>10</v>
      </c>
      <c r="L6663" s="4">
        <v>16.004999999999999</v>
      </c>
      <c r="M6663" s="4">
        <v>0</v>
      </c>
      <c r="N6663" s="4">
        <v>6.0049999999999999</v>
      </c>
      <c r="O6663" s="5">
        <v>42305.745292812499</v>
      </c>
      <c r="P6663" s="5">
        <v>43258.050196053242</v>
      </c>
    </row>
    <row r="6664" spans="1:16">
      <c r="A6664">
        <v>5</v>
      </c>
      <c r="B6664">
        <v>15</v>
      </c>
      <c r="C6664">
        <v>25</v>
      </c>
      <c r="D6664">
        <v>38</v>
      </c>
      <c r="E6664">
        <v>1159</v>
      </c>
      <c r="F6664">
        <v>9450</v>
      </c>
      <c r="G6664">
        <v>1233</v>
      </c>
      <c r="H6664">
        <v>1</v>
      </c>
      <c r="I6664" s="58" t="s">
        <v>9842</v>
      </c>
      <c r="J6664">
        <v>123301</v>
      </c>
      <c r="K6664" s="4">
        <v>1</v>
      </c>
      <c r="L6664" s="4">
        <v>5.9710000000000001</v>
      </c>
      <c r="M6664" s="4">
        <v>10.103999999999999</v>
      </c>
      <c r="N6664" s="4">
        <v>15.074999999999999</v>
      </c>
      <c r="O6664" s="5">
        <v>42305.745292812499</v>
      </c>
      <c r="P6664" s="5">
        <v>43258.050196053242</v>
      </c>
    </row>
    <row r="6665" spans="1:16">
      <c r="A6665">
        <v>5</v>
      </c>
      <c r="B6665">
        <v>15</v>
      </c>
      <c r="C6665">
        <v>25</v>
      </c>
      <c r="D6665">
        <v>38</v>
      </c>
      <c r="E6665">
        <v>1159</v>
      </c>
      <c r="F6665">
        <v>9451</v>
      </c>
      <c r="G6665">
        <v>1233</v>
      </c>
      <c r="H6665">
        <v>3</v>
      </c>
      <c r="I6665" s="58" t="s">
        <v>9843</v>
      </c>
      <c r="J6665">
        <v>123303</v>
      </c>
      <c r="K6665" s="4">
        <v>0</v>
      </c>
      <c r="L6665" s="4">
        <v>3.8330000000000002</v>
      </c>
      <c r="M6665" s="4">
        <v>6.0049999999999999</v>
      </c>
      <c r="N6665" s="4">
        <v>9.8379999999999992</v>
      </c>
      <c r="O6665" s="5">
        <v>42305.745292812499</v>
      </c>
      <c r="P6665" s="5">
        <v>43258.050196053242</v>
      </c>
    </row>
    <row r="6666" spans="1:16">
      <c r="A6666">
        <v>5</v>
      </c>
      <c r="B6666">
        <v>15</v>
      </c>
      <c r="C6666">
        <v>25</v>
      </c>
      <c r="D6666">
        <v>38</v>
      </c>
      <c r="E6666">
        <v>1160</v>
      </c>
      <c r="F6666">
        <v>9452</v>
      </c>
      <c r="G6666">
        <v>1225</v>
      </c>
      <c r="H6666">
        <v>1</v>
      </c>
      <c r="I6666" s="58" t="s">
        <v>9844</v>
      </c>
      <c r="J6666">
        <v>122501</v>
      </c>
      <c r="K6666" s="4">
        <v>0</v>
      </c>
      <c r="L6666" s="4">
        <v>9.0359999999999996</v>
      </c>
      <c r="M6666" s="4">
        <v>0</v>
      </c>
      <c r="N6666" s="4">
        <v>9.0359999999999996</v>
      </c>
      <c r="O6666" t="s">
        <v>1223</v>
      </c>
      <c r="P6666" t="s">
        <v>1223</v>
      </c>
    </row>
    <row r="6667" spans="1:16">
      <c r="A6667">
        <v>5</v>
      </c>
      <c r="B6667">
        <v>15</v>
      </c>
      <c r="C6667">
        <v>25</v>
      </c>
      <c r="D6667">
        <v>38</v>
      </c>
      <c r="E6667">
        <v>1538</v>
      </c>
      <c r="F6667">
        <v>9453</v>
      </c>
      <c r="G6667">
        <v>1346</v>
      </c>
      <c r="H6667">
        <v>2</v>
      </c>
      <c r="I6667" s="58" t="s">
        <v>9845</v>
      </c>
      <c r="J6667">
        <v>134602</v>
      </c>
      <c r="K6667" s="4">
        <v>1.038</v>
      </c>
      <c r="L6667" s="4">
        <v>5.2759999999999998</v>
      </c>
      <c r="M6667" s="4">
        <v>0</v>
      </c>
      <c r="N6667" s="4">
        <v>4.2380000000000004</v>
      </c>
      <c r="O6667" t="s">
        <v>1223</v>
      </c>
      <c r="P6667" t="s">
        <v>1223</v>
      </c>
    </row>
    <row r="6668" spans="1:16">
      <c r="A6668">
        <v>5</v>
      </c>
      <c r="B6668">
        <v>15</v>
      </c>
      <c r="C6668">
        <v>25</v>
      </c>
      <c r="D6668">
        <v>38</v>
      </c>
      <c r="E6668">
        <v>1714</v>
      </c>
      <c r="F6668">
        <v>9454</v>
      </c>
      <c r="G6668">
        <v>1650</v>
      </c>
      <c r="H6668">
        <v>2</v>
      </c>
      <c r="I6668" s="58">
        <v>-91278</v>
      </c>
      <c r="J6668">
        <v>165002</v>
      </c>
      <c r="K6668" s="4">
        <v>1</v>
      </c>
      <c r="L6668" s="4">
        <v>8.25</v>
      </c>
      <c r="M6668" s="4">
        <v>3.9049999999999998</v>
      </c>
      <c r="N6668" s="4">
        <v>11.154</v>
      </c>
      <c r="O6668" s="5">
        <v>42305.745292812499</v>
      </c>
      <c r="P6668" s="5">
        <v>43258.050196053242</v>
      </c>
    </row>
    <row r="6669" spans="1:16">
      <c r="A6669">
        <v>5</v>
      </c>
      <c r="B6669">
        <v>15</v>
      </c>
      <c r="C6669">
        <v>25</v>
      </c>
      <c r="D6669">
        <v>38</v>
      </c>
      <c r="E6669">
        <v>1734</v>
      </c>
      <c r="F6669">
        <v>9455</v>
      </c>
      <c r="G6669">
        <v>2036</v>
      </c>
      <c r="H6669">
        <v>2</v>
      </c>
      <c r="I6669" s="58">
        <v>49706</v>
      </c>
      <c r="J6669">
        <v>203602</v>
      </c>
      <c r="K6669" s="4">
        <v>0</v>
      </c>
      <c r="L6669" s="4">
        <v>4.57</v>
      </c>
      <c r="M6669" s="4">
        <v>10.311</v>
      </c>
      <c r="N6669" s="4">
        <v>14.881</v>
      </c>
      <c r="O6669" s="5">
        <v>42305.745292812499</v>
      </c>
      <c r="P6669" s="5">
        <v>43258.050196053242</v>
      </c>
    </row>
    <row r="6670" spans="1:16">
      <c r="A6670">
        <v>5</v>
      </c>
      <c r="B6670">
        <v>15</v>
      </c>
      <c r="C6670">
        <v>25</v>
      </c>
      <c r="D6670">
        <v>38</v>
      </c>
      <c r="E6670">
        <v>2106</v>
      </c>
      <c r="F6670">
        <v>9456</v>
      </c>
      <c r="G6670">
        <v>704</v>
      </c>
      <c r="H6670">
        <v>1</v>
      </c>
      <c r="I6670" s="58" t="s">
        <v>1643</v>
      </c>
      <c r="J6670">
        <v>70401</v>
      </c>
      <c r="K6670" s="4">
        <v>5</v>
      </c>
      <c r="L6670" s="4">
        <v>14.98</v>
      </c>
      <c r="M6670" s="4">
        <v>3.0550000000000002</v>
      </c>
      <c r="N6670" s="4">
        <v>13.035</v>
      </c>
      <c r="O6670" s="5">
        <v>42305.745292812499</v>
      </c>
      <c r="P6670" s="5">
        <v>42305.745292812499</v>
      </c>
    </row>
    <row r="6671" spans="1:16">
      <c r="A6671">
        <v>5</v>
      </c>
      <c r="B6671">
        <v>15</v>
      </c>
      <c r="C6671">
        <v>25</v>
      </c>
      <c r="D6671">
        <v>38</v>
      </c>
      <c r="E6671">
        <v>2106</v>
      </c>
      <c r="F6671">
        <v>9457</v>
      </c>
      <c r="G6671">
        <v>2037</v>
      </c>
      <c r="H6671">
        <v>1</v>
      </c>
      <c r="I6671" s="58">
        <v>50041</v>
      </c>
      <c r="J6671">
        <v>203701</v>
      </c>
      <c r="K6671" s="4">
        <v>10</v>
      </c>
      <c r="L6671" s="4">
        <v>12.898</v>
      </c>
      <c r="M6671" s="4">
        <v>13.035</v>
      </c>
      <c r="N6671" s="4">
        <v>15.933</v>
      </c>
      <c r="O6671" s="5">
        <v>42305.745292812499</v>
      </c>
      <c r="P6671" s="5">
        <v>42305.745292812499</v>
      </c>
    </row>
    <row r="6672" spans="1:16">
      <c r="A6672">
        <v>5</v>
      </c>
      <c r="B6672">
        <v>15</v>
      </c>
      <c r="C6672">
        <v>25</v>
      </c>
      <c r="D6672">
        <v>38</v>
      </c>
      <c r="E6672">
        <v>2106</v>
      </c>
      <c r="F6672">
        <v>9458</v>
      </c>
      <c r="G6672">
        <v>3554</v>
      </c>
      <c r="H6672">
        <v>1</v>
      </c>
      <c r="I6672" s="58">
        <v>604113</v>
      </c>
      <c r="J6672">
        <v>355401</v>
      </c>
      <c r="K6672" s="4">
        <v>0</v>
      </c>
      <c r="L6672" s="4">
        <v>3.0550000000000002</v>
      </c>
      <c r="M6672" s="4">
        <v>0</v>
      </c>
      <c r="N6672" s="4">
        <v>3.0550000000000002</v>
      </c>
      <c r="O6672" s="5">
        <v>42305.745292812499</v>
      </c>
      <c r="P6672" s="5">
        <v>42305.745292812499</v>
      </c>
    </row>
    <row r="6673" spans="1:16">
      <c r="A6673">
        <v>5</v>
      </c>
      <c r="B6673">
        <v>15</v>
      </c>
      <c r="C6673">
        <v>25</v>
      </c>
      <c r="D6673">
        <v>38</v>
      </c>
      <c r="E6673">
        <v>2164</v>
      </c>
      <c r="F6673">
        <v>9459</v>
      </c>
      <c r="G6673">
        <v>2037</v>
      </c>
      <c r="H6673">
        <v>1</v>
      </c>
      <c r="I6673" s="58">
        <v>50041</v>
      </c>
      <c r="J6673">
        <v>203701</v>
      </c>
      <c r="K6673" s="4">
        <v>0</v>
      </c>
      <c r="L6673" s="4">
        <v>4.7240000000000002</v>
      </c>
      <c r="M6673" s="4">
        <v>0</v>
      </c>
      <c r="N6673" s="4">
        <v>4.7240000000000002</v>
      </c>
      <c r="O6673" s="5">
        <v>42305.745292812499</v>
      </c>
      <c r="P6673" s="5">
        <v>42305.745292812499</v>
      </c>
    </row>
    <row r="6674" spans="1:16">
      <c r="A6674">
        <v>5</v>
      </c>
      <c r="B6674">
        <v>15</v>
      </c>
      <c r="C6674">
        <v>25</v>
      </c>
      <c r="D6674">
        <v>38</v>
      </c>
      <c r="E6674">
        <v>2489</v>
      </c>
      <c r="F6674">
        <v>9460</v>
      </c>
      <c r="G6674">
        <v>2315</v>
      </c>
      <c r="H6674">
        <v>1</v>
      </c>
      <c r="I6674" s="58">
        <v>151577</v>
      </c>
      <c r="J6674">
        <v>231501</v>
      </c>
      <c r="K6674" s="4">
        <v>0</v>
      </c>
      <c r="L6674" s="4">
        <v>2.8029999999999999</v>
      </c>
      <c r="M6674" s="4">
        <v>0</v>
      </c>
      <c r="N6674" s="4">
        <v>2.8029999999999999</v>
      </c>
      <c r="O6674" t="s">
        <v>1223</v>
      </c>
      <c r="P6674" t="s">
        <v>1223</v>
      </c>
    </row>
    <row r="6675" spans="1:16">
      <c r="A6675">
        <v>5</v>
      </c>
      <c r="B6675">
        <v>15</v>
      </c>
      <c r="C6675">
        <v>25</v>
      </c>
      <c r="D6675">
        <v>38</v>
      </c>
      <c r="E6675">
        <v>2489</v>
      </c>
      <c r="F6675">
        <v>9461</v>
      </c>
      <c r="G6675">
        <v>2315</v>
      </c>
      <c r="H6675">
        <v>2</v>
      </c>
      <c r="I6675" s="58">
        <v>151608</v>
      </c>
      <c r="J6675">
        <v>231502</v>
      </c>
      <c r="K6675" s="4">
        <v>0</v>
      </c>
      <c r="L6675" s="4">
        <v>0.90900000000000003</v>
      </c>
      <c r="M6675" s="4">
        <v>2.8159999999999998</v>
      </c>
      <c r="N6675" s="4">
        <v>3.7250000000000001</v>
      </c>
      <c r="O6675" s="5">
        <v>42305.745292812499</v>
      </c>
      <c r="P6675" s="5">
        <v>42305.745292812499</v>
      </c>
    </row>
    <row r="6676" spans="1:16">
      <c r="A6676">
        <v>5</v>
      </c>
      <c r="B6676">
        <v>15</v>
      </c>
      <c r="C6676">
        <v>25</v>
      </c>
      <c r="D6676">
        <v>38</v>
      </c>
      <c r="E6676">
        <v>2490</v>
      </c>
      <c r="F6676">
        <v>9462</v>
      </c>
      <c r="G6676">
        <v>2314</v>
      </c>
      <c r="H6676">
        <v>2</v>
      </c>
      <c r="I6676" s="58">
        <v>151243</v>
      </c>
      <c r="J6676">
        <v>231402</v>
      </c>
      <c r="K6676" s="4">
        <v>0</v>
      </c>
      <c r="L6676" s="4">
        <v>2.3039999999999998</v>
      </c>
      <c r="M6676" s="4">
        <v>0</v>
      </c>
      <c r="N6676" s="4">
        <v>2.3039999999999998</v>
      </c>
      <c r="O6676" s="5">
        <v>42305.745292812499</v>
      </c>
      <c r="P6676" s="5">
        <v>42305.745292812499</v>
      </c>
    </row>
    <row r="6677" spans="1:16">
      <c r="A6677">
        <v>5</v>
      </c>
      <c r="B6677">
        <v>15</v>
      </c>
      <c r="C6677">
        <v>25</v>
      </c>
      <c r="D6677">
        <v>38</v>
      </c>
      <c r="E6677">
        <v>2551</v>
      </c>
      <c r="F6677">
        <v>9463</v>
      </c>
      <c r="G6677">
        <v>2423</v>
      </c>
      <c r="H6677">
        <v>1</v>
      </c>
      <c r="I6677" s="58">
        <v>191024</v>
      </c>
      <c r="J6677">
        <v>242301</v>
      </c>
      <c r="K6677" s="4">
        <v>0</v>
      </c>
      <c r="L6677" s="4">
        <v>3.4660000000000002</v>
      </c>
      <c r="M6677" s="4">
        <v>4.2210000000000001</v>
      </c>
      <c r="N6677" s="4">
        <v>7.6870000000000003</v>
      </c>
      <c r="O6677" s="5">
        <v>42305.745292812499</v>
      </c>
      <c r="P6677" s="5">
        <v>42305.745292812499</v>
      </c>
    </row>
    <row r="6678" spans="1:16">
      <c r="A6678">
        <v>5</v>
      </c>
      <c r="B6678">
        <v>15</v>
      </c>
      <c r="C6678">
        <v>25</v>
      </c>
      <c r="D6678">
        <v>38</v>
      </c>
      <c r="E6678">
        <v>2551</v>
      </c>
      <c r="F6678">
        <v>9464</v>
      </c>
      <c r="G6678">
        <v>2545</v>
      </c>
      <c r="H6678">
        <v>1</v>
      </c>
      <c r="I6678" s="58">
        <v>235584</v>
      </c>
      <c r="J6678">
        <v>254501</v>
      </c>
      <c r="K6678" s="4">
        <v>0</v>
      </c>
      <c r="L6678" s="4">
        <v>4.2210000000000001</v>
      </c>
      <c r="M6678" s="4">
        <v>0</v>
      </c>
      <c r="N6678" s="4">
        <v>4.2210000000000001</v>
      </c>
      <c r="O6678" s="5">
        <v>42305.745292812499</v>
      </c>
      <c r="P6678" s="5">
        <v>42305.745292812499</v>
      </c>
    </row>
    <row r="6679" spans="1:16">
      <c r="A6679">
        <v>5</v>
      </c>
      <c r="B6679">
        <v>15</v>
      </c>
      <c r="C6679">
        <v>25</v>
      </c>
      <c r="D6679">
        <v>38</v>
      </c>
      <c r="E6679">
        <v>2648</v>
      </c>
      <c r="F6679">
        <v>9465</v>
      </c>
      <c r="G6679">
        <v>2629</v>
      </c>
      <c r="H6679">
        <v>1</v>
      </c>
      <c r="I6679" s="58">
        <v>266264</v>
      </c>
      <c r="J6679">
        <v>262901</v>
      </c>
      <c r="K6679" s="4">
        <v>0</v>
      </c>
      <c r="L6679" s="4">
        <v>4.6760000000000002</v>
      </c>
      <c r="M6679" s="4">
        <v>0</v>
      </c>
      <c r="N6679" s="4">
        <v>4.6760000000000002</v>
      </c>
      <c r="O6679" t="s">
        <v>1223</v>
      </c>
      <c r="P6679" t="s">
        <v>1223</v>
      </c>
    </row>
    <row r="6680" spans="1:16">
      <c r="A6680">
        <v>5</v>
      </c>
      <c r="B6680">
        <v>15</v>
      </c>
      <c r="C6680">
        <v>25</v>
      </c>
      <c r="D6680">
        <v>38</v>
      </c>
      <c r="E6680">
        <v>283</v>
      </c>
      <c r="F6680">
        <v>9442</v>
      </c>
      <c r="G6680">
        <v>704</v>
      </c>
      <c r="H6680">
        <v>1</v>
      </c>
      <c r="I6680" s="58" t="s">
        <v>1643</v>
      </c>
      <c r="J6680">
        <v>70401</v>
      </c>
      <c r="K6680" s="4">
        <v>20</v>
      </c>
      <c r="L6680" s="4">
        <v>21.251999999999999</v>
      </c>
      <c r="M6680" s="4">
        <v>7.7569999999999997</v>
      </c>
      <c r="N6680" s="4">
        <v>9.0090000000000003</v>
      </c>
      <c r="O6680" s="5">
        <v>42305.745292812499</v>
      </c>
      <c r="P6680" s="5">
        <v>43258.050196053242</v>
      </c>
    </row>
    <row r="6681" spans="1:16">
      <c r="A6681">
        <v>5</v>
      </c>
      <c r="B6681">
        <v>15</v>
      </c>
      <c r="C6681">
        <v>25</v>
      </c>
      <c r="D6681">
        <v>38</v>
      </c>
      <c r="E6681">
        <v>283</v>
      </c>
      <c r="F6681">
        <v>9443</v>
      </c>
      <c r="G6681">
        <v>1914</v>
      </c>
      <c r="H6681">
        <v>1</v>
      </c>
      <c r="I6681" s="58">
        <v>5115</v>
      </c>
      <c r="J6681">
        <v>191401</v>
      </c>
      <c r="K6681" s="4">
        <v>0</v>
      </c>
      <c r="L6681" s="4">
        <v>7.7569999999999997</v>
      </c>
      <c r="M6681" s="4">
        <v>0</v>
      </c>
      <c r="N6681" s="4">
        <v>7.7569999999999997</v>
      </c>
      <c r="O6681" s="5">
        <v>42305.745292812499</v>
      </c>
      <c r="P6681" s="5">
        <v>43258.050196053242</v>
      </c>
    </row>
    <row r="6682" spans="1:16">
      <c r="A6682">
        <v>5</v>
      </c>
      <c r="B6682">
        <v>15</v>
      </c>
      <c r="C6682">
        <v>25</v>
      </c>
      <c r="D6682">
        <v>38</v>
      </c>
      <c r="E6682">
        <v>2863</v>
      </c>
      <c r="F6682">
        <v>9466</v>
      </c>
      <c r="G6682">
        <v>2841</v>
      </c>
      <c r="H6682">
        <v>1</v>
      </c>
      <c r="I6682" s="58">
        <v>343696</v>
      </c>
      <c r="J6682">
        <v>284101</v>
      </c>
      <c r="K6682" s="4">
        <v>0</v>
      </c>
      <c r="L6682" s="4">
        <v>3.718</v>
      </c>
      <c r="M6682" s="4">
        <v>0</v>
      </c>
      <c r="N6682" s="4">
        <v>3.718</v>
      </c>
      <c r="O6682" s="5">
        <v>42305.745292812499</v>
      </c>
      <c r="P6682" s="5">
        <v>42305.745292812499</v>
      </c>
    </row>
    <row r="6683" spans="1:16">
      <c r="A6683">
        <v>5</v>
      </c>
      <c r="B6683">
        <v>15</v>
      </c>
      <c r="C6683">
        <v>25</v>
      </c>
      <c r="D6683">
        <v>38</v>
      </c>
      <c r="E6683">
        <v>2872</v>
      </c>
      <c r="F6683">
        <v>9467</v>
      </c>
      <c r="G6683">
        <v>2923</v>
      </c>
      <c r="H6683">
        <v>1</v>
      </c>
      <c r="I6683" s="58">
        <v>373645</v>
      </c>
      <c r="J6683">
        <v>292301</v>
      </c>
      <c r="K6683" s="4">
        <v>0</v>
      </c>
      <c r="L6683" s="4">
        <v>3.5870000000000002</v>
      </c>
      <c r="M6683" s="4">
        <v>0</v>
      </c>
      <c r="N6683" s="4">
        <v>3.5870000000000002</v>
      </c>
      <c r="O6683" s="5">
        <v>42305.745292812499</v>
      </c>
      <c r="P6683" s="5">
        <v>42305.745292812499</v>
      </c>
    </row>
    <row r="6684" spans="1:16">
      <c r="A6684">
        <v>5</v>
      </c>
      <c r="B6684">
        <v>15</v>
      </c>
      <c r="C6684">
        <v>25</v>
      </c>
      <c r="D6684">
        <v>38</v>
      </c>
      <c r="E6684">
        <v>3009</v>
      </c>
      <c r="F6684">
        <v>9468</v>
      </c>
      <c r="G6684">
        <v>2545</v>
      </c>
      <c r="H6684">
        <v>2</v>
      </c>
      <c r="I6684" s="58">
        <v>235615</v>
      </c>
      <c r="J6684">
        <v>254502</v>
      </c>
      <c r="K6684" s="4">
        <v>0</v>
      </c>
      <c r="L6684" s="4">
        <v>3.7850000000000001</v>
      </c>
      <c r="M6684" s="4">
        <v>0</v>
      </c>
      <c r="N6684" s="4">
        <v>3.7850000000000001</v>
      </c>
      <c r="O6684" s="5">
        <v>42305.745292812499</v>
      </c>
      <c r="P6684" s="5">
        <v>42305.745292812499</v>
      </c>
    </row>
    <row r="6685" spans="1:16">
      <c r="A6685">
        <v>5</v>
      </c>
      <c r="B6685">
        <v>15</v>
      </c>
      <c r="C6685">
        <v>25</v>
      </c>
      <c r="D6685">
        <v>38</v>
      </c>
      <c r="E6685">
        <v>3147</v>
      </c>
      <c r="F6685">
        <v>9469</v>
      </c>
      <c r="G6685">
        <v>3258</v>
      </c>
      <c r="H6685">
        <v>1</v>
      </c>
      <c r="I6685" s="58">
        <v>496002</v>
      </c>
      <c r="J6685">
        <v>325801</v>
      </c>
      <c r="K6685" s="4">
        <v>5</v>
      </c>
      <c r="L6685" s="4">
        <v>6.9930000000000003</v>
      </c>
      <c r="M6685" s="4">
        <v>0</v>
      </c>
      <c r="N6685" s="4">
        <v>1.9930000000000001</v>
      </c>
      <c r="O6685" t="s">
        <v>1223</v>
      </c>
      <c r="P6685" t="s">
        <v>1223</v>
      </c>
    </row>
    <row r="6686" spans="1:16">
      <c r="A6686">
        <v>5</v>
      </c>
      <c r="B6686">
        <v>15</v>
      </c>
      <c r="C6686">
        <v>25</v>
      </c>
      <c r="D6686">
        <v>38</v>
      </c>
      <c r="E6686">
        <v>3408</v>
      </c>
      <c r="F6686">
        <v>9470</v>
      </c>
      <c r="G6686">
        <v>704</v>
      </c>
      <c r="H6686">
        <v>1</v>
      </c>
      <c r="I6686" s="58" t="s">
        <v>1643</v>
      </c>
      <c r="J6686">
        <v>70401</v>
      </c>
      <c r="K6686" s="4">
        <v>0</v>
      </c>
      <c r="L6686" s="4">
        <v>0.98199999999999998</v>
      </c>
      <c r="M6686" s="4">
        <v>0</v>
      </c>
      <c r="N6686" s="4">
        <v>0.98199999999999998</v>
      </c>
      <c r="O6686" s="5">
        <v>42305.745292812499</v>
      </c>
      <c r="P6686" s="5">
        <v>42305.745292812499</v>
      </c>
    </row>
    <row r="6687" spans="1:16">
      <c r="A6687">
        <v>5</v>
      </c>
      <c r="B6687">
        <v>15</v>
      </c>
      <c r="C6687">
        <v>25</v>
      </c>
      <c r="D6687">
        <v>38</v>
      </c>
      <c r="E6687">
        <v>350</v>
      </c>
      <c r="F6687">
        <v>9444</v>
      </c>
      <c r="G6687">
        <v>43</v>
      </c>
      <c r="H6687">
        <v>16</v>
      </c>
      <c r="I6687" s="58" t="s">
        <v>9846</v>
      </c>
      <c r="J6687">
        <v>4316</v>
      </c>
      <c r="K6687" s="4">
        <v>1</v>
      </c>
      <c r="L6687" s="4">
        <v>3.004</v>
      </c>
      <c r="M6687" s="4">
        <v>4.7770000000000001</v>
      </c>
      <c r="N6687" s="4">
        <v>6.7809999999999997</v>
      </c>
      <c r="O6687" s="5">
        <v>42305.745292812499</v>
      </c>
      <c r="P6687" s="5">
        <v>42305.745292812499</v>
      </c>
    </row>
    <row r="6688" spans="1:16">
      <c r="A6688">
        <v>5</v>
      </c>
      <c r="B6688">
        <v>15</v>
      </c>
      <c r="C6688">
        <v>25</v>
      </c>
      <c r="D6688">
        <v>38</v>
      </c>
      <c r="E6688">
        <v>350</v>
      </c>
      <c r="F6688">
        <v>9445</v>
      </c>
      <c r="G6688">
        <v>670</v>
      </c>
      <c r="H6688">
        <v>1</v>
      </c>
      <c r="I6688" s="58" t="s">
        <v>9847</v>
      </c>
      <c r="J6688">
        <v>67001</v>
      </c>
      <c r="K6688" s="4">
        <v>2.544</v>
      </c>
      <c r="L6688" s="4">
        <v>7.3209999999999997</v>
      </c>
      <c r="M6688" s="4">
        <v>0</v>
      </c>
      <c r="N6688" s="4">
        <v>4.7770000000000001</v>
      </c>
      <c r="O6688" s="5">
        <v>42305.745292812499</v>
      </c>
      <c r="P6688" s="5">
        <v>42305.745292812499</v>
      </c>
    </row>
    <row r="6689" spans="1:16">
      <c r="A6689">
        <v>5</v>
      </c>
      <c r="B6689">
        <v>15</v>
      </c>
      <c r="C6689">
        <v>25</v>
      </c>
      <c r="D6689">
        <v>38</v>
      </c>
      <c r="E6689">
        <v>3726</v>
      </c>
      <c r="F6689">
        <v>9471</v>
      </c>
      <c r="G6689">
        <v>2922</v>
      </c>
      <c r="H6689">
        <v>2</v>
      </c>
      <c r="I6689" s="58">
        <v>373311</v>
      </c>
      <c r="J6689">
        <v>292202</v>
      </c>
      <c r="K6689" s="4">
        <v>0</v>
      </c>
      <c r="L6689" s="4">
        <v>1.38</v>
      </c>
      <c r="M6689" s="4">
        <v>0.72699999999999998</v>
      </c>
      <c r="N6689" s="4">
        <v>2.1070000000000002</v>
      </c>
      <c r="O6689" s="5">
        <v>42305.745292812499</v>
      </c>
      <c r="P6689" s="5">
        <v>43258.050196053242</v>
      </c>
    </row>
    <row r="6690" spans="1:16">
      <c r="A6690">
        <v>5</v>
      </c>
      <c r="B6690">
        <v>15</v>
      </c>
      <c r="C6690">
        <v>25</v>
      </c>
      <c r="D6690">
        <v>38</v>
      </c>
      <c r="E6690">
        <v>4043</v>
      </c>
      <c r="F6690">
        <v>9472</v>
      </c>
      <c r="G6690">
        <v>381</v>
      </c>
      <c r="H6690">
        <v>3</v>
      </c>
      <c r="I6690" s="58" t="s">
        <v>9848</v>
      </c>
      <c r="J6690">
        <v>38103</v>
      </c>
      <c r="K6690" s="4">
        <v>0</v>
      </c>
      <c r="L6690" s="4">
        <v>13.714</v>
      </c>
      <c r="M6690" s="4">
        <v>58.646999999999998</v>
      </c>
      <c r="N6690" s="4">
        <v>72.361000000000004</v>
      </c>
      <c r="O6690" s="5">
        <v>42305.745292812499</v>
      </c>
      <c r="P6690" s="5">
        <v>43258.050196053242</v>
      </c>
    </row>
    <row r="6691" spans="1:16">
      <c r="A6691">
        <v>5</v>
      </c>
      <c r="B6691">
        <v>15</v>
      </c>
      <c r="C6691">
        <v>25</v>
      </c>
      <c r="D6691">
        <v>38</v>
      </c>
      <c r="E6691">
        <v>4225</v>
      </c>
      <c r="F6691">
        <v>9473</v>
      </c>
      <c r="G6691">
        <v>42</v>
      </c>
      <c r="H6691">
        <v>13</v>
      </c>
      <c r="I6691" s="58" t="s">
        <v>9849</v>
      </c>
      <c r="J6691">
        <v>4213</v>
      </c>
      <c r="K6691" s="4">
        <v>0</v>
      </c>
      <c r="L6691" s="4">
        <v>2.8540000000000001</v>
      </c>
      <c r="M6691" s="4">
        <v>0</v>
      </c>
      <c r="N6691" s="4">
        <v>2.8540000000000001</v>
      </c>
      <c r="O6691" t="s">
        <v>1223</v>
      </c>
      <c r="P6691" t="s">
        <v>1223</v>
      </c>
    </row>
    <row r="6692" spans="1:16">
      <c r="A6692">
        <v>5</v>
      </c>
      <c r="B6692">
        <v>15</v>
      </c>
      <c r="C6692">
        <v>25</v>
      </c>
      <c r="D6692">
        <v>38</v>
      </c>
      <c r="E6692">
        <v>446</v>
      </c>
      <c r="F6692">
        <v>9446</v>
      </c>
      <c r="G6692">
        <v>704</v>
      </c>
      <c r="H6692">
        <v>2</v>
      </c>
      <c r="I6692" s="58" t="s">
        <v>1642</v>
      </c>
      <c r="J6692">
        <v>70402</v>
      </c>
      <c r="K6692" s="4">
        <v>0</v>
      </c>
      <c r="L6692" s="4">
        <v>8.9700000000000006</v>
      </c>
      <c r="M6692" s="4">
        <v>0</v>
      </c>
      <c r="N6692" s="4">
        <v>8.9700000000000006</v>
      </c>
      <c r="O6692" s="5">
        <v>42305.745292812499</v>
      </c>
      <c r="P6692" s="5">
        <v>42305.745292812499</v>
      </c>
    </row>
    <row r="6693" spans="1:16">
      <c r="A6693">
        <v>5</v>
      </c>
      <c r="B6693">
        <v>15</v>
      </c>
      <c r="C6693">
        <v>25</v>
      </c>
      <c r="D6693">
        <v>38</v>
      </c>
      <c r="E6693">
        <v>446</v>
      </c>
      <c r="F6693">
        <v>9447</v>
      </c>
      <c r="G6693">
        <v>2533</v>
      </c>
      <c r="H6693">
        <v>2</v>
      </c>
      <c r="I6693" s="58">
        <v>231232</v>
      </c>
      <c r="J6693">
        <v>253302</v>
      </c>
      <c r="K6693" s="4">
        <v>8.9700000000000006</v>
      </c>
      <c r="L6693" s="4">
        <v>12.218999999999999</v>
      </c>
      <c r="M6693" s="4">
        <v>8.9700000000000006</v>
      </c>
      <c r="N6693" s="4">
        <v>12.218999999999999</v>
      </c>
      <c r="O6693" s="5">
        <v>42305.745292812499</v>
      </c>
      <c r="P6693" s="5">
        <v>43258.050196053242</v>
      </c>
    </row>
    <row r="6694" spans="1:16">
      <c r="A6694">
        <v>5</v>
      </c>
      <c r="B6694">
        <v>15</v>
      </c>
      <c r="C6694">
        <v>25</v>
      </c>
      <c r="D6694">
        <v>38</v>
      </c>
      <c r="E6694">
        <v>4522</v>
      </c>
      <c r="F6694">
        <v>9474</v>
      </c>
      <c r="G6694">
        <v>31</v>
      </c>
      <c r="H6694">
        <v>5</v>
      </c>
      <c r="I6694" s="58">
        <v>11444</v>
      </c>
      <c r="J6694">
        <v>3105</v>
      </c>
      <c r="K6694" s="4">
        <v>19.890999999999998</v>
      </c>
      <c r="L6694" s="4">
        <v>27.166</v>
      </c>
      <c r="M6694" s="4">
        <v>385.68700000000001</v>
      </c>
      <c r="N6694" s="4">
        <v>392.96199999999999</v>
      </c>
      <c r="O6694" s="5">
        <v>42305.745292812499</v>
      </c>
      <c r="P6694" s="5">
        <v>43258.050196053242</v>
      </c>
    </row>
    <row r="6695" spans="1:16">
      <c r="A6695">
        <v>5</v>
      </c>
      <c r="B6695">
        <v>15</v>
      </c>
      <c r="C6695">
        <v>25</v>
      </c>
      <c r="D6695">
        <v>38</v>
      </c>
      <c r="E6695">
        <v>4522</v>
      </c>
      <c r="F6695">
        <v>9475</v>
      </c>
      <c r="G6695">
        <v>31</v>
      </c>
      <c r="H6695">
        <v>6</v>
      </c>
      <c r="I6695" s="58">
        <v>11475</v>
      </c>
      <c r="J6695">
        <v>3106</v>
      </c>
      <c r="K6695" s="4">
        <v>10.675000000000001</v>
      </c>
      <c r="L6695" s="4">
        <v>19.879000000000001</v>
      </c>
      <c r="M6695" s="4">
        <v>376.483</v>
      </c>
      <c r="N6695" s="4">
        <v>385.68700000000001</v>
      </c>
      <c r="O6695" s="5">
        <v>42305.745292812499</v>
      </c>
      <c r="P6695" s="5">
        <v>42305.745292812499</v>
      </c>
    </row>
    <row r="6696" spans="1:16">
      <c r="A6696">
        <v>5</v>
      </c>
      <c r="B6696">
        <v>15</v>
      </c>
      <c r="C6696">
        <v>25</v>
      </c>
      <c r="D6696">
        <v>38</v>
      </c>
      <c r="E6696">
        <v>4522</v>
      </c>
      <c r="F6696">
        <v>9476</v>
      </c>
      <c r="G6696">
        <v>32</v>
      </c>
      <c r="H6696">
        <v>1</v>
      </c>
      <c r="I6696" s="58">
        <v>11689</v>
      </c>
      <c r="J6696">
        <v>3201</v>
      </c>
      <c r="K6696" s="4">
        <v>1</v>
      </c>
      <c r="L6696" s="4">
        <v>10.632</v>
      </c>
      <c r="M6696" s="4">
        <v>366.851</v>
      </c>
      <c r="N6696" s="4">
        <v>376.483</v>
      </c>
      <c r="O6696" s="5">
        <v>42305.745292812499</v>
      </c>
      <c r="P6696" s="5">
        <v>43258.050196053242</v>
      </c>
    </row>
    <row r="6697" spans="1:16">
      <c r="A6697">
        <v>5</v>
      </c>
      <c r="B6697">
        <v>15</v>
      </c>
      <c r="C6697">
        <v>25</v>
      </c>
      <c r="D6697">
        <v>38</v>
      </c>
      <c r="E6697">
        <v>4522</v>
      </c>
      <c r="F6697">
        <v>9477</v>
      </c>
      <c r="G6697">
        <v>381</v>
      </c>
      <c r="H6697">
        <v>1</v>
      </c>
      <c r="I6697" s="58" t="s">
        <v>9850</v>
      </c>
      <c r="J6697">
        <v>38101</v>
      </c>
      <c r="K6697" s="4">
        <v>27.172000000000001</v>
      </c>
      <c r="L6697" s="4">
        <v>38.052</v>
      </c>
      <c r="M6697" s="4">
        <v>392.96199999999999</v>
      </c>
      <c r="N6697" s="4">
        <v>403.84199999999998</v>
      </c>
      <c r="O6697" s="5">
        <v>42305.745292812499</v>
      </c>
      <c r="P6697" s="5">
        <v>43258.050196053242</v>
      </c>
    </row>
    <row r="6698" spans="1:16">
      <c r="A6698">
        <v>5</v>
      </c>
      <c r="B6698">
        <v>15</v>
      </c>
      <c r="C6698">
        <v>25</v>
      </c>
      <c r="D6698">
        <v>38</v>
      </c>
      <c r="E6698">
        <v>4533</v>
      </c>
      <c r="F6698">
        <v>9478</v>
      </c>
      <c r="G6698">
        <v>31</v>
      </c>
      <c r="H6698">
        <v>5</v>
      </c>
      <c r="I6698" s="58">
        <v>11444</v>
      </c>
      <c r="J6698">
        <v>3105</v>
      </c>
      <c r="K6698" s="4">
        <v>9.9960000000000004</v>
      </c>
      <c r="L6698" s="4">
        <v>15.465</v>
      </c>
      <c r="M6698" s="4">
        <v>137.23099999999999</v>
      </c>
      <c r="N6698" s="4">
        <v>142.69999999999999</v>
      </c>
      <c r="O6698" s="5">
        <v>42305.745292812499</v>
      </c>
      <c r="P6698" s="5">
        <v>43258.050196053242</v>
      </c>
    </row>
    <row r="6699" spans="1:16">
      <c r="A6699">
        <v>5</v>
      </c>
      <c r="B6699">
        <v>15</v>
      </c>
      <c r="C6699">
        <v>25</v>
      </c>
      <c r="D6699">
        <v>38</v>
      </c>
      <c r="E6699">
        <v>4550</v>
      </c>
      <c r="F6699">
        <v>9479</v>
      </c>
      <c r="G6699">
        <v>42</v>
      </c>
      <c r="H6699">
        <v>12</v>
      </c>
      <c r="I6699" s="58">
        <v>15676</v>
      </c>
      <c r="J6699">
        <v>4212</v>
      </c>
      <c r="K6699" s="4">
        <v>0</v>
      </c>
      <c r="L6699" s="4">
        <v>13.048</v>
      </c>
      <c r="M6699" s="4">
        <v>197.90700000000001</v>
      </c>
      <c r="N6699" s="4">
        <v>210.95500000000001</v>
      </c>
      <c r="O6699" s="5">
        <v>42305.745292812499</v>
      </c>
      <c r="P6699" s="5">
        <v>42305.745292812499</v>
      </c>
    </row>
    <row r="6700" spans="1:16">
      <c r="A6700">
        <v>5</v>
      </c>
      <c r="B6700">
        <v>15</v>
      </c>
      <c r="C6700">
        <v>25</v>
      </c>
      <c r="D6700">
        <v>38</v>
      </c>
      <c r="E6700">
        <v>4550</v>
      </c>
      <c r="F6700">
        <v>9480</v>
      </c>
      <c r="G6700">
        <v>43</v>
      </c>
      <c r="H6700">
        <v>1</v>
      </c>
      <c r="I6700" s="58">
        <v>15707</v>
      </c>
      <c r="J6700">
        <v>4301</v>
      </c>
      <c r="K6700" s="4">
        <v>0</v>
      </c>
      <c r="L6700" s="4">
        <v>13.672000000000001</v>
      </c>
      <c r="M6700" s="4">
        <v>210.95500000000001</v>
      </c>
      <c r="N6700" s="4">
        <v>224.62700000000001</v>
      </c>
      <c r="O6700" s="5">
        <v>42305.745292812499</v>
      </c>
      <c r="P6700" s="5">
        <v>42305.745292812499</v>
      </c>
    </row>
    <row r="6701" spans="1:16">
      <c r="A6701">
        <v>5</v>
      </c>
      <c r="B6701">
        <v>15</v>
      </c>
      <c r="C6701">
        <v>25</v>
      </c>
      <c r="D6701">
        <v>38</v>
      </c>
      <c r="E6701">
        <v>570</v>
      </c>
      <c r="F6701">
        <v>9448</v>
      </c>
      <c r="G6701">
        <v>3259</v>
      </c>
      <c r="H6701">
        <v>1</v>
      </c>
      <c r="I6701" s="58">
        <v>496367</v>
      </c>
      <c r="J6701">
        <v>325901</v>
      </c>
      <c r="K6701" s="4">
        <v>5</v>
      </c>
      <c r="L6701" s="4">
        <v>6.1589999999999998</v>
      </c>
      <c r="M6701" s="4">
        <v>0</v>
      </c>
      <c r="N6701" s="4">
        <v>1.159</v>
      </c>
      <c r="O6701" s="5">
        <v>42305.745292812499</v>
      </c>
      <c r="P6701" s="5">
        <v>42305.745292812499</v>
      </c>
    </row>
    <row r="6702" spans="1:16">
      <c r="A6702">
        <v>5</v>
      </c>
      <c r="B6702">
        <v>15</v>
      </c>
      <c r="C6702">
        <v>25</v>
      </c>
      <c r="D6702">
        <v>44</v>
      </c>
      <c r="E6702">
        <v>1161</v>
      </c>
      <c r="F6702">
        <v>9484</v>
      </c>
      <c r="G6702">
        <v>448</v>
      </c>
      <c r="H6702">
        <v>6</v>
      </c>
      <c r="I6702" s="58" t="s">
        <v>9851</v>
      </c>
      <c r="J6702">
        <v>44806</v>
      </c>
      <c r="K6702" s="4">
        <v>0</v>
      </c>
      <c r="L6702" s="4">
        <v>5.0869999999999997</v>
      </c>
      <c r="M6702" s="4">
        <v>0</v>
      </c>
      <c r="N6702" s="4">
        <v>5.0869999999999997</v>
      </c>
      <c r="O6702" s="5">
        <v>42305.745292812499</v>
      </c>
      <c r="P6702" s="5">
        <v>42305.745292812499</v>
      </c>
    </row>
    <row r="6703" spans="1:16">
      <c r="A6703">
        <v>5</v>
      </c>
      <c r="B6703">
        <v>15</v>
      </c>
      <c r="C6703">
        <v>25</v>
      </c>
      <c r="D6703">
        <v>44</v>
      </c>
      <c r="E6703">
        <v>1162</v>
      </c>
      <c r="F6703">
        <v>9485</v>
      </c>
      <c r="G6703">
        <v>797</v>
      </c>
      <c r="H6703">
        <v>7</v>
      </c>
      <c r="I6703" s="58" t="s">
        <v>1644</v>
      </c>
      <c r="J6703">
        <v>79707</v>
      </c>
      <c r="K6703" s="4">
        <v>20</v>
      </c>
      <c r="L6703" s="4">
        <v>27.966000000000001</v>
      </c>
      <c r="M6703" s="4">
        <v>0</v>
      </c>
      <c r="N6703" s="4">
        <v>7.9660000000000002</v>
      </c>
      <c r="O6703" s="5">
        <v>42305.745292812499</v>
      </c>
      <c r="P6703" s="5">
        <v>42305.745292812499</v>
      </c>
    </row>
    <row r="6704" spans="1:16">
      <c r="A6704">
        <v>5</v>
      </c>
      <c r="B6704">
        <v>15</v>
      </c>
      <c r="C6704">
        <v>25</v>
      </c>
      <c r="D6704">
        <v>44</v>
      </c>
      <c r="E6704">
        <v>1181</v>
      </c>
      <c r="F6704">
        <v>9486</v>
      </c>
      <c r="G6704">
        <v>1772</v>
      </c>
      <c r="H6704">
        <v>1</v>
      </c>
      <c r="I6704" s="58">
        <v>-46750</v>
      </c>
      <c r="J6704">
        <v>177201</v>
      </c>
      <c r="K6704" s="4">
        <v>0</v>
      </c>
      <c r="L6704" s="4">
        <v>7.8890000000000002</v>
      </c>
      <c r="M6704" s="4">
        <v>0</v>
      </c>
      <c r="N6704" s="4">
        <v>7.8890000000000002</v>
      </c>
      <c r="O6704" s="5">
        <v>42305.745292812499</v>
      </c>
      <c r="P6704" s="5">
        <v>42305.745292812499</v>
      </c>
    </row>
    <row r="6705" spans="1:16">
      <c r="A6705">
        <v>5</v>
      </c>
      <c r="B6705">
        <v>15</v>
      </c>
      <c r="C6705">
        <v>25</v>
      </c>
      <c r="D6705">
        <v>44</v>
      </c>
      <c r="E6705">
        <v>1539</v>
      </c>
      <c r="F6705">
        <v>9487</v>
      </c>
      <c r="G6705">
        <v>797</v>
      </c>
      <c r="H6705">
        <v>8</v>
      </c>
      <c r="I6705" s="58" t="s">
        <v>9852</v>
      </c>
      <c r="J6705">
        <v>79708</v>
      </c>
      <c r="K6705" s="4">
        <v>0</v>
      </c>
      <c r="L6705" s="4">
        <v>9.1329999999999991</v>
      </c>
      <c r="M6705" s="4">
        <v>0</v>
      </c>
      <c r="N6705" s="4">
        <v>9.1329999999999991</v>
      </c>
      <c r="O6705" s="5">
        <v>42305.745292812499</v>
      </c>
      <c r="P6705" s="5">
        <v>42305.745292812499</v>
      </c>
    </row>
    <row r="6706" spans="1:16">
      <c r="A6706">
        <v>5</v>
      </c>
      <c r="B6706">
        <v>15</v>
      </c>
      <c r="C6706">
        <v>25</v>
      </c>
      <c r="D6706">
        <v>44</v>
      </c>
      <c r="E6706">
        <v>1644</v>
      </c>
      <c r="F6706">
        <v>9488</v>
      </c>
      <c r="G6706">
        <v>761</v>
      </c>
      <c r="H6706">
        <v>4</v>
      </c>
      <c r="I6706" s="58" t="s">
        <v>9853</v>
      </c>
      <c r="J6706">
        <v>76104</v>
      </c>
      <c r="K6706" s="4">
        <v>0</v>
      </c>
      <c r="L6706" s="4">
        <v>7.016</v>
      </c>
      <c r="M6706" s="4">
        <v>2.984</v>
      </c>
      <c r="N6706" s="4">
        <v>10</v>
      </c>
      <c r="O6706" s="5">
        <v>42305.745292812499</v>
      </c>
      <c r="P6706" s="5">
        <v>43258.050196053242</v>
      </c>
    </row>
    <row r="6707" spans="1:16">
      <c r="A6707">
        <v>5</v>
      </c>
      <c r="B6707">
        <v>15</v>
      </c>
      <c r="C6707">
        <v>25</v>
      </c>
      <c r="D6707">
        <v>44</v>
      </c>
      <c r="E6707">
        <v>1644</v>
      </c>
      <c r="F6707">
        <v>9489</v>
      </c>
      <c r="G6707">
        <v>797</v>
      </c>
      <c r="H6707">
        <v>7</v>
      </c>
      <c r="I6707" s="58" t="s">
        <v>1644</v>
      </c>
      <c r="J6707">
        <v>79707</v>
      </c>
      <c r="K6707" s="4">
        <v>30.960999999999999</v>
      </c>
      <c r="L6707" s="4">
        <v>33.975000000000001</v>
      </c>
      <c r="M6707" s="4">
        <v>10</v>
      </c>
      <c r="N6707" s="4">
        <v>13.013</v>
      </c>
      <c r="O6707" s="5">
        <v>42305.745292812499</v>
      </c>
      <c r="P6707" s="5">
        <v>43258.050196053242</v>
      </c>
    </row>
    <row r="6708" spans="1:16">
      <c r="A6708">
        <v>5</v>
      </c>
      <c r="B6708">
        <v>15</v>
      </c>
      <c r="C6708">
        <v>25</v>
      </c>
      <c r="D6708">
        <v>44</v>
      </c>
      <c r="E6708">
        <v>1644</v>
      </c>
      <c r="F6708">
        <v>9490</v>
      </c>
      <c r="G6708">
        <v>844</v>
      </c>
      <c r="H6708">
        <v>3</v>
      </c>
      <c r="I6708" s="58" t="s">
        <v>9854</v>
      </c>
      <c r="J6708">
        <v>84403</v>
      </c>
      <c r="K6708" s="4">
        <v>10.025</v>
      </c>
      <c r="L6708" s="4">
        <v>22.056999999999999</v>
      </c>
      <c r="M6708" s="4">
        <v>13.013</v>
      </c>
      <c r="N6708" s="4">
        <v>25.045999999999999</v>
      </c>
      <c r="O6708" s="5">
        <v>42305.745292812499</v>
      </c>
      <c r="P6708" s="5">
        <v>43258.050196053242</v>
      </c>
    </row>
    <row r="6709" spans="1:16">
      <c r="A6709">
        <v>5</v>
      </c>
      <c r="B6709">
        <v>15</v>
      </c>
      <c r="C6709">
        <v>25</v>
      </c>
      <c r="D6709">
        <v>44</v>
      </c>
      <c r="E6709">
        <v>1644</v>
      </c>
      <c r="F6709">
        <v>9491</v>
      </c>
      <c r="G6709">
        <v>844</v>
      </c>
      <c r="H6709">
        <v>4</v>
      </c>
      <c r="I6709" s="58" t="s">
        <v>9855</v>
      </c>
      <c r="J6709">
        <v>84404</v>
      </c>
      <c r="K6709" s="4">
        <v>24.846</v>
      </c>
      <c r="L6709" s="4">
        <v>37.972000000000001</v>
      </c>
      <c r="M6709" s="4">
        <v>28.045000000000002</v>
      </c>
      <c r="N6709" s="4">
        <v>41.170999999999999</v>
      </c>
      <c r="O6709" s="5">
        <v>42305.745292812499</v>
      </c>
      <c r="P6709" s="5">
        <v>43258.050196053242</v>
      </c>
    </row>
    <row r="6710" spans="1:16">
      <c r="A6710">
        <v>5</v>
      </c>
      <c r="B6710">
        <v>15</v>
      </c>
      <c r="C6710">
        <v>25</v>
      </c>
      <c r="D6710">
        <v>44</v>
      </c>
      <c r="E6710">
        <v>1644</v>
      </c>
      <c r="F6710">
        <v>9492</v>
      </c>
      <c r="G6710">
        <v>1772</v>
      </c>
      <c r="H6710">
        <v>1</v>
      </c>
      <c r="I6710" s="58">
        <v>-46750</v>
      </c>
      <c r="J6710">
        <v>177201</v>
      </c>
      <c r="K6710" s="4">
        <v>22.065000000000001</v>
      </c>
      <c r="L6710" s="4">
        <v>25.064</v>
      </c>
      <c r="M6710" s="4">
        <v>25.045999999999999</v>
      </c>
      <c r="N6710" s="4">
        <v>28.045000000000002</v>
      </c>
      <c r="O6710" s="5">
        <v>42305.745292812499</v>
      </c>
      <c r="P6710" s="5">
        <v>43258.050196053242</v>
      </c>
    </row>
    <row r="6711" spans="1:16">
      <c r="A6711">
        <v>5</v>
      </c>
      <c r="B6711">
        <v>15</v>
      </c>
      <c r="C6711">
        <v>25</v>
      </c>
      <c r="D6711">
        <v>44</v>
      </c>
      <c r="E6711">
        <v>1645</v>
      </c>
      <c r="F6711">
        <v>9493</v>
      </c>
      <c r="G6711">
        <v>1483</v>
      </c>
      <c r="H6711">
        <v>1</v>
      </c>
      <c r="I6711" s="58" t="s">
        <v>9856</v>
      </c>
      <c r="J6711">
        <v>148301</v>
      </c>
      <c r="K6711" s="4">
        <v>0</v>
      </c>
      <c r="L6711" s="4">
        <v>2.5099999999999998</v>
      </c>
      <c r="M6711" s="4">
        <v>0</v>
      </c>
      <c r="N6711" s="4">
        <v>2.5099999999999998</v>
      </c>
      <c r="O6711" s="5">
        <v>42305.745292812499</v>
      </c>
      <c r="P6711" s="5">
        <v>42305.745292812499</v>
      </c>
    </row>
    <row r="6712" spans="1:16">
      <c r="A6712">
        <v>5</v>
      </c>
      <c r="B6712">
        <v>15</v>
      </c>
      <c r="C6712">
        <v>25</v>
      </c>
      <c r="D6712">
        <v>44</v>
      </c>
      <c r="E6712">
        <v>1734</v>
      </c>
      <c r="F6712">
        <v>9494</v>
      </c>
      <c r="G6712">
        <v>2036</v>
      </c>
      <c r="H6712">
        <v>1</v>
      </c>
      <c r="I6712" s="58">
        <v>49675</v>
      </c>
      <c r="J6712">
        <v>203601</v>
      </c>
      <c r="K6712" s="4">
        <v>0</v>
      </c>
      <c r="L6712" s="4">
        <v>1.3839999999999999</v>
      </c>
      <c r="M6712" s="4">
        <v>8.9269999999999996</v>
      </c>
      <c r="N6712" s="4">
        <v>10.311</v>
      </c>
      <c r="O6712" s="5">
        <v>42305.745292812499</v>
      </c>
      <c r="P6712" s="5">
        <v>43258.050196053242</v>
      </c>
    </row>
    <row r="6713" spans="1:16">
      <c r="A6713">
        <v>5</v>
      </c>
      <c r="B6713">
        <v>15</v>
      </c>
      <c r="C6713">
        <v>25</v>
      </c>
      <c r="D6713">
        <v>44</v>
      </c>
      <c r="E6713">
        <v>1734</v>
      </c>
      <c r="F6713">
        <v>9495</v>
      </c>
      <c r="G6713">
        <v>2036</v>
      </c>
      <c r="H6713">
        <v>3</v>
      </c>
      <c r="I6713" s="58">
        <v>49735</v>
      </c>
      <c r="J6713">
        <v>203603</v>
      </c>
      <c r="K6713" s="4">
        <v>0</v>
      </c>
      <c r="L6713" s="4">
        <v>8.6980000000000004</v>
      </c>
      <c r="M6713" s="4">
        <v>0</v>
      </c>
      <c r="N6713" s="4">
        <v>8.6980000000000004</v>
      </c>
      <c r="O6713" s="5">
        <v>42305.745292812499</v>
      </c>
      <c r="P6713" s="5">
        <v>42305.745292812499</v>
      </c>
    </row>
    <row r="6714" spans="1:16">
      <c r="A6714">
        <v>5</v>
      </c>
      <c r="B6714">
        <v>15</v>
      </c>
      <c r="C6714">
        <v>25</v>
      </c>
      <c r="D6714">
        <v>44</v>
      </c>
      <c r="E6714">
        <v>2049</v>
      </c>
      <c r="F6714">
        <v>9496</v>
      </c>
      <c r="G6714">
        <v>2165</v>
      </c>
      <c r="H6714">
        <v>1</v>
      </c>
      <c r="I6714" s="58">
        <v>96792</v>
      </c>
      <c r="J6714">
        <v>216501</v>
      </c>
      <c r="K6714" s="4">
        <v>0</v>
      </c>
      <c r="L6714" s="4">
        <v>11.776</v>
      </c>
      <c r="M6714" s="4">
        <v>0</v>
      </c>
      <c r="N6714" s="4">
        <v>11.776</v>
      </c>
      <c r="O6714" s="5">
        <v>42305.745292812499</v>
      </c>
      <c r="P6714" s="5">
        <v>42305.745292812499</v>
      </c>
    </row>
    <row r="6715" spans="1:16">
      <c r="A6715">
        <v>5</v>
      </c>
      <c r="B6715">
        <v>15</v>
      </c>
      <c r="C6715">
        <v>25</v>
      </c>
      <c r="D6715">
        <v>44</v>
      </c>
      <c r="E6715">
        <v>2379</v>
      </c>
      <c r="F6715">
        <v>9497</v>
      </c>
      <c r="G6715">
        <v>2153</v>
      </c>
      <c r="H6715">
        <v>1</v>
      </c>
      <c r="I6715" s="58">
        <v>92409</v>
      </c>
      <c r="J6715">
        <v>215301</v>
      </c>
      <c r="K6715" s="4">
        <v>0</v>
      </c>
      <c r="L6715" s="4">
        <v>4.1529999999999996</v>
      </c>
      <c r="M6715" s="4">
        <v>0</v>
      </c>
      <c r="N6715" s="4">
        <v>4.1529999999999996</v>
      </c>
      <c r="O6715" s="5">
        <v>42305.745292812499</v>
      </c>
      <c r="P6715" s="5">
        <v>42305.745292812499</v>
      </c>
    </row>
    <row r="6716" spans="1:16">
      <c r="A6716">
        <v>5</v>
      </c>
      <c r="B6716">
        <v>15</v>
      </c>
      <c r="C6716">
        <v>25</v>
      </c>
      <c r="D6716">
        <v>44</v>
      </c>
      <c r="E6716">
        <v>2491</v>
      </c>
      <c r="F6716">
        <v>9498</v>
      </c>
      <c r="G6716">
        <v>2364</v>
      </c>
      <c r="H6716">
        <v>1</v>
      </c>
      <c r="I6716" s="58">
        <v>169474</v>
      </c>
      <c r="J6716">
        <v>236401</v>
      </c>
      <c r="K6716" s="4">
        <v>0</v>
      </c>
      <c r="L6716" s="4">
        <v>2.0049999999999999</v>
      </c>
      <c r="M6716" s="4">
        <v>0</v>
      </c>
      <c r="N6716" s="4">
        <v>2.0049999999999999</v>
      </c>
      <c r="O6716" s="5">
        <v>42305.745292812499</v>
      </c>
      <c r="P6716" s="5">
        <v>42305.745292812499</v>
      </c>
    </row>
    <row r="6717" spans="1:16">
      <c r="A6717">
        <v>5</v>
      </c>
      <c r="B6717">
        <v>15</v>
      </c>
      <c r="C6717">
        <v>25</v>
      </c>
      <c r="D6717">
        <v>44</v>
      </c>
      <c r="E6717">
        <v>2552</v>
      </c>
      <c r="F6717">
        <v>9499</v>
      </c>
      <c r="G6717">
        <v>2365</v>
      </c>
      <c r="H6717">
        <v>1</v>
      </c>
      <c r="I6717" s="58">
        <v>169840</v>
      </c>
      <c r="J6717">
        <v>236501</v>
      </c>
      <c r="K6717" s="4">
        <v>0</v>
      </c>
      <c r="L6717" s="4">
        <v>2.71</v>
      </c>
      <c r="M6717" s="4">
        <v>0</v>
      </c>
      <c r="N6717" s="4">
        <v>2.71</v>
      </c>
      <c r="O6717" t="s">
        <v>1223</v>
      </c>
      <c r="P6717" t="s">
        <v>1223</v>
      </c>
    </row>
    <row r="6718" spans="1:16">
      <c r="A6718">
        <v>5</v>
      </c>
      <c r="B6718">
        <v>15</v>
      </c>
      <c r="C6718">
        <v>25</v>
      </c>
      <c r="D6718">
        <v>44</v>
      </c>
      <c r="E6718">
        <v>2736</v>
      </c>
      <c r="F6718">
        <v>9500</v>
      </c>
      <c r="G6718">
        <v>2365</v>
      </c>
      <c r="H6718">
        <v>2</v>
      </c>
      <c r="I6718" s="58">
        <v>169871</v>
      </c>
      <c r="J6718">
        <v>236502</v>
      </c>
      <c r="K6718" s="4">
        <v>0</v>
      </c>
      <c r="L6718" s="4">
        <v>2.9860000000000002</v>
      </c>
      <c r="M6718" s="4">
        <v>0</v>
      </c>
      <c r="N6718" s="4">
        <v>2.9860000000000002</v>
      </c>
      <c r="O6718" t="s">
        <v>1223</v>
      </c>
      <c r="P6718" t="s">
        <v>1223</v>
      </c>
    </row>
    <row r="6719" spans="1:16">
      <c r="A6719">
        <v>5</v>
      </c>
      <c r="B6719">
        <v>15</v>
      </c>
      <c r="C6719">
        <v>25</v>
      </c>
      <c r="D6719">
        <v>44</v>
      </c>
      <c r="E6719">
        <v>3112</v>
      </c>
      <c r="F6719">
        <v>9501</v>
      </c>
      <c r="G6719">
        <v>797</v>
      </c>
      <c r="H6719">
        <v>7</v>
      </c>
      <c r="I6719" s="58" t="s">
        <v>1644</v>
      </c>
      <c r="J6719">
        <v>79707</v>
      </c>
      <c r="K6719" s="4">
        <v>40</v>
      </c>
      <c r="L6719" s="4">
        <v>55.106999999999999</v>
      </c>
      <c r="M6719" s="4">
        <v>6.827</v>
      </c>
      <c r="N6719" s="4">
        <v>21.934000000000001</v>
      </c>
      <c r="O6719" s="5">
        <v>42305.745292812499</v>
      </c>
      <c r="P6719" s="5">
        <v>43258.050196053242</v>
      </c>
    </row>
    <row r="6720" spans="1:16">
      <c r="A6720">
        <v>5</v>
      </c>
      <c r="B6720">
        <v>15</v>
      </c>
      <c r="C6720">
        <v>25</v>
      </c>
      <c r="D6720">
        <v>44</v>
      </c>
      <c r="E6720">
        <v>3161</v>
      </c>
      <c r="F6720">
        <v>9502</v>
      </c>
      <c r="G6720">
        <v>1772</v>
      </c>
      <c r="H6720">
        <v>2</v>
      </c>
      <c r="I6720" s="58">
        <v>-46719</v>
      </c>
      <c r="J6720">
        <v>177202</v>
      </c>
      <c r="K6720" s="4">
        <v>1</v>
      </c>
      <c r="L6720" s="4">
        <v>2</v>
      </c>
      <c r="M6720" s="4">
        <v>0</v>
      </c>
      <c r="N6720" s="4">
        <v>1</v>
      </c>
      <c r="O6720" t="s">
        <v>1223</v>
      </c>
      <c r="P6720" t="s">
        <v>1223</v>
      </c>
    </row>
    <row r="6721" spans="1:16">
      <c r="A6721">
        <v>5</v>
      </c>
      <c r="B6721">
        <v>15</v>
      </c>
      <c r="C6721">
        <v>25</v>
      </c>
      <c r="D6721">
        <v>44</v>
      </c>
      <c r="E6721">
        <v>3388</v>
      </c>
      <c r="F6721">
        <v>9503</v>
      </c>
      <c r="G6721">
        <v>2165</v>
      </c>
      <c r="H6721">
        <v>2</v>
      </c>
      <c r="I6721" s="58">
        <v>96823</v>
      </c>
      <c r="J6721">
        <v>216502</v>
      </c>
      <c r="K6721" s="4">
        <v>0</v>
      </c>
      <c r="L6721" s="4">
        <v>3.9990000000000001</v>
      </c>
      <c r="M6721" s="4">
        <v>0</v>
      </c>
      <c r="N6721" s="4">
        <v>3.9990000000000001</v>
      </c>
      <c r="O6721" s="5">
        <v>42305.745292812499</v>
      </c>
      <c r="P6721" s="5">
        <v>42305.745292812499</v>
      </c>
    </row>
    <row r="6722" spans="1:16">
      <c r="A6722">
        <v>5</v>
      </c>
      <c r="B6722">
        <v>15</v>
      </c>
      <c r="C6722">
        <v>25</v>
      </c>
      <c r="D6722">
        <v>44</v>
      </c>
      <c r="E6722">
        <v>3443</v>
      </c>
      <c r="F6722">
        <v>9504</v>
      </c>
      <c r="G6722">
        <v>3580</v>
      </c>
      <c r="H6722">
        <v>1</v>
      </c>
      <c r="I6722" s="58">
        <v>613609</v>
      </c>
      <c r="J6722">
        <v>358001</v>
      </c>
      <c r="K6722" s="4">
        <v>0</v>
      </c>
      <c r="L6722" s="4">
        <v>0.4</v>
      </c>
      <c r="M6722" s="4">
        <v>0</v>
      </c>
      <c r="N6722" s="4">
        <v>0.4</v>
      </c>
      <c r="O6722" t="s">
        <v>1223</v>
      </c>
      <c r="P6722" t="s">
        <v>1223</v>
      </c>
    </row>
    <row r="6723" spans="1:16">
      <c r="A6723">
        <v>5</v>
      </c>
      <c r="B6723">
        <v>15</v>
      </c>
      <c r="C6723">
        <v>25</v>
      </c>
      <c r="D6723">
        <v>44</v>
      </c>
      <c r="E6723">
        <v>4015</v>
      </c>
      <c r="F6723">
        <v>9505</v>
      </c>
      <c r="G6723">
        <v>230</v>
      </c>
      <c r="H6723">
        <v>1</v>
      </c>
      <c r="I6723" s="58" t="s">
        <v>9857</v>
      </c>
      <c r="J6723">
        <v>23001</v>
      </c>
      <c r="K6723" s="4">
        <v>0</v>
      </c>
      <c r="L6723" s="4">
        <v>12.348000000000001</v>
      </c>
      <c r="M6723" s="4">
        <v>29.411000000000001</v>
      </c>
      <c r="N6723" s="4">
        <v>41.759</v>
      </c>
      <c r="O6723" s="5">
        <v>42305.745292812499</v>
      </c>
      <c r="P6723" s="5">
        <v>42305.745292812499</v>
      </c>
    </row>
    <row r="6724" spans="1:16">
      <c r="A6724">
        <v>5</v>
      </c>
      <c r="B6724">
        <v>15</v>
      </c>
      <c r="C6724">
        <v>25</v>
      </c>
      <c r="D6724">
        <v>44</v>
      </c>
      <c r="E6724">
        <v>4015</v>
      </c>
      <c r="F6724">
        <v>9506</v>
      </c>
      <c r="G6724">
        <v>448</v>
      </c>
      <c r="H6724">
        <v>2</v>
      </c>
      <c r="I6724" s="58" t="s">
        <v>9858</v>
      </c>
      <c r="J6724">
        <v>44802</v>
      </c>
      <c r="K6724" s="4">
        <v>0</v>
      </c>
      <c r="L6724" s="4">
        <v>8.4359999999999999</v>
      </c>
      <c r="M6724" s="4">
        <v>7.7619999999999996</v>
      </c>
      <c r="N6724" s="4">
        <v>16.198</v>
      </c>
      <c r="O6724" s="5">
        <v>42305.745292812499</v>
      </c>
      <c r="P6724" s="5">
        <v>43258.050196053242</v>
      </c>
    </row>
    <row r="6725" spans="1:16">
      <c r="A6725">
        <v>5</v>
      </c>
      <c r="B6725">
        <v>15</v>
      </c>
      <c r="C6725">
        <v>25</v>
      </c>
      <c r="D6725">
        <v>44</v>
      </c>
      <c r="E6725">
        <v>4015</v>
      </c>
      <c r="F6725">
        <v>9507</v>
      </c>
      <c r="G6725">
        <v>448</v>
      </c>
      <c r="H6725">
        <v>3</v>
      </c>
      <c r="I6725" s="58" t="s">
        <v>9859</v>
      </c>
      <c r="J6725">
        <v>44803</v>
      </c>
      <c r="K6725" s="4">
        <v>8.4359999999999999</v>
      </c>
      <c r="L6725" s="4">
        <v>19.727</v>
      </c>
      <c r="M6725" s="4">
        <v>16.198</v>
      </c>
      <c r="N6725" s="4">
        <v>27.489000000000001</v>
      </c>
      <c r="O6725" s="5">
        <v>42305.745292812499</v>
      </c>
      <c r="P6725" s="5">
        <v>42305.745292812499</v>
      </c>
    </row>
    <row r="6726" spans="1:16">
      <c r="A6726">
        <v>5</v>
      </c>
      <c r="B6726">
        <v>15</v>
      </c>
      <c r="C6726">
        <v>25</v>
      </c>
      <c r="D6726">
        <v>44</v>
      </c>
      <c r="E6726">
        <v>4174</v>
      </c>
      <c r="F6726">
        <v>9508</v>
      </c>
      <c r="G6726">
        <v>31</v>
      </c>
      <c r="H6726">
        <v>7</v>
      </c>
      <c r="I6726" s="58">
        <v>11505</v>
      </c>
      <c r="J6726">
        <v>3107</v>
      </c>
      <c r="K6726" s="4">
        <v>0</v>
      </c>
      <c r="L6726" s="4">
        <v>0.95499999999999996</v>
      </c>
      <c r="M6726" s="4">
        <v>0</v>
      </c>
      <c r="N6726" s="4">
        <v>0.95499999999999996</v>
      </c>
      <c r="O6726" s="5">
        <v>42305.745292812499</v>
      </c>
      <c r="P6726" s="5">
        <v>42305.745292812499</v>
      </c>
    </row>
    <row r="6727" spans="1:16">
      <c r="A6727">
        <v>5</v>
      </c>
      <c r="B6727">
        <v>15</v>
      </c>
      <c r="C6727">
        <v>25</v>
      </c>
      <c r="D6727">
        <v>44</v>
      </c>
      <c r="E6727">
        <v>4533</v>
      </c>
      <c r="F6727">
        <v>9509</v>
      </c>
      <c r="G6727">
        <v>31</v>
      </c>
      <c r="H6727">
        <v>2</v>
      </c>
      <c r="I6727" s="58">
        <v>11355</v>
      </c>
      <c r="J6727">
        <v>3102</v>
      </c>
      <c r="K6727" s="4">
        <v>0.5</v>
      </c>
      <c r="L6727" s="4">
        <v>8.0510000000000002</v>
      </c>
      <c r="M6727" s="4">
        <v>106.267</v>
      </c>
      <c r="N6727" s="4">
        <v>113.818</v>
      </c>
      <c r="O6727" s="5">
        <v>42305.745292812499</v>
      </c>
      <c r="P6727" s="5">
        <v>43258.050196053242</v>
      </c>
    </row>
    <row r="6728" spans="1:16">
      <c r="A6728">
        <v>5</v>
      </c>
      <c r="B6728">
        <v>15</v>
      </c>
      <c r="C6728">
        <v>25</v>
      </c>
      <c r="D6728">
        <v>44</v>
      </c>
      <c r="E6728">
        <v>4533</v>
      </c>
      <c r="F6728">
        <v>9510</v>
      </c>
      <c r="G6728">
        <v>31</v>
      </c>
      <c r="H6728">
        <v>3</v>
      </c>
      <c r="I6728" s="58">
        <v>11383</v>
      </c>
      <c r="J6728">
        <v>3103</v>
      </c>
      <c r="K6728" s="4">
        <v>1</v>
      </c>
      <c r="L6728" s="4">
        <v>9.6210000000000004</v>
      </c>
      <c r="M6728" s="4">
        <v>113.818</v>
      </c>
      <c r="N6728" s="4">
        <v>122.43899999999999</v>
      </c>
      <c r="O6728" s="5">
        <v>42305.745292812499</v>
      </c>
      <c r="P6728" s="5">
        <v>43258.050196053242</v>
      </c>
    </row>
    <row r="6729" spans="1:16">
      <c r="A6729">
        <v>5</v>
      </c>
      <c r="B6729">
        <v>15</v>
      </c>
      <c r="C6729">
        <v>25</v>
      </c>
      <c r="D6729">
        <v>44</v>
      </c>
      <c r="E6729">
        <v>4533</v>
      </c>
      <c r="F6729">
        <v>9511</v>
      </c>
      <c r="G6729">
        <v>31</v>
      </c>
      <c r="H6729">
        <v>4</v>
      </c>
      <c r="I6729" s="58">
        <v>11414</v>
      </c>
      <c r="J6729">
        <v>3104</v>
      </c>
      <c r="K6729" s="4">
        <v>1</v>
      </c>
      <c r="L6729" s="4">
        <v>15.792</v>
      </c>
      <c r="M6729" s="4">
        <v>122.43899999999999</v>
      </c>
      <c r="N6729" s="4">
        <v>137.23099999999999</v>
      </c>
      <c r="O6729" s="5">
        <v>42305.745292812499</v>
      </c>
      <c r="P6729" s="5">
        <v>43258.050196053242</v>
      </c>
    </row>
    <row r="6730" spans="1:16">
      <c r="A6730">
        <v>5</v>
      </c>
      <c r="B6730">
        <v>15</v>
      </c>
      <c r="C6730">
        <v>25</v>
      </c>
      <c r="D6730">
        <v>44</v>
      </c>
      <c r="E6730">
        <v>509</v>
      </c>
      <c r="F6730">
        <v>9481</v>
      </c>
      <c r="G6730">
        <v>230</v>
      </c>
      <c r="H6730">
        <v>3</v>
      </c>
      <c r="I6730" s="58" t="s">
        <v>9860</v>
      </c>
      <c r="J6730">
        <v>23003</v>
      </c>
      <c r="K6730" s="4">
        <v>0</v>
      </c>
      <c r="L6730" s="4">
        <v>18.872</v>
      </c>
      <c r="M6730" s="4">
        <v>0</v>
      </c>
      <c r="N6730" s="4">
        <v>13.461</v>
      </c>
      <c r="O6730" s="5">
        <v>42305.745292812499</v>
      </c>
      <c r="P6730" s="5">
        <v>42305.745292812499</v>
      </c>
    </row>
    <row r="6731" spans="1:16">
      <c r="A6731">
        <v>5</v>
      </c>
      <c r="B6731">
        <v>15</v>
      </c>
      <c r="C6731">
        <v>25</v>
      </c>
      <c r="D6731">
        <v>44</v>
      </c>
      <c r="E6731">
        <v>509</v>
      </c>
      <c r="F6731">
        <v>9482</v>
      </c>
      <c r="G6731">
        <v>449</v>
      </c>
      <c r="H6731">
        <v>1</v>
      </c>
      <c r="I6731" s="58" t="s">
        <v>9861</v>
      </c>
      <c r="J6731">
        <v>44901</v>
      </c>
      <c r="K6731" s="4">
        <v>0</v>
      </c>
      <c r="L6731" s="4">
        <v>13.94</v>
      </c>
      <c r="M6731" s="4">
        <v>13.461</v>
      </c>
      <c r="N6731" s="4">
        <v>27.401</v>
      </c>
      <c r="O6731" s="5">
        <v>42305.745292812499</v>
      </c>
      <c r="P6731" s="5">
        <v>42305.745292812499</v>
      </c>
    </row>
    <row r="6732" spans="1:16">
      <c r="A6732">
        <v>5</v>
      </c>
      <c r="B6732">
        <v>15</v>
      </c>
      <c r="C6732">
        <v>25</v>
      </c>
      <c r="D6732">
        <v>44</v>
      </c>
      <c r="E6732">
        <v>567</v>
      </c>
      <c r="F6732">
        <v>9483</v>
      </c>
      <c r="G6732">
        <v>3433</v>
      </c>
      <c r="H6732">
        <v>1</v>
      </c>
      <c r="I6732" s="58">
        <v>559919</v>
      </c>
      <c r="J6732">
        <v>343301</v>
      </c>
      <c r="K6732" s="4">
        <v>1</v>
      </c>
      <c r="L6732" s="4">
        <v>2.0739999999999998</v>
      </c>
      <c r="M6732" s="4">
        <v>0</v>
      </c>
      <c r="N6732" s="4">
        <v>1.0740000000000001</v>
      </c>
      <c r="O6732" t="s">
        <v>1223</v>
      </c>
      <c r="P6732" t="s">
        <v>1223</v>
      </c>
    </row>
    <row r="6733" spans="1:16">
      <c r="A6733">
        <v>5</v>
      </c>
      <c r="B6733">
        <v>15</v>
      </c>
      <c r="C6733">
        <v>25</v>
      </c>
      <c r="D6733">
        <v>65</v>
      </c>
      <c r="E6733">
        <v>1373</v>
      </c>
      <c r="F6733">
        <v>9560</v>
      </c>
      <c r="G6733">
        <v>795</v>
      </c>
      <c r="H6733">
        <v>2</v>
      </c>
      <c r="I6733" s="58" t="s">
        <v>9862</v>
      </c>
      <c r="J6733">
        <v>79502</v>
      </c>
      <c r="K6733" s="4">
        <v>0</v>
      </c>
      <c r="L6733" s="4">
        <v>10.129</v>
      </c>
      <c r="M6733" s="4">
        <v>0</v>
      </c>
      <c r="N6733" s="4">
        <v>10.129</v>
      </c>
      <c r="O6733" s="5">
        <v>42305.745292812499</v>
      </c>
      <c r="P6733" s="5">
        <v>43258.050196053242</v>
      </c>
    </row>
    <row r="6734" spans="1:16">
      <c r="A6734">
        <v>5</v>
      </c>
      <c r="B6734">
        <v>15</v>
      </c>
      <c r="C6734">
        <v>25</v>
      </c>
      <c r="D6734">
        <v>65</v>
      </c>
      <c r="E6734">
        <v>1373</v>
      </c>
      <c r="F6734">
        <v>9561</v>
      </c>
      <c r="G6734">
        <v>795</v>
      </c>
      <c r="H6734">
        <v>3</v>
      </c>
      <c r="I6734" s="58" t="s">
        <v>9863</v>
      </c>
      <c r="J6734">
        <v>79503</v>
      </c>
      <c r="K6734" s="4">
        <v>1.4999999999999999E-2</v>
      </c>
      <c r="L6734" s="4">
        <v>8.4879999999999995</v>
      </c>
      <c r="M6734" s="4">
        <v>10.129</v>
      </c>
      <c r="N6734" s="4">
        <v>18.602</v>
      </c>
      <c r="O6734" s="5">
        <v>42305.745292812499</v>
      </c>
      <c r="P6734" s="5">
        <v>43258.050196053242</v>
      </c>
    </row>
    <row r="6735" spans="1:16">
      <c r="A6735">
        <v>5</v>
      </c>
      <c r="B6735">
        <v>15</v>
      </c>
      <c r="C6735">
        <v>25</v>
      </c>
      <c r="D6735">
        <v>65</v>
      </c>
      <c r="E6735">
        <v>1838</v>
      </c>
      <c r="F6735">
        <v>9562</v>
      </c>
      <c r="G6735">
        <v>1712</v>
      </c>
      <c r="H6735">
        <v>2</v>
      </c>
      <c r="I6735" s="58">
        <v>-68634</v>
      </c>
      <c r="J6735">
        <v>171202</v>
      </c>
      <c r="K6735" s="4">
        <v>0</v>
      </c>
      <c r="L6735" s="4">
        <v>2.64</v>
      </c>
      <c r="M6735" s="4">
        <v>0</v>
      </c>
      <c r="N6735" s="4">
        <v>2.64</v>
      </c>
      <c r="O6735" t="s">
        <v>1223</v>
      </c>
      <c r="P6735" t="s">
        <v>1223</v>
      </c>
    </row>
    <row r="6736" spans="1:16">
      <c r="A6736">
        <v>5</v>
      </c>
      <c r="B6736">
        <v>15</v>
      </c>
      <c r="C6736">
        <v>25</v>
      </c>
      <c r="D6736">
        <v>65</v>
      </c>
      <c r="E6736">
        <v>1839</v>
      </c>
      <c r="F6736">
        <v>9563</v>
      </c>
      <c r="G6736">
        <v>1712</v>
      </c>
      <c r="H6736">
        <v>1</v>
      </c>
      <c r="I6736" s="58">
        <v>-68665</v>
      </c>
      <c r="J6736">
        <v>171201</v>
      </c>
      <c r="K6736" s="4">
        <v>0</v>
      </c>
      <c r="L6736" s="4">
        <v>2.1419999999999999</v>
      </c>
      <c r="M6736" s="4">
        <v>0</v>
      </c>
      <c r="N6736" s="4">
        <v>2.1419999999999999</v>
      </c>
      <c r="O6736" s="5">
        <v>42305.745292812499</v>
      </c>
      <c r="P6736" s="5">
        <v>42305.745292812499</v>
      </c>
    </row>
    <row r="6737" spans="1:16">
      <c r="A6737">
        <v>5</v>
      </c>
      <c r="B6737">
        <v>15</v>
      </c>
      <c r="C6737">
        <v>25</v>
      </c>
      <c r="D6737">
        <v>65</v>
      </c>
      <c r="E6737">
        <v>2002</v>
      </c>
      <c r="F6737">
        <v>9564</v>
      </c>
      <c r="G6737">
        <v>1818</v>
      </c>
      <c r="H6737">
        <v>1</v>
      </c>
      <c r="I6737" s="58">
        <v>-29949</v>
      </c>
      <c r="J6737">
        <v>181801</v>
      </c>
      <c r="K6737" s="4">
        <v>13</v>
      </c>
      <c r="L6737" s="4">
        <v>18.145</v>
      </c>
      <c r="M6737" s="4">
        <v>0</v>
      </c>
      <c r="N6737" s="4">
        <v>5.1449999999999996</v>
      </c>
      <c r="O6737" s="5">
        <v>42305.745292812499</v>
      </c>
      <c r="P6737" s="5">
        <v>42305.745292812499</v>
      </c>
    </row>
    <row r="6738" spans="1:16">
      <c r="A6738">
        <v>5</v>
      </c>
      <c r="B6738">
        <v>15</v>
      </c>
      <c r="C6738">
        <v>25</v>
      </c>
      <c r="D6738">
        <v>65</v>
      </c>
      <c r="E6738">
        <v>2219</v>
      </c>
      <c r="F6738">
        <v>9565</v>
      </c>
      <c r="G6738">
        <v>1883</v>
      </c>
      <c r="H6738">
        <v>2</v>
      </c>
      <c r="I6738" s="58">
        <v>-6177</v>
      </c>
      <c r="J6738">
        <v>188302</v>
      </c>
      <c r="K6738" s="4">
        <v>0</v>
      </c>
      <c r="L6738" s="4">
        <v>9.6370000000000005</v>
      </c>
      <c r="M6738" s="4">
        <v>0</v>
      </c>
      <c r="N6738" s="4">
        <v>9.6370000000000005</v>
      </c>
      <c r="O6738" s="5">
        <v>42305.745292812499</v>
      </c>
      <c r="P6738" s="5">
        <v>42305.745292812499</v>
      </c>
    </row>
    <row r="6739" spans="1:16">
      <c r="A6739">
        <v>5</v>
      </c>
      <c r="B6739">
        <v>15</v>
      </c>
      <c r="C6739">
        <v>25</v>
      </c>
      <c r="D6739">
        <v>65</v>
      </c>
      <c r="E6739">
        <v>2396</v>
      </c>
      <c r="F6739">
        <v>9566</v>
      </c>
      <c r="G6739">
        <v>2252</v>
      </c>
      <c r="H6739">
        <v>1</v>
      </c>
      <c r="I6739" s="58">
        <v>128567</v>
      </c>
      <c r="J6739">
        <v>225201</v>
      </c>
      <c r="K6739" s="4">
        <v>0</v>
      </c>
      <c r="L6739" s="4">
        <v>12.103999999999999</v>
      </c>
      <c r="M6739" s="4">
        <v>0</v>
      </c>
      <c r="N6739" s="4">
        <v>12.103999999999999</v>
      </c>
      <c r="O6739" s="5">
        <v>42305.745292812499</v>
      </c>
      <c r="P6739" s="5">
        <v>42305.745292812499</v>
      </c>
    </row>
    <row r="6740" spans="1:16">
      <c r="A6740">
        <v>5</v>
      </c>
      <c r="B6740">
        <v>15</v>
      </c>
      <c r="C6740">
        <v>25</v>
      </c>
      <c r="D6740">
        <v>65</v>
      </c>
      <c r="E6740">
        <v>2494</v>
      </c>
      <c r="F6740">
        <v>9567</v>
      </c>
      <c r="G6740">
        <v>1818</v>
      </c>
      <c r="H6740">
        <v>1</v>
      </c>
      <c r="I6740" s="58">
        <v>-29949</v>
      </c>
      <c r="J6740">
        <v>181801</v>
      </c>
      <c r="K6740" s="4">
        <v>1</v>
      </c>
      <c r="L6740" s="4">
        <v>10.007999999999999</v>
      </c>
      <c r="M6740" s="4">
        <v>0</v>
      </c>
      <c r="N6740" s="4">
        <v>9.0079999999999991</v>
      </c>
      <c r="O6740" s="5">
        <v>42305.745292812499</v>
      </c>
      <c r="P6740" s="5">
        <v>43258.050196053242</v>
      </c>
    </row>
    <row r="6741" spans="1:16">
      <c r="A6741">
        <v>5</v>
      </c>
      <c r="B6741">
        <v>15</v>
      </c>
      <c r="C6741">
        <v>25</v>
      </c>
      <c r="D6741">
        <v>65</v>
      </c>
      <c r="E6741">
        <v>2494</v>
      </c>
      <c r="F6741">
        <v>9568</v>
      </c>
      <c r="G6741">
        <v>2990</v>
      </c>
      <c r="H6741">
        <v>1</v>
      </c>
      <c r="I6741" s="58">
        <v>398117</v>
      </c>
      <c r="J6741">
        <v>299001</v>
      </c>
      <c r="K6741" s="4">
        <v>10.007999999999999</v>
      </c>
      <c r="L6741" s="4">
        <v>12.023999999999999</v>
      </c>
      <c r="M6741" s="4">
        <v>9.0079999999999991</v>
      </c>
      <c r="N6741" s="4">
        <v>11.023999999999999</v>
      </c>
      <c r="O6741" s="5">
        <v>42305.745292812499</v>
      </c>
      <c r="P6741" s="5">
        <v>43258.050196053242</v>
      </c>
    </row>
    <row r="6742" spans="1:16">
      <c r="A6742">
        <v>5</v>
      </c>
      <c r="B6742">
        <v>15</v>
      </c>
      <c r="C6742">
        <v>25</v>
      </c>
      <c r="D6742">
        <v>65</v>
      </c>
      <c r="E6742">
        <v>2500</v>
      </c>
      <c r="F6742">
        <v>9569</v>
      </c>
      <c r="G6742">
        <v>2723</v>
      </c>
      <c r="H6742">
        <v>2</v>
      </c>
      <c r="I6742" s="58">
        <v>300627</v>
      </c>
      <c r="J6742">
        <v>272302</v>
      </c>
      <c r="K6742" s="4">
        <v>0</v>
      </c>
      <c r="L6742" s="4">
        <v>0.223</v>
      </c>
      <c r="M6742" s="4">
        <v>10.609</v>
      </c>
      <c r="N6742" s="4">
        <v>10.832000000000001</v>
      </c>
      <c r="O6742" s="5">
        <v>42305.745292812499</v>
      </c>
      <c r="P6742" s="5">
        <v>43258.050196053242</v>
      </c>
    </row>
    <row r="6743" spans="1:16">
      <c r="A6743">
        <v>5</v>
      </c>
      <c r="B6743">
        <v>15</v>
      </c>
      <c r="C6743">
        <v>25</v>
      </c>
      <c r="D6743">
        <v>65</v>
      </c>
      <c r="E6743">
        <v>2927</v>
      </c>
      <c r="F6743">
        <v>9570</v>
      </c>
      <c r="G6743">
        <v>2990</v>
      </c>
      <c r="H6743">
        <v>2</v>
      </c>
      <c r="I6743" s="58">
        <v>398148</v>
      </c>
      <c r="J6743">
        <v>299002</v>
      </c>
      <c r="K6743" s="4">
        <v>0</v>
      </c>
      <c r="L6743" s="4">
        <v>5.524</v>
      </c>
      <c r="M6743" s="4">
        <v>0</v>
      </c>
      <c r="N6743" s="4">
        <v>5.524</v>
      </c>
      <c r="O6743" s="5">
        <v>42305.745292812499</v>
      </c>
      <c r="P6743" s="5">
        <v>42305.745292812499</v>
      </c>
    </row>
    <row r="6744" spans="1:16">
      <c r="A6744">
        <v>5</v>
      </c>
      <c r="B6744">
        <v>15</v>
      </c>
      <c r="C6744">
        <v>25</v>
      </c>
      <c r="D6744">
        <v>65</v>
      </c>
      <c r="E6744">
        <v>3112</v>
      </c>
      <c r="F6744">
        <v>9571</v>
      </c>
      <c r="G6744">
        <v>797</v>
      </c>
      <c r="H6744">
        <v>6</v>
      </c>
      <c r="I6744" s="58" t="s">
        <v>9864</v>
      </c>
      <c r="J6744">
        <v>79706</v>
      </c>
      <c r="K6744" s="4">
        <v>1</v>
      </c>
      <c r="L6744" s="4">
        <v>3.0489999999999999</v>
      </c>
      <c r="M6744" s="4">
        <v>4.7779999999999996</v>
      </c>
      <c r="N6744" s="4">
        <v>6.827</v>
      </c>
      <c r="O6744" s="5">
        <v>42305.745292812499</v>
      </c>
      <c r="P6744" s="5">
        <v>43258.050196053242</v>
      </c>
    </row>
    <row r="6745" spans="1:16">
      <c r="A6745">
        <v>5</v>
      </c>
      <c r="B6745">
        <v>15</v>
      </c>
      <c r="C6745">
        <v>25</v>
      </c>
      <c r="D6745">
        <v>65</v>
      </c>
      <c r="E6745">
        <v>3216</v>
      </c>
      <c r="F6745">
        <v>9572</v>
      </c>
      <c r="G6745">
        <v>3327</v>
      </c>
      <c r="H6745">
        <v>1</v>
      </c>
      <c r="I6745" s="58">
        <v>521203</v>
      </c>
      <c r="J6745">
        <v>332701</v>
      </c>
      <c r="K6745" s="4">
        <v>5</v>
      </c>
      <c r="L6745" s="4">
        <v>8.173</v>
      </c>
      <c r="M6745" s="4">
        <v>0</v>
      </c>
      <c r="N6745" s="4">
        <v>3.173</v>
      </c>
      <c r="O6745" s="5">
        <v>42305.745292812499</v>
      </c>
      <c r="P6745" s="5">
        <v>42305.745292812499</v>
      </c>
    </row>
    <row r="6746" spans="1:16">
      <c r="A6746">
        <v>5</v>
      </c>
      <c r="B6746">
        <v>15</v>
      </c>
      <c r="C6746">
        <v>25</v>
      </c>
      <c r="D6746">
        <v>65</v>
      </c>
      <c r="E6746">
        <v>3542</v>
      </c>
      <c r="F6746">
        <v>9573</v>
      </c>
      <c r="G6746">
        <v>275</v>
      </c>
      <c r="H6746">
        <v>6</v>
      </c>
      <c r="I6746" s="58" t="s">
        <v>9865</v>
      </c>
      <c r="J6746">
        <v>27506</v>
      </c>
      <c r="K6746" s="4">
        <v>1</v>
      </c>
      <c r="L6746" s="4">
        <v>2.6520000000000001</v>
      </c>
      <c r="M6746" s="4">
        <v>118.911</v>
      </c>
      <c r="N6746" s="4">
        <v>120.563</v>
      </c>
      <c r="O6746" s="5">
        <v>42305.745292812499</v>
      </c>
      <c r="P6746" s="5">
        <v>42305.745292812499</v>
      </c>
    </row>
    <row r="6747" spans="1:16">
      <c r="A6747">
        <v>5</v>
      </c>
      <c r="B6747">
        <v>15</v>
      </c>
      <c r="C6747">
        <v>25</v>
      </c>
      <c r="D6747">
        <v>65</v>
      </c>
      <c r="E6747">
        <v>3542</v>
      </c>
      <c r="F6747">
        <v>9574</v>
      </c>
      <c r="G6747">
        <v>275</v>
      </c>
      <c r="H6747">
        <v>8</v>
      </c>
      <c r="I6747" s="58" t="s">
        <v>9866</v>
      </c>
      <c r="J6747">
        <v>27508</v>
      </c>
      <c r="K6747" s="4">
        <v>1</v>
      </c>
      <c r="L6747" s="4">
        <v>3.2320000000000002</v>
      </c>
      <c r="M6747" s="4">
        <v>124.48099999999999</v>
      </c>
      <c r="N6747" s="4">
        <v>126.712</v>
      </c>
      <c r="O6747" s="5">
        <v>42305.745292812499</v>
      </c>
      <c r="P6747" s="5">
        <v>43258.050196053242</v>
      </c>
    </row>
    <row r="6748" spans="1:16">
      <c r="A6748">
        <v>5</v>
      </c>
      <c r="B6748">
        <v>15</v>
      </c>
      <c r="C6748">
        <v>25</v>
      </c>
      <c r="D6748">
        <v>65</v>
      </c>
      <c r="E6748">
        <v>3542</v>
      </c>
      <c r="F6748">
        <v>9575</v>
      </c>
      <c r="G6748">
        <v>275</v>
      </c>
      <c r="H6748">
        <v>10</v>
      </c>
      <c r="I6748" s="58" t="s">
        <v>9867</v>
      </c>
      <c r="J6748">
        <v>27510</v>
      </c>
      <c r="K6748" s="4">
        <v>1</v>
      </c>
      <c r="L6748" s="4">
        <v>3.2229999999999999</v>
      </c>
      <c r="M6748" s="4">
        <v>127.361</v>
      </c>
      <c r="N6748" s="4">
        <v>129.584</v>
      </c>
      <c r="O6748" s="5">
        <v>42305.745292812499</v>
      </c>
      <c r="P6748" s="5">
        <v>42305.745292812499</v>
      </c>
    </row>
    <row r="6749" spans="1:16">
      <c r="A6749">
        <v>5</v>
      </c>
      <c r="B6749">
        <v>15</v>
      </c>
      <c r="C6749">
        <v>25</v>
      </c>
      <c r="D6749">
        <v>65</v>
      </c>
      <c r="E6749">
        <v>3913</v>
      </c>
      <c r="F6749">
        <v>9576</v>
      </c>
      <c r="G6749">
        <v>310</v>
      </c>
      <c r="H6749">
        <v>1</v>
      </c>
      <c r="I6749" s="58" t="s">
        <v>9868</v>
      </c>
      <c r="J6749">
        <v>31001</v>
      </c>
      <c r="K6749" s="4">
        <v>9.9280000000000008</v>
      </c>
      <c r="L6749" s="4">
        <v>26.841999999999999</v>
      </c>
      <c r="M6749" s="4">
        <v>84.358000000000004</v>
      </c>
      <c r="N6749" s="4">
        <v>101.27200000000001</v>
      </c>
      <c r="O6749" s="5">
        <v>42305.745292812499</v>
      </c>
      <c r="P6749" s="5">
        <v>42305.745292812499</v>
      </c>
    </row>
    <row r="6750" spans="1:16">
      <c r="A6750">
        <v>5</v>
      </c>
      <c r="B6750">
        <v>15</v>
      </c>
      <c r="C6750">
        <v>25</v>
      </c>
      <c r="D6750">
        <v>65</v>
      </c>
      <c r="E6750">
        <v>3913</v>
      </c>
      <c r="F6750">
        <v>9577</v>
      </c>
      <c r="G6750">
        <v>311</v>
      </c>
      <c r="H6750">
        <v>1</v>
      </c>
      <c r="I6750" s="58" t="s">
        <v>9869</v>
      </c>
      <c r="J6750">
        <v>31101</v>
      </c>
      <c r="K6750" s="4">
        <v>0</v>
      </c>
      <c r="L6750" s="4">
        <v>13.42</v>
      </c>
      <c r="M6750" s="4">
        <v>102.482</v>
      </c>
      <c r="N6750" s="4">
        <v>115.902</v>
      </c>
      <c r="O6750" s="5">
        <v>42305.745292812499</v>
      </c>
      <c r="P6750" s="5">
        <v>42305.745292812499</v>
      </c>
    </row>
    <row r="6751" spans="1:16">
      <c r="A6751">
        <v>5</v>
      </c>
      <c r="B6751">
        <v>15</v>
      </c>
      <c r="C6751">
        <v>25</v>
      </c>
      <c r="D6751">
        <v>65</v>
      </c>
      <c r="E6751">
        <v>4015</v>
      </c>
      <c r="F6751">
        <v>9578</v>
      </c>
      <c r="G6751">
        <v>448</v>
      </c>
      <c r="H6751">
        <v>1</v>
      </c>
      <c r="I6751" s="58" t="s">
        <v>9870</v>
      </c>
      <c r="J6751">
        <v>44801</v>
      </c>
      <c r="K6751" s="4">
        <v>0</v>
      </c>
      <c r="L6751" s="4">
        <v>7.7619999999999996</v>
      </c>
      <c r="M6751" s="4">
        <v>0</v>
      </c>
      <c r="N6751" s="4">
        <v>7.7619999999999996</v>
      </c>
      <c r="O6751" s="5">
        <v>42305.745292812499</v>
      </c>
      <c r="P6751" s="5">
        <v>43258.050196053242</v>
      </c>
    </row>
    <row r="6752" spans="1:16">
      <c r="A6752">
        <v>5</v>
      </c>
      <c r="B6752">
        <v>15</v>
      </c>
      <c r="C6752">
        <v>25</v>
      </c>
      <c r="D6752">
        <v>65</v>
      </c>
      <c r="E6752">
        <v>4046</v>
      </c>
      <c r="F6752">
        <v>9579</v>
      </c>
      <c r="G6752">
        <v>560</v>
      </c>
      <c r="H6752">
        <v>4</v>
      </c>
      <c r="I6752" s="58" t="s">
        <v>9871</v>
      </c>
      <c r="J6752">
        <v>56004</v>
      </c>
      <c r="K6752" s="4">
        <v>0.14899999999999999</v>
      </c>
      <c r="L6752" s="4">
        <v>23.315000000000001</v>
      </c>
      <c r="M6752" s="4">
        <v>38.311</v>
      </c>
      <c r="N6752" s="4">
        <v>61.476999999999997</v>
      </c>
      <c r="O6752" s="5">
        <v>43258.050196053242</v>
      </c>
      <c r="P6752" s="5">
        <v>43258.050196053242</v>
      </c>
    </row>
    <row r="6753" spans="1:16">
      <c r="A6753">
        <v>5</v>
      </c>
      <c r="B6753">
        <v>15</v>
      </c>
      <c r="C6753">
        <v>25</v>
      </c>
      <c r="D6753">
        <v>65</v>
      </c>
      <c r="E6753">
        <v>4550</v>
      </c>
      <c r="F6753">
        <v>9580</v>
      </c>
      <c r="G6753">
        <v>42</v>
      </c>
      <c r="H6753">
        <v>6</v>
      </c>
      <c r="I6753" s="58">
        <v>15493</v>
      </c>
      <c r="J6753">
        <v>4206</v>
      </c>
      <c r="K6753" s="4">
        <v>0</v>
      </c>
      <c r="L6753" s="4">
        <v>13.853999999999999</v>
      </c>
      <c r="M6753" s="4">
        <v>141.97200000000001</v>
      </c>
      <c r="N6753" s="4">
        <v>155.82599999999999</v>
      </c>
      <c r="O6753" s="5">
        <v>42305.745292812499</v>
      </c>
      <c r="P6753" s="5">
        <v>43258.050196053242</v>
      </c>
    </row>
    <row r="6754" spans="1:16">
      <c r="A6754">
        <v>5</v>
      </c>
      <c r="B6754">
        <v>15</v>
      </c>
      <c r="C6754">
        <v>25</v>
      </c>
      <c r="D6754">
        <v>65</v>
      </c>
      <c r="E6754">
        <v>4550</v>
      </c>
      <c r="F6754">
        <v>9581</v>
      </c>
      <c r="G6754">
        <v>42</v>
      </c>
      <c r="H6754">
        <v>7</v>
      </c>
      <c r="I6754" s="58">
        <v>15523</v>
      </c>
      <c r="J6754">
        <v>4207</v>
      </c>
      <c r="K6754" s="4">
        <v>13.513999999999999</v>
      </c>
      <c r="L6754" s="4">
        <v>27.344000000000001</v>
      </c>
      <c r="M6754" s="4">
        <v>155.82599999999999</v>
      </c>
      <c r="N6754" s="4">
        <v>169.65600000000001</v>
      </c>
      <c r="O6754" s="5">
        <v>42305.745292812499</v>
      </c>
      <c r="P6754" s="5">
        <v>43258.050196053242</v>
      </c>
    </row>
    <row r="6755" spans="1:16">
      <c r="A6755">
        <v>5</v>
      </c>
      <c r="B6755">
        <v>15</v>
      </c>
      <c r="C6755">
        <v>25</v>
      </c>
      <c r="D6755">
        <v>65</v>
      </c>
      <c r="E6755">
        <v>4550</v>
      </c>
      <c r="F6755">
        <v>9582</v>
      </c>
      <c r="G6755">
        <v>42</v>
      </c>
      <c r="H6755">
        <v>8</v>
      </c>
      <c r="I6755" s="58">
        <v>15554</v>
      </c>
      <c r="J6755">
        <v>4208</v>
      </c>
      <c r="K6755" s="4">
        <v>0</v>
      </c>
      <c r="L6755" s="4">
        <v>9.8800000000000008</v>
      </c>
      <c r="M6755" s="4">
        <v>169.65600000000001</v>
      </c>
      <c r="N6755" s="4">
        <v>179.536</v>
      </c>
      <c r="O6755" s="5">
        <v>42305.745292812499</v>
      </c>
      <c r="P6755" s="5">
        <v>42305.745292812499</v>
      </c>
    </row>
    <row r="6756" spans="1:16">
      <c r="A6756">
        <v>5</v>
      </c>
      <c r="B6756">
        <v>15</v>
      </c>
      <c r="C6756">
        <v>25</v>
      </c>
      <c r="D6756">
        <v>65</v>
      </c>
      <c r="E6756">
        <v>467</v>
      </c>
      <c r="F6756">
        <v>9559</v>
      </c>
      <c r="G6756">
        <v>795</v>
      </c>
      <c r="H6756">
        <v>5</v>
      </c>
      <c r="I6756" s="58" t="s">
        <v>9872</v>
      </c>
      <c r="J6756">
        <v>79505</v>
      </c>
      <c r="K6756" s="4">
        <v>0</v>
      </c>
      <c r="L6756" s="4">
        <v>3.722</v>
      </c>
      <c r="M6756" s="4">
        <v>18.866</v>
      </c>
      <c r="N6756" s="4">
        <v>22.588000000000001</v>
      </c>
      <c r="O6756" s="5">
        <v>42305.745292812499</v>
      </c>
      <c r="P6756" s="5">
        <v>43258.050196053242</v>
      </c>
    </row>
    <row r="6757" spans="1:16">
      <c r="A6757">
        <v>5</v>
      </c>
      <c r="B6757">
        <v>15</v>
      </c>
      <c r="C6757">
        <v>25</v>
      </c>
      <c r="D6757">
        <v>96</v>
      </c>
      <c r="E6757">
        <v>1167</v>
      </c>
      <c r="F6757">
        <v>9608</v>
      </c>
      <c r="G6757">
        <v>844</v>
      </c>
      <c r="H6757">
        <v>6</v>
      </c>
      <c r="I6757" s="58" t="s">
        <v>9873</v>
      </c>
      <c r="J6757">
        <v>84406</v>
      </c>
      <c r="K6757" s="4">
        <v>0</v>
      </c>
      <c r="L6757" s="4">
        <v>12.234999999999999</v>
      </c>
      <c r="M6757" s="4">
        <v>0</v>
      </c>
      <c r="N6757" s="4">
        <v>12.234999999999999</v>
      </c>
      <c r="O6757" s="5">
        <v>42305.745292812499</v>
      </c>
      <c r="P6757" s="5">
        <v>43258.050196053242</v>
      </c>
    </row>
    <row r="6758" spans="1:16">
      <c r="A6758">
        <v>5</v>
      </c>
      <c r="B6758">
        <v>15</v>
      </c>
      <c r="C6758">
        <v>25</v>
      </c>
      <c r="D6758">
        <v>96</v>
      </c>
      <c r="E6758">
        <v>1167</v>
      </c>
      <c r="F6758">
        <v>9609</v>
      </c>
      <c r="G6758">
        <v>1040</v>
      </c>
      <c r="H6758">
        <v>2</v>
      </c>
      <c r="I6758" s="58" t="s">
        <v>1645</v>
      </c>
      <c r="J6758">
        <v>104002</v>
      </c>
      <c r="K6758" s="4">
        <v>12.234999999999999</v>
      </c>
      <c r="L6758" s="4">
        <v>17.349</v>
      </c>
      <c r="M6758" s="4">
        <v>12.234999999999999</v>
      </c>
      <c r="N6758" s="4">
        <v>17.349</v>
      </c>
      <c r="O6758" s="5">
        <v>42305.745292812499</v>
      </c>
      <c r="P6758" s="5">
        <v>43258.050196053242</v>
      </c>
    </row>
    <row r="6759" spans="1:16">
      <c r="A6759">
        <v>5</v>
      </c>
      <c r="B6759">
        <v>15</v>
      </c>
      <c r="C6759">
        <v>25</v>
      </c>
      <c r="D6759">
        <v>96</v>
      </c>
      <c r="E6759">
        <v>1644</v>
      </c>
      <c r="F6759">
        <v>9610</v>
      </c>
      <c r="G6759">
        <v>844</v>
      </c>
      <c r="H6759">
        <v>5</v>
      </c>
      <c r="I6759" s="58" t="s">
        <v>9874</v>
      </c>
      <c r="J6759">
        <v>84405</v>
      </c>
      <c r="K6759" s="4">
        <v>0</v>
      </c>
      <c r="L6759" s="4">
        <v>1.9570000000000001</v>
      </c>
      <c r="M6759" s="4">
        <v>41.170999999999999</v>
      </c>
      <c r="N6759" s="4">
        <v>43.128</v>
      </c>
      <c r="O6759" s="5">
        <v>42305.745292812499</v>
      </c>
      <c r="P6759" s="5">
        <v>43258.050196053242</v>
      </c>
    </row>
    <row r="6760" spans="1:16">
      <c r="A6760">
        <v>5</v>
      </c>
      <c r="B6760">
        <v>15</v>
      </c>
      <c r="C6760">
        <v>25</v>
      </c>
      <c r="D6760">
        <v>96</v>
      </c>
      <c r="E6760">
        <v>1714</v>
      </c>
      <c r="F6760">
        <v>9611</v>
      </c>
      <c r="G6760">
        <v>1650</v>
      </c>
      <c r="H6760">
        <v>1</v>
      </c>
      <c r="I6760" s="58">
        <v>-91309</v>
      </c>
      <c r="J6760">
        <v>165001</v>
      </c>
      <c r="K6760" s="4">
        <v>0</v>
      </c>
      <c r="L6760" s="4">
        <v>3.9039999999999999</v>
      </c>
      <c r="M6760" s="4">
        <v>0</v>
      </c>
      <c r="N6760" s="4">
        <v>3.9049999999999998</v>
      </c>
      <c r="O6760" s="5">
        <v>43258.050196053242</v>
      </c>
      <c r="P6760" s="5">
        <v>43258.050196053242</v>
      </c>
    </row>
    <row r="6761" spans="1:16">
      <c r="A6761">
        <v>5</v>
      </c>
      <c r="B6761">
        <v>15</v>
      </c>
      <c r="C6761">
        <v>25</v>
      </c>
      <c r="D6761">
        <v>96</v>
      </c>
      <c r="E6761">
        <v>1714</v>
      </c>
      <c r="F6761">
        <v>9612</v>
      </c>
      <c r="G6761">
        <v>1650</v>
      </c>
      <c r="H6761">
        <v>3</v>
      </c>
      <c r="I6761" s="58">
        <v>-91250</v>
      </c>
      <c r="J6761">
        <v>165003</v>
      </c>
      <c r="K6761" s="4">
        <v>0</v>
      </c>
      <c r="L6761" s="4">
        <v>1.9319999999999999</v>
      </c>
      <c r="M6761" s="4">
        <v>11.154</v>
      </c>
      <c r="N6761" s="4">
        <v>13.086</v>
      </c>
      <c r="O6761" s="5">
        <v>42305.745292812499</v>
      </c>
      <c r="P6761" s="5">
        <v>43258.050196053242</v>
      </c>
    </row>
    <row r="6762" spans="1:16">
      <c r="A6762">
        <v>5</v>
      </c>
      <c r="B6762">
        <v>15</v>
      </c>
      <c r="C6762">
        <v>25</v>
      </c>
      <c r="D6762">
        <v>96</v>
      </c>
      <c r="E6762">
        <v>2395</v>
      </c>
      <c r="F6762">
        <v>9613</v>
      </c>
      <c r="G6762">
        <v>2253</v>
      </c>
      <c r="H6762">
        <v>1</v>
      </c>
      <c r="I6762" s="58">
        <v>128933</v>
      </c>
      <c r="J6762">
        <v>225301</v>
      </c>
      <c r="K6762" s="4">
        <v>0</v>
      </c>
      <c r="L6762" s="4">
        <v>7.09</v>
      </c>
      <c r="M6762" s="4">
        <v>0</v>
      </c>
      <c r="N6762" s="4">
        <v>7.09</v>
      </c>
      <c r="O6762" t="s">
        <v>1223</v>
      </c>
      <c r="P6762" t="s">
        <v>1223</v>
      </c>
    </row>
    <row r="6763" spans="1:16">
      <c r="A6763">
        <v>5</v>
      </c>
      <c r="B6763">
        <v>15</v>
      </c>
      <c r="C6763">
        <v>25</v>
      </c>
      <c r="D6763">
        <v>96</v>
      </c>
      <c r="E6763">
        <v>2495</v>
      </c>
      <c r="F6763">
        <v>9614</v>
      </c>
      <c r="G6763">
        <v>1040</v>
      </c>
      <c r="H6763">
        <v>1</v>
      </c>
      <c r="I6763" s="58" t="s">
        <v>9875</v>
      </c>
      <c r="J6763">
        <v>104001</v>
      </c>
      <c r="K6763" s="4">
        <v>0</v>
      </c>
      <c r="L6763" s="4">
        <v>5.9089999999999998</v>
      </c>
      <c r="M6763" s="4">
        <v>0</v>
      </c>
      <c r="N6763" s="4">
        <v>5.9089999999999998</v>
      </c>
      <c r="O6763" s="5">
        <v>42305.745292812499</v>
      </c>
      <c r="P6763" s="5">
        <v>42305.745292812499</v>
      </c>
    </row>
    <row r="6764" spans="1:16">
      <c r="A6764">
        <v>5</v>
      </c>
      <c r="B6764">
        <v>15</v>
      </c>
      <c r="C6764">
        <v>25</v>
      </c>
      <c r="D6764">
        <v>96</v>
      </c>
      <c r="E6764">
        <v>2649</v>
      </c>
      <c r="F6764">
        <v>9615</v>
      </c>
      <c r="G6764">
        <v>2630</v>
      </c>
      <c r="H6764">
        <v>1</v>
      </c>
      <c r="I6764" s="58">
        <v>266629</v>
      </c>
      <c r="J6764">
        <v>263001</v>
      </c>
      <c r="K6764" s="4">
        <v>0</v>
      </c>
      <c r="L6764" s="4">
        <v>3.3780000000000001</v>
      </c>
      <c r="M6764" s="4">
        <v>0</v>
      </c>
      <c r="N6764" s="4">
        <v>3.3780000000000001</v>
      </c>
      <c r="O6764" t="s">
        <v>1223</v>
      </c>
      <c r="P6764" t="s">
        <v>1223</v>
      </c>
    </row>
    <row r="6765" spans="1:16">
      <c r="A6765">
        <v>5</v>
      </c>
      <c r="B6765">
        <v>15</v>
      </c>
      <c r="C6765">
        <v>25</v>
      </c>
      <c r="D6765">
        <v>96</v>
      </c>
      <c r="E6765">
        <v>283</v>
      </c>
      <c r="F6765">
        <v>9603</v>
      </c>
      <c r="G6765">
        <v>704</v>
      </c>
      <c r="H6765">
        <v>3</v>
      </c>
      <c r="I6765" s="58" t="s">
        <v>9876</v>
      </c>
      <c r="J6765">
        <v>70403</v>
      </c>
      <c r="K6765" s="4">
        <v>0</v>
      </c>
      <c r="L6765" s="4">
        <v>7.6059999999999999</v>
      </c>
      <c r="M6765" s="4">
        <v>9.0090000000000003</v>
      </c>
      <c r="N6765" s="4">
        <v>16.614999999999998</v>
      </c>
      <c r="O6765" s="5">
        <v>42305.745292812499</v>
      </c>
      <c r="P6765" s="5">
        <v>43258.050196053242</v>
      </c>
    </row>
    <row r="6766" spans="1:16">
      <c r="A6766">
        <v>5</v>
      </c>
      <c r="B6766">
        <v>15</v>
      </c>
      <c r="C6766">
        <v>25</v>
      </c>
      <c r="D6766">
        <v>96</v>
      </c>
      <c r="E6766">
        <v>3010</v>
      </c>
      <c r="F6766">
        <v>9616</v>
      </c>
      <c r="G6766">
        <v>3071</v>
      </c>
      <c r="H6766">
        <v>1</v>
      </c>
      <c r="I6766" s="58">
        <v>427701</v>
      </c>
      <c r="J6766">
        <v>307101</v>
      </c>
      <c r="K6766" s="4">
        <v>0</v>
      </c>
      <c r="L6766" s="4">
        <v>4.3789999999999996</v>
      </c>
      <c r="M6766" s="4">
        <v>0</v>
      </c>
      <c r="N6766" s="4">
        <v>4.3789999999999996</v>
      </c>
      <c r="O6766" s="5">
        <v>42305.745292812499</v>
      </c>
      <c r="P6766" s="5">
        <v>42305.745292812499</v>
      </c>
    </row>
    <row r="6767" spans="1:16">
      <c r="A6767">
        <v>5</v>
      </c>
      <c r="B6767">
        <v>15</v>
      </c>
      <c r="C6767">
        <v>25</v>
      </c>
      <c r="D6767">
        <v>96</v>
      </c>
      <c r="E6767">
        <v>3275</v>
      </c>
      <c r="F6767">
        <v>9617</v>
      </c>
      <c r="G6767">
        <v>3494</v>
      </c>
      <c r="H6767">
        <v>1</v>
      </c>
      <c r="I6767" s="58">
        <v>582199</v>
      </c>
      <c r="J6767">
        <v>349401</v>
      </c>
      <c r="K6767" s="4">
        <v>1</v>
      </c>
      <c r="L6767" s="4">
        <v>3.851</v>
      </c>
      <c r="M6767" s="4">
        <v>0</v>
      </c>
      <c r="N6767" s="4">
        <v>2.851</v>
      </c>
      <c r="O6767" t="s">
        <v>1223</v>
      </c>
      <c r="P6767" t="s">
        <v>1223</v>
      </c>
    </row>
    <row r="6768" spans="1:16">
      <c r="A6768">
        <v>5</v>
      </c>
      <c r="B6768">
        <v>15</v>
      </c>
      <c r="C6768">
        <v>25</v>
      </c>
      <c r="D6768">
        <v>96</v>
      </c>
      <c r="E6768">
        <v>3444</v>
      </c>
      <c r="F6768">
        <v>9618</v>
      </c>
      <c r="G6768">
        <v>3581</v>
      </c>
      <c r="H6768">
        <v>1</v>
      </c>
      <c r="I6768" s="58">
        <v>613975</v>
      </c>
      <c r="J6768">
        <v>358101</v>
      </c>
      <c r="K6768" s="4">
        <v>0</v>
      </c>
      <c r="L6768" s="4">
        <v>4.6479999999999997</v>
      </c>
      <c r="M6768" s="4">
        <v>0</v>
      </c>
      <c r="N6768" s="4">
        <v>4.6479999999999997</v>
      </c>
      <c r="O6768" s="5">
        <v>42305.745292812499</v>
      </c>
      <c r="P6768" s="5">
        <v>42305.745292812499</v>
      </c>
    </row>
    <row r="6769" spans="1:16">
      <c r="A6769">
        <v>5</v>
      </c>
      <c r="B6769">
        <v>15</v>
      </c>
      <c r="C6769">
        <v>25</v>
      </c>
      <c r="D6769">
        <v>96</v>
      </c>
      <c r="E6769">
        <v>3527</v>
      </c>
      <c r="F6769">
        <v>9619</v>
      </c>
      <c r="G6769">
        <v>42</v>
      </c>
      <c r="H6769">
        <v>14</v>
      </c>
      <c r="I6769" s="58" t="s">
        <v>9877</v>
      </c>
      <c r="J6769">
        <v>4214</v>
      </c>
      <c r="K6769" s="4">
        <v>0</v>
      </c>
      <c r="L6769" s="4">
        <v>0.53500000000000003</v>
      </c>
      <c r="M6769" s="4">
        <v>0</v>
      </c>
      <c r="N6769" s="4">
        <v>0.53500000000000003</v>
      </c>
      <c r="O6769" s="5">
        <v>42305.745292812499</v>
      </c>
      <c r="P6769" s="5">
        <v>42305.745292812499</v>
      </c>
    </row>
    <row r="6770" spans="1:16">
      <c r="A6770">
        <v>5</v>
      </c>
      <c r="B6770">
        <v>15</v>
      </c>
      <c r="C6770">
        <v>25</v>
      </c>
      <c r="D6770">
        <v>96</v>
      </c>
      <c r="E6770">
        <v>3726</v>
      </c>
      <c r="F6770">
        <v>9620</v>
      </c>
      <c r="G6770">
        <v>2922</v>
      </c>
      <c r="H6770">
        <v>1</v>
      </c>
      <c r="I6770" s="58">
        <v>373280</v>
      </c>
      <c r="J6770">
        <v>292201</v>
      </c>
      <c r="K6770" s="4">
        <v>0</v>
      </c>
      <c r="L6770" s="4">
        <v>0.72699999999999998</v>
      </c>
      <c r="M6770" s="4">
        <v>0</v>
      </c>
      <c r="N6770" s="4">
        <v>0.72699999999999998</v>
      </c>
      <c r="O6770" s="5">
        <v>42305.745292812499</v>
      </c>
      <c r="P6770" s="5">
        <v>43258.050196053242</v>
      </c>
    </row>
    <row r="6771" spans="1:16">
      <c r="A6771">
        <v>5</v>
      </c>
      <c r="B6771">
        <v>15</v>
      </c>
      <c r="C6771">
        <v>25</v>
      </c>
      <c r="D6771">
        <v>96</v>
      </c>
      <c r="E6771">
        <v>3913</v>
      </c>
      <c r="F6771">
        <v>9621</v>
      </c>
      <c r="G6771">
        <v>105</v>
      </c>
      <c r="H6771">
        <v>2</v>
      </c>
      <c r="I6771" s="58" t="s">
        <v>1646</v>
      </c>
      <c r="J6771">
        <v>10502</v>
      </c>
      <c r="K6771" s="4">
        <v>11.292999999999999</v>
      </c>
      <c r="L6771" s="4">
        <v>12.077999999999999</v>
      </c>
      <c r="M6771" s="4">
        <v>143.56</v>
      </c>
      <c r="N6771" s="4">
        <v>144.345</v>
      </c>
      <c r="O6771" s="5">
        <v>42305.745292812499</v>
      </c>
      <c r="P6771" s="5">
        <v>43258.050196053242</v>
      </c>
    </row>
    <row r="6772" spans="1:16">
      <c r="A6772">
        <v>5</v>
      </c>
      <c r="B6772">
        <v>15</v>
      </c>
      <c r="C6772">
        <v>25</v>
      </c>
      <c r="D6772">
        <v>96</v>
      </c>
      <c r="E6772">
        <v>3913</v>
      </c>
      <c r="F6772">
        <v>9622</v>
      </c>
      <c r="G6772">
        <v>105</v>
      </c>
      <c r="H6772">
        <v>3</v>
      </c>
      <c r="I6772" s="58" t="s">
        <v>9878</v>
      </c>
      <c r="J6772">
        <v>10503</v>
      </c>
      <c r="K6772" s="4">
        <v>12.077999999999999</v>
      </c>
      <c r="L6772" s="4">
        <v>17.64</v>
      </c>
      <c r="M6772" s="4">
        <v>144.345</v>
      </c>
      <c r="N6772" s="4">
        <v>149.90700000000001</v>
      </c>
      <c r="O6772" s="5">
        <v>42305.745292812499</v>
      </c>
      <c r="P6772" s="5">
        <v>43258.050196053242</v>
      </c>
    </row>
    <row r="6773" spans="1:16">
      <c r="A6773">
        <v>5</v>
      </c>
      <c r="B6773">
        <v>15</v>
      </c>
      <c r="C6773">
        <v>25</v>
      </c>
      <c r="D6773">
        <v>96</v>
      </c>
      <c r="E6773">
        <v>3913</v>
      </c>
      <c r="F6773">
        <v>9623</v>
      </c>
      <c r="G6773">
        <v>311</v>
      </c>
      <c r="H6773">
        <v>2</v>
      </c>
      <c r="I6773" s="58" t="s">
        <v>9879</v>
      </c>
      <c r="J6773">
        <v>31102</v>
      </c>
      <c r="K6773" s="4">
        <v>0</v>
      </c>
      <c r="L6773" s="4">
        <v>10.058999999999999</v>
      </c>
      <c r="M6773" s="4">
        <v>115.902</v>
      </c>
      <c r="N6773" s="4">
        <v>125.961</v>
      </c>
      <c r="O6773" s="5">
        <v>42305.745292812499</v>
      </c>
      <c r="P6773" s="5">
        <v>43258.050196053242</v>
      </c>
    </row>
    <row r="6774" spans="1:16">
      <c r="A6774">
        <v>5</v>
      </c>
      <c r="B6774">
        <v>15</v>
      </c>
      <c r="C6774">
        <v>25</v>
      </c>
      <c r="D6774">
        <v>96</v>
      </c>
      <c r="E6774">
        <v>3913</v>
      </c>
      <c r="F6774">
        <v>9624</v>
      </c>
      <c r="G6774">
        <v>311</v>
      </c>
      <c r="H6774">
        <v>3</v>
      </c>
      <c r="I6774" s="58" t="s">
        <v>9880</v>
      </c>
      <c r="J6774">
        <v>31103</v>
      </c>
      <c r="K6774" s="4">
        <v>1E-3</v>
      </c>
      <c r="L6774" s="4">
        <v>11.292999999999999</v>
      </c>
      <c r="M6774" s="4">
        <v>132.268</v>
      </c>
      <c r="N6774" s="4">
        <v>143.56</v>
      </c>
      <c r="O6774" s="5">
        <v>42305.745292812499</v>
      </c>
      <c r="P6774" s="5">
        <v>42305.745292812499</v>
      </c>
    </row>
    <row r="6775" spans="1:16">
      <c r="A6775">
        <v>5</v>
      </c>
      <c r="B6775">
        <v>15</v>
      </c>
      <c r="C6775">
        <v>25</v>
      </c>
      <c r="D6775">
        <v>96</v>
      </c>
      <c r="E6775">
        <v>3926</v>
      </c>
      <c r="F6775">
        <v>9625</v>
      </c>
      <c r="G6775">
        <v>105</v>
      </c>
      <c r="H6775">
        <v>1</v>
      </c>
      <c r="I6775" s="58" t="s">
        <v>9881</v>
      </c>
      <c r="J6775">
        <v>10501</v>
      </c>
      <c r="K6775" s="4">
        <v>0</v>
      </c>
      <c r="L6775" s="4">
        <v>15.738</v>
      </c>
      <c r="M6775" s="4">
        <v>134.73699999999999</v>
      </c>
      <c r="N6775" s="4">
        <v>150.47499999999999</v>
      </c>
      <c r="O6775" s="5">
        <v>42305.745292812499</v>
      </c>
      <c r="P6775" s="5">
        <v>43258.050196053242</v>
      </c>
    </row>
    <row r="6776" spans="1:16">
      <c r="A6776">
        <v>5</v>
      </c>
      <c r="B6776">
        <v>15</v>
      </c>
      <c r="C6776">
        <v>25</v>
      </c>
      <c r="D6776">
        <v>96</v>
      </c>
      <c r="E6776">
        <v>3926</v>
      </c>
      <c r="F6776">
        <v>9626</v>
      </c>
      <c r="G6776">
        <v>105</v>
      </c>
      <c r="H6776">
        <v>2</v>
      </c>
      <c r="I6776" s="58" t="s">
        <v>1646</v>
      </c>
      <c r="J6776">
        <v>10502</v>
      </c>
      <c r="K6776" s="4">
        <v>20</v>
      </c>
      <c r="L6776" s="4">
        <v>33.866999999999997</v>
      </c>
      <c r="M6776" s="4">
        <v>120.87</v>
      </c>
      <c r="N6776" s="4">
        <v>134.73699999999999</v>
      </c>
      <c r="O6776" s="5">
        <v>42305.745292812499</v>
      </c>
      <c r="P6776" s="5">
        <v>43258.050196053242</v>
      </c>
    </row>
    <row r="6777" spans="1:16">
      <c r="A6777">
        <v>5</v>
      </c>
      <c r="B6777">
        <v>15</v>
      </c>
      <c r="C6777">
        <v>25</v>
      </c>
      <c r="D6777">
        <v>96</v>
      </c>
      <c r="E6777">
        <v>3926</v>
      </c>
      <c r="F6777">
        <v>9627</v>
      </c>
      <c r="G6777">
        <v>303</v>
      </c>
      <c r="H6777">
        <v>5</v>
      </c>
      <c r="I6777" s="58" t="s">
        <v>9882</v>
      </c>
      <c r="J6777">
        <v>30305</v>
      </c>
      <c r="K6777" s="4">
        <v>0</v>
      </c>
      <c r="L6777" s="4">
        <v>3.5049999999999999</v>
      </c>
      <c r="M6777" s="4">
        <v>116.58</v>
      </c>
      <c r="N6777" s="4">
        <v>120.08499999999999</v>
      </c>
      <c r="O6777" s="5">
        <v>42305.745292812499</v>
      </c>
      <c r="P6777" s="5">
        <v>43258.050196053242</v>
      </c>
    </row>
    <row r="6778" spans="1:16">
      <c r="A6778">
        <v>5</v>
      </c>
      <c r="B6778">
        <v>15</v>
      </c>
      <c r="C6778">
        <v>25</v>
      </c>
      <c r="D6778">
        <v>96</v>
      </c>
      <c r="E6778">
        <v>4043</v>
      </c>
      <c r="F6778">
        <v>9628</v>
      </c>
      <c r="G6778">
        <v>381</v>
      </c>
      <c r="H6778">
        <v>2</v>
      </c>
      <c r="I6778" s="58" t="s">
        <v>9883</v>
      </c>
      <c r="J6778">
        <v>38102</v>
      </c>
      <c r="K6778" s="4">
        <v>0.5</v>
      </c>
      <c r="L6778" s="4">
        <v>7.3360000000000003</v>
      </c>
      <c r="M6778" s="4">
        <v>51.811</v>
      </c>
      <c r="N6778" s="4">
        <v>58.646999999999998</v>
      </c>
      <c r="O6778" s="5">
        <v>42305.745292812499</v>
      </c>
      <c r="P6778" s="5">
        <v>43258.050196053242</v>
      </c>
    </row>
    <row r="6779" spans="1:16">
      <c r="A6779">
        <v>5</v>
      </c>
      <c r="B6779">
        <v>15</v>
      </c>
      <c r="C6779">
        <v>25</v>
      </c>
      <c r="D6779">
        <v>96</v>
      </c>
      <c r="E6779">
        <v>4043</v>
      </c>
      <c r="F6779">
        <v>9629</v>
      </c>
      <c r="G6779">
        <v>541</v>
      </c>
      <c r="H6779">
        <v>2</v>
      </c>
      <c r="I6779" s="58" t="s">
        <v>9884</v>
      </c>
      <c r="J6779">
        <v>54102</v>
      </c>
      <c r="K6779" s="4">
        <v>0</v>
      </c>
      <c r="L6779" s="4">
        <v>31.527999999999999</v>
      </c>
      <c r="M6779" s="4">
        <v>30.241</v>
      </c>
      <c r="N6779" s="4">
        <v>51.811</v>
      </c>
      <c r="O6779" s="5">
        <v>42305.745292812499</v>
      </c>
      <c r="P6779" s="5">
        <v>43258.050196053242</v>
      </c>
    </row>
    <row r="6780" spans="1:16">
      <c r="A6780">
        <v>5</v>
      </c>
      <c r="B6780">
        <v>15</v>
      </c>
      <c r="C6780">
        <v>25</v>
      </c>
      <c r="D6780">
        <v>96</v>
      </c>
      <c r="E6780">
        <v>4550</v>
      </c>
      <c r="F6780">
        <v>9630</v>
      </c>
      <c r="G6780">
        <v>42</v>
      </c>
      <c r="H6780">
        <v>9</v>
      </c>
      <c r="I6780" s="58">
        <v>15585</v>
      </c>
      <c r="J6780">
        <v>4209</v>
      </c>
      <c r="K6780" s="4">
        <v>0</v>
      </c>
      <c r="L6780" s="4">
        <v>18.370999999999999</v>
      </c>
      <c r="M6780" s="4">
        <v>179.536</v>
      </c>
      <c r="N6780" s="4">
        <v>197.90700000000001</v>
      </c>
      <c r="O6780" s="5">
        <v>42305.745292812499</v>
      </c>
      <c r="P6780" s="5">
        <v>42305.745292812499</v>
      </c>
    </row>
    <row r="6781" spans="1:16">
      <c r="A6781">
        <v>5</v>
      </c>
      <c r="B6781">
        <v>15</v>
      </c>
      <c r="C6781">
        <v>25</v>
      </c>
      <c r="D6781">
        <v>96</v>
      </c>
      <c r="E6781">
        <v>806</v>
      </c>
      <c r="F6781">
        <v>9604</v>
      </c>
      <c r="G6781">
        <v>311</v>
      </c>
      <c r="H6781">
        <v>5</v>
      </c>
      <c r="I6781" s="58" t="s">
        <v>9885</v>
      </c>
      <c r="J6781">
        <v>31105</v>
      </c>
      <c r="K6781" s="4">
        <v>0</v>
      </c>
      <c r="L6781" s="4">
        <v>13.891999999999999</v>
      </c>
      <c r="M6781" s="4">
        <v>0</v>
      </c>
      <c r="N6781" s="4">
        <v>13.891999999999999</v>
      </c>
      <c r="O6781" s="5">
        <v>42305.745292812499</v>
      </c>
      <c r="P6781" s="5">
        <v>43258.050196053242</v>
      </c>
    </row>
    <row r="6782" spans="1:16">
      <c r="A6782">
        <v>5</v>
      </c>
      <c r="B6782">
        <v>15</v>
      </c>
      <c r="C6782">
        <v>25</v>
      </c>
      <c r="D6782">
        <v>96</v>
      </c>
      <c r="E6782">
        <v>807</v>
      </c>
      <c r="F6782">
        <v>9605</v>
      </c>
      <c r="G6782">
        <v>1040</v>
      </c>
      <c r="H6782">
        <v>2</v>
      </c>
      <c r="I6782" s="58" t="s">
        <v>1645</v>
      </c>
      <c r="J6782">
        <v>104002</v>
      </c>
      <c r="K6782" s="4">
        <v>1</v>
      </c>
      <c r="L6782" s="4">
        <v>6.1429999999999998</v>
      </c>
      <c r="M6782" s="4">
        <v>0</v>
      </c>
      <c r="N6782" s="4">
        <v>5.1429999999999998</v>
      </c>
      <c r="O6782" s="5">
        <v>42305.745292812499</v>
      </c>
      <c r="P6782" s="5">
        <v>43258.050196053242</v>
      </c>
    </row>
    <row r="6783" spans="1:16">
      <c r="A6783">
        <v>5</v>
      </c>
      <c r="B6783">
        <v>15</v>
      </c>
      <c r="C6783">
        <v>25</v>
      </c>
      <c r="D6783">
        <v>96</v>
      </c>
      <c r="E6783">
        <v>807</v>
      </c>
      <c r="F6783">
        <v>9606</v>
      </c>
      <c r="G6783">
        <v>2319</v>
      </c>
      <c r="H6783">
        <v>1</v>
      </c>
      <c r="I6783" s="58">
        <v>153038</v>
      </c>
      <c r="J6783">
        <v>231901</v>
      </c>
      <c r="K6783" s="4">
        <v>0.108</v>
      </c>
      <c r="L6783" s="4">
        <v>9.9969999999999999</v>
      </c>
      <c r="M6783" s="4">
        <v>5.1429999999999998</v>
      </c>
      <c r="N6783" s="4">
        <v>15.032</v>
      </c>
      <c r="O6783" s="5">
        <v>42305.745292812499</v>
      </c>
      <c r="P6783" s="5">
        <v>43258.050196053242</v>
      </c>
    </row>
    <row r="6784" spans="1:16">
      <c r="A6784">
        <v>5</v>
      </c>
      <c r="B6784">
        <v>15</v>
      </c>
      <c r="C6784">
        <v>25</v>
      </c>
      <c r="D6784">
        <v>96</v>
      </c>
      <c r="E6784">
        <v>808</v>
      </c>
      <c r="F6784">
        <v>9607</v>
      </c>
      <c r="G6784">
        <v>1053</v>
      </c>
      <c r="H6784">
        <v>1</v>
      </c>
      <c r="I6784" s="58" t="s">
        <v>9886</v>
      </c>
      <c r="J6784">
        <v>105301</v>
      </c>
      <c r="K6784" s="4">
        <v>0</v>
      </c>
      <c r="L6784" s="4">
        <v>11.135</v>
      </c>
      <c r="M6784" s="4">
        <v>0</v>
      </c>
      <c r="N6784" s="4">
        <v>11.135</v>
      </c>
      <c r="O6784" s="5">
        <v>42305.745292812499</v>
      </c>
      <c r="P6784" s="5">
        <v>42305.745292812499</v>
      </c>
    </row>
    <row r="6785" spans="1:16">
      <c r="A6785">
        <v>5</v>
      </c>
      <c r="B6785">
        <v>15</v>
      </c>
      <c r="C6785">
        <v>4</v>
      </c>
      <c r="D6785">
        <v>103</v>
      </c>
      <c r="E6785">
        <v>1126</v>
      </c>
      <c r="F6785">
        <v>1504</v>
      </c>
      <c r="G6785">
        <v>1622</v>
      </c>
      <c r="H6785">
        <v>2</v>
      </c>
      <c r="I6785" s="58">
        <v>-101505</v>
      </c>
      <c r="J6785">
        <v>162202</v>
      </c>
      <c r="K6785" s="4">
        <v>3.4000000000000002E-2</v>
      </c>
      <c r="L6785" s="4">
        <v>24.501999999999999</v>
      </c>
      <c r="M6785" s="4">
        <v>0</v>
      </c>
      <c r="N6785" s="4">
        <v>24.468</v>
      </c>
      <c r="O6785" s="5">
        <v>42305.745292812499</v>
      </c>
      <c r="P6785" s="5">
        <v>42305.745292812499</v>
      </c>
    </row>
    <row r="6786" spans="1:16">
      <c r="A6786">
        <v>5</v>
      </c>
      <c r="B6786">
        <v>15</v>
      </c>
      <c r="C6786">
        <v>4</v>
      </c>
      <c r="D6786">
        <v>103</v>
      </c>
      <c r="E6786">
        <v>2391</v>
      </c>
      <c r="F6786">
        <v>1505</v>
      </c>
      <c r="G6786">
        <v>2220</v>
      </c>
      <c r="H6786">
        <v>1</v>
      </c>
      <c r="I6786" s="58">
        <v>116879</v>
      </c>
      <c r="J6786">
        <v>222001</v>
      </c>
      <c r="K6786" s="4">
        <v>0</v>
      </c>
      <c r="L6786" s="4">
        <v>10.986000000000001</v>
      </c>
      <c r="M6786" s="4">
        <v>0</v>
      </c>
      <c r="N6786" s="4">
        <v>10.986000000000001</v>
      </c>
      <c r="O6786" s="5">
        <v>42305.745292812499</v>
      </c>
      <c r="P6786" s="5">
        <v>42305.745292812499</v>
      </c>
    </row>
    <row r="6787" spans="1:16">
      <c r="A6787">
        <v>5</v>
      </c>
      <c r="B6787">
        <v>15</v>
      </c>
      <c r="C6787">
        <v>4</v>
      </c>
      <c r="D6787">
        <v>103</v>
      </c>
      <c r="E6787">
        <v>2597</v>
      </c>
      <c r="F6787">
        <v>1506</v>
      </c>
      <c r="G6787">
        <v>2554</v>
      </c>
      <c r="H6787">
        <v>1</v>
      </c>
      <c r="I6787" s="58">
        <v>238871</v>
      </c>
      <c r="J6787">
        <v>255401</v>
      </c>
      <c r="K6787" s="4">
        <v>0</v>
      </c>
      <c r="L6787" s="4">
        <v>6.8940000000000001</v>
      </c>
      <c r="M6787" s="4">
        <v>0</v>
      </c>
      <c r="N6787" s="4">
        <v>6.8940000000000001</v>
      </c>
      <c r="O6787" s="5">
        <v>42305.745292812499</v>
      </c>
      <c r="P6787" s="5">
        <v>42305.745292812499</v>
      </c>
    </row>
    <row r="6788" spans="1:16">
      <c r="A6788">
        <v>5</v>
      </c>
      <c r="B6788">
        <v>15</v>
      </c>
      <c r="C6788">
        <v>4</v>
      </c>
      <c r="D6788">
        <v>103</v>
      </c>
      <c r="E6788">
        <v>3107</v>
      </c>
      <c r="F6788">
        <v>1507</v>
      </c>
      <c r="G6788">
        <v>1142</v>
      </c>
      <c r="H6788">
        <v>5</v>
      </c>
      <c r="I6788" s="58" t="s">
        <v>9887</v>
      </c>
      <c r="J6788">
        <v>114205</v>
      </c>
      <c r="K6788" s="4">
        <v>0</v>
      </c>
      <c r="L6788" s="4">
        <v>7.0010000000000003</v>
      </c>
      <c r="M6788" s="4">
        <v>0</v>
      </c>
      <c r="N6788" s="4">
        <v>7.0010000000000003</v>
      </c>
      <c r="O6788" s="5">
        <v>42305.745292812499</v>
      </c>
      <c r="P6788" s="5">
        <v>42305.745292812499</v>
      </c>
    </row>
    <row r="6789" spans="1:16">
      <c r="A6789">
        <v>5</v>
      </c>
      <c r="B6789">
        <v>15</v>
      </c>
      <c r="C6789">
        <v>4</v>
      </c>
      <c r="D6789">
        <v>103</v>
      </c>
      <c r="E6789">
        <v>3108</v>
      </c>
      <c r="F6789">
        <v>1508</v>
      </c>
      <c r="G6789">
        <v>3214</v>
      </c>
      <c r="H6789">
        <v>1</v>
      </c>
      <c r="I6789" s="58">
        <v>479931</v>
      </c>
      <c r="J6789">
        <v>321401</v>
      </c>
      <c r="K6789" s="4">
        <v>0</v>
      </c>
      <c r="L6789" s="4">
        <v>0.745</v>
      </c>
      <c r="M6789" s="4">
        <v>0</v>
      </c>
      <c r="N6789" s="4">
        <v>0.745</v>
      </c>
      <c r="O6789" s="5">
        <v>42305.745292812499</v>
      </c>
      <c r="P6789" s="5">
        <v>42305.745292812499</v>
      </c>
    </row>
    <row r="6790" spans="1:16">
      <c r="A6790">
        <v>5</v>
      </c>
      <c r="B6790">
        <v>15</v>
      </c>
      <c r="C6790">
        <v>4</v>
      </c>
      <c r="D6790">
        <v>103</v>
      </c>
      <c r="E6790">
        <v>3365</v>
      </c>
      <c r="F6790">
        <v>1509</v>
      </c>
      <c r="G6790">
        <v>3300</v>
      </c>
      <c r="H6790">
        <v>1</v>
      </c>
      <c r="I6790" s="58">
        <v>511342</v>
      </c>
      <c r="J6790">
        <v>330001</v>
      </c>
      <c r="K6790" s="4">
        <v>1</v>
      </c>
      <c r="L6790" s="4">
        <v>5.335</v>
      </c>
      <c r="M6790" s="4">
        <v>0</v>
      </c>
      <c r="N6790" s="4">
        <v>4.335</v>
      </c>
      <c r="O6790" s="5">
        <v>42305.745292812499</v>
      </c>
      <c r="P6790" s="5">
        <v>42305.745292812499</v>
      </c>
    </row>
    <row r="6791" spans="1:16">
      <c r="A6791">
        <v>5</v>
      </c>
      <c r="B6791">
        <v>15</v>
      </c>
      <c r="C6791">
        <v>4</v>
      </c>
      <c r="D6791">
        <v>103</v>
      </c>
      <c r="E6791">
        <v>3423</v>
      </c>
      <c r="F6791">
        <v>1510</v>
      </c>
      <c r="G6791">
        <v>3552</v>
      </c>
      <c r="H6791">
        <v>2</v>
      </c>
      <c r="I6791" s="58">
        <v>603413</v>
      </c>
      <c r="J6791">
        <v>355202</v>
      </c>
      <c r="K6791" s="4">
        <v>0</v>
      </c>
      <c r="L6791" s="4">
        <v>1.294</v>
      </c>
      <c r="M6791" s="4">
        <v>1.6819999999999999</v>
      </c>
      <c r="N6791" s="4">
        <v>2.976</v>
      </c>
      <c r="O6791" s="5">
        <v>42305.745292812499</v>
      </c>
      <c r="P6791" s="5">
        <v>43258.050196053242</v>
      </c>
    </row>
    <row r="6792" spans="1:16">
      <c r="A6792">
        <v>5</v>
      </c>
      <c r="B6792">
        <v>15</v>
      </c>
      <c r="C6792">
        <v>4</v>
      </c>
      <c r="D6792">
        <v>103</v>
      </c>
      <c r="E6792">
        <v>3845</v>
      </c>
      <c r="F6792">
        <v>1511</v>
      </c>
      <c r="G6792">
        <v>1108</v>
      </c>
      <c r="H6792">
        <v>2</v>
      </c>
      <c r="I6792" s="58" t="s">
        <v>9888</v>
      </c>
      <c r="J6792">
        <v>110802</v>
      </c>
      <c r="K6792" s="4">
        <v>0.89300000000000002</v>
      </c>
      <c r="L6792" s="4">
        <v>10.282999999999999</v>
      </c>
      <c r="M6792" s="4">
        <v>0</v>
      </c>
      <c r="N6792" s="4">
        <v>9.39</v>
      </c>
      <c r="O6792" t="s">
        <v>1223</v>
      </c>
      <c r="P6792" t="s">
        <v>1223</v>
      </c>
    </row>
    <row r="6793" spans="1:16">
      <c r="A6793">
        <v>5</v>
      </c>
      <c r="B6793">
        <v>15</v>
      </c>
      <c r="C6793">
        <v>4</v>
      </c>
      <c r="D6793">
        <v>103</v>
      </c>
      <c r="E6793">
        <v>4088</v>
      </c>
      <c r="F6793">
        <v>1512</v>
      </c>
      <c r="G6793">
        <v>41</v>
      </c>
      <c r="H6793">
        <v>3</v>
      </c>
      <c r="I6793" s="58">
        <v>15036</v>
      </c>
      <c r="J6793">
        <v>4103</v>
      </c>
      <c r="K6793" s="4">
        <v>1</v>
      </c>
      <c r="L6793" s="4">
        <v>11.207000000000001</v>
      </c>
      <c r="M6793" s="4">
        <v>0</v>
      </c>
      <c r="N6793" s="4">
        <v>10.207000000000001</v>
      </c>
      <c r="O6793" s="5">
        <v>42305.745292812499</v>
      </c>
      <c r="P6793" s="5">
        <v>42305.745292812499</v>
      </c>
    </row>
    <row r="6794" spans="1:16">
      <c r="A6794">
        <v>5</v>
      </c>
      <c r="B6794">
        <v>15</v>
      </c>
      <c r="C6794">
        <v>4</v>
      </c>
      <c r="D6794">
        <v>103</v>
      </c>
      <c r="E6794">
        <v>4518</v>
      </c>
      <c r="F6794">
        <v>1513</v>
      </c>
      <c r="G6794">
        <v>238</v>
      </c>
      <c r="H6794">
        <v>1</v>
      </c>
      <c r="I6794" s="58" t="s">
        <v>9889</v>
      </c>
      <c r="J6794">
        <v>23801</v>
      </c>
      <c r="K6794" s="4">
        <v>1</v>
      </c>
      <c r="L6794" s="4">
        <v>20.774000000000001</v>
      </c>
      <c r="M6794" s="4">
        <v>20.007999999999999</v>
      </c>
      <c r="N6794" s="4">
        <v>39.780999999999999</v>
      </c>
      <c r="O6794" s="5">
        <v>42305.745292812499</v>
      </c>
      <c r="P6794" s="5">
        <v>43258.050196053242</v>
      </c>
    </row>
    <row r="6795" spans="1:16">
      <c r="A6795">
        <v>5</v>
      </c>
      <c r="B6795">
        <v>15</v>
      </c>
      <c r="C6795">
        <v>4</v>
      </c>
      <c r="D6795">
        <v>103</v>
      </c>
      <c r="E6795">
        <v>4518</v>
      </c>
      <c r="F6795">
        <v>1514</v>
      </c>
      <c r="G6795">
        <v>238</v>
      </c>
      <c r="H6795">
        <v>2</v>
      </c>
      <c r="I6795" s="58" t="s">
        <v>9890</v>
      </c>
      <c r="J6795">
        <v>23802</v>
      </c>
      <c r="K6795" s="4">
        <v>1</v>
      </c>
      <c r="L6795" s="4">
        <v>21.026</v>
      </c>
      <c r="M6795" s="4">
        <v>39.780999999999999</v>
      </c>
      <c r="N6795" s="4">
        <v>59.808</v>
      </c>
      <c r="O6795" s="5">
        <v>42305.745292812499</v>
      </c>
      <c r="P6795" s="5">
        <v>43258.050196053242</v>
      </c>
    </row>
    <row r="6796" spans="1:16">
      <c r="A6796">
        <v>5</v>
      </c>
      <c r="B6796">
        <v>15</v>
      </c>
      <c r="C6796">
        <v>4</v>
      </c>
      <c r="D6796">
        <v>103</v>
      </c>
      <c r="E6796">
        <v>4536</v>
      </c>
      <c r="F6796">
        <v>1515</v>
      </c>
      <c r="G6796">
        <v>41</v>
      </c>
      <c r="H6796">
        <v>1</v>
      </c>
      <c r="I6796" s="58">
        <v>14977</v>
      </c>
      <c r="J6796">
        <v>4101</v>
      </c>
      <c r="K6796" s="4">
        <v>1</v>
      </c>
      <c r="L6796" s="4">
        <v>15.420999999999999</v>
      </c>
      <c r="M6796" s="4">
        <v>37.832000000000001</v>
      </c>
      <c r="N6796" s="4">
        <v>52.253</v>
      </c>
      <c r="O6796" s="5">
        <v>42305.745292812499</v>
      </c>
      <c r="P6796" s="5">
        <v>42305.745292812499</v>
      </c>
    </row>
    <row r="6797" spans="1:16">
      <c r="A6797">
        <v>5</v>
      </c>
      <c r="B6797">
        <v>15</v>
      </c>
      <c r="C6797">
        <v>4</v>
      </c>
      <c r="D6797">
        <v>103</v>
      </c>
      <c r="E6797">
        <v>4536</v>
      </c>
      <c r="F6797">
        <v>1516</v>
      </c>
      <c r="G6797">
        <v>425</v>
      </c>
      <c r="H6797">
        <v>1</v>
      </c>
      <c r="I6797" s="58" t="s">
        <v>9891</v>
      </c>
      <c r="J6797">
        <v>42501</v>
      </c>
      <c r="K6797" s="4">
        <v>2.0939999999999999</v>
      </c>
      <c r="L6797" s="4">
        <v>14.68</v>
      </c>
      <c r="M6797" s="4">
        <v>52.253</v>
      </c>
      <c r="N6797" s="4">
        <v>64.826999999999998</v>
      </c>
      <c r="O6797" s="5">
        <v>42305.745292812499</v>
      </c>
      <c r="P6797" s="5">
        <v>43258.050196053242</v>
      </c>
    </row>
    <row r="6798" spans="1:16">
      <c r="A6798">
        <v>5</v>
      </c>
      <c r="B6798">
        <v>15</v>
      </c>
      <c r="C6798">
        <v>4</v>
      </c>
      <c r="D6798">
        <v>103</v>
      </c>
      <c r="E6798">
        <v>4554</v>
      </c>
      <c r="F6798">
        <v>1517</v>
      </c>
      <c r="G6798">
        <v>41</v>
      </c>
      <c r="H6798">
        <v>2</v>
      </c>
      <c r="I6798" s="58">
        <v>15008</v>
      </c>
      <c r="J6798">
        <v>4102</v>
      </c>
      <c r="K6798" s="4">
        <v>15.172000000000001</v>
      </c>
      <c r="L6798" s="4">
        <v>29.687000000000001</v>
      </c>
      <c r="M6798" s="4">
        <v>45.744999999999997</v>
      </c>
      <c r="N6798" s="4">
        <v>60.26</v>
      </c>
      <c r="O6798" s="5">
        <v>42305.745292812499</v>
      </c>
      <c r="P6798" s="5">
        <v>43258.050196053242</v>
      </c>
    </row>
    <row r="6799" spans="1:16">
      <c r="A6799">
        <v>5</v>
      </c>
      <c r="B6799">
        <v>15</v>
      </c>
      <c r="C6799">
        <v>4</v>
      </c>
      <c r="D6799">
        <v>103</v>
      </c>
      <c r="E6799">
        <v>4554</v>
      </c>
      <c r="F6799">
        <v>1518</v>
      </c>
      <c r="G6799">
        <v>226</v>
      </c>
      <c r="H6799">
        <v>1</v>
      </c>
      <c r="I6799" s="58" t="s">
        <v>9892</v>
      </c>
      <c r="J6799">
        <v>22601</v>
      </c>
      <c r="K6799" s="4">
        <v>1</v>
      </c>
      <c r="L6799" s="4">
        <v>5.6859999999999999</v>
      </c>
      <c r="M6799" s="4">
        <v>60.26</v>
      </c>
      <c r="N6799" s="4">
        <v>64.945999999999998</v>
      </c>
      <c r="O6799" s="5">
        <v>42305.745292812499</v>
      </c>
      <c r="P6799" s="5">
        <v>43258.050196053242</v>
      </c>
    </row>
    <row r="6800" spans="1:16">
      <c r="A6800">
        <v>5</v>
      </c>
      <c r="B6800">
        <v>15</v>
      </c>
      <c r="C6800">
        <v>4</v>
      </c>
      <c r="D6800">
        <v>103</v>
      </c>
      <c r="E6800">
        <v>459</v>
      </c>
      <c r="F6800">
        <v>1497</v>
      </c>
      <c r="G6800">
        <v>1622</v>
      </c>
      <c r="H6800">
        <v>1</v>
      </c>
      <c r="I6800" s="58">
        <v>-101536</v>
      </c>
      <c r="J6800">
        <v>162201</v>
      </c>
      <c r="K6800" s="4">
        <v>1</v>
      </c>
      <c r="L6800" s="4">
        <v>9.8190000000000008</v>
      </c>
      <c r="M6800" s="4">
        <v>0.27300000000000002</v>
      </c>
      <c r="N6800" s="4">
        <v>9.0920000000000005</v>
      </c>
      <c r="O6800" s="5">
        <v>42305.745292812499</v>
      </c>
      <c r="P6800" s="5">
        <v>42305.745292812499</v>
      </c>
    </row>
    <row r="6801" spans="1:16">
      <c r="A6801">
        <v>5</v>
      </c>
      <c r="B6801">
        <v>15</v>
      </c>
      <c r="C6801">
        <v>4</v>
      </c>
      <c r="D6801">
        <v>103</v>
      </c>
      <c r="E6801">
        <v>459</v>
      </c>
      <c r="F6801">
        <v>1498</v>
      </c>
      <c r="G6801">
        <v>1727</v>
      </c>
      <c r="H6801">
        <v>1</v>
      </c>
      <c r="I6801" s="58">
        <v>-63186</v>
      </c>
      <c r="J6801">
        <v>172701</v>
      </c>
      <c r="K6801" s="4">
        <v>1</v>
      </c>
      <c r="L6801" s="4">
        <v>13.154999999999999</v>
      </c>
      <c r="M6801" s="4">
        <v>9.0920000000000005</v>
      </c>
      <c r="N6801" s="4">
        <v>21.247</v>
      </c>
      <c r="O6801" s="5">
        <v>42305.745292812499</v>
      </c>
      <c r="P6801" s="5">
        <v>43258.050196053242</v>
      </c>
    </row>
    <row r="6802" spans="1:16">
      <c r="A6802">
        <v>5</v>
      </c>
      <c r="B6802">
        <v>15</v>
      </c>
      <c r="C6802">
        <v>4</v>
      </c>
      <c r="D6802">
        <v>103</v>
      </c>
      <c r="E6802">
        <v>840</v>
      </c>
      <c r="F6802">
        <v>1499</v>
      </c>
      <c r="G6802">
        <v>1071</v>
      </c>
      <c r="H6802">
        <v>1</v>
      </c>
      <c r="I6802" s="58" t="s">
        <v>9893</v>
      </c>
      <c r="J6802">
        <v>107101</v>
      </c>
      <c r="K6802" s="4">
        <v>10</v>
      </c>
      <c r="L6802" s="4">
        <v>22.599</v>
      </c>
      <c r="M6802" s="4">
        <v>0</v>
      </c>
      <c r="N6802" s="4">
        <v>12.599</v>
      </c>
      <c r="O6802" s="5">
        <v>42305.745292812499</v>
      </c>
      <c r="P6802" s="5">
        <v>42305.745292812499</v>
      </c>
    </row>
    <row r="6803" spans="1:16">
      <c r="A6803">
        <v>5</v>
      </c>
      <c r="B6803">
        <v>15</v>
      </c>
      <c r="C6803">
        <v>4</v>
      </c>
      <c r="D6803">
        <v>103</v>
      </c>
      <c r="E6803">
        <v>867</v>
      </c>
      <c r="F6803">
        <v>1500</v>
      </c>
      <c r="G6803">
        <v>727</v>
      </c>
      <c r="H6803">
        <v>6</v>
      </c>
      <c r="I6803" s="58" t="s">
        <v>9894</v>
      </c>
      <c r="J6803">
        <v>72706</v>
      </c>
      <c r="K6803" s="4">
        <v>1</v>
      </c>
      <c r="L6803" s="4">
        <v>10.483000000000001</v>
      </c>
      <c r="M6803" s="4">
        <v>0</v>
      </c>
      <c r="N6803" s="4">
        <v>9.4830000000000005</v>
      </c>
      <c r="O6803" s="5">
        <v>42305.745292812499</v>
      </c>
      <c r="P6803" s="5">
        <v>42305.745292812499</v>
      </c>
    </row>
    <row r="6804" spans="1:16">
      <c r="A6804">
        <v>5</v>
      </c>
      <c r="B6804">
        <v>15</v>
      </c>
      <c r="C6804">
        <v>4</v>
      </c>
      <c r="D6804">
        <v>103</v>
      </c>
      <c r="E6804">
        <v>911</v>
      </c>
      <c r="F6804">
        <v>1501</v>
      </c>
      <c r="G6804">
        <v>1108</v>
      </c>
      <c r="H6804">
        <v>1</v>
      </c>
      <c r="I6804" s="58" t="s">
        <v>9895</v>
      </c>
      <c r="J6804">
        <v>110801</v>
      </c>
      <c r="K6804" s="4">
        <v>1</v>
      </c>
      <c r="L6804" s="4">
        <v>37.006999999999998</v>
      </c>
      <c r="M6804" s="4">
        <v>0</v>
      </c>
      <c r="N6804" s="4">
        <v>36.006999999999998</v>
      </c>
      <c r="O6804" t="s">
        <v>1223</v>
      </c>
      <c r="P6804" t="s">
        <v>1223</v>
      </c>
    </row>
    <row r="6805" spans="1:16">
      <c r="A6805">
        <v>5</v>
      </c>
      <c r="B6805">
        <v>15</v>
      </c>
      <c r="C6805">
        <v>4</v>
      </c>
      <c r="D6805">
        <v>103</v>
      </c>
      <c r="E6805">
        <v>949</v>
      </c>
      <c r="F6805">
        <v>1502</v>
      </c>
      <c r="G6805">
        <v>1622</v>
      </c>
      <c r="H6805">
        <v>1</v>
      </c>
      <c r="I6805" s="58">
        <v>-101536</v>
      </c>
      <c r="J6805">
        <v>162201</v>
      </c>
      <c r="K6805" s="4">
        <v>9.8190000000000008</v>
      </c>
      <c r="L6805" s="4">
        <v>21.474</v>
      </c>
      <c r="M6805" s="4">
        <v>38.93</v>
      </c>
      <c r="N6805" s="4">
        <v>50.585000000000001</v>
      </c>
      <c r="O6805" s="5">
        <v>42305.745292812499</v>
      </c>
      <c r="P6805" s="5">
        <v>42305.745292812499</v>
      </c>
    </row>
    <row r="6806" spans="1:16">
      <c r="A6806">
        <v>5</v>
      </c>
      <c r="B6806">
        <v>15</v>
      </c>
      <c r="C6806">
        <v>4</v>
      </c>
      <c r="D6806">
        <v>103</v>
      </c>
      <c r="E6806">
        <v>949</v>
      </c>
      <c r="F6806">
        <v>1503</v>
      </c>
      <c r="G6806">
        <v>2085</v>
      </c>
      <c r="H6806">
        <v>2</v>
      </c>
      <c r="I6806" s="58">
        <v>67604</v>
      </c>
      <c r="J6806">
        <v>208502</v>
      </c>
      <c r="K6806" s="4">
        <v>0</v>
      </c>
      <c r="L6806" s="4">
        <v>1.0149999999999999</v>
      </c>
      <c r="M6806" s="4">
        <v>34.904000000000003</v>
      </c>
      <c r="N6806" s="4">
        <v>35.918999999999997</v>
      </c>
      <c r="O6806" s="5">
        <v>42305.745292812499</v>
      </c>
      <c r="P6806" s="5">
        <v>42305.745292812499</v>
      </c>
    </row>
    <row r="6807" spans="1:16">
      <c r="A6807">
        <v>5</v>
      </c>
      <c r="B6807">
        <v>15</v>
      </c>
      <c r="C6807">
        <v>4</v>
      </c>
      <c r="D6807">
        <v>106</v>
      </c>
      <c r="E6807">
        <v>1380</v>
      </c>
      <c r="F6807">
        <v>1521</v>
      </c>
      <c r="G6807">
        <v>798</v>
      </c>
      <c r="H6807">
        <v>3</v>
      </c>
      <c r="I6807" s="58" t="s">
        <v>9896</v>
      </c>
      <c r="J6807">
        <v>79803</v>
      </c>
      <c r="K6807" s="4">
        <v>1</v>
      </c>
      <c r="L6807" s="4">
        <v>12.664</v>
      </c>
      <c r="M6807" s="4">
        <v>5.3220000000000001</v>
      </c>
      <c r="N6807" s="4">
        <v>16.986000000000001</v>
      </c>
      <c r="O6807" s="5">
        <v>42305.745292812499</v>
      </c>
      <c r="P6807" s="5">
        <v>42305.745292812499</v>
      </c>
    </row>
    <row r="6808" spans="1:16">
      <c r="A6808">
        <v>5</v>
      </c>
      <c r="B6808">
        <v>15</v>
      </c>
      <c r="C6808">
        <v>4</v>
      </c>
      <c r="D6808">
        <v>106</v>
      </c>
      <c r="E6808">
        <v>1553</v>
      </c>
      <c r="F6808">
        <v>1522</v>
      </c>
      <c r="G6808">
        <v>460</v>
      </c>
      <c r="H6808">
        <v>3</v>
      </c>
      <c r="I6808" s="58" t="s">
        <v>9897</v>
      </c>
      <c r="J6808">
        <v>46003</v>
      </c>
      <c r="K6808" s="4">
        <v>1</v>
      </c>
      <c r="L6808" s="4">
        <v>6.8769999999999998</v>
      </c>
      <c r="M6808" s="4">
        <v>4.6029999999999998</v>
      </c>
      <c r="N6808" s="4">
        <v>10.48</v>
      </c>
      <c r="O6808" s="5">
        <v>42305.745292812499</v>
      </c>
      <c r="P6808" s="5">
        <v>43258.050196053242</v>
      </c>
    </row>
    <row r="6809" spans="1:16">
      <c r="A6809">
        <v>5</v>
      </c>
      <c r="B6809">
        <v>15</v>
      </c>
      <c r="C6809">
        <v>4</v>
      </c>
      <c r="D6809">
        <v>106</v>
      </c>
      <c r="E6809">
        <v>1991</v>
      </c>
      <c r="F6809">
        <v>1523</v>
      </c>
      <c r="G6809">
        <v>1819</v>
      </c>
      <c r="H6809">
        <v>2</v>
      </c>
      <c r="I6809" s="58">
        <v>-29553</v>
      </c>
      <c r="J6809">
        <v>181902</v>
      </c>
      <c r="K6809" s="4">
        <v>0.5</v>
      </c>
      <c r="L6809" s="4">
        <v>7.0590000000000002</v>
      </c>
      <c r="M6809" s="4">
        <v>15.116</v>
      </c>
      <c r="N6809" s="4">
        <v>21.675000000000001</v>
      </c>
      <c r="O6809" s="5">
        <v>42305.745292812499</v>
      </c>
      <c r="P6809" s="5">
        <v>43258.050196053242</v>
      </c>
    </row>
    <row r="6810" spans="1:16">
      <c r="A6810">
        <v>5</v>
      </c>
      <c r="B6810">
        <v>15</v>
      </c>
      <c r="C6810">
        <v>4</v>
      </c>
      <c r="D6810">
        <v>106</v>
      </c>
      <c r="E6810">
        <v>2185</v>
      </c>
      <c r="F6810">
        <v>1524</v>
      </c>
      <c r="G6810">
        <v>1999</v>
      </c>
      <c r="H6810">
        <v>1</v>
      </c>
      <c r="I6810" s="58">
        <v>36161</v>
      </c>
      <c r="J6810">
        <v>199901</v>
      </c>
      <c r="K6810" s="4">
        <v>5</v>
      </c>
      <c r="L6810" s="4">
        <v>11.403</v>
      </c>
      <c r="M6810" s="4">
        <v>0</v>
      </c>
      <c r="N6810" s="4">
        <v>6.4029999999999996</v>
      </c>
      <c r="O6810" s="5">
        <v>42305.745292812499</v>
      </c>
      <c r="P6810" s="5">
        <v>42305.745292812499</v>
      </c>
    </row>
    <row r="6811" spans="1:16">
      <c r="A6811">
        <v>5</v>
      </c>
      <c r="B6811">
        <v>15</v>
      </c>
      <c r="C6811">
        <v>4</v>
      </c>
      <c r="D6811">
        <v>106</v>
      </c>
      <c r="E6811">
        <v>2312</v>
      </c>
      <c r="F6811">
        <v>1525</v>
      </c>
      <c r="G6811">
        <v>2161</v>
      </c>
      <c r="H6811">
        <v>1</v>
      </c>
      <c r="I6811" s="58">
        <v>95331</v>
      </c>
      <c r="J6811">
        <v>216101</v>
      </c>
      <c r="K6811" s="4">
        <v>0</v>
      </c>
      <c r="L6811" s="4">
        <v>10.76</v>
      </c>
      <c r="M6811" s="4">
        <v>0</v>
      </c>
      <c r="N6811" s="4">
        <v>10.76</v>
      </c>
      <c r="O6811" t="s">
        <v>1223</v>
      </c>
      <c r="P6811" t="s">
        <v>1223</v>
      </c>
    </row>
    <row r="6812" spans="1:16">
      <c r="A6812">
        <v>5</v>
      </c>
      <c r="B6812">
        <v>15</v>
      </c>
      <c r="C6812">
        <v>4</v>
      </c>
      <c r="D6812">
        <v>106</v>
      </c>
      <c r="E6812">
        <v>239</v>
      </c>
      <c r="F6812">
        <v>1519</v>
      </c>
      <c r="G6812">
        <v>489</v>
      </c>
      <c r="H6812">
        <v>2</v>
      </c>
      <c r="I6812" s="58" t="s">
        <v>9898</v>
      </c>
      <c r="J6812">
        <v>48902</v>
      </c>
      <c r="K6812" s="4">
        <v>1</v>
      </c>
      <c r="L6812" s="4">
        <v>1.9990000000000001</v>
      </c>
      <c r="M6812" s="4">
        <v>0</v>
      </c>
      <c r="N6812" s="4">
        <v>0.998</v>
      </c>
      <c r="O6812" s="5">
        <v>43258.050196053242</v>
      </c>
      <c r="P6812" s="5">
        <v>43258.050196053242</v>
      </c>
    </row>
    <row r="6813" spans="1:16">
      <c r="A6813">
        <v>5</v>
      </c>
      <c r="B6813">
        <v>15</v>
      </c>
      <c r="C6813">
        <v>4</v>
      </c>
      <c r="D6813">
        <v>106</v>
      </c>
      <c r="E6813">
        <v>2419</v>
      </c>
      <c r="F6813">
        <v>1526</v>
      </c>
      <c r="G6813">
        <v>2330</v>
      </c>
      <c r="H6813">
        <v>1</v>
      </c>
      <c r="I6813" s="58">
        <v>157056</v>
      </c>
      <c r="J6813">
        <v>233001</v>
      </c>
      <c r="K6813" s="4">
        <v>0</v>
      </c>
      <c r="L6813" s="4">
        <v>5.4480000000000004</v>
      </c>
      <c r="M6813" s="4">
        <v>0</v>
      </c>
      <c r="N6813" s="4">
        <v>5.4480000000000004</v>
      </c>
      <c r="O6813" s="5">
        <v>42305.745292812499</v>
      </c>
      <c r="P6813" s="5">
        <v>42305.745292812499</v>
      </c>
    </row>
    <row r="6814" spans="1:16">
      <c r="A6814">
        <v>5</v>
      </c>
      <c r="B6814">
        <v>15</v>
      </c>
      <c r="C6814">
        <v>4</v>
      </c>
      <c r="D6814">
        <v>106</v>
      </c>
      <c r="E6814">
        <v>3022</v>
      </c>
      <c r="F6814">
        <v>1527</v>
      </c>
      <c r="G6814">
        <v>2972</v>
      </c>
      <c r="H6814">
        <v>1</v>
      </c>
      <c r="I6814" s="58">
        <v>391542</v>
      </c>
      <c r="J6814">
        <v>297201</v>
      </c>
      <c r="K6814" s="4">
        <v>1</v>
      </c>
      <c r="L6814" s="4">
        <v>4.2229999999999999</v>
      </c>
      <c r="M6814" s="4">
        <v>0</v>
      </c>
      <c r="N6814" s="4">
        <v>3.2229999999999999</v>
      </c>
      <c r="O6814" s="5">
        <v>42305.745292812499</v>
      </c>
      <c r="P6814" s="5">
        <v>42305.745292812499</v>
      </c>
    </row>
    <row r="6815" spans="1:16">
      <c r="A6815">
        <v>5</v>
      </c>
      <c r="B6815">
        <v>15</v>
      </c>
      <c r="C6815">
        <v>4</v>
      </c>
      <c r="D6815">
        <v>106</v>
      </c>
      <c r="E6815">
        <v>3257</v>
      </c>
      <c r="F6815">
        <v>1528</v>
      </c>
      <c r="G6815">
        <v>3495</v>
      </c>
      <c r="H6815">
        <v>1</v>
      </c>
      <c r="I6815" s="58">
        <v>582564</v>
      </c>
      <c r="J6815">
        <v>349501</v>
      </c>
      <c r="K6815" s="4">
        <v>1</v>
      </c>
      <c r="L6815" s="4">
        <v>6.0149999999999997</v>
      </c>
      <c r="M6815" s="4">
        <v>0</v>
      </c>
      <c r="N6815" s="4">
        <v>5.0149999999999997</v>
      </c>
      <c r="O6815" s="5">
        <v>42305.745292812499</v>
      </c>
      <c r="P6815" s="5">
        <v>43258.050196053242</v>
      </c>
    </row>
    <row r="6816" spans="1:16">
      <c r="A6816">
        <v>5</v>
      </c>
      <c r="B6816">
        <v>15</v>
      </c>
      <c r="C6816">
        <v>4</v>
      </c>
      <c r="D6816">
        <v>106</v>
      </c>
      <c r="E6816">
        <v>3809</v>
      </c>
      <c r="F6816">
        <v>1529</v>
      </c>
      <c r="G6816">
        <v>2612</v>
      </c>
      <c r="H6816">
        <v>1</v>
      </c>
      <c r="I6816" s="58">
        <v>260054</v>
      </c>
      <c r="J6816">
        <v>261201</v>
      </c>
      <c r="K6816" s="4">
        <v>0</v>
      </c>
      <c r="L6816" s="4">
        <v>8.2620000000000005</v>
      </c>
      <c r="M6816" s="4">
        <v>0</v>
      </c>
      <c r="N6816" s="4">
        <v>8.2620000000000005</v>
      </c>
      <c r="O6816" s="5">
        <v>42305.745292812499</v>
      </c>
      <c r="P6816" s="5">
        <v>42305.745292812499</v>
      </c>
    </row>
    <row r="6817" spans="1:16">
      <c r="A6817">
        <v>5</v>
      </c>
      <c r="B6817">
        <v>15</v>
      </c>
      <c r="C6817">
        <v>4</v>
      </c>
      <c r="D6817">
        <v>106</v>
      </c>
      <c r="E6817">
        <v>3816</v>
      </c>
      <c r="F6817">
        <v>1530</v>
      </c>
      <c r="G6817">
        <v>2985</v>
      </c>
      <c r="H6817">
        <v>1</v>
      </c>
      <c r="I6817" s="58">
        <v>396291</v>
      </c>
      <c r="J6817">
        <v>298501</v>
      </c>
      <c r="K6817" s="4">
        <v>0.55200000000000005</v>
      </c>
      <c r="L6817" s="4">
        <v>14.005000000000001</v>
      </c>
      <c r="M6817" s="4">
        <v>0</v>
      </c>
      <c r="N6817" s="4">
        <v>13.452999999999999</v>
      </c>
      <c r="O6817" s="5">
        <v>42305.745292812499</v>
      </c>
      <c r="P6817" s="5">
        <v>42305.745292812499</v>
      </c>
    </row>
    <row r="6818" spans="1:16">
      <c r="A6818">
        <v>5</v>
      </c>
      <c r="B6818">
        <v>15</v>
      </c>
      <c r="C6818">
        <v>4</v>
      </c>
      <c r="D6818">
        <v>106</v>
      </c>
      <c r="E6818">
        <v>3816</v>
      </c>
      <c r="F6818">
        <v>1531</v>
      </c>
      <c r="G6818">
        <v>2985</v>
      </c>
      <c r="H6818">
        <v>2</v>
      </c>
      <c r="I6818" s="58">
        <v>396322</v>
      </c>
      <c r="J6818">
        <v>298502</v>
      </c>
      <c r="K6818" s="4">
        <v>1</v>
      </c>
      <c r="L6818" s="4">
        <v>2.4390000000000001</v>
      </c>
      <c r="M6818" s="4">
        <v>15.273</v>
      </c>
      <c r="N6818" s="4">
        <v>16.712</v>
      </c>
      <c r="O6818" s="5">
        <v>42305.745292812499</v>
      </c>
      <c r="P6818" s="5">
        <v>42305.745292812499</v>
      </c>
    </row>
    <row r="6819" spans="1:16">
      <c r="A6819">
        <v>5</v>
      </c>
      <c r="B6819">
        <v>15</v>
      </c>
      <c r="C6819">
        <v>4</v>
      </c>
      <c r="D6819">
        <v>106</v>
      </c>
      <c r="E6819">
        <v>3881</v>
      </c>
      <c r="F6819">
        <v>1532</v>
      </c>
      <c r="G6819">
        <v>417</v>
      </c>
      <c r="H6819">
        <v>1</v>
      </c>
      <c r="I6819" s="58" t="s">
        <v>9899</v>
      </c>
      <c r="J6819">
        <v>41701</v>
      </c>
      <c r="K6819" s="4">
        <v>5.1509999999999998</v>
      </c>
      <c r="L6819" s="4">
        <v>27.93</v>
      </c>
      <c r="M6819" s="4">
        <v>0</v>
      </c>
      <c r="N6819" s="4">
        <v>22.779</v>
      </c>
      <c r="O6819" s="5">
        <v>42305.745292812499</v>
      </c>
      <c r="P6819" s="5">
        <v>42305.745292812499</v>
      </c>
    </row>
    <row r="6820" spans="1:16">
      <c r="A6820">
        <v>5</v>
      </c>
      <c r="B6820">
        <v>15</v>
      </c>
      <c r="C6820">
        <v>4</v>
      </c>
      <c r="D6820">
        <v>106</v>
      </c>
      <c r="E6820">
        <v>4061</v>
      </c>
      <c r="F6820">
        <v>1533</v>
      </c>
      <c r="G6820">
        <v>582</v>
      </c>
      <c r="H6820">
        <v>3</v>
      </c>
      <c r="I6820" s="58" t="s">
        <v>9900</v>
      </c>
      <c r="J6820">
        <v>58203</v>
      </c>
      <c r="K6820" s="4">
        <v>0.5</v>
      </c>
      <c r="L6820" s="4">
        <v>3.68</v>
      </c>
      <c r="M6820" s="4">
        <v>26.224</v>
      </c>
      <c r="N6820" s="4">
        <v>29.404</v>
      </c>
      <c r="O6820" t="s">
        <v>1223</v>
      </c>
      <c r="P6820" t="s">
        <v>1223</v>
      </c>
    </row>
    <row r="6821" spans="1:16">
      <c r="A6821">
        <v>5</v>
      </c>
      <c r="B6821">
        <v>15</v>
      </c>
      <c r="C6821">
        <v>4</v>
      </c>
      <c r="D6821">
        <v>106</v>
      </c>
      <c r="E6821">
        <v>4521</v>
      </c>
      <c r="F6821">
        <v>1534</v>
      </c>
      <c r="G6821">
        <v>30</v>
      </c>
      <c r="H6821">
        <v>5</v>
      </c>
      <c r="I6821" s="58">
        <v>11079</v>
      </c>
      <c r="J6821">
        <v>3005</v>
      </c>
      <c r="K6821" s="4">
        <v>15</v>
      </c>
      <c r="L6821" s="4">
        <v>16.756</v>
      </c>
      <c r="M6821" s="4">
        <v>196.89099999999999</v>
      </c>
      <c r="N6821" s="4">
        <v>198.64699999999999</v>
      </c>
      <c r="O6821" s="5">
        <v>42305.745292812499</v>
      </c>
      <c r="P6821" s="5">
        <v>43258.050196053242</v>
      </c>
    </row>
    <row r="6822" spans="1:16">
      <c r="A6822">
        <v>5</v>
      </c>
      <c r="B6822">
        <v>15</v>
      </c>
      <c r="C6822">
        <v>4</v>
      </c>
      <c r="D6822">
        <v>106</v>
      </c>
      <c r="E6822">
        <v>4521</v>
      </c>
      <c r="F6822">
        <v>1535</v>
      </c>
      <c r="G6822">
        <v>30</v>
      </c>
      <c r="H6822">
        <v>6</v>
      </c>
      <c r="I6822" s="58">
        <v>11110</v>
      </c>
      <c r="J6822">
        <v>3006</v>
      </c>
      <c r="K6822" s="4">
        <v>9.4890000000000008</v>
      </c>
      <c r="L6822" s="4">
        <v>17.353999999999999</v>
      </c>
      <c r="M6822" s="4">
        <v>189.02699999999999</v>
      </c>
      <c r="N6822" s="4">
        <v>196.89099999999999</v>
      </c>
      <c r="O6822" s="5">
        <v>42305.745292812499</v>
      </c>
      <c r="P6822" s="5">
        <v>43258.050196053242</v>
      </c>
    </row>
    <row r="6823" spans="1:16">
      <c r="A6823">
        <v>5</v>
      </c>
      <c r="B6823">
        <v>15</v>
      </c>
      <c r="C6823">
        <v>4</v>
      </c>
      <c r="D6823">
        <v>106</v>
      </c>
      <c r="E6823">
        <v>4521</v>
      </c>
      <c r="F6823">
        <v>1536</v>
      </c>
      <c r="G6823">
        <v>169</v>
      </c>
      <c r="H6823">
        <v>9</v>
      </c>
      <c r="I6823" s="58" t="s">
        <v>9901</v>
      </c>
      <c r="J6823">
        <v>16909</v>
      </c>
      <c r="K6823" s="4">
        <v>0</v>
      </c>
      <c r="L6823" s="4">
        <v>9.3049999999999997</v>
      </c>
      <c r="M6823" s="4">
        <v>179.721</v>
      </c>
      <c r="N6823" s="4">
        <v>189.02699999999999</v>
      </c>
      <c r="O6823" s="5">
        <v>42305.745292812499</v>
      </c>
      <c r="P6823" s="5">
        <v>43258.050196053242</v>
      </c>
    </row>
    <row r="6824" spans="1:16">
      <c r="A6824">
        <v>5</v>
      </c>
      <c r="B6824">
        <v>15</v>
      </c>
      <c r="C6824">
        <v>4</v>
      </c>
      <c r="D6824">
        <v>106</v>
      </c>
      <c r="E6824">
        <v>4521</v>
      </c>
      <c r="F6824">
        <v>1537</v>
      </c>
      <c r="G6824">
        <v>170</v>
      </c>
      <c r="H6824">
        <v>1</v>
      </c>
      <c r="I6824" s="58" t="s">
        <v>9902</v>
      </c>
      <c r="J6824">
        <v>17001</v>
      </c>
      <c r="K6824" s="4">
        <v>16.856999999999999</v>
      </c>
      <c r="L6824" s="4">
        <v>30.651</v>
      </c>
      <c r="M6824" s="4">
        <v>198.64699999999999</v>
      </c>
      <c r="N6824" s="4">
        <v>212.441</v>
      </c>
      <c r="O6824" s="5">
        <v>42305.745292812499</v>
      </c>
      <c r="P6824" s="5">
        <v>43258.050196053242</v>
      </c>
    </row>
    <row r="6825" spans="1:16">
      <c r="A6825">
        <v>5</v>
      </c>
      <c r="B6825">
        <v>15</v>
      </c>
      <c r="C6825">
        <v>4</v>
      </c>
      <c r="D6825">
        <v>106</v>
      </c>
      <c r="E6825">
        <v>4533</v>
      </c>
      <c r="F6825">
        <v>1538</v>
      </c>
      <c r="G6825">
        <v>30</v>
      </c>
      <c r="H6825">
        <v>5</v>
      </c>
      <c r="I6825" s="58">
        <v>11079</v>
      </c>
      <c r="J6825">
        <v>3005</v>
      </c>
      <c r="K6825" s="4">
        <v>1</v>
      </c>
      <c r="L6825" s="4">
        <v>13.254</v>
      </c>
      <c r="M6825" s="4">
        <v>38.624000000000002</v>
      </c>
      <c r="N6825" s="4">
        <v>50.878</v>
      </c>
      <c r="O6825" s="5">
        <v>42305.745292812499</v>
      </c>
      <c r="P6825" s="5">
        <v>42305.745292812499</v>
      </c>
    </row>
    <row r="6826" spans="1:16">
      <c r="A6826">
        <v>5</v>
      </c>
      <c r="B6826">
        <v>15</v>
      </c>
      <c r="C6826">
        <v>4</v>
      </c>
      <c r="D6826">
        <v>106</v>
      </c>
      <c r="E6826">
        <v>4533</v>
      </c>
      <c r="F6826">
        <v>1539</v>
      </c>
      <c r="G6826">
        <v>30</v>
      </c>
      <c r="H6826">
        <v>6</v>
      </c>
      <c r="I6826" s="58">
        <v>11110</v>
      </c>
      <c r="J6826">
        <v>3006</v>
      </c>
      <c r="K6826" s="4">
        <v>21.747</v>
      </c>
      <c r="L6826" s="4">
        <v>30.196999999999999</v>
      </c>
      <c r="M6826" s="4">
        <v>60.499000000000002</v>
      </c>
      <c r="N6826" s="4">
        <v>68.948999999999998</v>
      </c>
      <c r="O6826" s="5">
        <v>42305.745292812499</v>
      </c>
      <c r="P6826" s="5">
        <v>43258.050196053242</v>
      </c>
    </row>
    <row r="6827" spans="1:16">
      <c r="A6827">
        <v>5</v>
      </c>
      <c r="B6827">
        <v>15</v>
      </c>
      <c r="C6827">
        <v>4</v>
      </c>
      <c r="D6827">
        <v>106</v>
      </c>
      <c r="E6827">
        <v>4533</v>
      </c>
      <c r="F6827">
        <v>1540</v>
      </c>
      <c r="G6827">
        <v>30</v>
      </c>
      <c r="H6827">
        <v>7</v>
      </c>
      <c r="I6827" s="58">
        <v>11140</v>
      </c>
      <c r="J6827">
        <v>3007</v>
      </c>
      <c r="K6827" s="4">
        <v>1</v>
      </c>
      <c r="L6827" s="4">
        <v>6.3330000000000002</v>
      </c>
      <c r="M6827" s="4">
        <v>68.948999999999998</v>
      </c>
      <c r="N6827" s="4">
        <v>74.281999999999996</v>
      </c>
      <c r="O6827" s="5">
        <v>42305.745292812499</v>
      </c>
      <c r="P6827" s="5">
        <v>43258.050196053242</v>
      </c>
    </row>
    <row r="6828" spans="1:16">
      <c r="A6828">
        <v>5</v>
      </c>
      <c r="B6828">
        <v>15</v>
      </c>
      <c r="C6828">
        <v>4</v>
      </c>
      <c r="D6828">
        <v>106</v>
      </c>
      <c r="E6828">
        <v>455</v>
      </c>
      <c r="F6828">
        <v>1520</v>
      </c>
      <c r="G6828">
        <v>798</v>
      </c>
      <c r="H6828">
        <v>4</v>
      </c>
      <c r="I6828" s="58" t="s">
        <v>9903</v>
      </c>
      <c r="J6828">
        <v>79804</v>
      </c>
      <c r="K6828" s="4">
        <v>1</v>
      </c>
      <c r="L6828" s="4">
        <v>20.61</v>
      </c>
      <c r="M6828" s="4">
        <v>0</v>
      </c>
      <c r="N6828" s="4">
        <v>19.61</v>
      </c>
      <c r="O6828" s="5">
        <v>42305.745292812499</v>
      </c>
      <c r="P6828" s="5">
        <v>43258.050196053242</v>
      </c>
    </row>
    <row r="6829" spans="1:16">
      <c r="A6829">
        <v>5</v>
      </c>
      <c r="B6829">
        <v>15</v>
      </c>
      <c r="C6829">
        <v>4</v>
      </c>
      <c r="D6829">
        <v>117</v>
      </c>
      <c r="E6829">
        <v>1184</v>
      </c>
      <c r="F6829">
        <v>1546</v>
      </c>
      <c r="G6829">
        <v>788</v>
      </c>
      <c r="H6829">
        <v>4</v>
      </c>
      <c r="I6829" s="58" t="s">
        <v>9904</v>
      </c>
      <c r="J6829">
        <v>78804</v>
      </c>
      <c r="K6829" s="4">
        <v>1</v>
      </c>
      <c r="L6829" s="4">
        <v>6.5460000000000003</v>
      </c>
      <c r="M6829" s="4">
        <v>0</v>
      </c>
      <c r="N6829" s="4">
        <v>5.5460000000000003</v>
      </c>
      <c r="O6829" s="5">
        <v>42305.745292812499</v>
      </c>
      <c r="P6829" s="5">
        <v>42305.745292812499</v>
      </c>
    </row>
    <row r="6830" spans="1:16">
      <c r="A6830">
        <v>5</v>
      </c>
      <c r="B6830">
        <v>15</v>
      </c>
      <c r="C6830">
        <v>4</v>
      </c>
      <c r="D6830">
        <v>117</v>
      </c>
      <c r="E6830">
        <v>1648</v>
      </c>
      <c r="F6830">
        <v>1547</v>
      </c>
      <c r="G6830">
        <v>1623</v>
      </c>
      <c r="H6830">
        <v>2</v>
      </c>
      <c r="I6830" s="58">
        <v>-101140</v>
      </c>
      <c r="J6830">
        <v>162302</v>
      </c>
      <c r="K6830" s="4">
        <v>0</v>
      </c>
      <c r="L6830" s="4">
        <v>3.2650000000000001</v>
      </c>
      <c r="M6830" s="4">
        <v>0</v>
      </c>
      <c r="N6830" s="4">
        <v>3.2650000000000001</v>
      </c>
      <c r="O6830" s="5">
        <v>42305.745292812499</v>
      </c>
      <c r="P6830" s="5">
        <v>42305.745292812499</v>
      </c>
    </row>
    <row r="6831" spans="1:16">
      <c r="A6831">
        <v>5</v>
      </c>
      <c r="B6831">
        <v>15</v>
      </c>
      <c r="C6831">
        <v>4</v>
      </c>
      <c r="D6831">
        <v>117</v>
      </c>
      <c r="E6831">
        <v>1655</v>
      </c>
      <c r="F6831">
        <v>1548</v>
      </c>
      <c r="G6831">
        <v>1623</v>
      </c>
      <c r="H6831">
        <v>1</v>
      </c>
      <c r="I6831" s="58">
        <v>-101171</v>
      </c>
      <c r="J6831">
        <v>162301</v>
      </c>
      <c r="K6831" s="4">
        <v>1</v>
      </c>
      <c r="L6831" s="4">
        <v>6.3049999999999997</v>
      </c>
      <c r="M6831" s="4">
        <v>0</v>
      </c>
      <c r="N6831" s="4">
        <v>5.3049999999999997</v>
      </c>
      <c r="O6831" s="5">
        <v>42305.745292812499</v>
      </c>
      <c r="P6831" s="5">
        <v>42305.745292812499</v>
      </c>
    </row>
    <row r="6832" spans="1:16">
      <c r="A6832">
        <v>5</v>
      </c>
      <c r="B6832">
        <v>15</v>
      </c>
      <c r="C6832">
        <v>4</v>
      </c>
      <c r="D6832">
        <v>117</v>
      </c>
      <c r="E6832">
        <v>1693</v>
      </c>
      <c r="F6832">
        <v>1549</v>
      </c>
      <c r="G6832">
        <v>1515</v>
      </c>
      <c r="H6832">
        <v>3</v>
      </c>
      <c r="I6832" s="58" t="s">
        <v>9905</v>
      </c>
      <c r="J6832">
        <v>151503</v>
      </c>
      <c r="K6832" s="4">
        <v>1</v>
      </c>
      <c r="L6832" s="4">
        <v>11.308999999999999</v>
      </c>
      <c r="M6832" s="4">
        <v>1.772</v>
      </c>
      <c r="N6832" s="4">
        <v>12.081</v>
      </c>
      <c r="O6832" s="5">
        <v>42305.745292812499</v>
      </c>
      <c r="P6832" s="5">
        <v>42305.745292812499</v>
      </c>
    </row>
    <row r="6833" spans="1:16">
      <c r="A6833">
        <v>5</v>
      </c>
      <c r="B6833">
        <v>15</v>
      </c>
      <c r="C6833">
        <v>4</v>
      </c>
      <c r="D6833">
        <v>117</v>
      </c>
      <c r="E6833">
        <v>1994</v>
      </c>
      <c r="F6833">
        <v>1550</v>
      </c>
      <c r="G6833">
        <v>1820</v>
      </c>
      <c r="H6833">
        <v>2</v>
      </c>
      <c r="I6833" s="58">
        <v>-29188</v>
      </c>
      <c r="J6833">
        <v>182002</v>
      </c>
      <c r="K6833" s="4">
        <v>1</v>
      </c>
      <c r="L6833" s="4">
        <v>10.596</v>
      </c>
      <c r="M6833" s="4">
        <v>0</v>
      </c>
      <c r="N6833" s="4">
        <v>9.5960000000000001</v>
      </c>
      <c r="O6833" s="5">
        <v>42305.745292812499</v>
      </c>
      <c r="P6833" s="5">
        <v>42305.745292812499</v>
      </c>
    </row>
    <row r="6834" spans="1:16">
      <c r="A6834">
        <v>5</v>
      </c>
      <c r="B6834">
        <v>15</v>
      </c>
      <c r="C6834">
        <v>4</v>
      </c>
      <c r="D6834">
        <v>117</v>
      </c>
      <c r="E6834">
        <v>2226</v>
      </c>
      <c r="F6834">
        <v>1551</v>
      </c>
      <c r="G6834">
        <v>557</v>
      </c>
      <c r="H6834">
        <v>7</v>
      </c>
      <c r="I6834" s="58" t="s">
        <v>9906</v>
      </c>
      <c r="J6834">
        <v>55707</v>
      </c>
      <c r="K6834" s="4">
        <v>0</v>
      </c>
      <c r="L6834" s="4">
        <v>4.3220000000000001</v>
      </c>
      <c r="M6834" s="4">
        <v>0</v>
      </c>
      <c r="N6834" s="4">
        <v>4.3220000000000001</v>
      </c>
      <c r="O6834" s="5">
        <v>42305.745292812499</v>
      </c>
      <c r="P6834" s="5">
        <v>42305.745292812499</v>
      </c>
    </row>
    <row r="6835" spans="1:16">
      <c r="A6835">
        <v>5</v>
      </c>
      <c r="B6835">
        <v>15</v>
      </c>
      <c r="C6835">
        <v>4</v>
      </c>
      <c r="D6835">
        <v>117</v>
      </c>
      <c r="E6835">
        <v>3343</v>
      </c>
      <c r="F6835">
        <v>1552</v>
      </c>
      <c r="G6835">
        <v>2129</v>
      </c>
      <c r="H6835">
        <v>3</v>
      </c>
      <c r="I6835" s="58">
        <v>83702</v>
      </c>
      <c r="J6835">
        <v>212903</v>
      </c>
      <c r="K6835" s="4">
        <v>1</v>
      </c>
      <c r="L6835" s="4">
        <v>5.0720000000000001</v>
      </c>
      <c r="M6835" s="4">
        <v>1.3140000000000001</v>
      </c>
      <c r="N6835" s="4">
        <v>5.3860000000000001</v>
      </c>
      <c r="O6835" s="5">
        <v>42305.745292812499</v>
      </c>
      <c r="P6835" s="5">
        <v>42305.745292812499</v>
      </c>
    </row>
    <row r="6836" spans="1:16">
      <c r="A6836">
        <v>5</v>
      </c>
      <c r="B6836">
        <v>15</v>
      </c>
      <c r="C6836">
        <v>4</v>
      </c>
      <c r="D6836">
        <v>117</v>
      </c>
      <c r="E6836">
        <v>3704</v>
      </c>
      <c r="F6836">
        <v>1553</v>
      </c>
      <c r="G6836">
        <v>791</v>
      </c>
      <c r="H6836">
        <v>4</v>
      </c>
      <c r="I6836" s="58" t="s">
        <v>9907</v>
      </c>
      <c r="J6836">
        <v>79104</v>
      </c>
      <c r="K6836" s="4">
        <v>0</v>
      </c>
      <c r="L6836" s="4">
        <v>5.4240000000000004</v>
      </c>
      <c r="M6836" s="4">
        <v>13.082000000000001</v>
      </c>
      <c r="N6836" s="4">
        <v>18.506</v>
      </c>
      <c r="O6836" s="5">
        <v>42305.745292812499</v>
      </c>
      <c r="P6836" s="5">
        <v>42305.745292812499</v>
      </c>
    </row>
    <row r="6837" spans="1:16">
      <c r="A6837">
        <v>5</v>
      </c>
      <c r="B6837">
        <v>15</v>
      </c>
      <c r="C6837">
        <v>4</v>
      </c>
      <c r="D6837">
        <v>117</v>
      </c>
      <c r="E6837">
        <v>3704</v>
      </c>
      <c r="F6837">
        <v>1554</v>
      </c>
      <c r="G6837">
        <v>791</v>
      </c>
      <c r="H6837">
        <v>6</v>
      </c>
      <c r="I6837" s="58" t="s">
        <v>9908</v>
      </c>
      <c r="J6837">
        <v>79106</v>
      </c>
      <c r="K6837" s="4">
        <v>0</v>
      </c>
      <c r="L6837" s="4">
        <v>10.374000000000001</v>
      </c>
      <c r="M6837" s="4">
        <v>0</v>
      </c>
      <c r="N6837" s="4">
        <v>10.374000000000001</v>
      </c>
      <c r="O6837" t="s">
        <v>1223</v>
      </c>
      <c r="P6837" t="s">
        <v>1223</v>
      </c>
    </row>
    <row r="6838" spans="1:16">
      <c r="A6838">
        <v>5</v>
      </c>
      <c r="B6838">
        <v>15</v>
      </c>
      <c r="C6838">
        <v>4</v>
      </c>
      <c r="D6838">
        <v>117</v>
      </c>
      <c r="E6838">
        <v>3704</v>
      </c>
      <c r="F6838">
        <v>1555</v>
      </c>
      <c r="G6838">
        <v>2437</v>
      </c>
      <c r="H6838">
        <v>1</v>
      </c>
      <c r="I6838" s="58">
        <v>196138</v>
      </c>
      <c r="J6838">
        <v>243701</v>
      </c>
      <c r="K6838" s="4">
        <v>10.374000000000001</v>
      </c>
      <c r="L6838" s="4">
        <v>13.082000000000001</v>
      </c>
      <c r="M6838" s="4">
        <v>10.374000000000001</v>
      </c>
      <c r="N6838" s="4">
        <v>13.082000000000001</v>
      </c>
      <c r="O6838" t="s">
        <v>1223</v>
      </c>
      <c r="P6838" t="s">
        <v>1223</v>
      </c>
    </row>
    <row r="6839" spans="1:16">
      <c r="A6839">
        <v>5</v>
      </c>
      <c r="B6839">
        <v>15</v>
      </c>
      <c r="C6839">
        <v>4</v>
      </c>
      <c r="D6839">
        <v>117</v>
      </c>
      <c r="E6839">
        <v>3728</v>
      </c>
      <c r="F6839">
        <v>1556</v>
      </c>
      <c r="G6839">
        <v>2437</v>
      </c>
      <c r="H6839">
        <v>1</v>
      </c>
      <c r="I6839" s="58">
        <v>196138</v>
      </c>
      <c r="J6839">
        <v>243701</v>
      </c>
      <c r="K6839" s="4">
        <v>3.786</v>
      </c>
      <c r="L6839" s="4">
        <v>19.664999999999999</v>
      </c>
      <c r="M6839" s="4">
        <v>0.96899999999999997</v>
      </c>
      <c r="N6839" s="4">
        <v>16.847999999999999</v>
      </c>
      <c r="O6839" s="5">
        <v>42305.745292812499</v>
      </c>
      <c r="P6839" s="5">
        <v>43258.050196053242</v>
      </c>
    </row>
    <row r="6840" spans="1:16">
      <c r="A6840">
        <v>5</v>
      </c>
      <c r="B6840">
        <v>15</v>
      </c>
      <c r="C6840">
        <v>4</v>
      </c>
      <c r="D6840">
        <v>117</v>
      </c>
      <c r="E6840">
        <v>3737</v>
      </c>
      <c r="F6840">
        <v>1557</v>
      </c>
      <c r="G6840">
        <v>557</v>
      </c>
      <c r="H6840">
        <v>4</v>
      </c>
      <c r="I6840" s="58" t="s">
        <v>9909</v>
      </c>
      <c r="J6840">
        <v>55704</v>
      </c>
      <c r="K6840" s="4">
        <v>0</v>
      </c>
      <c r="L6840" s="4">
        <v>3.0939999999999999</v>
      </c>
      <c r="M6840" s="4">
        <v>0</v>
      </c>
      <c r="N6840" s="4">
        <v>3.0939999999999999</v>
      </c>
      <c r="O6840" s="5">
        <v>42305.745292812499</v>
      </c>
      <c r="P6840" s="5">
        <v>42305.745292812499</v>
      </c>
    </row>
    <row r="6841" spans="1:16">
      <c r="A6841">
        <v>5</v>
      </c>
      <c r="B6841">
        <v>15</v>
      </c>
      <c r="C6841">
        <v>4</v>
      </c>
      <c r="D6841">
        <v>117</v>
      </c>
      <c r="E6841">
        <v>3776</v>
      </c>
      <c r="F6841">
        <v>1558</v>
      </c>
      <c r="G6841">
        <v>2127</v>
      </c>
      <c r="H6841">
        <v>1</v>
      </c>
      <c r="I6841" s="58">
        <v>82912</v>
      </c>
      <c r="J6841">
        <v>212701</v>
      </c>
      <c r="K6841" s="4">
        <v>0</v>
      </c>
      <c r="L6841" s="4">
        <v>7.5860000000000003</v>
      </c>
      <c r="M6841" s="4">
        <v>0</v>
      </c>
      <c r="N6841" s="4">
        <v>7.5860000000000003</v>
      </c>
      <c r="O6841" t="s">
        <v>1223</v>
      </c>
      <c r="P6841" t="s">
        <v>1223</v>
      </c>
    </row>
    <row r="6842" spans="1:16">
      <c r="A6842">
        <v>5</v>
      </c>
      <c r="B6842">
        <v>15</v>
      </c>
      <c r="C6842">
        <v>4</v>
      </c>
      <c r="D6842">
        <v>117</v>
      </c>
      <c r="E6842">
        <v>3850</v>
      </c>
      <c r="F6842">
        <v>1559</v>
      </c>
      <c r="G6842">
        <v>3546</v>
      </c>
      <c r="H6842">
        <v>1</v>
      </c>
      <c r="I6842" s="58">
        <v>601191</v>
      </c>
      <c r="J6842">
        <v>354601</v>
      </c>
      <c r="K6842" s="4">
        <v>0</v>
      </c>
      <c r="L6842" s="4">
        <v>0.68600000000000005</v>
      </c>
      <c r="M6842" s="4">
        <v>0</v>
      </c>
      <c r="N6842" s="4">
        <v>0.68600000000000005</v>
      </c>
      <c r="O6842" s="5">
        <v>42305.745292812499</v>
      </c>
      <c r="P6842" s="5">
        <v>42305.745292812499</v>
      </c>
    </row>
    <row r="6843" spans="1:16">
      <c r="A6843">
        <v>5</v>
      </c>
      <c r="B6843">
        <v>15</v>
      </c>
      <c r="C6843">
        <v>4</v>
      </c>
      <c r="D6843">
        <v>117</v>
      </c>
      <c r="E6843">
        <v>3852</v>
      </c>
      <c r="F6843">
        <v>1560</v>
      </c>
      <c r="G6843">
        <v>2437</v>
      </c>
      <c r="H6843">
        <v>3</v>
      </c>
      <c r="I6843" s="58">
        <v>196197</v>
      </c>
      <c r="J6843">
        <v>243703</v>
      </c>
      <c r="K6843" s="4">
        <v>0</v>
      </c>
      <c r="L6843" s="4">
        <v>0.93500000000000005</v>
      </c>
      <c r="M6843" s="4">
        <v>0</v>
      </c>
      <c r="N6843" s="4">
        <v>0.93500000000000005</v>
      </c>
      <c r="O6843" s="5">
        <v>42305.745292812499</v>
      </c>
      <c r="P6843" s="5">
        <v>42305.745292812499</v>
      </c>
    </row>
    <row r="6844" spans="1:16">
      <c r="A6844">
        <v>5</v>
      </c>
      <c r="B6844">
        <v>15</v>
      </c>
      <c r="C6844">
        <v>4</v>
      </c>
      <c r="D6844">
        <v>117</v>
      </c>
      <c r="E6844">
        <v>3963</v>
      </c>
      <c r="F6844">
        <v>1561</v>
      </c>
      <c r="G6844">
        <v>355</v>
      </c>
      <c r="H6844">
        <v>6</v>
      </c>
      <c r="I6844" s="58" t="s">
        <v>1647</v>
      </c>
      <c r="J6844">
        <v>35506</v>
      </c>
      <c r="K6844" s="4">
        <v>12.428000000000001</v>
      </c>
      <c r="L6844" s="4">
        <v>18.631</v>
      </c>
      <c r="M6844" s="4">
        <v>44.55</v>
      </c>
      <c r="N6844" s="4">
        <v>50.753</v>
      </c>
      <c r="O6844" s="5">
        <v>42305.745292812499</v>
      </c>
      <c r="P6844" s="5">
        <v>43258.050196053242</v>
      </c>
    </row>
    <row r="6845" spans="1:16">
      <c r="A6845">
        <v>5</v>
      </c>
      <c r="B6845">
        <v>15</v>
      </c>
      <c r="C6845">
        <v>4</v>
      </c>
      <c r="D6845">
        <v>117</v>
      </c>
      <c r="E6845">
        <v>3963</v>
      </c>
      <c r="F6845">
        <v>1562</v>
      </c>
      <c r="G6845">
        <v>356</v>
      </c>
      <c r="H6845">
        <v>1</v>
      </c>
      <c r="I6845" s="58" t="s">
        <v>1648</v>
      </c>
      <c r="J6845">
        <v>35601</v>
      </c>
      <c r="K6845" s="4">
        <v>18.631</v>
      </c>
      <c r="L6845" s="4">
        <v>30.771000000000001</v>
      </c>
      <c r="M6845" s="4">
        <v>50.753</v>
      </c>
      <c r="N6845" s="4">
        <v>62.893000000000001</v>
      </c>
      <c r="O6845" s="5">
        <v>42305.745292812499</v>
      </c>
      <c r="P6845" s="5">
        <v>42305.745292812499</v>
      </c>
    </row>
    <row r="6846" spans="1:16">
      <c r="A6846">
        <v>5</v>
      </c>
      <c r="B6846">
        <v>15</v>
      </c>
      <c r="C6846">
        <v>4</v>
      </c>
      <c r="D6846">
        <v>117</v>
      </c>
      <c r="E6846">
        <v>3963</v>
      </c>
      <c r="F6846">
        <v>1563</v>
      </c>
      <c r="G6846">
        <v>379</v>
      </c>
      <c r="H6846">
        <v>1</v>
      </c>
      <c r="I6846" s="58" t="s">
        <v>9910</v>
      </c>
      <c r="J6846">
        <v>37901</v>
      </c>
      <c r="K6846" s="4">
        <v>0</v>
      </c>
      <c r="L6846" s="4">
        <v>14.353</v>
      </c>
      <c r="M6846" s="4">
        <v>62.893000000000001</v>
      </c>
      <c r="N6846" s="4">
        <v>77.245000000000005</v>
      </c>
      <c r="O6846" s="5">
        <v>42305.745292812499</v>
      </c>
      <c r="P6846" s="5">
        <v>42305.745292812499</v>
      </c>
    </row>
    <row r="6847" spans="1:16">
      <c r="A6847">
        <v>5</v>
      </c>
      <c r="B6847">
        <v>15</v>
      </c>
      <c r="C6847">
        <v>4</v>
      </c>
      <c r="D6847">
        <v>117</v>
      </c>
      <c r="E6847">
        <v>3963</v>
      </c>
      <c r="F6847">
        <v>1564</v>
      </c>
      <c r="G6847">
        <v>791</v>
      </c>
      <c r="H6847">
        <v>3</v>
      </c>
      <c r="I6847" s="58" t="s">
        <v>9911</v>
      </c>
      <c r="J6847">
        <v>79103</v>
      </c>
      <c r="K6847" s="4">
        <v>1</v>
      </c>
      <c r="L6847" s="4">
        <v>10.946999999999999</v>
      </c>
      <c r="M6847" s="4">
        <v>34.603000000000002</v>
      </c>
      <c r="N6847" s="4">
        <v>44.55</v>
      </c>
      <c r="O6847" s="5">
        <v>42305.745292812499</v>
      </c>
      <c r="P6847" s="5">
        <v>43258.050196053242</v>
      </c>
    </row>
    <row r="6848" spans="1:16">
      <c r="A6848">
        <v>5</v>
      </c>
      <c r="B6848">
        <v>15</v>
      </c>
      <c r="C6848">
        <v>4</v>
      </c>
      <c r="D6848">
        <v>117</v>
      </c>
      <c r="E6848">
        <v>3976</v>
      </c>
      <c r="F6848">
        <v>1565</v>
      </c>
      <c r="G6848">
        <v>455</v>
      </c>
      <c r="H6848">
        <v>1</v>
      </c>
      <c r="I6848" s="58" t="s">
        <v>9912</v>
      </c>
      <c r="J6848">
        <v>45501</v>
      </c>
      <c r="K6848" s="4">
        <v>0</v>
      </c>
      <c r="L6848" s="4">
        <v>7.7229999999999999</v>
      </c>
      <c r="M6848" s="4">
        <v>41.76</v>
      </c>
      <c r="N6848" s="4">
        <v>49.482999999999997</v>
      </c>
      <c r="O6848" s="5">
        <v>42305.745292812499</v>
      </c>
      <c r="P6848" s="5">
        <v>43258.050196053242</v>
      </c>
    </row>
    <row r="6849" spans="1:16">
      <c r="A6849">
        <v>5</v>
      </c>
      <c r="B6849">
        <v>15</v>
      </c>
      <c r="C6849">
        <v>4</v>
      </c>
      <c r="D6849">
        <v>117</v>
      </c>
      <c r="E6849">
        <v>3976</v>
      </c>
      <c r="F6849">
        <v>1566</v>
      </c>
      <c r="G6849">
        <v>557</v>
      </c>
      <c r="H6849">
        <v>2</v>
      </c>
      <c r="I6849" s="58" t="s">
        <v>9913</v>
      </c>
      <c r="J6849">
        <v>55702</v>
      </c>
      <c r="K6849" s="4">
        <v>0</v>
      </c>
      <c r="L6849" s="4">
        <v>10.78</v>
      </c>
      <c r="M6849" s="4">
        <v>19.998000000000001</v>
      </c>
      <c r="N6849" s="4">
        <v>30.777999999999999</v>
      </c>
      <c r="O6849" s="5">
        <v>42305.745292812499</v>
      </c>
      <c r="P6849" s="5">
        <v>42305.745292812499</v>
      </c>
    </row>
    <row r="6850" spans="1:16">
      <c r="A6850">
        <v>5</v>
      </c>
      <c r="B6850">
        <v>15</v>
      </c>
      <c r="C6850">
        <v>4</v>
      </c>
      <c r="D6850">
        <v>117</v>
      </c>
      <c r="E6850">
        <v>4019</v>
      </c>
      <c r="F6850">
        <v>1567</v>
      </c>
      <c r="G6850">
        <v>355</v>
      </c>
      <c r="H6850">
        <v>6</v>
      </c>
      <c r="I6850" s="58" t="s">
        <v>1647</v>
      </c>
      <c r="J6850">
        <v>35506</v>
      </c>
      <c r="K6850" s="4">
        <v>0</v>
      </c>
      <c r="L6850" s="4">
        <v>12.428000000000001</v>
      </c>
      <c r="M6850" s="4">
        <v>39.469000000000001</v>
      </c>
      <c r="N6850" s="4">
        <v>51.896999999999998</v>
      </c>
      <c r="O6850" s="5">
        <v>42305.745292812499</v>
      </c>
      <c r="P6850" s="5">
        <v>42305.745292812499</v>
      </c>
    </row>
    <row r="6851" spans="1:16">
      <c r="A6851">
        <v>5</v>
      </c>
      <c r="B6851">
        <v>15</v>
      </c>
      <c r="C6851">
        <v>4</v>
      </c>
      <c r="D6851">
        <v>117</v>
      </c>
      <c r="E6851">
        <v>4019</v>
      </c>
      <c r="F6851">
        <v>1568</v>
      </c>
      <c r="G6851">
        <v>356</v>
      </c>
      <c r="H6851">
        <v>1</v>
      </c>
      <c r="I6851" s="58" t="s">
        <v>1648</v>
      </c>
      <c r="J6851">
        <v>35601</v>
      </c>
      <c r="K6851" s="4">
        <v>30.771000000000001</v>
      </c>
      <c r="L6851" s="4">
        <v>33.368000000000002</v>
      </c>
      <c r="M6851" s="4">
        <v>70.442999999999998</v>
      </c>
      <c r="N6851" s="4">
        <v>73.040000000000006</v>
      </c>
      <c r="O6851" s="5">
        <v>42305.745292812499</v>
      </c>
      <c r="P6851" s="5">
        <v>42305.745292812499</v>
      </c>
    </row>
    <row r="6852" spans="1:16">
      <c r="A6852">
        <v>5</v>
      </c>
      <c r="B6852">
        <v>15</v>
      </c>
      <c r="C6852">
        <v>4</v>
      </c>
      <c r="D6852">
        <v>117</v>
      </c>
      <c r="E6852">
        <v>4358</v>
      </c>
      <c r="F6852">
        <v>1569</v>
      </c>
      <c r="G6852">
        <v>356</v>
      </c>
      <c r="H6852">
        <v>5</v>
      </c>
      <c r="I6852" s="58" t="s">
        <v>9914</v>
      </c>
      <c r="J6852">
        <v>35605</v>
      </c>
      <c r="K6852" s="4">
        <v>0</v>
      </c>
      <c r="L6852" s="4">
        <v>1.53</v>
      </c>
      <c r="M6852" s="4">
        <v>0</v>
      </c>
      <c r="N6852" s="4">
        <v>1.53</v>
      </c>
      <c r="O6852" s="5">
        <v>42305.745292812499</v>
      </c>
      <c r="P6852" s="5">
        <v>42305.745292812499</v>
      </c>
    </row>
    <row r="6853" spans="1:16">
      <c r="A6853">
        <v>5</v>
      </c>
      <c r="B6853">
        <v>15</v>
      </c>
      <c r="C6853">
        <v>4</v>
      </c>
      <c r="D6853">
        <v>117</v>
      </c>
      <c r="E6853">
        <v>4371</v>
      </c>
      <c r="F6853">
        <v>1570</v>
      </c>
      <c r="G6853">
        <v>356</v>
      </c>
      <c r="H6853">
        <v>6</v>
      </c>
      <c r="I6853" s="58" t="s">
        <v>9915</v>
      </c>
      <c r="J6853">
        <v>35606</v>
      </c>
      <c r="K6853" s="4">
        <v>1</v>
      </c>
      <c r="L6853" s="4">
        <v>1.7769999999999999</v>
      </c>
      <c r="M6853" s="4">
        <v>0</v>
      </c>
      <c r="N6853" s="4">
        <v>0.77700000000000002</v>
      </c>
      <c r="O6853" s="5">
        <v>42305.745292812499</v>
      </c>
      <c r="P6853" s="5">
        <v>42305.745292812499</v>
      </c>
    </row>
    <row r="6854" spans="1:16">
      <c r="A6854">
        <v>5</v>
      </c>
      <c r="B6854">
        <v>15</v>
      </c>
      <c r="C6854">
        <v>4</v>
      </c>
      <c r="D6854">
        <v>117</v>
      </c>
      <c r="E6854">
        <v>4412</v>
      </c>
      <c r="F6854">
        <v>1571</v>
      </c>
      <c r="G6854">
        <v>356</v>
      </c>
      <c r="H6854">
        <v>8</v>
      </c>
      <c r="I6854" s="58" t="s">
        <v>9916</v>
      </c>
      <c r="J6854">
        <v>35608</v>
      </c>
      <c r="K6854" s="4">
        <v>1</v>
      </c>
      <c r="L6854" s="4">
        <v>2.081</v>
      </c>
      <c r="M6854" s="4">
        <v>0</v>
      </c>
      <c r="N6854" s="4">
        <v>1.081</v>
      </c>
      <c r="O6854" s="5">
        <v>42305.745292812499</v>
      </c>
      <c r="P6854" s="5">
        <v>42305.745292812499</v>
      </c>
    </row>
    <row r="6855" spans="1:16">
      <c r="A6855">
        <v>5</v>
      </c>
      <c r="B6855">
        <v>15</v>
      </c>
      <c r="C6855">
        <v>4</v>
      </c>
      <c r="D6855">
        <v>117</v>
      </c>
      <c r="E6855">
        <v>4413</v>
      </c>
      <c r="F6855">
        <v>1572</v>
      </c>
      <c r="G6855">
        <v>356</v>
      </c>
      <c r="H6855">
        <v>9</v>
      </c>
      <c r="I6855" s="58" t="s">
        <v>9917</v>
      </c>
      <c r="J6855">
        <v>35609</v>
      </c>
      <c r="K6855" s="4">
        <v>1</v>
      </c>
      <c r="L6855" s="4">
        <v>3.9750000000000001</v>
      </c>
      <c r="M6855" s="4">
        <v>0</v>
      </c>
      <c r="N6855" s="4">
        <v>2.9750000000000001</v>
      </c>
      <c r="O6855" s="5">
        <v>42305.745292812499</v>
      </c>
      <c r="P6855" s="5">
        <v>42305.745292812499</v>
      </c>
    </row>
    <row r="6856" spans="1:16">
      <c r="A6856">
        <v>5</v>
      </c>
      <c r="B6856">
        <v>15</v>
      </c>
      <c r="C6856">
        <v>4</v>
      </c>
      <c r="D6856">
        <v>117</v>
      </c>
      <c r="E6856">
        <v>458</v>
      </c>
      <c r="F6856">
        <v>1542</v>
      </c>
      <c r="G6856">
        <v>557</v>
      </c>
      <c r="H6856">
        <v>6</v>
      </c>
      <c r="I6856" s="58" t="s">
        <v>9918</v>
      </c>
      <c r="J6856">
        <v>55706</v>
      </c>
      <c r="K6856" s="4">
        <v>0</v>
      </c>
      <c r="L6856" s="4">
        <v>9.1940000000000008</v>
      </c>
      <c r="M6856" s="4">
        <v>0</v>
      </c>
      <c r="N6856" s="4">
        <v>9.1940000000000008</v>
      </c>
      <c r="O6856" s="5">
        <v>42305.745292812499</v>
      </c>
      <c r="P6856" s="5">
        <v>42305.745292812499</v>
      </c>
    </row>
    <row r="6857" spans="1:16">
      <c r="A6857">
        <v>5</v>
      </c>
      <c r="B6857">
        <v>15</v>
      </c>
      <c r="C6857">
        <v>4</v>
      </c>
      <c r="D6857">
        <v>117</v>
      </c>
      <c r="E6857">
        <v>459</v>
      </c>
      <c r="F6857">
        <v>1543</v>
      </c>
      <c r="G6857">
        <v>794</v>
      </c>
      <c r="H6857">
        <v>6</v>
      </c>
      <c r="I6857" s="58" t="s">
        <v>9919</v>
      </c>
      <c r="J6857">
        <v>79406</v>
      </c>
      <c r="K6857" s="4">
        <v>1</v>
      </c>
      <c r="L6857" s="4">
        <v>17.542999999999999</v>
      </c>
      <c r="M6857" s="4">
        <v>52.838999999999999</v>
      </c>
      <c r="N6857" s="4">
        <v>69.382000000000005</v>
      </c>
      <c r="O6857" s="5">
        <v>42305.745292812499</v>
      </c>
      <c r="P6857" s="5">
        <v>43258.050196053242</v>
      </c>
    </row>
    <row r="6858" spans="1:16">
      <c r="A6858">
        <v>5</v>
      </c>
      <c r="B6858">
        <v>15</v>
      </c>
      <c r="C6858">
        <v>4</v>
      </c>
      <c r="D6858">
        <v>117</v>
      </c>
      <c r="E6858">
        <v>459</v>
      </c>
      <c r="F6858">
        <v>1544</v>
      </c>
      <c r="G6858">
        <v>794</v>
      </c>
      <c r="H6858">
        <v>7</v>
      </c>
      <c r="I6858" s="58" t="s">
        <v>9920</v>
      </c>
      <c r="J6858">
        <v>79407</v>
      </c>
      <c r="K6858" s="4">
        <v>1</v>
      </c>
      <c r="L6858" s="4">
        <v>9.8629999999999995</v>
      </c>
      <c r="M6858" s="4">
        <v>69.382000000000005</v>
      </c>
      <c r="N6858" s="4">
        <v>78.245000000000005</v>
      </c>
      <c r="O6858" s="5">
        <v>42305.745292812499</v>
      </c>
      <c r="P6858" s="5">
        <v>42305.745292812499</v>
      </c>
    </row>
    <row r="6859" spans="1:16">
      <c r="A6859">
        <v>5</v>
      </c>
      <c r="B6859">
        <v>15</v>
      </c>
      <c r="C6859">
        <v>4</v>
      </c>
      <c r="D6859">
        <v>117</v>
      </c>
      <c r="E6859">
        <v>459</v>
      </c>
      <c r="F6859">
        <v>1545</v>
      </c>
      <c r="G6859">
        <v>1107</v>
      </c>
      <c r="H6859">
        <v>2</v>
      </c>
      <c r="I6859" s="58" t="s">
        <v>9921</v>
      </c>
      <c r="J6859">
        <v>110702</v>
      </c>
      <c r="K6859" s="4">
        <v>0</v>
      </c>
      <c r="L6859" s="4">
        <v>2.3580000000000001</v>
      </c>
      <c r="M6859" s="4">
        <v>78.245000000000005</v>
      </c>
      <c r="N6859" s="4">
        <v>80.602999999999994</v>
      </c>
      <c r="O6859" s="5">
        <v>42305.745292812499</v>
      </c>
      <c r="P6859" s="5">
        <v>43258.050196053242</v>
      </c>
    </row>
    <row r="6860" spans="1:16">
      <c r="A6860">
        <v>5</v>
      </c>
      <c r="B6860">
        <v>15</v>
      </c>
      <c r="C6860">
        <v>4</v>
      </c>
      <c r="D6860">
        <v>117</v>
      </c>
      <c r="E6860">
        <v>86</v>
      </c>
      <c r="F6860">
        <v>1541</v>
      </c>
      <c r="G6860">
        <v>557</v>
      </c>
      <c r="H6860">
        <v>3</v>
      </c>
      <c r="I6860" s="58" t="s">
        <v>9922</v>
      </c>
      <c r="J6860">
        <v>55703</v>
      </c>
      <c r="K6860" s="4">
        <v>1</v>
      </c>
      <c r="L6860" s="4">
        <v>2.169</v>
      </c>
      <c r="M6860" s="4">
        <v>0</v>
      </c>
      <c r="N6860" s="4">
        <v>1.169</v>
      </c>
      <c r="O6860" s="5">
        <v>42305.745292812499</v>
      </c>
      <c r="P6860" s="5">
        <v>42305.745292812499</v>
      </c>
    </row>
    <row r="6861" spans="1:16">
      <c r="A6861">
        <v>5</v>
      </c>
      <c r="B6861">
        <v>15</v>
      </c>
      <c r="C6861">
        <v>4</v>
      </c>
      <c r="D6861">
        <v>148</v>
      </c>
      <c r="E6861">
        <v>1553</v>
      </c>
      <c r="F6861">
        <v>1574</v>
      </c>
      <c r="G6861">
        <v>460</v>
      </c>
      <c r="H6861">
        <v>2</v>
      </c>
      <c r="I6861" s="58" t="s">
        <v>9923</v>
      </c>
      <c r="J6861">
        <v>46002</v>
      </c>
      <c r="K6861" s="4">
        <v>10</v>
      </c>
      <c r="L6861" s="4">
        <v>14.603</v>
      </c>
      <c r="M6861" s="4">
        <v>0</v>
      </c>
      <c r="N6861" s="4">
        <v>4.6029999999999998</v>
      </c>
      <c r="O6861" s="5">
        <v>42305.745292812499</v>
      </c>
      <c r="P6861" s="5">
        <v>43258.050196053242</v>
      </c>
    </row>
    <row r="6862" spans="1:16">
      <c r="A6862">
        <v>5</v>
      </c>
      <c r="B6862">
        <v>15</v>
      </c>
      <c r="C6862">
        <v>4</v>
      </c>
      <c r="D6862">
        <v>148</v>
      </c>
      <c r="E6862">
        <v>1554</v>
      </c>
      <c r="F6862">
        <v>1575</v>
      </c>
      <c r="G6862">
        <v>1339</v>
      </c>
      <c r="H6862">
        <v>1</v>
      </c>
      <c r="I6862" s="58" t="s">
        <v>9924</v>
      </c>
      <c r="J6862">
        <v>133901</v>
      </c>
      <c r="K6862" s="4">
        <v>0</v>
      </c>
      <c r="L6862" s="4">
        <v>4.6289999999999996</v>
      </c>
      <c r="M6862" s="4">
        <v>0</v>
      </c>
      <c r="N6862" s="4">
        <v>4.6289999999999996</v>
      </c>
      <c r="O6862" t="s">
        <v>1223</v>
      </c>
      <c r="P6862" t="s">
        <v>1223</v>
      </c>
    </row>
    <row r="6863" spans="1:16">
      <c r="A6863">
        <v>5</v>
      </c>
      <c r="B6863">
        <v>15</v>
      </c>
      <c r="C6863">
        <v>4</v>
      </c>
      <c r="D6863">
        <v>148</v>
      </c>
      <c r="E6863">
        <v>1554</v>
      </c>
      <c r="F6863">
        <v>1576</v>
      </c>
      <c r="G6863">
        <v>1339</v>
      </c>
      <c r="H6863">
        <v>2</v>
      </c>
      <c r="I6863" s="58" t="s">
        <v>1649</v>
      </c>
      <c r="J6863">
        <v>133902</v>
      </c>
      <c r="K6863" s="4">
        <v>0.97</v>
      </c>
      <c r="L6863" s="4">
        <v>18.419</v>
      </c>
      <c r="M6863" s="4">
        <v>6.12</v>
      </c>
      <c r="N6863" s="4">
        <v>23.568999999999999</v>
      </c>
      <c r="O6863" s="5">
        <v>42305.745292812499</v>
      </c>
      <c r="P6863" s="5">
        <v>42305.745292812499</v>
      </c>
    </row>
    <row r="6864" spans="1:16">
      <c r="A6864">
        <v>5</v>
      </c>
      <c r="B6864">
        <v>15</v>
      </c>
      <c r="C6864">
        <v>4</v>
      </c>
      <c r="D6864">
        <v>148</v>
      </c>
      <c r="E6864">
        <v>1554</v>
      </c>
      <c r="F6864">
        <v>1577</v>
      </c>
      <c r="G6864">
        <v>1339</v>
      </c>
      <c r="H6864">
        <v>3</v>
      </c>
      <c r="I6864" s="58" t="s">
        <v>9925</v>
      </c>
      <c r="J6864">
        <v>133903</v>
      </c>
      <c r="K6864" s="4">
        <v>0</v>
      </c>
      <c r="L6864" s="4">
        <v>0.60799999999999998</v>
      </c>
      <c r="M6864" s="4">
        <v>5.5119999999999996</v>
      </c>
      <c r="N6864" s="4">
        <v>6.12</v>
      </c>
      <c r="O6864" s="5">
        <v>42305.745292812499</v>
      </c>
      <c r="P6864" s="5">
        <v>42305.745292812499</v>
      </c>
    </row>
    <row r="6865" spans="1:16">
      <c r="A6865">
        <v>5</v>
      </c>
      <c r="B6865">
        <v>15</v>
      </c>
      <c r="C6865">
        <v>4</v>
      </c>
      <c r="D6865">
        <v>148</v>
      </c>
      <c r="E6865">
        <v>1555</v>
      </c>
      <c r="F6865">
        <v>1578</v>
      </c>
      <c r="G6865">
        <v>1340</v>
      </c>
      <c r="H6865">
        <v>1</v>
      </c>
      <c r="I6865" s="58" t="s">
        <v>9926</v>
      </c>
      <c r="J6865">
        <v>134001</v>
      </c>
      <c r="K6865" s="4">
        <v>0</v>
      </c>
      <c r="L6865" s="4">
        <v>3.012</v>
      </c>
      <c r="M6865" s="4">
        <v>0</v>
      </c>
      <c r="N6865" s="4">
        <v>3.012</v>
      </c>
      <c r="O6865" s="5">
        <v>42305.745292812499</v>
      </c>
      <c r="P6865" s="5">
        <v>42305.745292812499</v>
      </c>
    </row>
    <row r="6866" spans="1:16">
      <c r="A6866">
        <v>5</v>
      </c>
      <c r="B6866">
        <v>15</v>
      </c>
      <c r="C6866">
        <v>4</v>
      </c>
      <c r="D6866">
        <v>148</v>
      </c>
      <c r="E6866">
        <v>1991</v>
      </c>
      <c r="F6866">
        <v>1579</v>
      </c>
      <c r="G6866">
        <v>1819</v>
      </c>
      <c r="H6866">
        <v>1</v>
      </c>
      <c r="I6866" s="58">
        <v>-29584</v>
      </c>
      <c r="J6866">
        <v>181901</v>
      </c>
      <c r="K6866" s="4">
        <v>1</v>
      </c>
      <c r="L6866" s="4">
        <v>16.116</v>
      </c>
      <c r="M6866" s="4">
        <v>0</v>
      </c>
      <c r="N6866" s="4">
        <v>15.116</v>
      </c>
      <c r="O6866" s="5">
        <v>42305.745292812499</v>
      </c>
      <c r="P6866" s="5">
        <v>43258.050196053242</v>
      </c>
    </row>
    <row r="6867" spans="1:16">
      <c r="A6867">
        <v>5</v>
      </c>
      <c r="B6867">
        <v>15</v>
      </c>
      <c r="C6867">
        <v>4</v>
      </c>
      <c r="D6867">
        <v>148</v>
      </c>
      <c r="E6867">
        <v>2227</v>
      </c>
      <c r="F6867">
        <v>1580</v>
      </c>
      <c r="G6867">
        <v>2078</v>
      </c>
      <c r="H6867">
        <v>1</v>
      </c>
      <c r="I6867" s="58">
        <v>65016</v>
      </c>
      <c r="J6867">
        <v>207801</v>
      </c>
      <c r="K6867" s="4">
        <v>0</v>
      </c>
      <c r="L6867" s="4">
        <v>9.0879999999999992</v>
      </c>
      <c r="M6867" s="4">
        <v>0</v>
      </c>
      <c r="N6867" s="4">
        <v>9.0879999999999992</v>
      </c>
      <c r="O6867" s="5">
        <v>42305.745292812499</v>
      </c>
      <c r="P6867" s="5">
        <v>42305.745292812499</v>
      </c>
    </row>
    <row r="6868" spans="1:16">
      <c r="A6868">
        <v>5</v>
      </c>
      <c r="B6868">
        <v>15</v>
      </c>
      <c r="C6868">
        <v>4</v>
      </c>
      <c r="D6868">
        <v>148</v>
      </c>
      <c r="E6868">
        <v>2742</v>
      </c>
      <c r="F6868">
        <v>1581</v>
      </c>
      <c r="G6868">
        <v>1339</v>
      </c>
      <c r="H6868">
        <v>2</v>
      </c>
      <c r="I6868" s="58" t="s">
        <v>1649</v>
      </c>
      <c r="J6868">
        <v>133902</v>
      </c>
      <c r="K6868" s="4">
        <v>0</v>
      </c>
      <c r="L6868" s="4">
        <v>0.97</v>
      </c>
      <c r="M6868" s="4">
        <v>5.2610000000000001</v>
      </c>
      <c r="N6868" s="4">
        <v>6.2309999999999999</v>
      </c>
      <c r="O6868" s="5">
        <v>42305.745292812499</v>
      </c>
      <c r="P6868" s="5">
        <v>42305.745292812499</v>
      </c>
    </row>
    <row r="6869" spans="1:16">
      <c r="A6869">
        <v>5</v>
      </c>
      <c r="B6869">
        <v>15</v>
      </c>
      <c r="C6869">
        <v>4</v>
      </c>
      <c r="D6869">
        <v>148</v>
      </c>
      <c r="E6869">
        <v>2742</v>
      </c>
      <c r="F6869">
        <v>1582</v>
      </c>
      <c r="G6869">
        <v>2801</v>
      </c>
      <c r="H6869">
        <v>1</v>
      </c>
      <c r="I6869" s="58">
        <v>329086</v>
      </c>
      <c r="J6869">
        <v>280101</v>
      </c>
      <c r="K6869" s="4">
        <v>0</v>
      </c>
      <c r="L6869" s="4">
        <v>4.702</v>
      </c>
      <c r="M6869" s="4">
        <v>0</v>
      </c>
      <c r="N6869" s="4">
        <v>4.702</v>
      </c>
      <c r="O6869" s="5">
        <v>42305.745292812499</v>
      </c>
      <c r="P6869" s="5">
        <v>42305.745292812499</v>
      </c>
    </row>
    <row r="6870" spans="1:16">
      <c r="A6870">
        <v>5</v>
      </c>
      <c r="B6870">
        <v>15</v>
      </c>
      <c r="C6870">
        <v>4</v>
      </c>
      <c r="D6870">
        <v>148</v>
      </c>
      <c r="E6870">
        <v>2985</v>
      </c>
      <c r="F6870">
        <v>1583</v>
      </c>
      <c r="G6870">
        <v>3076</v>
      </c>
      <c r="H6870">
        <v>1</v>
      </c>
      <c r="I6870" s="58">
        <v>429527</v>
      </c>
      <c r="J6870">
        <v>307601</v>
      </c>
      <c r="K6870" s="4">
        <v>0</v>
      </c>
      <c r="L6870" s="4">
        <v>7.3209999999999997</v>
      </c>
      <c r="M6870" s="4">
        <v>0</v>
      </c>
      <c r="N6870" s="4">
        <v>7.3209999999999997</v>
      </c>
      <c r="O6870" s="5">
        <v>42305.745292812499</v>
      </c>
      <c r="P6870" s="5">
        <v>42305.745292812499</v>
      </c>
    </row>
    <row r="6871" spans="1:16">
      <c r="A6871">
        <v>5</v>
      </c>
      <c r="B6871">
        <v>15</v>
      </c>
      <c r="C6871">
        <v>4</v>
      </c>
      <c r="D6871">
        <v>148</v>
      </c>
      <c r="E6871">
        <v>3775</v>
      </c>
      <c r="F6871">
        <v>1584</v>
      </c>
      <c r="G6871">
        <v>2078</v>
      </c>
      <c r="H6871">
        <v>2</v>
      </c>
      <c r="I6871" s="58">
        <v>65047</v>
      </c>
      <c r="J6871">
        <v>207802</v>
      </c>
      <c r="K6871" s="4">
        <v>0</v>
      </c>
      <c r="L6871" s="4">
        <v>3.5739999999999998</v>
      </c>
      <c r="M6871" s="4">
        <v>0</v>
      </c>
      <c r="N6871" s="4">
        <v>3.5739999999999998</v>
      </c>
      <c r="O6871" s="5">
        <v>42305.745292812499</v>
      </c>
      <c r="P6871" s="5">
        <v>42305.745292812499</v>
      </c>
    </row>
    <row r="6872" spans="1:16">
      <c r="A6872">
        <v>5</v>
      </c>
      <c r="B6872">
        <v>15</v>
      </c>
      <c r="C6872">
        <v>4</v>
      </c>
      <c r="D6872">
        <v>148</v>
      </c>
      <c r="E6872">
        <v>3843</v>
      </c>
      <c r="F6872">
        <v>1585</v>
      </c>
      <c r="G6872">
        <v>3460</v>
      </c>
      <c r="H6872">
        <v>3</v>
      </c>
      <c r="I6872" s="58">
        <v>569840</v>
      </c>
      <c r="J6872">
        <v>346003</v>
      </c>
      <c r="K6872" s="4">
        <v>1</v>
      </c>
      <c r="L6872" s="4">
        <v>10.06</v>
      </c>
      <c r="M6872" s="4">
        <v>0</v>
      </c>
      <c r="N6872" s="4">
        <v>9.06</v>
      </c>
      <c r="O6872" s="5">
        <v>42305.745292812499</v>
      </c>
      <c r="P6872" s="5">
        <v>42305.745292812499</v>
      </c>
    </row>
    <row r="6873" spans="1:16">
      <c r="A6873">
        <v>5</v>
      </c>
      <c r="B6873">
        <v>15</v>
      </c>
      <c r="C6873">
        <v>4</v>
      </c>
      <c r="D6873">
        <v>148</v>
      </c>
      <c r="E6873">
        <v>3865</v>
      </c>
      <c r="F6873">
        <v>1586</v>
      </c>
      <c r="G6873">
        <v>355</v>
      </c>
      <c r="H6873">
        <v>1</v>
      </c>
      <c r="I6873" s="58" t="s">
        <v>9927</v>
      </c>
      <c r="J6873">
        <v>35501</v>
      </c>
      <c r="K6873" s="4">
        <v>1</v>
      </c>
      <c r="L6873" s="4">
        <v>19.465</v>
      </c>
      <c r="M6873" s="4">
        <v>106.904</v>
      </c>
      <c r="N6873" s="4">
        <v>125.369</v>
      </c>
      <c r="O6873" s="5">
        <v>43258.050196053242</v>
      </c>
      <c r="P6873" s="5">
        <v>43258.050196053242</v>
      </c>
    </row>
    <row r="6874" spans="1:16">
      <c r="A6874">
        <v>5</v>
      </c>
      <c r="B6874">
        <v>15</v>
      </c>
      <c r="C6874">
        <v>4</v>
      </c>
      <c r="D6874">
        <v>148</v>
      </c>
      <c r="E6874">
        <v>3865</v>
      </c>
      <c r="F6874">
        <v>1587</v>
      </c>
      <c r="G6874">
        <v>355</v>
      </c>
      <c r="H6874">
        <v>2</v>
      </c>
      <c r="I6874" s="58" t="s">
        <v>9928</v>
      </c>
      <c r="J6874">
        <v>35502</v>
      </c>
      <c r="K6874" s="4">
        <v>1</v>
      </c>
      <c r="L6874" s="4">
        <v>13.632</v>
      </c>
      <c r="M6874" s="4">
        <v>94.272000000000006</v>
      </c>
      <c r="N6874" s="4">
        <v>106.904</v>
      </c>
      <c r="O6874" s="5">
        <v>43258.050196053242</v>
      </c>
      <c r="P6874" s="5">
        <v>43258.050196053242</v>
      </c>
    </row>
    <row r="6875" spans="1:16">
      <c r="A6875">
        <v>5</v>
      </c>
      <c r="B6875">
        <v>15</v>
      </c>
      <c r="C6875">
        <v>4</v>
      </c>
      <c r="D6875">
        <v>148</v>
      </c>
      <c r="E6875">
        <v>3873</v>
      </c>
      <c r="F6875">
        <v>1588</v>
      </c>
      <c r="G6875">
        <v>1337</v>
      </c>
      <c r="H6875">
        <v>1</v>
      </c>
      <c r="I6875" s="58" t="s">
        <v>9929</v>
      </c>
      <c r="J6875">
        <v>133701</v>
      </c>
      <c r="K6875" s="4">
        <v>0</v>
      </c>
      <c r="L6875" s="4">
        <v>17.645</v>
      </c>
      <c r="M6875" s="4">
        <v>0</v>
      </c>
      <c r="N6875" s="4">
        <v>17.645</v>
      </c>
      <c r="O6875" s="5">
        <v>42305.745292812499</v>
      </c>
      <c r="P6875" s="5">
        <v>43258.050196053242</v>
      </c>
    </row>
    <row r="6876" spans="1:16">
      <c r="A6876">
        <v>5</v>
      </c>
      <c r="B6876">
        <v>15</v>
      </c>
      <c r="C6876">
        <v>4</v>
      </c>
      <c r="D6876">
        <v>148</v>
      </c>
      <c r="E6876">
        <v>3873</v>
      </c>
      <c r="F6876">
        <v>1589</v>
      </c>
      <c r="G6876">
        <v>1337</v>
      </c>
      <c r="H6876">
        <v>2</v>
      </c>
      <c r="I6876" s="58" t="s">
        <v>9930</v>
      </c>
      <c r="J6876">
        <v>133702</v>
      </c>
      <c r="K6876" s="4">
        <v>17.645</v>
      </c>
      <c r="L6876" s="4">
        <v>28.742999999999999</v>
      </c>
      <c r="M6876" s="4">
        <v>17.645</v>
      </c>
      <c r="N6876" s="4">
        <v>28.742999999999999</v>
      </c>
      <c r="O6876" s="5">
        <v>42305.745292812499</v>
      </c>
      <c r="P6876" s="5">
        <v>43258.050196053242</v>
      </c>
    </row>
    <row r="6877" spans="1:16">
      <c r="A6877">
        <v>5</v>
      </c>
      <c r="B6877">
        <v>15</v>
      </c>
      <c r="C6877">
        <v>4</v>
      </c>
      <c r="D6877">
        <v>148</v>
      </c>
      <c r="E6877">
        <v>4022</v>
      </c>
      <c r="F6877">
        <v>1590</v>
      </c>
      <c r="G6877">
        <v>460</v>
      </c>
      <c r="H6877">
        <v>1</v>
      </c>
      <c r="I6877" s="58" t="s">
        <v>9931</v>
      </c>
      <c r="J6877">
        <v>46001</v>
      </c>
      <c r="K6877" s="4">
        <v>0</v>
      </c>
      <c r="L6877" s="4">
        <v>15.292999999999999</v>
      </c>
      <c r="M6877" s="4">
        <v>0</v>
      </c>
      <c r="N6877" s="4">
        <v>15.292999999999999</v>
      </c>
      <c r="O6877" s="5">
        <v>42305.745292812499</v>
      </c>
      <c r="P6877" s="5">
        <v>42305.745292812499</v>
      </c>
    </row>
    <row r="6878" spans="1:16">
      <c r="A6878">
        <v>5</v>
      </c>
      <c r="B6878">
        <v>15</v>
      </c>
      <c r="C6878">
        <v>4</v>
      </c>
      <c r="D6878">
        <v>148</v>
      </c>
      <c r="E6878">
        <v>4061</v>
      </c>
      <c r="F6878">
        <v>1591</v>
      </c>
      <c r="G6878">
        <v>582</v>
      </c>
      <c r="H6878">
        <v>1</v>
      </c>
      <c r="I6878" s="58" t="s">
        <v>9932</v>
      </c>
      <c r="J6878">
        <v>58201</v>
      </c>
      <c r="K6878" s="4">
        <v>10</v>
      </c>
      <c r="L6878" s="4">
        <v>23.876000000000001</v>
      </c>
      <c r="M6878" s="4">
        <v>0</v>
      </c>
      <c r="N6878" s="4">
        <v>13.875999999999999</v>
      </c>
      <c r="O6878" s="5">
        <v>43258.050196053242</v>
      </c>
      <c r="P6878" s="5">
        <v>43258.050196053242</v>
      </c>
    </row>
    <row r="6879" spans="1:16">
      <c r="A6879">
        <v>5</v>
      </c>
      <c r="B6879">
        <v>15</v>
      </c>
      <c r="C6879">
        <v>4</v>
      </c>
      <c r="D6879">
        <v>148</v>
      </c>
      <c r="E6879">
        <v>4061</v>
      </c>
      <c r="F6879">
        <v>1592</v>
      </c>
      <c r="G6879">
        <v>582</v>
      </c>
      <c r="H6879">
        <v>2</v>
      </c>
      <c r="I6879" s="58" t="s">
        <v>9933</v>
      </c>
      <c r="J6879">
        <v>58202</v>
      </c>
      <c r="K6879" s="4">
        <v>23.853999999999999</v>
      </c>
      <c r="L6879" s="4">
        <v>36.201999999999998</v>
      </c>
      <c r="M6879" s="4">
        <v>13.875999999999999</v>
      </c>
      <c r="N6879" s="4">
        <v>26.224</v>
      </c>
      <c r="O6879" s="5">
        <v>43258.050196053242</v>
      </c>
      <c r="P6879" s="5">
        <v>43258.050196053242</v>
      </c>
    </row>
    <row r="6880" spans="1:16">
      <c r="A6880">
        <v>5</v>
      </c>
      <c r="B6880">
        <v>15</v>
      </c>
      <c r="C6880">
        <v>4</v>
      </c>
      <c r="D6880">
        <v>148</v>
      </c>
      <c r="E6880">
        <v>4391</v>
      </c>
      <c r="F6880">
        <v>1593</v>
      </c>
      <c r="G6880">
        <v>582</v>
      </c>
      <c r="H6880">
        <v>5</v>
      </c>
      <c r="I6880" s="58" t="s">
        <v>9934</v>
      </c>
      <c r="J6880">
        <v>58205</v>
      </c>
      <c r="K6880" s="4">
        <v>0</v>
      </c>
      <c r="L6880" s="4">
        <v>0.34</v>
      </c>
      <c r="M6880" s="4">
        <v>0</v>
      </c>
      <c r="N6880" s="4">
        <v>0.34</v>
      </c>
      <c r="O6880" s="5">
        <v>42305.745292812499</v>
      </c>
      <c r="P6880" s="5">
        <v>42305.745292812499</v>
      </c>
    </row>
    <row r="6881" spans="1:16">
      <c r="A6881">
        <v>5</v>
      </c>
      <c r="B6881">
        <v>15</v>
      </c>
      <c r="C6881">
        <v>4</v>
      </c>
      <c r="D6881">
        <v>148</v>
      </c>
      <c r="E6881">
        <v>4521</v>
      </c>
      <c r="F6881">
        <v>1594</v>
      </c>
      <c r="G6881">
        <v>170</v>
      </c>
      <c r="H6881">
        <v>2</v>
      </c>
      <c r="I6881" s="58" t="s">
        <v>9935</v>
      </c>
      <c r="J6881">
        <v>17002</v>
      </c>
      <c r="K6881" s="4">
        <v>0</v>
      </c>
      <c r="L6881" s="4">
        <v>11.276</v>
      </c>
      <c r="M6881" s="4">
        <v>212.441</v>
      </c>
      <c r="N6881" s="4">
        <v>223.71700000000001</v>
      </c>
      <c r="O6881" s="5">
        <v>42305.745292812499</v>
      </c>
      <c r="P6881" s="5">
        <v>42305.745292812499</v>
      </c>
    </row>
    <row r="6882" spans="1:16">
      <c r="A6882">
        <v>5</v>
      </c>
      <c r="B6882">
        <v>15</v>
      </c>
      <c r="C6882">
        <v>4</v>
      </c>
      <c r="D6882">
        <v>148</v>
      </c>
      <c r="E6882">
        <v>4533</v>
      </c>
      <c r="F6882">
        <v>1595</v>
      </c>
      <c r="G6882">
        <v>30</v>
      </c>
      <c r="H6882">
        <v>4</v>
      </c>
      <c r="I6882" s="58">
        <v>11049</v>
      </c>
      <c r="J6882">
        <v>3004</v>
      </c>
      <c r="K6882" s="4">
        <v>0</v>
      </c>
      <c r="L6882" s="4">
        <v>3.6579999999999999</v>
      </c>
      <c r="M6882" s="4">
        <v>34.966000000000001</v>
      </c>
      <c r="N6882" s="4">
        <v>38.624000000000002</v>
      </c>
      <c r="O6882" s="5">
        <v>42305.745292812499</v>
      </c>
      <c r="P6882" s="5">
        <v>42305.745292812499</v>
      </c>
    </row>
    <row r="6883" spans="1:16">
      <c r="A6883">
        <v>5</v>
      </c>
      <c r="B6883">
        <v>15</v>
      </c>
      <c r="C6883">
        <v>4</v>
      </c>
      <c r="D6883">
        <v>148</v>
      </c>
      <c r="E6883">
        <v>548</v>
      </c>
      <c r="F6883">
        <v>1573</v>
      </c>
      <c r="G6883">
        <v>790</v>
      </c>
      <c r="H6883">
        <v>9</v>
      </c>
      <c r="I6883" s="58" t="s">
        <v>9936</v>
      </c>
      <c r="J6883">
        <v>79009</v>
      </c>
      <c r="K6883" s="4">
        <v>0</v>
      </c>
      <c r="L6883" s="4">
        <v>0.98699999999999999</v>
      </c>
      <c r="M6883" s="4">
        <v>14.305</v>
      </c>
      <c r="N6883" s="4">
        <v>15.292</v>
      </c>
      <c r="O6883" s="5">
        <v>42305.745292812499</v>
      </c>
      <c r="P6883" s="5">
        <v>43258.050196053242</v>
      </c>
    </row>
    <row r="6884" spans="1:16">
      <c r="A6884">
        <v>5</v>
      </c>
      <c r="B6884">
        <v>15</v>
      </c>
      <c r="C6884">
        <v>4</v>
      </c>
      <c r="D6884">
        <v>171</v>
      </c>
      <c r="E6884">
        <v>1185</v>
      </c>
      <c r="F6884">
        <v>1602</v>
      </c>
      <c r="G6884">
        <v>1244</v>
      </c>
      <c r="H6884">
        <v>1</v>
      </c>
      <c r="I6884" s="58" t="s">
        <v>9937</v>
      </c>
      <c r="J6884">
        <v>124401</v>
      </c>
      <c r="K6884" s="4">
        <v>1.0309999999999999</v>
      </c>
      <c r="L6884" s="4">
        <v>15.16</v>
      </c>
      <c r="M6884" s="4">
        <v>6.5679999999999996</v>
      </c>
      <c r="N6884" s="4">
        <v>20.696999999999999</v>
      </c>
      <c r="O6884" s="5">
        <v>42305.745292812499</v>
      </c>
      <c r="P6884" s="5">
        <v>43258.050196053242</v>
      </c>
    </row>
    <row r="6885" spans="1:16">
      <c r="A6885">
        <v>5</v>
      </c>
      <c r="B6885">
        <v>15</v>
      </c>
      <c r="C6885">
        <v>4</v>
      </c>
      <c r="D6885">
        <v>171</v>
      </c>
      <c r="E6885">
        <v>1395</v>
      </c>
      <c r="F6885">
        <v>1603</v>
      </c>
      <c r="G6885">
        <v>796</v>
      </c>
      <c r="H6885">
        <v>2</v>
      </c>
      <c r="I6885" s="58" t="s">
        <v>9938</v>
      </c>
      <c r="J6885">
        <v>79602</v>
      </c>
      <c r="K6885" s="4">
        <v>2.081</v>
      </c>
      <c r="L6885" s="4">
        <v>7.2590000000000003</v>
      </c>
      <c r="M6885" s="4">
        <v>0</v>
      </c>
      <c r="N6885" s="4">
        <v>5.1779999999999999</v>
      </c>
      <c r="O6885" s="5">
        <v>42305.745292812499</v>
      </c>
      <c r="P6885" s="5">
        <v>42305.745292812499</v>
      </c>
    </row>
    <row r="6886" spans="1:16">
      <c r="A6886">
        <v>5</v>
      </c>
      <c r="B6886">
        <v>15</v>
      </c>
      <c r="C6886">
        <v>4</v>
      </c>
      <c r="D6886">
        <v>171</v>
      </c>
      <c r="E6886">
        <v>1693</v>
      </c>
      <c r="F6886">
        <v>1604</v>
      </c>
      <c r="G6886">
        <v>1515</v>
      </c>
      <c r="H6886">
        <v>2</v>
      </c>
      <c r="I6886" s="58" t="s">
        <v>9939</v>
      </c>
      <c r="J6886">
        <v>151502</v>
      </c>
      <c r="K6886" s="4">
        <v>0.5</v>
      </c>
      <c r="L6886" s="4">
        <v>2.2719999999999998</v>
      </c>
      <c r="M6886" s="4">
        <v>0</v>
      </c>
      <c r="N6886" s="4">
        <v>1.772</v>
      </c>
      <c r="O6886" s="5">
        <v>42305.745292812499</v>
      </c>
      <c r="P6886" s="5">
        <v>42305.745292812499</v>
      </c>
    </row>
    <row r="6887" spans="1:16">
      <c r="A6887">
        <v>5</v>
      </c>
      <c r="B6887">
        <v>15</v>
      </c>
      <c r="C6887">
        <v>4</v>
      </c>
      <c r="D6887">
        <v>171</v>
      </c>
      <c r="E6887">
        <v>1985</v>
      </c>
      <c r="F6887">
        <v>1605</v>
      </c>
      <c r="G6887">
        <v>1244</v>
      </c>
      <c r="H6887">
        <v>2</v>
      </c>
      <c r="I6887" s="58" t="s">
        <v>9940</v>
      </c>
      <c r="J6887">
        <v>124402</v>
      </c>
      <c r="K6887" s="4">
        <v>1</v>
      </c>
      <c r="L6887" s="4">
        <v>26.417999999999999</v>
      </c>
      <c r="M6887" s="4">
        <v>0</v>
      </c>
      <c r="N6887" s="4">
        <v>25.417999999999999</v>
      </c>
      <c r="O6887" s="5">
        <v>42305.745292812499</v>
      </c>
      <c r="P6887" s="5">
        <v>43258.050196053242</v>
      </c>
    </row>
    <row r="6888" spans="1:16">
      <c r="A6888">
        <v>5</v>
      </c>
      <c r="B6888">
        <v>15</v>
      </c>
      <c r="C6888">
        <v>4</v>
      </c>
      <c r="D6888">
        <v>171</v>
      </c>
      <c r="E6888">
        <v>1985</v>
      </c>
      <c r="F6888">
        <v>1606</v>
      </c>
      <c r="G6888">
        <v>2437</v>
      </c>
      <c r="H6888">
        <v>2</v>
      </c>
      <c r="I6888" s="58">
        <v>196169</v>
      </c>
      <c r="J6888">
        <v>243702</v>
      </c>
      <c r="K6888" s="4">
        <v>1.9690000000000001</v>
      </c>
      <c r="L6888" s="4">
        <v>3.9750000000000001</v>
      </c>
      <c r="M6888" s="4">
        <v>25.417999999999999</v>
      </c>
      <c r="N6888" s="4">
        <v>27.423999999999999</v>
      </c>
      <c r="O6888" s="5">
        <v>42305.745292812499</v>
      </c>
      <c r="P6888" s="5">
        <v>43258.050196053242</v>
      </c>
    </row>
    <row r="6889" spans="1:16">
      <c r="A6889">
        <v>5</v>
      </c>
      <c r="B6889">
        <v>15</v>
      </c>
      <c r="C6889">
        <v>4</v>
      </c>
      <c r="D6889">
        <v>171</v>
      </c>
      <c r="E6889">
        <v>2256</v>
      </c>
      <c r="F6889">
        <v>1607</v>
      </c>
      <c r="G6889">
        <v>2001</v>
      </c>
      <c r="H6889">
        <v>1</v>
      </c>
      <c r="I6889" s="58">
        <v>36892</v>
      </c>
      <c r="J6889">
        <v>200101</v>
      </c>
      <c r="K6889" s="4">
        <v>5</v>
      </c>
      <c r="L6889" s="4">
        <v>10.186</v>
      </c>
      <c r="M6889" s="4">
        <v>0</v>
      </c>
      <c r="N6889" s="4">
        <v>5.1859999999999999</v>
      </c>
      <c r="O6889" s="5">
        <v>42305.745292812499</v>
      </c>
      <c r="P6889" s="5">
        <v>42305.745292812499</v>
      </c>
    </row>
    <row r="6890" spans="1:16">
      <c r="A6890">
        <v>5</v>
      </c>
      <c r="B6890">
        <v>15</v>
      </c>
      <c r="C6890">
        <v>4</v>
      </c>
      <c r="D6890">
        <v>171</v>
      </c>
      <c r="E6890">
        <v>2257</v>
      </c>
      <c r="F6890">
        <v>1608</v>
      </c>
      <c r="G6890">
        <v>2000</v>
      </c>
      <c r="H6890">
        <v>1</v>
      </c>
      <c r="I6890" s="58">
        <v>36526</v>
      </c>
      <c r="J6890">
        <v>200001</v>
      </c>
      <c r="K6890" s="4">
        <v>5</v>
      </c>
      <c r="L6890" s="4">
        <v>9.0690000000000008</v>
      </c>
      <c r="M6890" s="4">
        <v>0</v>
      </c>
      <c r="N6890" s="4">
        <v>4.069</v>
      </c>
      <c r="O6890" s="5">
        <v>42305.745292812499</v>
      </c>
      <c r="P6890" s="5">
        <v>42305.745292812499</v>
      </c>
    </row>
    <row r="6891" spans="1:16">
      <c r="A6891">
        <v>5</v>
      </c>
      <c r="B6891">
        <v>15</v>
      </c>
      <c r="C6891">
        <v>4</v>
      </c>
      <c r="D6891">
        <v>171</v>
      </c>
      <c r="E6891">
        <v>2608</v>
      </c>
      <c r="F6891">
        <v>1609</v>
      </c>
      <c r="G6891">
        <v>2001</v>
      </c>
      <c r="H6891">
        <v>2</v>
      </c>
      <c r="I6891" s="58">
        <v>36923</v>
      </c>
      <c r="J6891">
        <v>200102</v>
      </c>
      <c r="K6891" s="4">
        <v>1</v>
      </c>
      <c r="L6891" s="4">
        <v>4.2510000000000003</v>
      </c>
      <c r="M6891" s="4">
        <v>0</v>
      </c>
      <c r="N6891" s="4">
        <v>3.2509999999999999</v>
      </c>
      <c r="O6891" s="5">
        <v>42305.745292812499</v>
      </c>
      <c r="P6891" s="5">
        <v>42305.745292812499</v>
      </c>
    </row>
    <row r="6892" spans="1:16">
      <c r="A6892">
        <v>5</v>
      </c>
      <c r="B6892">
        <v>15</v>
      </c>
      <c r="C6892">
        <v>4</v>
      </c>
      <c r="D6892">
        <v>171</v>
      </c>
      <c r="E6892">
        <v>307</v>
      </c>
      <c r="F6892">
        <v>1596</v>
      </c>
      <c r="G6892">
        <v>727</v>
      </c>
      <c r="H6892">
        <v>1</v>
      </c>
      <c r="I6892" s="58" t="s">
        <v>9941</v>
      </c>
      <c r="J6892">
        <v>72701</v>
      </c>
      <c r="K6892" s="4">
        <v>0.5</v>
      </c>
      <c r="L6892" s="4">
        <v>17.216000000000001</v>
      </c>
      <c r="M6892" s="4">
        <v>29.451000000000001</v>
      </c>
      <c r="N6892" s="4">
        <v>46.167000000000002</v>
      </c>
      <c r="O6892" s="5">
        <v>42305.745292812499</v>
      </c>
      <c r="P6892" s="5">
        <v>42305.745292812499</v>
      </c>
    </row>
    <row r="6893" spans="1:16">
      <c r="A6893">
        <v>5</v>
      </c>
      <c r="B6893">
        <v>15</v>
      </c>
      <c r="C6893">
        <v>4</v>
      </c>
      <c r="D6893">
        <v>171</v>
      </c>
      <c r="E6893">
        <v>3343</v>
      </c>
      <c r="F6893">
        <v>1610</v>
      </c>
      <c r="G6893">
        <v>2129</v>
      </c>
      <c r="H6893">
        <v>2</v>
      </c>
      <c r="I6893" s="58">
        <v>83674</v>
      </c>
      <c r="J6893">
        <v>212902</v>
      </c>
      <c r="K6893" s="4">
        <v>1</v>
      </c>
      <c r="L6893" s="4">
        <v>2.3140000000000001</v>
      </c>
      <c r="M6893" s="4">
        <v>0</v>
      </c>
      <c r="N6893" s="4">
        <v>1.3140000000000001</v>
      </c>
      <c r="O6893" s="5">
        <v>42305.745292812499</v>
      </c>
      <c r="P6893" s="5">
        <v>42305.745292812499</v>
      </c>
    </row>
    <row r="6894" spans="1:16">
      <c r="A6894">
        <v>5</v>
      </c>
      <c r="B6894">
        <v>15</v>
      </c>
      <c r="C6894">
        <v>4</v>
      </c>
      <c r="D6894">
        <v>171</v>
      </c>
      <c r="E6894">
        <v>3728</v>
      </c>
      <c r="F6894">
        <v>1611</v>
      </c>
      <c r="G6894">
        <v>2437</v>
      </c>
      <c r="H6894">
        <v>2</v>
      </c>
      <c r="I6894" s="58">
        <v>196169</v>
      </c>
      <c r="J6894">
        <v>243702</v>
      </c>
      <c r="K6894" s="4">
        <v>5</v>
      </c>
      <c r="L6894" s="4">
        <v>5.9690000000000003</v>
      </c>
      <c r="M6894" s="4">
        <v>0</v>
      </c>
      <c r="N6894" s="4">
        <v>0.96899999999999997</v>
      </c>
      <c r="O6894" s="5">
        <v>42305.745292812499</v>
      </c>
      <c r="P6894" s="5">
        <v>43258.050196053242</v>
      </c>
    </row>
    <row r="6895" spans="1:16">
      <c r="A6895">
        <v>5</v>
      </c>
      <c r="B6895">
        <v>15</v>
      </c>
      <c r="C6895">
        <v>4</v>
      </c>
      <c r="D6895">
        <v>171</v>
      </c>
      <c r="E6895">
        <v>3963</v>
      </c>
      <c r="F6895">
        <v>1612</v>
      </c>
      <c r="G6895">
        <v>379</v>
      </c>
      <c r="H6895">
        <v>5</v>
      </c>
      <c r="I6895" s="58" t="s">
        <v>9942</v>
      </c>
      <c r="J6895">
        <v>37905</v>
      </c>
      <c r="K6895" s="4">
        <v>0.249</v>
      </c>
      <c r="L6895" s="4">
        <v>0.46600000000000003</v>
      </c>
      <c r="M6895" s="4">
        <v>77.322999999999993</v>
      </c>
      <c r="N6895" s="4">
        <v>77.540000000000006</v>
      </c>
      <c r="O6895" s="5">
        <v>42305.745292812499</v>
      </c>
      <c r="P6895" s="5">
        <v>43258.050196053242</v>
      </c>
    </row>
    <row r="6896" spans="1:16">
      <c r="A6896">
        <v>5</v>
      </c>
      <c r="B6896">
        <v>15</v>
      </c>
      <c r="C6896">
        <v>4</v>
      </c>
      <c r="D6896">
        <v>171</v>
      </c>
      <c r="E6896">
        <v>3976</v>
      </c>
      <c r="F6896">
        <v>1613</v>
      </c>
      <c r="G6896">
        <v>557</v>
      </c>
      <c r="H6896">
        <v>1</v>
      </c>
      <c r="I6896" s="58" t="s">
        <v>9943</v>
      </c>
      <c r="J6896">
        <v>55701</v>
      </c>
      <c r="K6896" s="4">
        <v>5</v>
      </c>
      <c r="L6896" s="4">
        <v>24.998000000000001</v>
      </c>
      <c r="M6896" s="4">
        <v>0</v>
      </c>
      <c r="N6896" s="4">
        <v>19.998000000000001</v>
      </c>
      <c r="O6896" s="5">
        <v>42305.745292812499</v>
      </c>
      <c r="P6896" s="5">
        <v>42305.745292812499</v>
      </c>
    </row>
    <row r="6897" spans="1:16">
      <c r="A6897">
        <v>5</v>
      </c>
      <c r="B6897">
        <v>15</v>
      </c>
      <c r="C6897">
        <v>4</v>
      </c>
      <c r="D6897">
        <v>171</v>
      </c>
      <c r="E6897">
        <v>4088</v>
      </c>
      <c r="F6897">
        <v>1614</v>
      </c>
      <c r="G6897">
        <v>41</v>
      </c>
      <c r="H6897">
        <v>4</v>
      </c>
      <c r="I6897" s="58">
        <v>15067</v>
      </c>
      <c r="J6897">
        <v>4104</v>
      </c>
      <c r="K6897" s="4">
        <v>1</v>
      </c>
      <c r="L6897" s="4">
        <v>12.163</v>
      </c>
      <c r="M6897" s="4">
        <v>10.207000000000001</v>
      </c>
      <c r="N6897" s="4">
        <v>21.37</v>
      </c>
      <c r="O6897" s="5">
        <v>42305.745292812499</v>
      </c>
      <c r="P6897" s="5">
        <v>42305.745292812499</v>
      </c>
    </row>
    <row r="6898" spans="1:16">
      <c r="A6898">
        <v>5</v>
      </c>
      <c r="B6898">
        <v>15</v>
      </c>
      <c r="C6898">
        <v>4</v>
      </c>
      <c r="D6898">
        <v>171</v>
      </c>
      <c r="E6898">
        <v>4536</v>
      </c>
      <c r="F6898">
        <v>1615</v>
      </c>
      <c r="G6898">
        <v>66</v>
      </c>
      <c r="H6898">
        <v>5</v>
      </c>
      <c r="I6898" s="58">
        <v>24228</v>
      </c>
      <c r="J6898">
        <v>6605</v>
      </c>
      <c r="K6898" s="4">
        <v>1</v>
      </c>
      <c r="L6898" s="4">
        <v>18.335000000000001</v>
      </c>
      <c r="M6898" s="4">
        <v>75.486999999999995</v>
      </c>
      <c r="N6898" s="4">
        <v>92.820999999999998</v>
      </c>
      <c r="O6898" s="5">
        <v>42305.745292812499</v>
      </c>
      <c r="P6898" s="5">
        <v>43258.050196053242</v>
      </c>
    </row>
    <row r="6899" spans="1:16">
      <c r="A6899">
        <v>5</v>
      </c>
      <c r="B6899">
        <v>15</v>
      </c>
      <c r="C6899">
        <v>4</v>
      </c>
      <c r="D6899">
        <v>171</v>
      </c>
      <c r="E6899">
        <v>4536</v>
      </c>
      <c r="F6899">
        <v>1616</v>
      </c>
      <c r="G6899">
        <v>425</v>
      </c>
      <c r="H6899">
        <v>2</v>
      </c>
      <c r="I6899" s="58" t="s">
        <v>9944</v>
      </c>
      <c r="J6899">
        <v>42502</v>
      </c>
      <c r="K6899" s="4">
        <v>1</v>
      </c>
      <c r="L6899" s="4">
        <v>11.66</v>
      </c>
      <c r="M6899" s="4">
        <v>64.826999999999998</v>
      </c>
      <c r="N6899" s="4">
        <v>75.486999999999995</v>
      </c>
      <c r="O6899" s="5">
        <v>43258.050196053242</v>
      </c>
      <c r="P6899" s="5">
        <v>43258.050196053242</v>
      </c>
    </row>
    <row r="6900" spans="1:16">
      <c r="A6900">
        <v>5</v>
      </c>
      <c r="B6900">
        <v>15</v>
      </c>
      <c r="C6900">
        <v>4</v>
      </c>
      <c r="D6900">
        <v>171</v>
      </c>
      <c r="E6900">
        <v>4550</v>
      </c>
      <c r="F6900">
        <v>1617</v>
      </c>
      <c r="G6900">
        <v>66</v>
      </c>
      <c r="H6900">
        <v>4</v>
      </c>
      <c r="I6900" s="58">
        <v>24198</v>
      </c>
      <c r="J6900">
        <v>6604</v>
      </c>
      <c r="K6900" s="4">
        <v>0</v>
      </c>
      <c r="L6900" s="4">
        <v>13.343999999999999</v>
      </c>
      <c r="M6900" s="4">
        <v>34.707999999999998</v>
      </c>
      <c r="N6900" s="4">
        <v>48.052</v>
      </c>
      <c r="O6900" s="5">
        <v>43258.050196053242</v>
      </c>
      <c r="P6900" s="5">
        <v>43258.050196053242</v>
      </c>
    </row>
    <row r="6901" spans="1:16">
      <c r="A6901">
        <v>5</v>
      </c>
      <c r="B6901">
        <v>15</v>
      </c>
      <c r="C6901">
        <v>4</v>
      </c>
      <c r="D6901">
        <v>171</v>
      </c>
      <c r="E6901">
        <v>459</v>
      </c>
      <c r="F6901">
        <v>1597</v>
      </c>
      <c r="G6901">
        <v>794</v>
      </c>
      <c r="H6901">
        <v>4</v>
      </c>
      <c r="I6901" s="58" t="s">
        <v>9945</v>
      </c>
      <c r="J6901">
        <v>79404</v>
      </c>
      <c r="K6901" s="4">
        <v>0</v>
      </c>
      <c r="L6901" s="4">
        <v>9.6760000000000002</v>
      </c>
      <c r="M6901" s="4">
        <v>30.603999999999999</v>
      </c>
      <c r="N6901" s="4">
        <v>40.28</v>
      </c>
      <c r="O6901" s="5">
        <v>42305.745292812499</v>
      </c>
      <c r="P6901" s="5">
        <v>43258.050196053242</v>
      </c>
    </row>
    <row r="6902" spans="1:16">
      <c r="A6902">
        <v>5</v>
      </c>
      <c r="B6902">
        <v>15</v>
      </c>
      <c r="C6902">
        <v>4</v>
      </c>
      <c r="D6902">
        <v>171</v>
      </c>
      <c r="E6902">
        <v>459</v>
      </c>
      <c r="F6902">
        <v>1598</v>
      </c>
      <c r="G6902">
        <v>794</v>
      </c>
      <c r="H6902">
        <v>5</v>
      </c>
      <c r="I6902" s="58" t="s">
        <v>9946</v>
      </c>
      <c r="J6902">
        <v>79405</v>
      </c>
      <c r="K6902" s="4">
        <v>0.5</v>
      </c>
      <c r="L6902" s="4">
        <v>11.989000000000001</v>
      </c>
      <c r="M6902" s="4">
        <v>41.35</v>
      </c>
      <c r="N6902" s="4">
        <v>52.838999999999999</v>
      </c>
      <c r="O6902" s="5">
        <v>42305.745292812499</v>
      </c>
      <c r="P6902" s="5">
        <v>43258.050196053242</v>
      </c>
    </row>
    <row r="6903" spans="1:16">
      <c r="A6903">
        <v>5</v>
      </c>
      <c r="B6903">
        <v>15</v>
      </c>
      <c r="C6903">
        <v>4</v>
      </c>
      <c r="D6903">
        <v>171</v>
      </c>
      <c r="E6903">
        <v>459</v>
      </c>
      <c r="F6903">
        <v>1599</v>
      </c>
      <c r="G6903">
        <v>1727</v>
      </c>
      <c r="H6903">
        <v>2</v>
      </c>
      <c r="I6903" s="58">
        <v>-63155</v>
      </c>
      <c r="J6903">
        <v>172702</v>
      </c>
      <c r="K6903" s="4">
        <v>0.5</v>
      </c>
      <c r="L6903" s="4">
        <v>9.8569999999999993</v>
      </c>
      <c r="M6903" s="4">
        <v>21.247</v>
      </c>
      <c r="N6903" s="4">
        <v>30.603999999999999</v>
      </c>
      <c r="O6903" s="5">
        <v>42305.745292812499</v>
      </c>
      <c r="P6903" s="5">
        <v>43258.050196053242</v>
      </c>
    </row>
    <row r="6904" spans="1:16">
      <c r="A6904">
        <v>5</v>
      </c>
      <c r="B6904">
        <v>15</v>
      </c>
      <c r="C6904">
        <v>4</v>
      </c>
      <c r="D6904">
        <v>171</v>
      </c>
      <c r="E6904">
        <v>866</v>
      </c>
      <c r="F6904">
        <v>1600</v>
      </c>
      <c r="G6904">
        <v>727</v>
      </c>
      <c r="H6904">
        <v>5</v>
      </c>
      <c r="I6904" s="58" t="s">
        <v>9947</v>
      </c>
      <c r="J6904">
        <v>72705</v>
      </c>
      <c r="K6904" s="4">
        <v>1.28</v>
      </c>
      <c r="L6904" s="4">
        <v>1.7989999999999999</v>
      </c>
      <c r="M6904" s="4">
        <v>0</v>
      </c>
      <c r="N6904" s="4">
        <v>0.51900000000000002</v>
      </c>
      <c r="O6904" s="5">
        <v>42305.745292812499</v>
      </c>
      <c r="P6904" s="5">
        <v>42305.745292812499</v>
      </c>
    </row>
    <row r="6905" spans="1:16">
      <c r="A6905">
        <v>5</v>
      </c>
      <c r="B6905">
        <v>15</v>
      </c>
      <c r="C6905">
        <v>4</v>
      </c>
      <c r="D6905">
        <v>171</v>
      </c>
      <c r="E6905">
        <v>867</v>
      </c>
      <c r="F6905">
        <v>1601</v>
      </c>
      <c r="G6905">
        <v>727</v>
      </c>
      <c r="H6905">
        <v>4</v>
      </c>
      <c r="I6905" s="58" t="s">
        <v>9948</v>
      </c>
      <c r="J6905">
        <v>72704</v>
      </c>
      <c r="K6905" s="4">
        <v>1</v>
      </c>
      <c r="L6905" s="4">
        <v>16.254999999999999</v>
      </c>
      <c r="M6905" s="4">
        <v>9.4830000000000005</v>
      </c>
      <c r="N6905" s="4">
        <v>24.738</v>
      </c>
      <c r="O6905" s="5">
        <v>42305.745292812499</v>
      </c>
      <c r="P6905" s="5">
        <v>42305.745292812499</v>
      </c>
    </row>
    <row r="6906" spans="1:16">
      <c r="A6906">
        <v>5</v>
      </c>
      <c r="B6906">
        <v>15</v>
      </c>
      <c r="C6906">
        <v>4</v>
      </c>
      <c r="D6906">
        <v>179</v>
      </c>
      <c r="E6906">
        <v>1379</v>
      </c>
      <c r="F6906">
        <v>1623</v>
      </c>
      <c r="G6906">
        <v>790</v>
      </c>
      <c r="H6906">
        <v>7</v>
      </c>
      <c r="I6906" s="58" t="s">
        <v>9949</v>
      </c>
      <c r="J6906">
        <v>79007</v>
      </c>
      <c r="K6906" s="4">
        <v>1</v>
      </c>
      <c r="L6906" s="4">
        <v>21.143000000000001</v>
      </c>
      <c r="M6906" s="4">
        <v>0</v>
      </c>
      <c r="N6906" s="4">
        <v>20.143000000000001</v>
      </c>
      <c r="O6906" s="5">
        <v>42305.745292812499</v>
      </c>
      <c r="P6906" s="5">
        <v>42305.745292812499</v>
      </c>
    </row>
    <row r="6907" spans="1:16">
      <c r="A6907">
        <v>5</v>
      </c>
      <c r="B6907">
        <v>15</v>
      </c>
      <c r="C6907">
        <v>4</v>
      </c>
      <c r="D6907">
        <v>179</v>
      </c>
      <c r="E6907">
        <v>2716</v>
      </c>
      <c r="F6907">
        <v>1624</v>
      </c>
      <c r="G6907">
        <v>2726</v>
      </c>
      <c r="H6907">
        <v>1</v>
      </c>
      <c r="I6907" s="58">
        <v>301692</v>
      </c>
      <c r="J6907">
        <v>272601</v>
      </c>
      <c r="K6907" s="4">
        <v>0</v>
      </c>
      <c r="L6907" s="4">
        <v>16.594999999999999</v>
      </c>
      <c r="M6907" s="4">
        <v>0</v>
      </c>
      <c r="N6907" s="4">
        <v>16.594999999999999</v>
      </c>
      <c r="O6907" s="5">
        <v>42305.745292812499</v>
      </c>
      <c r="P6907" s="5">
        <v>42305.745292812499</v>
      </c>
    </row>
    <row r="6908" spans="1:16">
      <c r="A6908">
        <v>5</v>
      </c>
      <c r="B6908">
        <v>15</v>
      </c>
      <c r="C6908">
        <v>4</v>
      </c>
      <c r="D6908">
        <v>179</v>
      </c>
      <c r="E6908">
        <v>3023</v>
      </c>
      <c r="F6908">
        <v>1625</v>
      </c>
      <c r="G6908">
        <v>2726</v>
      </c>
      <c r="H6908">
        <v>2</v>
      </c>
      <c r="I6908" s="58">
        <v>301723</v>
      </c>
      <c r="J6908">
        <v>272602</v>
      </c>
      <c r="K6908" s="4">
        <v>0</v>
      </c>
      <c r="L6908" s="4">
        <v>8.5259999999999998</v>
      </c>
      <c r="M6908" s="4">
        <v>0</v>
      </c>
      <c r="N6908" s="4">
        <v>8.5259999999999998</v>
      </c>
      <c r="O6908" s="5">
        <v>42305.745292812499</v>
      </c>
      <c r="P6908" s="5">
        <v>42305.745292812499</v>
      </c>
    </row>
    <row r="6909" spans="1:16">
      <c r="A6909">
        <v>5</v>
      </c>
      <c r="B6909">
        <v>15</v>
      </c>
      <c r="C6909">
        <v>4</v>
      </c>
      <c r="D6909">
        <v>179</v>
      </c>
      <c r="E6909">
        <v>3865</v>
      </c>
      <c r="F6909">
        <v>1626</v>
      </c>
      <c r="G6909">
        <v>355</v>
      </c>
      <c r="H6909">
        <v>3</v>
      </c>
      <c r="I6909" s="58" t="s">
        <v>9950</v>
      </c>
      <c r="J6909">
        <v>35503</v>
      </c>
      <c r="K6909" s="4">
        <v>20</v>
      </c>
      <c r="L6909" s="4">
        <v>35.28</v>
      </c>
      <c r="M6909" s="4">
        <v>78.991</v>
      </c>
      <c r="N6909" s="4">
        <v>94.272000000000006</v>
      </c>
      <c r="O6909" s="5">
        <v>42305.745292812499</v>
      </c>
      <c r="P6909" s="5">
        <v>43258.050196053242</v>
      </c>
    </row>
    <row r="6910" spans="1:16">
      <c r="A6910">
        <v>5</v>
      </c>
      <c r="B6910">
        <v>15</v>
      </c>
      <c r="C6910">
        <v>4</v>
      </c>
      <c r="D6910">
        <v>179</v>
      </c>
      <c r="E6910">
        <v>3865</v>
      </c>
      <c r="F6910">
        <v>1627</v>
      </c>
      <c r="G6910">
        <v>355</v>
      </c>
      <c r="H6910">
        <v>4</v>
      </c>
      <c r="I6910" s="58" t="s">
        <v>9951</v>
      </c>
      <c r="J6910">
        <v>35504</v>
      </c>
      <c r="K6910" s="4">
        <v>1</v>
      </c>
      <c r="L6910" s="4">
        <v>19.408999999999999</v>
      </c>
      <c r="M6910" s="4">
        <v>60.582999999999998</v>
      </c>
      <c r="N6910" s="4">
        <v>78.991</v>
      </c>
      <c r="O6910" s="5">
        <v>42305.745292812499</v>
      </c>
      <c r="P6910" s="5">
        <v>43258.050196053242</v>
      </c>
    </row>
    <row r="6911" spans="1:16">
      <c r="A6911">
        <v>5</v>
      </c>
      <c r="B6911">
        <v>15</v>
      </c>
      <c r="C6911">
        <v>4</v>
      </c>
      <c r="D6911">
        <v>179</v>
      </c>
      <c r="E6911">
        <v>3913</v>
      </c>
      <c r="F6911">
        <v>1628</v>
      </c>
      <c r="G6911">
        <v>490</v>
      </c>
      <c r="H6911">
        <v>3</v>
      </c>
      <c r="I6911" s="58" t="s">
        <v>9952</v>
      </c>
      <c r="J6911">
        <v>49003</v>
      </c>
      <c r="K6911" s="4">
        <v>0.5</v>
      </c>
      <c r="L6911" s="4">
        <v>18.271000000000001</v>
      </c>
      <c r="M6911" s="4">
        <v>0</v>
      </c>
      <c r="N6911" s="4">
        <v>17.771000000000001</v>
      </c>
      <c r="O6911" s="5">
        <v>42305.745292812499</v>
      </c>
      <c r="P6911" s="5">
        <v>42305.745292812499</v>
      </c>
    </row>
    <row r="6912" spans="1:16">
      <c r="A6912">
        <v>5</v>
      </c>
      <c r="B6912">
        <v>15</v>
      </c>
      <c r="C6912">
        <v>4</v>
      </c>
      <c r="D6912">
        <v>179</v>
      </c>
      <c r="E6912">
        <v>4152</v>
      </c>
      <c r="F6912">
        <v>1629</v>
      </c>
      <c r="G6912">
        <v>2613</v>
      </c>
      <c r="H6912">
        <v>1</v>
      </c>
      <c r="I6912" s="58">
        <v>260420</v>
      </c>
      <c r="J6912">
        <v>261301</v>
      </c>
      <c r="K6912" s="4">
        <v>1</v>
      </c>
      <c r="L6912" s="4">
        <v>10.869</v>
      </c>
      <c r="M6912" s="4">
        <v>0</v>
      </c>
      <c r="N6912" s="4">
        <v>9.8689999999999998</v>
      </c>
      <c r="O6912" s="5">
        <v>42305.745292812499</v>
      </c>
      <c r="P6912" s="5">
        <v>42305.745292812499</v>
      </c>
    </row>
    <row r="6913" spans="1:16">
      <c r="A6913">
        <v>5</v>
      </c>
      <c r="B6913">
        <v>15</v>
      </c>
      <c r="C6913">
        <v>4</v>
      </c>
      <c r="D6913">
        <v>179</v>
      </c>
      <c r="E6913">
        <v>4394</v>
      </c>
      <c r="F6913">
        <v>1630</v>
      </c>
      <c r="G6913">
        <v>2620</v>
      </c>
      <c r="H6913">
        <v>1</v>
      </c>
      <c r="I6913" s="58">
        <v>262976</v>
      </c>
      <c r="J6913">
        <v>262001</v>
      </c>
      <c r="K6913" s="4">
        <v>0.5</v>
      </c>
      <c r="L6913" s="4">
        <v>1.81</v>
      </c>
      <c r="M6913" s="4">
        <v>0</v>
      </c>
      <c r="N6913" s="4">
        <v>1.31</v>
      </c>
      <c r="O6913" s="5">
        <v>42305.745292812499</v>
      </c>
      <c r="P6913" s="5">
        <v>42305.745292812499</v>
      </c>
    </row>
    <row r="6914" spans="1:16">
      <c r="A6914">
        <v>5</v>
      </c>
      <c r="B6914">
        <v>15</v>
      </c>
      <c r="C6914">
        <v>4</v>
      </c>
      <c r="D6914">
        <v>179</v>
      </c>
      <c r="E6914">
        <v>4533</v>
      </c>
      <c r="F6914">
        <v>1631</v>
      </c>
      <c r="G6914">
        <v>30</v>
      </c>
      <c r="H6914">
        <v>1</v>
      </c>
      <c r="I6914" s="58">
        <v>10959</v>
      </c>
      <c r="J6914">
        <v>3001</v>
      </c>
      <c r="K6914" s="4">
        <v>0</v>
      </c>
      <c r="L6914" s="4">
        <v>6.94</v>
      </c>
      <c r="M6914" s="4">
        <v>0</v>
      </c>
      <c r="N6914" s="4">
        <v>6.9390000000000001</v>
      </c>
      <c r="O6914" s="5">
        <v>42305.745292812499</v>
      </c>
      <c r="P6914" s="5">
        <v>42305.745292812499</v>
      </c>
    </row>
    <row r="6915" spans="1:16">
      <c r="A6915">
        <v>5</v>
      </c>
      <c r="B6915">
        <v>15</v>
      </c>
      <c r="C6915">
        <v>4</v>
      </c>
      <c r="D6915">
        <v>179</v>
      </c>
      <c r="E6915">
        <v>4533</v>
      </c>
      <c r="F6915">
        <v>1632</v>
      </c>
      <c r="G6915">
        <v>30</v>
      </c>
      <c r="H6915">
        <v>2</v>
      </c>
      <c r="I6915" s="58">
        <v>10990</v>
      </c>
      <c r="J6915">
        <v>3002</v>
      </c>
      <c r="K6915" s="4">
        <v>6.92</v>
      </c>
      <c r="L6915" s="4">
        <v>17.385999999999999</v>
      </c>
      <c r="M6915" s="4">
        <v>6.9390000000000001</v>
      </c>
      <c r="N6915" s="4">
        <v>17.405999999999999</v>
      </c>
      <c r="O6915" s="5">
        <v>42305.745292812499</v>
      </c>
      <c r="P6915" s="5">
        <v>43258.050196053242</v>
      </c>
    </row>
    <row r="6916" spans="1:16">
      <c r="A6916">
        <v>5</v>
      </c>
      <c r="B6916">
        <v>15</v>
      </c>
      <c r="C6916">
        <v>4</v>
      </c>
      <c r="D6916">
        <v>179</v>
      </c>
      <c r="E6916">
        <v>4533</v>
      </c>
      <c r="F6916">
        <v>1633</v>
      </c>
      <c r="G6916">
        <v>30</v>
      </c>
      <c r="H6916">
        <v>3</v>
      </c>
      <c r="I6916" s="58">
        <v>11018</v>
      </c>
      <c r="J6916">
        <v>3003</v>
      </c>
      <c r="K6916" s="4">
        <v>17.361999999999998</v>
      </c>
      <c r="L6916" s="4">
        <v>34.921999999999997</v>
      </c>
      <c r="M6916" s="4">
        <v>17.405999999999999</v>
      </c>
      <c r="N6916" s="4">
        <v>34.966000000000001</v>
      </c>
      <c r="O6916" s="5">
        <v>42305.745292812499</v>
      </c>
      <c r="P6916" s="5">
        <v>43258.050196053242</v>
      </c>
    </row>
    <row r="6917" spans="1:16">
      <c r="A6917">
        <v>5</v>
      </c>
      <c r="B6917">
        <v>15</v>
      </c>
      <c r="C6917">
        <v>4</v>
      </c>
      <c r="D6917">
        <v>179</v>
      </c>
      <c r="E6917">
        <v>459</v>
      </c>
      <c r="F6917">
        <v>1618</v>
      </c>
      <c r="G6917">
        <v>1885</v>
      </c>
      <c r="H6917">
        <v>2</v>
      </c>
      <c r="I6917" s="58">
        <v>-5446</v>
      </c>
      <c r="J6917">
        <v>188502</v>
      </c>
      <c r="K6917" s="4">
        <v>1</v>
      </c>
      <c r="L6917" s="4">
        <v>16.658000000000001</v>
      </c>
      <c r="M6917" s="4">
        <v>87.802000000000007</v>
      </c>
      <c r="N6917" s="4">
        <v>103.46</v>
      </c>
      <c r="O6917" s="5">
        <v>42305.745292812499</v>
      </c>
      <c r="P6917" s="5">
        <v>43258.050196053242</v>
      </c>
    </row>
    <row r="6918" spans="1:16">
      <c r="A6918">
        <v>5</v>
      </c>
      <c r="B6918">
        <v>15</v>
      </c>
      <c r="C6918">
        <v>4</v>
      </c>
      <c r="D6918">
        <v>179</v>
      </c>
      <c r="E6918">
        <v>459</v>
      </c>
      <c r="F6918">
        <v>1619</v>
      </c>
      <c r="G6918">
        <v>1885</v>
      </c>
      <c r="H6918">
        <v>3</v>
      </c>
      <c r="I6918" s="58">
        <v>-5418</v>
      </c>
      <c r="J6918">
        <v>188503</v>
      </c>
      <c r="K6918" s="4">
        <v>1</v>
      </c>
      <c r="L6918" s="4">
        <v>15.459</v>
      </c>
      <c r="M6918" s="4">
        <v>103.46</v>
      </c>
      <c r="N6918" s="4">
        <v>117.919</v>
      </c>
      <c r="O6918" s="5">
        <v>42305.745292812499</v>
      </c>
      <c r="P6918" s="5">
        <v>43258.050196053242</v>
      </c>
    </row>
    <row r="6919" spans="1:16">
      <c r="A6919">
        <v>5</v>
      </c>
      <c r="B6919">
        <v>15</v>
      </c>
      <c r="C6919">
        <v>4</v>
      </c>
      <c r="D6919">
        <v>179</v>
      </c>
      <c r="E6919">
        <v>547</v>
      </c>
      <c r="F6919">
        <v>1620</v>
      </c>
      <c r="G6919">
        <v>799</v>
      </c>
      <c r="H6919">
        <v>2</v>
      </c>
      <c r="I6919" s="58" t="s">
        <v>9953</v>
      </c>
      <c r="J6919">
        <v>79902</v>
      </c>
      <c r="K6919" s="4">
        <v>0.5</v>
      </c>
      <c r="L6919" s="4">
        <v>9.7100000000000009</v>
      </c>
      <c r="M6919" s="4">
        <v>0</v>
      </c>
      <c r="N6919" s="4">
        <v>9.2100000000000009</v>
      </c>
      <c r="O6919" s="5">
        <v>42305.745292812499</v>
      </c>
      <c r="P6919" s="5">
        <v>42305.745292812499</v>
      </c>
    </row>
    <row r="6920" spans="1:16">
      <c r="A6920">
        <v>5</v>
      </c>
      <c r="B6920">
        <v>15</v>
      </c>
      <c r="C6920">
        <v>4</v>
      </c>
      <c r="D6920">
        <v>179</v>
      </c>
      <c r="E6920">
        <v>548</v>
      </c>
      <c r="F6920">
        <v>1621</v>
      </c>
      <c r="G6920">
        <v>790</v>
      </c>
      <c r="H6920">
        <v>8</v>
      </c>
      <c r="I6920" s="58" t="s">
        <v>9954</v>
      </c>
      <c r="J6920">
        <v>79008</v>
      </c>
      <c r="K6920" s="4">
        <v>1.5</v>
      </c>
      <c r="L6920" s="4">
        <v>15.805</v>
      </c>
      <c r="M6920" s="4">
        <v>0</v>
      </c>
      <c r="N6920" s="4">
        <v>14.305</v>
      </c>
      <c r="O6920" s="5">
        <v>42305.745292812499</v>
      </c>
      <c r="P6920" s="5">
        <v>43258.050196053242</v>
      </c>
    </row>
    <row r="6921" spans="1:16">
      <c r="A6921">
        <v>5</v>
      </c>
      <c r="B6921">
        <v>15</v>
      </c>
      <c r="C6921">
        <v>4</v>
      </c>
      <c r="D6921">
        <v>179</v>
      </c>
      <c r="E6921">
        <v>903</v>
      </c>
      <c r="F6921">
        <v>1622</v>
      </c>
      <c r="G6921">
        <v>308</v>
      </c>
      <c r="H6921">
        <v>5</v>
      </c>
      <c r="I6921" s="58" t="s">
        <v>9955</v>
      </c>
      <c r="J6921">
        <v>30805</v>
      </c>
      <c r="K6921" s="4">
        <v>1</v>
      </c>
      <c r="L6921" s="4">
        <v>16.456</v>
      </c>
      <c r="M6921" s="4">
        <v>6.35</v>
      </c>
      <c r="N6921" s="4">
        <v>21.806000000000001</v>
      </c>
      <c r="O6921" s="5">
        <v>42305.745292812499</v>
      </c>
      <c r="P6921" s="5">
        <v>43258.050196053242</v>
      </c>
    </row>
    <row r="6922" spans="1:16">
      <c r="A6922">
        <v>5</v>
      </c>
      <c r="B6922">
        <v>15</v>
      </c>
      <c r="C6922">
        <v>4</v>
      </c>
      <c r="D6922">
        <v>180</v>
      </c>
      <c r="E6922">
        <v>2847</v>
      </c>
      <c r="F6922">
        <v>1638</v>
      </c>
      <c r="G6922">
        <v>2901</v>
      </c>
      <c r="H6922">
        <v>1</v>
      </c>
      <c r="I6922" s="58">
        <v>365610</v>
      </c>
      <c r="J6922">
        <v>290101</v>
      </c>
      <c r="K6922" s="4">
        <v>1</v>
      </c>
      <c r="L6922" s="4">
        <v>6.0259999999999998</v>
      </c>
      <c r="M6922" s="4">
        <v>0</v>
      </c>
      <c r="N6922" s="4">
        <v>5.0259999999999998</v>
      </c>
      <c r="O6922" s="5">
        <v>42305.745292812499</v>
      </c>
      <c r="P6922" s="5">
        <v>42305.745292812499</v>
      </c>
    </row>
    <row r="6923" spans="1:16">
      <c r="A6923">
        <v>5</v>
      </c>
      <c r="B6923">
        <v>15</v>
      </c>
      <c r="C6923">
        <v>4</v>
      </c>
      <c r="D6923">
        <v>180</v>
      </c>
      <c r="E6923">
        <v>3271</v>
      </c>
      <c r="F6923">
        <v>1639</v>
      </c>
      <c r="G6923">
        <v>3488</v>
      </c>
      <c r="H6923">
        <v>1</v>
      </c>
      <c r="I6923" s="58">
        <v>580007</v>
      </c>
      <c r="J6923">
        <v>348801</v>
      </c>
      <c r="K6923" s="4">
        <v>10</v>
      </c>
      <c r="L6923" s="4">
        <v>15.869</v>
      </c>
      <c r="M6923" s="4">
        <v>0</v>
      </c>
      <c r="N6923" s="4">
        <v>5.8689999999999998</v>
      </c>
      <c r="O6923" s="5">
        <v>42305.745292812499</v>
      </c>
      <c r="P6923" s="5">
        <v>42305.745292812499</v>
      </c>
    </row>
    <row r="6924" spans="1:16">
      <c r="A6924">
        <v>5</v>
      </c>
      <c r="B6924">
        <v>15</v>
      </c>
      <c r="C6924">
        <v>4</v>
      </c>
      <c r="D6924">
        <v>180</v>
      </c>
      <c r="E6924">
        <v>35</v>
      </c>
      <c r="F6924">
        <v>1634</v>
      </c>
      <c r="G6924">
        <v>90</v>
      </c>
      <c r="H6924">
        <v>10</v>
      </c>
      <c r="I6924" s="58">
        <v>33147</v>
      </c>
      <c r="J6924">
        <v>9010</v>
      </c>
      <c r="K6924" s="4">
        <v>1.7490000000000001</v>
      </c>
      <c r="L6924" s="4">
        <v>1.8140000000000001</v>
      </c>
      <c r="M6924" s="4">
        <v>0.71399999999999997</v>
      </c>
      <c r="N6924" s="4">
        <v>0.77900000000000003</v>
      </c>
      <c r="O6924" s="5">
        <v>42305.745292812499</v>
      </c>
      <c r="P6924" s="5">
        <v>43258.050196053242</v>
      </c>
    </row>
    <row r="6925" spans="1:16">
      <c r="A6925">
        <v>5</v>
      </c>
      <c r="B6925">
        <v>15</v>
      </c>
      <c r="C6925">
        <v>4</v>
      </c>
      <c r="D6925">
        <v>180</v>
      </c>
      <c r="E6925">
        <v>3542</v>
      </c>
      <c r="F6925">
        <v>1640</v>
      </c>
      <c r="G6925">
        <v>90</v>
      </c>
      <c r="H6925">
        <v>2</v>
      </c>
      <c r="I6925" s="58">
        <v>32905</v>
      </c>
      <c r="J6925">
        <v>9002</v>
      </c>
      <c r="K6925" s="4">
        <v>1</v>
      </c>
      <c r="L6925" s="4">
        <v>15.522</v>
      </c>
      <c r="M6925" s="4">
        <v>2.149</v>
      </c>
      <c r="N6925" s="4">
        <v>16.670999999999999</v>
      </c>
      <c r="O6925" s="5">
        <v>42305.745292812499</v>
      </c>
      <c r="P6925" s="5">
        <v>43258.050196053242</v>
      </c>
    </row>
    <row r="6926" spans="1:16">
      <c r="A6926">
        <v>5</v>
      </c>
      <c r="B6926">
        <v>15</v>
      </c>
      <c r="C6926">
        <v>4</v>
      </c>
      <c r="D6926">
        <v>180</v>
      </c>
      <c r="E6926">
        <v>3542</v>
      </c>
      <c r="F6926">
        <v>1641</v>
      </c>
      <c r="G6926">
        <v>90</v>
      </c>
      <c r="H6926">
        <v>3</v>
      </c>
      <c r="I6926" s="58">
        <v>32933</v>
      </c>
      <c r="J6926">
        <v>9003</v>
      </c>
      <c r="K6926" s="4">
        <v>0</v>
      </c>
      <c r="L6926" s="4">
        <v>19.725999999999999</v>
      </c>
      <c r="M6926" s="4">
        <v>16.670999999999999</v>
      </c>
      <c r="N6926" s="4">
        <v>36.396999999999998</v>
      </c>
      <c r="O6926" s="5">
        <v>43258.050196053242</v>
      </c>
      <c r="P6926" s="5">
        <v>43258.050196053242</v>
      </c>
    </row>
    <row r="6927" spans="1:16">
      <c r="A6927">
        <v>5</v>
      </c>
      <c r="B6927">
        <v>15</v>
      </c>
      <c r="C6927">
        <v>4</v>
      </c>
      <c r="D6927">
        <v>180</v>
      </c>
      <c r="E6927">
        <v>3542</v>
      </c>
      <c r="F6927">
        <v>1642</v>
      </c>
      <c r="G6927">
        <v>90</v>
      </c>
      <c r="H6927">
        <v>4</v>
      </c>
      <c r="I6927" s="58">
        <v>32964</v>
      </c>
      <c r="J6927">
        <v>9004</v>
      </c>
      <c r="K6927" s="4">
        <v>34.090000000000003</v>
      </c>
      <c r="L6927" s="4">
        <v>49.131999999999998</v>
      </c>
      <c r="M6927" s="4">
        <v>36.396999999999998</v>
      </c>
      <c r="N6927" s="4">
        <v>51.439</v>
      </c>
      <c r="O6927" s="5">
        <v>43258.050196053242</v>
      </c>
      <c r="P6927" s="5">
        <v>43258.050196053242</v>
      </c>
    </row>
    <row r="6928" spans="1:16">
      <c r="A6928">
        <v>5</v>
      </c>
      <c r="B6928">
        <v>15</v>
      </c>
      <c r="C6928">
        <v>4</v>
      </c>
      <c r="D6928">
        <v>180</v>
      </c>
      <c r="E6928">
        <v>36</v>
      </c>
      <c r="F6928">
        <v>1635</v>
      </c>
      <c r="G6928">
        <v>90</v>
      </c>
      <c r="H6928">
        <v>7</v>
      </c>
      <c r="I6928" s="58">
        <v>33055</v>
      </c>
      <c r="J6928">
        <v>9007</v>
      </c>
      <c r="K6928" s="4">
        <v>0</v>
      </c>
      <c r="L6928" s="4">
        <v>2.3690000000000002</v>
      </c>
      <c r="M6928" s="4">
        <v>0</v>
      </c>
      <c r="N6928" s="4">
        <v>2.3690000000000002</v>
      </c>
      <c r="O6928" s="5">
        <v>42305.745292812499</v>
      </c>
      <c r="P6928" s="5">
        <v>42305.745292812499</v>
      </c>
    </row>
    <row r="6929" spans="1:16">
      <c r="A6929">
        <v>5</v>
      </c>
      <c r="B6929">
        <v>15</v>
      </c>
      <c r="C6929">
        <v>4</v>
      </c>
      <c r="D6929">
        <v>180</v>
      </c>
      <c r="E6929">
        <v>37</v>
      </c>
      <c r="F6929">
        <v>1636</v>
      </c>
      <c r="G6929">
        <v>90</v>
      </c>
      <c r="H6929">
        <v>9</v>
      </c>
      <c r="I6929" s="58">
        <v>33117</v>
      </c>
      <c r="J6929">
        <v>9009</v>
      </c>
      <c r="K6929" s="4">
        <v>0.5</v>
      </c>
      <c r="L6929" s="4">
        <v>3.895</v>
      </c>
      <c r="M6929" s="4">
        <v>0</v>
      </c>
      <c r="N6929" s="4">
        <v>3.395</v>
      </c>
      <c r="O6929" s="5">
        <v>42305.745292812499</v>
      </c>
      <c r="P6929" s="5">
        <v>42305.745292812499</v>
      </c>
    </row>
    <row r="6930" spans="1:16">
      <c r="A6930">
        <v>5</v>
      </c>
      <c r="B6930">
        <v>15</v>
      </c>
      <c r="C6930">
        <v>4</v>
      </c>
      <c r="D6930">
        <v>180</v>
      </c>
      <c r="E6930">
        <v>3718</v>
      </c>
      <c r="F6930">
        <v>1643</v>
      </c>
      <c r="G6930">
        <v>1245</v>
      </c>
      <c r="H6930">
        <v>1</v>
      </c>
      <c r="I6930" s="58" t="s">
        <v>9956</v>
      </c>
      <c r="J6930">
        <v>124501</v>
      </c>
      <c r="K6930" s="4">
        <v>5</v>
      </c>
      <c r="L6930" s="4">
        <v>10.855</v>
      </c>
      <c r="M6930" s="4">
        <v>0</v>
      </c>
      <c r="N6930" s="4">
        <v>5.8550000000000004</v>
      </c>
      <c r="O6930" s="5">
        <v>42305.745292812499</v>
      </c>
      <c r="P6930" s="5">
        <v>42305.745292812499</v>
      </c>
    </row>
    <row r="6931" spans="1:16">
      <c r="A6931">
        <v>5</v>
      </c>
      <c r="B6931">
        <v>15</v>
      </c>
      <c r="C6931">
        <v>4</v>
      </c>
      <c r="D6931">
        <v>180</v>
      </c>
      <c r="E6931">
        <v>4023</v>
      </c>
      <c r="F6931">
        <v>1644</v>
      </c>
      <c r="G6931">
        <v>461</v>
      </c>
      <c r="H6931">
        <v>13</v>
      </c>
      <c r="I6931" s="58" t="s">
        <v>9957</v>
      </c>
      <c r="J6931">
        <v>46113</v>
      </c>
      <c r="K6931" s="4">
        <v>5</v>
      </c>
      <c r="L6931" s="4">
        <v>10.585000000000001</v>
      </c>
      <c r="M6931" s="4">
        <v>0</v>
      </c>
      <c r="N6931" s="4">
        <v>5.585</v>
      </c>
      <c r="O6931" s="5">
        <v>42305.745292812499</v>
      </c>
      <c r="P6931" s="5">
        <v>43258.050196053242</v>
      </c>
    </row>
    <row r="6932" spans="1:16">
      <c r="A6932">
        <v>5</v>
      </c>
      <c r="B6932">
        <v>15</v>
      </c>
      <c r="C6932">
        <v>4</v>
      </c>
      <c r="D6932">
        <v>180</v>
      </c>
      <c r="E6932">
        <v>4406</v>
      </c>
      <c r="F6932">
        <v>1645</v>
      </c>
      <c r="G6932">
        <v>226</v>
      </c>
      <c r="H6932">
        <v>7</v>
      </c>
      <c r="I6932" s="58" t="s">
        <v>9958</v>
      </c>
      <c r="J6932">
        <v>22607</v>
      </c>
      <c r="K6932" s="4">
        <v>5</v>
      </c>
      <c r="L6932" s="4">
        <v>5.6340000000000003</v>
      </c>
      <c r="M6932" s="4">
        <v>0</v>
      </c>
      <c r="N6932" s="4">
        <v>0.63400000000000001</v>
      </c>
      <c r="O6932" s="5">
        <v>42305.745292812499</v>
      </c>
      <c r="P6932" s="5">
        <v>42305.745292812499</v>
      </c>
    </row>
    <row r="6933" spans="1:16">
      <c r="A6933">
        <v>5</v>
      </c>
      <c r="B6933">
        <v>15</v>
      </c>
      <c r="C6933">
        <v>4</v>
      </c>
      <c r="D6933">
        <v>180</v>
      </c>
      <c r="E6933">
        <v>4554</v>
      </c>
      <c r="F6933">
        <v>1646</v>
      </c>
      <c r="G6933">
        <v>226</v>
      </c>
      <c r="H6933">
        <v>2</v>
      </c>
      <c r="I6933" s="58" t="s">
        <v>9959</v>
      </c>
      <c r="J6933">
        <v>22602</v>
      </c>
      <c r="K6933" s="4">
        <v>1</v>
      </c>
      <c r="L6933" s="4">
        <v>9.0380000000000003</v>
      </c>
      <c r="M6933" s="4">
        <v>64.945999999999998</v>
      </c>
      <c r="N6933" s="4">
        <v>72.983999999999995</v>
      </c>
      <c r="O6933" s="5">
        <v>42305.745292812499</v>
      </c>
      <c r="P6933" s="5">
        <v>43258.050196053242</v>
      </c>
    </row>
    <row r="6934" spans="1:16">
      <c r="A6934">
        <v>5</v>
      </c>
      <c r="B6934">
        <v>15</v>
      </c>
      <c r="C6934">
        <v>4</v>
      </c>
      <c r="D6934">
        <v>180</v>
      </c>
      <c r="E6934">
        <v>4554</v>
      </c>
      <c r="F6934">
        <v>1647</v>
      </c>
      <c r="G6934">
        <v>226</v>
      </c>
      <c r="H6934">
        <v>3</v>
      </c>
      <c r="I6934" s="58" t="s">
        <v>9960</v>
      </c>
      <c r="J6934">
        <v>22603</v>
      </c>
      <c r="K6934" s="4">
        <v>9.032</v>
      </c>
      <c r="L6934" s="4">
        <v>36.023000000000003</v>
      </c>
      <c r="M6934" s="4">
        <v>72.983999999999995</v>
      </c>
      <c r="N6934" s="4">
        <v>99.974999999999994</v>
      </c>
      <c r="O6934" s="5">
        <v>42305.745292812499</v>
      </c>
      <c r="P6934" s="5">
        <v>43258.050196053242</v>
      </c>
    </row>
    <row r="6935" spans="1:16">
      <c r="A6935">
        <v>5</v>
      </c>
      <c r="B6935">
        <v>15</v>
      </c>
      <c r="C6935">
        <v>4</v>
      </c>
      <c r="D6935">
        <v>180</v>
      </c>
      <c r="E6935">
        <v>950</v>
      </c>
      <c r="F6935">
        <v>1637</v>
      </c>
      <c r="G6935">
        <v>801</v>
      </c>
      <c r="H6935">
        <v>1</v>
      </c>
      <c r="I6935" s="58" t="s">
        <v>9961</v>
      </c>
      <c r="J6935">
        <v>80101</v>
      </c>
      <c r="K6935" s="4">
        <v>1</v>
      </c>
      <c r="L6935" s="4">
        <v>2.8109999999999999</v>
      </c>
      <c r="M6935" s="4">
        <v>0</v>
      </c>
      <c r="N6935" s="4">
        <v>1.8109999999999999</v>
      </c>
      <c r="O6935" s="5">
        <v>42305.745292812499</v>
      </c>
      <c r="P6935" s="5">
        <v>43258.050196053242</v>
      </c>
    </row>
    <row r="6936" spans="1:16">
      <c r="A6936">
        <v>5</v>
      </c>
      <c r="B6936">
        <v>15</v>
      </c>
      <c r="C6936">
        <v>4</v>
      </c>
      <c r="D6936">
        <v>188</v>
      </c>
      <c r="E6936">
        <v>1371</v>
      </c>
      <c r="F6936">
        <v>1653</v>
      </c>
      <c r="G6936">
        <v>2493</v>
      </c>
      <c r="H6936">
        <v>1</v>
      </c>
      <c r="I6936" s="58">
        <v>216592</v>
      </c>
      <c r="J6936">
        <v>249301</v>
      </c>
      <c r="K6936" s="4">
        <v>5</v>
      </c>
      <c r="L6936" s="4">
        <v>5.6689999999999996</v>
      </c>
      <c r="M6936" s="4">
        <v>0</v>
      </c>
      <c r="N6936" s="4">
        <v>0.66900000000000004</v>
      </c>
      <c r="O6936" s="5">
        <v>42305.745292812499</v>
      </c>
      <c r="P6936" s="5">
        <v>42305.745292812499</v>
      </c>
    </row>
    <row r="6937" spans="1:16">
      <c r="A6937">
        <v>5</v>
      </c>
      <c r="B6937">
        <v>15</v>
      </c>
      <c r="C6937">
        <v>4</v>
      </c>
      <c r="D6937">
        <v>188</v>
      </c>
      <c r="E6937">
        <v>1448</v>
      </c>
      <c r="F6937">
        <v>1654</v>
      </c>
      <c r="G6937">
        <v>1884</v>
      </c>
      <c r="H6937">
        <v>4</v>
      </c>
      <c r="I6937" s="58">
        <v>-5752</v>
      </c>
      <c r="J6937">
        <v>188404</v>
      </c>
      <c r="K6937" s="4">
        <v>0</v>
      </c>
      <c r="L6937" s="4">
        <v>0.76400000000000001</v>
      </c>
      <c r="M6937" s="4">
        <v>0</v>
      </c>
      <c r="N6937" s="4">
        <v>0.76400000000000001</v>
      </c>
      <c r="O6937" t="s">
        <v>1223</v>
      </c>
      <c r="P6937" t="s">
        <v>1223</v>
      </c>
    </row>
    <row r="6938" spans="1:16">
      <c r="A6938">
        <v>5</v>
      </c>
      <c r="B6938">
        <v>15</v>
      </c>
      <c r="C6938">
        <v>4</v>
      </c>
      <c r="D6938">
        <v>188</v>
      </c>
      <c r="E6938">
        <v>1804</v>
      </c>
      <c r="F6938">
        <v>1655</v>
      </c>
      <c r="G6938">
        <v>1624</v>
      </c>
      <c r="H6938">
        <v>1</v>
      </c>
      <c r="I6938" s="58">
        <v>-100806</v>
      </c>
      <c r="J6938">
        <v>162401</v>
      </c>
      <c r="K6938" s="4">
        <v>6.6580000000000004</v>
      </c>
      <c r="L6938" s="4">
        <v>15.888</v>
      </c>
      <c r="M6938" s="4">
        <v>0.86399999999999999</v>
      </c>
      <c r="N6938" s="4">
        <v>10.093999999999999</v>
      </c>
      <c r="O6938" s="5">
        <v>42305.745292812499</v>
      </c>
      <c r="P6938" s="5">
        <v>43258.050196053242</v>
      </c>
    </row>
    <row r="6939" spans="1:16">
      <c r="A6939">
        <v>5</v>
      </c>
      <c r="B6939">
        <v>15</v>
      </c>
      <c r="C6939">
        <v>4</v>
      </c>
      <c r="D6939">
        <v>188</v>
      </c>
      <c r="E6939">
        <v>1804</v>
      </c>
      <c r="F6939">
        <v>1656</v>
      </c>
      <c r="G6939">
        <v>2081</v>
      </c>
      <c r="H6939">
        <v>1</v>
      </c>
      <c r="I6939" s="58">
        <v>66112</v>
      </c>
      <c r="J6939">
        <v>208101</v>
      </c>
      <c r="K6939" s="4">
        <v>1</v>
      </c>
      <c r="L6939" s="4">
        <v>1.8640000000000001</v>
      </c>
      <c r="M6939" s="4">
        <v>0</v>
      </c>
      <c r="N6939" s="4">
        <v>0.86399999999999999</v>
      </c>
      <c r="O6939" s="5">
        <v>42305.745292812499</v>
      </c>
      <c r="P6939" s="5">
        <v>43258.050196053242</v>
      </c>
    </row>
    <row r="6940" spans="1:16">
      <c r="A6940">
        <v>5</v>
      </c>
      <c r="B6940">
        <v>15</v>
      </c>
      <c r="C6940">
        <v>4</v>
      </c>
      <c r="D6940">
        <v>188</v>
      </c>
      <c r="E6940">
        <v>1984</v>
      </c>
      <c r="F6940">
        <v>1657</v>
      </c>
      <c r="G6940">
        <v>1624</v>
      </c>
      <c r="H6940">
        <v>2</v>
      </c>
      <c r="I6940" s="58">
        <v>-100775</v>
      </c>
      <c r="J6940">
        <v>162402</v>
      </c>
      <c r="K6940" s="4">
        <v>1</v>
      </c>
      <c r="L6940" s="4">
        <v>1.5880000000000001</v>
      </c>
      <c r="M6940" s="4">
        <v>0</v>
      </c>
      <c r="N6940" s="4">
        <v>0.58799999999999997</v>
      </c>
      <c r="O6940" s="5">
        <v>42305.745292812499</v>
      </c>
      <c r="P6940" s="5">
        <v>43258.050196053242</v>
      </c>
    </row>
    <row r="6941" spans="1:16">
      <c r="A6941">
        <v>5</v>
      </c>
      <c r="B6941">
        <v>15</v>
      </c>
      <c r="C6941">
        <v>4</v>
      </c>
      <c r="D6941">
        <v>188</v>
      </c>
      <c r="E6941">
        <v>1984</v>
      </c>
      <c r="F6941">
        <v>1658</v>
      </c>
      <c r="G6941">
        <v>1624</v>
      </c>
      <c r="H6941">
        <v>3</v>
      </c>
      <c r="I6941" s="58">
        <v>-100746</v>
      </c>
      <c r="J6941">
        <v>162403</v>
      </c>
      <c r="K6941" s="4">
        <v>1.5880000000000001</v>
      </c>
      <c r="L6941" s="4">
        <v>6.2370000000000001</v>
      </c>
      <c r="M6941" s="4">
        <v>0.58799999999999997</v>
      </c>
      <c r="N6941" s="4">
        <v>5.2370000000000001</v>
      </c>
      <c r="O6941" s="5">
        <v>42305.745292812499</v>
      </c>
      <c r="P6941" s="5">
        <v>43258.050196053242</v>
      </c>
    </row>
    <row r="6942" spans="1:16">
      <c r="A6942">
        <v>5</v>
      </c>
      <c r="B6942">
        <v>15</v>
      </c>
      <c r="C6942">
        <v>4</v>
      </c>
      <c r="D6942">
        <v>188</v>
      </c>
      <c r="E6942">
        <v>1984</v>
      </c>
      <c r="F6942">
        <v>1659</v>
      </c>
      <c r="G6942">
        <v>1821</v>
      </c>
      <c r="H6942">
        <v>1</v>
      </c>
      <c r="I6942" s="58">
        <v>-28853</v>
      </c>
      <c r="J6942">
        <v>182101</v>
      </c>
      <c r="K6942" s="4">
        <v>0.06</v>
      </c>
      <c r="L6942" s="4">
        <v>5.3630000000000004</v>
      </c>
      <c r="M6942" s="4">
        <v>5.2370000000000001</v>
      </c>
      <c r="N6942" s="4">
        <v>10.54</v>
      </c>
      <c r="O6942" s="5">
        <v>42305.745292812499</v>
      </c>
      <c r="P6942" s="5">
        <v>42305.745292812499</v>
      </c>
    </row>
    <row r="6943" spans="1:16">
      <c r="A6943">
        <v>5</v>
      </c>
      <c r="B6943">
        <v>15</v>
      </c>
      <c r="C6943">
        <v>4</v>
      </c>
      <c r="D6943">
        <v>188</v>
      </c>
      <c r="E6943">
        <v>2230</v>
      </c>
      <c r="F6943">
        <v>1660</v>
      </c>
      <c r="G6943">
        <v>2081</v>
      </c>
      <c r="H6943">
        <v>1</v>
      </c>
      <c r="I6943" s="58">
        <v>66112</v>
      </c>
      <c r="J6943">
        <v>208101</v>
      </c>
      <c r="K6943" s="4">
        <v>1.925</v>
      </c>
      <c r="L6943" s="4">
        <v>7.9740000000000002</v>
      </c>
      <c r="M6943" s="4">
        <v>0</v>
      </c>
      <c r="N6943" s="4">
        <v>6.0490000000000004</v>
      </c>
      <c r="O6943" s="5">
        <v>42305.745292812499</v>
      </c>
      <c r="P6943" s="5">
        <v>42305.745292812499</v>
      </c>
    </row>
    <row r="6944" spans="1:16">
      <c r="A6944">
        <v>5</v>
      </c>
      <c r="B6944">
        <v>15</v>
      </c>
      <c r="C6944">
        <v>4</v>
      </c>
      <c r="D6944">
        <v>188</v>
      </c>
      <c r="E6944">
        <v>2595</v>
      </c>
      <c r="F6944">
        <v>1661</v>
      </c>
      <c r="G6944">
        <v>275</v>
      </c>
      <c r="H6944">
        <v>15</v>
      </c>
      <c r="I6944" s="58" t="s">
        <v>9962</v>
      </c>
      <c r="J6944">
        <v>27515</v>
      </c>
      <c r="K6944" s="4">
        <v>5.4909999999999997</v>
      </c>
      <c r="L6944" s="4">
        <v>7.23</v>
      </c>
      <c r="M6944" s="4">
        <v>0</v>
      </c>
      <c r="N6944" s="4">
        <v>1.7390000000000001</v>
      </c>
      <c r="O6944" s="5">
        <v>42305.745292812499</v>
      </c>
      <c r="P6944" s="5">
        <v>42305.745292812499</v>
      </c>
    </row>
    <row r="6945" spans="1:16">
      <c r="A6945">
        <v>5</v>
      </c>
      <c r="B6945">
        <v>15</v>
      </c>
      <c r="C6945">
        <v>4</v>
      </c>
      <c r="D6945">
        <v>188</v>
      </c>
      <c r="E6945">
        <v>3536</v>
      </c>
      <c r="F6945">
        <v>1662</v>
      </c>
      <c r="G6945">
        <v>168</v>
      </c>
      <c r="H6945">
        <v>10</v>
      </c>
      <c r="I6945" s="58" t="s">
        <v>1650</v>
      </c>
      <c r="J6945">
        <v>16810</v>
      </c>
      <c r="K6945" s="4">
        <v>0</v>
      </c>
      <c r="L6945" s="4">
        <v>0.69899999999999995</v>
      </c>
      <c r="M6945" s="4">
        <v>123.483</v>
      </c>
      <c r="N6945" s="4">
        <v>124.182</v>
      </c>
      <c r="O6945" t="s">
        <v>1223</v>
      </c>
      <c r="P6945" t="s">
        <v>1223</v>
      </c>
    </row>
    <row r="6946" spans="1:16">
      <c r="A6946">
        <v>5</v>
      </c>
      <c r="B6946">
        <v>15</v>
      </c>
      <c r="C6946">
        <v>4</v>
      </c>
      <c r="D6946">
        <v>188</v>
      </c>
      <c r="E6946">
        <v>3542</v>
      </c>
      <c r="F6946">
        <v>1663</v>
      </c>
      <c r="G6946">
        <v>90</v>
      </c>
      <c r="H6946">
        <v>5</v>
      </c>
      <c r="I6946" s="58">
        <v>32994</v>
      </c>
      <c r="J6946">
        <v>9005</v>
      </c>
      <c r="K6946" s="4">
        <v>0.877</v>
      </c>
      <c r="L6946" s="4">
        <v>12.199</v>
      </c>
      <c r="M6946" s="4">
        <v>51.439</v>
      </c>
      <c r="N6946" s="4">
        <v>62.76</v>
      </c>
      <c r="O6946" s="5">
        <v>43258.050196053242</v>
      </c>
      <c r="P6946" s="5">
        <v>43258.050196053242</v>
      </c>
    </row>
    <row r="6947" spans="1:16">
      <c r="A6947">
        <v>5</v>
      </c>
      <c r="B6947">
        <v>15</v>
      </c>
      <c r="C6947">
        <v>4</v>
      </c>
      <c r="D6947">
        <v>188</v>
      </c>
      <c r="E6947">
        <v>3542</v>
      </c>
      <c r="F6947">
        <v>1664</v>
      </c>
      <c r="G6947">
        <v>275</v>
      </c>
      <c r="H6947">
        <v>1</v>
      </c>
      <c r="I6947" s="58" t="s">
        <v>9963</v>
      </c>
      <c r="J6947">
        <v>27501</v>
      </c>
      <c r="K6947" s="4">
        <v>10.881</v>
      </c>
      <c r="L6947" s="4">
        <v>30.995999999999999</v>
      </c>
      <c r="M6947" s="4">
        <v>62.76</v>
      </c>
      <c r="N6947" s="4">
        <v>82.876000000000005</v>
      </c>
      <c r="O6947" s="5">
        <v>42305.745292812499</v>
      </c>
      <c r="P6947" s="5">
        <v>43258.050196053242</v>
      </c>
    </row>
    <row r="6948" spans="1:16">
      <c r="A6948">
        <v>5</v>
      </c>
      <c r="B6948">
        <v>15</v>
      </c>
      <c r="C6948">
        <v>4</v>
      </c>
      <c r="D6948">
        <v>188</v>
      </c>
      <c r="E6948">
        <v>3718</v>
      </c>
      <c r="F6948">
        <v>1665</v>
      </c>
      <c r="G6948">
        <v>1245</v>
      </c>
      <c r="H6948">
        <v>2</v>
      </c>
      <c r="I6948" s="58" t="s">
        <v>9964</v>
      </c>
      <c r="J6948">
        <v>124502</v>
      </c>
      <c r="K6948" s="4">
        <v>0</v>
      </c>
      <c r="L6948" s="4">
        <v>27.706</v>
      </c>
      <c r="M6948" s="4">
        <v>5.8550000000000004</v>
      </c>
      <c r="N6948" s="4">
        <v>33.561</v>
      </c>
      <c r="O6948" s="5">
        <v>42305.745292812499</v>
      </c>
      <c r="P6948" s="5">
        <v>42305.745292812499</v>
      </c>
    </row>
    <row r="6949" spans="1:16">
      <c r="A6949">
        <v>5</v>
      </c>
      <c r="B6949">
        <v>15</v>
      </c>
      <c r="C6949">
        <v>4</v>
      </c>
      <c r="D6949">
        <v>188</v>
      </c>
      <c r="E6949">
        <v>3789</v>
      </c>
      <c r="F6949">
        <v>1666</v>
      </c>
      <c r="G6949">
        <v>2494</v>
      </c>
      <c r="H6949">
        <v>1</v>
      </c>
      <c r="I6949" s="58">
        <v>216957</v>
      </c>
      <c r="J6949">
        <v>249401</v>
      </c>
      <c r="K6949" s="4">
        <v>0</v>
      </c>
      <c r="L6949" s="4">
        <v>6.34</v>
      </c>
      <c r="M6949" s="4">
        <v>0</v>
      </c>
      <c r="N6949" s="4">
        <v>6.34</v>
      </c>
      <c r="O6949" s="5">
        <v>42305.745292812499</v>
      </c>
      <c r="P6949" s="5">
        <v>42305.745292812499</v>
      </c>
    </row>
    <row r="6950" spans="1:16">
      <c r="A6950">
        <v>5</v>
      </c>
      <c r="B6950">
        <v>15</v>
      </c>
      <c r="C6950">
        <v>4</v>
      </c>
      <c r="D6950">
        <v>188</v>
      </c>
      <c r="E6950">
        <v>38</v>
      </c>
      <c r="F6950">
        <v>1648</v>
      </c>
      <c r="G6950">
        <v>90</v>
      </c>
      <c r="H6950">
        <v>5</v>
      </c>
      <c r="I6950" s="58">
        <v>32994</v>
      </c>
      <c r="J6950">
        <v>9005</v>
      </c>
      <c r="K6950" s="4">
        <v>12.199</v>
      </c>
      <c r="L6950" s="4">
        <v>16.638999999999999</v>
      </c>
      <c r="M6950" s="4">
        <v>0</v>
      </c>
      <c r="N6950" s="4">
        <v>4.4400000000000004</v>
      </c>
      <c r="O6950" s="5">
        <v>42305.745292812499</v>
      </c>
      <c r="P6950" s="5">
        <v>42305.745292812499</v>
      </c>
    </row>
    <row r="6951" spans="1:16">
      <c r="A6951">
        <v>5</v>
      </c>
      <c r="B6951">
        <v>15</v>
      </c>
      <c r="C6951">
        <v>4</v>
      </c>
      <c r="D6951">
        <v>188</v>
      </c>
      <c r="E6951">
        <v>38</v>
      </c>
      <c r="F6951">
        <v>1649</v>
      </c>
      <c r="G6951">
        <v>90</v>
      </c>
      <c r="H6951">
        <v>6</v>
      </c>
      <c r="I6951" s="58">
        <v>33025</v>
      </c>
      <c r="J6951">
        <v>9006</v>
      </c>
      <c r="K6951" s="4">
        <v>16.638999999999999</v>
      </c>
      <c r="L6951" s="4">
        <v>21.41</v>
      </c>
      <c r="M6951" s="4">
        <v>4.4400000000000004</v>
      </c>
      <c r="N6951" s="4">
        <v>9.2110000000000003</v>
      </c>
      <c r="O6951" s="5">
        <v>42305.745292812499</v>
      </c>
      <c r="P6951" s="5">
        <v>42305.745292812499</v>
      </c>
    </row>
    <row r="6952" spans="1:16">
      <c r="A6952">
        <v>5</v>
      </c>
      <c r="B6952">
        <v>15</v>
      </c>
      <c r="C6952">
        <v>4</v>
      </c>
      <c r="D6952">
        <v>188</v>
      </c>
      <c r="E6952">
        <v>38</v>
      </c>
      <c r="F6952">
        <v>1650</v>
      </c>
      <c r="G6952">
        <v>169</v>
      </c>
      <c r="H6952">
        <v>13</v>
      </c>
      <c r="I6952" s="58" t="s">
        <v>9965</v>
      </c>
      <c r="J6952">
        <v>16913</v>
      </c>
      <c r="K6952" s="4">
        <v>0</v>
      </c>
      <c r="L6952" s="4">
        <v>1.681</v>
      </c>
      <c r="M6952" s="4">
        <v>20.103999999999999</v>
      </c>
      <c r="N6952" s="4">
        <v>21.785</v>
      </c>
      <c r="O6952" s="5">
        <v>42305.745292812499</v>
      </c>
      <c r="P6952" s="5">
        <v>42305.745292812499</v>
      </c>
    </row>
    <row r="6953" spans="1:16">
      <c r="A6953">
        <v>5</v>
      </c>
      <c r="B6953">
        <v>15</v>
      </c>
      <c r="C6953">
        <v>4</v>
      </c>
      <c r="D6953">
        <v>188</v>
      </c>
      <c r="E6953">
        <v>3963</v>
      </c>
      <c r="F6953">
        <v>1667</v>
      </c>
      <c r="G6953">
        <v>379</v>
      </c>
      <c r="H6953">
        <v>2</v>
      </c>
      <c r="I6953" s="58" t="s">
        <v>9966</v>
      </c>
      <c r="J6953">
        <v>37902</v>
      </c>
      <c r="K6953" s="4">
        <v>0</v>
      </c>
      <c r="L6953" s="4">
        <v>18.835999999999999</v>
      </c>
      <c r="M6953" s="4">
        <v>77.540000000000006</v>
      </c>
      <c r="N6953" s="4">
        <v>96.376000000000005</v>
      </c>
      <c r="O6953" s="5">
        <v>42305.745292812499</v>
      </c>
      <c r="P6953" s="5">
        <v>42305.745292812499</v>
      </c>
    </row>
    <row r="6954" spans="1:16">
      <c r="A6954">
        <v>5</v>
      </c>
      <c r="B6954">
        <v>15</v>
      </c>
      <c r="C6954">
        <v>4</v>
      </c>
      <c r="D6954">
        <v>188</v>
      </c>
      <c r="E6954">
        <v>3963</v>
      </c>
      <c r="F6954">
        <v>1668</v>
      </c>
      <c r="G6954">
        <v>379</v>
      </c>
      <c r="H6954">
        <v>3</v>
      </c>
      <c r="I6954" s="58" t="s">
        <v>9967</v>
      </c>
      <c r="J6954">
        <v>37903</v>
      </c>
      <c r="K6954" s="4">
        <v>1</v>
      </c>
      <c r="L6954" s="4">
        <v>13.327</v>
      </c>
      <c r="M6954" s="4">
        <v>96.376000000000005</v>
      </c>
      <c r="N6954" s="4">
        <v>108.703</v>
      </c>
      <c r="O6954" s="5">
        <v>42305.745292812499</v>
      </c>
      <c r="P6954" s="5">
        <v>42305.745292812499</v>
      </c>
    </row>
    <row r="6955" spans="1:16">
      <c r="A6955">
        <v>5</v>
      </c>
      <c r="B6955">
        <v>15</v>
      </c>
      <c r="C6955">
        <v>4</v>
      </c>
      <c r="D6955">
        <v>188</v>
      </c>
      <c r="E6955">
        <v>4205</v>
      </c>
      <c r="F6955">
        <v>1669</v>
      </c>
      <c r="G6955">
        <v>90</v>
      </c>
      <c r="H6955">
        <v>5</v>
      </c>
      <c r="I6955" s="58">
        <v>32994</v>
      </c>
      <c r="J6955">
        <v>9005</v>
      </c>
      <c r="K6955" s="4">
        <v>17</v>
      </c>
      <c r="L6955" s="4">
        <v>21.048999999999999</v>
      </c>
      <c r="M6955" s="4">
        <v>0</v>
      </c>
      <c r="N6955" s="4">
        <v>4.0490000000000004</v>
      </c>
      <c r="O6955" s="5">
        <v>42305.745292812499</v>
      </c>
      <c r="P6955" s="5">
        <v>42305.745292812499</v>
      </c>
    </row>
    <row r="6956" spans="1:16">
      <c r="A6956">
        <v>5</v>
      </c>
      <c r="B6956">
        <v>15</v>
      </c>
      <c r="C6956">
        <v>4</v>
      </c>
      <c r="D6956">
        <v>188</v>
      </c>
      <c r="E6956">
        <v>4227</v>
      </c>
      <c r="F6956">
        <v>1670</v>
      </c>
      <c r="G6956">
        <v>2635</v>
      </c>
      <c r="H6956">
        <v>1</v>
      </c>
      <c r="I6956" s="58">
        <v>268455</v>
      </c>
      <c r="J6956">
        <v>263501</v>
      </c>
      <c r="K6956" s="4">
        <v>12.534000000000001</v>
      </c>
      <c r="L6956" s="4">
        <v>23.196000000000002</v>
      </c>
      <c r="M6956" s="4">
        <v>16.228999999999999</v>
      </c>
      <c r="N6956" s="4">
        <v>26.89</v>
      </c>
      <c r="O6956" s="5">
        <v>42305.745292812499</v>
      </c>
      <c r="P6956" s="5">
        <v>43258.050196053242</v>
      </c>
    </row>
    <row r="6957" spans="1:16">
      <c r="A6957">
        <v>5</v>
      </c>
      <c r="B6957">
        <v>15</v>
      </c>
      <c r="C6957">
        <v>4</v>
      </c>
      <c r="D6957">
        <v>188</v>
      </c>
      <c r="E6957">
        <v>4227</v>
      </c>
      <c r="F6957">
        <v>1671</v>
      </c>
      <c r="G6957">
        <v>2635</v>
      </c>
      <c r="H6957">
        <v>4</v>
      </c>
      <c r="I6957" s="58">
        <v>268545</v>
      </c>
      <c r="J6957">
        <v>263504</v>
      </c>
      <c r="K6957" s="4">
        <v>0.44900000000000001</v>
      </c>
      <c r="L6957" s="4">
        <v>10.726000000000001</v>
      </c>
      <c r="M6957" s="4">
        <v>5.952</v>
      </c>
      <c r="N6957" s="4">
        <v>16.228999999999999</v>
      </c>
      <c r="O6957" s="5">
        <v>42305.745292812499</v>
      </c>
      <c r="P6957" s="5">
        <v>43258.050196053242</v>
      </c>
    </row>
    <row r="6958" spans="1:16">
      <c r="A6958">
        <v>5</v>
      </c>
      <c r="B6958">
        <v>15</v>
      </c>
      <c r="C6958">
        <v>4</v>
      </c>
      <c r="D6958">
        <v>188</v>
      </c>
      <c r="E6958">
        <v>4240</v>
      </c>
      <c r="F6958">
        <v>1672</v>
      </c>
      <c r="G6958">
        <v>275</v>
      </c>
      <c r="H6958">
        <v>17</v>
      </c>
      <c r="I6958" s="58" t="s">
        <v>9968</v>
      </c>
      <c r="J6958">
        <v>27517</v>
      </c>
      <c r="K6958" s="4">
        <v>0</v>
      </c>
      <c r="L6958" s="4">
        <v>0.34</v>
      </c>
      <c r="M6958" s="4">
        <v>0</v>
      </c>
      <c r="N6958" s="4">
        <v>0.34</v>
      </c>
      <c r="O6958" s="5">
        <v>42305.745292812499</v>
      </c>
      <c r="P6958" s="5">
        <v>42305.745292812499</v>
      </c>
    </row>
    <row r="6959" spans="1:16">
      <c r="A6959">
        <v>5</v>
      </c>
      <c r="B6959">
        <v>15</v>
      </c>
      <c r="C6959">
        <v>4</v>
      </c>
      <c r="D6959">
        <v>188</v>
      </c>
      <c r="E6959">
        <v>425</v>
      </c>
      <c r="F6959">
        <v>1651</v>
      </c>
      <c r="G6959">
        <v>664</v>
      </c>
      <c r="H6959">
        <v>1</v>
      </c>
      <c r="I6959" s="58" t="s">
        <v>9969</v>
      </c>
      <c r="J6959">
        <v>66401</v>
      </c>
      <c r="K6959" s="4">
        <v>0</v>
      </c>
      <c r="L6959" s="4">
        <v>2.3050000000000002</v>
      </c>
      <c r="M6959" s="4">
        <v>0</v>
      </c>
      <c r="N6959" s="4">
        <v>2.3050000000000002</v>
      </c>
      <c r="O6959" s="5">
        <v>42305.745292812499</v>
      </c>
      <c r="P6959" s="5">
        <v>42305.745292812499</v>
      </c>
    </row>
    <row r="6960" spans="1:16">
      <c r="A6960">
        <v>5</v>
      </c>
      <c r="B6960">
        <v>15</v>
      </c>
      <c r="C6960">
        <v>4</v>
      </c>
      <c r="D6960">
        <v>188</v>
      </c>
      <c r="E6960">
        <v>4253</v>
      </c>
      <c r="F6960">
        <v>1673</v>
      </c>
      <c r="G6960">
        <v>42</v>
      </c>
      <c r="H6960">
        <v>11</v>
      </c>
      <c r="I6960" s="58">
        <v>15646</v>
      </c>
      <c r="J6960">
        <v>4211</v>
      </c>
      <c r="K6960" s="4">
        <v>1</v>
      </c>
      <c r="L6960" s="4">
        <v>3.1949999999999998</v>
      </c>
      <c r="M6960" s="4">
        <v>0</v>
      </c>
      <c r="N6960" s="4">
        <v>2.1949999999999998</v>
      </c>
      <c r="O6960" t="s">
        <v>1223</v>
      </c>
      <c r="P6960" t="s">
        <v>1223</v>
      </c>
    </row>
    <row r="6961" spans="1:16">
      <c r="A6961">
        <v>5</v>
      </c>
      <c r="B6961">
        <v>15</v>
      </c>
      <c r="C6961">
        <v>4</v>
      </c>
      <c r="D6961">
        <v>188</v>
      </c>
      <c r="E6961">
        <v>4261</v>
      </c>
      <c r="F6961">
        <v>1674</v>
      </c>
      <c r="G6961">
        <v>41</v>
      </c>
      <c r="H6961">
        <v>8</v>
      </c>
      <c r="I6961" s="58">
        <v>15189</v>
      </c>
      <c r="J6961">
        <v>4108</v>
      </c>
      <c r="K6961" s="4">
        <v>1</v>
      </c>
      <c r="L6961" s="4">
        <v>5.9989999999999997</v>
      </c>
      <c r="M6961" s="4">
        <v>0</v>
      </c>
      <c r="N6961" s="4">
        <v>4.9989999999999997</v>
      </c>
      <c r="O6961" s="5">
        <v>42305.745292812499</v>
      </c>
      <c r="P6961" s="5">
        <v>42305.745292812499</v>
      </c>
    </row>
    <row r="6962" spans="1:16">
      <c r="A6962">
        <v>5</v>
      </c>
      <c r="B6962">
        <v>15</v>
      </c>
      <c r="C6962">
        <v>4</v>
      </c>
      <c r="D6962">
        <v>188</v>
      </c>
      <c r="E6962">
        <v>4404</v>
      </c>
      <c r="F6962">
        <v>1675</v>
      </c>
      <c r="G6962">
        <v>42</v>
      </c>
      <c r="H6962">
        <v>10</v>
      </c>
      <c r="I6962" s="58">
        <v>15615</v>
      </c>
      <c r="J6962">
        <v>4210</v>
      </c>
      <c r="K6962" s="4">
        <v>0</v>
      </c>
      <c r="L6962" s="4">
        <v>1.145</v>
      </c>
      <c r="M6962" s="4">
        <v>0</v>
      </c>
      <c r="N6962" s="4">
        <v>1.145</v>
      </c>
      <c r="O6962" s="5">
        <v>42305.745292812499</v>
      </c>
      <c r="P6962" s="5">
        <v>42305.745292812499</v>
      </c>
    </row>
    <row r="6963" spans="1:16">
      <c r="A6963">
        <v>5</v>
      </c>
      <c r="B6963">
        <v>15</v>
      </c>
      <c r="C6963">
        <v>4</v>
      </c>
      <c r="D6963">
        <v>188</v>
      </c>
      <c r="E6963">
        <v>4481</v>
      </c>
      <c r="F6963">
        <v>1676</v>
      </c>
      <c r="G6963">
        <v>3251</v>
      </c>
      <c r="H6963">
        <v>1</v>
      </c>
      <c r="I6963" s="58">
        <v>493445</v>
      </c>
      <c r="J6963">
        <v>325101</v>
      </c>
      <c r="K6963" s="4">
        <v>0</v>
      </c>
      <c r="L6963" s="4">
        <v>2.3919999999999999</v>
      </c>
      <c r="M6963" s="4">
        <v>0</v>
      </c>
      <c r="N6963" s="4">
        <v>2.3919999999999999</v>
      </c>
      <c r="O6963" s="5">
        <v>42305.745292812499</v>
      </c>
      <c r="P6963" s="5">
        <v>42305.745292812499</v>
      </c>
    </row>
    <row r="6964" spans="1:16">
      <c r="A6964">
        <v>5</v>
      </c>
      <c r="B6964">
        <v>15</v>
      </c>
      <c r="C6964">
        <v>4</v>
      </c>
      <c r="D6964">
        <v>188</v>
      </c>
      <c r="E6964">
        <v>4508</v>
      </c>
      <c r="F6964">
        <v>1677</v>
      </c>
      <c r="G6964">
        <v>3582</v>
      </c>
      <c r="H6964">
        <v>1</v>
      </c>
      <c r="I6964" s="58">
        <v>614340</v>
      </c>
      <c r="J6964">
        <v>358201</v>
      </c>
      <c r="K6964" s="4">
        <v>1</v>
      </c>
      <c r="L6964" s="4">
        <v>1.988</v>
      </c>
      <c r="M6964" s="4">
        <v>0</v>
      </c>
      <c r="N6964" s="4">
        <v>0.98799999999999999</v>
      </c>
      <c r="O6964" s="5">
        <v>42305.745292812499</v>
      </c>
      <c r="P6964" s="5">
        <v>42305.745292812499</v>
      </c>
    </row>
    <row r="6965" spans="1:16">
      <c r="A6965">
        <v>5</v>
      </c>
      <c r="B6965">
        <v>15</v>
      </c>
      <c r="C6965">
        <v>4</v>
      </c>
      <c r="D6965">
        <v>188</v>
      </c>
      <c r="E6965">
        <v>4521</v>
      </c>
      <c r="F6965">
        <v>1678</v>
      </c>
      <c r="G6965">
        <v>41</v>
      </c>
      <c r="H6965">
        <v>7</v>
      </c>
      <c r="I6965" s="58">
        <v>15158</v>
      </c>
      <c r="J6965">
        <v>4107</v>
      </c>
      <c r="K6965" s="4">
        <v>1.395</v>
      </c>
      <c r="L6965" s="4">
        <v>2.7160000000000002</v>
      </c>
      <c r="M6965" s="4">
        <v>94.686999999999998</v>
      </c>
      <c r="N6965" s="4">
        <v>96.007999999999996</v>
      </c>
      <c r="O6965" s="5">
        <v>42305.745292812499</v>
      </c>
      <c r="P6965" s="5">
        <v>43258.050196053242</v>
      </c>
    </row>
    <row r="6966" spans="1:16">
      <c r="A6966">
        <v>5</v>
      </c>
      <c r="B6966">
        <v>15</v>
      </c>
      <c r="C6966">
        <v>4</v>
      </c>
      <c r="D6966">
        <v>188</v>
      </c>
      <c r="E6966">
        <v>4521</v>
      </c>
      <c r="F6966">
        <v>1679</v>
      </c>
      <c r="G6966">
        <v>168</v>
      </c>
      <c r="H6966">
        <v>10</v>
      </c>
      <c r="I6966" s="58" t="s">
        <v>1650</v>
      </c>
      <c r="J6966">
        <v>16810</v>
      </c>
      <c r="K6966" s="4">
        <v>0.69899999999999995</v>
      </c>
      <c r="L6966" s="4">
        <v>1.4139999999999999</v>
      </c>
      <c r="M6966" s="4">
        <v>93.971999999999994</v>
      </c>
      <c r="N6966" s="4">
        <v>94.686999999999998</v>
      </c>
      <c r="O6966" s="5">
        <v>42305.745292812499</v>
      </c>
      <c r="P6966" s="5">
        <v>43258.050196053242</v>
      </c>
    </row>
    <row r="6967" spans="1:16">
      <c r="A6967">
        <v>5</v>
      </c>
      <c r="B6967">
        <v>15</v>
      </c>
      <c r="C6967">
        <v>4</v>
      </c>
      <c r="D6967">
        <v>188</v>
      </c>
      <c r="E6967">
        <v>4521</v>
      </c>
      <c r="F6967">
        <v>1680</v>
      </c>
      <c r="G6967">
        <v>169</v>
      </c>
      <c r="H6967">
        <v>1</v>
      </c>
      <c r="I6967" s="58" t="s">
        <v>9970</v>
      </c>
      <c r="J6967">
        <v>16901</v>
      </c>
      <c r="K6967" s="4">
        <v>0</v>
      </c>
      <c r="L6967" s="4">
        <v>1.663</v>
      </c>
      <c r="M6967" s="4">
        <v>96.007999999999996</v>
      </c>
      <c r="N6967" s="4">
        <v>97.671000000000006</v>
      </c>
      <c r="O6967" s="5">
        <v>42305.745292812499</v>
      </c>
      <c r="P6967" s="5">
        <v>43258.050196053242</v>
      </c>
    </row>
    <row r="6968" spans="1:16">
      <c r="A6968">
        <v>5</v>
      </c>
      <c r="B6968">
        <v>15</v>
      </c>
      <c r="C6968">
        <v>4</v>
      </c>
      <c r="D6968">
        <v>188</v>
      </c>
      <c r="E6968">
        <v>4521</v>
      </c>
      <c r="F6968">
        <v>1681</v>
      </c>
      <c r="G6968">
        <v>169</v>
      </c>
      <c r="H6968">
        <v>2</v>
      </c>
      <c r="I6968" s="58" t="s">
        <v>9971</v>
      </c>
      <c r="J6968">
        <v>16902</v>
      </c>
      <c r="K6968" s="4">
        <v>11.705</v>
      </c>
      <c r="L6968" s="4">
        <v>22.347999999999999</v>
      </c>
      <c r="M6968" s="4">
        <v>97.671000000000006</v>
      </c>
      <c r="N6968" s="4">
        <v>108.31399999999999</v>
      </c>
      <c r="O6968" s="5">
        <v>42305.745292812499</v>
      </c>
      <c r="P6968" s="5">
        <v>43258.050196053242</v>
      </c>
    </row>
    <row r="6969" spans="1:16">
      <c r="A6969">
        <v>5</v>
      </c>
      <c r="B6969">
        <v>15</v>
      </c>
      <c r="C6969">
        <v>4</v>
      </c>
      <c r="D6969">
        <v>188</v>
      </c>
      <c r="E6969">
        <v>4536</v>
      </c>
      <c r="F6969">
        <v>1682</v>
      </c>
      <c r="G6969">
        <v>41</v>
      </c>
      <c r="H6969">
        <v>5</v>
      </c>
      <c r="I6969" s="58">
        <v>15097</v>
      </c>
      <c r="J6969">
        <v>4105</v>
      </c>
      <c r="K6969" s="4">
        <v>9.9990000000000006</v>
      </c>
      <c r="L6969" s="4">
        <v>27.425000000000001</v>
      </c>
      <c r="M6969" s="4">
        <v>92.820999999999998</v>
      </c>
      <c r="N6969" s="4">
        <v>110.247</v>
      </c>
      <c r="O6969" s="5">
        <v>42305.745292812499</v>
      </c>
      <c r="P6969" s="5">
        <v>43258.050196053242</v>
      </c>
    </row>
    <row r="6970" spans="1:16">
      <c r="A6970">
        <v>5</v>
      </c>
      <c r="B6970">
        <v>15</v>
      </c>
      <c r="C6970">
        <v>4</v>
      </c>
      <c r="D6970">
        <v>188</v>
      </c>
      <c r="E6970">
        <v>4536</v>
      </c>
      <c r="F6970">
        <v>1683</v>
      </c>
      <c r="G6970">
        <v>41</v>
      </c>
      <c r="H6970">
        <v>7</v>
      </c>
      <c r="I6970" s="58">
        <v>15158</v>
      </c>
      <c r="J6970">
        <v>4107</v>
      </c>
      <c r="K6970" s="4">
        <v>18.356999999999999</v>
      </c>
      <c r="L6970" s="4">
        <v>30.411000000000001</v>
      </c>
      <c r="M6970" s="4">
        <v>110.247</v>
      </c>
      <c r="N6970" s="4">
        <v>122.301</v>
      </c>
      <c r="O6970" s="5">
        <v>42305.745292812499</v>
      </c>
      <c r="P6970" s="5">
        <v>43258.050196053242</v>
      </c>
    </row>
    <row r="6971" spans="1:16">
      <c r="A6971">
        <v>5</v>
      </c>
      <c r="B6971">
        <v>15</v>
      </c>
      <c r="C6971">
        <v>4</v>
      </c>
      <c r="D6971">
        <v>188</v>
      </c>
      <c r="E6971">
        <v>4550</v>
      </c>
      <c r="F6971">
        <v>1684</v>
      </c>
      <c r="G6971">
        <v>42</v>
      </c>
      <c r="H6971">
        <v>1</v>
      </c>
      <c r="I6971" s="58">
        <v>15342</v>
      </c>
      <c r="J6971">
        <v>4201</v>
      </c>
      <c r="K6971" s="4">
        <v>7.9660000000000002</v>
      </c>
      <c r="L6971" s="4">
        <v>12.009</v>
      </c>
      <c r="M6971" s="4">
        <v>105.075</v>
      </c>
      <c r="N6971" s="4">
        <v>109.11799999999999</v>
      </c>
      <c r="O6971" s="5">
        <v>42305.745292812499</v>
      </c>
      <c r="P6971" s="5">
        <v>43258.050196053242</v>
      </c>
    </row>
    <row r="6972" spans="1:16">
      <c r="A6972">
        <v>5</v>
      </c>
      <c r="B6972">
        <v>15</v>
      </c>
      <c r="C6972">
        <v>4</v>
      </c>
      <c r="D6972">
        <v>188</v>
      </c>
      <c r="E6972">
        <v>469</v>
      </c>
      <c r="F6972">
        <v>1652</v>
      </c>
      <c r="G6972">
        <v>753</v>
      </c>
      <c r="H6972">
        <v>1</v>
      </c>
      <c r="I6972" s="58" t="s">
        <v>9972</v>
      </c>
      <c r="J6972">
        <v>75301</v>
      </c>
      <c r="K6972" s="4">
        <v>0</v>
      </c>
      <c r="L6972" s="4">
        <v>1.105</v>
      </c>
      <c r="M6972" s="4">
        <v>0</v>
      </c>
      <c r="N6972" s="4">
        <v>1.105</v>
      </c>
      <c r="O6972" s="5">
        <v>42305.745292812499</v>
      </c>
      <c r="P6972" s="5">
        <v>43258.050196053242</v>
      </c>
    </row>
    <row r="6973" spans="1:16">
      <c r="A6973">
        <v>5</v>
      </c>
      <c r="B6973">
        <v>15</v>
      </c>
      <c r="C6973">
        <v>4</v>
      </c>
      <c r="D6973">
        <v>191</v>
      </c>
      <c r="E6973">
        <v>1186</v>
      </c>
      <c r="F6973">
        <v>1689</v>
      </c>
      <c r="G6973">
        <v>1246</v>
      </c>
      <c r="H6973">
        <v>2</v>
      </c>
      <c r="I6973" s="58" t="s">
        <v>9973</v>
      </c>
      <c r="J6973">
        <v>124602</v>
      </c>
      <c r="K6973" s="4">
        <v>0</v>
      </c>
      <c r="L6973" s="4">
        <v>9.8859999999999992</v>
      </c>
      <c r="M6973" s="4">
        <v>13.489000000000001</v>
      </c>
      <c r="N6973" s="4">
        <v>23.375</v>
      </c>
      <c r="O6973" s="5">
        <v>42305.745292812499</v>
      </c>
      <c r="P6973" s="5">
        <v>42305.745292812499</v>
      </c>
    </row>
    <row r="6974" spans="1:16">
      <c r="A6974">
        <v>5</v>
      </c>
      <c r="B6974">
        <v>15</v>
      </c>
      <c r="C6974">
        <v>4</v>
      </c>
      <c r="D6974">
        <v>191</v>
      </c>
      <c r="E6974">
        <v>1199</v>
      </c>
      <c r="F6974">
        <v>1690</v>
      </c>
      <c r="G6974">
        <v>3215</v>
      </c>
      <c r="H6974">
        <v>1</v>
      </c>
      <c r="I6974" s="58">
        <v>480296</v>
      </c>
      <c r="J6974">
        <v>321501</v>
      </c>
      <c r="K6974" s="4">
        <v>0</v>
      </c>
      <c r="L6974" s="4">
        <v>12.795999999999999</v>
      </c>
      <c r="M6974" s="4">
        <v>21.155000000000001</v>
      </c>
      <c r="N6974" s="4">
        <v>33.951000000000001</v>
      </c>
      <c r="O6974" s="5">
        <v>42305.745292812499</v>
      </c>
      <c r="P6974" s="5">
        <v>42305.745292812499</v>
      </c>
    </row>
    <row r="6975" spans="1:16">
      <c r="A6975">
        <v>5</v>
      </c>
      <c r="B6975">
        <v>15</v>
      </c>
      <c r="C6975">
        <v>4</v>
      </c>
      <c r="D6975">
        <v>191</v>
      </c>
      <c r="E6975">
        <v>1271</v>
      </c>
      <c r="F6975">
        <v>1691</v>
      </c>
      <c r="G6975">
        <v>2002</v>
      </c>
      <c r="H6975">
        <v>3</v>
      </c>
      <c r="I6975" s="58">
        <v>37316</v>
      </c>
      <c r="J6975">
        <v>200203</v>
      </c>
      <c r="K6975" s="4">
        <v>0</v>
      </c>
      <c r="L6975" s="4">
        <v>13.346</v>
      </c>
      <c r="M6975" s="4">
        <v>0</v>
      </c>
      <c r="N6975" s="4">
        <v>13.346</v>
      </c>
      <c r="O6975" s="5">
        <v>42305.745292812499</v>
      </c>
      <c r="P6975" s="5">
        <v>42305.745292812499</v>
      </c>
    </row>
    <row r="6976" spans="1:16">
      <c r="A6976">
        <v>5</v>
      </c>
      <c r="B6976">
        <v>15</v>
      </c>
      <c r="C6976">
        <v>4</v>
      </c>
      <c r="D6976">
        <v>191</v>
      </c>
      <c r="E6976">
        <v>1371</v>
      </c>
      <c r="F6976">
        <v>1692</v>
      </c>
      <c r="G6976">
        <v>2493</v>
      </c>
      <c r="H6976">
        <v>2</v>
      </c>
      <c r="I6976" s="58">
        <v>216623</v>
      </c>
      <c r="J6976">
        <v>249302</v>
      </c>
      <c r="K6976" s="4">
        <v>0</v>
      </c>
      <c r="L6976" s="4">
        <v>16.286999999999999</v>
      </c>
      <c r="M6976" s="4">
        <v>0.66900000000000004</v>
      </c>
      <c r="N6976" s="4">
        <v>16.956</v>
      </c>
      <c r="O6976" s="5">
        <v>42305.745292812499</v>
      </c>
      <c r="P6976" s="5">
        <v>43258.050196053242</v>
      </c>
    </row>
    <row r="6977" spans="1:16">
      <c r="A6977">
        <v>5</v>
      </c>
      <c r="B6977">
        <v>15</v>
      </c>
      <c r="C6977">
        <v>4</v>
      </c>
      <c r="D6977">
        <v>191</v>
      </c>
      <c r="E6977">
        <v>1638</v>
      </c>
      <c r="F6977">
        <v>1693</v>
      </c>
      <c r="G6977">
        <v>1480</v>
      </c>
      <c r="H6977">
        <v>2</v>
      </c>
      <c r="I6977" s="58" t="s">
        <v>9974</v>
      </c>
      <c r="J6977">
        <v>148002</v>
      </c>
      <c r="K6977" s="4">
        <v>1</v>
      </c>
      <c r="L6977" s="4">
        <v>14.375999999999999</v>
      </c>
      <c r="M6977" s="4">
        <v>0</v>
      </c>
      <c r="N6977" s="4">
        <v>13.375999999999999</v>
      </c>
      <c r="O6977" s="5">
        <v>42305.745292812499</v>
      </c>
      <c r="P6977" s="5">
        <v>43258.050196053242</v>
      </c>
    </row>
    <row r="6978" spans="1:16">
      <c r="A6978">
        <v>5</v>
      </c>
      <c r="B6978">
        <v>15</v>
      </c>
      <c r="C6978">
        <v>4</v>
      </c>
      <c r="D6978">
        <v>191</v>
      </c>
      <c r="E6978">
        <v>1638</v>
      </c>
      <c r="F6978">
        <v>1694</v>
      </c>
      <c r="G6978">
        <v>1480</v>
      </c>
      <c r="H6978">
        <v>3</v>
      </c>
      <c r="I6978" s="58" t="s">
        <v>9975</v>
      </c>
      <c r="J6978">
        <v>148003</v>
      </c>
      <c r="K6978" s="4">
        <v>14.375999999999999</v>
      </c>
      <c r="L6978" s="4">
        <v>17.308</v>
      </c>
      <c r="M6978" s="4">
        <v>13.375999999999999</v>
      </c>
      <c r="N6978" s="4">
        <v>16.308</v>
      </c>
      <c r="O6978" s="5">
        <v>42305.745292812499</v>
      </c>
      <c r="P6978" s="5">
        <v>43258.050196053242</v>
      </c>
    </row>
    <row r="6979" spans="1:16">
      <c r="A6979">
        <v>5</v>
      </c>
      <c r="B6979">
        <v>15</v>
      </c>
      <c r="C6979">
        <v>4</v>
      </c>
      <c r="D6979">
        <v>191</v>
      </c>
      <c r="E6979">
        <v>1790</v>
      </c>
      <c r="F6979">
        <v>1695</v>
      </c>
      <c r="G6979">
        <v>1888</v>
      </c>
      <c r="H6979">
        <v>1</v>
      </c>
      <c r="I6979" s="58">
        <v>-4382</v>
      </c>
      <c r="J6979">
        <v>188801</v>
      </c>
      <c r="K6979" s="4">
        <v>0</v>
      </c>
      <c r="L6979" s="4">
        <v>19.212</v>
      </c>
      <c r="M6979" s="4">
        <v>0</v>
      </c>
      <c r="N6979" s="4">
        <v>19.212</v>
      </c>
      <c r="O6979" s="5">
        <v>42305.745292812499</v>
      </c>
      <c r="P6979" s="5">
        <v>42305.745292812499</v>
      </c>
    </row>
    <row r="6980" spans="1:16">
      <c r="A6980">
        <v>5</v>
      </c>
      <c r="B6980">
        <v>15</v>
      </c>
      <c r="C6980">
        <v>4</v>
      </c>
      <c r="D6980">
        <v>191</v>
      </c>
      <c r="E6980">
        <v>1799</v>
      </c>
      <c r="F6980">
        <v>1696</v>
      </c>
      <c r="G6980">
        <v>1626</v>
      </c>
      <c r="H6980">
        <v>1</v>
      </c>
      <c r="I6980" s="58">
        <v>-100075</v>
      </c>
      <c r="J6980">
        <v>162601</v>
      </c>
      <c r="K6980" s="4">
        <v>0</v>
      </c>
      <c r="L6980" s="4">
        <v>10.503</v>
      </c>
      <c r="M6980" s="4">
        <v>0</v>
      </c>
      <c r="N6980" s="4">
        <v>10.503</v>
      </c>
      <c r="O6980" s="5">
        <v>42305.745292812499</v>
      </c>
      <c r="P6980" s="5">
        <v>42305.745292812499</v>
      </c>
    </row>
    <row r="6981" spans="1:16">
      <c r="A6981">
        <v>5</v>
      </c>
      <c r="B6981">
        <v>15</v>
      </c>
      <c r="C6981">
        <v>4</v>
      </c>
      <c r="D6981">
        <v>191</v>
      </c>
      <c r="E6981">
        <v>1806</v>
      </c>
      <c r="F6981">
        <v>1697</v>
      </c>
      <c r="G6981">
        <v>2496</v>
      </c>
      <c r="H6981">
        <v>1</v>
      </c>
      <c r="I6981" s="58">
        <v>217687</v>
      </c>
      <c r="J6981">
        <v>249601</v>
      </c>
      <c r="K6981" s="4">
        <v>0</v>
      </c>
      <c r="L6981" s="4">
        <v>2.5649999999999999</v>
      </c>
      <c r="M6981" s="4">
        <v>0</v>
      </c>
      <c r="N6981" s="4">
        <v>2.5649999999999999</v>
      </c>
      <c r="O6981" s="5">
        <v>42305.745292812499</v>
      </c>
      <c r="P6981" s="5">
        <v>42305.745292812499</v>
      </c>
    </row>
    <row r="6982" spans="1:16">
      <c r="A6982">
        <v>5</v>
      </c>
      <c r="B6982">
        <v>15</v>
      </c>
      <c r="C6982">
        <v>4</v>
      </c>
      <c r="D6982">
        <v>191</v>
      </c>
      <c r="E6982">
        <v>2240</v>
      </c>
      <c r="F6982">
        <v>1698</v>
      </c>
      <c r="G6982">
        <v>2494</v>
      </c>
      <c r="H6982">
        <v>2</v>
      </c>
      <c r="I6982" s="58">
        <v>216988</v>
      </c>
      <c r="J6982">
        <v>249402</v>
      </c>
      <c r="K6982" s="4">
        <v>0</v>
      </c>
      <c r="L6982" s="4">
        <v>7.4290000000000003</v>
      </c>
      <c r="M6982" s="4">
        <v>0</v>
      </c>
      <c r="N6982" s="4">
        <v>7.4290000000000003</v>
      </c>
      <c r="O6982" s="5">
        <v>42305.745292812499</v>
      </c>
      <c r="P6982" s="5">
        <v>42305.745292812499</v>
      </c>
    </row>
    <row r="6983" spans="1:16">
      <c r="A6983">
        <v>5</v>
      </c>
      <c r="B6983">
        <v>15</v>
      </c>
      <c r="C6983">
        <v>4</v>
      </c>
      <c r="D6983">
        <v>191</v>
      </c>
      <c r="E6983">
        <v>2273</v>
      </c>
      <c r="F6983">
        <v>1699</v>
      </c>
      <c r="G6983">
        <v>2002</v>
      </c>
      <c r="H6983">
        <v>2</v>
      </c>
      <c r="I6983" s="58">
        <v>37288</v>
      </c>
      <c r="J6983">
        <v>200202</v>
      </c>
      <c r="K6983" s="4">
        <v>0</v>
      </c>
      <c r="L6983" s="4">
        <v>10.294</v>
      </c>
      <c r="M6983" s="4">
        <v>0</v>
      </c>
      <c r="N6983" s="4">
        <v>10.294</v>
      </c>
      <c r="O6983" s="5">
        <v>42305.745292812499</v>
      </c>
      <c r="P6983" s="5">
        <v>42305.745292812499</v>
      </c>
    </row>
    <row r="6984" spans="1:16">
      <c r="A6984">
        <v>5</v>
      </c>
      <c r="B6984">
        <v>15</v>
      </c>
      <c r="C6984">
        <v>4</v>
      </c>
      <c r="D6984">
        <v>191</v>
      </c>
      <c r="E6984">
        <v>2609</v>
      </c>
      <c r="F6984">
        <v>1700</v>
      </c>
      <c r="G6984">
        <v>2614</v>
      </c>
      <c r="H6984">
        <v>1</v>
      </c>
      <c r="I6984" s="58">
        <v>260785</v>
      </c>
      <c r="J6984">
        <v>261401</v>
      </c>
      <c r="K6984" s="4">
        <v>5.6429999999999998</v>
      </c>
      <c r="L6984" s="4">
        <v>15.055999999999999</v>
      </c>
      <c r="M6984" s="4">
        <v>0</v>
      </c>
      <c r="N6984" s="4">
        <v>9.4130000000000003</v>
      </c>
      <c r="O6984" s="5">
        <v>42305.745292812499</v>
      </c>
      <c r="P6984" s="5">
        <v>42305.745292812499</v>
      </c>
    </row>
    <row r="6985" spans="1:16">
      <c r="A6985">
        <v>5</v>
      </c>
      <c r="B6985">
        <v>15</v>
      </c>
      <c r="C6985">
        <v>4</v>
      </c>
      <c r="D6985">
        <v>191</v>
      </c>
      <c r="E6985">
        <v>3283</v>
      </c>
      <c r="F6985">
        <v>1701</v>
      </c>
      <c r="G6985">
        <v>3527</v>
      </c>
      <c r="H6985">
        <v>1</v>
      </c>
      <c r="I6985" s="58">
        <v>594251</v>
      </c>
      <c r="J6985">
        <v>352701</v>
      </c>
      <c r="K6985" s="4">
        <v>1</v>
      </c>
      <c r="L6985" s="4">
        <v>5.157</v>
      </c>
      <c r="M6985" s="4">
        <v>0</v>
      </c>
      <c r="N6985" s="4">
        <v>4.157</v>
      </c>
      <c r="O6985" s="5">
        <v>42305.745292812499</v>
      </c>
      <c r="P6985" s="5">
        <v>42305.745292812499</v>
      </c>
    </row>
    <row r="6986" spans="1:16">
      <c r="A6986">
        <v>5</v>
      </c>
      <c r="B6986">
        <v>15</v>
      </c>
      <c r="C6986">
        <v>4</v>
      </c>
      <c r="D6986">
        <v>191</v>
      </c>
      <c r="E6986">
        <v>3512</v>
      </c>
      <c r="F6986">
        <v>1702</v>
      </c>
      <c r="G6986">
        <v>1480</v>
      </c>
      <c r="H6986">
        <v>4</v>
      </c>
      <c r="I6986" s="58" t="s">
        <v>9976</v>
      </c>
      <c r="J6986">
        <v>148004</v>
      </c>
      <c r="K6986" s="4">
        <v>0</v>
      </c>
      <c r="L6986" s="4">
        <v>0.48499999999999999</v>
      </c>
      <c r="M6986" s="4">
        <v>0</v>
      </c>
      <c r="N6986" s="4">
        <v>0.48499999999999999</v>
      </c>
      <c r="O6986" s="5">
        <v>42305.745292812499</v>
      </c>
      <c r="P6986" s="5">
        <v>42305.745292812499</v>
      </c>
    </row>
    <row r="6987" spans="1:16">
      <c r="A6987">
        <v>5</v>
      </c>
      <c r="B6987">
        <v>15</v>
      </c>
      <c r="C6987">
        <v>4</v>
      </c>
      <c r="D6987">
        <v>191</v>
      </c>
      <c r="E6987">
        <v>353</v>
      </c>
      <c r="F6987">
        <v>1685</v>
      </c>
      <c r="G6987">
        <v>168</v>
      </c>
      <c r="H6987">
        <v>16</v>
      </c>
      <c r="I6987" s="58" t="s">
        <v>9977</v>
      </c>
      <c r="J6987">
        <v>16816</v>
      </c>
      <c r="K6987" s="4">
        <v>0</v>
      </c>
      <c r="L6987" s="4">
        <v>3.52</v>
      </c>
      <c r="M6987" s="4">
        <v>7.25</v>
      </c>
      <c r="N6987" s="4">
        <v>10.77</v>
      </c>
      <c r="O6987" s="5">
        <v>42305.745292812499</v>
      </c>
      <c r="P6987" s="5">
        <v>43258.050196053242</v>
      </c>
    </row>
    <row r="6988" spans="1:16">
      <c r="A6988">
        <v>5</v>
      </c>
      <c r="B6988">
        <v>15</v>
      </c>
      <c r="C6988">
        <v>4</v>
      </c>
      <c r="D6988">
        <v>191</v>
      </c>
      <c r="E6988">
        <v>353</v>
      </c>
      <c r="F6988">
        <v>1686</v>
      </c>
      <c r="G6988">
        <v>874</v>
      </c>
      <c r="H6988">
        <v>4</v>
      </c>
      <c r="I6988" s="58" t="s">
        <v>9978</v>
      </c>
      <c r="J6988">
        <v>87404</v>
      </c>
      <c r="K6988" s="4">
        <v>3.1E-2</v>
      </c>
      <c r="L6988" s="4">
        <v>12.295999999999999</v>
      </c>
      <c r="M6988" s="4">
        <v>10.77</v>
      </c>
      <c r="N6988" s="4">
        <v>23.035</v>
      </c>
      <c r="O6988" s="5">
        <v>42305.745292812499</v>
      </c>
      <c r="P6988" s="5">
        <v>43258.050196053242</v>
      </c>
    </row>
    <row r="6989" spans="1:16">
      <c r="A6989">
        <v>5</v>
      </c>
      <c r="B6989">
        <v>15</v>
      </c>
      <c r="C6989">
        <v>4</v>
      </c>
      <c r="D6989">
        <v>191</v>
      </c>
      <c r="E6989">
        <v>353</v>
      </c>
      <c r="F6989">
        <v>1687</v>
      </c>
      <c r="G6989">
        <v>2495</v>
      </c>
      <c r="H6989">
        <v>1</v>
      </c>
      <c r="I6989" s="58">
        <v>217322</v>
      </c>
      <c r="J6989">
        <v>249501</v>
      </c>
      <c r="K6989" s="4">
        <v>1.1830000000000001</v>
      </c>
      <c r="L6989" s="4">
        <v>7.9020000000000001</v>
      </c>
      <c r="M6989" s="4">
        <v>0</v>
      </c>
      <c r="N6989" s="4">
        <v>6.7190000000000003</v>
      </c>
      <c r="O6989" s="5">
        <v>42305.745292812499</v>
      </c>
      <c r="P6989" s="5">
        <v>42305.745292812499</v>
      </c>
    </row>
    <row r="6990" spans="1:16">
      <c r="A6990">
        <v>5</v>
      </c>
      <c r="B6990">
        <v>15</v>
      </c>
      <c r="C6990">
        <v>4</v>
      </c>
      <c r="D6990">
        <v>191</v>
      </c>
      <c r="E6990">
        <v>3536</v>
      </c>
      <c r="F6990">
        <v>1703</v>
      </c>
      <c r="G6990">
        <v>67</v>
      </c>
      <c r="H6990">
        <v>17</v>
      </c>
      <c r="I6990" s="58" t="s">
        <v>9979</v>
      </c>
      <c r="J6990">
        <v>6717</v>
      </c>
      <c r="K6990" s="4">
        <v>0</v>
      </c>
      <c r="L6990" s="4">
        <v>20.626999999999999</v>
      </c>
      <c r="M6990" s="4">
        <v>90.372</v>
      </c>
      <c r="N6990" s="4">
        <v>110.998</v>
      </c>
      <c r="O6990" s="5">
        <v>42305.745292812499</v>
      </c>
      <c r="P6990" s="5">
        <v>43258.050196053242</v>
      </c>
    </row>
    <row r="6991" spans="1:16">
      <c r="A6991">
        <v>5</v>
      </c>
      <c r="B6991">
        <v>15</v>
      </c>
      <c r="C6991">
        <v>4</v>
      </c>
      <c r="D6991">
        <v>191</v>
      </c>
      <c r="E6991">
        <v>3536</v>
      </c>
      <c r="F6991">
        <v>1704</v>
      </c>
      <c r="G6991">
        <v>168</v>
      </c>
      <c r="H6991">
        <v>9</v>
      </c>
      <c r="I6991" s="58" t="s">
        <v>1651</v>
      </c>
      <c r="J6991">
        <v>16809</v>
      </c>
      <c r="K6991" s="4">
        <v>2.5070000000000001</v>
      </c>
      <c r="L6991" s="4">
        <v>14.992000000000001</v>
      </c>
      <c r="M6991" s="4">
        <v>110.998</v>
      </c>
      <c r="N6991" s="4">
        <v>123.483</v>
      </c>
      <c r="O6991" s="5">
        <v>42305.745292812499</v>
      </c>
      <c r="P6991" s="5">
        <v>42305.745292812499</v>
      </c>
    </row>
    <row r="6992" spans="1:16">
      <c r="A6992">
        <v>5</v>
      </c>
      <c r="B6992">
        <v>15</v>
      </c>
      <c r="C6992">
        <v>4</v>
      </c>
      <c r="D6992">
        <v>191</v>
      </c>
      <c r="E6992">
        <v>3567</v>
      </c>
      <c r="F6992">
        <v>1705</v>
      </c>
      <c r="G6992">
        <v>534</v>
      </c>
      <c r="H6992">
        <v>1</v>
      </c>
      <c r="I6992" s="58" t="s">
        <v>9980</v>
      </c>
      <c r="J6992">
        <v>53401</v>
      </c>
      <c r="K6992" s="4">
        <v>0</v>
      </c>
      <c r="L6992" s="4">
        <v>12.566000000000001</v>
      </c>
      <c r="M6992" s="4">
        <v>0</v>
      </c>
      <c r="N6992" s="4">
        <v>10.239000000000001</v>
      </c>
      <c r="O6992" s="5">
        <v>42305.745292812499</v>
      </c>
      <c r="P6992" s="5">
        <v>42305.745292812499</v>
      </c>
    </row>
    <row r="6993" spans="1:16">
      <c r="A6993">
        <v>5</v>
      </c>
      <c r="B6993">
        <v>15</v>
      </c>
      <c r="C6993">
        <v>4</v>
      </c>
      <c r="D6993">
        <v>191</v>
      </c>
      <c r="E6993">
        <v>4024</v>
      </c>
      <c r="F6993">
        <v>1706</v>
      </c>
      <c r="G6993">
        <v>168</v>
      </c>
      <c r="H6993">
        <v>11</v>
      </c>
      <c r="I6993" s="58" t="s">
        <v>9981</v>
      </c>
      <c r="J6993">
        <v>16811</v>
      </c>
      <c r="K6993" s="4">
        <v>9.9779999999999998</v>
      </c>
      <c r="L6993" s="4">
        <v>11.195</v>
      </c>
      <c r="M6993" s="4">
        <v>0</v>
      </c>
      <c r="N6993" s="4">
        <v>1.2170000000000001</v>
      </c>
      <c r="O6993" s="5">
        <v>42305.745292812499</v>
      </c>
      <c r="P6993" s="5">
        <v>42305.745292812499</v>
      </c>
    </row>
    <row r="6994" spans="1:16">
      <c r="A6994">
        <v>5</v>
      </c>
      <c r="B6994">
        <v>15</v>
      </c>
      <c r="C6994">
        <v>4</v>
      </c>
      <c r="D6994">
        <v>191</v>
      </c>
      <c r="E6994">
        <v>4024</v>
      </c>
      <c r="F6994">
        <v>1707</v>
      </c>
      <c r="G6994">
        <v>464</v>
      </c>
      <c r="H6994">
        <v>1</v>
      </c>
      <c r="I6994" s="58" t="s">
        <v>9982</v>
      </c>
      <c r="J6994">
        <v>46401</v>
      </c>
      <c r="K6994" s="4">
        <v>0</v>
      </c>
      <c r="L6994" s="4">
        <v>12.37</v>
      </c>
      <c r="M6994" s="4">
        <v>1.2170000000000001</v>
      </c>
      <c r="N6994" s="4">
        <v>13.587</v>
      </c>
      <c r="O6994" s="5">
        <v>42305.745292812499</v>
      </c>
      <c r="P6994" s="5">
        <v>42305.745292812499</v>
      </c>
    </row>
    <row r="6995" spans="1:16">
      <c r="A6995">
        <v>5</v>
      </c>
      <c r="B6995">
        <v>15</v>
      </c>
      <c r="C6995">
        <v>4</v>
      </c>
      <c r="D6995">
        <v>191</v>
      </c>
      <c r="E6995">
        <v>4120</v>
      </c>
      <c r="F6995">
        <v>1708</v>
      </c>
      <c r="G6995">
        <v>464</v>
      </c>
      <c r="H6995">
        <v>2</v>
      </c>
      <c r="I6995" s="58" t="s">
        <v>9983</v>
      </c>
      <c r="J6995">
        <v>46402</v>
      </c>
      <c r="K6995" s="4">
        <v>0</v>
      </c>
      <c r="L6995" s="4">
        <v>1.159</v>
      </c>
      <c r="M6995" s="4">
        <v>0</v>
      </c>
      <c r="N6995" s="4">
        <v>1.159</v>
      </c>
      <c r="O6995" s="5">
        <v>42305.745292812499</v>
      </c>
      <c r="P6995" s="5">
        <v>42305.745292812499</v>
      </c>
    </row>
    <row r="6996" spans="1:16">
      <c r="A6996">
        <v>5</v>
      </c>
      <c r="B6996">
        <v>15</v>
      </c>
      <c r="C6996">
        <v>4</v>
      </c>
      <c r="D6996">
        <v>191</v>
      </c>
      <c r="E6996">
        <v>4227</v>
      </c>
      <c r="F6996">
        <v>1709</v>
      </c>
      <c r="G6996">
        <v>2635</v>
      </c>
      <c r="H6996">
        <v>2</v>
      </c>
      <c r="I6996" s="58">
        <v>268486</v>
      </c>
      <c r="J6996">
        <v>263502</v>
      </c>
      <c r="K6996" s="4">
        <v>0</v>
      </c>
      <c r="L6996" s="4">
        <v>13.076000000000001</v>
      </c>
      <c r="M6996" s="4">
        <v>26.890999999999998</v>
      </c>
      <c r="N6996" s="4">
        <v>39.966999999999999</v>
      </c>
      <c r="O6996" s="5">
        <v>42305.745292812499</v>
      </c>
      <c r="P6996" s="5">
        <v>43258.050196053242</v>
      </c>
    </row>
    <row r="6997" spans="1:16">
      <c r="A6997">
        <v>5</v>
      </c>
      <c r="B6997">
        <v>15</v>
      </c>
      <c r="C6997">
        <v>4</v>
      </c>
      <c r="D6997">
        <v>191</v>
      </c>
      <c r="E6997">
        <v>4227</v>
      </c>
      <c r="F6997">
        <v>1710</v>
      </c>
      <c r="G6997">
        <v>2635</v>
      </c>
      <c r="H6997">
        <v>3</v>
      </c>
      <c r="I6997" s="58">
        <v>268514</v>
      </c>
      <c r="J6997">
        <v>263503</v>
      </c>
      <c r="K6997" s="4">
        <v>0</v>
      </c>
      <c r="L6997" s="4">
        <v>5.952</v>
      </c>
      <c r="M6997" s="4">
        <v>0</v>
      </c>
      <c r="N6997" s="4">
        <v>5.952</v>
      </c>
      <c r="O6997" s="5">
        <v>43258.050196053242</v>
      </c>
      <c r="P6997" s="5">
        <v>43258.050196053242</v>
      </c>
    </row>
    <row r="6998" spans="1:16">
      <c r="A6998">
        <v>5</v>
      </c>
      <c r="B6998">
        <v>15</v>
      </c>
      <c r="C6998">
        <v>4</v>
      </c>
      <c r="D6998">
        <v>191</v>
      </c>
      <c r="E6998">
        <v>4521</v>
      </c>
      <c r="F6998">
        <v>1711</v>
      </c>
      <c r="G6998">
        <v>168</v>
      </c>
      <c r="H6998">
        <v>8</v>
      </c>
      <c r="I6998" s="58" t="s">
        <v>9984</v>
      </c>
      <c r="J6998">
        <v>16808</v>
      </c>
      <c r="K6998" s="4">
        <v>0</v>
      </c>
      <c r="L6998" s="4">
        <v>15.122</v>
      </c>
      <c r="M6998" s="4">
        <v>63.009</v>
      </c>
      <c r="N6998" s="4">
        <v>78.131</v>
      </c>
      <c r="O6998" s="5">
        <v>42305.745292812499</v>
      </c>
      <c r="P6998" s="5">
        <v>42305.745292812499</v>
      </c>
    </row>
    <row r="6999" spans="1:16">
      <c r="A6999">
        <v>5</v>
      </c>
      <c r="B6999">
        <v>15</v>
      </c>
      <c r="C6999">
        <v>4</v>
      </c>
      <c r="D6999">
        <v>191</v>
      </c>
      <c r="E6999">
        <v>4521</v>
      </c>
      <c r="F6999">
        <v>1712</v>
      </c>
      <c r="G6999">
        <v>168</v>
      </c>
      <c r="H6999">
        <v>9</v>
      </c>
      <c r="I6999" s="58" t="s">
        <v>1651</v>
      </c>
      <c r="J6999">
        <v>16809</v>
      </c>
      <c r="K6999" s="4">
        <v>15.875</v>
      </c>
      <c r="L6999" s="4">
        <v>18.559999999999999</v>
      </c>
      <c r="M6999" s="4">
        <v>78.131</v>
      </c>
      <c r="N6999" s="4">
        <v>80.816000000000003</v>
      </c>
      <c r="O6999" s="5">
        <v>42305.745292812499</v>
      </c>
      <c r="P6999" s="5">
        <v>42305.745292812499</v>
      </c>
    </row>
    <row r="7000" spans="1:16">
      <c r="A7000">
        <v>5</v>
      </c>
      <c r="B7000">
        <v>15</v>
      </c>
      <c r="C7000">
        <v>4</v>
      </c>
      <c r="D7000">
        <v>191</v>
      </c>
      <c r="E7000">
        <v>4536</v>
      </c>
      <c r="F7000">
        <v>1713</v>
      </c>
      <c r="G7000">
        <v>67</v>
      </c>
      <c r="H7000">
        <v>1</v>
      </c>
      <c r="I7000" s="58">
        <v>24473</v>
      </c>
      <c r="J7000">
        <v>6701</v>
      </c>
      <c r="K7000" s="4">
        <v>9.8149999999999995</v>
      </c>
      <c r="L7000" s="4">
        <v>27.318999999999999</v>
      </c>
      <c r="M7000" s="4">
        <v>139.99600000000001</v>
      </c>
      <c r="N7000" s="4">
        <v>157.5</v>
      </c>
      <c r="O7000" s="5">
        <v>42305.745292812499</v>
      </c>
      <c r="P7000" s="5">
        <v>42305.745292812499</v>
      </c>
    </row>
    <row r="7001" spans="1:16">
      <c r="A7001">
        <v>5</v>
      </c>
      <c r="B7001">
        <v>15</v>
      </c>
      <c r="C7001">
        <v>4</v>
      </c>
      <c r="D7001">
        <v>191</v>
      </c>
      <c r="E7001">
        <v>463</v>
      </c>
      <c r="F7001">
        <v>1688</v>
      </c>
      <c r="G7001">
        <v>789</v>
      </c>
      <c r="H7001">
        <v>1</v>
      </c>
      <c r="I7001" s="58" t="s">
        <v>9985</v>
      </c>
      <c r="J7001">
        <v>78901</v>
      </c>
      <c r="K7001" s="4">
        <v>0</v>
      </c>
      <c r="L7001" s="4">
        <v>14.226000000000001</v>
      </c>
      <c r="M7001" s="4">
        <v>0</v>
      </c>
      <c r="N7001" s="4">
        <v>14.226000000000001</v>
      </c>
      <c r="O7001" s="5">
        <v>42305.745292812499</v>
      </c>
      <c r="P7001" s="5">
        <v>42305.745292812499</v>
      </c>
    </row>
    <row r="7002" spans="1:16">
      <c r="A7002">
        <v>5</v>
      </c>
      <c r="B7002">
        <v>15</v>
      </c>
      <c r="C7002">
        <v>4</v>
      </c>
      <c r="D7002">
        <v>197</v>
      </c>
      <c r="E7002">
        <v>1380</v>
      </c>
      <c r="F7002">
        <v>1718</v>
      </c>
      <c r="G7002">
        <v>798</v>
      </c>
      <c r="H7002">
        <v>2</v>
      </c>
      <c r="I7002" s="58" t="s">
        <v>9986</v>
      </c>
      <c r="J7002">
        <v>79802</v>
      </c>
      <c r="K7002" s="4">
        <v>1</v>
      </c>
      <c r="L7002" s="4">
        <v>6.3220000000000001</v>
      </c>
      <c r="M7002" s="4">
        <v>0</v>
      </c>
      <c r="N7002" s="4">
        <v>5.3220000000000001</v>
      </c>
      <c r="O7002" s="5">
        <v>42305.745292812499</v>
      </c>
      <c r="P7002" s="5">
        <v>42305.745292812499</v>
      </c>
    </row>
    <row r="7003" spans="1:16">
      <c r="A7003">
        <v>5</v>
      </c>
      <c r="B7003">
        <v>15</v>
      </c>
      <c r="C7003">
        <v>4</v>
      </c>
      <c r="D7003">
        <v>197</v>
      </c>
      <c r="E7003">
        <v>2421</v>
      </c>
      <c r="F7003">
        <v>1719</v>
      </c>
      <c r="G7003">
        <v>2221</v>
      </c>
      <c r="H7003">
        <v>1</v>
      </c>
      <c r="I7003" s="58">
        <v>117245</v>
      </c>
      <c r="J7003">
        <v>222101</v>
      </c>
      <c r="K7003" s="4">
        <v>1</v>
      </c>
      <c r="L7003" s="4">
        <v>3.1779999999999999</v>
      </c>
      <c r="M7003" s="4">
        <v>0</v>
      </c>
      <c r="N7003" s="4">
        <v>2.1779999999999999</v>
      </c>
      <c r="O7003" s="5">
        <v>42305.745292812499</v>
      </c>
      <c r="P7003" s="5">
        <v>43258.050196053242</v>
      </c>
    </row>
    <row r="7004" spans="1:16">
      <c r="A7004">
        <v>5</v>
      </c>
      <c r="B7004">
        <v>15</v>
      </c>
      <c r="C7004">
        <v>4</v>
      </c>
      <c r="D7004">
        <v>197</v>
      </c>
      <c r="E7004">
        <v>3317</v>
      </c>
      <c r="F7004">
        <v>1720</v>
      </c>
      <c r="G7004">
        <v>3512</v>
      </c>
      <c r="H7004">
        <v>1</v>
      </c>
      <c r="I7004" s="58">
        <v>588772</v>
      </c>
      <c r="J7004">
        <v>351201</v>
      </c>
      <c r="K7004" s="4">
        <v>0</v>
      </c>
      <c r="L7004" s="4">
        <v>8.657</v>
      </c>
      <c r="M7004" s="4">
        <v>0</v>
      </c>
      <c r="N7004" s="4">
        <v>8.657</v>
      </c>
      <c r="O7004" s="5">
        <v>42305.745292812499</v>
      </c>
      <c r="P7004" s="5">
        <v>42305.745292812499</v>
      </c>
    </row>
    <row r="7005" spans="1:16">
      <c r="A7005">
        <v>5</v>
      </c>
      <c r="B7005">
        <v>15</v>
      </c>
      <c r="C7005">
        <v>4</v>
      </c>
      <c r="D7005">
        <v>197</v>
      </c>
      <c r="E7005">
        <v>3812</v>
      </c>
      <c r="F7005">
        <v>1721</v>
      </c>
      <c r="G7005">
        <v>2802</v>
      </c>
      <c r="H7005">
        <v>1</v>
      </c>
      <c r="I7005" s="58">
        <v>329451</v>
      </c>
      <c r="J7005">
        <v>280201</v>
      </c>
      <c r="K7005" s="4">
        <v>1</v>
      </c>
      <c r="L7005" s="4">
        <v>8.2230000000000008</v>
      </c>
      <c r="M7005" s="4">
        <v>0</v>
      </c>
      <c r="N7005" s="4">
        <v>7.2229999999999999</v>
      </c>
      <c r="O7005" t="s">
        <v>1223</v>
      </c>
      <c r="P7005" t="s">
        <v>1223</v>
      </c>
    </row>
    <row r="7006" spans="1:16">
      <c r="A7006">
        <v>5</v>
      </c>
      <c r="B7006">
        <v>15</v>
      </c>
      <c r="C7006">
        <v>4</v>
      </c>
      <c r="D7006">
        <v>197</v>
      </c>
      <c r="E7006">
        <v>3913</v>
      </c>
      <c r="F7006">
        <v>1722</v>
      </c>
      <c r="G7006">
        <v>490</v>
      </c>
      <c r="H7006">
        <v>4</v>
      </c>
      <c r="I7006" s="58" t="s">
        <v>9987</v>
      </c>
      <c r="J7006">
        <v>49004</v>
      </c>
      <c r="K7006" s="4">
        <v>1</v>
      </c>
      <c r="L7006" s="4">
        <v>18.39</v>
      </c>
      <c r="M7006" s="4">
        <v>17.771000000000001</v>
      </c>
      <c r="N7006" s="4">
        <v>35.161000000000001</v>
      </c>
      <c r="O7006" s="5">
        <v>42305.745292812499</v>
      </c>
      <c r="P7006" s="5">
        <v>42305.745292812499</v>
      </c>
    </row>
    <row r="7007" spans="1:16">
      <c r="A7007">
        <v>5</v>
      </c>
      <c r="B7007">
        <v>15</v>
      </c>
      <c r="C7007">
        <v>4</v>
      </c>
      <c r="D7007">
        <v>197</v>
      </c>
      <c r="E7007">
        <v>3913</v>
      </c>
      <c r="F7007">
        <v>1723</v>
      </c>
      <c r="G7007">
        <v>490</v>
      </c>
      <c r="H7007">
        <v>5</v>
      </c>
      <c r="I7007" s="58" t="s">
        <v>9988</v>
      </c>
      <c r="J7007">
        <v>49005</v>
      </c>
      <c r="K7007" s="4">
        <v>18.361000000000001</v>
      </c>
      <c r="L7007" s="4">
        <v>33.368000000000002</v>
      </c>
      <c r="M7007" s="4">
        <v>35.161000000000001</v>
      </c>
      <c r="N7007" s="4">
        <v>50.167999999999999</v>
      </c>
      <c r="O7007" s="5">
        <v>42305.745292812499</v>
      </c>
      <c r="P7007" s="5">
        <v>43258.050196053242</v>
      </c>
    </row>
    <row r="7008" spans="1:16">
      <c r="A7008">
        <v>5</v>
      </c>
      <c r="B7008">
        <v>15</v>
      </c>
      <c r="C7008">
        <v>4</v>
      </c>
      <c r="D7008">
        <v>197</v>
      </c>
      <c r="E7008">
        <v>4521</v>
      </c>
      <c r="F7008">
        <v>1724</v>
      </c>
      <c r="G7008">
        <v>169</v>
      </c>
      <c r="H7008">
        <v>8</v>
      </c>
      <c r="I7008" s="58" t="s">
        <v>9989</v>
      </c>
      <c r="J7008">
        <v>16908</v>
      </c>
      <c r="K7008" s="4">
        <v>0.5</v>
      </c>
      <c r="L7008" s="4">
        <v>14.542999999999999</v>
      </c>
      <c r="M7008" s="4">
        <v>165.678</v>
      </c>
      <c r="N7008" s="4">
        <v>179.721</v>
      </c>
      <c r="O7008" s="5">
        <v>42305.745292812499</v>
      </c>
      <c r="P7008" s="5">
        <v>43258.050196053242</v>
      </c>
    </row>
    <row r="7009" spans="1:16">
      <c r="A7009">
        <v>5</v>
      </c>
      <c r="B7009">
        <v>15</v>
      </c>
      <c r="C7009">
        <v>4</v>
      </c>
      <c r="D7009">
        <v>197</v>
      </c>
      <c r="E7009">
        <v>460</v>
      </c>
      <c r="F7009">
        <v>1714</v>
      </c>
      <c r="G7009">
        <v>798</v>
      </c>
      <c r="H7009">
        <v>1</v>
      </c>
      <c r="I7009" s="58" t="s">
        <v>9990</v>
      </c>
      <c r="J7009">
        <v>79801</v>
      </c>
      <c r="K7009" s="4">
        <v>0.5</v>
      </c>
      <c r="L7009" s="4">
        <v>21.969000000000001</v>
      </c>
      <c r="M7009" s="4">
        <v>9.9619999999999997</v>
      </c>
      <c r="N7009" s="4">
        <v>31.431000000000001</v>
      </c>
      <c r="O7009" s="5">
        <v>42305.745292812499</v>
      </c>
      <c r="P7009" s="5">
        <v>43258.050196053242</v>
      </c>
    </row>
    <row r="7010" spans="1:16">
      <c r="A7010">
        <v>5</v>
      </c>
      <c r="B7010">
        <v>15</v>
      </c>
      <c r="C7010">
        <v>4</v>
      </c>
      <c r="D7010">
        <v>197</v>
      </c>
      <c r="E7010">
        <v>460</v>
      </c>
      <c r="F7010">
        <v>1715</v>
      </c>
      <c r="G7010">
        <v>2492</v>
      </c>
      <c r="H7010">
        <v>1</v>
      </c>
      <c r="I7010" s="58">
        <v>216226</v>
      </c>
      <c r="J7010">
        <v>249201</v>
      </c>
      <c r="K7010" s="4">
        <v>1</v>
      </c>
      <c r="L7010" s="4">
        <v>4.0149999999999997</v>
      </c>
      <c r="M7010" s="4">
        <v>6.9470000000000001</v>
      </c>
      <c r="N7010" s="4">
        <v>9.9619999999999997</v>
      </c>
      <c r="O7010" s="5">
        <v>42305.745292812499</v>
      </c>
      <c r="P7010" s="5">
        <v>43258.050196053242</v>
      </c>
    </row>
    <row r="7011" spans="1:16">
      <c r="A7011">
        <v>5</v>
      </c>
      <c r="B7011">
        <v>15</v>
      </c>
      <c r="C7011">
        <v>4</v>
      </c>
      <c r="D7011">
        <v>197</v>
      </c>
      <c r="E7011">
        <v>461</v>
      </c>
      <c r="F7011">
        <v>1716</v>
      </c>
      <c r="G7011">
        <v>797</v>
      </c>
      <c r="H7011">
        <v>1</v>
      </c>
      <c r="I7011" s="58" t="s">
        <v>9991</v>
      </c>
      <c r="J7011">
        <v>79701</v>
      </c>
      <c r="K7011" s="4">
        <v>0</v>
      </c>
      <c r="L7011" s="4">
        <v>20.908000000000001</v>
      </c>
      <c r="M7011" s="4">
        <v>0</v>
      </c>
      <c r="N7011" s="4">
        <v>20.908000000000001</v>
      </c>
      <c r="O7011" s="5">
        <v>42305.745292812499</v>
      </c>
      <c r="P7011" s="5">
        <v>42305.745292812499</v>
      </c>
    </row>
    <row r="7012" spans="1:16">
      <c r="A7012">
        <v>5</v>
      </c>
      <c r="B7012">
        <v>15</v>
      </c>
      <c r="C7012">
        <v>4</v>
      </c>
      <c r="D7012">
        <v>197</v>
      </c>
      <c r="E7012">
        <v>892</v>
      </c>
      <c r="F7012">
        <v>1717</v>
      </c>
      <c r="G7012">
        <v>797</v>
      </c>
      <c r="H7012">
        <v>2</v>
      </c>
      <c r="I7012" s="58" t="s">
        <v>9992</v>
      </c>
      <c r="J7012">
        <v>79702</v>
      </c>
      <c r="K7012" s="4">
        <v>0.5</v>
      </c>
      <c r="L7012" s="4">
        <v>5.7149999999999999</v>
      </c>
      <c r="M7012" s="4">
        <v>0</v>
      </c>
      <c r="N7012" s="4">
        <v>5.2149999999999999</v>
      </c>
      <c r="O7012" s="5">
        <v>42305.745292812499</v>
      </c>
      <c r="P7012" s="5">
        <v>43258.050196053242</v>
      </c>
    </row>
    <row r="7013" spans="1:16">
      <c r="A7013">
        <v>5</v>
      </c>
      <c r="B7013">
        <v>15</v>
      </c>
      <c r="C7013">
        <v>4</v>
      </c>
      <c r="D7013">
        <v>211</v>
      </c>
      <c r="E7013">
        <v>1185</v>
      </c>
      <c r="F7013">
        <v>1729</v>
      </c>
      <c r="G7013">
        <v>1244</v>
      </c>
      <c r="H7013">
        <v>3</v>
      </c>
      <c r="I7013" s="58" t="s">
        <v>9993</v>
      </c>
      <c r="J7013">
        <v>124403</v>
      </c>
      <c r="K7013" s="4">
        <v>0.5</v>
      </c>
      <c r="L7013" s="4">
        <v>7.0679999999999996</v>
      </c>
      <c r="M7013" s="4">
        <v>0</v>
      </c>
      <c r="N7013" s="4">
        <v>6.5679999999999996</v>
      </c>
      <c r="O7013" s="5">
        <v>42305.745292812499</v>
      </c>
      <c r="P7013" s="5">
        <v>43258.050196053242</v>
      </c>
    </row>
    <row r="7014" spans="1:16">
      <c r="A7014">
        <v>5</v>
      </c>
      <c r="B7014">
        <v>15</v>
      </c>
      <c r="C7014">
        <v>4</v>
      </c>
      <c r="D7014">
        <v>211</v>
      </c>
      <c r="E7014">
        <v>1401</v>
      </c>
      <c r="F7014">
        <v>1730</v>
      </c>
      <c r="G7014">
        <v>1338</v>
      </c>
      <c r="H7014">
        <v>1</v>
      </c>
      <c r="I7014" s="58" t="s">
        <v>9994</v>
      </c>
      <c r="J7014">
        <v>133801</v>
      </c>
      <c r="K7014" s="4">
        <v>0</v>
      </c>
      <c r="L7014" s="4">
        <v>11.868</v>
      </c>
      <c r="M7014" s="4">
        <v>0</v>
      </c>
      <c r="N7014" s="4">
        <v>11.868</v>
      </c>
      <c r="O7014" s="5">
        <v>42305.745292812499</v>
      </c>
      <c r="P7014" s="5">
        <v>42305.745292812499</v>
      </c>
    </row>
    <row r="7015" spans="1:16">
      <c r="A7015">
        <v>5</v>
      </c>
      <c r="B7015">
        <v>15</v>
      </c>
      <c r="C7015">
        <v>4</v>
      </c>
      <c r="D7015">
        <v>211</v>
      </c>
      <c r="E7015">
        <v>1669</v>
      </c>
      <c r="F7015">
        <v>1731</v>
      </c>
      <c r="G7015">
        <v>1489</v>
      </c>
      <c r="H7015">
        <v>1</v>
      </c>
      <c r="I7015" s="58" t="s">
        <v>9995</v>
      </c>
      <c r="J7015">
        <v>148901</v>
      </c>
      <c r="K7015" s="4">
        <v>1</v>
      </c>
      <c r="L7015" s="4">
        <v>28.094000000000001</v>
      </c>
      <c r="M7015" s="4">
        <v>0</v>
      </c>
      <c r="N7015" s="4">
        <v>27.094000000000001</v>
      </c>
      <c r="O7015" s="5">
        <v>42305.745292812499</v>
      </c>
      <c r="P7015" s="5">
        <v>42305.745292812499</v>
      </c>
    </row>
    <row r="7016" spans="1:16">
      <c r="A7016">
        <v>5</v>
      </c>
      <c r="B7016">
        <v>15</v>
      </c>
      <c r="C7016">
        <v>4</v>
      </c>
      <c r="D7016">
        <v>211</v>
      </c>
      <c r="E7016">
        <v>2081</v>
      </c>
      <c r="F7016">
        <v>1732</v>
      </c>
      <c r="G7016">
        <v>1887</v>
      </c>
      <c r="H7016">
        <v>1</v>
      </c>
      <c r="I7016" s="58">
        <v>-4747</v>
      </c>
      <c r="J7016">
        <v>188701</v>
      </c>
      <c r="K7016" s="4">
        <v>1</v>
      </c>
      <c r="L7016" s="4">
        <v>7.3869999999999996</v>
      </c>
      <c r="M7016" s="4">
        <v>0</v>
      </c>
      <c r="N7016" s="4">
        <v>6.3869999999999996</v>
      </c>
      <c r="O7016" s="5">
        <v>42305.745292812499</v>
      </c>
      <c r="P7016" s="5">
        <v>42305.745292812499</v>
      </c>
    </row>
    <row r="7017" spans="1:16">
      <c r="A7017">
        <v>5</v>
      </c>
      <c r="B7017">
        <v>15</v>
      </c>
      <c r="C7017">
        <v>4</v>
      </c>
      <c r="D7017">
        <v>211</v>
      </c>
      <c r="E7017">
        <v>2284</v>
      </c>
      <c r="F7017">
        <v>1733</v>
      </c>
      <c r="G7017">
        <v>2222</v>
      </c>
      <c r="H7017">
        <v>2</v>
      </c>
      <c r="I7017" s="58">
        <v>117641</v>
      </c>
      <c r="J7017">
        <v>222202</v>
      </c>
      <c r="K7017" s="4">
        <v>0.5</v>
      </c>
      <c r="L7017" s="4">
        <v>4.5060000000000002</v>
      </c>
      <c r="M7017" s="4">
        <v>0</v>
      </c>
      <c r="N7017" s="4">
        <v>4.0060000000000002</v>
      </c>
      <c r="O7017" s="5">
        <v>42305.745292812499</v>
      </c>
      <c r="P7017" s="5">
        <v>42305.745292812499</v>
      </c>
    </row>
    <row r="7018" spans="1:16">
      <c r="A7018">
        <v>5</v>
      </c>
      <c r="B7018">
        <v>15</v>
      </c>
      <c r="C7018">
        <v>4</v>
      </c>
      <c r="D7018">
        <v>211</v>
      </c>
      <c r="E7018">
        <v>2384</v>
      </c>
      <c r="F7018">
        <v>1734</v>
      </c>
      <c r="G7018">
        <v>2404</v>
      </c>
      <c r="H7018">
        <v>1</v>
      </c>
      <c r="I7018" s="58">
        <v>184084</v>
      </c>
      <c r="J7018">
        <v>240401</v>
      </c>
      <c r="K7018" s="4">
        <v>5</v>
      </c>
      <c r="L7018" s="4">
        <v>13.965</v>
      </c>
      <c r="M7018" s="4">
        <v>0</v>
      </c>
      <c r="N7018" s="4">
        <v>8.9649999999999999</v>
      </c>
      <c r="O7018" s="5">
        <v>42305.745292812499</v>
      </c>
      <c r="P7018" s="5">
        <v>43258.050196053242</v>
      </c>
    </row>
    <row r="7019" spans="1:16">
      <c r="A7019">
        <v>5</v>
      </c>
      <c r="B7019">
        <v>15</v>
      </c>
      <c r="C7019">
        <v>4</v>
      </c>
      <c r="D7019">
        <v>211</v>
      </c>
      <c r="E7019">
        <v>2686</v>
      </c>
      <c r="F7019">
        <v>1735</v>
      </c>
      <c r="G7019">
        <v>2803</v>
      </c>
      <c r="H7019">
        <v>1</v>
      </c>
      <c r="I7019" s="58">
        <v>329816</v>
      </c>
      <c r="J7019">
        <v>280301</v>
      </c>
      <c r="K7019" s="4">
        <v>0</v>
      </c>
      <c r="L7019" s="4">
        <v>11.186999999999999</v>
      </c>
      <c r="M7019" s="4">
        <v>0</v>
      </c>
      <c r="N7019" s="4">
        <v>11.186999999999999</v>
      </c>
      <c r="O7019" s="5">
        <v>42305.745292812499</v>
      </c>
      <c r="P7019" s="5">
        <v>42305.745292812499</v>
      </c>
    </row>
    <row r="7020" spans="1:16">
      <c r="A7020">
        <v>5</v>
      </c>
      <c r="B7020">
        <v>15</v>
      </c>
      <c r="C7020">
        <v>4</v>
      </c>
      <c r="D7020">
        <v>211</v>
      </c>
      <c r="E7020">
        <v>307</v>
      </c>
      <c r="F7020">
        <v>1725</v>
      </c>
      <c r="G7020">
        <v>727</v>
      </c>
      <c r="H7020">
        <v>2</v>
      </c>
      <c r="I7020" s="58" t="s">
        <v>9996</v>
      </c>
      <c r="J7020">
        <v>72702</v>
      </c>
      <c r="K7020" s="4">
        <v>0</v>
      </c>
      <c r="L7020" s="4">
        <v>23.385999999999999</v>
      </c>
      <c r="M7020" s="4">
        <v>0</v>
      </c>
      <c r="N7020" s="4">
        <v>23.385999999999999</v>
      </c>
      <c r="O7020" s="5">
        <v>42305.745292812499</v>
      </c>
      <c r="P7020" s="5">
        <v>42305.745292812499</v>
      </c>
    </row>
    <row r="7021" spans="1:16">
      <c r="A7021">
        <v>5</v>
      </c>
      <c r="B7021">
        <v>15</v>
      </c>
      <c r="C7021">
        <v>4</v>
      </c>
      <c r="D7021">
        <v>211</v>
      </c>
      <c r="E7021">
        <v>307</v>
      </c>
      <c r="F7021">
        <v>1726</v>
      </c>
      <c r="G7021">
        <v>727</v>
      </c>
      <c r="H7021">
        <v>3</v>
      </c>
      <c r="I7021" s="58" t="s">
        <v>9997</v>
      </c>
      <c r="J7021">
        <v>72703</v>
      </c>
      <c r="K7021" s="4">
        <v>23.385999999999999</v>
      </c>
      <c r="L7021" s="4">
        <v>29.221</v>
      </c>
      <c r="M7021" s="4">
        <v>23.616</v>
      </c>
      <c r="N7021" s="4">
        <v>29.451000000000001</v>
      </c>
      <c r="O7021" s="5">
        <v>42305.745292812499</v>
      </c>
      <c r="P7021" s="5">
        <v>42305.745292812499</v>
      </c>
    </row>
    <row r="7022" spans="1:16">
      <c r="A7022">
        <v>5</v>
      </c>
      <c r="B7022">
        <v>15</v>
      </c>
      <c r="C7022">
        <v>4</v>
      </c>
      <c r="D7022">
        <v>211</v>
      </c>
      <c r="E7022">
        <v>3865</v>
      </c>
      <c r="F7022">
        <v>1736</v>
      </c>
      <c r="G7022">
        <v>790</v>
      </c>
      <c r="H7022">
        <v>3</v>
      </c>
      <c r="I7022" s="58" t="s">
        <v>9998</v>
      </c>
      <c r="J7022">
        <v>79003</v>
      </c>
      <c r="K7022" s="4">
        <v>1</v>
      </c>
      <c r="L7022" s="4">
        <v>26.774000000000001</v>
      </c>
      <c r="M7022" s="4">
        <v>0</v>
      </c>
      <c r="N7022" s="4">
        <v>25.774000000000001</v>
      </c>
      <c r="O7022" t="s">
        <v>1223</v>
      </c>
      <c r="P7022" t="s">
        <v>1223</v>
      </c>
    </row>
    <row r="7023" spans="1:16">
      <c r="A7023">
        <v>5</v>
      </c>
      <c r="B7023">
        <v>15</v>
      </c>
      <c r="C7023">
        <v>4</v>
      </c>
      <c r="D7023">
        <v>211</v>
      </c>
      <c r="E7023">
        <v>4518</v>
      </c>
      <c r="F7023">
        <v>1737</v>
      </c>
      <c r="G7023">
        <v>238</v>
      </c>
      <c r="H7023">
        <v>5</v>
      </c>
      <c r="I7023" s="58" t="s">
        <v>9999</v>
      </c>
      <c r="J7023">
        <v>23805</v>
      </c>
      <c r="K7023" s="4">
        <v>0</v>
      </c>
      <c r="L7023" s="4">
        <v>7.2539999999999996</v>
      </c>
      <c r="M7023" s="4">
        <v>86.236999999999995</v>
      </c>
      <c r="N7023" s="4">
        <v>93.491</v>
      </c>
      <c r="O7023" s="5">
        <v>42305.745292812499</v>
      </c>
      <c r="P7023" s="5">
        <v>43258.050196053242</v>
      </c>
    </row>
    <row r="7024" spans="1:16">
      <c r="A7024">
        <v>5</v>
      </c>
      <c r="B7024">
        <v>15</v>
      </c>
      <c r="C7024">
        <v>4</v>
      </c>
      <c r="D7024">
        <v>211</v>
      </c>
      <c r="E7024">
        <v>4518</v>
      </c>
      <c r="F7024">
        <v>1738</v>
      </c>
      <c r="G7024">
        <v>238</v>
      </c>
      <c r="H7024">
        <v>6</v>
      </c>
      <c r="I7024" s="58" t="s">
        <v>10000</v>
      </c>
      <c r="J7024">
        <v>23806</v>
      </c>
      <c r="K7024" s="4">
        <v>0</v>
      </c>
      <c r="L7024" s="4">
        <v>18.666</v>
      </c>
      <c r="M7024" s="4">
        <v>93.491</v>
      </c>
      <c r="N7024" s="4">
        <v>112.157</v>
      </c>
      <c r="O7024" s="5">
        <v>42305.745292812499</v>
      </c>
      <c r="P7024" s="5">
        <v>43258.050196053242</v>
      </c>
    </row>
    <row r="7025" spans="1:16">
      <c r="A7025">
        <v>5</v>
      </c>
      <c r="B7025">
        <v>15</v>
      </c>
      <c r="C7025">
        <v>4</v>
      </c>
      <c r="D7025">
        <v>211</v>
      </c>
      <c r="E7025">
        <v>4550</v>
      </c>
      <c r="F7025">
        <v>1739</v>
      </c>
      <c r="G7025">
        <v>66</v>
      </c>
      <c r="H7025">
        <v>2</v>
      </c>
      <c r="I7025" s="58">
        <v>24139</v>
      </c>
      <c r="J7025">
        <v>6602</v>
      </c>
      <c r="K7025" s="4">
        <v>1</v>
      </c>
      <c r="L7025" s="4">
        <v>9.1199999999999992</v>
      </c>
      <c r="M7025" s="4">
        <v>6.9160000000000004</v>
      </c>
      <c r="N7025" s="4">
        <v>15.036</v>
      </c>
      <c r="O7025" s="5">
        <v>43258.050196053242</v>
      </c>
      <c r="P7025" s="5">
        <v>43258.050196053242</v>
      </c>
    </row>
    <row r="7026" spans="1:16">
      <c r="A7026">
        <v>5</v>
      </c>
      <c r="B7026">
        <v>15</v>
      </c>
      <c r="C7026">
        <v>4</v>
      </c>
      <c r="D7026">
        <v>211</v>
      </c>
      <c r="E7026">
        <v>4550</v>
      </c>
      <c r="F7026">
        <v>1740</v>
      </c>
      <c r="G7026">
        <v>66</v>
      </c>
      <c r="H7026">
        <v>3</v>
      </c>
      <c r="I7026" s="58">
        <v>24167</v>
      </c>
      <c r="J7026">
        <v>6603</v>
      </c>
      <c r="K7026" s="4">
        <v>1</v>
      </c>
      <c r="L7026" s="4">
        <v>20.672000000000001</v>
      </c>
      <c r="M7026" s="4">
        <v>15.036</v>
      </c>
      <c r="N7026" s="4">
        <v>34.707999999999998</v>
      </c>
      <c r="O7026" s="5">
        <v>43258.050196053242</v>
      </c>
      <c r="P7026" s="5">
        <v>43258.050196053242</v>
      </c>
    </row>
    <row r="7027" spans="1:16">
      <c r="A7027">
        <v>5</v>
      </c>
      <c r="B7027">
        <v>15</v>
      </c>
      <c r="C7027">
        <v>4</v>
      </c>
      <c r="D7027">
        <v>211</v>
      </c>
      <c r="E7027">
        <v>473</v>
      </c>
      <c r="F7027">
        <v>1727</v>
      </c>
      <c r="G7027">
        <v>794</v>
      </c>
      <c r="H7027">
        <v>3</v>
      </c>
      <c r="I7027" s="58" t="s">
        <v>10001</v>
      </c>
      <c r="J7027">
        <v>79403</v>
      </c>
      <c r="K7027" s="4">
        <v>0</v>
      </c>
      <c r="L7027" s="4">
        <v>8.6170000000000009</v>
      </c>
      <c r="M7027" s="4">
        <v>20.123000000000001</v>
      </c>
      <c r="N7027" s="4">
        <v>28.74</v>
      </c>
      <c r="O7027" s="5">
        <v>42305.745292812499</v>
      </c>
      <c r="P7027" s="5">
        <v>42305.745292812499</v>
      </c>
    </row>
    <row r="7028" spans="1:16">
      <c r="A7028">
        <v>5</v>
      </c>
      <c r="B7028">
        <v>15</v>
      </c>
      <c r="C7028">
        <v>4</v>
      </c>
      <c r="D7028">
        <v>211</v>
      </c>
      <c r="E7028">
        <v>677</v>
      </c>
      <c r="F7028">
        <v>1728</v>
      </c>
      <c r="G7028">
        <v>1621</v>
      </c>
      <c r="H7028">
        <v>2</v>
      </c>
      <c r="I7028" s="58">
        <v>-101870</v>
      </c>
      <c r="J7028">
        <v>162102</v>
      </c>
      <c r="K7028" s="4">
        <v>1</v>
      </c>
      <c r="L7028" s="4">
        <v>2.48</v>
      </c>
      <c r="M7028" s="4">
        <v>0</v>
      </c>
      <c r="N7028" s="4">
        <v>1.48</v>
      </c>
      <c r="O7028" s="5">
        <v>42305.745292812499</v>
      </c>
      <c r="P7028" s="5">
        <v>43258.050196053242</v>
      </c>
    </row>
    <row r="7029" spans="1:16">
      <c r="A7029">
        <v>5</v>
      </c>
      <c r="B7029">
        <v>15</v>
      </c>
      <c r="C7029">
        <v>4</v>
      </c>
      <c r="D7029">
        <v>33</v>
      </c>
      <c r="E7029">
        <v>1184</v>
      </c>
      <c r="F7029">
        <v>1355</v>
      </c>
      <c r="G7029">
        <v>788</v>
      </c>
      <c r="H7029">
        <v>5</v>
      </c>
      <c r="I7029" s="58" t="s">
        <v>10002</v>
      </c>
      <c r="J7029">
        <v>78805</v>
      </c>
      <c r="K7029" s="4">
        <v>1</v>
      </c>
      <c r="L7029" s="4">
        <v>3.214</v>
      </c>
      <c r="M7029" s="4">
        <v>5.5460000000000003</v>
      </c>
      <c r="N7029" s="4">
        <v>7.76</v>
      </c>
      <c r="O7029" s="5">
        <v>42305.745292812499</v>
      </c>
      <c r="P7029" s="5">
        <v>42305.745292812499</v>
      </c>
    </row>
    <row r="7030" spans="1:16">
      <c r="A7030">
        <v>5</v>
      </c>
      <c r="B7030">
        <v>15</v>
      </c>
      <c r="C7030">
        <v>4</v>
      </c>
      <c r="D7030">
        <v>33</v>
      </c>
      <c r="E7030">
        <v>1448</v>
      </c>
      <c r="F7030">
        <v>1356</v>
      </c>
      <c r="G7030">
        <v>1884</v>
      </c>
      <c r="H7030">
        <v>1</v>
      </c>
      <c r="I7030" s="58">
        <v>-5843</v>
      </c>
      <c r="J7030">
        <v>188401</v>
      </c>
      <c r="K7030" s="4">
        <v>0</v>
      </c>
      <c r="L7030" s="4">
        <v>12.465999999999999</v>
      </c>
      <c r="M7030" s="4">
        <v>0.76400000000000001</v>
      </c>
      <c r="N7030" s="4">
        <v>13.23</v>
      </c>
      <c r="O7030" s="5">
        <v>42305.745292812499</v>
      </c>
      <c r="P7030" s="5">
        <v>42305.745292812499</v>
      </c>
    </row>
    <row r="7031" spans="1:16">
      <c r="A7031">
        <v>5</v>
      </c>
      <c r="B7031">
        <v>15</v>
      </c>
      <c r="C7031">
        <v>4</v>
      </c>
      <c r="D7031">
        <v>33</v>
      </c>
      <c r="E7031">
        <v>2218</v>
      </c>
      <c r="F7031">
        <v>1357</v>
      </c>
      <c r="G7031">
        <v>275</v>
      </c>
      <c r="H7031">
        <v>18</v>
      </c>
      <c r="I7031" s="58" t="s">
        <v>1652</v>
      </c>
      <c r="J7031">
        <v>27518</v>
      </c>
      <c r="K7031" s="4">
        <v>0.64200000000000002</v>
      </c>
      <c r="L7031" s="4">
        <v>8.0150000000000006</v>
      </c>
      <c r="M7031" s="4">
        <v>5.4080000000000004</v>
      </c>
      <c r="N7031" s="4">
        <v>12.781000000000001</v>
      </c>
      <c r="O7031" s="5">
        <v>42305.745292812499</v>
      </c>
      <c r="P7031" s="5">
        <v>42305.745292812499</v>
      </c>
    </row>
    <row r="7032" spans="1:16">
      <c r="A7032">
        <v>5</v>
      </c>
      <c r="B7032">
        <v>15</v>
      </c>
      <c r="C7032">
        <v>4</v>
      </c>
      <c r="D7032">
        <v>33</v>
      </c>
      <c r="E7032">
        <v>2218</v>
      </c>
      <c r="F7032">
        <v>1358</v>
      </c>
      <c r="G7032">
        <v>1884</v>
      </c>
      <c r="H7032">
        <v>2</v>
      </c>
      <c r="I7032" s="58">
        <v>-5812</v>
      </c>
      <c r="J7032">
        <v>188402</v>
      </c>
      <c r="K7032" s="4">
        <v>1</v>
      </c>
      <c r="L7032" s="4">
        <v>6.4080000000000004</v>
      </c>
      <c r="M7032" s="4">
        <v>0</v>
      </c>
      <c r="N7032" s="4">
        <v>5.4080000000000004</v>
      </c>
      <c r="O7032" s="5">
        <v>42305.745292812499</v>
      </c>
      <c r="P7032" s="5">
        <v>42305.745292812499</v>
      </c>
    </row>
    <row r="7033" spans="1:16">
      <c r="A7033">
        <v>5</v>
      </c>
      <c r="B7033">
        <v>15</v>
      </c>
      <c r="C7033">
        <v>4</v>
      </c>
      <c r="D7033">
        <v>33</v>
      </c>
      <c r="E7033">
        <v>2344</v>
      </c>
      <c r="F7033">
        <v>1359</v>
      </c>
      <c r="G7033">
        <v>2126</v>
      </c>
      <c r="H7033">
        <v>3</v>
      </c>
      <c r="I7033" s="58">
        <v>82606</v>
      </c>
      <c r="J7033">
        <v>212603</v>
      </c>
      <c r="K7033" s="4">
        <v>1</v>
      </c>
      <c r="L7033" s="4">
        <v>3.4159999999999999</v>
      </c>
      <c r="M7033" s="4">
        <v>20.978999999999999</v>
      </c>
      <c r="N7033" s="4">
        <v>23.395</v>
      </c>
      <c r="O7033" s="5">
        <v>42305.745292812499</v>
      </c>
      <c r="P7033" s="5">
        <v>43258.050196053242</v>
      </c>
    </row>
    <row r="7034" spans="1:16">
      <c r="A7034">
        <v>5</v>
      </c>
      <c r="B7034">
        <v>15</v>
      </c>
      <c r="C7034">
        <v>4</v>
      </c>
      <c r="D7034">
        <v>33</v>
      </c>
      <c r="E7034">
        <v>2406</v>
      </c>
      <c r="F7034">
        <v>1360</v>
      </c>
      <c r="G7034">
        <v>2218</v>
      </c>
      <c r="H7034">
        <v>1</v>
      </c>
      <c r="I7034" s="58">
        <v>116149</v>
      </c>
      <c r="J7034">
        <v>221801</v>
      </c>
      <c r="K7034" s="4">
        <v>4.9969999999999999</v>
      </c>
      <c r="L7034" s="4">
        <v>16.768999999999998</v>
      </c>
      <c r="M7034" s="4">
        <v>0</v>
      </c>
      <c r="N7034" s="4">
        <v>11.772</v>
      </c>
      <c r="O7034" s="5">
        <v>42305.745292812499</v>
      </c>
      <c r="P7034" s="5">
        <v>42305.745292812499</v>
      </c>
    </row>
    <row r="7035" spans="1:16">
      <c r="A7035">
        <v>5</v>
      </c>
      <c r="B7035">
        <v>15</v>
      </c>
      <c r="C7035">
        <v>4</v>
      </c>
      <c r="D7035">
        <v>33</v>
      </c>
      <c r="E7035">
        <v>2416</v>
      </c>
      <c r="F7035">
        <v>1361</v>
      </c>
      <c r="G7035">
        <v>2402</v>
      </c>
      <c r="H7035">
        <v>1</v>
      </c>
      <c r="I7035" s="58">
        <v>183354</v>
      </c>
      <c r="J7035">
        <v>240201</v>
      </c>
      <c r="K7035" s="4">
        <v>0</v>
      </c>
      <c r="L7035" s="4">
        <v>14.874000000000001</v>
      </c>
      <c r="M7035" s="4">
        <v>0</v>
      </c>
      <c r="N7035" s="4">
        <v>14.874000000000001</v>
      </c>
      <c r="O7035" s="5">
        <v>42305.745292812499</v>
      </c>
      <c r="P7035" s="5">
        <v>42305.745292812499</v>
      </c>
    </row>
    <row r="7036" spans="1:16">
      <c r="A7036">
        <v>5</v>
      </c>
      <c r="B7036">
        <v>15</v>
      </c>
      <c r="C7036">
        <v>4</v>
      </c>
      <c r="D7036">
        <v>33</v>
      </c>
      <c r="E7036">
        <v>2417</v>
      </c>
      <c r="F7036">
        <v>1362</v>
      </c>
      <c r="G7036">
        <v>2722</v>
      </c>
      <c r="H7036">
        <v>2</v>
      </c>
      <c r="I7036" s="58">
        <v>300262</v>
      </c>
      <c r="J7036">
        <v>272202</v>
      </c>
      <c r="K7036" s="4">
        <v>5</v>
      </c>
      <c r="L7036" s="4">
        <v>10.821999999999999</v>
      </c>
      <c r="M7036" s="4">
        <v>0</v>
      </c>
      <c r="N7036" s="4">
        <v>5.8220000000000001</v>
      </c>
      <c r="O7036" s="5">
        <v>42305.745292812499</v>
      </c>
      <c r="P7036" s="5">
        <v>42305.745292812499</v>
      </c>
    </row>
    <row r="7037" spans="1:16">
      <c r="A7037">
        <v>5</v>
      </c>
      <c r="B7037">
        <v>15</v>
      </c>
      <c r="C7037">
        <v>4</v>
      </c>
      <c r="D7037">
        <v>33</v>
      </c>
      <c r="E7037">
        <v>2487</v>
      </c>
      <c r="F7037">
        <v>1363</v>
      </c>
      <c r="G7037">
        <v>2970</v>
      </c>
      <c r="H7037">
        <v>2</v>
      </c>
      <c r="I7037" s="58">
        <v>390843</v>
      </c>
      <c r="J7037">
        <v>297002</v>
      </c>
      <c r="K7037" s="4">
        <v>0</v>
      </c>
      <c r="L7037" s="4">
        <v>3.2719999999999998</v>
      </c>
      <c r="M7037" s="4">
        <v>0</v>
      </c>
      <c r="N7037" s="4">
        <v>3.2719999999999998</v>
      </c>
      <c r="O7037" s="5">
        <v>42305.745292812499</v>
      </c>
      <c r="P7037" s="5">
        <v>42305.745292812499</v>
      </c>
    </row>
    <row r="7038" spans="1:16">
      <c r="A7038">
        <v>5</v>
      </c>
      <c r="B7038">
        <v>15</v>
      </c>
      <c r="C7038">
        <v>4</v>
      </c>
      <c r="D7038">
        <v>33</v>
      </c>
      <c r="E7038">
        <v>2595</v>
      </c>
      <c r="F7038">
        <v>1364</v>
      </c>
      <c r="G7038">
        <v>275</v>
      </c>
      <c r="H7038">
        <v>16</v>
      </c>
      <c r="I7038" s="58" t="s">
        <v>10003</v>
      </c>
      <c r="J7038">
        <v>27516</v>
      </c>
      <c r="K7038" s="4">
        <v>0</v>
      </c>
      <c r="L7038" s="4">
        <v>1.4690000000000001</v>
      </c>
      <c r="M7038" s="4">
        <v>1.7390000000000001</v>
      </c>
      <c r="N7038" s="4">
        <v>3.2080000000000002</v>
      </c>
      <c r="O7038" s="5">
        <v>42305.745292812499</v>
      </c>
      <c r="P7038" s="5">
        <v>42305.745292812499</v>
      </c>
    </row>
    <row r="7039" spans="1:16">
      <c r="A7039">
        <v>5</v>
      </c>
      <c r="B7039">
        <v>15</v>
      </c>
      <c r="C7039">
        <v>4</v>
      </c>
      <c r="D7039">
        <v>33</v>
      </c>
      <c r="E7039">
        <v>2868</v>
      </c>
      <c r="F7039">
        <v>1365</v>
      </c>
      <c r="G7039">
        <v>2970</v>
      </c>
      <c r="H7039">
        <v>3</v>
      </c>
      <c r="I7039" s="58">
        <v>390871</v>
      </c>
      <c r="J7039">
        <v>297003</v>
      </c>
      <c r="K7039" s="4">
        <v>6.7649999999999997</v>
      </c>
      <c r="L7039" s="4">
        <v>15.374000000000001</v>
      </c>
      <c r="M7039" s="4">
        <v>0</v>
      </c>
      <c r="N7039" s="4">
        <v>8.609</v>
      </c>
      <c r="O7039" s="5">
        <v>42305.745292812499</v>
      </c>
      <c r="P7039" s="5">
        <v>42305.745292812499</v>
      </c>
    </row>
    <row r="7040" spans="1:16">
      <c r="A7040">
        <v>5</v>
      </c>
      <c r="B7040">
        <v>15</v>
      </c>
      <c r="C7040">
        <v>4</v>
      </c>
      <c r="D7040">
        <v>33</v>
      </c>
      <c r="E7040">
        <v>3473</v>
      </c>
      <c r="F7040">
        <v>1366</v>
      </c>
      <c r="G7040">
        <v>169</v>
      </c>
      <c r="H7040">
        <v>12</v>
      </c>
      <c r="I7040" s="58" t="s">
        <v>10004</v>
      </c>
      <c r="J7040">
        <v>16912</v>
      </c>
      <c r="K7040" s="4">
        <v>1</v>
      </c>
      <c r="L7040" s="4">
        <v>1.6479999999999999</v>
      </c>
      <c r="M7040" s="4">
        <v>0</v>
      </c>
      <c r="N7040" s="4">
        <v>0.64800000000000002</v>
      </c>
      <c r="O7040" s="5">
        <v>42305.745292812499</v>
      </c>
      <c r="P7040" s="5">
        <v>42305.745292812499</v>
      </c>
    </row>
    <row r="7041" spans="1:16">
      <c r="A7041">
        <v>5</v>
      </c>
      <c r="B7041">
        <v>15</v>
      </c>
      <c r="C7041">
        <v>4</v>
      </c>
      <c r="D7041">
        <v>33</v>
      </c>
      <c r="E7041">
        <v>3542</v>
      </c>
      <c r="F7041">
        <v>1367</v>
      </c>
      <c r="G7041">
        <v>275</v>
      </c>
      <c r="H7041">
        <v>2</v>
      </c>
      <c r="I7041" s="58" t="s">
        <v>10005</v>
      </c>
      <c r="J7041">
        <v>27502</v>
      </c>
      <c r="K7041" s="4">
        <v>0</v>
      </c>
      <c r="L7041" s="4">
        <v>10.225</v>
      </c>
      <c r="M7041" s="4">
        <v>82.876000000000005</v>
      </c>
      <c r="N7041" s="4">
        <v>93.100999999999999</v>
      </c>
      <c r="O7041" s="5">
        <v>42305.745292812499</v>
      </c>
      <c r="P7041" s="5">
        <v>43258.050196053242</v>
      </c>
    </row>
    <row r="7042" spans="1:16">
      <c r="A7042">
        <v>5</v>
      </c>
      <c r="B7042">
        <v>15</v>
      </c>
      <c r="C7042">
        <v>4</v>
      </c>
      <c r="D7042">
        <v>33</v>
      </c>
      <c r="E7042">
        <v>3542</v>
      </c>
      <c r="F7042">
        <v>1368</v>
      </c>
      <c r="G7042">
        <v>275</v>
      </c>
      <c r="H7042">
        <v>3</v>
      </c>
      <c r="I7042" s="58" t="s">
        <v>10006</v>
      </c>
      <c r="J7042">
        <v>27503</v>
      </c>
      <c r="K7042" s="4">
        <v>10.241</v>
      </c>
      <c r="L7042" s="4">
        <v>20.936</v>
      </c>
      <c r="M7042" s="4">
        <v>93.100999999999999</v>
      </c>
      <c r="N7042" s="4">
        <v>103.79600000000001</v>
      </c>
      <c r="O7042" s="5">
        <v>43258.050196053242</v>
      </c>
      <c r="P7042" s="5">
        <v>43258.050196053242</v>
      </c>
    </row>
    <row r="7043" spans="1:16">
      <c r="A7043">
        <v>5</v>
      </c>
      <c r="B7043">
        <v>15</v>
      </c>
      <c r="C7043">
        <v>4</v>
      </c>
      <c r="D7043">
        <v>33</v>
      </c>
      <c r="E7043">
        <v>3542</v>
      </c>
      <c r="F7043">
        <v>1369</v>
      </c>
      <c r="G7043">
        <v>275</v>
      </c>
      <c r="H7043">
        <v>4</v>
      </c>
      <c r="I7043" s="58" t="s">
        <v>10007</v>
      </c>
      <c r="J7043">
        <v>27504</v>
      </c>
      <c r="K7043" s="4">
        <v>0</v>
      </c>
      <c r="L7043" s="4">
        <v>10.385999999999999</v>
      </c>
      <c r="M7043" s="4">
        <v>103.79600000000001</v>
      </c>
      <c r="N7043" s="4">
        <v>114.182</v>
      </c>
      <c r="O7043" s="5">
        <v>42305.745292812499</v>
      </c>
      <c r="P7043" s="5">
        <v>42305.745292812499</v>
      </c>
    </row>
    <row r="7044" spans="1:16">
      <c r="A7044">
        <v>5</v>
      </c>
      <c r="B7044">
        <v>15</v>
      </c>
      <c r="C7044">
        <v>4</v>
      </c>
      <c r="D7044">
        <v>33</v>
      </c>
      <c r="E7044">
        <v>38</v>
      </c>
      <c r="F7044">
        <v>1345</v>
      </c>
      <c r="G7044">
        <v>169</v>
      </c>
      <c r="H7044">
        <v>14</v>
      </c>
      <c r="I7044" s="58" t="s">
        <v>10008</v>
      </c>
      <c r="J7044">
        <v>16914</v>
      </c>
      <c r="K7044" s="4">
        <v>0</v>
      </c>
      <c r="L7044" s="4">
        <v>3.2330000000000001</v>
      </c>
      <c r="M7044" s="4">
        <v>21.785</v>
      </c>
      <c r="N7044" s="4">
        <v>25.018000000000001</v>
      </c>
      <c r="O7044" s="5">
        <v>42305.745292812499</v>
      </c>
      <c r="P7044" s="5">
        <v>42305.745292812499</v>
      </c>
    </row>
    <row r="7045" spans="1:16">
      <c r="A7045">
        <v>5</v>
      </c>
      <c r="B7045">
        <v>15</v>
      </c>
      <c r="C7045">
        <v>4</v>
      </c>
      <c r="D7045">
        <v>33</v>
      </c>
      <c r="E7045">
        <v>39</v>
      </c>
      <c r="F7045">
        <v>1346</v>
      </c>
      <c r="G7045">
        <v>275</v>
      </c>
      <c r="H7045">
        <v>21</v>
      </c>
      <c r="I7045" s="58" t="s">
        <v>10009</v>
      </c>
      <c r="J7045">
        <v>27521</v>
      </c>
      <c r="K7045" s="4">
        <v>10.5</v>
      </c>
      <c r="L7045" s="4">
        <v>13.824999999999999</v>
      </c>
      <c r="M7045" s="4">
        <v>0</v>
      </c>
      <c r="N7045" s="4">
        <v>3.3250000000000002</v>
      </c>
      <c r="O7045" s="5">
        <v>42305.745292812499</v>
      </c>
      <c r="P7045" s="5">
        <v>42305.745292812499</v>
      </c>
    </row>
    <row r="7046" spans="1:16">
      <c r="A7046">
        <v>5</v>
      </c>
      <c r="B7046">
        <v>15</v>
      </c>
      <c r="C7046">
        <v>4</v>
      </c>
      <c r="D7046">
        <v>33</v>
      </c>
      <c r="E7046">
        <v>3963</v>
      </c>
      <c r="F7046">
        <v>1370</v>
      </c>
      <c r="G7046">
        <v>379</v>
      </c>
      <c r="H7046">
        <v>4</v>
      </c>
      <c r="I7046" s="58" t="s">
        <v>10010</v>
      </c>
      <c r="J7046">
        <v>37904</v>
      </c>
      <c r="K7046" s="4">
        <v>5</v>
      </c>
      <c r="L7046" s="4">
        <v>5.077</v>
      </c>
      <c r="M7046" s="4">
        <v>77.245000000000005</v>
      </c>
      <c r="N7046" s="4">
        <v>77.322999999999993</v>
      </c>
      <c r="O7046" s="5">
        <v>42305.745292812499</v>
      </c>
      <c r="P7046" s="5">
        <v>43258.050196053242</v>
      </c>
    </row>
    <row r="7047" spans="1:16">
      <c r="A7047">
        <v>5</v>
      </c>
      <c r="B7047">
        <v>15</v>
      </c>
      <c r="C7047">
        <v>4</v>
      </c>
      <c r="D7047">
        <v>33</v>
      </c>
      <c r="E7047">
        <v>3976</v>
      </c>
      <c r="F7047">
        <v>1371</v>
      </c>
      <c r="G7047">
        <v>455</v>
      </c>
      <c r="H7047">
        <v>2</v>
      </c>
      <c r="I7047" s="58" t="s">
        <v>10011</v>
      </c>
      <c r="J7047">
        <v>45502</v>
      </c>
      <c r="K7047" s="4">
        <v>1</v>
      </c>
      <c r="L7047" s="4">
        <v>14.086</v>
      </c>
      <c r="M7047" s="4">
        <v>49.482999999999997</v>
      </c>
      <c r="N7047" s="4">
        <v>62.569000000000003</v>
      </c>
      <c r="O7047" s="5">
        <v>42305.745292812499</v>
      </c>
      <c r="P7047" s="5">
        <v>43258.050196053242</v>
      </c>
    </row>
    <row r="7048" spans="1:16">
      <c r="A7048">
        <v>5</v>
      </c>
      <c r="B7048">
        <v>15</v>
      </c>
      <c r="C7048">
        <v>4</v>
      </c>
      <c r="D7048">
        <v>33</v>
      </c>
      <c r="E7048">
        <v>4019</v>
      </c>
      <c r="F7048">
        <v>1372</v>
      </c>
      <c r="G7048">
        <v>275</v>
      </c>
      <c r="H7048">
        <v>18</v>
      </c>
      <c r="I7048" s="58" t="s">
        <v>1652</v>
      </c>
      <c r="J7048">
        <v>27518</v>
      </c>
      <c r="K7048" s="4">
        <v>10</v>
      </c>
      <c r="L7048" s="4">
        <v>10.992000000000001</v>
      </c>
      <c r="M7048" s="4">
        <v>102.49299999999999</v>
      </c>
      <c r="N7048" s="4">
        <v>103.485</v>
      </c>
      <c r="O7048" s="5">
        <v>42305.745292812499</v>
      </c>
      <c r="P7048" s="5">
        <v>43258.050196053242</v>
      </c>
    </row>
    <row r="7049" spans="1:16">
      <c r="A7049">
        <v>5</v>
      </c>
      <c r="B7049">
        <v>15</v>
      </c>
      <c r="C7049">
        <v>4</v>
      </c>
      <c r="D7049">
        <v>33</v>
      </c>
      <c r="E7049">
        <v>4019</v>
      </c>
      <c r="F7049">
        <v>1373</v>
      </c>
      <c r="G7049">
        <v>356</v>
      </c>
      <c r="H7049">
        <v>2</v>
      </c>
      <c r="I7049" s="58" t="s">
        <v>10012</v>
      </c>
      <c r="J7049">
        <v>35602</v>
      </c>
      <c r="K7049" s="4">
        <v>5</v>
      </c>
      <c r="L7049" s="4">
        <v>25.481000000000002</v>
      </c>
      <c r="M7049" s="4">
        <v>73.040000000000006</v>
      </c>
      <c r="N7049" s="4">
        <v>93.521000000000001</v>
      </c>
      <c r="O7049" s="5">
        <v>42305.745292812499</v>
      </c>
      <c r="P7049" s="5">
        <v>42305.745292812499</v>
      </c>
    </row>
    <row r="7050" spans="1:16">
      <c r="A7050">
        <v>5</v>
      </c>
      <c r="B7050">
        <v>15</v>
      </c>
      <c r="C7050">
        <v>4</v>
      </c>
      <c r="D7050">
        <v>33</v>
      </c>
      <c r="E7050">
        <v>4019</v>
      </c>
      <c r="F7050">
        <v>1374</v>
      </c>
      <c r="G7050">
        <v>356</v>
      </c>
      <c r="H7050">
        <v>3</v>
      </c>
      <c r="I7050" s="58" t="s">
        <v>10013</v>
      </c>
      <c r="J7050">
        <v>35603</v>
      </c>
      <c r="K7050" s="4">
        <v>25.481000000000002</v>
      </c>
      <c r="L7050" s="4">
        <v>34.453000000000003</v>
      </c>
      <c r="M7050" s="4">
        <v>93.521000000000001</v>
      </c>
      <c r="N7050" s="4">
        <v>102.49299999999999</v>
      </c>
      <c r="O7050" s="5">
        <v>42305.745292812499</v>
      </c>
      <c r="P7050" s="5">
        <v>43258.050196053242</v>
      </c>
    </row>
    <row r="7051" spans="1:16">
      <c r="A7051">
        <v>5</v>
      </c>
      <c r="B7051">
        <v>15</v>
      </c>
      <c r="C7051">
        <v>4</v>
      </c>
      <c r="D7051">
        <v>33</v>
      </c>
      <c r="E7051">
        <v>4019</v>
      </c>
      <c r="F7051">
        <v>1375</v>
      </c>
      <c r="G7051">
        <v>357</v>
      </c>
      <c r="H7051">
        <v>1</v>
      </c>
      <c r="I7051" s="58" t="s">
        <v>10014</v>
      </c>
      <c r="J7051">
        <v>35701</v>
      </c>
      <c r="K7051" s="4">
        <v>5</v>
      </c>
      <c r="L7051" s="4">
        <v>6.7690000000000001</v>
      </c>
      <c r="M7051" s="4">
        <v>103.485</v>
      </c>
      <c r="N7051" s="4">
        <v>105.254</v>
      </c>
      <c r="O7051" s="5">
        <v>42305.745292812499</v>
      </c>
      <c r="P7051" s="5">
        <v>43258.050196053242</v>
      </c>
    </row>
    <row r="7052" spans="1:16">
      <c r="A7052">
        <v>5</v>
      </c>
      <c r="B7052">
        <v>15</v>
      </c>
      <c r="C7052">
        <v>4</v>
      </c>
      <c r="D7052">
        <v>33</v>
      </c>
      <c r="E7052">
        <v>425</v>
      </c>
      <c r="F7052">
        <v>1347</v>
      </c>
      <c r="G7052">
        <v>664</v>
      </c>
      <c r="H7052">
        <v>2</v>
      </c>
      <c r="I7052" s="58" t="s">
        <v>1653</v>
      </c>
      <c r="J7052">
        <v>66402</v>
      </c>
      <c r="K7052" s="4">
        <v>5</v>
      </c>
      <c r="L7052" s="4">
        <v>5.2640000000000002</v>
      </c>
      <c r="M7052" s="4">
        <v>2.3050000000000002</v>
      </c>
      <c r="N7052" s="4">
        <v>2.569</v>
      </c>
      <c r="O7052" s="5">
        <v>42305.745292812499</v>
      </c>
      <c r="P7052" s="5">
        <v>42305.745292812499</v>
      </c>
    </row>
    <row r="7053" spans="1:16">
      <c r="A7053">
        <v>5</v>
      </c>
      <c r="B7053">
        <v>15</v>
      </c>
      <c r="C7053">
        <v>4</v>
      </c>
      <c r="D7053">
        <v>33</v>
      </c>
      <c r="E7053">
        <v>4521</v>
      </c>
      <c r="F7053">
        <v>1376</v>
      </c>
      <c r="G7053">
        <v>169</v>
      </c>
      <c r="H7053">
        <v>3</v>
      </c>
      <c r="I7053" s="58" t="s">
        <v>10015</v>
      </c>
      <c r="J7053">
        <v>16903</v>
      </c>
      <c r="K7053" s="4">
        <v>1</v>
      </c>
      <c r="L7053" s="4">
        <v>10.938000000000001</v>
      </c>
      <c r="M7053" s="4">
        <v>108.31399999999999</v>
      </c>
      <c r="N7053" s="4">
        <v>118.252</v>
      </c>
      <c r="O7053" s="5">
        <v>42305.745292812499</v>
      </c>
      <c r="P7053" s="5">
        <v>43258.050196053242</v>
      </c>
    </row>
    <row r="7054" spans="1:16">
      <c r="A7054">
        <v>5</v>
      </c>
      <c r="B7054">
        <v>15</v>
      </c>
      <c r="C7054">
        <v>4</v>
      </c>
      <c r="D7054">
        <v>33</v>
      </c>
      <c r="E7054">
        <v>4521</v>
      </c>
      <c r="F7054">
        <v>1377</v>
      </c>
      <c r="G7054">
        <v>169</v>
      </c>
      <c r="H7054">
        <v>4</v>
      </c>
      <c r="I7054" s="58" t="s">
        <v>10016</v>
      </c>
      <c r="J7054">
        <v>16904</v>
      </c>
      <c r="K7054" s="4">
        <v>10.811</v>
      </c>
      <c r="L7054" s="4">
        <v>20.635999999999999</v>
      </c>
      <c r="M7054" s="4">
        <v>118.252</v>
      </c>
      <c r="N7054" s="4">
        <v>128.077</v>
      </c>
      <c r="O7054" s="5">
        <v>42305.745292812499</v>
      </c>
      <c r="P7054" s="5">
        <v>43258.050196053242</v>
      </c>
    </row>
    <row r="7055" spans="1:16">
      <c r="A7055">
        <v>5</v>
      </c>
      <c r="B7055">
        <v>15</v>
      </c>
      <c r="C7055">
        <v>4</v>
      </c>
      <c r="D7055">
        <v>33</v>
      </c>
      <c r="E7055">
        <v>4521</v>
      </c>
      <c r="F7055">
        <v>1378</v>
      </c>
      <c r="G7055">
        <v>169</v>
      </c>
      <c r="H7055">
        <v>5</v>
      </c>
      <c r="I7055" s="58" t="s">
        <v>10017</v>
      </c>
      <c r="J7055">
        <v>16905</v>
      </c>
      <c r="K7055" s="4">
        <v>1</v>
      </c>
      <c r="L7055" s="4">
        <v>15.19</v>
      </c>
      <c r="M7055" s="4">
        <v>128.077</v>
      </c>
      <c r="N7055" s="4">
        <v>142.267</v>
      </c>
      <c r="O7055" s="5">
        <v>42305.745292812499</v>
      </c>
      <c r="P7055" s="5">
        <v>43258.050196053242</v>
      </c>
    </row>
    <row r="7056" spans="1:16">
      <c r="A7056">
        <v>5</v>
      </c>
      <c r="B7056">
        <v>15</v>
      </c>
      <c r="C7056">
        <v>4</v>
      </c>
      <c r="D7056">
        <v>33</v>
      </c>
      <c r="E7056">
        <v>4550</v>
      </c>
      <c r="F7056">
        <v>1379</v>
      </c>
      <c r="G7056">
        <v>42</v>
      </c>
      <c r="H7056">
        <v>2</v>
      </c>
      <c r="I7056" s="58">
        <v>15373</v>
      </c>
      <c r="J7056">
        <v>4202</v>
      </c>
      <c r="K7056" s="4">
        <v>1</v>
      </c>
      <c r="L7056" s="4">
        <v>1.51</v>
      </c>
      <c r="M7056" s="4">
        <v>109.11799999999999</v>
      </c>
      <c r="N7056" s="4">
        <v>109.628</v>
      </c>
      <c r="O7056" s="5">
        <v>42305.745292812499</v>
      </c>
      <c r="P7056" s="5">
        <v>43258.050196053242</v>
      </c>
    </row>
    <row r="7057" spans="1:16">
      <c r="A7057">
        <v>5</v>
      </c>
      <c r="B7057">
        <v>15</v>
      </c>
      <c r="C7057">
        <v>4</v>
      </c>
      <c r="D7057">
        <v>33</v>
      </c>
      <c r="E7057">
        <v>469</v>
      </c>
      <c r="F7057">
        <v>1348</v>
      </c>
      <c r="G7057">
        <v>753</v>
      </c>
      <c r="H7057">
        <v>2</v>
      </c>
      <c r="I7057" s="58" t="s">
        <v>10018</v>
      </c>
      <c r="J7057">
        <v>75302</v>
      </c>
      <c r="K7057" s="4">
        <v>0</v>
      </c>
      <c r="L7057" s="4">
        <v>13.634</v>
      </c>
      <c r="M7057" s="4">
        <v>1.105</v>
      </c>
      <c r="N7057" s="4">
        <v>14.739000000000001</v>
      </c>
      <c r="O7057" s="5">
        <v>42305.745292812499</v>
      </c>
      <c r="P7057" s="5">
        <v>43258.050196053242</v>
      </c>
    </row>
    <row r="7058" spans="1:16">
      <c r="A7058">
        <v>5</v>
      </c>
      <c r="B7058">
        <v>15</v>
      </c>
      <c r="C7058">
        <v>4</v>
      </c>
      <c r="D7058">
        <v>33</v>
      </c>
      <c r="E7058">
        <v>469</v>
      </c>
      <c r="F7058">
        <v>1349</v>
      </c>
      <c r="G7058">
        <v>753</v>
      </c>
      <c r="H7058">
        <v>3</v>
      </c>
      <c r="I7058" s="58" t="s">
        <v>10019</v>
      </c>
      <c r="J7058">
        <v>75303</v>
      </c>
      <c r="K7058" s="4">
        <v>5</v>
      </c>
      <c r="L7058" s="4">
        <v>22.349</v>
      </c>
      <c r="M7058" s="4">
        <v>16.292999999999999</v>
      </c>
      <c r="N7058" s="4">
        <v>33.642000000000003</v>
      </c>
      <c r="O7058" s="5">
        <v>42305.745292812499</v>
      </c>
      <c r="P7058" s="5">
        <v>42305.745292812499</v>
      </c>
    </row>
    <row r="7059" spans="1:16">
      <c r="A7059">
        <v>5</v>
      </c>
      <c r="B7059">
        <v>15</v>
      </c>
      <c r="C7059">
        <v>4</v>
      </c>
      <c r="D7059">
        <v>33</v>
      </c>
      <c r="E7059">
        <v>470</v>
      </c>
      <c r="F7059">
        <v>1350</v>
      </c>
      <c r="G7059">
        <v>788</v>
      </c>
      <c r="H7059">
        <v>1</v>
      </c>
      <c r="I7059" s="58" t="s">
        <v>10020</v>
      </c>
      <c r="J7059">
        <v>78801</v>
      </c>
      <c r="K7059" s="4">
        <v>5</v>
      </c>
      <c r="L7059" s="4">
        <v>15.206</v>
      </c>
      <c r="M7059" s="4">
        <v>0</v>
      </c>
      <c r="N7059" s="4">
        <v>9.9540000000000006</v>
      </c>
      <c r="O7059" s="5">
        <v>42305.745292812499</v>
      </c>
      <c r="P7059" s="5">
        <v>42305.745292812499</v>
      </c>
    </row>
    <row r="7060" spans="1:16">
      <c r="A7060">
        <v>5</v>
      </c>
      <c r="B7060">
        <v>15</v>
      </c>
      <c r="C7060">
        <v>4</v>
      </c>
      <c r="D7060">
        <v>33</v>
      </c>
      <c r="E7060">
        <v>470</v>
      </c>
      <c r="F7060">
        <v>1351</v>
      </c>
      <c r="G7060">
        <v>788</v>
      </c>
      <c r="H7060">
        <v>2</v>
      </c>
      <c r="I7060" s="58" t="s">
        <v>10021</v>
      </c>
      <c r="J7060">
        <v>78802</v>
      </c>
      <c r="K7060" s="4">
        <v>1.0089999999999999</v>
      </c>
      <c r="L7060" s="4">
        <v>18.542000000000002</v>
      </c>
      <c r="M7060" s="4">
        <v>9.9540000000000006</v>
      </c>
      <c r="N7060" s="4">
        <v>27.486999999999998</v>
      </c>
      <c r="O7060" s="5">
        <v>42305.745292812499</v>
      </c>
      <c r="P7060" s="5">
        <v>43258.050196053242</v>
      </c>
    </row>
    <row r="7061" spans="1:16">
      <c r="A7061">
        <v>5</v>
      </c>
      <c r="B7061">
        <v>15</v>
      </c>
      <c r="C7061">
        <v>4</v>
      </c>
      <c r="D7061">
        <v>33</v>
      </c>
      <c r="E7061">
        <v>471</v>
      </c>
      <c r="F7061">
        <v>1352</v>
      </c>
      <c r="G7061">
        <v>793</v>
      </c>
      <c r="H7061">
        <v>1</v>
      </c>
      <c r="I7061" s="58" t="s">
        <v>10022</v>
      </c>
      <c r="J7061">
        <v>79301</v>
      </c>
      <c r="K7061" s="4">
        <v>1</v>
      </c>
      <c r="L7061" s="4">
        <v>9.702</v>
      </c>
      <c r="M7061" s="4">
        <v>0</v>
      </c>
      <c r="N7061" s="4">
        <v>8.702</v>
      </c>
      <c r="O7061" s="5">
        <v>42305.745292812499</v>
      </c>
      <c r="P7061" s="5">
        <v>42305.745292812499</v>
      </c>
    </row>
    <row r="7062" spans="1:16">
      <c r="A7062">
        <v>5</v>
      </c>
      <c r="B7062">
        <v>15</v>
      </c>
      <c r="C7062">
        <v>4</v>
      </c>
      <c r="D7062">
        <v>33</v>
      </c>
      <c r="E7062">
        <v>832</v>
      </c>
      <c r="F7062">
        <v>1353</v>
      </c>
      <c r="G7062">
        <v>664</v>
      </c>
      <c r="H7062">
        <v>2</v>
      </c>
      <c r="I7062" s="58" t="s">
        <v>1653</v>
      </c>
      <c r="J7062">
        <v>66402</v>
      </c>
      <c r="K7062" s="4">
        <v>8</v>
      </c>
      <c r="L7062" s="4">
        <v>12.218999999999999</v>
      </c>
      <c r="M7062" s="4">
        <v>2.016</v>
      </c>
      <c r="N7062" s="4">
        <v>6.2350000000000003</v>
      </c>
      <c r="O7062" s="5">
        <v>42305.745292812499</v>
      </c>
      <c r="P7062" s="5">
        <v>42305.745292812499</v>
      </c>
    </row>
    <row r="7063" spans="1:16">
      <c r="A7063">
        <v>5</v>
      </c>
      <c r="B7063">
        <v>15</v>
      </c>
      <c r="C7063">
        <v>4</v>
      </c>
      <c r="D7063">
        <v>33</v>
      </c>
      <c r="E7063">
        <v>832</v>
      </c>
      <c r="F7063">
        <v>1354</v>
      </c>
      <c r="G7063">
        <v>1840</v>
      </c>
      <c r="H7063">
        <v>1</v>
      </c>
      <c r="I7063" s="58">
        <v>-21914</v>
      </c>
      <c r="J7063">
        <v>184001</v>
      </c>
      <c r="K7063" s="4">
        <v>1</v>
      </c>
      <c r="L7063" s="4">
        <v>3.016</v>
      </c>
      <c r="M7063" s="4">
        <v>0</v>
      </c>
      <c r="N7063" s="4">
        <v>2.016</v>
      </c>
      <c r="O7063" s="5">
        <v>42305.745292812499</v>
      </c>
      <c r="P7063" s="5">
        <v>42305.745292812499</v>
      </c>
    </row>
    <row r="7064" spans="1:16">
      <c r="A7064">
        <v>5</v>
      </c>
      <c r="B7064">
        <v>15</v>
      </c>
      <c r="C7064">
        <v>4</v>
      </c>
      <c r="D7064">
        <v>56</v>
      </c>
      <c r="E7064">
        <v>145</v>
      </c>
      <c r="F7064">
        <v>1380</v>
      </c>
      <c r="G7064">
        <v>40</v>
      </c>
      <c r="H7064">
        <v>4</v>
      </c>
      <c r="I7064" s="58">
        <v>14702</v>
      </c>
      <c r="J7064">
        <v>4004</v>
      </c>
      <c r="K7064" s="4">
        <v>1</v>
      </c>
      <c r="L7064" s="4">
        <v>1.4690000000000001</v>
      </c>
      <c r="M7064" s="4">
        <v>0</v>
      </c>
      <c r="N7064" s="4">
        <v>0.46899999999999997</v>
      </c>
      <c r="O7064" s="5">
        <v>42305.745292812499</v>
      </c>
      <c r="P7064" s="5">
        <v>42305.745292812499</v>
      </c>
    </row>
    <row r="7065" spans="1:16">
      <c r="A7065">
        <v>5</v>
      </c>
      <c r="B7065">
        <v>15</v>
      </c>
      <c r="C7065">
        <v>4</v>
      </c>
      <c r="D7065">
        <v>56</v>
      </c>
      <c r="E7065">
        <v>1811</v>
      </c>
      <c r="F7065">
        <v>1389</v>
      </c>
      <c r="G7065">
        <v>794</v>
      </c>
      <c r="H7065">
        <v>1</v>
      </c>
      <c r="I7065" s="58" t="s">
        <v>10023</v>
      </c>
      <c r="J7065">
        <v>79401</v>
      </c>
      <c r="K7065" s="4">
        <v>10.731999999999999</v>
      </c>
      <c r="L7065" s="4">
        <v>29.41</v>
      </c>
      <c r="M7065" s="4">
        <v>0</v>
      </c>
      <c r="N7065" s="4">
        <v>18.678000000000001</v>
      </c>
      <c r="O7065" s="5">
        <v>42305.745292812499</v>
      </c>
      <c r="P7065" s="5">
        <v>42305.745292812499</v>
      </c>
    </row>
    <row r="7066" spans="1:16">
      <c r="A7066">
        <v>5</v>
      </c>
      <c r="B7066">
        <v>15</v>
      </c>
      <c r="C7066">
        <v>4</v>
      </c>
      <c r="D7066">
        <v>56</v>
      </c>
      <c r="E7066">
        <v>1953</v>
      </c>
      <c r="F7066">
        <v>1390</v>
      </c>
      <c r="G7066">
        <v>1811</v>
      </c>
      <c r="H7066">
        <v>1</v>
      </c>
      <c r="I7066" s="58">
        <v>-32506</v>
      </c>
      <c r="J7066">
        <v>181101</v>
      </c>
      <c r="K7066" s="4">
        <v>5</v>
      </c>
      <c r="L7066" s="4">
        <v>17.798999999999999</v>
      </c>
      <c r="M7066" s="4">
        <v>0</v>
      </c>
      <c r="N7066" s="4">
        <v>12.798999999999999</v>
      </c>
      <c r="O7066" s="5">
        <v>42305.745292812499</v>
      </c>
      <c r="P7066" s="5">
        <v>42305.745292812499</v>
      </c>
    </row>
    <row r="7067" spans="1:16">
      <c r="A7067">
        <v>5</v>
      </c>
      <c r="B7067">
        <v>15</v>
      </c>
      <c r="C7067">
        <v>4</v>
      </c>
      <c r="D7067">
        <v>56</v>
      </c>
      <c r="E7067">
        <v>2606</v>
      </c>
      <c r="F7067">
        <v>1391</v>
      </c>
      <c r="G7067">
        <v>2610</v>
      </c>
      <c r="H7067">
        <v>1</v>
      </c>
      <c r="I7067" s="58">
        <v>259324</v>
      </c>
      <c r="J7067">
        <v>261001</v>
      </c>
      <c r="K7067" s="4">
        <v>1</v>
      </c>
      <c r="L7067" s="4">
        <v>8.782</v>
      </c>
      <c r="M7067" s="4">
        <v>0</v>
      </c>
      <c r="N7067" s="4">
        <v>7.782</v>
      </c>
      <c r="O7067" s="5">
        <v>42305.745292812499</v>
      </c>
      <c r="P7067" s="5">
        <v>42305.745292812499</v>
      </c>
    </row>
    <row r="7068" spans="1:16">
      <c r="A7068">
        <v>5</v>
      </c>
      <c r="B7068">
        <v>15</v>
      </c>
      <c r="C7068">
        <v>4</v>
      </c>
      <c r="D7068">
        <v>56</v>
      </c>
      <c r="E7068">
        <v>2885</v>
      </c>
      <c r="F7068">
        <v>1392</v>
      </c>
      <c r="G7068">
        <v>2971</v>
      </c>
      <c r="H7068">
        <v>1</v>
      </c>
      <c r="I7068" s="58">
        <v>391177</v>
      </c>
      <c r="J7068">
        <v>297101</v>
      </c>
      <c r="K7068" s="4">
        <v>1</v>
      </c>
      <c r="L7068" s="4">
        <v>5.367</v>
      </c>
      <c r="M7068" s="4">
        <v>0</v>
      </c>
      <c r="N7068" s="4">
        <v>4.367</v>
      </c>
      <c r="O7068" s="5">
        <v>42305.745292812499</v>
      </c>
      <c r="P7068" s="5">
        <v>42305.745292812499</v>
      </c>
    </row>
    <row r="7069" spans="1:16">
      <c r="A7069">
        <v>5</v>
      </c>
      <c r="B7069">
        <v>15</v>
      </c>
      <c r="C7069">
        <v>4</v>
      </c>
      <c r="D7069">
        <v>56</v>
      </c>
      <c r="E7069">
        <v>3083</v>
      </c>
      <c r="F7069">
        <v>1393</v>
      </c>
      <c r="G7069">
        <v>2610</v>
      </c>
      <c r="H7069">
        <v>2</v>
      </c>
      <c r="I7069" s="58">
        <v>259355</v>
      </c>
      <c r="J7069">
        <v>261002</v>
      </c>
      <c r="K7069" s="4">
        <v>1</v>
      </c>
      <c r="L7069" s="4">
        <v>15.028</v>
      </c>
      <c r="M7069" s="4">
        <v>0</v>
      </c>
      <c r="N7069" s="4">
        <v>13.657999999999999</v>
      </c>
      <c r="O7069" s="5">
        <v>42305.745292812499</v>
      </c>
      <c r="P7069" s="5">
        <v>42305.745292812499</v>
      </c>
    </row>
    <row r="7070" spans="1:16">
      <c r="A7070">
        <v>5</v>
      </c>
      <c r="B7070">
        <v>15</v>
      </c>
      <c r="C7070">
        <v>4</v>
      </c>
      <c r="D7070">
        <v>56</v>
      </c>
      <c r="E7070">
        <v>3176</v>
      </c>
      <c r="F7070">
        <v>1394</v>
      </c>
      <c r="G7070">
        <v>3319</v>
      </c>
      <c r="H7070">
        <v>2</v>
      </c>
      <c r="I7070" s="58">
        <v>518312</v>
      </c>
      <c r="J7070">
        <v>331902</v>
      </c>
      <c r="K7070" s="4">
        <v>0</v>
      </c>
      <c r="L7070" s="4">
        <v>7.5069999999999997</v>
      </c>
      <c r="M7070" s="4">
        <v>0</v>
      </c>
      <c r="N7070" s="4">
        <v>7.5069999999999997</v>
      </c>
      <c r="O7070" s="5">
        <v>42305.745292812499</v>
      </c>
      <c r="P7070" s="5">
        <v>42305.745292812499</v>
      </c>
    </row>
    <row r="7071" spans="1:16">
      <c r="A7071">
        <v>5</v>
      </c>
      <c r="B7071">
        <v>15</v>
      </c>
      <c r="C7071">
        <v>4</v>
      </c>
      <c r="D7071">
        <v>56</v>
      </c>
      <c r="E7071">
        <v>3177</v>
      </c>
      <c r="F7071">
        <v>1395</v>
      </c>
      <c r="G7071">
        <v>3318</v>
      </c>
      <c r="H7071">
        <v>1</v>
      </c>
      <c r="I7071" s="58">
        <v>517916</v>
      </c>
      <c r="J7071">
        <v>331801</v>
      </c>
      <c r="K7071" s="4">
        <v>9.9359999999999999</v>
      </c>
      <c r="L7071" s="4">
        <v>13.259</v>
      </c>
      <c r="M7071" s="4">
        <v>0</v>
      </c>
      <c r="N7071" s="4">
        <v>3.323</v>
      </c>
      <c r="O7071" s="5">
        <v>42305.745292812499</v>
      </c>
      <c r="P7071" s="5">
        <v>42305.745292812499</v>
      </c>
    </row>
    <row r="7072" spans="1:16">
      <c r="A7072">
        <v>5</v>
      </c>
      <c r="B7072">
        <v>15</v>
      </c>
      <c r="C7072">
        <v>4</v>
      </c>
      <c r="D7072">
        <v>56</v>
      </c>
      <c r="E7072">
        <v>3423</v>
      </c>
      <c r="F7072">
        <v>1396</v>
      </c>
      <c r="G7072">
        <v>3552</v>
      </c>
      <c r="H7072">
        <v>1</v>
      </c>
      <c r="I7072" s="58">
        <v>603382</v>
      </c>
      <c r="J7072">
        <v>355201</v>
      </c>
      <c r="K7072" s="4">
        <v>0</v>
      </c>
      <c r="L7072" s="4">
        <v>1.6819999999999999</v>
      </c>
      <c r="M7072" s="4">
        <v>0</v>
      </c>
      <c r="N7072" s="4">
        <v>1.6819999999999999</v>
      </c>
      <c r="O7072" s="5">
        <v>42305.745292812499</v>
      </c>
      <c r="P7072" s="5">
        <v>43258.050196053242</v>
      </c>
    </row>
    <row r="7073" spans="1:16">
      <c r="A7073">
        <v>5</v>
      </c>
      <c r="B7073">
        <v>15</v>
      </c>
      <c r="C7073">
        <v>4</v>
      </c>
      <c r="D7073">
        <v>56</v>
      </c>
      <c r="E7073">
        <v>3474</v>
      </c>
      <c r="F7073">
        <v>1397</v>
      </c>
      <c r="G7073">
        <v>790</v>
      </c>
      <c r="H7073">
        <v>12</v>
      </c>
      <c r="I7073" s="58" t="s">
        <v>10024</v>
      </c>
      <c r="J7073">
        <v>79012</v>
      </c>
      <c r="K7073" s="4">
        <v>1</v>
      </c>
      <c r="L7073" s="4">
        <v>1.2010000000000001</v>
      </c>
      <c r="M7073" s="4">
        <v>0</v>
      </c>
      <c r="N7073" s="4">
        <v>0.20100000000000001</v>
      </c>
      <c r="O7073" s="5">
        <v>42305.745292812499</v>
      </c>
      <c r="P7073" s="5">
        <v>42305.745292812499</v>
      </c>
    </row>
    <row r="7074" spans="1:16">
      <c r="A7074">
        <v>5</v>
      </c>
      <c r="B7074">
        <v>15</v>
      </c>
      <c r="C7074">
        <v>4</v>
      </c>
      <c r="D7074">
        <v>56</v>
      </c>
      <c r="E7074">
        <v>3941</v>
      </c>
      <c r="F7074">
        <v>1398</v>
      </c>
      <c r="G7074">
        <v>1141</v>
      </c>
      <c r="H7074">
        <v>2</v>
      </c>
      <c r="I7074" s="58" t="s">
        <v>10025</v>
      </c>
      <c r="J7074">
        <v>114102</v>
      </c>
      <c r="K7074" s="4">
        <v>1</v>
      </c>
      <c r="L7074" s="4">
        <v>23.765999999999998</v>
      </c>
      <c r="M7074" s="4">
        <v>0</v>
      </c>
      <c r="N7074" s="4">
        <v>22.765999999999998</v>
      </c>
      <c r="O7074" s="5">
        <v>42305.745292812499</v>
      </c>
      <c r="P7074" s="5">
        <v>42305.745292812499</v>
      </c>
    </row>
    <row r="7075" spans="1:16">
      <c r="A7075">
        <v>5</v>
      </c>
      <c r="B7075">
        <v>15</v>
      </c>
      <c r="C7075">
        <v>4</v>
      </c>
      <c r="D7075">
        <v>56</v>
      </c>
      <c r="E7075">
        <v>4518</v>
      </c>
      <c r="F7075">
        <v>1400</v>
      </c>
      <c r="G7075">
        <v>238</v>
      </c>
      <c r="H7075">
        <v>3</v>
      </c>
      <c r="I7075" s="58" t="s">
        <v>10026</v>
      </c>
      <c r="J7075">
        <v>23803</v>
      </c>
      <c r="K7075" s="4">
        <v>1</v>
      </c>
      <c r="L7075" s="4">
        <v>11.31</v>
      </c>
      <c r="M7075" s="4">
        <v>59.808</v>
      </c>
      <c r="N7075" s="4">
        <v>70.117999999999995</v>
      </c>
      <c r="O7075" s="5">
        <v>42305.745292812499</v>
      </c>
      <c r="P7075" s="5">
        <v>43258.050196053242</v>
      </c>
    </row>
    <row r="7076" spans="1:16">
      <c r="A7076">
        <v>5</v>
      </c>
      <c r="B7076">
        <v>15</v>
      </c>
      <c r="C7076">
        <v>4</v>
      </c>
      <c r="D7076">
        <v>56</v>
      </c>
      <c r="E7076">
        <v>4518</v>
      </c>
      <c r="F7076">
        <v>1401</v>
      </c>
      <c r="G7076">
        <v>238</v>
      </c>
      <c r="H7076">
        <v>4</v>
      </c>
      <c r="I7076" s="58" t="s">
        <v>10027</v>
      </c>
      <c r="J7076">
        <v>23804</v>
      </c>
      <c r="K7076" s="4">
        <v>1</v>
      </c>
      <c r="L7076" s="4">
        <v>17.119</v>
      </c>
      <c r="M7076" s="4">
        <v>70.117999999999995</v>
      </c>
      <c r="N7076" s="4">
        <v>86.236999999999995</v>
      </c>
      <c r="O7076" s="5">
        <v>42305.745292812499</v>
      </c>
      <c r="P7076" s="5">
        <v>43258.050196053242</v>
      </c>
    </row>
    <row r="7077" spans="1:16">
      <c r="A7077">
        <v>5</v>
      </c>
      <c r="B7077">
        <v>15</v>
      </c>
      <c r="C7077">
        <v>4</v>
      </c>
      <c r="D7077">
        <v>56</v>
      </c>
      <c r="E7077">
        <v>4536</v>
      </c>
      <c r="F7077">
        <v>1402</v>
      </c>
      <c r="G7077">
        <v>40</v>
      </c>
      <c r="H7077">
        <v>1</v>
      </c>
      <c r="I7077" s="58">
        <v>14611</v>
      </c>
      <c r="J7077">
        <v>4001</v>
      </c>
      <c r="K7077" s="4">
        <v>1</v>
      </c>
      <c r="L7077" s="4">
        <v>9.6509999999999998</v>
      </c>
      <c r="M7077" s="4">
        <v>0</v>
      </c>
      <c r="N7077" s="4">
        <v>8.6509999999999998</v>
      </c>
      <c r="O7077" s="5">
        <v>42305.745292812499</v>
      </c>
      <c r="P7077" s="5">
        <v>43258.050196053242</v>
      </c>
    </row>
    <row r="7078" spans="1:16">
      <c r="A7078">
        <v>5</v>
      </c>
      <c r="B7078">
        <v>15</v>
      </c>
      <c r="C7078">
        <v>4</v>
      </c>
      <c r="D7078">
        <v>56</v>
      </c>
      <c r="E7078">
        <v>4536</v>
      </c>
      <c r="F7078">
        <v>1403</v>
      </c>
      <c r="G7078">
        <v>40</v>
      </c>
      <c r="H7078">
        <v>2</v>
      </c>
      <c r="I7078" s="58">
        <v>14642</v>
      </c>
      <c r="J7078">
        <v>4002</v>
      </c>
      <c r="K7078" s="4">
        <v>9.6519999999999992</v>
      </c>
      <c r="L7078" s="4">
        <v>19.103000000000002</v>
      </c>
      <c r="M7078" s="4">
        <v>8.6509999999999998</v>
      </c>
      <c r="N7078" s="4">
        <v>18.102</v>
      </c>
      <c r="O7078" s="5">
        <v>42305.745292812499</v>
      </c>
      <c r="P7078" s="5">
        <v>43258.050196053242</v>
      </c>
    </row>
    <row r="7079" spans="1:16">
      <c r="A7079">
        <v>5</v>
      </c>
      <c r="B7079">
        <v>15</v>
      </c>
      <c r="C7079">
        <v>4</v>
      </c>
      <c r="D7079">
        <v>56</v>
      </c>
      <c r="E7079">
        <v>4536</v>
      </c>
      <c r="F7079">
        <v>1404</v>
      </c>
      <c r="G7079">
        <v>40</v>
      </c>
      <c r="H7079">
        <v>3</v>
      </c>
      <c r="I7079" s="58">
        <v>14671</v>
      </c>
      <c r="J7079">
        <v>4003</v>
      </c>
      <c r="K7079" s="4">
        <v>18.117000000000001</v>
      </c>
      <c r="L7079" s="4">
        <v>37.847000000000001</v>
      </c>
      <c r="M7079" s="4">
        <v>18.102</v>
      </c>
      <c r="N7079" s="4">
        <v>37.832000000000001</v>
      </c>
      <c r="O7079" t="s">
        <v>1223</v>
      </c>
      <c r="P7079" t="s">
        <v>1223</v>
      </c>
    </row>
    <row r="7080" spans="1:16">
      <c r="A7080">
        <v>5</v>
      </c>
      <c r="B7080">
        <v>15</v>
      </c>
      <c r="C7080">
        <v>4</v>
      </c>
      <c r="D7080">
        <v>56</v>
      </c>
      <c r="E7080">
        <v>4550</v>
      </c>
      <c r="F7080">
        <v>1405</v>
      </c>
      <c r="G7080">
        <v>66</v>
      </c>
      <c r="H7080">
        <v>1</v>
      </c>
      <c r="I7080" s="58">
        <v>24108</v>
      </c>
      <c r="J7080">
        <v>6601</v>
      </c>
      <c r="K7080" s="4">
        <v>1</v>
      </c>
      <c r="L7080" s="4">
        <v>7.9160000000000004</v>
      </c>
      <c r="M7080" s="4">
        <v>0</v>
      </c>
      <c r="N7080" s="4">
        <v>6.9160000000000004</v>
      </c>
      <c r="O7080" t="s">
        <v>1223</v>
      </c>
      <c r="P7080" t="s">
        <v>1223</v>
      </c>
    </row>
    <row r="7081" spans="1:16">
      <c r="A7081">
        <v>5</v>
      </c>
      <c r="B7081">
        <v>15</v>
      </c>
      <c r="C7081">
        <v>4</v>
      </c>
      <c r="D7081">
        <v>56</v>
      </c>
      <c r="E7081">
        <v>4554</v>
      </c>
      <c r="F7081">
        <v>1406</v>
      </c>
      <c r="G7081">
        <v>225</v>
      </c>
      <c r="H7081">
        <v>1</v>
      </c>
      <c r="I7081" s="58" t="s">
        <v>10028</v>
      </c>
      <c r="J7081">
        <v>22501</v>
      </c>
      <c r="K7081" s="4">
        <v>1</v>
      </c>
      <c r="L7081" s="4">
        <v>15.571999999999999</v>
      </c>
      <c r="M7081" s="4">
        <v>0</v>
      </c>
      <c r="N7081" s="4">
        <v>14.571999999999999</v>
      </c>
      <c r="O7081" s="5">
        <v>42305.745292812499</v>
      </c>
      <c r="P7081" s="5">
        <v>43258.050196053242</v>
      </c>
    </row>
    <row r="7082" spans="1:16">
      <c r="A7082">
        <v>5</v>
      </c>
      <c r="B7082">
        <v>15</v>
      </c>
      <c r="C7082">
        <v>4</v>
      </c>
      <c r="D7082">
        <v>56</v>
      </c>
      <c r="E7082">
        <v>4554</v>
      </c>
      <c r="F7082">
        <v>1407</v>
      </c>
      <c r="G7082">
        <v>225</v>
      </c>
      <c r="H7082">
        <v>2</v>
      </c>
      <c r="I7082" s="58" t="s">
        <v>10029</v>
      </c>
      <c r="J7082">
        <v>22502</v>
      </c>
      <c r="K7082" s="4">
        <v>15.571999999999999</v>
      </c>
      <c r="L7082" s="4">
        <v>31.648</v>
      </c>
      <c r="M7082" s="4">
        <v>14.571999999999999</v>
      </c>
      <c r="N7082" s="4">
        <v>30.648</v>
      </c>
      <c r="O7082" s="5">
        <v>42305.745292812499</v>
      </c>
      <c r="P7082" s="5">
        <v>43258.050196053242</v>
      </c>
    </row>
    <row r="7083" spans="1:16">
      <c r="A7083">
        <v>5</v>
      </c>
      <c r="B7083">
        <v>15</v>
      </c>
      <c r="C7083">
        <v>4</v>
      </c>
      <c r="D7083">
        <v>56</v>
      </c>
      <c r="E7083">
        <v>4572</v>
      </c>
      <c r="F7083">
        <v>1399</v>
      </c>
      <c r="G7083">
        <v>1702</v>
      </c>
      <c r="H7083">
        <v>3</v>
      </c>
      <c r="I7083" s="58">
        <v>-72258</v>
      </c>
      <c r="J7083">
        <v>170203</v>
      </c>
      <c r="K7083" s="4">
        <v>0</v>
      </c>
      <c r="L7083" s="4">
        <v>1.8759999999999999</v>
      </c>
      <c r="M7083" s="4">
        <v>0</v>
      </c>
      <c r="N7083" s="4">
        <v>1.8759999999999999</v>
      </c>
      <c r="O7083" s="5">
        <v>42305.745292812499</v>
      </c>
      <c r="P7083" s="5">
        <v>42305.745292812499</v>
      </c>
    </row>
    <row r="7084" spans="1:16">
      <c r="A7084">
        <v>5</v>
      </c>
      <c r="B7084">
        <v>15</v>
      </c>
      <c r="C7084">
        <v>4</v>
      </c>
      <c r="D7084">
        <v>56</v>
      </c>
      <c r="E7084">
        <v>459</v>
      </c>
      <c r="F7084">
        <v>1381</v>
      </c>
      <c r="G7084">
        <v>1622</v>
      </c>
      <c r="H7084">
        <v>3</v>
      </c>
      <c r="I7084" s="58">
        <v>-101477</v>
      </c>
      <c r="J7084">
        <v>162203</v>
      </c>
      <c r="K7084" s="4">
        <v>0</v>
      </c>
      <c r="L7084" s="4">
        <v>0.27300000000000002</v>
      </c>
      <c r="M7084" s="4">
        <v>0</v>
      </c>
      <c r="N7084" s="4">
        <v>0.27300000000000002</v>
      </c>
      <c r="O7084" s="5">
        <v>42305.745292812499</v>
      </c>
      <c r="P7084" s="5">
        <v>42305.745292812499</v>
      </c>
    </row>
    <row r="7085" spans="1:16">
      <c r="A7085">
        <v>5</v>
      </c>
      <c r="B7085">
        <v>15</v>
      </c>
      <c r="C7085">
        <v>4</v>
      </c>
      <c r="D7085">
        <v>56</v>
      </c>
      <c r="E7085">
        <v>472</v>
      </c>
      <c r="F7085">
        <v>1382</v>
      </c>
      <c r="G7085">
        <v>790</v>
      </c>
      <c r="H7085">
        <v>1</v>
      </c>
      <c r="I7085" s="58" t="s">
        <v>10030</v>
      </c>
      <c r="J7085">
        <v>79001</v>
      </c>
      <c r="K7085" s="4">
        <v>1</v>
      </c>
      <c r="L7085" s="4">
        <v>32.959000000000003</v>
      </c>
      <c r="M7085" s="4">
        <v>16.875</v>
      </c>
      <c r="N7085" s="4">
        <v>48.834000000000003</v>
      </c>
      <c r="O7085" s="5">
        <v>42305.745292812499</v>
      </c>
      <c r="P7085" s="5">
        <v>42305.745292812499</v>
      </c>
    </row>
    <row r="7086" spans="1:16">
      <c r="A7086">
        <v>5</v>
      </c>
      <c r="B7086">
        <v>15</v>
      </c>
      <c r="C7086">
        <v>4</v>
      </c>
      <c r="D7086">
        <v>56</v>
      </c>
      <c r="E7086">
        <v>472</v>
      </c>
      <c r="F7086">
        <v>1383</v>
      </c>
      <c r="G7086">
        <v>1141</v>
      </c>
      <c r="H7086">
        <v>1</v>
      </c>
      <c r="I7086" s="58" t="s">
        <v>10031</v>
      </c>
      <c r="J7086">
        <v>114101</v>
      </c>
      <c r="K7086" s="4">
        <v>1</v>
      </c>
      <c r="L7086" s="4">
        <v>17.875</v>
      </c>
      <c r="M7086" s="4">
        <v>0</v>
      </c>
      <c r="N7086" s="4">
        <v>16.875</v>
      </c>
      <c r="O7086" s="5">
        <v>42305.745292812499</v>
      </c>
      <c r="P7086" s="5">
        <v>42305.745292812499</v>
      </c>
    </row>
    <row r="7087" spans="1:16">
      <c r="A7087">
        <v>5</v>
      </c>
      <c r="B7087">
        <v>15</v>
      </c>
      <c r="C7087">
        <v>4</v>
      </c>
      <c r="D7087">
        <v>56</v>
      </c>
      <c r="E7087">
        <v>473</v>
      </c>
      <c r="F7087">
        <v>1384</v>
      </c>
      <c r="G7087">
        <v>794</v>
      </c>
      <c r="H7087">
        <v>2</v>
      </c>
      <c r="I7087" s="58" t="s">
        <v>10032</v>
      </c>
      <c r="J7087">
        <v>79402</v>
      </c>
      <c r="K7087" s="4">
        <v>5</v>
      </c>
      <c r="L7087" s="4">
        <v>25.123000000000001</v>
      </c>
      <c r="M7087" s="4">
        <v>0</v>
      </c>
      <c r="N7087" s="4">
        <v>20.123000000000001</v>
      </c>
      <c r="O7087" s="5">
        <v>42305.745292812499</v>
      </c>
      <c r="P7087" s="5">
        <v>42305.745292812499</v>
      </c>
    </row>
    <row r="7088" spans="1:16">
      <c r="A7088">
        <v>5</v>
      </c>
      <c r="B7088">
        <v>15</v>
      </c>
      <c r="C7088">
        <v>4</v>
      </c>
      <c r="D7088">
        <v>56</v>
      </c>
      <c r="E7088">
        <v>841</v>
      </c>
      <c r="F7088">
        <v>1385</v>
      </c>
      <c r="G7088">
        <v>1072</v>
      </c>
      <c r="H7088">
        <v>1</v>
      </c>
      <c r="I7088" s="58" t="s">
        <v>10033</v>
      </c>
      <c r="J7088">
        <v>107201</v>
      </c>
      <c r="K7088" s="4">
        <v>1</v>
      </c>
      <c r="L7088" s="4">
        <v>4.3239999999999998</v>
      </c>
      <c r="M7088" s="4">
        <v>0</v>
      </c>
      <c r="N7088" s="4">
        <v>3.3239999999999998</v>
      </c>
      <c r="O7088" t="s">
        <v>1223</v>
      </c>
      <c r="P7088" t="s">
        <v>1223</v>
      </c>
    </row>
    <row r="7089" spans="1:16">
      <c r="A7089">
        <v>5</v>
      </c>
      <c r="B7089">
        <v>15</v>
      </c>
      <c r="C7089">
        <v>4</v>
      </c>
      <c r="D7089">
        <v>56</v>
      </c>
      <c r="E7089">
        <v>949</v>
      </c>
      <c r="F7089">
        <v>1386</v>
      </c>
      <c r="G7089">
        <v>1142</v>
      </c>
      <c r="H7089">
        <v>1</v>
      </c>
      <c r="I7089" s="58" t="s">
        <v>10034</v>
      </c>
      <c r="J7089">
        <v>114201</v>
      </c>
      <c r="K7089" s="4">
        <v>1</v>
      </c>
      <c r="L7089" s="4">
        <v>19.263000000000002</v>
      </c>
      <c r="M7089" s="4">
        <v>0</v>
      </c>
      <c r="N7089" s="4">
        <v>18.263000000000002</v>
      </c>
      <c r="O7089" s="5">
        <v>42305.745292812499</v>
      </c>
      <c r="P7089" s="5">
        <v>42305.745292812499</v>
      </c>
    </row>
    <row r="7090" spans="1:16">
      <c r="A7090">
        <v>5</v>
      </c>
      <c r="B7090">
        <v>15</v>
      </c>
      <c r="C7090">
        <v>4</v>
      </c>
      <c r="D7090">
        <v>56</v>
      </c>
      <c r="E7090">
        <v>949</v>
      </c>
      <c r="F7090">
        <v>1387</v>
      </c>
      <c r="G7090">
        <v>1142</v>
      </c>
      <c r="H7090">
        <v>2</v>
      </c>
      <c r="I7090" s="58" t="s">
        <v>10035</v>
      </c>
      <c r="J7090">
        <v>114202</v>
      </c>
      <c r="K7090" s="4">
        <v>8.6639999999999997</v>
      </c>
      <c r="L7090" s="4">
        <v>20</v>
      </c>
      <c r="M7090" s="4">
        <v>18.518999999999998</v>
      </c>
      <c r="N7090" s="4">
        <v>29.855</v>
      </c>
      <c r="O7090" s="5">
        <v>42305.745292812499</v>
      </c>
      <c r="P7090" s="5">
        <v>42305.745292812499</v>
      </c>
    </row>
    <row r="7091" spans="1:16">
      <c r="A7091">
        <v>5</v>
      </c>
      <c r="B7091">
        <v>15</v>
      </c>
      <c r="C7091">
        <v>4</v>
      </c>
      <c r="D7091">
        <v>56</v>
      </c>
      <c r="E7091">
        <v>949</v>
      </c>
      <c r="F7091">
        <v>1388</v>
      </c>
      <c r="G7091">
        <v>2085</v>
      </c>
      <c r="H7091">
        <v>1</v>
      </c>
      <c r="I7091" s="58">
        <v>67573</v>
      </c>
      <c r="J7091">
        <v>208501</v>
      </c>
      <c r="K7091" s="4">
        <v>5</v>
      </c>
      <c r="L7091" s="4">
        <v>5.6719999999999997</v>
      </c>
      <c r="M7091" s="4">
        <v>34.231999999999999</v>
      </c>
      <c r="N7091" s="4">
        <v>34.904000000000003</v>
      </c>
      <c r="O7091" s="5">
        <v>42305.745292812499</v>
      </c>
      <c r="P7091" s="5">
        <v>42305.745292812499</v>
      </c>
    </row>
    <row r="7092" spans="1:16">
      <c r="A7092">
        <v>5</v>
      </c>
      <c r="B7092">
        <v>15</v>
      </c>
      <c r="C7092">
        <v>4</v>
      </c>
      <c r="D7092">
        <v>59</v>
      </c>
      <c r="E7092">
        <v>1180</v>
      </c>
      <c r="F7092">
        <v>1410</v>
      </c>
      <c r="G7092">
        <v>1291</v>
      </c>
      <c r="H7092">
        <v>7</v>
      </c>
      <c r="I7092" s="58" t="s">
        <v>10036</v>
      </c>
      <c r="J7092">
        <v>129107</v>
      </c>
      <c r="K7092" s="4">
        <v>1</v>
      </c>
      <c r="L7092" s="4">
        <v>3.4929999999999999</v>
      </c>
      <c r="M7092" s="4">
        <v>0</v>
      </c>
      <c r="N7092" s="4">
        <v>2.4929999999999999</v>
      </c>
      <c r="O7092" s="5">
        <v>42305.745292812499</v>
      </c>
      <c r="P7092" s="5">
        <v>43258.050196053242</v>
      </c>
    </row>
    <row r="7093" spans="1:16">
      <c r="A7093">
        <v>5</v>
      </c>
      <c r="B7093">
        <v>15</v>
      </c>
      <c r="C7093">
        <v>4</v>
      </c>
      <c r="D7093">
        <v>59</v>
      </c>
      <c r="E7093">
        <v>1182</v>
      </c>
      <c r="F7093">
        <v>1411</v>
      </c>
      <c r="G7093">
        <v>1246</v>
      </c>
      <c r="H7093">
        <v>1</v>
      </c>
      <c r="I7093" s="58" t="s">
        <v>1654</v>
      </c>
      <c r="J7093">
        <v>124601</v>
      </c>
      <c r="K7093" s="4">
        <v>1</v>
      </c>
      <c r="L7093" s="4">
        <v>6.8540000000000001</v>
      </c>
      <c r="M7093" s="4">
        <v>0</v>
      </c>
      <c r="N7093" s="4">
        <v>5.8540000000000001</v>
      </c>
      <c r="O7093" s="5">
        <v>42305.745292812499</v>
      </c>
      <c r="P7093" s="5">
        <v>42305.745292812499</v>
      </c>
    </row>
    <row r="7094" spans="1:16">
      <c r="A7094">
        <v>5</v>
      </c>
      <c r="B7094">
        <v>15</v>
      </c>
      <c r="C7094">
        <v>4</v>
      </c>
      <c r="D7094">
        <v>59</v>
      </c>
      <c r="E7094">
        <v>1182</v>
      </c>
      <c r="F7094">
        <v>1412</v>
      </c>
      <c r="G7094">
        <v>2219</v>
      </c>
      <c r="H7094">
        <v>1</v>
      </c>
      <c r="I7094" s="58">
        <v>116514</v>
      </c>
      <c r="J7094">
        <v>221901</v>
      </c>
      <c r="K7094" s="4">
        <v>15.869</v>
      </c>
      <c r="L7094" s="4">
        <v>32.283999999999999</v>
      </c>
      <c r="M7094" s="4">
        <v>5.8540000000000001</v>
      </c>
      <c r="N7094" s="4">
        <v>22.268999999999998</v>
      </c>
      <c r="O7094" s="5">
        <v>42305.745292812499</v>
      </c>
      <c r="P7094" s="5">
        <v>43258.050196053242</v>
      </c>
    </row>
    <row r="7095" spans="1:16">
      <c r="A7095">
        <v>5</v>
      </c>
      <c r="B7095">
        <v>15</v>
      </c>
      <c r="C7095">
        <v>4</v>
      </c>
      <c r="D7095">
        <v>59</v>
      </c>
      <c r="E7095">
        <v>1183</v>
      </c>
      <c r="F7095">
        <v>1413</v>
      </c>
      <c r="G7095">
        <v>1243</v>
      </c>
      <c r="H7095">
        <v>1</v>
      </c>
      <c r="I7095" s="58" t="s">
        <v>10037</v>
      </c>
      <c r="J7095">
        <v>124301</v>
      </c>
      <c r="K7095" s="4">
        <v>1</v>
      </c>
      <c r="L7095" s="4">
        <v>37.322000000000003</v>
      </c>
      <c r="M7095" s="4">
        <v>0</v>
      </c>
      <c r="N7095" s="4">
        <v>36.322000000000003</v>
      </c>
      <c r="O7095" s="5">
        <v>42305.745292812499</v>
      </c>
      <c r="P7095" s="5">
        <v>42305.745292812499</v>
      </c>
    </row>
    <row r="7096" spans="1:16">
      <c r="A7096">
        <v>5</v>
      </c>
      <c r="B7096">
        <v>15</v>
      </c>
      <c r="C7096">
        <v>4</v>
      </c>
      <c r="D7096">
        <v>59</v>
      </c>
      <c r="E7096">
        <v>1186</v>
      </c>
      <c r="F7096">
        <v>1414</v>
      </c>
      <c r="G7096">
        <v>1246</v>
      </c>
      <c r="H7096">
        <v>1</v>
      </c>
      <c r="I7096" s="58" t="s">
        <v>1654</v>
      </c>
      <c r="J7096">
        <v>124601</v>
      </c>
      <c r="K7096" s="4">
        <v>10</v>
      </c>
      <c r="L7096" s="4">
        <v>23.489000000000001</v>
      </c>
      <c r="M7096" s="4">
        <v>0</v>
      </c>
      <c r="N7096" s="4">
        <v>13.489000000000001</v>
      </c>
      <c r="O7096" s="5">
        <v>42305.745292812499</v>
      </c>
      <c r="P7096" s="5">
        <v>42305.745292812499</v>
      </c>
    </row>
    <row r="7097" spans="1:16">
      <c r="A7097">
        <v>5</v>
      </c>
      <c r="B7097">
        <v>15</v>
      </c>
      <c r="C7097">
        <v>4</v>
      </c>
      <c r="D7097">
        <v>59</v>
      </c>
      <c r="E7097">
        <v>1372</v>
      </c>
      <c r="F7097">
        <v>1415</v>
      </c>
      <c r="G7097">
        <v>1243</v>
      </c>
      <c r="H7097">
        <v>2</v>
      </c>
      <c r="I7097" s="58" t="s">
        <v>10038</v>
      </c>
      <c r="J7097">
        <v>124302</v>
      </c>
      <c r="K7097" s="4">
        <v>1</v>
      </c>
      <c r="L7097" s="4">
        <v>13.981</v>
      </c>
      <c r="M7097" s="4">
        <v>0</v>
      </c>
      <c r="N7097" s="4">
        <v>12.981</v>
      </c>
      <c r="O7097" s="5">
        <v>42305.745292812499</v>
      </c>
      <c r="P7097" s="5">
        <v>42305.745292812499</v>
      </c>
    </row>
    <row r="7098" spans="1:16">
      <c r="A7098">
        <v>5</v>
      </c>
      <c r="B7098">
        <v>15</v>
      </c>
      <c r="C7098">
        <v>4</v>
      </c>
      <c r="D7098">
        <v>59</v>
      </c>
      <c r="E7098">
        <v>1513</v>
      </c>
      <c r="F7098">
        <v>1416</v>
      </c>
      <c r="G7098">
        <v>1491</v>
      </c>
      <c r="H7098">
        <v>1</v>
      </c>
      <c r="I7098" s="58" t="s">
        <v>1655</v>
      </c>
      <c r="J7098">
        <v>149101</v>
      </c>
      <c r="K7098" s="4">
        <v>30</v>
      </c>
      <c r="L7098" s="4">
        <v>44.533999999999999</v>
      </c>
      <c r="M7098" s="4">
        <v>0</v>
      </c>
      <c r="N7098" s="4">
        <v>14.534000000000001</v>
      </c>
      <c r="O7098" s="5">
        <v>42305.745292812499</v>
      </c>
      <c r="P7098" s="5">
        <v>42305.745292812499</v>
      </c>
    </row>
    <row r="7099" spans="1:16">
      <c r="A7099">
        <v>5</v>
      </c>
      <c r="B7099">
        <v>15</v>
      </c>
      <c r="C7099">
        <v>4</v>
      </c>
      <c r="D7099">
        <v>59</v>
      </c>
      <c r="E7099">
        <v>2342</v>
      </c>
      <c r="F7099">
        <v>1417</v>
      </c>
      <c r="G7099">
        <v>461</v>
      </c>
      <c r="H7099">
        <v>15</v>
      </c>
      <c r="I7099" s="58" t="s">
        <v>10039</v>
      </c>
      <c r="J7099">
        <v>46115</v>
      </c>
      <c r="K7099" s="4">
        <v>1</v>
      </c>
      <c r="L7099" s="4">
        <v>6.6680000000000001</v>
      </c>
      <c r="M7099" s="4">
        <v>0</v>
      </c>
      <c r="N7099" s="4">
        <v>5.6680000000000001</v>
      </c>
      <c r="O7099" s="5">
        <v>42305.745292812499</v>
      </c>
      <c r="P7099" s="5">
        <v>42305.745292812499</v>
      </c>
    </row>
    <row r="7100" spans="1:16">
      <c r="A7100">
        <v>5</v>
      </c>
      <c r="B7100">
        <v>15</v>
      </c>
      <c r="C7100">
        <v>4</v>
      </c>
      <c r="D7100">
        <v>59</v>
      </c>
      <c r="E7100">
        <v>2607</v>
      </c>
      <c r="F7100">
        <v>1418</v>
      </c>
      <c r="G7100">
        <v>2611</v>
      </c>
      <c r="H7100">
        <v>2</v>
      </c>
      <c r="I7100" s="58">
        <v>259720</v>
      </c>
      <c r="J7100">
        <v>261102</v>
      </c>
      <c r="K7100" s="4">
        <v>1</v>
      </c>
      <c r="L7100" s="4">
        <v>15.468</v>
      </c>
      <c r="M7100" s="4">
        <v>0</v>
      </c>
      <c r="N7100" s="4">
        <v>14.468</v>
      </c>
      <c r="O7100" s="5">
        <v>42305.745292812499</v>
      </c>
      <c r="P7100" s="5">
        <v>43258.050196053242</v>
      </c>
    </row>
    <row r="7101" spans="1:16">
      <c r="A7101">
        <v>5</v>
      </c>
      <c r="B7101">
        <v>15</v>
      </c>
      <c r="C7101">
        <v>4</v>
      </c>
      <c r="D7101">
        <v>59</v>
      </c>
      <c r="E7101">
        <v>2607</v>
      </c>
      <c r="F7101">
        <v>1419</v>
      </c>
      <c r="G7101">
        <v>2611</v>
      </c>
      <c r="H7101">
        <v>3</v>
      </c>
      <c r="I7101" s="58">
        <v>259748</v>
      </c>
      <c r="J7101">
        <v>261103</v>
      </c>
      <c r="K7101" s="4">
        <v>0</v>
      </c>
      <c r="L7101" s="4">
        <v>11.298</v>
      </c>
      <c r="M7101" s="4">
        <v>14.468</v>
      </c>
      <c r="N7101" s="4">
        <v>25.765999999999998</v>
      </c>
      <c r="O7101" s="5">
        <v>42305.745292812499</v>
      </c>
      <c r="P7101" s="5">
        <v>43258.050196053242</v>
      </c>
    </row>
    <row r="7102" spans="1:16">
      <c r="A7102">
        <v>5</v>
      </c>
      <c r="B7102">
        <v>15</v>
      </c>
      <c r="C7102">
        <v>4</v>
      </c>
      <c r="D7102">
        <v>59</v>
      </c>
      <c r="E7102">
        <v>2846</v>
      </c>
      <c r="F7102">
        <v>1420</v>
      </c>
      <c r="G7102">
        <v>2899</v>
      </c>
      <c r="H7102">
        <v>1</v>
      </c>
      <c r="I7102" s="58">
        <v>364880</v>
      </c>
      <c r="J7102">
        <v>289901</v>
      </c>
      <c r="K7102" s="4">
        <v>0</v>
      </c>
      <c r="L7102" s="4">
        <v>3.5939999999999999</v>
      </c>
      <c r="M7102" s="4">
        <v>0</v>
      </c>
      <c r="N7102" s="4">
        <v>3.5939999999999999</v>
      </c>
      <c r="O7102" s="5">
        <v>42305.745292812499</v>
      </c>
      <c r="P7102" s="5">
        <v>42305.745292812499</v>
      </c>
    </row>
    <row r="7103" spans="1:16">
      <c r="A7103">
        <v>5</v>
      </c>
      <c r="B7103">
        <v>15</v>
      </c>
      <c r="C7103">
        <v>4</v>
      </c>
      <c r="D7103">
        <v>59</v>
      </c>
      <c r="E7103">
        <v>2926</v>
      </c>
      <c r="F7103">
        <v>1421</v>
      </c>
      <c r="G7103">
        <v>3133</v>
      </c>
      <c r="H7103">
        <v>1</v>
      </c>
      <c r="I7103" s="58">
        <v>450346</v>
      </c>
      <c r="J7103">
        <v>313301</v>
      </c>
      <c r="K7103" s="4">
        <v>1</v>
      </c>
      <c r="L7103" s="4">
        <v>7.2510000000000003</v>
      </c>
      <c r="M7103" s="4">
        <v>11.512</v>
      </c>
      <c r="N7103" s="4">
        <v>17.763000000000002</v>
      </c>
      <c r="O7103" s="5">
        <v>42305.745292812499</v>
      </c>
      <c r="P7103" s="5">
        <v>42305.745292812499</v>
      </c>
    </row>
    <row r="7104" spans="1:16">
      <c r="A7104">
        <v>5</v>
      </c>
      <c r="B7104">
        <v>15</v>
      </c>
      <c r="C7104">
        <v>4</v>
      </c>
      <c r="D7104">
        <v>59</v>
      </c>
      <c r="E7104">
        <v>2926</v>
      </c>
      <c r="F7104">
        <v>1422</v>
      </c>
      <c r="G7104">
        <v>3164</v>
      </c>
      <c r="H7104">
        <v>1</v>
      </c>
      <c r="I7104" s="58">
        <v>461668</v>
      </c>
      <c r="J7104">
        <v>316401</v>
      </c>
      <c r="K7104" s="4">
        <v>4.9269999999999996</v>
      </c>
      <c r="L7104" s="4">
        <v>15.154999999999999</v>
      </c>
      <c r="M7104" s="4">
        <v>0</v>
      </c>
      <c r="N7104" s="4">
        <v>10.228</v>
      </c>
      <c r="O7104" s="5">
        <v>42305.745292812499</v>
      </c>
      <c r="P7104" s="5">
        <v>42305.745292812499</v>
      </c>
    </row>
    <row r="7105" spans="1:16">
      <c r="A7105">
        <v>5</v>
      </c>
      <c r="B7105">
        <v>15</v>
      </c>
      <c r="C7105">
        <v>4</v>
      </c>
      <c r="D7105">
        <v>59</v>
      </c>
      <c r="E7105">
        <v>35</v>
      </c>
      <c r="F7105">
        <v>1408</v>
      </c>
      <c r="G7105">
        <v>90</v>
      </c>
      <c r="H7105">
        <v>8</v>
      </c>
      <c r="I7105" s="58">
        <v>33086</v>
      </c>
      <c r="J7105">
        <v>9008</v>
      </c>
      <c r="K7105" s="4">
        <v>1</v>
      </c>
      <c r="L7105" s="4">
        <v>1.714</v>
      </c>
      <c r="M7105" s="4">
        <v>0</v>
      </c>
      <c r="N7105" s="4">
        <v>0.71399999999999997</v>
      </c>
      <c r="O7105" s="5">
        <v>42305.745292812499</v>
      </c>
      <c r="P7105" s="5">
        <v>43258.050196053242</v>
      </c>
    </row>
    <row r="7106" spans="1:16">
      <c r="A7106">
        <v>5</v>
      </c>
      <c r="B7106">
        <v>15</v>
      </c>
      <c r="C7106">
        <v>4</v>
      </c>
      <c r="D7106">
        <v>59</v>
      </c>
      <c r="E7106">
        <v>3542</v>
      </c>
      <c r="F7106">
        <v>1423</v>
      </c>
      <c r="G7106">
        <v>90</v>
      </c>
      <c r="H7106">
        <v>1</v>
      </c>
      <c r="I7106" s="58">
        <v>32874</v>
      </c>
      <c r="J7106">
        <v>9001</v>
      </c>
      <c r="K7106" s="4">
        <v>1</v>
      </c>
      <c r="L7106" s="4">
        <v>3.149</v>
      </c>
      <c r="M7106" s="4">
        <v>0</v>
      </c>
      <c r="N7106" s="4">
        <v>2.149</v>
      </c>
      <c r="O7106" s="5">
        <v>42305.745292812499</v>
      </c>
      <c r="P7106" s="5">
        <v>42305.745292812499</v>
      </c>
    </row>
    <row r="7107" spans="1:16">
      <c r="A7107">
        <v>5</v>
      </c>
      <c r="B7107">
        <v>15</v>
      </c>
      <c r="C7107">
        <v>4</v>
      </c>
      <c r="D7107">
        <v>59</v>
      </c>
      <c r="E7107">
        <v>4023</v>
      </c>
      <c r="F7107">
        <v>1424</v>
      </c>
      <c r="G7107">
        <v>461</v>
      </c>
      <c r="H7107">
        <v>14</v>
      </c>
      <c r="I7107" s="58" t="s">
        <v>10040</v>
      </c>
      <c r="J7107">
        <v>46114</v>
      </c>
      <c r="K7107" s="4">
        <v>1</v>
      </c>
      <c r="L7107" s="4">
        <v>11.871</v>
      </c>
      <c r="M7107" s="4">
        <v>5.585</v>
      </c>
      <c r="N7107" s="4">
        <v>16.456</v>
      </c>
      <c r="O7107" s="5">
        <v>42305.745292812499</v>
      </c>
      <c r="P7107" s="5">
        <v>43258.050196053242</v>
      </c>
    </row>
    <row r="7108" spans="1:16">
      <c r="A7108">
        <v>5</v>
      </c>
      <c r="B7108">
        <v>15</v>
      </c>
      <c r="C7108">
        <v>4</v>
      </c>
      <c r="D7108">
        <v>59</v>
      </c>
      <c r="E7108">
        <v>4023</v>
      </c>
      <c r="F7108">
        <v>1425</v>
      </c>
      <c r="G7108">
        <v>1491</v>
      </c>
      <c r="H7108">
        <v>1</v>
      </c>
      <c r="I7108" s="58" t="s">
        <v>1655</v>
      </c>
      <c r="J7108">
        <v>149101</v>
      </c>
      <c r="K7108" s="4">
        <v>1</v>
      </c>
      <c r="L7108" s="4">
        <v>23.931000000000001</v>
      </c>
      <c r="M7108" s="4">
        <v>16.456</v>
      </c>
      <c r="N7108" s="4">
        <v>39.387</v>
      </c>
      <c r="O7108" s="5">
        <v>42305.745292812499</v>
      </c>
      <c r="P7108" s="5">
        <v>43258.050196053242</v>
      </c>
    </row>
    <row r="7109" spans="1:16">
      <c r="A7109">
        <v>5</v>
      </c>
      <c r="B7109">
        <v>15</v>
      </c>
      <c r="C7109">
        <v>4</v>
      </c>
      <c r="D7109">
        <v>59</v>
      </c>
      <c r="E7109">
        <v>4023</v>
      </c>
      <c r="F7109">
        <v>1426</v>
      </c>
      <c r="G7109">
        <v>1491</v>
      </c>
      <c r="H7109">
        <v>2</v>
      </c>
      <c r="I7109" s="58" t="s">
        <v>10041</v>
      </c>
      <c r="J7109">
        <v>149102</v>
      </c>
      <c r="K7109" s="4">
        <v>30</v>
      </c>
      <c r="L7109" s="4">
        <v>35.558</v>
      </c>
      <c r="M7109" s="4">
        <v>39.387</v>
      </c>
      <c r="N7109" s="4">
        <v>44.945</v>
      </c>
      <c r="O7109" s="5">
        <v>42305.745292812499</v>
      </c>
      <c r="P7109" s="5">
        <v>42305.745292812499</v>
      </c>
    </row>
    <row r="7110" spans="1:16">
      <c r="A7110">
        <v>5</v>
      </c>
      <c r="B7110">
        <v>15</v>
      </c>
      <c r="C7110">
        <v>4</v>
      </c>
      <c r="D7110">
        <v>59</v>
      </c>
      <c r="E7110">
        <v>4179</v>
      </c>
      <c r="F7110">
        <v>1427</v>
      </c>
      <c r="G7110">
        <v>168</v>
      </c>
      <c r="H7110">
        <v>6</v>
      </c>
      <c r="I7110" s="58" t="s">
        <v>10042</v>
      </c>
      <c r="J7110">
        <v>16806</v>
      </c>
      <c r="K7110" s="4">
        <v>1</v>
      </c>
      <c r="L7110" s="4">
        <v>2.2149999999999999</v>
      </c>
      <c r="M7110" s="4">
        <v>0</v>
      </c>
      <c r="N7110" s="4">
        <v>1.2150000000000001</v>
      </c>
      <c r="O7110" s="5">
        <v>42305.745292812499</v>
      </c>
      <c r="P7110" s="5">
        <v>42305.745292812499</v>
      </c>
    </row>
    <row r="7111" spans="1:16">
      <c r="A7111">
        <v>5</v>
      </c>
      <c r="B7111">
        <v>15</v>
      </c>
      <c r="C7111">
        <v>4</v>
      </c>
      <c r="D7111">
        <v>59</v>
      </c>
      <c r="E7111">
        <v>4521</v>
      </c>
      <c r="F7111">
        <v>1428</v>
      </c>
      <c r="G7111">
        <v>168</v>
      </c>
      <c r="H7111">
        <v>5</v>
      </c>
      <c r="I7111" s="58" t="s">
        <v>10043</v>
      </c>
      <c r="J7111">
        <v>16805</v>
      </c>
      <c r="K7111" s="4">
        <v>0.5</v>
      </c>
      <c r="L7111" s="4">
        <v>7.0419999999999998</v>
      </c>
      <c r="M7111" s="4">
        <v>40.89</v>
      </c>
      <c r="N7111" s="4">
        <v>47.432000000000002</v>
      </c>
      <c r="O7111" s="5">
        <v>42305.745292812499</v>
      </c>
      <c r="P7111" s="5">
        <v>42305.745292812499</v>
      </c>
    </row>
    <row r="7112" spans="1:16">
      <c r="A7112">
        <v>5</v>
      </c>
      <c r="B7112">
        <v>15</v>
      </c>
      <c r="C7112">
        <v>4</v>
      </c>
      <c r="D7112">
        <v>59</v>
      </c>
      <c r="E7112">
        <v>4521</v>
      </c>
      <c r="F7112">
        <v>1429</v>
      </c>
      <c r="G7112">
        <v>168</v>
      </c>
      <c r="H7112">
        <v>7</v>
      </c>
      <c r="I7112" s="58" t="s">
        <v>10044</v>
      </c>
      <c r="J7112">
        <v>16807</v>
      </c>
      <c r="K7112" s="4">
        <v>1</v>
      </c>
      <c r="L7112" s="4">
        <v>16.577000000000002</v>
      </c>
      <c r="M7112" s="4">
        <v>47.432000000000002</v>
      </c>
      <c r="N7112" s="4">
        <v>63.009</v>
      </c>
      <c r="O7112" s="5">
        <v>42305.745292812499</v>
      </c>
      <c r="P7112" s="5">
        <v>42305.745292812499</v>
      </c>
    </row>
    <row r="7113" spans="1:16">
      <c r="A7113">
        <v>5</v>
      </c>
      <c r="B7113">
        <v>15</v>
      </c>
      <c r="C7113">
        <v>4</v>
      </c>
      <c r="D7113">
        <v>59</v>
      </c>
      <c r="E7113">
        <v>4554</v>
      </c>
      <c r="F7113">
        <v>1430</v>
      </c>
      <c r="G7113">
        <v>226</v>
      </c>
      <c r="H7113">
        <v>4</v>
      </c>
      <c r="I7113" s="58" t="s">
        <v>10045</v>
      </c>
      <c r="J7113">
        <v>22604</v>
      </c>
      <c r="K7113" s="4">
        <v>1</v>
      </c>
      <c r="L7113" s="4">
        <v>15.925000000000001</v>
      </c>
      <c r="M7113" s="4">
        <v>99.974999999999994</v>
      </c>
      <c r="N7113" s="4">
        <v>114.9</v>
      </c>
      <c r="O7113" s="5">
        <v>42305.745292812499</v>
      </c>
      <c r="P7113" s="5">
        <v>43258.050196053242</v>
      </c>
    </row>
    <row r="7114" spans="1:16">
      <c r="A7114">
        <v>5</v>
      </c>
      <c r="B7114">
        <v>15</v>
      </c>
      <c r="C7114">
        <v>4</v>
      </c>
      <c r="D7114">
        <v>59</v>
      </c>
      <c r="E7114">
        <v>4554</v>
      </c>
      <c r="F7114">
        <v>1431</v>
      </c>
      <c r="G7114">
        <v>226</v>
      </c>
      <c r="H7114">
        <v>5</v>
      </c>
      <c r="I7114" s="58" t="s">
        <v>10046</v>
      </c>
      <c r="J7114">
        <v>22605</v>
      </c>
      <c r="K7114" s="4">
        <v>15.862</v>
      </c>
      <c r="L7114" s="4">
        <v>32.223999999999997</v>
      </c>
      <c r="M7114" s="4">
        <v>114.9</v>
      </c>
      <c r="N7114" s="4">
        <v>131.262</v>
      </c>
      <c r="O7114" s="5">
        <v>42305.745292812499</v>
      </c>
      <c r="P7114" s="5">
        <v>42305.745292812499</v>
      </c>
    </row>
    <row r="7115" spans="1:16">
      <c r="A7115">
        <v>5</v>
      </c>
      <c r="B7115">
        <v>15</v>
      </c>
      <c r="C7115">
        <v>4</v>
      </c>
      <c r="D7115">
        <v>59</v>
      </c>
      <c r="E7115">
        <v>950</v>
      </c>
      <c r="F7115">
        <v>1409</v>
      </c>
      <c r="G7115">
        <v>801</v>
      </c>
      <c r="H7115">
        <v>2</v>
      </c>
      <c r="I7115" s="58" t="s">
        <v>10047</v>
      </c>
      <c r="J7115">
        <v>80102</v>
      </c>
      <c r="K7115" s="4">
        <v>1</v>
      </c>
      <c r="L7115" s="4">
        <v>20.084</v>
      </c>
      <c r="M7115" s="4">
        <v>1.8109999999999999</v>
      </c>
      <c r="N7115" s="4">
        <v>20.895</v>
      </c>
      <c r="O7115" s="5">
        <v>42305.745292812499</v>
      </c>
      <c r="P7115" s="5">
        <v>43258.050196053242</v>
      </c>
    </row>
    <row r="7116" spans="1:16">
      <c r="A7116">
        <v>5</v>
      </c>
      <c r="B7116">
        <v>15</v>
      </c>
      <c r="C7116">
        <v>4</v>
      </c>
      <c r="D7116">
        <v>6</v>
      </c>
      <c r="E7116">
        <v>1199</v>
      </c>
      <c r="F7116">
        <v>1326</v>
      </c>
      <c r="G7116">
        <v>3215</v>
      </c>
      <c r="H7116">
        <v>2</v>
      </c>
      <c r="I7116" s="58">
        <v>480327</v>
      </c>
      <c r="J7116">
        <v>321502</v>
      </c>
      <c r="K7116" s="4">
        <v>1</v>
      </c>
      <c r="L7116" s="4">
        <v>5.6929999999999996</v>
      </c>
      <c r="M7116" s="4">
        <v>33.951000000000001</v>
      </c>
      <c r="N7116" s="4">
        <v>38.643999999999998</v>
      </c>
      <c r="O7116" s="5">
        <v>42305.745292812499</v>
      </c>
      <c r="P7116" s="5">
        <v>42305.745292812499</v>
      </c>
    </row>
    <row r="7117" spans="1:16">
      <c r="A7117">
        <v>5</v>
      </c>
      <c r="B7117">
        <v>15</v>
      </c>
      <c r="C7117">
        <v>4</v>
      </c>
      <c r="D7117">
        <v>6</v>
      </c>
      <c r="E7117">
        <v>1271</v>
      </c>
      <c r="F7117">
        <v>1327</v>
      </c>
      <c r="G7117">
        <v>357</v>
      </c>
      <c r="H7117">
        <v>3</v>
      </c>
      <c r="I7117" s="58" t="s">
        <v>1656</v>
      </c>
      <c r="J7117">
        <v>35703</v>
      </c>
      <c r="K7117" s="4">
        <v>0.5</v>
      </c>
      <c r="L7117" s="4">
        <v>0.91700000000000004</v>
      </c>
      <c r="M7117" s="4">
        <v>28.111000000000001</v>
      </c>
      <c r="N7117" s="4">
        <v>28.527999999999999</v>
      </c>
      <c r="O7117" s="5">
        <v>42305.745292812499</v>
      </c>
      <c r="P7117" s="5">
        <v>42305.745292812499</v>
      </c>
    </row>
    <row r="7118" spans="1:16">
      <c r="A7118">
        <v>5</v>
      </c>
      <c r="B7118">
        <v>15</v>
      </c>
      <c r="C7118">
        <v>4</v>
      </c>
      <c r="D7118">
        <v>6</v>
      </c>
      <c r="E7118">
        <v>1271</v>
      </c>
      <c r="F7118">
        <v>1328</v>
      </c>
      <c r="G7118">
        <v>1298</v>
      </c>
      <c r="H7118">
        <v>2</v>
      </c>
      <c r="I7118" s="58" t="s">
        <v>1657</v>
      </c>
      <c r="J7118">
        <v>129802</v>
      </c>
      <c r="K7118" s="4">
        <v>15.199</v>
      </c>
      <c r="L7118" s="4">
        <v>27.257000000000001</v>
      </c>
      <c r="M7118" s="4">
        <v>16.053000000000001</v>
      </c>
      <c r="N7118" s="4">
        <v>28.111000000000001</v>
      </c>
      <c r="O7118" s="5">
        <v>42305.745292812499</v>
      </c>
      <c r="P7118" s="5">
        <v>42305.745292812499</v>
      </c>
    </row>
    <row r="7119" spans="1:16">
      <c r="A7119">
        <v>5</v>
      </c>
      <c r="B7119">
        <v>15</v>
      </c>
      <c r="C7119">
        <v>4</v>
      </c>
      <c r="D7119">
        <v>6</v>
      </c>
      <c r="E7119">
        <v>1271</v>
      </c>
      <c r="F7119">
        <v>1329</v>
      </c>
      <c r="G7119">
        <v>1298</v>
      </c>
      <c r="H7119">
        <v>3</v>
      </c>
      <c r="I7119" s="58" t="s">
        <v>10048</v>
      </c>
      <c r="J7119">
        <v>129803</v>
      </c>
      <c r="K7119" s="4">
        <v>0</v>
      </c>
      <c r="L7119" s="4">
        <v>8.8829999999999991</v>
      </c>
      <c r="M7119" s="4">
        <v>29.582999999999998</v>
      </c>
      <c r="N7119" s="4">
        <v>38.466000000000001</v>
      </c>
      <c r="O7119" s="5">
        <v>42305.745292812499</v>
      </c>
      <c r="P7119" s="5">
        <v>42305.745292812499</v>
      </c>
    </row>
    <row r="7120" spans="1:16">
      <c r="A7120">
        <v>5</v>
      </c>
      <c r="B7120">
        <v>15</v>
      </c>
      <c r="C7120">
        <v>4</v>
      </c>
      <c r="D7120">
        <v>6</v>
      </c>
      <c r="E7120">
        <v>1271</v>
      </c>
      <c r="F7120">
        <v>1330</v>
      </c>
      <c r="G7120">
        <v>2002</v>
      </c>
      <c r="H7120">
        <v>4</v>
      </c>
      <c r="I7120" s="58">
        <v>37347</v>
      </c>
      <c r="J7120">
        <v>200204</v>
      </c>
      <c r="K7120" s="4">
        <v>0</v>
      </c>
      <c r="L7120" s="4">
        <v>2.7069999999999999</v>
      </c>
      <c r="M7120" s="4">
        <v>13.346</v>
      </c>
      <c r="N7120" s="4">
        <v>16.053000000000001</v>
      </c>
      <c r="O7120" s="5">
        <v>42305.745292812499</v>
      </c>
      <c r="P7120" s="5">
        <v>42305.745292812499</v>
      </c>
    </row>
    <row r="7121" spans="1:16">
      <c r="A7121">
        <v>5</v>
      </c>
      <c r="B7121">
        <v>15</v>
      </c>
      <c r="C7121">
        <v>4</v>
      </c>
      <c r="D7121">
        <v>6</v>
      </c>
      <c r="E7121">
        <v>1371</v>
      </c>
      <c r="F7121">
        <v>1331</v>
      </c>
      <c r="G7121">
        <v>1335</v>
      </c>
      <c r="H7121">
        <v>1</v>
      </c>
      <c r="I7121" s="58" t="s">
        <v>10049</v>
      </c>
      <c r="J7121">
        <v>133501</v>
      </c>
      <c r="K7121" s="4">
        <v>0</v>
      </c>
      <c r="L7121" s="4">
        <v>15.711</v>
      </c>
      <c r="M7121" s="4">
        <v>16.956</v>
      </c>
      <c r="N7121" s="4">
        <v>32.667000000000002</v>
      </c>
      <c r="O7121" s="5">
        <v>42305.745292812499</v>
      </c>
      <c r="P7121" s="5">
        <v>43258.050196053242</v>
      </c>
    </row>
    <row r="7122" spans="1:16">
      <c r="A7122">
        <v>5</v>
      </c>
      <c r="B7122">
        <v>15</v>
      </c>
      <c r="C7122">
        <v>4</v>
      </c>
      <c r="D7122">
        <v>6</v>
      </c>
      <c r="E7122">
        <v>2296</v>
      </c>
      <c r="F7122">
        <v>1332</v>
      </c>
      <c r="G7122">
        <v>1298</v>
      </c>
      <c r="H7122">
        <v>2</v>
      </c>
      <c r="I7122" s="58" t="s">
        <v>1657</v>
      </c>
      <c r="J7122">
        <v>129802</v>
      </c>
      <c r="K7122" s="4">
        <v>10</v>
      </c>
      <c r="L7122" s="4">
        <v>15.173</v>
      </c>
      <c r="M7122" s="4">
        <v>0</v>
      </c>
      <c r="N7122" s="4">
        <v>5.173</v>
      </c>
      <c r="O7122" s="5">
        <v>42305.745292812499</v>
      </c>
      <c r="P7122" s="5">
        <v>42305.745292812499</v>
      </c>
    </row>
    <row r="7123" spans="1:16">
      <c r="A7123">
        <v>5</v>
      </c>
      <c r="B7123">
        <v>15</v>
      </c>
      <c r="C7123">
        <v>4</v>
      </c>
      <c r="D7123">
        <v>6</v>
      </c>
      <c r="E7123">
        <v>2318</v>
      </c>
      <c r="F7123">
        <v>1333</v>
      </c>
      <c r="G7123">
        <v>1883</v>
      </c>
      <c r="H7123">
        <v>1</v>
      </c>
      <c r="I7123" s="58">
        <v>-6208</v>
      </c>
      <c r="J7123">
        <v>188301</v>
      </c>
      <c r="K7123" s="4">
        <v>0</v>
      </c>
      <c r="L7123" s="4">
        <v>6.077</v>
      </c>
      <c r="M7123" s="4">
        <v>0</v>
      </c>
      <c r="N7123" s="4">
        <v>6.077</v>
      </c>
      <c r="O7123" s="5">
        <v>42305.745292812499</v>
      </c>
      <c r="P7123" s="5">
        <v>42305.745292812499</v>
      </c>
    </row>
    <row r="7124" spans="1:16">
      <c r="A7124">
        <v>5</v>
      </c>
      <c r="B7124">
        <v>15</v>
      </c>
      <c r="C7124">
        <v>4</v>
      </c>
      <c r="D7124">
        <v>6</v>
      </c>
      <c r="E7124">
        <v>2345</v>
      </c>
      <c r="F7124">
        <v>1334</v>
      </c>
      <c r="G7124">
        <v>789</v>
      </c>
      <c r="H7124">
        <v>2</v>
      </c>
      <c r="I7124" s="58" t="s">
        <v>1658</v>
      </c>
      <c r="J7124">
        <v>78902</v>
      </c>
      <c r="K7124" s="4">
        <v>8.5220000000000002</v>
      </c>
      <c r="L7124" s="4">
        <v>9.57</v>
      </c>
      <c r="M7124" s="4">
        <v>0</v>
      </c>
      <c r="N7124" s="4">
        <v>1.0489999999999999</v>
      </c>
      <c r="O7124" s="5">
        <v>42305.745292812499</v>
      </c>
      <c r="P7124" s="5">
        <v>43258.050196053242</v>
      </c>
    </row>
    <row r="7125" spans="1:16">
      <c r="A7125">
        <v>5</v>
      </c>
      <c r="B7125">
        <v>15</v>
      </c>
      <c r="C7125">
        <v>4</v>
      </c>
      <c r="D7125">
        <v>6</v>
      </c>
      <c r="E7125">
        <v>2406</v>
      </c>
      <c r="F7125">
        <v>1335</v>
      </c>
      <c r="G7125">
        <v>2218</v>
      </c>
      <c r="H7125">
        <v>2</v>
      </c>
      <c r="I7125" s="58">
        <v>116180</v>
      </c>
      <c r="J7125">
        <v>221802</v>
      </c>
      <c r="K7125" s="4">
        <v>0</v>
      </c>
      <c r="L7125" s="4">
        <v>1.0549999999999999</v>
      </c>
      <c r="M7125" s="4">
        <v>11.772</v>
      </c>
      <c r="N7125" s="4">
        <v>12.827</v>
      </c>
      <c r="O7125" s="5">
        <v>42305.745292812499</v>
      </c>
      <c r="P7125" s="5">
        <v>42305.745292812499</v>
      </c>
    </row>
    <row r="7126" spans="1:16">
      <c r="A7126">
        <v>5</v>
      </c>
      <c r="B7126">
        <v>15</v>
      </c>
      <c r="C7126">
        <v>4</v>
      </c>
      <c r="D7126">
        <v>6</v>
      </c>
      <c r="E7126">
        <v>2876</v>
      </c>
      <c r="F7126">
        <v>1336</v>
      </c>
      <c r="G7126">
        <v>3261</v>
      </c>
      <c r="H7126">
        <v>1</v>
      </c>
      <c r="I7126" s="58">
        <v>497098</v>
      </c>
      <c r="J7126">
        <v>326101</v>
      </c>
      <c r="K7126" s="4">
        <v>0</v>
      </c>
      <c r="L7126" s="4">
        <v>4.056</v>
      </c>
      <c r="M7126" s="4">
        <v>0</v>
      </c>
      <c r="N7126" s="4">
        <v>4.056</v>
      </c>
      <c r="O7126" s="5">
        <v>42305.745292812499</v>
      </c>
      <c r="P7126" s="5">
        <v>42305.745292812499</v>
      </c>
    </row>
    <row r="7127" spans="1:16">
      <c r="A7127">
        <v>5</v>
      </c>
      <c r="B7127">
        <v>15</v>
      </c>
      <c r="C7127">
        <v>4</v>
      </c>
      <c r="D7127">
        <v>6</v>
      </c>
      <c r="E7127">
        <v>3282</v>
      </c>
      <c r="F7127">
        <v>1337</v>
      </c>
      <c r="G7127">
        <v>3526</v>
      </c>
      <c r="H7127">
        <v>1</v>
      </c>
      <c r="I7127" s="58">
        <v>593886</v>
      </c>
      <c r="J7127">
        <v>352601</v>
      </c>
      <c r="K7127" s="4">
        <v>5</v>
      </c>
      <c r="L7127" s="4">
        <v>7.2359999999999998</v>
      </c>
      <c r="M7127" s="4">
        <v>0</v>
      </c>
      <c r="N7127" s="4">
        <v>2.2360000000000002</v>
      </c>
      <c r="O7127" s="5">
        <v>42305.745292812499</v>
      </c>
      <c r="P7127" s="5">
        <v>42305.745292812499</v>
      </c>
    </row>
    <row r="7128" spans="1:16">
      <c r="A7128">
        <v>5</v>
      </c>
      <c r="B7128">
        <v>15</v>
      </c>
      <c r="C7128">
        <v>4</v>
      </c>
      <c r="D7128">
        <v>6</v>
      </c>
      <c r="E7128">
        <v>3499</v>
      </c>
      <c r="F7128">
        <v>1338</v>
      </c>
      <c r="G7128">
        <v>357</v>
      </c>
      <c r="H7128">
        <v>3</v>
      </c>
      <c r="I7128" s="58" t="s">
        <v>1656</v>
      </c>
      <c r="J7128">
        <v>35703</v>
      </c>
      <c r="K7128" s="4">
        <v>3</v>
      </c>
      <c r="L7128" s="4">
        <v>3.1749999999999998</v>
      </c>
      <c r="M7128" s="4">
        <v>0</v>
      </c>
      <c r="N7128" s="4">
        <v>0.17499999999999999</v>
      </c>
      <c r="O7128" s="5">
        <v>42305.745292812499</v>
      </c>
      <c r="P7128" s="5">
        <v>42305.745292812499</v>
      </c>
    </row>
    <row r="7129" spans="1:16">
      <c r="A7129">
        <v>5</v>
      </c>
      <c r="B7129">
        <v>15</v>
      </c>
      <c r="C7129">
        <v>4</v>
      </c>
      <c r="D7129">
        <v>6</v>
      </c>
      <c r="E7129">
        <v>4019</v>
      </c>
      <c r="F7129">
        <v>1339</v>
      </c>
      <c r="G7129">
        <v>357</v>
      </c>
      <c r="H7129">
        <v>2</v>
      </c>
      <c r="I7129" s="58" t="s">
        <v>10050</v>
      </c>
      <c r="J7129">
        <v>35702</v>
      </c>
      <c r="K7129" s="4">
        <v>0</v>
      </c>
      <c r="L7129" s="4">
        <v>5.5579999999999998</v>
      </c>
      <c r="M7129" s="4">
        <v>105.254</v>
      </c>
      <c r="N7129" s="4">
        <v>110.812</v>
      </c>
      <c r="O7129" s="5">
        <v>42305.745292812499</v>
      </c>
      <c r="P7129" s="5">
        <v>43258.050196053242</v>
      </c>
    </row>
    <row r="7130" spans="1:16">
      <c r="A7130">
        <v>5</v>
      </c>
      <c r="B7130">
        <v>15</v>
      </c>
      <c r="C7130">
        <v>4</v>
      </c>
      <c r="D7130">
        <v>6</v>
      </c>
      <c r="E7130">
        <v>4019</v>
      </c>
      <c r="F7130">
        <v>1340</v>
      </c>
      <c r="G7130">
        <v>357</v>
      </c>
      <c r="H7130">
        <v>3</v>
      </c>
      <c r="I7130" s="58" t="s">
        <v>1656</v>
      </c>
      <c r="J7130">
        <v>35703</v>
      </c>
      <c r="K7130" s="4">
        <v>5.5579999999999998</v>
      </c>
      <c r="L7130" s="4">
        <v>18.402999999999999</v>
      </c>
      <c r="M7130" s="4">
        <v>110.812</v>
      </c>
      <c r="N7130" s="4">
        <v>123.657</v>
      </c>
      <c r="O7130" s="5">
        <v>42305.745292812499</v>
      </c>
      <c r="P7130" s="5">
        <v>43258.050196053242</v>
      </c>
    </row>
    <row r="7131" spans="1:16">
      <c r="A7131">
        <v>5</v>
      </c>
      <c r="B7131">
        <v>15</v>
      </c>
      <c r="C7131">
        <v>4</v>
      </c>
      <c r="D7131">
        <v>6</v>
      </c>
      <c r="E7131">
        <v>4019</v>
      </c>
      <c r="F7131">
        <v>1341</v>
      </c>
      <c r="G7131">
        <v>357</v>
      </c>
      <c r="H7131">
        <v>5</v>
      </c>
      <c r="I7131" s="58" t="s">
        <v>10051</v>
      </c>
      <c r="J7131">
        <v>35705</v>
      </c>
      <c r="K7131" s="4">
        <v>1</v>
      </c>
      <c r="L7131" s="4">
        <v>14.507</v>
      </c>
      <c r="M7131" s="4">
        <v>123.657</v>
      </c>
      <c r="N7131" s="4">
        <v>137.16399999999999</v>
      </c>
      <c r="O7131" s="5">
        <v>42305.745292812499</v>
      </c>
      <c r="P7131" s="5">
        <v>43258.050196053242</v>
      </c>
    </row>
    <row r="7132" spans="1:16">
      <c r="A7132">
        <v>5</v>
      </c>
      <c r="B7132">
        <v>15</v>
      </c>
      <c r="C7132">
        <v>4</v>
      </c>
      <c r="D7132">
        <v>6</v>
      </c>
      <c r="E7132">
        <v>4550</v>
      </c>
      <c r="F7132">
        <v>1342</v>
      </c>
      <c r="G7132">
        <v>42</v>
      </c>
      <c r="H7132">
        <v>3</v>
      </c>
      <c r="I7132" s="58">
        <v>15401</v>
      </c>
      <c r="J7132">
        <v>4203</v>
      </c>
      <c r="K7132" s="4">
        <v>0</v>
      </c>
      <c r="L7132" s="4">
        <v>15.372999999999999</v>
      </c>
      <c r="M7132" s="4">
        <v>109.628</v>
      </c>
      <c r="N7132" s="4">
        <v>125.001</v>
      </c>
      <c r="O7132" s="5">
        <v>42305.745292812499</v>
      </c>
      <c r="P7132" s="5">
        <v>42305.745292812499</v>
      </c>
    </row>
    <row r="7133" spans="1:16">
      <c r="A7133">
        <v>5</v>
      </c>
      <c r="B7133">
        <v>15</v>
      </c>
      <c r="C7133">
        <v>4</v>
      </c>
      <c r="D7133">
        <v>6</v>
      </c>
      <c r="E7133">
        <v>4550</v>
      </c>
      <c r="F7133">
        <v>1343</v>
      </c>
      <c r="G7133">
        <v>42</v>
      </c>
      <c r="H7133">
        <v>4</v>
      </c>
      <c r="I7133" s="58">
        <v>15432</v>
      </c>
      <c r="J7133">
        <v>4204</v>
      </c>
      <c r="K7133" s="4">
        <v>15.38</v>
      </c>
      <c r="L7133" s="4">
        <v>26.687999999999999</v>
      </c>
      <c r="M7133" s="4">
        <v>125.001</v>
      </c>
      <c r="N7133" s="4">
        <v>136.309</v>
      </c>
      <c r="O7133" s="5">
        <v>42305.745292812499</v>
      </c>
      <c r="P7133" s="5">
        <v>43258.050196053242</v>
      </c>
    </row>
    <row r="7134" spans="1:16">
      <c r="A7134">
        <v>5</v>
      </c>
      <c r="B7134">
        <v>15</v>
      </c>
      <c r="C7134">
        <v>4</v>
      </c>
      <c r="D7134">
        <v>6</v>
      </c>
      <c r="E7134">
        <v>4550</v>
      </c>
      <c r="F7134">
        <v>1344</v>
      </c>
      <c r="G7134">
        <v>42</v>
      </c>
      <c r="H7134">
        <v>5</v>
      </c>
      <c r="I7134" s="58">
        <v>15462</v>
      </c>
      <c r="J7134">
        <v>4205</v>
      </c>
      <c r="K7134" s="4">
        <v>26.687999999999999</v>
      </c>
      <c r="L7134" s="4">
        <v>32.350999999999999</v>
      </c>
      <c r="M7134" s="4">
        <v>136.309</v>
      </c>
      <c r="N7134" s="4">
        <v>141.97200000000001</v>
      </c>
      <c r="O7134" s="5">
        <v>42305.745292812499</v>
      </c>
      <c r="P7134" s="5">
        <v>43258.050196053242</v>
      </c>
    </row>
    <row r="7135" spans="1:16">
      <c r="A7135">
        <v>5</v>
      </c>
      <c r="B7135">
        <v>15</v>
      </c>
      <c r="C7135">
        <v>4</v>
      </c>
      <c r="D7135">
        <v>6</v>
      </c>
      <c r="E7135">
        <v>463</v>
      </c>
      <c r="F7135">
        <v>1323</v>
      </c>
      <c r="G7135">
        <v>789</v>
      </c>
      <c r="H7135">
        <v>2</v>
      </c>
      <c r="I7135" s="58" t="s">
        <v>1658</v>
      </c>
      <c r="J7135">
        <v>78902</v>
      </c>
      <c r="K7135" s="4">
        <v>1</v>
      </c>
      <c r="L7135" s="4">
        <v>8.5220000000000002</v>
      </c>
      <c r="M7135" s="4">
        <v>14.226000000000001</v>
      </c>
      <c r="N7135" s="4">
        <v>21.748000000000001</v>
      </c>
      <c r="O7135" s="5">
        <v>42305.745292812499</v>
      </c>
      <c r="P7135" s="5">
        <v>42305.745292812499</v>
      </c>
    </row>
    <row r="7136" spans="1:16">
      <c r="A7136">
        <v>5</v>
      </c>
      <c r="B7136">
        <v>15</v>
      </c>
      <c r="C7136">
        <v>4</v>
      </c>
      <c r="D7136">
        <v>6</v>
      </c>
      <c r="E7136">
        <v>463</v>
      </c>
      <c r="F7136">
        <v>1324</v>
      </c>
      <c r="G7136">
        <v>2401</v>
      </c>
      <c r="H7136">
        <v>1</v>
      </c>
      <c r="I7136" s="58">
        <v>182989</v>
      </c>
      <c r="J7136">
        <v>240101</v>
      </c>
      <c r="K7136" s="4">
        <v>7.5220000000000002</v>
      </c>
      <c r="L7136" s="4">
        <v>13.52</v>
      </c>
      <c r="M7136" s="4">
        <v>21.748000000000001</v>
      </c>
      <c r="N7136" s="4">
        <v>27.745999999999999</v>
      </c>
      <c r="O7136" s="5">
        <v>42305.745292812499</v>
      </c>
      <c r="P7136" s="5">
        <v>42305.745292812499</v>
      </c>
    </row>
    <row r="7137" spans="1:16">
      <c r="A7137">
        <v>5</v>
      </c>
      <c r="B7137">
        <v>15</v>
      </c>
      <c r="C7137">
        <v>4</v>
      </c>
      <c r="D7137">
        <v>6</v>
      </c>
      <c r="E7137">
        <v>470</v>
      </c>
      <c r="F7137">
        <v>1325</v>
      </c>
      <c r="G7137">
        <v>788</v>
      </c>
      <c r="H7137">
        <v>3</v>
      </c>
      <c r="I7137" s="58" t="s">
        <v>10052</v>
      </c>
      <c r="J7137">
        <v>78803</v>
      </c>
      <c r="K7137" s="4">
        <v>0</v>
      </c>
      <c r="L7137" s="4">
        <v>10.789</v>
      </c>
      <c r="M7137" s="4">
        <v>27.486999999999998</v>
      </c>
      <c r="N7137" s="4">
        <v>38.276000000000003</v>
      </c>
      <c r="O7137" s="5">
        <v>42305.745292812499</v>
      </c>
      <c r="P7137" s="5">
        <v>43258.050196053242</v>
      </c>
    </row>
    <row r="7138" spans="1:16">
      <c r="A7138">
        <v>5</v>
      </c>
      <c r="B7138">
        <v>15</v>
      </c>
      <c r="C7138">
        <v>4</v>
      </c>
      <c r="D7138">
        <v>90</v>
      </c>
      <c r="E7138">
        <v>2344</v>
      </c>
      <c r="F7138">
        <v>1443</v>
      </c>
      <c r="G7138">
        <v>2126</v>
      </c>
      <c r="H7138">
        <v>2</v>
      </c>
      <c r="I7138" s="58">
        <v>82578</v>
      </c>
      <c r="J7138">
        <v>212602</v>
      </c>
      <c r="K7138" s="4">
        <v>0</v>
      </c>
      <c r="L7138" s="4">
        <v>20.978999999999999</v>
      </c>
      <c r="M7138" s="4">
        <v>0</v>
      </c>
      <c r="N7138" s="4">
        <v>20.978999999999999</v>
      </c>
      <c r="O7138" s="5">
        <v>42305.745292812499</v>
      </c>
      <c r="P7138" s="5">
        <v>43258.050196053242</v>
      </c>
    </row>
    <row r="7139" spans="1:16">
      <c r="A7139">
        <v>5</v>
      </c>
      <c r="B7139">
        <v>15</v>
      </c>
      <c r="C7139">
        <v>4</v>
      </c>
      <c r="D7139">
        <v>90</v>
      </c>
      <c r="E7139">
        <v>2421</v>
      </c>
      <c r="F7139">
        <v>1444</v>
      </c>
      <c r="G7139">
        <v>2221</v>
      </c>
      <c r="H7139">
        <v>2</v>
      </c>
      <c r="I7139" s="58">
        <v>117276</v>
      </c>
      <c r="J7139">
        <v>222102</v>
      </c>
      <c r="K7139" s="4">
        <v>1</v>
      </c>
      <c r="L7139" s="4">
        <v>6.6040000000000001</v>
      </c>
      <c r="M7139" s="4">
        <v>2.1779999999999999</v>
      </c>
      <c r="N7139" s="4">
        <v>7.782</v>
      </c>
      <c r="O7139" s="5">
        <v>42305.745292812499</v>
      </c>
      <c r="P7139" s="5">
        <v>43258.050196053242</v>
      </c>
    </row>
    <row r="7140" spans="1:16">
      <c r="A7140">
        <v>5</v>
      </c>
      <c r="B7140">
        <v>15</v>
      </c>
      <c r="C7140">
        <v>4</v>
      </c>
      <c r="D7140">
        <v>90</v>
      </c>
      <c r="E7140">
        <v>2496</v>
      </c>
      <c r="F7140">
        <v>1445</v>
      </c>
      <c r="G7140">
        <v>2317</v>
      </c>
      <c r="H7140">
        <v>1</v>
      </c>
      <c r="I7140" s="58">
        <v>152308</v>
      </c>
      <c r="J7140">
        <v>231701</v>
      </c>
      <c r="K7140" s="4">
        <v>1</v>
      </c>
      <c r="L7140" s="4">
        <v>5.5720000000000001</v>
      </c>
      <c r="M7140" s="4">
        <v>0</v>
      </c>
      <c r="N7140" s="4">
        <v>4.5720000000000001</v>
      </c>
      <c r="O7140" s="5">
        <v>42305.745292812499</v>
      </c>
      <c r="P7140" s="5">
        <v>42305.745292812499</v>
      </c>
    </row>
    <row r="7141" spans="1:16">
      <c r="A7141">
        <v>5</v>
      </c>
      <c r="B7141">
        <v>15</v>
      </c>
      <c r="C7141">
        <v>4</v>
      </c>
      <c r="D7141">
        <v>90</v>
      </c>
      <c r="E7141">
        <v>2500</v>
      </c>
      <c r="F7141">
        <v>1446</v>
      </c>
      <c r="G7141">
        <v>2723</v>
      </c>
      <c r="H7141">
        <v>1</v>
      </c>
      <c r="I7141" s="58">
        <v>300596</v>
      </c>
      <c r="J7141">
        <v>272301</v>
      </c>
      <c r="K7141" s="4">
        <v>1</v>
      </c>
      <c r="L7141" s="4">
        <v>11.609</v>
      </c>
      <c r="M7141" s="4">
        <v>0</v>
      </c>
      <c r="N7141" s="4">
        <v>10.609</v>
      </c>
      <c r="O7141" s="5">
        <v>42305.745292812499</v>
      </c>
      <c r="P7141" s="5">
        <v>43258.050196053242</v>
      </c>
    </row>
    <row r="7142" spans="1:16">
      <c r="A7142">
        <v>5</v>
      </c>
      <c r="B7142">
        <v>15</v>
      </c>
      <c r="C7142">
        <v>4</v>
      </c>
      <c r="D7142">
        <v>90</v>
      </c>
      <c r="E7142">
        <v>3112</v>
      </c>
      <c r="F7142">
        <v>1447</v>
      </c>
      <c r="G7142">
        <v>797</v>
      </c>
      <c r="H7142">
        <v>5</v>
      </c>
      <c r="I7142" s="58" t="s">
        <v>10053</v>
      </c>
      <c r="J7142">
        <v>79705</v>
      </c>
      <c r="K7142" s="4">
        <v>1</v>
      </c>
      <c r="L7142" s="4">
        <v>5.7779999999999996</v>
      </c>
      <c r="M7142" s="4">
        <v>0</v>
      </c>
      <c r="N7142" s="4">
        <v>4.7779999999999996</v>
      </c>
      <c r="O7142" s="5">
        <v>42305.745292812499</v>
      </c>
      <c r="P7142" s="5">
        <v>43258.050196053242</v>
      </c>
    </row>
    <row r="7143" spans="1:16">
      <c r="A7143">
        <v>5</v>
      </c>
      <c r="B7143">
        <v>15</v>
      </c>
      <c r="C7143">
        <v>4</v>
      </c>
      <c r="D7143">
        <v>90</v>
      </c>
      <c r="E7143">
        <v>3532</v>
      </c>
      <c r="F7143">
        <v>1448</v>
      </c>
      <c r="G7143">
        <v>3590</v>
      </c>
      <c r="H7143">
        <v>1</v>
      </c>
      <c r="I7143" s="58">
        <v>617262</v>
      </c>
      <c r="J7143">
        <v>359001</v>
      </c>
      <c r="K7143" s="4">
        <v>1</v>
      </c>
      <c r="L7143" s="4">
        <v>1.45</v>
      </c>
      <c r="M7143" s="4">
        <v>0</v>
      </c>
      <c r="N7143" s="4">
        <v>0.45</v>
      </c>
      <c r="O7143" s="5">
        <v>42305.745292812499</v>
      </c>
      <c r="P7143" s="5">
        <v>42305.745292812499</v>
      </c>
    </row>
    <row r="7144" spans="1:16">
      <c r="A7144">
        <v>5</v>
      </c>
      <c r="B7144">
        <v>15</v>
      </c>
      <c r="C7144">
        <v>4</v>
      </c>
      <c r="D7144">
        <v>90</v>
      </c>
      <c r="E7144">
        <v>3542</v>
      </c>
      <c r="F7144">
        <v>1449</v>
      </c>
      <c r="G7144">
        <v>275</v>
      </c>
      <c r="H7144">
        <v>5</v>
      </c>
      <c r="I7144" s="58" t="s">
        <v>10054</v>
      </c>
      <c r="J7144">
        <v>27505</v>
      </c>
      <c r="K7144" s="4">
        <v>0.91600000000000004</v>
      </c>
      <c r="L7144" s="4">
        <v>5.6449999999999996</v>
      </c>
      <c r="M7144" s="4">
        <v>114.182</v>
      </c>
      <c r="N7144" s="4">
        <v>118.911</v>
      </c>
      <c r="O7144" s="5">
        <v>42305.745292812499</v>
      </c>
      <c r="P7144" s="5">
        <v>42305.745292812499</v>
      </c>
    </row>
    <row r="7145" spans="1:16">
      <c r="A7145">
        <v>5</v>
      </c>
      <c r="B7145">
        <v>15</v>
      </c>
      <c r="C7145">
        <v>4</v>
      </c>
      <c r="D7145">
        <v>90</v>
      </c>
      <c r="E7145">
        <v>3542</v>
      </c>
      <c r="F7145">
        <v>1450</v>
      </c>
      <c r="G7145">
        <v>275</v>
      </c>
      <c r="H7145">
        <v>7</v>
      </c>
      <c r="I7145" s="58" t="s">
        <v>10055</v>
      </c>
      <c r="J7145">
        <v>27507</v>
      </c>
      <c r="K7145" s="4">
        <v>1</v>
      </c>
      <c r="L7145" s="4">
        <v>4.9169999999999998</v>
      </c>
      <c r="M7145" s="4">
        <v>120.563</v>
      </c>
      <c r="N7145" s="4">
        <v>124.48099999999999</v>
      </c>
      <c r="O7145" s="5">
        <v>42305.745292812499</v>
      </c>
      <c r="P7145" s="5">
        <v>43258.050196053242</v>
      </c>
    </row>
    <row r="7146" spans="1:16">
      <c r="A7146">
        <v>5</v>
      </c>
      <c r="B7146">
        <v>15</v>
      </c>
      <c r="C7146">
        <v>4</v>
      </c>
      <c r="D7146">
        <v>90</v>
      </c>
      <c r="E7146">
        <v>3542</v>
      </c>
      <c r="F7146">
        <v>1451</v>
      </c>
      <c r="G7146">
        <v>275</v>
      </c>
      <c r="H7146">
        <v>9</v>
      </c>
      <c r="I7146" s="58" t="s">
        <v>10056</v>
      </c>
      <c r="J7146">
        <v>27509</v>
      </c>
      <c r="K7146" s="4">
        <v>1</v>
      </c>
      <c r="L7146" s="4">
        <v>1.649</v>
      </c>
      <c r="M7146" s="4">
        <v>126.712</v>
      </c>
      <c r="N7146" s="4">
        <v>127.361</v>
      </c>
      <c r="O7146" s="5">
        <v>42305.745292812499</v>
      </c>
      <c r="P7146" s="5">
        <v>42305.745292812499</v>
      </c>
    </row>
    <row r="7147" spans="1:16">
      <c r="A7147">
        <v>5</v>
      </c>
      <c r="B7147">
        <v>15</v>
      </c>
      <c r="C7147">
        <v>4</v>
      </c>
      <c r="D7147">
        <v>90</v>
      </c>
      <c r="E7147">
        <v>3542</v>
      </c>
      <c r="F7147">
        <v>1452</v>
      </c>
      <c r="G7147">
        <v>275</v>
      </c>
      <c r="H7147">
        <v>11</v>
      </c>
      <c r="I7147" s="58" t="s">
        <v>10057</v>
      </c>
      <c r="J7147">
        <v>27511</v>
      </c>
      <c r="K7147" s="4">
        <v>1</v>
      </c>
      <c r="L7147" s="4">
        <v>17.992999999999999</v>
      </c>
      <c r="M7147" s="4">
        <v>129.584</v>
      </c>
      <c r="N7147" s="4">
        <v>146.577</v>
      </c>
      <c r="O7147" s="5">
        <v>42305.745292812499</v>
      </c>
      <c r="P7147" s="5">
        <v>43258.050196053242</v>
      </c>
    </row>
    <row r="7148" spans="1:16">
      <c r="A7148">
        <v>5</v>
      </c>
      <c r="B7148">
        <v>15</v>
      </c>
      <c r="C7148">
        <v>4</v>
      </c>
      <c r="D7148">
        <v>90</v>
      </c>
      <c r="E7148">
        <v>3730</v>
      </c>
      <c r="F7148">
        <v>1453</v>
      </c>
      <c r="G7148">
        <v>1861</v>
      </c>
      <c r="H7148">
        <v>2</v>
      </c>
      <c r="I7148" s="58">
        <v>-14212</v>
      </c>
      <c r="J7148">
        <v>186102</v>
      </c>
      <c r="K7148" s="4">
        <v>1</v>
      </c>
      <c r="L7148" s="4">
        <v>14.84</v>
      </c>
      <c r="M7148" s="4">
        <v>0</v>
      </c>
      <c r="N7148" s="4">
        <v>13.84</v>
      </c>
      <c r="O7148" s="5">
        <v>42305.745292812499</v>
      </c>
      <c r="P7148" s="5">
        <v>42305.745292812499</v>
      </c>
    </row>
    <row r="7149" spans="1:16">
      <c r="A7149">
        <v>5</v>
      </c>
      <c r="B7149">
        <v>15</v>
      </c>
      <c r="C7149">
        <v>4</v>
      </c>
      <c r="D7149">
        <v>90</v>
      </c>
      <c r="E7149">
        <v>3735</v>
      </c>
      <c r="F7149">
        <v>1454</v>
      </c>
      <c r="G7149">
        <v>2491</v>
      </c>
      <c r="H7149">
        <v>1</v>
      </c>
      <c r="I7149" s="58">
        <v>215861</v>
      </c>
      <c r="J7149">
        <v>249101</v>
      </c>
      <c r="K7149" s="4">
        <v>5</v>
      </c>
      <c r="L7149" s="4">
        <v>13.526999999999999</v>
      </c>
      <c r="M7149" s="4">
        <v>0</v>
      </c>
      <c r="N7149" s="4">
        <v>8.5269999999999992</v>
      </c>
      <c r="O7149" s="5">
        <v>42305.745292812499</v>
      </c>
      <c r="P7149" s="5">
        <v>42305.745292812499</v>
      </c>
    </row>
    <row r="7150" spans="1:16">
      <c r="A7150">
        <v>5</v>
      </c>
      <c r="B7150">
        <v>15</v>
      </c>
      <c r="C7150">
        <v>4</v>
      </c>
      <c r="D7150">
        <v>90</v>
      </c>
      <c r="E7150">
        <v>3788</v>
      </c>
      <c r="F7150">
        <v>1455</v>
      </c>
      <c r="G7150">
        <v>1861</v>
      </c>
      <c r="H7150">
        <v>1</v>
      </c>
      <c r="I7150" s="58">
        <v>-14243</v>
      </c>
      <c r="J7150">
        <v>186101</v>
      </c>
      <c r="K7150" s="4">
        <v>0</v>
      </c>
      <c r="L7150" s="4">
        <v>6.8540000000000001</v>
      </c>
      <c r="M7150" s="4">
        <v>0</v>
      </c>
      <c r="N7150" s="4">
        <v>6.8540000000000001</v>
      </c>
      <c r="O7150" s="5">
        <v>42305.745292812499</v>
      </c>
      <c r="P7150" s="5">
        <v>42305.745292812499</v>
      </c>
    </row>
    <row r="7151" spans="1:16">
      <c r="A7151">
        <v>5</v>
      </c>
      <c r="B7151">
        <v>15</v>
      </c>
      <c r="C7151">
        <v>4</v>
      </c>
      <c r="D7151">
        <v>90</v>
      </c>
      <c r="E7151">
        <v>3825</v>
      </c>
      <c r="F7151">
        <v>1456</v>
      </c>
      <c r="G7151">
        <v>797</v>
      </c>
      <c r="H7151">
        <v>4</v>
      </c>
      <c r="I7151" s="58" t="s">
        <v>10058</v>
      </c>
      <c r="J7151">
        <v>79704</v>
      </c>
      <c r="K7151" s="4">
        <v>1</v>
      </c>
      <c r="L7151" s="4">
        <v>8.43</v>
      </c>
      <c r="M7151" s="4">
        <v>0</v>
      </c>
      <c r="N7151" s="4">
        <v>7.43</v>
      </c>
      <c r="O7151" s="5">
        <v>42305.745292812499</v>
      </c>
      <c r="P7151" s="5">
        <v>42305.745292812499</v>
      </c>
    </row>
    <row r="7152" spans="1:16">
      <c r="A7152">
        <v>5</v>
      </c>
      <c r="B7152">
        <v>15</v>
      </c>
      <c r="C7152">
        <v>4</v>
      </c>
      <c r="D7152">
        <v>90</v>
      </c>
      <c r="E7152">
        <v>3913</v>
      </c>
      <c r="F7152">
        <v>1457</v>
      </c>
      <c r="G7152">
        <v>309</v>
      </c>
      <c r="H7152">
        <v>1</v>
      </c>
      <c r="I7152" s="58" t="s">
        <v>10059</v>
      </c>
      <c r="J7152">
        <v>30901</v>
      </c>
      <c r="K7152" s="4">
        <v>1</v>
      </c>
      <c r="L7152" s="4">
        <v>24.887</v>
      </c>
      <c r="M7152" s="4">
        <v>56.851999999999997</v>
      </c>
      <c r="N7152" s="4">
        <v>80.739000000000004</v>
      </c>
      <c r="O7152" s="5">
        <v>42305.745292812499</v>
      </c>
      <c r="P7152" s="5">
        <v>43258.050196053242</v>
      </c>
    </row>
    <row r="7153" spans="1:16">
      <c r="A7153">
        <v>5</v>
      </c>
      <c r="B7153">
        <v>15</v>
      </c>
      <c r="C7153">
        <v>4</v>
      </c>
      <c r="D7153">
        <v>90</v>
      </c>
      <c r="E7153">
        <v>3913</v>
      </c>
      <c r="F7153">
        <v>1458</v>
      </c>
      <c r="G7153">
        <v>455</v>
      </c>
      <c r="H7153">
        <v>3</v>
      </c>
      <c r="I7153" s="58" t="s">
        <v>1659</v>
      </c>
      <c r="J7153">
        <v>45503</v>
      </c>
      <c r="K7153" s="4">
        <v>7.431</v>
      </c>
      <c r="L7153" s="4">
        <v>7.93</v>
      </c>
      <c r="M7153" s="4">
        <v>56.353000000000002</v>
      </c>
      <c r="N7153" s="4">
        <v>56.851999999999997</v>
      </c>
      <c r="O7153" s="5">
        <v>42305.745292812499</v>
      </c>
      <c r="P7153" s="5">
        <v>43258.050196053242</v>
      </c>
    </row>
    <row r="7154" spans="1:16">
      <c r="A7154">
        <v>5</v>
      </c>
      <c r="B7154">
        <v>15</v>
      </c>
      <c r="C7154">
        <v>4</v>
      </c>
      <c r="D7154">
        <v>90</v>
      </c>
      <c r="E7154">
        <v>3913</v>
      </c>
      <c r="F7154">
        <v>1459</v>
      </c>
      <c r="G7154">
        <v>490</v>
      </c>
      <c r="H7154">
        <v>1</v>
      </c>
      <c r="I7154" s="58" t="s">
        <v>10060</v>
      </c>
      <c r="J7154">
        <v>49001</v>
      </c>
      <c r="K7154" s="4">
        <v>1</v>
      </c>
      <c r="L7154" s="4">
        <v>7.1849999999999996</v>
      </c>
      <c r="M7154" s="4">
        <v>50.167999999999999</v>
      </c>
      <c r="N7154" s="4">
        <v>56.353000000000002</v>
      </c>
      <c r="O7154" s="5">
        <v>42305.745292812499</v>
      </c>
      <c r="P7154" s="5">
        <v>43258.050196053242</v>
      </c>
    </row>
    <row r="7155" spans="1:16">
      <c r="A7155">
        <v>5</v>
      </c>
      <c r="B7155">
        <v>15</v>
      </c>
      <c r="C7155">
        <v>4</v>
      </c>
      <c r="D7155">
        <v>90</v>
      </c>
      <c r="E7155">
        <v>39</v>
      </c>
      <c r="F7155">
        <v>1432</v>
      </c>
      <c r="G7155">
        <v>275</v>
      </c>
      <c r="H7155">
        <v>22</v>
      </c>
      <c r="I7155" s="58" t="s">
        <v>10061</v>
      </c>
      <c r="J7155">
        <v>27522</v>
      </c>
      <c r="K7155" s="4">
        <v>10</v>
      </c>
      <c r="L7155" s="4">
        <v>10.208</v>
      </c>
      <c r="M7155" s="4">
        <v>3.3250000000000002</v>
      </c>
      <c r="N7155" s="4">
        <v>3.5329999999999999</v>
      </c>
      <c r="O7155" s="5">
        <v>42305.745292812499</v>
      </c>
      <c r="P7155" s="5">
        <v>42305.745292812499</v>
      </c>
    </row>
    <row r="7156" spans="1:16">
      <c r="A7156">
        <v>5</v>
      </c>
      <c r="B7156">
        <v>15</v>
      </c>
      <c r="C7156">
        <v>4</v>
      </c>
      <c r="D7156">
        <v>90</v>
      </c>
      <c r="E7156">
        <v>3976</v>
      </c>
      <c r="F7156">
        <v>1460</v>
      </c>
      <c r="G7156">
        <v>397</v>
      </c>
      <c r="H7156">
        <v>1</v>
      </c>
      <c r="I7156" s="58" t="s">
        <v>10062</v>
      </c>
      <c r="J7156">
        <v>39701</v>
      </c>
      <c r="K7156" s="4">
        <v>10</v>
      </c>
      <c r="L7156" s="4">
        <v>28.16</v>
      </c>
      <c r="M7156" s="4">
        <v>77.233000000000004</v>
      </c>
      <c r="N7156" s="4">
        <v>95.393000000000001</v>
      </c>
      <c r="O7156" s="5">
        <v>42305.745292812499</v>
      </c>
      <c r="P7156" s="5">
        <v>42305.745292812499</v>
      </c>
    </row>
    <row r="7157" spans="1:16">
      <c r="A7157">
        <v>5</v>
      </c>
      <c r="B7157">
        <v>15</v>
      </c>
      <c r="C7157">
        <v>4</v>
      </c>
      <c r="D7157">
        <v>90</v>
      </c>
      <c r="E7157">
        <v>3976</v>
      </c>
      <c r="F7157">
        <v>1461</v>
      </c>
      <c r="G7157">
        <v>455</v>
      </c>
      <c r="H7157">
        <v>3</v>
      </c>
      <c r="I7157" s="58" t="s">
        <v>1659</v>
      </c>
      <c r="J7157">
        <v>45503</v>
      </c>
      <c r="K7157" s="4">
        <v>1</v>
      </c>
      <c r="L7157" s="4">
        <v>7.431</v>
      </c>
      <c r="M7157" s="4">
        <v>62.569000000000003</v>
      </c>
      <c r="N7157" s="4">
        <v>69</v>
      </c>
      <c r="O7157" s="5">
        <v>42305.745292812499</v>
      </c>
      <c r="P7157" s="5">
        <v>42305.745292812499</v>
      </c>
    </row>
    <row r="7158" spans="1:16">
      <c r="A7158">
        <v>5</v>
      </c>
      <c r="B7158">
        <v>15</v>
      </c>
      <c r="C7158">
        <v>4</v>
      </c>
      <c r="D7158">
        <v>90</v>
      </c>
      <c r="E7158">
        <v>40</v>
      </c>
      <c r="F7158">
        <v>1433</v>
      </c>
      <c r="G7158">
        <v>275</v>
      </c>
      <c r="H7158">
        <v>23</v>
      </c>
      <c r="I7158" s="58" t="s">
        <v>10063</v>
      </c>
      <c r="J7158">
        <v>27523</v>
      </c>
      <c r="K7158" s="4">
        <v>22.143000000000001</v>
      </c>
      <c r="L7158" s="4">
        <v>25.939</v>
      </c>
      <c r="M7158" s="4">
        <v>0</v>
      </c>
      <c r="N7158" s="4">
        <v>3.7959999999999998</v>
      </c>
      <c r="O7158" s="5">
        <v>42305.745292812499</v>
      </c>
      <c r="P7158" s="5">
        <v>42305.745292812499</v>
      </c>
    </row>
    <row r="7159" spans="1:16">
      <c r="A7159">
        <v>5</v>
      </c>
      <c r="B7159">
        <v>15</v>
      </c>
      <c r="C7159">
        <v>4</v>
      </c>
      <c r="D7159">
        <v>90</v>
      </c>
      <c r="E7159">
        <v>4046</v>
      </c>
      <c r="F7159">
        <v>1462</v>
      </c>
      <c r="G7159">
        <v>310</v>
      </c>
      <c r="H7159">
        <v>4</v>
      </c>
      <c r="I7159" s="58" t="s">
        <v>1660</v>
      </c>
      <c r="J7159">
        <v>31004</v>
      </c>
      <c r="K7159" s="4">
        <v>1.006</v>
      </c>
      <c r="L7159" s="4">
        <v>3.0169999999999999</v>
      </c>
      <c r="M7159" s="4">
        <v>0</v>
      </c>
      <c r="N7159" s="4">
        <v>2.0110000000000001</v>
      </c>
      <c r="O7159" t="s">
        <v>1223</v>
      </c>
      <c r="P7159" t="s">
        <v>1223</v>
      </c>
    </row>
    <row r="7160" spans="1:16">
      <c r="A7160">
        <v>5</v>
      </c>
      <c r="B7160">
        <v>15</v>
      </c>
      <c r="C7160">
        <v>4</v>
      </c>
      <c r="D7160">
        <v>90</v>
      </c>
      <c r="E7160">
        <v>4046</v>
      </c>
      <c r="F7160">
        <v>1463</v>
      </c>
      <c r="G7160">
        <v>560</v>
      </c>
      <c r="H7160">
        <v>1</v>
      </c>
      <c r="I7160" s="58" t="s">
        <v>1661</v>
      </c>
      <c r="J7160">
        <v>56001</v>
      </c>
      <c r="K7160" s="4">
        <v>11.006</v>
      </c>
      <c r="L7160" s="4">
        <v>24.097999999999999</v>
      </c>
      <c r="M7160" s="4">
        <v>2.0110000000000001</v>
      </c>
      <c r="N7160" s="4">
        <v>15.103</v>
      </c>
      <c r="O7160" s="5">
        <v>43258.050196053242</v>
      </c>
      <c r="P7160" s="5">
        <v>43258.050196053242</v>
      </c>
    </row>
    <row r="7161" spans="1:16">
      <c r="A7161">
        <v>5</v>
      </c>
      <c r="B7161">
        <v>15</v>
      </c>
      <c r="C7161">
        <v>4</v>
      </c>
      <c r="D7161">
        <v>90</v>
      </c>
      <c r="E7161">
        <v>4046</v>
      </c>
      <c r="F7161">
        <v>1464</v>
      </c>
      <c r="G7161">
        <v>560</v>
      </c>
      <c r="H7161">
        <v>2</v>
      </c>
      <c r="I7161" s="58" t="s">
        <v>10064</v>
      </c>
      <c r="J7161">
        <v>56002</v>
      </c>
      <c r="K7161" s="4">
        <v>15.346</v>
      </c>
      <c r="L7161" s="4">
        <v>35.052999999999997</v>
      </c>
      <c r="M7161" s="4">
        <v>15.103</v>
      </c>
      <c r="N7161" s="4">
        <v>34.808999999999997</v>
      </c>
      <c r="O7161" s="5">
        <v>42305.745292812499</v>
      </c>
      <c r="P7161" s="5">
        <v>43258.050196053242</v>
      </c>
    </row>
    <row r="7162" spans="1:16">
      <c r="A7162">
        <v>5</v>
      </c>
      <c r="B7162">
        <v>15</v>
      </c>
      <c r="C7162">
        <v>4</v>
      </c>
      <c r="D7162">
        <v>90</v>
      </c>
      <c r="E7162">
        <v>4046</v>
      </c>
      <c r="F7162">
        <v>1465</v>
      </c>
      <c r="G7162">
        <v>560</v>
      </c>
      <c r="H7162">
        <v>3</v>
      </c>
      <c r="I7162" s="58" t="s">
        <v>10065</v>
      </c>
      <c r="J7162">
        <v>56003</v>
      </c>
      <c r="K7162" s="4">
        <v>1</v>
      </c>
      <c r="L7162" s="4">
        <v>4.5010000000000003</v>
      </c>
      <c r="M7162" s="4">
        <v>34.808999999999997</v>
      </c>
      <c r="N7162" s="4">
        <v>38.311</v>
      </c>
      <c r="O7162" s="5">
        <v>42305.745292812499</v>
      </c>
      <c r="P7162" s="5">
        <v>43258.050196053242</v>
      </c>
    </row>
    <row r="7163" spans="1:16">
      <c r="A7163">
        <v>5</v>
      </c>
      <c r="B7163">
        <v>15</v>
      </c>
      <c r="C7163">
        <v>4</v>
      </c>
      <c r="D7163">
        <v>90</v>
      </c>
      <c r="E7163">
        <v>4164</v>
      </c>
      <c r="F7163">
        <v>1466</v>
      </c>
      <c r="G7163">
        <v>560</v>
      </c>
      <c r="H7163">
        <v>1</v>
      </c>
      <c r="I7163" s="58" t="s">
        <v>1661</v>
      </c>
      <c r="J7163">
        <v>56001</v>
      </c>
      <c r="K7163" s="4">
        <v>10</v>
      </c>
      <c r="L7163" s="4">
        <v>11.006</v>
      </c>
      <c r="M7163" s="4">
        <v>8.1780000000000008</v>
      </c>
      <c r="N7163" s="4">
        <v>9.1839999999999993</v>
      </c>
      <c r="O7163" s="5">
        <v>42305.745292812499</v>
      </c>
      <c r="P7163" s="5">
        <v>42305.745292812499</v>
      </c>
    </row>
    <row r="7164" spans="1:16">
      <c r="A7164">
        <v>5</v>
      </c>
      <c r="B7164">
        <v>15</v>
      </c>
      <c r="C7164">
        <v>4</v>
      </c>
      <c r="D7164">
        <v>90</v>
      </c>
      <c r="E7164">
        <v>4164</v>
      </c>
      <c r="F7164">
        <v>1467</v>
      </c>
      <c r="G7164">
        <v>2403</v>
      </c>
      <c r="H7164">
        <v>1</v>
      </c>
      <c r="I7164" s="58">
        <v>183719</v>
      </c>
      <c r="J7164">
        <v>240301</v>
      </c>
      <c r="K7164" s="4">
        <v>25.817</v>
      </c>
      <c r="L7164" s="4">
        <v>32.014000000000003</v>
      </c>
      <c r="M7164" s="4">
        <v>0</v>
      </c>
      <c r="N7164" s="4">
        <v>6.1970000000000001</v>
      </c>
      <c r="O7164" s="5">
        <v>42305.745292812499</v>
      </c>
      <c r="P7164" s="5">
        <v>42305.745292812499</v>
      </c>
    </row>
    <row r="7165" spans="1:16">
      <c r="A7165">
        <v>5</v>
      </c>
      <c r="B7165">
        <v>15</v>
      </c>
      <c r="C7165">
        <v>4</v>
      </c>
      <c r="D7165">
        <v>90</v>
      </c>
      <c r="E7165">
        <v>4202</v>
      </c>
      <c r="F7165">
        <v>1468</v>
      </c>
      <c r="G7165">
        <v>275</v>
      </c>
      <c r="H7165">
        <v>14</v>
      </c>
      <c r="I7165" s="58" t="s">
        <v>10066</v>
      </c>
      <c r="J7165">
        <v>27514</v>
      </c>
      <c r="K7165" s="4">
        <v>1</v>
      </c>
      <c r="L7165" s="4">
        <v>2.335</v>
      </c>
      <c r="M7165" s="4">
        <v>0</v>
      </c>
      <c r="N7165" s="4">
        <v>1.335</v>
      </c>
      <c r="O7165" s="5">
        <v>42305.745292812499</v>
      </c>
      <c r="P7165" s="5">
        <v>42305.745292812499</v>
      </c>
    </row>
    <row r="7166" spans="1:16">
      <c r="A7166">
        <v>5</v>
      </c>
      <c r="B7166">
        <v>15</v>
      </c>
      <c r="C7166">
        <v>4</v>
      </c>
      <c r="D7166">
        <v>90</v>
      </c>
      <c r="E7166">
        <v>4459</v>
      </c>
      <c r="F7166">
        <v>1469</v>
      </c>
      <c r="G7166">
        <v>560</v>
      </c>
      <c r="H7166">
        <v>5</v>
      </c>
      <c r="I7166" s="58" t="s">
        <v>10067</v>
      </c>
      <c r="J7166">
        <v>56005</v>
      </c>
      <c r="K7166" s="4">
        <v>10</v>
      </c>
      <c r="L7166" s="4">
        <v>11.513999999999999</v>
      </c>
      <c r="M7166" s="4">
        <v>0</v>
      </c>
      <c r="N7166" s="4">
        <v>1.514</v>
      </c>
      <c r="O7166" s="5">
        <v>42305.745292812499</v>
      </c>
      <c r="P7166" s="5">
        <v>42305.745292812499</v>
      </c>
    </row>
    <row r="7167" spans="1:16">
      <c r="A7167">
        <v>5</v>
      </c>
      <c r="B7167">
        <v>15</v>
      </c>
      <c r="C7167">
        <v>4</v>
      </c>
      <c r="D7167">
        <v>90</v>
      </c>
      <c r="E7167">
        <v>4521</v>
      </c>
      <c r="F7167">
        <v>1470</v>
      </c>
      <c r="G7167">
        <v>169</v>
      </c>
      <c r="H7167">
        <v>6</v>
      </c>
      <c r="I7167" s="58" t="s">
        <v>10068</v>
      </c>
      <c r="J7167">
        <v>16906</v>
      </c>
      <c r="K7167" s="4">
        <v>5</v>
      </c>
      <c r="L7167" s="4">
        <v>12.35</v>
      </c>
      <c r="M7167" s="4">
        <v>142.267</v>
      </c>
      <c r="N7167" s="4">
        <v>149.61699999999999</v>
      </c>
      <c r="O7167" s="5">
        <v>42305.745292812499</v>
      </c>
      <c r="P7167" s="5">
        <v>43258.050196053242</v>
      </c>
    </row>
    <row r="7168" spans="1:16">
      <c r="A7168">
        <v>5</v>
      </c>
      <c r="B7168">
        <v>15</v>
      </c>
      <c r="C7168">
        <v>4</v>
      </c>
      <c r="D7168">
        <v>90</v>
      </c>
      <c r="E7168">
        <v>4521</v>
      </c>
      <c r="F7168">
        <v>1471</v>
      </c>
      <c r="G7168">
        <v>169</v>
      </c>
      <c r="H7168">
        <v>7</v>
      </c>
      <c r="I7168" s="58" t="s">
        <v>10069</v>
      </c>
      <c r="J7168">
        <v>16907</v>
      </c>
      <c r="K7168" s="4">
        <v>1</v>
      </c>
      <c r="L7168" s="4">
        <v>17.061</v>
      </c>
      <c r="M7168" s="4">
        <v>149.61699999999999</v>
      </c>
      <c r="N7168" s="4">
        <v>165.678</v>
      </c>
      <c r="O7168" s="5">
        <v>42305.745292812499</v>
      </c>
      <c r="P7168" s="5">
        <v>43258.050196053242</v>
      </c>
    </row>
    <row r="7169" spans="1:16">
      <c r="A7169">
        <v>5</v>
      </c>
      <c r="B7169">
        <v>15</v>
      </c>
      <c r="C7169">
        <v>4</v>
      </c>
      <c r="D7169">
        <v>90</v>
      </c>
      <c r="E7169">
        <v>460</v>
      </c>
      <c r="F7169">
        <v>1434</v>
      </c>
      <c r="G7169">
        <v>169</v>
      </c>
      <c r="H7169">
        <v>10</v>
      </c>
      <c r="I7169" s="58" t="s">
        <v>1662</v>
      </c>
      <c r="J7169">
        <v>16910</v>
      </c>
      <c r="K7169" s="4">
        <v>10</v>
      </c>
      <c r="L7169" s="4">
        <v>11.002000000000001</v>
      </c>
      <c r="M7169" s="4">
        <v>0</v>
      </c>
      <c r="N7169" s="4">
        <v>1.002</v>
      </c>
      <c r="O7169" s="5">
        <v>42305.745292812499</v>
      </c>
      <c r="P7169" s="5">
        <v>42305.745292812499</v>
      </c>
    </row>
    <row r="7170" spans="1:16">
      <c r="A7170">
        <v>5</v>
      </c>
      <c r="B7170">
        <v>15</v>
      </c>
      <c r="C7170">
        <v>4</v>
      </c>
      <c r="D7170">
        <v>90</v>
      </c>
      <c r="E7170">
        <v>460</v>
      </c>
      <c r="F7170">
        <v>1435</v>
      </c>
      <c r="G7170">
        <v>2492</v>
      </c>
      <c r="H7170">
        <v>2</v>
      </c>
      <c r="I7170" s="58">
        <v>216257</v>
      </c>
      <c r="J7170">
        <v>249202</v>
      </c>
      <c r="K7170" s="4">
        <v>0</v>
      </c>
      <c r="L7170" s="4">
        <v>5.9450000000000003</v>
      </c>
      <c r="M7170" s="4">
        <v>1.002</v>
      </c>
      <c r="N7170" s="4">
        <v>6.9470000000000001</v>
      </c>
      <c r="O7170" s="5">
        <v>42305.745292812499</v>
      </c>
      <c r="P7170" s="5">
        <v>42305.745292812499</v>
      </c>
    </row>
    <row r="7171" spans="1:16">
      <c r="A7171">
        <v>5</v>
      </c>
      <c r="B7171">
        <v>15</v>
      </c>
      <c r="C7171">
        <v>4</v>
      </c>
      <c r="D7171">
        <v>90</v>
      </c>
      <c r="E7171">
        <v>467</v>
      </c>
      <c r="F7171">
        <v>1436</v>
      </c>
      <c r="G7171">
        <v>795</v>
      </c>
      <c r="H7171">
        <v>1</v>
      </c>
      <c r="I7171" s="58" t="s">
        <v>10070</v>
      </c>
      <c r="J7171">
        <v>79501</v>
      </c>
      <c r="K7171" s="4">
        <v>0.98599999999999999</v>
      </c>
      <c r="L7171" s="4">
        <v>17.033999999999999</v>
      </c>
      <c r="M7171" s="4">
        <v>0</v>
      </c>
      <c r="N7171" s="4">
        <v>16.047999999999998</v>
      </c>
      <c r="O7171" s="5">
        <v>42305.745292812499</v>
      </c>
      <c r="P7171" s="5">
        <v>42305.745292812499</v>
      </c>
    </row>
    <row r="7172" spans="1:16">
      <c r="A7172">
        <v>5</v>
      </c>
      <c r="B7172">
        <v>15</v>
      </c>
      <c r="C7172">
        <v>4</v>
      </c>
      <c r="D7172">
        <v>90</v>
      </c>
      <c r="E7172">
        <v>467</v>
      </c>
      <c r="F7172">
        <v>1437</v>
      </c>
      <c r="G7172">
        <v>795</v>
      </c>
      <c r="H7172">
        <v>4</v>
      </c>
      <c r="I7172" s="58" t="s">
        <v>10071</v>
      </c>
      <c r="J7172">
        <v>79504</v>
      </c>
      <c r="K7172" s="4">
        <v>1</v>
      </c>
      <c r="L7172" s="4">
        <v>3.1909999999999998</v>
      </c>
      <c r="M7172" s="4">
        <v>16.675000000000001</v>
      </c>
      <c r="N7172" s="4">
        <v>18.866</v>
      </c>
      <c r="O7172" s="5">
        <v>42305.745292812499</v>
      </c>
      <c r="P7172" s="5">
        <v>43258.050196053242</v>
      </c>
    </row>
    <row r="7173" spans="1:16">
      <c r="A7173">
        <v>5</v>
      </c>
      <c r="B7173">
        <v>15</v>
      </c>
      <c r="C7173">
        <v>4</v>
      </c>
      <c r="D7173">
        <v>90</v>
      </c>
      <c r="E7173">
        <v>469</v>
      </c>
      <c r="F7173">
        <v>1438</v>
      </c>
      <c r="G7173">
        <v>753</v>
      </c>
      <c r="H7173">
        <v>4</v>
      </c>
      <c r="I7173" s="58" t="s">
        <v>10072</v>
      </c>
      <c r="J7173">
        <v>75304</v>
      </c>
      <c r="K7173" s="4">
        <v>0</v>
      </c>
      <c r="L7173" s="4">
        <v>8.2270000000000003</v>
      </c>
      <c r="M7173" s="4">
        <v>33.642000000000003</v>
      </c>
      <c r="N7173" s="4">
        <v>41.869</v>
      </c>
      <c r="O7173" s="5">
        <v>42305.745292812499</v>
      </c>
      <c r="P7173" s="5">
        <v>42305.745292812499</v>
      </c>
    </row>
    <row r="7174" spans="1:16">
      <c r="A7174">
        <v>5</v>
      </c>
      <c r="B7174">
        <v>15</v>
      </c>
      <c r="C7174">
        <v>4</v>
      </c>
      <c r="D7174">
        <v>90</v>
      </c>
      <c r="E7174">
        <v>892</v>
      </c>
      <c r="F7174">
        <v>1439</v>
      </c>
      <c r="G7174">
        <v>797</v>
      </c>
      <c r="H7174">
        <v>3</v>
      </c>
      <c r="I7174" s="58" t="s">
        <v>10073</v>
      </c>
      <c r="J7174">
        <v>79703</v>
      </c>
      <c r="K7174" s="4">
        <v>1</v>
      </c>
      <c r="L7174" s="4">
        <v>6.25</v>
      </c>
      <c r="M7174" s="4">
        <v>5.2149999999999999</v>
      </c>
      <c r="N7174" s="4">
        <v>10.465</v>
      </c>
      <c r="O7174" s="5">
        <v>42305.745292812499</v>
      </c>
      <c r="P7174" s="5">
        <v>43258.050196053242</v>
      </c>
    </row>
    <row r="7175" spans="1:16">
      <c r="A7175">
        <v>5</v>
      </c>
      <c r="B7175">
        <v>15</v>
      </c>
      <c r="C7175">
        <v>4</v>
      </c>
      <c r="D7175">
        <v>90</v>
      </c>
      <c r="E7175">
        <v>893</v>
      </c>
      <c r="F7175">
        <v>1440</v>
      </c>
      <c r="G7175">
        <v>310</v>
      </c>
      <c r="H7175">
        <v>4</v>
      </c>
      <c r="I7175" s="58" t="s">
        <v>1660</v>
      </c>
      <c r="J7175">
        <v>31004</v>
      </c>
      <c r="K7175" s="4">
        <v>3.0169999999999999</v>
      </c>
      <c r="L7175" s="4">
        <v>15.755000000000001</v>
      </c>
      <c r="M7175" s="4">
        <v>0</v>
      </c>
      <c r="N7175" s="4">
        <v>12.738</v>
      </c>
      <c r="O7175" t="s">
        <v>1223</v>
      </c>
      <c r="P7175" t="s">
        <v>1223</v>
      </c>
    </row>
    <row r="7176" spans="1:16">
      <c r="A7176">
        <v>5</v>
      </c>
      <c r="B7176">
        <v>15</v>
      </c>
      <c r="C7176">
        <v>4</v>
      </c>
      <c r="D7176">
        <v>90</v>
      </c>
      <c r="E7176">
        <v>894</v>
      </c>
      <c r="F7176">
        <v>1441</v>
      </c>
      <c r="G7176">
        <v>169</v>
      </c>
      <c r="H7176">
        <v>10</v>
      </c>
      <c r="I7176" s="58" t="s">
        <v>1662</v>
      </c>
      <c r="J7176">
        <v>16910</v>
      </c>
      <c r="K7176" s="4">
        <v>1</v>
      </c>
      <c r="L7176" s="4">
        <v>3.0089999999999999</v>
      </c>
      <c r="M7176" s="4">
        <v>0.25600000000000001</v>
      </c>
      <c r="N7176" s="4">
        <v>2.2650000000000001</v>
      </c>
      <c r="O7176" s="5">
        <v>42305.745292812499</v>
      </c>
      <c r="P7176" s="5">
        <v>42305.745292812499</v>
      </c>
    </row>
    <row r="7177" spans="1:16">
      <c r="A7177">
        <v>5</v>
      </c>
      <c r="B7177">
        <v>15</v>
      </c>
      <c r="C7177">
        <v>4</v>
      </c>
      <c r="D7177">
        <v>90</v>
      </c>
      <c r="E7177">
        <v>894</v>
      </c>
      <c r="F7177">
        <v>1442</v>
      </c>
      <c r="G7177">
        <v>169</v>
      </c>
      <c r="H7177">
        <v>11</v>
      </c>
      <c r="I7177" s="58" t="s">
        <v>10074</v>
      </c>
      <c r="J7177">
        <v>16911</v>
      </c>
      <c r="K7177" s="4">
        <v>10</v>
      </c>
      <c r="L7177" s="4">
        <v>10.256</v>
      </c>
      <c r="M7177" s="4">
        <v>0</v>
      </c>
      <c r="N7177" s="4">
        <v>0.25600000000000001</v>
      </c>
      <c r="O7177" s="5">
        <v>42305.745292812499</v>
      </c>
      <c r="P7177" s="5">
        <v>42305.745292812499</v>
      </c>
    </row>
    <row r="7178" spans="1:16">
      <c r="A7178">
        <v>5</v>
      </c>
      <c r="B7178">
        <v>15</v>
      </c>
      <c r="C7178">
        <v>4</v>
      </c>
      <c r="D7178">
        <v>98</v>
      </c>
      <c r="E7178">
        <v>1374</v>
      </c>
      <c r="F7178">
        <v>1479</v>
      </c>
      <c r="G7178">
        <v>790</v>
      </c>
      <c r="H7178">
        <v>6</v>
      </c>
      <c r="I7178" s="58" t="s">
        <v>10075</v>
      </c>
      <c r="J7178">
        <v>79006</v>
      </c>
      <c r="K7178" s="4">
        <v>2.9000000000000001E-2</v>
      </c>
      <c r="L7178" s="4">
        <v>22.599</v>
      </c>
      <c r="M7178" s="4">
        <v>0</v>
      </c>
      <c r="N7178" s="4">
        <v>22.57</v>
      </c>
      <c r="O7178" s="5">
        <v>42305.745292812499</v>
      </c>
      <c r="P7178" s="5">
        <v>42305.745292812499</v>
      </c>
    </row>
    <row r="7179" spans="1:16">
      <c r="A7179">
        <v>5</v>
      </c>
      <c r="B7179">
        <v>15</v>
      </c>
      <c r="C7179">
        <v>4</v>
      </c>
      <c r="D7179">
        <v>98</v>
      </c>
      <c r="E7179">
        <v>1375</v>
      </c>
      <c r="F7179">
        <v>1480</v>
      </c>
      <c r="G7179">
        <v>1336</v>
      </c>
      <c r="H7179">
        <v>1</v>
      </c>
      <c r="I7179" s="58" t="s">
        <v>10076</v>
      </c>
      <c r="J7179">
        <v>133601</v>
      </c>
      <c r="K7179" s="4">
        <v>1</v>
      </c>
      <c r="L7179" s="4">
        <v>16.960999999999999</v>
      </c>
      <c r="M7179" s="4">
        <v>0</v>
      </c>
      <c r="N7179" s="4">
        <v>15.961</v>
      </c>
      <c r="O7179" s="5">
        <v>42305.745292812499</v>
      </c>
      <c r="P7179" s="5">
        <v>42305.745292812499</v>
      </c>
    </row>
    <row r="7180" spans="1:16">
      <c r="A7180">
        <v>5</v>
      </c>
      <c r="B7180">
        <v>15</v>
      </c>
      <c r="C7180">
        <v>4</v>
      </c>
      <c r="D7180">
        <v>98</v>
      </c>
      <c r="E7180">
        <v>1669</v>
      </c>
      <c r="F7180">
        <v>1481</v>
      </c>
      <c r="G7180">
        <v>1489</v>
      </c>
      <c r="H7180">
        <v>2</v>
      </c>
      <c r="I7180" s="58" t="s">
        <v>10077</v>
      </c>
      <c r="J7180">
        <v>148902</v>
      </c>
      <c r="K7180" s="4">
        <v>1</v>
      </c>
      <c r="L7180" s="4">
        <v>6.2380000000000004</v>
      </c>
      <c r="M7180" s="4">
        <v>27.094000000000001</v>
      </c>
      <c r="N7180" s="4">
        <v>32.332000000000001</v>
      </c>
      <c r="O7180" s="5">
        <v>42305.745292812499</v>
      </c>
      <c r="P7180" s="5">
        <v>42305.745292812499</v>
      </c>
    </row>
    <row r="7181" spans="1:16">
      <c r="A7181">
        <v>5</v>
      </c>
      <c r="B7181">
        <v>15</v>
      </c>
      <c r="C7181">
        <v>4</v>
      </c>
      <c r="D7181">
        <v>98</v>
      </c>
      <c r="E7181">
        <v>1858</v>
      </c>
      <c r="F7181">
        <v>1482</v>
      </c>
      <c r="G7181">
        <v>1733</v>
      </c>
      <c r="H7181">
        <v>1</v>
      </c>
      <c r="I7181" s="58">
        <v>-60994</v>
      </c>
      <c r="J7181">
        <v>173301</v>
      </c>
      <c r="K7181" s="4">
        <v>1.002</v>
      </c>
      <c r="L7181" s="4">
        <v>2.0209999999999999</v>
      </c>
      <c r="M7181" s="4">
        <v>0</v>
      </c>
      <c r="N7181" s="4">
        <v>1.0189999999999999</v>
      </c>
      <c r="O7181" s="5">
        <v>42305.745292812499</v>
      </c>
      <c r="P7181" s="5">
        <v>42305.745292812499</v>
      </c>
    </row>
    <row r="7182" spans="1:16">
      <c r="A7182">
        <v>5</v>
      </c>
      <c r="B7182">
        <v>15</v>
      </c>
      <c r="C7182">
        <v>4</v>
      </c>
      <c r="D7182">
        <v>98</v>
      </c>
      <c r="E7182">
        <v>2085</v>
      </c>
      <c r="F7182">
        <v>1483</v>
      </c>
      <c r="G7182">
        <v>1886</v>
      </c>
      <c r="H7182">
        <v>1</v>
      </c>
      <c r="I7182" s="58">
        <v>-5112</v>
      </c>
      <c r="J7182">
        <v>188601</v>
      </c>
      <c r="K7182" s="4">
        <v>0</v>
      </c>
      <c r="L7182" s="4">
        <v>16.088000000000001</v>
      </c>
      <c r="M7182" s="4">
        <v>0</v>
      </c>
      <c r="N7182" s="4">
        <v>16.088000000000001</v>
      </c>
      <c r="O7182" s="5">
        <v>42305.745292812499</v>
      </c>
      <c r="P7182" s="5">
        <v>42305.745292812499</v>
      </c>
    </row>
    <row r="7183" spans="1:16">
      <c r="A7183">
        <v>5</v>
      </c>
      <c r="B7183">
        <v>15</v>
      </c>
      <c r="C7183">
        <v>4</v>
      </c>
      <c r="D7183">
        <v>98</v>
      </c>
      <c r="E7183">
        <v>2384</v>
      </c>
      <c r="F7183">
        <v>1484</v>
      </c>
      <c r="G7183">
        <v>2404</v>
      </c>
      <c r="H7183">
        <v>2</v>
      </c>
      <c r="I7183" s="58">
        <v>184115</v>
      </c>
      <c r="J7183">
        <v>240402</v>
      </c>
      <c r="K7183" s="4">
        <v>0</v>
      </c>
      <c r="L7183" s="4">
        <v>7.01</v>
      </c>
      <c r="M7183" s="4">
        <v>8.9649999999999999</v>
      </c>
      <c r="N7183" s="4">
        <v>15.975</v>
      </c>
      <c r="O7183" s="5">
        <v>42305.745292812499</v>
      </c>
      <c r="P7183" s="5">
        <v>43258.050196053242</v>
      </c>
    </row>
    <row r="7184" spans="1:16">
      <c r="A7184">
        <v>5</v>
      </c>
      <c r="B7184">
        <v>15</v>
      </c>
      <c r="C7184">
        <v>4</v>
      </c>
      <c r="D7184">
        <v>98</v>
      </c>
      <c r="E7184">
        <v>2418</v>
      </c>
      <c r="F7184">
        <v>1485</v>
      </c>
      <c r="G7184">
        <v>2335</v>
      </c>
      <c r="H7184">
        <v>1</v>
      </c>
      <c r="I7184" s="58">
        <v>158882</v>
      </c>
      <c r="J7184">
        <v>233501</v>
      </c>
      <c r="K7184" s="4">
        <v>0</v>
      </c>
      <c r="L7184" s="4">
        <v>9.593</v>
      </c>
      <c r="M7184" s="4">
        <v>0</v>
      </c>
      <c r="N7184" s="4">
        <v>9.593</v>
      </c>
      <c r="O7184" s="5">
        <v>42305.745292812499</v>
      </c>
      <c r="P7184" s="5">
        <v>42305.745292812499</v>
      </c>
    </row>
    <row r="7185" spans="1:16">
      <c r="A7185">
        <v>5</v>
      </c>
      <c r="B7185">
        <v>15</v>
      </c>
      <c r="C7185">
        <v>4</v>
      </c>
      <c r="D7185">
        <v>98</v>
      </c>
      <c r="E7185">
        <v>2556</v>
      </c>
      <c r="F7185">
        <v>1486</v>
      </c>
      <c r="G7185">
        <v>2724</v>
      </c>
      <c r="H7185">
        <v>1</v>
      </c>
      <c r="I7185" s="58">
        <v>300961</v>
      </c>
      <c r="J7185">
        <v>272401</v>
      </c>
      <c r="K7185" s="4">
        <v>0</v>
      </c>
      <c r="L7185" s="4">
        <v>13.266</v>
      </c>
      <c r="M7185" s="4">
        <v>0</v>
      </c>
      <c r="N7185" s="4">
        <v>13.266</v>
      </c>
      <c r="O7185" t="s">
        <v>1223</v>
      </c>
      <c r="P7185" t="s">
        <v>1223</v>
      </c>
    </row>
    <row r="7186" spans="1:16">
      <c r="A7186">
        <v>5</v>
      </c>
      <c r="B7186">
        <v>15</v>
      </c>
      <c r="C7186">
        <v>4</v>
      </c>
      <c r="D7186">
        <v>98</v>
      </c>
      <c r="E7186">
        <v>3178</v>
      </c>
      <c r="F7186">
        <v>1487</v>
      </c>
      <c r="G7186">
        <v>2900</v>
      </c>
      <c r="H7186">
        <v>1</v>
      </c>
      <c r="I7186" s="58">
        <v>365245</v>
      </c>
      <c r="J7186">
        <v>290001</v>
      </c>
      <c r="K7186" s="4">
        <v>5</v>
      </c>
      <c r="L7186" s="4">
        <v>18.308</v>
      </c>
      <c r="M7186" s="4">
        <v>0</v>
      </c>
      <c r="N7186" s="4">
        <v>13.308</v>
      </c>
      <c r="O7186" s="5">
        <v>42305.745292812499</v>
      </c>
      <c r="P7186" s="5">
        <v>42305.745292812499</v>
      </c>
    </row>
    <row r="7187" spans="1:16">
      <c r="A7187">
        <v>5</v>
      </c>
      <c r="B7187">
        <v>15</v>
      </c>
      <c r="C7187">
        <v>4</v>
      </c>
      <c r="D7187">
        <v>98</v>
      </c>
      <c r="E7187">
        <v>3865</v>
      </c>
      <c r="F7187">
        <v>1488</v>
      </c>
      <c r="G7187">
        <v>308</v>
      </c>
      <c r="H7187">
        <v>2</v>
      </c>
      <c r="I7187" s="58" t="s">
        <v>10078</v>
      </c>
      <c r="J7187">
        <v>30802</v>
      </c>
      <c r="K7187" s="4">
        <v>14.464</v>
      </c>
      <c r="L7187" s="4">
        <v>27.98</v>
      </c>
      <c r="M7187" s="4">
        <v>39.225000000000001</v>
      </c>
      <c r="N7187" s="4">
        <v>52.741</v>
      </c>
      <c r="O7187" s="5">
        <v>43258.050196053242</v>
      </c>
      <c r="P7187" s="5">
        <v>43258.050196053242</v>
      </c>
    </row>
    <row r="7188" spans="1:16">
      <c r="A7188">
        <v>5</v>
      </c>
      <c r="B7188">
        <v>15</v>
      </c>
      <c r="C7188">
        <v>4</v>
      </c>
      <c r="D7188">
        <v>98</v>
      </c>
      <c r="E7188">
        <v>3865</v>
      </c>
      <c r="F7188">
        <v>1489</v>
      </c>
      <c r="G7188">
        <v>355</v>
      </c>
      <c r="H7188">
        <v>5</v>
      </c>
      <c r="I7188" s="58" t="s">
        <v>1663</v>
      </c>
      <c r="J7188">
        <v>35505</v>
      </c>
      <c r="K7188" s="4">
        <v>27.905000000000001</v>
      </c>
      <c r="L7188" s="4">
        <v>35.747</v>
      </c>
      <c r="M7188" s="4">
        <v>52.741</v>
      </c>
      <c r="N7188" s="4">
        <v>60.582999999999998</v>
      </c>
      <c r="O7188" s="5">
        <v>43258.050196053242</v>
      </c>
      <c r="P7188" s="5">
        <v>43258.050196053242</v>
      </c>
    </row>
    <row r="7189" spans="1:16">
      <c r="A7189">
        <v>5</v>
      </c>
      <c r="B7189">
        <v>15</v>
      </c>
      <c r="C7189">
        <v>4</v>
      </c>
      <c r="D7189">
        <v>98</v>
      </c>
      <c r="E7189">
        <v>3865</v>
      </c>
      <c r="F7189">
        <v>1490</v>
      </c>
      <c r="G7189">
        <v>790</v>
      </c>
      <c r="H7189">
        <v>5</v>
      </c>
      <c r="I7189" s="58" t="s">
        <v>1664</v>
      </c>
      <c r="J7189">
        <v>79005</v>
      </c>
      <c r="K7189" s="4">
        <v>1</v>
      </c>
      <c r="L7189" s="4">
        <v>14.451000000000001</v>
      </c>
      <c r="M7189" s="4">
        <v>25.774000000000001</v>
      </c>
      <c r="N7189" s="4">
        <v>39.225000000000001</v>
      </c>
      <c r="O7189" t="s">
        <v>1223</v>
      </c>
      <c r="P7189" t="s">
        <v>1223</v>
      </c>
    </row>
    <row r="7190" spans="1:16">
      <c r="A7190">
        <v>5</v>
      </c>
      <c r="B7190">
        <v>15</v>
      </c>
      <c r="C7190">
        <v>4</v>
      </c>
      <c r="D7190">
        <v>98</v>
      </c>
      <c r="E7190">
        <v>3898</v>
      </c>
      <c r="F7190">
        <v>1491</v>
      </c>
      <c r="G7190">
        <v>1885</v>
      </c>
      <c r="H7190">
        <v>1</v>
      </c>
      <c r="I7190" s="58">
        <v>-5477</v>
      </c>
      <c r="J7190">
        <v>188501</v>
      </c>
      <c r="K7190" s="4">
        <v>5.2480000000000002</v>
      </c>
      <c r="L7190" s="4">
        <v>11.006</v>
      </c>
      <c r="M7190" s="4">
        <v>0</v>
      </c>
      <c r="N7190" s="4">
        <v>5.758</v>
      </c>
      <c r="O7190" s="5">
        <v>42305.745292812499</v>
      </c>
      <c r="P7190" s="5">
        <v>42305.745292812499</v>
      </c>
    </row>
    <row r="7191" spans="1:16">
      <c r="A7191">
        <v>5</v>
      </c>
      <c r="B7191">
        <v>15</v>
      </c>
      <c r="C7191">
        <v>4</v>
      </c>
      <c r="D7191">
        <v>98</v>
      </c>
      <c r="E7191">
        <v>3963</v>
      </c>
      <c r="F7191">
        <v>1492</v>
      </c>
      <c r="G7191">
        <v>791</v>
      </c>
      <c r="H7191">
        <v>1</v>
      </c>
      <c r="I7191" s="58" t="s">
        <v>10079</v>
      </c>
      <c r="J7191">
        <v>79101</v>
      </c>
      <c r="K7191" s="4">
        <v>10.085000000000001</v>
      </c>
      <c r="L7191" s="4">
        <v>28.47</v>
      </c>
      <c r="M7191" s="4">
        <v>0</v>
      </c>
      <c r="N7191" s="4">
        <v>18.385000000000002</v>
      </c>
      <c r="O7191" s="5">
        <v>42305.745292812499</v>
      </c>
      <c r="P7191" s="5">
        <v>42305.745292812499</v>
      </c>
    </row>
    <row r="7192" spans="1:16">
      <c r="A7192">
        <v>5</v>
      </c>
      <c r="B7192">
        <v>15</v>
      </c>
      <c r="C7192">
        <v>4</v>
      </c>
      <c r="D7192">
        <v>98</v>
      </c>
      <c r="E7192">
        <v>3963</v>
      </c>
      <c r="F7192">
        <v>1493</v>
      </c>
      <c r="G7192">
        <v>791</v>
      </c>
      <c r="H7192">
        <v>5</v>
      </c>
      <c r="I7192" s="58" t="s">
        <v>10080</v>
      </c>
      <c r="J7192">
        <v>79105</v>
      </c>
      <c r="K7192" s="4">
        <v>1</v>
      </c>
      <c r="L7192" s="4">
        <v>17.097999999999999</v>
      </c>
      <c r="M7192" s="4">
        <v>18.504999999999999</v>
      </c>
      <c r="N7192" s="4">
        <v>34.603000000000002</v>
      </c>
      <c r="O7192" s="5">
        <v>42305.745292812499</v>
      </c>
      <c r="P7192" s="5">
        <v>42305.745292812499</v>
      </c>
    </row>
    <row r="7193" spans="1:16">
      <c r="A7193">
        <v>5</v>
      </c>
      <c r="B7193">
        <v>15</v>
      </c>
      <c r="C7193">
        <v>4</v>
      </c>
      <c r="D7193">
        <v>98</v>
      </c>
      <c r="E7193">
        <v>4019</v>
      </c>
      <c r="F7193">
        <v>1494</v>
      </c>
      <c r="G7193">
        <v>308</v>
      </c>
      <c r="H7193">
        <v>1</v>
      </c>
      <c r="I7193" s="58" t="s">
        <v>10081</v>
      </c>
      <c r="J7193">
        <v>30801</v>
      </c>
      <c r="K7193" s="4">
        <v>1</v>
      </c>
      <c r="L7193" s="4">
        <v>19.978000000000002</v>
      </c>
      <c r="M7193" s="4">
        <v>0</v>
      </c>
      <c r="N7193" s="4">
        <v>18.978000000000002</v>
      </c>
      <c r="O7193" s="5">
        <v>42305.745292812499</v>
      </c>
      <c r="P7193" s="5">
        <v>42305.745292812499</v>
      </c>
    </row>
    <row r="7194" spans="1:16">
      <c r="A7194">
        <v>5</v>
      </c>
      <c r="B7194">
        <v>15</v>
      </c>
      <c r="C7194">
        <v>4</v>
      </c>
      <c r="D7194">
        <v>98</v>
      </c>
      <c r="E7194">
        <v>4019</v>
      </c>
      <c r="F7194">
        <v>1495</v>
      </c>
      <c r="G7194">
        <v>355</v>
      </c>
      <c r="H7194">
        <v>5</v>
      </c>
      <c r="I7194" s="58" t="s">
        <v>1663</v>
      </c>
      <c r="J7194">
        <v>35505</v>
      </c>
      <c r="K7194" s="4">
        <v>1</v>
      </c>
      <c r="L7194" s="4">
        <v>12.587999999999999</v>
      </c>
      <c r="M7194" s="4">
        <v>27.881</v>
      </c>
      <c r="N7194" s="4">
        <v>39.469000000000001</v>
      </c>
      <c r="O7194" s="5">
        <v>42305.745292812499</v>
      </c>
      <c r="P7194" s="5">
        <v>42305.745292812499</v>
      </c>
    </row>
    <row r="7195" spans="1:16">
      <c r="A7195">
        <v>5</v>
      </c>
      <c r="B7195">
        <v>15</v>
      </c>
      <c r="C7195">
        <v>4</v>
      </c>
      <c r="D7195">
        <v>98</v>
      </c>
      <c r="E7195">
        <v>4130</v>
      </c>
      <c r="F7195">
        <v>1496</v>
      </c>
      <c r="G7195">
        <v>308</v>
      </c>
      <c r="H7195">
        <v>3</v>
      </c>
      <c r="I7195" s="58" t="s">
        <v>10082</v>
      </c>
      <c r="J7195">
        <v>30803</v>
      </c>
      <c r="K7195" s="4">
        <v>5</v>
      </c>
      <c r="L7195" s="4">
        <v>5.7039999999999997</v>
      </c>
      <c r="M7195" s="4">
        <v>0</v>
      </c>
      <c r="N7195" s="4">
        <v>0.70399999999999996</v>
      </c>
      <c r="O7195" s="5">
        <v>42305.745292812499</v>
      </c>
      <c r="P7195" s="5">
        <v>42305.745292812499</v>
      </c>
    </row>
    <row r="7196" spans="1:16">
      <c r="A7196">
        <v>5</v>
      </c>
      <c r="B7196">
        <v>15</v>
      </c>
      <c r="C7196">
        <v>4</v>
      </c>
      <c r="D7196">
        <v>98</v>
      </c>
      <c r="E7196">
        <v>456</v>
      </c>
      <c r="F7196">
        <v>1472</v>
      </c>
      <c r="G7196">
        <v>790</v>
      </c>
      <c r="H7196">
        <v>5</v>
      </c>
      <c r="I7196" s="58" t="s">
        <v>1664</v>
      </c>
      <c r="J7196">
        <v>79005</v>
      </c>
      <c r="K7196" s="4">
        <v>20</v>
      </c>
      <c r="L7196" s="4">
        <v>22.943000000000001</v>
      </c>
      <c r="M7196" s="4">
        <v>0</v>
      </c>
      <c r="N7196" s="4">
        <v>2.9430000000000001</v>
      </c>
      <c r="O7196" s="5">
        <v>42305.745292812499</v>
      </c>
      <c r="P7196" s="5">
        <v>42305.745292812499</v>
      </c>
    </row>
    <row r="7197" spans="1:16">
      <c r="A7197">
        <v>5</v>
      </c>
      <c r="B7197">
        <v>15</v>
      </c>
      <c r="C7197">
        <v>4</v>
      </c>
      <c r="D7197">
        <v>98</v>
      </c>
      <c r="E7197">
        <v>459</v>
      </c>
      <c r="F7197">
        <v>1473</v>
      </c>
      <c r="G7197">
        <v>1107</v>
      </c>
      <c r="H7197">
        <v>1</v>
      </c>
      <c r="I7197" s="58" t="s">
        <v>1665</v>
      </c>
      <c r="J7197">
        <v>110701</v>
      </c>
      <c r="K7197" s="4">
        <v>10.199999999999999</v>
      </c>
      <c r="L7197" s="4">
        <v>12.057</v>
      </c>
      <c r="M7197" s="4">
        <v>80.602999999999994</v>
      </c>
      <c r="N7197" s="4">
        <v>82.46</v>
      </c>
      <c r="O7197" s="5">
        <v>42305.745292812499</v>
      </c>
      <c r="P7197" s="5">
        <v>43258.050196053242</v>
      </c>
    </row>
    <row r="7198" spans="1:16">
      <c r="A7198">
        <v>5</v>
      </c>
      <c r="B7198">
        <v>15</v>
      </c>
      <c r="C7198">
        <v>4</v>
      </c>
      <c r="D7198">
        <v>98</v>
      </c>
      <c r="E7198">
        <v>459</v>
      </c>
      <c r="F7198">
        <v>1474</v>
      </c>
      <c r="G7198">
        <v>1885</v>
      </c>
      <c r="H7198">
        <v>1</v>
      </c>
      <c r="I7198" s="58">
        <v>-5477</v>
      </c>
      <c r="J7198">
        <v>188501</v>
      </c>
      <c r="K7198" s="4">
        <v>15</v>
      </c>
      <c r="L7198" s="4">
        <v>20.341999999999999</v>
      </c>
      <c r="M7198" s="4">
        <v>82.46</v>
      </c>
      <c r="N7198" s="4">
        <v>87.802000000000007</v>
      </c>
      <c r="O7198" s="5">
        <v>42305.745292812499</v>
      </c>
      <c r="P7198" s="5">
        <v>43258.050196053242</v>
      </c>
    </row>
    <row r="7199" spans="1:16">
      <c r="A7199">
        <v>5</v>
      </c>
      <c r="B7199">
        <v>15</v>
      </c>
      <c r="C7199">
        <v>4</v>
      </c>
      <c r="D7199">
        <v>98</v>
      </c>
      <c r="E7199">
        <v>677</v>
      </c>
      <c r="F7199">
        <v>1475</v>
      </c>
      <c r="G7199">
        <v>1621</v>
      </c>
      <c r="H7199">
        <v>1</v>
      </c>
      <c r="I7199" s="58">
        <v>-101901</v>
      </c>
      <c r="J7199">
        <v>162101</v>
      </c>
      <c r="K7199" s="4">
        <v>9.9090000000000007</v>
      </c>
      <c r="L7199" s="4">
        <v>30.96</v>
      </c>
      <c r="M7199" s="4">
        <v>1.48</v>
      </c>
      <c r="N7199" s="4">
        <v>22.530999999999999</v>
      </c>
      <c r="O7199" s="5">
        <v>42305.745292812499</v>
      </c>
      <c r="P7199" s="5">
        <v>43258.050196053242</v>
      </c>
    </row>
    <row r="7200" spans="1:16">
      <c r="A7200">
        <v>5</v>
      </c>
      <c r="B7200">
        <v>15</v>
      </c>
      <c r="C7200">
        <v>4</v>
      </c>
      <c r="D7200">
        <v>98</v>
      </c>
      <c r="E7200">
        <v>903</v>
      </c>
      <c r="F7200">
        <v>1476</v>
      </c>
      <c r="G7200">
        <v>308</v>
      </c>
      <c r="H7200">
        <v>4</v>
      </c>
      <c r="I7200" s="58" t="s">
        <v>10083</v>
      </c>
      <c r="J7200">
        <v>30804</v>
      </c>
      <c r="K7200" s="4">
        <v>1</v>
      </c>
      <c r="L7200" s="4">
        <v>7.35</v>
      </c>
      <c r="M7200" s="4">
        <v>0</v>
      </c>
      <c r="N7200" s="4">
        <v>6.35</v>
      </c>
      <c r="O7200" s="5">
        <v>42305.745292812499</v>
      </c>
      <c r="P7200" s="5">
        <v>43258.050196053242</v>
      </c>
    </row>
    <row r="7201" spans="1:16">
      <c r="A7201">
        <v>5</v>
      </c>
      <c r="B7201">
        <v>15</v>
      </c>
      <c r="C7201">
        <v>4</v>
      </c>
      <c r="D7201">
        <v>98</v>
      </c>
      <c r="E7201">
        <v>904</v>
      </c>
      <c r="F7201">
        <v>1477</v>
      </c>
      <c r="G7201">
        <v>1107</v>
      </c>
      <c r="H7201">
        <v>1</v>
      </c>
      <c r="I7201" s="58" t="s">
        <v>1665</v>
      </c>
      <c r="J7201">
        <v>110701</v>
      </c>
      <c r="K7201" s="4">
        <v>1</v>
      </c>
      <c r="L7201" s="4">
        <v>9.0069999999999997</v>
      </c>
      <c r="M7201" s="4">
        <v>6.0439999999999996</v>
      </c>
      <c r="N7201" s="4">
        <v>14.051</v>
      </c>
      <c r="O7201" s="5">
        <v>42305.745292812499</v>
      </c>
      <c r="P7201" s="5">
        <v>42305.745292812499</v>
      </c>
    </row>
    <row r="7202" spans="1:16">
      <c r="A7202">
        <v>5</v>
      </c>
      <c r="B7202">
        <v>15</v>
      </c>
      <c r="C7202">
        <v>4</v>
      </c>
      <c r="D7202">
        <v>98</v>
      </c>
      <c r="E7202">
        <v>904</v>
      </c>
      <c r="F7202">
        <v>1478</v>
      </c>
      <c r="G7202">
        <v>2900</v>
      </c>
      <c r="H7202">
        <v>1</v>
      </c>
      <c r="I7202" s="58">
        <v>365245</v>
      </c>
      <c r="J7202">
        <v>290001</v>
      </c>
      <c r="K7202" s="4">
        <v>20</v>
      </c>
      <c r="L7202" s="4">
        <v>25.001999999999999</v>
      </c>
      <c r="M7202" s="4">
        <v>0</v>
      </c>
      <c r="N7202" s="4">
        <v>5.0019999999999998</v>
      </c>
      <c r="O7202" s="5">
        <v>42305.745292812499</v>
      </c>
      <c r="P7202" s="5">
        <v>42305.745292812499</v>
      </c>
    </row>
    <row r="7203" spans="1:16">
      <c r="A7203">
        <v>5</v>
      </c>
      <c r="B7203">
        <v>15</v>
      </c>
      <c r="C7203">
        <v>5</v>
      </c>
      <c r="D7203">
        <v>185</v>
      </c>
      <c r="E7203">
        <v>1291</v>
      </c>
      <c r="F7203">
        <v>2219</v>
      </c>
      <c r="G7203">
        <v>2444</v>
      </c>
      <c r="H7203">
        <v>1</v>
      </c>
      <c r="I7203" s="58">
        <v>198694</v>
      </c>
      <c r="J7203">
        <v>244401</v>
      </c>
      <c r="K7203" s="4">
        <v>0</v>
      </c>
      <c r="L7203" s="4">
        <v>11.851000000000001</v>
      </c>
      <c r="M7203" s="4">
        <v>0</v>
      </c>
      <c r="N7203" s="4">
        <v>11.851000000000001</v>
      </c>
      <c r="O7203" s="5">
        <v>42305.745292812499</v>
      </c>
      <c r="P7203" s="5">
        <v>42305.745292812499</v>
      </c>
    </row>
    <row r="7204" spans="1:16">
      <c r="A7204">
        <v>5</v>
      </c>
      <c r="B7204">
        <v>15</v>
      </c>
      <c r="C7204">
        <v>5</v>
      </c>
      <c r="D7204">
        <v>185</v>
      </c>
      <c r="E7204">
        <v>1291</v>
      </c>
      <c r="F7204">
        <v>2220</v>
      </c>
      <c r="G7204">
        <v>2444</v>
      </c>
      <c r="H7204">
        <v>2</v>
      </c>
      <c r="I7204" s="58">
        <v>198725</v>
      </c>
      <c r="J7204">
        <v>244402</v>
      </c>
      <c r="K7204" s="4">
        <v>0</v>
      </c>
      <c r="L7204" s="4">
        <v>10.654999999999999</v>
      </c>
      <c r="M7204" s="4">
        <v>11.851000000000001</v>
      </c>
      <c r="N7204" s="4">
        <v>22.506</v>
      </c>
      <c r="O7204" s="5">
        <v>42305.745292812499</v>
      </c>
      <c r="P7204" s="5">
        <v>42305.745292812499</v>
      </c>
    </row>
    <row r="7205" spans="1:16">
      <c r="A7205">
        <v>5</v>
      </c>
      <c r="B7205">
        <v>15</v>
      </c>
      <c r="C7205">
        <v>5</v>
      </c>
      <c r="D7205">
        <v>185</v>
      </c>
      <c r="E7205">
        <v>1483</v>
      </c>
      <c r="F7205">
        <v>2221</v>
      </c>
      <c r="G7205">
        <v>302</v>
      </c>
      <c r="H7205">
        <v>7</v>
      </c>
      <c r="I7205" s="58" t="s">
        <v>10084</v>
      </c>
      <c r="J7205">
        <v>30207</v>
      </c>
      <c r="K7205" s="4">
        <v>5</v>
      </c>
      <c r="L7205" s="4">
        <v>6.2560000000000002</v>
      </c>
      <c r="M7205" s="4">
        <v>0</v>
      </c>
      <c r="N7205" s="4">
        <v>1.256</v>
      </c>
      <c r="O7205" s="5">
        <v>42305.745292812499</v>
      </c>
      <c r="P7205" s="5">
        <v>42305.745292812499</v>
      </c>
    </row>
    <row r="7206" spans="1:16">
      <c r="A7206">
        <v>5</v>
      </c>
      <c r="B7206">
        <v>15</v>
      </c>
      <c r="C7206">
        <v>5</v>
      </c>
      <c r="D7206">
        <v>185</v>
      </c>
      <c r="E7206">
        <v>1815</v>
      </c>
      <c r="F7206">
        <v>2222</v>
      </c>
      <c r="G7206">
        <v>302</v>
      </c>
      <c r="H7206">
        <v>6</v>
      </c>
      <c r="I7206" s="58" t="s">
        <v>1666</v>
      </c>
      <c r="J7206">
        <v>30206</v>
      </c>
      <c r="K7206" s="4">
        <v>10</v>
      </c>
      <c r="L7206" s="4">
        <v>10.693</v>
      </c>
      <c r="M7206" s="4">
        <v>8.8680000000000003</v>
      </c>
      <c r="N7206" s="4">
        <v>9.5609999999999999</v>
      </c>
      <c r="O7206" s="5">
        <v>42305.745292812499</v>
      </c>
      <c r="P7206" s="5">
        <v>42305.745292812499</v>
      </c>
    </row>
    <row r="7207" spans="1:16">
      <c r="A7207">
        <v>5</v>
      </c>
      <c r="B7207">
        <v>15</v>
      </c>
      <c r="C7207">
        <v>5</v>
      </c>
      <c r="D7207">
        <v>185</v>
      </c>
      <c r="E7207">
        <v>1815</v>
      </c>
      <c r="F7207">
        <v>2223</v>
      </c>
      <c r="G7207">
        <v>1634</v>
      </c>
      <c r="H7207">
        <v>1</v>
      </c>
      <c r="I7207" s="58">
        <v>-97153</v>
      </c>
      <c r="J7207">
        <v>163401</v>
      </c>
      <c r="K7207" s="4">
        <v>0</v>
      </c>
      <c r="L7207" s="4">
        <v>9.2159999999999993</v>
      </c>
      <c r="M7207" s="4">
        <v>9.7810000000000006</v>
      </c>
      <c r="N7207" s="4">
        <v>18.997</v>
      </c>
      <c r="O7207" s="5">
        <v>42305.745292812499</v>
      </c>
      <c r="P7207" s="5">
        <v>43258.050196053242</v>
      </c>
    </row>
    <row r="7208" spans="1:16">
      <c r="A7208">
        <v>5</v>
      </c>
      <c r="B7208">
        <v>15</v>
      </c>
      <c r="C7208">
        <v>5</v>
      </c>
      <c r="D7208">
        <v>185</v>
      </c>
      <c r="E7208">
        <v>1815</v>
      </c>
      <c r="F7208">
        <v>2224</v>
      </c>
      <c r="G7208">
        <v>1634</v>
      </c>
      <c r="H7208">
        <v>2</v>
      </c>
      <c r="I7208" s="58">
        <v>-97122</v>
      </c>
      <c r="J7208">
        <v>163402</v>
      </c>
      <c r="K7208" s="4">
        <v>9.2159999999999993</v>
      </c>
      <c r="L7208" s="4">
        <v>14.895</v>
      </c>
      <c r="M7208" s="4">
        <v>18.997</v>
      </c>
      <c r="N7208" s="4">
        <v>24.675999999999998</v>
      </c>
      <c r="O7208" s="5">
        <v>42305.745292812499</v>
      </c>
      <c r="P7208" s="5">
        <v>43258.050196053242</v>
      </c>
    </row>
    <row r="7209" spans="1:16">
      <c r="A7209">
        <v>5</v>
      </c>
      <c r="B7209">
        <v>15</v>
      </c>
      <c r="C7209">
        <v>5</v>
      </c>
      <c r="D7209">
        <v>185</v>
      </c>
      <c r="E7209">
        <v>1815</v>
      </c>
      <c r="F7209">
        <v>2225</v>
      </c>
      <c r="G7209">
        <v>1634</v>
      </c>
      <c r="H7209">
        <v>4</v>
      </c>
      <c r="I7209" s="58">
        <v>-97063</v>
      </c>
      <c r="J7209">
        <v>163404</v>
      </c>
      <c r="K7209" s="4">
        <v>9.5109999999999992</v>
      </c>
      <c r="L7209" s="4">
        <v>17.994</v>
      </c>
      <c r="M7209" s="4">
        <v>0</v>
      </c>
      <c r="N7209" s="4">
        <v>8.4830000000000005</v>
      </c>
      <c r="O7209" s="5">
        <v>42305.745292812499</v>
      </c>
      <c r="P7209" s="5">
        <v>42305.745292812499</v>
      </c>
    </row>
    <row r="7210" spans="1:16">
      <c r="A7210">
        <v>5</v>
      </c>
      <c r="B7210">
        <v>15</v>
      </c>
      <c r="C7210">
        <v>5</v>
      </c>
      <c r="D7210">
        <v>185</v>
      </c>
      <c r="E7210">
        <v>2080</v>
      </c>
      <c r="F7210">
        <v>2226</v>
      </c>
      <c r="G7210">
        <v>1634</v>
      </c>
      <c r="H7210">
        <v>4</v>
      </c>
      <c r="I7210" s="58">
        <v>-97063</v>
      </c>
      <c r="J7210">
        <v>163404</v>
      </c>
      <c r="K7210" s="4">
        <v>0</v>
      </c>
      <c r="L7210" s="4">
        <v>9.4830000000000005</v>
      </c>
      <c r="M7210" s="4">
        <v>13.769</v>
      </c>
      <c r="N7210" s="4">
        <v>23.251999999999999</v>
      </c>
      <c r="O7210" s="5">
        <v>42305.745292812499</v>
      </c>
      <c r="P7210" s="5">
        <v>42305.745292812499</v>
      </c>
    </row>
    <row r="7211" spans="1:16">
      <c r="A7211">
        <v>5</v>
      </c>
      <c r="B7211">
        <v>15</v>
      </c>
      <c r="C7211">
        <v>5</v>
      </c>
      <c r="D7211">
        <v>185</v>
      </c>
      <c r="E7211">
        <v>2080</v>
      </c>
      <c r="F7211">
        <v>2227</v>
      </c>
      <c r="G7211">
        <v>2185</v>
      </c>
      <c r="H7211">
        <v>1</v>
      </c>
      <c r="I7211" s="58">
        <v>104097</v>
      </c>
      <c r="J7211">
        <v>218501</v>
      </c>
      <c r="K7211" s="4">
        <v>0</v>
      </c>
      <c r="L7211" s="4">
        <v>13.769</v>
      </c>
      <c r="M7211" s="4">
        <v>0</v>
      </c>
      <c r="N7211" s="4">
        <v>13.769</v>
      </c>
      <c r="O7211" s="5">
        <v>42305.745292812499</v>
      </c>
      <c r="P7211" s="5">
        <v>42305.745292812499</v>
      </c>
    </row>
    <row r="7212" spans="1:16">
      <c r="A7212">
        <v>5</v>
      </c>
      <c r="B7212">
        <v>15</v>
      </c>
      <c r="C7212">
        <v>5</v>
      </c>
      <c r="D7212">
        <v>185</v>
      </c>
      <c r="E7212">
        <v>2335</v>
      </c>
      <c r="F7212">
        <v>2228</v>
      </c>
      <c r="G7212">
        <v>302</v>
      </c>
      <c r="H7212">
        <v>6</v>
      </c>
      <c r="I7212" s="58" t="s">
        <v>1666</v>
      </c>
      <c r="J7212">
        <v>30206</v>
      </c>
      <c r="K7212" s="4">
        <v>0</v>
      </c>
      <c r="L7212" s="4">
        <v>8.8819999999999997</v>
      </c>
      <c r="M7212" s="4">
        <v>0</v>
      </c>
      <c r="N7212" s="4">
        <v>8.8819999999999997</v>
      </c>
      <c r="O7212" s="5">
        <v>42305.745292812499</v>
      </c>
      <c r="P7212" s="5">
        <v>42305.745292812499</v>
      </c>
    </row>
    <row r="7213" spans="1:16">
      <c r="A7213">
        <v>5</v>
      </c>
      <c r="B7213">
        <v>15</v>
      </c>
      <c r="C7213">
        <v>5</v>
      </c>
      <c r="D7213">
        <v>185</v>
      </c>
      <c r="E7213">
        <v>2342</v>
      </c>
      <c r="F7213">
        <v>2229</v>
      </c>
      <c r="G7213">
        <v>461</v>
      </c>
      <c r="H7213">
        <v>16</v>
      </c>
      <c r="I7213" s="58" t="s">
        <v>10085</v>
      </c>
      <c r="J7213">
        <v>46116</v>
      </c>
      <c r="K7213" s="4">
        <v>0</v>
      </c>
      <c r="L7213" s="4">
        <v>2.3490000000000002</v>
      </c>
      <c r="M7213" s="4">
        <v>5.6680000000000001</v>
      </c>
      <c r="N7213" s="4">
        <v>8.0169999999999995</v>
      </c>
      <c r="O7213" s="5">
        <v>42305.745292812499</v>
      </c>
      <c r="P7213" s="5">
        <v>42305.745292812499</v>
      </c>
    </row>
    <row r="7214" spans="1:16">
      <c r="A7214">
        <v>5</v>
      </c>
      <c r="B7214">
        <v>15</v>
      </c>
      <c r="C7214">
        <v>5</v>
      </c>
      <c r="D7214">
        <v>185</v>
      </c>
      <c r="E7214">
        <v>2426</v>
      </c>
      <c r="F7214">
        <v>2230</v>
      </c>
      <c r="G7214">
        <v>2333</v>
      </c>
      <c r="H7214">
        <v>1</v>
      </c>
      <c r="I7214" s="58">
        <v>158152</v>
      </c>
      <c r="J7214">
        <v>233301</v>
      </c>
      <c r="K7214" s="4">
        <v>0</v>
      </c>
      <c r="L7214" s="4">
        <v>6.7830000000000004</v>
      </c>
      <c r="M7214" s="4">
        <v>0</v>
      </c>
      <c r="N7214" s="4">
        <v>6.7830000000000004</v>
      </c>
      <c r="O7214" s="5">
        <v>42305.745292812499</v>
      </c>
      <c r="P7214" s="5">
        <v>42305.745292812499</v>
      </c>
    </row>
    <row r="7215" spans="1:16">
      <c r="A7215">
        <v>5</v>
      </c>
      <c r="B7215">
        <v>15</v>
      </c>
      <c r="C7215">
        <v>5</v>
      </c>
      <c r="D7215">
        <v>185</v>
      </c>
      <c r="E7215">
        <v>2427</v>
      </c>
      <c r="F7215">
        <v>2231</v>
      </c>
      <c r="G7215">
        <v>755</v>
      </c>
      <c r="H7215">
        <v>1</v>
      </c>
      <c r="I7215" s="58" t="s">
        <v>10086</v>
      </c>
      <c r="J7215">
        <v>75501</v>
      </c>
      <c r="K7215" s="4">
        <v>9.3989999999999991</v>
      </c>
      <c r="L7215" s="4">
        <v>21.792000000000002</v>
      </c>
      <c r="M7215" s="4">
        <v>0</v>
      </c>
      <c r="N7215" s="4">
        <v>12.393000000000001</v>
      </c>
      <c r="O7215" s="5">
        <v>42305.745292812499</v>
      </c>
      <c r="P7215" s="5">
        <v>42305.745292812499</v>
      </c>
    </row>
    <row r="7216" spans="1:16">
      <c r="A7216">
        <v>5</v>
      </c>
      <c r="B7216">
        <v>15</v>
      </c>
      <c r="C7216">
        <v>5</v>
      </c>
      <c r="D7216">
        <v>185</v>
      </c>
      <c r="E7216">
        <v>3109</v>
      </c>
      <c r="F7216">
        <v>2232</v>
      </c>
      <c r="G7216">
        <v>3243</v>
      </c>
      <c r="H7216">
        <v>1</v>
      </c>
      <c r="I7216" s="58">
        <v>490523</v>
      </c>
      <c r="J7216">
        <v>324301</v>
      </c>
      <c r="K7216" s="4">
        <v>0</v>
      </c>
      <c r="L7216" s="4">
        <v>3.847</v>
      </c>
      <c r="M7216" s="4">
        <v>0</v>
      </c>
      <c r="N7216" s="4">
        <v>3.847</v>
      </c>
      <c r="O7216" s="5">
        <v>42305.745292812499</v>
      </c>
      <c r="P7216" s="5">
        <v>42305.745292812499</v>
      </c>
    </row>
    <row r="7217" spans="1:16">
      <c r="A7217">
        <v>5</v>
      </c>
      <c r="B7217">
        <v>15</v>
      </c>
      <c r="C7217">
        <v>5</v>
      </c>
      <c r="D7217">
        <v>185</v>
      </c>
      <c r="E7217">
        <v>3285</v>
      </c>
      <c r="F7217">
        <v>2233</v>
      </c>
      <c r="G7217">
        <v>3520</v>
      </c>
      <c r="H7217">
        <v>1</v>
      </c>
      <c r="I7217" s="58">
        <v>591694</v>
      </c>
      <c r="J7217">
        <v>352001</v>
      </c>
      <c r="K7217" s="4">
        <v>9.7609999999999992</v>
      </c>
      <c r="L7217" s="4">
        <v>19.029</v>
      </c>
      <c r="M7217" s="4">
        <v>0</v>
      </c>
      <c r="N7217" s="4">
        <v>9.2680000000000007</v>
      </c>
      <c r="O7217" s="5">
        <v>42305.745292812499</v>
      </c>
      <c r="P7217" s="5">
        <v>42305.745292812499</v>
      </c>
    </row>
    <row r="7218" spans="1:16">
      <c r="A7218">
        <v>5</v>
      </c>
      <c r="B7218">
        <v>15</v>
      </c>
      <c r="C7218">
        <v>5</v>
      </c>
      <c r="D7218">
        <v>185</v>
      </c>
      <c r="E7218">
        <v>333</v>
      </c>
      <c r="F7218">
        <v>2215</v>
      </c>
      <c r="G7218">
        <v>754</v>
      </c>
      <c r="H7218">
        <v>1</v>
      </c>
      <c r="I7218" s="58" t="s">
        <v>10087</v>
      </c>
      <c r="J7218">
        <v>75401</v>
      </c>
      <c r="K7218" s="4">
        <v>0</v>
      </c>
      <c r="L7218" s="4">
        <v>6.415</v>
      </c>
      <c r="M7218" s="4">
        <v>0</v>
      </c>
      <c r="N7218" s="4">
        <v>6.415</v>
      </c>
      <c r="O7218" s="5">
        <v>42305.745292812499</v>
      </c>
      <c r="P7218" s="5">
        <v>42305.745292812499</v>
      </c>
    </row>
    <row r="7219" spans="1:16">
      <c r="A7219">
        <v>5</v>
      </c>
      <c r="B7219">
        <v>15</v>
      </c>
      <c r="C7219">
        <v>5</v>
      </c>
      <c r="D7219">
        <v>185</v>
      </c>
      <c r="E7219">
        <v>333</v>
      </c>
      <c r="F7219">
        <v>2216</v>
      </c>
      <c r="G7219">
        <v>754</v>
      </c>
      <c r="H7219">
        <v>2</v>
      </c>
      <c r="I7219" s="58" t="s">
        <v>10088</v>
      </c>
      <c r="J7219">
        <v>75402</v>
      </c>
      <c r="K7219" s="4">
        <v>6.415</v>
      </c>
      <c r="L7219" s="4">
        <v>22.196999999999999</v>
      </c>
      <c r="M7219" s="4">
        <v>6.415</v>
      </c>
      <c r="N7219" s="4">
        <v>22.196999999999999</v>
      </c>
      <c r="O7219" s="5">
        <v>42305.745292812499</v>
      </c>
      <c r="P7219" s="5">
        <v>43258.050196053242</v>
      </c>
    </row>
    <row r="7220" spans="1:16">
      <c r="A7220">
        <v>5</v>
      </c>
      <c r="B7220">
        <v>15</v>
      </c>
      <c r="C7220">
        <v>5</v>
      </c>
      <c r="D7220">
        <v>185</v>
      </c>
      <c r="E7220">
        <v>333</v>
      </c>
      <c r="F7220">
        <v>2217</v>
      </c>
      <c r="G7220">
        <v>820</v>
      </c>
      <c r="H7220">
        <v>9</v>
      </c>
      <c r="I7220" s="58" t="s">
        <v>10089</v>
      </c>
      <c r="J7220">
        <v>82009</v>
      </c>
      <c r="K7220" s="4">
        <v>22.196999999999999</v>
      </c>
      <c r="L7220" s="4">
        <v>27.041</v>
      </c>
      <c r="M7220" s="4">
        <v>22.196999999999999</v>
      </c>
      <c r="N7220" s="4">
        <v>27.041</v>
      </c>
      <c r="O7220" s="5">
        <v>42305.745292812499</v>
      </c>
      <c r="P7220" s="5">
        <v>43258.050196053242</v>
      </c>
    </row>
    <row r="7221" spans="1:16">
      <c r="A7221">
        <v>5</v>
      </c>
      <c r="B7221">
        <v>15</v>
      </c>
      <c r="C7221">
        <v>5</v>
      </c>
      <c r="D7221">
        <v>185</v>
      </c>
      <c r="E7221">
        <v>3528</v>
      </c>
      <c r="F7221">
        <v>2234</v>
      </c>
      <c r="G7221">
        <v>168</v>
      </c>
      <c r="H7221">
        <v>13</v>
      </c>
      <c r="I7221" s="58" t="s">
        <v>1667</v>
      </c>
      <c r="J7221">
        <v>16813</v>
      </c>
      <c r="K7221" s="4">
        <v>5</v>
      </c>
      <c r="L7221" s="4">
        <v>5.5540000000000003</v>
      </c>
      <c r="M7221" s="4">
        <v>0</v>
      </c>
      <c r="N7221" s="4">
        <v>0.55400000000000005</v>
      </c>
      <c r="O7221" s="5">
        <v>42305.745292812499</v>
      </c>
      <c r="P7221" s="5">
        <v>42305.745292812499</v>
      </c>
    </row>
    <row r="7222" spans="1:16">
      <c r="A7222">
        <v>5</v>
      </c>
      <c r="B7222">
        <v>15</v>
      </c>
      <c r="C7222">
        <v>5</v>
      </c>
      <c r="D7222">
        <v>185</v>
      </c>
      <c r="E7222">
        <v>3926</v>
      </c>
      <c r="F7222">
        <v>2235</v>
      </c>
      <c r="G7222">
        <v>302</v>
      </c>
      <c r="H7222">
        <v>1</v>
      </c>
      <c r="I7222" s="58" t="s">
        <v>10090</v>
      </c>
      <c r="J7222">
        <v>30201</v>
      </c>
      <c r="K7222" s="4">
        <v>0</v>
      </c>
      <c r="L7222" s="4">
        <v>21.983000000000001</v>
      </c>
      <c r="M7222" s="4">
        <v>0</v>
      </c>
      <c r="N7222" s="4">
        <v>21.983000000000001</v>
      </c>
      <c r="O7222" s="5">
        <v>42305.745292812499</v>
      </c>
      <c r="P7222" s="5">
        <v>42305.745292812499</v>
      </c>
    </row>
    <row r="7223" spans="1:16">
      <c r="A7223">
        <v>5</v>
      </c>
      <c r="B7223">
        <v>15</v>
      </c>
      <c r="C7223">
        <v>5</v>
      </c>
      <c r="D7223">
        <v>185</v>
      </c>
      <c r="E7223">
        <v>4023</v>
      </c>
      <c r="F7223">
        <v>2236</v>
      </c>
      <c r="G7223">
        <v>168</v>
      </c>
      <c r="H7223">
        <v>17</v>
      </c>
      <c r="I7223" s="58" t="s">
        <v>1668</v>
      </c>
      <c r="J7223">
        <v>16817</v>
      </c>
      <c r="K7223" s="4">
        <v>0</v>
      </c>
      <c r="L7223" s="4">
        <v>0.61</v>
      </c>
      <c r="M7223" s="4">
        <v>58.142000000000003</v>
      </c>
      <c r="N7223" s="4">
        <v>58.752000000000002</v>
      </c>
      <c r="O7223" s="5">
        <v>42305.745292812499</v>
      </c>
      <c r="P7223" s="5">
        <v>42305.745292812499</v>
      </c>
    </row>
    <row r="7224" spans="1:16">
      <c r="A7224">
        <v>5</v>
      </c>
      <c r="B7224">
        <v>15</v>
      </c>
      <c r="C7224">
        <v>5</v>
      </c>
      <c r="D7224">
        <v>185</v>
      </c>
      <c r="E7224">
        <v>4023</v>
      </c>
      <c r="F7224">
        <v>2237</v>
      </c>
      <c r="G7224">
        <v>461</v>
      </c>
      <c r="H7224">
        <v>6</v>
      </c>
      <c r="I7224" s="58" t="s">
        <v>10091</v>
      </c>
      <c r="J7224">
        <v>46106</v>
      </c>
      <c r="K7224" s="4">
        <v>1</v>
      </c>
      <c r="L7224" s="4">
        <v>23.498000000000001</v>
      </c>
      <c r="M7224" s="4">
        <v>58.752000000000002</v>
      </c>
      <c r="N7224" s="4">
        <v>81.25</v>
      </c>
      <c r="O7224" s="5">
        <v>42305.745292812499</v>
      </c>
      <c r="P7224" s="5">
        <v>42305.745292812499</v>
      </c>
    </row>
    <row r="7225" spans="1:16">
      <c r="A7225">
        <v>5</v>
      </c>
      <c r="B7225">
        <v>15</v>
      </c>
      <c r="C7225">
        <v>5</v>
      </c>
      <c r="D7225">
        <v>185</v>
      </c>
      <c r="E7225">
        <v>4023</v>
      </c>
      <c r="F7225">
        <v>2238</v>
      </c>
      <c r="G7225">
        <v>1491</v>
      </c>
      <c r="H7225">
        <v>3</v>
      </c>
      <c r="I7225" s="58" t="s">
        <v>10092</v>
      </c>
      <c r="J7225">
        <v>149103</v>
      </c>
      <c r="K7225" s="4">
        <v>0</v>
      </c>
      <c r="L7225" s="4">
        <v>12.223000000000001</v>
      </c>
      <c r="M7225" s="4">
        <v>44.945</v>
      </c>
      <c r="N7225" s="4">
        <v>57.167999999999999</v>
      </c>
      <c r="O7225" s="5">
        <v>42305.745292812499</v>
      </c>
      <c r="P7225" s="5">
        <v>42305.745292812499</v>
      </c>
    </row>
    <row r="7226" spans="1:16">
      <c r="A7226">
        <v>5</v>
      </c>
      <c r="B7226">
        <v>15</v>
      </c>
      <c r="C7226">
        <v>5</v>
      </c>
      <c r="D7226">
        <v>185</v>
      </c>
      <c r="E7226">
        <v>4255</v>
      </c>
      <c r="F7226">
        <v>2239</v>
      </c>
      <c r="G7226">
        <v>52</v>
      </c>
      <c r="H7226">
        <v>12</v>
      </c>
      <c r="I7226" s="58">
        <v>19329</v>
      </c>
      <c r="J7226">
        <v>5212</v>
      </c>
      <c r="K7226" s="4">
        <v>1</v>
      </c>
      <c r="L7226" s="4">
        <v>2.0209999999999999</v>
      </c>
      <c r="M7226" s="4">
        <v>0</v>
      </c>
      <c r="N7226" s="4">
        <v>1.0209999999999999</v>
      </c>
      <c r="O7226" s="5">
        <v>42305.745292812499</v>
      </c>
      <c r="P7226" s="5">
        <v>42305.745292812499</v>
      </c>
    </row>
    <row r="7227" spans="1:16">
      <c r="A7227">
        <v>5</v>
      </c>
      <c r="B7227">
        <v>15</v>
      </c>
      <c r="C7227">
        <v>5</v>
      </c>
      <c r="D7227">
        <v>185</v>
      </c>
      <c r="E7227">
        <v>4521</v>
      </c>
      <c r="F7227">
        <v>2240</v>
      </c>
      <c r="G7227">
        <v>168</v>
      </c>
      <c r="H7227">
        <v>1</v>
      </c>
      <c r="I7227" s="58" t="s">
        <v>10093</v>
      </c>
      <c r="J7227">
        <v>16801</v>
      </c>
      <c r="K7227" s="4">
        <v>0</v>
      </c>
      <c r="L7227" s="4">
        <v>12.801</v>
      </c>
      <c r="M7227" s="4">
        <v>0</v>
      </c>
      <c r="N7227" s="4">
        <v>12.801</v>
      </c>
      <c r="O7227" s="5">
        <v>42305.745292812499</v>
      </c>
      <c r="P7227" s="5">
        <v>42305.745292812499</v>
      </c>
    </row>
    <row r="7228" spans="1:16">
      <c r="A7228">
        <v>5</v>
      </c>
      <c r="B7228">
        <v>15</v>
      </c>
      <c r="C7228">
        <v>5</v>
      </c>
      <c r="D7228">
        <v>185</v>
      </c>
      <c r="E7228">
        <v>4521</v>
      </c>
      <c r="F7228">
        <v>2241</v>
      </c>
      <c r="G7228">
        <v>168</v>
      </c>
      <c r="H7228">
        <v>2</v>
      </c>
      <c r="I7228" s="58" t="s">
        <v>10094</v>
      </c>
      <c r="J7228">
        <v>16802</v>
      </c>
      <c r="K7228" s="4">
        <v>12.801</v>
      </c>
      <c r="L7228" s="4">
        <v>23.65</v>
      </c>
      <c r="M7228" s="4">
        <v>12.801</v>
      </c>
      <c r="N7228" s="4">
        <v>23.65</v>
      </c>
      <c r="O7228" s="5">
        <v>42305.745292812499</v>
      </c>
      <c r="P7228" s="5">
        <v>43258.050196053242</v>
      </c>
    </row>
    <row r="7229" spans="1:16">
      <c r="A7229">
        <v>5</v>
      </c>
      <c r="B7229">
        <v>15</v>
      </c>
      <c r="C7229">
        <v>5</v>
      </c>
      <c r="D7229">
        <v>185</v>
      </c>
      <c r="E7229">
        <v>4521</v>
      </c>
      <c r="F7229">
        <v>2242</v>
      </c>
      <c r="G7229">
        <v>168</v>
      </c>
      <c r="H7229">
        <v>3</v>
      </c>
      <c r="I7229" s="58" t="s">
        <v>10095</v>
      </c>
      <c r="J7229">
        <v>16803</v>
      </c>
      <c r="K7229" s="4">
        <v>23.65</v>
      </c>
      <c r="L7229" s="4">
        <v>38.485999999999997</v>
      </c>
      <c r="M7229" s="4">
        <v>23.65</v>
      </c>
      <c r="N7229" s="4">
        <v>38.485999999999997</v>
      </c>
      <c r="O7229" s="5">
        <v>42305.745292812499</v>
      </c>
      <c r="P7229" s="5">
        <v>43258.050196053242</v>
      </c>
    </row>
    <row r="7230" spans="1:16">
      <c r="A7230">
        <v>5</v>
      </c>
      <c r="B7230">
        <v>15</v>
      </c>
      <c r="C7230">
        <v>5</v>
      </c>
      <c r="D7230">
        <v>185</v>
      </c>
      <c r="E7230">
        <v>4525</v>
      </c>
      <c r="F7230">
        <v>2243</v>
      </c>
      <c r="G7230">
        <v>52</v>
      </c>
      <c r="H7230">
        <v>1</v>
      </c>
      <c r="I7230" s="58">
        <v>18994</v>
      </c>
      <c r="J7230">
        <v>5201</v>
      </c>
      <c r="K7230" s="4">
        <v>0</v>
      </c>
      <c r="L7230" s="4">
        <v>10.676</v>
      </c>
      <c r="M7230" s="4">
        <v>0</v>
      </c>
      <c r="N7230" s="4">
        <v>10.676</v>
      </c>
      <c r="O7230" t="s">
        <v>1223</v>
      </c>
      <c r="P7230" t="s">
        <v>1223</v>
      </c>
    </row>
    <row r="7231" spans="1:16">
      <c r="A7231">
        <v>5</v>
      </c>
      <c r="B7231">
        <v>15</v>
      </c>
      <c r="C7231">
        <v>5</v>
      </c>
      <c r="D7231">
        <v>185</v>
      </c>
      <c r="E7231">
        <v>468</v>
      </c>
      <c r="F7231">
        <v>2218</v>
      </c>
      <c r="G7231">
        <v>1904</v>
      </c>
      <c r="H7231">
        <v>1</v>
      </c>
      <c r="I7231" s="58">
        <v>1462</v>
      </c>
      <c r="J7231">
        <v>190401</v>
      </c>
      <c r="K7231" s="4">
        <v>0</v>
      </c>
      <c r="L7231" s="4">
        <v>1.998</v>
      </c>
      <c r="M7231" s="4">
        <v>0</v>
      </c>
      <c r="N7231" s="4">
        <v>1.998</v>
      </c>
      <c r="O7231" s="5">
        <v>42305.745292812499</v>
      </c>
      <c r="P7231" s="5">
        <v>42305.745292812499</v>
      </c>
    </row>
    <row r="7232" spans="1:16">
      <c r="A7232">
        <v>5</v>
      </c>
      <c r="B7232">
        <v>15</v>
      </c>
      <c r="C7232">
        <v>5</v>
      </c>
      <c r="D7232">
        <v>185</v>
      </c>
      <c r="E7232">
        <v>90</v>
      </c>
      <c r="F7232">
        <v>2213</v>
      </c>
      <c r="G7232">
        <v>168</v>
      </c>
      <c r="H7232">
        <v>13</v>
      </c>
      <c r="I7232" s="58" t="s">
        <v>1667</v>
      </c>
      <c r="J7232">
        <v>16813</v>
      </c>
      <c r="K7232" s="4">
        <v>1</v>
      </c>
      <c r="L7232" s="4">
        <v>1.4319999999999999</v>
      </c>
      <c r="M7232" s="4">
        <v>0.504</v>
      </c>
      <c r="N7232" s="4">
        <v>0.93600000000000005</v>
      </c>
      <c r="O7232" s="5">
        <v>42305.745292812499</v>
      </c>
      <c r="P7232" s="5">
        <v>42305.745292812499</v>
      </c>
    </row>
    <row r="7233" spans="1:16">
      <c r="A7233">
        <v>5</v>
      </c>
      <c r="B7233">
        <v>15</v>
      </c>
      <c r="C7233">
        <v>5</v>
      </c>
      <c r="D7233">
        <v>185</v>
      </c>
      <c r="E7233">
        <v>90</v>
      </c>
      <c r="F7233">
        <v>2214</v>
      </c>
      <c r="G7233">
        <v>168</v>
      </c>
      <c r="H7233">
        <v>17</v>
      </c>
      <c r="I7233" s="58" t="s">
        <v>1668</v>
      </c>
      <c r="J7233">
        <v>16817</v>
      </c>
      <c r="K7233" s="4">
        <v>0.61</v>
      </c>
      <c r="L7233" s="4">
        <v>1.1140000000000001</v>
      </c>
      <c r="M7233" s="4">
        <v>0</v>
      </c>
      <c r="N7233" s="4">
        <v>0.504</v>
      </c>
      <c r="O7233" s="5">
        <v>42305.745292812499</v>
      </c>
      <c r="P7233" s="5">
        <v>42305.745292812499</v>
      </c>
    </row>
    <row r="7234" spans="1:16">
      <c r="A7234">
        <v>5</v>
      </c>
      <c r="B7234">
        <v>15</v>
      </c>
      <c r="C7234">
        <v>5</v>
      </c>
      <c r="D7234">
        <v>219</v>
      </c>
      <c r="E7234">
        <v>1061</v>
      </c>
      <c r="F7234">
        <v>2250</v>
      </c>
      <c r="G7234">
        <v>1635</v>
      </c>
      <c r="H7234">
        <v>1</v>
      </c>
      <c r="I7234" s="58">
        <v>-96788</v>
      </c>
      <c r="J7234">
        <v>163501</v>
      </c>
      <c r="K7234" s="4">
        <v>17.128</v>
      </c>
      <c r="L7234" s="4">
        <v>26.175000000000001</v>
      </c>
      <c r="M7234" s="4">
        <v>11.766999999999999</v>
      </c>
      <c r="N7234" s="4">
        <v>20.814</v>
      </c>
      <c r="O7234" s="5">
        <v>42305.745292812499</v>
      </c>
      <c r="P7234" s="5">
        <v>42305.745292812499</v>
      </c>
    </row>
    <row r="7235" spans="1:16">
      <c r="A7235">
        <v>5</v>
      </c>
      <c r="B7235">
        <v>15</v>
      </c>
      <c r="C7235">
        <v>5</v>
      </c>
      <c r="D7235">
        <v>219</v>
      </c>
      <c r="E7235">
        <v>1061</v>
      </c>
      <c r="F7235">
        <v>2251</v>
      </c>
      <c r="G7235">
        <v>1635</v>
      </c>
      <c r="H7235">
        <v>2</v>
      </c>
      <c r="I7235" s="58">
        <v>-96757</v>
      </c>
      <c r="J7235">
        <v>163502</v>
      </c>
      <c r="K7235" s="4">
        <v>9.048</v>
      </c>
      <c r="L7235" s="4">
        <v>18.881</v>
      </c>
      <c r="M7235" s="4">
        <v>20.814</v>
      </c>
      <c r="N7235" s="4">
        <v>30.646999999999998</v>
      </c>
      <c r="O7235" s="5">
        <v>42305.745292812499</v>
      </c>
      <c r="P7235" s="5">
        <v>42305.745292812499</v>
      </c>
    </row>
    <row r="7236" spans="1:16">
      <c r="A7236">
        <v>5</v>
      </c>
      <c r="B7236">
        <v>15</v>
      </c>
      <c r="C7236">
        <v>5</v>
      </c>
      <c r="D7236">
        <v>219</v>
      </c>
      <c r="E7236">
        <v>1061</v>
      </c>
      <c r="F7236">
        <v>2252</v>
      </c>
      <c r="G7236">
        <v>3003</v>
      </c>
      <c r="H7236">
        <v>2</v>
      </c>
      <c r="I7236" s="58">
        <v>402895</v>
      </c>
      <c r="J7236">
        <v>300302</v>
      </c>
      <c r="K7236" s="4">
        <v>0</v>
      </c>
      <c r="L7236" s="4">
        <v>4.9379999999999997</v>
      </c>
      <c r="M7236" s="4">
        <v>6.05</v>
      </c>
      <c r="N7236" s="4">
        <v>10.988</v>
      </c>
      <c r="O7236" s="5">
        <v>42305.745292812499</v>
      </c>
      <c r="P7236" s="5">
        <v>43258.050196053242</v>
      </c>
    </row>
    <row r="7237" spans="1:16">
      <c r="A7237">
        <v>5</v>
      </c>
      <c r="B7237">
        <v>15</v>
      </c>
      <c r="C7237">
        <v>5</v>
      </c>
      <c r="D7237">
        <v>219</v>
      </c>
      <c r="E7237">
        <v>1199</v>
      </c>
      <c r="F7237">
        <v>2253</v>
      </c>
      <c r="G7237">
        <v>1256</v>
      </c>
      <c r="H7237">
        <v>1</v>
      </c>
      <c r="I7237" s="58" t="s">
        <v>10096</v>
      </c>
      <c r="J7237">
        <v>125601</v>
      </c>
      <c r="K7237" s="4">
        <v>0</v>
      </c>
      <c r="L7237" s="4">
        <v>11.657</v>
      </c>
      <c r="M7237" s="4">
        <v>9.0779999999999994</v>
      </c>
      <c r="N7237" s="4">
        <v>20.734999999999999</v>
      </c>
      <c r="O7237" s="5">
        <v>42305.745292812499</v>
      </c>
      <c r="P7237" s="5">
        <v>43258.050196053242</v>
      </c>
    </row>
    <row r="7238" spans="1:16">
      <c r="A7238">
        <v>5</v>
      </c>
      <c r="B7238">
        <v>15</v>
      </c>
      <c r="C7238">
        <v>5</v>
      </c>
      <c r="D7238">
        <v>219</v>
      </c>
      <c r="E7238">
        <v>1428</v>
      </c>
      <c r="F7238">
        <v>2254</v>
      </c>
      <c r="G7238">
        <v>67</v>
      </c>
      <c r="H7238">
        <v>8</v>
      </c>
      <c r="I7238" s="58">
        <v>24685</v>
      </c>
      <c r="J7238">
        <v>6708</v>
      </c>
      <c r="K7238" s="4">
        <v>1</v>
      </c>
      <c r="L7238" s="4">
        <v>2.0129999999999999</v>
      </c>
      <c r="M7238" s="4">
        <v>0</v>
      </c>
      <c r="N7238" s="4">
        <v>1.0129999999999999</v>
      </c>
      <c r="O7238" s="5">
        <v>42305.745292812499</v>
      </c>
      <c r="P7238" s="5">
        <v>43258.050196053242</v>
      </c>
    </row>
    <row r="7239" spans="1:16">
      <c r="A7239">
        <v>5</v>
      </c>
      <c r="B7239">
        <v>15</v>
      </c>
      <c r="C7239">
        <v>5</v>
      </c>
      <c r="D7239">
        <v>219</v>
      </c>
      <c r="E7239">
        <v>1428</v>
      </c>
      <c r="F7239">
        <v>2255</v>
      </c>
      <c r="G7239">
        <v>1345</v>
      </c>
      <c r="H7239">
        <v>1</v>
      </c>
      <c r="I7239" s="58" t="s">
        <v>10097</v>
      </c>
      <c r="J7239">
        <v>134501</v>
      </c>
      <c r="K7239" s="4">
        <v>2.0129999999999999</v>
      </c>
      <c r="L7239" s="4">
        <v>12.582000000000001</v>
      </c>
      <c r="M7239" s="4">
        <v>1.0129999999999999</v>
      </c>
      <c r="N7239" s="4">
        <v>11.582000000000001</v>
      </c>
      <c r="O7239" s="5">
        <v>42305.745292812499</v>
      </c>
      <c r="P7239" s="5">
        <v>43258.050196053242</v>
      </c>
    </row>
    <row r="7240" spans="1:16">
      <c r="A7240">
        <v>5</v>
      </c>
      <c r="B7240">
        <v>15</v>
      </c>
      <c r="C7240">
        <v>5</v>
      </c>
      <c r="D7240">
        <v>219</v>
      </c>
      <c r="E7240">
        <v>1525</v>
      </c>
      <c r="F7240">
        <v>2256</v>
      </c>
      <c r="G7240">
        <v>1635</v>
      </c>
      <c r="H7240">
        <v>1</v>
      </c>
      <c r="I7240" s="58">
        <v>-96788</v>
      </c>
      <c r="J7240">
        <v>163501</v>
      </c>
      <c r="K7240" s="4">
        <v>0</v>
      </c>
      <c r="L7240" s="4">
        <v>17.128</v>
      </c>
      <c r="M7240" s="4">
        <v>0</v>
      </c>
      <c r="N7240" s="4">
        <v>17.128</v>
      </c>
      <c r="O7240" s="5">
        <v>42305.745292812499</v>
      </c>
      <c r="P7240" s="5">
        <v>42305.745292812499</v>
      </c>
    </row>
    <row r="7241" spans="1:16">
      <c r="A7241">
        <v>5</v>
      </c>
      <c r="B7241">
        <v>15</v>
      </c>
      <c r="C7241">
        <v>5</v>
      </c>
      <c r="D7241">
        <v>219</v>
      </c>
      <c r="E7241">
        <v>1525</v>
      </c>
      <c r="F7241">
        <v>2257</v>
      </c>
      <c r="G7241">
        <v>2499</v>
      </c>
      <c r="H7241">
        <v>1</v>
      </c>
      <c r="I7241" s="58">
        <v>218783</v>
      </c>
      <c r="J7241">
        <v>249901</v>
      </c>
      <c r="K7241" s="4">
        <v>25.811</v>
      </c>
      <c r="L7241" s="4">
        <v>31.036000000000001</v>
      </c>
      <c r="M7241" s="4">
        <v>17.128</v>
      </c>
      <c r="N7241" s="4">
        <v>22.353000000000002</v>
      </c>
      <c r="O7241" s="5">
        <v>42305.745292812499</v>
      </c>
      <c r="P7241" s="5">
        <v>42305.745292812499</v>
      </c>
    </row>
    <row r="7242" spans="1:16">
      <c r="A7242">
        <v>5</v>
      </c>
      <c r="B7242">
        <v>15</v>
      </c>
      <c r="C7242">
        <v>5</v>
      </c>
      <c r="D7242">
        <v>219</v>
      </c>
      <c r="E7242">
        <v>1525</v>
      </c>
      <c r="F7242">
        <v>2258</v>
      </c>
      <c r="G7242">
        <v>2499</v>
      </c>
      <c r="H7242">
        <v>2</v>
      </c>
      <c r="I7242" s="58">
        <v>218814</v>
      </c>
      <c r="J7242">
        <v>249902</v>
      </c>
      <c r="K7242" s="4">
        <v>32</v>
      </c>
      <c r="L7242" s="4">
        <v>36.073999999999998</v>
      </c>
      <c r="M7242" s="4">
        <v>23.116</v>
      </c>
      <c r="N7242" s="4">
        <v>27.19</v>
      </c>
      <c r="O7242" s="5">
        <v>42305.745292812499</v>
      </c>
      <c r="P7242" s="5">
        <v>42305.745292812499</v>
      </c>
    </row>
    <row r="7243" spans="1:16">
      <c r="A7243">
        <v>5</v>
      </c>
      <c r="B7243">
        <v>15</v>
      </c>
      <c r="C7243">
        <v>5</v>
      </c>
      <c r="D7243">
        <v>219</v>
      </c>
      <c r="E7243">
        <v>1707</v>
      </c>
      <c r="F7243">
        <v>2259</v>
      </c>
      <c r="G7243">
        <v>2332</v>
      </c>
      <c r="H7243">
        <v>1</v>
      </c>
      <c r="I7243" s="58">
        <v>157786</v>
      </c>
      <c r="J7243">
        <v>233201</v>
      </c>
      <c r="K7243" s="4">
        <v>10.763999999999999</v>
      </c>
      <c r="L7243" s="4">
        <v>13.121</v>
      </c>
      <c r="M7243" s="4">
        <v>0</v>
      </c>
      <c r="N7243" s="4">
        <v>2.3570000000000002</v>
      </c>
      <c r="O7243" s="5">
        <v>42305.745292812499</v>
      </c>
      <c r="P7243" s="5">
        <v>42305.745292812499</v>
      </c>
    </row>
    <row r="7244" spans="1:16">
      <c r="A7244">
        <v>5</v>
      </c>
      <c r="B7244">
        <v>15</v>
      </c>
      <c r="C7244">
        <v>5</v>
      </c>
      <c r="D7244">
        <v>219</v>
      </c>
      <c r="E7244">
        <v>1955</v>
      </c>
      <c r="F7244">
        <v>2260</v>
      </c>
      <c r="G7244">
        <v>1977</v>
      </c>
      <c r="H7244">
        <v>1</v>
      </c>
      <c r="I7244" s="58">
        <v>28126</v>
      </c>
      <c r="J7244">
        <v>197701</v>
      </c>
      <c r="K7244" s="4">
        <v>0.94499999999999995</v>
      </c>
      <c r="L7244" s="4">
        <v>14.353</v>
      </c>
      <c r="M7244" s="4">
        <v>0</v>
      </c>
      <c r="N7244" s="4">
        <v>13.407999999999999</v>
      </c>
      <c r="O7244" s="5">
        <v>42305.745292812499</v>
      </c>
      <c r="P7244" s="5">
        <v>42305.745292812499</v>
      </c>
    </row>
    <row r="7245" spans="1:16">
      <c r="A7245">
        <v>5</v>
      </c>
      <c r="B7245">
        <v>15</v>
      </c>
      <c r="C7245">
        <v>5</v>
      </c>
      <c r="D7245">
        <v>219</v>
      </c>
      <c r="E7245">
        <v>2345</v>
      </c>
      <c r="F7245">
        <v>2261</v>
      </c>
      <c r="G7245">
        <v>789</v>
      </c>
      <c r="H7245">
        <v>3</v>
      </c>
      <c r="I7245" s="58" t="s">
        <v>10098</v>
      </c>
      <c r="J7245">
        <v>78903</v>
      </c>
      <c r="K7245" s="4">
        <v>0</v>
      </c>
      <c r="L7245" s="4">
        <v>6.8879999999999999</v>
      </c>
      <c r="M7245" s="4">
        <v>1.0489999999999999</v>
      </c>
      <c r="N7245" s="4">
        <v>7.9349999999999996</v>
      </c>
      <c r="O7245" s="5">
        <v>42305.745292812499</v>
      </c>
      <c r="P7245" s="5">
        <v>43258.050196053242</v>
      </c>
    </row>
    <row r="7246" spans="1:16">
      <c r="A7246">
        <v>5</v>
      </c>
      <c r="B7246">
        <v>15</v>
      </c>
      <c r="C7246">
        <v>5</v>
      </c>
      <c r="D7246">
        <v>219</v>
      </c>
      <c r="E7246">
        <v>2345</v>
      </c>
      <c r="F7246">
        <v>2262</v>
      </c>
      <c r="G7246">
        <v>789</v>
      </c>
      <c r="H7246">
        <v>4</v>
      </c>
      <c r="I7246" s="58" t="s">
        <v>10099</v>
      </c>
      <c r="J7246">
        <v>78904</v>
      </c>
      <c r="K7246" s="4">
        <v>6.8879999999999999</v>
      </c>
      <c r="L7246" s="4">
        <v>20.655999999999999</v>
      </c>
      <c r="M7246" s="4">
        <v>7.9349999999999996</v>
      </c>
      <c r="N7246" s="4">
        <v>21.704000000000001</v>
      </c>
      <c r="O7246" s="5">
        <v>42305.745292812499</v>
      </c>
      <c r="P7246" s="5">
        <v>43258.050196053242</v>
      </c>
    </row>
    <row r="7247" spans="1:16">
      <c r="A7247">
        <v>5</v>
      </c>
      <c r="B7247">
        <v>15</v>
      </c>
      <c r="C7247">
        <v>5</v>
      </c>
      <c r="D7247">
        <v>219</v>
      </c>
      <c r="E7247">
        <v>2345</v>
      </c>
      <c r="F7247">
        <v>2263</v>
      </c>
      <c r="G7247">
        <v>1863</v>
      </c>
      <c r="H7247">
        <v>1</v>
      </c>
      <c r="I7247" s="58">
        <v>-13513</v>
      </c>
      <c r="J7247">
        <v>186301</v>
      </c>
      <c r="K7247" s="4">
        <v>0</v>
      </c>
      <c r="L7247" s="4">
        <v>7.0090000000000003</v>
      </c>
      <c r="M7247" s="4">
        <v>21.704000000000001</v>
      </c>
      <c r="N7247" s="4">
        <v>28.713000000000001</v>
      </c>
      <c r="O7247" s="5">
        <v>42305.745292812499</v>
      </c>
      <c r="P7247" s="5">
        <v>42305.745292812499</v>
      </c>
    </row>
    <row r="7248" spans="1:16">
      <c r="A7248">
        <v>5</v>
      </c>
      <c r="B7248">
        <v>15</v>
      </c>
      <c r="C7248">
        <v>5</v>
      </c>
      <c r="D7248">
        <v>219</v>
      </c>
      <c r="E7248">
        <v>2345</v>
      </c>
      <c r="F7248">
        <v>2264</v>
      </c>
      <c r="G7248">
        <v>1863</v>
      </c>
      <c r="H7248">
        <v>2</v>
      </c>
      <c r="I7248" s="58">
        <v>-13482</v>
      </c>
      <c r="J7248">
        <v>186302</v>
      </c>
      <c r="K7248" s="4">
        <v>7.0090000000000003</v>
      </c>
      <c r="L7248" s="4">
        <v>23.353999999999999</v>
      </c>
      <c r="M7248" s="4">
        <v>28.713000000000001</v>
      </c>
      <c r="N7248" s="4">
        <v>35.822000000000003</v>
      </c>
      <c r="O7248" s="5">
        <v>42305.745292812499</v>
      </c>
      <c r="P7248" s="5">
        <v>42305.745292812499</v>
      </c>
    </row>
    <row r="7249" spans="1:16">
      <c r="A7249">
        <v>5</v>
      </c>
      <c r="B7249">
        <v>15</v>
      </c>
      <c r="C7249">
        <v>5</v>
      </c>
      <c r="D7249">
        <v>219</v>
      </c>
      <c r="E7249">
        <v>2705</v>
      </c>
      <c r="F7249">
        <v>2265</v>
      </c>
      <c r="G7249">
        <v>755</v>
      </c>
      <c r="H7249">
        <v>5</v>
      </c>
      <c r="I7249" s="58" t="s">
        <v>10100</v>
      </c>
      <c r="J7249">
        <v>75505</v>
      </c>
      <c r="K7249" s="4">
        <v>0</v>
      </c>
      <c r="L7249" s="4">
        <v>4.3520000000000003</v>
      </c>
      <c r="M7249" s="4">
        <v>0</v>
      </c>
      <c r="N7249" s="4">
        <v>4.3520000000000003</v>
      </c>
      <c r="O7249" s="5">
        <v>42305.745292812499</v>
      </c>
      <c r="P7249" s="5">
        <v>42305.745292812499</v>
      </c>
    </row>
    <row r="7250" spans="1:16">
      <c r="A7250">
        <v>5</v>
      </c>
      <c r="B7250">
        <v>15</v>
      </c>
      <c r="C7250">
        <v>5</v>
      </c>
      <c r="D7250">
        <v>219</v>
      </c>
      <c r="E7250">
        <v>3110</v>
      </c>
      <c r="F7250">
        <v>2266</v>
      </c>
      <c r="G7250">
        <v>3244</v>
      </c>
      <c r="H7250">
        <v>1</v>
      </c>
      <c r="I7250" s="58">
        <v>490888</v>
      </c>
      <c r="J7250">
        <v>324401</v>
      </c>
      <c r="K7250" s="4">
        <v>0</v>
      </c>
      <c r="L7250" s="4">
        <v>5.8220000000000001</v>
      </c>
      <c r="M7250" s="4">
        <v>0</v>
      </c>
      <c r="N7250" s="4">
        <v>5.8220000000000001</v>
      </c>
      <c r="O7250" s="5">
        <v>42305.745292812499</v>
      </c>
      <c r="P7250" s="5">
        <v>42305.745292812499</v>
      </c>
    </row>
    <row r="7251" spans="1:16">
      <c r="A7251">
        <v>5</v>
      </c>
      <c r="B7251">
        <v>15</v>
      </c>
      <c r="C7251">
        <v>5</v>
      </c>
      <c r="D7251">
        <v>219</v>
      </c>
      <c r="E7251">
        <v>3254</v>
      </c>
      <c r="F7251">
        <v>2267</v>
      </c>
      <c r="G7251">
        <v>1345</v>
      </c>
      <c r="H7251">
        <v>2</v>
      </c>
      <c r="I7251" s="58" t="s">
        <v>10101</v>
      </c>
      <c r="J7251">
        <v>134502</v>
      </c>
      <c r="K7251" s="4">
        <v>1</v>
      </c>
      <c r="L7251" s="4">
        <v>4.9279999999999999</v>
      </c>
      <c r="M7251" s="4">
        <v>0</v>
      </c>
      <c r="N7251" s="4">
        <v>3.9279999999999999</v>
      </c>
      <c r="O7251" s="5">
        <v>42305.745292812499</v>
      </c>
      <c r="P7251" s="5">
        <v>43258.050196053242</v>
      </c>
    </row>
    <row r="7252" spans="1:16">
      <c r="A7252">
        <v>5</v>
      </c>
      <c r="B7252">
        <v>15</v>
      </c>
      <c r="C7252">
        <v>5</v>
      </c>
      <c r="D7252">
        <v>219</v>
      </c>
      <c r="E7252">
        <v>333</v>
      </c>
      <c r="F7252">
        <v>2244</v>
      </c>
      <c r="G7252">
        <v>754</v>
      </c>
      <c r="H7252">
        <v>5</v>
      </c>
      <c r="I7252" s="58" t="s">
        <v>10102</v>
      </c>
      <c r="J7252">
        <v>75405</v>
      </c>
      <c r="K7252" s="4">
        <v>0</v>
      </c>
      <c r="L7252" s="4">
        <v>14.47</v>
      </c>
      <c r="M7252" s="4">
        <v>57.390999999999998</v>
      </c>
      <c r="N7252" s="4">
        <v>71.861000000000004</v>
      </c>
      <c r="O7252" s="5">
        <v>42305.745292812499</v>
      </c>
      <c r="P7252" s="5">
        <v>43258.050196053242</v>
      </c>
    </row>
    <row r="7253" spans="1:16">
      <c r="A7253">
        <v>5</v>
      </c>
      <c r="B7253">
        <v>15</v>
      </c>
      <c r="C7253">
        <v>5</v>
      </c>
      <c r="D7253">
        <v>219</v>
      </c>
      <c r="E7253">
        <v>333</v>
      </c>
      <c r="F7253">
        <v>2245</v>
      </c>
      <c r="G7253">
        <v>754</v>
      </c>
      <c r="H7253">
        <v>6</v>
      </c>
      <c r="I7253" s="58" t="s">
        <v>10103</v>
      </c>
      <c r="J7253">
        <v>75406</v>
      </c>
      <c r="K7253" s="4">
        <v>14.9</v>
      </c>
      <c r="L7253" s="4">
        <v>30.954000000000001</v>
      </c>
      <c r="M7253" s="4">
        <v>71.861000000000004</v>
      </c>
      <c r="N7253" s="4">
        <v>87.915000000000006</v>
      </c>
      <c r="O7253" s="5">
        <v>42305.745292812499</v>
      </c>
      <c r="P7253" s="5">
        <v>42305.745292812499</v>
      </c>
    </row>
    <row r="7254" spans="1:16">
      <c r="A7254">
        <v>5</v>
      </c>
      <c r="B7254">
        <v>15</v>
      </c>
      <c r="C7254">
        <v>5</v>
      </c>
      <c r="D7254">
        <v>219</v>
      </c>
      <c r="E7254">
        <v>334</v>
      </c>
      <c r="F7254">
        <v>2246</v>
      </c>
      <c r="G7254">
        <v>303</v>
      </c>
      <c r="H7254">
        <v>6</v>
      </c>
      <c r="I7254" s="58" t="s">
        <v>10104</v>
      </c>
      <c r="J7254">
        <v>30306</v>
      </c>
      <c r="K7254" s="4">
        <v>0</v>
      </c>
      <c r="L7254" s="4">
        <v>0.56200000000000006</v>
      </c>
      <c r="M7254" s="4">
        <v>0</v>
      </c>
      <c r="N7254" s="4">
        <v>0.56200000000000006</v>
      </c>
      <c r="O7254" s="5">
        <v>42305.745292812499</v>
      </c>
      <c r="P7254" s="5">
        <v>42305.745292812499</v>
      </c>
    </row>
    <row r="7255" spans="1:16">
      <c r="A7255">
        <v>5</v>
      </c>
      <c r="B7255">
        <v>15</v>
      </c>
      <c r="C7255">
        <v>5</v>
      </c>
      <c r="D7255">
        <v>219</v>
      </c>
      <c r="E7255">
        <v>334</v>
      </c>
      <c r="F7255">
        <v>2247</v>
      </c>
      <c r="G7255">
        <v>357</v>
      </c>
      <c r="H7255">
        <v>4</v>
      </c>
      <c r="I7255" s="58" t="s">
        <v>10105</v>
      </c>
      <c r="J7255">
        <v>35704</v>
      </c>
      <c r="K7255" s="4">
        <v>1</v>
      </c>
      <c r="L7255" s="4">
        <v>24.478999999999999</v>
      </c>
      <c r="M7255" s="4">
        <v>0.56200000000000006</v>
      </c>
      <c r="N7255" s="4">
        <v>24.041</v>
      </c>
      <c r="O7255" s="5">
        <v>42305.745292812499</v>
      </c>
      <c r="P7255" s="5">
        <v>42305.745292812499</v>
      </c>
    </row>
    <row r="7256" spans="1:16">
      <c r="A7256">
        <v>5</v>
      </c>
      <c r="B7256">
        <v>15</v>
      </c>
      <c r="C7256">
        <v>5</v>
      </c>
      <c r="D7256">
        <v>219</v>
      </c>
      <c r="E7256">
        <v>3536</v>
      </c>
      <c r="F7256">
        <v>2268</v>
      </c>
      <c r="G7256">
        <v>67</v>
      </c>
      <c r="H7256">
        <v>2</v>
      </c>
      <c r="I7256" s="58">
        <v>24504</v>
      </c>
      <c r="J7256">
        <v>6702</v>
      </c>
      <c r="K7256" s="4">
        <v>0</v>
      </c>
      <c r="L7256" s="4">
        <v>15.609</v>
      </c>
      <c r="M7256" s="4">
        <v>74.762</v>
      </c>
      <c r="N7256" s="4">
        <v>90.372</v>
      </c>
      <c r="O7256" s="5">
        <v>42305.745292812499</v>
      </c>
      <c r="P7256" s="5">
        <v>43258.050196053242</v>
      </c>
    </row>
    <row r="7257" spans="1:16">
      <c r="A7257">
        <v>5</v>
      </c>
      <c r="B7257">
        <v>15</v>
      </c>
      <c r="C7257">
        <v>5</v>
      </c>
      <c r="D7257">
        <v>219</v>
      </c>
      <c r="E7257">
        <v>3536</v>
      </c>
      <c r="F7257">
        <v>2269</v>
      </c>
      <c r="G7257">
        <v>67</v>
      </c>
      <c r="H7257">
        <v>3</v>
      </c>
      <c r="I7257" s="58">
        <v>24532</v>
      </c>
      <c r="J7257">
        <v>6703</v>
      </c>
      <c r="K7257" s="4">
        <v>0</v>
      </c>
      <c r="L7257" s="4">
        <v>15.795</v>
      </c>
      <c r="M7257" s="4">
        <v>58.966999999999999</v>
      </c>
      <c r="N7257" s="4">
        <v>74.762</v>
      </c>
      <c r="O7257" s="5">
        <v>43258.050196053242</v>
      </c>
      <c r="P7257" s="5">
        <v>43258.050196053242</v>
      </c>
    </row>
    <row r="7258" spans="1:16">
      <c r="A7258">
        <v>5</v>
      </c>
      <c r="B7258">
        <v>15</v>
      </c>
      <c r="C7258">
        <v>5</v>
      </c>
      <c r="D7258">
        <v>219</v>
      </c>
      <c r="E7258">
        <v>3926</v>
      </c>
      <c r="F7258">
        <v>2270</v>
      </c>
      <c r="G7258">
        <v>302</v>
      </c>
      <c r="H7258">
        <v>4</v>
      </c>
      <c r="I7258" s="58" t="s">
        <v>10106</v>
      </c>
      <c r="J7258">
        <v>30204</v>
      </c>
      <c r="K7258" s="4">
        <v>0</v>
      </c>
      <c r="L7258" s="4">
        <v>12.608000000000001</v>
      </c>
      <c r="M7258" s="4">
        <v>52.545999999999999</v>
      </c>
      <c r="N7258" s="4">
        <v>65.153999999999996</v>
      </c>
      <c r="O7258" s="5">
        <v>42305.745292812499</v>
      </c>
      <c r="P7258" s="5">
        <v>43258.050196053242</v>
      </c>
    </row>
    <row r="7259" spans="1:16">
      <c r="A7259">
        <v>5</v>
      </c>
      <c r="B7259">
        <v>15</v>
      </c>
      <c r="C7259">
        <v>5</v>
      </c>
      <c r="D7259">
        <v>219</v>
      </c>
      <c r="E7259">
        <v>3926</v>
      </c>
      <c r="F7259">
        <v>2271</v>
      </c>
      <c r="G7259">
        <v>303</v>
      </c>
      <c r="H7259">
        <v>1</v>
      </c>
      <c r="I7259" s="58" t="s">
        <v>10107</v>
      </c>
      <c r="J7259">
        <v>30301</v>
      </c>
      <c r="K7259" s="4">
        <v>0.16</v>
      </c>
      <c r="L7259" s="4">
        <v>18.46</v>
      </c>
      <c r="M7259" s="4">
        <v>65.465000000000003</v>
      </c>
      <c r="N7259" s="4">
        <v>83.765000000000001</v>
      </c>
      <c r="O7259" s="5">
        <v>42305.745292812499</v>
      </c>
      <c r="P7259" s="5">
        <v>42305.745292812499</v>
      </c>
    </row>
    <row r="7260" spans="1:16">
      <c r="A7260">
        <v>5</v>
      </c>
      <c r="B7260">
        <v>15</v>
      </c>
      <c r="C7260">
        <v>5</v>
      </c>
      <c r="D7260">
        <v>219</v>
      </c>
      <c r="E7260">
        <v>395</v>
      </c>
      <c r="F7260">
        <v>2248</v>
      </c>
      <c r="G7260">
        <v>755</v>
      </c>
      <c r="H7260">
        <v>4</v>
      </c>
      <c r="I7260" s="58" t="s">
        <v>10108</v>
      </c>
      <c r="J7260">
        <v>75504</v>
      </c>
      <c r="K7260" s="4">
        <v>0</v>
      </c>
      <c r="L7260" s="4">
        <v>6.101</v>
      </c>
      <c r="M7260" s="4">
        <v>0</v>
      </c>
      <c r="N7260" s="4">
        <v>6.101</v>
      </c>
      <c r="O7260" s="5">
        <v>42305.745292812499</v>
      </c>
      <c r="P7260" s="5">
        <v>42305.745292812499</v>
      </c>
    </row>
    <row r="7261" spans="1:16">
      <c r="A7261">
        <v>5</v>
      </c>
      <c r="B7261">
        <v>15</v>
      </c>
      <c r="C7261">
        <v>5</v>
      </c>
      <c r="D7261">
        <v>219</v>
      </c>
      <c r="E7261">
        <v>4009</v>
      </c>
      <c r="F7261">
        <v>2272</v>
      </c>
      <c r="G7261">
        <v>439</v>
      </c>
      <c r="H7261">
        <v>3</v>
      </c>
      <c r="I7261" s="58" t="s">
        <v>10109</v>
      </c>
      <c r="J7261">
        <v>43903</v>
      </c>
      <c r="K7261" s="4">
        <v>0</v>
      </c>
      <c r="L7261" s="4">
        <v>1.6819999999999999</v>
      </c>
      <c r="M7261" s="4">
        <v>22.946999999999999</v>
      </c>
      <c r="N7261" s="4">
        <v>24.629000000000001</v>
      </c>
      <c r="O7261" s="5">
        <v>42305.745292812499</v>
      </c>
      <c r="P7261" s="5">
        <v>43258.050196053242</v>
      </c>
    </row>
    <row r="7262" spans="1:16">
      <c r="A7262">
        <v>5</v>
      </c>
      <c r="B7262">
        <v>15</v>
      </c>
      <c r="C7262">
        <v>5</v>
      </c>
      <c r="D7262">
        <v>219</v>
      </c>
      <c r="E7262">
        <v>4215</v>
      </c>
      <c r="F7262">
        <v>2273</v>
      </c>
      <c r="G7262">
        <v>67</v>
      </c>
      <c r="H7262">
        <v>12</v>
      </c>
      <c r="I7262" s="58">
        <v>24807</v>
      </c>
      <c r="J7262">
        <v>6712</v>
      </c>
      <c r="K7262" s="4">
        <v>0</v>
      </c>
      <c r="L7262" s="4">
        <v>0.54300000000000004</v>
      </c>
      <c r="M7262" s="4">
        <v>0</v>
      </c>
      <c r="N7262" s="4">
        <v>0.54300000000000004</v>
      </c>
      <c r="O7262" s="5">
        <v>42305.745292812499</v>
      </c>
      <c r="P7262" s="5">
        <v>42305.745292812499</v>
      </c>
    </row>
    <row r="7263" spans="1:16">
      <c r="A7263">
        <v>5</v>
      </c>
      <c r="B7263">
        <v>15</v>
      </c>
      <c r="C7263">
        <v>5</v>
      </c>
      <c r="D7263">
        <v>219</v>
      </c>
      <c r="E7263">
        <v>4536</v>
      </c>
      <c r="F7263">
        <v>2274</v>
      </c>
      <c r="G7263">
        <v>67</v>
      </c>
      <c r="H7263">
        <v>10</v>
      </c>
      <c r="I7263" s="58">
        <v>24746</v>
      </c>
      <c r="J7263">
        <v>6710</v>
      </c>
      <c r="K7263" s="4">
        <v>0</v>
      </c>
      <c r="L7263" s="4">
        <v>1.5680000000000001</v>
      </c>
      <c r="M7263" s="4">
        <v>157.5</v>
      </c>
      <c r="N7263" s="4">
        <v>159.06800000000001</v>
      </c>
      <c r="O7263" s="5">
        <v>42305.745292812499</v>
      </c>
      <c r="P7263" s="5">
        <v>42305.745292812499</v>
      </c>
    </row>
    <row r="7264" spans="1:16">
      <c r="A7264">
        <v>5</v>
      </c>
      <c r="B7264">
        <v>15</v>
      </c>
      <c r="C7264">
        <v>5</v>
      </c>
      <c r="D7264">
        <v>219</v>
      </c>
      <c r="E7264">
        <v>4536</v>
      </c>
      <c r="F7264">
        <v>2275</v>
      </c>
      <c r="G7264">
        <v>67</v>
      </c>
      <c r="H7264">
        <v>18</v>
      </c>
      <c r="I7264" s="58" t="s">
        <v>10110</v>
      </c>
      <c r="J7264">
        <v>6718</v>
      </c>
      <c r="K7264" s="4">
        <v>0</v>
      </c>
      <c r="L7264" s="4">
        <v>34.067999999999998</v>
      </c>
      <c r="M7264" s="4">
        <v>169.94300000000001</v>
      </c>
      <c r="N7264" s="4">
        <v>187.13</v>
      </c>
      <c r="O7264" s="5">
        <v>42305.745292812499</v>
      </c>
      <c r="P7264" s="5">
        <v>42305.745292812499</v>
      </c>
    </row>
    <row r="7265" spans="1:16">
      <c r="A7265">
        <v>5</v>
      </c>
      <c r="B7265">
        <v>15</v>
      </c>
      <c r="C7265">
        <v>5</v>
      </c>
      <c r="D7265">
        <v>219</v>
      </c>
      <c r="E7265">
        <v>569</v>
      </c>
      <c r="F7265">
        <v>2249</v>
      </c>
      <c r="G7265">
        <v>1907</v>
      </c>
      <c r="H7265">
        <v>1</v>
      </c>
      <c r="I7265" s="58">
        <v>2558</v>
      </c>
      <c r="J7265">
        <v>190701</v>
      </c>
      <c r="K7265" s="4">
        <v>0</v>
      </c>
      <c r="L7265" s="4">
        <v>5.07</v>
      </c>
      <c r="M7265" s="4">
        <v>0</v>
      </c>
      <c r="N7265" s="4">
        <v>5.07</v>
      </c>
      <c r="O7265" s="5">
        <v>42305.745292812499</v>
      </c>
      <c r="P7265" s="5">
        <v>42305.745292812499</v>
      </c>
    </row>
    <row r="7266" spans="1:16">
      <c r="A7266">
        <v>5</v>
      </c>
      <c r="B7266">
        <v>15</v>
      </c>
      <c r="C7266">
        <v>5</v>
      </c>
      <c r="D7266">
        <v>35</v>
      </c>
      <c r="E7266">
        <v>1061</v>
      </c>
      <c r="F7266">
        <v>1770</v>
      </c>
      <c r="G7266">
        <v>3003</v>
      </c>
      <c r="H7266">
        <v>1</v>
      </c>
      <c r="I7266" s="58">
        <v>402864</v>
      </c>
      <c r="J7266">
        <v>300301</v>
      </c>
      <c r="K7266" s="4">
        <v>0</v>
      </c>
      <c r="L7266" s="4">
        <v>6.05</v>
      </c>
      <c r="M7266" s="4">
        <v>0</v>
      </c>
      <c r="N7266" s="4">
        <v>6.05</v>
      </c>
      <c r="O7266" s="5">
        <v>42305.745292812499</v>
      </c>
      <c r="P7266" s="5">
        <v>43258.050196053242</v>
      </c>
    </row>
    <row r="7267" spans="1:16">
      <c r="A7267">
        <v>5</v>
      </c>
      <c r="B7267">
        <v>15</v>
      </c>
      <c r="C7267">
        <v>5</v>
      </c>
      <c r="D7267">
        <v>35</v>
      </c>
      <c r="E7267">
        <v>1180</v>
      </c>
      <c r="F7267">
        <v>1771</v>
      </c>
      <c r="G7267">
        <v>1291</v>
      </c>
      <c r="H7267">
        <v>1</v>
      </c>
      <c r="I7267" s="58" t="s">
        <v>10111</v>
      </c>
      <c r="J7267">
        <v>129101</v>
      </c>
      <c r="K7267" s="4">
        <v>6.976</v>
      </c>
      <c r="L7267" s="4">
        <v>29.978999999999999</v>
      </c>
      <c r="M7267" s="4">
        <v>9.4689999999999994</v>
      </c>
      <c r="N7267" s="4">
        <v>32.472000000000001</v>
      </c>
      <c r="O7267" s="5">
        <v>42305.745292812499</v>
      </c>
      <c r="P7267" s="5">
        <v>43258.050196053242</v>
      </c>
    </row>
    <row r="7268" spans="1:16">
      <c r="A7268">
        <v>5</v>
      </c>
      <c r="B7268">
        <v>15</v>
      </c>
      <c r="C7268">
        <v>5</v>
      </c>
      <c r="D7268">
        <v>35</v>
      </c>
      <c r="E7268">
        <v>1180</v>
      </c>
      <c r="F7268">
        <v>1772</v>
      </c>
      <c r="G7268">
        <v>1291</v>
      </c>
      <c r="H7268">
        <v>8</v>
      </c>
      <c r="I7268" s="58" t="s">
        <v>10112</v>
      </c>
      <c r="J7268">
        <v>129108</v>
      </c>
      <c r="K7268" s="4">
        <v>0</v>
      </c>
      <c r="L7268" s="4">
        <v>6.976</v>
      </c>
      <c r="M7268" s="4">
        <v>2.4929999999999999</v>
      </c>
      <c r="N7268" s="4">
        <v>9.4689999999999994</v>
      </c>
      <c r="O7268" s="5">
        <v>42305.745292812499</v>
      </c>
      <c r="P7268" s="5">
        <v>43258.050196053242</v>
      </c>
    </row>
    <row r="7269" spans="1:16">
      <c r="A7269">
        <v>5</v>
      </c>
      <c r="B7269">
        <v>15</v>
      </c>
      <c r="C7269">
        <v>5</v>
      </c>
      <c r="D7269">
        <v>35</v>
      </c>
      <c r="E7269">
        <v>1182</v>
      </c>
      <c r="F7269">
        <v>1773</v>
      </c>
      <c r="G7269">
        <v>1891</v>
      </c>
      <c r="H7269">
        <v>1</v>
      </c>
      <c r="I7269" s="58">
        <v>-3286</v>
      </c>
      <c r="J7269">
        <v>189101</v>
      </c>
      <c r="K7269" s="4">
        <v>1</v>
      </c>
      <c r="L7269" s="4">
        <v>16.038</v>
      </c>
      <c r="M7269" s="4">
        <v>22.268999999999998</v>
      </c>
      <c r="N7269" s="4">
        <v>37.307000000000002</v>
      </c>
      <c r="O7269" s="5">
        <v>42305.745292812499</v>
      </c>
      <c r="P7269" s="5">
        <v>43258.050196053242</v>
      </c>
    </row>
    <row r="7270" spans="1:16">
      <c r="A7270">
        <v>5</v>
      </c>
      <c r="B7270">
        <v>15</v>
      </c>
      <c r="C7270">
        <v>5</v>
      </c>
      <c r="D7270">
        <v>35</v>
      </c>
      <c r="E7270">
        <v>1199</v>
      </c>
      <c r="F7270">
        <v>1774</v>
      </c>
      <c r="G7270">
        <v>1256</v>
      </c>
      <c r="H7270">
        <v>2</v>
      </c>
      <c r="I7270" s="58" t="s">
        <v>10113</v>
      </c>
      <c r="J7270">
        <v>125602</v>
      </c>
      <c r="K7270" s="4">
        <v>1</v>
      </c>
      <c r="L7270" s="4">
        <v>10.077999999999999</v>
      </c>
      <c r="M7270" s="4">
        <v>0</v>
      </c>
      <c r="N7270" s="4">
        <v>9.0779999999999994</v>
      </c>
      <c r="O7270" s="5">
        <v>42305.745292812499</v>
      </c>
      <c r="P7270" s="5">
        <v>43258.050196053242</v>
      </c>
    </row>
    <row r="7271" spans="1:16">
      <c r="A7271">
        <v>5</v>
      </c>
      <c r="B7271">
        <v>15</v>
      </c>
      <c r="C7271">
        <v>5</v>
      </c>
      <c r="D7271">
        <v>35</v>
      </c>
      <c r="E7271">
        <v>1622</v>
      </c>
      <c r="F7271">
        <v>1775</v>
      </c>
      <c r="G7271">
        <v>754</v>
      </c>
      <c r="H7271">
        <v>3</v>
      </c>
      <c r="I7271" s="58" t="s">
        <v>10114</v>
      </c>
      <c r="J7271">
        <v>75403</v>
      </c>
      <c r="K7271" s="4">
        <v>1</v>
      </c>
      <c r="L7271" s="4">
        <v>11.031000000000001</v>
      </c>
      <c r="M7271" s="4">
        <v>7.1239999999999997</v>
      </c>
      <c r="N7271" s="4">
        <v>17.155000000000001</v>
      </c>
      <c r="O7271" s="5">
        <v>42305.745292812499</v>
      </c>
      <c r="P7271" s="5">
        <v>43258.050196053242</v>
      </c>
    </row>
    <row r="7272" spans="1:16">
      <c r="A7272">
        <v>5</v>
      </c>
      <c r="B7272">
        <v>15</v>
      </c>
      <c r="C7272">
        <v>5</v>
      </c>
      <c r="D7272">
        <v>35</v>
      </c>
      <c r="E7272">
        <v>1622</v>
      </c>
      <c r="F7272">
        <v>1776</v>
      </c>
      <c r="G7272">
        <v>1891</v>
      </c>
      <c r="H7272">
        <v>2</v>
      </c>
      <c r="I7272" s="58">
        <v>-3255</v>
      </c>
      <c r="J7272">
        <v>189102</v>
      </c>
      <c r="K7272" s="4">
        <v>1</v>
      </c>
      <c r="L7272" s="4">
        <v>8.1240000000000006</v>
      </c>
      <c r="M7272" s="4">
        <v>0</v>
      </c>
      <c r="N7272" s="4">
        <v>7.1239999999999997</v>
      </c>
      <c r="O7272" s="5">
        <v>42305.745292812499</v>
      </c>
      <c r="P7272" s="5">
        <v>43258.050196053242</v>
      </c>
    </row>
    <row r="7273" spans="1:16">
      <c r="A7273">
        <v>5</v>
      </c>
      <c r="B7273">
        <v>15</v>
      </c>
      <c r="C7273">
        <v>5</v>
      </c>
      <c r="D7273">
        <v>35</v>
      </c>
      <c r="E7273">
        <v>2422</v>
      </c>
      <c r="F7273">
        <v>1777</v>
      </c>
      <c r="G7273">
        <v>2359</v>
      </c>
      <c r="H7273">
        <v>1</v>
      </c>
      <c r="I7273" s="58">
        <v>167648</v>
      </c>
      <c r="J7273">
        <v>235901</v>
      </c>
      <c r="K7273" s="4">
        <v>10</v>
      </c>
      <c r="L7273" s="4">
        <v>15.948</v>
      </c>
      <c r="M7273" s="4">
        <v>0</v>
      </c>
      <c r="N7273" s="4">
        <v>5.9480000000000004</v>
      </c>
      <c r="O7273" s="5">
        <v>42305.745292812499</v>
      </c>
      <c r="P7273" s="5">
        <v>42305.745292812499</v>
      </c>
    </row>
    <row r="7274" spans="1:16">
      <c r="A7274">
        <v>5</v>
      </c>
      <c r="B7274">
        <v>15</v>
      </c>
      <c r="C7274">
        <v>5</v>
      </c>
      <c r="D7274">
        <v>35</v>
      </c>
      <c r="E7274">
        <v>2427</v>
      </c>
      <c r="F7274">
        <v>1778</v>
      </c>
      <c r="G7274">
        <v>755</v>
      </c>
      <c r="H7274">
        <v>2</v>
      </c>
      <c r="I7274" s="58" t="s">
        <v>10115</v>
      </c>
      <c r="J7274">
        <v>75502</v>
      </c>
      <c r="K7274" s="4">
        <v>1</v>
      </c>
      <c r="L7274" s="4">
        <v>12.558</v>
      </c>
      <c r="M7274" s="4">
        <v>15.448</v>
      </c>
      <c r="N7274" s="4">
        <v>27.007000000000001</v>
      </c>
      <c r="O7274" s="5">
        <v>42305.745292812499</v>
      </c>
      <c r="P7274" s="5">
        <v>42305.745292812499</v>
      </c>
    </row>
    <row r="7275" spans="1:16">
      <c r="A7275">
        <v>5</v>
      </c>
      <c r="B7275">
        <v>15</v>
      </c>
      <c r="C7275">
        <v>5</v>
      </c>
      <c r="D7275">
        <v>35</v>
      </c>
      <c r="E7275">
        <v>2427</v>
      </c>
      <c r="F7275">
        <v>1779</v>
      </c>
      <c r="G7275">
        <v>755</v>
      </c>
      <c r="H7275">
        <v>3</v>
      </c>
      <c r="I7275" s="58" t="s">
        <v>10116</v>
      </c>
      <c r="J7275">
        <v>75503</v>
      </c>
      <c r="K7275" s="4">
        <v>12.558</v>
      </c>
      <c r="L7275" s="4">
        <v>15.217000000000001</v>
      </c>
      <c r="M7275" s="4">
        <v>27.007000000000001</v>
      </c>
      <c r="N7275" s="4">
        <v>29.664999999999999</v>
      </c>
      <c r="O7275" s="5">
        <v>42305.745292812499</v>
      </c>
      <c r="P7275" s="5">
        <v>42305.745292812499</v>
      </c>
    </row>
    <row r="7276" spans="1:16">
      <c r="A7276">
        <v>5</v>
      </c>
      <c r="B7276">
        <v>15</v>
      </c>
      <c r="C7276">
        <v>5</v>
      </c>
      <c r="D7276">
        <v>35</v>
      </c>
      <c r="E7276">
        <v>2427</v>
      </c>
      <c r="F7276">
        <v>1780</v>
      </c>
      <c r="G7276">
        <v>755</v>
      </c>
      <c r="H7276">
        <v>6</v>
      </c>
      <c r="I7276" s="58" t="s">
        <v>10117</v>
      </c>
      <c r="J7276">
        <v>75506</v>
      </c>
      <c r="K7276" s="4">
        <v>1</v>
      </c>
      <c r="L7276" s="4">
        <v>1.4950000000000001</v>
      </c>
      <c r="M7276" s="4">
        <v>12.393000000000001</v>
      </c>
      <c r="N7276" s="4">
        <v>12.888</v>
      </c>
      <c r="O7276" s="5">
        <v>42305.745292812499</v>
      </c>
      <c r="P7276" s="5">
        <v>42305.745292812499</v>
      </c>
    </row>
    <row r="7277" spans="1:16">
      <c r="A7277">
        <v>5</v>
      </c>
      <c r="B7277">
        <v>15</v>
      </c>
      <c r="C7277">
        <v>5</v>
      </c>
      <c r="D7277">
        <v>35</v>
      </c>
      <c r="E7277">
        <v>2587</v>
      </c>
      <c r="F7277">
        <v>1781</v>
      </c>
      <c r="G7277">
        <v>2832</v>
      </c>
      <c r="H7277">
        <v>1</v>
      </c>
      <c r="I7277" s="58">
        <v>340408</v>
      </c>
      <c r="J7277">
        <v>283201</v>
      </c>
      <c r="K7277" s="4">
        <v>0</v>
      </c>
      <c r="L7277" s="4">
        <v>5.0739999999999998</v>
      </c>
      <c r="M7277" s="4">
        <v>0</v>
      </c>
      <c r="N7277" s="4">
        <v>5.0739999999999998</v>
      </c>
      <c r="O7277" s="5">
        <v>42305.745292812499</v>
      </c>
      <c r="P7277" s="5">
        <v>42305.745292812499</v>
      </c>
    </row>
    <row r="7278" spans="1:16">
      <c r="A7278">
        <v>5</v>
      </c>
      <c r="B7278">
        <v>15</v>
      </c>
      <c r="C7278">
        <v>5</v>
      </c>
      <c r="D7278">
        <v>35</v>
      </c>
      <c r="E7278">
        <v>2926</v>
      </c>
      <c r="F7278">
        <v>1782</v>
      </c>
      <c r="G7278">
        <v>3133</v>
      </c>
      <c r="H7278">
        <v>2</v>
      </c>
      <c r="I7278" s="58">
        <v>450377</v>
      </c>
      <c r="J7278">
        <v>313302</v>
      </c>
      <c r="K7278" s="4">
        <v>0</v>
      </c>
      <c r="L7278" s="4">
        <v>0.625</v>
      </c>
      <c r="M7278" s="4">
        <v>17.763000000000002</v>
      </c>
      <c r="N7278" s="4">
        <v>18.388000000000002</v>
      </c>
      <c r="O7278" s="5">
        <v>42305.745292812499</v>
      </c>
      <c r="P7278" s="5">
        <v>42305.745292812499</v>
      </c>
    </row>
    <row r="7279" spans="1:16">
      <c r="A7279">
        <v>5</v>
      </c>
      <c r="B7279">
        <v>15</v>
      </c>
      <c r="C7279">
        <v>5</v>
      </c>
      <c r="D7279">
        <v>35</v>
      </c>
      <c r="E7279">
        <v>3179</v>
      </c>
      <c r="F7279">
        <v>1783</v>
      </c>
      <c r="G7279">
        <v>302</v>
      </c>
      <c r="H7279">
        <v>5</v>
      </c>
      <c r="I7279" s="58" t="s">
        <v>10118</v>
      </c>
      <c r="J7279">
        <v>30205</v>
      </c>
      <c r="K7279" s="4">
        <v>1</v>
      </c>
      <c r="L7279" s="4">
        <v>3.17</v>
      </c>
      <c r="M7279" s="4">
        <v>0</v>
      </c>
      <c r="N7279" s="4">
        <v>2.17</v>
      </c>
      <c r="O7279" s="5">
        <v>42305.745292812499</v>
      </c>
      <c r="P7279" s="5">
        <v>42305.745292812499</v>
      </c>
    </row>
    <row r="7280" spans="1:16">
      <c r="A7280">
        <v>5</v>
      </c>
      <c r="B7280">
        <v>15</v>
      </c>
      <c r="C7280">
        <v>5</v>
      </c>
      <c r="D7280">
        <v>35</v>
      </c>
      <c r="E7280">
        <v>333</v>
      </c>
      <c r="F7280">
        <v>1765</v>
      </c>
      <c r="G7280">
        <v>754</v>
      </c>
      <c r="H7280">
        <v>4</v>
      </c>
      <c r="I7280" s="58" t="s">
        <v>10119</v>
      </c>
      <c r="J7280">
        <v>75404</v>
      </c>
      <c r="K7280" s="4">
        <v>20</v>
      </c>
      <c r="L7280" s="4">
        <v>37.566000000000003</v>
      </c>
      <c r="M7280" s="4">
        <v>39.825000000000003</v>
      </c>
      <c r="N7280" s="4">
        <v>57.390999999999998</v>
      </c>
      <c r="O7280" s="5">
        <v>42305.745292812499</v>
      </c>
      <c r="P7280" s="5">
        <v>43258.050196053242</v>
      </c>
    </row>
    <row r="7281" spans="1:16">
      <c r="A7281">
        <v>5</v>
      </c>
      <c r="B7281">
        <v>15</v>
      </c>
      <c r="C7281">
        <v>5</v>
      </c>
      <c r="D7281">
        <v>35</v>
      </c>
      <c r="E7281">
        <v>333</v>
      </c>
      <c r="F7281">
        <v>1766</v>
      </c>
      <c r="G7281">
        <v>2419</v>
      </c>
      <c r="H7281">
        <v>1</v>
      </c>
      <c r="I7281" s="58">
        <v>189563</v>
      </c>
      <c r="J7281">
        <v>241901</v>
      </c>
      <c r="K7281" s="4">
        <v>0</v>
      </c>
      <c r="L7281" s="4">
        <v>12.784000000000001</v>
      </c>
      <c r="M7281" s="4">
        <v>27.041</v>
      </c>
      <c r="N7281" s="4">
        <v>39.825000000000003</v>
      </c>
      <c r="O7281" s="5">
        <v>42305.745292812499</v>
      </c>
      <c r="P7281" s="5">
        <v>42305.745292812499</v>
      </c>
    </row>
    <row r="7282" spans="1:16">
      <c r="A7282">
        <v>5</v>
      </c>
      <c r="B7282">
        <v>15</v>
      </c>
      <c r="C7282">
        <v>5</v>
      </c>
      <c r="D7282">
        <v>35</v>
      </c>
      <c r="E7282">
        <v>3400</v>
      </c>
      <c r="F7282">
        <v>1784</v>
      </c>
      <c r="G7282">
        <v>2045</v>
      </c>
      <c r="H7282">
        <v>1</v>
      </c>
      <c r="I7282" s="58">
        <v>52963</v>
      </c>
      <c r="J7282">
        <v>204501</v>
      </c>
      <c r="K7282" s="4">
        <v>0</v>
      </c>
      <c r="L7282" s="4">
        <v>2.2280000000000002</v>
      </c>
      <c r="M7282" s="4">
        <v>0</v>
      </c>
      <c r="N7282" s="4">
        <v>2.2280000000000002</v>
      </c>
      <c r="O7282" s="5">
        <v>42305.745292812499</v>
      </c>
      <c r="P7282" s="5">
        <v>42305.745292812499</v>
      </c>
    </row>
    <row r="7283" spans="1:16">
      <c r="A7283">
        <v>5</v>
      </c>
      <c r="B7283">
        <v>15</v>
      </c>
      <c r="C7283">
        <v>5</v>
      </c>
      <c r="D7283">
        <v>35</v>
      </c>
      <c r="E7283">
        <v>353</v>
      </c>
      <c r="F7283">
        <v>1767</v>
      </c>
      <c r="G7283">
        <v>874</v>
      </c>
      <c r="H7283">
        <v>1</v>
      </c>
      <c r="I7283" s="58" t="s">
        <v>10120</v>
      </c>
      <c r="J7283">
        <v>87401</v>
      </c>
      <c r="K7283" s="4">
        <v>14.933</v>
      </c>
      <c r="L7283" s="4">
        <v>31.004000000000001</v>
      </c>
      <c r="M7283" s="4">
        <v>37.468000000000004</v>
      </c>
      <c r="N7283" s="4">
        <v>53.539000000000001</v>
      </c>
      <c r="O7283" s="5">
        <v>42305.745292812499</v>
      </c>
      <c r="P7283" s="5">
        <v>42305.745292812499</v>
      </c>
    </row>
    <row r="7284" spans="1:16">
      <c r="A7284">
        <v>5</v>
      </c>
      <c r="B7284">
        <v>15</v>
      </c>
      <c r="C7284">
        <v>5</v>
      </c>
      <c r="D7284">
        <v>35</v>
      </c>
      <c r="E7284">
        <v>353</v>
      </c>
      <c r="F7284">
        <v>1768</v>
      </c>
      <c r="G7284">
        <v>874</v>
      </c>
      <c r="H7284">
        <v>5</v>
      </c>
      <c r="I7284" s="58" t="s">
        <v>10121</v>
      </c>
      <c r="J7284">
        <v>87405</v>
      </c>
      <c r="K7284" s="4">
        <v>0.5</v>
      </c>
      <c r="L7284" s="4">
        <v>14.933</v>
      </c>
      <c r="M7284" s="4">
        <v>23.035</v>
      </c>
      <c r="N7284" s="4">
        <v>37.468000000000004</v>
      </c>
      <c r="O7284" s="5">
        <v>42305.745292812499</v>
      </c>
      <c r="P7284" s="5">
        <v>42305.745292812499</v>
      </c>
    </row>
    <row r="7285" spans="1:16">
      <c r="A7285">
        <v>5</v>
      </c>
      <c r="B7285">
        <v>15</v>
      </c>
      <c r="C7285">
        <v>5</v>
      </c>
      <c r="D7285">
        <v>35</v>
      </c>
      <c r="E7285">
        <v>3926</v>
      </c>
      <c r="F7285">
        <v>1785</v>
      </c>
      <c r="G7285">
        <v>302</v>
      </c>
      <c r="H7285">
        <v>2</v>
      </c>
      <c r="I7285" s="58" t="s">
        <v>10122</v>
      </c>
      <c r="J7285">
        <v>30202</v>
      </c>
      <c r="K7285" s="4">
        <v>1</v>
      </c>
      <c r="L7285" s="4">
        <v>13.413</v>
      </c>
      <c r="M7285" s="4">
        <v>21.983000000000001</v>
      </c>
      <c r="N7285" s="4">
        <v>34.396000000000001</v>
      </c>
      <c r="O7285" s="5">
        <v>42305.745292812499</v>
      </c>
      <c r="P7285" s="5">
        <v>42305.745292812499</v>
      </c>
    </row>
    <row r="7286" spans="1:16">
      <c r="A7286">
        <v>5</v>
      </c>
      <c r="B7286">
        <v>15</v>
      </c>
      <c r="C7286">
        <v>5</v>
      </c>
      <c r="D7286">
        <v>35</v>
      </c>
      <c r="E7286">
        <v>3926</v>
      </c>
      <c r="F7286">
        <v>1786</v>
      </c>
      <c r="G7286">
        <v>302</v>
      </c>
      <c r="H7286">
        <v>3</v>
      </c>
      <c r="I7286" s="58" t="s">
        <v>10123</v>
      </c>
      <c r="J7286">
        <v>30203</v>
      </c>
      <c r="K7286" s="4">
        <v>13.443</v>
      </c>
      <c r="L7286" s="4">
        <v>31.593</v>
      </c>
      <c r="M7286" s="4">
        <v>34.396000000000001</v>
      </c>
      <c r="N7286" s="4">
        <v>52.545999999999999</v>
      </c>
      <c r="O7286" s="5">
        <v>42305.745292812499</v>
      </c>
      <c r="P7286" s="5">
        <v>43258.050196053242</v>
      </c>
    </row>
    <row r="7287" spans="1:16">
      <c r="A7287">
        <v>5</v>
      </c>
      <c r="B7287">
        <v>15</v>
      </c>
      <c r="C7287">
        <v>5</v>
      </c>
      <c r="D7287">
        <v>35</v>
      </c>
      <c r="E7287">
        <v>4009</v>
      </c>
      <c r="F7287">
        <v>1787</v>
      </c>
      <c r="G7287">
        <v>439</v>
      </c>
      <c r="H7287">
        <v>1</v>
      </c>
      <c r="I7287" s="58" t="s">
        <v>1669</v>
      </c>
      <c r="J7287">
        <v>43901</v>
      </c>
      <c r="K7287" s="4">
        <v>5.97</v>
      </c>
      <c r="L7287" s="4">
        <v>13.144</v>
      </c>
      <c r="M7287" s="4">
        <v>0</v>
      </c>
      <c r="N7287" s="4">
        <v>7.1740000000000004</v>
      </c>
      <c r="O7287" t="s">
        <v>1223</v>
      </c>
      <c r="P7287" t="s">
        <v>1223</v>
      </c>
    </row>
    <row r="7288" spans="1:16">
      <c r="A7288">
        <v>5</v>
      </c>
      <c r="B7288">
        <v>15</v>
      </c>
      <c r="C7288">
        <v>5</v>
      </c>
      <c r="D7288">
        <v>35</v>
      </c>
      <c r="E7288">
        <v>4009</v>
      </c>
      <c r="F7288">
        <v>1788</v>
      </c>
      <c r="G7288">
        <v>439</v>
      </c>
      <c r="H7288">
        <v>2</v>
      </c>
      <c r="I7288" s="58" t="s">
        <v>10124</v>
      </c>
      <c r="J7288">
        <v>43902</v>
      </c>
      <c r="K7288" s="4">
        <v>13.068</v>
      </c>
      <c r="L7288" s="4">
        <v>28.841000000000001</v>
      </c>
      <c r="M7288" s="4">
        <v>7.1740000000000004</v>
      </c>
      <c r="N7288" s="4">
        <v>22.946999999999999</v>
      </c>
      <c r="O7288" s="5">
        <v>42305.745292812499</v>
      </c>
      <c r="P7288" s="5">
        <v>43258.050196053242</v>
      </c>
    </row>
    <row r="7289" spans="1:16">
      <c r="A7289">
        <v>5</v>
      </c>
      <c r="B7289">
        <v>15</v>
      </c>
      <c r="C7289">
        <v>5</v>
      </c>
      <c r="D7289">
        <v>35</v>
      </c>
      <c r="E7289">
        <v>4521</v>
      </c>
      <c r="F7289">
        <v>1789</v>
      </c>
      <c r="G7289">
        <v>168</v>
      </c>
      <c r="H7289">
        <v>4</v>
      </c>
      <c r="I7289" s="58" t="s">
        <v>10125</v>
      </c>
      <c r="J7289">
        <v>16804</v>
      </c>
      <c r="K7289" s="4">
        <v>0</v>
      </c>
      <c r="L7289" s="4">
        <v>2.4039999999999999</v>
      </c>
      <c r="M7289" s="4">
        <v>38.485999999999997</v>
      </c>
      <c r="N7289" s="4">
        <v>40.89</v>
      </c>
      <c r="O7289" s="5">
        <v>42305.745292812499</v>
      </c>
      <c r="P7289" s="5">
        <v>43258.050196053242</v>
      </c>
    </row>
    <row r="7290" spans="1:16">
      <c r="A7290">
        <v>5</v>
      </c>
      <c r="B7290">
        <v>15</v>
      </c>
      <c r="C7290">
        <v>5</v>
      </c>
      <c r="D7290">
        <v>35</v>
      </c>
      <c r="E7290">
        <v>4554</v>
      </c>
      <c r="F7290">
        <v>1790</v>
      </c>
      <c r="G7290">
        <v>226</v>
      </c>
      <c r="H7290">
        <v>6</v>
      </c>
      <c r="I7290" s="58" t="s">
        <v>10126</v>
      </c>
      <c r="J7290">
        <v>22606</v>
      </c>
      <c r="K7290" s="4">
        <v>0</v>
      </c>
      <c r="L7290" s="4">
        <v>14.647</v>
      </c>
      <c r="M7290" s="4">
        <v>131.262</v>
      </c>
      <c r="N7290" s="4">
        <v>145.90899999999999</v>
      </c>
      <c r="O7290" s="5">
        <v>42305.745292812499</v>
      </c>
      <c r="P7290" s="5">
        <v>43258.050196053242</v>
      </c>
    </row>
    <row r="7291" spans="1:16">
      <c r="A7291">
        <v>5</v>
      </c>
      <c r="B7291">
        <v>15</v>
      </c>
      <c r="C7291">
        <v>5</v>
      </c>
      <c r="D7291">
        <v>35</v>
      </c>
      <c r="E7291">
        <v>4554</v>
      </c>
      <c r="F7291">
        <v>1791</v>
      </c>
      <c r="G7291">
        <v>227</v>
      </c>
      <c r="H7291">
        <v>1</v>
      </c>
      <c r="I7291" s="58" t="s">
        <v>10127</v>
      </c>
      <c r="J7291">
        <v>22701</v>
      </c>
      <c r="K7291" s="4">
        <v>1</v>
      </c>
      <c r="L7291" s="4">
        <v>16.555</v>
      </c>
      <c r="M7291" s="4">
        <v>146.87899999999999</v>
      </c>
      <c r="N7291" s="4">
        <v>162.434</v>
      </c>
      <c r="O7291" s="5">
        <v>42305.745292812499</v>
      </c>
      <c r="P7291" s="5">
        <v>43258.050196053242</v>
      </c>
    </row>
    <row r="7292" spans="1:16">
      <c r="A7292">
        <v>5</v>
      </c>
      <c r="B7292">
        <v>15</v>
      </c>
      <c r="C7292">
        <v>5</v>
      </c>
      <c r="D7292">
        <v>35</v>
      </c>
      <c r="E7292">
        <v>4554</v>
      </c>
      <c r="F7292">
        <v>1792</v>
      </c>
      <c r="G7292">
        <v>439</v>
      </c>
      <c r="H7292">
        <v>1</v>
      </c>
      <c r="I7292" s="58" t="s">
        <v>1669</v>
      </c>
      <c r="J7292">
        <v>43901</v>
      </c>
      <c r="K7292" s="4">
        <v>5</v>
      </c>
      <c r="L7292" s="4">
        <v>5.97</v>
      </c>
      <c r="M7292" s="4">
        <v>145.90899999999999</v>
      </c>
      <c r="N7292" s="4">
        <v>146.87899999999999</v>
      </c>
      <c r="O7292" s="5">
        <v>42305.745292812499</v>
      </c>
      <c r="P7292" s="5">
        <v>43258.050196053242</v>
      </c>
    </row>
    <row r="7293" spans="1:16">
      <c r="A7293">
        <v>5</v>
      </c>
      <c r="B7293">
        <v>15</v>
      </c>
      <c r="C7293">
        <v>5</v>
      </c>
      <c r="D7293">
        <v>35</v>
      </c>
      <c r="E7293">
        <v>478</v>
      </c>
      <c r="F7293">
        <v>1769</v>
      </c>
      <c r="G7293">
        <v>820</v>
      </c>
      <c r="H7293">
        <v>10</v>
      </c>
      <c r="I7293" s="58" t="s">
        <v>10128</v>
      </c>
      <c r="J7293">
        <v>82010</v>
      </c>
      <c r="K7293" s="4">
        <v>10</v>
      </c>
      <c r="L7293" s="4">
        <v>14.894</v>
      </c>
      <c r="M7293" s="4">
        <v>0</v>
      </c>
      <c r="N7293" s="4">
        <v>4.8940000000000001</v>
      </c>
      <c r="O7293" s="5">
        <v>42305.745292812499</v>
      </c>
      <c r="P7293" s="5">
        <v>42305.745292812499</v>
      </c>
    </row>
    <row r="7294" spans="1:16">
      <c r="A7294">
        <v>5</v>
      </c>
      <c r="B7294">
        <v>16</v>
      </c>
      <c r="C7294">
        <v>23</v>
      </c>
      <c r="D7294">
        <v>215</v>
      </c>
      <c r="E7294">
        <v>1158</v>
      </c>
      <c r="F7294">
        <v>9231</v>
      </c>
      <c r="G7294">
        <v>1224</v>
      </c>
      <c r="H7294">
        <v>1</v>
      </c>
      <c r="I7294" s="58" t="s">
        <v>10129</v>
      </c>
      <c r="J7294">
        <v>122401</v>
      </c>
      <c r="K7294" s="4">
        <v>10</v>
      </c>
      <c r="L7294" s="4">
        <v>14.285</v>
      </c>
      <c r="M7294" s="4">
        <v>0</v>
      </c>
      <c r="N7294" s="4">
        <v>4.2850000000000001</v>
      </c>
      <c r="O7294" s="5">
        <v>42305.745292812499</v>
      </c>
      <c r="P7294" s="5">
        <v>42305.745292812499</v>
      </c>
    </row>
    <row r="7295" spans="1:16">
      <c r="A7295">
        <v>5</v>
      </c>
      <c r="B7295">
        <v>16</v>
      </c>
      <c r="C7295">
        <v>23</v>
      </c>
      <c r="D7295">
        <v>215</v>
      </c>
      <c r="E7295">
        <v>1268</v>
      </c>
      <c r="F7295">
        <v>9232</v>
      </c>
      <c r="G7295">
        <v>1293</v>
      </c>
      <c r="H7295">
        <v>2</v>
      </c>
      <c r="I7295" s="58" t="s">
        <v>1670</v>
      </c>
      <c r="J7295">
        <v>129302</v>
      </c>
      <c r="K7295" s="4">
        <v>0</v>
      </c>
      <c r="L7295" s="4">
        <v>9.5939999999999994</v>
      </c>
      <c r="M7295" s="4">
        <v>0</v>
      </c>
      <c r="N7295" s="4">
        <v>9.5939999999999994</v>
      </c>
      <c r="O7295" s="5">
        <v>42305.745292812499</v>
      </c>
      <c r="P7295" s="5">
        <v>43258.050196053242</v>
      </c>
    </row>
    <row r="7296" spans="1:16">
      <c r="A7296">
        <v>5</v>
      </c>
      <c r="B7296">
        <v>16</v>
      </c>
      <c r="C7296">
        <v>23</v>
      </c>
      <c r="D7296">
        <v>215</v>
      </c>
      <c r="E7296">
        <v>1268</v>
      </c>
      <c r="F7296">
        <v>9233</v>
      </c>
      <c r="G7296">
        <v>1525</v>
      </c>
      <c r="H7296">
        <v>1</v>
      </c>
      <c r="I7296" s="58" t="s">
        <v>10130</v>
      </c>
      <c r="J7296">
        <v>152501</v>
      </c>
      <c r="K7296" s="4">
        <v>0</v>
      </c>
      <c r="L7296" s="4">
        <v>0.72899999999999998</v>
      </c>
      <c r="M7296" s="4">
        <v>9.5939999999999994</v>
      </c>
      <c r="N7296" s="4">
        <v>10.323</v>
      </c>
      <c r="O7296" s="5">
        <v>42305.745292812499</v>
      </c>
      <c r="P7296" s="5">
        <v>43258.050196053242</v>
      </c>
    </row>
    <row r="7297" spans="1:16">
      <c r="A7297">
        <v>5</v>
      </c>
      <c r="B7297">
        <v>16</v>
      </c>
      <c r="C7297">
        <v>23</v>
      </c>
      <c r="D7297">
        <v>215</v>
      </c>
      <c r="E7297">
        <v>1398</v>
      </c>
      <c r="F7297">
        <v>9234</v>
      </c>
      <c r="G7297">
        <v>1293</v>
      </c>
      <c r="H7297">
        <v>2</v>
      </c>
      <c r="I7297" s="58" t="s">
        <v>1670</v>
      </c>
      <c r="J7297">
        <v>129302</v>
      </c>
      <c r="K7297" s="4">
        <v>10</v>
      </c>
      <c r="L7297" s="4">
        <v>14.096</v>
      </c>
      <c r="M7297" s="4">
        <v>8.66</v>
      </c>
      <c r="N7297" s="4">
        <v>12.756</v>
      </c>
      <c r="O7297" s="5">
        <v>42305.745292812499</v>
      </c>
      <c r="P7297" s="5">
        <v>42305.745292812499</v>
      </c>
    </row>
    <row r="7298" spans="1:16">
      <c r="A7298">
        <v>5</v>
      </c>
      <c r="B7298">
        <v>16</v>
      </c>
      <c r="C7298">
        <v>23</v>
      </c>
      <c r="D7298">
        <v>215</v>
      </c>
      <c r="E7298">
        <v>1580</v>
      </c>
      <c r="F7298">
        <v>9235</v>
      </c>
      <c r="G7298">
        <v>1460</v>
      </c>
      <c r="H7298">
        <v>2</v>
      </c>
      <c r="I7298" s="58" t="s">
        <v>10131</v>
      </c>
      <c r="J7298">
        <v>146002</v>
      </c>
      <c r="K7298" s="4">
        <v>5.0000000000000001E-3</v>
      </c>
      <c r="L7298" s="4">
        <v>6.3280000000000003</v>
      </c>
      <c r="M7298" s="4">
        <v>0</v>
      </c>
      <c r="N7298" s="4">
        <v>6.3230000000000004</v>
      </c>
      <c r="O7298" s="5">
        <v>42305.745292812499</v>
      </c>
      <c r="P7298" s="5">
        <v>42305.745292812499</v>
      </c>
    </row>
    <row r="7299" spans="1:16">
      <c r="A7299">
        <v>5</v>
      </c>
      <c r="B7299">
        <v>16</v>
      </c>
      <c r="C7299">
        <v>23</v>
      </c>
      <c r="D7299">
        <v>215</v>
      </c>
      <c r="E7299">
        <v>1882</v>
      </c>
      <c r="F7299">
        <v>9236</v>
      </c>
      <c r="G7299">
        <v>3604</v>
      </c>
      <c r="H7299">
        <v>1</v>
      </c>
      <c r="I7299" s="58">
        <v>622375</v>
      </c>
      <c r="J7299">
        <v>360401</v>
      </c>
      <c r="K7299" s="4">
        <v>0</v>
      </c>
      <c r="L7299" s="4">
        <v>0.92400000000000004</v>
      </c>
      <c r="M7299" s="4">
        <v>0</v>
      </c>
      <c r="N7299" s="4">
        <v>0.92400000000000004</v>
      </c>
      <c r="O7299" s="5">
        <v>42305.745292812499</v>
      </c>
      <c r="P7299" s="5">
        <v>42305.745292812499</v>
      </c>
    </row>
    <row r="7300" spans="1:16">
      <c r="A7300">
        <v>5</v>
      </c>
      <c r="B7300">
        <v>16</v>
      </c>
      <c r="C7300">
        <v>23</v>
      </c>
      <c r="D7300">
        <v>215</v>
      </c>
      <c r="E7300">
        <v>1930</v>
      </c>
      <c r="F7300">
        <v>9237</v>
      </c>
      <c r="G7300">
        <v>1781</v>
      </c>
      <c r="H7300">
        <v>1</v>
      </c>
      <c r="I7300" s="58">
        <v>-43462</v>
      </c>
      <c r="J7300">
        <v>178101</v>
      </c>
      <c r="K7300" s="4">
        <v>0.114</v>
      </c>
      <c r="L7300" s="4">
        <v>11.749000000000001</v>
      </c>
      <c r="M7300" s="4">
        <v>0</v>
      </c>
      <c r="N7300" s="4">
        <v>11.635</v>
      </c>
      <c r="O7300" s="5">
        <v>42305.745292812499</v>
      </c>
      <c r="P7300" s="5">
        <v>43258.050196053242</v>
      </c>
    </row>
    <row r="7301" spans="1:16">
      <c r="A7301">
        <v>5</v>
      </c>
      <c r="B7301">
        <v>16</v>
      </c>
      <c r="C7301">
        <v>23</v>
      </c>
      <c r="D7301">
        <v>215</v>
      </c>
      <c r="E7301">
        <v>1931</v>
      </c>
      <c r="F7301">
        <v>9238</v>
      </c>
      <c r="G7301">
        <v>1782</v>
      </c>
      <c r="H7301">
        <v>1</v>
      </c>
      <c r="I7301" s="58">
        <v>-43097</v>
      </c>
      <c r="J7301">
        <v>178201</v>
      </c>
      <c r="K7301" s="4">
        <v>0</v>
      </c>
      <c r="L7301" s="4">
        <v>9.5579999999999998</v>
      </c>
      <c r="M7301" s="4">
        <v>0</v>
      </c>
      <c r="N7301" s="4">
        <v>9.5579999999999998</v>
      </c>
      <c r="O7301" s="5">
        <v>42305.745292812499</v>
      </c>
      <c r="P7301" s="5">
        <v>43258.050196053242</v>
      </c>
    </row>
    <row r="7302" spans="1:16">
      <c r="A7302">
        <v>5</v>
      </c>
      <c r="B7302">
        <v>16</v>
      </c>
      <c r="C7302">
        <v>23</v>
      </c>
      <c r="D7302">
        <v>215</v>
      </c>
      <c r="E7302">
        <v>2283</v>
      </c>
      <c r="F7302">
        <v>9239</v>
      </c>
      <c r="G7302">
        <v>2095</v>
      </c>
      <c r="H7302">
        <v>1</v>
      </c>
      <c r="I7302" s="58">
        <v>71225</v>
      </c>
      <c r="J7302">
        <v>209501</v>
      </c>
      <c r="K7302" s="4">
        <v>7.3550000000000004</v>
      </c>
      <c r="L7302" s="4">
        <v>17.739999999999998</v>
      </c>
      <c r="M7302" s="4">
        <v>0</v>
      </c>
      <c r="N7302" s="4">
        <v>10.385</v>
      </c>
      <c r="O7302" s="5">
        <v>42305.745292812499</v>
      </c>
      <c r="P7302" s="5">
        <v>42305.745292812499</v>
      </c>
    </row>
    <row r="7303" spans="1:16">
      <c r="A7303">
        <v>5</v>
      </c>
      <c r="B7303">
        <v>16</v>
      </c>
      <c r="C7303">
        <v>23</v>
      </c>
      <c r="D7303">
        <v>215</v>
      </c>
      <c r="E7303">
        <v>2434</v>
      </c>
      <c r="F7303">
        <v>9240</v>
      </c>
      <c r="G7303">
        <v>2286</v>
      </c>
      <c r="H7303">
        <v>2</v>
      </c>
      <c r="I7303" s="58">
        <v>141017</v>
      </c>
      <c r="J7303">
        <v>228602</v>
      </c>
      <c r="K7303" s="4">
        <v>0</v>
      </c>
      <c r="L7303" s="4">
        <v>2.2770000000000001</v>
      </c>
      <c r="M7303" s="4">
        <v>4.1920000000000002</v>
      </c>
      <c r="N7303" s="4">
        <v>6.4690000000000003</v>
      </c>
      <c r="O7303" s="5">
        <v>42305.745292812499</v>
      </c>
      <c r="P7303" s="5">
        <v>42305.745292812499</v>
      </c>
    </row>
    <row r="7304" spans="1:16">
      <c r="A7304">
        <v>5</v>
      </c>
      <c r="B7304">
        <v>16</v>
      </c>
      <c r="C7304">
        <v>23</v>
      </c>
      <c r="D7304">
        <v>215</v>
      </c>
      <c r="E7304">
        <v>3073</v>
      </c>
      <c r="F7304">
        <v>9241</v>
      </c>
      <c r="G7304">
        <v>3469</v>
      </c>
      <c r="H7304">
        <v>1</v>
      </c>
      <c r="I7304" s="58">
        <v>573068</v>
      </c>
      <c r="J7304">
        <v>346901</v>
      </c>
      <c r="K7304" s="4">
        <v>10</v>
      </c>
      <c r="L7304" s="4">
        <v>22.050999999999998</v>
      </c>
      <c r="M7304" s="4">
        <v>0</v>
      </c>
      <c r="N7304" s="4">
        <v>5.72</v>
      </c>
      <c r="O7304" s="5">
        <v>42305.745292812499</v>
      </c>
      <c r="P7304" s="5">
        <v>42305.745292812499</v>
      </c>
    </row>
    <row r="7305" spans="1:16">
      <c r="A7305">
        <v>5</v>
      </c>
      <c r="B7305">
        <v>16</v>
      </c>
      <c r="C7305">
        <v>23</v>
      </c>
      <c r="D7305">
        <v>215</v>
      </c>
      <c r="E7305">
        <v>3165</v>
      </c>
      <c r="F7305">
        <v>9242</v>
      </c>
      <c r="G7305">
        <v>3285</v>
      </c>
      <c r="H7305">
        <v>1</v>
      </c>
      <c r="I7305" s="58">
        <v>505864</v>
      </c>
      <c r="J7305">
        <v>328501</v>
      </c>
      <c r="K7305" s="4">
        <v>0</v>
      </c>
      <c r="L7305" s="4">
        <v>2.9319999999999999</v>
      </c>
      <c r="M7305" s="4">
        <v>0</v>
      </c>
      <c r="N7305" s="4">
        <v>2.9319999999999999</v>
      </c>
      <c r="O7305" s="5">
        <v>42305.745292812499</v>
      </c>
      <c r="P7305" s="5">
        <v>42305.745292812499</v>
      </c>
    </row>
    <row r="7306" spans="1:16">
      <c r="A7306">
        <v>5</v>
      </c>
      <c r="B7306">
        <v>16</v>
      </c>
      <c r="C7306">
        <v>23</v>
      </c>
      <c r="D7306">
        <v>215</v>
      </c>
      <c r="E7306">
        <v>3212</v>
      </c>
      <c r="F7306">
        <v>9243</v>
      </c>
      <c r="G7306">
        <v>3347</v>
      </c>
      <c r="H7306">
        <v>1</v>
      </c>
      <c r="I7306" s="58">
        <v>528508</v>
      </c>
      <c r="J7306">
        <v>334701</v>
      </c>
      <c r="K7306" s="4">
        <v>1</v>
      </c>
      <c r="L7306" s="4">
        <v>5.8479999999999999</v>
      </c>
      <c r="M7306" s="4">
        <v>0</v>
      </c>
      <c r="N7306" s="4">
        <v>4.8479999999999999</v>
      </c>
      <c r="O7306" s="5">
        <v>42305.745292812499</v>
      </c>
      <c r="P7306" s="5">
        <v>42305.745292812499</v>
      </c>
    </row>
    <row r="7307" spans="1:16">
      <c r="A7307">
        <v>5</v>
      </c>
      <c r="B7307">
        <v>16</v>
      </c>
      <c r="C7307">
        <v>23</v>
      </c>
      <c r="D7307">
        <v>215</v>
      </c>
      <c r="E7307">
        <v>3362</v>
      </c>
      <c r="F7307">
        <v>9244</v>
      </c>
      <c r="G7307">
        <v>3469</v>
      </c>
      <c r="H7307">
        <v>2</v>
      </c>
      <c r="I7307" s="58">
        <v>573099</v>
      </c>
      <c r="J7307">
        <v>346902</v>
      </c>
      <c r="K7307" s="4">
        <v>4</v>
      </c>
      <c r="L7307" s="4">
        <v>8.1310000000000002</v>
      </c>
      <c r="M7307" s="4">
        <v>0</v>
      </c>
      <c r="N7307" s="4">
        <v>4.1310000000000002</v>
      </c>
      <c r="O7307" s="5">
        <v>42305.745292812499</v>
      </c>
      <c r="P7307" s="5">
        <v>42305.745292812499</v>
      </c>
    </row>
    <row r="7308" spans="1:16">
      <c r="A7308">
        <v>5</v>
      </c>
      <c r="B7308">
        <v>16</v>
      </c>
      <c r="C7308">
        <v>23</v>
      </c>
      <c r="D7308">
        <v>215</v>
      </c>
      <c r="E7308">
        <v>3606</v>
      </c>
      <c r="F7308">
        <v>9245</v>
      </c>
      <c r="G7308">
        <v>714</v>
      </c>
      <c r="H7308">
        <v>2</v>
      </c>
      <c r="I7308" s="58" t="s">
        <v>10132</v>
      </c>
      <c r="J7308">
        <v>71402</v>
      </c>
      <c r="K7308" s="4">
        <v>0</v>
      </c>
      <c r="L7308" s="4">
        <v>14.39</v>
      </c>
      <c r="M7308" s="4">
        <v>2.89</v>
      </c>
      <c r="N7308" s="4">
        <v>17.28</v>
      </c>
      <c r="O7308" s="5">
        <v>42305.745292812499</v>
      </c>
      <c r="P7308" s="5">
        <v>42305.745292812499</v>
      </c>
    </row>
    <row r="7309" spans="1:16">
      <c r="A7309">
        <v>5</v>
      </c>
      <c r="B7309">
        <v>16</v>
      </c>
      <c r="C7309">
        <v>23</v>
      </c>
      <c r="D7309">
        <v>215</v>
      </c>
      <c r="E7309">
        <v>389</v>
      </c>
      <c r="F7309">
        <v>9221</v>
      </c>
      <c r="G7309">
        <v>570</v>
      </c>
      <c r="H7309">
        <v>2</v>
      </c>
      <c r="I7309" s="58" t="s">
        <v>10133</v>
      </c>
      <c r="J7309">
        <v>57002</v>
      </c>
      <c r="K7309" s="4">
        <v>10</v>
      </c>
      <c r="L7309" s="4">
        <v>23.872</v>
      </c>
      <c r="M7309" s="4">
        <v>0</v>
      </c>
      <c r="N7309" s="4">
        <v>13.872</v>
      </c>
      <c r="O7309" s="5">
        <v>43258.050196053242</v>
      </c>
      <c r="P7309" s="5">
        <v>43258.050196053242</v>
      </c>
    </row>
    <row r="7310" spans="1:16">
      <c r="A7310">
        <v>5</v>
      </c>
      <c r="B7310">
        <v>16</v>
      </c>
      <c r="C7310">
        <v>23</v>
      </c>
      <c r="D7310">
        <v>215</v>
      </c>
      <c r="E7310">
        <v>389</v>
      </c>
      <c r="F7310">
        <v>9222</v>
      </c>
      <c r="G7310">
        <v>776</v>
      </c>
      <c r="H7310">
        <v>1</v>
      </c>
      <c r="I7310" s="58" t="s">
        <v>10134</v>
      </c>
      <c r="J7310">
        <v>77601</v>
      </c>
      <c r="K7310" s="4">
        <v>0</v>
      </c>
      <c r="L7310" s="4">
        <v>6.8140000000000001</v>
      </c>
      <c r="M7310" s="4">
        <v>17.425000000000001</v>
      </c>
      <c r="N7310" s="4">
        <v>24.239000000000001</v>
      </c>
      <c r="O7310" s="5">
        <v>42305.745292812499</v>
      </c>
      <c r="P7310" s="5">
        <v>42305.745292812499</v>
      </c>
    </row>
    <row r="7311" spans="1:16">
      <c r="A7311">
        <v>5</v>
      </c>
      <c r="B7311">
        <v>16</v>
      </c>
      <c r="C7311">
        <v>23</v>
      </c>
      <c r="D7311">
        <v>215</v>
      </c>
      <c r="E7311">
        <v>389</v>
      </c>
      <c r="F7311">
        <v>9223</v>
      </c>
      <c r="G7311">
        <v>776</v>
      </c>
      <c r="H7311">
        <v>3</v>
      </c>
      <c r="I7311" s="58" t="s">
        <v>10135</v>
      </c>
      <c r="J7311">
        <v>77603</v>
      </c>
      <c r="K7311" s="4">
        <v>13.872</v>
      </c>
      <c r="L7311" s="4">
        <v>16.922999999999998</v>
      </c>
      <c r="M7311" s="4">
        <v>13.872</v>
      </c>
      <c r="N7311" s="4">
        <v>16.922999999999998</v>
      </c>
      <c r="O7311" s="5">
        <v>42305.745292812499</v>
      </c>
      <c r="P7311" s="5">
        <v>43258.050196053242</v>
      </c>
    </row>
    <row r="7312" spans="1:16">
      <c r="A7312">
        <v>5</v>
      </c>
      <c r="B7312">
        <v>16</v>
      </c>
      <c r="C7312">
        <v>23</v>
      </c>
      <c r="D7312">
        <v>215</v>
      </c>
      <c r="E7312">
        <v>3912</v>
      </c>
      <c r="F7312">
        <v>9246</v>
      </c>
      <c r="G7312">
        <v>256</v>
      </c>
      <c r="H7312">
        <v>2</v>
      </c>
      <c r="I7312" s="58" t="s">
        <v>10136</v>
      </c>
      <c r="J7312">
        <v>25602</v>
      </c>
      <c r="K7312" s="4">
        <v>0</v>
      </c>
      <c r="L7312" s="4">
        <v>17.798999999999999</v>
      </c>
      <c r="M7312" s="4">
        <v>12.978999999999999</v>
      </c>
      <c r="N7312" s="4">
        <v>30.777999999999999</v>
      </c>
      <c r="O7312" s="5">
        <v>42305.745292812499</v>
      </c>
      <c r="P7312" s="5">
        <v>43258.050196053242</v>
      </c>
    </row>
    <row r="7313" spans="1:16">
      <c r="A7313">
        <v>5</v>
      </c>
      <c r="B7313">
        <v>16</v>
      </c>
      <c r="C7313">
        <v>23</v>
      </c>
      <c r="D7313">
        <v>215</v>
      </c>
      <c r="E7313">
        <v>4193</v>
      </c>
      <c r="F7313">
        <v>9247</v>
      </c>
      <c r="G7313">
        <v>11</v>
      </c>
      <c r="H7313">
        <v>12</v>
      </c>
      <c r="I7313" s="58">
        <v>40878</v>
      </c>
      <c r="J7313">
        <v>1112</v>
      </c>
      <c r="K7313" s="4">
        <v>0</v>
      </c>
      <c r="L7313" s="4">
        <v>1.5489999999999999</v>
      </c>
      <c r="M7313" s="4">
        <v>0</v>
      </c>
      <c r="N7313" s="4">
        <v>1.5489999999999999</v>
      </c>
      <c r="O7313" s="5">
        <v>42305.745292812499</v>
      </c>
      <c r="P7313" s="5">
        <v>42305.745292812499</v>
      </c>
    </row>
    <row r="7314" spans="1:16">
      <c r="A7314">
        <v>5</v>
      </c>
      <c r="B7314">
        <v>16</v>
      </c>
      <c r="C7314">
        <v>23</v>
      </c>
      <c r="D7314">
        <v>215</v>
      </c>
      <c r="E7314">
        <v>4540</v>
      </c>
      <c r="F7314">
        <v>9248</v>
      </c>
      <c r="G7314">
        <v>11</v>
      </c>
      <c r="H7314">
        <v>7</v>
      </c>
      <c r="I7314" s="58">
        <v>40725</v>
      </c>
      <c r="J7314">
        <v>1107</v>
      </c>
      <c r="K7314" s="4">
        <v>1</v>
      </c>
      <c r="L7314" s="4">
        <v>11.324</v>
      </c>
      <c r="M7314" s="4">
        <v>213.55799999999999</v>
      </c>
      <c r="N7314" s="4">
        <v>223.88200000000001</v>
      </c>
      <c r="O7314" s="5">
        <v>42305.745292812499</v>
      </c>
      <c r="P7314" s="5">
        <v>43258.050196053242</v>
      </c>
    </row>
    <row r="7315" spans="1:16">
      <c r="A7315">
        <v>5</v>
      </c>
      <c r="B7315">
        <v>16</v>
      </c>
      <c r="C7315">
        <v>23</v>
      </c>
      <c r="D7315">
        <v>215</v>
      </c>
      <c r="E7315">
        <v>4540</v>
      </c>
      <c r="F7315">
        <v>9249</v>
      </c>
      <c r="G7315">
        <v>11</v>
      </c>
      <c r="H7315">
        <v>8</v>
      </c>
      <c r="I7315" s="58">
        <v>40756</v>
      </c>
      <c r="J7315">
        <v>1108</v>
      </c>
      <c r="K7315" s="4">
        <v>10.326000000000001</v>
      </c>
      <c r="L7315" s="4">
        <v>12.428000000000001</v>
      </c>
      <c r="M7315" s="4">
        <v>223.88200000000001</v>
      </c>
      <c r="N7315" s="4">
        <v>225.98400000000001</v>
      </c>
      <c r="O7315" s="5">
        <v>42305.745292812499</v>
      </c>
      <c r="P7315" s="5">
        <v>42305.745292812499</v>
      </c>
    </row>
    <row r="7316" spans="1:16">
      <c r="A7316">
        <v>5</v>
      </c>
      <c r="B7316">
        <v>16</v>
      </c>
      <c r="C7316">
        <v>23</v>
      </c>
      <c r="D7316">
        <v>215</v>
      </c>
      <c r="E7316">
        <v>4540</v>
      </c>
      <c r="F7316">
        <v>9250</v>
      </c>
      <c r="G7316">
        <v>11</v>
      </c>
      <c r="H7316">
        <v>9</v>
      </c>
      <c r="I7316" s="58">
        <v>40787</v>
      </c>
      <c r="J7316">
        <v>1109</v>
      </c>
      <c r="K7316" s="4">
        <v>12.428000000000001</v>
      </c>
      <c r="L7316" s="4">
        <v>31.454000000000001</v>
      </c>
      <c r="M7316" s="4">
        <v>225.98400000000001</v>
      </c>
      <c r="N7316" s="4">
        <v>245.01</v>
      </c>
      <c r="O7316" s="5">
        <v>42305.745292812499</v>
      </c>
      <c r="P7316" s="5">
        <v>43258.050196053242</v>
      </c>
    </row>
    <row r="7317" spans="1:16">
      <c r="A7317">
        <v>5</v>
      </c>
      <c r="B7317">
        <v>16</v>
      </c>
      <c r="C7317">
        <v>23</v>
      </c>
      <c r="D7317">
        <v>215</v>
      </c>
      <c r="E7317">
        <v>4542</v>
      </c>
      <c r="F7317">
        <v>9251</v>
      </c>
      <c r="G7317">
        <v>257</v>
      </c>
      <c r="H7317">
        <v>1</v>
      </c>
      <c r="I7317" s="58" t="s">
        <v>10137</v>
      </c>
      <c r="J7317">
        <v>25701</v>
      </c>
      <c r="K7317" s="4">
        <v>0</v>
      </c>
      <c r="L7317" s="4">
        <v>16.704000000000001</v>
      </c>
      <c r="M7317" s="4">
        <v>112.506</v>
      </c>
      <c r="N7317" s="4">
        <v>129.21</v>
      </c>
      <c r="O7317" s="5">
        <v>42305.745292812499</v>
      </c>
      <c r="P7317" s="5">
        <v>42305.745292812499</v>
      </c>
    </row>
    <row r="7318" spans="1:16">
      <c r="A7318">
        <v>5</v>
      </c>
      <c r="B7318">
        <v>16</v>
      </c>
      <c r="C7318">
        <v>23</v>
      </c>
      <c r="D7318">
        <v>215</v>
      </c>
      <c r="E7318">
        <v>4542</v>
      </c>
      <c r="F7318">
        <v>9252</v>
      </c>
      <c r="G7318">
        <v>404</v>
      </c>
      <c r="H7318">
        <v>2</v>
      </c>
      <c r="I7318" s="58" t="s">
        <v>10138</v>
      </c>
      <c r="J7318">
        <v>40402</v>
      </c>
      <c r="K7318" s="4">
        <v>0</v>
      </c>
      <c r="L7318" s="4">
        <v>16.568999999999999</v>
      </c>
      <c r="M7318" s="4">
        <v>95.936999999999998</v>
      </c>
      <c r="N7318" s="4">
        <v>112.506</v>
      </c>
      <c r="O7318" s="5">
        <v>42305.745292812499</v>
      </c>
      <c r="P7318" s="5">
        <v>43258.050196053242</v>
      </c>
    </row>
    <row r="7319" spans="1:16">
      <c r="A7319">
        <v>5</v>
      </c>
      <c r="B7319">
        <v>16</v>
      </c>
      <c r="C7319">
        <v>23</v>
      </c>
      <c r="D7319">
        <v>215</v>
      </c>
      <c r="E7319">
        <v>464</v>
      </c>
      <c r="F7319">
        <v>9224</v>
      </c>
      <c r="G7319">
        <v>3081</v>
      </c>
      <c r="H7319">
        <v>1</v>
      </c>
      <c r="I7319" s="58">
        <v>431354</v>
      </c>
      <c r="J7319">
        <v>308101</v>
      </c>
      <c r="K7319" s="4">
        <v>0</v>
      </c>
      <c r="L7319" s="4">
        <v>1.7410000000000001</v>
      </c>
      <c r="M7319" s="4">
        <v>0</v>
      </c>
      <c r="N7319" s="4">
        <v>1.7410000000000001</v>
      </c>
      <c r="O7319" s="5">
        <v>42305.745292812499</v>
      </c>
      <c r="P7319" s="5">
        <v>42305.745292812499</v>
      </c>
    </row>
    <row r="7320" spans="1:16">
      <c r="A7320">
        <v>5</v>
      </c>
      <c r="B7320">
        <v>16</v>
      </c>
      <c r="C7320">
        <v>23</v>
      </c>
      <c r="D7320">
        <v>215</v>
      </c>
      <c r="E7320">
        <v>731</v>
      </c>
      <c r="F7320">
        <v>9225</v>
      </c>
      <c r="G7320">
        <v>107</v>
      </c>
      <c r="H7320">
        <v>4</v>
      </c>
      <c r="I7320" s="58" t="s">
        <v>10139</v>
      </c>
      <c r="J7320">
        <v>10704</v>
      </c>
      <c r="K7320" s="4">
        <v>0</v>
      </c>
      <c r="L7320" s="4">
        <v>12.622999999999999</v>
      </c>
      <c r="M7320" s="4">
        <v>20.504000000000001</v>
      </c>
      <c r="N7320" s="4">
        <v>33.127000000000002</v>
      </c>
      <c r="O7320" s="5">
        <v>42305.745292812499</v>
      </c>
      <c r="P7320" s="5">
        <v>42305.745292812499</v>
      </c>
    </row>
    <row r="7321" spans="1:16">
      <c r="A7321">
        <v>5</v>
      </c>
      <c r="B7321">
        <v>16</v>
      </c>
      <c r="C7321">
        <v>23</v>
      </c>
      <c r="D7321">
        <v>215</v>
      </c>
      <c r="E7321">
        <v>731</v>
      </c>
      <c r="F7321">
        <v>9226</v>
      </c>
      <c r="G7321">
        <v>107</v>
      </c>
      <c r="H7321">
        <v>5</v>
      </c>
      <c r="I7321" s="58" t="s">
        <v>10140</v>
      </c>
      <c r="J7321">
        <v>10705</v>
      </c>
      <c r="K7321" s="4">
        <v>0</v>
      </c>
      <c r="L7321" s="4">
        <v>7.1040000000000001</v>
      </c>
      <c r="M7321" s="4">
        <v>33.79</v>
      </c>
      <c r="N7321" s="4">
        <v>40.893999999999998</v>
      </c>
      <c r="O7321" s="5">
        <v>42305.745292812499</v>
      </c>
      <c r="P7321" s="5">
        <v>42305.745292812499</v>
      </c>
    </row>
    <row r="7322" spans="1:16">
      <c r="A7322">
        <v>5</v>
      </c>
      <c r="B7322">
        <v>16</v>
      </c>
      <c r="C7322">
        <v>23</v>
      </c>
      <c r="D7322">
        <v>215</v>
      </c>
      <c r="E7322">
        <v>733</v>
      </c>
      <c r="F7322">
        <v>9227</v>
      </c>
      <c r="G7322">
        <v>1031</v>
      </c>
      <c r="H7322">
        <v>1</v>
      </c>
      <c r="I7322" s="58" t="s">
        <v>10141</v>
      </c>
      <c r="J7322">
        <v>103101</v>
      </c>
      <c r="K7322" s="4">
        <v>0</v>
      </c>
      <c r="L7322" s="4">
        <v>11.042999999999999</v>
      </c>
      <c r="M7322" s="4">
        <v>25.303000000000001</v>
      </c>
      <c r="N7322" s="4">
        <v>36.345999999999997</v>
      </c>
      <c r="O7322" s="5">
        <v>42305.745292812499</v>
      </c>
      <c r="P7322" s="5">
        <v>42305.745292812499</v>
      </c>
    </row>
    <row r="7323" spans="1:16">
      <c r="A7323">
        <v>5</v>
      </c>
      <c r="B7323">
        <v>16</v>
      </c>
      <c r="C7323">
        <v>23</v>
      </c>
      <c r="D7323">
        <v>215</v>
      </c>
      <c r="E7323">
        <v>847</v>
      </c>
      <c r="F7323">
        <v>9228</v>
      </c>
      <c r="G7323">
        <v>570</v>
      </c>
      <c r="H7323">
        <v>4</v>
      </c>
      <c r="I7323" s="58" t="s">
        <v>10142</v>
      </c>
      <c r="J7323">
        <v>57004</v>
      </c>
      <c r="K7323" s="4">
        <v>0</v>
      </c>
      <c r="L7323" s="4">
        <v>8.7119999999999997</v>
      </c>
      <c r="M7323" s="4">
        <v>7.4560000000000004</v>
      </c>
      <c r="N7323" s="4">
        <v>16.167999999999999</v>
      </c>
      <c r="O7323" s="5">
        <v>42305.745292812499</v>
      </c>
      <c r="P7323" s="5">
        <v>42305.745292812499</v>
      </c>
    </row>
    <row r="7324" spans="1:16">
      <c r="A7324">
        <v>5</v>
      </c>
      <c r="B7324">
        <v>16</v>
      </c>
      <c r="C7324">
        <v>23</v>
      </c>
      <c r="D7324">
        <v>215</v>
      </c>
      <c r="E7324">
        <v>862</v>
      </c>
      <c r="F7324">
        <v>9229</v>
      </c>
      <c r="G7324">
        <v>714</v>
      </c>
      <c r="H7324">
        <v>3</v>
      </c>
      <c r="I7324" s="58" t="s">
        <v>10143</v>
      </c>
      <c r="J7324">
        <v>71403</v>
      </c>
      <c r="K7324" s="4">
        <v>0</v>
      </c>
      <c r="L7324" s="4">
        <v>15.125999999999999</v>
      </c>
      <c r="M7324" s="4">
        <v>12.374000000000001</v>
      </c>
      <c r="N7324" s="4">
        <v>27.5</v>
      </c>
      <c r="O7324" s="5">
        <v>42305.745292812499</v>
      </c>
      <c r="P7324" s="5">
        <v>42305.745292812499</v>
      </c>
    </row>
    <row r="7325" spans="1:16">
      <c r="A7325">
        <v>5</v>
      </c>
      <c r="B7325">
        <v>16</v>
      </c>
      <c r="C7325">
        <v>23</v>
      </c>
      <c r="D7325">
        <v>215</v>
      </c>
      <c r="E7325">
        <v>862</v>
      </c>
      <c r="F7325">
        <v>9230</v>
      </c>
      <c r="G7325">
        <v>1293</v>
      </c>
      <c r="H7325">
        <v>3</v>
      </c>
      <c r="I7325" s="58" t="s">
        <v>10144</v>
      </c>
      <c r="J7325">
        <v>129303</v>
      </c>
      <c r="K7325" s="4">
        <v>0.251</v>
      </c>
      <c r="L7325" s="4">
        <v>11.446999999999999</v>
      </c>
      <c r="M7325" s="4">
        <v>0</v>
      </c>
      <c r="N7325" s="4">
        <v>11.196</v>
      </c>
      <c r="O7325" s="5">
        <v>42305.745292812499</v>
      </c>
      <c r="P7325" s="5">
        <v>42305.745292812499</v>
      </c>
    </row>
    <row r="7326" spans="1:16">
      <c r="A7326">
        <v>5</v>
      </c>
      <c r="B7326">
        <v>16</v>
      </c>
      <c r="C7326">
        <v>23</v>
      </c>
      <c r="D7326">
        <v>25</v>
      </c>
      <c r="E7326">
        <v>1294</v>
      </c>
      <c r="F7326">
        <v>8938</v>
      </c>
      <c r="G7326">
        <v>1365</v>
      </c>
      <c r="H7326">
        <v>4</v>
      </c>
      <c r="I7326" s="58" t="s">
        <v>10145</v>
      </c>
      <c r="J7326">
        <v>136504</v>
      </c>
      <c r="K7326" s="4">
        <v>1</v>
      </c>
      <c r="L7326" s="4">
        <v>1.75</v>
      </c>
      <c r="M7326" s="4">
        <v>29.52</v>
      </c>
      <c r="N7326" s="4">
        <v>30.27</v>
      </c>
      <c r="O7326" s="5">
        <v>42305.745292812499</v>
      </c>
      <c r="P7326" s="5">
        <v>43258.050196053242</v>
      </c>
    </row>
    <row r="7327" spans="1:16">
      <c r="A7327">
        <v>5</v>
      </c>
      <c r="B7327">
        <v>16</v>
      </c>
      <c r="C7327">
        <v>23</v>
      </c>
      <c r="D7327">
        <v>25</v>
      </c>
      <c r="E7327">
        <v>1294</v>
      </c>
      <c r="F7327">
        <v>8939</v>
      </c>
      <c r="G7327">
        <v>1365</v>
      </c>
      <c r="H7327">
        <v>5</v>
      </c>
      <c r="I7327" s="58" t="s">
        <v>10146</v>
      </c>
      <c r="J7327">
        <v>136505</v>
      </c>
      <c r="K7327" s="4">
        <v>1</v>
      </c>
      <c r="L7327" s="4">
        <v>12.27</v>
      </c>
      <c r="M7327" s="4">
        <v>30.565999999999999</v>
      </c>
      <c r="N7327" s="4">
        <v>41.835999999999999</v>
      </c>
      <c r="O7327" s="5">
        <v>42305.745292812499</v>
      </c>
      <c r="P7327" s="5">
        <v>42305.745292812499</v>
      </c>
    </row>
    <row r="7328" spans="1:16">
      <c r="A7328">
        <v>5</v>
      </c>
      <c r="B7328">
        <v>16</v>
      </c>
      <c r="C7328">
        <v>23</v>
      </c>
      <c r="D7328">
        <v>25</v>
      </c>
      <c r="E7328">
        <v>1567</v>
      </c>
      <c r="F7328">
        <v>8940</v>
      </c>
      <c r="G7328">
        <v>1038</v>
      </c>
      <c r="H7328">
        <v>2</v>
      </c>
      <c r="I7328" s="58" t="s">
        <v>10147</v>
      </c>
      <c r="J7328">
        <v>103802</v>
      </c>
      <c r="K7328" s="4">
        <v>0</v>
      </c>
      <c r="L7328" s="4">
        <v>12.196999999999999</v>
      </c>
      <c r="M7328" s="4">
        <v>0</v>
      </c>
      <c r="N7328" s="4">
        <v>12.196999999999999</v>
      </c>
      <c r="O7328" s="5">
        <v>42305.745292812499</v>
      </c>
      <c r="P7328" s="5">
        <v>42305.745292812499</v>
      </c>
    </row>
    <row r="7329" spans="1:16">
      <c r="A7329">
        <v>5</v>
      </c>
      <c r="B7329">
        <v>16</v>
      </c>
      <c r="C7329">
        <v>23</v>
      </c>
      <c r="D7329">
        <v>25</v>
      </c>
      <c r="E7329">
        <v>1567</v>
      </c>
      <c r="F7329">
        <v>8941</v>
      </c>
      <c r="G7329">
        <v>2487</v>
      </c>
      <c r="H7329">
        <v>1</v>
      </c>
      <c r="I7329" s="58">
        <v>214400</v>
      </c>
      <c r="J7329">
        <v>248701</v>
      </c>
      <c r="K7329" s="4">
        <v>5</v>
      </c>
      <c r="L7329" s="4">
        <v>14.117000000000001</v>
      </c>
      <c r="M7329" s="4">
        <v>13.061</v>
      </c>
      <c r="N7329" s="4">
        <v>22.178000000000001</v>
      </c>
      <c r="O7329" s="5">
        <v>42305.745292812499</v>
      </c>
      <c r="P7329" s="5">
        <v>42305.745292812499</v>
      </c>
    </row>
    <row r="7330" spans="1:16">
      <c r="A7330">
        <v>5</v>
      </c>
      <c r="B7330">
        <v>16</v>
      </c>
      <c r="C7330">
        <v>23</v>
      </c>
      <c r="D7330">
        <v>25</v>
      </c>
      <c r="E7330">
        <v>1775</v>
      </c>
      <c r="F7330">
        <v>8942</v>
      </c>
      <c r="G7330">
        <v>1033</v>
      </c>
      <c r="H7330">
        <v>3</v>
      </c>
      <c r="I7330" s="58" t="s">
        <v>10148</v>
      </c>
      <c r="J7330">
        <v>103303</v>
      </c>
      <c r="K7330" s="4">
        <v>0</v>
      </c>
      <c r="L7330" s="4">
        <v>3.61</v>
      </c>
      <c r="M7330" s="4">
        <v>0</v>
      </c>
      <c r="N7330" s="4">
        <v>3.61</v>
      </c>
      <c r="O7330" s="5">
        <v>42305.745292812499</v>
      </c>
      <c r="P7330" s="5">
        <v>43258.050196053242</v>
      </c>
    </row>
    <row r="7331" spans="1:16">
      <c r="A7331">
        <v>5</v>
      </c>
      <c r="B7331">
        <v>16</v>
      </c>
      <c r="C7331">
        <v>23</v>
      </c>
      <c r="D7331">
        <v>25</v>
      </c>
      <c r="E7331">
        <v>1927</v>
      </c>
      <c r="F7331">
        <v>8943</v>
      </c>
      <c r="G7331">
        <v>1777</v>
      </c>
      <c r="H7331">
        <v>3</v>
      </c>
      <c r="I7331" s="58">
        <v>-44864</v>
      </c>
      <c r="J7331">
        <v>177703</v>
      </c>
      <c r="K7331" s="4">
        <v>0</v>
      </c>
      <c r="L7331" s="4">
        <v>4.1130000000000004</v>
      </c>
      <c r="M7331" s="4">
        <v>0</v>
      </c>
      <c r="N7331" s="4">
        <v>4.1130000000000004</v>
      </c>
      <c r="O7331" s="5">
        <v>42305.745292812499</v>
      </c>
      <c r="P7331" s="5">
        <v>42305.745292812499</v>
      </c>
    </row>
    <row r="7332" spans="1:16">
      <c r="A7332">
        <v>5</v>
      </c>
      <c r="B7332">
        <v>16</v>
      </c>
      <c r="C7332">
        <v>23</v>
      </c>
      <c r="D7332">
        <v>25</v>
      </c>
      <c r="E7332">
        <v>1928</v>
      </c>
      <c r="F7332">
        <v>8944</v>
      </c>
      <c r="G7332">
        <v>636</v>
      </c>
      <c r="H7332">
        <v>3</v>
      </c>
      <c r="I7332" s="58" t="s">
        <v>10149</v>
      </c>
      <c r="J7332">
        <v>63603</v>
      </c>
      <c r="K7332" s="4">
        <v>0</v>
      </c>
      <c r="L7332" s="4">
        <v>2.9009999999999998</v>
      </c>
      <c r="M7332" s="4">
        <v>0</v>
      </c>
      <c r="N7332" s="4">
        <v>2.9009999999999998</v>
      </c>
      <c r="O7332" s="5">
        <v>42305.745292812499</v>
      </c>
      <c r="P7332" s="5">
        <v>42305.745292812499</v>
      </c>
    </row>
    <row r="7333" spans="1:16">
      <c r="A7333">
        <v>5</v>
      </c>
      <c r="B7333">
        <v>16</v>
      </c>
      <c r="C7333">
        <v>23</v>
      </c>
      <c r="D7333">
        <v>25</v>
      </c>
      <c r="E7333">
        <v>2186</v>
      </c>
      <c r="F7333">
        <v>8945</v>
      </c>
      <c r="G7333">
        <v>2013</v>
      </c>
      <c r="H7333">
        <v>1</v>
      </c>
      <c r="I7333" s="58">
        <v>41275</v>
      </c>
      <c r="J7333">
        <v>201301</v>
      </c>
      <c r="K7333" s="4">
        <v>0</v>
      </c>
      <c r="L7333" s="4">
        <v>6.4390000000000001</v>
      </c>
      <c r="M7333" s="4">
        <v>3.4449999999999998</v>
      </c>
      <c r="N7333" s="4">
        <v>9.8840000000000003</v>
      </c>
      <c r="O7333" s="5">
        <v>42305.745292812499</v>
      </c>
      <c r="P7333" s="5">
        <v>43258.050196053242</v>
      </c>
    </row>
    <row r="7334" spans="1:16">
      <c r="A7334">
        <v>5</v>
      </c>
      <c r="B7334">
        <v>16</v>
      </c>
      <c r="C7334">
        <v>23</v>
      </c>
      <c r="D7334">
        <v>25</v>
      </c>
      <c r="E7334">
        <v>2186</v>
      </c>
      <c r="F7334">
        <v>8946</v>
      </c>
      <c r="G7334">
        <v>2013</v>
      </c>
      <c r="H7334">
        <v>2</v>
      </c>
      <c r="I7334" s="58">
        <v>41306</v>
      </c>
      <c r="J7334">
        <v>201302</v>
      </c>
      <c r="K7334" s="4">
        <v>0</v>
      </c>
      <c r="L7334" s="4">
        <v>3.4449999999999998</v>
      </c>
      <c r="M7334" s="4">
        <v>0</v>
      </c>
      <c r="N7334" s="4">
        <v>3.4449999999999998</v>
      </c>
      <c r="O7334" s="5">
        <v>42305.745292812499</v>
      </c>
      <c r="P7334" s="5">
        <v>43258.050196053242</v>
      </c>
    </row>
    <row r="7335" spans="1:16">
      <c r="A7335">
        <v>5</v>
      </c>
      <c r="B7335">
        <v>16</v>
      </c>
      <c r="C7335">
        <v>23</v>
      </c>
      <c r="D7335">
        <v>25</v>
      </c>
      <c r="E7335">
        <v>2187</v>
      </c>
      <c r="F7335">
        <v>8947</v>
      </c>
      <c r="G7335">
        <v>2039</v>
      </c>
      <c r="H7335">
        <v>1</v>
      </c>
      <c r="I7335" s="58">
        <v>50771</v>
      </c>
      <c r="J7335">
        <v>203901</v>
      </c>
      <c r="K7335" s="4">
        <v>4</v>
      </c>
      <c r="L7335" s="4">
        <v>9.9179999999999993</v>
      </c>
      <c r="M7335" s="4">
        <v>0</v>
      </c>
      <c r="N7335" s="4">
        <v>5.9180000000000001</v>
      </c>
      <c r="O7335" s="5">
        <v>42305.745292812499</v>
      </c>
      <c r="P7335" s="5">
        <v>42305.745292812499</v>
      </c>
    </row>
    <row r="7336" spans="1:16">
      <c r="A7336">
        <v>5</v>
      </c>
      <c r="B7336">
        <v>16</v>
      </c>
      <c r="C7336">
        <v>23</v>
      </c>
      <c r="D7336">
        <v>25</v>
      </c>
      <c r="E7336">
        <v>2319</v>
      </c>
      <c r="F7336">
        <v>8948</v>
      </c>
      <c r="G7336">
        <v>2106</v>
      </c>
      <c r="H7336">
        <v>1</v>
      </c>
      <c r="I7336" s="58">
        <v>75242</v>
      </c>
      <c r="J7336">
        <v>210601</v>
      </c>
      <c r="K7336" s="4">
        <v>0</v>
      </c>
      <c r="L7336" s="4">
        <v>7.8979999999999997</v>
      </c>
      <c r="M7336" s="4">
        <v>0</v>
      </c>
      <c r="N7336" s="4">
        <v>7.8979999999999997</v>
      </c>
      <c r="O7336" s="5">
        <v>42305.745292812499</v>
      </c>
      <c r="P7336" s="5">
        <v>42305.745292812499</v>
      </c>
    </row>
    <row r="7337" spans="1:16">
      <c r="A7337">
        <v>5</v>
      </c>
      <c r="B7337">
        <v>16</v>
      </c>
      <c r="C7337">
        <v>23</v>
      </c>
      <c r="D7337">
        <v>25</v>
      </c>
      <c r="E7337">
        <v>236</v>
      </c>
      <c r="F7337">
        <v>8931</v>
      </c>
      <c r="G7337">
        <v>480</v>
      </c>
      <c r="H7337">
        <v>6</v>
      </c>
      <c r="I7337" s="58" t="s">
        <v>10150</v>
      </c>
      <c r="J7337">
        <v>48006</v>
      </c>
      <c r="K7337" s="4">
        <v>0</v>
      </c>
      <c r="L7337" s="4">
        <v>13.375</v>
      </c>
      <c r="M7337" s="4">
        <v>0</v>
      </c>
      <c r="N7337" s="4">
        <v>13.375</v>
      </c>
      <c r="O7337" s="5">
        <v>42305.745292812499</v>
      </c>
      <c r="P7337" s="5">
        <v>42305.745292812499</v>
      </c>
    </row>
    <row r="7338" spans="1:16">
      <c r="A7338">
        <v>5</v>
      </c>
      <c r="B7338">
        <v>16</v>
      </c>
      <c r="C7338">
        <v>23</v>
      </c>
      <c r="D7338">
        <v>25</v>
      </c>
      <c r="E7338">
        <v>2408</v>
      </c>
      <c r="F7338">
        <v>8949</v>
      </c>
      <c r="G7338">
        <v>128</v>
      </c>
      <c r="H7338">
        <v>2</v>
      </c>
      <c r="I7338" s="58" t="s">
        <v>1671</v>
      </c>
      <c r="J7338">
        <v>12802</v>
      </c>
      <c r="K7338" s="4">
        <v>5</v>
      </c>
      <c r="L7338" s="4">
        <v>7.2480000000000002</v>
      </c>
      <c r="M7338" s="4">
        <v>0</v>
      </c>
      <c r="N7338" s="4">
        <v>2.2480000000000002</v>
      </c>
      <c r="O7338" s="5">
        <v>42305.745292812499</v>
      </c>
      <c r="P7338" s="5">
        <v>42305.745292812499</v>
      </c>
    </row>
    <row r="7339" spans="1:16">
      <c r="A7339">
        <v>5</v>
      </c>
      <c r="B7339">
        <v>16</v>
      </c>
      <c r="C7339">
        <v>23</v>
      </c>
      <c r="D7339">
        <v>25</v>
      </c>
      <c r="E7339">
        <v>2515</v>
      </c>
      <c r="F7339">
        <v>8950</v>
      </c>
      <c r="G7339">
        <v>1777</v>
      </c>
      <c r="H7339">
        <v>4</v>
      </c>
      <c r="I7339" s="58">
        <v>-44833</v>
      </c>
      <c r="J7339">
        <v>177704</v>
      </c>
      <c r="K7339" s="4">
        <v>0</v>
      </c>
      <c r="L7339" s="4">
        <v>4.6970000000000001</v>
      </c>
      <c r="M7339" s="4">
        <v>0</v>
      </c>
      <c r="N7339" s="4">
        <v>4.6970000000000001</v>
      </c>
      <c r="O7339" s="5">
        <v>42305.745292812499</v>
      </c>
      <c r="P7339" s="5">
        <v>42305.745292812499</v>
      </c>
    </row>
    <row r="7340" spans="1:16">
      <c r="A7340">
        <v>5</v>
      </c>
      <c r="B7340">
        <v>16</v>
      </c>
      <c r="C7340">
        <v>23</v>
      </c>
      <c r="D7340">
        <v>25</v>
      </c>
      <c r="E7340">
        <v>2545</v>
      </c>
      <c r="F7340">
        <v>8951</v>
      </c>
      <c r="G7340">
        <v>2377</v>
      </c>
      <c r="H7340">
        <v>1</v>
      </c>
      <c r="I7340" s="58">
        <v>174223</v>
      </c>
      <c r="J7340">
        <v>237701</v>
      </c>
      <c r="K7340" s="4">
        <v>10</v>
      </c>
      <c r="L7340" s="4">
        <v>24.306000000000001</v>
      </c>
      <c r="M7340" s="4">
        <v>0</v>
      </c>
      <c r="N7340" s="4">
        <v>5.4420000000000002</v>
      </c>
      <c r="O7340" s="5">
        <v>42305.745292812499</v>
      </c>
      <c r="P7340" s="5">
        <v>42305.745292812499</v>
      </c>
    </row>
    <row r="7341" spans="1:16">
      <c r="A7341">
        <v>5</v>
      </c>
      <c r="B7341">
        <v>16</v>
      </c>
      <c r="C7341">
        <v>23</v>
      </c>
      <c r="D7341">
        <v>25</v>
      </c>
      <c r="E7341">
        <v>2546</v>
      </c>
      <c r="F7341">
        <v>8952</v>
      </c>
      <c r="G7341">
        <v>2436</v>
      </c>
      <c r="H7341">
        <v>1</v>
      </c>
      <c r="I7341" s="58">
        <v>195772</v>
      </c>
      <c r="J7341">
        <v>243601</v>
      </c>
      <c r="K7341" s="4">
        <v>0.98199999999999998</v>
      </c>
      <c r="L7341" s="4">
        <v>7.867</v>
      </c>
      <c r="M7341" s="4">
        <v>0</v>
      </c>
      <c r="N7341" s="4">
        <v>6.8849999999999998</v>
      </c>
      <c r="O7341" s="5">
        <v>42305.745292812499</v>
      </c>
      <c r="P7341" s="5">
        <v>42305.745292812499</v>
      </c>
    </row>
    <row r="7342" spans="1:16">
      <c r="A7342">
        <v>5</v>
      </c>
      <c r="B7342">
        <v>16</v>
      </c>
      <c r="C7342">
        <v>23</v>
      </c>
      <c r="D7342">
        <v>25</v>
      </c>
      <c r="E7342">
        <v>2579</v>
      </c>
      <c r="F7342">
        <v>8953</v>
      </c>
      <c r="G7342">
        <v>2541</v>
      </c>
      <c r="H7342">
        <v>2</v>
      </c>
      <c r="I7342" s="58">
        <v>234154</v>
      </c>
      <c r="J7342">
        <v>254102</v>
      </c>
      <c r="K7342" s="4">
        <v>0</v>
      </c>
      <c r="L7342" s="4">
        <v>4.9770000000000003</v>
      </c>
      <c r="M7342" s="4">
        <v>0</v>
      </c>
      <c r="N7342" s="4">
        <v>4.9770000000000003</v>
      </c>
      <c r="O7342" s="5">
        <v>42305.745292812499</v>
      </c>
      <c r="P7342" s="5">
        <v>42305.745292812499</v>
      </c>
    </row>
    <row r="7343" spans="1:16">
      <c r="A7343">
        <v>5</v>
      </c>
      <c r="B7343">
        <v>16</v>
      </c>
      <c r="C7343">
        <v>23</v>
      </c>
      <c r="D7343">
        <v>25</v>
      </c>
      <c r="E7343">
        <v>2642</v>
      </c>
      <c r="F7343">
        <v>8954</v>
      </c>
      <c r="G7343">
        <v>2570</v>
      </c>
      <c r="H7343">
        <v>1</v>
      </c>
      <c r="I7343" s="58">
        <v>244715</v>
      </c>
      <c r="J7343">
        <v>257001</v>
      </c>
      <c r="K7343" s="4">
        <v>0</v>
      </c>
      <c r="L7343" s="4">
        <v>5.7270000000000003</v>
      </c>
      <c r="M7343" s="4">
        <v>0</v>
      </c>
      <c r="N7343" s="4">
        <v>5.7270000000000003</v>
      </c>
      <c r="O7343" s="5">
        <v>42305.745292812499</v>
      </c>
      <c r="P7343" s="5">
        <v>42305.745292812499</v>
      </c>
    </row>
    <row r="7344" spans="1:16">
      <c r="A7344">
        <v>5</v>
      </c>
      <c r="B7344">
        <v>16</v>
      </c>
      <c r="C7344">
        <v>23</v>
      </c>
      <c r="D7344">
        <v>25</v>
      </c>
      <c r="E7344">
        <v>2923</v>
      </c>
      <c r="F7344">
        <v>8955</v>
      </c>
      <c r="G7344">
        <v>2727</v>
      </c>
      <c r="H7344">
        <v>3</v>
      </c>
      <c r="I7344" s="58">
        <v>302116</v>
      </c>
      <c r="J7344">
        <v>272703</v>
      </c>
      <c r="K7344" s="4">
        <v>0.114</v>
      </c>
      <c r="L7344" s="4">
        <v>5.81</v>
      </c>
      <c r="M7344" s="4">
        <v>0</v>
      </c>
      <c r="N7344" s="4">
        <v>5.6959999999999997</v>
      </c>
      <c r="O7344" s="5">
        <v>42305.745292812499</v>
      </c>
      <c r="P7344" s="5">
        <v>42305.745292812499</v>
      </c>
    </row>
    <row r="7345" spans="1:16">
      <c r="A7345">
        <v>5</v>
      </c>
      <c r="B7345">
        <v>16</v>
      </c>
      <c r="C7345">
        <v>23</v>
      </c>
      <c r="D7345">
        <v>25</v>
      </c>
      <c r="E7345">
        <v>2999</v>
      </c>
      <c r="F7345">
        <v>8956</v>
      </c>
      <c r="G7345">
        <v>3102</v>
      </c>
      <c r="H7345">
        <v>1</v>
      </c>
      <c r="I7345" s="58">
        <v>439023</v>
      </c>
      <c r="J7345">
        <v>310201</v>
      </c>
      <c r="K7345" s="4">
        <v>1</v>
      </c>
      <c r="L7345" s="4">
        <v>4.4119999999999999</v>
      </c>
      <c r="M7345" s="4">
        <v>0</v>
      </c>
      <c r="N7345" s="4">
        <v>3.4119999999999999</v>
      </c>
      <c r="O7345" s="5">
        <v>42305.745292812499</v>
      </c>
      <c r="P7345" s="5">
        <v>42305.745292812499</v>
      </c>
    </row>
    <row r="7346" spans="1:16">
      <c r="A7346">
        <v>5</v>
      </c>
      <c r="B7346">
        <v>16</v>
      </c>
      <c r="C7346">
        <v>23</v>
      </c>
      <c r="D7346">
        <v>25</v>
      </c>
      <c r="E7346">
        <v>3041</v>
      </c>
      <c r="F7346">
        <v>8957</v>
      </c>
      <c r="G7346">
        <v>128</v>
      </c>
      <c r="H7346">
        <v>2</v>
      </c>
      <c r="I7346" s="58" t="s">
        <v>1671</v>
      </c>
      <c r="J7346">
        <v>12802</v>
      </c>
      <c r="K7346" s="4">
        <v>0</v>
      </c>
      <c r="L7346" s="4">
        <v>1.256</v>
      </c>
      <c r="M7346" s="4">
        <v>0</v>
      </c>
      <c r="N7346" s="4">
        <v>1.256</v>
      </c>
      <c r="O7346" s="5">
        <v>42305.745292812499</v>
      </c>
      <c r="P7346" s="5">
        <v>42305.745292812499</v>
      </c>
    </row>
    <row r="7347" spans="1:16">
      <c r="A7347">
        <v>5</v>
      </c>
      <c r="B7347">
        <v>16</v>
      </c>
      <c r="C7347">
        <v>23</v>
      </c>
      <c r="D7347">
        <v>25</v>
      </c>
      <c r="E7347">
        <v>3074</v>
      </c>
      <c r="F7347">
        <v>8958</v>
      </c>
      <c r="G7347">
        <v>3180</v>
      </c>
      <c r="H7347">
        <v>1</v>
      </c>
      <c r="I7347" s="58">
        <v>467512</v>
      </c>
      <c r="J7347">
        <v>318001</v>
      </c>
      <c r="K7347" s="4">
        <v>0</v>
      </c>
      <c r="L7347" s="4">
        <v>8.8810000000000002</v>
      </c>
      <c r="M7347" s="4">
        <v>0</v>
      </c>
      <c r="N7347" s="4">
        <v>8.8810000000000002</v>
      </c>
      <c r="O7347" s="5">
        <v>42305.745292812499</v>
      </c>
      <c r="P7347" s="5">
        <v>42305.745292812499</v>
      </c>
    </row>
    <row r="7348" spans="1:16">
      <c r="A7348">
        <v>5</v>
      </c>
      <c r="B7348">
        <v>16</v>
      </c>
      <c r="C7348">
        <v>23</v>
      </c>
      <c r="D7348">
        <v>25</v>
      </c>
      <c r="E7348">
        <v>3213</v>
      </c>
      <c r="F7348">
        <v>8959</v>
      </c>
      <c r="G7348">
        <v>3346</v>
      </c>
      <c r="H7348">
        <v>1</v>
      </c>
      <c r="I7348" s="58">
        <v>528143</v>
      </c>
      <c r="J7348">
        <v>334601</v>
      </c>
      <c r="K7348" s="4">
        <v>1</v>
      </c>
      <c r="L7348" s="4">
        <v>2.972</v>
      </c>
      <c r="M7348" s="4">
        <v>0</v>
      </c>
      <c r="N7348" s="4">
        <v>1.972</v>
      </c>
      <c r="O7348" s="5">
        <v>42305.745292812499</v>
      </c>
      <c r="P7348" s="5">
        <v>42305.745292812499</v>
      </c>
    </row>
    <row r="7349" spans="1:16">
      <c r="A7349">
        <v>5</v>
      </c>
      <c r="B7349">
        <v>16</v>
      </c>
      <c r="C7349">
        <v>23</v>
      </c>
      <c r="D7349">
        <v>25</v>
      </c>
      <c r="E7349">
        <v>3484</v>
      </c>
      <c r="F7349">
        <v>8960</v>
      </c>
      <c r="G7349">
        <v>2540</v>
      </c>
      <c r="H7349">
        <v>1</v>
      </c>
      <c r="I7349" s="58">
        <v>233757</v>
      </c>
      <c r="J7349">
        <v>254001</v>
      </c>
      <c r="K7349" s="4">
        <v>1</v>
      </c>
      <c r="L7349" s="4">
        <v>2.1440000000000001</v>
      </c>
      <c r="M7349" s="4">
        <v>0</v>
      </c>
      <c r="N7349" s="4">
        <v>1.1439999999999999</v>
      </c>
      <c r="O7349" s="5">
        <v>42305.745292812499</v>
      </c>
      <c r="P7349" s="5">
        <v>42305.745292812499</v>
      </c>
    </row>
    <row r="7350" spans="1:16">
      <c r="A7350">
        <v>5</v>
      </c>
      <c r="B7350">
        <v>16</v>
      </c>
      <c r="C7350">
        <v>23</v>
      </c>
      <c r="D7350">
        <v>25</v>
      </c>
      <c r="E7350">
        <v>3579</v>
      </c>
      <c r="F7350">
        <v>8961</v>
      </c>
      <c r="G7350">
        <v>566</v>
      </c>
      <c r="H7350">
        <v>1</v>
      </c>
      <c r="I7350" s="58" t="s">
        <v>10151</v>
      </c>
      <c r="J7350">
        <v>56601</v>
      </c>
      <c r="K7350" s="4">
        <v>0</v>
      </c>
      <c r="L7350" s="4">
        <v>7.2770000000000001</v>
      </c>
      <c r="M7350" s="4">
        <v>0</v>
      </c>
      <c r="N7350" s="4">
        <v>6.258</v>
      </c>
      <c r="O7350" s="5">
        <v>42305.745292812499</v>
      </c>
      <c r="P7350" s="5">
        <v>42305.745292812499</v>
      </c>
    </row>
    <row r="7351" spans="1:16">
      <c r="A7351">
        <v>5</v>
      </c>
      <c r="B7351">
        <v>16</v>
      </c>
      <c r="C7351">
        <v>23</v>
      </c>
      <c r="D7351">
        <v>25</v>
      </c>
      <c r="E7351">
        <v>399</v>
      </c>
      <c r="F7351">
        <v>8932</v>
      </c>
      <c r="G7351">
        <v>1596</v>
      </c>
      <c r="H7351">
        <v>1</v>
      </c>
      <c r="I7351" s="58">
        <v>-111033</v>
      </c>
      <c r="J7351">
        <v>159601</v>
      </c>
      <c r="K7351" s="4">
        <v>1</v>
      </c>
      <c r="L7351" s="4">
        <v>2.9020000000000001</v>
      </c>
      <c r="M7351" s="4">
        <v>0</v>
      </c>
      <c r="N7351" s="4">
        <v>1.9019999999999999</v>
      </c>
      <c r="O7351" s="5">
        <v>42305.745292812499</v>
      </c>
      <c r="P7351" s="5">
        <v>43258.050196053242</v>
      </c>
    </row>
    <row r="7352" spans="1:16">
      <c r="A7352">
        <v>5</v>
      </c>
      <c r="B7352">
        <v>16</v>
      </c>
      <c r="C7352">
        <v>23</v>
      </c>
      <c r="D7352">
        <v>25</v>
      </c>
      <c r="E7352">
        <v>4018</v>
      </c>
      <c r="F7352">
        <v>8962</v>
      </c>
      <c r="G7352">
        <v>2638</v>
      </c>
      <c r="H7352">
        <v>4</v>
      </c>
      <c r="I7352" s="58">
        <v>269641</v>
      </c>
      <c r="J7352">
        <v>263804</v>
      </c>
      <c r="K7352" s="4">
        <v>0</v>
      </c>
      <c r="L7352" s="4">
        <v>0.36299999999999999</v>
      </c>
      <c r="M7352" s="4">
        <v>26.466999999999999</v>
      </c>
      <c r="N7352" s="4">
        <v>26.83</v>
      </c>
      <c r="O7352" s="5">
        <v>42305.745292812499</v>
      </c>
      <c r="P7352" s="5">
        <v>43258.050196053242</v>
      </c>
    </row>
    <row r="7353" spans="1:16">
      <c r="A7353">
        <v>5</v>
      </c>
      <c r="B7353">
        <v>16</v>
      </c>
      <c r="C7353">
        <v>23</v>
      </c>
      <c r="D7353">
        <v>25</v>
      </c>
      <c r="E7353">
        <v>4050</v>
      </c>
      <c r="F7353">
        <v>8963</v>
      </c>
      <c r="G7353">
        <v>480</v>
      </c>
      <c r="H7353">
        <v>1</v>
      </c>
      <c r="I7353" s="58" t="s">
        <v>10152</v>
      </c>
      <c r="J7353">
        <v>48001</v>
      </c>
      <c r="K7353" s="4">
        <v>32.143999999999998</v>
      </c>
      <c r="L7353" s="4">
        <v>39.347000000000001</v>
      </c>
      <c r="M7353" s="4">
        <v>24.318999999999999</v>
      </c>
      <c r="N7353" s="4">
        <v>31.521999999999998</v>
      </c>
      <c r="O7353" s="5">
        <v>42305.745292812499</v>
      </c>
      <c r="P7353" s="5">
        <v>43258.050196053242</v>
      </c>
    </row>
    <row r="7354" spans="1:16">
      <c r="A7354">
        <v>5</v>
      </c>
      <c r="B7354">
        <v>16</v>
      </c>
      <c r="C7354">
        <v>23</v>
      </c>
      <c r="D7354">
        <v>25</v>
      </c>
      <c r="E7354">
        <v>4050</v>
      </c>
      <c r="F7354">
        <v>8964</v>
      </c>
      <c r="G7354">
        <v>480</v>
      </c>
      <c r="H7354">
        <v>2</v>
      </c>
      <c r="I7354" s="58" t="s">
        <v>10153</v>
      </c>
      <c r="J7354">
        <v>48002</v>
      </c>
      <c r="K7354" s="4">
        <v>25.045000000000002</v>
      </c>
      <c r="L7354" s="4">
        <v>32.143999999999998</v>
      </c>
      <c r="M7354" s="4">
        <v>17.22</v>
      </c>
      <c r="N7354" s="4">
        <v>24.318999999999999</v>
      </c>
      <c r="O7354" s="5">
        <v>42305.745292812499</v>
      </c>
      <c r="P7354" s="5">
        <v>43258.050196053242</v>
      </c>
    </row>
    <row r="7355" spans="1:16">
      <c r="A7355">
        <v>5</v>
      </c>
      <c r="B7355">
        <v>16</v>
      </c>
      <c r="C7355">
        <v>23</v>
      </c>
      <c r="D7355">
        <v>25</v>
      </c>
      <c r="E7355">
        <v>4050</v>
      </c>
      <c r="F7355">
        <v>8965</v>
      </c>
      <c r="G7355">
        <v>480</v>
      </c>
      <c r="H7355">
        <v>4</v>
      </c>
      <c r="I7355" s="58" t="s">
        <v>10154</v>
      </c>
      <c r="J7355">
        <v>48004</v>
      </c>
      <c r="K7355" s="4">
        <v>0</v>
      </c>
      <c r="L7355" s="4">
        <v>25.052</v>
      </c>
      <c r="M7355" s="4">
        <v>2.1589999999999998</v>
      </c>
      <c r="N7355" s="4">
        <v>17.22</v>
      </c>
      <c r="O7355" s="5">
        <v>42305.745292812499</v>
      </c>
      <c r="P7355" s="5">
        <v>43258.050196053242</v>
      </c>
    </row>
    <row r="7356" spans="1:16">
      <c r="A7356">
        <v>5</v>
      </c>
      <c r="B7356">
        <v>16</v>
      </c>
      <c r="C7356">
        <v>23</v>
      </c>
      <c r="D7356">
        <v>25</v>
      </c>
      <c r="E7356">
        <v>4523</v>
      </c>
      <c r="F7356">
        <v>8966</v>
      </c>
      <c r="G7356">
        <v>54</v>
      </c>
      <c r="H7356">
        <v>6</v>
      </c>
      <c r="I7356" s="58">
        <v>19876</v>
      </c>
      <c r="J7356">
        <v>5406</v>
      </c>
      <c r="K7356" s="4">
        <v>1</v>
      </c>
      <c r="L7356" s="4">
        <v>14.664</v>
      </c>
      <c r="M7356" s="4">
        <v>343.221</v>
      </c>
      <c r="N7356" s="4">
        <v>356.88400000000001</v>
      </c>
      <c r="O7356" s="5">
        <v>42305.745292812499</v>
      </c>
      <c r="P7356" s="5">
        <v>42305.745292812499</v>
      </c>
    </row>
    <row r="7357" spans="1:16">
      <c r="A7357">
        <v>5</v>
      </c>
      <c r="B7357">
        <v>16</v>
      </c>
      <c r="C7357">
        <v>23</v>
      </c>
      <c r="D7357">
        <v>25</v>
      </c>
      <c r="E7357">
        <v>4523</v>
      </c>
      <c r="F7357">
        <v>8967</v>
      </c>
      <c r="G7357">
        <v>54</v>
      </c>
      <c r="H7357">
        <v>7</v>
      </c>
      <c r="I7357" s="58">
        <v>19906</v>
      </c>
      <c r="J7357">
        <v>5407</v>
      </c>
      <c r="K7357" s="4">
        <v>0.84299999999999997</v>
      </c>
      <c r="L7357" s="4">
        <v>3.0110000000000001</v>
      </c>
      <c r="M7357" s="4">
        <v>341.05200000000002</v>
      </c>
      <c r="N7357" s="4">
        <v>343.221</v>
      </c>
      <c r="O7357" s="5">
        <v>42305.745292812499</v>
      </c>
      <c r="P7357" s="5">
        <v>42305.745292812499</v>
      </c>
    </row>
    <row r="7358" spans="1:16">
      <c r="A7358">
        <v>5</v>
      </c>
      <c r="B7358">
        <v>16</v>
      </c>
      <c r="C7358">
        <v>23</v>
      </c>
      <c r="D7358">
        <v>25</v>
      </c>
      <c r="E7358">
        <v>4523</v>
      </c>
      <c r="F7358">
        <v>8968</v>
      </c>
      <c r="G7358">
        <v>79</v>
      </c>
      <c r="H7358">
        <v>1</v>
      </c>
      <c r="I7358" s="58">
        <v>28856</v>
      </c>
      <c r="J7358">
        <v>7901</v>
      </c>
      <c r="K7358" s="4">
        <v>0</v>
      </c>
      <c r="L7358" s="4">
        <v>12.917999999999999</v>
      </c>
      <c r="M7358" s="4">
        <v>328.13400000000001</v>
      </c>
      <c r="N7358" s="4">
        <v>341.05200000000002</v>
      </c>
      <c r="O7358" s="5">
        <v>42305.745292812499</v>
      </c>
      <c r="P7358" s="5">
        <v>42305.745292812499</v>
      </c>
    </row>
    <row r="7359" spans="1:16">
      <c r="A7359">
        <v>5</v>
      </c>
      <c r="B7359">
        <v>16</v>
      </c>
      <c r="C7359">
        <v>23</v>
      </c>
      <c r="D7359">
        <v>25</v>
      </c>
      <c r="E7359">
        <v>4534</v>
      </c>
      <c r="F7359">
        <v>8969</v>
      </c>
      <c r="G7359">
        <v>54</v>
      </c>
      <c r="H7359">
        <v>7</v>
      </c>
      <c r="I7359" s="58">
        <v>19906</v>
      </c>
      <c r="J7359">
        <v>5407</v>
      </c>
      <c r="K7359" s="4">
        <v>20.111000000000001</v>
      </c>
      <c r="L7359" s="4">
        <v>32.201999999999998</v>
      </c>
      <c r="M7359" s="4">
        <v>313.13499999999999</v>
      </c>
      <c r="N7359" s="4">
        <v>325.226</v>
      </c>
      <c r="O7359" s="5">
        <v>42305.745292812499</v>
      </c>
      <c r="P7359" s="5">
        <v>43258.050196053242</v>
      </c>
    </row>
    <row r="7360" spans="1:16">
      <c r="A7360">
        <v>5</v>
      </c>
      <c r="B7360">
        <v>16</v>
      </c>
      <c r="C7360">
        <v>23</v>
      </c>
      <c r="D7360">
        <v>25</v>
      </c>
      <c r="E7360">
        <v>4542</v>
      </c>
      <c r="F7360">
        <v>8970</v>
      </c>
      <c r="G7360">
        <v>127</v>
      </c>
      <c r="H7360">
        <v>3</v>
      </c>
      <c r="I7360" s="58" t="s">
        <v>10155</v>
      </c>
      <c r="J7360">
        <v>12703</v>
      </c>
      <c r="K7360" s="4">
        <v>1.0999999999999999E-2</v>
      </c>
      <c r="L7360" s="4">
        <v>14.696</v>
      </c>
      <c r="M7360" s="4">
        <v>162.042</v>
      </c>
      <c r="N7360" s="4">
        <v>176.727</v>
      </c>
      <c r="O7360" s="5">
        <v>42305.745292812499</v>
      </c>
      <c r="P7360" s="5">
        <v>42305.745292812499</v>
      </c>
    </row>
    <row r="7361" spans="1:16">
      <c r="A7361">
        <v>5</v>
      </c>
      <c r="B7361">
        <v>16</v>
      </c>
      <c r="C7361">
        <v>23</v>
      </c>
      <c r="D7361">
        <v>25</v>
      </c>
      <c r="E7361">
        <v>4542</v>
      </c>
      <c r="F7361">
        <v>8971</v>
      </c>
      <c r="G7361">
        <v>127</v>
      </c>
      <c r="H7361">
        <v>4</v>
      </c>
      <c r="I7361" s="58" t="s">
        <v>10156</v>
      </c>
      <c r="J7361">
        <v>12704</v>
      </c>
      <c r="K7361" s="4">
        <v>14.696</v>
      </c>
      <c r="L7361" s="4">
        <v>24.803999999999998</v>
      </c>
      <c r="M7361" s="4">
        <v>176.727</v>
      </c>
      <c r="N7361" s="4">
        <v>186.83500000000001</v>
      </c>
      <c r="O7361" s="5">
        <v>42305.745292812499</v>
      </c>
      <c r="P7361" s="5">
        <v>42305.745292812499</v>
      </c>
    </row>
    <row r="7362" spans="1:16">
      <c r="A7362">
        <v>5</v>
      </c>
      <c r="B7362">
        <v>16</v>
      </c>
      <c r="C7362">
        <v>23</v>
      </c>
      <c r="D7362">
        <v>25</v>
      </c>
      <c r="E7362">
        <v>4552</v>
      </c>
      <c r="F7362">
        <v>8972</v>
      </c>
      <c r="G7362">
        <v>128</v>
      </c>
      <c r="H7362">
        <v>1</v>
      </c>
      <c r="I7362" s="58" t="s">
        <v>10157</v>
      </c>
      <c r="J7362">
        <v>12801</v>
      </c>
      <c r="K7362" s="4">
        <v>6.9000000000000006E-2</v>
      </c>
      <c r="L7362" s="4">
        <v>21.623999999999999</v>
      </c>
      <c r="M7362" s="4">
        <v>217.749</v>
      </c>
      <c r="N7362" s="4">
        <v>239.304</v>
      </c>
      <c r="O7362" s="5">
        <v>42305.745292812499</v>
      </c>
      <c r="P7362" s="5">
        <v>42305.745292812499</v>
      </c>
    </row>
    <row r="7363" spans="1:16">
      <c r="A7363">
        <v>5</v>
      </c>
      <c r="B7363">
        <v>16</v>
      </c>
      <c r="C7363">
        <v>23</v>
      </c>
      <c r="D7363">
        <v>25</v>
      </c>
      <c r="E7363">
        <v>738</v>
      </c>
      <c r="F7363">
        <v>8933</v>
      </c>
      <c r="G7363">
        <v>1033</v>
      </c>
      <c r="H7363">
        <v>2</v>
      </c>
      <c r="I7363" s="58" t="s">
        <v>10158</v>
      </c>
      <c r="J7363">
        <v>103302</v>
      </c>
      <c r="K7363" s="4">
        <v>0</v>
      </c>
      <c r="L7363" s="4">
        <v>11.353</v>
      </c>
      <c r="M7363" s="4">
        <v>1.494</v>
      </c>
      <c r="N7363" s="4">
        <v>12.847</v>
      </c>
      <c r="O7363" s="5">
        <v>42305.745292812499</v>
      </c>
      <c r="P7363" s="5">
        <v>43258.050196053242</v>
      </c>
    </row>
    <row r="7364" spans="1:16">
      <c r="A7364">
        <v>5</v>
      </c>
      <c r="B7364">
        <v>16</v>
      </c>
      <c r="C7364">
        <v>23</v>
      </c>
      <c r="D7364">
        <v>25</v>
      </c>
      <c r="E7364">
        <v>739</v>
      </c>
      <c r="F7364">
        <v>8934</v>
      </c>
      <c r="G7364">
        <v>1035</v>
      </c>
      <c r="H7364">
        <v>1</v>
      </c>
      <c r="I7364" s="58" t="s">
        <v>10159</v>
      </c>
      <c r="J7364">
        <v>103501</v>
      </c>
      <c r="K7364" s="4">
        <v>0</v>
      </c>
      <c r="L7364" s="4">
        <v>16.728999999999999</v>
      </c>
      <c r="M7364" s="4">
        <v>5.8540000000000001</v>
      </c>
      <c r="N7364" s="4">
        <v>22.582999999999998</v>
      </c>
      <c r="O7364" s="5">
        <v>42305.745292812499</v>
      </c>
      <c r="P7364" s="5">
        <v>42305.745292812499</v>
      </c>
    </row>
    <row r="7365" spans="1:16">
      <c r="A7365">
        <v>5</v>
      </c>
      <c r="B7365">
        <v>16</v>
      </c>
      <c r="C7365">
        <v>23</v>
      </c>
      <c r="D7365">
        <v>25</v>
      </c>
      <c r="E7365">
        <v>740</v>
      </c>
      <c r="F7365">
        <v>8935</v>
      </c>
      <c r="G7365">
        <v>1025</v>
      </c>
      <c r="H7365">
        <v>2</v>
      </c>
      <c r="I7365" s="58" t="s">
        <v>10160</v>
      </c>
      <c r="J7365">
        <v>102502</v>
      </c>
      <c r="K7365" s="4">
        <v>0</v>
      </c>
      <c r="L7365" s="4">
        <v>21.366</v>
      </c>
      <c r="M7365" s="4">
        <v>0</v>
      </c>
      <c r="N7365" s="4">
        <v>21.366</v>
      </c>
      <c r="O7365" s="5">
        <v>42305.745292812499</v>
      </c>
      <c r="P7365" s="5">
        <v>42305.745292812499</v>
      </c>
    </row>
    <row r="7366" spans="1:16">
      <c r="A7366">
        <v>5</v>
      </c>
      <c r="B7366">
        <v>16</v>
      </c>
      <c r="C7366">
        <v>23</v>
      </c>
      <c r="D7366">
        <v>25</v>
      </c>
      <c r="E7366">
        <v>740</v>
      </c>
      <c r="F7366">
        <v>8936</v>
      </c>
      <c r="G7366">
        <v>1025</v>
      </c>
      <c r="H7366">
        <v>3</v>
      </c>
      <c r="I7366" s="58" t="s">
        <v>10161</v>
      </c>
      <c r="J7366">
        <v>102503</v>
      </c>
      <c r="K7366" s="4">
        <v>0</v>
      </c>
      <c r="L7366" s="4">
        <v>10.36</v>
      </c>
      <c r="M7366" s="4">
        <v>22.395</v>
      </c>
      <c r="N7366" s="4">
        <v>32.755000000000003</v>
      </c>
      <c r="O7366" s="5">
        <v>42305.745292812499</v>
      </c>
      <c r="P7366" s="5">
        <v>42305.745292812499</v>
      </c>
    </row>
    <row r="7367" spans="1:16">
      <c r="A7367">
        <v>5</v>
      </c>
      <c r="B7367">
        <v>16</v>
      </c>
      <c r="C7367">
        <v>23</v>
      </c>
      <c r="D7367">
        <v>25</v>
      </c>
      <c r="E7367">
        <v>744</v>
      </c>
      <c r="F7367">
        <v>8937</v>
      </c>
      <c r="G7367">
        <v>1034</v>
      </c>
      <c r="H7367">
        <v>2</v>
      </c>
      <c r="I7367" s="58" t="s">
        <v>10162</v>
      </c>
      <c r="J7367">
        <v>103402</v>
      </c>
      <c r="K7367" s="4">
        <v>1</v>
      </c>
      <c r="L7367" s="4">
        <v>9.6170000000000009</v>
      </c>
      <c r="M7367" s="4">
        <v>12.407999999999999</v>
      </c>
      <c r="N7367" s="4">
        <v>21.024999999999999</v>
      </c>
      <c r="O7367" s="5">
        <v>42305.745292812499</v>
      </c>
      <c r="P7367" s="5">
        <v>43258.050196053242</v>
      </c>
    </row>
    <row r="7368" spans="1:16">
      <c r="A7368">
        <v>5</v>
      </c>
      <c r="B7368">
        <v>16</v>
      </c>
      <c r="C7368">
        <v>23</v>
      </c>
      <c r="D7368">
        <v>42</v>
      </c>
      <c r="E7368">
        <v>1152</v>
      </c>
      <c r="F7368">
        <v>8981</v>
      </c>
      <c r="G7368">
        <v>1104</v>
      </c>
      <c r="H7368">
        <v>1</v>
      </c>
      <c r="I7368" s="58" t="s">
        <v>10163</v>
      </c>
      <c r="J7368">
        <v>110401</v>
      </c>
      <c r="K7368" s="4">
        <v>0</v>
      </c>
      <c r="L7368" s="4">
        <v>12.106999999999999</v>
      </c>
      <c r="M7368" s="4">
        <v>0</v>
      </c>
      <c r="N7368" s="4">
        <v>12.103</v>
      </c>
      <c r="O7368" s="5">
        <v>42305.745292812499</v>
      </c>
      <c r="P7368" s="5">
        <v>43258.050196053242</v>
      </c>
    </row>
    <row r="7369" spans="1:16">
      <c r="A7369">
        <v>5</v>
      </c>
      <c r="B7369">
        <v>16</v>
      </c>
      <c r="C7369">
        <v>23</v>
      </c>
      <c r="D7369">
        <v>42</v>
      </c>
      <c r="E7369">
        <v>1152</v>
      </c>
      <c r="F7369">
        <v>8982</v>
      </c>
      <c r="G7369">
        <v>1104</v>
      </c>
      <c r="H7369">
        <v>2</v>
      </c>
      <c r="I7369" s="58" t="s">
        <v>10164</v>
      </c>
      <c r="J7369">
        <v>110402</v>
      </c>
      <c r="K7369" s="4">
        <v>12.146000000000001</v>
      </c>
      <c r="L7369" s="4">
        <v>24.954999999999998</v>
      </c>
      <c r="M7369" s="4">
        <v>12.103</v>
      </c>
      <c r="N7369" s="4">
        <v>24.911999999999999</v>
      </c>
      <c r="O7369" s="5">
        <v>42305.745292812499</v>
      </c>
      <c r="P7369" s="5">
        <v>43258.050196053242</v>
      </c>
    </row>
    <row r="7370" spans="1:16">
      <c r="A7370">
        <v>5</v>
      </c>
      <c r="B7370">
        <v>16</v>
      </c>
      <c r="C7370">
        <v>23</v>
      </c>
      <c r="D7370">
        <v>42</v>
      </c>
      <c r="E7370">
        <v>1294</v>
      </c>
      <c r="F7370">
        <v>8983</v>
      </c>
      <c r="G7370">
        <v>1365</v>
      </c>
      <c r="H7370">
        <v>1</v>
      </c>
      <c r="I7370" s="58" t="s">
        <v>10165</v>
      </c>
      <c r="J7370">
        <v>136501</v>
      </c>
      <c r="K7370" s="4">
        <v>0</v>
      </c>
      <c r="L7370" s="4">
        <v>6.7949999999999999</v>
      </c>
      <c r="M7370" s="4">
        <v>0</v>
      </c>
      <c r="N7370" s="4">
        <v>6.7949999999999999</v>
      </c>
      <c r="O7370" s="5">
        <v>42305.745292812499</v>
      </c>
      <c r="P7370" s="5">
        <v>42305.745292812499</v>
      </c>
    </row>
    <row r="7371" spans="1:16">
      <c r="A7371">
        <v>5</v>
      </c>
      <c r="B7371">
        <v>16</v>
      </c>
      <c r="C7371">
        <v>23</v>
      </c>
      <c r="D7371">
        <v>42</v>
      </c>
      <c r="E7371">
        <v>1294</v>
      </c>
      <c r="F7371">
        <v>8984</v>
      </c>
      <c r="G7371">
        <v>1365</v>
      </c>
      <c r="H7371">
        <v>2</v>
      </c>
      <c r="I7371" s="58" t="s">
        <v>10166</v>
      </c>
      <c r="J7371">
        <v>136502</v>
      </c>
      <c r="K7371" s="4">
        <v>0</v>
      </c>
      <c r="L7371" s="4">
        <v>5.202</v>
      </c>
      <c r="M7371" s="4">
        <v>7.8650000000000002</v>
      </c>
      <c r="N7371" s="4">
        <v>13.067</v>
      </c>
      <c r="O7371" s="5">
        <v>42305.745292812499</v>
      </c>
      <c r="P7371" s="5">
        <v>42305.745292812499</v>
      </c>
    </row>
    <row r="7372" spans="1:16">
      <c r="A7372">
        <v>5</v>
      </c>
      <c r="B7372">
        <v>16</v>
      </c>
      <c r="C7372">
        <v>23</v>
      </c>
      <c r="D7372">
        <v>42</v>
      </c>
      <c r="E7372">
        <v>1294</v>
      </c>
      <c r="F7372">
        <v>8985</v>
      </c>
      <c r="G7372">
        <v>1365</v>
      </c>
      <c r="H7372">
        <v>3</v>
      </c>
      <c r="I7372" s="58" t="s">
        <v>10167</v>
      </c>
      <c r="J7372">
        <v>136503</v>
      </c>
      <c r="K7372" s="4">
        <v>1</v>
      </c>
      <c r="L7372" s="4">
        <v>17.175999999999998</v>
      </c>
      <c r="M7372" s="4">
        <v>13.343999999999999</v>
      </c>
      <c r="N7372" s="4">
        <v>29.52</v>
      </c>
      <c r="O7372" s="5">
        <v>42305.745292812499</v>
      </c>
      <c r="P7372" s="5">
        <v>43258.050196053242</v>
      </c>
    </row>
    <row r="7373" spans="1:16">
      <c r="A7373">
        <v>5</v>
      </c>
      <c r="B7373">
        <v>16</v>
      </c>
      <c r="C7373">
        <v>23</v>
      </c>
      <c r="D7373">
        <v>42</v>
      </c>
      <c r="E7373">
        <v>1386</v>
      </c>
      <c r="F7373">
        <v>8986</v>
      </c>
      <c r="G7373">
        <v>3140</v>
      </c>
      <c r="H7373">
        <v>1</v>
      </c>
      <c r="I7373" s="58">
        <v>452902</v>
      </c>
      <c r="J7373">
        <v>314001</v>
      </c>
      <c r="K7373" s="4">
        <v>0</v>
      </c>
      <c r="L7373" s="4">
        <v>2.488</v>
      </c>
      <c r="M7373" s="4">
        <v>0</v>
      </c>
      <c r="N7373" s="4">
        <v>2.488</v>
      </c>
      <c r="O7373" s="5">
        <v>42305.745292812499</v>
      </c>
      <c r="P7373" s="5">
        <v>42305.745292812499</v>
      </c>
    </row>
    <row r="7374" spans="1:16">
      <c r="A7374">
        <v>5</v>
      </c>
      <c r="B7374">
        <v>16</v>
      </c>
      <c r="C7374">
        <v>23</v>
      </c>
      <c r="D7374">
        <v>42</v>
      </c>
      <c r="E7374">
        <v>1854</v>
      </c>
      <c r="F7374">
        <v>8987</v>
      </c>
      <c r="G7374">
        <v>1731</v>
      </c>
      <c r="H7374">
        <v>2</v>
      </c>
      <c r="I7374" s="58">
        <v>-61694</v>
      </c>
      <c r="J7374">
        <v>173102</v>
      </c>
      <c r="K7374" s="4">
        <v>0</v>
      </c>
      <c r="L7374" s="4">
        <v>5.6520000000000001</v>
      </c>
      <c r="M7374" s="4">
        <v>15.173</v>
      </c>
      <c r="N7374" s="4">
        <v>20.824000000000002</v>
      </c>
      <c r="O7374" s="5">
        <v>42305.745292812499</v>
      </c>
      <c r="P7374" s="5">
        <v>42305.745292812499</v>
      </c>
    </row>
    <row r="7375" spans="1:16">
      <c r="A7375">
        <v>5</v>
      </c>
      <c r="B7375">
        <v>16</v>
      </c>
      <c r="C7375">
        <v>23</v>
      </c>
      <c r="D7375">
        <v>42</v>
      </c>
      <c r="E7375">
        <v>1999</v>
      </c>
      <c r="F7375">
        <v>8988</v>
      </c>
      <c r="G7375">
        <v>1651</v>
      </c>
      <c r="H7375">
        <v>9</v>
      </c>
      <c r="I7375" s="58">
        <v>-90701</v>
      </c>
      <c r="J7375">
        <v>165109</v>
      </c>
      <c r="K7375" s="4">
        <v>5.4249999999999998</v>
      </c>
      <c r="L7375" s="4">
        <v>12.989000000000001</v>
      </c>
      <c r="M7375" s="4">
        <v>33.164000000000001</v>
      </c>
      <c r="N7375" s="4">
        <v>40.728000000000002</v>
      </c>
      <c r="O7375" s="5">
        <v>42305.745292812499</v>
      </c>
      <c r="P7375" s="5">
        <v>42305.745292812499</v>
      </c>
    </row>
    <row r="7376" spans="1:16">
      <c r="A7376">
        <v>5</v>
      </c>
      <c r="B7376">
        <v>16</v>
      </c>
      <c r="C7376">
        <v>23</v>
      </c>
      <c r="D7376">
        <v>42</v>
      </c>
      <c r="E7376">
        <v>2192</v>
      </c>
      <c r="F7376">
        <v>8989</v>
      </c>
      <c r="G7376">
        <v>2014</v>
      </c>
      <c r="H7376">
        <v>1</v>
      </c>
      <c r="I7376" s="58">
        <v>41640</v>
      </c>
      <c r="J7376">
        <v>201401</v>
      </c>
      <c r="K7376" s="4">
        <v>0</v>
      </c>
      <c r="L7376" s="4">
        <v>15.547000000000001</v>
      </c>
      <c r="M7376" s="4">
        <v>0</v>
      </c>
      <c r="N7376" s="4">
        <v>15.547000000000001</v>
      </c>
      <c r="O7376" s="5">
        <v>42305.745292812499</v>
      </c>
      <c r="P7376" s="5">
        <v>42305.745292812499</v>
      </c>
    </row>
    <row r="7377" spans="1:16">
      <c r="A7377">
        <v>5</v>
      </c>
      <c r="B7377">
        <v>16</v>
      </c>
      <c r="C7377">
        <v>23</v>
      </c>
      <c r="D7377">
        <v>42</v>
      </c>
      <c r="E7377">
        <v>2193</v>
      </c>
      <c r="F7377">
        <v>8990</v>
      </c>
      <c r="G7377">
        <v>2015</v>
      </c>
      <c r="H7377">
        <v>1</v>
      </c>
      <c r="I7377" s="58">
        <v>42005</v>
      </c>
      <c r="J7377">
        <v>201501</v>
      </c>
      <c r="K7377" s="4">
        <v>0</v>
      </c>
      <c r="L7377" s="4">
        <v>8.2550000000000008</v>
      </c>
      <c r="M7377" s="4">
        <v>0.32300000000000001</v>
      </c>
      <c r="N7377" s="4">
        <v>8.5779999999999994</v>
      </c>
      <c r="O7377" s="5">
        <v>42305.745292812499</v>
      </c>
      <c r="P7377" s="5">
        <v>42305.745292812499</v>
      </c>
    </row>
    <row r="7378" spans="1:16">
      <c r="A7378">
        <v>5</v>
      </c>
      <c r="B7378">
        <v>16</v>
      </c>
      <c r="C7378">
        <v>23</v>
      </c>
      <c r="D7378">
        <v>42</v>
      </c>
      <c r="E7378">
        <v>2195</v>
      </c>
      <c r="F7378">
        <v>8991</v>
      </c>
      <c r="G7378">
        <v>2006</v>
      </c>
      <c r="H7378">
        <v>1</v>
      </c>
      <c r="I7378" s="58">
        <v>38718</v>
      </c>
      <c r="J7378">
        <v>200601</v>
      </c>
      <c r="K7378" s="4">
        <v>1.5049999999999999</v>
      </c>
      <c r="L7378" s="4">
        <v>7.7750000000000004</v>
      </c>
      <c r="M7378" s="4">
        <v>0</v>
      </c>
      <c r="N7378" s="4">
        <v>6.27</v>
      </c>
      <c r="O7378" s="5">
        <v>43258.050196053242</v>
      </c>
      <c r="P7378" s="5">
        <v>43258.050196053242</v>
      </c>
    </row>
    <row r="7379" spans="1:16">
      <c r="A7379">
        <v>5</v>
      </c>
      <c r="B7379">
        <v>16</v>
      </c>
      <c r="C7379">
        <v>23</v>
      </c>
      <c r="D7379">
        <v>42</v>
      </c>
      <c r="E7379">
        <v>2346</v>
      </c>
      <c r="F7379">
        <v>8992</v>
      </c>
      <c r="G7379">
        <v>2162</v>
      </c>
      <c r="H7379">
        <v>1</v>
      </c>
      <c r="I7379" s="58">
        <v>95696</v>
      </c>
      <c r="J7379">
        <v>216201</v>
      </c>
      <c r="K7379" s="4">
        <v>0</v>
      </c>
      <c r="L7379" s="4">
        <v>2.0350000000000001</v>
      </c>
      <c r="M7379" s="4">
        <v>0</v>
      </c>
      <c r="N7379" s="4">
        <v>2.0350000000000001</v>
      </c>
      <c r="O7379" s="5">
        <v>42305.745292812499</v>
      </c>
      <c r="P7379" s="5">
        <v>42305.745292812499</v>
      </c>
    </row>
    <row r="7380" spans="1:16">
      <c r="A7380">
        <v>5</v>
      </c>
      <c r="B7380">
        <v>16</v>
      </c>
      <c r="C7380">
        <v>23</v>
      </c>
      <c r="D7380">
        <v>42</v>
      </c>
      <c r="E7380">
        <v>2643</v>
      </c>
      <c r="F7380">
        <v>8993</v>
      </c>
      <c r="G7380">
        <v>1938</v>
      </c>
      <c r="H7380">
        <v>1</v>
      </c>
      <c r="I7380" s="58">
        <v>13881</v>
      </c>
      <c r="J7380">
        <v>193801</v>
      </c>
      <c r="K7380" s="4">
        <v>0</v>
      </c>
      <c r="L7380" s="4">
        <v>13.505000000000001</v>
      </c>
      <c r="M7380" s="4">
        <v>0</v>
      </c>
      <c r="N7380" s="4">
        <v>13.505000000000001</v>
      </c>
      <c r="O7380" s="5">
        <v>42305.745292812499</v>
      </c>
      <c r="P7380" s="5">
        <v>42305.745292812499</v>
      </c>
    </row>
    <row r="7381" spans="1:16">
      <c r="A7381">
        <v>5</v>
      </c>
      <c r="B7381">
        <v>16</v>
      </c>
      <c r="C7381">
        <v>23</v>
      </c>
      <c r="D7381">
        <v>42</v>
      </c>
      <c r="E7381">
        <v>2712</v>
      </c>
      <c r="F7381">
        <v>8994</v>
      </c>
      <c r="G7381">
        <v>452</v>
      </c>
      <c r="H7381">
        <v>3</v>
      </c>
      <c r="I7381" s="58" t="s">
        <v>1672</v>
      </c>
      <c r="J7381">
        <v>45203</v>
      </c>
      <c r="K7381" s="4">
        <v>30</v>
      </c>
      <c r="L7381" s="4">
        <v>31.244</v>
      </c>
      <c r="M7381" s="4">
        <v>4.6429999999999998</v>
      </c>
      <c r="N7381" s="4">
        <v>5.8869999999999996</v>
      </c>
      <c r="O7381" s="5">
        <v>42305.745292812499</v>
      </c>
      <c r="P7381" s="5">
        <v>43258.050196053242</v>
      </c>
    </row>
    <row r="7382" spans="1:16">
      <c r="A7382">
        <v>5</v>
      </c>
      <c r="B7382">
        <v>16</v>
      </c>
      <c r="C7382">
        <v>23</v>
      </c>
      <c r="D7382">
        <v>42</v>
      </c>
      <c r="E7382">
        <v>2798</v>
      </c>
      <c r="F7382">
        <v>8995</v>
      </c>
      <c r="G7382">
        <v>2784</v>
      </c>
      <c r="H7382">
        <v>1</v>
      </c>
      <c r="I7382" s="58">
        <v>322876</v>
      </c>
      <c r="J7382">
        <v>278401</v>
      </c>
      <c r="K7382" s="4">
        <v>0</v>
      </c>
      <c r="L7382" s="4">
        <v>7.4850000000000003</v>
      </c>
      <c r="M7382" s="4">
        <v>0</v>
      </c>
      <c r="N7382" s="4">
        <v>7.4850000000000003</v>
      </c>
      <c r="O7382" s="5">
        <v>42305.745292812499</v>
      </c>
      <c r="P7382" s="5">
        <v>42305.745292812499</v>
      </c>
    </row>
    <row r="7383" spans="1:16">
      <c r="A7383">
        <v>5</v>
      </c>
      <c r="B7383">
        <v>16</v>
      </c>
      <c r="C7383">
        <v>23</v>
      </c>
      <c r="D7383">
        <v>42</v>
      </c>
      <c r="E7383">
        <v>2799</v>
      </c>
      <c r="F7383">
        <v>8996</v>
      </c>
      <c r="G7383">
        <v>2783</v>
      </c>
      <c r="H7383">
        <v>2</v>
      </c>
      <c r="I7383" s="58">
        <v>322542</v>
      </c>
      <c r="J7383">
        <v>278302</v>
      </c>
      <c r="K7383" s="4">
        <v>4</v>
      </c>
      <c r="L7383" s="4">
        <v>8.5640000000000001</v>
      </c>
      <c r="M7383" s="4">
        <v>0</v>
      </c>
      <c r="N7383" s="4">
        <v>4.5640000000000001</v>
      </c>
      <c r="O7383" s="5">
        <v>42305.745292812499</v>
      </c>
      <c r="P7383" s="5">
        <v>42305.745292812499</v>
      </c>
    </row>
    <row r="7384" spans="1:16">
      <c r="A7384">
        <v>5</v>
      </c>
      <c r="B7384">
        <v>16</v>
      </c>
      <c r="C7384">
        <v>23</v>
      </c>
      <c r="D7384">
        <v>42</v>
      </c>
      <c r="E7384">
        <v>3368</v>
      </c>
      <c r="F7384">
        <v>8997</v>
      </c>
      <c r="G7384">
        <v>452</v>
      </c>
      <c r="H7384">
        <v>7</v>
      </c>
      <c r="I7384" s="58" t="s">
        <v>10168</v>
      </c>
      <c r="J7384">
        <v>45207</v>
      </c>
      <c r="K7384" s="4">
        <v>1</v>
      </c>
      <c r="L7384" s="4">
        <v>2.4369999999999998</v>
      </c>
      <c r="M7384" s="4">
        <v>0</v>
      </c>
      <c r="N7384" s="4">
        <v>1.4370000000000001</v>
      </c>
      <c r="O7384" s="5">
        <v>42305.745292812499</v>
      </c>
      <c r="P7384" s="5">
        <v>42305.745292812499</v>
      </c>
    </row>
    <row r="7385" spans="1:16">
      <c r="A7385">
        <v>5</v>
      </c>
      <c r="B7385">
        <v>16</v>
      </c>
      <c r="C7385">
        <v>23</v>
      </c>
      <c r="D7385">
        <v>42</v>
      </c>
      <c r="E7385">
        <v>3671</v>
      </c>
      <c r="F7385">
        <v>8998</v>
      </c>
      <c r="G7385">
        <v>3619</v>
      </c>
      <c r="H7385">
        <v>2</v>
      </c>
      <c r="I7385" s="58">
        <v>627885</v>
      </c>
      <c r="J7385">
        <v>361902</v>
      </c>
      <c r="K7385" s="4">
        <v>0</v>
      </c>
      <c r="L7385" s="4">
        <v>1.2909999999999999</v>
      </c>
      <c r="M7385" s="4">
        <v>0</v>
      </c>
      <c r="N7385" s="4">
        <v>1.2909999999999999</v>
      </c>
      <c r="O7385" s="5">
        <v>42305.745292812499</v>
      </c>
      <c r="P7385" s="5">
        <v>42305.745292812499</v>
      </c>
    </row>
    <row r="7386" spans="1:16">
      <c r="A7386">
        <v>5</v>
      </c>
      <c r="B7386">
        <v>16</v>
      </c>
      <c r="C7386">
        <v>23</v>
      </c>
      <c r="D7386">
        <v>42</v>
      </c>
      <c r="E7386">
        <v>3672</v>
      </c>
      <c r="F7386">
        <v>8999</v>
      </c>
      <c r="G7386">
        <v>3619</v>
      </c>
      <c r="H7386">
        <v>3</v>
      </c>
      <c r="I7386" s="58">
        <v>627913</v>
      </c>
      <c r="J7386">
        <v>361903</v>
      </c>
      <c r="K7386" s="4">
        <v>0</v>
      </c>
      <c r="L7386" s="4">
        <v>1.07</v>
      </c>
      <c r="M7386" s="4">
        <v>0</v>
      </c>
      <c r="N7386" s="4">
        <v>1.07</v>
      </c>
      <c r="O7386" s="5">
        <v>42305.745292812499</v>
      </c>
      <c r="P7386" s="5">
        <v>42305.745292812499</v>
      </c>
    </row>
    <row r="7387" spans="1:16">
      <c r="A7387">
        <v>5</v>
      </c>
      <c r="B7387">
        <v>16</v>
      </c>
      <c r="C7387">
        <v>23</v>
      </c>
      <c r="D7387">
        <v>42</v>
      </c>
      <c r="E7387">
        <v>3977</v>
      </c>
      <c r="F7387">
        <v>9000</v>
      </c>
      <c r="G7387">
        <v>54</v>
      </c>
      <c r="H7387">
        <v>5</v>
      </c>
      <c r="I7387" s="58">
        <v>19845</v>
      </c>
      <c r="J7387">
        <v>5405</v>
      </c>
      <c r="K7387" s="4">
        <v>19.751999999999999</v>
      </c>
      <c r="L7387" s="4">
        <v>20.827999999999999</v>
      </c>
      <c r="M7387" s="4">
        <v>69.813999999999993</v>
      </c>
      <c r="N7387" s="4">
        <v>70.89</v>
      </c>
      <c r="O7387" s="5">
        <v>42305.745292812499</v>
      </c>
      <c r="P7387" s="5">
        <v>43258.050196053242</v>
      </c>
    </row>
    <row r="7388" spans="1:16">
      <c r="A7388">
        <v>5</v>
      </c>
      <c r="B7388">
        <v>16</v>
      </c>
      <c r="C7388">
        <v>23</v>
      </c>
      <c r="D7388">
        <v>42</v>
      </c>
      <c r="E7388">
        <v>3977</v>
      </c>
      <c r="F7388">
        <v>9001</v>
      </c>
      <c r="G7388">
        <v>636</v>
      </c>
      <c r="H7388">
        <v>1</v>
      </c>
      <c r="I7388" s="58" t="s">
        <v>10169</v>
      </c>
      <c r="J7388">
        <v>63601</v>
      </c>
      <c r="K7388" s="4">
        <v>1</v>
      </c>
      <c r="L7388" s="4">
        <v>19.356000000000002</v>
      </c>
      <c r="M7388" s="4">
        <v>51.457999999999998</v>
      </c>
      <c r="N7388" s="4">
        <v>69.813999999999993</v>
      </c>
      <c r="O7388" s="5">
        <v>42305.745292812499</v>
      </c>
      <c r="P7388" s="5">
        <v>43258.050196053242</v>
      </c>
    </row>
    <row r="7389" spans="1:16">
      <c r="A7389">
        <v>5</v>
      </c>
      <c r="B7389">
        <v>16</v>
      </c>
      <c r="C7389">
        <v>23</v>
      </c>
      <c r="D7389">
        <v>42</v>
      </c>
      <c r="E7389">
        <v>4018</v>
      </c>
      <c r="F7389">
        <v>9002</v>
      </c>
      <c r="G7389">
        <v>54</v>
      </c>
      <c r="H7389">
        <v>5</v>
      </c>
      <c r="I7389" s="58">
        <v>19845</v>
      </c>
      <c r="J7389">
        <v>5405</v>
      </c>
      <c r="K7389" s="4">
        <v>0</v>
      </c>
      <c r="L7389" s="4">
        <v>1.2390000000000001</v>
      </c>
      <c r="M7389" s="4">
        <v>49.442</v>
      </c>
      <c r="N7389" s="4">
        <v>50.680999999999997</v>
      </c>
      <c r="O7389" s="5">
        <v>42305.745292812499</v>
      </c>
      <c r="P7389" s="5">
        <v>42305.745292812499</v>
      </c>
    </row>
    <row r="7390" spans="1:16">
      <c r="A7390">
        <v>5</v>
      </c>
      <c r="B7390">
        <v>16</v>
      </c>
      <c r="C7390">
        <v>23</v>
      </c>
      <c r="D7390">
        <v>42</v>
      </c>
      <c r="E7390">
        <v>4018</v>
      </c>
      <c r="F7390">
        <v>9003</v>
      </c>
      <c r="G7390">
        <v>78</v>
      </c>
      <c r="H7390">
        <v>3</v>
      </c>
      <c r="I7390" s="58">
        <v>28550</v>
      </c>
      <c r="J7390">
        <v>7803</v>
      </c>
      <c r="K7390" s="4">
        <v>30</v>
      </c>
      <c r="L7390" s="4">
        <v>36.037999999999997</v>
      </c>
      <c r="M7390" s="4">
        <v>51.186</v>
      </c>
      <c r="N7390" s="4">
        <v>57.223999999999997</v>
      </c>
      <c r="O7390" s="5">
        <v>42305.745292812499</v>
      </c>
      <c r="P7390" s="5">
        <v>42305.745292812499</v>
      </c>
    </row>
    <row r="7391" spans="1:16">
      <c r="A7391">
        <v>5</v>
      </c>
      <c r="B7391">
        <v>16</v>
      </c>
      <c r="C7391">
        <v>23</v>
      </c>
      <c r="D7391">
        <v>42</v>
      </c>
      <c r="E7391">
        <v>4018</v>
      </c>
      <c r="F7391">
        <v>9004</v>
      </c>
      <c r="G7391">
        <v>452</v>
      </c>
      <c r="H7391">
        <v>3</v>
      </c>
      <c r="I7391" s="58" t="s">
        <v>1672</v>
      </c>
      <c r="J7391">
        <v>45203</v>
      </c>
      <c r="K7391" s="4">
        <v>1.1599999999999999</v>
      </c>
      <c r="L7391" s="4">
        <v>21.797000000000001</v>
      </c>
      <c r="M7391" s="4">
        <v>27.978999999999999</v>
      </c>
      <c r="N7391" s="4">
        <v>48.616</v>
      </c>
      <c r="O7391" s="5">
        <v>42305.745292812499</v>
      </c>
      <c r="P7391" s="5">
        <v>43258.050196053242</v>
      </c>
    </row>
    <row r="7392" spans="1:16">
      <c r="A7392">
        <v>5</v>
      </c>
      <c r="B7392">
        <v>16</v>
      </c>
      <c r="C7392">
        <v>23</v>
      </c>
      <c r="D7392">
        <v>42</v>
      </c>
      <c r="E7392">
        <v>4018</v>
      </c>
      <c r="F7392">
        <v>9005</v>
      </c>
      <c r="G7392">
        <v>2638</v>
      </c>
      <c r="H7392">
        <v>5</v>
      </c>
      <c r="I7392" s="58">
        <v>269671</v>
      </c>
      <c r="J7392">
        <v>263805</v>
      </c>
      <c r="K7392" s="4">
        <v>0</v>
      </c>
      <c r="L7392" s="4">
        <v>1.149</v>
      </c>
      <c r="M7392" s="4">
        <v>26.83</v>
      </c>
      <c r="N7392" s="4">
        <v>27.978999999999999</v>
      </c>
      <c r="O7392" s="5">
        <v>42305.745292812499</v>
      </c>
      <c r="P7392" s="5">
        <v>43258.050196053242</v>
      </c>
    </row>
    <row r="7393" spans="1:16">
      <c r="A7393">
        <v>5</v>
      </c>
      <c r="B7393">
        <v>16</v>
      </c>
      <c r="C7393">
        <v>23</v>
      </c>
      <c r="D7393">
        <v>42</v>
      </c>
      <c r="E7393">
        <v>4523</v>
      </c>
      <c r="F7393">
        <v>9006</v>
      </c>
      <c r="G7393">
        <v>54</v>
      </c>
      <c r="H7393">
        <v>4</v>
      </c>
      <c r="I7393" s="58">
        <v>19815</v>
      </c>
      <c r="J7393">
        <v>5404</v>
      </c>
      <c r="K7393" s="4">
        <v>21</v>
      </c>
      <c r="L7393" s="4">
        <v>28.888000000000002</v>
      </c>
      <c r="M7393" s="4">
        <v>356.88400000000001</v>
      </c>
      <c r="N7393" s="4">
        <v>364.77199999999999</v>
      </c>
      <c r="O7393" s="5">
        <v>42305.745292812499</v>
      </c>
      <c r="P7393" s="5">
        <v>43258.050196053242</v>
      </c>
    </row>
    <row r="7394" spans="1:16">
      <c r="A7394">
        <v>5</v>
      </c>
      <c r="B7394">
        <v>16</v>
      </c>
      <c r="C7394">
        <v>23</v>
      </c>
      <c r="D7394">
        <v>42</v>
      </c>
      <c r="E7394">
        <v>4523</v>
      </c>
      <c r="F7394">
        <v>9007</v>
      </c>
      <c r="G7394">
        <v>78</v>
      </c>
      <c r="H7394">
        <v>2</v>
      </c>
      <c r="I7394" s="58">
        <v>28522</v>
      </c>
      <c r="J7394">
        <v>7802</v>
      </c>
      <c r="K7394" s="4">
        <v>1</v>
      </c>
      <c r="L7394" s="4">
        <v>7.399</v>
      </c>
      <c r="M7394" s="4">
        <v>381.49400000000003</v>
      </c>
      <c r="N7394" s="4">
        <v>387.89299999999997</v>
      </c>
      <c r="O7394" s="5">
        <v>42305.745292812499</v>
      </c>
      <c r="P7394" s="5">
        <v>43258.050196053242</v>
      </c>
    </row>
    <row r="7395" spans="1:16">
      <c r="A7395">
        <v>5</v>
      </c>
      <c r="B7395">
        <v>16</v>
      </c>
      <c r="C7395">
        <v>23</v>
      </c>
      <c r="D7395">
        <v>42</v>
      </c>
      <c r="E7395">
        <v>4523</v>
      </c>
      <c r="F7395">
        <v>9008</v>
      </c>
      <c r="G7395">
        <v>78</v>
      </c>
      <c r="H7395">
        <v>3</v>
      </c>
      <c r="I7395" s="58">
        <v>28550</v>
      </c>
      <c r="J7395">
        <v>7803</v>
      </c>
      <c r="K7395" s="4">
        <v>9.7249999999999996</v>
      </c>
      <c r="L7395" s="4">
        <v>18.251999999999999</v>
      </c>
      <c r="M7395" s="4">
        <v>372.96699999999998</v>
      </c>
      <c r="N7395" s="4">
        <v>381.49400000000003</v>
      </c>
      <c r="O7395" s="5">
        <v>42305.745292812499</v>
      </c>
      <c r="P7395" s="5">
        <v>43258.050196053242</v>
      </c>
    </row>
    <row r="7396" spans="1:16">
      <c r="A7396">
        <v>5</v>
      </c>
      <c r="B7396">
        <v>16</v>
      </c>
      <c r="C7396">
        <v>23</v>
      </c>
      <c r="D7396">
        <v>42</v>
      </c>
      <c r="E7396">
        <v>4523</v>
      </c>
      <c r="F7396">
        <v>9009</v>
      </c>
      <c r="G7396">
        <v>78</v>
      </c>
      <c r="H7396">
        <v>5</v>
      </c>
      <c r="I7396" s="58">
        <v>28611</v>
      </c>
      <c r="J7396">
        <v>7805</v>
      </c>
      <c r="K7396" s="4">
        <v>1E-3</v>
      </c>
      <c r="L7396" s="4">
        <v>8.1959999999999997</v>
      </c>
      <c r="M7396" s="4">
        <v>364.77199999999999</v>
      </c>
      <c r="N7396" s="4">
        <v>372.96699999999998</v>
      </c>
      <c r="O7396" s="5">
        <v>42305.745292812499</v>
      </c>
      <c r="P7396" s="5">
        <v>43258.050196053242</v>
      </c>
    </row>
    <row r="7397" spans="1:16">
      <c r="A7397">
        <v>5</v>
      </c>
      <c r="B7397">
        <v>16</v>
      </c>
      <c r="C7397">
        <v>23</v>
      </c>
      <c r="D7397">
        <v>42</v>
      </c>
      <c r="E7397">
        <v>4534</v>
      </c>
      <c r="F7397">
        <v>9010</v>
      </c>
      <c r="G7397">
        <v>54</v>
      </c>
      <c r="H7397">
        <v>2</v>
      </c>
      <c r="I7397" s="58">
        <v>19756</v>
      </c>
      <c r="J7397">
        <v>5402</v>
      </c>
      <c r="K7397" s="4">
        <v>0</v>
      </c>
      <c r="L7397" s="4">
        <v>9.84</v>
      </c>
      <c r="M7397" s="4">
        <v>256.63499999999999</v>
      </c>
      <c r="N7397" s="4">
        <v>266.47500000000002</v>
      </c>
      <c r="O7397" s="5">
        <v>42305.745292812499</v>
      </c>
      <c r="P7397" s="5">
        <v>43258.050196053242</v>
      </c>
    </row>
    <row r="7398" spans="1:16">
      <c r="A7398">
        <v>5</v>
      </c>
      <c r="B7398">
        <v>16</v>
      </c>
      <c r="C7398">
        <v>23</v>
      </c>
      <c r="D7398">
        <v>42</v>
      </c>
      <c r="E7398">
        <v>4534</v>
      </c>
      <c r="F7398">
        <v>9011</v>
      </c>
      <c r="G7398">
        <v>54</v>
      </c>
      <c r="H7398">
        <v>3</v>
      </c>
      <c r="I7398" s="58">
        <v>19784</v>
      </c>
      <c r="J7398">
        <v>5403</v>
      </c>
      <c r="K7398" s="4">
        <v>9.9260000000000002</v>
      </c>
      <c r="L7398" s="4">
        <v>20.998000000000001</v>
      </c>
      <c r="M7398" s="4">
        <v>266.47500000000002</v>
      </c>
      <c r="N7398" s="4">
        <v>277.54700000000003</v>
      </c>
      <c r="O7398" s="5">
        <v>42305.745292812499</v>
      </c>
      <c r="P7398" s="5">
        <v>42305.745292812499</v>
      </c>
    </row>
    <row r="7399" spans="1:16">
      <c r="A7399">
        <v>5</v>
      </c>
      <c r="B7399">
        <v>16</v>
      </c>
      <c r="C7399">
        <v>23</v>
      </c>
      <c r="D7399">
        <v>42</v>
      </c>
      <c r="E7399">
        <v>4534</v>
      </c>
      <c r="F7399">
        <v>9012</v>
      </c>
      <c r="G7399">
        <v>54</v>
      </c>
      <c r="H7399">
        <v>4</v>
      </c>
      <c r="I7399" s="58">
        <v>19815</v>
      </c>
      <c r="J7399">
        <v>5404</v>
      </c>
      <c r="K7399" s="4">
        <v>0</v>
      </c>
      <c r="L7399" s="4">
        <v>11.868</v>
      </c>
      <c r="M7399" s="4">
        <v>277.54700000000003</v>
      </c>
      <c r="N7399" s="4">
        <v>289.41500000000002</v>
      </c>
      <c r="O7399" s="5">
        <v>42305.745292812499</v>
      </c>
      <c r="P7399" s="5">
        <v>42305.745292812499</v>
      </c>
    </row>
    <row r="7400" spans="1:16">
      <c r="A7400">
        <v>5</v>
      </c>
      <c r="B7400">
        <v>16</v>
      </c>
      <c r="C7400">
        <v>23</v>
      </c>
      <c r="D7400">
        <v>42</v>
      </c>
      <c r="E7400">
        <v>4548</v>
      </c>
      <c r="F7400">
        <v>9013</v>
      </c>
      <c r="G7400">
        <v>99</v>
      </c>
      <c r="H7400">
        <v>1</v>
      </c>
      <c r="I7400" s="58">
        <v>36161</v>
      </c>
      <c r="J7400">
        <v>9901</v>
      </c>
      <c r="K7400" s="4">
        <v>0</v>
      </c>
      <c r="L7400" s="4">
        <v>17.661000000000001</v>
      </c>
      <c r="M7400" s="4">
        <v>203.785</v>
      </c>
      <c r="N7400" s="4">
        <v>221.446</v>
      </c>
      <c r="O7400" s="5">
        <v>42305.745292812499</v>
      </c>
      <c r="P7400" s="5">
        <v>43258.050196053242</v>
      </c>
    </row>
    <row r="7401" spans="1:16">
      <c r="A7401">
        <v>5</v>
      </c>
      <c r="B7401">
        <v>16</v>
      </c>
      <c r="C7401">
        <v>23</v>
      </c>
      <c r="D7401">
        <v>42</v>
      </c>
      <c r="E7401">
        <v>4548</v>
      </c>
      <c r="F7401">
        <v>9014</v>
      </c>
      <c r="G7401">
        <v>99</v>
      </c>
      <c r="H7401">
        <v>2</v>
      </c>
      <c r="I7401" s="58">
        <v>36192</v>
      </c>
      <c r="J7401">
        <v>9902</v>
      </c>
      <c r="K7401" s="4">
        <v>17.702000000000002</v>
      </c>
      <c r="L7401" s="4">
        <v>21.858000000000001</v>
      </c>
      <c r="M7401" s="4">
        <v>221.446</v>
      </c>
      <c r="N7401" s="4">
        <v>225.602</v>
      </c>
      <c r="O7401" s="5">
        <v>42305.745292812499</v>
      </c>
      <c r="P7401" s="5">
        <v>43258.050196053242</v>
      </c>
    </row>
    <row r="7402" spans="1:16">
      <c r="A7402">
        <v>5</v>
      </c>
      <c r="B7402">
        <v>16</v>
      </c>
      <c r="C7402">
        <v>23</v>
      </c>
      <c r="D7402">
        <v>42</v>
      </c>
      <c r="E7402">
        <v>4548</v>
      </c>
      <c r="F7402">
        <v>9015</v>
      </c>
      <c r="G7402">
        <v>437</v>
      </c>
      <c r="H7402">
        <v>5</v>
      </c>
      <c r="I7402" s="58" t="s">
        <v>10170</v>
      </c>
      <c r="J7402">
        <v>43705</v>
      </c>
      <c r="K7402" s="4">
        <v>0</v>
      </c>
      <c r="L7402" s="4">
        <v>15.907</v>
      </c>
      <c r="M7402" s="4">
        <v>177.55</v>
      </c>
      <c r="N7402" s="4">
        <v>193.45699999999999</v>
      </c>
      <c r="O7402" s="5">
        <v>42305.745292812499</v>
      </c>
      <c r="P7402" s="5">
        <v>43258.050196053242</v>
      </c>
    </row>
    <row r="7403" spans="1:16">
      <c r="A7403">
        <v>5</v>
      </c>
      <c r="B7403">
        <v>16</v>
      </c>
      <c r="C7403">
        <v>23</v>
      </c>
      <c r="D7403">
        <v>42</v>
      </c>
      <c r="E7403">
        <v>4548</v>
      </c>
      <c r="F7403">
        <v>9016</v>
      </c>
      <c r="G7403">
        <v>452</v>
      </c>
      <c r="H7403">
        <v>3</v>
      </c>
      <c r="I7403" s="58" t="s">
        <v>1672</v>
      </c>
      <c r="J7403">
        <v>45203</v>
      </c>
      <c r="K7403" s="4">
        <v>21.797000000000001</v>
      </c>
      <c r="L7403" s="4">
        <v>21.981000000000002</v>
      </c>
      <c r="M7403" s="4">
        <v>193.45699999999999</v>
      </c>
      <c r="N7403" s="4">
        <v>193.64099999999999</v>
      </c>
      <c r="O7403" s="5">
        <v>42305.745292812499</v>
      </c>
      <c r="P7403" s="5">
        <v>43258.050196053242</v>
      </c>
    </row>
    <row r="7404" spans="1:16">
      <c r="A7404">
        <v>5</v>
      </c>
      <c r="B7404">
        <v>16</v>
      </c>
      <c r="C7404">
        <v>23</v>
      </c>
      <c r="D7404">
        <v>42</v>
      </c>
      <c r="E7404">
        <v>661</v>
      </c>
      <c r="F7404">
        <v>8973</v>
      </c>
      <c r="G7404">
        <v>869</v>
      </c>
      <c r="H7404">
        <v>1</v>
      </c>
      <c r="I7404" s="58" t="s">
        <v>10171</v>
      </c>
      <c r="J7404">
        <v>86901</v>
      </c>
      <c r="K7404" s="4">
        <v>9.8070000000000004</v>
      </c>
      <c r="L7404" s="4">
        <v>28.388999999999999</v>
      </c>
      <c r="M7404" s="4">
        <v>9.1959999999999997</v>
      </c>
      <c r="N7404" s="4">
        <v>27.753</v>
      </c>
      <c r="O7404" s="5">
        <v>42305.745292812499</v>
      </c>
      <c r="P7404" s="5">
        <v>43258.050196053242</v>
      </c>
    </row>
    <row r="7405" spans="1:16">
      <c r="A7405">
        <v>5</v>
      </c>
      <c r="B7405">
        <v>16</v>
      </c>
      <c r="C7405">
        <v>23</v>
      </c>
      <c r="D7405">
        <v>42</v>
      </c>
      <c r="E7405">
        <v>661</v>
      </c>
      <c r="F7405">
        <v>8974</v>
      </c>
      <c r="G7405">
        <v>869</v>
      </c>
      <c r="H7405">
        <v>4</v>
      </c>
      <c r="I7405" s="58" t="s">
        <v>10172</v>
      </c>
      <c r="J7405">
        <v>86904</v>
      </c>
      <c r="K7405" s="4">
        <v>7.6509999999999998</v>
      </c>
      <c r="L7405" s="4">
        <v>16.847000000000001</v>
      </c>
      <c r="M7405" s="4">
        <v>0</v>
      </c>
      <c r="N7405" s="4">
        <v>9.1959999999999997</v>
      </c>
      <c r="O7405" s="5">
        <v>42305.745292812499</v>
      </c>
      <c r="P7405" s="5">
        <v>43258.050196053242</v>
      </c>
    </row>
    <row r="7406" spans="1:16">
      <c r="A7406">
        <v>5</v>
      </c>
      <c r="B7406">
        <v>16</v>
      </c>
      <c r="C7406">
        <v>23</v>
      </c>
      <c r="D7406">
        <v>42</v>
      </c>
      <c r="E7406">
        <v>722</v>
      </c>
      <c r="F7406">
        <v>8975</v>
      </c>
      <c r="G7406">
        <v>1025</v>
      </c>
      <c r="H7406">
        <v>1</v>
      </c>
      <c r="I7406" s="58" t="s">
        <v>10173</v>
      </c>
      <c r="J7406">
        <v>102501</v>
      </c>
      <c r="K7406" s="4">
        <v>0</v>
      </c>
      <c r="L7406" s="4">
        <v>2.2080000000000002</v>
      </c>
      <c r="M7406" s="4">
        <v>0</v>
      </c>
      <c r="N7406" s="4">
        <v>2.2080000000000002</v>
      </c>
      <c r="O7406" s="5">
        <v>42305.745292812499</v>
      </c>
      <c r="P7406" s="5">
        <v>42305.745292812499</v>
      </c>
    </row>
    <row r="7407" spans="1:16">
      <c r="A7407">
        <v>5</v>
      </c>
      <c r="B7407">
        <v>16</v>
      </c>
      <c r="C7407">
        <v>23</v>
      </c>
      <c r="D7407">
        <v>42</v>
      </c>
      <c r="E7407">
        <v>722</v>
      </c>
      <c r="F7407">
        <v>8976</v>
      </c>
      <c r="G7407">
        <v>2911</v>
      </c>
      <c r="H7407">
        <v>1</v>
      </c>
      <c r="I7407" s="58">
        <v>369262</v>
      </c>
      <c r="J7407">
        <v>291101</v>
      </c>
      <c r="K7407" s="4">
        <v>2.2080000000000002</v>
      </c>
      <c r="L7407" s="4">
        <v>3.4649999999999999</v>
      </c>
      <c r="M7407" s="4">
        <v>2.2080000000000002</v>
      </c>
      <c r="N7407" s="4">
        <v>3.4649999999999999</v>
      </c>
      <c r="O7407" s="5">
        <v>42305.745292812499</v>
      </c>
      <c r="P7407" s="5">
        <v>42305.745292812499</v>
      </c>
    </row>
    <row r="7408" spans="1:16">
      <c r="A7408">
        <v>5</v>
      </c>
      <c r="B7408">
        <v>16</v>
      </c>
      <c r="C7408">
        <v>23</v>
      </c>
      <c r="D7408">
        <v>42</v>
      </c>
      <c r="E7408">
        <v>723</v>
      </c>
      <c r="F7408">
        <v>8977</v>
      </c>
      <c r="G7408">
        <v>78</v>
      </c>
      <c r="H7408">
        <v>4</v>
      </c>
      <c r="I7408" s="58">
        <v>28581</v>
      </c>
      <c r="J7408">
        <v>7804</v>
      </c>
      <c r="K7408" s="4">
        <v>0</v>
      </c>
      <c r="L7408" s="4">
        <v>1.4690000000000001</v>
      </c>
      <c r="M7408" s="4">
        <v>0</v>
      </c>
      <c r="N7408" s="4">
        <v>1.4690000000000001</v>
      </c>
      <c r="O7408" s="5">
        <v>42305.745292812499</v>
      </c>
      <c r="P7408" s="5">
        <v>42305.745292812499</v>
      </c>
    </row>
    <row r="7409" spans="1:16">
      <c r="A7409">
        <v>5</v>
      </c>
      <c r="B7409">
        <v>16</v>
      </c>
      <c r="C7409">
        <v>23</v>
      </c>
      <c r="D7409">
        <v>42</v>
      </c>
      <c r="E7409">
        <v>723</v>
      </c>
      <c r="F7409">
        <v>8978</v>
      </c>
      <c r="G7409">
        <v>636</v>
      </c>
      <c r="H7409">
        <v>2</v>
      </c>
      <c r="I7409" s="58" t="s">
        <v>10174</v>
      </c>
      <c r="J7409">
        <v>63602</v>
      </c>
      <c r="K7409" s="4">
        <v>0</v>
      </c>
      <c r="L7409" s="4">
        <v>10.853999999999999</v>
      </c>
      <c r="M7409" s="4">
        <v>1.4690000000000001</v>
      </c>
      <c r="N7409" s="4">
        <v>12.323</v>
      </c>
      <c r="O7409" s="5">
        <v>42305.745292812499</v>
      </c>
      <c r="P7409" s="5">
        <v>42305.745292812499</v>
      </c>
    </row>
    <row r="7410" spans="1:16">
      <c r="A7410">
        <v>5</v>
      </c>
      <c r="B7410">
        <v>16</v>
      </c>
      <c r="C7410">
        <v>23</v>
      </c>
      <c r="D7410">
        <v>42</v>
      </c>
      <c r="E7410">
        <v>739</v>
      </c>
      <c r="F7410">
        <v>8979</v>
      </c>
      <c r="G7410">
        <v>1035</v>
      </c>
      <c r="H7410">
        <v>2</v>
      </c>
      <c r="I7410" s="58" t="s">
        <v>10175</v>
      </c>
      <c r="J7410">
        <v>103502</v>
      </c>
      <c r="K7410" s="4">
        <v>0</v>
      </c>
      <c r="L7410" s="4">
        <v>5.8540000000000001</v>
      </c>
      <c r="M7410" s="4">
        <v>0</v>
      </c>
      <c r="N7410" s="4">
        <v>5.8540000000000001</v>
      </c>
      <c r="O7410" s="5">
        <v>42305.745292812499</v>
      </c>
      <c r="P7410" s="5">
        <v>42305.745292812499</v>
      </c>
    </row>
    <row r="7411" spans="1:16">
      <c r="A7411">
        <v>5</v>
      </c>
      <c r="B7411">
        <v>16</v>
      </c>
      <c r="C7411">
        <v>23</v>
      </c>
      <c r="D7411">
        <v>42</v>
      </c>
      <c r="E7411">
        <v>848</v>
      </c>
      <c r="F7411">
        <v>8980</v>
      </c>
      <c r="G7411">
        <v>54</v>
      </c>
      <c r="H7411">
        <v>14</v>
      </c>
      <c r="I7411" s="58" t="s">
        <v>10176</v>
      </c>
      <c r="J7411">
        <v>5414</v>
      </c>
      <c r="K7411" s="4">
        <v>0</v>
      </c>
      <c r="L7411" s="4">
        <v>4.4909999999999997</v>
      </c>
      <c r="M7411" s="4">
        <v>0</v>
      </c>
      <c r="N7411" s="4">
        <v>4.4909999999999997</v>
      </c>
      <c r="O7411" s="5">
        <v>42305.745292812499</v>
      </c>
      <c r="P7411" s="5">
        <v>42305.745292812499</v>
      </c>
    </row>
    <row r="7412" spans="1:16">
      <c r="A7412">
        <v>5</v>
      </c>
      <c r="B7412">
        <v>16</v>
      </c>
      <c r="C7412">
        <v>23</v>
      </c>
      <c r="D7412">
        <v>47</v>
      </c>
      <c r="E7412">
        <v>1575</v>
      </c>
      <c r="F7412">
        <v>9025</v>
      </c>
      <c r="G7412">
        <v>1039</v>
      </c>
      <c r="H7412">
        <v>1</v>
      </c>
      <c r="I7412" s="58" t="s">
        <v>1673</v>
      </c>
      <c r="J7412">
        <v>103901</v>
      </c>
      <c r="K7412" s="4">
        <v>5</v>
      </c>
      <c r="L7412" s="4">
        <v>13.428000000000001</v>
      </c>
      <c r="M7412" s="4">
        <v>2.4289999999999998</v>
      </c>
      <c r="N7412" s="4">
        <v>10.856999999999999</v>
      </c>
      <c r="O7412" s="5">
        <v>42305.745292812499</v>
      </c>
      <c r="P7412" s="5">
        <v>43258.050196053242</v>
      </c>
    </row>
    <row r="7413" spans="1:16">
      <c r="A7413">
        <v>5</v>
      </c>
      <c r="B7413">
        <v>16</v>
      </c>
      <c r="C7413">
        <v>23</v>
      </c>
      <c r="D7413">
        <v>47</v>
      </c>
      <c r="E7413">
        <v>1575</v>
      </c>
      <c r="F7413">
        <v>9026</v>
      </c>
      <c r="G7413">
        <v>1039</v>
      </c>
      <c r="H7413">
        <v>2</v>
      </c>
      <c r="I7413" s="58" t="s">
        <v>10177</v>
      </c>
      <c r="J7413">
        <v>103902</v>
      </c>
      <c r="K7413" s="4">
        <v>5</v>
      </c>
      <c r="L7413" s="4">
        <v>18.744</v>
      </c>
      <c r="M7413" s="4">
        <v>10.856999999999999</v>
      </c>
      <c r="N7413" s="4">
        <v>24.04</v>
      </c>
      <c r="O7413" s="5">
        <v>42305.745292812499</v>
      </c>
      <c r="P7413" s="5">
        <v>43258.050196053242</v>
      </c>
    </row>
    <row r="7414" spans="1:16">
      <c r="A7414">
        <v>5</v>
      </c>
      <c r="B7414">
        <v>16</v>
      </c>
      <c r="C7414">
        <v>23</v>
      </c>
      <c r="D7414">
        <v>47</v>
      </c>
      <c r="E7414">
        <v>1575</v>
      </c>
      <c r="F7414">
        <v>9027</v>
      </c>
      <c r="G7414">
        <v>1039</v>
      </c>
      <c r="H7414">
        <v>4</v>
      </c>
      <c r="I7414" s="58" t="s">
        <v>10178</v>
      </c>
      <c r="J7414">
        <v>103904</v>
      </c>
      <c r="K7414" s="4">
        <v>0</v>
      </c>
      <c r="L7414" s="4">
        <v>2.1819999999999999</v>
      </c>
      <c r="M7414" s="4">
        <v>0</v>
      </c>
      <c r="N7414" s="4">
        <v>2.1819999999999999</v>
      </c>
      <c r="O7414" s="5">
        <v>42305.745292812499</v>
      </c>
      <c r="P7414" s="5">
        <v>42305.745292812499</v>
      </c>
    </row>
    <row r="7415" spans="1:16">
      <c r="A7415">
        <v>5</v>
      </c>
      <c r="B7415">
        <v>16</v>
      </c>
      <c r="C7415">
        <v>23</v>
      </c>
      <c r="D7415">
        <v>47</v>
      </c>
      <c r="E7415">
        <v>1576</v>
      </c>
      <c r="F7415">
        <v>9028</v>
      </c>
      <c r="G7415">
        <v>1366</v>
      </c>
      <c r="H7415">
        <v>1</v>
      </c>
      <c r="I7415" s="58" t="s">
        <v>10179</v>
      </c>
      <c r="J7415">
        <v>136601</v>
      </c>
      <c r="K7415" s="4">
        <v>0</v>
      </c>
      <c r="L7415" s="4">
        <v>5.7320000000000002</v>
      </c>
      <c r="M7415" s="4">
        <v>0</v>
      </c>
      <c r="N7415" s="4">
        <v>5.7320000000000002</v>
      </c>
      <c r="O7415" s="5">
        <v>42305.745292812499</v>
      </c>
      <c r="P7415" s="5">
        <v>42305.745292812499</v>
      </c>
    </row>
    <row r="7416" spans="1:16">
      <c r="A7416">
        <v>5</v>
      </c>
      <c r="B7416">
        <v>16</v>
      </c>
      <c r="C7416">
        <v>23</v>
      </c>
      <c r="D7416">
        <v>47</v>
      </c>
      <c r="E7416">
        <v>1576</v>
      </c>
      <c r="F7416">
        <v>9029</v>
      </c>
      <c r="G7416">
        <v>1366</v>
      </c>
      <c r="H7416">
        <v>2</v>
      </c>
      <c r="I7416" s="58" t="s">
        <v>10180</v>
      </c>
      <c r="J7416">
        <v>136602</v>
      </c>
      <c r="K7416" s="4">
        <v>0</v>
      </c>
      <c r="L7416" s="4">
        <v>3.492</v>
      </c>
      <c r="M7416" s="4">
        <v>6.8780000000000001</v>
      </c>
      <c r="N7416" s="4">
        <v>10.37</v>
      </c>
      <c r="O7416" s="5">
        <v>42305.745292812499</v>
      </c>
      <c r="P7416" s="5">
        <v>42305.745292812499</v>
      </c>
    </row>
    <row r="7417" spans="1:16">
      <c r="A7417">
        <v>5</v>
      </c>
      <c r="B7417">
        <v>16</v>
      </c>
      <c r="C7417">
        <v>23</v>
      </c>
      <c r="D7417">
        <v>47</v>
      </c>
      <c r="E7417">
        <v>1594</v>
      </c>
      <c r="F7417">
        <v>9030</v>
      </c>
      <c r="G7417">
        <v>1039</v>
      </c>
      <c r="H7417">
        <v>3</v>
      </c>
      <c r="I7417" s="58" t="s">
        <v>10181</v>
      </c>
      <c r="J7417">
        <v>103903</v>
      </c>
      <c r="K7417" s="4">
        <v>0</v>
      </c>
      <c r="L7417" s="4">
        <v>9.0860000000000003</v>
      </c>
      <c r="M7417" s="4">
        <v>0</v>
      </c>
      <c r="N7417" s="4">
        <v>9.0860000000000003</v>
      </c>
      <c r="O7417" s="5">
        <v>42305.745292812499</v>
      </c>
      <c r="P7417" s="5">
        <v>42305.745292812499</v>
      </c>
    </row>
    <row r="7418" spans="1:16">
      <c r="A7418">
        <v>5</v>
      </c>
      <c r="B7418">
        <v>16</v>
      </c>
      <c r="C7418">
        <v>23</v>
      </c>
      <c r="D7418">
        <v>47</v>
      </c>
      <c r="E7418">
        <v>1775</v>
      </c>
      <c r="F7418">
        <v>9031</v>
      </c>
      <c r="G7418">
        <v>1033</v>
      </c>
      <c r="H7418">
        <v>4</v>
      </c>
      <c r="I7418" s="58" t="s">
        <v>10182</v>
      </c>
      <c r="J7418">
        <v>103304</v>
      </c>
      <c r="K7418" s="4">
        <v>0</v>
      </c>
      <c r="L7418" s="4">
        <v>17.282</v>
      </c>
      <c r="M7418" s="4">
        <v>3.61</v>
      </c>
      <c r="N7418" s="4">
        <v>20.891999999999999</v>
      </c>
      <c r="O7418" s="5">
        <v>42305.745292812499</v>
      </c>
      <c r="P7418" s="5">
        <v>43258.050196053242</v>
      </c>
    </row>
    <row r="7419" spans="1:16">
      <c r="A7419">
        <v>5</v>
      </c>
      <c r="B7419">
        <v>16</v>
      </c>
      <c r="C7419">
        <v>23</v>
      </c>
      <c r="D7419">
        <v>47</v>
      </c>
      <c r="E7419">
        <v>1787</v>
      </c>
      <c r="F7419">
        <v>9032</v>
      </c>
      <c r="G7419">
        <v>1039</v>
      </c>
      <c r="H7419">
        <v>1</v>
      </c>
      <c r="I7419" s="58" t="s">
        <v>1673</v>
      </c>
      <c r="J7419">
        <v>103901</v>
      </c>
      <c r="K7419" s="4">
        <v>18.199000000000002</v>
      </c>
      <c r="L7419" s="4">
        <v>21.024999999999999</v>
      </c>
      <c r="M7419" s="4">
        <v>14.239000000000001</v>
      </c>
      <c r="N7419" s="4">
        <v>17.065000000000001</v>
      </c>
      <c r="O7419" s="5">
        <v>42305.745292812499</v>
      </c>
      <c r="P7419" s="5">
        <v>42305.745292812499</v>
      </c>
    </row>
    <row r="7420" spans="1:16">
      <c r="A7420">
        <v>5</v>
      </c>
      <c r="B7420">
        <v>16</v>
      </c>
      <c r="C7420">
        <v>23</v>
      </c>
      <c r="D7420">
        <v>47</v>
      </c>
      <c r="E7420">
        <v>1787</v>
      </c>
      <c r="F7420">
        <v>9033</v>
      </c>
      <c r="G7420">
        <v>1597</v>
      </c>
      <c r="H7420">
        <v>3</v>
      </c>
      <c r="I7420" s="58">
        <v>-110608</v>
      </c>
      <c r="J7420">
        <v>159703</v>
      </c>
      <c r="K7420" s="4">
        <v>0</v>
      </c>
      <c r="L7420" s="4">
        <v>4.9429999999999996</v>
      </c>
      <c r="M7420" s="4">
        <v>9.2970000000000006</v>
      </c>
      <c r="N7420" s="4">
        <v>14.239000000000001</v>
      </c>
      <c r="O7420" s="5">
        <v>42305.745292812499</v>
      </c>
      <c r="P7420" s="5">
        <v>42305.745292812499</v>
      </c>
    </row>
    <row r="7421" spans="1:16">
      <c r="A7421">
        <v>5</v>
      </c>
      <c r="B7421">
        <v>16</v>
      </c>
      <c r="C7421">
        <v>23</v>
      </c>
      <c r="D7421">
        <v>47</v>
      </c>
      <c r="E7421">
        <v>1787</v>
      </c>
      <c r="F7421">
        <v>9034</v>
      </c>
      <c r="G7421">
        <v>1597</v>
      </c>
      <c r="H7421">
        <v>4</v>
      </c>
      <c r="I7421" s="58">
        <v>-110577</v>
      </c>
      <c r="J7421">
        <v>159704</v>
      </c>
      <c r="K7421" s="4">
        <v>0</v>
      </c>
      <c r="L7421" s="4">
        <v>9.7040000000000006</v>
      </c>
      <c r="M7421" s="4">
        <v>17.065000000000001</v>
      </c>
      <c r="N7421" s="4">
        <v>26.768999999999998</v>
      </c>
      <c r="O7421" s="5">
        <v>42305.745292812499</v>
      </c>
      <c r="P7421" s="5">
        <v>43258.050196053242</v>
      </c>
    </row>
    <row r="7422" spans="1:16">
      <c r="A7422">
        <v>5</v>
      </c>
      <c r="B7422">
        <v>16</v>
      </c>
      <c r="C7422">
        <v>23</v>
      </c>
      <c r="D7422">
        <v>47</v>
      </c>
      <c r="E7422">
        <v>2214</v>
      </c>
      <c r="F7422">
        <v>9035</v>
      </c>
      <c r="G7422">
        <v>1991</v>
      </c>
      <c r="H7422">
        <v>1</v>
      </c>
      <c r="I7422" s="58">
        <v>33239</v>
      </c>
      <c r="J7422">
        <v>199101</v>
      </c>
      <c r="K7422" s="4">
        <v>0</v>
      </c>
      <c r="L7422" s="4">
        <v>2.0779999999999998</v>
      </c>
      <c r="M7422" s="4">
        <v>0</v>
      </c>
      <c r="N7422" s="4">
        <v>2.0779999999999998</v>
      </c>
      <c r="O7422" s="5">
        <v>42305.745292812499</v>
      </c>
      <c r="P7422" s="5">
        <v>43258.050196053242</v>
      </c>
    </row>
    <row r="7423" spans="1:16">
      <c r="A7423">
        <v>5</v>
      </c>
      <c r="B7423">
        <v>16</v>
      </c>
      <c r="C7423">
        <v>23</v>
      </c>
      <c r="D7423">
        <v>47</v>
      </c>
      <c r="E7423">
        <v>2294</v>
      </c>
      <c r="F7423">
        <v>9036</v>
      </c>
      <c r="G7423">
        <v>2107</v>
      </c>
      <c r="H7423">
        <v>1</v>
      </c>
      <c r="I7423" s="58">
        <v>75607</v>
      </c>
      <c r="J7423">
        <v>210701</v>
      </c>
      <c r="K7423" s="4">
        <v>0</v>
      </c>
      <c r="L7423" s="4">
        <v>15.061</v>
      </c>
      <c r="M7423" s="4">
        <v>0</v>
      </c>
      <c r="N7423" s="4">
        <v>15.061</v>
      </c>
      <c r="O7423" s="5">
        <v>42305.745292812499</v>
      </c>
      <c r="P7423" s="5">
        <v>42305.745292812499</v>
      </c>
    </row>
    <row r="7424" spans="1:16">
      <c r="A7424">
        <v>5</v>
      </c>
      <c r="B7424">
        <v>16</v>
      </c>
      <c r="C7424">
        <v>23</v>
      </c>
      <c r="D7424">
        <v>47</v>
      </c>
      <c r="E7424">
        <v>2361</v>
      </c>
      <c r="F7424">
        <v>9037</v>
      </c>
      <c r="G7424">
        <v>2198</v>
      </c>
      <c r="H7424">
        <v>2</v>
      </c>
      <c r="I7424" s="58">
        <v>108876</v>
      </c>
      <c r="J7424">
        <v>219802</v>
      </c>
      <c r="K7424" s="4">
        <v>5.9210000000000003</v>
      </c>
      <c r="L7424" s="4">
        <v>9.4489999999999998</v>
      </c>
      <c r="M7424" s="4">
        <v>5.9210000000000003</v>
      </c>
      <c r="N7424" s="4">
        <v>9.4489999999999998</v>
      </c>
      <c r="O7424" s="5">
        <v>42305.745292812499</v>
      </c>
      <c r="P7424" s="5">
        <v>42305.745292812499</v>
      </c>
    </row>
    <row r="7425" spans="1:16">
      <c r="A7425">
        <v>5</v>
      </c>
      <c r="B7425">
        <v>16</v>
      </c>
      <c r="C7425">
        <v>23</v>
      </c>
      <c r="D7425">
        <v>47</v>
      </c>
      <c r="E7425">
        <v>2361</v>
      </c>
      <c r="F7425">
        <v>9038</v>
      </c>
      <c r="G7425">
        <v>2198</v>
      </c>
      <c r="H7425">
        <v>3</v>
      </c>
      <c r="I7425" s="58">
        <v>108904</v>
      </c>
      <c r="J7425">
        <v>219803</v>
      </c>
      <c r="K7425" s="4">
        <v>0</v>
      </c>
      <c r="L7425" s="4">
        <v>4.923</v>
      </c>
      <c r="M7425" s="4">
        <v>9.8059999999999992</v>
      </c>
      <c r="N7425" s="4">
        <v>14.728999999999999</v>
      </c>
      <c r="O7425" s="5">
        <v>42305.745292812499</v>
      </c>
      <c r="P7425" s="5">
        <v>42305.745292812499</v>
      </c>
    </row>
    <row r="7426" spans="1:16">
      <c r="A7426">
        <v>5</v>
      </c>
      <c r="B7426">
        <v>16</v>
      </c>
      <c r="C7426">
        <v>23</v>
      </c>
      <c r="D7426">
        <v>47</v>
      </c>
      <c r="E7426">
        <v>2361</v>
      </c>
      <c r="F7426">
        <v>9039</v>
      </c>
      <c r="G7426">
        <v>2703</v>
      </c>
      <c r="H7426">
        <v>1</v>
      </c>
      <c r="I7426" s="58">
        <v>293291</v>
      </c>
      <c r="J7426">
        <v>270301</v>
      </c>
      <c r="K7426" s="4">
        <v>0</v>
      </c>
      <c r="L7426" s="4">
        <v>5.9210000000000003</v>
      </c>
      <c r="M7426" s="4">
        <v>0</v>
      </c>
      <c r="N7426" s="4">
        <v>5.9210000000000003</v>
      </c>
      <c r="O7426" t="s">
        <v>1223</v>
      </c>
      <c r="P7426" t="s">
        <v>1223</v>
      </c>
    </row>
    <row r="7427" spans="1:16">
      <c r="A7427">
        <v>5</v>
      </c>
      <c r="B7427">
        <v>16</v>
      </c>
      <c r="C7427">
        <v>23</v>
      </c>
      <c r="D7427">
        <v>47</v>
      </c>
      <c r="E7427">
        <v>2509</v>
      </c>
      <c r="F7427">
        <v>9040</v>
      </c>
      <c r="G7427">
        <v>2391</v>
      </c>
      <c r="H7427">
        <v>1</v>
      </c>
      <c r="I7427" s="58">
        <v>179336</v>
      </c>
      <c r="J7427">
        <v>239101</v>
      </c>
      <c r="K7427" s="4">
        <v>0</v>
      </c>
      <c r="L7427" s="4">
        <v>8.7210000000000001</v>
      </c>
      <c r="M7427" s="4">
        <v>0</v>
      </c>
      <c r="N7427" s="4">
        <v>8.7210000000000001</v>
      </c>
      <c r="O7427" s="5">
        <v>42305.745292812499</v>
      </c>
      <c r="P7427" s="5">
        <v>42305.745292812499</v>
      </c>
    </row>
    <row r="7428" spans="1:16">
      <c r="A7428">
        <v>5</v>
      </c>
      <c r="B7428">
        <v>16</v>
      </c>
      <c r="C7428">
        <v>23</v>
      </c>
      <c r="D7428">
        <v>47</v>
      </c>
      <c r="E7428">
        <v>2581</v>
      </c>
      <c r="F7428">
        <v>9041</v>
      </c>
      <c r="G7428">
        <v>2542</v>
      </c>
      <c r="H7428">
        <v>1</v>
      </c>
      <c r="I7428" s="58">
        <v>234488</v>
      </c>
      <c r="J7428">
        <v>254201</v>
      </c>
      <c r="K7428" s="4">
        <v>0</v>
      </c>
      <c r="L7428" s="4">
        <v>8.6370000000000005</v>
      </c>
      <c r="M7428" s="4">
        <v>0</v>
      </c>
      <c r="N7428" s="4">
        <v>8.6370000000000005</v>
      </c>
      <c r="O7428" s="5">
        <v>42305.745292812499</v>
      </c>
      <c r="P7428" s="5">
        <v>42305.745292812499</v>
      </c>
    </row>
    <row r="7429" spans="1:16">
      <c r="A7429">
        <v>5</v>
      </c>
      <c r="B7429">
        <v>16</v>
      </c>
      <c r="C7429">
        <v>23</v>
      </c>
      <c r="D7429">
        <v>47</v>
      </c>
      <c r="E7429">
        <v>2815</v>
      </c>
      <c r="F7429">
        <v>9042</v>
      </c>
      <c r="G7429">
        <v>1659</v>
      </c>
      <c r="H7429">
        <v>4</v>
      </c>
      <c r="I7429" s="58">
        <v>-87932</v>
      </c>
      <c r="J7429">
        <v>165904</v>
      </c>
      <c r="K7429" s="4">
        <v>0</v>
      </c>
      <c r="L7429" s="4">
        <v>7.351</v>
      </c>
      <c r="M7429" s="4">
        <v>0</v>
      </c>
      <c r="N7429" s="4">
        <v>7.351</v>
      </c>
      <c r="O7429" s="5">
        <v>42305.745292812499</v>
      </c>
      <c r="P7429" s="5">
        <v>43258.050196053242</v>
      </c>
    </row>
    <row r="7430" spans="1:16">
      <c r="A7430">
        <v>5</v>
      </c>
      <c r="B7430">
        <v>16</v>
      </c>
      <c r="C7430">
        <v>23</v>
      </c>
      <c r="D7430">
        <v>47</v>
      </c>
      <c r="E7430">
        <v>2850</v>
      </c>
      <c r="F7430">
        <v>9043</v>
      </c>
      <c r="G7430">
        <v>2992</v>
      </c>
      <c r="H7430">
        <v>1</v>
      </c>
      <c r="I7430" s="58">
        <v>398847</v>
      </c>
      <c r="J7430">
        <v>299201</v>
      </c>
      <c r="K7430" s="4">
        <v>0</v>
      </c>
      <c r="L7430" s="4">
        <v>6.1040000000000001</v>
      </c>
      <c r="M7430" s="4">
        <v>0</v>
      </c>
      <c r="N7430" s="4">
        <v>6.1040000000000001</v>
      </c>
      <c r="O7430" s="5">
        <v>42305.745292812499</v>
      </c>
      <c r="P7430" s="5">
        <v>42305.745292812499</v>
      </c>
    </row>
    <row r="7431" spans="1:16">
      <c r="A7431">
        <v>5</v>
      </c>
      <c r="B7431">
        <v>16</v>
      </c>
      <c r="C7431">
        <v>23</v>
      </c>
      <c r="D7431">
        <v>47</v>
      </c>
      <c r="E7431">
        <v>2905</v>
      </c>
      <c r="F7431">
        <v>9044</v>
      </c>
      <c r="G7431">
        <v>3066</v>
      </c>
      <c r="H7431">
        <v>2</v>
      </c>
      <c r="I7431" s="58">
        <v>425906</v>
      </c>
      <c r="J7431">
        <v>306602</v>
      </c>
      <c r="K7431" s="4">
        <v>4.8769999999999998</v>
      </c>
      <c r="L7431" s="4">
        <v>15.429</v>
      </c>
      <c r="M7431" s="4">
        <v>0.42699999999999999</v>
      </c>
      <c r="N7431" s="4">
        <v>10.978999999999999</v>
      </c>
      <c r="O7431" s="5">
        <v>42305.745292812499</v>
      </c>
      <c r="P7431" s="5">
        <v>43258.050196053242</v>
      </c>
    </row>
    <row r="7432" spans="1:16">
      <c r="A7432">
        <v>5</v>
      </c>
      <c r="B7432">
        <v>16</v>
      </c>
      <c r="C7432">
        <v>23</v>
      </c>
      <c r="D7432">
        <v>47</v>
      </c>
      <c r="E7432">
        <v>3164</v>
      </c>
      <c r="F7432">
        <v>9045</v>
      </c>
      <c r="G7432">
        <v>3284</v>
      </c>
      <c r="H7432">
        <v>1</v>
      </c>
      <c r="I7432" s="58">
        <v>505498</v>
      </c>
      <c r="J7432">
        <v>328401</v>
      </c>
      <c r="K7432" s="4">
        <v>1</v>
      </c>
      <c r="L7432" s="4">
        <v>5.4210000000000003</v>
      </c>
      <c r="M7432" s="4">
        <v>0</v>
      </c>
      <c r="N7432" s="4">
        <v>4.4210000000000003</v>
      </c>
      <c r="O7432" s="5">
        <v>42305.745292812499</v>
      </c>
      <c r="P7432" s="5">
        <v>42305.745292812499</v>
      </c>
    </row>
    <row r="7433" spans="1:16">
      <c r="A7433">
        <v>5</v>
      </c>
      <c r="B7433">
        <v>16</v>
      </c>
      <c r="C7433">
        <v>23</v>
      </c>
      <c r="D7433">
        <v>47</v>
      </c>
      <c r="E7433">
        <v>3329</v>
      </c>
      <c r="F7433">
        <v>9046</v>
      </c>
      <c r="G7433">
        <v>2107</v>
      </c>
      <c r="H7433">
        <v>5</v>
      </c>
      <c r="I7433" s="58">
        <v>75727</v>
      </c>
      <c r="J7433">
        <v>210705</v>
      </c>
      <c r="K7433" s="4">
        <v>5</v>
      </c>
      <c r="L7433" s="4">
        <v>10.839</v>
      </c>
      <c r="M7433" s="4">
        <v>0</v>
      </c>
      <c r="N7433" s="4">
        <v>5.8390000000000004</v>
      </c>
      <c r="O7433" s="5">
        <v>42305.745292812499</v>
      </c>
      <c r="P7433" s="5">
        <v>42305.745292812499</v>
      </c>
    </row>
    <row r="7434" spans="1:16">
      <c r="A7434">
        <v>5</v>
      </c>
      <c r="B7434">
        <v>16</v>
      </c>
      <c r="C7434">
        <v>23</v>
      </c>
      <c r="D7434">
        <v>47</v>
      </c>
      <c r="E7434">
        <v>3524</v>
      </c>
      <c r="F7434">
        <v>9047</v>
      </c>
      <c r="G7434">
        <v>2107</v>
      </c>
      <c r="H7434">
        <v>4</v>
      </c>
      <c r="I7434" s="58">
        <v>75697</v>
      </c>
      <c r="J7434">
        <v>210704</v>
      </c>
      <c r="K7434" s="4">
        <v>0</v>
      </c>
      <c r="L7434" s="4">
        <v>0.22900000000000001</v>
      </c>
      <c r="M7434" s="4">
        <v>0</v>
      </c>
      <c r="N7434" s="4">
        <v>0.22900000000000001</v>
      </c>
      <c r="O7434" s="5">
        <v>42305.745292812499</v>
      </c>
      <c r="P7434" s="5">
        <v>42305.745292812499</v>
      </c>
    </row>
    <row r="7435" spans="1:16">
      <c r="A7435">
        <v>5</v>
      </c>
      <c r="B7435">
        <v>16</v>
      </c>
      <c r="C7435">
        <v>23</v>
      </c>
      <c r="D7435">
        <v>47</v>
      </c>
      <c r="E7435">
        <v>3668</v>
      </c>
      <c r="F7435">
        <v>9048</v>
      </c>
      <c r="G7435">
        <v>1039</v>
      </c>
      <c r="H7435">
        <v>5</v>
      </c>
      <c r="I7435" s="58" t="s">
        <v>10183</v>
      </c>
      <c r="J7435">
        <v>103905</v>
      </c>
      <c r="K7435" s="4">
        <v>1</v>
      </c>
      <c r="L7435" s="4">
        <v>1.3</v>
      </c>
      <c r="M7435" s="4">
        <v>0</v>
      </c>
      <c r="N7435" s="4">
        <v>0.3</v>
      </c>
      <c r="O7435" t="s">
        <v>1223</v>
      </c>
      <c r="P7435" t="s">
        <v>1223</v>
      </c>
    </row>
    <row r="7436" spans="1:16">
      <c r="A7436">
        <v>5</v>
      </c>
      <c r="B7436">
        <v>16</v>
      </c>
      <c r="C7436">
        <v>23</v>
      </c>
      <c r="D7436">
        <v>47</v>
      </c>
      <c r="E7436">
        <v>3858</v>
      </c>
      <c r="F7436">
        <v>9049</v>
      </c>
      <c r="G7436">
        <v>257</v>
      </c>
      <c r="H7436">
        <v>5</v>
      </c>
      <c r="I7436" s="58" t="s">
        <v>10184</v>
      </c>
      <c r="J7436">
        <v>25705</v>
      </c>
      <c r="K7436" s="4">
        <v>0</v>
      </c>
      <c r="L7436" s="4">
        <v>16.337</v>
      </c>
      <c r="M7436" s="4">
        <v>207.51300000000001</v>
      </c>
      <c r="N7436" s="4">
        <v>223.85</v>
      </c>
      <c r="O7436" s="5">
        <v>42305.745292812499</v>
      </c>
      <c r="P7436" s="5">
        <v>43258.050196053242</v>
      </c>
    </row>
    <row r="7437" spans="1:16">
      <c r="A7437">
        <v>5</v>
      </c>
      <c r="B7437">
        <v>16</v>
      </c>
      <c r="C7437">
        <v>23</v>
      </c>
      <c r="D7437">
        <v>47</v>
      </c>
      <c r="E7437">
        <v>3866</v>
      </c>
      <c r="F7437">
        <v>9050</v>
      </c>
      <c r="G7437">
        <v>288</v>
      </c>
      <c r="H7437">
        <v>1</v>
      </c>
      <c r="I7437" s="58" t="s">
        <v>10185</v>
      </c>
      <c r="J7437">
        <v>28801</v>
      </c>
      <c r="K7437" s="4">
        <v>0</v>
      </c>
      <c r="L7437" s="4">
        <v>8.1470000000000002</v>
      </c>
      <c r="M7437" s="4">
        <v>114.572</v>
      </c>
      <c r="N7437" s="4">
        <v>122.71899999999999</v>
      </c>
      <c r="O7437" s="5">
        <v>42305.745292812499</v>
      </c>
      <c r="P7437" s="5">
        <v>43258.050196053242</v>
      </c>
    </row>
    <row r="7438" spans="1:16">
      <c r="A7438">
        <v>5</v>
      </c>
      <c r="B7438">
        <v>16</v>
      </c>
      <c r="C7438">
        <v>23</v>
      </c>
      <c r="D7438">
        <v>47</v>
      </c>
      <c r="E7438">
        <v>3866</v>
      </c>
      <c r="F7438">
        <v>9051</v>
      </c>
      <c r="G7438">
        <v>288</v>
      </c>
      <c r="H7438">
        <v>2</v>
      </c>
      <c r="I7438" s="58" t="s">
        <v>10186</v>
      </c>
      <c r="J7438">
        <v>28802</v>
      </c>
      <c r="K7438" s="4">
        <v>8.1470000000000002</v>
      </c>
      <c r="L7438" s="4">
        <v>16.478999999999999</v>
      </c>
      <c r="M7438" s="4">
        <v>122.71899999999999</v>
      </c>
      <c r="N7438" s="4">
        <v>131.05099999999999</v>
      </c>
      <c r="O7438" s="5">
        <v>42305.745292812499</v>
      </c>
      <c r="P7438" s="5">
        <v>43258.050196053242</v>
      </c>
    </row>
    <row r="7439" spans="1:16">
      <c r="A7439">
        <v>5</v>
      </c>
      <c r="B7439">
        <v>16</v>
      </c>
      <c r="C7439">
        <v>23</v>
      </c>
      <c r="D7439">
        <v>47</v>
      </c>
      <c r="E7439">
        <v>3866</v>
      </c>
      <c r="F7439">
        <v>9052</v>
      </c>
      <c r="G7439">
        <v>288</v>
      </c>
      <c r="H7439">
        <v>4</v>
      </c>
      <c r="I7439" s="58" t="s">
        <v>10187</v>
      </c>
      <c r="J7439">
        <v>28804</v>
      </c>
      <c r="K7439" s="4">
        <v>0</v>
      </c>
      <c r="L7439" s="4">
        <v>10.057</v>
      </c>
      <c r="M7439" s="4">
        <v>103.91</v>
      </c>
      <c r="N7439" s="4">
        <v>113.967</v>
      </c>
      <c r="O7439" s="5">
        <v>42305.745292812499</v>
      </c>
      <c r="P7439" s="5">
        <v>43258.050196053242</v>
      </c>
    </row>
    <row r="7440" spans="1:16">
      <c r="A7440">
        <v>5</v>
      </c>
      <c r="B7440">
        <v>16</v>
      </c>
      <c r="C7440">
        <v>23</v>
      </c>
      <c r="D7440">
        <v>47</v>
      </c>
      <c r="E7440">
        <v>3866</v>
      </c>
      <c r="F7440">
        <v>9053</v>
      </c>
      <c r="G7440">
        <v>289</v>
      </c>
      <c r="H7440">
        <v>1</v>
      </c>
      <c r="I7440" s="58" t="s">
        <v>10188</v>
      </c>
      <c r="J7440">
        <v>28901</v>
      </c>
      <c r="K7440" s="4">
        <v>0</v>
      </c>
      <c r="L7440" s="4">
        <v>13.811999999999999</v>
      </c>
      <c r="M7440" s="4">
        <v>131.05099999999999</v>
      </c>
      <c r="N7440" s="4">
        <v>144.863</v>
      </c>
      <c r="O7440" s="5">
        <v>42305.745292812499</v>
      </c>
      <c r="P7440" s="5">
        <v>43258.050196053242</v>
      </c>
    </row>
    <row r="7441" spans="1:16">
      <c r="A7441">
        <v>5</v>
      </c>
      <c r="B7441">
        <v>16</v>
      </c>
      <c r="C7441">
        <v>23</v>
      </c>
      <c r="D7441">
        <v>47</v>
      </c>
      <c r="E7441">
        <v>3884</v>
      </c>
      <c r="F7441">
        <v>9054</v>
      </c>
      <c r="G7441">
        <v>182</v>
      </c>
      <c r="H7441">
        <v>2</v>
      </c>
      <c r="I7441" s="58" t="s">
        <v>10189</v>
      </c>
      <c r="J7441">
        <v>18202</v>
      </c>
      <c r="K7441" s="4">
        <v>1</v>
      </c>
      <c r="L7441" s="4">
        <v>22.545999999999999</v>
      </c>
      <c r="M7441" s="4">
        <v>59.212000000000003</v>
      </c>
      <c r="N7441" s="4">
        <v>80.757000000000005</v>
      </c>
      <c r="O7441" s="5">
        <v>42305.745292812499</v>
      </c>
      <c r="P7441" s="5">
        <v>42305.745292812499</v>
      </c>
    </row>
    <row r="7442" spans="1:16">
      <c r="A7442">
        <v>5</v>
      </c>
      <c r="B7442">
        <v>16</v>
      </c>
      <c r="C7442">
        <v>23</v>
      </c>
      <c r="D7442">
        <v>47</v>
      </c>
      <c r="E7442">
        <v>3884</v>
      </c>
      <c r="F7442">
        <v>9055</v>
      </c>
      <c r="G7442">
        <v>183</v>
      </c>
      <c r="H7442">
        <v>1</v>
      </c>
      <c r="I7442" s="58" t="s">
        <v>10190</v>
      </c>
      <c r="J7442">
        <v>18301</v>
      </c>
      <c r="K7442" s="4">
        <v>0</v>
      </c>
      <c r="L7442" s="4">
        <v>22.28</v>
      </c>
      <c r="M7442" s="4">
        <v>82.513000000000005</v>
      </c>
      <c r="N7442" s="4">
        <v>104.79300000000001</v>
      </c>
      <c r="O7442" s="5">
        <v>42305.745292812499</v>
      </c>
      <c r="P7442" s="5">
        <v>42305.745292812499</v>
      </c>
    </row>
    <row r="7443" spans="1:16">
      <c r="A7443">
        <v>5</v>
      </c>
      <c r="B7443">
        <v>16</v>
      </c>
      <c r="C7443">
        <v>23</v>
      </c>
      <c r="D7443">
        <v>47</v>
      </c>
      <c r="E7443">
        <v>4149</v>
      </c>
      <c r="F7443">
        <v>9056</v>
      </c>
      <c r="G7443">
        <v>183</v>
      </c>
      <c r="H7443">
        <v>5</v>
      </c>
      <c r="I7443" s="58" t="s">
        <v>10191</v>
      </c>
      <c r="J7443">
        <v>18305</v>
      </c>
      <c r="K7443" s="4">
        <v>0</v>
      </c>
      <c r="L7443" s="4">
        <v>0.48099999999999998</v>
      </c>
      <c r="M7443" s="4">
        <v>0</v>
      </c>
      <c r="N7443" s="4">
        <v>0.48099999999999998</v>
      </c>
      <c r="O7443" s="5">
        <v>42305.745292812499</v>
      </c>
      <c r="P7443" s="5">
        <v>42305.745292812499</v>
      </c>
    </row>
    <row r="7444" spans="1:16">
      <c r="A7444">
        <v>5</v>
      </c>
      <c r="B7444">
        <v>16</v>
      </c>
      <c r="C7444">
        <v>23</v>
      </c>
      <c r="D7444">
        <v>47</v>
      </c>
      <c r="E7444">
        <v>4523</v>
      </c>
      <c r="F7444">
        <v>9057</v>
      </c>
      <c r="G7444">
        <v>79</v>
      </c>
      <c r="H7444">
        <v>2</v>
      </c>
      <c r="I7444" s="58">
        <v>28887</v>
      </c>
      <c r="J7444">
        <v>7902</v>
      </c>
      <c r="K7444" s="4">
        <v>1</v>
      </c>
      <c r="L7444" s="4">
        <v>12.722</v>
      </c>
      <c r="M7444" s="4">
        <v>316.41199999999998</v>
      </c>
      <c r="N7444" s="4">
        <v>328.13400000000001</v>
      </c>
      <c r="O7444" s="5">
        <v>42305.745292812499</v>
      </c>
      <c r="P7444" s="5">
        <v>43258.050196053242</v>
      </c>
    </row>
    <row r="7445" spans="1:16">
      <c r="A7445">
        <v>5</v>
      </c>
      <c r="B7445">
        <v>16</v>
      </c>
      <c r="C7445">
        <v>23</v>
      </c>
      <c r="D7445">
        <v>47</v>
      </c>
      <c r="E7445">
        <v>4523</v>
      </c>
      <c r="F7445">
        <v>9058</v>
      </c>
      <c r="G7445">
        <v>79</v>
      </c>
      <c r="H7445">
        <v>3</v>
      </c>
      <c r="I7445" s="58">
        <v>28915</v>
      </c>
      <c r="J7445">
        <v>7903</v>
      </c>
      <c r="K7445" s="4">
        <v>0</v>
      </c>
      <c r="L7445" s="4">
        <v>15.288</v>
      </c>
      <c r="M7445" s="4">
        <v>301.12400000000002</v>
      </c>
      <c r="N7445" s="4">
        <v>316.41199999999998</v>
      </c>
      <c r="O7445" s="5">
        <v>42305.745292812499</v>
      </c>
      <c r="P7445" s="5">
        <v>43258.050196053242</v>
      </c>
    </row>
    <row r="7446" spans="1:16">
      <c r="A7446">
        <v>5</v>
      </c>
      <c r="B7446">
        <v>16</v>
      </c>
      <c r="C7446">
        <v>23</v>
      </c>
      <c r="D7446">
        <v>47</v>
      </c>
      <c r="E7446">
        <v>728</v>
      </c>
      <c r="F7446">
        <v>9017</v>
      </c>
      <c r="G7446">
        <v>1029</v>
      </c>
      <c r="H7446">
        <v>4</v>
      </c>
      <c r="I7446" s="58" t="s">
        <v>10192</v>
      </c>
      <c r="J7446">
        <v>102904</v>
      </c>
      <c r="K7446" s="4">
        <v>0</v>
      </c>
      <c r="L7446" s="4">
        <v>11.993</v>
      </c>
      <c r="M7446" s="4">
        <v>0</v>
      </c>
      <c r="N7446" s="4">
        <v>11.993</v>
      </c>
      <c r="O7446" s="5">
        <v>42305.745292812499</v>
      </c>
      <c r="P7446" s="5">
        <v>42305.745292812499</v>
      </c>
    </row>
    <row r="7447" spans="1:16">
      <c r="A7447">
        <v>5</v>
      </c>
      <c r="B7447">
        <v>16</v>
      </c>
      <c r="C7447">
        <v>23</v>
      </c>
      <c r="D7447">
        <v>47</v>
      </c>
      <c r="E7447">
        <v>741</v>
      </c>
      <c r="F7447">
        <v>9018</v>
      </c>
      <c r="G7447">
        <v>1036</v>
      </c>
      <c r="H7447">
        <v>1</v>
      </c>
      <c r="I7447" s="58" t="s">
        <v>10193</v>
      </c>
      <c r="J7447">
        <v>103601</v>
      </c>
      <c r="K7447" s="4">
        <v>0</v>
      </c>
      <c r="L7447" s="4">
        <v>24.777000000000001</v>
      </c>
      <c r="M7447" s="4">
        <v>0.98099999999999998</v>
      </c>
      <c r="N7447" s="4">
        <v>21.571000000000002</v>
      </c>
      <c r="O7447" s="5">
        <v>42305.745292812499</v>
      </c>
      <c r="P7447" s="5">
        <v>43258.050196053242</v>
      </c>
    </row>
    <row r="7448" spans="1:16">
      <c r="A7448">
        <v>5</v>
      </c>
      <c r="B7448">
        <v>16</v>
      </c>
      <c r="C7448">
        <v>23</v>
      </c>
      <c r="D7448">
        <v>47</v>
      </c>
      <c r="E7448">
        <v>742</v>
      </c>
      <c r="F7448">
        <v>9019</v>
      </c>
      <c r="G7448">
        <v>1037</v>
      </c>
      <c r="H7448">
        <v>1</v>
      </c>
      <c r="I7448" s="58" t="s">
        <v>10194</v>
      </c>
      <c r="J7448">
        <v>103701</v>
      </c>
      <c r="K7448" s="4">
        <v>0</v>
      </c>
      <c r="L7448" s="4">
        <v>4.2919999999999998</v>
      </c>
      <c r="M7448" s="4">
        <v>2.9870000000000001</v>
      </c>
      <c r="N7448" s="4">
        <v>7.2789999999999999</v>
      </c>
      <c r="O7448" s="5">
        <v>42305.745292812499</v>
      </c>
      <c r="P7448" s="5">
        <v>42305.745292812499</v>
      </c>
    </row>
    <row r="7449" spans="1:16">
      <c r="A7449">
        <v>5</v>
      </c>
      <c r="B7449">
        <v>16</v>
      </c>
      <c r="C7449">
        <v>23</v>
      </c>
      <c r="D7449">
        <v>47</v>
      </c>
      <c r="E7449">
        <v>742</v>
      </c>
      <c r="F7449">
        <v>9020</v>
      </c>
      <c r="G7449">
        <v>2198</v>
      </c>
      <c r="H7449">
        <v>1</v>
      </c>
      <c r="I7449" s="58">
        <v>108845</v>
      </c>
      <c r="J7449">
        <v>219801</v>
      </c>
      <c r="K7449" s="4">
        <v>0</v>
      </c>
      <c r="L7449" s="4">
        <v>2.9870000000000001</v>
      </c>
      <c r="M7449" s="4">
        <v>0</v>
      </c>
      <c r="N7449" s="4">
        <v>2.9870000000000001</v>
      </c>
      <c r="O7449" s="5">
        <v>42305.745292812499</v>
      </c>
      <c r="P7449" s="5">
        <v>42305.745292812499</v>
      </c>
    </row>
    <row r="7450" spans="1:16">
      <c r="A7450">
        <v>5</v>
      </c>
      <c r="B7450">
        <v>16</v>
      </c>
      <c r="C7450">
        <v>23</v>
      </c>
      <c r="D7450">
        <v>47</v>
      </c>
      <c r="E7450">
        <v>743</v>
      </c>
      <c r="F7450">
        <v>9021</v>
      </c>
      <c r="G7450">
        <v>1038</v>
      </c>
      <c r="H7450">
        <v>1</v>
      </c>
      <c r="I7450" s="58" t="s">
        <v>10195</v>
      </c>
      <c r="J7450">
        <v>103801</v>
      </c>
      <c r="K7450" s="4">
        <v>0</v>
      </c>
      <c r="L7450" s="4">
        <v>4.2919999999999998</v>
      </c>
      <c r="M7450" s="4">
        <v>0</v>
      </c>
      <c r="N7450" s="4">
        <v>4.2919999999999998</v>
      </c>
      <c r="O7450" s="5">
        <v>42305.745292812499</v>
      </c>
      <c r="P7450" s="5">
        <v>42305.745292812499</v>
      </c>
    </row>
    <row r="7451" spans="1:16">
      <c r="A7451">
        <v>5</v>
      </c>
      <c r="B7451">
        <v>16</v>
      </c>
      <c r="C7451">
        <v>23</v>
      </c>
      <c r="D7451">
        <v>47</v>
      </c>
      <c r="E7451">
        <v>744</v>
      </c>
      <c r="F7451">
        <v>9022</v>
      </c>
      <c r="G7451">
        <v>1029</v>
      </c>
      <c r="H7451">
        <v>1</v>
      </c>
      <c r="I7451" s="58" t="s">
        <v>10196</v>
      </c>
      <c r="J7451">
        <v>102901</v>
      </c>
      <c r="K7451" s="4">
        <v>0</v>
      </c>
      <c r="L7451" s="4">
        <v>12.407999999999999</v>
      </c>
      <c r="M7451" s="4">
        <v>0</v>
      </c>
      <c r="N7451" s="4">
        <v>12.407999999999999</v>
      </c>
      <c r="O7451" s="5">
        <v>42305.745292812499</v>
      </c>
      <c r="P7451" s="5">
        <v>43258.050196053242</v>
      </c>
    </row>
    <row r="7452" spans="1:16">
      <c r="A7452">
        <v>5</v>
      </c>
      <c r="B7452">
        <v>16</v>
      </c>
      <c r="C7452">
        <v>23</v>
      </c>
      <c r="D7452">
        <v>47</v>
      </c>
      <c r="E7452">
        <v>745</v>
      </c>
      <c r="F7452">
        <v>9023</v>
      </c>
      <c r="G7452">
        <v>1039</v>
      </c>
      <c r="H7452">
        <v>1</v>
      </c>
      <c r="I7452" s="58" t="s">
        <v>1673</v>
      </c>
      <c r="J7452">
        <v>103901</v>
      </c>
      <c r="K7452" s="4">
        <v>13.428000000000001</v>
      </c>
      <c r="L7452" s="4">
        <v>18.193000000000001</v>
      </c>
      <c r="M7452" s="4">
        <v>0</v>
      </c>
      <c r="N7452" s="4">
        <v>4.7649999999999997</v>
      </c>
      <c r="O7452" s="5">
        <v>42305.745292812499</v>
      </c>
      <c r="P7452" s="5">
        <v>42305.745292812499</v>
      </c>
    </row>
    <row r="7453" spans="1:16">
      <c r="A7453">
        <v>5</v>
      </c>
      <c r="B7453">
        <v>16</v>
      </c>
      <c r="C7453">
        <v>23</v>
      </c>
      <c r="D7453">
        <v>47</v>
      </c>
      <c r="E7453">
        <v>828</v>
      </c>
      <c r="F7453">
        <v>9024</v>
      </c>
      <c r="G7453">
        <v>2107</v>
      </c>
      <c r="H7453">
        <v>2</v>
      </c>
      <c r="I7453" s="58">
        <v>75638</v>
      </c>
      <c r="J7453">
        <v>210702</v>
      </c>
      <c r="K7453" s="4">
        <v>0</v>
      </c>
      <c r="L7453" s="4">
        <v>6.4160000000000004</v>
      </c>
      <c r="M7453" s="4">
        <v>0.745</v>
      </c>
      <c r="N7453" s="4">
        <v>7.1609999999999996</v>
      </c>
      <c r="O7453" s="5">
        <v>42305.745292812499</v>
      </c>
      <c r="P7453" s="5">
        <v>43258.050196053242</v>
      </c>
    </row>
    <row r="7454" spans="1:16">
      <c r="A7454">
        <v>5</v>
      </c>
      <c r="B7454">
        <v>16</v>
      </c>
      <c r="C7454">
        <v>23</v>
      </c>
      <c r="D7454">
        <v>67</v>
      </c>
      <c r="E7454">
        <v>1153</v>
      </c>
      <c r="F7454">
        <v>9072</v>
      </c>
      <c r="G7454">
        <v>1239</v>
      </c>
      <c r="H7454">
        <v>1</v>
      </c>
      <c r="I7454" s="58" t="s">
        <v>1674</v>
      </c>
      <c r="J7454">
        <v>123901</v>
      </c>
      <c r="K7454" s="4">
        <v>0</v>
      </c>
      <c r="L7454" s="4">
        <v>13.329000000000001</v>
      </c>
      <c r="M7454" s="4">
        <v>0</v>
      </c>
      <c r="N7454" s="4">
        <v>13.329000000000001</v>
      </c>
      <c r="O7454" s="5">
        <v>42305.745292812499</v>
      </c>
      <c r="P7454" s="5">
        <v>42305.745292812499</v>
      </c>
    </row>
    <row r="7455" spans="1:16">
      <c r="A7455">
        <v>5</v>
      </c>
      <c r="B7455">
        <v>16</v>
      </c>
      <c r="C7455">
        <v>23</v>
      </c>
      <c r="D7455">
        <v>67</v>
      </c>
      <c r="E7455">
        <v>1930</v>
      </c>
      <c r="F7455">
        <v>9073</v>
      </c>
      <c r="G7455">
        <v>1781</v>
      </c>
      <c r="H7455">
        <v>2</v>
      </c>
      <c r="I7455" s="58">
        <v>-43431</v>
      </c>
      <c r="J7455">
        <v>178102</v>
      </c>
      <c r="K7455" s="4">
        <v>0</v>
      </c>
      <c r="L7455" s="4">
        <v>3.1549999999999998</v>
      </c>
      <c r="M7455" s="4">
        <v>11.635</v>
      </c>
      <c r="N7455" s="4">
        <v>14.79</v>
      </c>
      <c r="O7455" s="5">
        <v>42305.745292812499</v>
      </c>
      <c r="P7455" s="5">
        <v>43258.050196053242</v>
      </c>
    </row>
    <row r="7456" spans="1:16">
      <c r="A7456">
        <v>5</v>
      </c>
      <c r="B7456">
        <v>16</v>
      </c>
      <c r="C7456">
        <v>23</v>
      </c>
      <c r="D7456">
        <v>67</v>
      </c>
      <c r="E7456">
        <v>1931</v>
      </c>
      <c r="F7456">
        <v>9074</v>
      </c>
      <c r="G7456">
        <v>1782</v>
      </c>
      <c r="H7456">
        <v>2</v>
      </c>
      <c r="I7456" s="58">
        <v>-43066</v>
      </c>
      <c r="J7456">
        <v>178202</v>
      </c>
      <c r="K7456" s="4">
        <v>0</v>
      </c>
      <c r="L7456" s="4">
        <v>3.4980000000000002</v>
      </c>
      <c r="M7456" s="4">
        <v>9.5579999999999998</v>
      </c>
      <c r="N7456" s="4">
        <v>13.055999999999999</v>
      </c>
      <c r="O7456" s="5">
        <v>42305.745292812499</v>
      </c>
      <c r="P7456" s="5">
        <v>43258.050196053242</v>
      </c>
    </row>
    <row r="7457" spans="1:16">
      <c r="A7457">
        <v>5</v>
      </c>
      <c r="B7457">
        <v>16</v>
      </c>
      <c r="C7457">
        <v>23</v>
      </c>
      <c r="D7457">
        <v>67</v>
      </c>
      <c r="E7457">
        <v>1941</v>
      </c>
      <c r="F7457">
        <v>9075</v>
      </c>
      <c r="G7457">
        <v>1778</v>
      </c>
      <c r="H7457">
        <v>2</v>
      </c>
      <c r="I7457" s="58">
        <v>-44527</v>
      </c>
      <c r="J7457">
        <v>177802</v>
      </c>
      <c r="K7457" s="4">
        <v>0</v>
      </c>
      <c r="L7457" s="4">
        <v>4.8099999999999996</v>
      </c>
      <c r="M7457" s="4">
        <v>3.4740000000000002</v>
      </c>
      <c r="N7457" s="4">
        <v>8.2840000000000007</v>
      </c>
      <c r="O7457" s="5">
        <v>42305.745292812499</v>
      </c>
      <c r="P7457" s="5">
        <v>42305.745292812499</v>
      </c>
    </row>
    <row r="7458" spans="1:16">
      <c r="A7458">
        <v>5</v>
      </c>
      <c r="B7458">
        <v>16</v>
      </c>
      <c r="C7458">
        <v>23</v>
      </c>
      <c r="D7458">
        <v>67</v>
      </c>
      <c r="E7458">
        <v>1941</v>
      </c>
      <c r="F7458">
        <v>9076</v>
      </c>
      <c r="G7458">
        <v>1778</v>
      </c>
      <c r="H7458">
        <v>3</v>
      </c>
      <c r="I7458" s="58">
        <v>-44499</v>
      </c>
      <c r="J7458">
        <v>177803</v>
      </c>
      <c r="K7458" s="4">
        <v>0</v>
      </c>
      <c r="L7458" s="4">
        <v>1.591</v>
      </c>
      <c r="M7458" s="4">
        <v>8.7539999999999996</v>
      </c>
      <c r="N7458" s="4">
        <v>10.345000000000001</v>
      </c>
      <c r="O7458" s="5">
        <v>42305.745292812499</v>
      </c>
      <c r="P7458" s="5">
        <v>42305.745292812499</v>
      </c>
    </row>
    <row r="7459" spans="1:16">
      <c r="A7459">
        <v>5</v>
      </c>
      <c r="B7459">
        <v>16</v>
      </c>
      <c r="C7459">
        <v>23</v>
      </c>
      <c r="D7459">
        <v>67</v>
      </c>
      <c r="E7459">
        <v>205</v>
      </c>
      <c r="F7459">
        <v>9059</v>
      </c>
      <c r="G7459">
        <v>550</v>
      </c>
      <c r="H7459">
        <v>1</v>
      </c>
      <c r="I7459" s="58" t="s">
        <v>10197</v>
      </c>
      <c r="J7459">
        <v>55001</v>
      </c>
      <c r="K7459" s="4">
        <v>0</v>
      </c>
      <c r="L7459" s="4">
        <v>14.154</v>
      </c>
      <c r="M7459" s="4">
        <v>0</v>
      </c>
      <c r="N7459" s="4">
        <v>13.75</v>
      </c>
      <c r="O7459" s="5">
        <v>42305.745292812499</v>
      </c>
      <c r="P7459" s="5">
        <v>42305.745292812499</v>
      </c>
    </row>
    <row r="7460" spans="1:16">
      <c r="A7460">
        <v>5</v>
      </c>
      <c r="B7460">
        <v>16</v>
      </c>
      <c r="C7460">
        <v>23</v>
      </c>
      <c r="D7460">
        <v>67</v>
      </c>
      <c r="E7460">
        <v>2268</v>
      </c>
      <c r="F7460">
        <v>9077</v>
      </c>
      <c r="G7460">
        <v>1697</v>
      </c>
      <c r="H7460">
        <v>2</v>
      </c>
      <c r="I7460" s="58">
        <v>-74111</v>
      </c>
      <c r="J7460">
        <v>169702</v>
      </c>
      <c r="K7460" s="4">
        <v>0.34799999999999998</v>
      </c>
      <c r="L7460" s="4">
        <v>15.022</v>
      </c>
      <c r="M7460" s="4">
        <v>0</v>
      </c>
      <c r="N7460" s="4">
        <v>14.673999999999999</v>
      </c>
      <c r="O7460" s="5">
        <v>42305.745292812499</v>
      </c>
      <c r="P7460" s="5">
        <v>42305.745292812499</v>
      </c>
    </row>
    <row r="7461" spans="1:16">
      <c r="A7461">
        <v>5</v>
      </c>
      <c r="B7461">
        <v>16</v>
      </c>
      <c r="C7461">
        <v>23</v>
      </c>
      <c r="D7461">
        <v>67</v>
      </c>
      <c r="E7461">
        <v>2486</v>
      </c>
      <c r="F7461">
        <v>9078</v>
      </c>
      <c r="G7461">
        <v>714</v>
      </c>
      <c r="H7461">
        <v>5</v>
      </c>
      <c r="I7461" s="58" t="s">
        <v>10198</v>
      </c>
      <c r="J7461">
        <v>71405</v>
      </c>
      <c r="K7461" s="4">
        <v>7.2999999999999995E-2</v>
      </c>
      <c r="L7461" s="4">
        <v>8.8840000000000003</v>
      </c>
      <c r="M7461" s="4">
        <v>0</v>
      </c>
      <c r="N7461" s="4">
        <v>8.8109999999999999</v>
      </c>
      <c r="O7461" s="5">
        <v>42305.745292812499</v>
      </c>
      <c r="P7461" s="5">
        <v>42305.745292812499</v>
      </c>
    </row>
    <row r="7462" spans="1:16">
      <c r="A7462">
        <v>5</v>
      </c>
      <c r="B7462">
        <v>16</v>
      </c>
      <c r="C7462">
        <v>23</v>
      </c>
      <c r="D7462">
        <v>67</v>
      </c>
      <c r="E7462">
        <v>2547</v>
      </c>
      <c r="F7462">
        <v>9079</v>
      </c>
      <c r="G7462">
        <v>2376</v>
      </c>
      <c r="H7462">
        <v>1</v>
      </c>
      <c r="I7462" s="58">
        <v>173857</v>
      </c>
      <c r="J7462">
        <v>237601</v>
      </c>
      <c r="K7462" s="4">
        <v>0</v>
      </c>
      <c r="L7462" s="4">
        <v>5.2880000000000003</v>
      </c>
      <c r="M7462" s="4">
        <v>0</v>
      </c>
      <c r="N7462" s="4">
        <v>5.2880000000000003</v>
      </c>
      <c r="O7462" s="5">
        <v>42305.745292812499</v>
      </c>
      <c r="P7462" s="5">
        <v>42305.745292812499</v>
      </c>
    </row>
    <row r="7463" spans="1:16">
      <c r="A7463">
        <v>5</v>
      </c>
      <c r="B7463">
        <v>16</v>
      </c>
      <c r="C7463">
        <v>23</v>
      </c>
      <c r="D7463">
        <v>67</v>
      </c>
      <c r="E7463">
        <v>2547</v>
      </c>
      <c r="F7463">
        <v>9080</v>
      </c>
      <c r="G7463">
        <v>2376</v>
      </c>
      <c r="H7463">
        <v>2</v>
      </c>
      <c r="I7463" s="58">
        <v>173888</v>
      </c>
      <c r="J7463">
        <v>237602</v>
      </c>
      <c r="K7463" s="4">
        <v>0</v>
      </c>
      <c r="L7463" s="4">
        <v>8.0820000000000007</v>
      </c>
      <c r="M7463" s="4">
        <v>5.8079999999999998</v>
      </c>
      <c r="N7463" s="4">
        <v>13.89</v>
      </c>
      <c r="O7463" s="5">
        <v>42305.745292812499</v>
      </c>
      <c r="P7463" s="5">
        <v>42305.745292812499</v>
      </c>
    </row>
    <row r="7464" spans="1:16">
      <c r="A7464">
        <v>5</v>
      </c>
      <c r="B7464">
        <v>16</v>
      </c>
      <c r="C7464">
        <v>23</v>
      </c>
      <c r="D7464">
        <v>67</v>
      </c>
      <c r="E7464">
        <v>2547</v>
      </c>
      <c r="F7464">
        <v>9081</v>
      </c>
      <c r="G7464">
        <v>2376</v>
      </c>
      <c r="H7464">
        <v>3</v>
      </c>
      <c r="I7464" s="58">
        <v>173917</v>
      </c>
      <c r="J7464">
        <v>237603</v>
      </c>
      <c r="K7464" s="4">
        <v>8.0820000000000007</v>
      </c>
      <c r="L7464" s="4">
        <v>15.904999999999999</v>
      </c>
      <c r="M7464" s="4">
        <v>13.89</v>
      </c>
      <c r="N7464" s="4">
        <v>21.713000000000001</v>
      </c>
      <c r="O7464" s="5">
        <v>42305.745292812499</v>
      </c>
      <c r="P7464" s="5">
        <v>42305.745292812499</v>
      </c>
    </row>
    <row r="7465" spans="1:16">
      <c r="A7465">
        <v>5</v>
      </c>
      <c r="B7465">
        <v>16</v>
      </c>
      <c r="C7465">
        <v>23</v>
      </c>
      <c r="D7465">
        <v>67</v>
      </c>
      <c r="E7465">
        <v>2583</v>
      </c>
      <c r="F7465">
        <v>9082</v>
      </c>
      <c r="G7465">
        <v>2488</v>
      </c>
      <c r="H7465">
        <v>1</v>
      </c>
      <c r="I7465" s="58">
        <v>214765</v>
      </c>
      <c r="J7465">
        <v>248801</v>
      </c>
      <c r="K7465" s="4">
        <v>0</v>
      </c>
      <c r="L7465" s="4">
        <v>10.366</v>
      </c>
      <c r="M7465" s="4">
        <v>0</v>
      </c>
      <c r="N7465" s="4">
        <v>10.366</v>
      </c>
      <c r="O7465" s="5">
        <v>42305.745292812499</v>
      </c>
      <c r="P7465" s="5">
        <v>42305.745292812499</v>
      </c>
    </row>
    <row r="7466" spans="1:16">
      <c r="A7466">
        <v>5</v>
      </c>
      <c r="B7466">
        <v>16</v>
      </c>
      <c r="C7466">
        <v>23</v>
      </c>
      <c r="D7466">
        <v>67</v>
      </c>
      <c r="E7466">
        <v>2698</v>
      </c>
      <c r="F7466">
        <v>9083</v>
      </c>
      <c r="G7466">
        <v>714</v>
      </c>
      <c r="H7466">
        <v>6</v>
      </c>
      <c r="I7466" s="58" t="s">
        <v>10199</v>
      </c>
      <c r="J7466">
        <v>71406</v>
      </c>
      <c r="K7466" s="4">
        <v>0</v>
      </c>
      <c r="L7466" s="4">
        <v>7.8049999999999997</v>
      </c>
      <c r="M7466" s="4">
        <v>0</v>
      </c>
      <c r="N7466" s="4">
        <v>7.8049999999999997</v>
      </c>
      <c r="O7466" s="5">
        <v>42305.745292812499</v>
      </c>
      <c r="P7466" s="5">
        <v>42305.745292812499</v>
      </c>
    </row>
    <row r="7467" spans="1:16">
      <c r="A7467">
        <v>5</v>
      </c>
      <c r="B7467">
        <v>16</v>
      </c>
      <c r="C7467">
        <v>23</v>
      </c>
      <c r="D7467">
        <v>67</v>
      </c>
      <c r="E7467">
        <v>2733</v>
      </c>
      <c r="F7467">
        <v>9084</v>
      </c>
      <c r="G7467">
        <v>2728</v>
      </c>
      <c r="H7467">
        <v>3</v>
      </c>
      <c r="I7467" s="58">
        <v>302482</v>
      </c>
      <c r="J7467">
        <v>272803</v>
      </c>
      <c r="K7467" s="4">
        <v>0</v>
      </c>
      <c r="L7467" s="4">
        <v>7.7770000000000001</v>
      </c>
      <c r="M7467" s="4">
        <v>0</v>
      </c>
      <c r="N7467" s="4">
        <v>7.7770000000000001</v>
      </c>
      <c r="O7467" s="5">
        <v>42305.745292812499</v>
      </c>
      <c r="P7467" s="5">
        <v>42305.745292812499</v>
      </c>
    </row>
    <row r="7468" spans="1:16">
      <c r="A7468">
        <v>5</v>
      </c>
      <c r="B7468">
        <v>16</v>
      </c>
      <c r="C7468">
        <v>23</v>
      </c>
      <c r="D7468">
        <v>67</v>
      </c>
      <c r="E7468">
        <v>2800</v>
      </c>
      <c r="F7468">
        <v>9085</v>
      </c>
      <c r="G7468">
        <v>2785</v>
      </c>
      <c r="H7468">
        <v>1</v>
      </c>
      <c r="I7468" s="58">
        <v>323242</v>
      </c>
      <c r="J7468">
        <v>278501</v>
      </c>
      <c r="K7468" s="4">
        <v>0</v>
      </c>
      <c r="L7468" s="4">
        <v>2.9980000000000002</v>
      </c>
      <c r="M7468" s="4">
        <v>0</v>
      </c>
      <c r="N7468" s="4">
        <v>2.9980000000000002</v>
      </c>
      <c r="O7468" s="5">
        <v>42305.745292812499</v>
      </c>
      <c r="P7468" s="5">
        <v>42305.745292812499</v>
      </c>
    </row>
    <row r="7469" spans="1:16">
      <c r="A7469">
        <v>5</v>
      </c>
      <c r="B7469">
        <v>16</v>
      </c>
      <c r="C7469">
        <v>23</v>
      </c>
      <c r="D7469">
        <v>67</v>
      </c>
      <c r="E7469">
        <v>2905</v>
      </c>
      <c r="F7469">
        <v>9086</v>
      </c>
      <c r="G7469">
        <v>3066</v>
      </c>
      <c r="H7469">
        <v>1</v>
      </c>
      <c r="I7469" s="58">
        <v>425875</v>
      </c>
      <c r="J7469">
        <v>306601</v>
      </c>
      <c r="K7469" s="4">
        <v>0</v>
      </c>
      <c r="L7469" s="4">
        <v>0.42699999999999999</v>
      </c>
      <c r="M7469" s="4">
        <v>0</v>
      </c>
      <c r="N7469" s="4">
        <v>0.42699999999999999</v>
      </c>
      <c r="O7469" s="5">
        <v>42305.745292812499</v>
      </c>
      <c r="P7469" s="5">
        <v>43258.050196053242</v>
      </c>
    </row>
    <row r="7470" spans="1:16">
      <c r="A7470">
        <v>5</v>
      </c>
      <c r="B7470">
        <v>16</v>
      </c>
      <c r="C7470">
        <v>23</v>
      </c>
      <c r="D7470">
        <v>67</v>
      </c>
      <c r="E7470">
        <v>290</v>
      </c>
      <c r="F7470">
        <v>9060</v>
      </c>
      <c r="G7470">
        <v>708</v>
      </c>
      <c r="H7470">
        <v>1</v>
      </c>
      <c r="I7470" s="58" t="s">
        <v>10200</v>
      </c>
      <c r="J7470">
        <v>70801</v>
      </c>
      <c r="K7470" s="4">
        <v>0</v>
      </c>
      <c r="L7470" s="4">
        <v>8.3970000000000002</v>
      </c>
      <c r="M7470" s="4">
        <v>0</v>
      </c>
      <c r="N7470" s="4">
        <v>8.3970000000000002</v>
      </c>
      <c r="O7470" s="5">
        <v>42305.745292812499</v>
      </c>
      <c r="P7470" s="5">
        <v>42305.745292812499</v>
      </c>
    </row>
    <row r="7471" spans="1:16">
      <c r="A7471">
        <v>5</v>
      </c>
      <c r="B7471">
        <v>16</v>
      </c>
      <c r="C7471">
        <v>23</v>
      </c>
      <c r="D7471">
        <v>67</v>
      </c>
      <c r="E7471">
        <v>2928</v>
      </c>
      <c r="F7471">
        <v>9087</v>
      </c>
      <c r="G7471">
        <v>7</v>
      </c>
      <c r="H7471">
        <v>14</v>
      </c>
      <c r="I7471" s="58" t="s">
        <v>10201</v>
      </c>
      <c r="J7471">
        <v>714</v>
      </c>
      <c r="K7471" s="4">
        <v>0</v>
      </c>
      <c r="L7471" s="4">
        <v>7.3650000000000002</v>
      </c>
      <c r="M7471" s="4">
        <v>3.3660000000000001</v>
      </c>
      <c r="N7471" s="4">
        <v>10.731</v>
      </c>
      <c r="O7471" s="5">
        <v>42305.745292812499</v>
      </c>
      <c r="P7471" s="5">
        <v>42305.745292812499</v>
      </c>
    </row>
    <row r="7472" spans="1:16">
      <c r="A7472">
        <v>5</v>
      </c>
      <c r="B7472">
        <v>16</v>
      </c>
      <c r="C7472">
        <v>23</v>
      </c>
      <c r="D7472">
        <v>67</v>
      </c>
      <c r="E7472">
        <v>3075</v>
      </c>
      <c r="F7472">
        <v>9088</v>
      </c>
      <c r="G7472">
        <v>3181</v>
      </c>
      <c r="H7472">
        <v>1</v>
      </c>
      <c r="I7472" s="58">
        <v>467878</v>
      </c>
      <c r="J7472">
        <v>318101</v>
      </c>
      <c r="K7472" s="4">
        <v>1</v>
      </c>
      <c r="L7472" s="4">
        <v>8.0939999999999994</v>
      </c>
      <c r="M7472" s="4">
        <v>0</v>
      </c>
      <c r="N7472" s="4">
        <v>7.0940000000000003</v>
      </c>
      <c r="O7472" s="5">
        <v>42305.745292812499</v>
      </c>
      <c r="P7472" s="5">
        <v>42305.745292812499</v>
      </c>
    </row>
    <row r="7473" spans="1:16">
      <c r="A7473">
        <v>5</v>
      </c>
      <c r="B7473">
        <v>16</v>
      </c>
      <c r="C7473">
        <v>23</v>
      </c>
      <c r="D7473">
        <v>67</v>
      </c>
      <c r="E7473">
        <v>3223</v>
      </c>
      <c r="F7473">
        <v>9089</v>
      </c>
      <c r="G7473">
        <v>3463</v>
      </c>
      <c r="H7473">
        <v>2</v>
      </c>
      <c r="I7473" s="58">
        <v>570907</v>
      </c>
      <c r="J7473">
        <v>346302</v>
      </c>
      <c r="K7473" s="4">
        <v>1</v>
      </c>
      <c r="L7473" s="4">
        <v>1.9550000000000001</v>
      </c>
      <c r="M7473" s="4">
        <v>4.6219999999999999</v>
      </c>
      <c r="N7473" s="4">
        <v>5.577</v>
      </c>
      <c r="O7473" s="5">
        <v>42305.745292812499</v>
      </c>
      <c r="P7473" s="5">
        <v>43258.050196053242</v>
      </c>
    </row>
    <row r="7474" spans="1:16">
      <c r="A7474">
        <v>5</v>
      </c>
      <c r="B7474">
        <v>16</v>
      </c>
      <c r="C7474">
        <v>23</v>
      </c>
      <c r="D7474">
        <v>67</v>
      </c>
      <c r="E7474">
        <v>3313</v>
      </c>
      <c r="F7474">
        <v>9090</v>
      </c>
      <c r="G7474">
        <v>7</v>
      </c>
      <c r="H7474">
        <v>15</v>
      </c>
      <c r="I7474" s="58" t="s">
        <v>10202</v>
      </c>
      <c r="J7474">
        <v>715</v>
      </c>
      <c r="K7474" s="4">
        <v>5</v>
      </c>
      <c r="L7474" s="4">
        <v>6.673</v>
      </c>
      <c r="M7474" s="4">
        <v>0</v>
      </c>
      <c r="N7474" s="4">
        <v>1.673</v>
      </c>
      <c r="O7474" s="5">
        <v>42305.745292812499</v>
      </c>
      <c r="P7474" s="5">
        <v>42305.745292812499</v>
      </c>
    </row>
    <row r="7475" spans="1:16">
      <c r="A7475">
        <v>5</v>
      </c>
      <c r="B7475">
        <v>16</v>
      </c>
      <c r="C7475">
        <v>23</v>
      </c>
      <c r="D7475">
        <v>67</v>
      </c>
      <c r="E7475">
        <v>3535</v>
      </c>
      <c r="F7475">
        <v>9091</v>
      </c>
      <c r="G7475">
        <v>7</v>
      </c>
      <c r="H7475">
        <v>3</v>
      </c>
      <c r="I7475" s="58">
        <v>39142</v>
      </c>
      <c r="J7475">
        <v>703</v>
      </c>
      <c r="K7475" s="4">
        <v>0</v>
      </c>
      <c r="L7475" s="4">
        <v>20.036000000000001</v>
      </c>
      <c r="M7475" s="4">
        <v>323.26100000000002</v>
      </c>
      <c r="N7475" s="4">
        <v>343.29700000000003</v>
      </c>
      <c r="O7475" s="5">
        <v>42305.745292812499</v>
      </c>
      <c r="P7475" s="5">
        <v>42305.745292812499</v>
      </c>
    </row>
    <row r="7476" spans="1:16">
      <c r="A7476">
        <v>5</v>
      </c>
      <c r="B7476">
        <v>16</v>
      </c>
      <c r="C7476">
        <v>23</v>
      </c>
      <c r="D7476">
        <v>67</v>
      </c>
      <c r="E7476">
        <v>3535</v>
      </c>
      <c r="F7476">
        <v>9092</v>
      </c>
      <c r="G7476">
        <v>7</v>
      </c>
      <c r="H7476">
        <v>4</v>
      </c>
      <c r="I7476" s="58">
        <v>39173</v>
      </c>
      <c r="J7476">
        <v>704</v>
      </c>
      <c r="K7476" s="4">
        <v>20.007999999999999</v>
      </c>
      <c r="L7476" s="4">
        <v>25.481999999999999</v>
      </c>
      <c r="M7476" s="4">
        <v>343.29700000000003</v>
      </c>
      <c r="N7476" s="4">
        <v>348.77100000000002</v>
      </c>
      <c r="O7476" s="5">
        <v>42305.745292812499</v>
      </c>
      <c r="P7476" s="5">
        <v>42305.745292812499</v>
      </c>
    </row>
    <row r="7477" spans="1:16">
      <c r="A7477">
        <v>5</v>
      </c>
      <c r="B7477">
        <v>16</v>
      </c>
      <c r="C7477">
        <v>23</v>
      </c>
      <c r="D7477">
        <v>67</v>
      </c>
      <c r="E7477">
        <v>3535</v>
      </c>
      <c r="F7477">
        <v>9093</v>
      </c>
      <c r="G7477">
        <v>7</v>
      </c>
      <c r="H7477">
        <v>6</v>
      </c>
      <c r="I7477" s="58">
        <v>39234</v>
      </c>
      <c r="J7477">
        <v>706</v>
      </c>
      <c r="K7477" s="4">
        <v>0</v>
      </c>
      <c r="L7477" s="4">
        <v>12.628</v>
      </c>
      <c r="M7477" s="4">
        <v>348.77100000000002</v>
      </c>
      <c r="N7477" s="4">
        <v>361.399</v>
      </c>
      <c r="O7477" s="5">
        <v>42305.745292812499</v>
      </c>
      <c r="P7477" s="5">
        <v>42305.745292812499</v>
      </c>
    </row>
    <row r="7478" spans="1:16">
      <c r="A7478">
        <v>5</v>
      </c>
      <c r="B7478">
        <v>16</v>
      </c>
      <c r="C7478">
        <v>23</v>
      </c>
      <c r="D7478">
        <v>67</v>
      </c>
      <c r="E7478">
        <v>3535</v>
      </c>
      <c r="F7478">
        <v>9094</v>
      </c>
      <c r="G7478">
        <v>314</v>
      </c>
      <c r="H7478">
        <v>5</v>
      </c>
      <c r="I7478" s="58" t="s">
        <v>10203</v>
      </c>
      <c r="J7478">
        <v>31405</v>
      </c>
      <c r="K7478" s="4">
        <v>12.625</v>
      </c>
      <c r="L7478" s="4">
        <v>14.396000000000001</v>
      </c>
      <c r="M7478" s="4">
        <v>361.399</v>
      </c>
      <c r="N7478" s="4">
        <v>363.17</v>
      </c>
      <c r="O7478" s="5">
        <v>42305.745292812499</v>
      </c>
      <c r="P7478" s="5">
        <v>42305.745292812499</v>
      </c>
    </row>
    <row r="7479" spans="1:16">
      <c r="A7479">
        <v>5</v>
      </c>
      <c r="B7479">
        <v>16</v>
      </c>
      <c r="C7479">
        <v>23</v>
      </c>
      <c r="D7479">
        <v>67</v>
      </c>
      <c r="E7479">
        <v>3858</v>
      </c>
      <c r="F7479">
        <v>9095</v>
      </c>
      <c r="G7479">
        <v>7</v>
      </c>
      <c r="H7479">
        <v>4</v>
      </c>
      <c r="I7479" s="58">
        <v>39173</v>
      </c>
      <c r="J7479">
        <v>704</v>
      </c>
      <c r="K7479" s="4">
        <v>8.1829999999999998</v>
      </c>
      <c r="L7479" s="4">
        <v>17.922999999999998</v>
      </c>
      <c r="M7479" s="4">
        <v>176.94900000000001</v>
      </c>
      <c r="N7479" s="4">
        <v>186.68899999999999</v>
      </c>
      <c r="O7479" s="5">
        <v>42305.745292812499</v>
      </c>
      <c r="P7479" s="5">
        <v>43258.050196053242</v>
      </c>
    </row>
    <row r="7480" spans="1:16">
      <c r="A7480">
        <v>5</v>
      </c>
      <c r="B7480">
        <v>16</v>
      </c>
      <c r="C7480">
        <v>23</v>
      </c>
      <c r="D7480">
        <v>67</v>
      </c>
      <c r="E7480">
        <v>3858</v>
      </c>
      <c r="F7480">
        <v>9096</v>
      </c>
      <c r="G7480">
        <v>126</v>
      </c>
      <c r="H7480">
        <v>3</v>
      </c>
      <c r="I7480" s="58" t="s">
        <v>1675</v>
      </c>
      <c r="J7480">
        <v>12603</v>
      </c>
      <c r="K7480" s="4">
        <v>0</v>
      </c>
      <c r="L7480" s="4">
        <v>13.61</v>
      </c>
      <c r="M7480" s="4">
        <v>163.214</v>
      </c>
      <c r="N7480" s="4">
        <v>176.82400000000001</v>
      </c>
      <c r="O7480" s="5">
        <v>42305.745292812499</v>
      </c>
      <c r="P7480" s="5">
        <v>43258.050196053242</v>
      </c>
    </row>
    <row r="7481" spans="1:16">
      <c r="A7481">
        <v>5</v>
      </c>
      <c r="B7481">
        <v>16</v>
      </c>
      <c r="C7481">
        <v>23</v>
      </c>
      <c r="D7481">
        <v>67</v>
      </c>
      <c r="E7481">
        <v>3858</v>
      </c>
      <c r="F7481">
        <v>9097</v>
      </c>
      <c r="G7481">
        <v>257</v>
      </c>
      <c r="H7481">
        <v>3</v>
      </c>
      <c r="I7481" s="58" t="s">
        <v>10204</v>
      </c>
      <c r="J7481">
        <v>25703</v>
      </c>
      <c r="K7481" s="4">
        <v>20.579000000000001</v>
      </c>
      <c r="L7481" s="4">
        <v>31.18</v>
      </c>
      <c r="M7481" s="4">
        <v>186.68899999999999</v>
      </c>
      <c r="N7481" s="4">
        <v>197.29</v>
      </c>
      <c r="O7481" s="5">
        <v>42305.745292812499</v>
      </c>
      <c r="P7481" s="5">
        <v>43258.050196053242</v>
      </c>
    </row>
    <row r="7482" spans="1:16">
      <c r="A7482">
        <v>5</v>
      </c>
      <c r="B7482">
        <v>16</v>
      </c>
      <c r="C7482">
        <v>23</v>
      </c>
      <c r="D7482">
        <v>67</v>
      </c>
      <c r="E7482">
        <v>3858</v>
      </c>
      <c r="F7482">
        <v>9098</v>
      </c>
      <c r="G7482">
        <v>257</v>
      </c>
      <c r="H7482">
        <v>4</v>
      </c>
      <c r="I7482" s="58" t="s">
        <v>10205</v>
      </c>
      <c r="J7482">
        <v>25704</v>
      </c>
      <c r="K7482" s="4">
        <v>21.512</v>
      </c>
      <c r="L7482" s="4">
        <v>31.734999999999999</v>
      </c>
      <c r="M7482" s="4">
        <v>197.29</v>
      </c>
      <c r="N7482" s="4">
        <v>207.51300000000001</v>
      </c>
      <c r="O7482" s="5">
        <v>42305.745292812499</v>
      </c>
      <c r="P7482" s="5">
        <v>43258.050196053242</v>
      </c>
    </row>
    <row r="7483" spans="1:16">
      <c r="A7483">
        <v>5</v>
      </c>
      <c r="B7483">
        <v>16</v>
      </c>
      <c r="C7483">
        <v>23</v>
      </c>
      <c r="D7483">
        <v>67</v>
      </c>
      <c r="E7483">
        <v>3866</v>
      </c>
      <c r="F7483">
        <v>9099</v>
      </c>
      <c r="G7483">
        <v>288</v>
      </c>
      <c r="H7483">
        <v>3</v>
      </c>
      <c r="I7483" s="58" t="s">
        <v>10206</v>
      </c>
      <c r="J7483">
        <v>28803</v>
      </c>
      <c r="K7483" s="4">
        <v>0</v>
      </c>
      <c r="L7483" s="4">
        <v>18.061</v>
      </c>
      <c r="M7483" s="4">
        <v>85.849000000000004</v>
      </c>
      <c r="N7483" s="4">
        <v>103.91</v>
      </c>
      <c r="O7483" s="5">
        <v>42305.745292812499</v>
      </c>
      <c r="P7483" s="5">
        <v>43258.050196053242</v>
      </c>
    </row>
    <row r="7484" spans="1:16">
      <c r="A7484">
        <v>5</v>
      </c>
      <c r="B7484">
        <v>16</v>
      </c>
      <c r="C7484">
        <v>23</v>
      </c>
      <c r="D7484">
        <v>67</v>
      </c>
      <c r="E7484">
        <v>3884</v>
      </c>
      <c r="F7484">
        <v>9100</v>
      </c>
      <c r="G7484">
        <v>182</v>
      </c>
      <c r="H7484">
        <v>1</v>
      </c>
      <c r="I7484" s="58" t="s">
        <v>10207</v>
      </c>
      <c r="J7484">
        <v>18201</v>
      </c>
      <c r="K7484" s="4">
        <v>0</v>
      </c>
      <c r="L7484" s="4">
        <v>4.3819999999999997</v>
      </c>
      <c r="M7484" s="4">
        <v>54.829000000000001</v>
      </c>
      <c r="N7484" s="4">
        <v>59.212000000000003</v>
      </c>
      <c r="O7484" s="5">
        <v>42305.745292812499</v>
      </c>
      <c r="P7484" s="5">
        <v>42305.745292812499</v>
      </c>
    </row>
    <row r="7485" spans="1:16">
      <c r="A7485">
        <v>5</v>
      </c>
      <c r="B7485">
        <v>16</v>
      </c>
      <c r="C7485">
        <v>23</v>
      </c>
      <c r="D7485">
        <v>67</v>
      </c>
      <c r="E7485">
        <v>3884</v>
      </c>
      <c r="F7485">
        <v>9101</v>
      </c>
      <c r="G7485">
        <v>452</v>
      </c>
      <c r="H7485">
        <v>1</v>
      </c>
      <c r="I7485" s="58" t="s">
        <v>10208</v>
      </c>
      <c r="J7485">
        <v>45201</v>
      </c>
      <c r="K7485" s="4">
        <v>0</v>
      </c>
      <c r="L7485" s="4">
        <v>9.4619999999999997</v>
      </c>
      <c r="M7485" s="4">
        <v>45.366999999999997</v>
      </c>
      <c r="N7485" s="4">
        <v>54.829000000000001</v>
      </c>
      <c r="O7485" s="5">
        <v>42305.745292812499</v>
      </c>
      <c r="P7485" s="5">
        <v>43258.050196053242</v>
      </c>
    </row>
    <row r="7486" spans="1:16">
      <c r="A7486">
        <v>5</v>
      </c>
      <c r="B7486">
        <v>16</v>
      </c>
      <c r="C7486">
        <v>23</v>
      </c>
      <c r="D7486">
        <v>67</v>
      </c>
      <c r="E7486">
        <v>3948</v>
      </c>
      <c r="F7486">
        <v>9102</v>
      </c>
      <c r="G7486">
        <v>7</v>
      </c>
      <c r="H7486">
        <v>4</v>
      </c>
      <c r="I7486" s="58">
        <v>39173</v>
      </c>
      <c r="J7486">
        <v>704</v>
      </c>
      <c r="K7486" s="4">
        <v>17.922999999999998</v>
      </c>
      <c r="L7486" s="4">
        <v>19.651</v>
      </c>
      <c r="M7486" s="4">
        <v>8.6989999999999998</v>
      </c>
      <c r="N7486" s="4">
        <v>10.427</v>
      </c>
      <c r="O7486" s="5">
        <v>42305.745292812499</v>
      </c>
      <c r="P7486" s="5">
        <v>43258.050196053242</v>
      </c>
    </row>
    <row r="7487" spans="1:16">
      <c r="A7487">
        <v>5</v>
      </c>
      <c r="B7487">
        <v>16</v>
      </c>
      <c r="C7487">
        <v>23</v>
      </c>
      <c r="D7487">
        <v>67</v>
      </c>
      <c r="E7487">
        <v>3948</v>
      </c>
      <c r="F7487">
        <v>9103</v>
      </c>
      <c r="G7487">
        <v>257</v>
      </c>
      <c r="H7487">
        <v>2</v>
      </c>
      <c r="I7487" s="58" t="s">
        <v>1676</v>
      </c>
      <c r="J7487">
        <v>25702</v>
      </c>
      <c r="K7487" s="4">
        <v>11.88</v>
      </c>
      <c r="L7487" s="4">
        <v>20.579000000000001</v>
      </c>
      <c r="M7487" s="4">
        <v>0</v>
      </c>
      <c r="N7487" s="4">
        <v>8.6989999999999998</v>
      </c>
      <c r="O7487" s="5">
        <v>42305.745292812499</v>
      </c>
      <c r="P7487" s="5">
        <v>43258.050196053242</v>
      </c>
    </row>
    <row r="7488" spans="1:16">
      <c r="A7488">
        <v>5</v>
      </c>
      <c r="B7488">
        <v>16</v>
      </c>
      <c r="C7488">
        <v>23</v>
      </c>
      <c r="D7488">
        <v>67</v>
      </c>
      <c r="E7488">
        <v>4018</v>
      </c>
      <c r="F7488">
        <v>9104</v>
      </c>
      <c r="G7488">
        <v>7</v>
      </c>
      <c r="H7488">
        <v>4</v>
      </c>
      <c r="I7488" s="58">
        <v>39173</v>
      </c>
      <c r="J7488">
        <v>704</v>
      </c>
      <c r="K7488" s="4">
        <v>4.1550000000000002</v>
      </c>
      <c r="L7488" s="4">
        <v>6</v>
      </c>
      <c r="M7488" s="4">
        <v>0</v>
      </c>
      <c r="N7488" s="4">
        <v>1.845</v>
      </c>
      <c r="O7488" s="5">
        <v>42305.745292812499</v>
      </c>
      <c r="P7488" s="5">
        <v>43258.050196053242</v>
      </c>
    </row>
    <row r="7489" spans="1:16">
      <c r="A7489">
        <v>5</v>
      </c>
      <c r="B7489">
        <v>16</v>
      </c>
      <c r="C7489">
        <v>23</v>
      </c>
      <c r="D7489">
        <v>67</v>
      </c>
      <c r="E7489">
        <v>4018</v>
      </c>
      <c r="F7489">
        <v>9105</v>
      </c>
      <c r="G7489">
        <v>2638</v>
      </c>
      <c r="H7489">
        <v>1</v>
      </c>
      <c r="I7489" s="58">
        <v>269551</v>
      </c>
      <c r="J7489">
        <v>263801</v>
      </c>
      <c r="K7489" s="4">
        <v>0</v>
      </c>
      <c r="L7489" s="4">
        <v>15.523999999999999</v>
      </c>
      <c r="M7489" s="4">
        <v>1.845</v>
      </c>
      <c r="N7489" s="4">
        <v>17.369</v>
      </c>
      <c r="O7489" s="5">
        <v>42305.745292812499</v>
      </c>
      <c r="P7489" s="5">
        <v>43258.050196053242</v>
      </c>
    </row>
    <row r="7490" spans="1:16">
      <c r="A7490">
        <v>5</v>
      </c>
      <c r="B7490">
        <v>16</v>
      </c>
      <c r="C7490">
        <v>23</v>
      </c>
      <c r="D7490">
        <v>67</v>
      </c>
      <c r="E7490">
        <v>4194</v>
      </c>
      <c r="F7490">
        <v>9106</v>
      </c>
      <c r="G7490">
        <v>7</v>
      </c>
      <c r="H7490">
        <v>5</v>
      </c>
      <c r="I7490" s="58">
        <v>39203</v>
      </c>
      <c r="J7490">
        <v>705</v>
      </c>
      <c r="K7490" s="4">
        <v>0</v>
      </c>
      <c r="L7490" s="4">
        <v>5.9480000000000004</v>
      </c>
      <c r="M7490" s="4">
        <v>0</v>
      </c>
      <c r="N7490" s="4">
        <v>5.9480000000000004</v>
      </c>
      <c r="O7490" s="5">
        <v>42305.745292812499</v>
      </c>
      <c r="P7490" s="5">
        <v>42305.745292812499</v>
      </c>
    </row>
    <row r="7491" spans="1:16">
      <c r="A7491">
        <v>5</v>
      </c>
      <c r="B7491">
        <v>16</v>
      </c>
      <c r="C7491">
        <v>23</v>
      </c>
      <c r="D7491">
        <v>67</v>
      </c>
      <c r="E7491">
        <v>4249</v>
      </c>
      <c r="F7491">
        <v>9107</v>
      </c>
      <c r="G7491">
        <v>257</v>
      </c>
      <c r="H7491">
        <v>8</v>
      </c>
      <c r="I7491" s="58" t="s">
        <v>10209</v>
      </c>
      <c r="J7491">
        <v>25708</v>
      </c>
      <c r="K7491" s="4">
        <v>0.52500000000000002</v>
      </c>
      <c r="L7491" s="4">
        <v>1.645</v>
      </c>
      <c r="M7491" s="4">
        <v>0</v>
      </c>
      <c r="N7491" s="4">
        <v>1.1200000000000001</v>
      </c>
      <c r="O7491" t="s">
        <v>1223</v>
      </c>
      <c r="P7491" t="s">
        <v>1223</v>
      </c>
    </row>
    <row r="7492" spans="1:16">
      <c r="A7492">
        <v>5</v>
      </c>
      <c r="B7492">
        <v>16</v>
      </c>
      <c r="C7492">
        <v>23</v>
      </c>
      <c r="D7492">
        <v>67</v>
      </c>
      <c r="E7492">
        <v>4487</v>
      </c>
      <c r="F7492">
        <v>9108</v>
      </c>
      <c r="G7492">
        <v>3309</v>
      </c>
      <c r="H7492">
        <v>2</v>
      </c>
      <c r="I7492" s="58">
        <v>514660</v>
      </c>
      <c r="J7492">
        <v>330902</v>
      </c>
      <c r="K7492" s="4">
        <v>5</v>
      </c>
      <c r="L7492" s="4">
        <v>6.3209999999999997</v>
      </c>
      <c r="M7492" s="4">
        <v>0</v>
      </c>
      <c r="N7492" s="4">
        <v>1.321</v>
      </c>
      <c r="O7492" s="5">
        <v>42305.745292812499</v>
      </c>
      <c r="P7492" s="5">
        <v>42305.745292812499</v>
      </c>
    </row>
    <row r="7493" spans="1:16">
      <c r="A7493">
        <v>5</v>
      </c>
      <c r="B7493">
        <v>16</v>
      </c>
      <c r="C7493">
        <v>23</v>
      </c>
      <c r="D7493">
        <v>67</v>
      </c>
      <c r="E7493">
        <v>4542</v>
      </c>
      <c r="F7493">
        <v>9109</v>
      </c>
      <c r="G7493">
        <v>126</v>
      </c>
      <c r="H7493">
        <v>3</v>
      </c>
      <c r="I7493" s="58" t="s">
        <v>1675</v>
      </c>
      <c r="J7493">
        <v>12603</v>
      </c>
      <c r="K7493" s="4">
        <v>13.61</v>
      </c>
      <c r="L7493" s="4">
        <v>13.734999999999999</v>
      </c>
      <c r="M7493" s="4">
        <v>140.24700000000001</v>
      </c>
      <c r="N7493" s="4">
        <v>140.37200000000001</v>
      </c>
      <c r="O7493" s="5">
        <v>42305.745292812499</v>
      </c>
      <c r="P7493" s="5">
        <v>42305.745292812499</v>
      </c>
    </row>
    <row r="7494" spans="1:16">
      <c r="A7494">
        <v>5</v>
      </c>
      <c r="B7494">
        <v>16</v>
      </c>
      <c r="C7494">
        <v>23</v>
      </c>
      <c r="D7494">
        <v>67</v>
      </c>
      <c r="E7494">
        <v>4542</v>
      </c>
      <c r="F7494">
        <v>9110</v>
      </c>
      <c r="G7494">
        <v>127</v>
      </c>
      <c r="H7494">
        <v>1</v>
      </c>
      <c r="I7494" s="58" t="s">
        <v>10210</v>
      </c>
      <c r="J7494">
        <v>12701</v>
      </c>
      <c r="K7494" s="4">
        <v>11.207000000000001</v>
      </c>
      <c r="L7494" s="4">
        <v>20.643000000000001</v>
      </c>
      <c r="M7494" s="4">
        <v>140.37200000000001</v>
      </c>
      <c r="N7494" s="4">
        <v>149.80799999999999</v>
      </c>
      <c r="O7494" s="5">
        <v>42305.745292812499</v>
      </c>
      <c r="P7494" s="5">
        <v>43258.050196053242</v>
      </c>
    </row>
    <row r="7495" spans="1:16">
      <c r="A7495">
        <v>5</v>
      </c>
      <c r="B7495">
        <v>16</v>
      </c>
      <c r="C7495">
        <v>23</v>
      </c>
      <c r="D7495">
        <v>67</v>
      </c>
      <c r="E7495">
        <v>4542</v>
      </c>
      <c r="F7495">
        <v>9111</v>
      </c>
      <c r="G7495">
        <v>127</v>
      </c>
      <c r="H7495">
        <v>2</v>
      </c>
      <c r="I7495" s="58" t="s">
        <v>10211</v>
      </c>
      <c r="J7495">
        <v>12702</v>
      </c>
      <c r="K7495" s="4">
        <v>1</v>
      </c>
      <c r="L7495" s="4">
        <v>13.234</v>
      </c>
      <c r="M7495" s="4">
        <v>149.80799999999999</v>
      </c>
      <c r="N7495" s="4">
        <v>162.042</v>
      </c>
      <c r="O7495" s="5">
        <v>42305.745292812499</v>
      </c>
      <c r="P7495" s="5">
        <v>43258.050196053242</v>
      </c>
    </row>
    <row r="7496" spans="1:16">
      <c r="A7496">
        <v>5</v>
      </c>
      <c r="B7496">
        <v>16</v>
      </c>
      <c r="C7496">
        <v>23</v>
      </c>
      <c r="D7496">
        <v>67</v>
      </c>
      <c r="E7496">
        <v>4542</v>
      </c>
      <c r="F7496">
        <v>9112</v>
      </c>
      <c r="G7496">
        <v>257</v>
      </c>
      <c r="H7496">
        <v>2</v>
      </c>
      <c r="I7496" s="58" t="s">
        <v>1676</v>
      </c>
      <c r="J7496">
        <v>25702</v>
      </c>
      <c r="K7496" s="4">
        <v>0</v>
      </c>
      <c r="L7496" s="4">
        <v>1.8759999999999999</v>
      </c>
      <c r="M7496" s="4">
        <v>129.21</v>
      </c>
      <c r="N7496" s="4">
        <v>131.08600000000001</v>
      </c>
      <c r="O7496" s="5">
        <v>42305.745292812499</v>
      </c>
      <c r="P7496" s="5">
        <v>42305.745292812499</v>
      </c>
    </row>
    <row r="7497" spans="1:16">
      <c r="A7497">
        <v>5</v>
      </c>
      <c r="B7497">
        <v>16</v>
      </c>
      <c r="C7497">
        <v>23</v>
      </c>
      <c r="D7497">
        <v>67</v>
      </c>
      <c r="E7497">
        <v>4542</v>
      </c>
      <c r="F7497">
        <v>9113</v>
      </c>
      <c r="G7497">
        <v>434</v>
      </c>
      <c r="H7497">
        <v>1</v>
      </c>
      <c r="I7497" s="58" t="s">
        <v>10212</v>
      </c>
      <c r="J7497">
        <v>43401</v>
      </c>
      <c r="K7497" s="4">
        <v>1.8919999999999999</v>
      </c>
      <c r="L7497" s="4">
        <v>11.053000000000001</v>
      </c>
      <c r="M7497" s="4">
        <v>131.08600000000001</v>
      </c>
      <c r="N7497" s="4">
        <v>140.24700000000001</v>
      </c>
      <c r="O7497" s="5">
        <v>42305.745292812499</v>
      </c>
      <c r="P7497" s="5">
        <v>42305.745292812499</v>
      </c>
    </row>
    <row r="7498" spans="1:16">
      <c r="A7498">
        <v>5</v>
      </c>
      <c r="B7498">
        <v>16</v>
      </c>
      <c r="C7498">
        <v>23</v>
      </c>
      <c r="D7498">
        <v>67</v>
      </c>
      <c r="E7498">
        <v>545</v>
      </c>
      <c r="F7498">
        <v>9061</v>
      </c>
      <c r="G7498">
        <v>452</v>
      </c>
      <c r="H7498">
        <v>4</v>
      </c>
      <c r="I7498" s="58" t="s">
        <v>10213</v>
      </c>
      <c r="J7498">
        <v>45204</v>
      </c>
      <c r="K7498" s="4">
        <v>1</v>
      </c>
      <c r="L7498" s="4">
        <v>2.472</v>
      </c>
      <c r="M7498" s="4">
        <v>3.9369999999999998</v>
      </c>
      <c r="N7498" s="4">
        <v>5.4089999999999998</v>
      </c>
      <c r="O7498" s="5">
        <v>42305.745292812499</v>
      </c>
      <c r="P7498" s="5">
        <v>42305.745292812499</v>
      </c>
    </row>
    <row r="7499" spans="1:16">
      <c r="A7499">
        <v>5</v>
      </c>
      <c r="B7499">
        <v>16</v>
      </c>
      <c r="C7499">
        <v>23</v>
      </c>
      <c r="D7499">
        <v>67</v>
      </c>
      <c r="E7499">
        <v>545</v>
      </c>
      <c r="F7499">
        <v>9062</v>
      </c>
      <c r="G7499">
        <v>452</v>
      </c>
      <c r="H7499">
        <v>5</v>
      </c>
      <c r="I7499" s="58" t="s">
        <v>10214</v>
      </c>
      <c r="J7499">
        <v>45205</v>
      </c>
      <c r="K7499" s="4">
        <v>0</v>
      </c>
      <c r="L7499" s="4">
        <v>0.879</v>
      </c>
      <c r="M7499" s="4">
        <v>2.78</v>
      </c>
      <c r="N7499" s="4">
        <v>3.6589999999999998</v>
      </c>
      <c r="O7499" s="5">
        <v>42305.745292812499</v>
      </c>
      <c r="P7499" s="5">
        <v>43258.050196053242</v>
      </c>
    </row>
    <row r="7500" spans="1:16">
      <c r="A7500">
        <v>5</v>
      </c>
      <c r="B7500">
        <v>16</v>
      </c>
      <c r="C7500">
        <v>23</v>
      </c>
      <c r="D7500">
        <v>67</v>
      </c>
      <c r="E7500">
        <v>724</v>
      </c>
      <c r="F7500">
        <v>9063</v>
      </c>
      <c r="G7500">
        <v>1026</v>
      </c>
      <c r="H7500">
        <v>1</v>
      </c>
      <c r="I7500" s="58" t="s">
        <v>10215</v>
      </c>
      <c r="J7500">
        <v>102601</v>
      </c>
      <c r="K7500" s="4">
        <v>2.0110000000000001</v>
      </c>
      <c r="L7500" s="4">
        <v>8.6319999999999997</v>
      </c>
      <c r="M7500" s="4">
        <v>0</v>
      </c>
      <c r="N7500" s="4">
        <v>6.6210000000000004</v>
      </c>
      <c r="O7500" s="5">
        <v>42305.745292812499</v>
      </c>
      <c r="P7500" s="5">
        <v>42305.745292812499</v>
      </c>
    </row>
    <row r="7501" spans="1:16">
      <c r="A7501">
        <v>5</v>
      </c>
      <c r="B7501">
        <v>16</v>
      </c>
      <c r="C7501">
        <v>23</v>
      </c>
      <c r="D7501">
        <v>67</v>
      </c>
      <c r="E7501">
        <v>724</v>
      </c>
      <c r="F7501">
        <v>9064</v>
      </c>
      <c r="G7501">
        <v>1026</v>
      </c>
      <c r="H7501">
        <v>2</v>
      </c>
      <c r="I7501" s="58" t="s">
        <v>10216</v>
      </c>
      <c r="J7501">
        <v>102602</v>
      </c>
      <c r="K7501" s="4">
        <v>8.6319999999999997</v>
      </c>
      <c r="L7501" s="4">
        <v>23.013000000000002</v>
      </c>
      <c r="M7501" s="4">
        <v>6.6210000000000004</v>
      </c>
      <c r="N7501" s="4">
        <v>21.001999999999999</v>
      </c>
      <c r="O7501" s="5">
        <v>42305.745292812499</v>
      </c>
      <c r="P7501" s="5">
        <v>42305.745292812499</v>
      </c>
    </row>
    <row r="7502" spans="1:16">
      <c r="A7502">
        <v>5</v>
      </c>
      <c r="B7502">
        <v>16</v>
      </c>
      <c r="C7502">
        <v>23</v>
      </c>
      <c r="D7502">
        <v>67</v>
      </c>
      <c r="E7502">
        <v>725</v>
      </c>
      <c r="F7502">
        <v>9065</v>
      </c>
      <c r="G7502">
        <v>1027</v>
      </c>
      <c r="H7502">
        <v>1</v>
      </c>
      <c r="I7502" s="58" t="s">
        <v>10217</v>
      </c>
      <c r="J7502">
        <v>102701</v>
      </c>
      <c r="K7502" s="4">
        <v>4.9000000000000002E-2</v>
      </c>
      <c r="L7502" s="4">
        <v>11.444000000000001</v>
      </c>
      <c r="M7502" s="4">
        <v>0</v>
      </c>
      <c r="N7502" s="4">
        <v>11.395</v>
      </c>
      <c r="O7502" s="5">
        <v>42305.745292812499</v>
      </c>
      <c r="P7502" s="5">
        <v>42305.745292812499</v>
      </c>
    </row>
    <row r="7503" spans="1:16">
      <c r="A7503">
        <v>5</v>
      </c>
      <c r="B7503">
        <v>16</v>
      </c>
      <c r="C7503">
        <v>23</v>
      </c>
      <c r="D7503">
        <v>67</v>
      </c>
      <c r="E7503">
        <v>726</v>
      </c>
      <c r="F7503">
        <v>9066</v>
      </c>
      <c r="G7503">
        <v>570</v>
      </c>
      <c r="H7503">
        <v>1</v>
      </c>
      <c r="I7503" s="58" t="s">
        <v>10218</v>
      </c>
      <c r="J7503">
        <v>57001</v>
      </c>
      <c r="K7503" s="4">
        <v>5.3999999999999999E-2</v>
      </c>
      <c r="L7503" s="4">
        <v>19.256</v>
      </c>
      <c r="M7503" s="4">
        <v>0</v>
      </c>
      <c r="N7503" s="4">
        <v>19.202000000000002</v>
      </c>
      <c r="O7503" s="5">
        <v>42305.745292812499</v>
      </c>
      <c r="P7503" s="5">
        <v>42305.745292812499</v>
      </c>
    </row>
    <row r="7504" spans="1:16">
      <c r="A7504">
        <v>5</v>
      </c>
      <c r="B7504">
        <v>16</v>
      </c>
      <c r="C7504">
        <v>23</v>
      </c>
      <c r="D7504">
        <v>67</v>
      </c>
      <c r="E7504">
        <v>738</v>
      </c>
      <c r="F7504">
        <v>9067</v>
      </c>
      <c r="G7504">
        <v>1033</v>
      </c>
      <c r="H7504">
        <v>1</v>
      </c>
      <c r="I7504" s="58" t="s">
        <v>10219</v>
      </c>
      <c r="J7504">
        <v>103301</v>
      </c>
      <c r="K7504" s="4">
        <v>0</v>
      </c>
      <c r="L7504" s="4">
        <v>1.494</v>
      </c>
      <c r="M7504" s="4">
        <v>0</v>
      </c>
      <c r="N7504" s="4">
        <v>1.494</v>
      </c>
      <c r="O7504" s="5">
        <v>42305.745292812499</v>
      </c>
      <c r="P7504" s="5">
        <v>43258.050196053242</v>
      </c>
    </row>
    <row r="7505" spans="1:16">
      <c r="A7505">
        <v>5</v>
      </c>
      <c r="B7505">
        <v>16</v>
      </c>
      <c r="C7505">
        <v>23</v>
      </c>
      <c r="D7505">
        <v>67</v>
      </c>
      <c r="E7505">
        <v>741</v>
      </c>
      <c r="F7505">
        <v>9068</v>
      </c>
      <c r="G7505">
        <v>1036</v>
      </c>
      <c r="H7505">
        <v>2</v>
      </c>
      <c r="I7505" s="58" t="s">
        <v>10220</v>
      </c>
      <c r="J7505">
        <v>103602</v>
      </c>
      <c r="K7505" s="4">
        <v>0</v>
      </c>
      <c r="L7505" s="4">
        <v>0.23699999999999999</v>
      </c>
      <c r="M7505" s="4">
        <v>0.74399999999999999</v>
      </c>
      <c r="N7505" s="4">
        <v>0.98099999999999998</v>
      </c>
      <c r="O7505" s="5">
        <v>42305.745292812499</v>
      </c>
      <c r="P7505" s="5">
        <v>43258.050196053242</v>
      </c>
    </row>
    <row r="7506" spans="1:16">
      <c r="A7506">
        <v>5</v>
      </c>
      <c r="B7506">
        <v>16</v>
      </c>
      <c r="C7506">
        <v>23</v>
      </c>
      <c r="D7506">
        <v>67</v>
      </c>
      <c r="E7506">
        <v>741</v>
      </c>
      <c r="F7506">
        <v>9069</v>
      </c>
      <c r="G7506">
        <v>1239</v>
      </c>
      <c r="H7506">
        <v>1</v>
      </c>
      <c r="I7506" s="58" t="s">
        <v>1674</v>
      </c>
      <c r="J7506">
        <v>123901</v>
      </c>
      <c r="K7506" s="4">
        <v>20.129000000000001</v>
      </c>
      <c r="L7506" s="4">
        <v>20.873000000000001</v>
      </c>
      <c r="M7506" s="4">
        <v>0</v>
      </c>
      <c r="N7506" s="4">
        <v>0.74399999999999999</v>
      </c>
      <c r="O7506" s="5">
        <v>42305.745292812499</v>
      </c>
      <c r="P7506" s="5">
        <v>43258.050196053242</v>
      </c>
    </row>
    <row r="7507" spans="1:16">
      <c r="A7507">
        <v>5</v>
      </c>
      <c r="B7507">
        <v>16</v>
      </c>
      <c r="C7507">
        <v>23</v>
      </c>
      <c r="D7507">
        <v>67</v>
      </c>
      <c r="E7507">
        <v>828</v>
      </c>
      <c r="F7507">
        <v>9070</v>
      </c>
      <c r="G7507">
        <v>2107</v>
      </c>
      <c r="H7507">
        <v>3</v>
      </c>
      <c r="I7507" s="58">
        <v>75666</v>
      </c>
      <c r="J7507">
        <v>210703</v>
      </c>
      <c r="K7507" s="4">
        <v>0</v>
      </c>
      <c r="L7507" s="4">
        <v>0.745</v>
      </c>
      <c r="M7507" s="4">
        <v>0</v>
      </c>
      <c r="N7507" s="4">
        <v>0.745</v>
      </c>
      <c r="O7507" s="5">
        <v>42305.745292812499</v>
      </c>
      <c r="P7507" s="5">
        <v>43258.050196053242</v>
      </c>
    </row>
    <row r="7508" spans="1:16">
      <c r="A7508">
        <v>5</v>
      </c>
      <c r="B7508">
        <v>16</v>
      </c>
      <c r="C7508">
        <v>23</v>
      </c>
      <c r="D7508">
        <v>67</v>
      </c>
      <c r="E7508">
        <v>862</v>
      </c>
      <c r="F7508">
        <v>9071</v>
      </c>
      <c r="G7508">
        <v>714</v>
      </c>
      <c r="H7508">
        <v>4</v>
      </c>
      <c r="I7508" s="58" t="s">
        <v>10221</v>
      </c>
      <c r="J7508">
        <v>71404</v>
      </c>
      <c r="K7508" s="4">
        <v>0</v>
      </c>
      <c r="L7508" s="4">
        <v>3.23</v>
      </c>
      <c r="M7508" s="4">
        <v>27.5</v>
      </c>
      <c r="N7508" s="4">
        <v>30.73</v>
      </c>
      <c r="O7508" s="5">
        <v>42305.745292812499</v>
      </c>
      <c r="P7508" s="5">
        <v>42305.745292812499</v>
      </c>
    </row>
    <row r="7509" spans="1:16">
      <c r="A7509">
        <v>5</v>
      </c>
      <c r="B7509">
        <v>16</v>
      </c>
      <c r="C7509">
        <v>25</v>
      </c>
      <c r="D7509">
        <v>138</v>
      </c>
      <c r="E7509">
        <v>1169</v>
      </c>
      <c r="F7509">
        <v>9679</v>
      </c>
      <c r="G7509">
        <v>496</v>
      </c>
      <c r="H7509">
        <v>5</v>
      </c>
      <c r="I7509" s="58" t="s">
        <v>10222</v>
      </c>
      <c r="J7509">
        <v>49605</v>
      </c>
      <c r="K7509" s="4">
        <v>0</v>
      </c>
      <c r="L7509" s="4">
        <v>2.431</v>
      </c>
      <c r="M7509" s="4">
        <v>0</v>
      </c>
      <c r="N7509" s="4">
        <v>2.431</v>
      </c>
      <c r="O7509" s="5">
        <v>42305.745292812499</v>
      </c>
      <c r="P7509" s="5">
        <v>42305.745292812499</v>
      </c>
    </row>
    <row r="7510" spans="1:16">
      <c r="A7510">
        <v>5</v>
      </c>
      <c r="B7510">
        <v>16</v>
      </c>
      <c r="C7510">
        <v>25</v>
      </c>
      <c r="D7510">
        <v>138</v>
      </c>
      <c r="E7510">
        <v>1403</v>
      </c>
      <c r="F7510">
        <v>9680</v>
      </c>
      <c r="G7510">
        <v>2146</v>
      </c>
      <c r="H7510">
        <v>3</v>
      </c>
      <c r="I7510" s="58">
        <v>89911</v>
      </c>
      <c r="J7510">
        <v>214603</v>
      </c>
      <c r="K7510" s="4">
        <v>0</v>
      </c>
      <c r="L7510" s="4">
        <v>4.673</v>
      </c>
      <c r="M7510" s="4">
        <v>0</v>
      </c>
      <c r="N7510" s="4">
        <v>4.673</v>
      </c>
      <c r="O7510" s="5">
        <v>42305.745292812499</v>
      </c>
      <c r="P7510" s="5">
        <v>42305.745292812499</v>
      </c>
    </row>
    <row r="7511" spans="1:16">
      <c r="A7511">
        <v>5</v>
      </c>
      <c r="B7511">
        <v>16</v>
      </c>
      <c r="C7511">
        <v>25</v>
      </c>
      <c r="D7511">
        <v>138</v>
      </c>
      <c r="E7511">
        <v>1703</v>
      </c>
      <c r="F7511">
        <v>9681</v>
      </c>
      <c r="G7511">
        <v>3444</v>
      </c>
      <c r="H7511">
        <v>1</v>
      </c>
      <c r="I7511" s="58">
        <v>563936</v>
      </c>
      <c r="J7511">
        <v>344401</v>
      </c>
      <c r="K7511" s="4">
        <v>5</v>
      </c>
      <c r="L7511" s="4">
        <v>7.4359999999999999</v>
      </c>
      <c r="M7511" s="4">
        <v>0</v>
      </c>
      <c r="N7511" s="4">
        <v>2.4359999999999999</v>
      </c>
      <c r="O7511" s="5">
        <v>42305.745292812499</v>
      </c>
      <c r="P7511" s="5">
        <v>43258.050196053242</v>
      </c>
    </row>
    <row r="7512" spans="1:16">
      <c r="A7512">
        <v>5</v>
      </c>
      <c r="B7512">
        <v>16</v>
      </c>
      <c r="C7512">
        <v>25</v>
      </c>
      <c r="D7512">
        <v>138</v>
      </c>
      <c r="E7512">
        <v>174</v>
      </c>
      <c r="F7512">
        <v>9674</v>
      </c>
      <c r="G7512">
        <v>157</v>
      </c>
      <c r="H7512">
        <v>2</v>
      </c>
      <c r="I7512" s="58" t="s">
        <v>1677</v>
      </c>
      <c r="J7512">
        <v>15702</v>
      </c>
      <c r="K7512" s="4">
        <v>30</v>
      </c>
      <c r="L7512" s="4">
        <v>31.863</v>
      </c>
      <c r="M7512" s="4">
        <v>0</v>
      </c>
      <c r="N7512" s="4">
        <v>1.863</v>
      </c>
      <c r="O7512" s="5">
        <v>42305.745292812499</v>
      </c>
      <c r="P7512" s="5">
        <v>42305.745292812499</v>
      </c>
    </row>
    <row r="7513" spans="1:16">
      <c r="A7513">
        <v>5</v>
      </c>
      <c r="B7513">
        <v>16</v>
      </c>
      <c r="C7513">
        <v>25</v>
      </c>
      <c r="D7513">
        <v>138</v>
      </c>
      <c r="E7513">
        <v>1840</v>
      </c>
      <c r="F7513">
        <v>9682</v>
      </c>
      <c r="G7513">
        <v>538</v>
      </c>
      <c r="H7513">
        <v>2</v>
      </c>
      <c r="I7513" s="58" t="s">
        <v>1678</v>
      </c>
      <c r="J7513">
        <v>53802</v>
      </c>
      <c r="K7513" s="4">
        <v>20</v>
      </c>
      <c r="L7513" s="4">
        <v>28.358000000000001</v>
      </c>
      <c r="M7513" s="4">
        <v>4.8620000000000001</v>
      </c>
      <c r="N7513" s="4">
        <v>13.22</v>
      </c>
      <c r="O7513" s="5">
        <v>42305.745292812499</v>
      </c>
      <c r="P7513" s="5">
        <v>42305.745292812499</v>
      </c>
    </row>
    <row r="7514" spans="1:16">
      <c r="A7514">
        <v>5</v>
      </c>
      <c r="B7514">
        <v>16</v>
      </c>
      <c r="C7514">
        <v>25</v>
      </c>
      <c r="D7514">
        <v>138</v>
      </c>
      <c r="E7514">
        <v>1840</v>
      </c>
      <c r="F7514">
        <v>9683</v>
      </c>
      <c r="G7514">
        <v>538</v>
      </c>
      <c r="H7514">
        <v>5</v>
      </c>
      <c r="I7514" s="58" t="s">
        <v>10223</v>
      </c>
      <c r="J7514">
        <v>53805</v>
      </c>
      <c r="K7514" s="4">
        <v>0</v>
      </c>
      <c r="L7514" s="4">
        <v>3.956</v>
      </c>
      <c r="M7514" s="4">
        <v>0</v>
      </c>
      <c r="N7514" s="4">
        <v>3.956</v>
      </c>
      <c r="O7514" s="5">
        <v>42305.745292812499</v>
      </c>
      <c r="P7514" s="5">
        <v>42305.745292812499</v>
      </c>
    </row>
    <row r="7515" spans="1:16">
      <c r="A7515">
        <v>5</v>
      </c>
      <c r="B7515">
        <v>16</v>
      </c>
      <c r="C7515">
        <v>25</v>
      </c>
      <c r="D7515">
        <v>138</v>
      </c>
      <c r="E7515">
        <v>2281</v>
      </c>
      <c r="F7515">
        <v>9684</v>
      </c>
      <c r="G7515">
        <v>2031</v>
      </c>
      <c r="H7515">
        <v>1</v>
      </c>
      <c r="I7515" s="58">
        <v>47849</v>
      </c>
      <c r="J7515">
        <v>203101</v>
      </c>
      <c r="K7515" s="4">
        <v>0</v>
      </c>
      <c r="L7515" s="4">
        <v>0.55500000000000005</v>
      </c>
      <c r="M7515" s="4">
        <v>16.748000000000001</v>
      </c>
      <c r="N7515" s="4">
        <v>17.303000000000001</v>
      </c>
      <c r="O7515" s="5">
        <v>42305.745292812499</v>
      </c>
      <c r="P7515" s="5">
        <v>42305.745292812499</v>
      </c>
    </row>
    <row r="7516" spans="1:16">
      <c r="A7516">
        <v>5</v>
      </c>
      <c r="B7516">
        <v>16</v>
      </c>
      <c r="C7516">
        <v>25</v>
      </c>
      <c r="D7516">
        <v>138</v>
      </c>
      <c r="E7516">
        <v>2324</v>
      </c>
      <c r="F7516">
        <v>9685</v>
      </c>
      <c r="G7516">
        <v>2146</v>
      </c>
      <c r="H7516">
        <v>1</v>
      </c>
      <c r="I7516" s="58">
        <v>89852</v>
      </c>
      <c r="J7516">
        <v>214601</v>
      </c>
      <c r="K7516" s="4">
        <v>0</v>
      </c>
      <c r="L7516" s="4">
        <v>6.36</v>
      </c>
      <c r="M7516" s="4">
        <v>0</v>
      </c>
      <c r="N7516" s="4">
        <v>6.36</v>
      </c>
      <c r="O7516" s="5">
        <v>42305.745292812499</v>
      </c>
      <c r="P7516" s="5">
        <v>42305.745292812499</v>
      </c>
    </row>
    <row r="7517" spans="1:16">
      <c r="A7517">
        <v>5</v>
      </c>
      <c r="B7517">
        <v>16</v>
      </c>
      <c r="C7517">
        <v>25</v>
      </c>
      <c r="D7517">
        <v>138</v>
      </c>
      <c r="E7517">
        <v>2399</v>
      </c>
      <c r="F7517">
        <v>9686</v>
      </c>
      <c r="G7517">
        <v>2254</v>
      </c>
      <c r="H7517">
        <v>1</v>
      </c>
      <c r="I7517" s="58">
        <v>129298</v>
      </c>
      <c r="J7517">
        <v>225401</v>
      </c>
      <c r="K7517" s="4">
        <v>0</v>
      </c>
      <c r="L7517" s="4">
        <v>6.3940000000000001</v>
      </c>
      <c r="M7517" s="4">
        <v>0</v>
      </c>
      <c r="N7517" s="4">
        <v>6.3940000000000001</v>
      </c>
      <c r="O7517" s="5">
        <v>42305.745292812499</v>
      </c>
      <c r="P7517" s="5">
        <v>42305.745292812499</v>
      </c>
    </row>
    <row r="7518" spans="1:16">
      <c r="A7518">
        <v>5</v>
      </c>
      <c r="B7518">
        <v>16</v>
      </c>
      <c r="C7518">
        <v>25</v>
      </c>
      <c r="D7518">
        <v>138</v>
      </c>
      <c r="E7518">
        <v>2555</v>
      </c>
      <c r="F7518">
        <v>9687</v>
      </c>
      <c r="G7518">
        <v>2431</v>
      </c>
      <c r="H7518">
        <v>1</v>
      </c>
      <c r="I7518" s="58">
        <v>193946</v>
      </c>
      <c r="J7518">
        <v>243101</v>
      </c>
      <c r="K7518" s="4">
        <v>0</v>
      </c>
      <c r="L7518" s="4">
        <v>10.614000000000001</v>
      </c>
      <c r="M7518" s="4">
        <v>0</v>
      </c>
      <c r="N7518" s="4">
        <v>10.614000000000001</v>
      </c>
      <c r="O7518" s="5">
        <v>42305.745292812499</v>
      </c>
      <c r="P7518" s="5">
        <v>42305.745292812499</v>
      </c>
    </row>
    <row r="7519" spans="1:16">
      <c r="A7519">
        <v>5</v>
      </c>
      <c r="B7519">
        <v>16</v>
      </c>
      <c r="C7519">
        <v>25</v>
      </c>
      <c r="D7519">
        <v>138</v>
      </c>
      <c r="E7519">
        <v>2555</v>
      </c>
      <c r="F7519">
        <v>9688</v>
      </c>
      <c r="G7519">
        <v>2431</v>
      </c>
      <c r="H7519">
        <v>2</v>
      </c>
      <c r="I7519" s="58">
        <v>193977</v>
      </c>
      <c r="J7519">
        <v>243102</v>
      </c>
      <c r="K7519" s="4">
        <v>0</v>
      </c>
      <c r="L7519" s="4">
        <v>7.0149999999999997</v>
      </c>
      <c r="M7519" s="4">
        <v>10.614000000000001</v>
      </c>
      <c r="N7519" s="4">
        <v>17.629000000000001</v>
      </c>
      <c r="O7519" s="5">
        <v>42305.745292812499</v>
      </c>
      <c r="P7519" s="5">
        <v>42305.745292812499</v>
      </c>
    </row>
    <row r="7520" spans="1:16">
      <c r="A7520">
        <v>5</v>
      </c>
      <c r="B7520">
        <v>16</v>
      </c>
      <c r="C7520">
        <v>25</v>
      </c>
      <c r="D7520">
        <v>138</v>
      </c>
      <c r="E7520">
        <v>2707</v>
      </c>
      <c r="F7520">
        <v>9689</v>
      </c>
      <c r="G7520">
        <v>2711</v>
      </c>
      <c r="H7520">
        <v>1</v>
      </c>
      <c r="I7520" s="58">
        <v>296213</v>
      </c>
      <c r="J7520">
        <v>271101</v>
      </c>
      <c r="K7520" s="4">
        <v>0</v>
      </c>
      <c r="L7520" s="4">
        <v>1.8340000000000001</v>
      </c>
      <c r="M7520" s="4">
        <v>0</v>
      </c>
      <c r="N7520" s="4">
        <v>1.8340000000000001</v>
      </c>
      <c r="O7520" s="5">
        <v>42305.745292812499</v>
      </c>
      <c r="P7520" s="5">
        <v>42305.745292812499</v>
      </c>
    </row>
    <row r="7521" spans="1:16">
      <c r="A7521">
        <v>5</v>
      </c>
      <c r="B7521">
        <v>16</v>
      </c>
      <c r="C7521">
        <v>25</v>
      </c>
      <c r="D7521">
        <v>138</v>
      </c>
      <c r="E7521">
        <v>2803</v>
      </c>
      <c r="F7521">
        <v>9690</v>
      </c>
      <c r="G7521">
        <v>1512</v>
      </c>
      <c r="H7521">
        <v>4</v>
      </c>
      <c r="I7521" s="58" t="s">
        <v>10224</v>
      </c>
      <c r="J7521">
        <v>151204</v>
      </c>
      <c r="K7521" s="4">
        <v>0</v>
      </c>
      <c r="L7521" s="4">
        <v>5.585</v>
      </c>
      <c r="M7521" s="4">
        <v>0</v>
      </c>
      <c r="N7521" s="4">
        <v>5.585</v>
      </c>
      <c r="O7521" s="5">
        <v>42305.745292812499</v>
      </c>
      <c r="P7521" s="5">
        <v>42305.745292812499</v>
      </c>
    </row>
    <row r="7522" spans="1:16">
      <c r="A7522">
        <v>5</v>
      </c>
      <c r="B7522">
        <v>16</v>
      </c>
      <c r="C7522">
        <v>25</v>
      </c>
      <c r="D7522">
        <v>138</v>
      </c>
      <c r="E7522">
        <v>3166</v>
      </c>
      <c r="F7522">
        <v>9691</v>
      </c>
      <c r="G7522">
        <v>3295</v>
      </c>
      <c r="H7522">
        <v>1</v>
      </c>
      <c r="I7522" s="58">
        <v>509516</v>
      </c>
      <c r="J7522">
        <v>329501</v>
      </c>
      <c r="K7522" s="4">
        <v>0</v>
      </c>
      <c r="L7522" s="4">
        <v>3.355</v>
      </c>
      <c r="M7522" s="4">
        <v>0</v>
      </c>
      <c r="N7522" s="4">
        <v>3.355</v>
      </c>
      <c r="O7522" s="5">
        <v>42305.745292812499</v>
      </c>
      <c r="P7522" s="5">
        <v>42305.745292812499</v>
      </c>
    </row>
    <row r="7523" spans="1:16">
      <c r="A7523">
        <v>5</v>
      </c>
      <c r="B7523">
        <v>16</v>
      </c>
      <c r="C7523">
        <v>25</v>
      </c>
      <c r="D7523">
        <v>138</v>
      </c>
      <c r="E7523">
        <v>3424</v>
      </c>
      <c r="F7523">
        <v>9692</v>
      </c>
      <c r="G7523">
        <v>3556</v>
      </c>
      <c r="H7523">
        <v>1</v>
      </c>
      <c r="I7523" s="58">
        <v>604843</v>
      </c>
      <c r="J7523">
        <v>355601</v>
      </c>
      <c r="K7523" s="4">
        <v>1</v>
      </c>
      <c r="L7523" s="4">
        <v>2.0819999999999999</v>
      </c>
      <c r="M7523" s="4">
        <v>0</v>
      </c>
      <c r="N7523" s="4">
        <v>1.0820000000000001</v>
      </c>
      <c r="O7523" s="5">
        <v>42305.745292812499</v>
      </c>
      <c r="P7523" s="5">
        <v>42305.745292812499</v>
      </c>
    </row>
    <row r="7524" spans="1:16">
      <c r="A7524">
        <v>5</v>
      </c>
      <c r="B7524">
        <v>16</v>
      </c>
      <c r="C7524">
        <v>25</v>
      </c>
      <c r="D7524">
        <v>138</v>
      </c>
      <c r="E7524">
        <v>3858</v>
      </c>
      <c r="F7524">
        <v>9693</v>
      </c>
      <c r="G7524">
        <v>98</v>
      </c>
      <c r="H7524">
        <v>4</v>
      </c>
      <c r="I7524" s="58">
        <v>35886</v>
      </c>
      <c r="J7524">
        <v>9804</v>
      </c>
      <c r="K7524" s="4">
        <v>9.9990000000000006</v>
      </c>
      <c r="L7524" s="4">
        <v>26.434999999999999</v>
      </c>
      <c r="M7524" s="4">
        <v>41.776000000000003</v>
      </c>
      <c r="N7524" s="4">
        <v>58.212000000000003</v>
      </c>
      <c r="O7524" s="5">
        <v>42305.745292812499</v>
      </c>
      <c r="P7524" s="5">
        <v>42305.745292812499</v>
      </c>
    </row>
    <row r="7525" spans="1:16">
      <c r="A7525">
        <v>5</v>
      </c>
      <c r="B7525">
        <v>16</v>
      </c>
      <c r="C7525">
        <v>25</v>
      </c>
      <c r="D7525">
        <v>138</v>
      </c>
      <c r="E7525">
        <v>3858</v>
      </c>
      <c r="F7525">
        <v>9694</v>
      </c>
      <c r="G7525">
        <v>98</v>
      </c>
      <c r="H7525">
        <v>5</v>
      </c>
      <c r="I7525" s="58">
        <v>35916</v>
      </c>
      <c r="J7525">
        <v>9805</v>
      </c>
      <c r="K7525" s="4">
        <v>9.9909999999999997</v>
      </c>
      <c r="L7525" s="4">
        <v>23.751000000000001</v>
      </c>
      <c r="M7525" s="4">
        <v>58.212000000000003</v>
      </c>
      <c r="N7525" s="4">
        <v>71.971999999999994</v>
      </c>
      <c r="O7525" s="5">
        <v>42305.745292812499</v>
      </c>
      <c r="P7525" s="5">
        <v>43258.050196053242</v>
      </c>
    </row>
    <row r="7526" spans="1:16">
      <c r="A7526">
        <v>5</v>
      </c>
      <c r="B7526">
        <v>16</v>
      </c>
      <c r="C7526">
        <v>25</v>
      </c>
      <c r="D7526">
        <v>138</v>
      </c>
      <c r="E7526">
        <v>4027</v>
      </c>
      <c r="F7526">
        <v>9695</v>
      </c>
      <c r="G7526">
        <v>496</v>
      </c>
      <c r="H7526">
        <v>1</v>
      </c>
      <c r="I7526" s="58" t="s">
        <v>10225</v>
      </c>
      <c r="J7526">
        <v>49601</v>
      </c>
      <c r="K7526" s="4">
        <v>0</v>
      </c>
      <c r="L7526" s="4">
        <v>10.972</v>
      </c>
      <c r="M7526" s="4">
        <v>19.225000000000001</v>
      </c>
      <c r="N7526" s="4">
        <v>30.196999999999999</v>
      </c>
      <c r="O7526" s="5">
        <v>42305.745292812499</v>
      </c>
      <c r="P7526" s="5">
        <v>43258.050196053242</v>
      </c>
    </row>
    <row r="7527" spans="1:16">
      <c r="A7527">
        <v>5</v>
      </c>
      <c r="B7527">
        <v>16</v>
      </c>
      <c r="C7527">
        <v>25</v>
      </c>
      <c r="D7527">
        <v>138</v>
      </c>
      <c r="E7527">
        <v>4027</v>
      </c>
      <c r="F7527">
        <v>9696</v>
      </c>
      <c r="G7527">
        <v>496</v>
      </c>
      <c r="H7527">
        <v>2</v>
      </c>
      <c r="I7527" s="58" t="s">
        <v>10226</v>
      </c>
      <c r="J7527">
        <v>49602</v>
      </c>
      <c r="K7527" s="4">
        <v>10.989000000000001</v>
      </c>
      <c r="L7527" s="4">
        <v>12.106999999999999</v>
      </c>
      <c r="M7527" s="4">
        <v>30.196999999999999</v>
      </c>
      <c r="N7527" s="4">
        <v>31.315000000000001</v>
      </c>
      <c r="O7527" s="5">
        <v>42305.745292812499</v>
      </c>
      <c r="P7527" s="5">
        <v>43258.050196053242</v>
      </c>
    </row>
    <row r="7528" spans="1:16">
      <c r="A7528">
        <v>5</v>
      </c>
      <c r="B7528">
        <v>16</v>
      </c>
      <c r="C7528">
        <v>25</v>
      </c>
      <c r="D7528">
        <v>138</v>
      </c>
      <c r="E7528">
        <v>4027</v>
      </c>
      <c r="F7528">
        <v>9697</v>
      </c>
      <c r="G7528">
        <v>496</v>
      </c>
      <c r="H7528">
        <v>4</v>
      </c>
      <c r="I7528" s="58" t="s">
        <v>10227</v>
      </c>
      <c r="J7528">
        <v>49604</v>
      </c>
      <c r="K7528" s="4">
        <v>0</v>
      </c>
      <c r="L7528" s="4">
        <v>12.226000000000001</v>
      </c>
      <c r="M7528" s="4">
        <v>6.9980000000000002</v>
      </c>
      <c r="N7528" s="4">
        <v>19.225000000000001</v>
      </c>
      <c r="O7528" s="5">
        <v>42305.745292812499</v>
      </c>
      <c r="P7528" s="5">
        <v>42305.745292812499</v>
      </c>
    </row>
    <row r="7529" spans="1:16">
      <c r="A7529">
        <v>5</v>
      </c>
      <c r="B7529">
        <v>16</v>
      </c>
      <c r="C7529">
        <v>25</v>
      </c>
      <c r="D7529">
        <v>138</v>
      </c>
      <c r="E7529">
        <v>4027</v>
      </c>
      <c r="F7529">
        <v>9698</v>
      </c>
      <c r="G7529">
        <v>1512</v>
      </c>
      <c r="H7529">
        <v>1</v>
      </c>
      <c r="I7529" s="58" t="s">
        <v>10228</v>
      </c>
      <c r="J7529">
        <v>151201</v>
      </c>
      <c r="K7529" s="4">
        <v>0</v>
      </c>
      <c r="L7529" s="4">
        <v>5.984</v>
      </c>
      <c r="M7529" s="4">
        <v>31.315000000000001</v>
      </c>
      <c r="N7529" s="4">
        <v>37.298999999999999</v>
      </c>
      <c r="O7529" s="5">
        <v>42305.745292812499</v>
      </c>
      <c r="P7529" s="5">
        <v>43258.050196053242</v>
      </c>
    </row>
    <row r="7530" spans="1:16">
      <c r="A7530">
        <v>5</v>
      </c>
      <c r="B7530">
        <v>16</v>
      </c>
      <c r="C7530">
        <v>25</v>
      </c>
      <c r="D7530">
        <v>138</v>
      </c>
      <c r="E7530">
        <v>444</v>
      </c>
      <c r="F7530">
        <v>9675</v>
      </c>
      <c r="G7530">
        <v>758</v>
      </c>
      <c r="H7530">
        <v>1</v>
      </c>
      <c r="I7530" s="58" t="s">
        <v>10229</v>
      </c>
      <c r="J7530">
        <v>75801</v>
      </c>
      <c r="K7530" s="4">
        <v>0</v>
      </c>
      <c r="L7530" s="4">
        <v>18.097000000000001</v>
      </c>
      <c r="M7530" s="4">
        <v>0</v>
      </c>
      <c r="N7530" s="4">
        <v>18.097000000000001</v>
      </c>
      <c r="O7530" s="5">
        <v>42305.745292812499</v>
      </c>
      <c r="P7530" s="5">
        <v>42305.745292812499</v>
      </c>
    </row>
    <row r="7531" spans="1:16">
      <c r="A7531">
        <v>5</v>
      </c>
      <c r="B7531">
        <v>16</v>
      </c>
      <c r="C7531">
        <v>25</v>
      </c>
      <c r="D7531">
        <v>138</v>
      </c>
      <c r="E7531">
        <v>4450</v>
      </c>
      <c r="F7531">
        <v>9699</v>
      </c>
      <c r="G7531">
        <v>157</v>
      </c>
      <c r="H7531">
        <v>2</v>
      </c>
      <c r="I7531" s="58" t="s">
        <v>1677</v>
      </c>
      <c r="J7531">
        <v>15702</v>
      </c>
      <c r="K7531" s="4">
        <v>20</v>
      </c>
      <c r="L7531" s="4">
        <v>21.622</v>
      </c>
      <c r="M7531" s="4">
        <v>0</v>
      </c>
      <c r="N7531" s="4">
        <v>1.6220000000000001</v>
      </c>
      <c r="O7531" t="s">
        <v>1223</v>
      </c>
      <c r="P7531" t="s">
        <v>1223</v>
      </c>
    </row>
    <row r="7532" spans="1:16">
      <c r="A7532">
        <v>5</v>
      </c>
      <c r="B7532">
        <v>16</v>
      </c>
      <c r="C7532">
        <v>25</v>
      </c>
      <c r="D7532">
        <v>138</v>
      </c>
      <c r="E7532">
        <v>445</v>
      </c>
      <c r="F7532">
        <v>9676</v>
      </c>
      <c r="G7532">
        <v>538</v>
      </c>
      <c r="H7532">
        <v>1</v>
      </c>
      <c r="I7532" s="58" t="s">
        <v>10230</v>
      </c>
      <c r="J7532">
        <v>53801</v>
      </c>
      <c r="K7532" s="4">
        <v>0</v>
      </c>
      <c r="L7532" s="4">
        <v>12.506</v>
      </c>
      <c r="M7532" s="4">
        <v>30.882000000000001</v>
      </c>
      <c r="N7532" s="4">
        <v>43.387999999999998</v>
      </c>
      <c r="O7532" s="5">
        <v>42305.745292812499</v>
      </c>
      <c r="P7532" s="5">
        <v>42305.745292812499</v>
      </c>
    </row>
    <row r="7533" spans="1:16">
      <c r="A7533">
        <v>5</v>
      </c>
      <c r="B7533">
        <v>16</v>
      </c>
      <c r="C7533">
        <v>25</v>
      </c>
      <c r="D7533">
        <v>138</v>
      </c>
      <c r="E7533">
        <v>445</v>
      </c>
      <c r="F7533">
        <v>9677</v>
      </c>
      <c r="G7533">
        <v>538</v>
      </c>
      <c r="H7533">
        <v>2</v>
      </c>
      <c r="I7533" s="58" t="s">
        <v>1678</v>
      </c>
      <c r="J7533">
        <v>53802</v>
      </c>
      <c r="K7533" s="4">
        <v>7.726</v>
      </c>
      <c r="L7533" s="4">
        <v>16.920000000000002</v>
      </c>
      <c r="M7533" s="4">
        <v>21.498999999999999</v>
      </c>
      <c r="N7533" s="4">
        <v>30.693000000000001</v>
      </c>
      <c r="O7533" s="5">
        <v>42305.745292812499</v>
      </c>
      <c r="P7533" s="5">
        <v>43258.050196053242</v>
      </c>
    </row>
    <row r="7534" spans="1:16">
      <c r="A7534">
        <v>5</v>
      </c>
      <c r="B7534">
        <v>16</v>
      </c>
      <c r="C7534">
        <v>25</v>
      </c>
      <c r="D7534">
        <v>138</v>
      </c>
      <c r="E7534">
        <v>445</v>
      </c>
      <c r="F7534">
        <v>9678</v>
      </c>
      <c r="G7534">
        <v>2164</v>
      </c>
      <c r="H7534">
        <v>3</v>
      </c>
      <c r="I7534" s="58">
        <v>96486</v>
      </c>
      <c r="J7534">
        <v>216403</v>
      </c>
      <c r="K7534" s="4">
        <v>0</v>
      </c>
      <c r="L7534" s="4">
        <v>7.726</v>
      </c>
      <c r="M7534" s="4">
        <v>13.773</v>
      </c>
      <c r="N7534" s="4">
        <v>21.498999999999999</v>
      </c>
      <c r="O7534" s="5">
        <v>42305.745292812499</v>
      </c>
      <c r="P7534" s="5">
        <v>43258.050196053242</v>
      </c>
    </row>
    <row r="7535" spans="1:16">
      <c r="A7535">
        <v>5</v>
      </c>
      <c r="B7535">
        <v>16</v>
      </c>
      <c r="C7535">
        <v>25</v>
      </c>
      <c r="D7535">
        <v>138</v>
      </c>
      <c r="E7535">
        <v>4532</v>
      </c>
      <c r="F7535">
        <v>9700</v>
      </c>
      <c r="G7535">
        <v>133</v>
      </c>
      <c r="H7535">
        <v>2</v>
      </c>
      <c r="I7535" s="58" t="s">
        <v>10231</v>
      </c>
      <c r="J7535">
        <v>13302</v>
      </c>
      <c r="K7535" s="4">
        <v>0</v>
      </c>
      <c r="L7535" s="4">
        <v>11.569000000000001</v>
      </c>
      <c r="M7535" s="4">
        <v>200.642</v>
      </c>
      <c r="N7535" s="4">
        <v>212.21100000000001</v>
      </c>
      <c r="O7535" s="5">
        <v>42305.745292812499</v>
      </c>
      <c r="P7535" s="5">
        <v>43258.050196053242</v>
      </c>
    </row>
    <row r="7536" spans="1:16">
      <c r="A7536">
        <v>5</v>
      </c>
      <c r="B7536">
        <v>16</v>
      </c>
      <c r="C7536">
        <v>25</v>
      </c>
      <c r="D7536">
        <v>138</v>
      </c>
      <c r="E7536">
        <v>4532</v>
      </c>
      <c r="F7536">
        <v>9701</v>
      </c>
      <c r="G7536">
        <v>133</v>
      </c>
      <c r="H7536">
        <v>3</v>
      </c>
      <c r="I7536" s="58" t="s">
        <v>10232</v>
      </c>
      <c r="J7536">
        <v>13303</v>
      </c>
      <c r="K7536" s="4">
        <v>0</v>
      </c>
      <c r="L7536" s="4">
        <v>19.140999999999998</v>
      </c>
      <c r="M7536" s="4">
        <v>212.21100000000001</v>
      </c>
      <c r="N7536" s="4">
        <v>231.352</v>
      </c>
      <c r="O7536" s="5">
        <v>42305.745292812499</v>
      </c>
      <c r="P7536" s="5">
        <v>42305.745292812499</v>
      </c>
    </row>
    <row r="7537" spans="1:16">
      <c r="A7537">
        <v>5</v>
      </c>
      <c r="B7537">
        <v>16</v>
      </c>
      <c r="C7537">
        <v>25</v>
      </c>
      <c r="D7537">
        <v>138</v>
      </c>
      <c r="E7537">
        <v>4546</v>
      </c>
      <c r="F7537">
        <v>9702</v>
      </c>
      <c r="G7537">
        <v>157</v>
      </c>
      <c r="H7537">
        <v>2</v>
      </c>
      <c r="I7537" s="58" t="s">
        <v>1677</v>
      </c>
      <c r="J7537">
        <v>15702</v>
      </c>
      <c r="K7537" s="4">
        <v>0</v>
      </c>
      <c r="L7537" s="4">
        <v>12.823</v>
      </c>
      <c r="M7537" s="4">
        <v>66.808000000000007</v>
      </c>
      <c r="N7537" s="4">
        <v>79.63</v>
      </c>
      <c r="O7537" s="5">
        <v>42305.745292812499</v>
      </c>
      <c r="P7537" s="5">
        <v>43258.050196053242</v>
      </c>
    </row>
    <row r="7538" spans="1:16">
      <c r="A7538">
        <v>5</v>
      </c>
      <c r="B7538">
        <v>16</v>
      </c>
      <c r="C7538">
        <v>25</v>
      </c>
      <c r="D7538">
        <v>138</v>
      </c>
      <c r="E7538">
        <v>4546</v>
      </c>
      <c r="F7538">
        <v>9703</v>
      </c>
      <c r="G7538">
        <v>157</v>
      </c>
      <c r="H7538">
        <v>10</v>
      </c>
      <c r="I7538" s="58" t="s">
        <v>10233</v>
      </c>
      <c r="J7538">
        <v>15710</v>
      </c>
      <c r="K7538" s="4">
        <v>0</v>
      </c>
      <c r="L7538" s="4">
        <v>1.571</v>
      </c>
      <c r="M7538" s="4">
        <v>75.456999999999994</v>
      </c>
      <c r="N7538" s="4">
        <v>77.028000000000006</v>
      </c>
      <c r="O7538" s="5">
        <v>42305.745292812499</v>
      </c>
      <c r="P7538" s="5">
        <v>43258.050196053242</v>
      </c>
    </row>
    <row r="7539" spans="1:16">
      <c r="A7539">
        <v>5</v>
      </c>
      <c r="B7539">
        <v>16</v>
      </c>
      <c r="C7539">
        <v>25</v>
      </c>
      <c r="D7539">
        <v>138</v>
      </c>
      <c r="E7539">
        <v>4546</v>
      </c>
      <c r="F7539">
        <v>9704</v>
      </c>
      <c r="G7539">
        <v>157</v>
      </c>
      <c r="H7539">
        <v>11</v>
      </c>
      <c r="I7539" s="58" t="s">
        <v>10234</v>
      </c>
      <c r="J7539">
        <v>15711</v>
      </c>
      <c r="K7539" s="4">
        <v>0</v>
      </c>
      <c r="L7539" s="4">
        <v>2.92</v>
      </c>
      <c r="M7539" s="4">
        <v>69.138000000000005</v>
      </c>
      <c r="N7539" s="4">
        <v>72.058000000000007</v>
      </c>
      <c r="O7539" s="5">
        <v>42305.745292812499</v>
      </c>
      <c r="P7539" s="5">
        <v>42305.745292812499</v>
      </c>
    </row>
    <row r="7540" spans="1:16">
      <c r="A7540">
        <v>5</v>
      </c>
      <c r="B7540">
        <v>16</v>
      </c>
      <c r="C7540">
        <v>3</v>
      </c>
      <c r="D7540">
        <v>224</v>
      </c>
      <c r="E7540">
        <v>1056</v>
      </c>
      <c r="F7540">
        <v>1153</v>
      </c>
      <c r="G7540">
        <v>982</v>
      </c>
      <c r="H7540">
        <v>4</v>
      </c>
      <c r="I7540" s="58" t="s">
        <v>10235</v>
      </c>
      <c r="J7540">
        <v>98204</v>
      </c>
      <c r="K7540" s="4">
        <v>1</v>
      </c>
      <c r="L7540" s="4">
        <v>9.4480000000000004</v>
      </c>
      <c r="M7540" s="4">
        <v>0</v>
      </c>
      <c r="N7540" s="4">
        <v>8.4480000000000004</v>
      </c>
      <c r="O7540" s="5">
        <v>42305.745292812499</v>
      </c>
      <c r="P7540" s="5">
        <v>42305.745292812499</v>
      </c>
    </row>
    <row r="7541" spans="1:16">
      <c r="A7541">
        <v>5</v>
      </c>
      <c r="B7541">
        <v>16</v>
      </c>
      <c r="C7541">
        <v>3</v>
      </c>
      <c r="D7541">
        <v>224</v>
      </c>
      <c r="E7541">
        <v>1056</v>
      </c>
      <c r="F7541">
        <v>1154</v>
      </c>
      <c r="G7541">
        <v>982</v>
      </c>
      <c r="H7541">
        <v>5</v>
      </c>
      <c r="I7541" s="58" t="s">
        <v>10236</v>
      </c>
      <c r="J7541">
        <v>98205</v>
      </c>
      <c r="K7541" s="4">
        <v>8.4480000000000004</v>
      </c>
      <c r="L7541" s="4">
        <v>13.724</v>
      </c>
      <c r="M7541" s="4">
        <v>8.4480000000000004</v>
      </c>
      <c r="N7541" s="4">
        <v>13.724</v>
      </c>
      <c r="O7541" s="5">
        <v>42305.745292812499</v>
      </c>
      <c r="P7541" s="5">
        <v>42305.745292812499</v>
      </c>
    </row>
    <row r="7542" spans="1:16">
      <c r="A7542">
        <v>5</v>
      </c>
      <c r="B7542">
        <v>16</v>
      </c>
      <c r="C7542">
        <v>3</v>
      </c>
      <c r="D7542">
        <v>224</v>
      </c>
      <c r="E7542">
        <v>1795</v>
      </c>
      <c r="F7542">
        <v>1155</v>
      </c>
      <c r="G7542">
        <v>1612</v>
      </c>
      <c r="H7542">
        <v>1</v>
      </c>
      <c r="I7542" s="58">
        <v>-105189</v>
      </c>
      <c r="J7542">
        <v>161201</v>
      </c>
      <c r="K7542" s="4">
        <v>0</v>
      </c>
      <c r="L7542" s="4">
        <v>6.1859999999999999</v>
      </c>
      <c r="M7542" s="4">
        <v>0</v>
      </c>
      <c r="N7542" s="4">
        <v>6.1859999999999999</v>
      </c>
      <c r="O7542" t="s">
        <v>1223</v>
      </c>
      <c r="P7542" t="s">
        <v>1223</v>
      </c>
    </row>
    <row r="7543" spans="1:16">
      <c r="A7543">
        <v>5</v>
      </c>
      <c r="B7543">
        <v>16</v>
      </c>
      <c r="C7543">
        <v>3</v>
      </c>
      <c r="D7543">
        <v>224</v>
      </c>
      <c r="E7543">
        <v>1796</v>
      </c>
      <c r="F7543">
        <v>1156</v>
      </c>
      <c r="G7543">
        <v>1613</v>
      </c>
      <c r="H7543">
        <v>1</v>
      </c>
      <c r="I7543" s="58">
        <v>-104823</v>
      </c>
      <c r="J7543">
        <v>161301</v>
      </c>
      <c r="K7543" s="4">
        <v>0</v>
      </c>
      <c r="L7543" s="4">
        <v>3.5539999999999998</v>
      </c>
      <c r="M7543" s="4">
        <v>0</v>
      </c>
      <c r="N7543" s="4">
        <v>3.5539999999999998</v>
      </c>
      <c r="O7543" s="5">
        <v>42305.745292812499</v>
      </c>
      <c r="P7543" s="5">
        <v>42305.745292812499</v>
      </c>
    </row>
    <row r="7544" spans="1:16">
      <c r="A7544">
        <v>5</v>
      </c>
      <c r="B7544">
        <v>16</v>
      </c>
      <c r="C7544">
        <v>3</v>
      </c>
      <c r="D7544">
        <v>224</v>
      </c>
      <c r="E7544">
        <v>1796</v>
      </c>
      <c r="F7544">
        <v>1157</v>
      </c>
      <c r="G7544">
        <v>1613</v>
      </c>
      <c r="H7544">
        <v>2</v>
      </c>
      <c r="I7544" s="58">
        <v>-104792</v>
      </c>
      <c r="J7544">
        <v>161302</v>
      </c>
      <c r="K7544" s="4">
        <v>10</v>
      </c>
      <c r="L7544" s="4">
        <v>17.515999999999998</v>
      </c>
      <c r="M7544" s="4">
        <v>3.681</v>
      </c>
      <c r="N7544" s="4">
        <v>11.196999999999999</v>
      </c>
      <c r="O7544" s="5">
        <v>42305.745292812499</v>
      </c>
      <c r="P7544" s="5">
        <v>42305.745292812499</v>
      </c>
    </row>
    <row r="7545" spans="1:16">
      <c r="A7545">
        <v>5</v>
      </c>
      <c r="B7545">
        <v>16</v>
      </c>
      <c r="C7545">
        <v>3</v>
      </c>
      <c r="D7545">
        <v>224</v>
      </c>
      <c r="E7545">
        <v>2390</v>
      </c>
      <c r="F7545">
        <v>1158</v>
      </c>
      <c r="G7545">
        <v>2753</v>
      </c>
      <c r="H7545">
        <v>1</v>
      </c>
      <c r="I7545" s="58">
        <v>311554</v>
      </c>
      <c r="J7545">
        <v>275301</v>
      </c>
      <c r="K7545" s="4">
        <v>12</v>
      </c>
      <c r="L7545" s="4">
        <v>17.116</v>
      </c>
      <c r="M7545" s="4">
        <v>0</v>
      </c>
      <c r="N7545" s="4">
        <v>5.1159999999999997</v>
      </c>
      <c r="O7545" t="s">
        <v>1223</v>
      </c>
      <c r="P7545" t="s">
        <v>1223</v>
      </c>
    </row>
    <row r="7546" spans="1:16">
      <c r="A7546">
        <v>5</v>
      </c>
      <c r="B7546">
        <v>16</v>
      </c>
      <c r="C7546">
        <v>3</v>
      </c>
      <c r="D7546">
        <v>224</v>
      </c>
      <c r="E7546">
        <v>2484</v>
      </c>
      <c r="F7546">
        <v>1159</v>
      </c>
      <c r="G7546">
        <v>2460</v>
      </c>
      <c r="H7546">
        <v>1</v>
      </c>
      <c r="I7546" s="58">
        <v>204538</v>
      </c>
      <c r="J7546">
        <v>246001</v>
      </c>
      <c r="K7546" s="4">
        <v>0</v>
      </c>
      <c r="L7546" s="4">
        <v>4.6509999999999998</v>
      </c>
      <c r="M7546" s="4">
        <v>0</v>
      </c>
      <c r="N7546" s="4">
        <v>4.6509999999999998</v>
      </c>
      <c r="O7546" s="5">
        <v>42305.745292812499</v>
      </c>
      <c r="P7546" s="5">
        <v>42305.745292812499</v>
      </c>
    </row>
    <row r="7547" spans="1:16">
      <c r="A7547">
        <v>5</v>
      </c>
      <c r="B7547">
        <v>16</v>
      </c>
      <c r="C7547">
        <v>3</v>
      </c>
      <c r="D7547">
        <v>224</v>
      </c>
      <c r="E7547">
        <v>2604</v>
      </c>
      <c r="F7547">
        <v>1160</v>
      </c>
      <c r="G7547">
        <v>2581</v>
      </c>
      <c r="H7547">
        <v>1</v>
      </c>
      <c r="I7547" s="58">
        <v>248733</v>
      </c>
      <c r="J7547">
        <v>258101</v>
      </c>
      <c r="K7547" s="4">
        <v>0</v>
      </c>
      <c r="L7547" s="4">
        <v>2.081</v>
      </c>
      <c r="M7547" s="4">
        <v>0</v>
      </c>
      <c r="N7547" s="4">
        <v>2.081</v>
      </c>
      <c r="O7547" t="s">
        <v>1223</v>
      </c>
      <c r="P7547" t="s">
        <v>1223</v>
      </c>
    </row>
    <row r="7548" spans="1:16">
      <c r="A7548">
        <v>5</v>
      </c>
      <c r="B7548">
        <v>16</v>
      </c>
      <c r="C7548">
        <v>3</v>
      </c>
      <c r="D7548">
        <v>224</v>
      </c>
      <c r="E7548">
        <v>2661</v>
      </c>
      <c r="F7548">
        <v>1161</v>
      </c>
      <c r="G7548">
        <v>2645</v>
      </c>
      <c r="H7548">
        <v>1</v>
      </c>
      <c r="I7548" s="58">
        <v>272108</v>
      </c>
      <c r="J7548">
        <v>264501</v>
      </c>
      <c r="K7548" s="4">
        <v>4</v>
      </c>
      <c r="L7548" s="4">
        <v>7.7469999999999999</v>
      </c>
      <c r="M7548" s="4">
        <v>0</v>
      </c>
      <c r="N7548" s="4">
        <v>3.7469999999999999</v>
      </c>
      <c r="O7548" s="5">
        <v>42305.745292812499</v>
      </c>
      <c r="P7548" s="5">
        <v>42305.745292812499</v>
      </c>
    </row>
    <row r="7549" spans="1:16">
      <c r="A7549">
        <v>5</v>
      </c>
      <c r="B7549">
        <v>16</v>
      </c>
      <c r="C7549">
        <v>3</v>
      </c>
      <c r="D7549">
        <v>224</v>
      </c>
      <c r="E7549">
        <v>2840</v>
      </c>
      <c r="F7549">
        <v>1162</v>
      </c>
      <c r="G7549">
        <v>2865</v>
      </c>
      <c r="H7549">
        <v>1</v>
      </c>
      <c r="I7549" s="58">
        <v>352462</v>
      </c>
      <c r="J7549">
        <v>286501</v>
      </c>
      <c r="K7549" s="4">
        <v>0</v>
      </c>
      <c r="L7549" s="4">
        <v>3.3140000000000001</v>
      </c>
      <c r="M7549" s="4">
        <v>0</v>
      </c>
      <c r="N7549" s="4">
        <v>3.3140000000000001</v>
      </c>
      <c r="O7549" t="s">
        <v>1223</v>
      </c>
      <c r="P7549" t="s">
        <v>1223</v>
      </c>
    </row>
    <row r="7550" spans="1:16">
      <c r="A7550">
        <v>5</v>
      </c>
      <c r="B7550">
        <v>16</v>
      </c>
      <c r="C7550">
        <v>3</v>
      </c>
      <c r="D7550">
        <v>224</v>
      </c>
      <c r="E7550">
        <v>3279</v>
      </c>
      <c r="F7550">
        <v>1163</v>
      </c>
      <c r="G7550">
        <v>3517</v>
      </c>
      <c r="H7550">
        <v>1</v>
      </c>
      <c r="I7550" s="58">
        <v>590599</v>
      </c>
      <c r="J7550">
        <v>351701</v>
      </c>
      <c r="K7550" s="4">
        <v>1</v>
      </c>
      <c r="L7550" s="4">
        <v>3.3140000000000001</v>
      </c>
      <c r="M7550" s="4">
        <v>0</v>
      </c>
      <c r="N7550" s="4">
        <v>2.3140000000000001</v>
      </c>
      <c r="O7550" s="5">
        <v>42305.745292812499</v>
      </c>
      <c r="P7550" s="5">
        <v>42305.745292812499</v>
      </c>
    </row>
    <row r="7551" spans="1:16">
      <c r="A7551">
        <v>5</v>
      </c>
      <c r="B7551">
        <v>16</v>
      </c>
      <c r="C7551">
        <v>3</v>
      </c>
      <c r="D7551">
        <v>224</v>
      </c>
      <c r="E7551">
        <v>390</v>
      </c>
      <c r="F7551">
        <v>1152</v>
      </c>
      <c r="G7551">
        <v>1076</v>
      </c>
      <c r="H7551">
        <v>1</v>
      </c>
      <c r="I7551" s="58" t="s">
        <v>10237</v>
      </c>
      <c r="J7551">
        <v>107601</v>
      </c>
      <c r="K7551" s="4">
        <v>1</v>
      </c>
      <c r="L7551" s="4">
        <v>14.76</v>
      </c>
      <c r="M7551" s="4">
        <v>0</v>
      </c>
      <c r="N7551" s="4">
        <v>13.76</v>
      </c>
      <c r="O7551" s="5">
        <v>42305.745292812499</v>
      </c>
      <c r="P7551" s="5">
        <v>43258.050196053242</v>
      </c>
    </row>
    <row r="7552" spans="1:16">
      <c r="A7552">
        <v>5</v>
      </c>
      <c r="B7552">
        <v>16</v>
      </c>
      <c r="C7552">
        <v>3</v>
      </c>
      <c r="D7552">
        <v>224</v>
      </c>
      <c r="E7552">
        <v>3920</v>
      </c>
      <c r="F7552">
        <v>1164</v>
      </c>
      <c r="G7552">
        <v>284</v>
      </c>
      <c r="H7552">
        <v>2</v>
      </c>
      <c r="I7552" s="58" t="s">
        <v>10238</v>
      </c>
      <c r="J7552">
        <v>28402</v>
      </c>
      <c r="K7552" s="4">
        <v>1</v>
      </c>
      <c r="L7552" s="4">
        <v>15.419</v>
      </c>
      <c r="M7552" s="4">
        <v>85.510999999999996</v>
      </c>
      <c r="N7552" s="4">
        <v>99.93</v>
      </c>
      <c r="O7552" s="5">
        <v>42305.745292812499</v>
      </c>
      <c r="P7552" s="5">
        <v>43258.050196053242</v>
      </c>
    </row>
    <row r="7553" spans="1:16">
      <c r="A7553">
        <v>5</v>
      </c>
      <c r="B7553">
        <v>16</v>
      </c>
      <c r="C7553">
        <v>3</v>
      </c>
      <c r="D7553">
        <v>224</v>
      </c>
      <c r="E7553">
        <v>4027</v>
      </c>
      <c r="F7553">
        <v>1165</v>
      </c>
      <c r="G7553">
        <v>982</v>
      </c>
      <c r="H7553">
        <v>3</v>
      </c>
      <c r="I7553" s="58" t="s">
        <v>10239</v>
      </c>
      <c r="J7553">
        <v>98203</v>
      </c>
      <c r="K7553" s="4">
        <v>0</v>
      </c>
      <c r="L7553" s="4">
        <v>14.292999999999999</v>
      </c>
      <c r="M7553" s="4">
        <v>45.432000000000002</v>
      </c>
      <c r="N7553" s="4">
        <v>59.725000000000001</v>
      </c>
      <c r="O7553" t="s">
        <v>1223</v>
      </c>
      <c r="P7553" t="s">
        <v>1223</v>
      </c>
    </row>
    <row r="7554" spans="1:16">
      <c r="A7554">
        <v>5</v>
      </c>
      <c r="B7554">
        <v>16</v>
      </c>
      <c r="C7554">
        <v>3</v>
      </c>
      <c r="D7554">
        <v>224</v>
      </c>
      <c r="E7554">
        <v>4542</v>
      </c>
      <c r="F7554">
        <v>1166</v>
      </c>
      <c r="G7554">
        <v>125</v>
      </c>
      <c r="H7554">
        <v>2</v>
      </c>
      <c r="I7554" s="58" t="s">
        <v>10240</v>
      </c>
      <c r="J7554">
        <v>12502</v>
      </c>
      <c r="K7554" s="4">
        <v>0</v>
      </c>
      <c r="L7554" s="4">
        <v>15.425000000000001</v>
      </c>
      <c r="M7554" s="4">
        <v>60.103000000000002</v>
      </c>
      <c r="N7554" s="4">
        <v>75.528000000000006</v>
      </c>
      <c r="O7554" s="5">
        <v>42305.745292812499</v>
      </c>
      <c r="P7554" s="5">
        <v>42305.745292812499</v>
      </c>
    </row>
    <row r="7555" spans="1:16">
      <c r="A7555">
        <v>5</v>
      </c>
      <c r="B7555">
        <v>16</v>
      </c>
      <c r="C7555">
        <v>3</v>
      </c>
      <c r="D7555">
        <v>224</v>
      </c>
      <c r="E7555">
        <v>4542</v>
      </c>
      <c r="F7555">
        <v>1167</v>
      </c>
      <c r="G7555">
        <v>125</v>
      </c>
      <c r="H7555">
        <v>3</v>
      </c>
      <c r="I7555" s="58" t="s">
        <v>1679</v>
      </c>
      <c r="J7555">
        <v>12503</v>
      </c>
      <c r="K7555" s="4">
        <v>15.425000000000001</v>
      </c>
      <c r="L7555" s="4">
        <v>22.251000000000001</v>
      </c>
      <c r="M7555" s="4">
        <v>75.528000000000006</v>
      </c>
      <c r="N7555" s="4">
        <v>82.353999999999999</v>
      </c>
      <c r="O7555" s="5">
        <v>42305.745292812499</v>
      </c>
      <c r="P7555" s="5">
        <v>43258.050196053242</v>
      </c>
    </row>
    <row r="7556" spans="1:16">
      <c r="A7556">
        <v>5</v>
      </c>
      <c r="B7556">
        <v>16</v>
      </c>
      <c r="C7556">
        <v>3</v>
      </c>
      <c r="D7556">
        <v>224</v>
      </c>
      <c r="E7556">
        <v>4542</v>
      </c>
      <c r="F7556">
        <v>1168</v>
      </c>
      <c r="G7556">
        <v>404</v>
      </c>
      <c r="H7556">
        <v>1</v>
      </c>
      <c r="I7556" s="58" t="s">
        <v>10241</v>
      </c>
      <c r="J7556">
        <v>40401</v>
      </c>
      <c r="K7556" s="4">
        <v>22.251000000000001</v>
      </c>
      <c r="L7556" s="4">
        <v>35.834000000000003</v>
      </c>
      <c r="M7556" s="4">
        <v>82.353999999999999</v>
      </c>
      <c r="N7556" s="4">
        <v>95.936999999999998</v>
      </c>
      <c r="O7556" s="5">
        <v>42305.745292812499</v>
      </c>
      <c r="P7556" s="5">
        <v>43258.050196053242</v>
      </c>
    </row>
    <row r="7557" spans="1:16">
      <c r="A7557">
        <v>5</v>
      </c>
      <c r="B7557">
        <v>16</v>
      </c>
      <c r="C7557">
        <v>3</v>
      </c>
      <c r="D7557">
        <v>224</v>
      </c>
      <c r="E7557">
        <v>4548</v>
      </c>
      <c r="F7557">
        <v>1169</v>
      </c>
      <c r="G7557">
        <v>125</v>
      </c>
      <c r="H7557">
        <v>3</v>
      </c>
      <c r="I7557" s="58" t="s">
        <v>1679</v>
      </c>
      <c r="J7557">
        <v>12503</v>
      </c>
      <c r="K7557" s="4">
        <v>30</v>
      </c>
      <c r="L7557" s="4">
        <v>39.027999999999999</v>
      </c>
      <c r="M7557" s="4">
        <v>102.50700000000001</v>
      </c>
      <c r="N7557" s="4">
        <v>111.535</v>
      </c>
      <c r="O7557" s="5">
        <v>42305.745292812499</v>
      </c>
      <c r="P7557" s="5">
        <v>43258.050196053242</v>
      </c>
    </row>
    <row r="7558" spans="1:16">
      <c r="A7558">
        <v>5</v>
      </c>
      <c r="B7558">
        <v>16</v>
      </c>
      <c r="C7558">
        <v>3</v>
      </c>
      <c r="D7558">
        <v>224</v>
      </c>
      <c r="E7558">
        <v>4553</v>
      </c>
      <c r="F7558">
        <v>1170</v>
      </c>
      <c r="G7558">
        <v>360</v>
      </c>
      <c r="H7558">
        <v>5</v>
      </c>
      <c r="I7558" s="58" t="s">
        <v>10242</v>
      </c>
      <c r="J7558">
        <v>36005</v>
      </c>
      <c r="K7558" s="4">
        <v>1</v>
      </c>
      <c r="L7558" s="4">
        <v>18.11</v>
      </c>
      <c r="M7558" s="4">
        <v>221.946</v>
      </c>
      <c r="N7558" s="4">
        <v>239.05600000000001</v>
      </c>
      <c r="O7558" s="5">
        <v>42305.745292812499</v>
      </c>
      <c r="P7558" s="5">
        <v>43258.050196053242</v>
      </c>
    </row>
    <row r="7559" spans="1:16">
      <c r="A7559">
        <v>5</v>
      </c>
      <c r="B7559">
        <v>16</v>
      </c>
      <c r="C7559">
        <v>3</v>
      </c>
      <c r="D7559">
        <v>224</v>
      </c>
      <c r="E7559">
        <v>4553</v>
      </c>
      <c r="F7559">
        <v>1171</v>
      </c>
      <c r="G7559">
        <v>361</v>
      </c>
      <c r="H7559">
        <v>1</v>
      </c>
      <c r="I7559" s="58" t="s">
        <v>10243</v>
      </c>
      <c r="J7559">
        <v>36101</v>
      </c>
      <c r="K7559" s="4">
        <v>18.11</v>
      </c>
      <c r="L7559" s="4">
        <v>31.201000000000001</v>
      </c>
      <c r="M7559" s="4">
        <v>239.05600000000001</v>
      </c>
      <c r="N7559" s="4">
        <v>252.14699999999999</v>
      </c>
      <c r="O7559" s="5">
        <v>42305.745292812499</v>
      </c>
      <c r="P7559" s="5">
        <v>43258.050196053242</v>
      </c>
    </row>
    <row r="7560" spans="1:16">
      <c r="A7560">
        <v>5</v>
      </c>
      <c r="B7560">
        <v>16</v>
      </c>
      <c r="C7560">
        <v>7</v>
      </c>
      <c r="D7560">
        <v>200</v>
      </c>
      <c r="E7560">
        <v>1763</v>
      </c>
      <c r="F7560">
        <v>2798</v>
      </c>
      <c r="G7560">
        <v>1646</v>
      </c>
      <c r="H7560">
        <v>1</v>
      </c>
      <c r="I7560" s="58">
        <v>-92770</v>
      </c>
      <c r="J7560">
        <v>164601</v>
      </c>
      <c r="K7560" s="4">
        <v>7.5030000000000001</v>
      </c>
      <c r="L7560" s="4">
        <v>16.437999999999999</v>
      </c>
      <c r="M7560" s="4">
        <v>0</v>
      </c>
      <c r="N7560" s="4">
        <v>8.9350000000000005</v>
      </c>
      <c r="O7560" s="5">
        <v>42305.745292812499</v>
      </c>
      <c r="P7560" s="5">
        <v>42305.745292812499</v>
      </c>
    </row>
    <row r="7561" spans="1:16">
      <c r="A7561">
        <v>5</v>
      </c>
      <c r="B7561">
        <v>16</v>
      </c>
      <c r="C7561">
        <v>7</v>
      </c>
      <c r="D7561">
        <v>200</v>
      </c>
      <c r="E7561">
        <v>1764</v>
      </c>
      <c r="F7561">
        <v>2799</v>
      </c>
      <c r="G7561">
        <v>1647</v>
      </c>
      <c r="H7561">
        <v>1</v>
      </c>
      <c r="I7561" s="58">
        <v>-92405</v>
      </c>
      <c r="J7561">
        <v>164701</v>
      </c>
      <c r="K7561" s="4">
        <v>5</v>
      </c>
      <c r="L7561" s="4">
        <v>13.205</v>
      </c>
      <c r="M7561" s="4">
        <v>0</v>
      </c>
      <c r="N7561" s="4">
        <v>8.2050000000000001</v>
      </c>
      <c r="O7561" s="5">
        <v>42305.745292812499</v>
      </c>
      <c r="P7561" s="5">
        <v>42305.745292812499</v>
      </c>
    </row>
    <row r="7562" spans="1:16">
      <c r="A7562">
        <v>5</v>
      </c>
      <c r="B7562">
        <v>16</v>
      </c>
      <c r="C7562">
        <v>7</v>
      </c>
      <c r="D7562">
        <v>200</v>
      </c>
      <c r="E7562">
        <v>1777</v>
      </c>
      <c r="F7562">
        <v>2800</v>
      </c>
      <c r="G7562">
        <v>1651</v>
      </c>
      <c r="H7562">
        <v>2</v>
      </c>
      <c r="I7562" s="58">
        <v>-90913</v>
      </c>
      <c r="J7562">
        <v>165102</v>
      </c>
      <c r="K7562" s="4">
        <v>1</v>
      </c>
      <c r="L7562" s="4">
        <v>4.9189999999999996</v>
      </c>
      <c r="M7562" s="4">
        <v>7.0049999999999999</v>
      </c>
      <c r="N7562" s="4">
        <v>10.923999999999999</v>
      </c>
      <c r="O7562" s="5">
        <v>42305.745292812499</v>
      </c>
      <c r="P7562" s="5">
        <v>43258.050196053242</v>
      </c>
    </row>
    <row r="7563" spans="1:16">
      <c r="A7563">
        <v>5</v>
      </c>
      <c r="B7563">
        <v>16</v>
      </c>
      <c r="C7563">
        <v>7</v>
      </c>
      <c r="D7563">
        <v>200</v>
      </c>
      <c r="E7563">
        <v>1777</v>
      </c>
      <c r="F7563">
        <v>2801</v>
      </c>
      <c r="G7563">
        <v>2281</v>
      </c>
      <c r="H7563">
        <v>1</v>
      </c>
      <c r="I7563" s="58">
        <v>139160</v>
      </c>
      <c r="J7563">
        <v>228101</v>
      </c>
      <c r="K7563" s="4">
        <v>0</v>
      </c>
      <c r="L7563" s="4">
        <v>1.0860000000000001</v>
      </c>
      <c r="M7563" s="4">
        <v>11.118</v>
      </c>
      <c r="N7563" s="4">
        <v>12.204000000000001</v>
      </c>
      <c r="O7563" s="5">
        <v>42305.745292812499</v>
      </c>
      <c r="P7563" s="5">
        <v>42305.745292812499</v>
      </c>
    </row>
    <row r="7564" spans="1:16">
      <c r="A7564">
        <v>5</v>
      </c>
      <c r="B7564">
        <v>16</v>
      </c>
      <c r="C7564">
        <v>7</v>
      </c>
      <c r="D7564">
        <v>200</v>
      </c>
      <c r="E7564">
        <v>1854</v>
      </c>
      <c r="F7564">
        <v>2802</v>
      </c>
      <c r="G7564">
        <v>1731</v>
      </c>
      <c r="H7564">
        <v>1</v>
      </c>
      <c r="I7564" s="58">
        <v>-61725</v>
      </c>
      <c r="J7564">
        <v>173101</v>
      </c>
      <c r="K7564" s="4">
        <v>0</v>
      </c>
      <c r="L7564" s="4">
        <v>15.172000000000001</v>
      </c>
      <c r="M7564" s="4">
        <v>0</v>
      </c>
      <c r="N7564" s="4">
        <v>15.173</v>
      </c>
      <c r="O7564" s="5">
        <v>42305.745292812499</v>
      </c>
      <c r="P7564" s="5">
        <v>42305.745292812499</v>
      </c>
    </row>
    <row r="7565" spans="1:16">
      <c r="A7565">
        <v>5</v>
      </c>
      <c r="B7565">
        <v>16</v>
      </c>
      <c r="C7565">
        <v>7</v>
      </c>
      <c r="D7565">
        <v>200</v>
      </c>
      <c r="E7565">
        <v>1948</v>
      </c>
      <c r="F7565">
        <v>2803</v>
      </c>
      <c r="G7565">
        <v>2470</v>
      </c>
      <c r="H7565">
        <v>1</v>
      </c>
      <c r="I7565" s="58">
        <v>208191</v>
      </c>
      <c r="J7565">
        <v>247001</v>
      </c>
      <c r="K7565" s="4">
        <v>0</v>
      </c>
      <c r="L7565" s="4">
        <v>2.0089999999999999</v>
      </c>
      <c r="M7565" s="4">
        <v>0</v>
      </c>
      <c r="N7565" s="4">
        <v>2.0089999999999999</v>
      </c>
      <c r="O7565" s="5">
        <v>42305.745292812499</v>
      </c>
      <c r="P7565" s="5">
        <v>42305.745292812499</v>
      </c>
    </row>
    <row r="7566" spans="1:16">
      <c r="A7566">
        <v>5</v>
      </c>
      <c r="B7566">
        <v>16</v>
      </c>
      <c r="C7566">
        <v>7</v>
      </c>
      <c r="D7566">
        <v>200</v>
      </c>
      <c r="E7566">
        <v>2172</v>
      </c>
      <c r="F7566">
        <v>2804</v>
      </c>
      <c r="G7566">
        <v>828</v>
      </c>
      <c r="H7566">
        <v>2</v>
      </c>
      <c r="I7566" s="58" t="s">
        <v>10244</v>
      </c>
      <c r="J7566">
        <v>82802</v>
      </c>
      <c r="K7566" s="4">
        <v>0</v>
      </c>
      <c r="L7566" s="4">
        <v>12.331</v>
      </c>
      <c r="M7566" s="4">
        <v>0</v>
      </c>
      <c r="N7566" s="4">
        <v>12.331</v>
      </c>
      <c r="O7566" s="5">
        <v>42305.745292812499</v>
      </c>
      <c r="P7566" s="5">
        <v>43258.050196053242</v>
      </c>
    </row>
    <row r="7567" spans="1:16">
      <c r="A7567">
        <v>5</v>
      </c>
      <c r="B7567">
        <v>16</v>
      </c>
      <c r="C7567">
        <v>7</v>
      </c>
      <c r="D7567">
        <v>200</v>
      </c>
      <c r="E7567">
        <v>2172</v>
      </c>
      <c r="F7567">
        <v>2805</v>
      </c>
      <c r="G7567">
        <v>828</v>
      </c>
      <c r="H7567">
        <v>3</v>
      </c>
      <c r="I7567" s="58" t="s">
        <v>10245</v>
      </c>
      <c r="J7567">
        <v>82803</v>
      </c>
      <c r="K7567" s="4">
        <v>1</v>
      </c>
      <c r="L7567" s="4">
        <v>7.1059999999999999</v>
      </c>
      <c r="M7567" s="4">
        <v>12.331</v>
      </c>
      <c r="N7567" s="4">
        <v>18.437000000000001</v>
      </c>
      <c r="O7567" s="5">
        <v>42305.745292812499</v>
      </c>
      <c r="P7567" s="5">
        <v>43258.050196053242</v>
      </c>
    </row>
    <row r="7568" spans="1:16">
      <c r="A7568">
        <v>5</v>
      </c>
      <c r="B7568">
        <v>16</v>
      </c>
      <c r="C7568">
        <v>7</v>
      </c>
      <c r="D7568">
        <v>200</v>
      </c>
      <c r="E7568">
        <v>2193</v>
      </c>
      <c r="F7568">
        <v>2806</v>
      </c>
      <c r="G7568">
        <v>2015</v>
      </c>
      <c r="H7568">
        <v>2</v>
      </c>
      <c r="I7568" s="58">
        <v>42036</v>
      </c>
      <c r="J7568">
        <v>201502</v>
      </c>
      <c r="K7568" s="4">
        <v>0</v>
      </c>
      <c r="L7568" s="4">
        <v>0.32300000000000001</v>
      </c>
      <c r="M7568" s="4">
        <v>0</v>
      </c>
      <c r="N7568" s="4">
        <v>0.32300000000000001</v>
      </c>
      <c r="O7568" s="5">
        <v>42305.745292812499</v>
      </c>
      <c r="P7568" s="5">
        <v>42305.745292812499</v>
      </c>
    </row>
    <row r="7569" spans="1:16">
      <c r="A7569">
        <v>5</v>
      </c>
      <c r="B7569">
        <v>16</v>
      </c>
      <c r="C7569">
        <v>7</v>
      </c>
      <c r="D7569">
        <v>200</v>
      </c>
      <c r="E7569">
        <v>2194</v>
      </c>
      <c r="F7569">
        <v>2807</v>
      </c>
      <c r="G7569">
        <v>826</v>
      </c>
      <c r="H7569">
        <v>3</v>
      </c>
      <c r="I7569" s="58" t="s">
        <v>10246</v>
      </c>
      <c r="J7569">
        <v>82603</v>
      </c>
      <c r="K7569" s="4">
        <v>0.996</v>
      </c>
      <c r="L7569" s="4">
        <v>9.8520000000000003</v>
      </c>
      <c r="M7569" s="4">
        <v>0</v>
      </c>
      <c r="N7569" s="4">
        <v>8.8559999999999999</v>
      </c>
      <c r="O7569" s="5">
        <v>42305.745292812499</v>
      </c>
      <c r="P7569" s="5">
        <v>42305.745292812499</v>
      </c>
    </row>
    <row r="7570" spans="1:16">
      <c r="A7570">
        <v>5</v>
      </c>
      <c r="B7570">
        <v>16</v>
      </c>
      <c r="C7570">
        <v>7</v>
      </c>
      <c r="D7570">
        <v>200</v>
      </c>
      <c r="E7570">
        <v>2194</v>
      </c>
      <c r="F7570">
        <v>2808</v>
      </c>
      <c r="G7570">
        <v>2280</v>
      </c>
      <c r="H7570">
        <v>2</v>
      </c>
      <c r="I7570" s="58">
        <v>138825</v>
      </c>
      <c r="J7570">
        <v>228002</v>
      </c>
      <c r="K7570" s="4">
        <v>0</v>
      </c>
      <c r="L7570" s="4">
        <v>8.06</v>
      </c>
      <c r="M7570" s="4">
        <v>9.36</v>
      </c>
      <c r="N7570" s="4">
        <v>17.420000000000002</v>
      </c>
      <c r="O7570" s="5">
        <v>42305.745292812499</v>
      </c>
      <c r="P7570" s="5">
        <v>42305.745292812499</v>
      </c>
    </row>
    <row r="7571" spans="1:16">
      <c r="A7571">
        <v>5</v>
      </c>
      <c r="B7571">
        <v>16</v>
      </c>
      <c r="C7571">
        <v>7</v>
      </c>
      <c r="D7571">
        <v>200</v>
      </c>
      <c r="E7571">
        <v>2372</v>
      </c>
      <c r="F7571">
        <v>2809</v>
      </c>
      <c r="G7571">
        <v>2225</v>
      </c>
      <c r="H7571">
        <v>2</v>
      </c>
      <c r="I7571" s="58">
        <v>118737</v>
      </c>
      <c r="J7571">
        <v>222502</v>
      </c>
      <c r="K7571" s="4">
        <v>0</v>
      </c>
      <c r="L7571" s="4">
        <v>11.117000000000001</v>
      </c>
      <c r="M7571" s="4">
        <v>3.1429999999999998</v>
      </c>
      <c r="N7571" s="4">
        <v>14.26</v>
      </c>
      <c r="O7571" s="5">
        <v>42305.745292812499</v>
      </c>
      <c r="P7571" s="5">
        <v>43258.050196053242</v>
      </c>
    </row>
    <row r="7572" spans="1:16">
      <c r="A7572">
        <v>5</v>
      </c>
      <c r="B7572">
        <v>16</v>
      </c>
      <c r="C7572">
        <v>7</v>
      </c>
      <c r="D7572">
        <v>200</v>
      </c>
      <c r="E7572">
        <v>2431</v>
      </c>
      <c r="F7572">
        <v>2810</v>
      </c>
      <c r="G7572">
        <v>2282</v>
      </c>
      <c r="H7572">
        <v>2</v>
      </c>
      <c r="I7572" s="58">
        <v>139556</v>
      </c>
      <c r="J7572">
        <v>228202</v>
      </c>
      <c r="K7572" s="4">
        <v>0</v>
      </c>
      <c r="L7572" s="4">
        <v>7.9509999999999996</v>
      </c>
      <c r="M7572" s="4">
        <v>1.321</v>
      </c>
      <c r="N7572" s="4">
        <v>9.2720000000000002</v>
      </c>
      <c r="O7572" s="5">
        <v>42305.745292812499</v>
      </c>
      <c r="P7572" s="5">
        <v>43258.050196053242</v>
      </c>
    </row>
    <row r="7573" spans="1:16">
      <c r="A7573">
        <v>5</v>
      </c>
      <c r="B7573">
        <v>16</v>
      </c>
      <c r="C7573">
        <v>7</v>
      </c>
      <c r="D7573">
        <v>200</v>
      </c>
      <c r="E7573">
        <v>2432</v>
      </c>
      <c r="F7573">
        <v>2811</v>
      </c>
      <c r="G7573">
        <v>2361</v>
      </c>
      <c r="H7573">
        <v>1</v>
      </c>
      <c r="I7573" s="58">
        <v>168379</v>
      </c>
      <c r="J7573">
        <v>236101</v>
      </c>
      <c r="K7573" s="4">
        <v>0</v>
      </c>
      <c r="L7573" s="4">
        <v>0.998</v>
      </c>
      <c r="M7573" s="4">
        <v>0</v>
      </c>
      <c r="N7573" s="4">
        <v>0.998</v>
      </c>
      <c r="O7573" s="5">
        <v>42305.745292812499</v>
      </c>
      <c r="P7573" s="5">
        <v>42305.745292812499</v>
      </c>
    </row>
    <row r="7574" spans="1:16">
      <c r="A7574">
        <v>5</v>
      </c>
      <c r="B7574">
        <v>16</v>
      </c>
      <c r="C7574">
        <v>7</v>
      </c>
      <c r="D7574">
        <v>200</v>
      </c>
      <c r="E7574">
        <v>2612</v>
      </c>
      <c r="F7574">
        <v>2812</v>
      </c>
      <c r="G7574">
        <v>2572</v>
      </c>
      <c r="H7574">
        <v>1</v>
      </c>
      <c r="I7574" s="58">
        <v>245445</v>
      </c>
      <c r="J7574">
        <v>257201</v>
      </c>
      <c r="K7574" s="4">
        <v>0</v>
      </c>
      <c r="L7574" s="4">
        <v>7.75</v>
      </c>
      <c r="M7574" s="4">
        <v>0</v>
      </c>
      <c r="N7574" s="4">
        <v>7.75</v>
      </c>
      <c r="O7574" t="s">
        <v>1223</v>
      </c>
      <c r="P7574" t="s">
        <v>1223</v>
      </c>
    </row>
    <row r="7575" spans="1:16">
      <c r="A7575">
        <v>5</v>
      </c>
      <c r="B7575">
        <v>16</v>
      </c>
      <c r="C7575">
        <v>7</v>
      </c>
      <c r="D7575">
        <v>200</v>
      </c>
      <c r="E7575">
        <v>2657</v>
      </c>
      <c r="F7575">
        <v>2813</v>
      </c>
      <c r="G7575">
        <v>2699</v>
      </c>
      <c r="H7575">
        <v>1</v>
      </c>
      <c r="I7575" s="58">
        <v>291831</v>
      </c>
      <c r="J7575">
        <v>269901</v>
      </c>
      <c r="K7575" s="4">
        <v>0</v>
      </c>
      <c r="L7575" s="4">
        <v>12.821</v>
      </c>
      <c r="M7575" s="4">
        <v>0</v>
      </c>
      <c r="N7575" s="4">
        <v>12.821</v>
      </c>
      <c r="O7575" s="5">
        <v>42305.745292812499</v>
      </c>
      <c r="P7575" s="5">
        <v>42305.745292812499</v>
      </c>
    </row>
    <row r="7576" spans="1:16">
      <c r="A7576">
        <v>5</v>
      </c>
      <c r="B7576">
        <v>16</v>
      </c>
      <c r="C7576">
        <v>7</v>
      </c>
      <c r="D7576">
        <v>200</v>
      </c>
      <c r="E7576">
        <v>2860</v>
      </c>
      <c r="F7576">
        <v>2814</v>
      </c>
      <c r="G7576">
        <v>2280</v>
      </c>
      <c r="H7576">
        <v>1</v>
      </c>
      <c r="I7576" s="58">
        <v>138794</v>
      </c>
      <c r="J7576">
        <v>228001</v>
      </c>
      <c r="K7576" s="4">
        <v>0</v>
      </c>
      <c r="L7576" s="4">
        <v>10.9</v>
      </c>
      <c r="M7576" s="4">
        <v>0</v>
      </c>
      <c r="N7576" s="4">
        <v>10.9</v>
      </c>
      <c r="O7576" t="s">
        <v>1223</v>
      </c>
      <c r="P7576" t="s">
        <v>1223</v>
      </c>
    </row>
    <row r="7577" spans="1:16">
      <c r="A7577">
        <v>5</v>
      </c>
      <c r="B7577">
        <v>16</v>
      </c>
      <c r="C7577">
        <v>7</v>
      </c>
      <c r="D7577">
        <v>200</v>
      </c>
      <c r="E7577">
        <v>2874</v>
      </c>
      <c r="F7577">
        <v>2815</v>
      </c>
      <c r="G7577">
        <v>34</v>
      </c>
      <c r="H7577">
        <v>6</v>
      </c>
      <c r="I7577" s="58">
        <v>12571</v>
      </c>
      <c r="J7577">
        <v>3406</v>
      </c>
      <c r="K7577" s="4">
        <v>0</v>
      </c>
      <c r="L7577" s="4">
        <v>7.8</v>
      </c>
      <c r="M7577" s="4">
        <v>0</v>
      </c>
      <c r="N7577" s="4">
        <v>7.8</v>
      </c>
      <c r="O7577" s="5">
        <v>42305.745292812499</v>
      </c>
      <c r="P7577" s="5">
        <v>42305.745292812499</v>
      </c>
    </row>
    <row r="7578" spans="1:16">
      <c r="A7578">
        <v>5</v>
      </c>
      <c r="B7578">
        <v>16</v>
      </c>
      <c r="C7578">
        <v>7</v>
      </c>
      <c r="D7578">
        <v>200</v>
      </c>
      <c r="E7578">
        <v>3004</v>
      </c>
      <c r="F7578">
        <v>2816</v>
      </c>
      <c r="G7578">
        <v>3153</v>
      </c>
      <c r="H7578">
        <v>1</v>
      </c>
      <c r="I7578" s="58">
        <v>457651</v>
      </c>
      <c r="J7578">
        <v>315301</v>
      </c>
      <c r="K7578" s="4">
        <v>5</v>
      </c>
      <c r="L7578" s="4">
        <v>5.9669999999999996</v>
      </c>
      <c r="M7578" s="4">
        <v>0</v>
      </c>
      <c r="N7578" s="4">
        <v>0.96699999999999997</v>
      </c>
      <c r="O7578" s="5">
        <v>42305.745292812499</v>
      </c>
      <c r="P7578" s="5">
        <v>42305.745292812499</v>
      </c>
    </row>
    <row r="7579" spans="1:16">
      <c r="A7579">
        <v>5</v>
      </c>
      <c r="B7579">
        <v>16</v>
      </c>
      <c r="C7579">
        <v>7</v>
      </c>
      <c r="D7579">
        <v>200</v>
      </c>
      <c r="E7579">
        <v>3087</v>
      </c>
      <c r="F7579">
        <v>2817</v>
      </c>
      <c r="G7579">
        <v>3141</v>
      </c>
      <c r="H7579">
        <v>1</v>
      </c>
      <c r="I7579" s="58">
        <v>453268</v>
      </c>
      <c r="J7579">
        <v>314101</v>
      </c>
      <c r="K7579" s="4">
        <v>0</v>
      </c>
      <c r="L7579" s="4">
        <v>6.0629999999999997</v>
      </c>
      <c r="M7579" s="4">
        <v>0</v>
      </c>
      <c r="N7579" s="4">
        <v>6.0629999999999997</v>
      </c>
      <c r="O7579" s="5">
        <v>42305.745292812499</v>
      </c>
      <c r="P7579" s="5">
        <v>42305.745292812499</v>
      </c>
    </row>
    <row r="7580" spans="1:16">
      <c r="A7580">
        <v>5</v>
      </c>
      <c r="B7580">
        <v>16</v>
      </c>
      <c r="C7580">
        <v>7</v>
      </c>
      <c r="D7580">
        <v>200</v>
      </c>
      <c r="E7580">
        <v>3977</v>
      </c>
      <c r="F7580">
        <v>2818</v>
      </c>
      <c r="G7580">
        <v>650</v>
      </c>
      <c r="H7580">
        <v>3</v>
      </c>
      <c r="I7580" s="58" t="s">
        <v>10247</v>
      </c>
      <c r="J7580">
        <v>65003</v>
      </c>
      <c r="K7580" s="4">
        <v>1</v>
      </c>
      <c r="L7580" s="4">
        <v>16.245999999999999</v>
      </c>
      <c r="M7580" s="4">
        <v>20.106000000000002</v>
      </c>
      <c r="N7580" s="4">
        <v>35.351999999999997</v>
      </c>
      <c r="O7580" s="5">
        <v>42305.745292812499</v>
      </c>
      <c r="P7580" s="5">
        <v>43258.050196053242</v>
      </c>
    </row>
    <row r="7581" spans="1:16">
      <c r="A7581">
        <v>5</v>
      </c>
      <c r="B7581">
        <v>16</v>
      </c>
      <c r="C7581">
        <v>7</v>
      </c>
      <c r="D7581">
        <v>200</v>
      </c>
      <c r="E7581">
        <v>3977</v>
      </c>
      <c r="F7581">
        <v>2819</v>
      </c>
      <c r="G7581">
        <v>650</v>
      </c>
      <c r="H7581">
        <v>4</v>
      </c>
      <c r="I7581" s="58" t="s">
        <v>10248</v>
      </c>
      <c r="J7581">
        <v>65004</v>
      </c>
      <c r="K7581" s="4">
        <v>15.246</v>
      </c>
      <c r="L7581" s="4">
        <v>31.352</v>
      </c>
      <c r="M7581" s="4">
        <v>35.351999999999997</v>
      </c>
      <c r="N7581" s="4">
        <v>51.457999999999998</v>
      </c>
      <c r="O7581" s="5">
        <v>42305.745292812499</v>
      </c>
      <c r="P7581" s="5">
        <v>43258.050196053242</v>
      </c>
    </row>
    <row r="7582" spans="1:16">
      <c r="A7582">
        <v>5</v>
      </c>
      <c r="B7582">
        <v>16</v>
      </c>
      <c r="C7582">
        <v>7</v>
      </c>
      <c r="D7582">
        <v>200</v>
      </c>
      <c r="E7582">
        <v>3981</v>
      </c>
      <c r="F7582">
        <v>2820</v>
      </c>
      <c r="G7582">
        <v>344</v>
      </c>
      <c r="H7582">
        <v>2</v>
      </c>
      <c r="I7582" s="58" t="s">
        <v>10249</v>
      </c>
      <c r="J7582">
        <v>34402</v>
      </c>
      <c r="K7582" s="4">
        <v>1</v>
      </c>
      <c r="L7582" s="4">
        <v>20.437999999999999</v>
      </c>
      <c r="M7582" s="4">
        <v>161.11099999999999</v>
      </c>
      <c r="N7582" s="4">
        <v>180.54900000000001</v>
      </c>
      <c r="O7582" s="5">
        <v>42305.745292812499</v>
      </c>
      <c r="P7582" s="5">
        <v>43258.050196053242</v>
      </c>
    </row>
    <row r="7583" spans="1:16">
      <c r="A7583">
        <v>5</v>
      </c>
      <c r="B7583">
        <v>16</v>
      </c>
      <c r="C7583">
        <v>7</v>
      </c>
      <c r="D7583">
        <v>200</v>
      </c>
      <c r="E7583">
        <v>4262</v>
      </c>
      <c r="F7583">
        <v>2821</v>
      </c>
      <c r="G7583">
        <v>650</v>
      </c>
      <c r="H7583">
        <v>5</v>
      </c>
      <c r="I7583" s="58" t="s">
        <v>10250</v>
      </c>
      <c r="J7583">
        <v>65005</v>
      </c>
      <c r="K7583" s="4">
        <v>0</v>
      </c>
      <c r="L7583" s="4">
        <v>3.911</v>
      </c>
      <c r="M7583" s="4">
        <v>0</v>
      </c>
      <c r="N7583" s="4">
        <v>3.919</v>
      </c>
      <c r="O7583" s="5">
        <v>42305.745292812499</v>
      </c>
      <c r="P7583" s="5">
        <v>42305.745292812499</v>
      </c>
    </row>
    <row r="7584" spans="1:16">
      <c r="A7584">
        <v>5</v>
      </c>
      <c r="B7584">
        <v>16</v>
      </c>
      <c r="C7584">
        <v>7</v>
      </c>
      <c r="D7584">
        <v>200</v>
      </c>
      <c r="E7584">
        <v>4523</v>
      </c>
      <c r="F7584">
        <v>2822</v>
      </c>
      <c r="G7584">
        <v>34</v>
      </c>
      <c r="H7584">
        <v>5</v>
      </c>
      <c r="I7584" s="58">
        <v>12540</v>
      </c>
      <c r="J7584">
        <v>3405</v>
      </c>
      <c r="K7584" s="4">
        <v>24.222999999999999</v>
      </c>
      <c r="L7584" s="4">
        <v>25.071999999999999</v>
      </c>
      <c r="M7584" s="4">
        <v>401.87900000000002</v>
      </c>
      <c r="N7584" s="4">
        <v>402.72800000000001</v>
      </c>
      <c r="O7584" s="5">
        <v>42305.745292812499</v>
      </c>
      <c r="P7584" s="5">
        <v>42305.745292812499</v>
      </c>
    </row>
    <row r="7585" spans="1:16">
      <c r="A7585">
        <v>5</v>
      </c>
      <c r="B7585">
        <v>16</v>
      </c>
      <c r="C7585">
        <v>7</v>
      </c>
      <c r="D7585">
        <v>200</v>
      </c>
      <c r="E7585">
        <v>4523</v>
      </c>
      <c r="F7585">
        <v>2823</v>
      </c>
      <c r="G7585">
        <v>78</v>
      </c>
      <c r="H7585">
        <v>1</v>
      </c>
      <c r="I7585" s="58">
        <v>28491</v>
      </c>
      <c r="J7585">
        <v>7801</v>
      </c>
      <c r="K7585" s="4">
        <v>0</v>
      </c>
      <c r="L7585" s="4">
        <v>13.986000000000001</v>
      </c>
      <c r="M7585" s="4">
        <v>387.89299999999997</v>
      </c>
      <c r="N7585" s="4">
        <v>401.87900000000002</v>
      </c>
      <c r="O7585" s="5">
        <v>42305.745292812499</v>
      </c>
      <c r="P7585" s="5">
        <v>43258.050196053242</v>
      </c>
    </row>
    <row r="7586" spans="1:16">
      <c r="A7586">
        <v>5</v>
      </c>
      <c r="B7586">
        <v>16</v>
      </c>
      <c r="C7586">
        <v>7</v>
      </c>
      <c r="D7586">
        <v>200</v>
      </c>
      <c r="E7586">
        <v>4523</v>
      </c>
      <c r="F7586">
        <v>2824</v>
      </c>
      <c r="G7586">
        <v>158</v>
      </c>
      <c r="H7586">
        <v>1</v>
      </c>
      <c r="I7586" s="58" t="s">
        <v>10251</v>
      </c>
      <c r="J7586">
        <v>15801</v>
      </c>
      <c r="K7586" s="4">
        <v>0</v>
      </c>
      <c r="L7586" s="4">
        <v>19.785</v>
      </c>
      <c r="M7586" s="4">
        <v>402.72800000000001</v>
      </c>
      <c r="N7586" s="4">
        <v>422.51299999999998</v>
      </c>
      <c r="O7586" s="5">
        <v>42305.745292812499</v>
      </c>
      <c r="P7586" s="5">
        <v>43258.050196053242</v>
      </c>
    </row>
    <row r="7587" spans="1:16">
      <c r="A7587">
        <v>5</v>
      </c>
      <c r="B7587">
        <v>16</v>
      </c>
      <c r="C7587">
        <v>7</v>
      </c>
      <c r="D7587">
        <v>200</v>
      </c>
      <c r="E7587">
        <v>4533</v>
      </c>
      <c r="F7587">
        <v>2825</v>
      </c>
      <c r="G7587">
        <v>34</v>
      </c>
      <c r="H7587">
        <v>3</v>
      </c>
      <c r="I7587" s="58">
        <v>12479</v>
      </c>
      <c r="J7587">
        <v>3403</v>
      </c>
      <c r="K7587" s="4">
        <v>1</v>
      </c>
      <c r="L7587" s="4">
        <v>7.8970000000000002</v>
      </c>
      <c r="M7587" s="4">
        <v>343.03500000000003</v>
      </c>
      <c r="N7587" s="4">
        <v>349.93200000000002</v>
      </c>
      <c r="O7587" s="5">
        <v>42305.745292812499</v>
      </c>
      <c r="P7587" s="5">
        <v>42305.745292812499</v>
      </c>
    </row>
    <row r="7588" spans="1:16">
      <c r="A7588">
        <v>5</v>
      </c>
      <c r="B7588">
        <v>16</v>
      </c>
      <c r="C7588">
        <v>7</v>
      </c>
      <c r="D7588">
        <v>200</v>
      </c>
      <c r="E7588">
        <v>4533</v>
      </c>
      <c r="F7588">
        <v>2826</v>
      </c>
      <c r="G7588">
        <v>34</v>
      </c>
      <c r="H7588">
        <v>4</v>
      </c>
      <c r="I7588" s="58">
        <v>12510</v>
      </c>
      <c r="J7588">
        <v>3404</v>
      </c>
      <c r="K7588" s="4">
        <v>6.9020000000000001</v>
      </c>
      <c r="L7588" s="4">
        <v>15.384</v>
      </c>
      <c r="M7588" s="4">
        <v>349.93200000000002</v>
      </c>
      <c r="N7588" s="4">
        <v>358.41399999999999</v>
      </c>
      <c r="O7588" s="5">
        <v>42305.745292812499</v>
      </c>
      <c r="P7588" s="5">
        <v>43258.050196053242</v>
      </c>
    </row>
    <row r="7589" spans="1:16">
      <c r="A7589">
        <v>5</v>
      </c>
      <c r="B7589">
        <v>16</v>
      </c>
      <c r="C7589">
        <v>7</v>
      </c>
      <c r="D7589">
        <v>200</v>
      </c>
      <c r="E7589">
        <v>4533</v>
      </c>
      <c r="F7589">
        <v>2827</v>
      </c>
      <c r="G7589">
        <v>34</v>
      </c>
      <c r="H7589">
        <v>5</v>
      </c>
      <c r="I7589" s="58">
        <v>12540</v>
      </c>
      <c r="J7589">
        <v>3405</v>
      </c>
      <c r="K7589" s="4">
        <v>15.384</v>
      </c>
      <c r="L7589" s="4">
        <v>24.222999999999999</v>
      </c>
      <c r="M7589" s="4">
        <v>358.41399999999999</v>
      </c>
      <c r="N7589" s="4">
        <v>367.25299999999999</v>
      </c>
      <c r="O7589" s="5">
        <v>42305.745292812499</v>
      </c>
      <c r="P7589" s="5">
        <v>43258.050196053242</v>
      </c>
    </row>
    <row r="7590" spans="1:16">
      <c r="A7590">
        <v>5</v>
      </c>
      <c r="B7590">
        <v>16</v>
      </c>
      <c r="C7590">
        <v>7</v>
      </c>
      <c r="D7590">
        <v>200</v>
      </c>
      <c r="E7590">
        <v>4533</v>
      </c>
      <c r="F7590">
        <v>2828</v>
      </c>
      <c r="G7590">
        <v>35</v>
      </c>
      <c r="H7590">
        <v>1</v>
      </c>
      <c r="I7590" s="58">
        <v>12785</v>
      </c>
      <c r="J7590">
        <v>3501</v>
      </c>
      <c r="K7590" s="4">
        <v>1</v>
      </c>
      <c r="L7590" s="4">
        <v>12.432</v>
      </c>
      <c r="M7590" s="4">
        <v>368.10199999999998</v>
      </c>
      <c r="N7590" s="4">
        <v>379.53399999999999</v>
      </c>
      <c r="O7590" s="5">
        <v>42305.745292812499</v>
      </c>
      <c r="P7590" s="5">
        <v>43258.050196053242</v>
      </c>
    </row>
    <row r="7591" spans="1:16">
      <c r="A7591">
        <v>5</v>
      </c>
      <c r="B7591">
        <v>16</v>
      </c>
      <c r="C7591">
        <v>7</v>
      </c>
      <c r="D7591">
        <v>200</v>
      </c>
      <c r="E7591">
        <v>4546</v>
      </c>
      <c r="F7591">
        <v>2829</v>
      </c>
      <c r="G7591">
        <v>407</v>
      </c>
      <c r="H7591">
        <v>2</v>
      </c>
      <c r="I7591" s="58" t="s">
        <v>10252</v>
      </c>
      <c r="J7591">
        <v>40702</v>
      </c>
      <c r="K7591" s="4">
        <v>0</v>
      </c>
      <c r="L7591" s="4">
        <v>4.79</v>
      </c>
      <c r="M7591" s="4">
        <v>186.88399999999999</v>
      </c>
      <c r="N7591" s="4">
        <v>191.673</v>
      </c>
      <c r="O7591" s="5">
        <v>42305.745292812499</v>
      </c>
      <c r="P7591" s="5">
        <v>43258.050196053242</v>
      </c>
    </row>
    <row r="7592" spans="1:16">
      <c r="A7592">
        <v>5</v>
      </c>
      <c r="B7592">
        <v>16</v>
      </c>
      <c r="C7592">
        <v>7</v>
      </c>
      <c r="D7592">
        <v>200</v>
      </c>
      <c r="E7592">
        <v>552</v>
      </c>
      <c r="F7592">
        <v>2790</v>
      </c>
      <c r="G7592">
        <v>826</v>
      </c>
      <c r="H7592">
        <v>1</v>
      </c>
      <c r="I7592" s="58" t="s">
        <v>10253</v>
      </c>
      <c r="J7592">
        <v>82601</v>
      </c>
      <c r="K7592" s="4">
        <v>1.7999999999999999E-2</v>
      </c>
      <c r="L7592" s="4">
        <v>4.4379999999999997</v>
      </c>
      <c r="M7592" s="4">
        <v>0</v>
      </c>
      <c r="N7592" s="4">
        <v>4.42</v>
      </c>
      <c r="O7592" s="5">
        <v>42305.745292812499</v>
      </c>
      <c r="P7592" s="5">
        <v>43258.050196053242</v>
      </c>
    </row>
    <row r="7593" spans="1:16">
      <c r="A7593">
        <v>5</v>
      </c>
      <c r="B7593">
        <v>16</v>
      </c>
      <c r="C7593">
        <v>7</v>
      </c>
      <c r="D7593">
        <v>200</v>
      </c>
      <c r="E7593">
        <v>553</v>
      </c>
      <c r="F7593">
        <v>2791</v>
      </c>
      <c r="G7593">
        <v>158</v>
      </c>
      <c r="H7593">
        <v>3</v>
      </c>
      <c r="I7593" s="58" t="s">
        <v>10254</v>
      </c>
      <c r="J7593">
        <v>15803</v>
      </c>
      <c r="K7593" s="4">
        <v>11.528</v>
      </c>
      <c r="L7593" s="4">
        <v>28.071000000000002</v>
      </c>
      <c r="M7593" s="4">
        <v>20.009</v>
      </c>
      <c r="N7593" s="4">
        <v>36.552</v>
      </c>
      <c r="O7593" s="5">
        <v>42305.745292812499</v>
      </c>
      <c r="P7593" s="5">
        <v>42305.745292812499</v>
      </c>
    </row>
    <row r="7594" spans="1:16">
      <c r="A7594">
        <v>5</v>
      </c>
      <c r="B7594">
        <v>16</v>
      </c>
      <c r="C7594">
        <v>7</v>
      </c>
      <c r="D7594">
        <v>200</v>
      </c>
      <c r="E7594">
        <v>553</v>
      </c>
      <c r="F7594">
        <v>2792</v>
      </c>
      <c r="G7594">
        <v>158</v>
      </c>
      <c r="H7594">
        <v>4</v>
      </c>
      <c r="I7594" s="58" t="s">
        <v>10255</v>
      </c>
      <c r="J7594">
        <v>15804</v>
      </c>
      <c r="K7594" s="4">
        <v>7.1630000000000003</v>
      </c>
      <c r="L7594" s="4">
        <v>11.525</v>
      </c>
      <c r="M7594" s="4">
        <v>15.647</v>
      </c>
      <c r="N7594" s="4">
        <v>20.009</v>
      </c>
      <c r="O7594" s="5">
        <v>42305.745292812499</v>
      </c>
      <c r="P7594" s="5">
        <v>42305.745292812499</v>
      </c>
    </row>
    <row r="7595" spans="1:16">
      <c r="A7595">
        <v>5</v>
      </c>
      <c r="B7595">
        <v>16</v>
      </c>
      <c r="C7595">
        <v>7</v>
      </c>
      <c r="D7595">
        <v>200</v>
      </c>
      <c r="E7595">
        <v>553</v>
      </c>
      <c r="F7595">
        <v>2793</v>
      </c>
      <c r="G7595">
        <v>1070</v>
      </c>
      <c r="H7595">
        <v>3</v>
      </c>
      <c r="I7595" s="58" t="s">
        <v>10256</v>
      </c>
      <c r="J7595">
        <v>107003</v>
      </c>
      <c r="K7595" s="4">
        <v>0</v>
      </c>
      <c r="L7595" s="4">
        <v>7.1630000000000003</v>
      </c>
      <c r="M7595" s="4">
        <v>8.484</v>
      </c>
      <c r="N7595" s="4">
        <v>15.647</v>
      </c>
      <c r="O7595" s="5">
        <v>42305.745292812499</v>
      </c>
      <c r="P7595" s="5">
        <v>43258.050196053242</v>
      </c>
    </row>
    <row r="7596" spans="1:16">
      <c r="A7596">
        <v>5</v>
      </c>
      <c r="B7596">
        <v>16</v>
      </c>
      <c r="C7596">
        <v>7</v>
      </c>
      <c r="D7596">
        <v>200</v>
      </c>
      <c r="E7596">
        <v>554</v>
      </c>
      <c r="F7596">
        <v>2794</v>
      </c>
      <c r="G7596">
        <v>827</v>
      </c>
      <c r="H7596">
        <v>1</v>
      </c>
      <c r="I7596" s="58" t="s">
        <v>10257</v>
      </c>
      <c r="J7596">
        <v>82701</v>
      </c>
      <c r="K7596" s="4">
        <v>7.0259999999999998</v>
      </c>
      <c r="L7596" s="4">
        <v>16.992999999999999</v>
      </c>
      <c r="M7596" s="4">
        <v>7.0259999999999998</v>
      </c>
      <c r="N7596" s="4">
        <v>16.992999999999999</v>
      </c>
      <c r="O7596" s="5">
        <v>42305.745292812499</v>
      </c>
      <c r="P7596" s="5">
        <v>43258.050196053242</v>
      </c>
    </row>
    <row r="7597" spans="1:16">
      <c r="A7597">
        <v>5</v>
      </c>
      <c r="B7597">
        <v>16</v>
      </c>
      <c r="C7597">
        <v>7</v>
      </c>
      <c r="D7597">
        <v>200</v>
      </c>
      <c r="E7597">
        <v>554</v>
      </c>
      <c r="F7597">
        <v>2795</v>
      </c>
      <c r="G7597">
        <v>828</v>
      </c>
      <c r="H7597">
        <v>1</v>
      </c>
      <c r="I7597" s="58" t="s">
        <v>1680</v>
      </c>
      <c r="J7597">
        <v>82801</v>
      </c>
      <c r="K7597" s="4">
        <v>0</v>
      </c>
      <c r="L7597" s="4">
        <v>7.0259999999999998</v>
      </c>
      <c r="M7597" s="4">
        <v>0</v>
      </c>
      <c r="N7597" s="4">
        <v>7.0259999999999998</v>
      </c>
      <c r="O7597" s="5">
        <v>42305.745292812499</v>
      </c>
      <c r="P7597" s="5">
        <v>43258.050196053242</v>
      </c>
    </row>
    <row r="7598" spans="1:16">
      <c r="A7598">
        <v>5</v>
      </c>
      <c r="B7598">
        <v>16</v>
      </c>
      <c r="C7598">
        <v>7</v>
      </c>
      <c r="D7598">
        <v>200</v>
      </c>
      <c r="E7598">
        <v>555</v>
      </c>
      <c r="F7598">
        <v>2796</v>
      </c>
      <c r="G7598">
        <v>828</v>
      </c>
      <c r="H7598">
        <v>1</v>
      </c>
      <c r="I7598" s="58" t="s">
        <v>1680</v>
      </c>
      <c r="J7598">
        <v>82801</v>
      </c>
      <c r="K7598" s="4">
        <v>7.0259999999999998</v>
      </c>
      <c r="L7598" s="4">
        <v>9.7850000000000001</v>
      </c>
      <c r="M7598" s="4">
        <v>11.371</v>
      </c>
      <c r="N7598" s="4">
        <v>14.13</v>
      </c>
      <c r="O7598" s="5">
        <v>42305.745292812499</v>
      </c>
      <c r="P7598" s="5">
        <v>42305.745292812499</v>
      </c>
    </row>
    <row r="7599" spans="1:16">
      <c r="A7599">
        <v>5</v>
      </c>
      <c r="B7599">
        <v>16</v>
      </c>
      <c r="C7599">
        <v>7</v>
      </c>
      <c r="D7599">
        <v>200</v>
      </c>
      <c r="E7599">
        <v>555</v>
      </c>
      <c r="F7599">
        <v>2797</v>
      </c>
      <c r="G7599">
        <v>1641</v>
      </c>
      <c r="H7599">
        <v>2</v>
      </c>
      <c r="I7599" s="58">
        <v>-94565</v>
      </c>
      <c r="J7599">
        <v>164102</v>
      </c>
      <c r="K7599" s="4">
        <v>0</v>
      </c>
      <c r="L7599" s="4">
        <v>8.0640000000000001</v>
      </c>
      <c r="M7599" s="4">
        <v>3.3069999999999999</v>
      </c>
      <c r="N7599" s="4">
        <v>11.371</v>
      </c>
      <c r="O7599" s="5">
        <v>42305.745292812499</v>
      </c>
      <c r="P7599" s="5">
        <v>43258.050196053242</v>
      </c>
    </row>
    <row r="7600" spans="1:16">
      <c r="A7600">
        <v>5</v>
      </c>
      <c r="B7600">
        <v>16</v>
      </c>
      <c r="C7600">
        <v>8</v>
      </c>
      <c r="D7600">
        <v>104</v>
      </c>
      <c r="E7600">
        <v>1203</v>
      </c>
      <c r="F7600">
        <v>3006</v>
      </c>
      <c r="G7600">
        <v>1247</v>
      </c>
      <c r="H7600">
        <v>1</v>
      </c>
      <c r="I7600" s="58" t="s">
        <v>1681</v>
      </c>
      <c r="J7600">
        <v>124701</v>
      </c>
      <c r="K7600" s="4">
        <v>1</v>
      </c>
      <c r="L7600" s="4">
        <v>6.42</v>
      </c>
      <c r="M7600" s="4">
        <v>0</v>
      </c>
      <c r="N7600" s="4">
        <v>5.42</v>
      </c>
      <c r="O7600" t="s">
        <v>1223</v>
      </c>
      <c r="P7600" t="s">
        <v>1223</v>
      </c>
    </row>
    <row r="7601" spans="1:16">
      <c r="A7601">
        <v>5</v>
      </c>
      <c r="B7601">
        <v>16</v>
      </c>
      <c r="C7601">
        <v>8</v>
      </c>
      <c r="D7601">
        <v>104</v>
      </c>
      <c r="E7601">
        <v>1339</v>
      </c>
      <c r="F7601">
        <v>3007</v>
      </c>
      <c r="G7601">
        <v>1359</v>
      </c>
      <c r="H7601">
        <v>1</v>
      </c>
      <c r="I7601" s="58" t="s">
        <v>10258</v>
      </c>
      <c r="J7601">
        <v>135901</v>
      </c>
      <c r="K7601" s="4">
        <v>1</v>
      </c>
      <c r="L7601" s="4">
        <v>9.7279999999999998</v>
      </c>
      <c r="M7601" s="4">
        <v>0</v>
      </c>
      <c r="N7601" s="4">
        <v>8.7279999999999998</v>
      </c>
      <c r="O7601" t="s">
        <v>1223</v>
      </c>
      <c r="P7601" t="s">
        <v>1223</v>
      </c>
    </row>
    <row r="7602" spans="1:16">
      <c r="A7602">
        <v>5</v>
      </c>
      <c r="B7602">
        <v>16</v>
      </c>
      <c r="C7602">
        <v>8</v>
      </c>
      <c r="D7602">
        <v>104</v>
      </c>
      <c r="E7602">
        <v>170</v>
      </c>
      <c r="F7602">
        <v>2995</v>
      </c>
      <c r="G7602">
        <v>157</v>
      </c>
      <c r="H7602">
        <v>6</v>
      </c>
      <c r="I7602" s="58" t="s">
        <v>10259</v>
      </c>
      <c r="J7602">
        <v>15706</v>
      </c>
      <c r="K7602" s="4">
        <v>35.72</v>
      </c>
      <c r="L7602" s="4">
        <v>37.722999999999999</v>
      </c>
      <c r="M7602" s="4">
        <v>0</v>
      </c>
      <c r="N7602" s="4">
        <v>2.0030000000000001</v>
      </c>
      <c r="O7602" s="5">
        <v>42305.745292812499</v>
      </c>
      <c r="P7602" s="5">
        <v>42305.745292812499</v>
      </c>
    </row>
    <row r="7603" spans="1:16">
      <c r="A7603">
        <v>5</v>
      </c>
      <c r="B7603">
        <v>16</v>
      </c>
      <c r="C7603">
        <v>8</v>
      </c>
      <c r="D7603">
        <v>104</v>
      </c>
      <c r="E7603">
        <v>171</v>
      </c>
      <c r="F7603">
        <v>2996</v>
      </c>
      <c r="G7603">
        <v>157</v>
      </c>
      <c r="H7603">
        <v>3</v>
      </c>
      <c r="I7603" s="58" t="s">
        <v>1682</v>
      </c>
      <c r="J7603">
        <v>15703</v>
      </c>
      <c r="K7603" s="4">
        <v>17.013999999999999</v>
      </c>
      <c r="L7603" s="4">
        <v>19.140999999999998</v>
      </c>
      <c r="M7603" s="4">
        <v>0</v>
      </c>
      <c r="N7603" s="4">
        <v>2.1269999999999998</v>
      </c>
      <c r="O7603" s="5">
        <v>42305.745292812499</v>
      </c>
      <c r="P7603" s="5">
        <v>43258.050196053242</v>
      </c>
    </row>
    <row r="7604" spans="1:16">
      <c r="A7604">
        <v>5</v>
      </c>
      <c r="B7604">
        <v>16</v>
      </c>
      <c r="C7604">
        <v>8</v>
      </c>
      <c r="D7604">
        <v>104</v>
      </c>
      <c r="E7604">
        <v>171</v>
      </c>
      <c r="F7604">
        <v>2997</v>
      </c>
      <c r="G7604">
        <v>157</v>
      </c>
      <c r="H7604">
        <v>4</v>
      </c>
      <c r="I7604" s="58" t="s">
        <v>1683</v>
      </c>
      <c r="J7604">
        <v>15704</v>
      </c>
      <c r="K7604" s="4">
        <v>17.606999999999999</v>
      </c>
      <c r="L7604" s="4">
        <v>19.571000000000002</v>
      </c>
      <c r="M7604" s="4">
        <v>2.1269999999999998</v>
      </c>
      <c r="N7604" s="4">
        <v>4.0910000000000002</v>
      </c>
      <c r="O7604" s="5">
        <v>42305.745292812499</v>
      </c>
      <c r="P7604" s="5">
        <v>43258.050196053242</v>
      </c>
    </row>
    <row r="7605" spans="1:16">
      <c r="A7605">
        <v>5</v>
      </c>
      <c r="B7605">
        <v>16</v>
      </c>
      <c r="C7605">
        <v>8</v>
      </c>
      <c r="D7605">
        <v>104</v>
      </c>
      <c r="E7605">
        <v>1751</v>
      </c>
      <c r="F7605">
        <v>3008</v>
      </c>
      <c r="G7605">
        <v>1654</v>
      </c>
      <c r="H7605">
        <v>2</v>
      </c>
      <c r="I7605" s="58">
        <v>-89817</v>
      </c>
      <c r="J7605">
        <v>165402</v>
      </c>
      <c r="K7605" s="4">
        <v>10</v>
      </c>
      <c r="L7605" s="4">
        <v>18.23</v>
      </c>
      <c r="M7605" s="4">
        <v>4.335</v>
      </c>
      <c r="N7605" s="4">
        <v>12.565</v>
      </c>
      <c r="O7605" s="5">
        <v>42305.745292812499</v>
      </c>
      <c r="P7605" s="5">
        <v>43258.050196053242</v>
      </c>
    </row>
    <row r="7606" spans="1:16">
      <c r="A7606">
        <v>5</v>
      </c>
      <c r="B7606">
        <v>16</v>
      </c>
      <c r="C7606">
        <v>8</v>
      </c>
      <c r="D7606">
        <v>104</v>
      </c>
      <c r="E7606">
        <v>1751</v>
      </c>
      <c r="F7606">
        <v>3009</v>
      </c>
      <c r="G7606">
        <v>1654</v>
      </c>
      <c r="H7606">
        <v>3</v>
      </c>
      <c r="I7606" s="58">
        <v>-89789</v>
      </c>
      <c r="J7606">
        <v>165403</v>
      </c>
      <c r="K7606" s="4">
        <v>0</v>
      </c>
      <c r="L7606" s="4">
        <v>4.335</v>
      </c>
      <c r="M7606" s="4">
        <v>0</v>
      </c>
      <c r="N7606" s="4">
        <v>4.335</v>
      </c>
      <c r="O7606" s="5">
        <v>42305.745292812499</v>
      </c>
      <c r="P7606" s="5">
        <v>43258.050196053242</v>
      </c>
    </row>
    <row r="7607" spans="1:16">
      <c r="A7607">
        <v>5</v>
      </c>
      <c r="B7607">
        <v>16</v>
      </c>
      <c r="C7607">
        <v>8</v>
      </c>
      <c r="D7607">
        <v>104</v>
      </c>
      <c r="E7607">
        <v>1805</v>
      </c>
      <c r="F7607">
        <v>3010</v>
      </c>
      <c r="G7607">
        <v>982</v>
      </c>
      <c r="H7607">
        <v>7</v>
      </c>
      <c r="I7607" s="58" t="s">
        <v>1684</v>
      </c>
      <c r="J7607">
        <v>98207</v>
      </c>
      <c r="K7607" s="4">
        <v>0</v>
      </c>
      <c r="L7607" s="4">
        <v>8.7560000000000002</v>
      </c>
      <c r="M7607" s="4">
        <v>0</v>
      </c>
      <c r="N7607" s="4">
        <v>8.7560000000000002</v>
      </c>
      <c r="O7607" s="5">
        <v>42305.745292812499</v>
      </c>
      <c r="P7607" s="5">
        <v>42305.745292812499</v>
      </c>
    </row>
    <row r="7608" spans="1:16">
      <c r="A7608">
        <v>5</v>
      </c>
      <c r="B7608">
        <v>16</v>
      </c>
      <c r="C7608">
        <v>8</v>
      </c>
      <c r="D7608">
        <v>104</v>
      </c>
      <c r="E7608">
        <v>2145</v>
      </c>
      <c r="F7608">
        <v>3011</v>
      </c>
      <c r="G7608">
        <v>2536</v>
      </c>
      <c r="H7608">
        <v>1</v>
      </c>
      <c r="I7608" s="58">
        <v>232296</v>
      </c>
      <c r="J7608">
        <v>253601</v>
      </c>
      <c r="K7608" s="4">
        <v>0</v>
      </c>
      <c r="L7608" s="4">
        <v>3.6349999999999998</v>
      </c>
      <c r="M7608" s="4">
        <v>0</v>
      </c>
      <c r="N7608" s="4">
        <v>3.6349999999999998</v>
      </c>
      <c r="O7608" s="5">
        <v>42305.745292812499</v>
      </c>
      <c r="P7608" s="5">
        <v>42305.745292812499</v>
      </c>
    </row>
    <row r="7609" spans="1:16">
      <c r="A7609">
        <v>5</v>
      </c>
      <c r="B7609">
        <v>16</v>
      </c>
      <c r="C7609">
        <v>8</v>
      </c>
      <c r="D7609">
        <v>104</v>
      </c>
      <c r="E7609">
        <v>2220</v>
      </c>
      <c r="F7609">
        <v>3012</v>
      </c>
      <c r="G7609">
        <v>2031</v>
      </c>
      <c r="H7609">
        <v>3</v>
      </c>
      <c r="I7609" s="58">
        <v>47908</v>
      </c>
      <c r="J7609">
        <v>203103</v>
      </c>
      <c r="K7609" s="4">
        <v>0</v>
      </c>
      <c r="L7609" s="4">
        <v>17.062000000000001</v>
      </c>
      <c r="M7609" s="4">
        <v>0</v>
      </c>
      <c r="N7609" s="4">
        <v>17.062000000000001</v>
      </c>
      <c r="O7609" s="5">
        <v>42305.745292812499</v>
      </c>
      <c r="P7609" s="5">
        <v>42305.745292812499</v>
      </c>
    </row>
    <row r="7610" spans="1:16">
      <c r="A7610">
        <v>5</v>
      </c>
      <c r="B7610">
        <v>16</v>
      </c>
      <c r="C7610">
        <v>8</v>
      </c>
      <c r="D7610">
        <v>104</v>
      </c>
      <c r="E7610">
        <v>2281</v>
      </c>
      <c r="F7610">
        <v>3013</v>
      </c>
      <c r="G7610">
        <v>2031</v>
      </c>
      <c r="H7610">
        <v>2</v>
      </c>
      <c r="I7610" s="58">
        <v>47880</v>
      </c>
      <c r="J7610">
        <v>203102</v>
      </c>
      <c r="K7610" s="4">
        <v>0</v>
      </c>
      <c r="L7610" s="4">
        <v>0.22700000000000001</v>
      </c>
      <c r="M7610" s="4">
        <v>16.521000000000001</v>
      </c>
      <c r="N7610" s="4">
        <v>16.748000000000001</v>
      </c>
      <c r="O7610" s="5">
        <v>42305.745292812499</v>
      </c>
      <c r="P7610" s="5">
        <v>42305.745292812499</v>
      </c>
    </row>
    <row r="7611" spans="1:16">
      <c r="A7611">
        <v>5</v>
      </c>
      <c r="B7611">
        <v>16</v>
      </c>
      <c r="C7611">
        <v>8</v>
      </c>
      <c r="D7611">
        <v>104</v>
      </c>
      <c r="E7611">
        <v>2281</v>
      </c>
      <c r="F7611">
        <v>3014</v>
      </c>
      <c r="G7611">
        <v>2110</v>
      </c>
      <c r="H7611">
        <v>1</v>
      </c>
      <c r="I7611" s="58">
        <v>76703</v>
      </c>
      <c r="J7611">
        <v>211001</v>
      </c>
      <c r="K7611" s="4">
        <v>9.9879999999999995</v>
      </c>
      <c r="L7611" s="4">
        <v>18.849</v>
      </c>
      <c r="M7611" s="4">
        <v>0</v>
      </c>
      <c r="N7611" s="4">
        <v>8.86</v>
      </c>
      <c r="O7611" s="5">
        <v>42305.745292812499</v>
      </c>
      <c r="P7611" s="5">
        <v>43258.050196053242</v>
      </c>
    </row>
    <row r="7612" spans="1:16">
      <c r="A7612">
        <v>5</v>
      </c>
      <c r="B7612">
        <v>16</v>
      </c>
      <c r="C7612">
        <v>8</v>
      </c>
      <c r="D7612">
        <v>104</v>
      </c>
      <c r="E7612">
        <v>2281</v>
      </c>
      <c r="F7612">
        <v>3015</v>
      </c>
      <c r="G7612">
        <v>2110</v>
      </c>
      <c r="H7612">
        <v>2</v>
      </c>
      <c r="I7612" s="58">
        <v>76734</v>
      </c>
      <c r="J7612">
        <v>211002</v>
      </c>
      <c r="K7612" s="4">
        <v>0</v>
      </c>
      <c r="L7612" s="4">
        <v>7.66</v>
      </c>
      <c r="M7612" s="4">
        <v>8.86</v>
      </c>
      <c r="N7612" s="4">
        <v>16.521000000000001</v>
      </c>
      <c r="O7612" s="5">
        <v>42305.745292812499</v>
      </c>
      <c r="P7612" s="5">
        <v>43258.050196053242</v>
      </c>
    </row>
    <row r="7613" spans="1:16">
      <c r="A7613">
        <v>5</v>
      </c>
      <c r="B7613">
        <v>16</v>
      </c>
      <c r="C7613">
        <v>8</v>
      </c>
      <c r="D7613">
        <v>104</v>
      </c>
      <c r="E7613">
        <v>2324</v>
      </c>
      <c r="F7613">
        <v>3016</v>
      </c>
      <c r="G7613">
        <v>2146</v>
      </c>
      <c r="H7613">
        <v>2</v>
      </c>
      <c r="I7613" s="58">
        <v>89883</v>
      </c>
      <c r="J7613">
        <v>214602</v>
      </c>
      <c r="K7613" s="4">
        <v>0</v>
      </c>
      <c r="L7613" s="4">
        <v>9.1069999999999993</v>
      </c>
      <c r="M7613" s="4">
        <v>6.36</v>
      </c>
      <c r="N7613" s="4">
        <v>15.467000000000001</v>
      </c>
      <c r="O7613" s="5">
        <v>42305.745292812499</v>
      </c>
      <c r="P7613" s="5">
        <v>42305.745292812499</v>
      </c>
    </row>
    <row r="7614" spans="1:16">
      <c r="A7614">
        <v>5</v>
      </c>
      <c r="B7614">
        <v>16</v>
      </c>
      <c r="C7614">
        <v>8</v>
      </c>
      <c r="D7614">
        <v>104</v>
      </c>
      <c r="E7614">
        <v>2433</v>
      </c>
      <c r="F7614">
        <v>3017</v>
      </c>
      <c r="G7614">
        <v>2327</v>
      </c>
      <c r="H7614">
        <v>1</v>
      </c>
      <c r="I7614" s="58">
        <v>155960</v>
      </c>
      <c r="J7614">
        <v>232701</v>
      </c>
      <c r="K7614" s="4">
        <v>0</v>
      </c>
      <c r="L7614" s="4">
        <v>3.0550000000000002</v>
      </c>
      <c r="M7614" s="4">
        <v>0</v>
      </c>
      <c r="N7614" s="4">
        <v>3.0550000000000002</v>
      </c>
      <c r="O7614" t="s">
        <v>1223</v>
      </c>
      <c r="P7614" t="s">
        <v>1223</v>
      </c>
    </row>
    <row r="7615" spans="1:16">
      <c r="A7615">
        <v>5</v>
      </c>
      <c r="B7615">
        <v>16</v>
      </c>
      <c r="C7615">
        <v>8</v>
      </c>
      <c r="D7615">
        <v>104</v>
      </c>
      <c r="E7615">
        <v>2433</v>
      </c>
      <c r="F7615">
        <v>3018</v>
      </c>
      <c r="G7615">
        <v>2327</v>
      </c>
      <c r="H7615">
        <v>2</v>
      </c>
      <c r="I7615" s="58">
        <v>155991</v>
      </c>
      <c r="J7615">
        <v>232702</v>
      </c>
      <c r="K7615" s="4">
        <v>0</v>
      </c>
      <c r="L7615" s="4">
        <v>6.78</v>
      </c>
      <c r="M7615" s="4">
        <v>3.2869999999999999</v>
      </c>
      <c r="N7615" s="4">
        <v>10.067</v>
      </c>
      <c r="O7615" t="s">
        <v>1223</v>
      </c>
      <c r="P7615" t="s">
        <v>1223</v>
      </c>
    </row>
    <row r="7616" spans="1:16">
      <c r="A7616">
        <v>5</v>
      </c>
      <c r="B7616">
        <v>16</v>
      </c>
      <c r="C7616">
        <v>8</v>
      </c>
      <c r="D7616">
        <v>104</v>
      </c>
      <c r="E7616">
        <v>2707</v>
      </c>
      <c r="F7616">
        <v>3019</v>
      </c>
      <c r="G7616">
        <v>2711</v>
      </c>
      <c r="H7616">
        <v>2</v>
      </c>
      <c r="I7616" s="58">
        <v>296244</v>
      </c>
      <c r="J7616">
        <v>271102</v>
      </c>
      <c r="K7616" s="4">
        <v>1</v>
      </c>
      <c r="L7616" s="4">
        <v>1.496</v>
      </c>
      <c r="M7616" s="4">
        <v>1.8340000000000001</v>
      </c>
      <c r="N7616" s="4">
        <v>2.33</v>
      </c>
      <c r="O7616" s="5">
        <v>42305.745292812499</v>
      </c>
      <c r="P7616" s="5">
        <v>42305.745292812499</v>
      </c>
    </row>
    <row r="7617" spans="1:16">
      <c r="A7617">
        <v>5</v>
      </c>
      <c r="B7617">
        <v>16</v>
      </c>
      <c r="C7617">
        <v>8</v>
      </c>
      <c r="D7617">
        <v>104</v>
      </c>
      <c r="E7617">
        <v>2958</v>
      </c>
      <c r="F7617">
        <v>3020</v>
      </c>
      <c r="G7617">
        <v>2536</v>
      </c>
      <c r="H7617">
        <v>1</v>
      </c>
      <c r="I7617" s="58">
        <v>232296</v>
      </c>
      <c r="J7617">
        <v>253601</v>
      </c>
      <c r="K7617" s="4">
        <v>10</v>
      </c>
      <c r="L7617" s="4">
        <v>12.898</v>
      </c>
      <c r="M7617" s="4">
        <v>0</v>
      </c>
      <c r="N7617" s="4">
        <v>2.8980000000000001</v>
      </c>
      <c r="O7617" s="5">
        <v>42305.745292812499</v>
      </c>
      <c r="P7617" s="5">
        <v>42305.745292812499</v>
      </c>
    </row>
    <row r="7618" spans="1:16">
      <c r="A7618">
        <v>5</v>
      </c>
      <c r="B7618">
        <v>16</v>
      </c>
      <c r="C7618">
        <v>8</v>
      </c>
      <c r="D7618">
        <v>104</v>
      </c>
      <c r="E7618">
        <v>3289</v>
      </c>
      <c r="F7618">
        <v>3021</v>
      </c>
      <c r="G7618">
        <v>2031</v>
      </c>
      <c r="H7618">
        <v>4</v>
      </c>
      <c r="I7618" s="58">
        <v>47939</v>
      </c>
      <c r="J7618">
        <v>203104</v>
      </c>
      <c r="K7618" s="4">
        <v>0</v>
      </c>
      <c r="L7618" s="4">
        <v>2.161</v>
      </c>
      <c r="M7618" s="4">
        <v>0</v>
      </c>
      <c r="N7618" s="4">
        <v>2.161</v>
      </c>
      <c r="O7618" s="5">
        <v>42305.745292812499</v>
      </c>
      <c r="P7618" s="5">
        <v>42305.745292812499</v>
      </c>
    </row>
    <row r="7619" spans="1:16">
      <c r="A7619">
        <v>5</v>
      </c>
      <c r="B7619">
        <v>16</v>
      </c>
      <c r="C7619">
        <v>8</v>
      </c>
      <c r="D7619">
        <v>104</v>
      </c>
      <c r="E7619">
        <v>3427</v>
      </c>
      <c r="F7619">
        <v>3022</v>
      </c>
      <c r="G7619">
        <v>2232</v>
      </c>
      <c r="H7619">
        <v>1</v>
      </c>
      <c r="I7619" s="58">
        <v>121262</v>
      </c>
      <c r="J7619">
        <v>223201</v>
      </c>
      <c r="K7619" s="4">
        <v>0</v>
      </c>
      <c r="L7619" s="4">
        <v>2.8559999999999999</v>
      </c>
      <c r="M7619" s="4">
        <v>0</v>
      </c>
      <c r="N7619" s="4">
        <v>2.8559999999999999</v>
      </c>
      <c r="O7619" t="s">
        <v>1223</v>
      </c>
      <c r="P7619" t="s">
        <v>1223</v>
      </c>
    </row>
    <row r="7620" spans="1:16">
      <c r="A7620">
        <v>5</v>
      </c>
      <c r="B7620">
        <v>16</v>
      </c>
      <c r="C7620">
        <v>8</v>
      </c>
      <c r="D7620">
        <v>104</v>
      </c>
      <c r="E7620">
        <v>3858</v>
      </c>
      <c r="F7620">
        <v>3023</v>
      </c>
      <c r="G7620">
        <v>98</v>
      </c>
      <c r="H7620">
        <v>6</v>
      </c>
      <c r="I7620" s="58">
        <v>35947</v>
      </c>
      <c r="J7620">
        <v>9806</v>
      </c>
      <c r="K7620" s="4">
        <v>1</v>
      </c>
      <c r="L7620" s="4">
        <v>16.445</v>
      </c>
      <c r="M7620" s="4">
        <v>71.971999999999994</v>
      </c>
      <c r="N7620" s="4">
        <v>87.417000000000002</v>
      </c>
      <c r="O7620" s="5">
        <v>42305.745292812499</v>
      </c>
      <c r="P7620" s="5">
        <v>43258.050196053242</v>
      </c>
    </row>
    <row r="7621" spans="1:16">
      <c r="A7621">
        <v>5</v>
      </c>
      <c r="B7621">
        <v>16</v>
      </c>
      <c r="C7621">
        <v>8</v>
      </c>
      <c r="D7621">
        <v>104</v>
      </c>
      <c r="E7621">
        <v>3858</v>
      </c>
      <c r="F7621">
        <v>3024</v>
      </c>
      <c r="G7621">
        <v>98</v>
      </c>
      <c r="H7621">
        <v>7</v>
      </c>
      <c r="I7621" s="58">
        <v>35977</v>
      </c>
      <c r="J7621">
        <v>9807</v>
      </c>
      <c r="K7621" s="4">
        <v>15.445</v>
      </c>
      <c r="L7621" s="4">
        <v>25.308</v>
      </c>
      <c r="M7621" s="4">
        <v>87.417000000000002</v>
      </c>
      <c r="N7621" s="4">
        <v>97.28</v>
      </c>
      <c r="O7621" s="5">
        <v>42305.745292812499</v>
      </c>
      <c r="P7621" s="5">
        <v>42305.745292812499</v>
      </c>
    </row>
    <row r="7622" spans="1:16">
      <c r="A7622">
        <v>5</v>
      </c>
      <c r="B7622">
        <v>16</v>
      </c>
      <c r="C7622">
        <v>8</v>
      </c>
      <c r="D7622">
        <v>104</v>
      </c>
      <c r="E7622">
        <v>3858</v>
      </c>
      <c r="F7622">
        <v>3025</v>
      </c>
      <c r="G7622">
        <v>106</v>
      </c>
      <c r="H7622">
        <v>7</v>
      </c>
      <c r="I7622" s="58" t="s">
        <v>1685</v>
      </c>
      <c r="J7622">
        <v>10607</v>
      </c>
      <c r="K7622" s="4">
        <v>6.22</v>
      </c>
      <c r="L7622" s="4">
        <v>13.723000000000001</v>
      </c>
      <c r="M7622" s="4">
        <v>97.28</v>
      </c>
      <c r="N7622" s="4">
        <v>104.783</v>
      </c>
      <c r="O7622" s="5">
        <v>42305.745292812499</v>
      </c>
      <c r="P7622" s="5">
        <v>42305.745292812499</v>
      </c>
    </row>
    <row r="7623" spans="1:16">
      <c r="A7623">
        <v>5</v>
      </c>
      <c r="B7623">
        <v>16</v>
      </c>
      <c r="C7623">
        <v>8</v>
      </c>
      <c r="D7623">
        <v>104</v>
      </c>
      <c r="E7623">
        <v>3858</v>
      </c>
      <c r="F7623">
        <v>3026</v>
      </c>
      <c r="G7623">
        <v>157</v>
      </c>
      <c r="H7623">
        <v>7</v>
      </c>
      <c r="I7623" s="58" t="s">
        <v>10260</v>
      </c>
      <c r="J7623">
        <v>15707</v>
      </c>
      <c r="K7623" s="4">
        <v>0</v>
      </c>
      <c r="L7623" s="4">
        <v>0.77900000000000003</v>
      </c>
      <c r="M7623" s="4">
        <v>104.783</v>
      </c>
      <c r="N7623" s="4">
        <v>105.562</v>
      </c>
      <c r="O7623" s="5">
        <v>42305.745292812499</v>
      </c>
      <c r="P7623" s="5">
        <v>43258.050196053242</v>
      </c>
    </row>
    <row r="7624" spans="1:16">
      <c r="A7624">
        <v>5</v>
      </c>
      <c r="B7624">
        <v>16</v>
      </c>
      <c r="C7624">
        <v>8</v>
      </c>
      <c r="D7624">
        <v>104</v>
      </c>
      <c r="E7624">
        <v>4027</v>
      </c>
      <c r="F7624">
        <v>3027</v>
      </c>
      <c r="G7624">
        <v>982</v>
      </c>
      <c r="H7624">
        <v>7</v>
      </c>
      <c r="I7624" s="58" t="s">
        <v>1684</v>
      </c>
      <c r="J7624">
        <v>98207</v>
      </c>
      <c r="K7624" s="4">
        <v>10</v>
      </c>
      <c r="L7624" s="4">
        <v>12.599</v>
      </c>
      <c r="M7624" s="4">
        <v>42.832999999999998</v>
      </c>
      <c r="N7624" s="4">
        <v>45.432000000000002</v>
      </c>
      <c r="O7624" s="5">
        <v>42305.745292812499</v>
      </c>
      <c r="P7624" s="5">
        <v>43258.050196053242</v>
      </c>
    </row>
    <row r="7625" spans="1:16">
      <c r="A7625">
        <v>5</v>
      </c>
      <c r="B7625">
        <v>16</v>
      </c>
      <c r="C7625">
        <v>8</v>
      </c>
      <c r="D7625">
        <v>104</v>
      </c>
      <c r="E7625">
        <v>4027</v>
      </c>
      <c r="F7625">
        <v>3028</v>
      </c>
      <c r="G7625">
        <v>1512</v>
      </c>
      <c r="H7625">
        <v>2</v>
      </c>
      <c r="I7625" s="58" t="s">
        <v>10261</v>
      </c>
      <c r="J7625">
        <v>151202</v>
      </c>
      <c r="K7625" s="4">
        <v>1</v>
      </c>
      <c r="L7625" s="4">
        <v>6.5350000000000001</v>
      </c>
      <c r="M7625" s="4">
        <v>37.298999999999999</v>
      </c>
      <c r="N7625" s="4">
        <v>42.832999999999998</v>
      </c>
      <c r="O7625" s="5">
        <v>42305.745292812499</v>
      </c>
      <c r="P7625" s="5">
        <v>43258.050196053242</v>
      </c>
    </row>
    <row r="7626" spans="1:16">
      <c r="A7626">
        <v>5</v>
      </c>
      <c r="B7626">
        <v>16</v>
      </c>
      <c r="C7626">
        <v>8</v>
      </c>
      <c r="D7626">
        <v>104</v>
      </c>
      <c r="E7626">
        <v>4051</v>
      </c>
      <c r="F7626">
        <v>3029</v>
      </c>
      <c r="G7626">
        <v>106</v>
      </c>
      <c r="H7626">
        <v>7</v>
      </c>
      <c r="I7626" s="58" t="s">
        <v>1685</v>
      </c>
      <c r="J7626">
        <v>10607</v>
      </c>
      <c r="K7626" s="4">
        <v>0</v>
      </c>
      <c r="L7626" s="4">
        <v>6.202</v>
      </c>
      <c r="M7626" s="4">
        <v>5.5819999999999999</v>
      </c>
      <c r="N7626" s="4">
        <v>11.784000000000001</v>
      </c>
      <c r="O7626" s="5">
        <v>42305.745292812499</v>
      </c>
      <c r="P7626" s="5">
        <v>43258.050196053242</v>
      </c>
    </row>
    <row r="7627" spans="1:16">
      <c r="A7627">
        <v>5</v>
      </c>
      <c r="B7627">
        <v>16</v>
      </c>
      <c r="C7627">
        <v>8</v>
      </c>
      <c r="D7627">
        <v>104</v>
      </c>
      <c r="E7627">
        <v>444</v>
      </c>
      <c r="F7627">
        <v>2998</v>
      </c>
      <c r="G7627">
        <v>758</v>
      </c>
      <c r="H7627">
        <v>2</v>
      </c>
      <c r="I7627" s="58" t="s">
        <v>10262</v>
      </c>
      <c r="J7627">
        <v>75802</v>
      </c>
      <c r="K7627" s="4">
        <v>1.0660000000000001</v>
      </c>
      <c r="L7627" s="4">
        <v>1.4730000000000001</v>
      </c>
      <c r="M7627" s="4">
        <v>18.097000000000001</v>
      </c>
      <c r="N7627" s="4">
        <v>18.504000000000001</v>
      </c>
      <c r="O7627" s="5">
        <v>42305.745292812499</v>
      </c>
      <c r="P7627" s="5">
        <v>42305.745292812499</v>
      </c>
    </row>
    <row r="7628" spans="1:16">
      <c r="A7628">
        <v>5</v>
      </c>
      <c r="B7628">
        <v>16</v>
      </c>
      <c r="C7628">
        <v>8</v>
      </c>
      <c r="D7628">
        <v>104</v>
      </c>
      <c r="E7628">
        <v>444</v>
      </c>
      <c r="F7628">
        <v>2999</v>
      </c>
      <c r="G7628">
        <v>1247</v>
      </c>
      <c r="H7628">
        <v>1</v>
      </c>
      <c r="I7628" s="58" t="s">
        <v>1681</v>
      </c>
      <c r="J7628">
        <v>124701</v>
      </c>
      <c r="K7628" s="4">
        <v>6.4550000000000001</v>
      </c>
      <c r="L7628" s="4">
        <v>12.791</v>
      </c>
      <c r="M7628" s="4">
        <v>31.632999999999999</v>
      </c>
      <c r="N7628" s="4">
        <v>37.969000000000001</v>
      </c>
      <c r="O7628" s="5">
        <v>42305.745292812499</v>
      </c>
      <c r="P7628" s="5">
        <v>43258.050196053242</v>
      </c>
    </row>
    <row r="7629" spans="1:16">
      <c r="A7629">
        <v>5</v>
      </c>
      <c r="B7629">
        <v>16</v>
      </c>
      <c r="C7629">
        <v>8</v>
      </c>
      <c r="D7629">
        <v>104</v>
      </c>
      <c r="E7629">
        <v>444</v>
      </c>
      <c r="F7629">
        <v>3000</v>
      </c>
      <c r="G7629">
        <v>1512</v>
      </c>
      <c r="H7629">
        <v>3</v>
      </c>
      <c r="I7629" s="58" t="s">
        <v>10263</v>
      </c>
      <c r="J7629">
        <v>151203</v>
      </c>
      <c r="K7629" s="4">
        <v>10</v>
      </c>
      <c r="L7629" s="4">
        <v>17.556999999999999</v>
      </c>
      <c r="M7629" s="4">
        <v>24.076000000000001</v>
      </c>
      <c r="N7629" s="4">
        <v>31.632999999999999</v>
      </c>
      <c r="O7629" s="5">
        <v>42305.745292812499</v>
      </c>
      <c r="P7629" s="5">
        <v>43258.050196053242</v>
      </c>
    </row>
    <row r="7630" spans="1:16">
      <c r="A7630">
        <v>5</v>
      </c>
      <c r="B7630">
        <v>16</v>
      </c>
      <c r="C7630">
        <v>8</v>
      </c>
      <c r="D7630">
        <v>104</v>
      </c>
      <c r="E7630">
        <v>4546</v>
      </c>
      <c r="F7630">
        <v>3030</v>
      </c>
      <c r="G7630">
        <v>157</v>
      </c>
      <c r="H7630">
        <v>3</v>
      </c>
      <c r="I7630" s="58" t="s">
        <v>1682</v>
      </c>
      <c r="J7630">
        <v>15703</v>
      </c>
      <c r="K7630" s="4">
        <v>1</v>
      </c>
      <c r="L7630" s="4">
        <v>16.366</v>
      </c>
      <c r="M7630" s="4">
        <v>79.63</v>
      </c>
      <c r="N7630" s="4">
        <v>94.997</v>
      </c>
      <c r="O7630" s="5">
        <v>42305.745292812499</v>
      </c>
      <c r="P7630" s="5">
        <v>43258.050196053242</v>
      </c>
    </row>
    <row r="7631" spans="1:16">
      <c r="A7631">
        <v>5</v>
      </c>
      <c r="B7631">
        <v>16</v>
      </c>
      <c r="C7631">
        <v>8</v>
      </c>
      <c r="D7631">
        <v>104</v>
      </c>
      <c r="E7631">
        <v>4546</v>
      </c>
      <c r="F7631">
        <v>3031</v>
      </c>
      <c r="G7631">
        <v>157</v>
      </c>
      <c r="H7631">
        <v>4</v>
      </c>
      <c r="I7631" s="58" t="s">
        <v>1683</v>
      </c>
      <c r="J7631">
        <v>15704</v>
      </c>
      <c r="K7631" s="4">
        <v>19.768999999999998</v>
      </c>
      <c r="L7631" s="4">
        <v>32.14</v>
      </c>
      <c r="M7631" s="4">
        <v>99.521000000000001</v>
      </c>
      <c r="N7631" s="4">
        <v>111.892</v>
      </c>
      <c r="O7631" s="5">
        <v>42305.745292812499</v>
      </c>
      <c r="P7631" s="5">
        <v>43258.050196053242</v>
      </c>
    </row>
    <row r="7632" spans="1:16">
      <c r="A7632">
        <v>5</v>
      </c>
      <c r="B7632">
        <v>16</v>
      </c>
      <c r="C7632">
        <v>8</v>
      </c>
      <c r="D7632">
        <v>104</v>
      </c>
      <c r="E7632">
        <v>4546</v>
      </c>
      <c r="F7632">
        <v>3032</v>
      </c>
      <c r="G7632">
        <v>157</v>
      </c>
      <c r="H7632">
        <v>9</v>
      </c>
      <c r="I7632" s="58" t="s">
        <v>10264</v>
      </c>
      <c r="J7632">
        <v>15709</v>
      </c>
      <c r="K7632" s="4">
        <v>10</v>
      </c>
      <c r="L7632" s="4">
        <v>14.523999999999999</v>
      </c>
      <c r="M7632" s="4">
        <v>94.997</v>
      </c>
      <c r="N7632" s="4">
        <v>99.521000000000001</v>
      </c>
      <c r="O7632" s="5">
        <v>42305.745292812499</v>
      </c>
      <c r="P7632" s="5">
        <v>43258.050196053242</v>
      </c>
    </row>
    <row r="7633" spans="1:16">
      <c r="A7633">
        <v>5</v>
      </c>
      <c r="B7633">
        <v>16</v>
      </c>
      <c r="C7633">
        <v>8</v>
      </c>
      <c r="D7633">
        <v>104</v>
      </c>
      <c r="E7633">
        <v>4553</v>
      </c>
      <c r="F7633">
        <v>3033</v>
      </c>
      <c r="G7633">
        <v>360</v>
      </c>
      <c r="H7633">
        <v>2</v>
      </c>
      <c r="I7633" s="58" t="s">
        <v>10265</v>
      </c>
      <c r="J7633">
        <v>36002</v>
      </c>
      <c r="K7633" s="4">
        <v>0</v>
      </c>
      <c r="L7633" s="4">
        <v>5.9130000000000003</v>
      </c>
      <c r="M7633" s="4">
        <v>190.80099999999999</v>
      </c>
      <c r="N7633" s="4">
        <v>196.714</v>
      </c>
      <c r="O7633" s="5">
        <v>42305.745292812499</v>
      </c>
      <c r="P7633" s="5">
        <v>43258.050196053242</v>
      </c>
    </row>
    <row r="7634" spans="1:16">
      <c r="A7634">
        <v>5</v>
      </c>
      <c r="B7634">
        <v>16</v>
      </c>
      <c r="C7634">
        <v>8</v>
      </c>
      <c r="D7634">
        <v>104</v>
      </c>
      <c r="E7634">
        <v>4553</v>
      </c>
      <c r="F7634">
        <v>3034</v>
      </c>
      <c r="G7634">
        <v>360</v>
      </c>
      <c r="H7634">
        <v>3</v>
      </c>
      <c r="I7634" s="58" t="s">
        <v>10266</v>
      </c>
      <c r="J7634">
        <v>36003</v>
      </c>
      <c r="K7634" s="4">
        <v>5.9130000000000003</v>
      </c>
      <c r="L7634" s="4">
        <v>15.673999999999999</v>
      </c>
      <c r="M7634" s="4">
        <v>196.714</v>
      </c>
      <c r="N7634" s="4">
        <v>206.47499999999999</v>
      </c>
      <c r="O7634" s="5">
        <v>42305.745292812499</v>
      </c>
      <c r="P7634" s="5">
        <v>43258.050196053242</v>
      </c>
    </row>
    <row r="7635" spans="1:16">
      <c r="A7635">
        <v>5</v>
      </c>
      <c r="B7635">
        <v>16</v>
      </c>
      <c r="C7635">
        <v>8</v>
      </c>
      <c r="D7635">
        <v>104</v>
      </c>
      <c r="E7635">
        <v>4553</v>
      </c>
      <c r="F7635">
        <v>3035</v>
      </c>
      <c r="G7635">
        <v>360</v>
      </c>
      <c r="H7635">
        <v>4</v>
      </c>
      <c r="I7635" s="58" t="s">
        <v>10267</v>
      </c>
      <c r="J7635">
        <v>36004</v>
      </c>
      <c r="K7635" s="4">
        <v>15.673999999999999</v>
      </c>
      <c r="L7635" s="4">
        <v>31.145</v>
      </c>
      <c r="M7635" s="4">
        <v>206.47499999999999</v>
      </c>
      <c r="N7635" s="4">
        <v>221.946</v>
      </c>
      <c r="O7635" s="5">
        <v>42305.745292812499</v>
      </c>
      <c r="P7635" s="5">
        <v>43258.050196053242</v>
      </c>
    </row>
    <row r="7636" spans="1:16">
      <c r="A7636">
        <v>5</v>
      </c>
      <c r="B7636">
        <v>16</v>
      </c>
      <c r="C7636">
        <v>8</v>
      </c>
      <c r="D7636">
        <v>104</v>
      </c>
      <c r="E7636">
        <v>754</v>
      </c>
      <c r="F7636">
        <v>3001</v>
      </c>
      <c r="G7636">
        <v>972</v>
      </c>
      <c r="H7636">
        <v>6</v>
      </c>
      <c r="I7636" s="58" t="s">
        <v>10268</v>
      </c>
      <c r="J7636">
        <v>97206</v>
      </c>
      <c r="K7636" s="4">
        <v>0</v>
      </c>
      <c r="L7636" s="4">
        <v>7.6680000000000001</v>
      </c>
      <c r="M7636" s="4">
        <v>10.737</v>
      </c>
      <c r="N7636" s="4">
        <v>18.405000000000001</v>
      </c>
      <c r="O7636" s="5">
        <v>42305.745292812499</v>
      </c>
      <c r="P7636" s="5">
        <v>42305.745292812499</v>
      </c>
    </row>
    <row r="7637" spans="1:16">
      <c r="A7637">
        <v>5</v>
      </c>
      <c r="B7637">
        <v>16</v>
      </c>
      <c r="C7637">
        <v>8</v>
      </c>
      <c r="D7637">
        <v>104</v>
      </c>
      <c r="E7637">
        <v>754</v>
      </c>
      <c r="F7637">
        <v>3002</v>
      </c>
      <c r="G7637">
        <v>985</v>
      </c>
      <c r="H7637">
        <v>2</v>
      </c>
      <c r="I7637" s="58" t="s">
        <v>10269</v>
      </c>
      <c r="J7637">
        <v>98502</v>
      </c>
      <c r="K7637" s="4">
        <v>0</v>
      </c>
      <c r="L7637" s="4">
        <v>9.0139999999999993</v>
      </c>
      <c r="M7637" s="4">
        <v>0</v>
      </c>
      <c r="N7637" s="4">
        <v>9.0139999999999993</v>
      </c>
      <c r="O7637" s="5">
        <v>42305.745292812499</v>
      </c>
      <c r="P7637" s="5">
        <v>42305.745292812499</v>
      </c>
    </row>
    <row r="7638" spans="1:16">
      <c r="A7638">
        <v>5</v>
      </c>
      <c r="B7638">
        <v>16</v>
      </c>
      <c r="C7638">
        <v>8</v>
      </c>
      <c r="D7638">
        <v>104</v>
      </c>
      <c r="E7638">
        <v>771</v>
      </c>
      <c r="F7638">
        <v>3003</v>
      </c>
      <c r="G7638">
        <v>982</v>
      </c>
      <c r="H7638">
        <v>1</v>
      </c>
      <c r="I7638" s="58" t="s">
        <v>10270</v>
      </c>
      <c r="J7638">
        <v>98201</v>
      </c>
      <c r="K7638" s="4">
        <v>20</v>
      </c>
      <c r="L7638" s="4">
        <v>30.978999999999999</v>
      </c>
      <c r="M7638" s="4">
        <v>17.734000000000002</v>
      </c>
      <c r="N7638" s="4">
        <v>28.713000000000001</v>
      </c>
      <c r="O7638" s="5">
        <v>42305.745292812499</v>
      </c>
      <c r="P7638" s="5">
        <v>42305.745292812499</v>
      </c>
    </row>
    <row r="7639" spans="1:16">
      <c r="A7639">
        <v>5</v>
      </c>
      <c r="B7639">
        <v>16</v>
      </c>
      <c r="C7639">
        <v>8</v>
      </c>
      <c r="D7639">
        <v>104</v>
      </c>
      <c r="E7639">
        <v>771</v>
      </c>
      <c r="F7639">
        <v>3004</v>
      </c>
      <c r="G7639">
        <v>982</v>
      </c>
      <c r="H7639">
        <v>2</v>
      </c>
      <c r="I7639" s="58" t="s">
        <v>10271</v>
      </c>
      <c r="J7639">
        <v>98202</v>
      </c>
      <c r="K7639" s="4">
        <v>1</v>
      </c>
      <c r="L7639" s="4">
        <v>18.734000000000002</v>
      </c>
      <c r="M7639" s="4">
        <v>0</v>
      </c>
      <c r="N7639" s="4">
        <v>17.734000000000002</v>
      </c>
      <c r="O7639" s="5">
        <v>42305.745292812499</v>
      </c>
      <c r="P7639" s="5">
        <v>42305.745292812499</v>
      </c>
    </row>
    <row r="7640" spans="1:16">
      <c r="A7640">
        <v>5</v>
      </c>
      <c r="B7640">
        <v>16</v>
      </c>
      <c r="C7640">
        <v>8</v>
      </c>
      <c r="D7640">
        <v>104</v>
      </c>
      <c r="E7640">
        <v>772</v>
      </c>
      <c r="F7640">
        <v>3005</v>
      </c>
      <c r="G7640">
        <v>985</v>
      </c>
      <c r="H7640">
        <v>1</v>
      </c>
      <c r="I7640" s="58" t="s">
        <v>10272</v>
      </c>
      <c r="J7640">
        <v>98501</v>
      </c>
      <c r="K7640" s="4">
        <v>1</v>
      </c>
      <c r="L7640" s="4">
        <v>17.544</v>
      </c>
      <c r="M7640" s="4">
        <v>0</v>
      </c>
      <c r="N7640" s="4">
        <v>16.544</v>
      </c>
      <c r="O7640" s="5">
        <v>42305.745292812499</v>
      </c>
      <c r="P7640" s="5">
        <v>42305.745292812499</v>
      </c>
    </row>
    <row r="7641" spans="1:16">
      <c r="A7641">
        <v>5</v>
      </c>
      <c r="B7641">
        <v>16</v>
      </c>
      <c r="C7641">
        <v>8</v>
      </c>
      <c r="D7641">
        <v>127</v>
      </c>
      <c r="E7641">
        <v>1205</v>
      </c>
      <c r="F7641">
        <v>3084</v>
      </c>
      <c r="G7641">
        <v>972</v>
      </c>
      <c r="H7641">
        <v>3</v>
      </c>
      <c r="I7641" s="58" t="s">
        <v>10273</v>
      </c>
      <c r="J7641">
        <v>97203</v>
      </c>
      <c r="K7641" s="4">
        <v>1</v>
      </c>
      <c r="L7641" s="4">
        <v>9.4979999999999993</v>
      </c>
      <c r="M7641" s="4">
        <v>9.3360000000000003</v>
      </c>
      <c r="N7641" s="4">
        <v>17.834</v>
      </c>
      <c r="O7641" s="5">
        <v>42305.745292812499</v>
      </c>
      <c r="P7641" s="5">
        <v>43258.050196053242</v>
      </c>
    </row>
    <row r="7642" spans="1:16">
      <c r="A7642">
        <v>5</v>
      </c>
      <c r="B7642">
        <v>16</v>
      </c>
      <c r="C7642">
        <v>8</v>
      </c>
      <c r="D7642">
        <v>127</v>
      </c>
      <c r="E7642">
        <v>1205</v>
      </c>
      <c r="F7642">
        <v>3085</v>
      </c>
      <c r="G7642">
        <v>975</v>
      </c>
      <c r="H7642">
        <v>2</v>
      </c>
      <c r="I7642" s="58" t="s">
        <v>10274</v>
      </c>
      <c r="J7642">
        <v>97502</v>
      </c>
      <c r="K7642" s="4">
        <v>0.97</v>
      </c>
      <c r="L7642" s="4">
        <v>10.305999999999999</v>
      </c>
      <c r="M7642" s="4">
        <v>0</v>
      </c>
      <c r="N7642" s="4">
        <v>9.3360000000000003</v>
      </c>
      <c r="O7642" s="5">
        <v>42305.745292812499</v>
      </c>
      <c r="P7642" s="5">
        <v>42305.745292812499</v>
      </c>
    </row>
    <row r="7643" spans="1:16">
      <c r="A7643">
        <v>5</v>
      </c>
      <c r="B7643">
        <v>16</v>
      </c>
      <c r="C7643">
        <v>8</v>
      </c>
      <c r="D7643">
        <v>127</v>
      </c>
      <c r="E7643">
        <v>1208</v>
      </c>
      <c r="F7643">
        <v>3086</v>
      </c>
      <c r="G7643">
        <v>1251</v>
      </c>
      <c r="H7643">
        <v>3</v>
      </c>
      <c r="I7643" s="58" t="s">
        <v>10275</v>
      </c>
      <c r="J7643">
        <v>125103</v>
      </c>
      <c r="K7643" s="4">
        <v>1</v>
      </c>
      <c r="L7643" s="4">
        <v>4.2119999999999997</v>
      </c>
      <c r="M7643" s="4">
        <v>20.866</v>
      </c>
      <c r="N7643" s="4">
        <v>24.077999999999999</v>
      </c>
      <c r="O7643" s="5">
        <v>42305.745292812499</v>
      </c>
      <c r="P7643" s="5">
        <v>43258.050196053242</v>
      </c>
    </row>
    <row r="7644" spans="1:16">
      <c r="A7644">
        <v>5</v>
      </c>
      <c r="B7644">
        <v>16</v>
      </c>
      <c r="C7644">
        <v>8</v>
      </c>
      <c r="D7644">
        <v>127</v>
      </c>
      <c r="E7644">
        <v>1340</v>
      </c>
      <c r="F7644">
        <v>3087</v>
      </c>
      <c r="G7644">
        <v>1360</v>
      </c>
      <c r="H7644">
        <v>1</v>
      </c>
      <c r="I7644" s="58" t="s">
        <v>10276</v>
      </c>
      <c r="J7644">
        <v>136001</v>
      </c>
      <c r="K7644" s="4">
        <v>0</v>
      </c>
      <c r="L7644" s="4">
        <v>13.422000000000001</v>
      </c>
      <c r="M7644" s="4">
        <v>0</v>
      </c>
      <c r="N7644" s="4">
        <v>13.422000000000001</v>
      </c>
      <c r="O7644" s="5">
        <v>42305.745292812499</v>
      </c>
      <c r="P7644" s="5">
        <v>42305.745292812499</v>
      </c>
    </row>
    <row r="7645" spans="1:16">
      <c r="A7645">
        <v>5</v>
      </c>
      <c r="B7645">
        <v>16</v>
      </c>
      <c r="C7645">
        <v>8</v>
      </c>
      <c r="D7645">
        <v>127</v>
      </c>
      <c r="E7645">
        <v>1340</v>
      </c>
      <c r="F7645">
        <v>3088</v>
      </c>
      <c r="G7645">
        <v>1360</v>
      </c>
      <c r="H7645">
        <v>2</v>
      </c>
      <c r="I7645" s="58" t="s">
        <v>10277</v>
      </c>
      <c r="J7645">
        <v>136002</v>
      </c>
      <c r="K7645" s="4">
        <v>1</v>
      </c>
      <c r="L7645" s="4">
        <v>13.276999999999999</v>
      </c>
      <c r="M7645" s="4">
        <v>13.422000000000001</v>
      </c>
      <c r="N7645" s="4">
        <v>25.699000000000002</v>
      </c>
      <c r="O7645" s="5">
        <v>42305.745292812499</v>
      </c>
      <c r="P7645" s="5">
        <v>42305.745292812499</v>
      </c>
    </row>
    <row r="7646" spans="1:16">
      <c r="A7646">
        <v>5</v>
      </c>
      <c r="B7646">
        <v>16</v>
      </c>
      <c r="C7646">
        <v>8</v>
      </c>
      <c r="D7646">
        <v>127</v>
      </c>
      <c r="E7646">
        <v>1348</v>
      </c>
      <c r="F7646">
        <v>3089</v>
      </c>
      <c r="G7646">
        <v>2721</v>
      </c>
      <c r="H7646">
        <v>2</v>
      </c>
      <c r="I7646" s="58">
        <v>299897</v>
      </c>
      <c r="J7646">
        <v>272102</v>
      </c>
      <c r="K7646" s="4">
        <v>20</v>
      </c>
      <c r="L7646" s="4">
        <v>21.966000000000001</v>
      </c>
      <c r="M7646" s="4">
        <v>0</v>
      </c>
      <c r="N7646" s="4">
        <v>1.966</v>
      </c>
      <c r="O7646" s="5">
        <v>42305.745292812499</v>
      </c>
      <c r="P7646" s="5">
        <v>43258.050196053242</v>
      </c>
    </row>
    <row r="7647" spans="1:16">
      <c r="A7647">
        <v>5</v>
      </c>
      <c r="B7647">
        <v>16</v>
      </c>
      <c r="C7647">
        <v>8</v>
      </c>
      <c r="D7647">
        <v>127</v>
      </c>
      <c r="E7647">
        <v>1692</v>
      </c>
      <c r="F7647">
        <v>3090</v>
      </c>
      <c r="G7647">
        <v>2188</v>
      </c>
      <c r="H7647">
        <v>2</v>
      </c>
      <c r="I7647" s="58">
        <v>105223</v>
      </c>
      <c r="J7647">
        <v>218802</v>
      </c>
      <c r="K7647" s="4">
        <v>1</v>
      </c>
      <c r="L7647" s="4">
        <v>6.1020000000000003</v>
      </c>
      <c r="M7647" s="4">
        <v>0</v>
      </c>
      <c r="N7647" s="4">
        <v>5.1020000000000003</v>
      </c>
      <c r="O7647" s="5">
        <v>42305.745292812499</v>
      </c>
      <c r="P7647" s="5">
        <v>42305.745292812499</v>
      </c>
    </row>
    <row r="7648" spans="1:16">
      <c r="A7648">
        <v>5</v>
      </c>
      <c r="B7648">
        <v>16</v>
      </c>
      <c r="C7648">
        <v>8</v>
      </c>
      <c r="D7648">
        <v>127</v>
      </c>
      <c r="E7648">
        <v>172</v>
      </c>
      <c r="F7648">
        <v>3067</v>
      </c>
      <c r="G7648">
        <v>157</v>
      </c>
      <c r="H7648">
        <v>8</v>
      </c>
      <c r="I7648" s="58" t="s">
        <v>1686</v>
      </c>
      <c r="J7648">
        <v>15708</v>
      </c>
      <c r="K7648" s="4">
        <v>0.90400000000000003</v>
      </c>
      <c r="L7648" s="4">
        <v>2.2570000000000001</v>
      </c>
      <c r="M7648" s="4">
        <v>0</v>
      </c>
      <c r="N7648" s="4">
        <v>1.353</v>
      </c>
      <c r="O7648" s="5">
        <v>42305.745292812499</v>
      </c>
      <c r="P7648" s="5">
        <v>42305.745292812499</v>
      </c>
    </row>
    <row r="7649" spans="1:16">
      <c r="A7649">
        <v>5</v>
      </c>
      <c r="B7649">
        <v>16</v>
      </c>
      <c r="C7649">
        <v>8</v>
      </c>
      <c r="D7649">
        <v>127</v>
      </c>
      <c r="E7649">
        <v>1728</v>
      </c>
      <c r="F7649">
        <v>3091</v>
      </c>
      <c r="G7649">
        <v>2187</v>
      </c>
      <c r="H7649">
        <v>1</v>
      </c>
      <c r="I7649" s="58">
        <v>104827</v>
      </c>
      <c r="J7649">
        <v>218701</v>
      </c>
      <c r="K7649" s="4">
        <v>0</v>
      </c>
      <c r="L7649" s="4">
        <v>10.176</v>
      </c>
      <c r="M7649" s="4">
        <v>0</v>
      </c>
      <c r="N7649" s="4">
        <v>10.176</v>
      </c>
      <c r="O7649" s="5">
        <v>42305.745292812499</v>
      </c>
      <c r="P7649" s="5">
        <v>42305.745292812499</v>
      </c>
    </row>
    <row r="7650" spans="1:16">
      <c r="A7650">
        <v>5</v>
      </c>
      <c r="B7650">
        <v>16</v>
      </c>
      <c r="C7650">
        <v>8</v>
      </c>
      <c r="D7650">
        <v>127</v>
      </c>
      <c r="E7650">
        <v>1728</v>
      </c>
      <c r="F7650">
        <v>3092</v>
      </c>
      <c r="G7650">
        <v>2187</v>
      </c>
      <c r="H7650">
        <v>2</v>
      </c>
      <c r="I7650" s="58">
        <v>104858</v>
      </c>
      <c r="J7650">
        <v>218702</v>
      </c>
      <c r="K7650" s="4">
        <v>1</v>
      </c>
      <c r="L7650" s="4">
        <v>9.7460000000000004</v>
      </c>
      <c r="M7650" s="4">
        <v>10.621</v>
      </c>
      <c r="N7650" s="4">
        <v>19.367000000000001</v>
      </c>
      <c r="O7650" s="5">
        <v>42305.745292812499</v>
      </c>
      <c r="P7650" s="5">
        <v>42305.745292812499</v>
      </c>
    </row>
    <row r="7651" spans="1:16">
      <c r="A7651">
        <v>5</v>
      </c>
      <c r="B7651">
        <v>16</v>
      </c>
      <c r="C7651">
        <v>8</v>
      </c>
      <c r="D7651">
        <v>127</v>
      </c>
      <c r="E7651">
        <v>1751</v>
      </c>
      <c r="F7651">
        <v>3093</v>
      </c>
      <c r="G7651">
        <v>1654</v>
      </c>
      <c r="H7651">
        <v>1</v>
      </c>
      <c r="I7651" s="58">
        <v>-89848</v>
      </c>
      <c r="J7651">
        <v>165401</v>
      </c>
      <c r="K7651" s="4">
        <v>1</v>
      </c>
      <c r="L7651" s="4">
        <v>11.95</v>
      </c>
      <c r="M7651" s="4">
        <v>12.565</v>
      </c>
      <c r="N7651" s="4">
        <v>23.515000000000001</v>
      </c>
      <c r="O7651" s="5">
        <v>42305.745292812499</v>
      </c>
      <c r="P7651" s="5">
        <v>43258.050196053242</v>
      </c>
    </row>
    <row r="7652" spans="1:16">
      <c r="A7652">
        <v>5</v>
      </c>
      <c r="B7652">
        <v>16</v>
      </c>
      <c r="C7652">
        <v>8</v>
      </c>
      <c r="D7652">
        <v>127</v>
      </c>
      <c r="E7652">
        <v>1894</v>
      </c>
      <c r="F7652">
        <v>3094</v>
      </c>
      <c r="G7652">
        <v>2109</v>
      </c>
      <c r="H7652">
        <v>2</v>
      </c>
      <c r="I7652" s="58">
        <v>76369</v>
      </c>
      <c r="J7652">
        <v>210902</v>
      </c>
      <c r="K7652" s="4">
        <v>1</v>
      </c>
      <c r="L7652" s="4">
        <v>18.562000000000001</v>
      </c>
      <c r="M7652" s="4">
        <v>7.8529999999999998</v>
      </c>
      <c r="N7652" s="4">
        <v>25.414999999999999</v>
      </c>
      <c r="O7652" s="5">
        <v>42305.745292812499</v>
      </c>
      <c r="P7652" s="5">
        <v>43258.050196053242</v>
      </c>
    </row>
    <row r="7653" spans="1:16">
      <c r="A7653">
        <v>5</v>
      </c>
      <c r="B7653">
        <v>16</v>
      </c>
      <c r="C7653">
        <v>8</v>
      </c>
      <c r="D7653">
        <v>127</v>
      </c>
      <c r="E7653">
        <v>1914</v>
      </c>
      <c r="F7653">
        <v>3095</v>
      </c>
      <c r="G7653">
        <v>1747</v>
      </c>
      <c r="H7653">
        <v>3</v>
      </c>
      <c r="I7653" s="58">
        <v>-55822</v>
      </c>
      <c r="J7653">
        <v>174703</v>
      </c>
      <c r="K7653" s="4">
        <v>0</v>
      </c>
      <c r="L7653" s="4">
        <v>4.7560000000000002</v>
      </c>
      <c r="M7653" s="4">
        <v>31.388999999999999</v>
      </c>
      <c r="N7653" s="4">
        <v>36.145000000000003</v>
      </c>
      <c r="O7653" s="5">
        <v>42305.745292812499</v>
      </c>
      <c r="P7653" s="5">
        <v>43258.050196053242</v>
      </c>
    </row>
    <row r="7654" spans="1:16">
      <c r="A7654">
        <v>5</v>
      </c>
      <c r="B7654">
        <v>16</v>
      </c>
      <c r="C7654">
        <v>8</v>
      </c>
      <c r="D7654">
        <v>127</v>
      </c>
      <c r="E7654">
        <v>2202</v>
      </c>
      <c r="F7654">
        <v>3096</v>
      </c>
      <c r="G7654">
        <v>2372</v>
      </c>
      <c r="H7654">
        <v>2</v>
      </c>
      <c r="I7654" s="58">
        <v>172427</v>
      </c>
      <c r="J7654">
        <v>237202</v>
      </c>
      <c r="K7654" s="4">
        <v>0</v>
      </c>
      <c r="L7654" s="4">
        <v>1.0369999999999999</v>
      </c>
      <c r="M7654" s="4">
        <v>10.054</v>
      </c>
      <c r="N7654" s="4">
        <v>11.090999999999999</v>
      </c>
      <c r="O7654" s="5">
        <v>42305.745292812499</v>
      </c>
      <c r="P7654" s="5">
        <v>42305.745292812499</v>
      </c>
    </row>
    <row r="7655" spans="1:16">
      <c r="A7655">
        <v>5</v>
      </c>
      <c r="B7655">
        <v>16</v>
      </c>
      <c r="C7655">
        <v>8</v>
      </c>
      <c r="D7655">
        <v>127</v>
      </c>
      <c r="E7655">
        <v>2430</v>
      </c>
      <c r="F7655">
        <v>3097</v>
      </c>
      <c r="G7655">
        <v>2474</v>
      </c>
      <c r="H7655">
        <v>1</v>
      </c>
      <c r="I7655" s="58">
        <v>209652</v>
      </c>
      <c r="J7655">
        <v>247401</v>
      </c>
      <c r="K7655" s="4">
        <v>0</v>
      </c>
      <c r="L7655" s="4">
        <v>5.7990000000000004</v>
      </c>
      <c r="M7655" s="4">
        <v>0</v>
      </c>
      <c r="N7655" s="4">
        <v>5.7990000000000004</v>
      </c>
      <c r="O7655" s="5">
        <v>42305.745292812499</v>
      </c>
      <c r="P7655" s="5">
        <v>42305.745292812499</v>
      </c>
    </row>
    <row r="7656" spans="1:16">
      <c r="A7656">
        <v>5</v>
      </c>
      <c r="B7656">
        <v>16</v>
      </c>
      <c r="C7656">
        <v>8</v>
      </c>
      <c r="D7656">
        <v>127</v>
      </c>
      <c r="E7656">
        <v>247</v>
      </c>
      <c r="F7656">
        <v>3068</v>
      </c>
      <c r="G7656">
        <v>317</v>
      </c>
      <c r="H7656">
        <v>3</v>
      </c>
      <c r="I7656" s="58" t="s">
        <v>10278</v>
      </c>
      <c r="J7656">
        <v>31703</v>
      </c>
      <c r="K7656" s="4">
        <v>1</v>
      </c>
      <c r="L7656" s="4">
        <v>2.9969999999999999</v>
      </c>
      <c r="M7656" s="4">
        <v>27.556000000000001</v>
      </c>
      <c r="N7656" s="4">
        <v>29.553000000000001</v>
      </c>
      <c r="O7656" s="5">
        <v>42305.745292812499</v>
      </c>
      <c r="P7656" s="5">
        <v>42305.745292812499</v>
      </c>
    </row>
    <row r="7657" spans="1:16">
      <c r="A7657">
        <v>5</v>
      </c>
      <c r="B7657">
        <v>16</v>
      </c>
      <c r="C7657">
        <v>8</v>
      </c>
      <c r="D7657">
        <v>127</v>
      </c>
      <c r="E7657">
        <v>2669</v>
      </c>
      <c r="F7657">
        <v>3098</v>
      </c>
      <c r="G7657">
        <v>2647</v>
      </c>
      <c r="H7657">
        <v>1</v>
      </c>
      <c r="I7657" s="58">
        <v>272838</v>
      </c>
      <c r="J7657">
        <v>264701</v>
      </c>
      <c r="K7657" s="4">
        <v>0</v>
      </c>
      <c r="L7657" s="4">
        <v>4.4770000000000003</v>
      </c>
      <c r="M7657" s="4">
        <v>0</v>
      </c>
      <c r="N7657" s="4">
        <v>4.4770000000000003</v>
      </c>
      <c r="O7657" s="5">
        <v>42305.745292812499</v>
      </c>
      <c r="P7657" s="5">
        <v>42305.745292812499</v>
      </c>
    </row>
    <row r="7658" spans="1:16">
      <c r="A7658">
        <v>5</v>
      </c>
      <c r="B7658">
        <v>16</v>
      </c>
      <c r="C7658">
        <v>8</v>
      </c>
      <c r="D7658">
        <v>127</v>
      </c>
      <c r="E7658">
        <v>2708</v>
      </c>
      <c r="F7658">
        <v>3099</v>
      </c>
      <c r="G7658">
        <v>318</v>
      </c>
      <c r="H7658">
        <v>4</v>
      </c>
      <c r="I7658" s="58" t="s">
        <v>10279</v>
      </c>
      <c r="J7658">
        <v>31804</v>
      </c>
      <c r="K7658" s="4">
        <v>0</v>
      </c>
      <c r="L7658" s="4">
        <v>3.1909999999999998</v>
      </c>
      <c r="M7658" s="4">
        <v>0</v>
      </c>
      <c r="N7658" s="4">
        <v>3.1909999999999998</v>
      </c>
      <c r="O7658" s="5">
        <v>42305.745292812499</v>
      </c>
      <c r="P7658" s="5">
        <v>42305.745292812499</v>
      </c>
    </row>
    <row r="7659" spans="1:16">
      <c r="A7659">
        <v>5</v>
      </c>
      <c r="B7659">
        <v>16</v>
      </c>
      <c r="C7659">
        <v>8</v>
      </c>
      <c r="D7659">
        <v>127</v>
      </c>
      <c r="E7659">
        <v>2709</v>
      </c>
      <c r="F7659">
        <v>3100</v>
      </c>
      <c r="G7659">
        <v>2720</v>
      </c>
      <c r="H7659">
        <v>1</v>
      </c>
      <c r="I7659" s="58">
        <v>299500</v>
      </c>
      <c r="J7659">
        <v>272001</v>
      </c>
      <c r="K7659" s="4">
        <v>0</v>
      </c>
      <c r="L7659" s="4">
        <v>1.0109999999999999</v>
      </c>
      <c r="M7659" s="4">
        <v>0</v>
      </c>
      <c r="N7659" s="4">
        <v>1.0109999999999999</v>
      </c>
      <c r="O7659" s="5">
        <v>42305.745292812499</v>
      </c>
      <c r="P7659" s="5">
        <v>42305.745292812499</v>
      </c>
    </row>
    <row r="7660" spans="1:16">
      <c r="A7660">
        <v>5</v>
      </c>
      <c r="B7660">
        <v>16</v>
      </c>
      <c r="C7660">
        <v>8</v>
      </c>
      <c r="D7660">
        <v>127</v>
      </c>
      <c r="E7660">
        <v>2747</v>
      </c>
      <c r="F7660">
        <v>3101</v>
      </c>
      <c r="G7660">
        <v>2771</v>
      </c>
      <c r="H7660">
        <v>1</v>
      </c>
      <c r="I7660" s="58">
        <v>318128</v>
      </c>
      <c r="J7660">
        <v>277101</v>
      </c>
      <c r="K7660" s="4">
        <v>0.36699999999999999</v>
      </c>
      <c r="L7660" s="4">
        <v>20.957000000000001</v>
      </c>
      <c r="M7660" s="4">
        <v>0</v>
      </c>
      <c r="N7660" s="4">
        <v>12.646000000000001</v>
      </c>
      <c r="O7660" s="5">
        <v>42305.745292812499</v>
      </c>
      <c r="P7660" s="5">
        <v>42305.745292812499</v>
      </c>
    </row>
    <row r="7661" spans="1:16">
      <c r="A7661">
        <v>5</v>
      </c>
      <c r="B7661">
        <v>16</v>
      </c>
      <c r="C7661">
        <v>8</v>
      </c>
      <c r="D7661">
        <v>127</v>
      </c>
      <c r="E7661">
        <v>2823</v>
      </c>
      <c r="F7661">
        <v>3102</v>
      </c>
      <c r="G7661">
        <v>2859</v>
      </c>
      <c r="H7661">
        <v>1</v>
      </c>
      <c r="I7661" s="58">
        <v>350270</v>
      </c>
      <c r="J7661">
        <v>285901</v>
      </c>
      <c r="K7661" s="4">
        <v>1</v>
      </c>
      <c r="L7661" s="4">
        <v>8.0210000000000008</v>
      </c>
      <c r="M7661" s="4">
        <v>0</v>
      </c>
      <c r="N7661" s="4">
        <v>7.0209999999999999</v>
      </c>
      <c r="O7661" s="5">
        <v>42305.745292812499</v>
      </c>
      <c r="P7661" s="5">
        <v>43258.050196053242</v>
      </c>
    </row>
    <row r="7662" spans="1:16">
      <c r="A7662">
        <v>5</v>
      </c>
      <c r="B7662">
        <v>16</v>
      </c>
      <c r="C7662">
        <v>8</v>
      </c>
      <c r="D7662">
        <v>127</v>
      </c>
      <c r="E7662">
        <v>2824</v>
      </c>
      <c r="F7662">
        <v>3103</v>
      </c>
      <c r="G7662">
        <v>2858</v>
      </c>
      <c r="H7662">
        <v>1</v>
      </c>
      <c r="I7662" s="58">
        <v>349905</v>
      </c>
      <c r="J7662">
        <v>285801</v>
      </c>
      <c r="K7662" s="4">
        <v>0</v>
      </c>
      <c r="L7662" s="4">
        <v>8.0640000000000001</v>
      </c>
      <c r="M7662" s="4">
        <v>9.1069999999999993</v>
      </c>
      <c r="N7662" s="4">
        <v>17.170999999999999</v>
      </c>
      <c r="O7662" s="5">
        <v>42305.745292812499</v>
      </c>
      <c r="P7662" s="5">
        <v>43258.050196053242</v>
      </c>
    </row>
    <row r="7663" spans="1:16">
      <c r="A7663">
        <v>5</v>
      </c>
      <c r="B7663">
        <v>16</v>
      </c>
      <c r="C7663">
        <v>8</v>
      </c>
      <c r="D7663">
        <v>127</v>
      </c>
      <c r="E7663">
        <v>2824</v>
      </c>
      <c r="F7663">
        <v>3104</v>
      </c>
      <c r="G7663">
        <v>2858</v>
      </c>
      <c r="H7663">
        <v>2</v>
      </c>
      <c r="I7663" s="58">
        <v>349936</v>
      </c>
      <c r="J7663">
        <v>285802</v>
      </c>
      <c r="K7663" s="4">
        <v>0</v>
      </c>
      <c r="L7663" s="4">
        <v>9.1069999999999993</v>
      </c>
      <c r="M7663" s="4">
        <v>0</v>
      </c>
      <c r="N7663" s="4">
        <v>9.1069999999999993</v>
      </c>
      <c r="O7663" s="5">
        <v>42305.745292812499</v>
      </c>
      <c r="P7663" s="5">
        <v>43258.050196053242</v>
      </c>
    </row>
    <row r="7664" spans="1:16">
      <c r="A7664">
        <v>5</v>
      </c>
      <c r="B7664">
        <v>16</v>
      </c>
      <c r="C7664">
        <v>8</v>
      </c>
      <c r="D7664">
        <v>127</v>
      </c>
      <c r="E7664">
        <v>3012</v>
      </c>
      <c r="F7664">
        <v>3105</v>
      </c>
      <c r="G7664">
        <v>3068</v>
      </c>
      <c r="H7664">
        <v>1</v>
      </c>
      <c r="I7664" s="58">
        <v>426605</v>
      </c>
      <c r="J7664">
        <v>306801</v>
      </c>
      <c r="K7664" s="4">
        <v>0</v>
      </c>
      <c r="L7664" s="4">
        <v>2.218</v>
      </c>
      <c r="M7664" s="4">
        <v>0</v>
      </c>
      <c r="N7664" s="4">
        <v>2.218</v>
      </c>
      <c r="O7664" t="s">
        <v>1223</v>
      </c>
      <c r="P7664" t="s">
        <v>1223</v>
      </c>
    </row>
    <row r="7665" spans="1:16">
      <c r="A7665">
        <v>5</v>
      </c>
      <c r="B7665">
        <v>16</v>
      </c>
      <c r="C7665">
        <v>8</v>
      </c>
      <c r="D7665">
        <v>127</v>
      </c>
      <c r="E7665">
        <v>3088</v>
      </c>
      <c r="F7665">
        <v>3106</v>
      </c>
      <c r="G7665">
        <v>2721</v>
      </c>
      <c r="H7665">
        <v>2</v>
      </c>
      <c r="I7665" s="58">
        <v>299897</v>
      </c>
      <c r="J7665">
        <v>272102</v>
      </c>
      <c r="K7665" s="4">
        <v>7.9189999999999996</v>
      </c>
      <c r="L7665" s="4">
        <v>17.672999999999998</v>
      </c>
      <c r="M7665" s="4">
        <v>0</v>
      </c>
      <c r="N7665" s="4">
        <v>9.7539999999999996</v>
      </c>
      <c r="O7665" s="5">
        <v>42305.745292812499</v>
      </c>
      <c r="P7665" s="5">
        <v>42305.745292812499</v>
      </c>
    </row>
    <row r="7666" spans="1:16">
      <c r="A7666">
        <v>5</v>
      </c>
      <c r="B7666">
        <v>16</v>
      </c>
      <c r="C7666">
        <v>8</v>
      </c>
      <c r="D7666">
        <v>127</v>
      </c>
      <c r="E7666">
        <v>314</v>
      </c>
      <c r="F7666">
        <v>3069</v>
      </c>
      <c r="G7666">
        <v>733</v>
      </c>
      <c r="H7666">
        <v>1</v>
      </c>
      <c r="I7666" s="58" t="s">
        <v>10280</v>
      </c>
      <c r="J7666">
        <v>73301</v>
      </c>
      <c r="K7666" s="4">
        <v>0</v>
      </c>
      <c r="L7666" s="4">
        <v>8.2690000000000001</v>
      </c>
      <c r="M7666" s="4">
        <v>0</v>
      </c>
      <c r="N7666" s="4">
        <v>8.2690000000000001</v>
      </c>
      <c r="O7666" s="5">
        <v>42305.745292812499</v>
      </c>
      <c r="P7666" s="5">
        <v>42305.745292812499</v>
      </c>
    </row>
    <row r="7667" spans="1:16">
      <c r="A7667">
        <v>5</v>
      </c>
      <c r="B7667">
        <v>16</v>
      </c>
      <c r="C7667">
        <v>8</v>
      </c>
      <c r="D7667">
        <v>127</v>
      </c>
      <c r="E7667">
        <v>314</v>
      </c>
      <c r="F7667">
        <v>3070</v>
      </c>
      <c r="G7667">
        <v>733</v>
      </c>
      <c r="H7667">
        <v>2</v>
      </c>
      <c r="I7667" s="58" t="s">
        <v>10281</v>
      </c>
      <c r="J7667">
        <v>73302</v>
      </c>
      <c r="K7667" s="4">
        <v>0</v>
      </c>
      <c r="L7667" s="4">
        <v>18.436</v>
      </c>
      <c r="M7667" s="4">
        <v>8.2690000000000001</v>
      </c>
      <c r="N7667" s="4">
        <v>26.704999999999998</v>
      </c>
      <c r="O7667" s="5">
        <v>42305.745292812499</v>
      </c>
      <c r="P7667" s="5">
        <v>43258.050196053242</v>
      </c>
    </row>
    <row r="7668" spans="1:16">
      <c r="A7668">
        <v>5</v>
      </c>
      <c r="B7668">
        <v>16</v>
      </c>
      <c r="C7668">
        <v>8</v>
      </c>
      <c r="D7668">
        <v>127</v>
      </c>
      <c r="E7668">
        <v>3278</v>
      </c>
      <c r="F7668">
        <v>3107</v>
      </c>
      <c r="G7668">
        <v>3455</v>
      </c>
      <c r="H7668">
        <v>1</v>
      </c>
      <c r="I7668" s="58">
        <v>567954</v>
      </c>
      <c r="J7668">
        <v>345501</v>
      </c>
      <c r="K7668" s="4">
        <v>0.97</v>
      </c>
      <c r="L7668" s="4">
        <v>9.8640000000000008</v>
      </c>
      <c r="M7668" s="4">
        <v>0</v>
      </c>
      <c r="N7668" s="4">
        <v>8.8940000000000001</v>
      </c>
      <c r="O7668" s="5">
        <v>42305.745292812499</v>
      </c>
      <c r="P7668" s="5">
        <v>42305.745292812499</v>
      </c>
    </row>
    <row r="7669" spans="1:16">
      <c r="A7669">
        <v>5</v>
      </c>
      <c r="B7669">
        <v>16</v>
      </c>
      <c r="C7669">
        <v>8</v>
      </c>
      <c r="D7669">
        <v>127</v>
      </c>
      <c r="E7669">
        <v>330</v>
      </c>
      <c r="F7669">
        <v>3071</v>
      </c>
      <c r="G7669">
        <v>741</v>
      </c>
      <c r="H7669">
        <v>1</v>
      </c>
      <c r="I7669" s="58" t="s">
        <v>1687</v>
      </c>
      <c r="J7669">
        <v>74101</v>
      </c>
      <c r="K7669" s="4">
        <v>1</v>
      </c>
      <c r="L7669" s="4">
        <v>9.4239999999999995</v>
      </c>
      <c r="M7669" s="4">
        <v>0</v>
      </c>
      <c r="N7669" s="4">
        <v>8.4239999999999995</v>
      </c>
      <c r="O7669" s="5">
        <v>42305.745292812499</v>
      </c>
      <c r="P7669" s="5">
        <v>43258.050196053242</v>
      </c>
    </row>
    <row r="7670" spans="1:16">
      <c r="A7670">
        <v>5</v>
      </c>
      <c r="B7670">
        <v>16</v>
      </c>
      <c r="C7670">
        <v>8</v>
      </c>
      <c r="D7670">
        <v>127</v>
      </c>
      <c r="E7670">
        <v>330</v>
      </c>
      <c r="F7670">
        <v>3072</v>
      </c>
      <c r="G7670">
        <v>972</v>
      </c>
      <c r="H7670">
        <v>2</v>
      </c>
      <c r="I7670" s="58" t="s">
        <v>10282</v>
      </c>
      <c r="J7670">
        <v>97202</v>
      </c>
      <c r="K7670" s="4">
        <v>1</v>
      </c>
      <c r="L7670" s="4">
        <v>3.3050000000000002</v>
      </c>
      <c r="M7670" s="4">
        <v>8.4239999999999995</v>
      </c>
      <c r="N7670" s="4">
        <v>10.728999999999999</v>
      </c>
      <c r="O7670" s="5">
        <v>42305.745292812499</v>
      </c>
      <c r="P7670" s="5">
        <v>43258.050196053242</v>
      </c>
    </row>
    <row r="7671" spans="1:16">
      <c r="A7671">
        <v>5</v>
      </c>
      <c r="B7671">
        <v>16</v>
      </c>
      <c r="C7671">
        <v>8</v>
      </c>
      <c r="D7671">
        <v>127</v>
      </c>
      <c r="E7671">
        <v>3318</v>
      </c>
      <c r="F7671">
        <v>3108</v>
      </c>
      <c r="G7671">
        <v>3456</v>
      </c>
      <c r="H7671">
        <v>1</v>
      </c>
      <c r="I7671" s="58">
        <v>568319</v>
      </c>
      <c r="J7671">
        <v>345601</v>
      </c>
      <c r="K7671" s="4">
        <v>1</v>
      </c>
      <c r="L7671" s="4">
        <v>2.9590000000000001</v>
      </c>
      <c r="M7671" s="4">
        <v>0</v>
      </c>
      <c r="N7671" s="4">
        <v>1.9590000000000001</v>
      </c>
      <c r="O7671" s="5">
        <v>42305.745292812499</v>
      </c>
      <c r="P7671" s="5">
        <v>42305.745292812499</v>
      </c>
    </row>
    <row r="7672" spans="1:16">
      <c r="A7672">
        <v>5</v>
      </c>
      <c r="B7672">
        <v>16</v>
      </c>
      <c r="C7672">
        <v>8</v>
      </c>
      <c r="D7672">
        <v>127</v>
      </c>
      <c r="E7672">
        <v>3448</v>
      </c>
      <c r="F7672">
        <v>3109</v>
      </c>
      <c r="G7672">
        <v>974</v>
      </c>
      <c r="H7672">
        <v>8</v>
      </c>
      <c r="I7672" s="58" t="s">
        <v>10283</v>
      </c>
      <c r="J7672">
        <v>97408</v>
      </c>
      <c r="K7672" s="4">
        <v>0</v>
      </c>
      <c r="L7672" s="4">
        <v>2.3820000000000001</v>
      </c>
      <c r="M7672" s="4">
        <v>0</v>
      </c>
      <c r="N7672" s="4">
        <v>2.3820000000000001</v>
      </c>
      <c r="O7672" s="5">
        <v>42305.745292812499</v>
      </c>
      <c r="P7672" s="5">
        <v>42305.745292812499</v>
      </c>
    </row>
    <row r="7673" spans="1:16">
      <c r="A7673">
        <v>5</v>
      </c>
      <c r="B7673">
        <v>16</v>
      </c>
      <c r="C7673">
        <v>8</v>
      </c>
      <c r="D7673">
        <v>127</v>
      </c>
      <c r="E7673">
        <v>3858</v>
      </c>
      <c r="F7673">
        <v>3110</v>
      </c>
      <c r="G7673">
        <v>107</v>
      </c>
      <c r="H7673">
        <v>1</v>
      </c>
      <c r="I7673" s="58" t="s">
        <v>10284</v>
      </c>
      <c r="J7673">
        <v>10701</v>
      </c>
      <c r="K7673" s="4">
        <v>0</v>
      </c>
      <c r="L7673" s="4">
        <v>15.753</v>
      </c>
      <c r="M7673" s="4">
        <v>106.46599999999999</v>
      </c>
      <c r="N7673" s="4">
        <v>122.21899999999999</v>
      </c>
      <c r="O7673" s="5">
        <v>42305.745292812499</v>
      </c>
      <c r="P7673" s="5">
        <v>43258.050196053242</v>
      </c>
    </row>
    <row r="7674" spans="1:16">
      <c r="A7674">
        <v>5</v>
      </c>
      <c r="B7674">
        <v>16</v>
      </c>
      <c r="C7674">
        <v>8</v>
      </c>
      <c r="D7674">
        <v>127</v>
      </c>
      <c r="E7674">
        <v>3858</v>
      </c>
      <c r="F7674">
        <v>3111</v>
      </c>
      <c r="G7674">
        <v>157</v>
      </c>
      <c r="H7674">
        <v>8</v>
      </c>
      <c r="I7674" s="58" t="s">
        <v>1686</v>
      </c>
      <c r="J7674">
        <v>15708</v>
      </c>
      <c r="K7674" s="4">
        <v>0</v>
      </c>
      <c r="L7674" s="4">
        <v>0.90400000000000003</v>
      </c>
      <c r="M7674" s="4">
        <v>105.562</v>
      </c>
      <c r="N7674" s="4">
        <v>106.46599999999999</v>
      </c>
      <c r="O7674" s="5">
        <v>42305.745292812499</v>
      </c>
      <c r="P7674" s="5">
        <v>43258.050196053242</v>
      </c>
    </row>
    <row r="7675" spans="1:16">
      <c r="A7675">
        <v>5</v>
      </c>
      <c r="B7675">
        <v>16</v>
      </c>
      <c r="C7675">
        <v>8</v>
      </c>
      <c r="D7675">
        <v>127</v>
      </c>
      <c r="E7675">
        <v>3931</v>
      </c>
      <c r="F7675">
        <v>3112</v>
      </c>
      <c r="G7675">
        <v>318</v>
      </c>
      <c r="H7675">
        <v>1</v>
      </c>
      <c r="I7675" s="58" t="s">
        <v>10285</v>
      </c>
      <c r="J7675">
        <v>31801</v>
      </c>
      <c r="K7675" s="4">
        <v>0</v>
      </c>
      <c r="L7675" s="4">
        <v>17.466999999999999</v>
      </c>
      <c r="M7675" s="4">
        <v>20.465</v>
      </c>
      <c r="N7675" s="4">
        <v>37.932000000000002</v>
      </c>
      <c r="O7675" s="5">
        <v>42305.745292812499</v>
      </c>
      <c r="P7675" s="5">
        <v>43258.050196053242</v>
      </c>
    </row>
    <row r="7676" spans="1:16">
      <c r="A7676">
        <v>5</v>
      </c>
      <c r="B7676">
        <v>16</v>
      </c>
      <c r="C7676">
        <v>8</v>
      </c>
      <c r="D7676">
        <v>127</v>
      </c>
      <c r="E7676">
        <v>3931</v>
      </c>
      <c r="F7676">
        <v>3113</v>
      </c>
      <c r="G7676">
        <v>318</v>
      </c>
      <c r="H7676">
        <v>3</v>
      </c>
      <c r="I7676" s="58" t="s">
        <v>10286</v>
      </c>
      <c r="J7676">
        <v>31803</v>
      </c>
      <c r="K7676" s="4">
        <v>0</v>
      </c>
      <c r="L7676" s="4">
        <v>1.1950000000000001</v>
      </c>
      <c r="M7676" s="4">
        <v>19.27</v>
      </c>
      <c r="N7676" s="4">
        <v>20.465</v>
      </c>
      <c r="O7676" s="5">
        <v>42305.745292812499</v>
      </c>
      <c r="P7676" s="5">
        <v>43258.050196053242</v>
      </c>
    </row>
    <row r="7677" spans="1:16">
      <c r="A7677">
        <v>5</v>
      </c>
      <c r="B7677">
        <v>16</v>
      </c>
      <c r="C7677">
        <v>8</v>
      </c>
      <c r="D7677">
        <v>127</v>
      </c>
      <c r="E7677">
        <v>4086</v>
      </c>
      <c r="F7677">
        <v>3114</v>
      </c>
      <c r="G7677">
        <v>11</v>
      </c>
      <c r="H7677">
        <v>3</v>
      </c>
      <c r="I7677" s="58">
        <v>40603</v>
      </c>
      <c r="J7677">
        <v>1103</v>
      </c>
      <c r="K7677" s="4">
        <v>0.5</v>
      </c>
      <c r="L7677" s="4">
        <v>1.08</v>
      </c>
      <c r="M7677" s="4">
        <v>7.0730000000000004</v>
      </c>
      <c r="N7677" s="4">
        <v>7.6529999999999996</v>
      </c>
      <c r="O7677" s="5">
        <v>42305.745292812499</v>
      </c>
      <c r="P7677" s="5">
        <v>43258.050196053242</v>
      </c>
    </row>
    <row r="7678" spans="1:16">
      <c r="A7678">
        <v>5</v>
      </c>
      <c r="B7678">
        <v>16</v>
      </c>
      <c r="C7678">
        <v>8</v>
      </c>
      <c r="D7678">
        <v>127</v>
      </c>
      <c r="E7678">
        <v>4533</v>
      </c>
      <c r="F7678">
        <v>3115</v>
      </c>
      <c r="G7678">
        <v>33</v>
      </c>
      <c r="H7678">
        <v>3</v>
      </c>
      <c r="I7678" s="58">
        <v>12114</v>
      </c>
      <c r="J7678">
        <v>3303</v>
      </c>
      <c r="K7678" s="4">
        <v>1.131</v>
      </c>
      <c r="L7678" s="4">
        <v>4.7690000000000001</v>
      </c>
      <c r="M7678" s="4">
        <v>267.39</v>
      </c>
      <c r="N7678" s="4">
        <v>271.02800000000002</v>
      </c>
      <c r="O7678" s="5">
        <v>42305.745292812499</v>
      </c>
      <c r="P7678" s="5">
        <v>43258.050196053242</v>
      </c>
    </row>
    <row r="7679" spans="1:16">
      <c r="A7679">
        <v>5</v>
      </c>
      <c r="B7679">
        <v>16</v>
      </c>
      <c r="C7679">
        <v>8</v>
      </c>
      <c r="D7679">
        <v>127</v>
      </c>
      <c r="E7679">
        <v>4533</v>
      </c>
      <c r="F7679">
        <v>3116</v>
      </c>
      <c r="G7679">
        <v>33</v>
      </c>
      <c r="H7679">
        <v>4</v>
      </c>
      <c r="I7679" s="58">
        <v>12145</v>
      </c>
      <c r="J7679">
        <v>3304</v>
      </c>
      <c r="K7679" s="4">
        <v>3.7690000000000001</v>
      </c>
      <c r="L7679" s="4">
        <v>21.242999999999999</v>
      </c>
      <c r="M7679" s="4">
        <v>271.02800000000002</v>
      </c>
      <c r="N7679" s="4">
        <v>288.50200000000001</v>
      </c>
      <c r="O7679" s="5">
        <v>42305.745292812499</v>
      </c>
      <c r="P7679" s="5">
        <v>42305.745292812499</v>
      </c>
    </row>
    <row r="7680" spans="1:16">
      <c r="A7680">
        <v>5</v>
      </c>
      <c r="B7680">
        <v>16</v>
      </c>
      <c r="C7680">
        <v>8</v>
      </c>
      <c r="D7680">
        <v>127</v>
      </c>
      <c r="E7680">
        <v>4533</v>
      </c>
      <c r="F7680">
        <v>3117</v>
      </c>
      <c r="G7680">
        <v>33</v>
      </c>
      <c r="H7680">
        <v>5</v>
      </c>
      <c r="I7680" s="58">
        <v>12175</v>
      </c>
      <c r="J7680">
        <v>3305</v>
      </c>
      <c r="K7680" s="4">
        <v>21.402999999999999</v>
      </c>
      <c r="L7680" s="4">
        <v>39.756999999999998</v>
      </c>
      <c r="M7680" s="4">
        <v>288.50200000000001</v>
      </c>
      <c r="N7680" s="4">
        <v>306.85599999999999</v>
      </c>
      <c r="O7680" s="5">
        <v>42305.745292812499</v>
      </c>
      <c r="P7680" s="5">
        <v>43258.050196053242</v>
      </c>
    </row>
    <row r="7681" spans="1:16">
      <c r="A7681">
        <v>5</v>
      </c>
      <c r="B7681">
        <v>16</v>
      </c>
      <c r="C7681">
        <v>8</v>
      </c>
      <c r="D7681">
        <v>127</v>
      </c>
      <c r="E7681">
        <v>4540</v>
      </c>
      <c r="F7681">
        <v>3118</v>
      </c>
      <c r="G7681">
        <v>296</v>
      </c>
      <c r="H7681">
        <v>4</v>
      </c>
      <c r="I7681" s="58" t="s">
        <v>10287</v>
      </c>
      <c r="J7681">
        <v>29604</v>
      </c>
      <c r="K7681" s="4">
        <v>1</v>
      </c>
      <c r="L7681" s="4">
        <v>15.887</v>
      </c>
      <c r="M7681" s="4">
        <v>149.59700000000001</v>
      </c>
      <c r="N7681" s="4">
        <v>164.48400000000001</v>
      </c>
      <c r="O7681" s="5">
        <v>42305.745292812499</v>
      </c>
      <c r="P7681" s="5">
        <v>42305.745292812499</v>
      </c>
    </row>
    <row r="7682" spans="1:16">
      <c r="A7682">
        <v>5</v>
      </c>
      <c r="B7682">
        <v>16</v>
      </c>
      <c r="C7682">
        <v>8</v>
      </c>
      <c r="D7682">
        <v>127</v>
      </c>
      <c r="E7682">
        <v>4540</v>
      </c>
      <c r="F7682">
        <v>3119</v>
      </c>
      <c r="G7682">
        <v>296</v>
      </c>
      <c r="H7682">
        <v>5</v>
      </c>
      <c r="I7682" s="58" t="s">
        <v>10288</v>
      </c>
      <c r="J7682">
        <v>29605</v>
      </c>
      <c r="K7682" s="4">
        <v>1</v>
      </c>
      <c r="L7682" s="4">
        <v>17.623999999999999</v>
      </c>
      <c r="M7682" s="4">
        <v>164.48400000000001</v>
      </c>
      <c r="N7682" s="4">
        <v>181.108</v>
      </c>
      <c r="O7682" s="5">
        <v>42305.745292812499</v>
      </c>
      <c r="P7682" s="5">
        <v>42305.745292812499</v>
      </c>
    </row>
    <row r="7683" spans="1:16">
      <c r="A7683">
        <v>5</v>
      </c>
      <c r="B7683">
        <v>16</v>
      </c>
      <c r="C7683">
        <v>8</v>
      </c>
      <c r="D7683">
        <v>127</v>
      </c>
      <c r="E7683">
        <v>4546</v>
      </c>
      <c r="F7683">
        <v>3120</v>
      </c>
      <c r="G7683">
        <v>157</v>
      </c>
      <c r="H7683">
        <v>5</v>
      </c>
      <c r="I7683" s="58" t="s">
        <v>10289</v>
      </c>
      <c r="J7683">
        <v>15705</v>
      </c>
      <c r="K7683" s="4">
        <v>0</v>
      </c>
      <c r="L7683" s="4">
        <v>14.202999999999999</v>
      </c>
      <c r="M7683" s="4">
        <v>111.892</v>
      </c>
      <c r="N7683" s="4">
        <v>126.095</v>
      </c>
      <c r="O7683" s="5">
        <v>42305.745292812499</v>
      </c>
      <c r="P7683" s="5">
        <v>43258.050196053242</v>
      </c>
    </row>
    <row r="7684" spans="1:16">
      <c r="A7684">
        <v>5</v>
      </c>
      <c r="B7684">
        <v>16</v>
      </c>
      <c r="C7684">
        <v>8</v>
      </c>
      <c r="D7684">
        <v>127</v>
      </c>
      <c r="E7684">
        <v>696</v>
      </c>
      <c r="F7684">
        <v>3073</v>
      </c>
      <c r="G7684">
        <v>2368</v>
      </c>
      <c r="H7684">
        <v>1</v>
      </c>
      <c r="I7684" s="58">
        <v>170935</v>
      </c>
      <c r="J7684">
        <v>236801</v>
      </c>
      <c r="K7684" s="4">
        <v>0</v>
      </c>
      <c r="L7684" s="4">
        <v>0.24099999999999999</v>
      </c>
      <c r="M7684" s="4">
        <v>6.9219999999999997</v>
      </c>
      <c r="N7684" s="4">
        <v>7.1630000000000003</v>
      </c>
      <c r="O7684" s="5">
        <v>42305.745292812499</v>
      </c>
      <c r="P7684" s="5">
        <v>43258.050196053242</v>
      </c>
    </row>
    <row r="7685" spans="1:16">
      <c r="A7685">
        <v>5</v>
      </c>
      <c r="B7685">
        <v>16</v>
      </c>
      <c r="C7685">
        <v>8</v>
      </c>
      <c r="D7685">
        <v>127</v>
      </c>
      <c r="E7685">
        <v>754</v>
      </c>
      <c r="F7685">
        <v>3074</v>
      </c>
      <c r="G7685">
        <v>741</v>
      </c>
      <c r="H7685">
        <v>1</v>
      </c>
      <c r="I7685" s="58" t="s">
        <v>1687</v>
      </c>
      <c r="J7685">
        <v>74101</v>
      </c>
      <c r="K7685" s="4">
        <v>9.4239999999999995</v>
      </c>
      <c r="L7685" s="4">
        <v>17.221</v>
      </c>
      <c r="M7685" s="4">
        <v>20.818999999999999</v>
      </c>
      <c r="N7685" s="4">
        <v>28.616</v>
      </c>
      <c r="O7685" s="5">
        <v>42305.745292812499</v>
      </c>
      <c r="P7685" s="5">
        <v>43258.050196053242</v>
      </c>
    </row>
    <row r="7686" spans="1:16">
      <c r="A7686">
        <v>5</v>
      </c>
      <c r="B7686">
        <v>16</v>
      </c>
      <c r="C7686">
        <v>8</v>
      </c>
      <c r="D7686">
        <v>127</v>
      </c>
      <c r="E7686">
        <v>754</v>
      </c>
      <c r="F7686">
        <v>3075</v>
      </c>
      <c r="G7686">
        <v>972</v>
      </c>
      <c r="H7686">
        <v>7</v>
      </c>
      <c r="I7686" s="58" t="s">
        <v>10290</v>
      </c>
      <c r="J7686">
        <v>97207</v>
      </c>
      <c r="K7686" s="4">
        <v>0</v>
      </c>
      <c r="L7686" s="4">
        <v>2.4140000000000001</v>
      </c>
      <c r="M7686" s="4">
        <v>18.405000000000001</v>
      </c>
      <c r="N7686" s="4">
        <v>20.818999999999999</v>
      </c>
      <c r="O7686" s="5">
        <v>42305.745292812499</v>
      </c>
      <c r="P7686" s="5">
        <v>43258.050196053242</v>
      </c>
    </row>
    <row r="7687" spans="1:16">
      <c r="A7687">
        <v>5</v>
      </c>
      <c r="B7687">
        <v>16</v>
      </c>
      <c r="C7687">
        <v>8</v>
      </c>
      <c r="D7687">
        <v>127</v>
      </c>
      <c r="E7687">
        <v>754</v>
      </c>
      <c r="F7687">
        <v>3076</v>
      </c>
      <c r="G7687">
        <v>2032</v>
      </c>
      <c r="H7687">
        <v>1</v>
      </c>
      <c r="I7687" s="58">
        <v>48214</v>
      </c>
      <c r="J7687">
        <v>203201</v>
      </c>
      <c r="K7687" s="4">
        <v>1</v>
      </c>
      <c r="L7687" s="4">
        <v>8.9610000000000003</v>
      </c>
      <c r="M7687" s="4">
        <v>29.007999999999999</v>
      </c>
      <c r="N7687" s="4">
        <v>36.969000000000001</v>
      </c>
      <c r="O7687" s="5">
        <v>42305.745292812499</v>
      </c>
      <c r="P7687" s="5">
        <v>42305.745292812499</v>
      </c>
    </row>
    <row r="7688" spans="1:16">
      <c r="A7688">
        <v>5</v>
      </c>
      <c r="B7688">
        <v>16</v>
      </c>
      <c r="C7688">
        <v>8</v>
      </c>
      <c r="D7688">
        <v>127</v>
      </c>
      <c r="E7688">
        <v>754</v>
      </c>
      <c r="F7688">
        <v>3077</v>
      </c>
      <c r="G7688">
        <v>2032</v>
      </c>
      <c r="H7688">
        <v>2</v>
      </c>
      <c r="I7688" s="58">
        <v>48245</v>
      </c>
      <c r="J7688">
        <v>203202</v>
      </c>
      <c r="K7688" s="4">
        <v>1</v>
      </c>
      <c r="L7688" s="4">
        <v>12.163</v>
      </c>
      <c r="M7688" s="4">
        <v>36.969000000000001</v>
      </c>
      <c r="N7688" s="4">
        <v>48.131999999999998</v>
      </c>
      <c r="O7688" s="5">
        <v>42305.745292812499</v>
      </c>
      <c r="P7688" s="5">
        <v>42305.745292812499</v>
      </c>
    </row>
    <row r="7689" spans="1:16">
      <c r="A7689">
        <v>5</v>
      </c>
      <c r="B7689">
        <v>16</v>
      </c>
      <c r="C7689">
        <v>8</v>
      </c>
      <c r="D7689">
        <v>127</v>
      </c>
      <c r="E7689">
        <v>754</v>
      </c>
      <c r="F7689">
        <v>3078</v>
      </c>
      <c r="G7689">
        <v>2032</v>
      </c>
      <c r="H7689">
        <v>3</v>
      </c>
      <c r="I7689" s="58">
        <v>48274</v>
      </c>
      <c r="J7689">
        <v>203203</v>
      </c>
      <c r="K7689" s="4">
        <v>0</v>
      </c>
      <c r="L7689" s="4">
        <v>6.3159999999999998</v>
      </c>
      <c r="M7689" s="4">
        <v>48.768999999999998</v>
      </c>
      <c r="N7689" s="4">
        <v>55.085000000000001</v>
      </c>
      <c r="O7689" s="5">
        <v>42305.745292812499</v>
      </c>
      <c r="P7689" s="5">
        <v>42305.745292812499</v>
      </c>
    </row>
    <row r="7690" spans="1:16">
      <c r="A7690">
        <v>5</v>
      </c>
      <c r="B7690">
        <v>16</v>
      </c>
      <c r="C7690">
        <v>8</v>
      </c>
      <c r="D7690">
        <v>127</v>
      </c>
      <c r="E7690">
        <v>759</v>
      </c>
      <c r="F7690">
        <v>3079</v>
      </c>
      <c r="G7690">
        <v>975</v>
      </c>
      <c r="H7690">
        <v>1</v>
      </c>
      <c r="I7690" s="58" t="s">
        <v>10291</v>
      </c>
      <c r="J7690">
        <v>97501</v>
      </c>
      <c r="K7690" s="4">
        <v>0</v>
      </c>
      <c r="L7690" s="4">
        <v>14.132</v>
      </c>
      <c r="M7690" s="4">
        <v>0</v>
      </c>
      <c r="N7690" s="4">
        <v>14.132</v>
      </c>
      <c r="O7690" s="5">
        <v>42305.745292812499</v>
      </c>
      <c r="P7690" s="5">
        <v>42305.745292812499</v>
      </c>
    </row>
    <row r="7691" spans="1:16">
      <c r="A7691">
        <v>5</v>
      </c>
      <c r="B7691">
        <v>16</v>
      </c>
      <c r="C7691">
        <v>8</v>
      </c>
      <c r="D7691">
        <v>127</v>
      </c>
      <c r="E7691">
        <v>818</v>
      </c>
      <c r="F7691">
        <v>3080</v>
      </c>
      <c r="G7691">
        <v>746</v>
      </c>
      <c r="H7691">
        <v>3</v>
      </c>
      <c r="I7691" s="58" t="s">
        <v>10292</v>
      </c>
      <c r="J7691">
        <v>74603</v>
      </c>
      <c r="K7691" s="4">
        <v>1</v>
      </c>
      <c r="L7691" s="4">
        <v>3.4689999999999999</v>
      </c>
      <c r="M7691" s="4">
        <v>3.7090000000000001</v>
      </c>
      <c r="N7691" s="4">
        <v>6.1779999999999999</v>
      </c>
      <c r="O7691" s="5">
        <v>42305.745292812499</v>
      </c>
      <c r="P7691" s="5">
        <v>42305.745292812499</v>
      </c>
    </row>
    <row r="7692" spans="1:16">
      <c r="A7692">
        <v>5</v>
      </c>
      <c r="B7692">
        <v>16</v>
      </c>
      <c r="C7692">
        <v>8</v>
      </c>
      <c r="D7692">
        <v>127</v>
      </c>
      <c r="E7692">
        <v>849</v>
      </c>
      <c r="F7692">
        <v>3081</v>
      </c>
      <c r="G7692">
        <v>2537</v>
      </c>
      <c r="H7692">
        <v>1</v>
      </c>
      <c r="I7692" s="58">
        <v>232662</v>
      </c>
      <c r="J7692">
        <v>253701</v>
      </c>
      <c r="K7692" s="4">
        <v>0</v>
      </c>
      <c r="L7692" s="4">
        <v>3.073</v>
      </c>
      <c r="M7692" s="4">
        <v>0</v>
      </c>
      <c r="N7692" s="4">
        <v>3.073</v>
      </c>
      <c r="O7692" s="5">
        <v>42305.745292812499</v>
      </c>
      <c r="P7692" s="5">
        <v>42305.745292812499</v>
      </c>
    </row>
    <row r="7693" spans="1:16">
      <c r="A7693">
        <v>5</v>
      </c>
      <c r="B7693">
        <v>16</v>
      </c>
      <c r="C7693">
        <v>8</v>
      </c>
      <c r="D7693">
        <v>127</v>
      </c>
      <c r="E7693">
        <v>852</v>
      </c>
      <c r="F7693">
        <v>3082</v>
      </c>
      <c r="G7693">
        <v>484</v>
      </c>
      <c r="H7693">
        <v>1</v>
      </c>
      <c r="I7693" s="58" t="s">
        <v>10293</v>
      </c>
      <c r="J7693">
        <v>48401</v>
      </c>
      <c r="K7693" s="4">
        <v>1</v>
      </c>
      <c r="L7693" s="4">
        <v>12.877000000000001</v>
      </c>
      <c r="M7693" s="4">
        <v>0</v>
      </c>
      <c r="N7693" s="4">
        <v>11.877000000000001</v>
      </c>
      <c r="O7693" s="5">
        <v>42305.745292812499</v>
      </c>
      <c r="P7693" s="5">
        <v>42305.745292812499</v>
      </c>
    </row>
    <row r="7694" spans="1:16">
      <c r="A7694">
        <v>5</v>
      </c>
      <c r="B7694">
        <v>16</v>
      </c>
      <c r="C7694">
        <v>8</v>
      </c>
      <c r="D7694">
        <v>127</v>
      </c>
      <c r="E7694">
        <v>852</v>
      </c>
      <c r="F7694">
        <v>3083</v>
      </c>
      <c r="G7694">
        <v>677</v>
      </c>
      <c r="H7694">
        <v>3</v>
      </c>
      <c r="I7694" s="58" t="s">
        <v>10294</v>
      </c>
      <c r="J7694">
        <v>67703</v>
      </c>
      <c r="K7694" s="4">
        <v>0</v>
      </c>
      <c r="L7694" s="4">
        <v>2.5539999999999998</v>
      </c>
      <c r="M7694" s="4">
        <v>13.414999999999999</v>
      </c>
      <c r="N7694" s="4">
        <v>15.968999999999999</v>
      </c>
      <c r="O7694" s="5">
        <v>42305.745292812499</v>
      </c>
      <c r="P7694" s="5">
        <v>43258.050196053242</v>
      </c>
    </row>
    <row r="7695" spans="1:16">
      <c r="A7695">
        <v>5</v>
      </c>
      <c r="B7695">
        <v>16</v>
      </c>
      <c r="C7695">
        <v>8</v>
      </c>
      <c r="D7695">
        <v>132</v>
      </c>
      <c r="E7695">
        <v>1204</v>
      </c>
      <c r="F7695">
        <v>3122</v>
      </c>
      <c r="G7695">
        <v>2329</v>
      </c>
      <c r="H7695">
        <v>2</v>
      </c>
      <c r="I7695" s="58">
        <v>156722</v>
      </c>
      <c r="J7695">
        <v>232902</v>
      </c>
      <c r="K7695" s="4">
        <v>1</v>
      </c>
      <c r="L7695" s="4">
        <v>18.283999999999999</v>
      </c>
      <c r="M7695" s="4">
        <v>6.65</v>
      </c>
      <c r="N7695" s="4">
        <v>23.934000000000001</v>
      </c>
      <c r="O7695" s="5">
        <v>42305.745292812499</v>
      </c>
      <c r="P7695" s="5">
        <v>42305.745292812499</v>
      </c>
    </row>
    <row r="7696" spans="1:16">
      <c r="A7696">
        <v>5</v>
      </c>
      <c r="B7696">
        <v>16</v>
      </c>
      <c r="C7696">
        <v>8</v>
      </c>
      <c r="D7696">
        <v>132</v>
      </c>
      <c r="E7696">
        <v>1206</v>
      </c>
      <c r="F7696">
        <v>3123</v>
      </c>
      <c r="G7696">
        <v>1248</v>
      </c>
      <c r="H7696">
        <v>1</v>
      </c>
      <c r="I7696" s="58" t="s">
        <v>10295</v>
      </c>
      <c r="J7696">
        <v>124801</v>
      </c>
      <c r="K7696" s="4">
        <v>5</v>
      </c>
      <c r="L7696" s="4">
        <v>12.7</v>
      </c>
      <c r="M7696" s="4">
        <v>0</v>
      </c>
      <c r="N7696" s="4">
        <v>7.7</v>
      </c>
      <c r="O7696" s="5">
        <v>42305.745292812499</v>
      </c>
      <c r="P7696" s="5">
        <v>42305.745292812499</v>
      </c>
    </row>
    <row r="7697" spans="1:16">
      <c r="A7697">
        <v>5</v>
      </c>
      <c r="B7697">
        <v>16</v>
      </c>
      <c r="C7697">
        <v>8</v>
      </c>
      <c r="D7697">
        <v>132</v>
      </c>
      <c r="E7697">
        <v>1262</v>
      </c>
      <c r="F7697">
        <v>3124</v>
      </c>
      <c r="G7697">
        <v>2260</v>
      </c>
      <c r="H7697">
        <v>1</v>
      </c>
      <c r="I7697" s="58">
        <v>131489</v>
      </c>
      <c r="J7697">
        <v>226001</v>
      </c>
      <c r="K7697" s="4">
        <v>20</v>
      </c>
      <c r="L7697" s="4">
        <v>25.24</v>
      </c>
      <c r="M7697" s="4">
        <v>0</v>
      </c>
      <c r="N7697" s="4">
        <v>5.24</v>
      </c>
      <c r="O7697" s="5">
        <v>42305.745292812499</v>
      </c>
      <c r="P7697" s="5">
        <v>42305.745292812499</v>
      </c>
    </row>
    <row r="7698" spans="1:16">
      <c r="A7698">
        <v>5</v>
      </c>
      <c r="B7698">
        <v>16</v>
      </c>
      <c r="C7698">
        <v>8</v>
      </c>
      <c r="D7698">
        <v>132</v>
      </c>
      <c r="E7698">
        <v>1342</v>
      </c>
      <c r="F7698">
        <v>3125</v>
      </c>
      <c r="G7698">
        <v>1248</v>
      </c>
      <c r="H7698">
        <v>2</v>
      </c>
      <c r="I7698" s="58" t="s">
        <v>10296</v>
      </c>
      <c r="J7698">
        <v>124802</v>
      </c>
      <c r="K7698" s="4">
        <v>11.855</v>
      </c>
      <c r="L7698" s="4">
        <v>18.456</v>
      </c>
      <c r="M7698" s="4">
        <v>6.8550000000000004</v>
      </c>
      <c r="N7698" s="4">
        <v>13.456</v>
      </c>
      <c r="O7698" s="5">
        <v>42305.745292812499</v>
      </c>
      <c r="P7698" s="5">
        <v>42305.745292812499</v>
      </c>
    </row>
    <row r="7699" spans="1:16">
      <c r="A7699">
        <v>5</v>
      </c>
      <c r="B7699">
        <v>16</v>
      </c>
      <c r="C7699">
        <v>8</v>
      </c>
      <c r="D7699">
        <v>132</v>
      </c>
      <c r="E7699">
        <v>1342</v>
      </c>
      <c r="F7699">
        <v>3126</v>
      </c>
      <c r="G7699">
        <v>1361</v>
      </c>
      <c r="H7699">
        <v>1</v>
      </c>
      <c r="I7699" s="58" t="s">
        <v>10297</v>
      </c>
      <c r="J7699">
        <v>136101</v>
      </c>
      <c r="K7699" s="4">
        <v>5</v>
      </c>
      <c r="L7699" s="4">
        <v>11.855</v>
      </c>
      <c r="M7699" s="4">
        <v>0</v>
      </c>
      <c r="N7699" s="4">
        <v>6.8550000000000004</v>
      </c>
      <c r="O7699" t="s">
        <v>1223</v>
      </c>
      <c r="P7699" t="s">
        <v>1223</v>
      </c>
    </row>
    <row r="7700" spans="1:16">
      <c r="A7700">
        <v>5</v>
      </c>
      <c r="B7700">
        <v>16</v>
      </c>
      <c r="C7700">
        <v>8</v>
      </c>
      <c r="D7700">
        <v>132</v>
      </c>
      <c r="E7700">
        <v>2363</v>
      </c>
      <c r="F7700">
        <v>3127</v>
      </c>
      <c r="G7700">
        <v>1248</v>
      </c>
      <c r="H7700">
        <v>3</v>
      </c>
      <c r="I7700" s="58" t="s">
        <v>10298</v>
      </c>
      <c r="J7700">
        <v>124803</v>
      </c>
      <c r="K7700" s="4">
        <v>10.545999999999999</v>
      </c>
      <c r="L7700" s="4">
        <v>25.329000000000001</v>
      </c>
      <c r="M7700" s="4">
        <v>0</v>
      </c>
      <c r="N7700" s="4">
        <v>14.782999999999999</v>
      </c>
      <c r="O7700" s="5">
        <v>42305.745292812499</v>
      </c>
      <c r="P7700" s="5">
        <v>42305.745292812499</v>
      </c>
    </row>
    <row r="7701" spans="1:16">
      <c r="A7701">
        <v>5</v>
      </c>
      <c r="B7701">
        <v>16</v>
      </c>
      <c r="C7701">
        <v>8</v>
      </c>
      <c r="D7701">
        <v>132</v>
      </c>
      <c r="E7701">
        <v>3913</v>
      </c>
      <c r="F7701">
        <v>3128</v>
      </c>
      <c r="G7701">
        <v>106</v>
      </c>
      <c r="H7701">
        <v>3</v>
      </c>
      <c r="I7701" s="58" t="s">
        <v>1688</v>
      </c>
      <c r="J7701">
        <v>10603</v>
      </c>
      <c r="K7701" s="4">
        <v>1</v>
      </c>
      <c r="L7701" s="4">
        <v>14.260999999999999</v>
      </c>
      <c r="M7701" s="4">
        <v>221.197</v>
      </c>
      <c r="N7701" s="4">
        <v>234.458</v>
      </c>
      <c r="O7701" s="5">
        <v>42305.745292812499</v>
      </c>
      <c r="P7701" s="5">
        <v>42305.745292812499</v>
      </c>
    </row>
    <row r="7702" spans="1:16">
      <c r="A7702">
        <v>5</v>
      </c>
      <c r="B7702">
        <v>16</v>
      </c>
      <c r="C7702">
        <v>8</v>
      </c>
      <c r="D7702">
        <v>132</v>
      </c>
      <c r="E7702">
        <v>3913</v>
      </c>
      <c r="F7702">
        <v>3129</v>
      </c>
      <c r="G7702">
        <v>263</v>
      </c>
      <c r="H7702">
        <v>2</v>
      </c>
      <c r="I7702" s="58" t="s">
        <v>10299</v>
      </c>
      <c r="J7702">
        <v>26302</v>
      </c>
      <c r="K7702" s="4">
        <v>7.907</v>
      </c>
      <c r="L7702" s="4">
        <v>24.683</v>
      </c>
      <c r="M7702" s="4">
        <v>242.19300000000001</v>
      </c>
      <c r="N7702" s="4">
        <v>258.96899999999999</v>
      </c>
      <c r="O7702" s="5">
        <v>42305.745292812499</v>
      </c>
      <c r="P7702" s="5">
        <v>43258.050196053242</v>
      </c>
    </row>
    <row r="7703" spans="1:16">
      <c r="A7703">
        <v>5</v>
      </c>
      <c r="B7703">
        <v>16</v>
      </c>
      <c r="C7703">
        <v>8</v>
      </c>
      <c r="D7703">
        <v>132</v>
      </c>
      <c r="E7703">
        <v>4020</v>
      </c>
      <c r="F7703">
        <v>3130</v>
      </c>
      <c r="G7703">
        <v>1361</v>
      </c>
      <c r="H7703">
        <v>2</v>
      </c>
      <c r="I7703" s="58" t="s">
        <v>10300</v>
      </c>
      <c r="J7703">
        <v>136102</v>
      </c>
      <c r="K7703" s="4">
        <v>20</v>
      </c>
      <c r="L7703" s="4">
        <v>33.82</v>
      </c>
      <c r="M7703" s="4">
        <v>24.7</v>
      </c>
      <c r="N7703" s="4">
        <v>38.520000000000003</v>
      </c>
      <c r="O7703" s="5">
        <v>42305.745292812499</v>
      </c>
      <c r="P7703" s="5">
        <v>42305.745292812499</v>
      </c>
    </row>
    <row r="7704" spans="1:16">
      <c r="A7704">
        <v>5</v>
      </c>
      <c r="B7704">
        <v>16</v>
      </c>
      <c r="C7704">
        <v>8</v>
      </c>
      <c r="D7704">
        <v>132</v>
      </c>
      <c r="E7704">
        <v>4020</v>
      </c>
      <c r="F7704">
        <v>3131</v>
      </c>
      <c r="G7704">
        <v>2011</v>
      </c>
      <c r="H7704">
        <v>2</v>
      </c>
      <c r="I7704" s="58">
        <v>40575</v>
      </c>
      <c r="J7704">
        <v>201102</v>
      </c>
      <c r="K7704" s="4">
        <v>1</v>
      </c>
      <c r="L7704" s="4">
        <v>17.667999999999999</v>
      </c>
      <c r="M7704" s="4">
        <v>3.266</v>
      </c>
      <c r="N7704" s="4">
        <v>19.934000000000001</v>
      </c>
      <c r="O7704" s="5">
        <v>42305.745292812499</v>
      </c>
      <c r="P7704" s="5">
        <v>42305.745292812499</v>
      </c>
    </row>
    <row r="7705" spans="1:16">
      <c r="A7705">
        <v>5</v>
      </c>
      <c r="B7705">
        <v>16</v>
      </c>
      <c r="C7705">
        <v>8</v>
      </c>
      <c r="D7705">
        <v>132</v>
      </c>
      <c r="E7705">
        <v>4553</v>
      </c>
      <c r="F7705">
        <v>3132</v>
      </c>
      <c r="G7705">
        <v>106</v>
      </c>
      <c r="H7705">
        <v>3</v>
      </c>
      <c r="I7705" s="58" t="s">
        <v>1688</v>
      </c>
      <c r="J7705">
        <v>10603</v>
      </c>
      <c r="K7705" s="4">
        <v>14.260999999999999</v>
      </c>
      <c r="L7705" s="4">
        <v>17.446000000000002</v>
      </c>
      <c r="M7705" s="4">
        <v>152.399</v>
      </c>
      <c r="N7705" s="4">
        <v>155.584</v>
      </c>
      <c r="O7705" s="5">
        <v>42305.745292812499</v>
      </c>
      <c r="P7705" s="5">
        <v>42305.745292812499</v>
      </c>
    </row>
    <row r="7706" spans="1:16">
      <c r="A7706">
        <v>5</v>
      </c>
      <c r="B7706">
        <v>16</v>
      </c>
      <c r="C7706">
        <v>8</v>
      </c>
      <c r="D7706">
        <v>132</v>
      </c>
      <c r="E7706">
        <v>4553</v>
      </c>
      <c r="F7706">
        <v>3133</v>
      </c>
      <c r="G7706">
        <v>263</v>
      </c>
      <c r="H7706">
        <v>1</v>
      </c>
      <c r="I7706" s="58" t="s">
        <v>10301</v>
      </c>
      <c r="J7706">
        <v>26301</v>
      </c>
      <c r="K7706" s="4">
        <v>1</v>
      </c>
      <c r="L7706" s="4">
        <v>8.7349999999999994</v>
      </c>
      <c r="M7706" s="4">
        <v>144.66399999999999</v>
      </c>
      <c r="N7706" s="4">
        <v>152.399</v>
      </c>
      <c r="O7706" s="5">
        <v>42305.745292812499</v>
      </c>
      <c r="P7706" s="5">
        <v>43258.050196053242</v>
      </c>
    </row>
    <row r="7707" spans="1:16">
      <c r="A7707">
        <v>5</v>
      </c>
      <c r="B7707">
        <v>16</v>
      </c>
      <c r="C7707">
        <v>8</v>
      </c>
      <c r="D7707">
        <v>132</v>
      </c>
      <c r="E7707">
        <v>4553</v>
      </c>
      <c r="F7707">
        <v>3134</v>
      </c>
      <c r="G7707">
        <v>298</v>
      </c>
      <c r="H7707">
        <v>2</v>
      </c>
      <c r="I7707" s="58" t="s">
        <v>10302</v>
      </c>
      <c r="J7707">
        <v>29802</v>
      </c>
      <c r="K7707" s="4">
        <v>1</v>
      </c>
      <c r="L7707" s="4">
        <v>19.873000000000001</v>
      </c>
      <c r="M7707" s="4">
        <v>120.114</v>
      </c>
      <c r="N7707" s="4">
        <v>138.98699999999999</v>
      </c>
      <c r="O7707" s="5">
        <v>42305.745292812499</v>
      </c>
      <c r="P7707" s="5">
        <v>43258.050196053242</v>
      </c>
    </row>
    <row r="7708" spans="1:16">
      <c r="A7708">
        <v>5</v>
      </c>
      <c r="B7708">
        <v>16</v>
      </c>
      <c r="C7708">
        <v>8</v>
      </c>
      <c r="D7708">
        <v>132</v>
      </c>
      <c r="E7708">
        <v>4553</v>
      </c>
      <c r="F7708">
        <v>3135</v>
      </c>
      <c r="G7708">
        <v>298</v>
      </c>
      <c r="H7708">
        <v>3</v>
      </c>
      <c r="I7708" s="58" t="s">
        <v>10303</v>
      </c>
      <c r="J7708">
        <v>29803</v>
      </c>
      <c r="K7708" s="4">
        <v>19.873000000000001</v>
      </c>
      <c r="L7708" s="4">
        <v>25.55</v>
      </c>
      <c r="M7708" s="4">
        <v>138.98699999999999</v>
      </c>
      <c r="N7708" s="4">
        <v>144.66399999999999</v>
      </c>
      <c r="O7708" s="5">
        <v>42305.745292812499</v>
      </c>
      <c r="P7708" s="5">
        <v>43258.050196053242</v>
      </c>
    </row>
    <row r="7709" spans="1:16">
      <c r="A7709">
        <v>5</v>
      </c>
      <c r="B7709">
        <v>16</v>
      </c>
      <c r="C7709">
        <v>8</v>
      </c>
      <c r="D7709">
        <v>132</v>
      </c>
      <c r="E7709">
        <v>795</v>
      </c>
      <c r="F7709">
        <v>3121</v>
      </c>
      <c r="G7709">
        <v>965</v>
      </c>
      <c r="H7709">
        <v>1</v>
      </c>
      <c r="I7709" s="58" t="s">
        <v>10304</v>
      </c>
      <c r="J7709">
        <v>96501</v>
      </c>
      <c r="K7709" s="4">
        <v>15</v>
      </c>
      <c r="L7709" s="4">
        <v>23.178999999999998</v>
      </c>
      <c r="M7709" s="4">
        <v>0</v>
      </c>
      <c r="N7709" s="4">
        <v>8.1790000000000003</v>
      </c>
      <c r="O7709" s="5">
        <v>42305.745292812499</v>
      </c>
      <c r="P7709" s="5">
        <v>42305.745292812499</v>
      </c>
    </row>
    <row r="7710" spans="1:16">
      <c r="A7710">
        <v>5</v>
      </c>
      <c r="B7710">
        <v>16</v>
      </c>
      <c r="C7710">
        <v>8</v>
      </c>
      <c r="D7710">
        <v>168</v>
      </c>
      <c r="E7710">
        <v>13</v>
      </c>
      <c r="F7710">
        <v>3136</v>
      </c>
      <c r="G7710">
        <v>5</v>
      </c>
      <c r="H7710">
        <v>11</v>
      </c>
      <c r="I7710" s="58">
        <v>38657</v>
      </c>
      <c r="J7710">
        <v>511</v>
      </c>
      <c r="K7710" s="4">
        <v>1</v>
      </c>
      <c r="L7710" s="4">
        <v>2.069</v>
      </c>
      <c r="M7710" s="4">
        <v>0</v>
      </c>
      <c r="N7710" s="4">
        <v>1.069</v>
      </c>
      <c r="O7710" s="5">
        <v>42305.745292812499</v>
      </c>
      <c r="P7710" s="5">
        <v>42305.745292812499</v>
      </c>
    </row>
    <row r="7711" spans="1:16">
      <c r="A7711">
        <v>5</v>
      </c>
      <c r="B7711">
        <v>16</v>
      </c>
      <c r="C7711">
        <v>8</v>
      </c>
      <c r="D7711">
        <v>168</v>
      </c>
      <c r="E7711">
        <v>1343</v>
      </c>
      <c r="F7711">
        <v>3145</v>
      </c>
      <c r="G7711">
        <v>1362</v>
      </c>
      <c r="H7711">
        <v>2</v>
      </c>
      <c r="I7711" s="58" t="s">
        <v>10305</v>
      </c>
      <c r="J7711">
        <v>136202</v>
      </c>
      <c r="K7711" s="4">
        <v>0</v>
      </c>
      <c r="L7711" s="4">
        <v>19.445</v>
      </c>
      <c r="M7711" s="4">
        <v>0</v>
      </c>
      <c r="N7711" s="4">
        <v>19.445</v>
      </c>
      <c r="O7711" s="5">
        <v>42305.745292812499</v>
      </c>
      <c r="P7711" s="5">
        <v>42305.745292812499</v>
      </c>
    </row>
    <row r="7712" spans="1:16">
      <c r="A7712">
        <v>5</v>
      </c>
      <c r="B7712">
        <v>16</v>
      </c>
      <c r="C7712">
        <v>8</v>
      </c>
      <c r="D7712">
        <v>168</v>
      </c>
      <c r="E7712">
        <v>1409</v>
      </c>
      <c r="F7712">
        <v>3146</v>
      </c>
      <c r="G7712">
        <v>2034</v>
      </c>
      <c r="H7712">
        <v>3</v>
      </c>
      <c r="I7712" s="58">
        <v>49004</v>
      </c>
      <c r="J7712">
        <v>203403</v>
      </c>
      <c r="K7712" s="4">
        <v>0</v>
      </c>
      <c r="L7712" s="4">
        <v>1.6659999999999999</v>
      </c>
      <c r="M7712" s="4">
        <v>7.4779999999999998</v>
      </c>
      <c r="N7712" s="4">
        <v>9.1440000000000001</v>
      </c>
      <c r="O7712" s="5">
        <v>42305.745292812499</v>
      </c>
      <c r="P7712" s="5">
        <v>43258.050196053242</v>
      </c>
    </row>
    <row r="7713" spans="1:16">
      <c r="A7713">
        <v>5</v>
      </c>
      <c r="B7713">
        <v>16</v>
      </c>
      <c r="C7713">
        <v>8</v>
      </c>
      <c r="D7713">
        <v>168</v>
      </c>
      <c r="E7713">
        <v>1419</v>
      </c>
      <c r="F7713">
        <v>3147</v>
      </c>
      <c r="G7713">
        <v>518</v>
      </c>
      <c r="H7713">
        <v>1</v>
      </c>
      <c r="I7713" s="58" t="s">
        <v>1689</v>
      </c>
      <c r="J7713">
        <v>51801</v>
      </c>
      <c r="K7713" s="4">
        <v>10</v>
      </c>
      <c r="L7713" s="4">
        <v>15.167</v>
      </c>
      <c r="M7713" s="4">
        <v>0</v>
      </c>
      <c r="N7713" s="4">
        <v>5.1669999999999998</v>
      </c>
      <c r="O7713" s="5">
        <v>42305.745292812499</v>
      </c>
      <c r="P7713" s="5">
        <v>42305.745292812499</v>
      </c>
    </row>
    <row r="7714" spans="1:16">
      <c r="A7714">
        <v>5</v>
      </c>
      <c r="B7714">
        <v>16</v>
      </c>
      <c r="C7714">
        <v>8</v>
      </c>
      <c r="D7714">
        <v>168</v>
      </c>
      <c r="E7714">
        <v>14</v>
      </c>
      <c r="F7714">
        <v>3137</v>
      </c>
      <c r="G7714">
        <v>5</v>
      </c>
      <c r="H7714">
        <v>12</v>
      </c>
      <c r="I7714" s="58">
        <v>38687</v>
      </c>
      <c r="J7714">
        <v>512</v>
      </c>
      <c r="K7714" s="4">
        <v>0.39700000000000002</v>
      </c>
      <c r="L7714" s="4">
        <v>6.3230000000000004</v>
      </c>
      <c r="M7714" s="4">
        <v>0</v>
      </c>
      <c r="N7714" s="4">
        <v>5.9260000000000002</v>
      </c>
      <c r="O7714" s="5">
        <v>42305.745292812499</v>
      </c>
      <c r="P7714" s="5">
        <v>42305.745292812499</v>
      </c>
    </row>
    <row r="7715" spans="1:16">
      <c r="A7715">
        <v>5</v>
      </c>
      <c r="B7715">
        <v>16</v>
      </c>
      <c r="C7715">
        <v>8</v>
      </c>
      <c r="D7715">
        <v>168</v>
      </c>
      <c r="E7715">
        <v>15</v>
      </c>
      <c r="F7715">
        <v>3138</v>
      </c>
      <c r="G7715">
        <v>6</v>
      </c>
      <c r="H7715">
        <v>13</v>
      </c>
      <c r="I7715" s="58" t="s">
        <v>10306</v>
      </c>
      <c r="J7715">
        <v>613</v>
      </c>
      <c r="K7715" s="4">
        <v>1</v>
      </c>
      <c r="L7715" s="4">
        <v>2.633</v>
      </c>
      <c r="M7715" s="4">
        <v>0</v>
      </c>
      <c r="N7715" s="4">
        <v>1.633</v>
      </c>
      <c r="O7715" t="s">
        <v>1223</v>
      </c>
      <c r="P7715" t="s">
        <v>1223</v>
      </c>
    </row>
    <row r="7716" spans="1:16">
      <c r="A7716">
        <v>5</v>
      </c>
      <c r="B7716">
        <v>16</v>
      </c>
      <c r="C7716">
        <v>8</v>
      </c>
      <c r="D7716">
        <v>168</v>
      </c>
      <c r="E7716">
        <v>1890</v>
      </c>
      <c r="F7716">
        <v>3148</v>
      </c>
      <c r="G7716">
        <v>2111</v>
      </c>
      <c r="H7716">
        <v>1</v>
      </c>
      <c r="I7716" s="58">
        <v>77068</v>
      </c>
      <c r="J7716">
        <v>211101</v>
      </c>
      <c r="K7716" s="4">
        <v>0</v>
      </c>
      <c r="L7716" s="4">
        <v>8.4</v>
      </c>
      <c r="M7716" s="4">
        <v>0</v>
      </c>
      <c r="N7716" s="4">
        <v>8.4</v>
      </c>
      <c r="O7716" s="5">
        <v>42305.745292812499</v>
      </c>
      <c r="P7716" s="5">
        <v>42305.745292812499</v>
      </c>
    </row>
    <row r="7717" spans="1:16">
      <c r="A7717">
        <v>5</v>
      </c>
      <c r="B7717">
        <v>16</v>
      </c>
      <c r="C7717">
        <v>8</v>
      </c>
      <c r="D7717">
        <v>168</v>
      </c>
      <c r="E7717">
        <v>1972</v>
      </c>
      <c r="F7717">
        <v>3149</v>
      </c>
      <c r="G7717">
        <v>2472</v>
      </c>
      <c r="H7717">
        <v>1</v>
      </c>
      <c r="I7717" s="58">
        <v>208921</v>
      </c>
      <c r="J7717">
        <v>247201</v>
      </c>
      <c r="K7717" s="4">
        <v>0</v>
      </c>
      <c r="L7717" s="4">
        <v>8.7579999999999991</v>
      </c>
      <c r="M7717" s="4">
        <v>0</v>
      </c>
      <c r="N7717" s="4">
        <v>8.7579999999999991</v>
      </c>
      <c r="O7717" s="5">
        <v>42305.745292812499</v>
      </c>
      <c r="P7717" s="5">
        <v>42305.745292812499</v>
      </c>
    </row>
    <row r="7718" spans="1:16">
      <c r="A7718">
        <v>5</v>
      </c>
      <c r="B7718">
        <v>16</v>
      </c>
      <c r="C7718">
        <v>8</v>
      </c>
      <c r="D7718">
        <v>168</v>
      </c>
      <c r="E7718">
        <v>2050</v>
      </c>
      <c r="F7718">
        <v>3150</v>
      </c>
      <c r="G7718">
        <v>1900</v>
      </c>
      <c r="H7718">
        <v>1</v>
      </c>
      <c r="I7718" s="58">
        <v>1</v>
      </c>
      <c r="J7718">
        <v>190001</v>
      </c>
      <c r="K7718" s="4">
        <v>0</v>
      </c>
      <c r="L7718" s="4">
        <v>11.704000000000001</v>
      </c>
      <c r="M7718" s="4">
        <v>0</v>
      </c>
      <c r="N7718" s="4">
        <v>11.704000000000001</v>
      </c>
      <c r="O7718" s="5">
        <v>42305.745292812499</v>
      </c>
      <c r="P7718" s="5">
        <v>42305.745292812499</v>
      </c>
    </row>
    <row r="7719" spans="1:16">
      <c r="A7719">
        <v>5</v>
      </c>
      <c r="B7719">
        <v>16</v>
      </c>
      <c r="C7719">
        <v>8</v>
      </c>
      <c r="D7719">
        <v>168</v>
      </c>
      <c r="E7719">
        <v>2051</v>
      </c>
      <c r="F7719">
        <v>3151</v>
      </c>
      <c r="G7719">
        <v>1362</v>
      </c>
      <c r="H7719">
        <v>1</v>
      </c>
      <c r="I7719" s="58" t="s">
        <v>10307</v>
      </c>
      <c r="J7719">
        <v>136201</v>
      </c>
      <c r="K7719" s="4">
        <v>0</v>
      </c>
      <c r="L7719" s="4">
        <v>1.2390000000000001</v>
      </c>
      <c r="M7719" s="4">
        <v>0</v>
      </c>
      <c r="N7719" s="4">
        <v>1.2390000000000001</v>
      </c>
      <c r="O7719" s="5">
        <v>42305.745292812499</v>
      </c>
      <c r="P7719" s="5">
        <v>42305.745292812499</v>
      </c>
    </row>
    <row r="7720" spans="1:16">
      <c r="A7720">
        <v>5</v>
      </c>
      <c r="B7720">
        <v>16</v>
      </c>
      <c r="C7720">
        <v>8</v>
      </c>
      <c r="D7720">
        <v>168</v>
      </c>
      <c r="E7720">
        <v>2237</v>
      </c>
      <c r="F7720">
        <v>3152</v>
      </c>
      <c r="G7720">
        <v>2328</v>
      </c>
      <c r="H7720">
        <v>2</v>
      </c>
      <c r="I7720" s="58">
        <v>156356</v>
      </c>
      <c r="J7720">
        <v>232802</v>
      </c>
      <c r="K7720" s="4">
        <v>0</v>
      </c>
      <c r="L7720" s="4">
        <v>11.17</v>
      </c>
      <c r="M7720" s="4">
        <v>2.4140000000000001</v>
      </c>
      <c r="N7720" s="4">
        <v>13.584</v>
      </c>
      <c r="O7720" s="5">
        <v>42305.745292812499</v>
      </c>
      <c r="P7720" s="5">
        <v>42305.745292812499</v>
      </c>
    </row>
    <row r="7721" spans="1:16">
      <c r="A7721">
        <v>5</v>
      </c>
      <c r="B7721">
        <v>16</v>
      </c>
      <c r="C7721">
        <v>8</v>
      </c>
      <c r="D7721">
        <v>168</v>
      </c>
      <c r="E7721">
        <v>2362</v>
      </c>
      <c r="F7721">
        <v>3153</v>
      </c>
      <c r="G7721">
        <v>2473</v>
      </c>
      <c r="H7721">
        <v>1</v>
      </c>
      <c r="I7721" s="58">
        <v>209287</v>
      </c>
      <c r="J7721">
        <v>247301</v>
      </c>
      <c r="K7721" s="4">
        <v>0</v>
      </c>
      <c r="L7721" s="4">
        <v>9.4309999999999992</v>
      </c>
      <c r="M7721" s="4">
        <v>0</v>
      </c>
      <c r="N7721" s="4">
        <v>9.4309999999999992</v>
      </c>
      <c r="O7721" s="5">
        <v>42305.745292812499</v>
      </c>
      <c r="P7721" s="5">
        <v>43258.050196053242</v>
      </c>
    </row>
    <row r="7722" spans="1:16">
      <c r="A7722">
        <v>5</v>
      </c>
      <c r="B7722">
        <v>16</v>
      </c>
      <c r="C7722">
        <v>8</v>
      </c>
      <c r="D7722">
        <v>168</v>
      </c>
      <c r="E7722">
        <v>2825</v>
      </c>
      <c r="F7722">
        <v>3154</v>
      </c>
      <c r="G7722">
        <v>1527</v>
      </c>
      <c r="H7722">
        <v>4</v>
      </c>
      <c r="I7722" s="58" t="s">
        <v>10308</v>
      </c>
      <c r="J7722">
        <v>152704</v>
      </c>
      <c r="K7722" s="4">
        <v>0</v>
      </c>
      <c r="L7722" s="4">
        <v>3.2210000000000001</v>
      </c>
      <c r="M7722" s="4">
        <v>3.415</v>
      </c>
      <c r="N7722" s="4">
        <v>6.6360000000000001</v>
      </c>
      <c r="O7722" s="5">
        <v>42305.745292812499</v>
      </c>
      <c r="P7722" s="5">
        <v>42305.745292812499</v>
      </c>
    </row>
    <row r="7723" spans="1:16">
      <c r="A7723">
        <v>5</v>
      </c>
      <c r="B7723">
        <v>16</v>
      </c>
      <c r="C7723">
        <v>8</v>
      </c>
      <c r="D7723">
        <v>168</v>
      </c>
      <c r="E7723">
        <v>2826</v>
      </c>
      <c r="F7723">
        <v>3155</v>
      </c>
      <c r="G7723">
        <v>2331</v>
      </c>
      <c r="H7723">
        <v>1</v>
      </c>
      <c r="I7723" s="58">
        <v>157421</v>
      </c>
      <c r="J7723">
        <v>233101</v>
      </c>
      <c r="K7723" s="4">
        <v>0.97</v>
      </c>
      <c r="L7723" s="4">
        <v>7.0830000000000002</v>
      </c>
      <c r="M7723" s="4">
        <v>0</v>
      </c>
      <c r="N7723" s="4">
        <v>6.1130000000000004</v>
      </c>
      <c r="O7723" s="5">
        <v>42305.745292812499</v>
      </c>
      <c r="P7723" s="5">
        <v>42305.745292812499</v>
      </c>
    </row>
    <row r="7724" spans="1:16">
      <c r="A7724">
        <v>5</v>
      </c>
      <c r="B7724">
        <v>16</v>
      </c>
      <c r="C7724">
        <v>8</v>
      </c>
      <c r="D7724">
        <v>168</v>
      </c>
      <c r="E7724">
        <v>3451</v>
      </c>
      <c r="F7724">
        <v>3156</v>
      </c>
      <c r="G7724">
        <v>3610</v>
      </c>
      <c r="H7724">
        <v>1</v>
      </c>
      <c r="I7724" s="58">
        <v>624567</v>
      </c>
      <c r="J7724">
        <v>361001</v>
      </c>
      <c r="K7724" s="4">
        <v>0</v>
      </c>
      <c r="L7724" s="4">
        <v>2.383</v>
      </c>
      <c r="M7724" s="4">
        <v>0</v>
      </c>
      <c r="N7724" s="4">
        <v>2.383</v>
      </c>
      <c r="O7724" s="5">
        <v>42305.745292812499</v>
      </c>
      <c r="P7724" s="5">
        <v>42305.745292812499</v>
      </c>
    </row>
    <row r="7725" spans="1:16">
      <c r="A7725">
        <v>5</v>
      </c>
      <c r="B7725">
        <v>16</v>
      </c>
      <c r="C7725">
        <v>8</v>
      </c>
      <c r="D7725">
        <v>168</v>
      </c>
      <c r="E7725">
        <v>3535</v>
      </c>
      <c r="F7725">
        <v>3157</v>
      </c>
      <c r="G7725">
        <v>5</v>
      </c>
      <c r="H7725">
        <v>7</v>
      </c>
      <c r="I7725" s="58">
        <v>38534</v>
      </c>
      <c r="J7725">
        <v>507</v>
      </c>
      <c r="K7725" s="4">
        <v>1</v>
      </c>
      <c r="L7725" s="4">
        <v>10.307</v>
      </c>
      <c r="M7725" s="4">
        <v>196.42400000000001</v>
      </c>
      <c r="N7725" s="4">
        <v>205.73099999999999</v>
      </c>
      <c r="O7725" s="5">
        <v>42305.745292812499</v>
      </c>
      <c r="P7725" s="5">
        <v>43258.050196053242</v>
      </c>
    </row>
    <row r="7726" spans="1:16">
      <c r="A7726">
        <v>5</v>
      </c>
      <c r="B7726">
        <v>16</v>
      </c>
      <c r="C7726">
        <v>8</v>
      </c>
      <c r="D7726">
        <v>168</v>
      </c>
      <c r="E7726">
        <v>3535</v>
      </c>
      <c r="F7726">
        <v>3158</v>
      </c>
      <c r="G7726">
        <v>5</v>
      </c>
      <c r="H7726">
        <v>8</v>
      </c>
      <c r="I7726" s="58">
        <v>38565</v>
      </c>
      <c r="J7726">
        <v>508</v>
      </c>
      <c r="K7726" s="4">
        <v>10.327999999999999</v>
      </c>
      <c r="L7726" s="4">
        <v>22.184999999999999</v>
      </c>
      <c r="M7726" s="4">
        <v>205.73099999999999</v>
      </c>
      <c r="N7726" s="4">
        <v>217.58799999999999</v>
      </c>
      <c r="O7726" s="5">
        <v>42305.745292812499</v>
      </c>
      <c r="P7726" s="5">
        <v>43258.050196053242</v>
      </c>
    </row>
    <row r="7727" spans="1:16">
      <c r="A7727">
        <v>5</v>
      </c>
      <c r="B7727">
        <v>16</v>
      </c>
      <c r="C7727">
        <v>8</v>
      </c>
      <c r="D7727">
        <v>168</v>
      </c>
      <c r="E7727">
        <v>3535</v>
      </c>
      <c r="F7727">
        <v>3159</v>
      </c>
      <c r="G7727">
        <v>6</v>
      </c>
      <c r="H7727">
        <v>1</v>
      </c>
      <c r="I7727" s="58">
        <v>38718</v>
      </c>
      <c r="J7727">
        <v>601</v>
      </c>
      <c r="K7727" s="4">
        <v>22.175999999999998</v>
      </c>
      <c r="L7727" s="4">
        <v>33.054000000000002</v>
      </c>
      <c r="M7727" s="4">
        <v>217.58799999999999</v>
      </c>
      <c r="N7727" s="4">
        <v>228.46600000000001</v>
      </c>
      <c r="O7727" s="5">
        <v>42305.745292812499</v>
      </c>
      <c r="P7727" s="5">
        <v>43258.050196053242</v>
      </c>
    </row>
    <row r="7728" spans="1:16">
      <c r="A7728">
        <v>5</v>
      </c>
      <c r="B7728">
        <v>16</v>
      </c>
      <c r="C7728">
        <v>8</v>
      </c>
      <c r="D7728">
        <v>168</v>
      </c>
      <c r="E7728">
        <v>3985</v>
      </c>
      <c r="F7728">
        <v>3160</v>
      </c>
      <c r="G7728">
        <v>333</v>
      </c>
      <c r="H7728">
        <v>1</v>
      </c>
      <c r="I7728" s="58" t="s">
        <v>10309</v>
      </c>
      <c r="J7728">
        <v>33301</v>
      </c>
      <c r="K7728" s="4">
        <v>0</v>
      </c>
      <c r="L7728" s="4">
        <v>24.222999999999999</v>
      </c>
      <c r="M7728" s="4">
        <v>0</v>
      </c>
      <c r="N7728" s="4">
        <v>24.222999999999999</v>
      </c>
      <c r="O7728" s="5">
        <v>43258.050196053242</v>
      </c>
      <c r="P7728" s="5">
        <v>43258.050196053242</v>
      </c>
    </row>
    <row r="7729" spans="1:16">
      <c r="A7729">
        <v>5</v>
      </c>
      <c r="B7729">
        <v>16</v>
      </c>
      <c r="C7729">
        <v>8</v>
      </c>
      <c r="D7729">
        <v>168</v>
      </c>
      <c r="E7729">
        <v>4020</v>
      </c>
      <c r="F7729">
        <v>3161</v>
      </c>
      <c r="G7729">
        <v>332</v>
      </c>
      <c r="H7729">
        <v>2</v>
      </c>
      <c r="I7729" s="58" t="s">
        <v>1690</v>
      </c>
      <c r="J7729">
        <v>33202</v>
      </c>
      <c r="K7729" s="4">
        <v>0</v>
      </c>
      <c r="L7729" s="4">
        <v>8.0020000000000007</v>
      </c>
      <c r="M7729" s="4">
        <v>71.001000000000005</v>
      </c>
      <c r="N7729" s="4">
        <v>79.003</v>
      </c>
      <c r="O7729" s="5">
        <v>42305.745292812499</v>
      </c>
      <c r="P7729" s="5">
        <v>42305.745292812499</v>
      </c>
    </row>
    <row r="7730" spans="1:16">
      <c r="A7730">
        <v>5</v>
      </c>
      <c r="B7730">
        <v>16</v>
      </c>
      <c r="C7730">
        <v>8</v>
      </c>
      <c r="D7730">
        <v>168</v>
      </c>
      <c r="E7730">
        <v>4020</v>
      </c>
      <c r="F7730">
        <v>3162</v>
      </c>
      <c r="G7730">
        <v>454</v>
      </c>
      <c r="H7730">
        <v>3</v>
      </c>
      <c r="I7730" s="58" t="s">
        <v>10310</v>
      </c>
      <c r="J7730">
        <v>45403</v>
      </c>
      <c r="K7730" s="4">
        <v>10</v>
      </c>
      <c r="L7730" s="4">
        <v>34.546999999999997</v>
      </c>
      <c r="M7730" s="4">
        <v>80.072999999999993</v>
      </c>
      <c r="N7730" s="4">
        <v>104.62</v>
      </c>
      <c r="O7730" s="5">
        <v>42305.745292812499</v>
      </c>
      <c r="P7730" s="5">
        <v>42305.745292812499</v>
      </c>
    </row>
    <row r="7731" spans="1:16">
      <c r="A7731">
        <v>5</v>
      </c>
      <c r="B7731">
        <v>16</v>
      </c>
      <c r="C7731">
        <v>8</v>
      </c>
      <c r="D7731">
        <v>168</v>
      </c>
      <c r="E7731">
        <v>4085</v>
      </c>
      <c r="F7731">
        <v>3163</v>
      </c>
      <c r="G7731">
        <v>693</v>
      </c>
      <c r="H7731">
        <v>2</v>
      </c>
      <c r="I7731" s="58" t="s">
        <v>10311</v>
      </c>
      <c r="J7731">
        <v>69302</v>
      </c>
      <c r="K7731" s="4">
        <v>0</v>
      </c>
      <c r="L7731" s="4">
        <v>6.5590000000000002</v>
      </c>
      <c r="M7731" s="4">
        <v>25.125</v>
      </c>
      <c r="N7731" s="4">
        <v>31.684000000000001</v>
      </c>
      <c r="O7731" s="5">
        <v>42305.745292812499</v>
      </c>
      <c r="P7731" s="5">
        <v>42305.745292812499</v>
      </c>
    </row>
    <row r="7732" spans="1:16">
      <c r="A7732">
        <v>5</v>
      </c>
      <c r="B7732">
        <v>16</v>
      </c>
      <c r="C7732">
        <v>8</v>
      </c>
      <c r="D7732">
        <v>168</v>
      </c>
      <c r="E7732">
        <v>4534</v>
      </c>
      <c r="F7732">
        <v>3164</v>
      </c>
      <c r="G7732">
        <v>53</v>
      </c>
      <c r="H7732">
        <v>11</v>
      </c>
      <c r="I7732" s="58">
        <v>19664</v>
      </c>
      <c r="J7732">
        <v>5311</v>
      </c>
      <c r="K7732" s="4">
        <v>0</v>
      </c>
      <c r="L7732" s="4">
        <v>0.55100000000000005</v>
      </c>
      <c r="M7732" s="4">
        <v>173.37799999999999</v>
      </c>
      <c r="N7732" s="4">
        <v>173.929</v>
      </c>
      <c r="O7732" s="5">
        <v>42305.745292812499</v>
      </c>
      <c r="P7732" s="5">
        <v>43258.050196053242</v>
      </c>
    </row>
    <row r="7733" spans="1:16">
      <c r="A7733">
        <v>5</v>
      </c>
      <c r="B7733">
        <v>16</v>
      </c>
      <c r="C7733">
        <v>8</v>
      </c>
      <c r="D7733">
        <v>168</v>
      </c>
      <c r="E7733">
        <v>796</v>
      </c>
      <c r="F7733">
        <v>3140</v>
      </c>
      <c r="G7733">
        <v>966</v>
      </c>
      <c r="H7733">
        <v>2</v>
      </c>
      <c r="I7733" s="58" t="s">
        <v>10312</v>
      </c>
      <c r="J7733">
        <v>96602</v>
      </c>
      <c r="K7733" s="4">
        <v>1</v>
      </c>
      <c r="L7733" s="4">
        <v>8.8949999999999996</v>
      </c>
      <c r="M7733" s="4">
        <v>13.71</v>
      </c>
      <c r="N7733" s="4">
        <v>21.605</v>
      </c>
      <c r="O7733" s="5">
        <v>42305.745292812499</v>
      </c>
      <c r="P7733" s="5">
        <v>43258.050196053242</v>
      </c>
    </row>
    <row r="7734" spans="1:16">
      <c r="A7734">
        <v>5</v>
      </c>
      <c r="B7734">
        <v>16</v>
      </c>
      <c r="C7734">
        <v>8</v>
      </c>
      <c r="D7734">
        <v>168</v>
      </c>
      <c r="E7734">
        <v>796</v>
      </c>
      <c r="F7734">
        <v>3141</v>
      </c>
      <c r="G7734">
        <v>966</v>
      </c>
      <c r="H7734">
        <v>3</v>
      </c>
      <c r="I7734" s="58" t="s">
        <v>10313</v>
      </c>
      <c r="J7734">
        <v>96603</v>
      </c>
      <c r="K7734" s="4">
        <v>0</v>
      </c>
      <c r="L7734" s="4">
        <v>16.056999999999999</v>
      </c>
      <c r="M7734" s="4">
        <v>21.605</v>
      </c>
      <c r="N7734" s="4">
        <v>37.661999999999999</v>
      </c>
      <c r="O7734" s="5">
        <v>42305.745292812499</v>
      </c>
      <c r="P7734" s="5">
        <v>42305.745292812499</v>
      </c>
    </row>
    <row r="7735" spans="1:16">
      <c r="A7735">
        <v>5</v>
      </c>
      <c r="B7735">
        <v>16</v>
      </c>
      <c r="C7735">
        <v>8</v>
      </c>
      <c r="D7735">
        <v>168</v>
      </c>
      <c r="E7735">
        <v>820</v>
      </c>
      <c r="F7735">
        <v>3142</v>
      </c>
      <c r="G7735">
        <v>518</v>
      </c>
      <c r="H7735">
        <v>1</v>
      </c>
      <c r="I7735" s="58" t="s">
        <v>1689</v>
      </c>
      <c r="J7735">
        <v>51801</v>
      </c>
      <c r="K7735" s="4">
        <v>15.189</v>
      </c>
      <c r="L7735" s="4">
        <v>18.169</v>
      </c>
      <c r="M7735" s="4">
        <v>3.758</v>
      </c>
      <c r="N7735" s="4">
        <v>6.7380000000000004</v>
      </c>
      <c r="O7735" s="5">
        <v>42305.745292812499</v>
      </c>
      <c r="P7735" s="5">
        <v>42305.745292812499</v>
      </c>
    </row>
    <row r="7736" spans="1:16">
      <c r="A7736">
        <v>5</v>
      </c>
      <c r="B7736">
        <v>16</v>
      </c>
      <c r="C7736">
        <v>8</v>
      </c>
      <c r="D7736">
        <v>168</v>
      </c>
      <c r="E7736">
        <v>820</v>
      </c>
      <c r="F7736">
        <v>3143</v>
      </c>
      <c r="G7736">
        <v>518</v>
      </c>
      <c r="H7736">
        <v>2</v>
      </c>
      <c r="I7736" s="58" t="s">
        <v>10314</v>
      </c>
      <c r="J7736">
        <v>51802</v>
      </c>
      <c r="K7736" s="4">
        <v>0</v>
      </c>
      <c r="L7736" s="4">
        <v>8.4890000000000008</v>
      </c>
      <c r="M7736" s="4">
        <v>7.3609999999999998</v>
      </c>
      <c r="N7736" s="4">
        <v>15.85</v>
      </c>
      <c r="O7736" s="5">
        <v>42305.745292812499</v>
      </c>
      <c r="P7736" s="5">
        <v>42305.745292812499</v>
      </c>
    </row>
    <row r="7737" spans="1:16">
      <c r="A7737">
        <v>5</v>
      </c>
      <c r="B7737">
        <v>16</v>
      </c>
      <c r="C7737">
        <v>8</v>
      </c>
      <c r="D7737">
        <v>168</v>
      </c>
      <c r="E7737">
        <v>820</v>
      </c>
      <c r="F7737">
        <v>3144</v>
      </c>
      <c r="G7737">
        <v>2471</v>
      </c>
      <c r="H7737">
        <v>1</v>
      </c>
      <c r="I7737" s="58">
        <v>208556</v>
      </c>
      <c r="J7737">
        <v>247101</v>
      </c>
      <c r="K7737" s="4">
        <v>0</v>
      </c>
      <c r="L7737" s="4">
        <v>3.758</v>
      </c>
      <c r="M7737" s="4">
        <v>0</v>
      </c>
      <c r="N7737" s="4">
        <v>3.758</v>
      </c>
      <c r="O7737" t="s">
        <v>1223</v>
      </c>
      <c r="P7737" t="s">
        <v>1223</v>
      </c>
    </row>
    <row r="7738" spans="1:16">
      <c r="A7738">
        <v>5</v>
      </c>
      <c r="B7738">
        <v>16</v>
      </c>
      <c r="C7738">
        <v>8</v>
      </c>
      <c r="D7738">
        <v>168</v>
      </c>
      <c r="E7738">
        <v>89</v>
      </c>
      <c r="F7738">
        <v>3139</v>
      </c>
      <c r="G7738">
        <v>332</v>
      </c>
      <c r="H7738">
        <v>2</v>
      </c>
      <c r="I7738" s="58" t="s">
        <v>1690</v>
      </c>
      <c r="J7738">
        <v>33202</v>
      </c>
      <c r="K7738" s="4">
        <v>8.0020000000000007</v>
      </c>
      <c r="L7738" s="4">
        <v>9.609</v>
      </c>
      <c r="M7738" s="4">
        <v>0</v>
      </c>
      <c r="N7738" s="4">
        <v>1.607</v>
      </c>
      <c r="O7738" s="5">
        <v>42305.745292812499</v>
      </c>
      <c r="P7738" s="5">
        <v>42305.745292812499</v>
      </c>
    </row>
    <row r="7739" spans="1:16">
      <c r="A7739">
        <v>5</v>
      </c>
      <c r="B7739">
        <v>16</v>
      </c>
      <c r="C7739">
        <v>8</v>
      </c>
      <c r="D7739">
        <v>177</v>
      </c>
      <c r="E7739">
        <v>1289</v>
      </c>
      <c r="F7739">
        <v>3175</v>
      </c>
      <c r="G7739">
        <v>2033</v>
      </c>
      <c r="H7739">
        <v>2</v>
      </c>
      <c r="I7739" s="58">
        <v>48611</v>
      </c>
      <c r="J7739">
        <v>203302</v>
      </c>
      <c r="K7739" s="4">
        <v>0</v>
      </c>
      <c r="L7739" s="4">
        <v>16.77</v>
      </c>
      <c r="M7739" s="4">
        <v>0</v>
      </c>
      <c r="N7739" s="4">
        <v>16.77</v>
      </c>
      <c r="O7739" s="5">
        <v>42305.745292812499</v>
      </c>
      <c r="P7739" s="5">
        <v>43258.050196053242</v>
      </c>
    </row>
    <row r="7740" spans="1:16">
      <c r="A7740">
        <v>5</v>
      </c>
      <c r="B7740">
        <v>16</v>
      </c>
      <c r="C7740">
        <v>8</v>
      </c>
      <c r="D7740">
        <v>177</v>
      </c>
      <c r="E7740">
        <v>1289</v>
      </c>
      <c r="F7740">
        <v>3176</v>
      </c>
      <c r="G7740">
        <v>2033</v>
      </c>
      <c r="H7740">
        <v>3</v>
      </c>
      <c r="I7740" s="58">
        <v>48639</v>
      </c>
      <c r="J7740">
        <v>203303</v>
      </c>
      <c r="K7740" s="4">
        <v>1</v>
      </c>
      <c r="L7740" s="4">
        <v>11.19</v>
      </c>
      <c r="M7740" s="4">
        <v>16.77</v>
      </c>
      <c r="N7740" s="4">
        <v>26.96</v>
      </c>
      <c r="O7740" s="5">
        <v>42305.745292812499</v>
      </c>
      <c r="P7740" s="5">
        <v>43258.050196053242</v>
      </c>
    </row>
    <row r="7741" spans="1:16">
      <c r="A7741">
        <v>5</v>
      </c>
      <c r="B7741">
        <v>16</v>
      </c>
      <c r="C7741">
        <v>8</v>
      </c>
      <c r="D7741">
        <v>177</v>
      </c>
      <c r="E7741">
        <v>1344</v>
      </c>
      <c r="F7741">
        <v>3177</v>
      </c>
      <c r="G7741">
        <v>1363</v>
      </c>
      <c r="H7741">
        <v>1</v>
      </c>
      <c r="I7741" s="58" t="s">
        <v>10315</v>
      </c>
      <c r="J7741">
        <v>136301</v>
      </c>
      <c r="K7741" s="4">
        <v>10</v>
      </c>
      <c r="L7741" s="4">
        <v>18.076000000000001</v>
      </c>
      <c r="M7741" s="4">
        <v>0</v>
      </c>
      <c r="N7741" s="4">
        <v>8.0760000000000005</v>
      </c>
      <c r="O7741" s="5">
        <v>42305.745292812499</v>
      </c>
      <c r="P7741" s="5">
        <v>42305.745292812499</v>
      </c>
    </row>
    <row r="7742" spans="1:16">
      <c r="A7742">
        <v>5</v>
      </c>
      <c r="B7742">
        <v>16</v>
      </c>
      <c r="C7742">
        <v>8</v>
      </c>
      <c r="D7742">
        <v>177</v>
      </c>
      <c r="E7742">
        <v>143</v>
      </c>
      <c r="F7742">
        <v>3169</v>
      </c>
      <c r="G7742">
        <v>53</v>
      </c>
      <c r="H7742">
        <v>20</v>
      </c>
      <c r="I7742" s="58" t="s">
        <v>10316</v>
      </c>
      <c r="J7742">
        <v>5320</v>
      </c>
      <c r="K7742" s="4">
        <v>1</v>
      </c>
      <c r="L7742" s="4">
        <v>3.24</v>
      </c>
      <c r="M7742" s="4">
        <v>0</v>
      </c>
      <c r="N7742" s="4">
        <v>2.2400000000000002</v>
      </c>
      <c r="O7742" s="5">
        <v>42305.745292812499</v>
      </c>
      <c r="P7742" s="5">
        <v>42305.745292812499</v>
      </c>
    </row>
    <row r="7743" spans="1:16">
      <c r="A7743">
        <v>5</v>
      </c>
      <c r="B7743">
        <v>16</v>
      </c>
      <c r="C7743">
        <v>8</v>
      </c>
      <c r="D7743">
        <v>177</v>
      </c>
      <c r="E7743">
        <v>16</v>
      </c>
      <c r="F7743">
        <v>3165</v>
      </c>
      <c r="G7743">
        <v>6</v>
      </c>
      <c r="H7743">
        <v>14</v>
      </c>
      <c r="I7743" s="58" t="s">
        <v>10317</v>
      </c>
      <c r="J7743">
        <v>614</v>
      </c>
      <c r="K7743" s="4">
        <v>0</v>
      </c>
      <c r="L7743" s="4">
        <v>1.6439999999999999</v>
      </c>
      <c r="M7743" s="4">
        <v>0</v>
      </c>
      <c r="N7743" s="4">
        <v>1.6439999999999999</v>
      </c>
      <c r="O7743" s="5">
        <v>42305.745292812499</v>
      </c>
      <c r="P7743" s="5">
        <v>42305.745292812499</v>
      </c>
    </row>
    <row r="7744" spans="1:16">
      <c r="A7744">
        <v>5</v>
      </c>
      <c r="B7744">
        <v>16</v>
      </c>
      <c r="C7744">
        <v>8</v>
      </c>
      <c r="D7744">
        <v>177</v>
      </c>
      <c r="E7744">
        <v>1641</v>
      </c>
      <c r="F7744">
        <v>3178</v>
      </c>
      <c r="G7744">
        <v>3423</v>
      </c>
      <c r="H7744">
        <v>1</v>
      </c>
      <c r="I7744" s="58">
        <v>556266</v>
      </c>
      <c r="J7744">
        <v>342301</v>
      </c>
      <c r="K7744" s="4">
        <v>0</v>
      </c>
      <c r="L7744" s="4">
        <v>2.7709999999999999</v>
      </c>
      <c r="M7744" s="4">
        <v>0</v>
      </c>
      <c r="N7744" s="4">
        <v>2.7709999999999999</v>
      </c>
      <c r="O7744" s="5">
        <v>42305.745292812499</v>
      </c>
      <c r="P7744" s="5">
        <v>42305.745292812499</v>
      </c>
    </row>
    <row r="7745" spans="1:16">
      <c r="A7745">
        <v>5</v>
      </c>
      <c r="B7745">
        <v>16</v>
      </c>
      <c r="C7745">
        <v>8</v>
      </c>
      <c r="D7745">
        <v>177</v>
      </c>
      <c r="E7745">
        <v>17</v>
      </c>
      <c r="F7745">
        <v>3166</v>
      </c>
      <c r="G7745">
        <v>6</v>
      </c>
      <c r="H7745">
        <v>15</v>
      </c>
      <c r="I7745" s="58" t="s">
        <v>1691</v>
      </c>
      <c r="J7745">
        <v>615</v>
      </c>
      <c r="K7745" s="4">
        <v>12.031000000000001</v>
      </c>
      <c r="L7745" s="4">
        <v>18.478999999999999</v>
      </c>
      <c r="M7745" s="4">
        <v>0</v>
      </c>
      <c r="N7745" s="4">
        <v>6.4480000000000004</v>
      </c>
      <c r="O7745" s="5">
        <v>42305.745292812499</v>
      </c>
      <c r="P7745" s="5">
        <v>42305.745292812499</v>
      </c>
    </row>
    <row r="7746" spans="1:16">
      <c r="A7746">
        <v>5</v>
      </c>
      <c r="B7746">
        <v>16</v>
      </c>
      <c r="C7746">
        <v>8</v>
      </c>
      <c r="D7746">
        <v>177</v>
      </c>
      <c r="E7746">
        <v>1891</v>
      </c>
      <c r="F7746">
        <v>3179</v>
      </c>
      <c r="G7746">
        <v>488</v>
      </c>
      <c r="H7746">
        <v>2</v>
      </c>
      <c r="I7746" s="58" t="s">
        <v>10318</v>
      </c>
      <c r="J7746">
        <v>48802</v>
      </c>
      <c r="K7746" s="4">
        <v>0</v>
      </c>
      <c r="L7746" s="4">
        <v>2.7210000000000001</v>
      </c>
      <c r="M7746" s="4">
        <v>0</v>
      </c>
      <c r="N7746" s="4">
        <v>2.7210000000000001</v>
      </c>
      <c r="O7746" t="s">
        <v>1223</v>
      </c>
      <c r="P7746" t="s">
        <v>1223</v>
      </c>
    </row>
    <row r="7747" spans="1:16">
      <c r="A7747">
        <v>5</v>
      </c>
      <c r="B7747">
        <v>16</v>
      </c>
      <c r="C7747">
        <v>8</v>
      </c>
      <c r="D7747">
        <v>177</v>
      </c>
      <c r="E7747">
        <v>1933</v>
      </c>
      <c r="F7747">
        <v>3180</v>
      </c>
      <c r="G7747">
        <v>488</v>
      </c>
      <c r="H7747">
        <v>1</v>
      </c>
      <c r="I7747" s="58" t="s">
        <v>10319</v>
      </c>
      <c r="J7747">
        <v>48801</v>
      </c>
      <c r="K7747" s="4">
        <v>2.4E-2</v>
      </c>
      <c r="L7747" s="4">
        <v>10.032</v>
      </c>
      <c r="M7747" s="4">
        <v>0</v>
      </c>
      <c r="N7747" s="4">
        <v>10.007999999999999</v>
      </c>
      <c r="O7747" s="5">
        <v>42305.745292812499</v>
      </c>
      <c r="P7747" s="5">
        <v>42305.745292812499</v>
      </c>
    </row>
    <row r="7748" spans="1:16">
      <c r="A7748">
        <v>5</v>
      </c>
      <c r="B7748">
        <v>16</v>
      </c>
      <c r="C7748">
        <v>8</v>
      </c>
      <c r="D7748">
        <v>177</v>
      </c>
      <c r="E7748">
        <v>2050</v>
      </c>
      <c r="F7748">
        <v>3181</v>
      </c>
      <c r="G7748">
        <v>1900</v>
      </c>
      <c r="H7748">
        <v>2</v>
      </c>
      <c r="I7748" s="58">
        <v>32</v>
      </c>
      <c r="J7748">
        <v>190002</v>
      </c>
      <c r="K7748" s="4">
        <v>0</v>
      </c>
      <c r="L7748" s="4">
        <v>1.095</v>
      </c>
      <c r="M7748" s="4">
        <v>11.704000000000001</v>
      </c>
      <c r="N7748" s="4">
        <v>12.798999999999999</v>
      </c>
      <c r="O7748" s="5">
        <v>42305.745292812499</v>
      </c>
      <c r="P7748" s="5">
        <v>42305.745292812499</v>
      </c>
    </row>
    <row r="7749" spans="1:16">
      <c r="A7749">
        <v>5</v>
      </c>
      <c r="B7749">
        <v>16</v>
      </c>
      <c r="C7749">
        <v>8</v>
      </c>
      <c r="D7749">
        <v>177</v>
      </c>
      <c r="E7749">
        <v>2099</v>
      </c>
      <c r="F7749">
        <v>3182</v>
      </c>
      <c r="G7749">
        <v>2997</v>
      </c>
      <c r="H7749">
        <v>1</v>
      </c>
      <c r="I7749" s="58">
        <v>400674</v>
      </c>
      <c r="J7749">
        <v>299701</v>
      </c>
      <c r="K7749" s="4">
        <v>0</v>
      </c>
      <c r="L7749" s="4">
        <v>13.534000000000001</v>
      </c>
      <c r="M7749" s="4">
        <v>0</v>
      </c>
      <c r="N7749" s="4">
        <v>13.534000000000001</v>
      </c>
      <c r="O7749" s="5">
        <v>42305.745292812499</v>
      </c>
      <c r="P7749" s="5">
        <v>42305.745292812499</v>
      </c>
    </row>
    <row r="7750" spans="1:16">
      <c r="A7750">
        <v>5</v>
      </c>
      <c r="B7750">
        <v>16</v>
      </c>
      <c r="C7750">
        <v>8</v>
      </c>
      <c r="D7750">
        <v>177</v>
      </c>
      <c r="E7750">
        <v>2362</v>
      </c>
      <c r="F7750">
        <v>3183</v>
      </c>
      <c r="G7750">
        <v>2473</v>
      </c>
      <c r="H7750">
        <v>2</v>
      </c>
      <c r="I7750" s="58">
        <v>209318</v>
      </c>
      <c r="J7750">
        <v>247302</v>
      </c>
      <c r="K7750" s="4">
        <v>0</v>
      </c>
      <c r="L7750" s="4">
        <v>8.6440000000000001</v>
      </c>
      <c r="M7750" s="4">
        <v>9.4309999999999992</v>
      </c>
      <c r="N7750" s="4">
        <v>18.074999999999999</v>
      </c>
      <c r="O7750" s="5">
        <v>42305.745292812499</v>
      </c>
      <c r="P7750" s="5">
        <v>43258.050196053242</v>
      </c>
    </row>
    <row r="7751" spans="1:16">
      <c r="A7751">
        <v>5</v>
      </c>
      <c r="B7751">
        <v>16</v>
      </c>
      <c r="C7751">
        <v>8</v>
      </c>
      <c r="D7751">
        <v>177</v>
      </c>
      <c r="E7751">
        <v>314</v>
      </c>
      <c r="F7751">
        <v>3170</v>
      </c>
      <c r="G7751">
        <v>733</v>
      </c>
      <c r="H7751">
        <v>4</v>
      </c>
      <c r="I7751" s="58" t="s">
        <v>10320</v>
      </c>
      <c r="J7751">
        <v>73304</v>
      </c>
      <c r="K7751" s="4">
        <v>0.5</v>
      </c>
      <c r="L7751" s="4">
        <v>10.877000000000001</v>
      </c>
      <c r="M7751" s="4">
        <v>49.610999999999997</v>
      </c>
      <c r="N7751" s="4">
        <v>59.988</v>
      </c>
      <c r="O7751" s="5">
        <v>42305.745292812499</v>
      </c>
      <c r="P7751" s="5">
        <v>43258.050196053242</v>
      </c>
    </row>
    <row r="7752" spans="1:16">
      <c r="A7752">
        <v>5</v>
      </c>
      <c r="B7752">
        <v>16</v>
      </c>
      <c r="C7752">
        <v>8</v>
      </c>
      <c r="D7752">
        <v>177</v>
      </c>
      <c r="E7752">
        <v>3535</v>
      </c>
      <c r="F7752">
        <v>3184</v>
      </c>
      <c r="G7752">
        <v>6</v>
      </c>
      <c r="H7752">
        <v>2</v>
      </c>
      <c r="I7752" s="58">
        <v>38749</v>
      </c>
      <c r="J7752">
        <v>602</v>
      </c>
      <c r="K7752" s="4">
        <v>0</v>
      </c>
      <c r="L7752" s="4">
        <v>15.728</v>
      </c>
      <c r="M7752" s="4">
        <v>228.46600000000001</v>
      </c>
      <c r="N7752" s="4">
        <v>244.19399999999999</v>
      </c>
      <c r="O7752" s="5">
        <v>42305.745292812499</v>
      </c>
      <c r="P7752" s="5">
        <v>43258.050196053242</v>
      </c>
    </row>
    <row r="7753" spans="1:16">
      <c r="A7753">
        <v>5</v>
      </c>
      <c r="B7753">
        <v>16</v>
      </c>
      <c r="C7753">
        <v>8</v>
      </c>
      <c r="D7753">
        <v>177</v>
      </c>
      <c r="E7753">
        <v>3535</v>
      </c>
      <c r="F7753">
        <v>3185</v>
      </c>
      <c r="G7753">
        <v>6</v>
      </c>
      <c r="H7753">
        <v>3</v>
      </c>
      <c r="I7753" s="58">
        <v>38777</v>
      </c>
      <c r="J7753">
        <v>603</v>
      </c>
      <c r="K7753" s="4">
        <v>15.818</v>
      </c>
      <c r="L7753" s="4">
        <v>31.994</v>
      </c>
      <c r="M7753" s="4">
        <v>244.19399999999999</v>
      </c>
      <c r="N7753" s="4">
        <v>260.37</v>
      </c>
      <c r="O7753" s="5">
        <v>42305.745292812499</v>
      </c>
      <c r="P7753" s="5">
        <v>43258.050196053242</v>
      </c>
    </row>
    <row r="7754" spans="1:16">
      <c r="A7754">
        <v>5</v>
      </c>
      <c r="B7754">
        <v>16</v>
      </c>
      <c r="C7754">
        <v>8</v>
      </c>
      <c r="D7754">
        <v>177</v>
      </c>
      <c r="E7754">
        <v>3913</v>
      </c>
      <c r="F7754">
        <v>3186</v>
      </c>
      <c r="G7754">
        <v>6</v>
      </c>
      <c r="H7754">
        <v>15</v>
      </c>
      <c r="I7754" s="58" t="s">
        <v>1691</v>
      </c>
      <c r="J7754">
        <v>615</v>
      </c>
      <c r="K7754" s="4">
        <v>18.478999999999999</v>
      </c>
      <c r="L7754" s="4">
        <v>19.003</v>
      </c>
      <c r="M7754" s="4">
        <v>296.166</v>
      </c>
      <c r="N7754" s="4">
        <v>296.69</v>
      </c>
      <c r="O7754" s="5">
        <v>42305.745292812499</v>
      </c>
      <c r="P7754" s="5">
        <v>43258.050196053242</v>
      </c>
    </row>
    <row r="7755" spans="1:16">
      <c r="A7755">
        <v>5</v>
      </c>
      <c r="B7755">
        <v>16</v>
      </c>
      <c r="C7755">
        <v>8</v>
      </c>
      <c r="D7755">
        <v>177</v>
      </c>
      <c r="E7755">
        <v>3913</v>
      </c>
      <c r="F7755">
        <v>3187</v>
      </c>
      <c r="G7755">
        <v>263</v>
      </c>
      <c r="H7755">
        <v>6</v>
      </c>
      <c r="I7755" s="58" t="s">
        <v>1692</v>
      </c>
      <c r="J7755">
        <v>26306</v>
      </c>
      <c r="K7755" s="4">
        <v>9.9719999999999995</v>
      </c>
      <c r="L7755" s="4">
        <v>11.744</v>
      </c>
      <c r="M7755" s="4">
        <v>293.16300000000001</v>
      </c>
      <c r="N7755" s="4">
        <v>294.935</v>
      </c>
      <c r="O7755" s="5">
        <v>42305.745292812499</v>
      </c>
      <c r="P7755" s="5">
        <v>42305.745292812499</v>
      </c>
    </row>
    <row r="7756" spans="1:16">
      <c r="A7756">
        <v>5</v>
      </c>
      <c r="B7756">
        <v>16</v>
      </c>
      <c r="C7756">
        <v>8</v>
      </c>
      <c r="D7756">
        <v>177</v>
      </c>
      <c r="E7756">
        <v>3913</v>
      </c>
      <c r="F7756">
        <v>3188</v>
      </c>
      <c r="G7756">
        <v>263</v>
      </c>
      <c r="H7756">
        <v>7</v>
      </c>
      <c r="I7756" s="58" t="s">
        <v>10321</v>
      </c>
      <c r="J7756">
        <v>26307</v>
      </c>
      <c r="K7756" s="4">
        <v>10</v>
      </c>
      <c r="L7756" s="4">
        <v>11.231</v>
      </c>
      <c r="M7756" s="4">
        <v>294.935</v>
      </c>
      <c r="N7756" s="4">
        <v>296.166</v>
      </c>
      <c r="O7756" s="5">
        <v>42305.745292812499</v>
      </c>
      <c r="P7756" s="5">
        <v>43258.050196053242</v>
      </c>
    </row>
    <row r="7757" spans="1:16">
      <c r="A7757">
        <v>5</v>
      </c>
      <c r="B7757">
        <v>16</v>
      </c>
      <c r="C7757">
        <v>8</v>
      </c>
      <c r="D7757">
        <v>177</v>
      </c>
      <c r="E7757">
        <v>3913</v>
      </c>
      <c r="F7757">
        <v>3189</v>
      </c>
      <c r="G7757">
        <v>264</v>
      </c>
      <c r="H7757">
        <v>1</v>
      </c>
      <c r="I7757" s="58" t="s">
        <v>1693</v>
      </c>
      <c r="J7757">
        <v>26401</v>
      </c>
      <c r="K7757" s="4">
        <v>2.5350000000000001</v>
      </c>
      <c r="L7757" s="4">
        <v>9.016</v>
      </c>
      <c r="M7757" s="4">
        <v>299.733</v>
      </c>
      <c r="N7757" s="4">
        <v>306.214</v>
      </c>
      <c r="O7757" s="5">
        <v>42305.745292812499</v>
      </c>
      <c r="P7757" s="5">
        <v>43258.050196053242</v>
      </c>
    </row>
    <row r="7758" spans="1:16">
      <c r="A7758">
        <v>5</v>
      </c>
      <c r="B7758">
        <v>16</v>
      </c>
      <c r="C7758">
        <v>8</v>
      </c>
      <c r="D7758">
        <v>177</v>
      </c>
      <c r="E7758">
        <v>3913</v>
      </c>
      <c r="F7758">
        <v>3190</v>
      </c>
      <c r="G7758">
        <v>264</v>
      </c>
      <c r="H7758">
        <v>2</v>
      </c>
      <c r="I7758" s="58" t="s">
        <v>10322</v>
      </c>
      <c r="J7758">
        <v>26402</v>
      </c>
      <c r="K7758" s="4">
        <v>9.016</v>
      </c>
      <c r="L7758" s="4">
        <v>21.140999999999998</v>
      </c>
      <c r="M7758" s="4">
        <v>306.214</v>
      </c>
      <c r="N7758" s="4">
        <v>318.339</v>
      </c>
      <c r="O7758" s="5">
        <v>42305.745292812499</v>
      </c>
      <c r="P7758" s="5">
        <v>43258.050196053242</v>
      </c>
    </row>
    <row r="7759" spans="1:16">
      <c r="A7759">
        <v>5</v>
      </c>
      <c r="B7759">
        <v>16</v>
      </c>
      <c r="C7759">
        <v>8</v>
      </c>
      <c r="D7759">
        <v>177</v>
      </c>
      <c r="E7759">
        <v>3913</v>
      </c>
      <c r="F7759">
        <v>3191</v>
      </c>
      <c r="G7759">
        <v>264</v>
      </c>
      <c r="H7759">
        <v>3</v>
      </c>
      <c r="I7759" s="58" t="s">
        <v>10323</v>
      </c>
      <c r="J7759">
        <v>26403</v>
      </c>
      <c r="K7759" s="4">
        <v>20.140999999999998</v>
      </c>
      <c r="L7759" s="4">
        <v>27.905000000000001</v>
      </c>
      <c r="M7759" s="4">
        <v>318.339</v>
      </c>
      <c r="N7759" s="4">
        <v>326.10199999999998</v>
      </c>
      <c r="O7759" s="5">
        <v>42305.745292812499</v>
      </c>
      <c r="P7759" s="5">
        <v>43258.050196053242</v>
      </c>
    </row>
    <row r="7760" spans="1:16">
      <c r="A7760">
        <v>5</v>
      </c>
      <c r="B7760">
        <v>16</v>
      </c>
      <c r="C7760">
        <v>8</v>
      </c>
      <c r="D7760">
        <v>177</v>
      </c>
      <c r="E7760">
        <v>3977</v>
      </c>
      <c r="F7760">
        <v>3192</v>
      </c>
      <c r="G7760">
        <v>650</v>
      </c>
      <c r="H7760">
        <v>1</v>
      </c>
      <c r="I7760" s="58" t="s">
        <v>10324</v>
      </c>
      <c r="J7760">
        <v>65001</v>
      </c>
      <c r="K7760" s="4">
        <v>0.95099999999999996</v>
      </c>
      <c r="L7760" s="4">
        <v>18.616</v>
      </c>
      <c r="M7760" s="4">
        <v>0</v>
      </c>
      <c r="N7760" s="4">
        <v>17.664999999999999</v>
      </c>
      <c r="O7760" s="5">
        <v>42305.745292812499</v>
      </c>
      <c r="P7760" s="5">
        <v>43258.050196053242</v>
      </c>
    </row>
    <row r="7761" spans="1:16">
      <c r="A7761">
        <v>5</v>
      </c>
      <c r="B7761">
        <v>16</v>
      </c>
      <c r="C7761">
        <v>8</v>
      </c>
      <c r="D7761">
        <v>177</v>
      </c>
      <c r="E7761">
        <v>4163</v>
      </c>
      <c r="F7761">
        <v>3193</v>
      </c>
      <c r="G7761">
        <v>6</v>
      </c>
      <c r="H7761">
        <v>8</v>
      </c>
      <c r="I7761" s="58">
        <v>38930</v>
      </c>
      <c r="J7761">
        <v>608</v>
      </c>
      <c r="K7761" s="4">
        <v>1</v>
      </c>
      <c r="L7761" s="4">
        <v>2.2090000000000001</v>
      </c>
      <c r="M7761" s="4">
        <v>0</v>
      </c>
      <c r="N7761" s="4">
        <v>1.2090000000000001</v>
      </c>
      <c r="O7761" s="5">
        <v>42305.745292812499</v>
      </c>
      <c r="P7761" s="5">
        <v>42305.745292812499</v>
      </c>
    </row>
    <row r="7762" spans="1:16">
      <c r="A7762">
        <v>5</v>
      </c>
      <c r="B7762">
        <v>16</v>
      </c>
      <c r="C7762">
        <v>8</v>
      </c>
      <c r="D7762">
        <v>177</v>
      </c>
      <c r="E7762">
        <v>4534</v>
      </c>
      <c r="F7762">
        <v>3194</v>
      </c>
      <c r="G7762">
        <v>53</v>
      </c>
      <c r="H7762">
        <v>12</v>
      </c>
      <c r="I7762" s="58">
        <v>19694</v>
      </c>
      <c r="J7762">
        <v>5312</v>
      </c>
      <c r="K7762" s="4">
        <v>0</v>
      </c>
      <c r="L7762" s="4">
        <v>10.792</v>
      </c>
      <c r="M7762" s="4">
        <v>173.929</v>
      </c>
      <c r="N7762" s="4">
        <v>184.721</v>
      </c>
      <c r="O7762" s="5">
        <v>42305.745292812499</v>
      </c>
      <c r="P7762" s="5">
        <v>42305.745292812499</v>
      </c>
    </row>
    <row r="7763" spans="1:16">
      <c r="A7763">
        <v>5</v>
      </c>
      <c r="B7763">
        <v>16</v>
      </c>
      <c r="C7763">
        <v>8</v>
      </c>
      <c r="D7763">
        <v>177</v>
      </c>
      <c r="E7763">
        <v>4546</v>
      </c>
      <c r="F7763">
        <v>3195</v>
      </c>
      <c r="G7763">
        <v>407</v>
      </c>
      <c r="H7763">
        <v>3</v>
      </c>
      <c r="I7763" s="58" t="s">
        <v>10325</v>
      </c>
      <c r="J7763">
        <v>40703</v>
      </c>
      <c r="K7763" s="4">
        <v>1</v>
      </c>
      <c r="L7763" s="4">
        <v>1.639</v>
      </c>
      <c r="M7763" s="4">
        <v>186.244</v>
      </c>
      <c r="N7763" s="4">
        <v>186.88399999999999</v>
      </c>
      <c r="O7763" s="5">
        <v>42305.745292812499</v>
      </c>
      <c r="P7763" s="5">
        <v>43258.050196053242</v>
      </c>
    </row>
    <row r="7764" spans="1:16">
      <c r="A7764">
        <v>5</v>
      </c>
      <c r="B7764">
        <v>16</v>
      </c>
      <c r="C7764">
        <v>8</v>
      </c>
      <c r="D7764">
        <v>177</v>
      </c>
      <c r="E7764">
        <v>587</v>
      </c>
      <c r="F7764">
        <v>3171</v>
      </c>
      <c r="G7764">
        <v>983</v>
      </c>
      <c r="H7764">
        <v>3</v>
      </c>
      <c r="I7764" s="58" t="s">
        <v>10326</v>
      </c>
      <c r="J7764">
        <v>98303</v>
      </c>
      <c r="K7764" s="4">
        <v>1</v>
      </c>
      <c r="L7764" s="4">
        <v>4.7789999999999999</v>
      </c>
      <c r="M7764" s="4">
        <v>24.021999999999998</v>
      </c>
      <c r="N7764" s="4">
        <v>27.800999999999998</v>
      </c>
      <c r="O7764" s="5">
        <v>42305.745292812499</v>
      </c>
      <c r="P7764" s="5">
        <v>43258.050196053242</v>
      </c>
    </row>
    <row r="7765" spans="1:16">
      <c r="A7765">
        <v>5</v>
      </c>
      <c r="B7765">
        <v>16</v>
      </c>
      <c r="C7765">
        <v>8</v>
      </c>
      <c r="D7765">
        <v>177</v>
      </c>
      <c r="E7765">
        <v>67</v>
      </c>
      <c r="F7765">
        <v>3167</v>
      </c>
      <c r="G7765">
        <v>263</v>
      </c>
      <c r="H7765">
        <v>6</v>
      </c>
      <c r="I7765" s="58" t="s">
        <v>1692</v>
      </c>
      <c r="J7765">
        <v>26306</v>
      </c>
      <c r="K7765" s="4">
        <v>11.744</v>
      </c>
      <c r="L7765" s="4">
        <v>13.997</v>
      </c>
      <c r="M7765" s="4">
        <v>0</v>
      </c>
      <c r="N7765" s="4">
        <v>2.2530000000000001</v>
      </c>
      <c r="O7765" s="5">
        <v>42305.745292812499</v>
      </c>
      <c r="P7765" s="5">
        <v>42305.745292812499</v>
      </c>
    </row>
    <row r="7766" spans="1:16">
      <c r="A7766">
        <v>5</v>
      </c>
      <c r="B7766">
        <v>16</v>
      </c>
      <c r="C7766">
        <v>8</v>
      </c>
      <c r="D7766">
        <v>177</v>
      </c>
      <c r="E7766">
        <v>67</v>
      </c>
      <c r="F7766">
        <v>3168</v>
      </c>
      <c r="G7766">
        <v>264</v>
      </c>
      <c r="H7766">
        <v>1</v>
      </c>
      <c r="I7766" s="58" t="s">
        <v>1693</v>
      </c>
      <c r="J7766">
        <v>26401</v>
      </c>
      <c r="K7766" s="4">
        <v>1</v>
      </c>
      <c r="L7766" s="4">
        <v>2.5350000000000001</v>
      </c>
      <c r="M7766" s="4">
        <v>2.8239999999999998</v>
      </c>
      <c r="N7766" s="4">
        <v>4.359</v>
      </c>
      <c r="O7766" s="5">
        <v>42305.745292812499</v>
      </c>
      <c r="P7766" s="5">
        <v>42305.745292812499</v>
      </c>
    </row>
    <row r="7767" spans="1:16">
      <c r="A7767">
        <v>5</v>
      </c>
      <c r="B7767">
        <v>16</v>
      </c>
      <c r="C7767">
        <v>8</v>
      </c>
      <c r="D7767">
        <v>177</v>
      </c>
      <c r="E7767">
        <v>762</v>
      </c>
      <c r="F7767">
        <v>3172</v>
      </c>
      <c r="G7767">
        <v>53</v>
      </c>
      <c r="H7767">
        <v>15</v>
      </c>
      <c r="I7767" s="58" t="s">
        <v>10327</v>
      </c>
      <c r="J7767">
        <v>5315</v>
      </c>
      <c r="K7767" s="4">
        <v>1</v>
      </c>
      <c r="L7767" s="4">
        <v>17.672000000000001</v>
      </c>
      <c r="M7767" s="4">
        <v>12.814</v>
      </c>
      <c r="N7767" s="4">
        <v>29.486000000000001</v>
      </c>
      <c r="O7767" s="5">
        <v>42305.745292812499</v>
      </c>
      <c r="P7767" s="5">
        <v>42305.745292812499</v>
      </c>
    </row>
    <row r="7768" spans="1:16">
      <c r="A7768">
        <v>5</v>
      </c>
      <c r="B7768">
        <v>16</v>
      </c>
      <c r="C7768">
        <v>8</v>
      </c>
      <c r="D7768">
        <v>177</v>
      </c>
      <c r="E7768">
        <v>762</v>
      </c>
      <c r="F7768">
        <v>3173</v>
      </c>
      <c r="G7768">
        <v>2033</v>
      </c>
      <c r="H7768">
        <v>1</v>
      </c>
      <c r="I7768" s="58">
        <v>48580</v>
      </c>
      <c r="J7768">
        <v>203301</v>
      </c>
      <c r="K7768" s="4">
        <v>17.672000000000001</v>
      </c>
      <c r="L7768" s="4">
        <v>27.824000000000002</v>
      </c>
      <c r="M7768" s="4">
        <v>29.486000000000001</v>
      </c>
      <c r="N7768" s="4">
        <v>39.637999999999998</v>
      </c>
      <c r="O7768" s="5">
        <v>42305.745292812499</v>
      </c>
      <c r="P7768" s="5">
        <v>42305.745292812499</v>
      </c>
    </row>
    <row r="7769" spans="1:16">
      <c r="A7769">
        <v>5</v>
      </c>
      <c r="B7769">
        <v>16</v>
      </c>
      <c r="C7769">
        <v>8</v>
      </c>
      <c r="D7769">
        <v>177</v>
      </c>
      <c r="E7769">
        <v>762</v>
      </c>
      <c r="F7769">
        <v>3174</v>
      </c>
      <c r="G7769">
        <v>2379</v>
      </c>
      <c r="H7769">
        <v>2</v>
      </c>
      <c r="I7769" s="58">
        <v>174984</v>
      </c>
      <c r="J7769">
        <v>237902</v>
      </c>
      <c r="K7769" s="4">
        <v>0</v>
      </c>
      <c r="L7769" s="4">
        <v>5.33</v>
      </c>
      <c r="M7769" s="4">
        <v>7.27</v>
      </c>
      <c r="N7769" s="4">
        <v>12.601000000000001</v>
      </c>
      <c r="O7769" s="5">
        <v>42305.745292812499</v>
      </c>
      <c r="P7769" s="5">
        <v>43258.050196053242</v>
      </c>
    </row>
    <row r="7770" spans="1:16">
      <c r="A7770">
        <v>5</v>
      </c>
      <c r="B7770">
        <v>16</v>
      </c>
      <c r="C7770">
        <v>8</v>
      </c>
      <c r="D7770">
        <v>208</v>
      </c>
      <c r="E7770">
        <v>1262</v>
      </c>
      <c r="F7770">
        <v>3201</v>
      </c>
      <c r="G7770">
        <v>2260</v>
      </c>
      <c r="H7770">
        <v>2</v>
      </c>
      <c r="I7770" s="58">
        <v>131520</v>
      </c>
      <c r="J7770">
        <v>226002</v>
      </c>
      <c r="K7770" s="4">
        <v>0</v>
      </c>
      <c r="L7770" s="4">
        <v>10.209</v>
      </c>
      <c r="M7770" s="4">
        <v>5.24</v>
      </c>
      <c r="N7770" s="4">
        <v>15.449</v>
      </c>
      <c r="O7770" s="5">
        <v>42305.745292812499</v>
      </c>
      <c r="P7770" s="5">
        <v>42305.745292812499</v>
      </c>
    </row>
    <row r="7771" spans="1:16">
      <c r="A7771">
        <v>5</v>
      </c>
      <c r="B7771">
        <v>16</v>
      </c>
      <c r="C7771">
        <v>8</v>
      </c>
      <c r="D7771">
        <v>208</v>
      </c>
      <c r="E7771">
        <v>1381</v>
      </c>
      <c r="F7771">
        <v>3202</v>
      </c>
      <c r="G7771">
        <v>1873</v>
      </c>
      <c r="H7771">
        <v>2</v>
      </c>
      <c r="I7771" s="58">
        <v>-9829</v>
      </c>
      <c r="J7771">
        <v>187302</v>
      </c>
      <c r="K7771" s="4">
        <v>9.7000000000000003E-2</v>
      </c>
      <c r="L7771" s="4">
        <v>17.106999999999999</v>
      </c>
      <c r="M7771" s="4">
        <v>2.09</v>
      </c>
      <c r="N7771" s="4">
        <v>19.100000000000001</v>
      </c>
      <c r="O7771" s="5">
        <v>42305.745292812499</v>
      </c>
      <c r="P7771" s="5">
        <v>43258.050196053242</v>
      </c>
    </row>
    <row r="7772" spans="1:16">
      <c r="A7772">
        <v>5</v>
      </c>
      <c r="B7772">
        <v>16</v>
      </c>
      <c r="C7772">
        <v>8</v>
      </c>
      <c r="D7772">
        <v>208</v>
      </c>
      <c r="E7772">
        <v>1409</v>
      </c>
      <c r="F7772">
        <v>3203</v>
      </c>
      <c r="G7772">
        <v>2034</v>
      </c>
      <c r="H7772">
        <v>1</v>
      </c>
      <c r="I7772" s="58">
        <v>48945</v>
      </c>
      <c r="J7772">
        <v>203401</v>
      </c>
      <c r="K7772" s="4">
        <v>0</v>
      </c>
      <c r="L7772" s="4">
        <v>7.4779999999999998</v>
      </c>
      <c r="M7772" s="4">
        <v>0</v>
      </c>
      <c r="N7772" s="4">
        <v>7.4779999999999998</v>
      </c>
      <c r="O7772" s="5">
        <v>42305.745292812499</v>
      </c>
      <c r="P7772" s="5">
        <v>43258.050196053242</v>
      </c>
    </row>
    <row r="7773" spans="1:16">
      <c r="A7773">
        <v>5</v>
      </c>
      <c r="B7773">
        <v>16</v>
      </c>
      <c r="C7773">
        <v>8</v>
      </c>
      <c r="D7773">
        <v>208</v>
      </c>
      <c r="E7773">
        <v>141</v>
      </c>
      <c r="F7773">
        <v>3196</v>
      </c>
      <c r="G7773">
        <v>53</v>
      </c>
      <c r="H7773">
        <v>17</v>
      </c>
      <c r="I7773" s="58" t="s">
        <v>1694</v>
      </c>
      <c r="J7773">
        <v>5317</v>
      </c>
      <c r="K7773" s="4">
        <v>0.95599999999999996</v>
      </c>
      <c r="L7773" s="4">
        <v>11.084</v>
      </c>
      <c r="M7773" s="4">
        <v>0</v>
      </c>
      <c r="N7773" s="4">
        <v>10.128</v>
      </c>
      <c r="O7773" s="5">
        <v>42305.745292812499</v>
      </c>
      <c r="P7773" s="5">
        <v>42305.745292812499</v>
      </c>
    </row>
    <row r="7774" spans="1:16">
      <c r="A7774">
        <v>5</v>
      </c>
      <c r="B7774">
        <v>16</v>
      </c>
      <c r="C7774">
        <v>8</v>
      </c>
      <c r="D7774">
        <v>208</v>
      </c>
      <c r="E7774">
        <v>142</v>
      </c>
      <c r="F7774">
        <v>3197</v>
      </c>
      <c r="G7774">
        <v>53</v>
      </c>
      <c r="H7774">
        <v>16</v>
      </c>
      <c r="I7774" s="58" t="s">
        <v>10328</v>
      </c>
      <c r="J7774">
        <v>5316</v>
      </c>
      <c r="K7774" s="4">
        <v>0</v>
      </c>
      <c r="L7774" s="4">
        <v>3.0350000000000001</v>
      </c>
      <c r="M7774" s="4">
        <v>0</v>
      </c>
      <c r="N7774" s="4">
        <v>3.0350000000000001</v>
      </c>
      <c r="O7774" s="5">
        <v>42305.745292812499</v>
      </c>
      <c r="P7774" s="5">
        <v>42305.745292812499</v>
      </c>
    </row>
    <row r="7775" spans="1:16">
      <c r="A7775">
        <v>5</v>
      </c>
      <c r="B7775">
        <v>16</v>
      </c>
      <c r="C7775">
        <v>8</v>
      </c>
      <c r="D7775">
        <v>208</v>
      </c>
      <c r="E7775">
        <v>1700</v>
      </c>
      <c r="F7775">
        <v>3204</v>
      </c>
      <c r="G7775">
        <v>1529</v>
      </c>
      <c r="H7775">
        <v>3</v>
      </c>
      <c r="I7775" s="58" t="s">
        <v>10329</v>
      </c>
      <c r="J7775">
        <v>152903</v>
      </c>
      <c r="K7775" s="4">
        <v>0</v>
      </c>
      <c r="L7775" s="4">
        <v>2.109</v>
      </c>
      <c r="M7775" s="4">
        <v>0</v>
      </c>
      <c r="N7775" s="4">
        <v>2.109</v>
      </c>
      <c r="O7775" s="5">
        <v>42305.745292812499</v>
      </c>
      <c r="P7775" s="5">
        <v>42305.745292812499</v>
      </c>
    </row>
    <row r="7776" spans="1:16">
      <c r="A7776">
        <v>5</v>
      </c>
      <c r="B7776">
        <v>16</v>
      </c>
      <c r="C7776">
        <v>8</v>
      </c>
      <c r="D7776">
        <v>208</v>
      </c>
      <c r="E7776">
        <v>1701</v>
      </c>
      <c r="F7776">
        <v>3205</v>
      </c>
      <c r="G7776">
        <v>1526</v>
      </c>
      <c r="H7776">
        <v>1</v>
      </c>
      <c r="I7776" s="58" t="s">
        <v>10330</v>
      </c>
      <c r="J7776">
        <v>152601</v>
      </c>
      <c r="K7776" s="4">
        <v>0</v>
      </c>
      <c r="L7776" s="4">
        <v>16.22</v>
      </c>
      <c r="M7776" s="4">
        <v>0</v>
      </c>
      <c r="N7776" s="4">
        <v>16.22</v>
      </c>
      <c r="O7776" s="5">
        <v>42305.745292812499</v>
      </c>
      <c r="P7776" s="5">
        <v>43258.050196053242</v>
      </c>
    </row>
    <row r="7777" spans="1:16">
      <c r="A7777">
        <v>5</v>
      </c>
      <c r="B7777">
        <v>16</v>
      </c>
      <c r="C7777">
        <v>8</v>
      </c>
      <c r="D7777">
        <v>208</v>
      </c>
      <c r="E7777">
        <v>1701</v>
      </c>
      <c r="F7777">
        <v>3206</v>
      </c>
      <c r="G7777">
        <v>1526</v>
      </c>
      <c r="H7777">
        <v>2</v>
      </c>
      <c r="I7777" s="58" t="s">
        <v>10331</v>
      </c>
      <c r="J7777">
        <v>152602</v>
      </c>
      <c r="K7777" s="4">
        <v>16.239000000000001</v>
      </c>
      <c r="L7777" s="4">
        <v>23.343</v>
      </c>
      <c r="M7777" s="4">
        <v>16.22</v>
      </c>
      <c r="N7777" s="4">
        <v>23.324000000000002</v>
      </c>
      <c r="O7777" s="5">
        <v>42305.745292812499</v>
      </c>
      <c r="P7777" s="5">
        <v>43258.050196053242</v>
      </c>
    </row>
    <row r="7778" spans="1:16">
      <c r="A7778">
        <v>5</v>
      </c>
      <c r="B7778">
        <v>16</v>
      </c>
      <c r="C7778">
        <v>8</v>
      </c>
      <c r="D7778">
        <v>208</v>
      </c>
      <c r="E7778">
        <v>1701</v>
      </c>
      <c r="F7778">
        <v>3207</v>
      </c>
      <c r="G7778">
        <v>1526</v>
      </c>
      <c r="H7778">
        <v>3</v>
      </c>
      <c r="I7778" s="58" t="s">
        <v>10332</v>
      </c>
      <c r="J7778">
        <v>152603</v>
      </c>
      <c r="K7778" s="4">
        <v>23.343</v>
      </c>
      <c r="L7778" s="4">
        <v>36.905000000000001</v>
      </c>
      <c r="M7778" s="4">
        <v>23.324000000000002</v>
      </c>
      <c r="N7778" s="4">
        <v>36.886000000000003</v>
      </c>
      <c r="O7778" s="5">
        <v>42305.745292812499</v>
      </c>
      <c r="P7778" s="5">
        <v>42305.745292812499</v>
      </c>
    </row>
    <row r="7779" spans="1:16">
      <c r="A7779">
        <v>5</v>
      </c>
      <c r="B7779">
        <v>16</v>
      </c>
      <c r="C7779">
        <v>8</v>
      </c>
      <c r="D7779">
        <v>208</v>
      </c>
      <c r="E7779">
        <v>1702</v>
      </c>
      <c r="F7779">
        <v>3208</v>
      </c>
      <c r="G7779">
        <v>1529</v>
      </c>
      <c r="H7779">
        <v>1</v>
      </c>
      <c r="I7779" s="58" t="s">
        <v>10333</v>
      </c>
      <c r="J7779">
        <v>152901</v>
      </c>
      <c r="K7779" s="4">
        <v>0</v>
      </c>
      <c r="L7779" s="4">
        <v>3.0150000000000001</v>
      </c>
      <c r="M7779" s="4">
        <v>0</v>
      </c>
      <c r="N7779" s="4">
        <v>3.0150000000000001</v>
      </c>
      <c r="O7779" s="5">
        <v>42305.745292812499</v>
      </c>
      <c r="P7779" s="5">
        <v>42305.745292812499</v>
      </c>
    </row>
    <row r="7780" spans="1:16">
      <c r="A7780">
        <v>5</v>
      </c>
      <c r="B7780">
        <v>16</v>
      </c>
      <c r="C7780">
        <v>8</v>
      </c>
      <c r="D7780">
        <v>208</v>
      </c>
      <c r="E7780">
        <v>1702</v>
      </c>
      <c r="F7780">
        <v>3209</v>
      </c>
      <c r="G7780">
        <v>1529</v>
      </c>
      <c r="H7780">
        <v>2</v>
      </c>
      <c r="I7780" s="58" t="s">
        <v>10334</v>
      </c>
      <c r="J7780">
        <v>152902</v>
      </c>
      <c r="K7780" s="4">
        <v>0</v>
      </c>
      <c r="L7780" s="4">
        <v>4.702</v>
      </c>
      <c r="M7780" s="4">
        <v>3.5209999999999999</v>
      </c>
      <c r="N7780" s="4">
        <v>8.2230000000000008</v>
      </c>
      <c r="O7780" s="5">
        <v>42305.745292812499</v>
      </c>
      <c r="P7780" s="5">
        <v>42305.745292812499</v>
      </c>
    </row>
    <row r="7781" spans="1:16">
      <c r="A7781">
        <v>5</v>
      </c>
      <c r="B7781">
        <v>16</v>
      </c>
      <c r="C7781">
        <v>8</v>
      </c>
      <c r="D7781">
        <v>208</v>
      </c>
      <c r="E7781">
        <v>1704</v>
      </c>
      <c r="F7781">
        <v>3210</v>
      </c>
      <c r="G7781">
        <v>1530</v>
      </c>
      <c r="H7781">
        <v>1</v>
      </c>
      <c r="I7781" s="58" t="s">
        <v>10335</v>
      </c>
      <c r="J7781">
        <v>153001</v>
      </c>
      <c r="K7781" s="4">
        <v>0</v>
      </c>
      <c r="L7781" s="4">
        <v>10</v>
      </c>
      <c r="M7781" s="4">
        <v>0</v>
      </c>
      <c r="N7781" s="4">
        <v>10</v>
      </c>
      <c r="O7781" t="s">
        <v>1223</v>
      </c>
      <c r="P7781" t="s">
        <v>1223</v>
      </c>
    </row>
    <row r="7782" spans="1:16">
      <c r="A7782">
        <v>5</v>
      </c>
      <c r="B7782">
        <v>16</v>
      </c>
      <c r="C7782">
        <v>8</v>
      </c>
      <c r="D7782">
        <v>208</v>
      </c>
      <c r="E7782">
        <v>1705</v>
      </c>
      <c r="F7782">
        <v>3211</v>
      </c>
      <c r="G7782">
        <v>1531</v>
      </c>
      <c r="H7782">
        <v>2</v>
      </c>
      <c r="I7782" s="58" t="s">
        <v>10336</v>
      </c>
      <c r="J7782">
        <v>153102</v>
      </c>
      <c r="K7782" s="4">
        <v>0</v>
      </c>
      <c r="L7782" s="4">
        <v>7.01</v>
      </c>
      <c r="M7782" s="4">
        <v>11.292999999999999</v>
      </c>
      <c r="N7782" s="4">
        <v>18.303000000000001</v>
      </c>
      <c r="O7782" s="5">
        <v>42305.745292812499</v>
      </c>
      <c r="P7782" s="5">
        <v>43258.050196053242</v>
      </c>
    </row>
    <row r="7783" spans="1:16">
      <c r="A7783">
        <v>5</v>
      </c>
      <c r="B7783">
        <v>16</v>
      </c>
      <c r="C7783">
        <v>8</v>
      </c>
      <c r="D7783">
        <v>208</v>
      </c>
      <c r="E7783">
        <v>1706</v>
      </c>
      <c r="F7783">
        <v>3212</v>
      </c>
      <c r="G7783">
        <v>1527</v>
      </c>
      <c r="H7783">
        <v>1</v>
      </c>
      <c r="I7783" s="58" t="s">
        <v>10337</v>
      </c>
      <c r="J7783">
        <v>152701</v>
      </c>
      <c r="K7783" s="4">
        <v>1</v>
      </c>
      <c r="L7783" s="4">
        <v>7.0940000000000003</v>
      </c>
      <c r="M7783" s="4">
        <v>3.4369999999999998</v>
      </c>
      <c r="N7783" s="4">
        <v>9.5310000000000006</v>
      </c>
      <c r="O7783" s="5">
        <v>42305.745292812499</v>
      </c>
      <c r="P7783" s="5">
        <v>42305.745292812499</v>
      </c>
    </row>
    <row r="7784" spans="1:16">
      <c r="A7784">
        <v>5</v>
      </c>
      <c r="B7784">
        <v>16</v>
      </c>
      <c r="C7784">
        <v>8</v>
      </c>
      <c r="D7784">
        <v>208</v>
      </c>
      <c r="E7784">
        <v>1706</v>
      </c>
      <c r="F7784">
        <v>3213</v>
      </c>
      <c r="G7784">
        <v>1527</v>
      </c>
      <c r="H7784">
        <v>2</v>
      </c>
      <c r="I7784" s="58" t="s">
        <v>10338</v>
      </c>
      <c r="J7784">
        <v>152702</v>
      </c>
      <c r="K7784" s="4">
        <v>10</v>
      </c>
      <c r="L7784" s="4">
        <v>13.276</v>
      </c>
      <c r="M7784" s="4">
        <v>0</v>
      </c>
      <c r="N7784" s="4">
        <v>3.2759999999999998</v>
      </c>
      <c r="O7784" s="5">
        <v>42305.745292812499</v>
      </c>
      <c r="P7784" s="5">
        <v>42305.745292812499</v>
      </c>
    </row>
    <row r="7785" spans="1:16">
      <c r="A7785">
        <v>5</v>
      </c>
      <c r="B7785">
        <v>16</v>
      </c>
      <c r="C7785">
        <v>8</v>
      </c>
      <c r="D7785">
        <v>208</v>
      </c>
      <c r="E7785">
        <v>1708</v>
      </c>
      <c r="F7785">
        <v>3214</v>
      </c>
      <c r="G7785">
        <v>1528</v>
      </c>
      <c r="H7785">
        <v>1</v>
      </c>
      <c r="I7785" s="58" t="s">
        <v>10339</v>
      </c>
      <c r="J7785">
        <v>152801</v>
      </c>
      <c r="K7785" s="4">
        <v>0</v>
      </c>
      <c r="L7785" s="4">
        <v>4.6989999999999998</v>
      </c>
      <c r="M7785" s="4">
        <v>0</v>
      </c>
      <c r="N7785" s="4">
        <v>4.6989999999999998</v>
      </c>
      <c r="O7785" s="5">
        <v>42305.745292812499</v>
      </c>
      <c r="P7785" s="5">
        <v>42305.745292812499</v>
      </c>
    </row>
    <row r="7786" spans="1:16">
      <c r="A7786">
        <v>5</v>
      </c>
      <c r="B7786">
        <v>16</v>
      </c>
      <c r="C7786">
        <v>8</v>
      </c>
      <c r="D7786">
        <v>208</v>
      </c>
      <c r="E7786">
        <v>1709</v>
      </c>
      <c r="F7786">
        <v>3215</v>
      </c>
      <c r="G7786">
        <v>1532</v>
      </c>
      <c r="H7786">
        <v>2</v>
      </c>
      <c r="I7786" s="58" t="s">
        <v>10340</v>
      </c>
      <c r="J7786">
        <v>153202</v>
      </c>
      <c r="K7786" s="4">
        <v>0</v>
      </c>
      <c r="L7786" s="4">
        <v>4.0449999999999999</v>
      </c>
      <c r="M7786" s="4">
        <v>0</v>
      </c>
      <c r="N7786" s="4">
        <v>4.0449999999999999</v>
      </c>
      <c r="O7786" s="5">
        <v>42305.745292812499</v>
      </c>
      <c r="P7786" s="5">
        <v>43258.050196053242</v>
      </c>
    </row>
    <row r="7787" spans="1:16">
      <c r="A7787">
        <v>5</v>
      </c>
      <c r="B7787">
        <v>16</v>
      </c>
      <c r="C7787">
        <v>8</v>
      </c>
      <c r="D7787">
        <v>208</v>
      </c>
      <c r="E7787">
        <v>1762</v>
      </c>
      <c r="F7787">
        <v>3216</v>
      </c>
      <c r="G7787">
        <v>2189</v>
      </c>
      <c r="H7787">
        <v>1</v>
      </c>
      <c r="I7787" s="58">
        <v>105558</v>
      </c>
      <c r="J7787">
        <v>218901</v>
      </c>
      <c r="K7787" s="4">
        <v>0</v>
      </c>
      <c r="L7787" s="4">
        <v>10.034000000000001</v>
      </c>
      <c r="M7787" s="4">
        <v>0</v>
      </c>
      <c r="N7787" s="4">
        <v>9.8409999999999993</v>
      </c>
      <c r="O7787" s="5">
        <v>42305.745292812499</v>
      </c>
      <c r="P7787" s="5">
        <v>42305.745292812499</v>
      </c>
    </row>
    <row r="7788" spans="1:16">
      <c r="A7788">
        <v>5</v>
      </c>
      <c r="B7788">
        <v>16</v>
      </c>
      <c r="C7788">
        <v>8</v>
      </c>
      <c r="D7788">
        <v>208</v>
      </c>
      <c r="E7788">
        <v>2146</v>
      </c>
      <c r="F7788">
        <v>3217</v>
      </c>
      <c r="G7788">
        <v>2034</v>
      </c>
      <c r="H7788">
        <v>2</v>
      </c>
      <c r="I7788" s="58">
        <v>48976</v>
      </c>
      <c r="J7788">
        <v>203402</v>
      </c>
      <c r="K7788" s="4">
        <v>0</v>
      </c>
      <c r="L7788" s="4">
        <v>2.54</v>
      </c>
      <c r="M7788" s="4">
        <v>0</v>
      </c>
      <c r="N7788" s="4">
        <v>2.54</v>
      </c>
      <c r="O7788" t="s">
        <v>1223</v>
      </c>
      <c r="P7788" t="s">
        <v>1223</v>
      </c>
    </row>
    <row r="7789" spans="1:16">
      <c r="A7789">
        <v>5</v>
      </c>
      <c r="B7789">
        <v>16</v>
      </c>
      <c r="C7789">
        <v>8</v>
      </c>
      <c r="D7789">
        <v>208</v>
      </c>
      <c r="E7789">
        <v>2762</v>
      </c>
      <c r="F7789">
        <v>3218</v>
      </c>
      <c r="G7789">
        <v>3311</v>
      </c>
      <c r="H7789">
        <v>1</v>
      </c>
      <c r="I7789" s="58">
        <v>515359</v>
      </c>
      <c r="J7789">
        <v>331101</v>
      </c>
      <c r="K7789" s="4">
        <v>20</v>
      </c>
      <c r="L7789" s="4">
        <v>22.69</v>
      </c>
      <c r="M7789" s="4">
        <v>0</v>
      </c>
      <c r="N7789" s="4">
        <v>2.69</v>
      </c>
      <c r="O7789" s="5">
        <v>42305.745292812499</v>
      </c>
      <c r="P7789" s="5">
        <v>42305.745292812499</v>
      </c>
    </row>
    <row r="7790" spans="1:16">
      <c r="A7790">
        <v>5</v>
      </c>
      <c r="B7790">
        <v>16</v>
      </c>
      <c r="C7790">
        <v>8</v>
      </c>
      <c r="D7790">
        <v>208</v>
      </c>
      <c r="E7790">
        <v>2825</v>
      </c>
      <c r="F7790">
        <v>3219</v>
      </c>
      <c r="G7790">
        <v>1527</v>
      </c>
      <c r="H7790">
        <v>3</v>
      </c>
      <c r="I7790" s="58" t="s">
        <v>10341</v>
      </c>
      <c r="J7790">
        <v>152703</v>
      </c>
      <c r="K7790" s="4">
        <v>0</v>
      </c>
      <c r="L7790" s="4">
        <v>3.415</v>
      </c>
      <c r="M7790" s="4">
        <v>0</v>
      </c>
      <c r="N7790" s="4">
        <v>3.415</v>
      </c>
      <c r="O7790" s="5">
        <v>42305.745292812499</v>
      </c>
      <c r="P7790" s="5">
        <v>42305.745292812499</v>
      </c>
    </row>
    <row r="7791" spans="1:16">
      <c r="A7791">
        <v>5</v>
      </c>
      <c r="B7791">
        <v>16</v>
      </c>
      <c r="C7791">
        <v>8</v>
      </c>
      <c r="D7791">
        <v>208</v>
      </c>
      <c r="E7791">
        <v>4020</v>
      </c>
      <c r="F7791">
        <v>3220</v>
      </c>
      <c r="G7791">
        <v>332</v>
      </c>
      <c r="H7791">
        <v>1</v>
      </c>
      <c r="I7791" s="58" t="s">
        <v>10342</v>
      </c>
      <c r="J7791">
        <v>33201</v>
      </c>
      <c r="K7791" s="4">
        <v>1</v>
      </c>
      <c r="L7791" s="4">
        <v>13.362</v>
      </c>
      <c r="M7791" s="4">
        <v>58.639000000000003</v>
      </c>
      <c r="N7791" s="4">
        <v>71.001000000000005</v>
      </c>
      <c r="O7791" s="5">
        <v>42305.745292812499</v>
      </c>
      <c r="P7791" s="5">
        <v>42305.745292812499</v>
      </c>
    </row>
    <row r="7792" spans="1:16">
      <c r="A7792">
        <v>5</v>
      </c>
      <c r="B7792">
        <v>16</v>
      </c>
      <c r="C7792">
        <v>8</v>
      </c>
      <c r="D7792">
        <v>208</v>
      </c>
      <c r="E7792">
        <v>4020</v>
      </c>
      <c r="F7792">
        <v>3221</v>
      </c>
      <c r="G7792">
        <v>1361</v>
      </c>
      <c r="H7792">
        <v>3</v>
      </c>
      <c r="I7792" s="58" t="s">
        <v>10343</v>
      </c>
      <c r="J7792">
        <v>136103</v>
      </c>
      <c r="K7792" s="4">
        <v>0</v>
      </c>
      <c r="L7792" s="4">
        <v>16.783999999999999</v>
      </c>
      <c r="M7792" s="4">
        <v>38.520000000000003</v>
      </c>
      <c r="N7792" s="4">
        <v>55.304000000000002</v>
      </c>
      <c r="O7792" s="5">
        <v>42305.745292812499</v>
      </c>
      <c r="P7792" s="5">
        <v>42305.745292812499</v>
      </c>
    </row>
    <row r="7793" spans="1:16">
      <c r="A7793">
        <v>5</v>
      </c>
      <c r="B7793">
        <v>16</v>
      </c>
      <c r="C7793">
        <v>8</v>
      </c>
      <c r="D7793">
        <v>208</v>
      </c>
      <c r="E7793">
        <v>4085</v>
      </c>
      <c r="F7793">
        <v>3222</v>
      </c>
      <c r="G7793">
        <v>693</v>
      </c>
      <c r="H7793">
        <v>3</v>
      </c>
      <c r="I7793" s="58" t="s">
        <v>10344</v>
      </c>
      <c r="J7793">
        <v>69303</v>
      </c>
      <c r="K7793" s="4">
        <v>1</v>
      </c>
      <c r="L7793" s="4">
        <v>17.213000000000001</v>
      </c>
      <c r="M7793" s="4">
        <v>31.684000000000001</v>
      </c>
      <c r="N7793" s="4">
        <v>47.896999999999998</v>
      </c>
      <c r="O7793" s="5">
        <v>42305.745292812499</v>
      </c>
      <c r="P7793" s="5">
        <v>42305.745292812499</v>
      </c>
    </row>
    <row r="7794" spans="1:16">
      <c r="A7794">
        <v>5</v>
      </c>
      <c r="B7794">
        <v>16</v>
      </c>
      <c r="C7794">
        <v>8</v>
      </c>
      <c r="D7794">
        <v>208</v>
      </c>
      <c r="E7794">
        <v>4534</v>
      </c>
      <c r="F7794">
        <v>3223</v>
      </c>
      <c r="G7794">
        <v>53</v>
      </c>
      <c r="H7794">
        <v>7</v>
      </c>
      <c r="I7794" s="58">
        <v>19541</v>
      </c>
      <c r="J7794">
        <v>5307</v>
      </c>
      <c r="K7794" s="4">
        <v>0</v>
      </c>
      <c r="L7794" s="4">
        <v>13.531000000000001</v>
      </c>
      <c r="M7794" s="4">
        <v>132.779</v>
      </c>
      <c r="N7794" s="4">
        <v>146.31</v>
      </c>
      <c r="O7794" s="5">
        <v>42305.745292812499</v>
      </c>
      <c r="P7794" s="5">
        <v>43258.050196053242</v>
      </c>
    </row>
    <row r="7795" spans="1:16">
      <c r="A7795">
        <v>5</v>
      </c>
      <c r="B7795">
        <v>16</v>
      </c>
      <c r="C7795">
        <v>8</v>
      </c>
      <c r="D7795">
        <v>208</v>
      </c>
      <c r="E7795">
        <v>4534</v>
      </c>
      <c r="F7795">
        <v>3224</v>
      </c>
      <c r="G7795">
        <v>53</v>
      </c>
      <c r="H7795">
        <v>8</v>
      </c>
      <c r="I7795" s="58">
        <v>19572</v>
      </c>
      <c r="J7795">
        <v>5308</v>
      </c>
      <c r="K7795" s="4">
        <v>1.218</v>
      </c>
      <c r="L7795" s="4">
        <v>8.3460000000000001</v>
      </c>
      <c r="M7795" s="4">
        <v>146.31</v>
      </c>
      <c r="N7795" s="4">
        <v>153.43799999999999</v>
      </c>
      <c r="O7795" s="5">
        <v>42305.745292812499</v>
      </c>
      <c r="P7795" s="5">
        <v>43258.050196053242</v>
      </c>
    </row>
    <row r="7796" spans="1:16">
      <c r="A7796">
        <v>5</v>
      </c>
      <c r="B7796">
        <v>16</v>
      </c>
      <c r="C7796">
        <v>8</v>
      </c>
      <c r="D7796">
        <v>208</v>
      </c>
      <c r="E7796">
        <v>4534</v>
      </c>
      <c r="F7796">
        <v>3225</v>
      </c>
      <c r="G7796">
        <v>53</v>
      </c>
      <c r="H7796">
        <v>9</v>
      </c>
      <c r="I7796" s="58">
        <v>19603</v>
      </c>
      <c r="J7796">
        <v>5309</v>
      </c>
      <c r="K7796" s="4">
        <v>21.765999999999998</v>
      </c>
      <c r="L7796" s="4">
        <v>32.988999999999997</v>
      </c>
      <c r="M7796" s="4">
        <v>153.43799999999999</v>
      </c>
      <c r="N7796" s="4">
        <v>164.661</v>
      </c>
      <c r="O7796" s="5">
        <v>42305.745292812499</v>
      </c>
      <c r="P7796" s="5">
        <v>43258.050196053242</v>
      </c>
    </row>
    <row r="7797" spans="1:16">
      <c r="A7797">
        <v>5</v>
      </c>
      <c r="B7797">
        <v>16</v>
      </c>
      <c r="C7797">
        <v>8</v>
      </c>
      <c r="D7797">
        <v>208</v>
      </c>
      <c r="E7797">
        <v>4534</v>
      </c>
      <c r="F7797">
        <v>3226</v>
      </c>
      <c r="G7797">
        <v>53</v>
      </c>
      <c r="H7797">
        <v>10</v>
      </c>
      <c r="I7797" s="58">
        <v>19633</v>
      </c>
      <c r="J7797">
        <v>5310</v>
      </c>
      <c r="K7797" s="4">
        <v>32.988999999999997</v>
      </c>
      <c r="L7797" s="4">
        <v>41.706000000000003</v>
      </c>
      <c r="M7797" s="4">
        <v>164.661</v>
      </c>
      <c r="N7797" s="4">
        <v>173.37799999999999</v>
      </c>
      <c r="O7797" s="5">
        <v>42305.745292812499</v>
      </c>
      <c r="P7797" s="5">
        <v>43258.050196053242</v>
      </c>
    </row>
    <row r="7798" spans="1:16">
      <c r="A7798">
        <v>5</v>
      </c>
      <c r="B7798">
        <v>16</v>
      </c>
      <c r="C7798">
        <v>8</v>
      </c>
      <c r="D7798">
        <v>208</v>
      </c>
      <c r="E7798">
        <v>4540</v>
      </c>
      <c r="F7798">
        <v>3227</v>
      </c>
      <c r="G7798">
        <v>53</v>
      </c>
      <c r="H7798">
        <v>17</v>
      </c>
      <c r="I7798" s="58" t="s">
        <v>1694</v>
      </c>
      <c r="J7798">
        <v>5317</v>
      </c>
      <c r="K7798" s="4">
        <v>6.7290000000000001</v>
      </c>
      <c r="L7798" s="4">
        <v>9.1059999999999999</v>
      </c>
      <c r="M7798" s="4">
        <v>103.77200000000001</v>
      </c>
      <c r="N7798" s="4">
        <v>106.149</v>
      </c>
      <c r="O7798" s="5">
        <v>42305.745292812499</v>
      </c>
      <c r="P7798" s="5">
        <v>42305.745292812499</v>
      </c>
    </row>
    <row r="7799" spans="1:16">
      <c r="A7799">
        <v>5</v>
      </c>
      <c r="B7799">
        <v>16</v>
      </c>
      <c r="C7799">
        <v>8</v>
      </c>
      <c r="D7799">
        <v>208</v>
      </c>
      <c r="E7799">
        <v>4540</v>
      </c>
      <c r="F7799">
        <v>3228</v>
      </c>
      <c r="G7799">
        <v>295</v>
      </c>
      <c r="H7799">
        <v>4</v>
      </c>
      <c r="I7799" s="58" t="s">
        <v>10345</v>
      </c>
      <c r="J7799">
        <v>29504</v>
      </c>
      <c r="K7799" s="4">
        <v>0</v>
      </c>
      <c r="L7799" s="4">
        <v>15.12</v>
      </c>
      <c r="M7799" s="4">
        <v>88.652000000000001</v>
      </c>
      <c r="N7799" s="4">
        <v>103.77200000000001</v>
      </c>
      <c r="O7799" s="5">
        <v>42305.745292812499</v>
      </c>
      <c r="P7799" s="5">
        <v>42305.745292812499</v>
      </c>
    </row>
    <row r="7800" spans="1:16">
      <c r="A7800">
        <v>5</v>
      </c>
      <c r="B7800">
        <v>16</v>
      </c>
      <c r="C7800">
        <v>8</v>
      </c>
      <c r="D7800">
        <v>208</v>
      </c>
      <c r="E7800">
        <v>4540</v>
      </c>
      <c r="F7800">
        <v>3229</v>
      </c>
      <c r="G7800">
        <v>296</v>
      </c>
      <c r="H7800">
        <v>1</v>
      </c>
      <c r="I7800" s="58" t="s">
        <v>10346</v>
      </c>
      <c r="J7800">
        <v>29601</v>
      </c>
      <c r="K7800" s="4">
        <v>0.95099999999999996</v>
      </c>
      <c r="L7800" s="4">
        <v>14.327</v>
      </c>
      <c r="M7800" s="4">
        <v>106.149</v>
      </c>
      <c r="N7800" s="4">
        <v>119.52500000000001</v>
      </c>
      <c r="O7800" s="5">
        <v>42305.745292812499</v>
      </c>
      <c r="P7800" s="5">
        <v>42305.745292812499</v>
      </c>
    </row>
    <row r="7801" spans="1:16">
      <c r="A7801">
        <v>5</v>
      </c>
      <c r="B7801">
        <v>16</v>
      </c>
      <c r="C7801">
        <v>8</v>
      </c>
      <c r="D7801">
        <v>208</v>
      </c>
      <c r="E7801">
        <v>766</v>
      </c>
      <c r="F7801">
        <v>3198</v>
      </c>
      <c r="G7801">
        <v>682</v>
      </c>
      <c r="H7801">
        <v>1</v>
      </c>
      <c r="I7801" s="58" t="s">
        <v>10347</v>
      </c>
      <c r="J7801">
        <v>68201</v>
      </c>
      <c r="K7801" s="4">
        <v>1</v>
      </c>
      <c r="L7801" s="4">
        <v>8.6829999999999998</v>
      </c>
      <c r="M7801" s="4">
        <v>14.223000000000001</v>
      </c>
      <c r="N7801" s="4">
        <v>21.905999999999999</v>
      </c>
      <c r="O7801" s="5">
        <v>42305.745292812499</v>
      </c>
      <c r="P7801" s="5">
        <v>42305.745292812499</v>
      </c>
    </row>
    <row r="7802" spans="1:16">
      <c r="A7802">
        <v>5</v>
      </c>
      <c r="B7802">
        <v>16</v>
      </c>
      <c r="C7802">
        <v>8</v>
      </c>
      <c r="D7802">
        <v>208</v>
      </c>
      <c r="E7802">
        <v>796</v>
      </c>
      <c r="F7802">
        <v>3199</v>
      </c>
      <c r="G7802">
        <v>966</v>
      </c>
      <c r="H7802">
        <v>1</v>
      </c>
      <c r="I7802" s="58" t="s">
        <v>10348</v>
      </c>
      <c r="J7802">
        <v>96601</v>
      </c>
      <c r="K7802" s="4">
        <v>0</v>
      </c>
      <c r="L7802" s="4">
        <v>8.1280000000000001</v>
      </c>
      <c r="M7802" s="4">
        <v>5.5819999999999999</v>
      </c>
      <c r="N7802" s="4">
        <v>13.71</v>
      </c>
      <c r="O7802" s="5">
        <v>42305.745292812499</v>
      </c>
      <c r="P7802" s="5">
        <v>42305.745292812499</v>
      </c>
    </row>
    <row r="7803" spans="1:16">
      <c r="A7803">
        <v>5</v>
      </c>
      <c r="B7803">
        <v>16</v>
      </c>
      <c r="C7803">
        <v>8</v>
      </c>
      <c r="D7803">
        <v>208</v>
      </c>
      <c r="E7803">
        <v>796</v>
      </c>
      <c r="F7803">
        <v>3200</v>
      </c>
      <c r="G7803">
        <v>966</v>
      </c>
      <c r="H7803">
        <v>4</v>
      </c>
      <c r="I7803" s="58" t="s">
        <v>10349</v>
      </c>
      <c r="J7803">
        <v>96604</v>
      </c>
      <c r="K7803" s="4">
        <v>0</v>
      </c>
      <c r="L7803" s="4">
        <v>4.87</v>
      </c>
      <c r="M7803" s="4">
        <v>0</v>
      </c>
      <c r="N7803" s="4">
        <v>4.87</v>
      </c>
      <c r="O7803" s="5">
        <v>42305.745292812499</v>
      </c>
      <c r="P7803" s="5">
        <v>42305.745292812499</v>
      </c>
    </row>
    <row r="7804" spans="1:16">
      <c r="A7804">
        <v>5</v>
      </c>
      <c r="B7804">
        <v>16</v>
      </c>
      <c r="C7804">
        <v>8</v>
      </c>
      <c r="D7804">
        <v>209</v>
      </c>
      <c r="E7804">
        <v>1016</v>
      </c>
      <c r="F7804">
        <v>3235</v>
      </c>
      <c r="G7804">
        <v>480</v>
      </c>
      <c r="H7804">
        <v>9</v>
      </c>
      <c r="I7804" s="58" t="s">
        <v>10350</v>
      </c>
      <c r="J7804">
        <v>48009</v>
      </c>
      <c r="K7804" s="4">
        <v>1</v>
      </c>
      <c r="L7804" s="4">
        <v>3.302</v>
      </c>
      <c r="M7804" s="4">
        <v>0</v>
      </c>
      <c r="N7804" s="4">
        <v>2.302</v>
      </c>
      <c r="O7804" s="5">
        <v>42305.745292812499</v>
      </c>
      <c r="P7804" s="5">
        <v>42305.745292812499</v>
      </c>
    </row>
    <row r="7805" spans="1:16">
      <c r="A7805">
        <v>5</v>
      </c>
      <c r="B7805">
        <v>16</v>
      </c>
      <c r="C7805">
        <v>8</v>
      </c>
      <c r="D7805">
        <v>209</v>
      </c>
      <c r="E7805">
        <v>1207</v>
      </c>
      <c r="F7805">
        <v>3236</v>
      </c>
      <c r="G7805">
        <v>1249</v>
      </c>
      <c r="H7805">
        <v>1</v>
      </c>
      <c r="I7805" s="58" t="s">
        <v>10351</v>
      </c>
      <c r="J7805">
        <v>124901</v>
      </c>
      <c r="K7805" s="4">
        <v>20</v>
      </c>
      <c r="L7805" s="4">
        <v>26.957999999999998</v>
      </c>
      <c r="M7805" s="4">
        <v>0</v>
      </c>
      <c r="N7805" s="4">
        <v>6.9580000000000002</v>
      </c>
      <c r="O7805" s="5">
        <v>42305.745292812499</v>
      </c>
      <c r="P7805" s="5">
        <v>42305.745292812499</v>
      </c>
    </row>
    <row r="7806" spans="1:16">
      <c r="A7806">
        <v>5</v>
      </c>
      <c r="B7806">
        <v>16</v>
      </c>
      <c r="C7806">
        <v>8</v>
      </c>
      <c r="D7806">
        <v>209</v>
      </c>
      <c r="E7806">
        <v>2356</v>
      </c>
      <c r="F7806">
        <v>3237</v>
      </c>
      <c r="G7806">
        <v>2191</v>
      </c>
      <c r="H7806">
        <v>1</v>
      </c>
      <c r="I7806" s="58">
        <v>106288</v>
      </c>
      <c r="J7806">
        <v>219101</v>
      </c>
      <c r="K7806" s="4">
        <v>5</v>
      </c>
      <c r="L7806" s="4">
        <v>9.0549999999999997</v>
      </c>
      <c r="M7806" s="4">
        <v>0</v>
      </c>
      <c r="N7806" s="4">
        <v>4.0549999999999997</v>
      </c>
      <c r="O7806" s="5">
        <v>42305.745292812499</v>
      </c>
      <c r="P7806" s="5">
        <v>42305.745292812499</v>
      </c>
    </row>
    <row r="7807" spans="1:16">
      <c r="A7807">
        <v>5</v>
      </c>
      <c r="B7807">
        <v>16</v>
      </c>
      <c r="C7807">
        <v>8</v>
      </c>
      <c r="D7807">
        <v>209</v>
      </c>
      <c r="E7807">
        <v>2434</v>
      </c>
      <c r="F7807">
        <v>3238</v>
      </c>
      <c r="G7807">
        <v>2286</v>
      </c>
      <c r="H7807">
        <v>1</v>
      </c>
      <c r="I7807" s="58">
        <v>140986</v>
      </c>
      <c r="J7807">
        <v>228601</v>
      </c>
      <c r="K7807" s="4">
        <v>5</v>
      </c>
      <c r="L7807" s="4">
        <v>9.1920000000000002</v>
      </c>
      <c r="M7807" s="4">
        <v>0</v>
      </c>
      <c r="N7807" s="4">
        <v>4.1920000000000002</v>
      </c>
      <c r="O7807" s="5">
        <v>42305.745292812499</v>
      </c>
      <c r="P7807" s="5">
        <v>42305.745292812499</v>
      </c>
    </row>
    <row r="7808" spans="1:16">
      <c r="A7808">
        <v>5</v>
      </c>
      <c r="B7808">
        <v>16</v>
      </c>
      <c r="C7808">
        <v>8</v>
      </c>
      <c r="D7808">
        <v>209</v>
      </c>
      <c r="E7808">
        <v>2505</v>
      </c>
      <c r="F7808">
        <v>3239</v>
      </c>
      <c r="G7808">
        <v>2380</v>
      </c>
      <c r="H7808">
        <v>1</v>
      </c>
      <c r="I7808" s="58">
        <v>175318</v>
      </c>
      <c r="J7808">
        <v>238001</v>
      </c>
      <c r="K7808" s="4">
        <v>5</v>
      </c>
      <c r="L7808" s="4">
        <v>10.202999999999999</v>
      </c>
      <c r="M7808" s="4">
        <v>0</v>
      </c>
      <c r="N7808" s="4">
        <v>5.2030000000000003</v>
      </c>
      <c r="O7808" s="5">
        <v>42305.745292812499</v>
      </c>
      <c r="P7808" s="5">
        <v>42305.745292812499</v>
      </c>
    </row>
    <row r="7809" spans="1:16">
      <c r="A7809">
        <v>5</v>
      </c>
      <c r="B7809">
        <v>16</v>
      </c>
      <c r="C7809">
        <v>8</v>
      </c>
      <c r="D7809">
        <v>209</v>
      </c>
      <c r="E7809">
        <v>330</v>
      </c>
      <c r="F7809">
        <v>3230</v>
      </c>
      <c r="G7809">
        <v>972</v>
      </c>
      <c r="H7809">
        <v>1</v>
      </c>
      <c r="I7809" s="58" t="s">
        <v>10352</v>
      </c>
      <c r="J7809">
        <v>97201</v>
      </c>
      <c r="K7809" s="4">
        <v>5</v>
      </c>
      <c r="L7809" s="4">
        <v>15.458</v>
      </c>
      <c r="M7809" s="4">
        <v>10.728999999999999</v>
      </c>
      <c r="N7809" s="4">
        <v>21.187000000000001</v>
      </c>
      <c r="O7809" s="5">
        <v>42305.745292812499</v>
      </c>
      <c r="P7809" s="5">
        <v>43258.050196053242</v>
      </c>
    </row>
    <row r="7810" spans="1:16">
      <c r="A7810">
        <v>5</v>
      </c>
      <c r="B7810">
        <v>16</v>
      </c>
      <c r="C7810">
        <v>8</v>
      </c>
      <c r="D7810">
        <v>209</v>
      </c>
      <c r="E7810">
        <v>3628</v>
      </c>
      <c r="F7810">
        <v>3240</v>
      </c>
      <c r="G7810">
        <v>125</v>
      </c>
      <c r="H7810">
        <v>6</v>
      </c>
      <c r="I7810" s="58" t="s">
        <v>10353</v>
      </c>
      <c r="J7810">
        <v>12506</v>
      </c>
      <c r="K7810" s="4">
        <v>5</v>
      </c>
      <c r="L7810" s="4">
        <v>6.0469999999999997</v>
      </c>
      <c r="M7810" s="4">
        <v>0</v>
      </c>
      <c r="N7810" s="4">
        <v>0.40400000000000003</v>
      </c>
      <c r="O7810" s="5">
        <v>42305.745292812499</v>
      </c>
      <c r="P7810" s="5">
        <v>42305.745292812499</v>
      </c>
    </row>
    <row r="7811" spans="1:16">
      <c r="A7811">
        <v>5</v>
      </c>
      <c r="B7811">
        <v>16</v>
      </c>
      <c r="C7811">
        <v>8</v>
      </c>
      <c r="D7811">
        <v>209</v>
      </c>
      <c r="E7811">
        <v>3634</v>
      </c>
      <c r="F7811">
        <v>3241</v>
      </c>
      <c r="G7811">
        <v>125</v>
      </c>
      <c r="H7811">
        <v>7</v>
      </c>
      <c r="I7811" s="58" t="s">
        <v>10354</v>
      </c>
      <c r="J7811">
        <v>12507</v>
      </c>
      <c r="K7811" s="4">
        <v>5</v>
      </c>
      <c r="L7811" s="4">
        <v>5.63</v>
      </c>
      <c r="M7811" s="4">
        <v>0</v>
      </c>
      <c r="N7811" s="4">
        <v>0.63</v>
      </c>
      <c r="O7811" s="5">
        <v>42305.745292812499</v>
      </c>
      <c r="P7811" s="5">
        <v>42305.745292812499</v>
      </c>
    </row>
    <row r="7812" spans="1:16">
      <c r="A7812">
        <v>5</v>
      </c>
      <c r="B7812">
        <v>16</v>
      </c>
      <c r="C7812">
        <v>8</v>
      </c>
      <c r="D7812">
        <v>209</v>
      </c>
      <c r="E7812">
        <v>3858</v>
      </c>
      <c r="F7812">
        <v>3242</v>
      </c>
      <c r="G7812">
        <v>107</v>
      </c>
      <c r="H7812">
        <v>2</v>
      </c>
      <c r="I7812" s="58" t="s">
        <v>1695</v>
      </c>
      <c r="J7812">
        <v>10702</v>
      </c>
      <c r="K7812" s="4">
        <v>5.01</v>
      </c>
      <c r="L7812" s="4">
        <v>7.702</v>
      </c>
      <c r="M7812" s="4">
        <v>122.21899999999999</v>
      </c>
      <c r="N7812" s="4">
        <v>124.911</v>
      </c>
      <c r="O7812" s="5">
        <v>42305.745292812499</v>
      </c>
      <c r="P7812" s="5">
        <v>43258.050196053242</v>
      </c>
    </row>
    <row r="7813" spans="1:16">
      <c r="A7813">
        <v>5</v>
      </c>
      <c r="B7813">
        <v>16</v>
      </c>
      <c r="C7813">
        <v>8</v>
      </c>
      <c r="D7813">
        <v>209</v>
      </c>
      <c r="E7813">
        <v>3858</v>
      </c>
      <c r="F7813">
        <v>3243</v>
      </c>
      <c r="G7813">
        <v>126</v>
      </c>
      <c r="H7813">
        <v>1</v>
      </c>
      <c r="I7813" s="58" t="s">
        <v>10355</v>
      </c>
      <c r="J7813">
        <v>12601</v>
      </c>
      <c r="K7813" s="4">
        <v>5</v>
      </c>
      <c r="L7813" s="4">
        <v>22.763999999999999</v>
      </c>
      <c r="M7813" s="4">
        <v>143.166</v>
      </c>
      <c r="N7813" s="4">
        <v>160.93</v>
      </c>
      <c r="O7813" s="5">
        <v>42305.745292812499</v>
      </c>
      <c r="P7813" s="5">
        <v>42305.745292812499</v>
      </c>
    </row>
    <row r="7814" spans="1:16">
      <c r="A7814">
        <v>5</v>
      </c>
      <c r="B7814">
        <v>16</v>
      </c>
      <c r="C7814">
        <v>8</v>
      </c>
      <c r="D7814">
        <v>209</v>
      </c>
      <c r="E7814">
        <v>4086</v>
      </c>
      <c r="F7814">
        <v>3244</v>
      </c>
      <c r="G7814">
        <v>11</v>
      </c>
      <c r="H7814">
        <v>4</v>
      </c>
      <c r="I7814" s="58">
        <v>40634</v>
      </c>
      <c r="J7814">
        <v>1104</v>
      </c>
      <c r="K7814" s="4">
        <v>5</v>
      </c>
      <c r="L7814" s="4">
        <v>22.469000000000001</v>
      </c>
      <c r="M7814" s="4">
        <v>7.6529999999999996</v>
      </c>
      <c r="N7814" s="4">
        <v>25.122</v>
      </c>
      <c r="O7814" s="5">
        <v>42305.745292812499</v>
      </c>
      <c r="P7814" s="5">
        <v>43258.050196053242</v>
      </c>
    </row>
    <row r="7815" spans="1:16">
      <c r="A7815">
        <v>5</v>
      </c>
      <c r="B7815">
        <v>16</v>
      </c>
      <c r="C7815">
        <v>8</v>
      </c>
      <c r="D7815">
        <v>209</v>
      </c>
      <c r="E7815">
        <v>4540</v>
      </c>
      <c r="F7815">
        <v>3245</v>
      </c>
      <c r="G7815">
        <v>11</v>
      </c>
      <c r="H7815">
        <v>5</v>
      </c>
      <c r="I7815" s="58">
        <v>40664</v>
      </c>
      <c r="J7815">
        <v>1105</v>
      </c>
      <c r="K7815" s="4">
        <v>22.469000000000001</v>
      </c>
      <c r="L7815" s="4">
        <v>29.838000000000001</v>
      </c>
      <c r="M7815" s="4">
        <v>193.50299999999999</v>
      </c>
      <c r="N7815" s="4">
        <v>200.87200000000001</v>
      </c>
      <c r="O7815" s="5">
        <v>42305.745292812499</v>
      </c>
      <c r="P7815" s="5">
        <v>43258.050196053242</v>
      </c>
    </row>
    <row r="7816" spans="1:16">
      <c r="A7816">
        <v>5</v>
      </c>
      <c r="B7816">
        <v>16</v>
      </c>
      <c r="C7816">
        <v>8</v>
      </c>
      <c r="D7816">
        <v>209</v>
      </c>
      <c r="E7816">
        <v>4540</v>
      </c>
      <c r="F7816">
        <v>3246</v>
      </c>
      <c r="G7816">
        <v>11</v>
      </c>
      <c r="H7816">
        <v>6</v>
      </c>
      <c r="I7816" s="58">
        <v>40695</v>
      </c>
      <c r="J7816">
        <v>1106</v>
      </c>
      <c r="K7816" s="4">
        <v>29.856999999999999</v>
      </c>
      <c r="L7816" s="4">
        <v>42.542999999999999</v>
      </c>
      <c r="M7816" s="4">
        <v>200.87200000000001</v>
      </c>
      <c r="N7816" s="4">
        <v>213.55799999999999</v>
      </c>
      <c r="O7816" s="5">
        <v>42305.745292812499</v>
      </c>
      <c r="P7816" s="5">
        <v>43258.050196053242</v>
      </c>
    </row>
    <row r="7817" spans="1:16">
      <c r="A7817">
        <v>5</v>
      </c>
      <c r="B7817">
        <v>16</v>
      </c>
      <c r="C7817">
        <v>8</v>
      </c>
      <c r="D7817">
        <v>209</v>
      </c>
      <c r="E7817">
        <v>4540</v>
      </c>
      <c r="F7817">
        <v>3247</v>
      </c>
      <c r="G7817">
        <v>107</v>
      </c>
      <c r="H7817">
        <v>2</v>
      </c>
      <c r="I7817" s="58" t="s">
        <v>1695</v>
      </c>
      <c r="J7817">
        <v>10702</v>
      </c>
      <c r="K7817" s="4">
        <v>7.702</v>
      </c>
      <c r="L7817" s="4">
        <v>18.588000000000001</v>
      </c>
      <c r="M7817" s="4">
        <v>182.61699999999999</v>
      </c>
      <c r="N7817" s="4">
        <v>193.50299999999999</v>
      </c>
      <c r="O7817" s="5">
        <v>42305.745292812499</v>
      </c>
      <c r="P7817" s="5">
        <v>43258.050196053242</v>
      </c>
    </row>
    <row r="7818" spans="1:16">
      <c r="A7818">
        <v>5</v>
      </c>
      <c r="B7818">
        <v>16</v>
      </c>
      <c r="C7818">
        <v>8</v>
      </c>
      <c r="D7818">
        <v>209</v>
      </c>
      <c r="E7818">
        <v>4540</v>
      </c>
      <c r="F7818">
        <v>3248</v>
      </c>
      <c r="G7818">
        <v>296</v>
      </c>
      <c r="H7818">
        <v>6</v>
      </c>
      <c r="I7818" s="58" t="s">
        <v>10356</v>
      </c>
      <c r="J7818">
        <v>29606</v>
      </c>
      <c r="K7818" s="4">
        <v>5</v>
      </c>
      <c r="L7818" s="4">
        <v>6.5090000000000003</v>
      </c>
      <c r="M7818" s="4">
        <v>181.108</v>
      </c>
      <c r="N7818" s="4">
        <v>182.61699999999999</v>
      </c>
      <c r="O7818" s="5">
        <v>42305.745292812499</v>
      </c>
      <c r="P7818" s="5">
        <v>43258.050196053242</v>
      </c>
    </row>
    <row r="7819" spans="1:16">
      <c r="A7819">
        <v>5</v>
      </c>
      <c r="B7819">
        <v>16</v>
      </c>
      <c r="C7819">
        <v>8</v>
      </c>
      <c r="D7819">
        <v>209</v>
      </c>
      <c r="E7819">
        <v>4548</v>
      </c>
      <c r="F7819">
        <v>3249</v>
      </c>
      <c r="G7819">
        <v>125</v>
      </c>
      <c r="H7819">
        <v>4</v>
      </c>
      <c r="I7819" s="58" t="s">
        <v>10357</v>
      </c>
      <c r="J7819">
        <v>12504</v>
      </c>
      <c r="K7819" s="4">
        <v>5</v>
      </c>
      <c r="L7819" s="4">
        <v>22.309000000000001</v>
      </c>
      <c r="M7819" s="4">
        <v>111.535</v>
      </c>
      <c r="N7819" s="4">
        <v>128.84399999999999</v>
      </c>
      <c r="O7819" s="5">
        <v>42305.745292812499</v>
      </c>
      <c r="P7819" s="5">
        <v>43258.050196053242</v>
      </c>
    </row>
    <row r="7820" spans="1:16">
      <c r="A7820">
        <v>5</v>
      </c>
      <c r="B7820">
        <v>16</v>
      </c>
      <c r="C7820">
        <v>8</v>
      </c>
      <c r="D7820">
        <v>209</v>
      </c>
      <c r="E7820">
        <v>4548</v>
      </c>
      <c r="F7820">
        <v>3250</v>
      </c>
      <c r="G7820">
        <v>437</v>
      </c>
      <c r="H7820">
        <v>1</v>
      </c>
      <c r="I7820" s="58" t="s">
        <v>10358</v>
      </c>
      <c r="J7820">
        <v>43701</v>
      </c>
      <c r="K7820" s="4">
        <v>1</v>
      </c>
      <c r="L7820" s="4">
        <v>17.526</v>
      </c>
      <c r="M7820" s="4">
        <v>130.196</v>
      </c>
      <c r="N7820" s="4">
        <v>146.72200000000001</v>
      </c>
      <c r="O7820" s="5">
        <v>42305.745292812499</v>
      </c>
      <c r="P7820" s="5">
        <v>42305.745292812499</v>
      </c>
    </row>
    <row r="7821" spans="1:16">
      <c r="A7821">
        <v>5</v>
      </c>
      <c r="B7821">
        <v>16</v>
      </c>
      <c r="C7821">
        <v>8</v>
      </c>
      <c r="D7821">
        <v>209</v>
      </c>
      <c r="E7821">
        <v>731</v>
      </c>
      <c r="F7821">
        <v>3231</v>
      </c>
      <c r="G7821">
        <v>1031</v>
      </c>
      <c r="H7821">
        <v>4</v>
      </c>
      <c r="I7821" s="58" t="s">
        <v>10359</v>
      </c>
      <c r="J7821">
        <v>103104</v>
      </c>
      <c r="K7821" s="4">
        <v>5</v>
      </c>
      <c r="L7821" s="4">
        <v>15.609</v>
      </c>
      <c r="M7821" s="4">
        <v>9.8949999999999996</v>
      </c>
      <c r="N7821" s="4">
        <v>20.504000000000001</v>
      </c>
      <c r="O7821" s="5">
        <v>42305.745292812499</v>
      </c>
      <c r="P7821" s="5">
        <v>43258.050196053242</v>
      </c>
    </row>
    <row r="7822" spans="1:16">
      <c r="A7822">
        <v>5</v>
      </c>
      <c r="B7822">
        <v>16</v>
      </c>
      <c r="C7822">
        <v>8</v>
      </c>
      <c r="D7822">
        <v>209</v>
      </c>
      <c r="E7822">
        <v>731</v>
      </c>
      <c r="F7822">
        <v>3232</v>
      </c>
      <c r="G7822">
        <v>1031</v>
      </c>
      <c r="H7822">
        <v>5</v>
      </c>
      <c r="I7822" s="58" t="s">
        <v>10360</v>
      </c>
      <c r="J7822">
        <v>103105</v>
      </c>
      <c r="K7822" s="4">
        <v>5</v>
      </c>
      <c r="L7822" s="4">
        <v>14.895</v>
      </c>
      <c r="M7822" s="4">
        <v>0</v>
      </c>
      <c r="N7822" s="4">
        <v>9.8949999999999996</v>
      </c>
      <c r="O7822" s="5">
        <v>43258.050196053242</v>
      </c>
      <c r="P7822" s="5">
        <v>43258.050196053242</v>
      </c>
    </row>
    <row r="7823" spans="1:16">
      <c r="A7823">
        <v>5</v>
      </c>
      <c r="B7823">
        <v>16</v>
      </c>
      <c r="C7823">
        <v>8</v>
      </c>
      <c r="D7823">
        <v>209</v>
      </c>
      <c r="E7823">
        <v>755</v>
      </c>
      <c r="F7823">
        <v>3233</v>
      </c>
      <c r="G7823">
        <v>107</v>
      </c>
      <c r="H7823">
        <v>3</v>
      </c>
      <c r="I7823" s="58" t="s">
        <v>10361</v>
      </c>
      <c r="J7823">
        <v>10703</v>
      </c>
      <c r="K7823" s="4">
        <v>5</v>
      </c>
      <c r="L7823" s="4">
        <v>17.672999999999998</v>
      </c>
      <c r="M7823" s="4">
        <v>0</v>
      </c>
      <c r="N7823" s="4">
        <v>12.673</v>
      </c>
      <c r="O7823" s="5">
        <v>42305.745292812499</v>
      </c>
      <c r="P7823" s="5">
        <v>42305.745292812499</v>
      </c>
    </row>
    <row r="7824" spans="1:16">
      <c r="A7824">
        <v>5</v>
      </c>
      <c r="B7824">
        <v>16</v>
      </c>
      <c r="C7824">
        <v>8</v>
      </c>
      <c r="D7824">
        <v>209</v>
      </c>
      <c r="E7824">
        <v>758</v>
      </c>
      <c r="F7824">
        <v>3234</v>
      </c>
      <c r="G7824">
        <v>974</v>
      </c>
      <c r="H7824">
        <v>7</v>
      </c>
      <c r="I7824" s="58" t="s">
        <v>10362</v>
      </c>
      <c r="J7824">
        <v>97407</v>
      </c>
      <c r="K7824" s="4">
        <v>5</v>
      </c>
      <c r="L7824" s="4">
        <v>7.5949999999999998</v>
      </c>
      <c r="M7824" s="4">
        <v>0</v>
      </c>
      <c r="N7824" s="4">
        <v>2.5950000000000002</v>
      </c>
      <c r="O7824" s="5">
        <v>42305.745292812499</v>
      </c>
      <c r="P7824" s="5">
        <v>42305.745292812499</v>
      </c>
    </row>
    <row r="7825" spans="1:16">
      <c r="A7825">
        <v>5</v>
      </c>
      <c r="B7825">
        <v>16</v>
      </c>
      <c r="C7825">
        <v>8</v>
      </c>
      <c r="D7825">
        <v>217</v>
      </c>
      <c r="E7825">
        <v>1376</v>
      </c>
      <c r="F7825">
        <v>3252</v>
      </c>
      <c r="G7825">
        <v>1983</v>
      </c>
      <c r="H7825">
        <v>1</v>
      </c>
      <c r="I7825" s="58">
        <v>30317</v>
      </c>
      <c r="J7825">
        <v>198301</v>
      </c>
      <c r="K7825" s="4">
        <v>0</v>
      </c>
      <c r="L7825" s="4">
        <v>16.478000000000002</v>
      </c>
      <c r="M7825" s="4">
        <v>0</v>
      </c>
      <c r="N7825" s="4">
        <v>16.478000000000002</v>
      </c>
      <c r="O7825" s="5">
        <v>42305.745292812499</v>
      </c>
      <c r="P7825" s="5">
        <v>42305.745292812499</v>
      </c>
    </row>
    <row r="7826" spans="1:16">
      <c r="A7826">
        <v>5</v>
      </c>
      <c r="B7826">
        <v>16</v>
      </c>
      <c r="C7826">
        <v>8</v>
      </c>
      <c r="D7826">
        <v>217</v>
      </c>
      <c r="E7826">
        <v>1738</v>
      </c>
      <c r="F7826">
        <v>3253</v>
      </c>
      <c r="G7826">
        <v>1732</v>
      </c>
      <c r="H7826">
        <v>1</v>
      </c>
      <c r="I7826" s="58">
        <v>-61360</v>
      </c>
      <c r="J7826">
        <v>173201</v>
      </c>
      <c r="K7826" s="4">
        <v>10</v>
      </c>
      <c r="L7826" s="4">
        <v>20.657</v>
      </c>
      <c r="M7826" s="4">
        <v>0</v>
      </c>
      <c r="N7826" s="4">
        <v>10.657</v>
      </c>
      <c r="O7826" t="s">
        <v>1223</v>
      </c>
      <c r="P7826" t="s">
        <v>1223</v>
      </c>
    </row>
    <row r="7827" spans="1:16">
      <c r="A7827">
        <v>5</v>
      </c>
      <c r="B7827">
        <v>16</v>
      </c>
      <c r="C7827">
        <v>8</v>
      </c>
      <c r="D7827">
        <v>217</v>
      </c>
      <c r="E7827">
        <v>1914</v>
      </c>
      <c r="F7827">
        <v>3254</v>
      </c>
      <c r="G7827">
        <v>1747</v>
      </c>
      <c r="H7827">
        <v>1</v>
      </c>
      <c r="I7827" s="58">
        <v>-55881</v>
      </c>
      <c r="J7827">
        <v>174701</v>
      </c>
      <c r="K7827" s="4">
        <v>20.329999999999998</v>
      </c>
      <c r="L7827" s="4">
        <v>27.86</v>
      </c>
      <c r="M7827" s="4">
        <v>10.345000000000001</v>
      </c>
      <c r="N7827" s="4">
        <v>17.875</v>
      </c>
      <c r="O7827" s="5">
        <v>42305.745292812499</v>
      </c>
      <c r="P7827" s="5">
        <v>42305.745292812499</v>
      </c>
    </row>
    <row r="7828" spans="1:16">
      <c r="A7828">
        <v>5</v>
      </c>
      <c r="B7828">
        <v>16</v>
      </c>
      <c r="C7828">
        <v>8</v>
      </c>
      <c r="D7828">
        <v>217</v>
      </c>
      <c r="E7828">
        <v>1914</v>
      </c>
      <c r="F7828">
        <v>3255</v>
      </c>
      <c r="G7828">
        <v>1747</v>
      </c>
      <c r="H7828">
        <v>2</v>
      </c>
      <c r="I7828" s="58">
        <v>-55850</v>
      </c>
      <c r="J7828">
        <v>174702</v>
      </c>
      <c r="K7828" s="4">
        <v>0</v>
      </c>
      <c r="L7828" s="4">
        <v>13.416</v>
      </c>
      <c r="M7828" s="4">
        <v>17.972999999999999</v>
      </c>
      <c r="N7828" s="4">
        <v>31.388999999999999</v>
      </c>
      <c r="O7828" s="5">
        <v>42305.745292812499</v>
      </c>
      <c r="P7828" s="5">
        <v>43258.050196053242</v>
      </c>
    </row>
    <row r="7829" spans="1:16">
      <c r="A7829">
        <v>5</v>
      </c>
      <c r="B7829">
        <v>16</v>
      </c>
      <c r="C7829">
        <v>8</v>
      </c>
      <c r="D7829">
        <v>217</v>
      </c>
      <c r="E7829">
        <v>1914</v>
      </c>
      <c r="F7829">
        <v>3256</v>
      </c>
      <c r="G7829">
        <v>3306</v>
      </c>
      <c r="H7829">
        <v>1</v>
      </c>
      <c r="I7829" s="58">
        <v>513533</v>
      </c>
      <c r="J7829">
        <v>330601</v>
      </c>
      <c r="K7829" s="4">
        <v>0</v>
      </c>
      <c r="L7829" s="4">
        <v>10.345000000000001</v>
      </c>
      <c r="M7829" s="4">
        <v>0</v>
      </c>
      <c r="N7829" s="4">
        <v>10.345000000000001</v>
      </c>
      <c r="O7829" s="5">
        <v>42305.745292812499</v>
      </c>
      <c r="P7829" s="5">
        <v>42305.745292812499</v>
      </c>
    </row>
    <row r="7830" spans="1:16">
      <c r="A7830">
        <v>5</v>
      </c>
      <c r="B7830">
        <v>16</v>
      </c>
      <c r="C7830">
        <v>8</v>
      </c>
      <c r="D7830">
        <v>217</v>
      </c>
      <c r="E7830">
        <v>2265</v>
      </c>
      <c r="F7830">
        <v>3257</v>
      </c>
      <c r="G7830">
        <v>106</v>
      </c>
      <c r="H7830">
        <v>10</v>
      </c>
      <c r="I7830" s="58" t="s">
        <v>10363</v>
      </c>
      <c r="J7830">
        <v>10610</v>
      </c>
      <c r="K7830" s="4">
        <v>0</v>
      </c>
      <c r="L7830" s="4">
        <v>5.8570000000000002</v>
      </c>
      <c r="M7830" s="4">
        <v>0</v>
      </c>
      <c r="N7830" s="4">
        <v>5.8570000000000002</v>
      </c>
      <c r="O7830" s="5">
        <v>42305.745292812499</v>
      </c>
      <c r="P7830" s="5">
        <v>42305.745292812499</v>
      </c>
    </row>
    <row r="7831" spans="1:16">
      <c r="A7831">
        <v>5</v>
      </c>
      <c r="B7831">
        <v>16</v>
      </c>
      <c r="C7831">
        <v>8</v>
      </c>
      <c r="D7831">
        <v>217</v>
      </c>
      <c r="E7831">
        <v>2265</v>
      </c>
      <c r="F7831">
        <v>3258</v>
      </c>
      <c r="G7831">
        <v>2092</v>
      </c>
      <c r="H7831">
        <v>2</v>
      </c>
      <c r="I7831" s="58">
        <v>70160</v>
      </c>
      <c r="J7831">
        <v>209202</v>
      </c>
      <c r="K7831" s="4">
        <v>5.8570000000000002</v>
      </c>
      <c r="L7831" s="4">
        <v>14.64</v>
      </c>
      <c r="M7831" s="4">
        <v>5.8570000000000002</v>
      </c>
      <c r="N7831" s="4">
        <v>14.64</v>
      </c>
      <c r="O7831" s="5">
        <v>42305.745292812499</v>
      </c>
      <c r="P7831" s="5">
        <v>42305.745292812499</v>
      </c>
    </row>
    <row r="7832" spans="1:16">
      <c r="A7832">
        <v>5</v>
      </c>
      <c r="B7832">
        <v>16</v>
      </c>
      <c r="C7832">
        <v>8</v>
      </c>
      <c r="D7832">
        <v>217</v>
      </c>
      <c r="E7832">
        <v>3399</v>
      </c>
      <c r="F7832">
        <v>3259</v>
      </c>
      <c r="G7832">
        <v>2092</v>
      </c>
      <c r="H7832">
        <v>3</v>
      </c>
      <c r="I7832" s="58">
        <v>70189</v>
      </c>
      <c r="J7832">
        <v>209203</v>
      </c>
      <c r="K7832" s="4">
        <v>0</v>
      </c>
      <c r="L7832" s="4">
        <v>1.081</v>
      </c>
      <c r="M7832" s="4">
        <v>0</v>
      </c>
      <c r="N7832" s="4">
        <v>1.081</v>
      </c>
      <c r="O7832" s="5">
        <v>42305.745292812499</v>
      </c>
      <c r="P7832" s="5">
        <v>42305.745292812499</v>
      </c>
    </row>
    <row r="7833" spans="1:16">
      <c r="A7833">
        <v>5</v>
      </c>
      <c r="B7833">
        <v>16</v>
      </c>
      <c r="C7833">
        <v>8</v>
      </c>
      <c r="D7833">
        <v>217</v>
      </c>
      <c r="E7833">
        <v>4051</v>
      </c>
      <c r="F7833">
        <v>3260</v>
      </c>
      <c r="G7833">
        <v>106</v>
      </c>
      <c r="H7833">
        <v>6</v>
      </c>
      <c r="I7833" s="58" t="s">
        <v>1696</v>
      </c>
      <c r="J7833">
        <v>10606</v>
      </c>
      <c r="K7833" s="4">
        <v>30.483000000000001</v>
      </c>
      <c r="L7833" s="4">
        <v>36.064999999999998</v>
      </c>
      <c r="M7833" s="4">
        <v>0</v>
      </c>
      <c r="N7833" s="4">
        <v>5.5819999999999999</v>
      </c>
      <c r="O7833" s="5">
        <v>43258.050196053242</v>
      </c>
      <c r="P7833" s="5">
        <v>43258.050196053242</v>
      </c>
    </row>
    <row r="7834" spans="1:16">
      <c r="A7834">
        <v>5</v>
      </c>
      <c r="B7834">
        <v>16</v>
      </c>
      <c r="C7834">
        <v>8</v>
      </c>
      <c r="D7834">
        <v>217</v>
      </c>
      <c r="E7834">
        <v>4148</v>
      </c>
      <c r="F7834">
        <v>3261</v>
      </c>
      <c r="G7834">
        <v>360</v>
      </c>
      <c r="H7834">
        <v>8</v>
      </c>
      <c r="I7834" s="58" t="s">
        <v>10364</v>
      </c>
      <c r="J7834">
        <v>36008</v>
      </c>
      <c r="K7834" s="4">
        <v>20</v>
      </c>
      <c r="L7834" s="4">
        <v>20.472000000000001</v>
      </c>
      <c r="M7834" s="4">
        <v>0</v>
      </c>
      <c r="N7834" s="4">
        <v>0.47199999999999998</v>
      </c>
      <c r="O7834" s="5">
        <v>42305.745292812499</v>
      </c>
      <c r="P7834" s="5">
        <v>42305.745292812499</v>
      </c>
    </row>
    <row r="7835" spans="1:16">
      <c r="A7835">
        <v>5</v>
      </c>
      <c r="B7835">
        <v>16</v>
      </c>
      <c r="C7835">
        <v>8</v>
      </c>
      <c r="D7835">
        <v>217</v>
      </c>
      <c r="E7835">
        <v>4533</v>
      </c>
      <c r="F7835">
        <v>3262</v>
      </c>
      <c r="G7835">
        <v>32</v>
      </c>
      <c r="H7835">
        <v>7</v>
      </c>
      <c r="I7835" s="58">
        <v>11871</v>
      </c>
      <c r="J7835">
        <v>3207</v>
      </c>
      <c r="K7835" s="4">
        <v>1</v>
      </c>
      <c r="L7835" s="4">
        <v>16.597000000000001</v>
      </c>
      <c r="M7835" s="4">
        <v>233.68199999999999</v>
      </c>
      <c r="N7835" s="4">
        <v>249.279</v>
      </c>
      <c r="O7835" s="5">
        <v>42305.745292812499</v>
      </c>
      <c r="P7835" s="5">
        <v>43258.050196053242</v>
      </c>
    </row>
    <row r="7836" spans="1:16">
      <c r="A7836">
        <v>5</v>
      </c>
      <c r="B7836">
        <v>16</v>
      </c>
      <c r="C7836">
        <v>8</v>
      </c>
      <c r="D7836">
        <v>217</v>
      </c>
      <c r="E7836">
        <v>4533</v>
      </c>
      <c r="F7836">
        <v>3263</v>
      </c>
      <c r="G7836">
        <v>33</v>
      </c>
      <c r="H7836">
        <v>1</v>
      </c>
      <c r="I7836" s="58">
        <v>12055</v>
      </c>
      <c r="J7836">
        <v>3301</v>
      </c>
      <c r="K7836" s="4">
        <v>1.0999999999999999E-2</v>
      </c>
      <c r="L7836" s="4">
        <v>13.252000000000001</v>
      </c>
      <c r="M7836" s="4">
        <v>252.53899999999999</v>
      </c>
      <c r="N7836" s="4">
        <v>265.77999999999997</v>
      </c>
      <c r="O7836" s="5">
        <v>42305.745292812499</v>
      </c>
      <c r="P7836" s="5">
        <v>43258.050196053242</v>
      </c>
    </row>
    <row r="7837" spans="1:16">
      <c r="A7837">
        <v>5</v>
      </c>
      <c r="B7837">
        <v>16</v>
      </c>
      <c r="C7837">
        <v>8</v>
      </c>
      <c r="D7837">
        <v>217</v>
      </c>
      <c r="E7837">
        <v>4533</v>
      </c>
      <c r="F7837">
        <v>3264</v>
      </c>
      <c r="G7837">
        <v>106</v>
      </c>
      <c r="H7837">
        <v>5</v>
      </c>
      <c r="I7837" s="58" t="s">
        <v>10365</v>
      </c>
      <c r="J7837">
        <v>10605</v>
      </c>
      <c r="K7837" s="4">
        <v>17.712</v>
      </c>
      <c r="L7837" s="4">
        <v>20.972000000000001</v>
      </c>
      <c r="M7837" s="4">
        <v>249.279</v>
      </c>
      <c r="N7837" s="4">
        <v>252.53899999999999</v>
      </c>
      <c r="O7837" s="5">
        <v>42305.745292812499</v>
      </c>
      <c r="P7837" s="5">
        <v>43258.050196053242</v>
      </c>
    </row>
    <row r="7838" spans="1:16">
      <c r="A7838">
        <v>5</v>
      </c>
      <c r="B7838">
        <v>16</v>
      </c>
      <c r="C7838">
        <v>8</v>
      </c>
      <c r="D7838">
        <v>217</v>
      </c>
      <c r="E7838">
        <v>4553</v>
      </c>
      <c r="F7838">
        <v>3265</v>
      </c>
      <c r="G7838">
        <v>106</v>
      </c>
      <c r="H7838">
        <v>4</v>
      </c>
      <c r="I7838" s="58" t="s">
        <v>10366</v>
      </c>
      <c r="J7838">
        <v>10604</v>
      </c>
      <c r="K7838" s="4">
        <v>1</v>
      </c>
      <c r="L7838" s="4">
        <v>17.712</v>
      </c>
      <c r="M7838" s="4">
        <v>155.584</v>
      </c>
      <c r="N7838" s="4">
        <v>172.29599999999999</v>
      </c>
      <c r="O7838" s="5">
        <v>42305.745292812499</v>
      </c>
      <c r="P7838" s="5">
        <v>42305.745292812499</v>
      </c>
    </row>
    <row r="7839" spans="1:16">
      <c r="A7839">
        <v>5</v>
      </c>
      <c r="B7839">
        <v>16</v>
      </c>
      <c r="C7839">
        <v>8</v>
      </c>
      <c r="D7839">
        <v>217</v>
      </c>
      <c r="E7839">
        <v>4553</v>
      </c>
      <c r="F7839">
        <v>3266</v>
      </c>
      <c r="G7839">
        <v>106</v>
      </c>
      <c r="H7839">
        <v>6</v>
      </c>
      <c r="I7839" s="58" t="s">
        <v>1696</v>
      </c>
      <c r="J7839">
        <v>10606</v>
      </c>
      <c r="K7839" s="4">
        <v>20.972000000000001</v>
      </c>
      <c r="L7839" s="4">
        <v>30.292000000000002</v>
      </c>
      <c r="M7839" s="4">
        <v>175.55600000000001</v>
      </c>
      <c r="N7839" s="4">
        <v>184.876</v>
      </c>
      <c r="O7839" s="5">
        <v>42305.745292812499</v>
      </c>
      <c r="P7839" s="5">
        <v>42305.745292812499</v>
      </c>
    </row>
    <row r="7840" spans="1:16">
      <c r="A7840">
        <v>5</v>
      </c>
      <c r="B7840">
        <v>16</v>
      </c>
      <c r="C7840">
        <v>8</v>
      </c>
      <c r="D7840">
        <v>217</v>
      </c>
      <c r="E7840">
        <v>4553</v>
      </c>
      <c r="F7840">
        <v>3267</v>
      </c>
      <c r="G7840">
        <v>360</v>
      </c>
      <c r="H7840">
        <v>1</v>
      </c>
      <c r="I7840" s="58" t="s">
        <v>10367</v>
      </c>
      <c r="J7840">
        <v>36001</v>
      </c>
      <c r="K7840" s="4">
        <v>5.1589999999999998</v>
      </c>
      <c r="L7840" s="4">
        <v>11.084</v>
      </c>
      <c r="M7840" s="4">
        <v>184.876</v>
      </c>
      <c r="N7840" s="4">
        <v>190.80099999999999</v>
      </c>
      <c r="O7840" s="5">
        <v>42305.745292812499</v>
      </c>
      <c r="P7840" s="5">
        <v>43258.050196053242</v>
      </c>
    </row>
    <row r="7841" spans="1:16">
      <c r="A7841">
        <v>5</v>
      </c>
      <c r="B7841">
        <v>16</v>
      </c>
      <c r="C7841">
        <v>8</v>
      </c>
      <c r="D7841">
        <v>217</v>
      </c>
      <c r="E7841">
        <v>764</v>
      </c>
      <c r="F7841">
        <v>3251</v>
      </c>
      <c r="G7841">
        <v>360</v>
      </c>
      <c r="H7841">
        <v>7</v>
      </c>
      <c r="I7841" s="58" t="s">
        <v>10368</v>
      </c>
      <c r="J7841">
        <v>36007</v>
      </c>
      <c r="K7841" s="4">
        <v>1</v>
      </c>
      <c r="L7841" s="4">
        <v>20.221</v>
      </c>
      <c r="M7841" s="4">
        <v>1.39</v>
      </c>
      <c r="N7841" s="4">
        <v>20.611000000000001</v>
      </c>
      <c r="O7841" s="5">
        <v>42305.745292812499</v>
      </c>
      <c r="P7841" s="5">
        <v>43258.050196053242</v>
      </c>
    </row>
    <row r="7842" spans="1:16">
      <c r="A7842">
        <v>5</v>
      </c>
      <c r="B7842">
        <v>16</v>
      </c>
      <c r="C7842">
        <v>8</v>
      </c>
      <c r="D7842">
        <v>221</v>
      </c>
      <c r="E7842">
        <v>1205</v>
      </c>
      <c r="F7842">
        <v>3290</v>
      </c>
      <c r="G7842">
        <v>972</v>
      </c>
      <c r="H7842">
        <v>4</v>
      </c>
      <c r="I7842" s="58" t="s">
        <v>10369</v>
      </c>
      <c r="J7842">
        <v>97204</v>
      </c>
      <c r="K7842" s="4">
        <v>0.5</v>
      </c>
      <c r="L7842" s="4">
        <v>2.056</v>
      </c>
      <c r="M7842" s="4">
        <v>17.834</v>
      </c>
      <c r="N7842" s="4">
        <v>19.39</v>
      </c>
      <c r="O7842" s="5">
        <v>42305.745292812499</v>
      </c>
      <c r="P7842" s="5">
        <v>43258.050196053242</v>
      </c>
    </row>
    <row r="7843" spans="1:16">
      <c r="A7843">
        <v>5</v>
      </c>
      <c r="B7843">
        <v>16</v>
      </c>
      <c r="C7843">
        <v>8</v>
      </c>
      <c r="D7843">
        <v>221</v>
      </c>
      <c r="E7843">
        <v>1208</v>
      </c>
      <c r="F7843">
        <v>3291</v>
      </c>
      <c r="G7843">
        <v>1251</v>
      </c>
      <c r="H7843">
        <v>2</v>
      </c>
      <c r="I7843" s="58" t="s">
        <v>10370</v>
      </c>
      <c r="J7843">
        <v>125102</v>
      </c>
      <c r="K7843" s="4">
        <v>1</v>
      </c>
      <c r="L7843" s="4">
        <v>11.827</v>
      </c>
      <c r="M7843" s="4">
        <v>24.077999999999999</v>
      </c>
      <c r="N7843" s="4">
        <v>34.905000000000001</v>
      </c>
      <c r="O7843" s="5">
        <v>42305.745292812499</v>
      </c>
      <c r="P7843" s="5">
        <v>43258.050196053242</v>
      </c>
    </row>
    <row r="7844" spans="1:16">
      <c r="A7844">
        <v>5</v>
      </c>
      <c r="B7844">
        <v>16</v>
      </c>
      <c r="C7844">
        <v>8</v>
      </c>
      <c r="D7844">
        <v>221</v>
      </c>
      <c r="E7844">
        <v>1209</v>
      </c>
      <c r="F7844">
        <v>3292</v>
      </c>
      <c r="G7844">
        <v>1250</v>
      </c>
      <c r="H7844">
        <v>1</v>
      </c>
      <c r="I7844" s="58" t="s">
        <v>10371</v>
      </c>
      <c r="J7844">
        <v>125001</v>
      </c>
      <c r="K7844" s="4">
        <v>1</v>
      </c>
      <c r="L7844" s="4">
        <v>3.254</v>
      </c>
      <c r="M7844" s="4">
        <v>0</v>
      </c>
      <c r="N7844" s="4">
        <v>2.254</v>
      </c>
      <c r="O7844" s="5">
        <v>42305.745292812499</v>
      </c>
      <c r="P7844" s="5">
        <v>42305.745292812499</v>
      </c>
    </row>
    <row r="7845" spans="1:16">
      <c r="A7845">
        <v>5</v>
      </c>
      <c r="B7845">
        <v>16</v>
      </c>
      <c r="C7845">
        <v>8</v>
      </c>
      <c r="D7845">
        <v>221</v>
      </c>
      <c r="E7845">
        <v>1209</v>
      </c>
      <c r="F7845">
        <v>3293</v>
      </c>
      <c r="G7845">
        <v>1250</v>
      </c>
      <c r="H7845">
        <v>2</v>
      </c>
      <c r="I7845" s="58" t="s">
        <v>10372</v>
      </c>
      <c r="J7845">
        <v>125002</v>
      </c>
      <c r="K7845" s="4">
        <v>1</v>
      </c>
      <c r="L7845" s="4">
        <v>15.673</v>
      </c>
      <c r="M7845" s="4">
        <v>2.569</v>
      </c>
      <c r="N7845" s="4">
        <v>17.242000000000001</v>
      </c>
      <c r="O7845" s="5">
        <v>42305.745292812499</v>
      </c>
      <c r="P7845" s="5">
        <v>42305.745292812499</v>
      </c>
    </row>
    <row r="7846" spans="1:16">
      <c r="A7846">
        <v>5</v>
      </c>
      <c r="B7846">
        <v>16</v>
      </c>
      <c r="C7846">
        <v>8</v>
      </c>
      <c r="D7846">
        <v>221</v>
      </c>
      <c r="E7846">
        <v>1348</v>
      </c>
      <c r="F7846">
        <v>3294</v>
      </c>
      <c r="G7846">
        <v>663</v>
      </c>
      <c r="H7846">
        <v>3</v>
      </c>
      <c r="I7846" s="58" t="s">
        <v>10373</v>
      </c>
      <c r="J7846">
        <v>66303</v>
      </c>
      <c r="K7846" s="4">
        <v>1</v>
      </c>
      <c r="L7846" s="4">
        <v>16.067</v>
      </c>
      <c r="M7846" s="4">
        <v>9.4160000000000004</v>
      </c>
      <c r="N7846" s="4">
        <v>24.481999999999999</v>
      </c>
      <c r="O7846" s="5">
        <v>42305.745292812499</v>
      </c>
      <c r="P7846" s="5">
        <v>43258.050196053242</v>
      </c>
    </row>
    <row r="7847" spans="1:16">
      <c r="A7847">
        <v>5</v>
      </c>
      <c r="B7847">
        <v>16</v>
      </c>
      <c r="C7847">
        <v>8</v>
      </c>
      <c r="D7847">
        <v>221</v>
      </c>
      <c r="E7847">
        <v>1348</v>
      </c>
      <c r="F7847">
        <v>3295</v>
      </c>
      <c r="G7847">
        <v>663</v>
      </c>
      <c r="H7847">
        <v>4</v>
      </c>
      <c r="I7847" s="58" t="s">
        <v>10374</v>
      </c>
      <c r="J7847">
        <v>66304</v>
      </c>
      <c r="K7847" s="4">
        <v>1</v>
      </c>
      <c r="L7847" s="4">
        <v>6.9329999999999998</v>
      </c>
      <c r="M7847" s="4">
        <v>24.481999999999999</v>
      </c>
      <c r="N7847" s="4">
        <v>30.416</v>
      </c>
      <c r="O7847" s="5">
        <v>42305.745292812499</v>
      </c>
      <c r="P7847" s="5">
        <v>43258.050196053242</v>
      </c>
    </row>
    <row r="7848" spans="1:16">
      <c r="A7848">
        <v>5</v>
      </c>
      <c r="B7848">
        <v>16</v>
      </c>
      <c r="C7848">
        <v>8</v>
      </c>
      <c r="D7848">
        <v>221</v>
      </c>
      <c r="E7848">
        <v>1348</v>
      </c>
      <c r="F7848">
        <v>3296</v>
      </c>
      <c r="G7848">
        <v>2721</v>
      </c>
      <c r="H7848">
        <v>3</v>
      </c>
      <c r="I7848" s="58">
        <v>299925</v>
      </c>
      <c r="J7848">
        <v>272103</v>
      </c>
      <c r="K7848" s="4">
        <v>1</v>
      </c>
      <c r="L7848" s="4">
        <v>6.9039999999999999</v>
      </c>
      <c r="M7848" s="4">
        <v>1.966</v>
      </c>
      <c r="N7848" s="4">
        <v>7.87</v>
      </c>
      <c r="O7848" s="5">
        <v>42305.745292812499</v>
      </c>
      <c r="P7848" s="5">
        <v>43258.050196053242</v>
      </c>
    </row>
    <row r="7849" spans="1:16">
      <c r="A7849">
        <v>5</v>
      </c>
      <c r="B7849">
        <v>16</v>
      </c>
      <c r="C7849">
        <v>8</v>
      </c>
      <c r="D7849">
        <v>221</v>
      </c>
      <c r="E7849">
        <v>137</v>
      </c>
      <c r="F7849">
        <v>3272</v>
      </c>
      <c r="G7849">
        <v>33</v>
      </c>
      <c r="H7849">
        <v>8</v>
      </c>
      <c r="I7849" s="58">
        <v>12267</v>
      </c>
      <c r="J7849">
        <v>3308</v>
      </c>
      <c r="K7849" s="4">
        <v>0.4</v>
      </c>
      <c r="L7849" s="4">
        <v>11.615</v>
      </c>
      <c r="M7849" s="4">
        <v>0</v>
      </c>
      <c r="N7849" s="4">
        <v>10.509</v>
      </c>
      <c r="O7849" s="5">
        <v>42305.745292812499</v>
      </c>
      <c r="P7849" s="5">
        <v>42305.745292812499</v>
      </c>
    </row>
    <row r="7850" spans="1:16">
      <c r="A7850">
        <v>5</v>
      </c>
      <c r="B7850">
        <v>16</v>
      </c>
      <c r="C7850">
        <v>8</v>
      </c>
      <c r="D7850">
        <v>221</v>
      </c>
      <c r="E7850">
        <v>18</v>
      </c>
      <c r="F7850">
        <v>3268</v>
      </c>
      <c r="G7850">
        <v>6</v>
      </c>
      <c r="H7850">
        <v>16</v>
      </c>
      <c r="I7850" s="58" t="s">
        <v>10375</v>
      </c>
      <c r="J7850">
        <v>616</v>
      </c>
      <c r="K7850" s="4">
        <v>1</v>
      </c>
      <c r="L7850" s="4">
        <v>3.0760000000000001</v>
      </c>
      <c r="M7850" s="4">
        <v>0</v>
      </c>
      <c r="N7850" s="4">
        <v>2.0760000000000001</v>
      </c>
      <c r="O7850" t="s">
        <v>1223</v>
      </c>
      <c r="P7850" t="s">
        <v>1223</v>
      </c>
    </row>
    <row r="7851" spans="1:16">
      <c r="A7851">
        <v>5</v>
      </c>
      <c r="B7851">
        <v>16</v>
      </c>
      <c r="C7851">
        <v>8</v>
      </c>
      <c r="D7851">
        <v>221</v>
      </c>
      <c r="E7851">
        <v>1834</v>
      </c>
      <c r="F7851">
        <v>3297</v>
      </c>
      <c r="G7851">
        <v>1655</v>
      </c>
      <c r="H7851">
        <v>1</v>
      </c>
      <c r="I7851" s="58">
        <v>-89483</v>
      </c>
      <c r="J7851">
        <v>165501</v>
      </c>
      <c r="K7851" s="4">
        <v>1</v>
      </c>
      <c r="L7851" s="4">
        <v>12.952999999999999</v>
      </c>
      <c r="M7851" s="4">
        <v>0</v>
      </c>
      <c r="N7851" s="4">
        <v>11.952999999999999</v>
      </c>
      <c r="O7851" s="5">
        <v>42305.745292812499</v>
      </c>
      <c r="P7851" s="5">
        <v>43258.050196053242</v>
      </c>
    </row>
    <row r="7852" spans="1:16">
      <c r="A7852">
        <v>5</v>
      </c>
      <c r="B7852">
        <v>16</v>
      </c>
      <c r="C7852">
        <v>8</v>
      </c>
      <c r="D7852">
        <v>221</v>
      </c>
      <c r="E7852">
        <v>19</v>
      </c>
      <c r="F7852">
        <v>3269</v>
      </c>
      <c r="G7852">
        <v>6</v>
      </c>
      <c r="H7852">
        <v>17</v>
      </c>
      <c r="I7852" s="58" t="s">
        <v>10376</v>
      </c>
      <c r="J7852">
        <v>617</v>
      </c>
      <c r="K7852" s="4">
        <v>1</v>
      </c>
      <c r="L7852" s="4">
        <v>3.786</v>
      </c>
      <c r="M7852" s="4">
        <v>0</v>
      </c>
      <c r="N7852" s="4">
        <v>2.786</v>
      </c>
      <c r="O7852" s="5">
        <v>42305.745292812499</v>
      </c>
      <c r="P7852" s="5">
        <v>42305.745292812499</v>
      </c>
    </row>
    <row r="7853" spans="1:16">
      <c r="A7853">
        <v>5</v>
      </c>
      <c r="B7853">
        <v>16</v>
      </c>
      <c r="C7853">
        <v>8</v>
      </c>
      <c r="D7853">
        <v>221</v>
      </c>
      <c r="E7853">
        <v>20</v>
      </c>
      <c r="F7853">
        <v>3270</v>
      </c>
      <c r="G7853">
        <v>6</v>
      </c>
      <c r="H7853">
        <v>19</v>
      </c>
      <c r="I7853" s="58" t="s">
        <v>10377</v>
      </c>
      <c r="J7853">
        <v>619</v>
      </c>
      <c r="K7853" s="4">
        <v>1</v>
      </c>
      <c r="L7853" s="4">
        <v>2.661</v>
      </c>
      <c r="M7853" s="4">
        <v>0</v>
      </c>
      <c r="N7853" s="4">
        <v>1.661</v>
      </c>
      <c r="O7853" s="5">
        <v>42305.745292812499</v>
      </c>
      <c r="P7853" s="5">
        <v>42305.745292812499</v>
      </c>
    </row>
    <row r="7854" spans="1:16">
      <c r="A7854">
        <v>5</v>
      </c>
      <c r="B7854">
        <v>16</v>
      </c>
      <c r="C7854">
        <v>8</v>
      </c>
      <c r="D7854">
        <v>221</v>
      </c>
      <c r="E7854">
        <v>2099</v>
      </c>
      <c r="F7854">
        <v>3298</v>
      </c>
      <c r="G7854">
        <v>2997</v>
      </c>
      <c r="H7854">
        <v>2</v>
      </c>
      <c r="I7854" s="58">
        <v>400705</v>
      </c>
      <c r="J7854">
        <v>299702</v>
      </c>
      <c r="K7854" s="4">
        <v>0</v>
      </c>
      <c r="L7854" s="4">
        <v>4.7060000000000004</v>
      </c>
      <c r="M7854" s="4">
        <v>13.534000000000001</v>
      </c>
      <c r="N7854" s="4">
        <v>18.239999999999998</v>
      </c>
      <c r="O7854" s="5">
        <v>42305.745292812499</v>
      </c>
      <c r="P7854" s="5">
        <v>42305.745292812499</v>
      </c>
    </row>
    <row r="7855" spans="1:16">
      <c r="A7855">
        <v>5</v>
      </c>
      <c r="B7855">
        <v>16</v>
      </c>
      <c r="C7855">
        <v>8</v>
      </c>
      <c r="D7855">
        <v>221</v>
      </c>
      <c r="E7855">
        <v>21</v>
      </c>
      <c r="F7855">
        <v>3271</v>
      </c>
      <c r="G7855">
        <v>6</v>
      </c>
      <c r="H7855">
        <v>18</v>
      </c>
      <c r="I7855" s="58" t="s">
        <v>1697</v>
      </c>
      <c r="J7855">
        <v>618</v>
      </c>
      <c r="K7855" s="4">
        <v>3.8849999999999998</v>
      </c>
      <c r="L7855" s="4">
        <v>12.351000000000001</v>
      </c>
      <c r="M7855" s="4">
        <v>0</v>
      </c>
      <c r="N7855" s="4">
        <v>8.4659999999999993</v>
      </c>
      <c r="O7855" s="5">
        <v>42305.745292812499</v>
      </c>
      <c r="P7855" s="5">
        <v>42305.745292812499</v>
      </c>
    </row>
    <row r="7856" spans="1:16">
      <c r="A7856">
        <v>5</v>
      </c>
      <c r="B7856">
        <v>16</v>
      </c>
      <c r="C7856">
        <v>8</v>
      </c>
      <c r="D7856">
        <v>221</v>
      </c>
      <c r="E7856">
        <v>214</v>
      </c>
      <c r="F7856">
        <v>3273</v>
      </c>
      <c r="G7856">
        <v>6</v>
      </c>
      <c r="H7856">
        <v>10</v>
      </c>
      <c r="I7856" s="58">
        <v>38991</v>
      </c>
      <c r="J7856">
        <v>610</v>
      </c>
      <c r="K7856" s="4">
        <v>0</v>
      </c>
      <c r="L7856" s="4">
        <v>3.089</v>
      </c>
      <c r="M7856" s="4">
        <v>0</v>
      </c>
      <c r="N7856" s="4">
        <v>3.089</v>
      </c>
      <c r="O7856" s="5">
        <v>42305.745292812499</v>
      </c>
      <c r="P7856" s="5">
        <v>43258.050196053242</v>
      </c>
    </row>
    <row r="7857" spans="1:16">
      <c r="A7857">
        <v>5</v>
      </c>
      <c r="B7857">
        <v>16</v>
      </c>
      <c r="C7857">
        <v>8</v>
      </c>
      <c r="D7857">
        <v>221</v>
      </c>
      <c r="E7857">
        <v>2430</v>
      </c>
      <c r="F7857">
        <v>3299</v>
      </c>
      <c r="G7857">
        <v>2474</v>
      </c>
      <c r="H7857">
        <v>2</v>
      </c>
      <c r="I7857" s="58">
        <v>209683</v>
      </c>
      <c r="J7857">
        <v>247402</v>
      </c>
      <c r="K7857" s="4">
        <v>1</v>
      </c>
      <c r="L7857" s="4">
        <v>3.9039999999999999</v>
      </c>
      <c r="M7857" s="4">
        <v>5.7990000000000004</v>
      </c>
      <c r="N7857" s="4">
        <v>8.7029999999999994</v>
      </c>
      <c r="O7857" s="5">
        <v>42305.745292812499</v>
      </c>
      <c r="P7857" s="5">
        <v>42305.745292812499</v>
      </c>
    </row>
    <row r="7858" spans="1:16">
      <c r="A7858">
        <v>5</v>
      </c>
      <c r="B7858">
        <v>16</v>
      </c>
      <c r="C7858">
        <v>8</v>
      </c>
      <c r="D7858">
        <v>221</v>
      </c>
      <c r="E7858">
        <v>2431</v>
      </c>
      <c r="F7858">
        <v>3300</v>
      </c>
      <c r="G7858">
        <v>2282</v>
      </c>
      <c r="H7858">
        <v>1</v>
      </c>
      <c r="I7858" s="58">
        <v>139525</v>
      </c>
      <c r="J7858">
        <v>228201</v>
      </c>
      <c r="K7858" s="4">
        <v>1</v>
      </c>
      <c r="L7858" s="4">
        <v>2.3210000000000002</v>
      </c>
      <c r="M7858" s="4">
        <v>0</v>
      </c>
      <c r="N7858" s="4">
        <v>1.321</v>
      </c>
      <c r="O7858" s="5">
        <v>42305.745292812499</v>
      </c>
      <c r="P7858" s="5">
        <v>43258.050196053242</v>
      </c>
    </row>
    <row r="7859" spans="1:16">
      <c r="A7859">
        <v>5</v>
      </c>
      <c r="B7859">
        <v>16</v>
      </c>
      <c r="C7859">
        <v>8</v>
      </c>
      <c r="D7859">
        <v>221</v>
      </c>
      <c r="E7859">
        <v>278</v>
      </c>
      <c r="F7859">
        <v>3274</v>
      </c>
      <c r="G7859">
        <v>699</v>
      </c>
      <c r="H7859">
        <v>1</v>
      </c>
      <c r="I7859" s="58" t="s">
        <v>10378</v>
      </c>
      <c r="J7859">
        <v>69901</v>
      </c>
      <c r="K7859" s="4">
        <v>0</v>
      </c>
      <c r="L7859" s="4">
        <v>21.481000000000002</v>
      </c>
      <c r="M7859" s="4">
        <v>10.717000000000001</v>
      </c>
      <c r="N7859" s="4">
        <v>32.198</v>
      </c>
      <c r="O7859" s="5">
        <v>42305.745292812499</v>
      </c>
      <c r="P7859" s="5">
        <v>42305.745292812499</v>
      </c>
    </row>
    <row r="7860" spans="1:16">
      <c r="A7860">
        <v>5</v>
      </c>
      <c r="B7860">
        <v>16</v>
      </c>
      <c r="C7860">
        <v>8</v>
      </c>
      <c r="D7860">
        <v>221</v>
      </c>
      <c r="E7860">
        <v>278</v>
      </c>
      <c r="F7860">
        <v>3275</v>
      </c>
      <c r="G7860">
        <v>2935</v>
      </c>
      <c r="H7860">
        <v>1</v>
      </c>
      <c r="I7860" s="58">
        <v>378028</v>
      </c>
      <c r="J7860">
        <v>293501</v>
      </c>
      <c r="K7860" s="4">
        <v>1</v>
      </c>
      <c r="L7860" s="4">
        <v>11.717000000000001</v>
      </c>
      <c r="M7860" s="4">
        <v>0</v>
      </c>
      <c r="N7860" s="4">
        <v>10.717000000000001</v>
      </c>
      <c r="O7860" t="s">
        <v>1223</v>
      </c>
      <c r="P7860" t="s">
        <v>1223</v>
      </c>
    </row>
    <row r="7861" spans="1:16">
      <c r="A7861">
        <v>5</v>
      </c>
      <c r="B7861">
        <v>16</v>
      </c>
      <c r="C7861">
        <v>8</v>
      </c>
      <c r="D7861">
        <v>221</v>
      </c>
      <c r="E7861">
        <v>2823</v>
      </c>
      <c r="F7861">
        <v>3301</v>
      </c>
      <c r="G7861">
        <v>2859</v>
      </c>
      <c r="H7861">
        <v>2</v>
      </c>
      <c r="I7861" s="58">
        <v>350301</v>
      </c>
      <c r="J7861">
        <v>285902</v>
      </c>
      <c r="K7861" s="4">
        <v>1</v>
      </c>
      <c r="L7861" s="4">
        <v>3.6190000000000002</v>
      </c>
      <c r="M7861" s="4">
        <v>7.0209999999999999</v>
      </c>
      <c r="N7861" s="4">
        <v>9.64</v>
      </c>
      <c r="O7861" s="5">
        <v>42305.745292812499</v>
      </c>
      <c r="P7861" s="5">
        <v>43258.050196053242</v>
      </c>
    </row>
    <row r="7862" spans="1:16">
      <c r="A7862">
        <v>5</v>
      </c>
      <c r="B7862">
        <v>16</v>
      </c>
      <c r="C7862">
        <v>8</v>
      </c>
      <c r="D7862">
        <v>221</v>
      </c>
      <c r="E7862">
        <v>314</v>
      </c>
      <c r="F7862">
        <v>3276</v>
      </c>
      <c r="G7862">
        <v>733</v>
      </c>
      <c r="H7862">
        <v>3</v>
      </c>
      <c r="I7862" s="58" t="s">
        <v>10379</v>
      </c>
      <c r="J7862">
        <v>73303</v>
      </c>
      <c r="K7862" s="4">
        <v>1</v>
      </c>
      <c r="L7862" s="4">
        <v>23.905999999999999</v>
      </c>
      <c r="M7862" s="4">
        <v>26.704999999999998</v>
      </c>
      <c r="N7862" s="4">
        <v>49.610999999999997</v>
      </c>
      <c r="O7862" s="5">
        <v>42305.745292812499</v>
      </c>
      <c r="P7862" s="5">
        <v>43258.050196053242</v>
      </c>
    </row>
    <row r="7863" spans="1:16">
      <c r="A7863">
        <v>5</v>
      </c>
      <c r="B7863">
        <v>16</v>
      </c>
      <c r="C7863">
        <v>8</v>
      </c>
      <c r="D7863">
        <v>221</v>
      </c>
      <c r="E7863">
        <v>3261</v>
      </c>
      <c r="F7863">
        <v>3302</v>
      </c>
      <c r="G7863">
        <v>3507</v>
      </c>
      <c r="H7863">
        <v>1</v>
      </c>
      <c r="I7863" s="58">
        <v>586946</v>
      </c>
      <c r="J7863">
        <v>350701</v>
      </c>
      <c r="K7863" s="4">
        <v>5</v>
      </c>
      <c r="L7863" s="4">
        <v>7.1390000000000002</v>
      </c>
      <c r="M7863" s="4">
        <v>0</v>
      </c>
      <c r="N7863" s="4">
        <v>2.1389999999999998</v>
      </c>
      <c r="O7863" s="5">
        <v>42305.745292812499</v>
      </c>
      <c r="P7863" s="5">
        <v>42305.745292812499</v>
      </c>
    </row>
    <row r="7864" spans="1:16">
      <c r="A7864">
        <v>5</v>
      </c>
      <c r="B7864">
        <v>16</v>
      </c>
      <c r="C7864">
        <v>8</v>
      </c>
      <c r="D7864">
        <v>221</v>
      </c>
      <c r="E7864">
        <v>3381</v>
      </c>
      <c r="F7864">
        <v>3303</v>
      </c>
      <c r="G7864">
        <v>2270</v>
      </c>
      <c r="H7864">
        <v>1</v>
      </c>
      <c r="I7864" s="58">
        <v>135142</v>
      </c>
      <c r="J7864">
        <v>227001</v>
      </c>
      <c r="K7864" s="4">
        <v>0</v>
      </c>
      <c r="L7864" s="4">
        <v>5.0570000000000004</v>
      </c>
      <c r="M7864" s="4">
        <v>0</v>
      </c>
      <c r="N7864" s="4">
        <v>5.0570000000000004</v>
      </c>
      <c r="O7864" s="5">
        <v>42305.745292812499</v>
      </c>
      <c r="P7864" s="5">
        <v>42305.745292812499</v>
      </c>
    </row>
    <row r="7865" spans="1:16">
      <c r="A7865">
        <v>5</v>
      </c>
      <c r="B7865">
        <v>16</v>
      </c>
      <c r="C7865">
        <v>8</v>
      </c>
      <c r="D7865">
        <v>221</v>
      </c>
      <c r="E7865">
        <v>3490</v>
      </c>
      <c r="F7865">
        <v>3304</v>
      </c>
      <c r="G7865">
        <v>663</v>
      </c>
      <c r="H7865">
        <v>5</v>
      </c>
      <c r="I7865" s="58" t="s">
        <v>10380</v>
      </c>
      <c r="J7865">
        <v>66305</v>
      </c>
      <c r="K7865" s="4">
        <v>10</v>
      </c>
      <c r="L7865" s="4">
        <v>10.494</v>
      </c>
      <c r="M7865" s="4">
        <v>0</v>
      </c>
      <c r="N7865" s="4">
        <v>0.49399999999999999</v>
      </c>
      <c r="O7865" s="5">
        <v>42305.745292812499</v>
      </c>
      <c r="P7865" s="5">
        <v>42305.745292812499</v>
      </c>
    </row>
    <row r="7866" spans="1:16">
      <c r="A7866">
        <v>5</v>
      </c>
      <c r="B7866">
        <v>16</v>
      </c>
      <c r="C7866">
        <v>8</v>
      </c>
      <c r="D7866">
        <v>221</v>
      </c>
      <c r="E7866">
        <v>3535</v>
      </c>
      <c r="F7866">
        <v>3305</v>
      </c>
      <c r="G7866">
        <v>6</v>
      </c>
      <c r="H7866">
        <v>4</v>
      </c>
      <c r="I7866" s="58">
        <v>38808</v>
      </c>
      <c r="J7866">
        <v>604</v>
      </c>
      <c r="K7866" s="4">
        <v>0.5</v>
      </c>
      <c r="L7866" s="4">
        <v>13.935</v>
      </c>
      <c r="M7866" s="4">
        <v>260.37</v>
      </c>
      <c r="N7866" s="4">
        <v>273.80500000000001</v>
      </c>
      <c r="O7866" s="5">
        <v>42305.745292812499</v>
      </c>
      <c r="P7866" s="5">
        <v>42305.745292812499</v>
      </c>
    </row>
    <row r="7867" spans="1:16">
      <c r="A7867">
        <v>5</v>
      </c>
      <c r="B7867">
        <v>16</v>
      </c>
      <c r="C7867">
        <v>8</v>
      </c>
      <c r="D7867">
        <v>221</v>
      </c>
      <c r="E7867">
        <v>3535</v>
      </c>
      <c r="F7867">
        <v>3306</v>
      </c>
      <c r="G7867">
        <v>6</v>
      </c>
      <c r="H7867">
        <v>5</v>
      </c>
      <c r="I7867" s="58">
        <v>38838</v>
      </c>
      <c r="J7867">
        <v>605</v>
      </c>
      <c r="K7867" s="4">
        <v>1</v>
      </c>
      <c r="L7867" s="4">
        <v>11.635999999999999</v>
      </c>
      <c r="M7867" s="4">
        <v>273.80500000000001</v>
      </c>
      <c r="N7867" s="4">
        <v>284.44099999999997</v>
      </c>
      <c r="O7867" s="5">
        <v>42305.745292812499</v>
      </c>
      <c r="P7867" s="5">
        <v>43258.050196053242</v>
      </c>
    </row>
    <row r="7868" spans="1:16">
      <c r="A7868">
        <v>5</v>
      </c>
      <c r="B7868">
        <v>16</v>
      </c>
      <c r="C7868">
        <v>8</v>
      </c>
      <c r="D7868">
        <v>221</v>
      </c>
      <c r="E7868">
        <v>3535</v>
      </c>
      <c r="F7868">
        <v>3307</v>
      </c>
      <c r="G7868">
        <v>6</v>
      </c>
      <c r="H7868">
        <v>6</v>
      </c>
      <c r="I7868" s="58">
        <v>38869</v>
      </c>
      <c r="J7868">
        <v>606</v>
      </c>
      <c r="K7868" s="4">
        <v>1.0620000000000001</v>
      </c>
      <c r="L7868" s="4">
        <v>9.3379999999999992</v>
      </c>
      <c r="M7868" s="4">
        <v>284.44099999999997</v>
      </c>
      <c r="N7868" s="4">
        <v>292.71699999999998</v>
      </c>
      <c r="O7868" s="5">
        <v>42305.745292812499</v>
      </c>
      <c r="P7868" s="5">
        <v>43258.050196053242</v>
      </c>
    </row>
    <row r="7869" spans="1:16">
      <c r="A7869">
        <v>5</v>
      </c>
      <c r="B7869">
        <v>16</v>
      </c>
      <c r="C7869">
        <v>8</v>
      </c>
      <c r="D7869">
        <v>221</v>
      </c>
      <c r="E7869">
        <v>3605</v>
      </c>
      <c r="F7869">
        <v>3308</v>
      </c>
      <c r="G7869">
        <v>699</v>
      </c>
      <c r="H7869">
        <v>2</v>
      </c>
      <c r="I7869" s="58" t="s">
        <v>10381</v>
      </c>
      <c r="J7869">
        <v>69902</v>
      </c>
      <c r="K7869" s="4">
        <v>5</v>
      </c>
      <c r="L7869" s="4">
        <v>5.64</v>
      </c>
      <c r="M7869" s="4">
        <v>0</v>
      </c>
      <c r="N7869" s="4">
        <v>0.64</v>
      </c>
      <c r="O7869" s="5">
        <v>42305.745292812499</v>
      </c>
      <c r="P7869" s="5">
        <v>42305.745292812499</v>
      </c>
    </row>
    <row r="7870" spans="1:16">
      <c r="A7870">
        <v>5</v>
      </c>
      <c r="B7870">
        <v>16</v>
      </c>
      <c r="C7870">
        <v>8</v>
      </c>
      <c r="D7870">
        <v>221</v>
      </c>
      <c r="E7870">
        <v>386</v>
      </c>
      <c r="F7870">
        <v>3277</v>
      </c>
      <c r="G7870">
        <v>1655</v>
      </c>
      <c r="H7870">
        <v>3</v>
      </c>
      <c r="I7870" s="58">
        <v>-89424</v>
      </c>
      <c r="J7870">
        <v>165503</v>
      </c>
      <c r="K7870" s="4">
        <v>0</v>
      </c>
      <c r="L7870" s="4">
        <v>3.05</v>
      </c>
      <c r="M7870" s="4">
        <v>0</v>
      </c>
      <c r="N7870" s="4">
        <v>3.05</v>
      </c>
      <c r="O7870" s="5">
        <v>42305.745292812499</v>
      </c>
      <c r="P7870" s="5">
        <v>42305.745292812499</v>
      </c>
    </row>
    <row r="7871" spans="1:16">
      <c r="A7871">
        <v>5</v>
      </c>
      <c r="B7871">
        <v>16</v>
      </c>
      <c r="C7871">
        <v>8</v>
      </c>
      <c r="D7871">
        <v>221</v>
      </c>
      <c r="E7871">
        <v>3884</v>
      </c>
      <c r="F7871">
        <v>3309</v>
      </c>
      <c r="G7871">
        <v>181</v>
      </c>
      <c r="H7871">
        <v>1</v>
      </c>
      <c r="I7871" s="58" t="s">
        <v>10382</v>
      </c>
      <c r="J7871">
        <v>18101</v>
      </c>
      <c r="K7871" s="4">
        <v>5</v>
      </c>
      <c r="L7871" s="4">
        <v>15.339</v>
      </c>
      <c r="M7871" s="4">
        <v>0</v>
      </c>
      <c r="N7871" s="4">
        <v>10.339</v>
      </c>
      <c r="O7871" s="5">
        <v>42305.745292812499</v>
      </c>
      <c r="P7871" s="5">
        <v>42305.745292812499</v>
      </c>
    </row>
    <row r="7872" spans="1:16">
      <c r="A7872">
        <v>5</v>
      </c>
      <c r="B7872">
        <v>16</v>
      </c>
      <c r="C7872">
        <v>8</v>
      </c>
      <c r="D7872">
        <v>221</v>
      </c>
      <c r="E7872">
        <v>3977</v>
      </c>
      <c r="F7872">
        <v>3310</v>
      </c>
      <c r="G7872">
        <v>650</v>
      </c>
      <c r="H7872">
        <v>2</v>
      </c>
      <c r="I7872" s="58" t="s">
        <v>10383</v>
      </c>
      <c r="J7872">
        <v>65002</v>
      </c>
      <c r="K7872" s="4">
        <v>1</v>
      </c>
      <c r="L7872" s="4">
        <v>3.4409999999999998</v>
      </c>
      <c r="M7872" s="4">
        <v>17.664999999999999</v>
      </c>
      <c r="N7872" s="4">
        <v>20.106000000000002</v>
      </c>
      <c r="O7872" s="5">
        <v>42305.745292812499</v>
      </c>
      <c r="P7872" s="5">
        <v>43258.050196053242</v>
      </c>
    </row>
    <row r="7873" spans="1:16">
      <c r="A7873">
        <v>5</v>
      </c>
      <c r="B7873">
        <v>16</v>
      </c>
      <c r="C7873">
        <v>8</v>
      </c>
      <c r="D7873">
        <v>221</v>
      </c>
      <c r="E7873">
        <v>4086</v>
      </c>
      <c r="F7873">
        <v>3311</v>
      </c>
      <c r="G7873">
        <v>11</v>
      </c>
      <c r="H7873">
        <v>1</v>
      </c>
      <c r="I7873" s="58">
        <v>40544</v>
      </c>
      <c r="J7873">
        <v>1101</v>
      </c>
      <c r="K7873" s="4">
        <v>1</v>
      </c>
      <c r="L7873" s="4">
        <v>7.423</v>
      </c>
      <c r="M7873" s="4">
        <v>0</v>
      </c>
      <c r="N7873" s="4">
        <v>6.423</v>
      </c>
      <c r="O7873" s="5">
        <v>42305.745292812499</v>
      </c>
      <c r="P7873" s="5">
        <v>42305.745292812499</v>
      </c>
    </row>
    <row r="7874" spans="1:16">
      <c r="A7874">
        <v>5</v>
      </c>
      <c r="B7874">
        <v>16</v>
      </c>
      <c r="C7874">
        <v>8</v>
      </c>
      <c r="D7874">
        <v>221</v>
      </c>
      <c r="E7874">
        <v>4223</v>
      </c>
      <c r="F7874">
        <v>3312</v>
      </c>
      <c r="G7874">
        <v>2398</v>
      </c>
      <c r="H7874">
        <v>1</v>
      </c>
      <c r="I7874" s="58">
        <v>181893</v>
      </c>
      <c r="J7874">
        <v>239801</v>
      </c>
      <c r="K7874" s="4">
        <v>0</v>
      </c>
      <c r="L7874" s="4">
        <v>7.1669999999999998</v>
      </c>
      <c r="M7874" s="4">
        <v>0</v>
      </c>
      <c r="N7874" s="4">
        <v>7.1669999999999998</v>
      </c>
      <c r="O7874" s="5">
        <v>42305.745292812499</v>
      </c>
      <c r="P7874" s="5">
        <v>42305.745292812499</v>
      </c>
    </row>
    <row r="7875" spans="1:16">
      <c r="A7875">
        <v>5</v>
      </c>
      <c r="B7875">
        <v>16</v>
      </c>
      <c r="C7875">
        <v>8</v>
      </c>
      <c r="D7875">
        <v>221</v>
      </c>
      <c r="E7875">
        <v>4533</v>
      </c>
      <c r="F7875">
        <v>3313</v>
      </c>
      <c r="G7875">
        <v>33</v>
      </c>
      <c r="H7875">
        <v>6</v>
      </c>
      <c r="I7875" s="58">
        <v>12206</v>
      </c>
      <c r="J7875">
        <v>3306</v>
      </c>
      <c r="K7875" s="4">
        <v>1</v>
      </c>
      <c r="L7875" s="4">
        <v>8.0709999999999997</v>
      </c>
      <c r="M7875" s="4">
        <v>306.85599999999999</v>
      </c>
      <c r="N7875" s="4">
        <v>313.92700000000002</v>
      </c>
      <c r="O7875" s="5">
        <v>42305.745292812499</v>
      </c>
      <c r="P7875" s="5">
        <v>43258.050196053242</v>
      </c>
    </row>
    <row r="7876" spans="1:16">
      <c r="A7876">
        <v>5</v>
      </c>
      <c r="B7876">
        <v>16</v>
      </c>
      <c r="C7876">
        <v>8</v>
      </c>
      <c r="D7876">
        <v>221</v>
      </c>
      <c r="E7876">
        <v>4533</v>
      </c>
      <c r="F7876">
        <v>3314</v>
      </c>
      <c r="G7876">
        <v>34</v>
      </c>
      <c r="H7876">
        <v>1</v>
      </c>
      <c r="I7876" s="58">
        <v>12420</v>
      </c>
      <c r="J7876">
        <v>3401</v>
      </c>
      <c r="K7876" s="4">
        <v>1.5</v>
      </c>
      <c r="L7876" s="4">
        <v>16.202999999999999</v>
      </c>
      <c r="M7876" s="4">
        <v>313.92700000000002</v>
      </c>
      <c r="N7876" s="4">
        <v>328.63</v>
      </c>
      <c r="O7876" s="5">
        <v>42305.745292812499</v>
      </c>
      <c r="P7876" s="5">
        <v>43258.050196053242</v>
      </c>
    </row>
    <row r="7877" spans="1:16">
      <c r="A7877">
        <v>5</v>
      </c>
      <c r="B7877">
        <v>16</v>
      </c>
      <c r="C7877">
        <v>8</v>
      </c>
      <c r="D7877">
        <v>221</v>
      </c>
      <c r="E7877">
        <v>4533</v>
      </c>
      <c r="F7877">
        <v>3315</v>
      </c>
      <c r="G7877">
        <v>34</v>
      </c>
      <c r="H7877">
        <v>2</v>
      </c>
      <c r="I7877" s="58">
        <v>12451</v>
      </c>
      <c r="J7877">
        <v>3402</v>
      </c>
      <c r="K7877" s="4">
        <v>1.5</v>
      </c>
      <c r="L7877" s="4">
        <v>15.904999999999999</v>
      </c>
      <c r="M7877" s="4">
        <v>328.63</v>
      </c>
      <c r="N7877" s="4">
        <v>343.03500000000003</v>
      </c>
      <c r="O7877" s="5">
        <v>42305.745292812499</v>
      </c>
      <c r="P7877" s="5">
        <v>43258.050196053242</v>
      </c>
    </row>
    <row r="7878" spans="1:16">
      <c r="A7878">
        <v>5</v>
      </c>
      <c r="B7878">
        <v>16</v>
      </c>
      <c r="C7878">
        <v>8</v>
      </c>
      <c r="D7878">
        <v>221</v>
      </c>
      <c r="E7878">
        <v>4534</v>
      </c>
      <c r="F7878">
        <v>3316</v>
      </c>
      <c r="G7878">
        <v>6</v>
      </c>
      <c r="H7878">
        <v>18</v>
      </c>
      <c r="I7878" s="58" t="s">
        <v>1697</v>
      </c>
      <c r="J7878">
        <v>618</v>
      </c>
      <c r="K7878" s="4">
        <v>0</v>
      </c>
      <c r="L7878" s="4">
        <v>3.7069999999999999</v>
      </c>
      <c r="M7878" s="4">
        <v>225.04499999999999</v>
      </c>
      <c r="N7878" s="4">
        <v>228.75200000000001</v>
      </c>
      <c r="O7878" s="5">
        <v>42305.745292812499</v>
      </c>
      <c r="P7878" s="5">
        <v>42305.745292812499</v>
      </c>
    </row>
    <row r="7879" spans="1:16">
      <c r="A7879">
        <v>5</v>
      </c>
      <c r="B7879">
        <v>16</v>
      </c>
      <c r="C7879">
        <v>8</v>
      </c>
      <c r="D7879">
        <v>221</v>
      </c>
      <c r="E7879">
        <v>4534</v>
      </c>
      <c r="F7879">
        <v>3317</v>
      </c>
      <c r="G7879">
        <v>54</v>
      </c>
      <c r="H7879">
        <v>1</v>
      </c>
      <c r="I7879" s="58">
        <v>19725</v>
      </c>
      <c r="J7879">
        <v>5401</v>
      </c>
      <c r="K7879" s="4">
        <v>0</v>
      </c>
      <c r="L7879" s="4">
        <v>11.21</v>
      </c>
      <c r="M7879" s="4">
        <v>245.42500000000001</v>
      </c>
      <c r="N7879" s="4">
        <v>256.63499999999999</v>
      </c>
      <c r="O7879" s="5">
        <v>42305.745292812499</v>
      </c>
      <c r="P7879" s="5">
        <v>43258.050196053242</v>
      </c>
    </row>
    <row r="7880" spans="1:16">
      <c r="A7880">
        <v>5</v>
      </c>
      <c r="B7880">
        <v>16</v>
      </c>
      <c r="C7880">
        <v>8</v>
      </c>
      <c r="D7880">
        <v>221</v>
      </c>
      <c r="E7880">
        <v>4546</v>
      </c>
      <c r="F7880">
        <v>3318</v>
      </c>
      <c r="G7880">
        <v>407</v>
      </c>
      <c r="H7880">
        <v>4</v>
      </c>
      <c r="I7880" s="58" t="s">
        <v>10384</v>
      </c>
      <c r="J7880">
        <v>40704</v>
      </c>
      <c r="K7880" s="4">
        <v>14.207000000000001</v>
      </c>
      <c r="L7880" s="4">
        <v>21.931999999999999</v>
      </c>
      <c r="M7880" s="4">
        <v>178.51900000000001</v>
      </c>
      <c r="N7880" s="4">
        <v>186.244</v>
      </c>
      <c r="O7880" s="5">
        <v>42305.745292812499</v>
      </c>
      <c r="P7880" s="5">
        <v>43258.050196053242</v>
      </c>
    </row>
    <row r="7881" spans="1:16">
      <c r="A7881">
        <v>5</v>
      </c>
      <c r="B7881">
        <v>16</v>
      </c>
      <c r="C7881">
        <v>8</v>
      </c>
      <c r="D7881">
        <v>221</v>
      </c>
      <c r="E7881">
        <v>4546</v>
      </c>
      <c r="F7881">
        <v>3319</v>
      </c>
      <c r="G7881">
        <v>407</v>
      </c>
      <c r="H7881">
        <v>5</v>
      </c>
      <c r="I7881" s="58" t="s">
        <v>10385</v>
      </c>
      <c r="J7881">
        <v>40705</v>
      </c>
      <c r="K7881" s="4">
        <v>1</v>
      </c>
      <c r="L7881" s="4">
        <v>14.177</v>
      </c>
      <c r="M7881" s="4">
        <v>165.34200000000001</v>
      </c>
      <c r="N7881" s="4">
        <v>178.51900000000001</v>
      </c>
      <c r="O7881" s="5">
        <v>42305.745292812499</v>
      </c>
      <c r="P7881" s="5">
        <v>42305.745292812499</v>
      </c>
    </row>
    <row r="7882" spans="1:16">
      <c r="A7882">
        <v>5</v>
      </c>
      <c r="B7882">
        <v>16</v>
      </c>
      <c r="C7882">
        <v>8</v>
      </c>
      <c r="D7882">
        <v>221</v>
      </c>
      <c r="E7882">
        <v>4546</v>
      </c>
      <c r="F7882">
        <v>3320</v>
      </c>
      <c r="G7882">
        <v>407</v>
      </c>
      <c r="H7882">
        <v>6</v>
      </c>
      <c r="I7882" s="58" t="s">
        <v>10386</v>
      </c>
      <c r="J7882">
        <v>40706</v>
      </c>
      <c r="K7882" s="4">
        <v>1</v>
      </c>
      <c r="L7882" s="4">
        <v>13.384</v>
      </c>
      <c r="M7882" s="4">
        <v>152.958</v>
      </c>
      <c r="N7882" s="4">
        <v>165.34200000000001</v>
      </c>
      <c r="O7882" s="5">
        <v>42305.745292812499</v>
      </c>
      <c r="P7882" s="5">
        <v>42305.745292812499</v>
      </c>
    </row>
    <row r="7883" spans="1:16">
      <c r="A7883">
        <v>5</v>
      </c>
      <c r="B7883">
        <v>16</v>
      </c>
      <c r="C7883">
        <v>8</v>
      </c>
      <c r="D7883">
        <v>221</v>
      </c>
      <c r="E7883">
        <v>553</v>
      </c>
      <c r="F7883">
        <v>3278</v>
      </c>
      <c r="G7883">
        <v>1070</v>
      </c>
      <c r="H7883">
        <v>1</v>
      </c>
      <c r="I7883" s="58" t="s">
        <v>10387</v>
      </c>
      <c r="J7883">
        <v>107001</v>
      </c>
      <c r="K7883" s="4">
        <v>1</v>
      </c>
      <c r="L7883" s="4">
        <v>5.641</v>
      </c>
      <c r="M7883" s="4">
        <v>0</v>
      </c>
      <c r="N7883" s="4">
        <v>4.641</v>
      </c>
      <c r="O7883" s="5">
        <v>42305.745292812499</v>
      </c>
      <c r="P7883" s="5">
        <v>42305.745292812499</v>
      </c>
    </row>
    <row r="7884" spans="1:16">
      <c r="A7884">
        <v>5</v>
      </c>
      <c r="B7884">
        <v>16</v>
      </c>
      <c r="C7884">
        <v>8</v>
      </c>
      <c r="D7884">
        <v>221</v>
      </c>
      <c r="E7884">
        <v>553</v>
      </c>
      <c r="F7884">
        <v>3279</v>
      </c>
      <c r="G7884">
        <v>1070</v>
      </c>
      <c r="H7884">
        <v>2</v>
      </c>
      <c r="I7884" s="58" t="s">
        <v>10388</v>
      </c>
      <c r="J7884">
        <v>107002</v>
      </c>
      <c r="K7884" s="4">
        <v>1</v>
      </c>
      <c r="L7884" s="4">
        <v>4.3570000000000002</v>
      </c>
      <c r="M7884" s="4">
        <v>5.1269999999999998</v>
      </c>
      <c r="N7884" s="4">
        <v>8.484</v>
      </c>
      <c r="O7884" s="5">
        <v>42305.745292812499</v>
      </c>
      <c r="P7884" s="5">
        <v>43258.050196053242</v>
      </c>
    </row>
    <row r="7885" spans="1:16">
      <c r="A7885">
        <v>5</v>
      </c>
      <c r="B7885">
        <v>16</v>
      </c>
      <c r="C7885">
        <v>8</v>
      </c>
      <c r="D7885">
        <v>221</v>
      </c>
      <c r="E7885">
        <v>754</v>
      </c>
      <c r="F7885">
        <v>3280</v>
      </c>
      <c r="G7885">
        <v>2032</v>
      </c>
      <c r="H7885">
        <v>4</v>
      </c>
      <c r="I7885" s="58">
        <v>48305</v>
      </c>
      <c r="J7885">
        <v>203204</v>
      </c>
      <c r="K7885" s="4">
        <v>1</v>
      </c>
      <c r="L7885" s="4">
        <v>3.21</v>
      </c>
      <c r="M7885" s="4">
        <v>55.085000000000001</v>
      </c>
      <c r="N7885" s="4">
        <v>57.295000000000002</v>
      </c>
      <c r="O7885" s="5">
        <v>42305.745292812499</v>
      </c>
      <c r="P7885" s="5">
        <v>42305.745292812499</v>
      </c>
    </row>
    <row r="7886" spans="1:16">
      <c r="A7886">
        <v>5</v>
      </c>
      <c r="B7886">
        <v>16</v>
      </c>
      <c r="C7886">
        <v>8</v>
      </c>
      <c r="D7886">
        <v>221</v>
      </c>
      <c r="E7886">
        <v>758</v>
      </c>
      <c r="F7886">
        <v>3281</v>
      </c>
      <c r="G7886">
        <v>974</v>
      </c>
      <c r="H7886">
        <v>3</v>
      </c>
      <c r="I7886" s="58" t="s">
        <v>10389</v>
      </c>
      <c r="J7886">
        <v>97403</v>
      </c>
      <c r="K7886" s="4">
        <v>1</v>
      </c>
      <c r="L7886" s="4">
        <v>8.0169999999999995</v>
      </c>
      <c r="M7886" s="4">
        <v>36.405000000000001</v>
      </c>
      <c r="N7886" s="4">
        <v>43.421999999999997</v>
      </c>
      <c r="O7886" s="5">
        <v>42305.745292812499</v>
      </c>
      <c r="P7886" s="5">
        <v>43258.050196053242</v>
      </c>
    </row>
    <row r="7887" spans="1:16">
      <c r="A7887">
        <v>5</v>
      </c>
      <c r="B7887">
        <v>16</v>
      </c>
      <c r="C7887">
        <v>8</v>
      </c>
      <c r="D7887">
        <v>221</v>
      </c>
      <c r="E7887">
        <v>758</v>
      </c>
      <c r="F7887">
        <v>3282</v>
      </c>
      <c r="G7887">
        <v>974</v>
      </c>
      <c r="H7887">
        <v>4</v>
      </c>
      <c r="I7887" s="58" t="s">
        <v>10390</v>
      </c>
      <c r="J7887">
        <v>97404</v>
      </c>
      <c r="K7887" s="4">
        <v>1</v>
      </c>
      <c r="L7887" s="4">
        <v>8.6639999999999997</v>
      </c>
      <c r="M7887" s="4">
        <v>43.421999999999997</v>
      </c>
      <c r="N7887" s="4">
        <v>51.085999999999999</v>
      </c>
      <c r="O7887" s="5">
        <v>42305.745292812499</v>
      </c>
      <c r="P7887" s="5">
        <v>43258.050196053242</v>
      </c>
    </row>
    <row r="7888" spans="1:16">
      <c r="A7888">
        <v>5</v>
      </c>
      <c r="B7888">
        <v>16</v>
      </c>
      <c r="C7888">
        <v>8</v>
      </c>
      <c r="D7888">
        <v>221</v>
      </c>
      <c r="E7888">
        <v>767</v>
      </c>
      <c r="F7888">
        <v>3283</v>
      </c>
      <c r="G7888">
        <v>699</v>
      </c>
      <c r="H7888">
        <v>3</v>
      </c>
      <c r="I7888" s="58" t="s">
        <v>10391</v>
      </c>
      <c r="J7888">
        <v>69903</v>
      </c>
      <c r="K7888" s="4">
        <v>1</v>
      </c>
      <c r="L7888" s="4">
        <v>8.19</v>
      </c>
      <c r="M7888" s="4">
        <v>0</v>
      </c>
      <c r="N7888" s="4">
        <v>7.19</v>
      </c>
      <c r="O7888" t="s">
        <v>1223</v>
      </c>
      <c r="P7888" t="s">
        <v>1223</v>
      </c>
    </row>
    <row r="7889" spans="1:16">
      <c r="A7889">
        <v>5</v>
      </c>
      <c r="B7889">
        <v>16</v>
      </c>
      <c r="C7889">
        <v>8</v>
      </c>
      <c r="D7889">
        <v>221</v>
      </c>
      <c r="E7889">
        <v>767</v>
      </c>
      <c r="F7889">
        <v>3284</v>
      </c>
      <c r="G7889">
        <v>699</v>
      </c>
      <c r="H7889">
        <v>4</v>
      </c>
      <c r="I7889" s="58" t="s">
        <v>10392</v>
      </c>
      <c r="J7889">
        <v>69904</v>
      </c>
      <c r="K7889" s="4">
        <v>1</v>
      </c>
      <c r="L7889" s="4">
        <v>3.9279999999999999</v>
      </c>
      <c r="M7889" s="4">
        <v>7.19</v>
      </c>
      <c r="N7889" s="4">
        <v>10.118</v>
      </c>
      <c r="O7889" s="5">
        <v>42305.745292812499</v>
      </c>
      <c r="P7889" s="5">
        <v>42305.745292812499</v>
      </c>
    </row>
    <row r="7890" spans="1:16">
      <c r="A7890">
        <v>5</v>
      </c>
      <c r="B7890">
        <v>16</v>
      </c>
      <c r="C7890">
        <v>8</v>
      </c>
      <c r="D7890">
        <v>221</v>
      </c>
      <c r="E7890">
        <v>768</v>
      </c>
      <c r="F7890">
        <v>3285</v>
      </c>
      <c r="G7890">
        <v>984</v>
      </c>
      <c r="H7890">
        <v>1</v>
      </c>
      <c r="I7890" s="58" t="s">
        <v>10393</v>
      </c>
      <c r="J7890">
        <v>98401</v>
      </c>
      <c r="K7890" s="4">
        <v>0</v>
      </c>
      <c r="L7890" s="4">
        <v>6.5339999999999998</v>
      </c>
      <c r="M7890" s="4">
        <v>0</v>
      </c>
      <c r="N7890" s="4">
        <v>6.5339999999999998</v>
      </c>
      <c r="O7890" s="5">
        <v>42305.745292812499</v>
      </c>
      <c r="P7890" s="5">
        <v>42305.745292812499</v>
      </c>
    </row>
    <row r="7891" spans="1:16">
      <c r="A7891">
        <v>5</v>
      </c>
      <c r="B7891">
        <v>16</v>
      </c>
      <c r="C7891">
        <v>8</v>
      </c>
      <c r="D7891">
        <v>221</v>
      </c>
      <c r="E7891">
        <v>852</v>
      </c>
      <c r="F7891">
        <v>3286</v>
      </c>
      <c r="G7891">
        <v>663</v>
      </c>
      <c r="H7891">
        <v>1</v>
      </c>
      <c r="I7891" s="58" t="s">
        <v>10394</v>
      </c>
      <c r="J7891">
        <v>66301</v>
      </c>
      <c r="K7891" s="4">
        <v>1</v>
      </c>
      <c r="L7891" s="4">
        <v>8.0519999999999996</v>
      </c>
      <c r="M7891" s="4">
        <v>26.771000000000001</v>
      </c>
      <c r="N7891" s="4">
        <v>33.823</v>
      </c>
      <c r="O7891" s="5">
        <v>42305.745292812499</v>
      </c>
      <c r="P7891" s="5">
        <v>42305.745292812499</v>
      </c>
    </row>
    <row r="7892" spans="1:16">
      <c r="A7892">
        <v>5</v>
      </c>
      <c r="B7892">
        <v>16</v>
      </c>
      <c r="C7892">
        <v>8</v>
      </c>
      <c r="D7892">
        <v>221</v>
      </c>
      <c r="E7892">
        <v>852</v>
      </c>
      <c r="F7892">
        <v>3287</v>
      </c>
      <c r="G7892">
        <v>663</v>
      </c>
      <c r="H7892">
        <v>2</v>
      </c>
      <c r="I7892" s="58" t="s">
        <v>10395</v>
      </c>
      <c r="J7892">
        <v>66302</v>
      </c>
      <c r="K7892" s="4">
        <v>1</v>
      </c>
      <c r="L7892" s="4">
        <v>3.2170000000000001</v>
      </c>
      <c r="M7892" s="4">
        <v>33.823</v>
      </c>
      <c r="N7892" s="4">
        <v>36.04</v>
      </c>
      <c r="O7892" s="5">
        <v>42305.745292812499</v>
      </c>
      <c r="P7892" s="5">
        <v>42305.745292812499</v>
      </c>
    </row>
    <row r="7893" spans="1:16">
      <c r="A7893">
        <v>5</v>
      </c>
      <c r="B7893">
        <v>16</v>
      </c>
      <c r="C7893">
        <v>8</v>
      </c>
      <c r="D7893">
        <v>221</v>
      </c>
      <c r="E7893">
        <v>852</v>
      </c>
      <c r="F7893">
        <v>3288</v>
      </c>
      <c r="G7893">
        <v>677</v>
      </c>
      <c r="H7893">
        <v>1</v>
      </c>
      <c r="I7893" s="58" t="s">
        <v>10396</v>
      </c>
      <c r="J7893">
        <v>67701</v>
      </c>
      <c r="K7893" s="4">
        <v>1</v>
      </c>
      <c r="L7893" s="4">
        <v>7.2460000000000004</v>
      </c>
      <c r="M7893" s="4">
        <v>20.524999999999999</v>
      </c>
      <c r="N7893" s="4">
        <v>26.771000000000001</v>
      </c>
      <c r="O7893" s="5">
        <v>42305.745292812499</v>
      </c>
      <c r="P7893" s="5">
        <v>43258.050196053242</v>
      </c>
    </row>
    <row r="7894" spans="1:16">
      <c r="A7894">
        <v>5</v>
      </c>
      <c r="B7894">
        <v>16</v>
      </c>
      <c r="C7894">
        <v>8</v>
      </c>
      <c r="D7894">
        <v>221</v>
      </c>
      <c r="E7894">
        <v>852</v>
      </c>
      <c r="F7894">
        <v>3289</v>
      </c>
      <c r="G7894">
        <v>677</v>
      </c>
      <c r="H7894">
        <v>2</v>
      </c>
      <c r="I7894" s="58" t="s">
        <v>10397</v>
      </c>
      <c r="J7894">
        <v>67702</v>
      </c>
      <c r="K7894" s="4">
        <v>0</v>
      </c>
      <c r="L7894" s="4">
        <v>4.556</v>
      </c>
      <c r="M7894" s="4">
        <v>15.968999999999999</v>
      </c>
      <c r="N7894" s="4">
        <v>20.524999999999999</v>
      </c>
      <c r="O7894" s="5">
        <v>42305.745292812499</v>
      </c>
      <c r="P7894" s="5">
        <v>43258.050196053242</v>
      </c>
    </row>
    <row r="7895" spans="1:16">
      <c r="A7895">
        <v>5</v>
      </c>
      <c r="B7895">
        <v>16</v>
      </c>
      <c r="C7895">
        <v>8</v>
      </c>
      <c r="D7895">
        <v>30</v>
      </c>
      <c r="E7895">
        <v>1016</v>
      </c>
      <c r="F7895">
        <v>2930</v>
      </c>
      <c r="G7895">
        <v>480</v>
      </c>
      <c r="H7895">
        <v>3</v>
      </c>
      <c r="I7895" s="58" t="s">
        <v>1698</v>
      </c>
      <c r="J7895">
        <v>48003</v>
      </c>
      <c r="K7895" s="4">
        <v>5</v>
      </c>
      <c r="L7895" s="4">
        <v>24.788</v>
      </c>
      <c r="M7895" s="4">
        <v>15.058</v>
      </c>
      <c r="N7895" s="4">
        <v>34.845999999999997</v>
      </c>
      <c r="O7895" s="5">
        <v>42305.745292812499</v>
      </c>
      <c r="P7895" s="5">
        <v>42305.745292812499</v>
      </c>
    </row>
    <row r="7896" spans="1:16">
      <c r="A7896">
        <v>5</v>
      </c>
      <c r="B7896">
        <v>16</v>
      </c>
      <c r="C7896">
        <v>8</v>
      </c>
      <c r="D7896">
        <v>30</v>
      </c>
      <c r="E7896">
        <v>1016</v>
      </c>
      <c r="F7896">
        <v>2931</v>
      </c>
      <c r="G7896">
        <v>480</v>
      </c>
      <c r="H7896">
        <v>5</v>
      </c>
      <c r="I7896" s="58" t="s">
        <v>10398</v>
      </c>
      <c r="J7896">
        <v>48005</v>
      </c>
      <c r="K7896" s="4">
        <v>0</v>
      </c>
      <c r="L7896" s="4">
        <v>11.391999999999999</v>
      </c>
      <c r="M7896" s="4">
        <v>2.302</v>
      </c>
      <c r="N7896" s="4">
        <v>13.694000000000001</v>
      </c>
      <c r="O7896" s="5">
        <v>42305.745292812499</v>
      </c>
      <c r="P7896" s="5">
        <v>42305.745292812499</v>
      </c>
    </row>
    <row r="7897" spans="1:16">
      <c r="A7897">
        <v>5</v>
      </c>
      <c r="B7897">
        <v>16</v>
      </c>
      <c r="C7897">
        <v>8</v>
      </c>
      <c r="D7897">
        <v>30</v>
      </c>
      <c r="E7897">
        <v>1202</v>
      </c>
      <c r="F7897">
        <v>2932</v>
      </c>
      <c r="G7897">
        <v>1734</v>
      </c>
      <c r="H7897">
        <v>1</v>
      </c>
      <c r="I7897" s="58">
        <v>-60629</v>
      </c>
      <c r="J7897">
        <v>173401</v>
      </c>
      <c r="K7897" s="4">
        <v>0</v>
      </c>
      <c r="L7897" s="4">
        <v>0.59699999999999998</v>
      </c>
      <c r="M7897" s="4">
        <v>0</v>
      </c>
      <c r="N7897" s="4">
        <v>0.59699999999999998</v>
      </c>
      <c r="O7897" s="5">
        <v>42305.745292812499</v>
      </c>
      <c r="P7897" s="5">
        <v>42305.745292812499</v>
      </c>
    </row>
    <row r="7898" spans="1:16">
      <c r="A7898">
        <v>5</v>
      </c>
      <c r="B7898">
        <v>16</v>
      </c>
      <c r="C7898">
        <v>8</v>
      </c>
      <c r="D7898">
        <v>30</v>
      </c>
      <c r="E7898">
        <v>1296</v>
      </c>
      <c r="F7898">
        <v>2933</v>
      </c>
      <c r="G7898">
        <v>2378</v>
      </c>
      <c r="H7898">
        <v>1</v>
      </c>
      <c r="I7898" s="58">
        <v>174588</v>
      </c>
      <c r="J7898">
        <v>237801</v>
      </c>
      <c r="K7898" s="4">
        <v>0</v>
      </c>
      <c r="L7898" s="4">
        <v>9.6690000000000005</v>
      </c>
      <c r="M7898" s="4">
        <v>0</v>
      </c>
      <c r="N7898" s="4">
        <v>9.6690000000000005</v>
      </c>
      <c r="O7898" s="5">
        <v>42305.745292812499</v>
      </c>
      <c r="P7898" s="5">
        <v>42305.745292812499</v>
      </c>
    </row>
    <row r="7899" spans="1:16">
      <c r="A7899">
        <v>5</v>
      </c>
      <c r="B7899">
        <v>16</v>
      </c>
      <c r="C7899">
        <v>8</v>
      </c>
      <c r="D7899">
        <v>30</v>
      </c>
      <c r="E7899">
        <v>1792</v>
      </c>
      <c r="F7899">
        <v>2934</v>
      </c>
      <c r="G7899">
        <v>3603</v>
      </c>
      <c r="H7899">
        <v>1</v>
      </c>
      <c r="I7899" s="58">
        <v>622010</v>
      </c>
      <c r="J7899">
        <v>360301</v>
      </c>
      <c r="K7899" s="4">
        <v>0</v>
      </c>
      <c r="L7899" s="4">
        <v>0.58199999999999996</v>
      </c>
      <c r="M7899" s="4">
        <v>0</v>
      </c>
      <c r="N7899" s="4">
        <v>0.58199999999999996</v>
      </c>
      <c r="O7899" t="s">
        <v>1223</v>
      </c>
      <c r="P7899" t="s">
        <v>1223</v>
      </c>
    </row>
    <row r="7900" spans="1:16">
      <c r="A7900">
        <v>5</v>
      </c>
      <c r="B7900">
        <v>16</v>
      </c>
      <c r="C7900">
        <v>8</v>
      </c>
      <c r="D7900">
        <v>30</v>
      </c>
      <c r="E7900">
        <v>1834</v>
      </c>
      <c r="F7900">
        <v>2935</v>
      </c>
      <c r="G7900">
        <v>1655</v>
      </c>
      <c r="H7900">
        <v>2</v>
      </c>
      <c r="I7900" s="58">
        <v>-89452</v>
      </c>
      <c r="J7900">
        <v>165502</v>
      </c>
      <c r="K7900" s="4">
        <v>0</v>
      </c>
      <c r="L7900" s="4">
        <v>6.6000000000000003E-2</v>
      </c>
      <c r="M7900" s="4">
        <v>11.952999999999999</v>
      </c>
      <c r="N7900" s="4">
        <v>12.019</v>
      </c>
      <c r="O7900" s="5">
        <v>42305.745292812499</v>
      </c>
      <c r="P7900" s="5">
        <v>43258.050196053242</v>
      </c>
    </row>
    <row r="7901" spans="1:16">
      <c r="A7901">
        <v>5</v>
      </c>
      <c r="B7901">
        <v>16</v>
      </c>
      <c r="C7901">
        <v>8</v>
      </c>
      <c r="D7901">
        <v>30</v>
      </c>
      <c r="E7901">
        <v>1941</v>
      </c>
      <c r="F7901">
        <v>2936</v>
      </c>
      <c r="G7901">
        <v>1778</v>
      </c>
      <c r="H7901">
        <v>1</v>
      </c>
      <c r="I7901" s="58">
        <v>-44558</v>
      </c>
      <c r="J7901">
        <v>177801</v>
      </c>
      <c r="K7901" s="4">
        <v>1</v>
      </c>
      <c r="L7901" s="4">
        <v>4.4740000000000002</v>
      </c>
      <c r="M7901" s="4">
        <v>0</v>
      </c>
      <c r="N7901" s="4">
        <v>3.4740000000000002</v>
      </c>
      <c r="O7901" s="5">
        <v>42305.745292812499</v>
      </c>
      <c r="P7901" s="5">
        <v>42305.745292812499</v>
      </c>
    </row>
    <row r="7902" spans="1:16">
      <c r="A7902">
        <v>5</v>
      </c>
      <c r="B7902">
        <v>16</v>
      </c>
      <c r="C7902">
        <v>8</v>
      </c>
      <c r="D7902">
        <v>30</v>
      </c>
      <c r="E7902">
        <v>2111</v>
      </c>
      <c r="F7902">
        <v>2937</v>
      </c>
      <c r="G7902">
        <v>2856</v>
      </c>
      <c r="H7902">
        <v>1</v>
      </c>
      <c r="I7902" s="58">
        <v>349174</v>
      </c>
      <c r="J7902">
        <v>285601</v>
      </c>
      <c r="K7902" s="4">
        <v>0</v>
      </c>
      <c r="L7902" s="4">
        <v>3.8210000000000002</v>
      </c>
      <c r="M7902" s="4">
        <v>0</v>
      </c>
      <c r="N7902" s="4">
        <v>3.8210000000000002</v>
      </c>
      <c r="O7902" s="5">
        <v>42305.745292812499</v>
      </c>
      <c r="P7902" s="5">
        <v>42305.745292812499</v>
      </c>
    </row>
    <row r="7903" spans="1:16">
      <c r="A7903">
        <v>5</v>
      </c>
      <c r="B7903">
        <v>16</v>
      </c>
      <c r="C7903">
        <v>8</v>
      </c>
      <c r="D7903">
        <v>30</v>
      </c>
      <c r="E7903">
        <v>214</v>
      </c>
      <c r="F7903">
        <v>2924</v>
      </c>
      <c r="G7903">
        <v>6</v>
      </c>
      <c r="H7903">
        <v>11</v>
      </c>
      <c r="I7903" s="58">
        <v>39022</v>
      </c>
      <c r="J7903">
        <v>611</v>
      </c>
      <c r="K7903" s="4">
        <v>0</v>
      </c>
      <c r="L7903" s="4">
        <v>15.510999999999999</v>
      </c>
      <c r="M7903" s="4">
        <v>3.089</v>
      </c>
      <c r="N7903" s="4">
        <v>18.600000000000001</v>
      </c>
      <c r="O7903" s="5">
        <v>42305.745292812499</v>
      </c>
      <c r="P7903" s="5">
        <v>43258.050196053242</v>
      </c>
    </row>
    <row r="7904" spans="1:16">
      <c r="A7904">
        <v>5</v>
      </c>
      <c r="B7904">
        <v>16</v>
      </c>
      <c r="C7904">
        <v>8</v>
      </c>
      <c r="D7904">
        <v>30</v>
      </c>
      <c r="E7904">
        <v>22</v>
      </c>
      <c r="F7904">
        <v>2923</v>
      </c>
      <c r="G7904">
        <v>7</v>
      </c>
      <c r="H7904">
        <v>12</v>
      </c>
      <c r="I7904" s="58">
        <v>39417</v>
      </c>
      <c r="J7904">
        <v>712</v>
      </c>
      <c r="K7904" s="4">
        <v>1</v>
      </c>
      <c r="L7904" s="4">
        <v>3.8260000000000001</v>
      </c>
      <c r="M7904" s="4">
        <v>0</v>
      </c>
      <c r="N7904" s="4">
        <v>2.8260000000000001</v>
      </c>
      <c r="O7904" s="5">
        <v>42305.745292812499</v>
      </c>
      <c r="P7904" s="5">
        <v>42305.745292812499</v>
      </c>
    </row>
    <row r="7905" spans="1:16">
      <c r="A7905">
        <v>5</v>
      </c>
      <c r="B7905">
        <v>16</v>
      </c>
      <c r="C7905">
        <v>8</v>
      </c>
      <c r="D7905">
        <v>30</v>
      </c>
      <c r="E7905">
        <v>2280</v>
      </c>
      <c r="F7905">
        <v>2938</v>
      </c>
      <c r="G7905">
        <v>2108</v>
      </c>
      <c r="H7905">
        <v>1</v>
      </c>
      <c r="I7905" s="58">
        <v>75972</v>
      </c>
      <c r="J7905">
        <v>210801</v>
      </c>
      <c r="K7905" s="4">
        <v>10</v>
      </c>
      <c r="L7905" s="4">
        <v>23.864000000000001</v>
      </c>
      <c r="M7905" s="4">
        <v>0</v>
      </c>
      <c r="N7905" s="4">
        <v>13.864000000000001</v>
      </c>
      <c r="O7905" s="5">
        <v>42305.745292812499</v>
      </c>
      <c r="P7905" s="5">
        <v>42305.745292812499</v>
      </c>
    </row>
    <row r="7906" spans="1:16">
      <c r="A7906">
        <v>5</v>
      </c>
      <c r="B7906">
        <v>16</v>
      </c>
      <c r="C7906">
        <v>8</v>
      </c>
      <c r="D7906">
        <v>30</v>
      </c>
      <c r="E7906">
        <v>2332</v>
      </c>
      <c r="F7906">
        <v>2939</v>
      </c>
      <c r="G7906">
        <v>2378</v>
      </c>
      <c r="H7906">
        <v>3</v>
      </c>
      <c r="I7906" s="58">
        <v>174647</v>
      </c>
      <c r="J7906">
        <v>237803</v>
      </c>
      <c r="K7906" s="4">
        <v>0</v>
      </c>
      <c r="L7906" s="4">
        <v>7.7030000000000003</v>
      </c>
      <c r="M7906" s="4">
        <v>7.0659999999999998</v>
      </c>
      <c r="N7906" s="4">
        <v>14.769</v>
      </c>
      <c r="O7906" s="5">
        <v>42305.745292812499</v>
      </c>
      <c r="P7906" s="5">
        <v>43258.050196053242</v>
      </c>
    </row>
    <row r="7907" spans="1:16">
      <c r="A7907">
        <v>5</v>
      </c>
      <c r="B7907">
        <v>16</v>
      </c>
      <c r="C7907">
        <v>8</v>
      </c>
      <c r="D7907">
        <v>30</v>
      </c>
      <c r="E7907">
        <v>2332</v>
      </c>
      <c r="F7907">
        <v>2940</v>
      </c>
      <c r="G7907">
        <v>3287</v>
      </c>
      <c r="H7907">
        <v>2</v>
      </c>
      <c r="I7907" s="58">
        <v>506625</v>
      </c>
      <c r="J7907">
        <v>328702</v>
      </c>
      <c r="K7907" s="4">
        <v>10</v>
      </c>
      <c r="L7907" s="4">
        <v>17.065999999999999</v>
      </c>
      <c r="M7907" s="4">
        <v>0</v>
      </c>
      <c r="N7907" s="4">
        <v>7.0659999999999998</v>
      </c>
      <c r="O7907" s="5">
        <v>42305.745292812499</v>
      </c>
      <c r="P7907" s="5">
        <v>43258.050196053242</v>
      </c>
    </row>
    <row r="7908" spans="1:16">
      <c r="A7908">
        <v>5</v>
      </c>
      <c r="B7908">
        <v>16</v>
      </c>
      <c r="C7908">
        <v>8</v>
      </c>
      <c r="D7908">
        <v>30</v>
      </c>
      <c r="E7908">
        <v>2706</v>
      </c>
      <c r="F7908">
        <v>2941</v>
      </c>
      <c r="G7908">
        <v>2758</v>
      </c>
      <c r="H7908">
        <v>1</v>
      </c>
      <c r="I7908" s="58">
        <v>313380</v>
      </c>
      <c r="J7908">
        <v>275801</v>
      </c>
      <c r="K7908" s="4">
        <v>0</v>
      </c>
      <c r="L7908" s="4">
        <v>1.159</v>
      </c>
      <c r="M7908" s="4">
        <v>0</v>
      </c>
      <c r="N7908" s="4">
        <v>1.159</v>
      </c>
      <c r="O7908" s="5">
        <v>42305.745292812499</v>
      </c>
      <c r="P7908" s="5">
        <v>42305.745292812499</v>
      </c>
    </row>
    <row r="7909" spans="1:16">
      <c r="A7909">
        <v>5</v>
      </c>
      <c r="B7909">
        <v>16</v>
      </c>
      <c r="C7909">
        <v>8</v>
      </c>
      <c r="D7909">
        <v>30</v>
      </c>
      <c r="E7909">
        <v>2712</v>
      </c>
      <c r="F7909">
        <v>2942</v>
      </c>
      <c r="G7909">
        <v>452</v>
      </c>
      <c r="H7909">
        <v>2</v>
      </c>
      <c r="I7909" s="58" t="s">
        <v>1699</v>
      </c>
      <c r="J7909">
        <v>45202</v>
      </c>
      <c r="K7909" s="4">
        <v>0</v>
      </c>
      <c r="L7909" s="4">
        <v>4.6429999999999998</v>
      </c>
      <c r="M7909" s="4">
        <v>0</v>
      </c>
      <c r="N7909" s="4">
        <v>4.6429999999999998</v>
      </c>
      <c r="O7909" s="5">
        <v>42305.745292812499</v>
      </c>
      <c r="P7909" s="5">
        <v>43258.050196053242</v>
      </c>
    </row>
    <row r="7910" spans="1:16">
      <c r="A7910">
        <v>5</v>
      </c>
      <c r="B7910">
        <v>16</v>
      </c>
      <c r="C7910">
        <v>8</v>
      </c>
      <c r="D7910">
        <v>30</v>
      </c>
      <c r="E7910">
        <v>2910</v>
      </c>
      <c r="F7910">
        <v>2943</v>
      </c>
      <c r="G7910">
        <v>2378</v>
      </c>
      <c r="H7910">
        <v>2</v>
      </c>
      <c r="I7910" s="58">
        <v>174619</v>
      </c>
      <c r="J7910">
        <v>237802</v>
      </c>
      <c r="K7910" s="4">
        <v>0</v>
      </c>
      <c r="L7910" s="4">
        <v>9.9179999999999993</v>
      </c>
      <c r="M7910" s="4">
        <v>0</v>
      </c>
      <c r="N7910" s="4">
        <v>9.9179999999999993</v>
      </c>
      <c r="O7910" s="5">
        <v>42305.745292812499</v>
      </c>
      <c r="P7910" s="5">
        <v>42305.745292812499</v>
      </c>
    </row>
    <row r="7911" spans="1:16">
      <c r="A7911">
        <v>5</v>
      </c>
      <c r="B7911">
        <v>16</v>
      </c>
      <c r="C7911">
        <v>8</v>
      </c>
      <c r="D7911">
        <v>30</v>
      </c>
      <c r="E7911">
        <v>2928</v>
      </c>
      <c r="F7911">
        <v>2944</v>
      </c>
      <c r="G7911">
        <v>7</v>
      </c>
      <c r="H7911">
        <v>13</v>
      </c>
      <c r="I7911" s="58" t="s">
        <v>10399</v>
      </c>
      <c r="J7911">
        <v>713</v>
      </c>
      <c r="K7911" s="4">
        <v>0</v>
      </c>
      <c r="L7911" s="4">
        <v>3.3660000000000001</v>
      </c>
      <c r="M7911" s="4">
        <v>0</v>
      </c>
      <c r="N7911" s="4">
        <v>3.3660000000000001</v>
      </c>
      <c r="O7911" s="5">
        <v>42305.745292812499</v>
      </c>
      <c r="P7911" s="5">
        <v>42305.745292812499</v>
      </c>
    </row>
    <row r="7912" spans="1:16">
      <c r="A7912">
        <v>5</v>
      </c>
      <c r="B7912">
        <v>16</v>
      </c>
      <c r="C7912">
        <v>8</v>
      </c>
      <c r="D7912">
        <v>30</v>
      </c>
      <c r="E7912">
        <v>3181</v>
      </c>
      <c r="F7912">
        <v>2945</v>
      </c>
      <c r="G7912">
        <v>3349</v>
      </c>
      <c r="H7912">
        <v>2</v>
      </c>
      <c r="I7912" s="58">
        <v>529270</v>
      </c>
      <c r="J7912">
        <v>334902</v>
      </c>
      <c r="K7912" s="4">
        <v>5</v>
      </c>
      <c r="L7912" s="4">
        <v>8.6760000000000002</v>
      </c>
      <c r="M7912" s="4">
        <v>0</v>
      </c>
      <c r="N7912" s="4">
        <v>3.6760000000000002</v>
      </c>
      <c r="O7912" s="5">
        <v>42305.745292812499</v>
      </c>
      <c r="P7912" s="5">
        <v>42305.745292812499</v>
      </c>
    </row>
    <row r="7913" spans="1:16">
      <c r="A7913">
        <v>5</v>
      </c>
      <c r="B7913">
        <v>16</v>
      </c>
      <c r="C7913">
        <v>8</v>
      </c>
      <c r="D7913">
        <v>30</v>
      </c>
      <c r="E7913">
        <v>3223</v>
      </c>
      <c r="F7913">
        <v>2946</v>
      </c>
      <c r="G7913">
        <v>3463</v>
      </c>
      <c r="H7913">
        <v>1</v>
      </c>
      <c r="I7913" s="58">
        <v>570876</v>
      </c>
      <c r="J7913">
        <v>346301</v>
      </c>
      <c r="K7913" s="4">
        <v>5</v>
      </c>
      <c r="L7913" s="4">
        <v>9.6219999999999999</v>
      </c>
      <c r="M7913" s="4">
        <v>0</v>
      </c>
      <c r="N7913" s="4">
        <v>4.6219999999999999</v>
      </c>
      <c r="O7913" s="5">
        <v>42305.745292812499</v>
      </c>
      <c r="P7913" s="5">
        <v>43258.050196053242</v>
      </c>
    </row>
    <row r="7914" spans="1:16">
      <c r="A7914">
        <v>5</v>
      </c>
      <c r="B7914">
        <v>16</v>
      </c>
      <c r="C7914">
        <v>8</v>
      </c>
      <c r="D7914">
        <v>30</v>
      </c>
      <c r="E7914">
        <v>3495</v>
      </c>
      <c r="F7914">
        <v>2947</v>
      </c>
      <c r="G7914">
        <v>480</v>
      </c>
      <c r="H7914">
        <v>10</v>
      </c>
      <c r="I7914" s="58" t="s">
        <v>10400</v>
      </c>
      <c r="J7914">
        <v>48010</v>
      </c>
      <c r="K7914" s="4">
        <v>0</v>
      </c>
      <c r="L7914" s="4">
        <v>0.19700000000000001</v>
      </c>
      <c r="M7914" s="4">
        <v>0</v>
      </c>
      <c r="N7914" s="4">
        <v>0.19700000000000001</v>
      </c>
      <c r="O7914" s="5">
        <v>42305.745292812499</v>
      </c>
      <c r="P7914" s="5">
        <v>42305.745292812499</v>
      </c>
    </row>
    <row r="7915" spans="1:16">
      <c r="A7915">
        <v>5</v>
      </c>
      <c r="B7915">
        <v>16</v>
      </c>
      <c r="C7915">
        <v>8</v>
      </c>
      <c r="D7915">
        <v>30</v>
      </c>
      <c r="E7915">
        <v>3535</v>
      </c>
      <c r="F7915">
        <v>2948</v>
      </c>
      <c r="G7915">
        <v>6</v>
      </c>
      <c r="H7915">
        <v>7</v>
      </c>
      <c r="I7915" s="58">
        <v>38899</v>
      </c>
      <c r="J7915">
        <v>607</v>
      </c>
      <c r="K7915" s="4">
        <v>0</v>
      </c>
      <c r="L7915" s="4">
        <v>12.94</v>
      </c>
      <c r="M7915" s="4">
        <v>292.71699999999998</v>
      </c>
      <c r="N7915" s="4">
        <v>305.65600000000001</v>
      </c>
      <c r="O7915" s="5">
        <v>42305.745292812499</v>
      </c>
      <c r="P7915" s="5">
        <v>43258.050196053242</v>
      </c>
    </row>
    <row r="7916" spans="1:16">
      <c r="A7916">
        <v>5</v>
      </c>
      <c r="B7916">
        <v>16</v>
      </c>
      <c r="C7916">
        <v>8</v>
      </c>
      <c r="D7916">
        <v>30</v>
      </c>
      <c r="E7916">
        <v>3535</v>
      </c>
      <c r="F7916">
        <v>2949</v>
      </c>
      <c r="G7916">
        <v>7</v>
      </c>
      <c r="H7916">
        <v>1</v>
      </c>
      <c r="I7916" s="58">
        <v>39083</v>
      </c>
      <c r="J7916">
        <v>701</v>
      </c>
      <c r="K7916" s="4">
        <v>12.988</v>
      </c>
      <c r="L7916" s="4">
        <v>21.79</v>
      </c>
      <c r="M7916" s="4">
        <v>305.65600000000001</v>
      </c>
      <c r="N7916" s="4">
        <v>314.459</v>
      </c>
      <c r="O7916" s="5">
        <v>42305.745292812499</v>
      </c>
      <c r="P7916" s="5">
        <v>42305.745292812499</v>
      </c>
    </row>
    <row r="7917" spans="1:16">
      <c r="A7917">
        <v>5</v>
      </c>
      <c r="B7917">
        <v>16</v>
      </c>
      <c r="C7917">
        <v>8</v>
      </c>
      <c r="D7917">
        <v>30</v>
      </c>
      <c r="E7917">
        <v>3535</v>
      </c>
      <c r="F7917">
        <v>2950</v>
      </c>
      <c r="G7917">
        <v>7</v>
      </c>
      <c r="H7917">
        <v>2</v>
      </c>
      <c r="I7917" s="58">
        <v>39114</v>
      </c>
      <c r="J7917">
        <v>702</v>
      </c>
      <c r="K7917" s="4">
        <v>21.777000000000001</v>
      </c>
      <c r="L7917" s="4">
        <v>30.579000000000001</v>
      </c>
      <c r="M7917" s="4">
        <v>314.459</v>
      </c>
      <c r="N7917" s="4">
        <v>323.26100000000002</v>
      </c>
      <c r="O7917" s="5">
        <v>42305.745292812499</v>
      </c>
      <c r="P7917" s="5">
        <v>42305.745292812499</v>
      </c>
    </row>
    <row r="7918" spans="1:16">
      <c r="A7918">
        <v>5</v>
      </c>
      <c r="B7918">
        <v>16</v>
      </c>
      <c r="C7918">
        <v>8</v>
      </c>
      <c r="D7918">
        <v>30</v>
      </c>
      <c r="E7918">
        <v>3858</v>
      </c>
      <c r="F7918">
        <v>2951</v>
      </c>
      <c r="G7918">
        <v>126</v>
      </c>
      <c r="H7918">
        <v>2</v>
      </c>
      <c r="I7918" s="58" t="s">
        <v>10401</v>
      </c>
      <c r="J7918">
        <v>12602</v>
      </c>
      <c r="K7918" s="4">
        <v>0</v>
      </c>
      <c r="L7918" s="4">
        <v>2.2839999999999998</v>
      </c>
      <c r="M7918" s="4">
        <v>160.93</v>
      </c>
      <c r="N7918" s="4">
        <v>163.214</v>
      </c>
      <c r="O7918" s="5">
        <v>42305.745292812499</v>
      </c>
      <c r="P7918" s="5">
        <v>43258.050196053242</v>
      </c>
    </row>
    <row r="7919" spans="1:16">
      <c r="A7919">
        <v>5</v>
      </c>
      <c r="B7919">
        <v>16</v>
      </c>
      <c r="C7919">
        <v>8</v>
      </c>
      <c r="D7919">
        <v>30</v>
      </c>
      <c r="E7919">
        <v>3884</v>
      </c>
      <c r="F7919">
        <v>2952</v>
      </c>
      <c r="G7919">
        <v>181</v>
      </c>
      <c r="H7919">
        <v>2</v>
      </c>
      <c r="I7919" s="58" t="s">
        <v>10402</v>
      </c>
      <c r="J7919">
        <v>18102</v>
      </c>
      <c r="K7919" s="4">
        <v>0</v>
      </c>
      <c r="L7919" s="4">
        <v>16.420999999999999</v>
      </c>
      <c r="M7919" s="4">
        <v>10.339</v>
      </c>
      <c r="N7919" s="4">
        <v>26.76</v>
      </c>
      <c r="O7919" s="5">
        <v>42305.745292812499</v>
      </c>
      <c r="P7919" s="5">
        <v>42305.745292812499</v>
      </c>
    </row>
    <row r="7920" spans="1:16">
      <c r="A7920">
        <v>5</v>
      </c>
      <c r="B7920">
        <v>16</v>
      </c>
      <c r="C7920">
        <v>8</v>
      </c>
      <c r="D7920">
        <v>30</v>
      </c>
      <c r="E7920">
        <v>3884</v>
      </c>
      <c r="F7920">
        <v>2953</v>
      </c>
      <c r="G7920">
        <v>181</v>
      </c>
      <c r="H7920">
        <v>3</v>
      </c>
      <c r="I7920" s="58" t="s">
        <v>10403</v>
      </c>
      <c r="J7920">
        <v>18103</v>
      </c>
      <c r="K7920" s="4">
        <v>16.420999999999999</v>
      </c>
      <c r="L7920" s="4">
        <v>31.509</v>
      </c>
      <c r="M7920" s="4">
        <v>26.76</v>
      </c>
      <c r="N7920" s="4">
        <v>41.847999999999999</v>
      </c>
      <c r="O7920" s="5">
        <v>42305.745292812499</v>
      </c>
      <c r="P7920" s="5">
        <v>43258.050196053242</v>
      </c>
    </row>
    <row r="7921" spans="1:16">
      <c r="A7921">
        <v>5</v>
      </c>
      <c r="B7921">
        <v>16</v>
      </c>
      <c r="C7921">
        <v>8</v>
      </c>
      <c r="D7921">
        <v>30</v>
      </c>
      <c r="E7921">
        <v>3884</v>
      </c>
      <c r="F7921">
        <v>2954</v>
      </c>
      <c r="G7921">
        <v>452</v>
      </c>
      <c r="H7921">
        <v>2</v>
      </c>
      <c r="I7921" s="58" t="s">
        <v>1699</v>
      </c>
      <c r="J7921">
        <v>45202</v>
      </c>
      <c r="K7921" s="4">
        <v>31.605</v>
      </c>
      <c r="L7921" s="4">
        <v>35.124000000000002</v>
      </c>
      <c r="M7921" s="4">
        <v>41.847999999999999</v>
      </c>
      <c r="N7921" s="4">
        <v>45.366999999999997</v>
      </c>
      <c r="O7921" s="5">
        <v>42305.745292812499</v>
      </c>
      <c r="P7921" s="5">
        <v>43258.050196053242</v>
      </c>
    </row>
    <row r="7922" spans="1:16">
      <c r="A7922">
        <v>5</v>
      </c>
      <c r="B7922">
        <v>16</v>
      </c>
      <c r="C7922">
        <v>8</v>
      </c>
      <c r="D7922">
        <v>30</v>
      </c>
      <c r="E7922">
        <v>4018</v>
      </c>
      <c r="F7922">
        <v>2955</v>
      </c>
      <c r="G7922">
        <v>480</v>
      </c>
      <c r="H7922">
        <v>3</v>
      </c>
      <c r="I7922" s="58" t="s">
        <v>1698</v>
      </c>
      <c r="J7922">
        <v>48003</v>
      </c>
      <c r="K7922" s="4">
        <v>24.788</v>
      </c>
      <c r="L7922" s="4">
        <v>26.533999999999999</v>
      </c>
      <c r="M7922" s="4">
        <v>22.173999999999999</v>
      </c>
      <c r="N7922" s="4">
        <v>23.92</v>
      </c>
      <c r="O7922" s="5">
        <v>42305.745292812499</v>
      </c>
      <c r="P7922" s="5">
        <v>43258.050196053242</v>
      </c>
    </row>
    <row r="7923" spans="1:16">
      <c r="A7923">
        <v>5</v>
      </c>
      <c r="B7923">
        <v>16</v>
      </c>
      <c r="C7923">
        <v>8</v>
      </c>
      <c r="D7923">
        <v>30</v>
      </c>
      <c r="E7923">
        <v>4018</v>
      </c>
      <c r="F7923">
        <v>2956</v>
      </c>
      <c r="G7923">
        <v>2638</v>
      </c>
      <c r="H7923">
        <v>2</v>
      </c>
      <c r="I7923" s="58">
        <v>269582</v>
      </c>
      <c r="J7923">
        <v>263802</v>
      </c>
      <c r="K7923" s="4">
        <v>0</v>
      </c>
      <c r="L7923" s="4">
        <v>4.8049999999999997</v>
      </c>
      <c r="M7923" s="4">
        <v>17.369</v>
      </c>
      <c r="N7923" s="4">
        <v>22.173999999999999</v>
      </c>
      <c r="O7923" s="5">
        <v>42305.745292812499</v>
      </c>
      <c r="P7923" s="5">
        <v>43258.050196053242</v>
      </c>
    </row>
    <row r="7924" spans="1:16">
      <c r="A7924">
        <v>5</v>
      </c>
      <c r="B7924">
        <v>16</v>
      </c>
      <c r="C7924">
        <v>8</v>
      </c>
      <c r="D7924">
        <v>30</v>
      </c>
      <c r="E7924">
        <v>4018</v>
      </c>
      <c r="F7924">
        <v>2957</v>
      </c>
      <c r="G7924">
        <v>2638</v>
      </c>
      <c r="H7924">
        <v>3</v>
      </c>
      <c r="I7924" s="58">
        <v>269610</v>
      </c>
      <c r="J7924">
        <v>263803</v>
      </c>
      <c r="K7924" s="4">
        <v>6.5549999999999997</v>
      </c>
      <c r="L7924" s="4">
        <v>9.1020000000000003</v>
      </c>
      <c r="M7924" s="4">
        <v>23.92</v>
      </c>
      <c r="N7924" s="4">
        <v>26.466999999999999</v>
      </c>
      <c r="O7924" s="5">
        <v>42305.745292812499</v>
      </c>
      <c r="P7924" s="5">
        <v>43258.050196053242</v>
      </c>
    </row>
    <row r="7925" spans="1:16">
      <c r="A7925">
        <v>5</v>
      </c>
      <c r="B7925">
        <v>16</v>
      </c>
      <c r="C7925">
        <v>8</v>
      </c>
      <c r="D7925">
        <v>30</v>
      </c>
      <c r="E7925">
        <v>4050</v>
      </c>
      <c r="F7925">
        <v>2958</v>
      </c>
      <c r="G7925">
        <v>480</v>
      </c>
      <c r="H7925">
        <v>3</v>
      </c>
      <c r="I7925" s="58" t="s">
        <v>1698</v>
      </c>
      <c r="J7925">
        <v>48003</v>
      </c>
      <c r="K7925" s="4">
        <v>26.533999999999999</v>
      </c>
      <c r="L7925" s="4">
        <v>28.693000000000001</v>
      </c>
      <c r="M7925" s="4">
        <v>0</v>
      </c>
      <c r="N7925" s="4">
        <v>2.1589999999999998</v>
      </c>
      <c r="O7925" s="5">
        <v>42305.745292812499</v>
      </c>
      <c r="P7925" s="5">
        <v>43258.050196053242</v>
      </c>
    </row>
    <row r="7926" spans="1:16">
      <c r="A7926">
        <v>5</v>
      </c>
      <c r="B7926">
        <v>16</v>
      </c>
      <c r="C7926">
        <v>8</v>
      </c>
      <c r="D7926">
        <v>30</v>
      </c>
      <c r="E7926">
        <v>4086</v>
      </c>
      <c r="F7926">
        <v>2959</v>
      </c>
      <c r="G7926">
        <v>11</v>
      </c>
      <c r="H7926">
        <v>2</v>
      </c>
      <c r="I7926" s="58">
        <v>40575</v>
      </c>
      <c r="J7926">
        <v>1102</v>
      </c>
      <c r="K7926" s="4">
        <v>1</v>
      </c>
      <c r="L7926" s="4">
        <v>1.65</v>
      </c>
      <c r="M7926" s="4">
        <v>6.423</v>
      </c>
      <c r="N7926" s="4">
        <v>7.0730000000000004</v>
      </c>
      <c r="O7926" s="5">
        <v>42305.745292812499</v>
      </c>
      <c r="P7926" s="5">
        <v>42305.745292812499</v>
      </c>
    </row>
    <row r="7927" spans="1:16">
      <c r="A7927">
        <v>5</v>
      </c>
      <c r="B7927">
        <v>16</v>
      </c>
      <c r="C7927">
        <v>8</v>
      </c>
      <c r="D7927">
        <v>30</v>
      </c>
      <c r="E7927">
        <v>4548</v>
      </c>
      <c r="F7927">
        <v>2960</v>
      </c>
      <c r="G7927">
        <v>437</v>
      </c>
      <c r="H7927">
        <v>2</v>
      </c>
      <c r="I7927" s="58" t="s">
        <v>10404</v>
      </c>
      <c r="J7927">
        <v>43702</v>
      </c>
      <c r="K7927" s="4">
        <v>1</v>
      </c>
      <c r="L7927" s="4">
        <v>9.2460000000000004</v>
      </c>
      <c r="M7927" s="4">
        <v>146.72200000000001</v>
      </c>
      <c r="N7927" s="4">
        <v>154.96799999999999</v>
      </c>
      <c r="O7927" s="5">
        <v>42305.745292812499</v>
      </c>
      <c r="P7927" s="5">
        <v>43258.050196053242</v>
      </c>
    </row>
    <row r="7928" spans="1:16">
      <c r="A7928">
        <v>5</v>
      </c>
      <c r="B7928">
        <v>16</v>
      </c>
      <c r="C7928">
        <v>8</v>
      </c>
      <c r="D7928">
        <v>30</v>
      </c>
      <c r="E7928">
        <v>4548</v>
      </c>
      <c r="F7928">
        <v>2961</v>
      </c>
      <c r="G7928">
        <v>437</v>
      </c>
      <c r="H7928">
        <v>3</v>
      </c>
      <c r="I7928" s="58" t="s">
        <v>10405</v>
      </c>
      <c r="J7928">
        <v>43703</v>
      </c>
      <c r="K7928" s="4">
        <v>9.2460000000000004</v>
      </c>
      <c r="L7928" s="4">
        <v>17.379000000000001</v>
      </c>
      <c r="M7928" s="4">
        <v>154.96799999999999</v>
      </c>
      <c r="N7928" s="4">
        <v>163.101</v>
      </c>
      <c r="O7928" s="5">
        <v>42305.745292812499</v>
      </c>
      <c r="P7928" s="5">
        <v>43258.050196053242</v>
      </c>
    </row>
    <row r="7929" spans="1:16">
      <c r="A7929">
        <v>5</v>
      </c>
      <c r="B7929">
        <v>16</v>
      </c>
      <c r="C7929">
        <v>8</v>
      </c>
      <c r="D7929">
        <v>30</v>
      </c>
      <c r="E7929">
        <v>4548</v>
      </c>
      <c r="F7929">
        <v>2962</v>
      </c>
      <c r="G7929">
        <v>437</v>
      </c>
      <c r="H7929">
        <v>4</v>
      </c>
      <c r="I7929" s="58" t="s">
        <v>10406</v>
      </c>
      <c r="J7929">
        <v>43704</v>
      </c>
      <c r="K7929" s="4">
        <v>17.379000000000001</v>
      </c>
      <c r="L7929" s="4">
        <v>31.827999999999999</v>
      </c>
      <c r="M7929" s="4">
        <v>163.101</v>
      </c>
      <c r="N7929" s="4">
        <v>177.55</v>
      </c>
      <c r="O7929" s="5">
        <v>42305.745292812499</v>
      </c>
      <c r="P7929" s="5">
        <v>43258.050196053242</v>
      </c>
    </row>
    <row r="7930" spans="1:16">
      <c r="A7930">
        <v>5</v>
      </c>
      <c r="B7930">
        <v>16</v>
      </c>
      <c r="C7930">
        <v>8</v>
      </c>
      <c r="D7930">
        <v>30</v>
      </c>
      <c r="E7930">
        <v>545</v>
      </c>
      <c r="F7930">
        <v>2925</v>
      </c>
      <c r="G7930">
        <v>452</v>
      </c>
      <c r="H7930">
        <v>6</v>
      </c>
      <c r="I7930" s="58" t="s">
        <v>10407</v>
      </c>
      <c r="J7930">
        <v>45206</v>
      </c>
      <c r="K7930" s="4">
        <v>5</v>
      </c>
      <c r="L7930" s="4">
        <v>7.78</v>
      </c>
      <c r="M7930" s="4">
        <v>0</v>
      </c>
      <c r="N7930" s="4">
        <v>2.78</v>
      </c>
      <c r="O7930" s="5">
        <v>42305.745292812499</v>
      </c>
      <c r="P7930" s="5">
        <v>43258.050196053242</v>
      </c>
    </row>
    <row r="7931" spans="1:16">
      <c r="A7931">
        <v>5</v>
      </c>
      <c r="B7931">
        <v>16</v>
      </c>
      <c r="C7931">
        <v>8</v>
      </c>
      <c r="D7931">
        <v>30</v>
      </c>
      <c r="E7931">
        <v>757</v>
      </c>
      <c r="F7931">
        <v>2926</v>
      </c>
      <c r="G7931">
        <v>973</v>
      </c>
      <c r="H7931">
        <v>1</v>
      </c>
      <c r="I7931" s="58" t="s">
        <v>10408</v>
      </c>
      <c r="J7931">
        <v>97301</v>
      </c>
      <c r="K7931" s="4">
        <v>0</v>
      </c>
      <c r="L7931" s="4">
        <v>11.231</v>
      </c>
      <c r="M7931" s="4">
        <v>0</v>
      </c>
      <c r="N7931" s="4">
        <v>11.231</v>
      </c>
      <c r="O7931" s="5">
        <v>42305.745292812499</v>
      </c>
      <c r="P7931" s="5">
        <v>42305.745292812499</v>
      </c>
    </row>
    <row r="7932" spans="1:16">
      <c r="A7932">
        <v>5</v>
      </c>
      <c r="B7932">
        <v>16</v>
      </c>
      <c r="C7932">
        <v>8</v>
      </c>
      <c r="D7932">
        <v>30</v>
      </c>
      <c r="E7932">
        <v>758</v>
      </c>
      <c r="F7932">
        <v>2927</v>
      </c>
      <c r="G7932">
        <v>974</v>
      </c>
      <c r="H7932">
        <v>1</v>
      </c>
      <c r="I7932" s="58" t="s">
        <v>10409</v>
      </c>
      <c r="J7932">
        <v>97401</v>
      </c>
      <c r="K7932" s="4">
        <v>1.415</v>
      </c>
      <c r="L7932" s="4">
        <v>13.79</v>
      </c>
      <c r="M7932" s="4">
        <v>10.863</v>
      </c>
      <c r="N7932" s="4">
        <v>23.238</v>
      </c>
      <c r="O7932" s="5">
        <v>42305.745292812499</v>
      </c>
      <c r="P7932" s="5">
        <v>43258.050196053242</v>
      </c>
    </row>
    <row r="7933" spans="1:16">
      <c r="A7933">
        <v>5</v>
      </c>
      <c r="B7933">
        <v>16</v>
      </c>
      <c r="C7933">
        <v>8</v>
      </c>
      <c r="D7933">
        <v>30</v>
      </c>
      <c r="E7933">
        <v>758</v>
      </c>
      <c r="F7933">
        <v>2928</v>
      </c>
      <c r="G7933">
        <v>974</v>
      </c>
      <c r="H7933">
        <v>2</v>
      </c>
      <c r="I7933" s="58" t="s">
        <v>10410</v>
      </c>
      <c r="J7933">
        <v>97402</v>
      </c>
      <c r="K7933" s="4">
        <v>0</v>
      </c>
      <c r="L7933" s="4">
        <v>13.167</v>
      </c>
      <c r="M7933" s="4">
        <v>23.238</v>
      </c>
      <c r="N7933" s="4">
        <v>36.405000000000001</v>
      </c>
      <c r="O7933" s="5">
        <v>42305.745292812499</v>
      </c>
      <c r="P7933" s="5">
        <v>43258.050196053242</v>
      </c>
    </row>
    <row r="7934" spans="1:16">
      <c r="A7934">
        <v>5</v>
      </c>
      <c r="B7934">
        <v>16</v>
      </c>
      <c r="C7934">
        <v>8</v>
      </c>
      <c r="D7934">
        <v>30</v>
      </c>
      <c r="E7934">
        <v>758</v>
      </c>
      <c r="F7934">
        <v>2929</v>
      </c>
      <c r="G7934">
        <v>974</v>
      </c>
      <c r="H7934">
        <v>6</v>
      </c>
      <c r="I7934" s="58" t="s">
        <v>10411</v>
      </c>
      <c r="J7934">
        <v>97406</v>
      </c>
      <c r="K7934" s="4">
        <v>0</v>
      </c>
      <c r="L7934" s="4">
        <v>8.2680000000000007</v>
      </c>
      <c r="M7934" s="4">
        <v>2.5950000000000002</v>
      </c>
      <c r="N7934" s="4">
        <v>10.863</v>
      </c>
      <c r="O7934" s="5">
        <v>42305.745292812499</v>
      </c>
      <c r="P7934" s="5">
        <v>43258.050196053242</v>
      </c>
    </row>
    <row r="7935" spans="1:16">
      <c r="A7935">
        <v>5</v>
      </c>
      <c r="B7935">
        <v>16</v>
      </c>
      <c r="C7935">
        <v>8</v>
      </c>
      <c r="D7935">
        <v>76</v>
      </c>
      <c r="E7935">
        <v>1208</v>
      </c>
      <c r="F7935">
        <v>2975</v>
      </c>
      <c r="G7935">
        <v>1251</v>
      </c>
      <c r="H7935">
        <v>1</v>
      </c>
      <c r="I7935" s="58" t="s">
        <v>10412</v>
      </c>
      <c r="J7935">
        <v>125101</v>
      </c>
      <c r="K7935" s="4">
        <v>0</v>
      </c>
      <c r="L7935" s="4">
        <v>14.975</v>
      </c>
      <c r="M7935" s="4">
        <v>5.891</v>
      </c>
      <c r="N7935" s="4">
        <v>20.866</v>
      </c>
      <c r="O7935" s="5">
        <v>42305.745292812499</v>
      </c>
      <c r="P7935" s="5">
        <v>43258.050196053242</v>
      </c>
    </row>
    <row r="7936" spans="1:16">
      <c r="A7936">
        <v>5</v>
      </c>
      <c r="B7936">
        <v>16</v>
      </c>
      <c r="C7936">
        <v>8</v>
      </c>
      <c r="D7936">
        <v>76</v>
      </c>
      <c r="E7936">
        <v>1208</v>
      </c>
      <c r="F7936">
        <v>2976</v>
      </c>
      <c r="G7936">
        <v>1251</v>
      </c>
      <c r="H7936">
        <v>4</v>
      </c>
      <c r="I7936" s="58" t="s">
        <v>10413</v>
      </c>
      <c r="J7936">
        <v>125104</v>
      </c>
      <c r="K7936" s="4">
        <v>10</v>
      </c>
      <c r="L7936" s="4">
        <v>15.891</v>
      </c>
      <c r="M7936" s="4">
        <v>0</v>
      </c>
      <c r="N7936" s="4">
        <v>5.891</v>
      </c>
      <c r="O7936" s="5">
        <v>42305.745292812499</v>
      </c>
      <c r="P7936" s="5">
        <v>42305.745292812499</v>
      </c>
    </row>
    <row r="7937" spans="1:16">
      <c r="A7937">
        <v>5</v>
      </c>
      <c r="B7937">
        <v>16</v>
      </c>
      <c r="C7937">
        <v>8</v>
      </c>
      <c r="D7937">
        <v>76</v>
      </c>
      <c r="E7937">
        <v>1338</v>
      </c>
      <c r="F7937">
        <v>2977</v>
      </c>
      <c r="G7937">
        <v>1358</v>
      </c>
      <c r="H7937">
        <v>1</v>
      </c>
      <c r="I7937" s="58" t="s">
        <v>10414</v>
      </c>
      <c r="J7937">
        <v>135801</v>
      </c>
      <c r="K7937" s="4">
        <v>0</v>
      </c>
      <c r="L7937" s="4">
        <v>11.481999999999999</v>
      </c>
      <c r="M7937" s="4">
        <v>0</v>
      </c>
      <c r="N7937" s="4">
        <v>11.481999999999999</v>
      </c>
      <c r="O7937" s="5">
        <v>42305.745292812499</v>
      </c>
      <c r="P7937" s="5">
        <v>42305.745292812499</v>
      </c>
    </row>
    <row r="7938" spans="1:16">
      <c r="A7938">
        <v>5</v>
      </c>
      <c r="B7938">
        <v>16</v>
      </c>
      <c r="C7938">
        <v>8</v>
      </c>
      <c r="D7938">
        <v>76</v>
      </c>
      <c r="E7938">
        <v>1701</v>
      </c>
      <c r="F7938">
        <v>2978</v>
      </c>
      <c r="G7938">
        <v>1526</v>
      </c>
      <c r="H7938">
        <v>4</v>
      </c>
      <c r="I7938" s="58" t="s">
        <v>10415</v>
      </c>
      <c r="J7938">
        <v>152604</v>
      </c>
      <c r="K7938" s="4">
        <v>0</v>
      </c>
      <c r="L7938" s="4">
        <v>6.7039999999999997</v>
      </c>
      <c r="M7938" s="4">
        <v>36.886000000000003</v>
      </c>
      <c r="N7938" s="4">
        <v>43.59</v>
      </c>
      <c r="O7938" s="5">
        <v>42305.745292812499</v>
      </c>
      <c r="P7938" s="5">
        <v>42305.745292812499</v>
      </c>
    </row>
    <row r="7939" spans="1:16">
      <c r="A7939">
        <v>5</v>
      </c>
      <c r="B7939">
        <v>16</v>
      </c>
      <c r="C7939">
        <v>8</v>
      </c>
      <c r="D7939">
        <v>76</v>
      </c>
      <c r="E7939">
        <v>1709</v>
      </c>
      <c r="F7939">
        <v>2979</v>
      </c>
      <c r="G7939">
        <v>1532</v>
      </c>
      <c r="H7939">
        <v>1</v>
      </c>
      <c r="I7939" s="58" t="s">
        <v>10416</v>
      </c>
      <c r="J7939">
        <v>153201</v>
      </c>
      <c r="K7939" s="4">
        <v>0</v>
      </c>
      <c r="L7939" s="4">
        <v>3.9870000000000001</v>
      </c>
      <c r="M7939" s="4">
        <v>4.0449999999999999</v>
      </c>
      <c r="N7939" s="4">
        <v>8.032</v>
      </c>
      <c r="O7939" s="5">
        <v>42305.745292812499</v>
      </c>
      <c r="P7939" s="5">
        <v>43258.050196053242</v>
      </c>
    </row>
    <row r="7940" spans="1:16">
      <c r="A7940">
        <v>5</v>
      </c>
      <c r="B7940">
        <v>16</v>
      </c>
      <c r="C7940">
        <v>8</v>
      </c>
      <c r="D7940">
        <v>76</v>
      </c>
      <c r="E7940">
        <v>1748</v>
      </c>
      <c r="F7940">
        <v>2980</v>
      </c>
      <c r="G7940">
        <v>2186</v>
      </c>
      <c r="H7940">
        <v>1</v>
      </c>
      <c r="I7940" s="58">
        <v>104462</v>
      </c>
      <c r="J7940">
        <v>218601</v>
      </c>
      <c r="K7940" s="4">
        <v>0</v>
      </c>
      <c r="L7940" s="4">
        <v>7.0839999999999996</v>
      </c>
      <c r="M7940" s="4">
        <v>0</v>
      </c>
      <c r="N7940" s="4">
        <v>7.0839999999999996</v>
      </c>
      <c r="O7940" s="5">
        <v>42305.745292812499</v>
      </c>
      <c r="P7940" s="5">
        <v>42305.745292812499</v>
      </c>
    </row>
    <row r="7941" spans="1:16">
      <c r="A7941">
        <v>5</v>
      </c>
      <c r="B7941">
        <v>16</v>
      </c>
      <c r="C7941">
        <v>8</v>
      </c>
      <c r="D7941">
        <v>76</v>
      </c>
      <c r="E7941">
        <v>1894</v>
      </c>
      <c r="F7941">
        <v>2981</v>
      </c>
      <c r="G7941">
        <v>2109</v>
      </c>
      <c r="H7941">
        <v>1</v>
      </c>
      <c r="I7941" s="58">
        <v>76338</v>
      </c>
      <c r="J7941">
        <v>210901</v>
      </c>
      <c r="K7941" s="4">
        <v>0</v>
      </c>
      <c r="L7941" s="4">
        <v>7.8529999999999998</v>
      </c>
      <c r="M7941" s="4">
        <v>0</v>
      </c>
      <c r="N7941" s="4">
        <v>7.8529999999999998</v>
      </c>
      <c r="O7941" s="5">
        <v>42305.745292812499</v>
      </c>
      <c r="P7941" s="5">
        <v>43258.050196053242</v>
      </c>
    </row>
    <row r="7942" spans="1:16">
      <c r="A7942">
        <v>5</v>
      </c>
      <c r="B7942">
        <v>16</v>
      </c>
      <c r="C7942">
        <v>8</v>
      </c>
      <c r="D7942">
        <v>76</v>
      </c>
      <c r="E7942">
        <v>2202</v>
      </c>
      <c r="F7942">
        <v>2982</v>
      </c>
      <c r="G7942">
        <v>2372</v>
      </c>
      <c r="H7942">
        <v>1</v>
      </c>
      <c r="I7942" s="58">
        <v>172396</v>
      </c>
      <c r="J7942">
        <v>237201</v>
      </c>
      <c r="K7942" s="4">
        <v>0</v>
      </c>
      <c r="L7942" s="4">
        <v>10.054</v>
      </c>
      <c r="M7942" s="4">
        <v>0</v>
      </c>
      <c r="N7942" s="4">
        <v>10.054</v>
      </c>
      <c r="O7942" s="5">
        <v>42305.745292812499</v>
      </c>
      <c r="P7942" s="5">
        <v>42305.745292812499</v>
      </c>
    </row>
    <row r="7943" spans="1:16">
      <c r="A7943">
        <v>5</v>
      </c>
      <c r="B7943">
        <v>16</v>
      </c>
      <c r="C7943">
        <v>8</v>
      </c>
      <c r="D7943">
        <v>76</v>
      </c>
      <c r="E7943">
        <v>247</v>
      </c>
      <c r="F7943">
        <v>2963</v>
      </c>
      <c r="G7943">
        <v>317</v>
      </c>
      <c r="H7943">
        <v>1</v>
      </c>
      <c r="I7943" s="58" t="s">
        <v>10417</v>
      </c>
      <c r="J7943">
        <v>31701</v>
      </c>
      <c r="K7943" s="4">
        <v>1</v>
      </c>
      <c r="L7943" s="4">
        <v>20.596</v>
      </c>
      <c r="M7943" s="4">
        <v>0</v>
      </c>
      <c r="N7943" s="4">
        <v>19.596</v>
      </c>
      <c r="O7943" s="5">
        <v>42305.745292812499</v>
      </c>
      <c r="P7943" s="5">
        <v>42305.745292812499</v>
      </c>
    </row>
    <row r="7944" spans="1:16">
      <c r="A7944">
        <v>5</v>
      </c>
      <c r="B7944">
        <v>16</v>
      </c>
      <c r="C7944">
        <v>8</v>
      </c>
      <c r="D7944">
        <v>76</v>
      </c>
      <c r="E7944">
        <v>247</v>
      </c>
      <c r="F7944">
        <v>2964</v>
      </c>
      <c r="G7944">
        <v>317</v>
      </c>
      <c r="H7944">
        <v>2</v>
      </c>
      <c r="I7944" s="58" t="s">
        <v>10418</v>
      </c>
      <c r="J7944">
        <v>31702</v>
      </c>
      <c r="K7944" s="4">
        <v>0</v>
      </c>
      <c r="L7944" s="4">
        <v>7.96</v>
      </c>
      <c r="M7944" s="4">
        <v>19.596</v>
      </c>
      <c r="N7944" s="4">
        <v>27.556000000000001</v>
      </c>
      <c r="O7944" s="5">
        <v>42305.745292812499</v>
      </c>
      <c r="P7944" s="5">
        <v>42305.745292812499</v>
      </c>
    </row>
    <row r="7945" spans="1:16">
      <c r="A7945">
        <v>5</v>
      </c>
      <c r="B7945">
        <v>16</v>
      </c>
      <c r="C7945">
        <v>8</v>
      </c>
      <c r="D7945">
        <v>76</v>
      </c>
      <c r="E7945">
        <v>2613</v>
      </c>
      <c r="F7945">
        <v>2983</v>
      </c>
      <c r="G7945">
        <v>2596</v>
      </c>
      <c r="H7945">
        <v>2</v>
      </c>
      <c r="I7945" s="58">
        <v>254242</v>
      </c>
      <c r="J7945">
        <v>259602</v>
      </c>
      <c r="K7945" s="4">
        <v>4.8</v>
      </c>
      <c r="L7945" s="4">
        <v>7.8129999999999997</v>
      </c>
      <c r="M7945" s="4">
        <v>0</v>
      </c>
      <c r="N7945" s="4">
        <v>3.0129999999999999</v>
      </c>
      <c r="O7945" t="s">
        <v>1223</v>
      </c>
      <c r="P7945" t="s">
        <v>1223</v>
      </c>
    </row>
    <row r="7946" spans="1:16">
      <c r="A7946">
        <v>5</v>
      </c>
      <c r="B7946">
        <v>16</v>
      </c>
      <c r="C7946">
        <v>8</v>
      </c>
      <c r="D7946">
        <v>76</v>
      </c>
      <c r="E7946">
        <v>2745</v>
      </c>
      <c r="F7946">
        <v>2984</v>
      </c>
      <c r="G7946">
        <v>2770</v>
      </c>
      <c r="H7946">
        <v>1</v>
      </c>
      <c r="I7946" s="58">
        <v>317763</v>
      </c>
      <c r="J7946">
        <v>277001</v>
      </c>
      <c r="K7946" s="4">
        <v>0</v>
      </c>
      <c r="L7946" s="4">
        <v>4.3339999999999996</v>
      </c>
      <c r="M7946" s="4">
        <v>0</v>
      </c>
      <c r="N7946" s="4">
        <v>4.3339999999999996</v>
      </c>
      <c r="O7946" s="5">
        <v>42305.745292812499</v>
      </c>
      <c r="P7946" s="5">
        <v>42305.745292812499</v>
      </c>
    </row>
    <row r="7947" spans="1:16">
      <c r="A7947">
        <v>5</v>
      </c>
      <c r="B7947">
        <v>16</v>
      </c>
      <c r="C7947">
        <v>8</v>
      </c>
      <c r="D7947">
        <v>76</v>
      </c>
      <c r="E7947">
        <v>2822</v>
      </c>
      <c r="F7947">
        <v>2985</v>
      </c>
      <c r="G7947">
        <v>2857</v>
      </c>
      <c r="H7947">
        <v>1</v>
      </c>
      <c r="I7947" s="58">
        <v>349540</v>
      </c>
      <c r="J7947">
        <v>285701</v>
      </c>
      <c r="K7947" s="4">
        <v>0</v>
      </c>
      <c r="L7947" s="4">
        <v>7.7510000000000003</v>
      </c>
      <c r="M7947" s="4">
        <v>0</v>
      </c>
      <c r="N7947" s="4">
        <v>7.7510000000000003</v>
      </c>
      <c r="O7947" s="5">
        <v>42305.745292812499</v>
      </c>
      <c r="P7947" s="5">
        <v>42305.745292812499</v>
      </c>
    </row>
    <row r="7948" spans="1:16">
      <c r="A7948">
        <v>5</v>
      </c>
      <c r="B7948">
        <v>16</v>
      </c>
      <c r="C7948">
        <v>8</v>
      </c>
      <c r="D7948">
        <v>76</v>
      </c>
      <c r="E7948">
        <v>3169</v>
      </c>
      <c r="F7948">
        <v>2986</v>
      </c>
      <c r="G7948">
        <v>3288</v>
      </c>
      <c r="H7948">
        <v>1</v>
      </c>
      <c r="I7948" s="58">
        <v>506959</v>
      </c>
      <c r="J7948">
        <v>328801</v>
      </c>
      <c r="K7948" s="4">
        <v>10</v>
      </c>
      <c r="L7948" s="4">
        <v>14.055999999999999</v>
      </c>
      <c r="M7948" s="4">
        <v>0</v>
      </c>
      <c r="N7948" s="4">
        <v>4.056</v>
      </c>
      <c r="O7948" s="5">
        <v>42305.745292812499</v>
      </c>
      <c r="P7948" s="5">
        <v>42305.745292812499</v>
      </c>
    </row>
    <row r="7949" spans="1:16">
      <c r="A7949">
        <v>5</v>
      </c>
      <c r="B7949">
        <v>16</v>
      </c>
      <c r="C7949">
        <v>8</v>
      </c>
      <c r="D7949">
        <v>76</v>
      </c>
      <c r="E7949">
        <v>3291</v>
      </c>
      <c r="F7949">
        <v>2987</v>
      </c>
      <c r="G7949">
        <v>3399</v>
      </c>
      <c r="H7949">
        <v>1</v>
      </c>
      <c r="I7949" s="58">
        <v>547501</v>
      </c>
      <c r="J7949">
        <v>339901</v>
      </c>
      <c r="K7949" s="4">
        <v>1</v>
      </c>
      <c r="L7949" s="4">
        <v>5.7850000000000001</v>
      </c>
      <c r="M7949" s="4">
        <v>0</v>
      </c>
      <c r="N7949" s="4">
        <v>4.7850000000000001</v>
      </c>
      <c r="O7949" s="5">
        <v>42305.745292812499</v>
      </c>
      <c r="P7949" s="5">
        <v>42305.745292812499</v>
      </c>
    </row>
    <row r="7950" spans="1:16">
      <c r="A7950">
        <v>5</v>
      </c>
      <c r="B7950">
        <v>16</v>
      </c>
      <c r="C7950">
        <v>8</v>
      </c>
      <c r="D7950">
        <v>76</v>
      </c>
      <c r="E7950">
        <v>3913</v>
      </c>
      <c r="F7950">
        <v>2988</v>
      </c>
      <c r="G7950">
        <v>263</v>
      </c>
      <c r="H7950">
        <v>3</v>
      </c>
      <c r="I7950" s="58" t="s">
        <v>10419</v>
      </c>
      <c r="J7950">
        <v>26303</v>
      </c>
      <c r="K7950" s="4">
        <v>1</v>
      </c>
      <c r="L7950" s="4">
        <v>10.31</v>
      </c>
      <c r="M7950" s="4">
        <v>258.96899999999999</v>
      </c>
      <c r="N7950" s="4">
        <v>268.279</v>
      </c>
      <c r="O7950" s="5">
        <v>42305.745292812499</v>
      </c>
      <c r="P7950" s="5">
        <v>43258.050196053242</v>
      </c>
    </row>
    <row r="7951" spans="1:16">
      <c r="A7951">
        <v>5</v>
      </c>
      <c r="B7951">
        <v>16</v>
      </c>
      <c r="C7951">
        <v>8</v>
      </c>
      <c r="D7951">
        <v>76</v>
      </c>
      <c r="E7951">
        <v>3913</v>
      </c>
      <c r="F7951">
        <v>2989</v>
      </c>
      <c r="G7951">
        <v>263</v>
      </c>
      <c r="H7951">
        <v>4</v>
      </c>
      <c r="I7951" s="58" t="s">
        <v>10420</v>
      </c>
      <c r="J7951">
        <v>26304</v>
      </c>
      <c r="K7951" s="4">
        <v>0.5</v>
      </c>
      <c r="L7951" s="4">
        <v>9.6329999999999991</v>
      </c>
      <c r="M7951" s="4">
        <v>268.279</v>
      </c>
      <c r="N7951" s="4">
        <v>277.41199999999998</v>
      </c>
      <c r="O7951" s="5">
        <v>42305.745292812499</v>
      </c>
      <c r="P7951" s="5">
        <v>43258.050196053242</v>
      </c>
    </row>
    <row r="7952" spans="1:16">
      <c r="A7952">
        <v>5</v>
      </c>
      <c r="B7952">
        <v>16</v>
      </c>
      <c r="C7952">
        <v>8</v>
      </c>
      <c r="D7952">
        <v>76</v>
      </c>
      <c r="E7952">
        <v>3913</v>
      </c>
      <c r="F7952">
        <v>2990</v>
      </c>
      <c r="G7952">
        <v>263</v>
      </c>
      <c r="H7952">
        <v>5</v>
      </c>
      <c r="I7952" s="58" t="s">
        <v>10421</v>
      </c>
      <c r="J7952">
        <v>26305</v>
      </c>
      <c r="K7952" s="4">
        <v>0</v>
      </c>
      <c r="L7952" s="4">
        <v>15.750999999999999</v>
      </c>
      <c r="M7952" s="4">
        <v>277.41199999999998</v>
      </c>
      <c r="N7952" s="4">
        <v>293.16300000000001</v>
      </c>
      <c r="O7952" s="5">
        <v>42305.745292812499</v>
      </c>
      <c r="P7952" s="5">
        <v>43258.050196053242</v>
      </c>
    </row>
    <row r="7953" spans="1:16">
      <c r="A7953">
        <v>5</v>
      </c>
      <c r="B7953">
        <v>16</v>
      </c>
      <c r="C7953">
        <v>8</v>
      </c>
      <c r="D7953">
        <v>76</v>
      </c>
      <c r="E7953">
        <v>3931</v>
      </c>
      <c r="F7953">
        <v>2991</v>
      </c>
      <c r="G7953">
        <v>318</v>
      </c>
      <c r="H7953">
        <v>2</v>
      </c>
      <c r="I7953" s="58" t="s">
        <v>10422</v>
      </c>
      <c r="J7953">
        <v>31802</v>
      </c>
      <c r="K7953" s="4">
        <v>0</v>
      </c>
      <c r="L7953" s="4">
        <v>19.27</v>
      </c>
      <c r="M7953" s="4">
        <v>0</v>
      </c>
      <c r="N7953" s="4">
        <v>19.27</v>
      </c>
      <c r="O7953" s="5">
        <v>42305.745292812499</v>
      </c>
      <c r="P7953" s="5">
        <v>43258.050196053242</v>
      </c>
    </row>
    <row r="7954" spans="1:16">
      <c r="A7954">
        <v>5</v>
      </c>
      <c r="B7954">
        <v>16</v>
      </c>
      <c r="C7954">
        <v>8</v>
      </c>
      <c r="D7954">
        <v>76</v>
      </c>
      <c r="E7954">
        <v>4533</v>
      </c>
      <c r="F7954">
        <v>2992</v>
      </c>
      <c r="G7954">
        <v>33</v>
      </c>
      <c r="H7954">
        <v>2</v>
      </c>
      <c r="I7954" s="58">
        <v>12086</v>
      </c>
      <c r="J7954">
        <v>3302</v>
      </c>
      <c r="K7954" s="4">
        <v>0.13700000000000001</v>
      </c>
      <c r="L7954" s="4">
        <v>1.7470000000000001</v>
      </c>
      <c r="M7954" s="4">
        <v>265.77999999999997</v>
      </c>
      <c r="N7954" s="4">
        <v>267.39</v>
      </c>
      <c r="O7954" s="5">
        <v>42305.745292812499</v>
      </c>
      <c r="P7954" s="5">
        <v>43258.050196053242</v>
      </c>
    </row>
    <row r="7955" spans="1:16">
      <c r="A7955">
        <v>5</v>
      </c>
      <c r="B7955">
        <v>16</v>
      </c>
      <c r="C7955">
        <v>8</v>
      </c>
      <c r="D7955">
        <v>76</v>
      </c>
      <c r="E7955">
        <v>4540</v>
      </c>
      <c r="F7955">
        <v>2993</v>
      </c>
      <c r="G7955">
        <v>296</v>
      </c>
      <c r="H7955">
        <v>2</v>
      </c>
      <c r="I7955" s="58" t="s">
        <v>10423</v>
      </c>
      <c r="J7955">
        <v>29602</v>
      </c>
      <c r="K7955" s="4">
        <v>1</v>
      </c>
      <c r="L7955" s="4">
        <v>17.399999999999999</v>
      </c>
      <c r="M7955" s="4">
        <v>119.52500000000001</v>
      </c>
      <c r="N7955" s="4">
        <v>135.92500000000001</v>
      </c>
      <c r="O7955" s="5">
        <v>42305.745292812499</v>
      </c>
      <c r="P7955" s="5">
        <v>42305.745292812499</v>
      </c>
    </row>
    <row r="7956" spans="1:16">
      <c r="A7956">
        <v>5</v>
      </c>
      <c r="B7956">
        <v>16</v>
      </c>
      <c r="C7956">
        <v>8</v>
      </c>
      <c r="D7956">
        <v>76</v>
      </c>
      <c r="E7956">
        <v>4540</v>
      </c>
      <c r="F7956">
        <v>2994</v>
      </c>
      <c r="G7956">
        <v>296</v>
      </c>
      <c r="H7956">
        <v>3</v>
      </c>
      <c r="I7956" s="58" t="s">
        <v>10424</v>
      </c>
      <c r="J7956">
        <v>29603</v>
      </c>
      <c r="K7956" s="4">
        <v>0</v>
      </c>
      <c r="L7956" s="4">
        <v>13.672000000000001</v>
      </c>
      <c r="M7956" s="4">
        <v>135.92500000000001</v>
      </c>
      <c r="N7956" s="4">
        <v>149.59700000000001</v>
      </c>
      <c r="O7956" s="5">
        <v>42305.745292812499</v>
      </c>
      <c r="P7956" s="5">
        <v>42305.745292812499</v>
      </c>
    </row>
    <row r="7957" spans="1:16">
      <c r="A7957">
        <v>5</v>
      </c>
      <c r="B7957">
        <v>16</v>
      </c>
      <c r="C7957">
        <v>8</v>
      </c>
      <c r="D7957">
        <v>76</v>
      </c>
      <c r="E7957">
        <v>587</v>
      </c>
      <c r="F7957">
        <v>2965</v>
      </c>
      <c r="G7957">
        <v>983</v>
      </c>
      <c r="H7957">
        <v>2</v>
      </c>
      <c r="I7957" s="58" t="s">
        <v>1700</v>
      </c>
      <c r="J7957">
        <v>98302</v>
      </c>
      <c r="K7957" s="4">
        <v>13</v>
      </c>
      <c r="L7957" s="4">
        <v>22.928000000000001</v>
      </c>
      <c r="M7957" s="4">
        <v>14.093999999999999</v>
      </c>
      <c r="N7957" s="4">
        <v>24.021999999999998</v>
      </c>
      <c r="O7957" s="5">
        <v>42305.745292812499</v>
      </c>
      <c r="P7957" s="5">
        <v>43258.050196053242</v>
      </c>
    </row>
    <row r="7958" spans="1:16">
      <c r="A7958">
        <v>5</v>
      </c>
      <c r="B7958">
        <v>16</v>
      </c>
      <c r="C7958">
        <v>8</v>
      </c>
      <c r="D7958">
        <v>76</v>
      </c>
      <c r="E7958">
        <v>587</v>
      </c>
      <c r="F7958">
        <v>2966</v>
      </c>
      <c r="G7958">
        <v>1652</v>
      </c>
      <c r="H7958">
        <v>1</v>
      </c>
      <c r="I7958" s="58">
        <v>-90579</v>
      </c>
      <c r="J7958">
        <v>165201</v>
      </c>
      <c r="K7958" s="4">
        <v>0</v>
      </c>
      <c r="L7958" s="4">
        <v>14.093999999999999</v>
      </c>
      <c r="M7958" s="4">
        <v>0</v>
      </c>
      <c r="N7958" s="4">
        <v>14.093999999999999</v>
      </c>
      <c r="O7958" s="5">
        <v>43258.050196053242</v>
      </c>
      <c r="P7958" s="5">
        <v>43258.050196053242</v>
      </c>
    </row>
    <row r="7959" spans="1:16">
      <c r="A7959">
        <v>5</v>
      </c>
      <c r="B7959">
        <v>16</v>
      </c>
      <c r="C7959">
        <v>8</v>
      </c>
      <c r="D7959">
        <v>76</v>
      </c>
      <c r="E7959">
        <v>696</v>
      </c>
      <c r="F7959">
        <v>2967</v>
      </c>
      <c r="G7959">
        <v>2368</v>
      </c>
      <c r="H7959">
        <v>2</v>
      </c>
      <c r="I7959" s="58">
        <v>170966</v>
      </c>
      <c r="J7959">
        <v>236802</v>
      </c>
      <c r="K7959" s="4">
        <v>0</v>
      </c>
      <c r="L7959" s="4">
        <v>6.9219999999999997</v>
      </c>
      <c r="M7959" s="4">
        <v>0</v>
      </c>
      <c r="N7959" s="4">
        <v>6.9219999999999997</v>
      </c>
      <c r="O7959" s="5">
        <v>42305.745292812499</v>
      </c>
      <c r="P7959" s="5">
        <v>43258.050196053242</v>
      </c>
    </row>
    <row r="7960" spans="1:16">
      <c r="A7960">
        <v>5</v>
      </c>
      <c r="B7960">
        <v>16</v>
      </c>
      <c r="C7960">
        <v>8</v>
      </c>
      <c r="D7960">
        <v>76</v>
      </c>
      <c r="E7960">
        <v>762</v>
      </c>
      <c r="F7960">
        <v>2968</v>
      </c>
      <c r="G7960">
        <v>2379</v>
      </c>
      <c r="H7960">
        <v>1</v>
      </c>
      <c r="I7960" s="58">
        <v>174953</v>
      </c>
      <c r="J7960">
        <v>237901</v>
      </c>
      <c r="K7960" s="4">
        <v>2.9000000000000001E-2</v>
      </c>
      <c r="L7960" s="4">
        <v>7.3</v>
      </c>
      <c r="M7960" s="4">
        <v>0</v>
      </c>
      <c r="N7960" s="4">
        <v>7.27</v>
      </c>
      <c r="O7960" s="5">
        <v>42305.745292812499</v>
      </c>
      <c r="P7960" s="5">
        <v>43258.050196053242</v>
      </c>
    </row>
    <row r="7961" spans="1:16">
      <c r="A7961">
        <v>5</v>
      </c>
      <c r="B7961">
        <v>16</v>
      </c>
      <c r="C7961">
        <v>8</v>
      </c>
      <c r="D7961">
        <v>76</v>
      </c>
      <c r="E7961">
        <v>764</v>
      </c>
      <c r="F7961">
        <v>2969</v>
      </c>
      <c r="G7961">
        <v>360</v>
      </c>
      <c r="H7961">
        <v>6</v>
      </c>
      <c r="I7961" s="58" t="s">
        <v>10425</v>
      </c>
      <c r="J7961">
        <v>36006</v>
      </c>
      <c r="K7961" s="4">
        <v>0</v>
      </c>
      <c r="L7961" s="4">
        <v>1.39</v>
      </c>
      <c r="M7961" s="4">
        <v>0</v>
      </c>
      <c r="N7961" s="4">
        <v>1.39</v>
      </c>
      <c r="O7961" s="5">
        <v>42305.745292812499</v>
      </c>
      <c r="P7961" s="5">
        <v>43258.050196053242</v>
      </c>
    </row>
    <row r="7962" spans="1:16">
      <c r="A7962">
        <v>5</v>
      </c>
      <c r="B7962">
        <v>16</v>
      </c>
      <c r="C7962">
        <v>8</v>
      </c>
      <c r="D7962">
        <v>76</v>
      </c>
      <c r="E7962">
        <v>765</v>
      </c>
      <c r="F7962">
        <v>2970</v>
      </c>
      <c r="G7962">
        <v>318</v>
      </c>
      <c r="H7962">
        <v>5</v>
      </c>
      <c r="I7962" s="58" t="s">
        <v>10426</v>
      </c>
      <c r="J7962">
        <v>31805</v>
      </c>
      <c r="K7962" s="4">
        <v>0</v>
      </c>
      <c r="L7962" s="4">
        <v>11.15</v>
      </c>
      <c r="M7962" s="4">
        <v>0</v>
      </c>
      <c r="N7962" s="4">
        <v>11.15</v>
      </c>
      <c r="O7962" s="5">
        <v>42305.745292812499</v>
      </c>
      <c r="P7962" s="5">
        <v>42305.745292812499</v>
      </c>
    </row>
    <row r="7963" spans="1:16">
      <c r="A7963">
        <v>5</v>
      </c>
      <c r="B7963">
        <v>16</v>
      </c>
      <c r="C7963">
        <v>8</v>
      </c>
      <c r="D7963">
        <v>76</v>
      </c>
      <c r="E7963">
        <v>765</v>
      </c>
      <c r="F7963">
        <v>2971</v>
      </c>
      <c r="G7963">
        <v>983</v>
      </c>
      <c r="H7963">
        <v>1</v>
      </c>
      <c r="I7963" s="58" t="s">
        <v>10427</v>
      </c>
      <c r="J7963">
        <v>98301</v>
      </c>
      <c r="K7963" s="4">
        <v>11.15</v>
      </c>
      <c r="L7963" s="4">
        <v>14.43</v>
      </c>
      <c r="M7963" s="4">
        <v>11.15</v>
      </c>
      <c r="N7963" s="4">
        <v>14.43</v>
      </c>
      <c r="O7963" s="5">
        <v>42305.745292812499</v>
      </c>
      <c r="P7963" s="5">
        <v>43258.050196053242</v>
      </c>
    </row>
    <row r="7964" spans="1:16">
      <c r="A7964">
        <v>5</v>
      </c>
      <c r="B7964">
        <v>16</v>
      </c>
      <c r="C7964">
        <v>8</v>
      </c>
      <c r="D7964">
        <v>76</v>
      </c>
      <c r="E7964">
        <v>765</v>
      </c>
      <c r="F7964">
        <v>2972</v>
      </c>
      <c r="G7964">
        <v>983</v>
      </c>
      <c r="H7964">
        <v>2</v>
      </c>
      <c r="I7964" s="58" t="s">
        <v>1700</v>
      </c>
      <c r="J7964">
        <v>98302</v>
      </c>
      <c r="K7964" s="4">
        <v>0</v>
      </c>
      <c r="L7964" s="4">
        <v>11.667999999999999</v>
      </c>
      <c r="M7964" s="4">
        <v>14.43</v>
      </c>
      <c r="N7964" s="4">
        <v>26.097999999999999</v>
      </c>
      <c r="O7964" s="5">
        <v>42305.745292812499</v>
      </c>
      <c r="P7964" s="5">
        <v>43258.050196053242</v>
      </c>
    </row>
    <row r="7965" spans="1:16">
      <c r="A7965">
        <v>5</v>
      </c>
      <c r="B7965">
        <v>16</v>
      </c>
      <c r="C7965">
        <v>8</v>
      </c>
      <c r="D7965">
        <v>76</v>
      </c>
      <c r="E7965">
        <v>818</v>
      </c>
      <c r="F7965">
        <v>2973</v>
      </c>
      <c r="G7965">
        <v>746</v>
      </c>
      <c r="H7965">
        <v>1</v>
      </c>
      <c r="I7965" s="58" t="s">
        <v>10428</v>
      </c>
      <c r="J7965">
        <v>74601</v>
      </c>
      <c r="K7965" s="4">
        <v>0</v>
      </c>
      <c r="L7965" s="4">
        <v>2.9079999999999999</v>
      </c>
      <c r="M7965" s="4">
        <v>0</v>
      </c>
      <c r="N7965" s="4">
        <v>2.9079999999999999</v>
      </c>
      <c r="O7965" s="5">
        <v>42305.745292812499</v>
      </c>
      <c r="P7965" s="5">
        <v>42305.745292812499</v>
      </c>
    </row>
    <row r="7966" spans="1:16">
      <c r="A7966">
        <v>5</v>
      </c>
      <c r="B7966">
        <v>16</v>
      </c>
      <c r="C7966">
        <v>8</v>
      </c>
      <c r="D7966">
        <v>76</v>
      </c>
      <c r="E7966">
        <v>818</v>
      </c>
      <c r="F7966">
        <v>2974</v>
      </c>
      <c r="G7966">
        <v>746</v>
      </c>
      <c r="H7966">
        <v>2</v>
      </c>
      <c r="I7966" s="58" t="s">
        <v>10429</v>
      </c>
      <c r="J7966">
        <v>74602</v>
      </c>
      <c r="K7966" s="4">
        <v>1</v>
      </c>
      <c r="L7966" s="4">
        <v>1.6839999999999999</v>
      </c>
      <c r="M7966" s="4">
        <v>3.0249999999999999</v>
      </c>
      <c r="N7966" s="4">
        <v>3.7090000000000001</v>
      </c>
      <c r="O7966" s="5">
        <v>42305.745292812499</v>
      </c>
      <c r="P7966" s="5">
        <v>42305.745292812499</v>
      </c>
    </row>
    <row r="7967" spans="1:16">
      <c r="A7967">
        <v>6</v>
      </c>
      <c r="B7967">
        <v>17</v>
      </c>
      <c r="C7967">
        <v>17</v>
      </c>
      <c r="D7967">
        <v>166</v>
      </c>
      <c r="E7967">
        <v>1042</v>
      </c>
      <c r="F7967">
        <v>7109</v>
      </c>
      <c r="G7967">
        <v>858</v>
      </c>
      <c r="H7967">
        <v>2</v>
      </c>
      <c r="I7967" s="58" t="s">
        <v>10430</v>
      </c>
      <c r="J7967">
        <v>85802</v>
      </c>
      <c r="K7967" s="4">
        <v>0.5</v>
      </c>
      <c r="L7967" s="4">
        <v>8.0489999999999995</v>
      </c>
      <c r="M7967" s="4">
        <v>12.561</v>
      </c>
      <c r="N7967" s="4">
        <v>20.11</v>
      </c>
      <c r="O7967" s="5">
        <v>42305.745292812499</v>
      </c>
      <c r="P7967" s="5">
        <v>43258.050196053242</v>
      </c>
    </row>
    <row r="7968" spans="1:16">
      <c r="A7968">
        <v>6</v>
      </c>
      <c r="B7968">
        <v>17</v>
      </c>
      <c r="C7968">
        <v>17</v>
      </c>
      <c r="D7968">
        <v>166</v>
      </c>
      <c r="E7968">
        <v>1042</v>
      </c>
      <c r="F7968">
        <v>7110</v>
      </c>
      <c r="G7968">
        <v>2087</v>
      </c>
      <c r="H7968">
        <v>1</v>
      </c>
      <c r="I7968" s="58">
        <v>68303</v>
      </c>
      <c r="J7968">
        <v>208701</v>
      </c>
      <c r="K7968" s="4">
        <v>0</v>
      </c>
      <c r="L7968" s="4">
        <v>12.561</v>
      </c>
      <c r="M7968" s="4">
        <v>0</v>
      </c>
      <c r="N7968" s="4">
        <v>12.561</v>
      </c>
      <c r="O7968" s="5">
        <v>42305.745292812499</v>
      </c>
      <c r="P7968" s="5">
        <v>43258.050196053242</v>
      </c>
    </row>
    <row r="7969" spans="1:16">
      <c r="A7969">
        <v>6</v>
      </c>
      <c r="B7969">
        <v>17</v>
      </c>
      <c r="C7969">
        <v>17</v>
      </c>
      <c r="D7969">
        <v>166</v>
      </c>
      <c r="E7969">
        <v>1107</v>
      </c>
      <c r="F7969">
        <v>7111</v>
      </c>
      <c r="G7969">
        <v>1210</v>
      </c>
      <c r="H7969">
        <v>3</v>
      </c>
      <c r="I7969" s="58" t="s">
        <v>1701</v>
      </c>
      <c r="J7969">
        <v>121003</v>
      </c>
      <c r="K7969" s="4">
        <v>0</v>
      </c>
      <c r="L7969" s="4">
        <v>7.5549999999999997</v>
      </c>
      <c r="M7969" s="4">
        <v>3.36</v>
      </c>
      <c r="N7969" s="4">
        <v>10.914999999999999</v>
      </c>
      <c r="O7969" s="5">
        <v>42305.745292812499</v>
      </c>
      <c r="P7969" s="5">
        <v>43258.050196053242</v>
      </c>
    </row>
    <row r="7970" spans="1:16">
      <c r="A7970">
        <v>6</v>
      </c>
      <c r="B7970">
        <v>17</v>
      </c>
      <c r="C7970">
        <v>17</v>
      </c>
      <c r="D7970">
        <v>166</v>
      </c>
      <c r="E7970">
        <v>1107</v>
      </c>
      <c r="F7970">
        <v>7112</v>
      </c>
      <c r="G7970">
        <v>2237</v>
      </c>
      <c r="H7970">
        <v>1</v>
      </c>
      <c r="I7970" s="58">
        <v>123089</v>
      </c>
      <c r="J7970">
        <v>223701</v>
      </c>
      <c r="K7970" s="4">
        <v>0</v>
      </c>
      <c r="L7970" s="4">
        <v>3.36</v>
      </c>
      <c r="M7970" s="4">
        <v>0</v>
      </c>
      <c r="N7970" s="4">
        <v>3.36</v>
      </c>
      <c r="O7970" s="5">
        <v>42305.745292812499</v>
      </c>
      <c r="P7970" s="5">
        <v>43258.050196053242</v>
      </c>
    </row>
    <row r="7971" spans="1:16">
      <c r="A7971">
        <v>6</v>
      </c>
      <c r="B7971">
        <v>17</v>
      </c>
      <c r="C7971">
        <v>17</v>
      </c>
      <c r="D7971">
        <v>166</v>
      </c>
      <c r="E7971">
        <v>1437</v>
      </c>
      <c r="F7971">
        <v>7113</v>
      </c>
      <c r="G7971">
        <v>337</v>
      </c>
      <c r="H7971">
        <v>4</v>
      </c>
      <c r="I7971" s="58" t="s">
        <v>10431</v>
      </c>
      <c r="J7971">
        <v>33704</v>
      </c>
      <c r="K7971" s="4">
        <v>0</v>
      </c>
      <c r="L7971" s="4">
        <v>3.2610000000000001</v>
      </c>
      <c r="M7971" s="4">
        <v>12.462</v>
      </c>
      <c r="N7971" s="4">
        <v>15.724</v>
      </c>
      <c r="O7971" s="5">
        <v>42305.745292812499</v>
      </c>
      <c r="P7971" s="5">
        <v>43258.050196053242</v>
      </c>
    </row>
    <row r="7972" spans="1:16">
      <c r="A7972">
        <v>6</v>
      </c>
      <c r="B7972">
        <v>17</v>
      </c>
      <c r="C7972">
        <v>17</v>
      </c>
      <c r="D7972">
        <v>166</v>
      </c>
      <c r="E7972">
        <v>1544</v>
      </c>
      <c r="F7972">
        <v>7114</v>
      </c>
      <c r="G7972">
        <v>1210</v>
      </c>
      <c r="H7972">
        <v>3</v>
      </c>
      <c r="I7972" s="58" t="s">
        <v>1701</v>
      </c>
      <c r="J7972">
        <v>121003</v>
      </c>
      <c r="K7972" s="4">
        <v>10</v>
      </c>
      <c r="L7972" s="4">
        <v>14.284000000000001</v>
      </c>
      <c r="M7972" s="4">
        <v>0</v>
      </c>
      <c r="N7972" s="4">
        <v>4.2839999999999998</v>
      </c>
      <c r="O7972" s="5">
        <v>42305.745292812499</v>
      </c>
      <c r="P7972" s="5">
        <v>42305.745292812499</v>
      </c>
    </row>
    <row r="7973" spans="1:16">
      <c r="A7973">
        <v>6</v>
      </c>
      <c r="B7973">
        <v>17</v>
      </c>
      <c r="C7973">
        <v>17</v>
      </c>
      <c r="D7973">
        <v>166</v>
      </c>
      <c r="E7973">
        <v>1545</v>
      </c>
      <c r="F7973">
        <v>7115</v>
      </c>
      <c r="G7973">
        <v>1403</v>
      </c>
      <c r="H7973">
        <v>2</v>
      </c>
      <c r="I7973" s="58" t="s">
        <v>10432</v>
      </c>
      <c r="J7973">
        <v>140302</v>
      </c>
      <c r="K7973" s="4">
        <v>0</v>
      </c>
      <c r="L7973" s="4">
        <v>13.693</v>
      </c>
      <c r="M7973" s="4">
        <v>0.28999999999999998</v>
      </c>
      <c r="N7973" s="4">
        <v>8.9039999999999999</v>
      </c>
      <c r="O7973" s="5">
        <v>42305.745292812499</v>
      </c>
      <c r="P7973" s="5">
        <v>43258.050196053242</v>
      </c>
    </row>
    <row r="7974" spans="1:16">
      <c r="A7974">
        <v>6</v>
      </c>
      <c r="B7974">
        <v>17</v>
      </c>
      <c r="C7974">
        <v>17</v>
      </c>
      <c r="D7974">
        <v>166</v>
      </c>
      <c r="E7974">
        <v>1695</v>
      </c>
      <c r="F7974">
        <v>7116</v>
      </c>
      <c r="G7974">
        <v>1519</v>
      </c>
      <c r="H7974">
        <v>1</v>
      </c>
      <c r="I7974" s="58" t="s">
        <v>10433</v>
      </c>
      <c r="J7974">
        <v>151901</v>
      </c>
      <c r="K7974" s="4">
        <v>1</v>
      </c>
      <c r="L7974" s="4">
        <v>11.59</v>
      </c>
      <c r="M7974" s="4">
        <v>0</v>
      </c>
      <c r="N7974" s="4">
        <v>10.59</v>
      </c>
      <c r="O7974" s="5">
        <v>42305.745292812499</v>
      </c>
      <c r="P7974" s="5">
        <v>42305.745292812499</v>
      </c>
    </row>
    <row r="7975" spans="1:16">
      <c r="A7975">
        <v>6</v>
      </c>
      <c r="B7975">
        <v>17</v>
      </c>
      <c r="C7975">
        <v>17</v>
      </c>
      <c r="D7975">
        <v>166</v>
      </c>
      <c r="E7975">
        <v>1797</v>
      </c>
      <c r="F7975">
        <v>7117</v>
      </c>
      <c r="G7975">
        <v>210</v>
      </c>
      <c r="H7975">
        <v>3</v>
      </c>
      <c r="I7975" s="58" t="s">
        <v>1702</v>
      </c>
      <c r="J7975">
        <v>21003</v>
      </c>
      <c r="K7975" s="4">
        <v>0</v>
      </c>
      <c r="L7975" s="4">
        <v>5.0629999999999997</v>
      </c>
      <c r="M7975" s="4">
        <v>0</v>
      </c>
      <c r="N7975" s="4">
        <v>5.0629999999999997</v>
      </c>
      <c r="O7975" s="5">
        <v>42305.745292812499</v>
      </c>
      <c r="P7975" s="5">
        <v>42305.745292812499</v>
      </c>
    </row>
    <row r="7976" spans="1:16">
      <c r="A7976">
        <v>6</v>
      </c>
      <c r="B7976">
        <v>17</v>
      </c>
      <c r="C7976">
        <v>17</v>
      </c>
      <c r="D7976">
        <v>166</v>
      </c>
      <c r="E7976">
        <v>1869</v>
      </c>
      <c r="F7976">
        <v>7118</v>
      </c>
      <c r="G7976">
        <v>1834</v>
      </c>
      <c r="H7976">
        <v>1</v>
      </c>
      <c r="I7976" s="58">
        <v>-24105</v>
      </c>
      <c r="J7976">
        <v>183401</v>
      </c>
      <c r="K7976" s="4">
        <v>0</v>
      </c>
      <c r="L7976" s="4">
        <v>1.758</v>
      </c>
      <c r="M7976" s="4">
        <v>0</v>
      </c>
      <c r="N7976" s="4">
        <v>1.758</v>
      </c>
      <c r="O7976" s="5">
        <v>42305.745292812499</v>
      </c>
      <c r="P7976" s="5">
        <v>42305.745292812499</v>
      </c>
    </row>
    <row r="7977" spans="1:16">
      <c r="A7977">
        <v>6</v>
      </c>
      <c r="B7977">
        <v>17</v>
      </c>
      <c r="C7977">
        <v>17</v>
      </c>
      <c r="D7977">
        <v>166</v>
      </c>
      <c r="E7977">
        <v>1987</v>
      </c>
      <c r="F7977">
        <v>7119</v>
      </c>
      <c r="G7977">
        <v>262</v>
      </c>
      <c r="H7977">
        <v>7</v>
      </c>
      <c r="I7977" s="58" t="s">
        <v>1703</v>
      </c>
      <c r="J7977">
        <v>26207</v>
      </c>
      <c r="K7977" s="4">
        <v>15</v>
      </c>
      <c r="L7977" s="4">
        <v>22.32</v>
      </c>
      <c r="M7977" s="4">
        <v>0</v>
      </c>
      <c r="N7977" s="4">
        <v>7.32</v>
      </c>
      <c r="O7977" s="5">
        <v>42305.745292812499</v>
      </c>
      <c r="P7977" s="5">
        <v>42305.745292812499</v>
      </c>
    </row>
    <row r="7978" spans="1:16">
      <c r="A7978">
        <v>6</v>
      </c>
      <c r="B7978">
        <v>17</v>
      </c>
      <c r="C7978">
        <v>17</v>
      </c>
      <c r="D7978">
        <v>166</v>
      </c>
      <c r="E7978">
        <v>1987</v>
      </c>
      <c r="F7978">
        <v>7120</v>
      </c>
      <c r="G7978">
        <v>2481</v>
      </c>
      <c r="H7978">
        <v>1</v>
      </c>
      <c r="I7978" s="58">
        <v>212209</v>
      </c>
      <c r="J7978">
        <v>248101</v>
      </c>
      <c r="K7978" s="4">
        <v>0</v>
      </c>
      <c r="L7978" s="4">
        <v>6.1360000000000001</v>
      </c>
      <c r="M7978" s="4">
        <v>7.468</v>
      </c>
      <c r="N7978" s="4">
        <v>13.603999999999999</v>
      </c>
      <c r="O7978" s="5">
        <v>42305.745292812499</v>
      </c>
      <c r="P7978" s="5">
        <v>43258.050196053242</v>
      </c>
    </row>
    <row r="7979" spans="1:16">
      <c r="A7979">
        <v>6</v>
      </c>
      <c r="B7979">
        <v>17</v>
      </c>
      <c r="C7979">
        <v>17</v>
      </c>
      <c r="D7979">
        <v>166</v>
      </c>
      <c r="E7979">
        <v>1987</v>
      </c>
      <c r="F7979">
        <v>7121</v>
      </c>
      <c r="G7979">
        <v>2949</v>
      </c>
      <c r="H7979">
        <v>1</v>
      </c>
      <c r="I7979" s="58">
        <v>383142</v>
      </c>
      <c r="J7979">
        <v>294901</v>
      </c>
      <c r="K7979" s="4">
        <v>7.5949999999999998</v>
      </c>
      <c r="L7979" s="4">
        <v>14.339</v>
      </c>
      <c r="M7979" s="4">
        <v>13.603999999999999</v>
      </c>
      <c r="N7979" s="4">
        <v>20.347999999999999</v>
      </c>
      <c r="O7979" s="5">
        <v>42305.745292812499</v>
      </c>
      <c r="P7979" s="5">
        <v>43258.050196053242</v>
      </c>
    </row>
    <row r="7980" spans="1:16">
      <c r="A7980">
        <v>6</v>
      </c>
      <c r="B7980">
        <v>17</v>
      </c>
      <c r="C7980">
        <v>17</v>
      </c>
      <c r="D7980">
        <v>166</v>
      </c>
      <c r="E7980">
        <v>2033</v>
      </c>
      <c r="F7980">
        <v>7122</v>
      </c>
      <c r="G7980">
        <v>209</v>
      </c>
      <c r="H7980">
        <v>8</v>
      </c>
      <c r="I7980" s="58" t="s">
        <v>10434</v>
      </c>
      <c r="J7980">
        <v>20908</v>
      </c>
      <c r="K7980" s="4">
        <v>0</v>
      </c>
      <c r="L7980" s="4">
        <v>1.1719999999999999</v>
      </c>
      <c r="M7980" s="4">
        <v>5.6669999999999998</v>
      </c>
      <c r="N7980" s="4">
        <v>6.8390000000000004</v>
      </c>
      <c r="O7980" s="5">
        <v>42305.745292812499</v>
      </c>
      <c r="P7980" s="5">
        <v>43258.050196053242</v>
      </c>
    </row>
    <row r="7981" spans="1:16">
      <c r="A7981">
        <v>6</v>
      </c>
      <c r="B7981">
        <v>17</v>
      </c>
      <c r="C7981">
        <v>17</v>
      </c>
      <c r="D7981">
        <v>166</v>
      </c>
      <c r="E7981">
        <v>2093</v>
      </c>
      <c r="F7981">
        <v>7123</v>
      </c>
      <c r="G7981">
        <v>833</v>
      </c>
      <c r="H7981">
        <v>8</v>
      </c>
      <c r="I7981" s="58" t="s">
        <v>10435</v>
      </c>
      <c r="J7981">
        <v>83308</v>
      </c>
      <c r="K7981" s="4">
        <v>0</v>
      </c>
      <c r="L7981" s="4">
        <v>10.728</v>
      </c>
      <c r="M7981" s="4">
        <v>14.699</v>
      </c>
      <c r="N7981" s="4">
        <v>25.427</v>
      </c>
      <c r="O7981" s="5">
        <v>42305.745292812499</v>
      </c>
      <c r="P7981" s="5">
        <v>43258.050196053242</v>
      </c>
    </row>
    <row r="7982" spans="1:16">
      <c r="A7982">
        <v>6</v>
      </c>
      <c r="B7982">
        <v>17</v>
      </c>
      <c r="C7982">
        <v>17</v>
      </c>
      <c r="D7982">
        <v>166</v>
      </c>
      <c r="E7982">
        <v>2156</v>
      </c>
      <c r="F7982">
        <v>7124</v>
      </c>
      <c r="G7982">
        <v>1953</v>
      </c>
      <c r="H7982">
        <v>1</v>
      </c>
      <c r="I7982" s="58">
        <v>19360</v>
      </c>
      <c r="J7982">
        <v>195301</v>
      </c>
      <c r="K7982" s="4">
        <v>1</v>
      </c>
      <c r="L7982" s="4">
        <v>15.561999999999999</v>
      </c>
      <c r="M7982" s="4">
        <v>0</v>
      </c>
      <c r="N7982" s="4">
        <v>14.561999999999999</v>
      </c>
      <c r="O7982" s="5">
        <v>42305.745292812499</v>
      </c>
      <c r="P7982" s="5">
        <v>42305.745292812499</v>
      </c>
    </row>
    <row r="7983" spans="1:16">
      <c r="A7983">
        <v>6</v>
      </c>
      <c r="B7983">
        <v>17</v>
      </c>
      <c r="C7983">
        <v>17</v>
      </c>
      <c r="D7983">
        <v>166</v>
      </c>
      <c r="E7983">
        <v>2177</v>
      </c>
      <c r="F7983">
        <v>7125</v>
      </c>
      <c r="G7983">
        <v>2457</v>
      </c>
      <c r="H7983">
        <v>1</v>
      </c>
      <c r="I7983" s="58">
        <v>203443</v>
      </c>
      <c r="J7983">
        <v>245701</v>
      </c>
      <c r="K7983" s="4">
        <v>2.67</v>
      </c>
      <c r="L7983" s="4">
        <v>5.1289999999999996</v>
      </c>
      <c r="M7983" s="4">
        <v>0</v>
      </c>
      <c r="N7983" s="4">
        <v>2.4590000000000001</v>
      </c>
      <c r="O7983" s="5">
        <v>42305.745292812499</v>
      </c>
      <c r="P7983" s="5">
        <v>42305.745292812499</v>
      </c>
    </row>
    <row r="7984" spans="1:16">
      <c r="A7984">
        <v>6</v>
      </c>
      <c r="B7984">
        <v>17</v>
      </c>
      <c r="C7984">
        <v>17</v>
      </c>
      <c r="D7984">
        <v>166</v>
      </c>
      <c r="E7984">
        <v>2314</v>
      </c>
      <c r="F7984">
        <v>7126</v>
      </c>
      <c r="G7984">
        <v>2136</v>
      </c>
      <c r="H7984">
        <v>3</v>
      </c>
      <c r="I7984" s="58">
        <v>86259</v>
      </c>
      <c r="J7984">
        <v>213603</v>
      </c>
      <c r="K7984" s="4">
        <v>0</v>
      </c>
      <c r="L7984" s="4">
        <v>1.5049999999999999</v>
      </c>
      <c r="M7984" s="4">
        <v>19.61</v>
      </c>
      <c r="N7984" s="4">
        <v>21.114999999999998</v>
      </c>
      <c r="O7984" s="5">
        <v>42305.745292812499</v>
      </c>
      <c r="P7984" s="5">
        <v>43258.050196053242</v>
      </c>
    </row>
    <row r="7985" spans="1:16">
      <c r="A7985">
        <v>6</v>
      </c>
      <c r="B7985">
        <v>17</v>
      </c>
      <c r="C7985">
        <v>17</v>
      </c>
      <c r="D7985">
        <v>166</v>
      </c>
      <c r="E7985">
        <v>2315</v>
      </c>
      <c r="F7985">
        <v>7127</v>
      </c>
      <c r="G7985">
        <v>2133</v>
      </c>
      <c r="H7985">
        <v>3</v>
      </c>
      <c r="I7985" s="58">
        <v>85163</v>
      </c>
      <c r="J7985">
        <v>213303</v>
      </c>
      <c r="K7985" s="4">
        <v>0</v>
      </c>
      <c r="L7985" s="4">
        <v>9.9960000000000004</v>
      </c>
      <c r="M7985" s="4">
        <v>0</v>
      </c>
      <c r="N7985" s="4">
        <v>9.9960000000000004</v>
      </c>
      <c r="O7985" s="5">
        <v>42305.745292812499</v>
      </c>
      <c r="P7985" s="5">
        <v>42305.745292812499</v>
      </c>
    </row>
    <row r="7986" spans="1:16">
      <c r="A7986">
        <v>6</v>
      </c>
      <c r="B7986">
        <v>17</v>
      </c>
      <c r="C7986">
        <v>17</v>
      </c>
      <c r="D7986">
        <v>166</v>
      </c>
      <c r="E7986">
        <v>300</v>
      </c>
      <c r="F7986">
        <v>7097</v>
      </c>
      <c r="G7986">
        <v>334</v>
      </c>
      <c r="H7986">
        <v>2</v>
      </c>
      <c r="I7986" s="58" t="s">
        <v>10436</v>
      </c>
      <c r="J7986">
        <v>33402</v>
      </c>
      <c r="K7986" s="4">
        <v>1</v>
      </c>
      <c r="L7986" s="4">
        <v>2.2989999999999999</v>
      </c>
      <c r="M7986" s="4">
        <v>18.059000000000001</v>
      </c>
      <c r="N7986" s="4">
        <v>19.358000000000001</v>
      </c>
      <c r="O7986" s="5">
        <v>42305.745292812499</v>
      </c>
      <c r="P7986" s="5">
        <v>42305.745292812499</v>
      </c>
    </row>
    <row r="7987" spans="1:16">
      <c r="A7987">
        <v>6</v>
      </c>
      <c r="B7987">
        <v>17</v>
      </c>
      <c r="C7987">
        <v>17</v>
      </c>
      <c r="D7987">
        <v>166</v>
      </c>
      <c r="E7987">
        <v>3038</v>
      </c>
      <c r="F7987">
        <v>7128</v>
      </c>
      <c r="G7987">
        <v>590</v>
      </c>
      <c r="H7987">
        <v>6</v>
      </c>
      <c r="I7987" s="58" t="s">
        <v>10437</v>
      </c>
      <c r="J7987">
        <v>59006</v>
      </c>
      <c r="K7987" s="4">
        <v>0</v>
      </c>
      <c r="L7987" s="4">
        <v>4.6159999999999997</v>
      </c>
      <c r="M7987" s="4">
        <v>0</v>
      </c>
      <c r="N7987" s="4">
        <v>4.6159999999999997</v>
      </c>
      <c r="O7987" s="5">
        <v>42305.745292812499</v>
      </c>
      <c r="P7987" s="5">
        <v>42305.745292812499</v>
      </c>
    </row>
    <row r="7988" spans="1:16">
      <c r="A7988">
        <v>6</v>
      </c>
      <c r="B7988">
        <v>17</v>
      </c>
      <c r="C7988">
        <v>17</v>
      </c>
      <c r="D7988">
        <v>166</v>
      </c>
      <c r="E7988">
        <v>3201</v>
      </c>
      <c r="F7988">
        <v>7129</v>
      </c>
      <c r="G7988">
        <v>2028</v>
      </c>
      <c r="H7988">
        <v>1</v>
      </c>
      <c r="I7988" s="58">
        <v>46753</v>
      </c>
      <c r="J7988">
        <v>202801</v>
      </c>
      <c r="K7988" s="4">
        <v>1</v>
      </c>
      <c r="L7988" s="4">
        <v>8.3840000000000003</v>
      </c>
      <c r="M7988" s="4">
        <v>0</v>
      </c>
      <c r="N7988" s="4">
        <v>7.3840000000000003</v>
      </c>
      <c r="O7988" s="5">
        <v>42305.745292812499</v>
      </c>
      <c r="P7988" s="5">
        <v>42305.745292812499</v>
      </c>
    </row>
    <row r="7989" spans="1:16">
      <c r="A7989">
        <v>6</v>
      </c>
      <c r="B7989">
        <v>17</v>
      </c>
      <c r="C7989">
        <v>17</v>
      </c>
      <c r="D7989">
        <v>166</v>
      </c>
      <c r="E7989">
        <v>3884</v>
      </c>
      <c r="F7989">
        <v>7130</v>
      </c>
      <c r="G7989">
        <v>186</v>
      </c>
      <c r="H7989">
        <v>1</v>
      </c>
      <c r="I7989" s="58" t="s">
        <v>10438</v>
      </c>
      <c r="J7989">
        <v>18601</v>
      </c>
      <c r="K7989" s="4">
        <v>0</v>
      </c>
      <c r="L7989" s="4">
        <v>6.0709999999999997</v>
      </c>
      <c r="M7989" s="4">
        <v>225.935</v>
      </c>
      <c r="N7989" s="4">
        <v>232.006</v>
      </c>
      <c r="O7989" s="5">
        <v>42305.745292812499</v>
      </c>
      <c r="P7989" s="5">
        <v>42305.745292812499</v>
      </c>
    </row>
    <row r="7990" spans="1:16">
      <c r="A7990">
        <v>6</v>
      </c>
      <c r="B7990">
        <v>17</v>
      </c>
      <c r="C7990">
        <v>17</v>
      </c>
      <c r="D7990">
        <v>166</v>
      </c>
      <c r="E7990">
        <v>4528</v>
      </c>
      <c r="F7990">
        <v>7131</v>
      </c>
      <c r="G7990">
        <v>185</v>
      </c>
      <c r="H7990">
        <v>4</v>
      </c>
      <c r="I7990" s="58" t="s">
        <v>1704</v>
      </c>
      <c r="J7990">
        <v>18504</v>
      </c>
      <c r="K7990" s="4">
        <v>1</v>
      </c>
      <c r="L7990" s="4">
        <v>4.4880000000000004</v>
      </c>
      <c r="M7990" s="4">
        <v>187.28399999999999</v>
      </c>
      <c r="N7990" s="4">
        <v>190.77199999999999</v>
      </c>
      <c r="O7990" s="5">
        <v>42305.745292812499</v>
      </c>
      <c r="P7990" s="5">
        <v>43258.050196053242</v>
      </c>
    </row>
    <row r="7991" spans="1:16">
      <c r="A7991">
        <v>6</v>
      </c>
      <c r="B7991">
        <v>17</v>
      </c>
      <c r="C7991">
        <v>17</v>
      </c>
      <c r="D7991">
        <v>166</v>
      </c>
      <c r="E7991">
        <v>4528</v>
      </c>
      <c r="F7991">
        <v>7132</v>
      </c>
      <c r="G7991">
        <v>209</v>
      </c>
      <c r="H7991">
        <v>5</v>
      </c>
      <c r="I7991" s="58" t="s">
        <v>10439</v>
      </c>
      <c r="J7991">
        <v>20905</v>
      </c>
      <c r="K7991" s="4">
        <v>1</v>
      </c>
      <c r="L7991" s="4">
        <v>13.295</v>
      </c>
      <c r="M7991" s="4">
        <v>174.989</v>
      </c>
      <c r="N7991" s="4">
        <v>187.28399999999999</v>
      </c>
      <c r="O7991" s="5">
        <v>42305.745292812499</v>
      </c>
      <c r="P7991" s="5">
        <v>43258.050196053242</v>
      </c>
    </row>
    <row r="7992" spans="1:16">
      <c r="A7992">
        <v>6</v>
      </c>
      <c r="B7992">
        <v>17</v>
      </c>
      <c r="C7992">
        <v>17</v>
      </c>
      <c r="D7992">
        <v>166</v>
      </c>
      <c r="E7992">
        <v>4528</v>
      </c>
      <c r="F7992">
        <v>7133</v>
      </c>
      <c r="G7992">
        <v>210</v>
      </c>
      <c r="H7992">
        <v>1</v>
      </c>
      <c r="I7992" s="58" t="s">
        <v>10440</v>
      </c>
      <c r="J7992">
        <v>21001</v>
      </c>
      <c r="K7992" s="4">
        <v>0</v>
      </c>
      <c r="L7992" s="4">
        <v>5.593</v>
      </c>
      <c r="M7992" s="4">
        <v>190.77199999999999</v>
      </c>
      <c r="N7992" s="4">
        <v>196.36500000000001</v>
      </c>
      <c r="O7992" s="5">
        <v>42305.745292812499</v>
      </c>
      <c r="P7992" s="5">
        <v>43258.050196053242</v>
      </c>
    </row>
    <row r="7993" spans="1:16">
      <c r="A7993">
        <v>6</v>
      </c>
      <c r="B7993">
        <v>17</v>
      </c>
      <c r="C7993">
        <v>17</v>
      </c>
      <c r="D7993">
        <v>166</v>
      </c>
      <c r="E7993">
        <v>4528</v>
      </c>
      <c r="F7993">
        <v>7134</v>
      </c>
      <c r="G7993">
        <v>210</v>
      </c>
      <c r="H7993">
        <v>2</v>
      </c>
      <c r="I7993" s="58" t="s">
        <v>10441</v>
      </c>
      <c r="J7993">
        <v>21002</v>
      </c>
      <c r="K7993" s="4">
        <v>5.7069999999999999</v>
      </c>
      <c r="L7993" s="4">
        <v>12.159000000000001</v>
      </c>
      <c r="M7993" s="4">
        <v>196.36500000000001</v>
      </c>
      <c r="N7993" s="4">
        <v>202.81700000000001</v>
      </c>
      <c r="O7993" s="5">
        <v>42305.745292812499</v>
      </c>
      <c r="P7993" s="5">
        <v>42305.745292812499</v>
      </c>
    </row>
    <row r="7994" spans="1:16">
      <c r="A7994">
        <v>6</v>
      </c>
      <c r="B7994">
        <v>17</v>
      </c>
      <c r="C7994">
        <v>17</v>
      </c>
      <c r="D7994">
        <v>166</v>
      </c>
      <c r="E7994">
        <v>4528</v>
      </c>
      <c r="F7994">
        <v>7135</v>
      </c>
      <c r="G7994">
        <v>211</v>
      </c>
      <c r="H7994">
        <v>1</v>
      </c>
      <c r="I7994" s="58" t="s">
        <v>1330</v>
      </c>
      <c r="J7994">
        <v>21101</v>
      </c>
      <c r="K7994" s="4">
        <v>12.159000000000001</v>
      </c>
      <c r="L7994" s="4">
        <v>21.221</v>
      </c>
      <c r="M7994" s="4">
        <v>202.81700000000001</v>
      </c>
      <c r="N7994" s="4">
        <v>211.87899999999999</v>
      </c>
      <c r="O7994" s="5">
        <v>42305.745292812499</v>
      </c>
      <c r="P7994" s="5">
        <v>43258.050196053242</v>
      </c>
    </row>
    <row r="7995" spans="1:16">
      <c r="A7995">
        <v>6</v>
      </c>
      <c r="B7995">
        <v>17</v>
      </c>
      <c r="C7995">
        <v>17</v>
      </c>
      <c r="D7995">
        <v>166</v>
      </c>
      <c r="E7995">
        <v>4529</v>
      </c>
      <c r="F7995">
        <v>7136</v>
      </c>
      <c r="G7995">
        <v>204</v>
      </c>
      <c r="H7995">
        <v>5</v>
      </c>
      <c r="I7995" s="58" t="s">
        <v>10442</v>
      </c>
      <c r="J7995">
        <v>20405</v>
      </c>
      <c r="K7995" s="4">
        <v>0</v>
      </c>
      <c r="L7995" s="4">
        <v>5.9279999999999999</v>
      </c>
      <c r="M7995" s="4">
        <v>237.46100000000001</v>
      </c>
      <c r="N7995" s="4">
        <v>243.38800000000001</v>
      </c>
      <c r="O7995" s="5">
        <v>42305.745292812499</v>
      </c>
      <c r="P7995" s="5">
        <v>42305.745292812499</v>
      </c>
    </row>
    <row r="7996" spans="1:16">
      <c r="A7996">
        <v>6</v>
      </c>
      <c r="B7996">
        <v>17</v>
      </c>
      <c r="C7996">
        <v>17</v>
      </c>
      <c r="D7996">
        <v>166</v>
      </c>
      <c r="E7996">
        <v>4529</v>
      </c>
      <c r="F7996">
        <v>7137</v>
      </c>
      <c r="G7996">
        <v>204</v>
      </c>
      <c r="H7996">
        <v>6</v>
      </c>
      <c r="I7996" s="58" t="s">
        <v>10443</v>
      </c>
      <c r="J7996">
        <v>20406</v>
      </c>
      <c r="K7996" s="4">
        <v>0</v>
      </c>
      <c r="L7996" s="4">
        <v>15.093</v>
      </c>
      <c r="M7996" s="4">
        <v>222.36699999999999</v>
      </c>
      <c r="N7996" s="4">
        <v>237.46100000000001</v>
      </c>
      <c r="O7996" s="5">
        <v>42305.745292812499</v>
      </c>
      <c r="P7996" s="5">
        <v>43258.050196053242</v>
      </c>
    </row>
    <row r="7997" spans="1:16">
      <c r="A7997">
        <v>6</v>
      </c>
      <c r="B7997">
        <v>17</v>
      </c>
      <c r="C7997">
        <v>17</v>
      </c>
      <c r="D7997">
        <v>166</v>
      </c>
      <c r="E7997">
        <v>4529</v>
      </c>
      <c r="F7997">
        <v>7138</v>
      </c>
      <c r="G7997">
        <v>204</v>
      </c>
      <c r="H7997">
        <v>7</v>
      </c>
      <c r="I7997" s="58" t="s">
        <v>10444</v>
      </c>
      <c r="J7997">
        <v>20407</v>
      </c>
      <c r="K7997" s="4">
        <v>0</v>
      </c>
      <c r="L7997" s="4">
        <v>5.165</v>
      </c>
      <c r="M7997" s="4">
        <v>217.202</v>
      </c>
      <c r="N7997" s="4">
        <v>222.36699999999999</v>
      </c>
      <c r="O7997" s="5">
        <v>42305.745292812499</v>
      </c>
      <c r="P7997" s="5">
        <v>43258.050196053242</v>
      </c>
    </row>
    <row r="7998" spans="1:16">
      <c r="A7998">
        <v>6</v>
      </c>
      <c r="B7998">
        <v>17</v>
      </c>
      <c r="C7998">
        <v>17</v>
      </c>
      <c r="D7998">
        <v>166</v>
      </c>
      <c r="E7998">
        <v>4529</v>
      </c>
      <c r="F7998">
        <v>7139</v>
      </c>
      <c r="G7998">
        <v>204</v>
      </c>
      <c r="H7998">
        <v>8</v>
      </c>
      <c r="I7998" s="58" t="s">
        <v>10445</v>
      </c>
      <c r="J7998">
        <v>20408</v>
      </c>
      <c r="K7998" s="4">
        <v>1</v>
      </c>
      <c r="L7998" s="4">
        <v>12.72</v>
      </c>
      <c r="M7998" s="4">
        <v>205.482</v>
      </c>
      <c r="N7998" s="4">
        <v>217.202</v>
      </c>
      <c r="O7998" s="5">
        <v>42305.745292812499</v>
      </c>
      <c r="P7998" s="5">
        <v>43258.050196053242</v>
      </c>
    </row>
    <row r="7999" spans="1:16">
      <c r="A7999">
        <v>6</v>
      </c>
      <c r="B7999">
        <v>17</v>
      </c>
      <c r="C7999">
        <v>17</v>
      </c>
      <c r="D7999">
        <v>166</v>
      </c>
      <c r="E7999">
        <v>4543</v>
      </c>
      <c r="F7999">
        <v>7140</v>
      </c>
      <c r="G7999">
        <v>185</v>
      </c>
      <c r="H7999">
        <v>2</v>
      </c>
      <c r="I7999" s="58" t="s">
        <v>10446</v>
      </c>
      <c r="J7999">
        <v>18502</v>
      </c>
      <c r="K7999" s="4">
        <v>1</v>
      </c>
      <c r="L7999" s="4">
        <v>8.2439999999999998</v>
      </c>
      <c r="M7999" s="4">
        <v>324.58199999999999</v>
      </c>
      <c r="N7999" s="4">
        <v>331.82600000000002</v>
      </c>
      <c r="O7999" s="5">
        <v>42305.745292812499</v>
      </c>
      <c r="P7999" s="5">
        <v>43258.050196053242</v>
      </c>
    </row>
    <row r="8000" spans="1:16">
      <c r="A8000">
        <v>6</v>
      </c>
      <c r="B8000">
        <v>17</v>
      </c>
      <c r="C8000">
        <v>17</v>
      </c>
      <c r="D8000">
        <v>166</v>
      </c>
      <c r="E8000">
        <v>4543</v>
      </c>
      <c r="F8000">
        <v>7141</v>
      </c>
      <c r="G8000">
        <v>185</v>
      </c>
      <c r="H8000">
        <v>3</v>
      </c>
      <c r="I8000" s="58" t="s">
        <v>10447</v>
      </c>
      <c r="J8000">
        <v>18503</v>
      </c>
      <c r="K8000" s="4">
        <v>8.2469999999999999</v>
      </c>
      <c r="L8000" s="4">
        <v>16.169</v>
      </c>
      <c r="M8000" s="4">
        <v>331.82600000000002</v>
      </c>
      <c r="N8000" s="4">
        <v>339.74799999999999</v>
      </c>
      <c r="O8000" s="5">
        <v>42305.745292812499</v>
      </c>
      <c r="P8000" s="5">
        <v>42305.745292812499</v>
      </c>
    </row>
    <row r="8001" spans="1:16">
      <c r="A8001">
        <v>6</v>
      </c>
      <c r="B8001">
        <v>17</v>
      </c>
      <c r="C8001">
        <v>17</v>
      </c>
      <c r="D8001">
        <v>166</v>
      </c>
      <c r="E8001">
        <v>4543</v>
      </c>
      <c r="F8001">
        <v>7142</v>
      </c>
      <c r="G8001">
        <v>185</v>
      </c>
      <c r="H8001">
        <v>4</v>
      </c>
      <c r="I8001" s="58" t="s">
        <v>1704</v>
      </c>
      <c r="J8001">
        <v>18504</v>
      </c>
      <c r="K8001" s="4">
        <v>4.4880000000000004</v>
      </c>
      <c r="L8001" s="4">
        <v>13.35</v>
      </c>
      <c r="M8001" s="4">
        <v>343.26299999999998</v>
      </c>
      <c r="N8001" s="4">
        <v>352.125</v>
      </c>
      <c r="O8001" s="5">
        <v>42305.745292812499</v>
      </c>
      <c r="P8001" s="5">
        <v>42305.745292812499</v>
      </c>
    </row>
    <row r="8002" spans="1:16">
      <c r="A8002">
        <v>6</v>
      </c>
      <c r="B8002">
        <v>17</v>
      </c>
      <c r="C8002">
        <v>17</v>
      </c>
      <c r="D8002">
        <v>166</v>
      </c>
      <c r="E8002">
        <v>605</v>
      </c>
      <c r="F8002">
        <v>7098</v>
      </c>
      <c r="G8002">
        <v>590</v>
      </c>
      <c r="H8002">
        <v>7</v>
      </c>
      <c r="I8002" s="58" t="s">
        <v>10448</v>
      </c>
      <c r="J8002">
        <v>59007</v>
      </c>
      <c r="K8002" s="4">
        <v>0</v>
      </c>
      <c r="L8002" s="4">
        <v>9.5389999999999997</v>
      </c>
      <c r="M8002" s="4">
        <v>10.821</v>
      </c>
      <c r="N8002" s="4">
        <v>20.36</v>
      </c>
      <c r="O8002" s="5">
        <v>42305.745292812499</v>
      </c>
      <c r="P8002" s="5">
        <v>43258.050196053242</v>
      </c>
    </row>
    <row r="8003" spans="1:16">
      <c r="A8003">
        <v>6</v>
      </c>
      <c r="B8003">
        <v>17</v>
      </c>
      <c r="C8003">
        <v>17</v>
      </c>
      <c r="D8003">
        <v>166</v>
      </c>
      <c r="E8003">
        <v>646</v>
      </c>
      <c r="F8003">
        <v>7099</v>
      </c>
      <c r="G8003">
        <v>262</v>
      </c>
      <c r="H8003">
        <v>1</v>
      </c>
      <c r="I8003" s="58" t="s">
        <v>10449</v>
      </c>
      <c r="J8003">
        <v>26201</v>
      </c>
      <c r="K8003" s="4">
        <v>1</v>
      </c>
      <c r="L8003" s="4">
        <v>10.872999999999999</v>
      </c>
      <c r="M8003" s="4">
        <v>14.515000000000001</v>
      </c>
      <c r="N8003" s="4">
        <v>24.388000000000002</v>
      </c>
      <c r="O8003" s="5">
        <v>42305.745292812499</v>
      </c>
      <c r="P8003" s="5">
        <v>42305.745292812499</v>
      </c>
    </row>
    <row r="8004" spans="1:16">
      <c r="A8004">
        <v>6</v>
      </c>
      <c r="B8004">
        <v>17</v>
      </c>
      <c r="C8004">
        <v>17</v>
      </c>
      <c r="D8004">
        <v>166</v>
      </c>
      <c r="E8004">
        <v>646</v>
      </c>
      <c r="F8004">
        <v>7100</v>
      </c>
      <c r="G8004">
        <v>262</v>
      </c>
      <c r="H8004">
        <v>2</v>
      </c>
      <c r="I8004" s="58" t="s">
        <v>10450</v>
      </c>
      <c r="J8004">
        <v>26202</v>
      </c>
      <c r="K8004" s="4">
        <v>10.872999999999999</v>
      </c>
      <c r="L8004" s="4">
        <v>18.934000000000001</v>
      </c>
      <c r="M8004" s="4">
        <v>24.388000000000002</v>
      </c>
      <c r="N8004" s="4">
        <v>32.448999999999998</v>
      </c>
      <c r="O8004" s="5">
        <v>42305.745292812499</v>
      </c>
      <c r="P8004" s="5">
        <v>43258.050196053242</v>
      </c>
    </row>
    <row r="8005" spans="1:16">
      <c r="A8005">
        <v>6</v>
      </c>
      <c r="B8005">
        <v>17</v>
      </c>
      <c r="C8005">
        <v>17</v>
      </c>
      <c r="D8005">
        <v>166</v>
      </c>
      <c r="E8005">
        <v>646</v>
      </c>
      <c r="F8005">
        <v>7101</v>
      </c>
      <c r="G8005">
        <v>262</v>
      </c>
      <c r="H8005">
        <v>7</v>
      </c>
      <c r="I8005" s="58" t="s">
        <v>1703</v>
      </c>
      <c r="J8005">
        <v>26207</v>
      </c>
      <c r="K8005" s="4">
        <v>0</v>
      </c>
      <c r="L8005" s="4">
        <v>6.26</v>
      </c>
      <c r="M8005" s="4">
        <v>8.2550000000000008</v>
      </c>
      <c r="N8005" s="4">
        <v>14.515000000000001</v>
      </c>
      <c r="O8005" s="5">
        <v>42305.745292812499</v>
      </c>
      <c r="P8005" s="5">
        <v>42305.745292812499</v>
      </c>
    </row>
    <row r="8006" spans="1:16">
      <c r="A8006">
        <v>6</v>
      </c>
      <c r="B8006">
        <v>17</v>
      </c>
      <c r="C8006">
        <v>17</v>
      </c>
      <c r="D8006">
        <v>166</v>
      </c>
      <c r="E8006">
        <v>646</v>
      </c>
      <c r="F8006">
        <v>7102</v>
      </c>
      <c r="G8006">
        <v>2133</v>
      </c>
      <c r="H8006">
        <v>2</v>
      </c>
      <c r="I8006" s="58">
        <v>85135</v>
      </c>
      <c r="J8006">
        <v>213302</v>
      </c>
      <c r="K8006" s="4">
        <v>0</v>
      </c>
      <c r="L8006" s="4">
        <v>2.0129999999999999</v>
      </c>
      <c r="M8006" s="4">
        <v>6.242</v>
      </c>
      <c r="N8006" s="4">
        <v>8.2550000000000008</v>
      </c>
      <c r="O8006" s="5">
        <v>42305.745292812499</v>
      </c>
      <c r="P8006" s="5">
        <v>43258.050196053242</v>
      </c>
    </row>
    <row r="8007" spans="1:16">
      <c r="A8007">
        <v>6</v>
      </c>
      <c r="B8007">
        <v>17</v>
      </c>
      <c r="C8007">
        <v>17</v>
      </c>
      <c r="D8007">
        <v>166</v>
      </c>
      <c r="E8007">
        <v>647</v>
      </c>
      <c r="F8007">
        <v>7103</v>
      </c>
      <c r="G8007">
        <v>337</v>
      </c>
      <c r="H8007">
        <v>5</v>
      </c>
      <c r="I8007" s="58" t="s">
        <v>10451</v>
      </c>
      <c r="J8007">
        <v>33705</v>
      </c>
      <c r="K8007" s="4">
        <v>5</v>
      </c>
      <c r="L8007" s="4">
        <v>19.097000000000001</v>
      </c>
      <c r="M8007" s="4">
        <v>0</v>
      </c>
      <c r="N8007" s="4">
        <v>14.097</v>
      </c>
      <c r="O8007" s="5">
        <v>42305.745292812499</v>
      </c>
      <c r="P8007" s="5">
        <v>43258.050196053242</v>
      </c>
    </row>
    <row r="8008" spans="1:16">
      <c r="A8008">
        <v>6</v>
      </c>
      <c r="B8008">
        <v>17</v>
      </c>
      <c r="C8008">
        <v>17</v>
      </c>
      <c r="D8008">
        <v>166</v>
      </c>
      <c r="E8008">
        <v>647</v>
      </c>
      <c r="F8008">
        <v>7104</v>
      </c>
      <c r="G8008">
        <v>590</v>
      </c>
      <c r="H8008">
        <v>5</v>
      </c>
      <c r="I8008" s="58" t="s">
        <v>10452</v>
      </c>
      <c r="J8008">
        <v>59005</v>
      </c>
      <c r="K8008" s="4">
        <v>1</v>
      </c>
      <c r="L8008" s="4">
        <v>13.487</v>
      </c>
      <c r="M8008" s="4">
        <v>14.097</v>
      </c>
      <c r="N8008" s="4">
        <v>26.584</v>
      </c>
      <c r="O8008" s="5">
        <v>42305.745292812499</v>
      </c>
      <c r="P8008" s="5">
        <v>43258.050196053242</v>
      </c>
    </row>
    <row r="8009" spans="1:16">
      <c r="A8009">
        <v>6</v>
      </c>
      <c r="B8009">
        <v>17</v>
      </c>
      <c r="C8009">
        <v>17</v>
      </c>
      <c r="D8009">
        <v>166</v>
      </c>
      <c r="E8009">
        <v>648</v>
      </c>
      <c r="F8009">
        <v>7105</v>
      </c>
      <c r="G8009">
        <v>210</v>
      </c>
      <c r="H8009">
        <v>3</v>
      </c>
      <c r="I8009" s="58" t="s">
        <v>1702</v>
      </c>
      <c r="J8009">
        <v>21003</v>
      </c>
      <c r="K8009" s="4">
        <v>5.1109999999999998</v>
      </c>
      <c r="L8009" s="4">
        <v>7.0510000000000002</v>
      </c>
      <c r="M8009" s="4">
        <v>55.804000000000002</v>
      </c>
      <c r="N8009" s="4">
        <v>57.744</v>
      </c>
      <c r="O8009" s="5">
        <v>42305.745292812499</v>
      </c>
      <c r="P8009" s="5">
        <v>42305.745292812499</v>
      </c>
    </row>
    <row r="8010" spans="1:16">
      <c r="A8010">
        <v>6</v>
      </c>
      <c r="B8010">
        <v>17</v>
      </c>
      <c r="C8010">
        <v>17</v>
      </c>
      <c r="D8010">
        <v>166</v>
      </c>
      <c r="E8010">
        <v>648</v>
      </c>
      <c r="F8010">
        <v>7106</v>
      </c>
      <c r="G8010">
        <v>211</v>
      </c>
      <c r="H8010">
        <v>13</v>
      </c>
      <c r="I8010" s="58" t="s">
        <v>10453</v>
      </c>
      <c r="J8010">
        <v>21113</v>
      </c>
      <c r="K8010" s="4">
        <v>1</v>
      </c>
      <c r="L8010" s="4">
        <v>4.3710000000000004</v>
      </c>
      <c r="M8010" s="4">
        <v>58.125999999999998</v>
      </c>
      <c r="N8010" s="4">
        <v>61.497</v>
      </c>
      <c r="O8010" s="5">
        <v>42305.745292812499</v>
      </c>
      <c r="P8010" s="5">
        <v>42305.745292812499</v>
      </c>
    </row>
    <row r="8011" spans="1:16">
      <c r="A8011">
        <v>6</v>
      </c>
      <c r="B8011">
        <v>17</v>
      </c>
      <c r="C8011">
        <v>17</v>
      </c>
      <c r="D8011">
        <v>166</v>
      </c>
      <c r="E8011">
        <v>648</v>
      </c>
      <c r="F8011">
        <v>7107</v>
      </c>
      <c r="G8011">
        <v>858</v>
      </c>
      <c r="H8011">
        <v>1</v>
      </c>
      <c r="I8011" s="58" t="s">
        <v>10454</v>
      </c>
      <c r="J8011">
        <v>85801</v>
      </c>
      <c r="K8011" s="4">
        <v>0</v>
      </c>
      <c r="L8011" s="4">
        <v>20.968</v>
      </c>
      <c r="M8011" s="4">
        <v>34.835999999999999</v>
      </c>
      <c r="N8011" s="4">
        <v>55.804000000000002</v>
      </c>
      <c r="O8011" s="5">
        <v>42305.745292812499</v>
      </c>
      <c r="P8011" s="5">
        <v>43258.050196053242</v>
      </c>
    </row>
    <row r="8012" spans="1:16">
      <c r="A8012">
        <v>6</v>
      </c>
      <c r="B8012">
        <v>17</v>
      </c>
      <c r="C8012">
        <v>17</v>
      </c>
      <c r="D8012">
        <v>166</v>
      </c>
      <c r="E8012">
        <v>985</v>
      </c>
      <c r="F8012">
        <v>7108</v>
      </c>
      <c r="G8012">
        <v>185</v>
      </c>
      <c r="H8012">
        <v>6</v>
      </c>
      <c r="I8012" s="58" t="s">
        <v>10455</v>
      </c>
      <c r="J8012">
        <v>18506</v>
      </c>
      <c r="K8012" s="4">
        <v>1</v>
      </c>
      <c r="L8012" s="4">
        <v>3.4750000000000001</v>
      </c>
      <c r="M8012" s="4">
        <v>0</v>
      </c>
      <c r="N8012" s="4">
        <v>2.4750000000000001</v>
      </c>
      <c r="O8012" s="5">
        <v>42305.745292812499</v>
      </c>
      <c r="P8012" s="5">
        <v>42305.745292812499</v>
      </c>
    </row>
    <row r="8013" spans="1:16">
      <c r="A8013">
        <v>6</v>
      </c>
      <c r="B8013">
        <v>17</v>
      </c>
      <c r="C8013">
        <v>17</v>
      </c>
      <c r="D8013">
        <v>81</v>
      </c>
      <c r="E8013">
        <v>1197</v>
      </c>
      <c r="F8013">
        <v>6949</v>
      </c>
      <c r="G8013">
        <v>3252</v>
      </c>
      <c r="H8013">
        <v>1</v>
      </c>
      <c r="I8013" s="58">
        <v>493810</v>
      </c>
      <c r="J8013">
        <v>325201</v>
      </c>
      <c r="K8013" s="4">
        <v>0</v>
      </c>
      <c r="L8013" s="4">
        <v>0.90800000000000003</v>
      </c>
      <c r="M8013" s="4">
        <v>0</v>
      </c>
      <c r="N8013" s="4">
        <v>0.90800000000000003</v>
      </c>
      <c r="O8013" s="5">
        <v>42305.745292812499</v>
      </c>
      <c r="P8013" s="5">
        <v>42305.745292812499</v>
      </c>
    </row>
    <row r="8014" spans="1:16">
      <c r="A8014">
        <v>6</v>
      </c>
      <c r="B8014">
        <v>17</v>
      </c>
      <c r="C8014">
        <v>17</v>
      </c>
      <c r="D8014">
        <v>81</v>
      </c>
      <c r="E8014">
        <v>1244</v>
      </c>
      <c r="F8014">
        <v>6950</v>
      </c>
      <c r="G8014">
        <v>2848</v>
      </c>
      <c r="H8014">
        <v>1</v>
      </c>
      <c r="I8014" s="58">
        <v>346252</v>
      </c>
      <c r="J8014">
        <v>284801</v>
      </c>
      <c r="K8014" s="4">
        <v>0</v>
      </c>
      <c r="L8014" s="4">
        <v>1.84</v>
      </c>
      <c r="M8014" s="4">
        <v>0</v>
      </c>
      <c r="N8014" s="4">
        <v>1.84</v>
      </c>
      <c r="O8014" s="5">
        <v>42305.745292812499</v>
      </c>
      <c r="P8014" s="5">
        <v>42305.745292812499</v>
      </c>
    </row>
    <row r="8015" spans="1:16">
      <c r="A8015">
        <v>6</v>
      </c>
      <c r="B8015">
        <v>17</v>
      </c>
      <c r="C8015">
        <v>17</v>
      </c>
      <c r="D8015">
        <v>81</v>
      </c>
      <c r="E8015">
        <v>144</v>
      </c>
      <c r="F8015">
        <v>6930</v>
      </c>
      <c r="G8015">
        <v>57</v>
      </c>
      <c r="H8015">
        <v>2</v>
      </c>
      <c r="I8015" s="58">
        <v>20852</v>
      </c>
      <c r="J8015">
        <v>5702</v>
      </c>
      <c r="K8015" s="4">
        <v>10</v>
      </c>
      <c r="L8015" s="4">
        <v>11.324999999999999</v>
      </c>
      <c r="M8015" s="4">
        <v>0</v>
      </c>
      <c r="N8015" s="4">
        <v>1.325</v>
      </c>
      <c r="O8015" s="5">
        <v>42305.745292812499</v>
      </c>
      <c r="P8015" s="5">
        <v>43258.050196053242</v>
      </c>
    </row>
    <row r="8016" spans="1:16">
      <c r="A8016">
        <v>6</v>
      </c>
      <c r="B8016">
        <v>17</v>
      </c>
      <c r="C8016">
        <v>17</v>
      </c>
      <c r="D8016">
        <v>81</v>
      </c>
      <c r="E8016">
        <v>144</v>
      </c>
      <c r="F8016">
        <v>6931</v>
      </c>
      <c r="G8016">
        <v>57</v>
      </c>
      <c r="H8016">
        <v>3</v>
      </c>
      <c r="I8016" s="58">
        <v>20880</v>
      </c>
      <c r="J8016">
        <v>5703</v>
      </c>
      <c r="K8016" s="4">
        <v>0</v>
      </c>
      <c r="L8016" s="4">
        <v>0.77200000000000002</v>
      </c>
      <c r="M8016" s="4">
        <v>1.325</v>
      </c>
      <c r="N8016" s="4">
        <v>2.097</v>
      </c>
      <c r="O8016" s="5">
        <v>42305.745292812499</v>
      </c>
      <c r="P8016" s="5">
        <v>43258.050196053242</v>
      </c>
    </row>
    <row r="8017" spans="1:16">
      <c r="A8017">
        <v>6</v>
      </c>
      <c r="B8017">
        <v>17</v>
      </c>
      <c r="C8017">
        <v>17</v>
      </c>
      <c r="D8017">
        <v>81</v>
      </c>
      <c r="E8017">
        <v>1468</v>
      </c>
      <c r="F8017">
        <v>6951</v>
      </c>
      <c r="G8017">
        <v>1329</v>
      </c>
      <c r="H8017">
        <v>1</v>
      </c>
      <c r="I8017" s="58" t="s">
        <v>10456</v>
      </c>
      <c r="J8017">
        <v>132901</v>
      </c>
      <c r="K8017" s="4">
        <v>0</v>
      </c>
      <c r="L8017" s="4">
        <v>1.171</v>
      </c>
      <c r="M8017" s="4">
        <v>0</v>
      </c>
      <c r="N8017" s="4">
        <v>1.171</v>
      </c>
      <c r="O8017" s="5">
        <v>42305.745292812499</v>
      </c>
      <c r="P8017" s="5">
        <v>42305.745292812499</v>
      </c>
    </row>
    <row r="8018" spans="1:16">
      <c r="A8018">
        <v>6</v>
      </c>
      <c r="B8018">
        <v>17</v>
      </c>
      <c r="C8018">
        <v>17</v>
      </c>
      <c r="D8018">
        <v>81</v>
      </c>
      <c r="E8018">
        <v>1469</v>
      </c>
      <c r="F8018">
        <v>6952</v>
      </c>
      <c r="G8018">
        <v>1326</v>
      </c>
      <c r="H8018">
        <v>2</v>
      </c>
      <c r="I8018" s="58" t="s">
        <v>10457</v>
      </c>
      <c r="J8018">
        <v>132602</v>
      </c>
      <c r="K8018" s="4">
        <v>0</v>
      </c>
      <c r="L8018" s="4">
        <v>6.0069999999999997</v>
      </c>
      <c r="M8018" s="4">
        <v>7.1059999999999999</v>
      </c>
      <c r="N8018" s="4">
        <v>13.113</v>
      </c>
      <c r="O8018" s="5">
        <v>42305.745292812499</v>
      </c>
      <c r="P8018" s="5">
        <v>43258.050196053242</v>
      </c>
    </row>
    <row r="8019" spans="1:16">
      <c r="A8019">
        <v>6</v>
      </c>
      <c r="B8019">
        <v>17</v>
      </c>
      <c r="C8019">
        <v>17</v>
      </c>
      <c r="D8019">
        <v>81</v>
      </c>
      <c r="E8019">
        <v>1470</v>
      </c>
      <c r="F8019">
        <v>6953</v>
      </c>
      <c r="G8019">
        <v>1328</v>
      </c>
      <c r="H8019">
        <v>2</v>
      </c>
      <c r="I8019" s="58" t="s">
        <v>10458</v>
      </c>
      <c r="J8019">
        <v>132802</v>
      </c>
      <c r="K8019" s="4">
        <v>0</v>
      </c>
      <c r="L8019" s="4">
        <v>6.9260000000000002</v>
      </c>
      <c r="M8019" s="4">
        <v>0</v>
      </c>
      <c r="N8019" s="4">
        <v>6.9260000000000002</v>
      </c>
      <c r="O8019" s="5">
        <v>42305.745292812499</v>
      </c>
      <c r="P8019" s="5">
        <v>42305.745292812499</v>
      </c>
    </row>
    <row r="8020" spans="1:16">
      <c r="A8020">
        <v>6</v>
      </c>
      <c r="B8020">
        <v>17</v>
      </c>
      <c r="C8020">
        <v>17</v>
      </c>
      <c r="D8020">
        <v>81</v>
      </c>
      <c r="E8020">
        <v>1471</v>
      </c>
      <c r="F8020">
        <v>6954</v>
      </c>
      <c r="G8020">
        <v>1327</v>
      </c>
      <c r="H8020">
        <v>1</v>
      </c>
      <c r="I8020" s="58" t="s">
        <v>10459</v>
      </c>
      <c r="J8020">
        <v>132701</v>
      </c>
      <c r="K8020" s="4">
        <v>0</v>
      </c>
      <c r="L8020" s="4">
        <v>2.226</v>
      </c>
      <c r="M8020" s="4">
        <v>0</v>
      </c>
      <c r="N8020" s="4">
        <v>2.226</v>
      </c>
      <c r="O8020" s="5">
        <v>42305.745292812499</v>
      </c>
      <c r="P8020" s="5">
        <v>42305.745292812499</v>
      </c>
    </row>
    <row r="8021" spans="1:16">
      <c r="A8021">
        <v>6</v>
      </c>
      <c r="B8021">
        <v>17</v>
      </c>
      <c r="C8021">
        <v>17</v>
      </c>
      <c r="D8021">
        <v>81</v>
      </c>
      <c r="E8021">
        <v>1496</v>
      </c>
      <c r="F8021">
        <v>6955</v>
      </c>
      <c r="G8021">
        <v>2462</v>
      </c>
      <c r="H8021">
        <v>2</v>
      </c>
      <c r="I8021" s="58">
        <v>205300</v>
      </c>
      <c r="J8021">
        <v>246202</v>
      </c>
      <c r="K8021" s="4">
        <v>0</v>
      </c>
      <c r="L8021" s="4">
        <v>0.185</v>
      </c>
      <c r="M8021" s="4">
        <v>12.24</v>
      </c>
      <c r="N8021" s="4">
        <v>12.425000000000001</v>
      </c>
      <c r="O8021" s="5">
        <v>42305.745292812499</v>
      </c>
      <c r="P8021" s="5">
        <v>42305.745292812499</v>
      </c>
    </row>
    <row r="8022" spans="1:16">
      <c r="A8022">
        <v>6</v>
      </c>
      <c r="B8022">
        <v>17</v>
      </c>
      <c r="C8022">
        <v>17</v>
      </c>
      <c r="D8022">
        <v>81</v>
      </c>
      <c r="E8022">
        <v>1549</v>
      </c>
      <c r="F8022">
        <v>6956</v>
      </c>
      <c r="G8022">
        <v>456</v>
      </c>
      <c r="H8022">
        <v>3</v>
      </c>
      <c r="I8022" s="58" t="s">
        <v>1705</v>
      </c>
      <c r="J8022">
        <v>45603</v>
      </c>
      <c r="K8022" s="4">
        <v>0</v>
      </c>
      <c r="L8022" s="4">
        <v>1.7050000000000001</v>
      </c>
      <c r="M8022" s="4">
        <v>0</v>
      </c>
      <c r="N8022" s="4">
        <v>1.7050000000000001</v>
      </c>
      <c r="O8022" s="5">
        <v>42305.745292812499</v>
      </c>
      <c r="P8022" s="5">
        <v>42305.745292812499</v>
      </c>
    </row>
    <row r="8023" spans="1:16">
      <c r="A8023">
        <v>6</v>
      </c>
      <c r="B8023">
        <v>17</v>
      </c>
      <c r="C8023">
        <v>17</v>
      </c>
      <c r="D8023">
        <v>81</v>
      </c>
      <c r="E8023">
        <v>1551</v>
      </c>
      <c r="F8023">
        <v>6957</v>
      </c>
      <c r="G8023">
        <v>1327</v>
      </c>
      <c r="H8023">
        <v>2</v>
      </c>
      <c r="I8023" s="58" t="s">
        <v>10460</v>
      </c>
      <c r="J8023">
        <v>132702</v>
      </c>
      <c r="K8023" s="4">
        <v>0</v>
      </c>
      <c r="L8023" s="4">
        <v>6.4210000000000003</v>
      </c>
      <c r="M8023" s="4">
        <v>0</v>
      </c>
      <c r="N8023" s="4">
        <v>6.4210000000000003</v>
      </c>
      <c r="O8023" s="5">
        <v>42305.745292812499</v>
      </c>
      <c r="P8023" s="5">
        <v>42305.745292812499</v>
      </c>
    </row>
    <row r="8024" spans="1:16">
      <c r="A8024">
        <v>6</v>
      </c>
      <c r="B8024">
        <v>17</v>
      </c>
      <c r="C8024">
        <v>17</v>
      </c>
      <c r="D8024">
        <v>81</v>
      </c>
      <c r="E8024">
        <v>1676</v>
      </c>
      <c r="F8024">
        <v>6958</v>
      </c>
      <c r="G8024">
        <v>459</v>
      </c>
      <c r="H8024">
        <v>2</v>
      </c>
      <c r="I8024" s="58" t="s">
        <v>10461</v>
      </c>
      <c r="J8024">
        <v>45902</v>
      </c>
      <c r="K8024" s="4">
        <v>0</v>
      </c>
      <c r="L8024" s="4">
        <v>4.367</v>
      </c>
      <c r="M8024" s="4">
        <v>0</v>
      </c>
      <c r="N8024" s="4">
        <v>4.367</v>
      </c>
      <c r="O8024" s="5">
        <v>42305.745292812499</v>
      </c>
      <c r="P8024" s="5">
        <v>42305.745292812499</v>
      </c>
    </row>
    <row r="8025" spans="1:16">
      <c r="A8025">
        <v>6</v>
      </c>
      <c r="B8025">
        <v>17</v>
      </c>
      <c r="C8025">
        <v>17</v>
      </c>
      <c r="D8025">
        <v>81</v>
      </c>
      <c r="E8025">
        <v>1926</v>
      </c>
      <c r="F8025">
        <v>6959</v>
      </c>
      <c r="G8025">
        <v>2948</v>
      </c>
      <c r="H8025">
        <v>2</v>
      </c>
      <c r="I8025" s="58">
        <v>382807</v>
      </c>
      <c r="J8025">
        <v>294802</v>
      </c>
      <c r="K8025" s="4">
        <v>0</v>
      </c>
      <c r="L8025" s="4">
        <v>7.52</v>
      </c>
      <c r="M8025" s="4">
        <v>0</v>
      </c>
      <c r="N8025" s="4">
        <v>7.52</v>
      </c>
      <c r="O8025" s="5">
        <v>42305.745292812499</v>
      </c>
      <c r="P8025" s="5">
        <v>43258.050196053242</v>
      </c>
    </row>
    <row r="8026" spans="1:16">
      <c r="A8026">
        <v>6</v>
      </c>
      <c r="B8026">
        <v>17</v>
      </c>
      <c r="C8026">
        <v>17</v>
      </c>
      <c r="D8026">
        <v>81</v>
      </c>
      <c r="E8026">
        <v>222</v>
      </c>
      <c r="F8026">
        <v>6932</v>
      </c>
      <c r="G8026">
        <v>456</v>
      </c>
      <c r="H8026">
        <v>1</v>
      </c>
      <c r="I8026" s="58" t="s">
        <v>10462</v>
      </c>
      <c r="J8026">
        <v>45601</v>
      </c>
      <c r="K8026" s="4">
        <v>0</v>
      </c>
      <c r="L8026" s="4">
        <v>9.9019999999999992</v>
      </c>
      <c r="M8026" s="4">
        <v>7.3220000000000001</v>
      </c>
      <c r="N8026" s="4">
        <v>17.224</v>
      </c>
      <c r="O8026" s="5">
        <v>42305.745292812499</v>
      </c>
      <c r="P8026" s="5">
        <v>42305.745292812499</v>
      </c>
    </row>
    <row r="8027" spans="1:16">
      <c r="A8027">
        <v>6</v>
      </c>
      <c r="B8027">
        <v>17</v>
      </c>
      <c r="C8027">
        <v>17</v>
      </c>
      <c r="D8027">
        <v>81</v>
      </c>
      <c r="E8027">
        <v>222</v>
      </c>
      <c r="F8027">
        <v>6933</v>
      </c>
      <c r="G8027">
        <v>456</v>
      </c>
      <c r="H8027">
        <v>2</v>
      </c>
      <c r="I8027" s="58" t="s">
        <v>10463</v>
      </c>
      <c r="J8027">
        <v>45602</v>
      </c>
      <c r="K8027" s="4">
        <v>2.5000000000000001E-2</v>
      </c>
      <c r="L8027" s="4">
        <v>10.048</v>
      </c>
      <c r="M8027" s="4">
        <v>17.224</v>
      </c>
      <c r="N8027" s="4">
        <v>27.247</v>
      </c>
      <c r="O8027" s="5">
        <v>42305.745292812499</v>
      </c>
      <c r="P8027" s="5">
        <v>42305.745292812499</v>
      </c>
    </row>
    <row r="8028" spans="1:16">
      <c r="A8028">
        <v>6</v>
      </c>
      <c r="B8028">
        <v>17</v>
      </c>
      <c r="C8028">
        <v>17</v>
      </c>
      <c r="D8028">
        <v>81</v>
      </c>
      <c r="E8028">
        <v>2567</v>
      </c>
      <c r="F8028">
        <v>6960</v>
      </c>
      <c r="G8028">
        <v>859</v>
      </c>
      <c r="H8028">
        <v>4</v>
      </c>
      <c r="I8028" s="58" t="s">
        <v>10464</v>
      </c>
      <c r="J8028">
        <v>85904</v>
      </c>
      <c r="K8028" s="4">
        <v>0</v>
      </c>
      <c r="L8028" s="4">
        <v>5.3680000000000003</v>
      </c>
      <c r="M8028" s="4">
        <v>0</v>
      </c>
      <c r="N8028" s="4">
        <v>5.3680000000000003</v>
      </c>
      <c r="O8028" s="5">
        <v>42305.745292812499</v>
      </c>
      <c r="P8028" s="5">
        <v>42305.745292812499</v>
      </c>
    </row>
    <row r="8029" spans="1:16">
      <c r="A8029">
        <v>6</v>
      </c>
      <c r="B8029">
        <v>17</v>
      </c>
      <c r="C8029">
        <v>17</v>
      </c>
      <c r="D8029">
        <v>81</v>
      </c>
      <c r="E8029">
        <v>2590</v>
      </c>
      <c r="F8029">
        <v>6961</v>
      </c>
      <c r="G8029">
        <v>456</v>
      </c>
      <c r="H8029">
        <v>4</v>
      </c>
      <c r="I8029" s="58" t="s">
        <v>10465</v>
      </c>
      <c r="J8029">
        <v>45604</v>
      </c>
      <c r="K8029" s="4">
        <v>0.84699999999999998</v>
      </c>
      <c r="L8029" s="4">
        <v>8.2929999999999993</v>
      </c>
      <c r="M8029" s="4">
        <v>0.55800000000000005</v>
      </c>
      <c r="N8029" s="4">
        <v>8.0039999999999996</v>
      </c>
      <c r="O8029" s="5">
        <v>42305.745292812499</v>
      </c>
      <c r="P8029" s="5">
        <v>42305.745292812499</v>
      </c>
    </row>
    <row r="8030" spans="1:16">
      <c r="A8030">
        <v>6</v>
      </c>
      <c r="B8030">
        <v>17</v>
      </c>
      <c r="C8030">
        <v>17</v>
      </c>
      <c r="D8030">
        <v>81</v>
      </c>
      <c r="E8030">
        <v>2590</v>
      </c>
      <c r="F8030">
        <v>6962</v>
      </c>
      <c r="G8030">
        <v>2131</v>
      </c>
      <c r="H8030">
        <v>2</v>
      </c>
      <c r="I8030" s="58">
        <v>84404</v>
      </c>
      <c r="J8030">
        <v>213102</v>
      </c>
      <c r="K8030" s="4">
        <v>0</v>
      </c>
      <c r="L8030" s="4">
        <v>0.55800000000000005</v>
      </c>
      <c r="M8030" s="4">
        <v>0</v>
      </c>
      <c r="N8030" s="4">
        <v>0.55800000000000005</v>
      </c>
      <c r="O8030" t="s">
        <v>1223</v>
      </c>
      <c r="P8030" t="s">
        <v>1223</v>
      </c>
    </row>
    <row r="8031" spans="1:16">
      <c r="A8031">
        <v>6</v>
      </c>
      <c r="B8031">
        <v>17</v>
      </c>
      <c r="C8031">
        <v>17</v>
      </c>
      <c r="D8031">
        <v>81</v>
      </c>
      <c r="E8031">
        <v>269</v>
      </c>
      <c r="F8031">
        <v>6934</v>
      </c>
      <c r="G8031">
        <v>456</v>
      </c>
      <c r="H8031">
        <v>3</v>
      </c>
      <c r="I8031" s="58" t="s">
        <v>1705</v>
      </c>
      <c r="J8031">
        <v>45603</v>
      </c>
      <c r="K8031" s="4">
        <v>1.736</v>
      </c>
      <c r="L8031" s="4">
        <v>2.331</v>
      </c>
      <c r="M8031" s="4">
        <v>8.8930000000000007</v>
      </c>
      <c r="N8031" s="4">
        <v>9.4879999999999995</v>
      </c>
      <c r="O8031" s="5">
        <v>42305.745292812499</v>
      </c>
      <c r="P8031" s="5">
        <v>42305.745292812499</v>
      </c>
    </row>
    <row r="8032" spans="1:16">
      <c r="A8032">
        <v>6</v>
      </c>
      <c r="B8032">
        <v>17</v>
      </c>
      <c r="C8032">
        <v>17</v>
      </c>
      <c r="D8032">
        <v>81</v>
      </c>
      <c r="E8032">
        <v>269</v>
      </c>
      <c r="F8032">
        <v>6935</v>
      </c>
      <c r="G8032">
        <v>612</v>
      </c>
      <c r="H8032">
        <v>1</v>
      </c>
      <c r="I8032" s="58" t="s">
        <v>10466</v>
      </c>
      <c r="J8032">
        <v>61201</v>
      </c>
      <c r="K8032" s="4">
        <v>0</v>
      </c>
      <c r="L8032" s="4">
        <v>23.975000000000001</v>
      </c>
      <c r="M8032" s="4">
        <v>19.779</v>
      </c>
      <c r="N8032" s="4">
        <v>36.023000000000003</v>
      </c>
      <c r="O8032" s="5">
        <v>42305.745292812499</v>
      </c>
      <c r="P8032" s="5">
        <v>42305.745292812499</v>
      </c>
    </row>
    <row r="8033" spans="1:16">
      <c r="A8033">
        <v>6</v>
      </c>
      <c r="B8033">
        <v>17</v>
      </c>
      <c r="C8033">
        <v>17</v>
      </c>
      <c r="D8033">
        <v>81</v>
      </c>
      <c r="E8033">
        <v>269</v>
      </c>
      <c r="F8033">
        <v>6936</v>
      </c>
      <c r="G8033">
        <v>612</v>
      </c>
      <c r="H8033">
        <v>3</v>
      </c>
      <c r="I8033" s="58" t="s">
        <v>10467</v>
      </c>
      <c r="J8033">
        <v>61203</v>
      </c>
      <c r="K8033" s="4">
        <v>0</v>
      </c>
      <c r="L8033" s="4">
        <v>7.7949999999999999</v>
      </c>
      <c r="M8033" s="4">
        <v>9.5879999999999992</v>
      </c>
      <c r="N8033" s="4">
        <v>17.382999999999999</v>
      </c>
      <c r="O8033" s="5">
        <v>42305.745292812499</v>
      </c>
      <c r="P8033" s="5">
        <v>42305.745292812499</v>
      </c>
    </row>
    <row r="8034" spans="1:16">
      <c r="A8034">
        <v>6</v>
      </c>
      <c r="B8034">
        <v>17</v>
      </c>
      <c r="C8034">
        <v>17</v>
      </c>
      <c r="D8034">
        <v>81</v>
      </c>
      <c r="E8034">
        <v>269</v>
      </c>
      <c r="F8034">
        <v>6937</v>
      </c>
      <c r="G8034">
        <v>1328</v>
      </c>
      <c r="H8034">
        <v>1</v>
      </c>
      <c r="I8034" s="58" t="s">
        <v>10468</v>
      </c>
      <c r="J8034">
        <v>132801</v>
      </c>
      <c r="K8034" s="4">
        <v>7.0999999999999994E-2</v>
      </c>
      <c r="L8034" s="4">
        <v>8.9640000000000004</v>
      </c>
      <c r="M8034" s="4">
        <v>0</v>
      </c>
      <c r="N8034" s="4">
        <v>8.8930000000000007</v>
      </c>
      <c r="O8034" s="5">
        <v>42305.745292812499</v>
      </c>
      <c r="P8034" s="5">
        <v>42305.745292812499</v>
      </c>
    </row>
    <row r="8035" spans="1:16">
      <c r="A8035">
        <v>6</v>
      </c>
      <c r="B8035">
        <v>17</v>
      </c>
      <c r="C8035">
        <v>17</v>
      </c>
      <c r="D8035">
        <v>81</v>
      </c>
      <c r="E8035">
        <v>2772</v>
      </c>
      <c r="F8035">
        <v>6963</v>
      </c>
      <c r="G8035">
        <v>2826</v>
      </c>
      <c r="H8035">
        <v>1</v>
      </c>
      <c r="I8035" s="58">
        <v>338217</v>
      </c>
      <c r="J8035">
        <v>282601</v>
      </c>
      <c r="K8035" s="4">
        <v>0</v>
      </c>
      <c r="L8035" s="4">
        <v>2.581</v>
      </c>
      <c r="M8035" s="4">
        <v>0</v>
      </c>
      <c r="N8035" s="4">
        <v>2.581</v>
      </c>
      <c r="O8035" s="5">
        <v>42305.745292812499</v>
      </c>
      <c r="P8035" s="5">
        <v>42305.745292812499</v>
      </c>
    </row>
    <row r="8036" spans="1:16">
      <c r="A8036">
        <v>6</v>
      </c>
      <c r="B8036">
        <v>17</v>
      </c>
      <c r="C8036">
        <v>17</v>
      </c>
      <c r="D8036">
        <v>81</v>
      </c>
      <c r="E8036">
        <v>3036</v>
      </c>
      <c r="F8036">
        <v>6964</v>
      </c>
      <c r="G8036">
        <v>3130</v>
      </c>
      <c r="H8036">
        <v>1</v>
      </c>
      <c r="I8036" s="58">
        <v>449250</v>
      </c>
      <c r="J8036">
        <v>313001</v>
      </c>
      <c r="K8036" s="4">
        <v>0</v>
      </c>
      <c r="L8036" s="4">
        <v>4.8710000000000004</v>
      </c>
      <c r="M8036" s="4">
        <v>0</v>
      </c>
      <c r="N8036" s="4">
        <v>4.8710000000000004</v>
      </c>
      <c r="O8036" s="5">
        <v>42305.745292812499</v>
      </c>
      <c r="P8036" s="5">
        <v>42305.745292812499</v>
      </c>
    </row>
    <row r="8037" spans="1:16">
      <c r="A8037">
        <v>6</v>
      </c>
      <c r="B8037">
        <v>17</v>
      </c>
      <c r="C8037">
        <v>17</v>
      </c>
      <c r="D8037">
        <v>81</v>
      </c>
      <c r="E8037">
        <v>3242</v>
      </c>
      <c r="F8037">
        <v>6965</v>
      </c>
      <c r="G8037">
        <v>3475</v>
      </c>
      <c r="H8037">
        <v>1</v>
      </c>
      <c r="I8037" s="58">
        <v>575259</v>
      </c>
      <c r="J8037">
        <v>347501</v>
      </c>
      <c r="K8037" s="4">
        <v>1</v>
      </c>
      <c r="L8037" s="4">
        <v>4.1449999999999996</v>
      </c>
      <c r="M8037" s="4">
        <v>0</v>
      </c>
      <c r="N8037" s="4">
        <v>3.145</v>
      </c>
      <c r="O8037" s="5">
        <v>42305.745292812499</v>
      </c>
      <c r="P8037" s="5">
        <v>42305.745292812499</v>
      </c>
    </row>
    <row r="8038" spans="1:16">
      <c r="A8038">
        <v>6</v>
      </c>
      <c r="B8038">
        <v>17</v>
      </c>
      <c r="C8038">
        <v>17</v>
      </c>
      <c r="D8038">
        <v>81</v>
      </c>
      <c r="E8038">
        <v>3505</v>
      </c>
      <c r="F8038">
        <v>6966</v>
      </c>
      <c r="G8038">
        <v>1328</v>
      </c>
      <c r="H8038">
        <v>3</v>
      </c>
      <c r="I8038" s="58" t="s">
        <v>10469</v>
      </c>
      <c r="J8038">
        <v>132803</v>
      </c>
      <c r="K8038" s="4">
        <v>0</v>
      </c>
      <c r="L8038" s="4">
        <v>0.66400000000000003</v>
      </c>
      <c r="M8038" s="4">
        <v>0</v>
      </c>
      <c r="N8038" s="4">
        <v>0.66400000000000003</v>
      </c>
      <c r="O8038" s="5">
        <v>42305.745292812499</v>
      </c>
      <c r="P8038" s="5">
        <v>42305.745292812499</v>
      </c>
    </row>
    <row r="8039" spans="1:16">
      <c r="A8039">
        <v>6</v>
      </c>
      <c r="B8039">
        <v>17</v>
      </c>
      <c r="C8039">
        <v>17</v>
      </c>
      <c r="D8039">
        <v>81</v>
      </c>
      <c r="E8039">
        <v>3544</v>
      </c>
      <c r="F8039">
        <v>6967</v>
      </c>
      <c r="G8039">
        <v>675</v>
      </c>
      <c r="H8039">
        <v>1</v>
      </c>
      <c r="I8039" s="58" t="s">
        <v>10470</v>
      </c>
      <c r="J8039">
        <v>67501</v>
      </c>
      <c r="K8039" s="4">
        <v>17.184000000000001</v>
      </c>
      <c r="L8039" s="4">
        <v>32.076999999999998</v>
      </c>
      <c r="M8039" s="4">
        <v>198.071</v>
      </c>
      <c r="N8039" s="4">
        <v>212.964</v>
      </c>
      <c r="O8039" s="5">
        <v>42305.745292812499</v>
      </c>
      <c r="P8039" s="5">
        <v>43258.050196053242</v>
      </c>
    </row>
    <row r="8040" spans="1:16">
      <c r="A8040">
        <v>6</v>
      </c>
      <c r="B8040">
        <v>17</v>
      </c>
      <c r="C8040">
        <v>17</v>
      </c>
      <c r="D8040">
        <v>81</v>
      </c>
      <c r="E8040">
        <v>3544</v>
      </c>
      <c r="F8040">
        <v>6968</v>
      </c>
      <c r="G8040">
        <v>675</v>
      </c>
      <c r="H8040">
        <v>2</v>
      </c>
      <c r="I8040" s="58" t="s">
        <v>10471</v>
      </c>
      <c r="J8040">
        <v>67502</v>
      </c>
      <c r="K8040" s="4">
        <v>0</v>
      </c>
      <c r="L8040" s="4">
        <v>17.184000000000001</v>
      </c>
      <c r="M8040" s="4">
        <v>180.887</v>
      </c>
      <c r="N8040" s="4">
        <v>198.071</v>
      </c>
      <c r="O8040" s="5">
        <v>42305.745292812499</v>
      </c>
      <c r="P8040" s="5">
        <v>43258.050196053242</v>
      </c>
    </row>
    <row r="8041" spans="1:16">
      <c r="A8041">
        <v>6</v>
      </c>
      <c r="B8041">
        <v>17</v>
      </c>
      <c r="C8041">
        <v>17</v>
      </c>
      <c r="D8041">
        <v>81</v>
      </c>
      <c r="E8041">
        <v>3641</v>
      </c>
      <c r="F8041">
        <v>6969</v>
      </c>
      <c r="G8041">
        <v>3475</v>
      </c>
      <c r="H8041">
        <v>2</v>
      </c>
      <c r="I8041" s="58">
        <v>575290</v>
      </c>
      <c r="J8041">
        <v>347502</v>
      </c>
      <c r="K8041" s="4">
        <v>0.5</v>
      </c>
      <c r="L8041" s="4">
        <v>1.919</v>
      </c>
      <c r="M8041" s="4">
        <v>0</v>
      </c>
      <c r="N8041" s="4">
        <v>1.419</v>
      </c>
      <c r="O8041" s="5">
        <v>42305.745292812499</v>
      </c>
      <c r="P8041" s="5">
        <v>42305.745292812499</v>
      </c>
    </row>
    <row r="8042" spans="1:16">
      <c r="A8042">
        <v>6</v>
      </c>
      <c r="B8042">
        <v>17</v>
      </c>
      <c r="C8042">
        <v>17</v>
      </c>
      <c r="D8042">
        <v>81</v>
      </c>
      <c r="E8042">
        <v>3864</v>
      </c>
      <c r="F8042">
        <v>6970</v>
      </c>
      <c r="G8042">
        <v>93</v>
      </c>
      <c r="H8042">
        <v>3</v>
      </c>
      <c r="I8042" s="58">
        <v>34029</v>
      </c>
      <c r="J8042">
        <v>9303</v>
      </c>
      <c r="K8042" s="4">
        <v>0</v>
      </c>
      <c r="L8042" s="4">
        <v>4.2569999999999997</v>
      </c>
      <c r="M8042" s="4">
        <v>8.4239999999999995</v>
      </c>
      <c r="N8042" s="4">
        <v>12.680999999999999</v>
      </c>
      <c r="O8042" s="5">
        <v>42305.745292812499</v>
      </c>
      <c r="P8042" s="5">
        <v>43258.050196053242</v>
      </c>
    </row>
    <row r="8043" spans="1:16">
      <c r="A8043">
        <v>6</v>
      </c>
      <c r="B8043">
        <v>17</v>
      </c>
      <c r="C8043">
        <v>17</v>
      </c>
      <c r="D8043">
        <v>81</v>
      </c>
      <c r="E8043">
        <v>3917</v>
      </c>
      <c r="F8043">
        <v>6971</v>
      </c>
      <c r="G8043">
        <v>166</v>
      </c>
      <c r="H8043">
        <v>2</v>
      </c>
      <c r="I8043" s="58" t="s">
        <v>10472</v>
      </c>
      <c r="J8043">
        <v>16602</v>
      </c>
      <c r="K8043" s="4">
        <v>0</v>
      </c>
      <c r="L8043" s="4">
        <v>14.920999999999999</v>
      </c>
      <c r="M8043" s="4">
        <v>1.2210000000000001</v>
      </c>
      <c r="N8043" s="4">
        <v>16.141999999999999</v>
      </c>
      <c r="O8043" s="5">
        <v>42305.745292812499</v>
      </c>
      <c r="P8043" s="5">
        <v>43258.050196053242</v>
      </c>
    </row>
    <row r="8044" spans="1:16">
      <c r="A8044">
        <v>6</v>
      </c>
      <c r="B8044">
        <v>17</v>
      </c>
      <c r="C8044">
        <v>17</v>
      </c>
      <c r="D8044">
        <v>81</v>
      </c>
      <c r="E8044">
        <v>3917</v>
      </c>
      <c r="F8044">
        <v>6972</v>
      </c>
      <c r="G8044">
        <v>166</v>
      </c>
      <c r="H8044">
        <v>3</v>
      </c>
      <c r="I8044" s="58" t="s">
        <v>10473</v>
      </c>
      <c r="J8044">
        <v>16603</v>
      </c>
      <c r="K8044" s="4">
        <v>0</v>
      </c>
      <c r="L8044" s="4">
        <v>17.501000000000001</v>
      </c>
      <c r="M8044" s="4">
        <v>16.141999999999999</v>
      </c>
      <c r="N8044" s="4">
        <v>33.643000000000001</v>
      </c>
      <c r="O8044" s="5">
        <v>42305.745292812499</v>
      </c>
      <c r="P8044" s="5">
        <v>43258.050196053242</v>
      </c>
    </row>
    <row r="8045" spans="1:16">
      <c r="A8045">
        <v>6</v>
      </c>
      <c r="B8045">
        <v>17</v>
      </c>
      <c r="C8045">
        <v>17</v>
      </c>
      <c r="D8045">
        <v>81</v>
      </c>
      <c r="E8045">
        <v>3986</v>
      </c>
      <c r="F8045">
        <v>6973</v>
      </c>
      <c r="G8045">
        <v>413</v>
      </c>
      <c r="H8045">
        <v>5</v>
      </c>
      <c r="I8045" s="58" t="s">
        <v>10474</v>
      </c>
      <c r="J8045">
        <v>41305</v>
      </c>
      <c r="K8045" s="4">
        <v>0</v>
      </c>
      <c r="L8045" s="4">
        <v>11.754</v>
      </c>
      <c r="M8045" s="4">
        <v>40.051000000000002</v>
      </c>
      <c r="N8045" s="4">
        <v>51.805</v>
      </c>
      <c r="O8045" s="5">
        <v>42305.745292812499</v>
      </c>
      <c r="P8045" s="5">
        <v>43258.050196053242</v>
      </c>
    </row>
    <row r="8046" spans="1:16">
      <c r="A8046">
        <v>6</v>
      </c>
      <c r="B8046">
        <v>17</v>
      </c>
      <c r="C8046">
        <v>17</v>
      </c>
      <c r="D8046">
        <v>81</v>
      </c>
      <c r="E8046">
        <v>3998</v>
      </c>
      <c r="F8046">
        <v>6974</v>
      </c>
      <c r="G8046">
        <v>426</v>
      </c>
      <c r="H8046">
        <v>1</v>
      </c>
      <c r="I8046" s="58" t="s">
        <v>10475</v>
      </c>
      <c r="J8046">
        <v>42601</v>
      </c>
      <c r="K8046" s="4">
        <v>0</v>
      </c>
      <c r="L8046" s="4">
        <v>8.4410000000000007</v>
      </c>
      <c r="M8046" s="4">
        <v>0</v>
      </c>
      <c r="N8046" s="4">
        <v>8.4410000000000007</v>
      </c>
      <c r="O8046" s="5">
        <v>42305.745292812499</v>
      </c>
      <c r="P8046" s="5">
        <v>42305.745292812499</v>
      </c>
    </row>
    <row r="8047" spans="1:16">
      <c r="A8047">
        <v>6</v>
      </c>
      <c r="B8047">
        <v>17</v>
      </c>
      <c r="C8047">
        <v>17</v>
      </c>
      <c r="D8047">
        <v>81</v>
      </c>
      <c r="E8047">
        <v>4197</v>
      </c>
      <c r="F8047">
        <v>6975</v>
      </c>
      <c r="G8047">
        <v>166</v>
      </c>
      <c r="H8047">
        <v>5</v>
      </c>
      <c r="I8047" s="58" t="s">
        <v>10476</v>
      </c>
      <c r="J8047">
        <v>16605</v>
      </c>
      <c r="K8047" s="4">
        <v>0</v>
      </c>
      <c r="L8047" s="4">
        <v>0.61699999999999999</v>
      </c>
      <c r="M8047" s="4">
        <v>0</v>
      </c>
      <c r="N8047" s="4">
        <v>0.61699999999999999</v>
      </c>
      <c r="O8047" s="5">
        <v>42305.745292812499</v>
      </c>
      <c r="P8047" s="5">
        <v>42305.745292812499</v>
      </c>
    </row>
    <row r="8048" spans="1:16">
      <c r="A8048">
        <v>6</v>
      </c>
      <c r="B8048">
        <v>17</v>
      </c>
      <c r="C8048">
        <v>17</v>
      </c>
      <c r="D8048">
        <v>81</v>
      </c>
      <c r="E8048">
        <v>426</v>
      </c>
      <c r="F8048">
        <v>6938</v>
      </c>
      <c r="G8048">
        <v>998</v>
      </c>
      <c r="H8048">
        <v>1</v>
      </c>
      <c r="I8048" s="58" t="s">
        <v>10477</v>
      </c>
      <c r="J8048">
        <v>99801</v>
      </c>
      <c r="K8048" s="4">
        <v>0</v>
      </c>
      <c r="L8048" s="4">
        <v>7.5129999999999999</v>
      </c>
      <c r="M8048" s="4">
        <v>1.3819999999999999</v>
      </c>
      <c r="N8048" s="4">
        <v>8.8949999999999996</v>
      </c>
      <c r="O8048" s="5">
        <v>42305.745292812499</v>
      </c>
      <c r="P8048" s="5">
        <v>43258.050196053242</v>
      </c>
    </row>
    <row r="8049" spans="1:16">
      <c r="A8049">
        <v>6</v>
      </c>
      <c r="B8049">
        <v>17</v>
      </c>
      <c r="C8049">
        <v>17</v>
      </c>
      <c r="D8049">
        <v>81</v>
      </c>
      <c r="E8049">
        <v>4354</v>
      </c>
      <c r="F8049">
        <v>6976</v>
      </c>
      <c r="G8049">
        <v>3601</v>
      </c>
      <c r="H8049">
        <v>1</v>
      </c>
      <c r="I8049" s="58">
        <v>621280</v>
      </c>
      <c r="J8049">
        <v>360101</v>
      </c>
      <c r="K8049" s="4">
        <v>0</v>
      </c>
      <c r="L8049" s="4">
        <v>0.93500000000000005</v>
      </c>
      <c r="M8049" s="4">
        <v>0</v>
      </c>
      <c r="N8049" s="4">
        <v>0.93500000000000005</v>
      </c>
      <c r="O8049" s="5">
        <v>42305.745292812499</v>
      </c>
      <c r="P8049" s="5">
        <v>42305.745292812499</v>
      </c>
    </row>
    <row r="8050" spans="1:16">
      <c r="A8050">
        <v>6</v>
      </c>
      <c r="B8050">
        <v>17</v>
      </c>
      <c r="C8050">
        <v>17</v>
      </c>
      <c r="D8050">
        <v>81</v>
      </c>
      <c r="E8050">
        <v>4355</v>
      </c>
      <c r="F8050">
        <v>6977</v>
      </c>
      <c r="G8050">
        <v>2995</v>
      </c>
      <c r="H8050">
        <v>1</v>
      </c>
      <c r="I8050" s="58">
        <v>399943</v>
      </c>
      <c r="J8050">
        <v>299501</v>
      </c>
      <c r="K8050" s="4">
        <v>0.36699999999999999</v>
      </c>
      <c r="L8050" s="4">
        <v>1.0369999999999999</v>
      </c>
      <c r="M8050" s="4">
        <v>0</v>
      </c>
      <c r="N8050" s="4">
        <v>0.67</v>
      </c>
      <c r="O8050" s="5">
        <v>42305.745292812499</v>
      </c>
      <c r="P8050" s="5">
        <v>42305.745292812499</v>
      </c>
    </row>
    <row r="8051" spans="1:16">
      <c r="A8051">
        <v>6</v>
      </c>
      <c r="B8051">
        <v>17</v>
      </c>
      <c r="C8051">
        <v>17</v>
      </c>
      <c r="D8051">
        <v>81</v>
      </c>
      <c r="E8051">
        <v>4529</v>
      </c>
      <c r="F8051">
        <v>6978</v>
      </c>
      <c r="G8051">
        <v>205</v>
      </c>
      <c r="H8051">
        <v>6</v>
      </c>
      <c r="I8051" s="58" t="s">
        <v>10478</v>
      </c>
      <c r="J8051">
        <v>20506</v>
      </c>
      <c r="K8051" s="4">
        <v>7.2999999999999995E-2</v>
      </c>
      <c r="L8051" s="4">
        <v>4.7249999999999996</v>
      </c>
      <c r="M8051" s="4">
        <v>125.453</v>
      </c>
      <c r="N8051" s="4">
        <v>130.10499999999999</v>
      </c>
      <c r="O8051" s="5">
        <v>42305.745292812499</v>
      </c>
      <c r="P8051" s="5">
        <v>43258.050196053242</v>
      </c>
    </row>
    <row r="8052" spans="1:16">
      <c r="A8052">
        <v>6</v>
      </c>
      <c r="B8052">
        <v>17</v>
      </c>
      <c r="C8052">
        <v>17</v>
      </c>
      <c r="D8052">
        <v>81</v>
      </c>
      <c r="E8052">
        <v>4534</v>
      </c>
      <c r="F8052">
        <v>6979</v>
      </c>
      <c r="G8052">
        <v>57</v>
      </c>
      <c r="H8052">
        <v>2</v>
      </c>
      <c r="I8052" s="58">
        <v>20852</v>
      </c>
      <c r="J8052">
        <v>5702</v>
      </c>
      <c r="K8052" s="4">
        <v>0</v>
      </c>
      <c r="L8052" s="4">
        <v>8.9139999999999997</v>
      </c>
      <c r="M8052" s="4">
        <v>476.13299999999998</v>
      </c>
      <c r="N8052" s="4">
        <v>485.04700000000003</v>
      </c>
      <c r="O8052" s="5">
        <v>42305.745292812499</v>
      </c>
      <c r="P8052" s="5">
        <v>43258.050196053242</v>
      </c>
    </row>
    <row r="8053" spans="1:16">
      <c r="A8053">
        <v>6</v>
      </c>
      <c r="B8053">
        <v>17</v>
      </c>
      <c r="C8053">
        <v>17</v>
      </c>
      <c r="D8053">
        <v>81</v>
      </c>
      <c r="E8053">
        <v>4534</v>
      </c>
      <c r="F8053">
        <v>6980</v>
      </c>
      <c r="G8053">
        <v>57</v>
      </c>
      <c r="H8053">
        <v>3</v>
      </c>
      <c r="I8053" s="58">
        <v>20880</v>
      </c>
      <c r="J8053">
        <v>5703</v>
      </c>
      <c r="K8053" s="4">
        <v>10.058999999999999</v>
      </c>
      <c r="L8053" s="4">
        <v>18.853000000000002</v>
      </c>
      <c r="M8053" s="4">
        <v>486.14499999999998</v>
      </c>
      <c r="N8053" s="4">
        <v>494.93900000000002</v>
      </c>
      <c r="O8053" s="5">
        <v>42305.745292812499</v>
      </c>
      <c r="P8053" s="5">
        <v>43258.050196053242</v>
      </c>
    </row>
    <row r="8054" spans="1:16">
      <c r="A8054">
        <v>6</v>
      </c>
      <c r="B8054">
        <v>17</v>
      </c>
      <c r="C8054">
        <v>17</v>
      </c>
      <c r="D8054">
        <v>81</v>
      </c>
      <c r="E8054">
        <v>4534</v>
      </c>
      <c r="F8054">
        <v>6981</v>
      </c>
      <c r="G8054">
        <v>57</v>
      </c>
      <c r="H8054">
        <v>4</v>
      </c>
      <c r="I8054" s="58">
        <v>20911</v>
      </c>
      <c r="J8054">
        <v>5704</v>
      </c>
      <c r="K8054" s="4">
        <v>19.831</v>
      </c>
      <c r="L8054" s="4">
        <v>26.795000000000002</v>
      </c>
      <c r="M8054" s="4">
        <v>494.93900000000002</v>
      </c>
      <c r="N8054" s="4">
        <v>501.90300000000002</v>
      </c>
      <c r="O8054" s="5">
        <v>42305.745292812499</v>
      </c>
      <c r="P8054" s="5">
        <v>42305.745292812499</v>
      </c>
    </row>
    <row r="8055" spans="1:16">
      <c r="A8055">
        <v>6</v>
      </c>
      <c r="B8055">
        <v>17</v>
      </c>
      <c r="C8055">
        <v>17</v>
      </c>
      <c r="D8055">
        <v>81</v>
      </c>
      <c r="E8055">
        <v>4534</v>
      </c>
      <c r="F8055">
        <v>6982</v>
      </c>
      <c r="G8055">
        <v>57</v>
      </c>
      <c r="H8055">
        <v>5</v>
      </c>
      <c r="I8055" s="58">
        <v>20941</v>
      </c>
      <c r="J8055">
        <v>5705</v>
      </c>
      <c r="K8055" s="4">
        <v>26.818999999999999</v>
      </c>
      <c r="L8055" s="4">
        <v>42.417999999999999</v>
      </c>
      <c r="M8055" s="4">
        <v>501.90300000000002</v>
      </c>
      <c r="N8055" s="4">
        <v>517.50199999999995</v>
      </c>
      <c r="O8055" s="5">
        <v>42305.745292812499</v>
      </c>
      <c r="P8055" s="5">
        <v>42305.745292812499</v>
      </c>
    </row>
    <row r="8056" spans="1:16">
      <c r="A8056">
        <v>6</v>
      </c>
      <c r="B8056">
        <v>17</v>
      </c>
      <c r="C8056">
        <v>17</v>
      </c>
      <c r="D8056">
        <v>81</v>
      </c>
      <c r="E8056">
        <v>4534</v>
      </c>
      <c r="F8056">
        <v>6983</v>
      </c>
      <c r="G8056">
        <v>57</v>
      </c>
      <c r="H8056">
        <v>7</v>
      </c>
      <c r="I8056" s="58">
        <v>21002</v>
      </c>
      <c r="J8056">
        <v>5707</v>
      </c>
      <c r="K8056" s="4">
        <v>0</v>
      </c>
      <c r="L8056" s="4">
        <v>1.0980000000000001</v>
      </c>
      <c r="M8056" s="4">
        <v>485.04700000000003</v>
      </c>
      <c r="N8056" s="4">
        <v>486.14499999999998</v>
      </c>
      <c r="O8056" s="5">
        <v>42305.745292812499</v>
      </c>
      <c r="P8056" s="5">
        <v>43258.050196053242</v>
      </c>
    </row>
    <row r="8057" spans="1:16">
      <c r="A8057">
        <v>6</v>
      </c>
      <c r="B8057">
        <v>17</v>
      </c>
      <c r="C8057">
        <v>17</v>
      </c>
      <c r="D8057">
        <v>81</v>
      </c>
      <c r="E8057">
        <v>4550</v>
      </c>
      <c r="F8057">
        <v>6984</v>
      </c>
      <c r="G8057">
        <v>122</v>
      </c>
      <c r="H8057">
        <v>3</v>
      </c>
      <c r="I8057" s="58" t="s">
        <v>10479</v>
      </c>
      <c r="J8057">
        <v>12203</v>
      </c>
      <c r="K8057" s="4">
        <v>0</v>
      </c>
      <c r="L8057" s="4">
        <v>4.4020000000000001</v>
      </c>
      <c r="M8057" s="4">
        <v>533.57100000000003</v>
      </c>
      <c r="N8057" s="4">
        <v>537.97299999999996</v>
      </c>
      <c r="O8057" s="5">
        <v>42305.745292812499</v>
      </c>
      <c r="P8057" s="5">
        <v>43258.050196053242</v>
      </c>
    </row>
    <row r="8058" spans="1:16">
      <c r="A8058">
        <v>6</v>
      </c>
      <c r="B8058">
        <v>17</v>
      </c>
      <c r="C8058">
        <v>17</v>
      </c>
      <c r="D8058">
        <v>81</v>
      </c>
      <c r="E8058">
        <v>584</v>
      </c>
      <c r="F8058">
        <v>6939</v>
      </c>
      <c r="G8058">
        <v>998</v>
      </c>
      <c r="H8058">
        <v>4</v>
      </c>
      <c r="I8058" s="58" t="s">
        <v>10480</v>
      </c>
      <c r="J8058">
        <v>99804</v>
      </c>
      <c r="K8058" s="4">
        <v>0</v>
      </c>
      <c r="L8058" s="4">
        <v>0.22</v>
      </c>
      <c r="M8058" s="4">
        <v>0</v>
      </c>
      <c r="N8058" s="4">
        <v>0.22</v>
      </c>
      <c r="O8058" s="5">
        <v>42305.745292812499</v>
      </c>
      <c r="P8058" s="5">
        <v>42305.745292812499</v>
      </c>
    </row>
    <row r="8059" spans="1:16">
      <c r="A8059">
        <v>6</v>
      </c>
      <c r="B8059">
        <v>17</v>
      </c>
      <c r="C8059">
        <v>17</v>
      </c>
      <c r="D8059">
        <v>81</v>
      </c>
      <c r="E8059">
        <v>584</v>
      </c>
      <c r="F8059">
        <v>6940</v>
      </c>
      <c r="G8059">
        <v>998</v>
      </c>
      <c r="H8059">
        <v>5</v>
      </c>
      <c r="I8059" s="58" t="s">
        <v>10481</v>
      </c>
      <c r="J8059">
        <v>99805</v>
      </c>
      <c r="K8059" s="4">
        <v>0</v>
      </c>
      <c r="L8059" s="4">
        <v>5.9969999999999999</v>
      </c>
      <c r="M8059" s="4">
        <v>9.5380000000000003</v>
      </c>
      <c r="N8059" s="4">
        <v>15.535</v>
      </c>
      <c r="O8059" s="5">
        <v>42305.745292812499</v>
      </c>
      <c r="P8059" s="5">
        <v>42305.745292812499</v>
      </c>
    </row>
    <row r="8060" spans="1:16">
      <c r="A8060">
        <v>6</v>
      </c>
      <c r="B8060">
        <v>17</v>
      </c>
      <c r="C8060">
        <v>17</v>
      </c>
      <c r="D8060">
        <v>81</v>
      </c>
      <c r="E8060">
        <v>649</v>
      </c>
      <c r="F8060">
        <v>6941</v>
      </c>
      <c r="G8060">
        <v>459</v>
      </c>
      <c r="H8060">
        <v>1</v>
      </c>
      <c r="I8060" s="58" t="s">
        <v>10482</v>
      </c>
      <c r="J8060">
        <v>45901</v>
      </c>
      <c r="K8060" s="4">
        <v>1.1359999999999999</v>
      </c>
      <c r="L8060" s="4">
        <v>19.344999999999999</v>
      </c>
      <c r="M8060" s="4">
        <v>0</v>
      </c>
      <c r="N8060" s="4">
        <v>18.209</v>
      </c>
      <c r="O8060" s="5">
        <v>42305.745292812499</v>
      </c>
      <c r="P8060" s="5">
        <v>42305.745292812499</v>
      </c>
    </row>
    <row r="8061" spans="1:16">
      <c r="A8061">
        <v>6</v>
      </c>
      <c r="B8061">
        <v>17</v>
      </c>
      <c r="C8061">
        <v>17</v>
      </c>
      <c r="D8061">
        <v>81</v>
      </c>
      <c r="E8061">
        <v>650</v>
      </c>
      <c r="F8061">
        <v>6942</v>
      </c>
      <c r="G8061">
        <v>426</v>
      </c>
      <c r="H8061">
        <v>2</v>
      </c>
      <c r="I8061" s="58" t="s">
        <v>10483</v>
      </c>
      <c r="J8061">
        <v>42602</v>
      </c>
      <c r="K8061" s="4">
        <v>0</v>
      </c>
      <c r="L8061" s="4">
        <v>8.92</v>
      </c>
      <c r="M8061" s="4">
        <v>12.654</v>
      </c>
      <c r="N8061" s="4">
        <v>21.574000000000002</v>
      </c>
      <c r="O8061" s="5">
        <v>42305.745292812499</v>
      </c>
      <c r="P8061" s="5">
        <v>43258.050196053242</v>
      </c>
    </row>
    <row r="8062" spans="1:16">
      <c r="A8062">
        <v>6</v>
      </c>
      <c r="B8062">
        <v>17</v>
      </c>
      <c r="C8062">
        <v>17</v>
      </c>
      <c r="D8062">
        <v>81</v>
      </c>
      <c r="E8062">
        <v>650</v>
      </c>
      <c r="F8062">
        <v>6943</v>
      </c>
      <c r="G8062">
        <v>1325</v>
      </c>
      <c r="H8062">
        <v>2</v>
      </c>
      <c r="I8062" s="58" t="s">
        <v>10484</v>
      </c>
      <c r="J8062">
        <v>132502</v>
      </c>
      <c r="K8062" s="4">
        <v>0</v>
      </c>
      <c r="L8062" s="4">
        <v>4.2009999999999996</v>
      </c>
      <c r="M8062" s="4">
        <v>0.35299999999999998</v>
      </c>
      <c r="N8062" s="4">
        <v>4.5540000000000003</v>
      </c>
      <c r="O8062" s="5">
        <v>42305.745292812499</v>
      </c>
      <c r="P8062" s="5">
        <v>43258.050196053242</v>
      </c>
    </row>
    <row r="8063" spans="1:16">
      <c r="A8063">
        <v>6</v>
      </c>
      <c r="B8063">
        <v>17</v>
      </c>
      <c r="C8063">
        <v>17</v>
      </c>
      <c r="D8063">
        <v>81</v>
      </c>
      <c r="E8063">
        <v>650</v>
      </c>
      <c r="F8063">
        <v>6944</v>
      </c>
      <c r="G8063">
        <v>1325</v>
      </c>
      <c r="H8063">
        <v>3</v>
      </c>
      <c r="I8063" s="58" t="s">
        <v>10485</v>
      </c>
      <c r="J8063">
        <v>132503</v>
      </c>
      <c r="K8063" s="4">
        <v>0</v>
      </c>
      <c r="L8063" s="4">
        <v>7.6920000000000002</v>
      </c>
      <c r="M8063" s="4">
        <v>4.9619999999999997</v>
      </c>
      <c r="N8063" s="4">
        <v>12.654</v>
      </c>
      <c r="O8063" s="5">
        <v>42305.745292812499</v>
      </c>
      <c r="P8063" s="5">
        <v>43258.050196053242</v>
      </c>
    </row>
    <row r="8064" spans="1:16">
      <c r="A8064">
        <v>6</v>
      </c>
      <c r="B8064">
        <v>17</v>
      </c>
      <c r="C8064">
        <v>17</v>
      </c>
      <c r="D8064">
        <v>81</v>
      </c>
      <c r="E8064">
        <v>650</v>
      </c>
      <c r="F8064">
        <v>6945</v>
      </c>
      <c r="G8064">
        <v>2144</v>
      </c>
      <c r="H8064">
        <v>1</v>
      </c>
      <c r="I8064" s="58">
        <v>89121</v>
      </c>
      <c r="J8064">
        <v>214401</v>
      </c>
      <c r="K8064" s="4">
        <v>8.92</v>
      </c>
      <c r="L8064" s="4">
        <v>15.601000000000001</v>
      </c>
      <c r="M8064" s="4">
        <v>21.574000000000002</v>
      </c>
      <c r="N8064" s="4">
        <v>28.254999999999999</v>
      </c>
      <c r="O8064" s="5">
        <v>42305.745292812499</v>
      </c>
      <c r="P8064" s="5">
        <v>43258.050196053242</v>
      </c>
    </row>
    <row r="8065" spans="1:16">
      <c r="A8065">
        <v>6</v>
      </c>
      <c r="B8065">
        <v>17</v>
      </c>
      <c r="C8065">
        <v>17</v>
      </c>
      <c r="D8065">
        <v>81</v>
      </c>
      <c r="E8065">
        <v>650</v>
      </c>
      <c r="F8065">
        <v>6946</v>
      </c>
      <c r="G8065">
        <v>2672</v>
      </c>
      <c r="H8065">
        <v>1</v>
      </c>
      <c r="I8065" s="58">
        <v>281969</v>
      </c>
      <c r="J8065">
        <v>267201</v>
      </c>
      <c r="K8065" s="4">
        <v>0</v>
      </c>
      <c r="L8065" s="4">
        <v>4.9589999999999996</v>
      </c>
      <c r="M8065" s="4">
        <v>28.254999999999999</v>
      </c>
      <c r="N8065" s="4">
        <v>33.213999999999999</v>
      </c>
      <c r="O8065" s="5">
        <v>42305.745292812499</v>
      </c>
      <c r="P8065" s="5">
        <v>43258.050196053242</v>
      </c>
    </row>
    <row r="8066" spans="1:16">
      <c r="A8066">
        <v>6</v>
      </c>
      <c r="B8066">
        <v>17</v>
      </c>
      <c r="C8066">
        <v>17</v>
      </c>
      <c r="D8066">
        <v>81</v>
      </c>
      <c r="E8066">
        <v>709</v>
      </c>
      <c r="F8066">
        <v>6947</v>
      </c>
      <c r="G8066">
        <v>3537</v>
      </c>
      <c r="H8066">
        <v>1</v>
      </c>
      <c r="I8066" s="58">
        <v>597904</v>
      </c>
      <c r="J8066">
        <v>353701</v>
      </c>
      <c r="K8066" s="4">
        <v>5</v>
      </c>
      <c r="L8066" s="4">
        <v>5.7720000000000002</v>
      </c>
      <c r="M8066" s="4">
        <v>0</v>
      </c>
      <c r="N8066" s="4">
        <v>0.77200000000000002</v>
      </c>
      <c r="O8066" s="5">
        <v>42305.745292812499</v>
      </c>
      <c r="P8066" s="5">
        <v>42305.745292812499</v>
      </c>
    </row>
    <row r="8067" spans="1:16">
      <c r="A8067">
        <v>6</v>
      </c>
      <c r="B8067">
        <v>17</v>
      </c>
      <c r="C8067">
        <v>17</v>
      </c>
      <c r="D8067">
        <v>81</v>
      </c>
      <c r="E8067">
        <v>973</v>
      </c>
      <c r="F8067">
        <v>6948</v>
      </c>
      <c r="G8067">
        <v>2131</v>
      </c>
      <c r="H8067">
        <v>1</v>
      </c>
      <c r="I8067" s="58">
        <v>84373</v>
      </c>
      <c r="J8067">
        <v>213101</v>
      </c>
      <c r="K8067" s="4">
        <v>0</v>
      </c>
      <c r="L8067" s="4">
        <v>15.35</v>
      </c>
      <c r="M8067" s="4">
        <v>0</v>
      </c>
      <c r="N8067" s="4">
        <v>14.31</v>
      </c>
      <c r="O8067" s="5">
        <v>42305.745292812499</v>
      </c>
      <c r="P8067" s="5">
        <v>42305.745292812499</v>
      </c>
    </row>
    <row r="8068" spans="1:16">
      <c r="A8068">
        <v>6</v>
      </c>
      <c r="B8068">
        <v>17</v>
      </c>
      <c r="C8068">
        <v>23</v>
      </c>
      <c r="D8068">
        <v>141</v>
      </c>
      <c r="E8068">
        <v>1173</v>
      </c>
      <c r="F8068">
        <v>9119</v>
      </c>
      <c r="G8068">
        <v>1028</v>
      </c>
      <c r="H8068">
        <v>3</v>
      </c>
      <c r="I8068" s="58" t="s">
        <v>10486</v>
      </c>
      <c r="J8068">
        <v>102803</v>
      </c>
      <c r="K8068" s="4">
        <v>0</v>
      </c>
      <c r="L8068" s="4">
        <v>6.0259999999999998</v>
      </c>
      <c r="M8068" s="4">
        <v>14.997999999999999</v>
      </c>
      <c r="N8068" s="4">
        <v>21.024000000000001</v>
      </c>
      <c r="O8068" s="5">
        <v>42305.745292812499</v>
      </c>
      <c r="P8068" s="5">
        <v>43258.050196053242</v>
      </c>
    </row>
    <row r="8069" spans="1:16">
      <c r="A8069">
        <v>6</v>
      </c>
      <c r="B8069">
        <v>17</v>
      </c>
      <c r="C8069">
        <v>23</v>
      </c>
      <c r="D8069">
        <v>141</v>
      </c>
      <c r="E8069">
        <v>1577</v>
      </c>
      <c r="F8069">
        <v>9120</v>
      </c>
      <c r="G8069">
        <v>1032</v>
      </c>
      <c r="H8069">
        <v>3</v>
      </c>
      <c r="I8069" s="58" t="s">
        <v>10487</v>
      </c>
      <c r="J8069">
        <v>103203</v>
      </c>
      <c r="K8069" s="4">
        <v>9.7919999999999998</v>
      </c>
      <c r="L8069" s="4">
        <v>13.483000000000001</v>
      </c>
      <c r="M8069" s="4">
        <v>0</v>
      </c>
      <c r="N8069" s="4">
        <v>3.6909999999999998</v>
      </c>
      <c r="O8069" s="5">
        <v>42305.745292812499</v>
      </c>
      <c r="P8069" s="5">
        <v>43258.050196053242</v>
      </c>
    </row>
    <row r="8070" spans="1:16">
      <c r="A8070">
        <v>6</v>
      </c>
      <c r="B8070">
        <v>17</v>
      </c>
      <c r="C8070">
        <v>23</v>
      </c>
      <c r="D8070">
        <v>141</v>
      </c>
      <c r="E8070">
        <v>1592</v>
      </c>
      <c r="F8070">
        <v>9121</v>
      </c>
      <c r="G8070">
        <v>1449</v>
      </c>
      <c r="H8070">
        <v>1</v>
      </c>
      <c r="I8070" s="58" t="s">
        <v>10488</v>
      </c>
      <c r="J8070">
        <v>144901</v>
      </c>
      <c r="K8070" s="4">
        <v>0</v>
      </c>
      <c r="L8070" s="4">
        <v>2.2120000000000002</v>
      </c>
      <c r="M8070" s="4">
        <v>0</v>
      </c>
      <c r="N8070" s="4">
        <v>2.2120000000000002</v>
      </c>
      <c r="O8070" s="5">
        <v>42305.745292812499</v>
      </c>
      <c r="P8070" s="5">
        <v>42305.745292812499</v>
      </c>
    </row>
    <row r="8071" spans="1:16">
      <c r="A8071">
        <v>6</v>
      </c>
      <c r="B8071">
        <v>17</v>
      </c>
      <c r="C8071">
        <v>23</v>
      </c>
      <c r="D8071">
        <v>141</v>
      </c>
      <c r="E8071">
        <v>1776</v>
      </c>
      <c r="F8071">
        <v>9122</v>
      </c>
      <c r="G8071">
        <v>1594</v>
      </c>
      <c r="H8071">
        <v>1</v>
      </c>
      <c r="I8071" s="58">
        <v>-111763</v>
      </c>
      <c r="J8071">
        <v>159401</v>
      </c>
      <c r="K8071" s="4">
        <v>0</v>
      </c>
      <c r="L8071" s="4">
        <v>9.5549999999999997</v>
      </c>
      <c r="M8071" s="4">
        <v>8.0410000000000004</v>
      </c>
      <c r="N8071" s="4">
        <v>17.596</v>
      </c>
      <c r="O8071" s="5">
        <v>42305.745292812499</v>
      </c>
      <c r="P8071" s="5">
        <v>42305.745292812499</v>
      </c>
    </row>
    <row r="8072" spans="1:16">
      <c r="A8072">
        <v>6</v>
      </c>
      <c r="B8072">
        <v>17</v>
      </c>
      <c r="C8072">
        <v>23</v>
      </c>
      <c r="D8072">
        <v>141</v>
      </c>
      <c r="E8072">
        <v>1800</v>
      </c>
      <c r="F8072">
        <v>9123</v>
      </c>
      <c r="G8072">
        <v>3605</v>
      </c>
      <c r="H8072">
        <v>1</v>
      </c>
      <c r="I8072" s="58">
        <v>622741</v>
      </c>
      <c r="J8072">
        <v>360501</v>
      </c>
      <c r="K8072" s="4">
        <v>0</v>
      </c>
      <c r="L8072" s="4">
        <v>6.351</v>
      </c>
      <c r="M8072" s="4">
        <v>0</v>
      </c>
      <c r="N8072" s="4">
        <v>6.351</v>
      </c>
      <c r="O8072" s="5">
        <v>42305.745292812499</v>
      </c>
      <c r="P8072" s="5">
        <v>42305.745292812499</v>
      </c>
    </row>
    <row r="8073" spans="1:16">
      <c r="A8073">
        <v>6</v>
      </c>
      <c r="B8073">
        <v>17</v>
      </c>
      <c r="C8073">
        <v>23</v>
      </c>
      <c r="D8073">
        <v>141</v>
      </c>
      <c r="E8073">
        <v>2357</v>
      </c>
      <c r="F8073">
        <v>9124</v>
      </c>
      <c r="G8073">
        <v>2199</v>
      </c>
      <c r="H8073">
        <v>1</v>
      </c>
      <c r="I8073" s="58">
        <v>109210</v>
      </c>
      <c r="J8073">
        <v>219901</v>
      </c>
      <c r="K8073" s="4">
        <v>0</v>
      </c>
      <c r="L8073" s="4">
        <v>6.0030000000000001</v>
      </c>
      <c r="M8073" s="4">
        <v>0</v>
      </c>
      <c r="N8073" s="4">
        <v>6.0030000000000001</v>
      </c>
      <c r="O8073" s="5">
        <v>42305.745292812499</v>
      </c>
      <c r="P8073" s="5">
        <v>42305.745292812499</v>
      </c>
    </row>
    <row r="8074" spans="1:16">
      <c r="A8074">
        <v>6</v>
      </c>
      <c r="B8074">
        <v>17</v>
      </c>
      <c r="C8074">
        <v>23</v>
      </c>
      <c r="D8074">
        <v>141</v>
      </c>
      <c r="E8074">
        <v>2548</v>
      </c>
      <c r="F8074">
        <v>9125</v>
      </c>
      <c r="G8074">
        <v>2285</v>
      </c>
      <c r="H8074">
        <v>2</v>
      </c>
      <c r="I8074" s="58">
        <v>140652</v>
      </c>
      <c r="J8074">
        <v>228502</v>
      </c>
      <c r="K8074" s="4">
        <v>0</v>
      </c>
      <c r="L8074" s="4">
        <v>5.8570000000000002</v>
      </c>
      <c r="M8074" s="4">
        <v>0</v>
      </c>
      <c r="N8074" s="4">
        <v>5.8570000000000002</v>
      </c>
      <c r="O8074" s="5">
        <v>42305.745292812499</v>
      </c>
      <c r="P8074" s="5">
        <v>42305.745292812499</v>
      </c>
    </row>
    <row r="8075" spans="1:16">
      <c r="A8075">
        <v>6</v>
      </c>
      <c r="B8075">
        <v>17</v>
      </c>
      <c r="C8075">
        <v>23</v>
      </c>
      <c r="D8075">
        <v>141</v>
      </c>
      <c r="E8075">
        <v>2666</v>
      </c>
      <c r="F8075">
        <v>9126</v>
      </c>
      <c r="G8075">
        <v>2786</v>
      </c>
      <c r="H8075">
        <v>1</v>
      </c>
      <c r="I8075" s="58">
        <v>323607</v>
      </c>
      <c r="J8075">
        <v>278601</v>
      </c>
      <c r="K8075" s="4">
        <v>10</v>
      </c>
      <c r="L8075" s="4">
        <v>11.821</v>
      </c>
      <c r="M8075" s="4">
        <v>0</v>
      </c>
      <c r="N8075" s="4">
        <v>1.821</v>
      </c>
      <c r="O8075" s="5">
        <v>42305.745292812499</v>
      </c>
      <c r="P8075" s="5">
        <v>43258.050196053242</v>
      </c>
    </row>
    <row r="8076" spans="1:16">
      <c r="A8076">
        <v>6</v>
      </c>
      <c r="B8076">
        <v>17</v>
      </c>
      <c r="C8076">
        <v>23</v>
      </c>
      <c r="D8076">
        <v>141</v>
      </c>
      <c r="E8076">
        <v>2666</v>
      </c>
      <c r="F8076">
        <v>9127</v>
      </c>
      <c r="G8076">
        <v>3131</v>
      </c>
      <c r="H8076">
        <v>3</v>
      </c>
      <c r="I8076" s="58">
        <v>449674</v>
      </c>
      <c r="J8076">
        <v>313103</v>
      </c>
      <c r="K8076" s="4">
        <v>4.5999999999999999E-2</v>
      </c>
      <c r="L8076" s="4">
        <v>2.746</v>
      </c>
      <c r="M8076" s="4">
        <v>1.821</v>
      </c>
      <c r="N8076" s="4">
        <v>4.5209999999999999</v>
      </c>
      <c r="O8076" s="5">
        <v>42305.745292812499</v>
      </c>
      <c r="P8076" s="5">
        <v>43258.050196053242</v>
      </c>
    </row>
    <row r="8077" spans="1:16">
      <c r="A8077">
        <v>6</v>
      </c>
      <c r="B8077">
        <v>17</v>
      </c>
      <c r="C8077">
        <v>23</v>
      </c>
      <c r="D8077">
        <v>141</v>
      </c>
      <c r="E8077">
        <v>2801</v>
      </c>
      <c r="F8077">
        <v>9128</v>
      </c>
      <c r="G8077">
        <v>2786</v>
      </c>
      <c r="H8077">
        <v>1</v>
      </c>
      <c r="I8077" s="58">
        <v>323607</v>
      </c>
      <c r="J8077">
        <v>278601</v>
      </c>
      <c r="K8077" s="4">
        <v>0</v>
      </c>
      <c r="L8077" s="4">
        <v>4.444</v>
      </c>
      <c r="M8077" s="4">
        <v>0</v>
      </c>
      <c r="N8077" s="4">
        <v>4.444</v>
      </c>
      <c r="O8077" s="5">
        <v>42305.745292812499</v>
      </c>
      <c r="P8077" s="5">
        <v>42305.745292812499</v>
      </c>
    </row>
    <row r="8078" spans="1:16">
      <c r="A8078">
        <v>6</v>
      </c>
      <c r="B8078">
        <v>17</v>
      </c>
      <c r="C8078">
        <v>23</v>
      </c>
      <c r="D8078">
        <v>141</v>
      </c>
      <c r="E8078">
        <v>2925</v>
      </c>
      <c r="F8078">
        <v>9129</v>
      </c>
      <c r="G8078">
        <v>2967</v>
      </c>
      <c r="H8078">
        <v>3</v>
      </c>
      <c r="I8078" s="58">
        <v>389775</v>
      </c>
      <c r="J8078">
        <v>296703</v>
      </c>
      <c r="K8078" s="4">
        <v>0</v>
      </c>
      <c r="L8078" s="4">
        <v>6.3849999999999998</v>
      </c>
      <c r="M8078" s="4">
        <v>0</v>
      </c>
      <c r="N8078" s="4">
        <v>6.3849999999999998</v>
      </c>
      <c r="O8078" s="5">
        <v>42305.745292812499</v>
      </c>
      <c r="P8078" s="5">
        <v>42305.745292812499</v>
      </c>
    </row>
    <row r="8079" spans="1:16">
      <c r="A8079">
        <v>6</v>
      </c>
      <c r="B8079">
        <v>17</v>
      </c>
      <c r="C8079">
        <v>23</v>
      </c>
      <c r="D8079">
        <v>141</v>
      </c>
      <c r="E8079">
        <v>3024</v>
      </c>
      <c r="F8079">
        <v>9130</v>
      </c>
      <c r="G8079">
        <v>3131</v>
      </c>
      <c r="H8079">
        <v>2</v>
      </c>
      <c r="I8079" s="58">
        <v>449646</v>
      </c>
      <c r="J8079">
        <v>313102</v>
      </c>
      <c r="K8079" s="4">
        <v>1</v>
      </c>
      <c r="L8079" s="4">
        <v>1.5629999999999999</v>
      </c>
      <c r="M8079" s="4">
        <v>0</v>
      </c>
      <c r="N8079" s="4">
        <v>0.56299999999999994</v>
      </c>
      <c r="O8079" s="5">
        <v>42305.745292812499</v>
      </c>
      <c r="P8079" s="5">
        <v>43258.050196053242</v>
      </c>
    </row>
    <row r="8080" spans="1:16">
      <c r="A8080">
        <v>6</v>
      </c>
      <c r="B8080">
        <v>17</v>
      </c>
      <c r="C8080">
        <v>23</v>
      </c>
      <c r="D8080">
        <v>141</v>
      </c>
      <c r="E8080">
        <v>3136</v>
      </c>
      <c r="F8080">
        <v>9131</v>
      </c>
      <c r="G8080">
        <v>3216</v>
      </c>
      <c r="H8080">
        <v>1</v>
      </c>
      <c r="I8080" s="58">
        <v>480661</v>
      </c>
      <c r="J8080">
        <v>321601</v>
      </c>
      <c r="K8080" s="4">
        <v>5</v>
      </c>
      <c r="L8080" s="4">
        <v>8.59</v>
      </c>
      <c r="M8080" s="4">
        <v>0</v>
      </c>
      <c r="N8080" s="4">
        <v>3.59</v>
      </c>
      <c r="O8080" s="5">
        <v>42305.745292812499</v>
      </c>
      <c r="P8080" s="5">
        <v>42305.745292812499</v>
      </c>
    </row>
    <row r="8081" spans="1:16">
      <c r="A8081">
        <v>6</v>
      </c>
      <c r="B8081">
        <v>17</v>
      </c>
      <c r="C8081">
        <v>23</v>
      </c>
      <c r="D8081">
        <v>141</v>
      </c>
      <c r="E8081">
        <v>3359</v>
      </c>
      <c r="F8081">
        <v>9132</v>
      </c>
      <c r="G8081">
        <v>2967</v>
      </c>
      <c r="H8081">
        <v>4</v>
      </c>
      <c r="I8081" s="58">
        <v>389806</v>
      </c>
      <c r="J8081">
        <v>296704</v>
      </c>
      <c r="K8081" s="4">
        <v>1</v>
      </c>
      <c r="L8081" s="4">
        <v>4.74</v>
      </c>
      <c r="M8081" s="4">
        <v>0</v>
      </c>
      <c r="N8081" s="4">
        <v>3.74</v>
      </c>
      <c r="O8081" s="5">
        <v>42305.745292812499</v>
      </c>
      <c r="P8081" s="5">
        <v>42305.745292812499</v>
      </c>
    </row>
    <row r="8082" spans="1:16">
      <c r="A8082">
        <v>6</v>
      </c>
      <c r="B8082">
        <v>17</v>
      </c>
      <c r="C8082">
        <v>23</v>
      </c>
      <c r="D8082">
        <v>141</v>
      </c>
      <c r="E8082">
        <v>4196</v>
      </c>
      <c r="F8082">
        <v>9133</v>
      </c>
      <c r="G8082">
        <v>231</v>
      </c>
      <c r="H8082">
        <v>17</v>
      </c>
      <c r="I8082" s="58" t="s">
        <v>10489</v>
      </c>
      <c r="J8082">
        <v>23117</v>
      </c>
      <c r="K8082" s="4">
        <v>0</v>
      </c>
      <c r="L8082" s="4">
        <v>1.333</v>
      </c>
      <c r="M8082" s="4">
        <v>0</v>
      </c>
      <c r="N8082" s="4">
        <v>1.333</v>
      </c>
      <c r="O8082" s="5">
        <v>42305.745292812499</v>
      </c>
      <c r="P8082" s="5">
        <v>42305.745292812499</v>
      </c>
    </row>
    <row r="8083" spans="1:16">
      <c r="A8083">
        <v>6</v>
      </c>
      <c r="B8083">
        <v>17</v>
      </c>
      <c r="C8083">
        <v>23</v>
      </c>
      <c r="D8083">
        <v>141</v>
      </c>
      <c r="E8083">
        <v>4542</v>
      </c>
      <c r="F8083">
        <v>9134</v>
      </c>
      <c r="G8083">
        <v>251</v>
      </c>
      <c r="H8083">
        <v>5</v>
      </c>
      <c r="I8083" s="58" t="s">
        <v>1706</v>
      </c>
      <c r="J8083">
        <v>25105</v>
      </c>
      <c r="K8083" s="4">
        <v>25.901</v>
      </c>
      <c r="L8083" s="4">
        <v>26.632000000000001</v>
      </c>
      <c r="M8083" s="4">
        <v>255.2</v>
      </c>
      <c r="N8083" s="4">
        <v>255.93100000000001</v>
      </c>
      <c r="O8083" s="5">
        <v>42305.745292812499</v>
      </c>
      <c r="P8083" s="5">
        <v>43258.050196053242</v>
      </c>
    </row>
    <row r="8084" spans="1:16">
      <c r="A8084">
        <v>6</v>
      </c>
      <c r="B8084">
        <v>17</v>
      </c>
      <c r="C8084">
        <v>23</v>
      </c>
      <c r="D8084">
        <v>141</v>
      </c>
      <c r="E8084">
        <v>4542</v>
      </c>
      <c r="F8084">
        <v>9135</v>
      </c>
      <c r="G8084">
        <v>251</v>
      </c>
      <c r="H8084">
        <v>6</v>
      </c>
      <c r="I8084" s="58" t="s">
        <v>1707</v>
      </c>
      <c r="J8084">
        <v>25106</v>
      </c>
      <c r="K8084" s="4">
        <v>0.69099999999999995</v>
      </c>
      <c r="L8084" s="4">
        <v>1.591</v>
      </c>
      <c r="M8084" s="4">
        <v>255.93100000000001</v>
      </c>
      <c r="N8084" s="4">
        <v>256.83100000000002</v>
      </c>
      <c r="O8084" s="5">
        <v>42305.745292812499</v>
      </c>
      <c r="P8084" s="5">
        <v>42305.745292812499</v>
      </c>
    </row>
    <row r="8085" spans="1:16">
      <c r="A8085">
        <v>6</v>
      </c>
      <c r="B8085">
        <v>17</v>
      </c>
      <c r="C8085">
        <v>23</v>
      </c>
      <c r="D8085">
        <v>141</v>
      </c>
      <c r="E8085">
        <v>4542</v>
      </c>
      <c r="F8085">
        <v>9136</v>
      </c>
      <c r="G8085">
        <v>272</v>
      </c>
      <c r="H8085">
        <v>6</v>
      </c>
      <c r="I8085" s="58" t="s">
        <v>10490</v>
      </c>
      <c r="J8085">
        <v>27206</v>
      </c>
      <c r="K8085" s="4">
        <v>11.048999999999999</v>
      </c>
      <c r="L8085" s="4">
        <v>26.056999999999999</v>
      </c>
      <c r="M8085" s="4">
        <v>240.19200000000001</v>
      </c>
      <c r="N8085" s="4">
        <v>255.2</v>
      </c>
      <c r="O8085" s="5">
        <v>42305.745292812499</v>
      </c>
      <c r="P8085" s="5">
        <v>43258.050196053242</v>
      </c>
    </row>
    <row r="8086" spans="1:16">
      <c r="A8086">
        <v>6</v>
      </c>
      <c r="B8086">
        <v>17</v>
      </c>
      <c r="C8086">
        <v>23</v>
      </c>
      <c r="D8086">
        <v>141</v>
      </c>
      <c r="E8086">
        <v>4542</v>
      </c>
      <c r="F8086">
        <v>9137</v>
      </c>
      <c r="G8086">
        <v>273</v>
      </c>
      <c r="H8086">
        <v>1</v>
      </c>
      <c r="I8086" s="58" t="s">
        <v>10491</v>
      </c>
      <c r="J8086">
        <v>27301</v>
      </c>
      <c r="K8086" s="4">
        <v>0</v>
      </c>
      <c r="L8086" s="4">
        <v>3.1739999999999999</v>
      </c>
      <c r="M8086" s="4">
        <v>256.83100000000002</v>
      </c>
      <c r="N8086" s="4">
        <v>260.005</v>
      </c>
      <c r="O8086" s="5">
        <v>42305.745292812499</v>
      </c>
      <c r="P8086" s="5">
        <v>43258.050196053242</v>
      </c>
    </row>
    <row r="8087" spans="1:16">
      <c r="A8087">
        <v>6</v>
      </c>
      <c r="B8087">
        <v>17</v>
      </c>
      <c r="C8087">
        <v>23</v>
      </c>
      <c r="D8087">
        <v>141</v>
      </c>
      <c r="E8087">
        <v>4542</v>
      </c>
      <c r="F8087">
        <v>9138</v>
      </c>
      <c r="G8087">
        <v>274</v>
      </c>
      <c r="H8087">
        <v>2</v>
      </c>
      <c r="I8087" s="58" t="s">
        <v>10492</v>
      </c>
      <c r="J8087">
        <v>27402</v>
      </c>
      <c r="K8087" s="4">
        <v>0</v>
      </c>
      <c r="L8087" s="4">
        <v>7.343</v>
      </c>
      <c r="M8087" s="4">
        <v>232.84899999999999</v>
      </c>
      <c r="N8087" s="4">
        <v>240.19200000000001</v>
      </c>
      <c r="O8087" s="5">
        <v>42305.745292812499</v>
      </c>
      <c r="P8087" s="5">
        <v>43258.050196053242</v>
      </c>
    </row>
    <row r="8088" spans="1:16">
      <c r="A8088">
        <v>6</v>
      </c>
      <c r="B8088">
        <v>17</v>
      </c>
      <c r="C8088">
        <v>23</v>
      </c>
      <c r="D8088">
        <v>141</v>
      </c>
      <c r="E8088">
        <v>4543</v>
      </c>
      <c r="F8088">
        <v>9139</v>
      </c>
      <c r="G8088">
        <v>231</v>
      </c>
      <c r="H8088">
        <v>1</v>
      </c>
      <c r="I8088" s="58" t="s">
        <v>10493</v>
      </c>
      <c r="J8088">
        <v>23101</v>
      </c>
      <c r="K8088" s="4">
        <v>0.55200000000000005</v>
      </c>
      <c r="L8088" s="4">
        <v>17.178999999999998</v>
      </c>
      <c r="M8088" s="4">
        <v>255.69399999999999</v>
      </c>
      <c r="N8088" s="4">
        <v>272.32100000000003</v>
      </c>
      <c r="O8088" s="5">
        <v>42305.745292812499</v>
      </c>
      <c r="P8088" s="5">
        <v>43258.050196053242</v>
      </c>
    </row>
    <row r="8089" spans="1:16">
      <c r="A8089">
        <v>6</v>
      </c>
      <c r="B8089">
        <v>17</v>
      </c>
      <c r="C8089">
        <v>23</v>
      </c>
      <c r="D8089">
        <v>141</v>
      </c>
      <c r="E8089">
        <v>4543</v>
      </c>
      <c r="F8089">
        <v>9140</v>
      </c>
      <c r="G8089">
        <v>251</v>
      </c>
      <c r="H8089">
        <v>6</v>
      </c>
      <c r="I8089" s="58" t="s">
        <v>1707</v>
      </c>
      <c r="J8089">
        <v>25106</v>
      </c>
      <c r="K8089" s="4">
        <v>27.42</v>
      </c>
      <c r="L8089" s="4">
        <v>27.818999999999999</v>
      </c>
      <c r="M8089" s="4">
        <v>255.29499999999999</v>
      </c>
      <c r="N8089" s="4">
        <v>255.69399999999999</v>
      </c>
      <c r="O8089" s="5">
        <v>42305.745292812499</v>
      </c>
      <c r="P8089" s="5">
        <v>43258.050196053242</v>
      </c>
    </row>
    <row r="8090" spans="1:16">
      <c r="A8090">
        <v>6</v>
      </c>
      <c r="B8090">
        <v>17</v>
      </c>
      <c r="C8090">
        <v>23</v>
      </c>
      <c r="D8090">
        <v>141</v>
      </c>
      <c r="E8090">
        <v>4543</v>
      </c>
      <c r="F8090">
        <v>9141</v>
      </c>
      <c r="G8090">
        <v>272</v>
      </c>
      <c r="H8090">
        <v>5</v>
      </c>
      <c r="I8090" s="58" t="s">
        <v>10494</v>
      </c>
      <c r="J8090">
        <v>27205</v>
      </c>
      <c r="K8090" s="4">
        <v>0</v>
      </c>
      <c r="L8090" s="4">
        <v>10.904</v>
      </c>
      <c r="M8090" s="4">
        <v>227.815</v>
      </c>
      <c r="N8090" s="4">
        <v>238.71899999999999</v>
      </c>
      <c r="O8090" s="5">
        <v>42305.745292812499</v>
      </c>
      <c r="P8090" s="5">
        <v>43258.050196053242</v>
      </c>
    </row>
    <row r="8091" spans="1:16">
      <c r="A8091">
        <v>6</v>
      </c>
      <c r="B8091">
        <v>17</v>
      </c>
      <c r="C8091">
        <v>23</v>
      </c>
      <c r="D8091">
        <v>141</v>
      </c>
      <c r="E8091">
        <v>4547</v>
      </c>
      <c r="F8091">
        <v>9142</v>
      </c>
      <c r="G8091">
        <v>251</v>
      </c>
      <c r="H8091">
        <v>4</v>
      </c>
      <c r="I8091" s="58" t="s">
        <v>10495</v>
      </c>
      <c r="J8091">
        <v>25104</v>
      </c>
      <c r="K8091" s="4">
        <v>0</v>
      </c>
      <c r="L8091" s="4">
        <v>10.353999999999999</v>
      </c>
      <c r="M8091" s="4">
        <v>186.78899999999999</v>
      </c>
      <c r="N8091" s="4">
        <v>197.143</v>
      </c>
      <c r="O8091" s="5">
        <v>42305.745292812499</v>
      </c>
      <c r="P8091" s="5">
        <v>43258.050196053242</v>
      </c>
    </row>
    <row r="8092" spans="1:16">
      <c r="A8092">
        <v>6</v>
      </c>
      <c r="B8092">
        <v>17</v>
      </c>
      <c r="C8092">
        <v>23</v>
      </c>
      <c r="D8092">
        <v>141</v>
      </c>
      <c r="E8092">
        <v>4547</v>
      </c>
      <c r="F8092">
        <v>9143</v>
      </c>
      <c r="G8092">
        <v>251</v>
      </c>
      <c r="H8092">
        <v>5</v>
      </c>
      <c r="I8092" s="58" t="s">
        <v>1706</v>
      </c>
      <c r="J8092">
        <v>25105</v>
      </c>
      <c r="K8092" s="4">
        <v>10.351000000000001</v>
      </c>
      <c r="L8092" s="4">
        <v>25.655999999999999</v>
      </c>
      <c r="M8092" s="4">
        <v>197.143</v>
      </c>
      <c r="N8092" s="4">
        <v>212.44800000000001</v>
      </c>
      <c r="O8092" s="5">
        <v>42305.745292812499</v>
      </c>
      <c r="P8092" s="5">
        <v>42305.745292812499</v>
      </c>
    </row>
    <row r="8093" spans="1:16">
      <c r="A8093">
        <v>6</v>
      </c>
      <c r="B8093">
        <v>17</v>
      </c>
      <c r="C8093">
        <v>23</v>
      </c>
      <c r="D8093">
        <v>141</v>
      </c>
      <c r="E8093">
        <v>4547</v>
      </c>
      <c r="F8093">
        <v>9144</v>
      </c>
      <c r="G8093">
        <v>251</v>
      </c>
      <c r="H8093">
        <v>6</v>
      </c>
      <c r="I8093" s="58" t="s">
        <v>1707</v>
      </c>
      <c r="J8093">
        <v>25106</v>
      </c>
      <c r="K8093" s="4">
        <v>27.835000000000001</v>
      </c>
      <c r="L8093" s="4">
        <v>29.387</v>
      </c>
      <c r="M8093" s="4">
        <v>214.58199999999999</v>
      </c>
      <c r="N8093" s="4">
        <v>216.13399999999999</v>
      </c>
      <c r="O8093" s="5">
        <v>42305.745292812499</v>
      </c>
      <c r="P8093" s="5">
        <v>43258.050196053242</v>
      </c>
    </row>
    <row r="8094" spans="1:16">
      <c r="A8094">
        <v>6</v>
      </c>
      <c r="B8094">
        <v>17</v>
      </c>
      <c r="C8094">
        <v>23</v>
      </c>
      <c r="D8094">
        <v>141</v>
      </c>
      <c r="E8094">
        <v>735</v>
      </c>
      <c r="F8094">
        <v>9114</v>
      </c>
      <c r="G8094">
        <v>231</v>
      </c>
      <c r="H8094">
        <v>15</v>
      </c>
      <c r="I8094" s="58" t="s">
        <v>10496</v>
      </c>
      <c r="J8094">
        <v>23115</v>
      </c>
      <c r="K8094" s="4">
        <v>0</v>
      </c>
      <c r="L8094" s="4">
        <v>23.326000000000001</v>
      </c>
      <c r="M8094" s="4">
        <v>14.233000000000001</v>
      </c>
      <c r="N8094" s="4">
        <v>37.536999999999999</v>
      </c>
      <c r="O8094" s="5">
        <v>42305.745292812499</v>
      </c>
      <c r="P8094" s="5">
        <v>42305.745292812499</v>
      </c>
    </row>
    <row r="8095" spans="1:16">
      <c r="A8095">
        <v>6</v>
      </c>
      <c r="B8095">
        <v>17</v>
      </c>
      <c r="C8095">
        <v>23</v>
      </c>
      <c r="D8095">
        <v>141</v>
      </c>
      <c r="E8095">
        <v>735</v>
      </c>
      <c r="F8095">
        <v>9115</v>
      </c>
      <c r="G8095">
        <v>1032</v>
      </c>
      <c r="H8095">
        <v>1</v>
      </c>
      <c r="I8095" s="58" t="s">
        <v>10497</v>
      </c>
      <c r="J8095">
        <v>103201</v>
      </c>
      <c r="K8095" s="4">
        <v>0.28999999999999998</v>
      </c>
      <c r="L8095" s="4">
        <v>17.766999999999999</v>
      </c>
      <c r="M8095" s="4">
        <v>38.183999999999997</v>
      </c>
      <c r="N8095" s="4">
        <v>55.613999999999997</v>
      </c>
      <c r="O8095" s="5">
        <v>42305.745292812499</v>
      </c>
      <c r="P8095" s="5">
        <v>43258.050196053242</v>
      </c>
    </row>
    <row r="8096" spans="1:16">
      <c r="A8096">
        <v>6</v>
      </c>
      <c r="B8096">
        <v>17</v>
      </c>
      <c r="C8096">
        <v>23</v>
      </c>
      <c r="D8096">
        <v>141</v>
      </c>
      <c r="E8096">
        <v>736</v>
      </c>
      <c r="F8096">
        <v>9116</v>
      </c>
      <c r="G8096">
        <v>867</v>
      </c>
      <c r="H8096">
        <v>5</v>
      </c>
      <c r="I8096" s="58" t="s">
        <v>10498</v>
      </c>
      <c r="J8096">
        <v>86705</v>
      </c>
      <c r="K8096" s="4">
        <v>0</v>
      </c>
      <c r="L8096" s="4">
        <v>17.616</v>
      </c>
      <c r="M8096" s="4">
        <v>9.4290000000000003</v>
      </c>
      <c r="N8096" s="4">
        <v>27.045000000000002</v>
      </c>
      <c r="O8096" s="5">
        <v>42305.745292812499</v>
      </c>
      <c r="P8096" s="5">
        <v>42305.745292812499</v>
      </c>
    </row>
    <row r="8097" spans="1:16">
      <c r="A8097">
        <v>6</v>
      </c>
      <c r="B8097">
        <v>17</v>
      </c>
      <c r="C8097">
        <v>23</v>
      </c>
      <c r="D8097">
        <v>141</v>
      </c>
      <c r="E8097">
        <v>736</v>
      </c>
      <c r="F8097">
        <v>9117</v>
      </c>
      <c r="G8097">
        <v>867</v>
      </c>
      <c r="H8097">
        <v>6</v>
      </c>
      <c r="I8097" s="58" t="s">
        <v>10499</v>
      </c>
      <c r="J8097">
        <v>86706</v>
      </c>
      <c r="K8097" s="4">
        <v>5</v>
      </c>
      <c r="L8097" s="4">
        <v>14.429</v>
      </c>
      <c r="M8097" s="4">
        <v>0</v>
      </c>
      <c r="N8097" s="4">
        <v>9.4290000000000003</v>
      </c>
      <c r="O8097" s="5">
        <v>42305.745292812499</v>
      </c>
      <c r="P8097" s="5">
        <v>42305.745292812499</v>
      </c>
    </row>
    <row r="8098" spans="1:16">
      <c r="A8098">
        <v>6</v>
      </c>
      <c r="B8098">
        <v>17</v>
      </c>
      <c r="C8098">
        <v>23</v>
      </c>
      <c r="D8098">
        <v>141</v>
      </c>
      <c r="E8098">
        <v>736</v>
      </c>
      <c r="F8098">
        <v>9118</v>
      </c>
      <c r="G8098">
        <v>2285</v>
      </c>
      <c r="H8098">
        <v>1</v>
      </c>
      <c r="I8098" s="58">
        <v>140621</v>
      </c>
      <c r="J8098">
        <v>228501</v>
      </c>
      <c r="K8098" s="4">
        <v>0</v>
      </c>
      <c r="L8098" s="4">
        <v>4.5629999999999997</v>
      </c>
      <c r="M8098" s="4">
        <v>27.670999999999999</v>
      </c>
      <c r="N8098" s="4">
        <v>32.234000000000002</v>
      </c>
      <c r="O8098" s="5">
        <v>42305.745292812499</v>
      </c>
      <c r="P8098" s="5">
        <v>42305.745292812499</v>
      </c>
    </row>
    <row r="8099" spans="1:16">
      <c r="A8099">
        <v>6</v>
      </c>
      <c r="B8099">
        <v>17</v>
      </c>
      <c r="C8099">
        <v>23</v>
      </c>
      <c r="D8099">
        <v>167</v>
      </c>
      <c r="E8099">
        <v>1155</v>
      </c>
      <c r="F8099">
        <v>9188</v>
      </c>
      <c r="G8099">
        <v>1242</v>
      </c>
      <c r="H8099">
        <v>1</v>
      </c>
      <c r="I8099" s="58" t="s">
        <v>10500</v>
      </c>
      <c r="J8099">
        <v>124201</v>
      </c>
      <c r="K8099" s="4">
        <v>10.000999999999999</v>
      </c>
      <c r="L8099" s="4">
        <v>16.948</v>
      </c>
      <c r="M8099" s="4">
        <v>0</v>
      </c>
      <c r="N8099" s="4">
        <v>6.9470000000000001</v>
      </c>
      <c r="O8099" s="5">
        <v>42305.745292812499</v>
      </c>
      <c r="P8099" s="5">
        <v>42305.745292812499</v>
      </c>
    </row>
    <row r="8100" spans="1:16">
      <c r="A8100">
        <v>6</v>
      </c>
      <c r="B8100">
        <v>17</v>
      </c>
      <c r="C8100">
        <v>23</v>
      </c>
      <c r="D8100">
        <v>167</v>
      </c>
      <c r="E8100">
        <v>1173</v>
      </c>
      <c r="F8100">
        <v>9189</v>
      </c>
      <c r="G8100">
        <v>1780</v>
      </c>
      <c r="H8100">
        <v>1</v>
      </c>
      <c r="I8100" s="58">
        <v>-43828</v>
      </c>
      <c r="J8100">
        <v>178001</v>
      </c>
      <c r="K8100" s="4">
        <v>1</v>
      </c>
      <c r="L8100" s="4">
        <v>8.8000000000000007</v>
      </c>
      <c r="M8100" s="4">
        <v>7.4370000000000003</v>
      </c>
      <c r="N8100" s="4">
        <v>14.997999999999999</v>
      </c>
      <c r="O8100" s="5">
        <v>42305.745292812499</v>
      </c>
      <c r="P8100" s="5">
        <v>43258.050196053242</v>
      </c>
    </row>
    <row r="8101" spans="1:16">
      <c r="A8101">
        <v>6</v>
      </c>
      <c r="B8101">
        <v>17</v>
      </c>
      <c r="C8101">
        <v>23</v>
      </c>
      <c r="D8101">
        <v>167</v>
      </c>
      <c r="E8101">
        <v>2072</v>
      </c>
      <c r="F8101">
        <v>9190</v>
      </c>
      <c r="G8101">
        <v>1030</v>
      </c>
      <c r="H8101">
        <v>1</v>
      </c>
      <c r="I8101" s="58" t="s">
        <v>1708</v>
      </c>
      <c r="J8101">
        <v>103001</v>
      </c>
      <c r="K8101" s="4">
        <v>1</v>
      </c>
      <c r="L8101" s="4">
        <v>5.6619999999999999</v>
      </c>
      <c r="M8101" s="4">
        <v>0</v>
      </c>
      <c r="N8101" s="4">
        <v>4.6619999999999999</v>
      </c>
      <c r="O8101" s="5">
        <v>42305.745292812499</v>
      </c>
      <c r="P8101" s="5">
        <v>43258.050196053242</v>
      </c>
    </row>
    <row r="8102" spans="1:16">
      <c r="A8102">
        <v>6</v>
      </c>
      <c r="B8102">
        <v>17</v>
      </c>
      <c r="C8102">
        <v>23</v>
      </c>
      <c r="D8102">
        <v>167</v>
      </c>
      <c r="E8102">
        <v>2072</v>
      </c>
      <c r="F8102">
        <v>9191</v>
      </c>
      <c r="G8102">
        <v>1927</v>
      </c>
      <c r="H8102">
        <v>1</v>
      </c>
      <c r="I8102" s="58">
        <v>9863</v>
      </c>
      <c r="J8102">
        <v>192701</v>
      </c>
      <c r="K8102" s="4">
        <v>0</v>
      </c>
      <c r="L8102" s="4">
        <v>9.2129999999999992</v>
      </c>
      <c r="M8102" s="4">
        <v>4.6619999999999999</v>
      </c>
      <c r="N8102" s="4">
        <v>13.875</v>
      </c>
      <c r="O8102" s="5">
        <v>42305.745292812499</v>
      </c>
      <c r="P8102" s="5">
        <v>43258.050196053242</v>
      </c>
    </row>
    <row r="8103" spans="1:16">
      <c r="A8103">
        <v>6</v>
      </c>
      <c r="B8103">
        <v>17</v>
      </c>
      <c r="C8103">
        <v>23</v>
      </c>
      <c r="D8103">
        <v>167</v>
      </c>
      <c r="E8103">
        <v>236</v>
      </c>
      <c r="F8103">
        <v>9179</v>
      </c>
      <c r="G8103">
        <v>480</v>
      </c>
      <c r="H8103">
        <v>7</v>
      </c>
      <c r="I8103" s="58" t="s">
        <v>10501</v>
      </c>
      <c r="J8103">
        <v>48007</v>
      </c>
      <c r="K8103" s="4">
        <v>0</v>
      </c>
      <c r="L8103" s="4">
        <v>4.5289999999999999</v>
      </c>
      <c r="M8103" s="4">
        <v>13.375</v>
      </c>
      <c r="N8103" s="4">
        <v>17.904</v>
      </c>
      <c r="O8103" s="5">
        <v>42305.745292812499</v>
      </c>
      <c r="P8103" s="5">
        <v>43258.050196053242</v>
      </c>
    </row>
    <row r="8104" spans="1:16">
      <c r="A8104">
        <v>6</v>
      </c>
      <c r="B8104">
        <v>17</v>
      </c>
      <c r="C8104">
        <v>23</v>
      </c>
      <c r="D8104">
        <v>167</v>
      </c>
      <c r="E8104">
        <v>3001</v>
      </c>
      <c r="F8104">
        <v>9192</v>
      </c>
      <c r="G8104">
        <v>3104</v>
      </c>
      <c r="H8104">
        <v>1</v>
      </c>
      <c r="I8104" s="58">
        <v>439753</v>
      </c>
      <c r="J8104">
        <v>310401</v>
      </c>
      <c r="K8104" s="4">
        <v>0</v>
      </c>
      <c r="L8104" s="4">
        <v>5.0250000000000004</v>
      </c>
      <c r="M8104" s="4">
        <v>0</v>
      </c>
      <c r="N8104" s="4">
        <v>5.0250000000000004</v>
      </c>
      <c r="O8104" s="5">
        <v>42305.745292812499</v>
      </c>
      <c r="P8104" s="5">
        <v>42305.745292812499</v>
      </c>
    </row>
    <row r="8105" spans="1:16">
      <c r="A8105">
        <v>6</v>
      </c>
      <c r="B8105">
        <v>17</v>
      </c>
      <c r="C8105">
        <v>23</v>
      </c>
      <c r="D8105">
        <v>167</v>
      </c>
      <c r="E8105">
        <v>3421</v>
      </c>
      <c r="F8105">
        <v>9193</v>
      </c>
      <c r="G8105">
        <v>3555</v>
      </c>
      <c r="H8105">
        <v>1</v>
      </c>
      <c r="I8105" s="58">
        <v>604478</v>
      </c>
      <c r="J8105">
        <v>355501</v>
      </c>
      <c r="K8105" s="4">
        <v>0</v>
      </c>
      <c r="L8105" s="4">
        <v>2.6040000000000001</v>
      </c>
      <c r="M8105" s="4">
        <v>0</v>
      </c>
      <c r="N8105" s="4">
        <v>2.6040000000000001</v>
      </c>
      <c r="O8105" s="5">
        <v>42305.745292812499</v>
      </c>
      <c r="P8105" s="5">
        <v>42305.745292812499</v>
      </c>
    </row>
    <row r="8106" spans="1:16">
      <c r="A8106">
        <v>6</v>
      </c>
      <c r="B8106">
        <v>17</v>
      </c>
      <c r="C8106">
        <v>23</v>
      </c>
      <c r="D8106">
        <v>167</v>
      </c>
      <c r="E8106">
        <v>3866</v>
      </c>
      <c r="F8106">
        <v>9194</v>
      </c>
      <c r="G8106">
        <v>289</v>
      </c>
      <c r="H8106">
        <v>2</v>
      </c>
      <c r="I8106" s="58" t="s">
        <v>10502</v>
      </c>
      <c r="J8106">
        <v>28902</v>
      </c>
      <c r="K8106" s="4">
        <v>0</v>
      </c>
      <c r="L8106" s="4">
        <v>17.289000000000001</v>
      </c>
      <c r="M8106" s="4">
        <v>144.863</v>
      </c>
      <c r="N8106" s="4">
        <v>162.15199999999999</v>
      </c>
      <c r="O8106" s="5">
        <v>42305.745292812499</v>
      </c>
      <c r="P8106" s="5">
        <v>43258.050196053242</v>
      </c>
    </row>
    <row r="8107" spans="1:16">
      <c r="A8107">
        <v>6</v>
      </c>
      <c r="B8107">
        <v>17</v>
      </c>
      <c r="C8107">
        <v>23</v>
      </c>
      <c r="D8107">
        <v>167</v>
      </c>
      <c r="E8107">
        <v>3866</v>
      </c>
      <c r="F8107">
        <v>9195</v>
      </c>
      <c r="G8107">
        <v>289</v>
      </c>
      <c r="H8107">
        <v>3</v>
      </c>
      <c r="I8107" s="58" t="s">
        <v>10503</v>
      </c>
      <c r="J8107">
        <v>28903</v>
      </c>
      <c r="K8107" s="4">
        <v>0.14399999999999999</v>
      </c>
      <c r="L8107" s="4">
        <v>9.83</v>
      </c>
      <c r="M8107" s="4">
        <v>165.066</v>
      </c>
      <c r="N8107" s="4">
        <v>174.75200000000001</v>
      </c>
      <c r="O8107" s="5">
        <v>42305.745292812499</v>
      </c>
      <c r="P8107" s="5">
        <v>42305.745292812499</v>
      </c>
    </row>
    <row r="8108" spans="1:16">
      <c r="A8108">
        <v>6</v>
      </c>
      <c r="B8108">
        <v>17</v>
      </c>
      <c r="C8108">
        <v>23</v>
      </c>
      <c r="D8108">
        <v>167</v>
      </c>
      <c r="E8108">
        <v>399</v>
      </c>
      <c r="F8108">
        <v>9180</v>
      </c>
      <c r="G8108">
        <v>120</v>
      </c>
      <c r="H8108">
        <v>4</v>
      </c>
      <c r="I8108" s="58" t="s">
        <v>10504</v>
      </c>
      <c r="J8108">
        <v>12004</v>
      </c>
      <c r="K8108" s="4">
        <v>7.0000000000000001E-3</v>
      </c>
      <c r="L8108" s="4">
        <v>3.1440000000000001</v>
      </c>
      <c r="M8108" s="4">
        <v>18.474</v>
      </c>
      <c r="N8108" s="4">
        <v>21.611000000000001</v>
      </c>
      <c r="O8108" s="5">
        <v>42305.745292812499</v>
      </c>
      <c r="P8108" s="5">
        <v>42305.745292812499</v>
      </c>
    </row>
    <row r="8109" spans="1:16">
      <c r="A8109">
        <v>6</v>
      </c>
      <c r="B8109">
        <v>17</v>
      </c>
      <c r="C8109">
        <v>23</v>
      </c>
      <c r="D8109">
        <v>167</v>
      </c>
      <c r="E8109">
        <v>399</v>
      </c>
      <c r="F8109">
        <v>9181</v>
      </c>
      <c r="G8109">
        <v>1596</v>
      </c>
      <c r="H8109">
        <v>2</v>
      </c>
      <c r="I8109" s="58">
        <v>-111002</v>
      </c>
      <c r="J8109">
        <v>159602</v>
      </c>
      <c r="K8109" s="4">
        <v>0</v>
      </c>
      <c r="L8109" s="4">
        <v>15.151999999999999</v>
      </c>
      <c r="M8109" s="4">
        <v>1.9019999999999999</v>
      </c>
      <c r="N8109" s="4">
        <v>17.053999999999998</v>
      </c>
      <c r="O8109" s="5">
        <v>42305.745292812499</v>
      </c>
      <c r="P8109" s="5">
        <v>43258.050196053242</v>
      </c>
    </row>
    <row r="8110" spans="1:16">
      <c r="A8110">
        <v>6</v>
      </c>
      <c r="B8110">
        <v>17</v>
      </c>
      <c r="C8110">
        <v>23</v>
      </c>
      <c r="D8110">
        <v>167</v>
      </c>
      <c r="E8110">
        <v>4108</v>
      </c>
      <c r="F8110">
        <v>9196</v>
      </c>
      <c r="G8110">
        <v>54</v>
      </c>
      <c r="H8110">
        <v>11</v>
      </c>
      <c r="I8110" s="58">
        <v>20029</v>
      </c>
      <c r="J8110">
        <v>5411</v>
      </c>
      <c r="K8110" s="4">
        <v>0</v>
      </c>
      <c r="L8110" s="4">
        <v>0.54600000000000004</v>
      </c>
      <c r="M8110" s="4">
        <v>0</v>
      </c>
      <c r="N8110" s="4">
        <v>0.54600000000000004</v>
      </c>
      <c r="O8110" s="5">
        <v>42305.745292812499</v>
      </c>
      <c r="P8110" s="5">
        <v>42305.745292812499</v>
      </c>
    </row>
    <row r="8111" spans="1:16">
      <c r="A8111">
        <v>6</v>
      </c>
      <c r="B8111">
        <v>17</v>
      </c>
      <c r="C8111">
        <v>23</v>
      </c>
      <c r="D8111">
        <v>167</v>
      </c>
      <c r="E8111">
        <v>4534</v>
      </c>
      <c r="F8111">
        <v>9197</v>
      </c>
      <c r="G8111">
        <v>54</v>
      </c>
      <c r="H8111">
        <v>8</v>
      </c>
      <c r="I8111" s="58">
        <v>19937</v>
      </c>
      <c r="J8111">
        <v>5408</v>
      </c>
      <c r="K8111" s="4">
        <v>0</v>
      </c>
      <c r="L8111" s="4">
        <v>9.5410000000000004</v>
      </c>
      <c r="M8111" s="4">
        <v>325.226</v>
      </c>
      <c r="N8111" s="4">
        <v>334.767</v>
      </c>
      <c r="O8111" s="5">
        <v>42305.745292812499</v>
      </c>
      <c r="P8111" s="5">
        <v>43258.050196053242</v>
      </c>
    </row>
    <row r="8112" spans="1:16">
      <c r="A8112">
        <v>6</v>
      </c>
      <c r="B8112">
        <v>17</v>
      </c>
      <c r="C8112">
        <v>23</v>
      </c>
      <c r="D8112">
        <v>167</v>
      </c>
      <c r="E8112">
        <v>4534</v>
      </c>
      <c r="F8112">
        <v>9198</v>
      </c>
      <c r="G8112">
        <v>54</v>
      </c>
      <c r="H8112">
        <v>9</v>
      </c>
      <c r="I8112" s="58">
        <v>19968</v>
      </c>
      <c r="J8112">
        <v>5409</v>
      </c>
      <c r="K8112" s="4">
        <v>1</v>
      </c>
      <c r="L8112" s="4">
        <v>10.762</v>
      </c>
      <c r="M8112" s="4">
        <v>334.767</v>
      </c>
      <c r="N8112" s="4">
        <v>344.529</v>
      </c>
      <c r="O8112" s="5">
        <v>42305.745292812499</v>
      </c>
      <c r="P8112" s="5">
        <v>43258.050196053242</v>
      </c>
    </row>
    <row r="8113" spans="1:16">
      <c r="A8113">
        <v>6</v>
      </c>
      <c r="B8113">
        <v>17</v>
      </c>
      <c r="C8113">
        <v>23</v>
      </c>
      <c r="D8113">
        <v>167</v>
      </c>
      <c r="E8113">
        <v>4534</v>
      </c>
      <c r="F8113">
        <v>9199</v>
      </c>
      <c r="G8113">
        <v>55</v>
      </c>
      <c r="H8113">
        <v>1</v>
      </c>
      <c r="I8113" s="58">
        <v>20090</v>
      </c>
      <c r="J8113">
        <v>5501</v>
      </c>
      <c r="K8113" s="4">
        <v>4.9400000000000004</v>
      </c>
      <c r="L8113" s="4">
        <v>19.803999999999998</v>
      </c>
      <c r="M8113" s="4">
        <v>344.529</v>
      </c>
      <c r="N8113" s="4">
        <v>359.39299999999997</v>
      </c>
      <c r="O8113" s="5">
        <v>42305.745292812499</v>
      </c>
      <c r="P8113" s="5">
        <v>43258.050196053242</v>
      </c>
    </row>
    <row r="8114" spans="1:16">
      <c r="A8114">
        <v>6</v>
      </c>
      <c r="B8114">
        <v>17</v>
      </c>
      <c r="C8114">
        <v>23</v>
      </c>
      <c r="D8114">
        <v>167</v>
      </c>
      <c r="E8114">
        <v>4542</v>
      </c>
      <c r="F8114">
        <v>9200</v>
      </c>
      <c r="G8114">
        <v>274</v>
      </c>
      <c r="H8114">
        <v>1</v>
      </c>
      <c r="I8114" s="58" t="s">
        <v>10505</v>
      </c>
      <c r="J8114">
        <v>27401</v>
      </c>
      <c r="K8114" s="4">
        <v>0</v>
      </c>
      <c r="L8114" s="4">
        <v>14.666</v>
      </c>
      <c r="M8114" s="4">
        <v>218.18299999999999</v>
      </c>
      <c r="N8114" s="4">
        <v>232.84899999999999</v>
      </c>
      <c r="O8114" s="5">
        <v>42305.745292812499</v>
      </c>
      <c r="P8114" s="5">
        <v>43258.050196053242</v>
      </c>
    </row>
    <row r="8115" spans="1:16">
      <c r="A8115">
        <v>6</v>
      </c>
      <c r="B8115">
        <v>17</v>
      </c>
      <c r="C8115">
        <v>23</v>
      </c>
      <c r="D8115">
        <v>167</v>
      </c>
      <c r="E8115">
        <v>727</v>
      </c>
      <c r="F8115">
        <v>9182</v>
      </c>
      <c r="G8115">
        <v>1028</v>
      </c>
      <c r="H8115">
        <v>2</v>
      </c>
      <c r="I8115" s="58" t="s">
        <v>10506</v>
      </c>
      <c r="J8115">
        <v>102802</v>
      </c>
      <c r="K8115" s="4">
        <v>0</v>
      </c>
      <c r="L8115" s="4">
        <v>17.792000000000002</v>
      </c>
      <c r="M8115" s="4">
        <v>0</v>
      </c>
      <c r="N8115" s="4">
        <v>17.792000000000002</v>
      </c>
      <c r="O8115" s="5">
        <v>42305.745292812499</v>
      </c>
      <c r="P8115" s="5">
        <v>42305.745292812499</v>
      </c>
    </row>
    <row r="8116" spans="1:16">
      <c r="A8116">
        <v>6</v>
      </c>
      <c r="B8116">
        <v>17</v>
      </c>
      <c r="C8116">
        <v>23</v>
      </c>
      <c r="D8116">
        <v>167</v>
      </c>
      <c r="E8116">
        <v>728</v>
      </c>
      <c r="F8116">
        <v>9183</v>
      </c>
      <c r="G8116">
        <v>1029</v>
      </c>
      <c r="H8116">
        <v>2</v>
      </c>
      <c r="I8116" s="58" t="s">
        <v>10507</v>
      </c>
      <c r="J8116">
        <v>102902</v>
      </c>
      <c r="K8116" s="4">
        <v>0</v>
      </c>
      <c r="L8116" s="4">
        <v>19.442</v>
      </c>
      <c r="M8116" s="4">
        <v>11.993</v>
      </c>
      <c r="N8116" s="4">
        <v>22.448</v>
      </c>
      <c r="O8116" s="5">
        <v>42305.745292812499</v>
      </c>
      <c r="P8116" s="5">
        <v>42305.745292812499</v>
      </c>
    </row>
    <row r="8117" spans="1:16">
      <c r="A8117">
        <v>6</v>
      </c>
      <c r="B8117">
        <v>17</v>
      </c>
      <c r="C8117">
        <v>23</v>
      </c>
      <c r="D8117">
        <v>167</v>
      </c>
      <c r="E8117">
        <v>728</v>
      </c>
      <c r="F8117">
        <v>9184</v>
      </c>
      <c r="G8117">
        <v>1029</v>
      </c>
      <c r="H8117">
        <v>3</v>
      </c>
      <c r="I8117" s="58" t="s">
        <v>10508</v>
      </c>
      <c r="J8117">
        <v>102903</v>
      </c>
      <c r="K8117" s="4">
        <v>0</v>
      </c>
      <c r="L8117" s="4">
        <v>10.348000000000001</v>
      </c>
      <c r="M8117" s="4">
        <v>22.664999999999999</v>
      </c>
      <c r="N8117" s="4">
        <v>33.012999999999998</v>
      </c>
      <c r="O8117" s="5">
        <v>42305.745292812499</v>
      </c>
      <c r="P8117" s="5">
        <v>42305.745292812499</v>
      </c>
    </row>
    <row r="8118" spans="1:16">
      <c r="A8118">
        <v>6</v>
      </c>
      <c r="B8118">
        <v>17</v>
      </c>
      <c r="C8118">
        <v>23</v>
      </c>
      <c r="D8118">
        <v>167</v>
      </c>
      <c r="E8118">
        <v>729</v>
      </c>
      <c r="F8118">
        <v>9185</v>
      </c>
      <c r="G8118">
        <v>1028</v>
      </c>
      <c r="H8118">
        <v>1</v>
      </c>
      <c r="I8118" s="58" t="s">
        <v>10509</v>
      </c>
      <c r="J8118">
        <v>102801</v>
      </c>
      <c r="K8118" s="4">
        <v>0</v>
      </c>
      <c r="L8118" s="4">
        <v>23.227</v>
      </c>
      <c r="M8118" s="4">
        <v>0</v>
      </c>
      <c r="N8118" s="4">
        <v>23.227</v>
      </c>
      <c r="O8118" s="5">
        <v>42305.745292812499</v>
      </c>
      <c r="P8118" s="5">
        <v>42305.745292812499</v>
      </c>
    </row>
    <row r="8119" spans="1:16">
      <c r="A8119">
        <v>6</v>
      </c>
      <c r="B8119">
        <v>17</v>
      </c>
      <c r="C8119">
        <v>23</v>
      </c>
      <c r="D8119">
        <v>167</v>
      </c>
      <c r="E8119">
        <v>730</v>
      </c>
      <c r="F8119">
        <v>9186</v>
      </c>
      <c r="G8119">
        <v>1030</v>
      </c>
      <c r="H8119">
        <v>1</v>
      </c>
      <c r="I8119" s="58" t="s">
        <v>1708</v>
      </c>
      <c r="J8119">
        <v>103001</v>
      </c>
      <c r="K8119" s="4">
        <v>10</v>
      </c>
      <c r="L8119" s="4">
        <v>20.933</v>
      </c>
      <c r="M8119" s="4">
        <v>0</v>
      </c>
      <c r="N8119" s="4">
        <v>10.933</v>
      </c>
      <c r="O8119" s="5">
        <v>42305.745292812499</v>
      </c>
      <c r="P8119" s="5">
        <v>42305.745292812499</v>
      </c>
    </row>
    <row r="8120" spans="1:16">
      <c r="A8120">
        <v>6</v>
      </c>
      <c r="B8120">
        <v>17</v>
      </c>
      <c r="C8120">
        <v>23</v>
      </c>
      <c r="D8120">
        <v>167</v>
      </c>
      <c r="E8120">
        <v>740</v>
      </c>
      <c r="F8120">
        <v>9187</v>
      </c>
      <c r="G8120">
        <v>1025</v>
      </c>
      <c r="H8120">
        <v>4</v>
      </c>
      <c r="I8120" s="58" t="s">
        <v>10510</v>
      </c>
      <c r="J8120">
        <v>102504</v>
      </c>
      <c r="K8120" s="4">
        <v>0</v>
      </c>
      <c r="L8120" s="4">
        <v>1.6970000000000001</v>
      </c>
      <c r="M8120" s="4">
        <v>32.755000000000003</v>
      </c>
      <c r="N8120" s="4">
        <v>34.451999999999998</v>
      </c>
      <c r="O8120" s="5">
        <v>42305.745292812499</v>
      </c>
      <c r="P8120" s="5">
        <v>42305.745292812499</v>
      </c>
    </row>
    <row r="8121" spans="1:16">
      <c r="A8121">
        <v>6</v>
      </c>
      <c r="B8121">
        <v>17</v>
      </c>
      <c r="C8121">
        <v>23</v>
      </c>
      <c r="D8121">
        <v>206</v>
      </c>
      <c r="E8121">
        <v>1156</v>
      </c>
      <c r="F8121">
        <v>9206</v>
      </c>
      <c r="G8121">
        <v>1240</v>
      </c>
      <c r="H8121">
        <v>1</v>
      </c>
      <c r="I8121" s="58" t="s">
        <v>10511</v>
      </c>
      <c r="J8121">
        <v>124001</v>
      </c>
      <c r="K8121" s="4">
        <v>0</v>
      </c>
      <c r="L8121" s="4">
        <v>7.3650000000000002</v>
      </c>
      <c r="M8121" s="4">
        <v>0</v>
      </c>
      <c r="N8121" s="4">
        <v>7.3650000000000002</v>
      </c>
      <c r="O8121" s="5">
        <v>42305.745292812499</v>
      </c>
      <c r="P8121" s="5">
        <v>42305.745292812499</v>
      </c>
    </row>
    <row r="8122" spans="1:16">
      <c r="A8122">
        <v>6</v>
      </c>
      <c r="B8122">
        <v>17</v>
      </c>
      <c r="C8122">
        <v>23</v>
      </c>
      <c r="D8122">
        <v>206</v>
      </c>
      <c r="E8122">
        <v>1157</v>
      </c>
      <c r="F8122">
        <v>9207</v>
      </c>
      <c r="G8122">
        <v>1241</v>
      </c>
      <c r="H8122">
        <v>1</v>
      </c>
      <c r="I8122" s="58" t="s">
        <v>10512</v>
      </c>
      <c r="J8122">
        <v>124101</v>
      </c>
      <c r="K8122" s="4">
        <v>10</v>
      </c>
      <c r="L8122" s="4">
        <v>19.73</v>
      </c>
      <c r="M8122" s="4">
        <v>0</v>
      </c>
      <c r="N8122" s="4">
        <v>9.73</v>
      </c>
      <c r="O8122" s="5">
        <v>42305.745292812499</v>
      </c>
      <c r="P8122" s="5">
        <v>42305.745292812499</v>
      </c>
    </row>
    <row r="8123" spans="1:16">
      <c r="A8123">
        <v>6</v>
      </c>
      <c r="B8123">
        <v>17</v>
      </c>
      <c r="C8123">
        <v>23</v>
      </c>
      <c r="D8123">
        <v>206</v>
      </c>
      <c r="E8123">
        <v>1579</v>
      </c>
      <c r="F8123">
        <v>9208</v>
      </c>
      <c r="G8123">
        <v>1240</v>
      </c>
      <c r="H8123">
        <v>2</v>
      </c>
      <c r="I8123" s="58" t="s">
        <v>10513</v>
      </c>
      <c r="J8123">
        <v>124002</v>
      </c>
      <c r="K8123" s="4">
        <v>0</v>
      </c>
      <c r="L8123" s="4">
        <v>5.7160000000000002</v>
      </c>
      <c r="M8123" s="4">
        <v>0</v>
      </c>
      <c r="N8123" s="4">
        <v>5.7160000000000002</v>
      </c>
      <c r="O8123" s="5">
        <v>42305.745292812499</v>
      </c>
      <c r="P8123" s="5">
        <v>42305.745292812499</v>
      </c>
    </row>
    <row r="8124" spans="1:16">
      <c r="A8124">
        <v>6</v>
      </c>
      <c r="B8124">
        <v>17</v>
      </c>
      <c r="C8124">
        <v>23</v>
      </c>
      <c r="D8124">
        <v>206</v>
      </c>
      <c r="E8124">
        <v>236</v>
      </c>
      <c r="F8124">
        <v>9201</v>
      </c>
      <c r="G8124">
        <v>480</v>
      </c>
      <c r="H8124">
        <v>8</v>
      </c>
      <c r="I8124" s="58" t="s">
        <v>10514</v>
      </c>
      <c r="J8124">
        <v>48008</v>
      </c>
      <c r="K8124" s="4">
        <v>0.108</v>
      </c>
      <c r="L8124" s="4">
        <v>12.909000000000001</v>
      </c>
      <c r="M8124" s="4">
        <v>17.904</v>
      </c>
      <c r="N8124" s="4">
        <v>30.704999999999998</v>
      </c>
      <c r="O8124" s="5">
        <v>42305.745292812499</v>
      </c>
      <c r="P8124" s="5">
        <v>43258.050196053242</v>
      </c>
    </row>
    <row r="8125" spans="1:16">
      <c r="A8125">
        <v>6</v>
      </c>
      <c r="B8125">
        <v>17</v>
      </c>
      <c r="C8125">
        <v>23</v>
      </c>
      <c r="D8125">
        <v>206</v>
      </c>
      <c r="E8125">
        <v>2734</v>
      </c>
      <c r="F8125">
        <v>9209</v>
      </c>
      <c r="G8125">
        <v>2729</v>
      </c>
      <c r="H8125">
        <v>1</v>
      </c>
      <c r="I8125" s="58">
        <v>302788</v>
      </c>
      <c r="J8125">
        <v>272901</v>
      </c>
      <c r="K8125" s="4">
        <v>0</v>
      </c>
      <c r="L8125" s="4">
        <v>9.9489999999999998</v>
      </c>
      <c r="M8125" s="4">
        <v>0</v>
      </c>
      <c r="N8125" s="4">
        <v>9.9489999999999998</v>
      </c>
      <c r="O8125" s="5">
        <v>42305.745292812499</v>
      </c>
      <c r="P8125" s="5">
        <v>42305.745292812499</v>
      </c>
    </row>
    <row r="8126" spans="1:16">
      <c r="A8126">
        <v>6</v>
      </c>
      <c r="B8126">
        <v>17</v>
      </c>
      <c r="C8126">
        <v>23</v>
      </c>
      <c r="D8126">
        <v>206</v>
      </c>
      <c r="E8126">
        <v>2978</v>
      </c>
      <c r="F8126">
        <v>9210</v>
      </c>
      <c r="G8126">
        <v>3054</v>
      </c>
      <c r="H8126">
        <v>2</v>
      </c>
      <c r="I8126" s="58">
        <v>421523</v>
      </c>
      <c r="J8126">
        <v>305402</v>
      </c>
      <c r="K8126" s="4">
        <v>0.127</v>
      </c>
      <c r="L8126" s="4">
        <v>6.226</v>
      </c>
      <c r="M8126" s="4">
        <v>5.2519999999999998</v>
      </c>
      <c r="N8126" s="4">
        <v>11.351000000000001</v>
      </c>
      <c r="O8126" s="5">
        <v>42305.745292812499</v>
      </c>
      <c r="P8126" s="5">
        <v>43258.050196053242</v>
      </c>
    </row>
    <row r="8127" spans="1:16">
      <c r="A8127">
        <v>6</v>
      </c>
      <c r="B8127">
        <v>17</v>
      </c>
      <c r="C8127">
        <v>23</v>
      </c>
      <c r="D8127">
        <v>206</v>
      </c>
      <c r="E8127">
        <v>2978</v>
      </c>
      <c r="F8127">
        <v>9211</v>
      </c>
      <c r="G8127">
        <v>3249</v>
      </c>
      <c r="H8127">
        <v>1</v>
      </c>
      <c r="I8127" s="58">
        <v>492715</v>
      </c>
      <c r="J8127">
        <v>324901</v>
      </c>
      <c r="K8127" s="4">
        <v>0</v>
      </c>
      <c r="L8127" s="4">
        <v>5.2519999999999998</v>
      </c>
      <c r="M8127" s="4">
        <v>0</v>
      </c>
      <c r="N8127" s="4">
        <v>5.2519999999999998</v>
      </c>
      <c r="O8127" s="5">
        <v>42305.745292812499</v>
      </c>
      <c r="P8127" s="5">
        <v>43258.050196053242</v>
      </c>
    </row>
    <row r="8128" spans="1:16">
      <c r="A8128">
        <v>6</v>
      </c>
      <c r="B8128">
        <v>17</v>
      </c>
      <c r="C8128">
        <v>23</v>
      </c>
      <c r="D8128">
        <v>206</v>
      </c>
      <c r="E8128">
        <v>3696</v>
      </c>
      <c r="F8128">
        <v>9212</v>
      </c>
      <c r="G8128">
        <v>867</v>
      </c>
      <c r="H8128">
        <v>7</v>
      </c>
      <c r="I8128" s="58" t="s">
        <v>10515</v>
      </c>
      <c r="J8128">
        <v>86707</v>
      </c>
      <c r="K8128" s="4">
        <v>0.29699999999999999</v>
      </c>
      <c r="L8128" s="4">
        <v>15.698</v>
      </c>
      <c r="M8128" s="4">
        <v>20.242999999999999</v>
      </c>
      <c r="N8128" s="4">
        <v>35.643999999999998</v>
      </c>
      <c r="O8128" s="5">
        <v>42305.745292812499</v>
      </c>
      <c r="P8128" s="5">
        <v>42305.745292812499</v>
      </c>
    </row>
    <row r="8129" spans="1:16">
      <c r="A8129">
        <v>6</v>
      </c>
      <c r="B8129">
        <v>17</v>
      </c>
      <c r="C8129">
        <v>23</v>
      </c>
      <c r="D8129">
        <v>206</v>
      </c>
      <c r="E8129">
        <v>3696</v>
      </c>
      <c r="F8129">
        <v>9213</v>
      </c>
      <c r="G8129">
        <v>867</v>
      </c>
      <c r="H8129">
        <v>8</v>
      </c>
      <c r="I8129" s="58" t="s">
        <v>10516</v>
      </c>
      <c r="J8129">
        <v>86708</v>
      </c>
      <c r="K8129" s="4">
        <v>0</v>
      </c>
      <c r="L8129" s="4">
        <v>19.379000000000001</v>
      </c>
      <c r="M8129" s="4">
        <v>0.82399999999999995</v>
      </c>
      <c r="N8129" s="4">
        <v>20.202999999999999</v>
      </c>
      <c r="O8129" s="5">
        <v>42305.745292812499</v>
      </c>
      <c r="P8129" s="5">
        <v>43258.050196053242</v>
      </c>
    </row>
    <row r="8130" spans="1:16">
      <c r="A8130">
        <v>6</v>
      </c>
      <c r="B8130">
        <v>17</v>
      </c>
      <c r="C8130">
        <v>23</v>
      </c>
      <c r="D8130">
        <v>206</v>
      </c>
      <c r="E8130">
        <v>3866</v>
      </c>
      <c r="F8130">
        <v>9214</v>
      </c>
      <c r="G8130">
        <v>289</v>
      </c>
      <c r="H8130">
        <v>4</v>
      </c>
      <c r="I8130" s="58" t="s">
        <v>10517</v>
      </c>
      <c r="J8130">
        <v>28904</v>
      </c>
      <c r="K8130" s="4">
        <v>0</v>
      </c>
      <c r="L8130" s="4">
        <v>11.592000000000001</v>
      </c>
      <c r="M8130" s="4">
        <v>174.75200000000001</v>
      </c>
      <c r="N8130" s="4">
        <v>186.34399999999999</v>
      </c>
      <c r="O8130" s="5">
        <v>42305.745292812499</v>
      </c>
      <c r="P8130" s="5">
        <v>43258.050196053242</v>
      </c>
    </row>
    <row r="8131" spans="1:16">
      <c r="A8131">
        <v>6</v>
      </c>
      <c r="B8131">
        <v>17</v>
      </c>
      <c r="C8131">
        <v>23</v>
      </c>
      <c r="D8131">
        <v>206</v>
      </c>
      <c r="E8131">
        <v>3866</v>
      </c>
      <c r="F8131">
        <v>9215</v>
      </c>
      <c r="G8131">
        <v>289</v>
      </c>
      <c r="H8131">
        <v>5</v>
      </c>
      <c r="I8131" s="58" t="s">
        <v>10518</v>
      </c>
      <c r="J8131">
        <v>28905</v>
      </c>
      <c r="K8131" s="4">
        <v>11.592000000000001</v>
      </c>
      <c r="L8131" s="4">
        <v>22.28</v>
      </c>
      <c r="M8131" s="4">
        <v>186.34399999999999</v>
      </c>
      <c r="N8131" s="4">
        <v>197.03200000000001</v>
      </c>
      <c r="O8131" s="5">
        <v>42305.745292812499</v>
      </c>
      <c r="P8131" s="5">
        <v>43258.050196053242</v>
      </c>
    </row>
    <row r="8132" spans="1:16">
      <c r="A8132">
        <v>6</v>
      </c>
      <c r="B8132">
        <v>17</v>
      </c>
      <c r="C8132">
        <v>23</v>
      </c>
      <c r="D8132">
        <v>206</v>
      </c>
      <c r="E8132">
        <v>3866</v>
      </c>
      <c r="F8132">
        <v>9216</v>
      </c>
      <c r="G8132">
        <v>289</v>
      </c>
      <c r="H8132">
        <v>6</v>
      </c>
      <c r="I8132" s="58" t="s">
        <v>10519</v>
      </c>
      <c r="J8132">
        <v>28906</v>
      </c>
      <c r="K8132" s="4">
        <v>22.28</v>
      </c>
      <c r="L8132" s="4">
        <v>31.646000000000001</v>
      </c>
      <c r="M8132" s="4">
        <v>197.03200000000001</v>
      </c>
      <c r="N8132" s="4">
        <v>206.398</v>
      </c>
      <c r="O8132" s="5">
        <v>42305.745292812499</v>
      </c>
      <c r="P8132" s="5">
        <v>43258.050196053242</v>
      </c>
    </row>
    <row r="8133" spans="1:16">
      <c r="A8133">
        <v>6</v>
      </c>
      <c r="B8133">
        <v>17</v>
      </c>
      <c r="C8133">
        <v>23</v>
      </c>
      <c r="D8133">
        <v>206</v>
      </c>
      <c r="E8133">
        <v>3914</v>
      </c>
      <c r="F8133">
        <v>9217</v>
      </c>
      <c r="G8133">
        <v>577</v>
      </c>
      <c r="H8133">
        <v>2</v>
      </c>
      <c r="I8133" s="58" t="s">
        <v>10520</v>
      </c>
      <c r="J8133">
        <v>57702</v>
      </c>
      <c r="K8133" s="4">
        <v>0</v>
      </c>
      <c r="L8133" s="4">
        <v>3.7050000000000001</v>
      </c>
      <c r="M8133" s="4">
        <v>19.972000000000001</v>
      </c>
      <c r="N8133" s="4">
        <v>23.675999999999998</v>
      </c>
      <c r="O8133" s="5">
        <v>42305.745292812499</v>
      </c>
      <c r="P8133" s="5">
        <v>43258.050196053242</v>
      </c>
    </row>
    <row r="8134" spans="1:16">
      <c r="A8134">
        <v>6</v>
      </c>
      <c r="B8134">
        <v>17</v>
      </c>
      <c r="C8134">
        <v>23</v>
      </c>
      <c r="D8134">
        <v>206</v>
      </c>
      <c r="E8134">
        <v>4543</v>
      </c>
      <c r="F8134">
        <v>9218</v>
      </c>
      <c r="G8134">
        <v>272</v>
      </c>
      <c r="H8134">
        <v>2</v>
      </c>
      <c r="I8134" s="58" t="s">
        <v>10521</v>
      </c>
      <c r="J8134">
        <v>27202</v>
      </c>
      <c r="K8134" s="4">
        <v>1</v>
      </c>
      <c r="L8134" s="4">
        <v>10.042999999999999</v>
      </c>
      <c r="M8134" s="4">
        <v>194.67599999999999</v>
      </c>
      <c r="N8134" s="4">
        <v>203.71799999999999</v>
      </c>
      <c r="O8134" s="5">
        <v>42305.745292812499</v>
      </c>
      <c r="P8134" s="5">
        <v>43258.050196053242</v>
      </c>
    </row>
    <row r="8135" spans="1:16">
      <c r="A8135">
        <v>6</v>
      </c>
      <c r="B8135">
        <v>17</v>
      </c>
      <c r="C8135">
        <v>23</v>
      </c>
      <c r="D8135">
        <v>206</v>
      </c>
      <c r="E8135">
        <v>4543</v>
      </c>
      <c r="F8135">
        <v>9219</v>
      </c>
      <c r="G8135">
        <v>272</v>
      </c>
      <c r="H8135">
        <v>3</v>
      </c>
      <c r="I8135" s="58" t="s">
        <v>10522</v>
      </c>
      <c r="J8135">
        <v>27203</v>
      </c>
      <c r="K8135" s="4">
        <v>9.077</v>
      </c>
      <c r="L8135" s="4">
        <v>23.748999999999999</v>
      </c>
      <c r="M8135" s="4">
        <v>203.71799999999999</v>
      </c>
      <c r="N8135" s="4">
        <v>218.39</v>
      </c>
      <c r="O8135" s="5">
        <v>43258.050196053242</v>
      </c>
      <c r="P8135" s="5">
        <v>43258.050196053242</v>
      </c>
    </row>
    <row r="8136" spans="1:16">
      <c r="A8136">
        <v>6</v>
      </c>
      <c r="B8136">
        <v>17</v>
      </c>
      <c r="C8136">
        <v>23</v>
      </c>
      <c r="D8136">
        <v>206</v>
      </c>
      <c r="E8136">
        <v>4543</v>
      </c>
      <c r="F8136">
        <v>9220</v>
      </c>
      <c r="G8136">
        <v>272</v>
      </c>
      <c r="H8136">
        <v>4</v>
      </c>
      <c r="I8136" s="58" t="s">
        <v>10523</v>
      </c>
      <c r="J8136">
        <v>27204</v>
      </c>
      <c r="K8136" s="4">
        <v>23.773</v>
      </c>
      <c r="L8136" s="4">
        <v>33.198</v>
      </c>
      <c r="M8136" s="4">
        <v>218.39</v>
      </c>
      <c r="N8136" s="4">
        <v>227.815</v>
      </c>
      <c r="O8136" s="5">
        <v>42305.745292812499</v>
      </c>
      <c r="P8136" s="5">
        <v>43258.050196053242</v>
      </c>
    </row>
    <row r="8137" spans="1:16">
      <c r="A8137">
        <v>6</v>
      </c>
      <c r="B8137">
        <v>17</v>
      </c>
      <c r="C8137">
        <v>23</v>
      </c>
      <c r="D8137">
        <v>206</v>
      </c>
      <c r="E8137">
        <v>659</v>
      </c>
      <c r="F8137">
        <v>9202</v>
      </c>
      <c r="G8137">
        <v>231</v>
      </c>
      <c r="H8137">
        <v>13</v>
      </c>
      <c r="I8137" s="58" t="s">
        <v>10524</v>
      </c>
      <c r="J8137">
        <v>23113</v>
      </c>
      <c r="K8137" s="4">
        <v>0</v>
      </c>
      <c r="L8137" s="4">
        <v>22.279</v>
      </c>
      <c r="M8137" s="4">
        <v>0</v>
      </c>
      <c r="N8137" s="4">
        <v>22.279</v>
      </c>
      <c r="O8137" s="5">
        <v>42305.745292812499</v>
      </c>
      <c r="P8137" s="5">
        <v>42305.745292812499</v>
      </c>
    </row>
    <row r="8138" spans="1:16">
      <c r="A8138">
        <v>6</v>
      </c>
      <c r="B8138">
        <v>17</v>
      </c>
      <c r="C8138">
        <v>23</v>
      </c>
      <c r="D8138">
        <v>206</v>
      </c>
      <c r="E8138">
        <v>660</v>
      </c>
      <c r="F8138">
        <v>9203</v>
      </c>
      <c r="G8138">
        <v>868</v>
      </c>
      <c r="H8138">
        <v>2</v>
      </c>
      <c r="I8138" s="58" t="s">
        <v>10525</v>
      </c>
      <c r="J8138">
        <v>86802</v>
      </c>
      <c r="K8138" s="4">
        <v>0</v>
      </c>
      <c r="L8138" s="4">
        <v>10.673</v>
      </c>
      <c r="M8138" s="4">
        <v>5.34</v>
      </c>
      <c r="N8138" s="4">
        <v>16.013000000000002</v>
      </c>
      <c r="O8138" s="5">
        <v>42305.745292812499</v>
      </c>
      <c r="P8138" s="5">
        <v>43258.050196053242</v>
      </c>
    </row>
    <row r="8139" spans="1:16">
      <c r="A8139">
        <v>6</v>
      </c>
      <c r="B8139">
        <v>17</v>
      </c>
      <c r="C8139">
        <v>23</v>
      </c>
      <c r="D8139">
        <v>206</v>
      </c>
      <c r="E8139">
        <v>735</v>
      </c>
      <c r="F8139">
        <v>9204</v>
      </c>
      <c r="G8139">
        <v>231</v>
      </c>
      <c r="H8139">
        <v>14</v>
      </c>
      <c r="I8139" s="58" t="s">
        <v>10526</v>
      </c>
      <c r="J8139">
        <v>23114</v>
      </c>
      <c r="K8139" s="4">
        <v>0</v>
      </c>
      <c r="L8139" s="4">
        <v>14.233000000000001</v>
      </c>
      <c r="M8139" s="4">
        <v>0</v>
      </c>
      <c r="N8139" s="4">
        <v>14.233000000000001</v>
      </c>
      <c r="O8139" s="5">
        <v>42305.745292812499</v>
      </c>
      <c r="P8139" s="5">
        <v>42305.745292812499</v>
      </c>
    </row>
    <row r="8140" spans="1:16">
      <c r="A8140">
        <v>6</v>
      </c>
      <c r="B8140">
        <v>17</v>
      </c>
      <c r="C8140">
        <v>23</v>
      </c>
      <c r="D8140">
        <v>206</v>
      </c>
      <c r="E8140">
        <v>909</v>
      </c>
      <c r="F8140">
        <v>9205</v>
      </c>
      <c r="G8140">
        <v>870</v>
      </c>
      <c r="H8140">
        <v>7</v>
      </c>
      <c r="I8140" s="58" t="s">
        <v>10527</v>
      </c>
      <c r="J8140">
        <v>87007</v>
      </c>
      <c r="K8140" s="4">
        <v>1</v>
      </c>
      <c r="L8140" s="4">
        <v>9.8559999999999999</v>
      </c>
      <c r="M8140" s="4">
        <v>80.221000000000004</v>
      </c>
      <c r="N8140" s="4">
        <v>89.075999999999993</v>
      </c>
      <c r="O8140" s="5">
        <v>42305.745292812499</v>
      </c>
      <c r="P8140" s="5">
        <v>42305.745292812499</v>
      </c>
    </row>
    <row r="8141" spans="1:16">
      <c r="A8141">
        <v>6</v>
      </c>
      <c r="B8141">
        <v>17</v>
      </c>
      <c r="C8141">
        <v>9</v>
      </c>
      <c r="D8141">
        <v>109</v>
      </c>
      <c r="E8141">
        <v>1066</v>
      </c>
      <c r="F8141">
        <v>3598</v>
      </c>
      <c r="G8141">
        <v>121</v>
      </c>
      <c r="H8141">
        <v>12</v>
      </c>
      <c r="I8141" s="58" t="s">
        <v>1709</v>
      </c>
      <c r="J8141">
        <v>12112</v>
      </c>
      <c r="K8141" s="4">
        <v>14.477</v>
      </c>
      <c r="L8141" s="4">
        <v>15.625999999999999</v>
      </c>
      <c r="M8141" s="4">
        <v>16.120999999999999</v>
      </c>
      <c r="N8141" s="4">
        <v>17.271000000000001</v>
      </c>
      <c r="O8141" s="5">
        <v>42305.745292812499</v>
      </c>
      <c r="P8141" s="5">
        <v>43258.050196053242</v>
      </c>
    </row>
    <row r="8142" spans="1:16">
      <c r="A8142">
        <v>6</v>
      </c>
      <c r="B8142">
        <v>17</v>
      </c>
      <c r="C8142">
        <v>9</v>
      </c>
      <c r="D8142">
        <v>109</v>
      </c>
      <c r="E8142">
        <v>1066</v>
      </c>
      <c r="F8142">
        <v>3599</v>
      </c>
      <c r="G8142">
        <v>209</v>
      </c>
      <c r="H8142">
        <v>6</v>
      </c>
      <c r="I8142" s="58" t="s">
        <v>1710</v>
      </c>
      <c r="J8142">
        <v>20906</v>
      </c>
      <c r="K8142" s="4">
        <v>13</v>
      </c>
      <c r="L8142" s="4">
        <v>18.821999999999999</v>
      </c>
      <c r="M8142" s="4">
        <v>26.187999999999999</v>
      </c>
      <c r="N8142" s="4">
        <v>32.01</v>
      </c>
      <c r="O8142" s="5">
        <v>42305.745292812499</v>
      </c>
      <c r="P8142" s="5">
        <v>43258.050196053242</v>
      </c>
    </row>
    <row r="8143" spans="1:16">
      <c r="A8143">
        <v>6</v>
      </c>
      <c r="B8143">
        <v>17</v>
      </c>
      <c r="C8143">
        <v>9</v>
      </c>
      <c r="D8143">
        <v>109</v>
      </c>
      <c r="E8143">
        <v>1066</v>
      </c>
      <c r="F8143">
        <v>3600</v>
      </c>
      <c r="G8143">
        <v>656</v>
      </c>
      <c r="H8143">
        <v>1</v>
      </c>
      <c r="I8143" s="58" t="s">
        <v>1711</v>
      </c>
      <c r="J8143">
        <v>65601</v>
      </c>
      <c r="K8143" s="4">
        <v>0</v>
      </c>
      <c r="L8143" s="4">
        <v>1.653</v>
      </c>
      <c r="M8143" s="4">
        <v>0</v>
      </c>
      <c r="N8143" s="4">
        <v>1.653</v>
      </c>
      <c r="O8143" s="5">
        <v>42305.745292812499</v>
      </c>
      <c r="P8143" s="5">
        <v>42305.745292812499</v>
      </c>
    </row>
    <row r="8144" spans="1:16">
      <c r="A8144">
        <v>6</v>
      </c>
      <c r="B8144">
        <v>17</v>
      </c>
      <c r="C8144">
        <v>9</v>
      </c>
      <c r="D8144">
        <v>109</v>
      </c>
      <c r="E8144">
        <v>1066</v>
      </c>
      <c r="F8144">
        <v>3601</v>
      </c>
      <c r="G8144">
        <v>1190</v>
      </c>
      <c r="H8144">
        <v>1</v>
      </c>
      <c r="I8144" s="58" t="s">
        <v>10528</v>
      </c>
      <c r="J8144">
        <v>119001</v>
      </c>
      <c r="K8144" s="4">
        <v>5</v>
      </c>
      <c r="L8144" s="4">
        <v>19.468</v>
      </c>
      <c r="M8144" s="4">
        <v>1.653</v>
      </c>
      <c r="N8144" s="4">
        <v>16.120999999999999</v>
      </c>
      <c r="O8144" s="5">
        <v>42305.745292812499</v>
      </c>
      <c r="P8144" s="5">
        <v>43258.050196053242</v>
      </c>
    </row>
    <row r="8145" spans="1:16">
      <c r="A8145">
        <v>6</v>
      </c>
      <c r="B8145">
        <v>17</v>
      </c>
      <c r="C8145">
        <v>9</v>
      </c>
      <c r="D8145">
        <v>109</v>
      </c>
      <c r="E8145">
        <v>1066</v>
      </c>
      <c r="F8145">
        <v>3602</v>
      </c>
      <c r="G8145">
        <v>1190</v>
      </c>
      <c r="H8145">
        <v>2</v>
      </c>
      <c r="I8145" s="58" t="s">
        <v>10529</v>
      </c>
      <c r="J8145">
        <v>119002</v>
      </c>
      <c r="K8145" s="4">
        <v>0</v>
      </c>
      <c r="L8145" s="4">
        <v>8.9179999999999993</v>
      </c>
      <c r="M8145" s="4">
        <v>17.271000000000001</v>
      </c>
      <c r="N8145" s="4">
        <v>26.187999999999999</v>
      </c>
      <c r="O8145" s="5">
        <v>42305.745292812499</v>
      </c>
      <c r="P8145" s="5">
        <v>43258.050196053242</v>
      </c>
    </row>
    <row r="8146" spans="1:16">
      <c r="A8146">
        <v>6</v>
      </c>
      <c r="B8146">
        <v>17</v>
      </c>
      <c r="C8146">
        <v>9</v>
      </c>
      <c r="D8146">
        <v>109</v>
      </c>
      <c r="E8146">
        <v>1067</v>
      </c>
      <c r="F8146">
        <v>3603</v>
      </c>
      <c r="G8146">
        <v>888</v>
      </c>
      <c r="H8146">
        <v>1</v>
      </c>
      <c r="I8146" s="58" t="s">
        <v>10530</v>
      </c>
      <c r="J8146">
        <v>88801</v>
      </c>
      <c r="K8146" s="4">
        <v>0</v>
      </c>
      <c r="L8146" s="4">
        <v>4.9740000000000002</v>
      </c>
      <c r="M8146" s="4">
        <v>10.933999999999999</v>
      </c>
      <c r="N8146" s="4">
        <v>15.907999999999999</v>
      </c>
      <c r="O8146" s="5">
        <v>42305.745292812499</v>
      </c>
      <c r="P8146" s="5">
        <v>42305.745292812499</v>
      </c>
    </row>
    <row r="8147" spans="1:16">
      <c r="A8147">
        <v>6</v>
      </c>
      <c r="B8147">
        <v>17</v>
      </c>
      <c r="C8147">
        <v>9</v>
      </c>
      <c r="D8147">
        <v>109</v>
      </c>
      <c r="E8147">
        <v>1067</v>
      </c>
      <c r="F8147">
        <v>3604</v>
      </c>
      <c r="G8147">
        <v>1661</v>
      </c>
      <c r="H8147">
        <v>3</v>
      </c>
      <c r="I8147" s="58">
        <v>-87232</v>
      </c>
      <c r="J8147">
        <v>166103</v>
      </c>
      <c r="K8147" s="4">
        <v>30.183</v>
      </c>
      <c r="L8147" s="4">
        <v>43.164999999999999</v>
      </c>
      <c r="M8147" s="4">
        <v>16.353000000000002</v>
      </c>
      <c r="N8147" s="4">
        <v>29.335000000000001</v>
      </c>
      <c r="O8147" s="5">
        <v>42305.745292812499</v>
      </c>
      <c r="P8147" s="5">
        <v>42305.745292812499</v>
      </c>
    </row>
    <row r="8148" spans="1:16">
      <c r="A8148">
        <v>6</v>
      </c>
      <c r="B8148">
        <v>17</v>
      </c>
      <c r="C8148">
        <v>9</v>
      </c>
      <c r="D8148">
        <v>109</v>
      </c>
      <c r="E8148">
        <v>1067</v>
      </c>
      <c r="F8148">
        <v>3605</v>
      </c>
      <c r="G8148">
        <v>1831</v>
      </c>
      <c r="H8148">
        <v>1</v>
      </c>
      <c r="I8148" s="58">
        <v>-25201</v>
      </c>
      <c r="J8148">
        <v>183101</v>
      </c>
      <c r="K8148" s="4">
        <v>0</v>
      </c>
      <c r="L8148" s="4">
        <v>10.845000000000001</v>
      </c>
      <c r="M8148" s="4">
        <v>0</v>
      </c>
      <c r="N8148" s="4">
        <v>10.845000000000001</v>
      </c>
      <c r="O8148" s="5">
        <v>42305.745292812499</v>
      </c>
      <c r="P8148" s="5">
        <v>42305.745292812499</v>
      </c>
    </row>
    <row r="8149" spans="1:16">
      <c r="A8149">
        <v>6</v>
      </c>
      <c r="B8149">
        <v>17</v>
      </c>
      <c r="C8149">
        <v>9</v>
      </c>
      <c r="D8149">
        <v>109</v>
      </c>
      <c r="E8149">
        <v>1069</v>
      </c>
      <c r="F8149">
        <v>3606</v>
      </c>
      <c r="G8149">
        <v>1191</v>
      </c>
      <c r="H8149">
        <v>1</v>
      </c>
      <c r="I8149" s="58" t="s">
        <v>10531</v>
      </c>
      <c r="J8149">
        <v>119101</v>
      </c>
      <c r="K8149" s="4">
        <v>0</v>
      </c>
      <c r="L8149" s="4">
        <v>4.0090000000000003</v>
      </c>
      <c r="M8149" s="4">
        <v>0</v>
      </c>
      <c r="N8149" s="4">
        <v>4.0090000000000003</v>
      </c>
      <c r="O8149" s="5">
        <v>42305.745292812499</v>
      </c>
      <c r="P8149" s="5">
        <v>42305.745292812499</v>
      </c>
    </row>
    <row r="8150" spans="1:16">
      <c r="A8150">
        <v>6</v>
      </c>
      <c r="B8150">
        <v>17</v>
      </c>
      <c r="C8150">
        <v>9</v>
      </c>
      <c r="D8150">
        <v>109</v>
      </c>
      <c r="E8150">
        <v>1253</v>
      </c>
      <c r="F8150">
        <v>3607</v>
      </c>
      <c r="G8150">
        <v>1190</v>
      </c>
      <c r="H8150">
        <v>3</v>
      </c>
      <c r="I8150" s="58" t="s">
        <v>10532</v>
      </c>
      <c r="J8150">
        <v>119003</v>
      </c>
      <c r="K8150" s="4">
        <v>0</v>
      </c>
      <c r="L8150" s="4">
        <v>1.0089999999999999</v>
      </c>
      <c r="M8150" s="4">
        <v>0</v>
      </c>
      <c r="N8150" s="4">
        <v>1.0089999999999999</v>
      </c>
      <c r="O8150" s="5">
        <v>42305.745292812499</v>
      </c>
      <c r="P8150" s="5">
        <v>42305.745292812499</v>
      </c>
    </row>
    <row r="8151" spans="1:16">
      <c r="A8151">
        <v>6</v>
      </c>
      <c r="B8151">
        <v>17</v>
      </c>
      <c r="C8151">
        <v>9</v>
      </c>
      <c r="D8151">
        <v>109</v>
      </c>
      <c r="E8151">
        <v>1355</v>
      </c>
      <c r="F8151">
        <v>3608</v>
      </c>
      <c r="G8151">
        <v>14</v>
      </c>
      <c r="H8151">
        <v>17</v>
      </c>
      <c r="I8151" s="58" t="s">
        <v>10533</v>
      </c>
      <c r="J8151">
        <v>1417</v>
      </c>
      <c r="K8151" s="4">
        <v>0</v>
      </c>
      <c r="L8151" s="4">
        <v>0.83299999999999996</v>
      </c>
      <c r="M8151" s="4">
        <v>0</v>
      </c>
      <c r="N8151" s="4">
        <v>0.83299999999999996</v>
      </c>
      <c r="O8151" s="5">
        <v>43258.050196053242</v>
      </c>
      <c r="P8151" s="5">
        <v>43258.050196053242</v>
      </c>
    </row>
    <row r="8152" spans="1:16">
      <c r="A8152">
        <v>6</v>
      </c>
      <c r="B8152">
        <v>17</v>
      </c>
      <c r="C8152">
        <v>9</v>
      </c>
      <c r="D8152">
        <v>109</v>
      </c>
      <c r="E8152">
        <v>1355</v>
      </c>
      <c r="F8152">
        <v>3609</v>
      </c>
      <c r="G8152">
        <v>2059</v>
      </c>
      <c r="H8152">
        <v>2</v>
      </c>
      <c r="I8152" s="58">
        <v>58107</v>
      </c>
      <c r="J8152">
        <v>205902</v>
      </c>
      <c r="K8152" s="4">
        <v>0.78200000000000003</v>
      </c>
      <c r="L8152" s="4">
        <v>9.42</v>
      </c>
      <c r="M8152" s="4">
        <v>0.83299999999999996</v>
      </c>
      <c r="N8152" s="4">
        <v>9.4710000000000001</v>
      </c>
      <c r="O8152" s="5">
        <v>42305.745292812499</v>
      </c>
      <c r="P8152" s="5">
        <v>43258.050196053242</v>
      </c>
    </row>
    <row r="8153" spans="1:16">
      <c r="A8153">
        <v>6</v>
      </c>
      <c r="B8153">
        <v>17</v>
      </c>
      <c r="C8153">
        <v>9</v>
      </c>
      <c r="D8153">
        <v>109</v>
      </c>
      <c r="E8153">
        <v>1356</v>
      </c>
      <c r="F8153">
        <v>3610</v>
      </c>
      <c r="G8153">
        <v>1374</v>
      </c>
      <c r="H8153">
        <v>1</v>
      </c>
      <c r="I8153" s="58" t="s">
        <v>10534</v>
      </c>
      <c r="J8153">
        <v>137401</v>
      </c>
      <c r="K8153" s="4">
        <v>0</v>
      </c>
      <c r="L8153" s="4">
        <v>4.4340000000000002</v>
      </c>
      <c r="M8153" s="4">
        <v>0</v>
      </c>
      <c r="N8153" s="4">
        <v>4.4340000000000002</v>
      </c>
      <c r="O8153" s="5">
        <v>42305.745292812499</v>
      </c>
      <c r="P8153" s="5">
        <v>42305.745292812499</v>
      </c>
    </row>
    <row r="8154" spans="1:16">
      <c r="A8154">
        <v>6</v>
      </c>
      <c r="B8154">
        <v>17</v>
      </c>
      <c r="C8154">
        <v>9</v>
      </c>
      <c r="D8154">
        <v>109</v>
      </c>
      <c r="E8154">
        <v>1356</v>
      </c>
      <c r="F8154">
        <v>3611</v>
      </c>
      <c r="G8154">
        <v>1374</v>
      </c>
      <c r="H8154">
        <v>2</v>
      </c>
      <c r="I8154" s="58" t="s">
        <v>10535</v>
      </c>
      <c r="J8154">
        <v>137402</v>
      </c>
      <c r="K8154" s="4">
        <v>0</v>
      </c>
      <c r="L8154" s="4">
        <v>6.1980000000000004</v>
      </c>
      <c r="M8154" s="4">
        <v>4.6280000000000001</v>
      </c>
      <c r="N8154" s="4">
        <v>10.826000000000001</v>
      </c>
      <c r="O8154" s="5">
        <v>42305.745292812499</v>
      </c>
      <c r="P8154" s="5">
        <v>42305.745292812499</v>
      </c>
    </row>
    <row r="8155" spans="1:16">
      <c r="A8155">
        <v>6</v>
      </c>
      <c r="B8155">
        <v>17</v>
      </c>
      <c r="C8155">
        <v>9</v>
      </c>
      <c r="D8155">
        <v>109</v>
      </c>
      <c r="E8155">
        <v>1357</v>
      </c>
      <c r="F8155">
        <v>3612</v>
      </c>
      <c r="G8155">
        <v>2309</v>
      </c>
      <c r="H8155">
        <v>1</v>
      </c>
      <c r="I8155" s="58">
        <v>149386</v>
      </c>
      <c r="J8155">
        <v>230901</v>
      </c>
      <c r="K8155" s="4">
        <v>0</v>
      </c>
      <c r="L8155" s="4">
        <v>3.6539999999999999</v>
      </c>
      <c r="M8155" s="4">
        <v>0</v>
      </c>
      <c r="N8155" s="4">
        <v>3.6539999999999999</v>
      </c>
      <c r="O8155" s="5">
        <v>42305.745292812499</v>
      </c>
      <c r="P8155" s="5">
        <v>42305.745292812499</v>
      </c>
    </row>
    <row r="8156" spans="1:16">
      <c r="A8156">
        <v>6</v>
      </c>
      <c r="B8156">
        <v>17</v>
      </c>
      <c r="C8156">
        <v>9</v>
      </c>
      <c r="D8156">
        <v>109</v>
      </c>
      <c r="E8156">
        <v>1415</v>
      </c>
      <c r="F8156">
        <v>3613</v>
      </c>
      <c r="G8156">
        <v>2059</v>
      </c>
      <c r="H8156">
        <v>1</v>
      </c>
      <c r="I8156" s="58">
        <v>58076</v>
      </c>
      <c r="J8156">
        <v>205901</v>
      </c>
      <c r="K8156" s="4">
        <v>0</v>
      </c>
      <c r="L8156" s="4">
        <v>9.0589999999999993</v>
      </c>
      <c r="M8156" s="4">
        <v>5.8659999999999997</v>
      </c>
      <c r="N8156" s="4">
        <v>14.925000000000001</v>
      </c>
      <c r="O8156" s="5">
        <v>42305.745292812499</v>
      </c>
      <c r="P8156" s="5">
        <v>43258.050196053242</v>
      </c>
    </row>
    <row r="8157" spans="1:16">
      <c r="A8157">
        <v>6</v>
      </c>
      <c r="B8157">
        <v>17</v>
      </c>
      <c r="C8157">
        <v>9</v>
      </c>
      <c r="D8157">
        <v>109</v>
      </c>
      <c r="E8157">
        <v>1415</v>
      </c>
      <c r="F8157">
        <v>3614</v>
      </c>
      <c r="G8157">
        <v>2393</v>
      </c>
      <c r="H8157">
        <v>1</v>
      </c>
      <c r="I8157" s="58">
        <v>180067</v>
      </c>
      <c r="J8157">
        <v>239301</v>
      </c>
      <c r="K8157" s="4">
        <v>2.8000000000000001E-2</v>
      </c>
      <c r="L8157" s="4">
        <v>3.4609999999999999</v>
      </c>
      <c r="M8157" s="4">
        <v>2.4329999999999998</v>
      </c>
      <c r="N8157" s="4">
        <v>5.8659999999999997</v>
      </c>
      <c r="O8157" s="5">
        <v>42305.745292812499</v>
      </c>
      <c r="P8157" s="5">
        <v>43258.050196053242</v>
      </c>
    </row>
    <row r="8158" spans="1:16">
      <c r="A8158">
        <v>6</v>
      </c>
      <c r="B8158">
        <v>17</v>
      </c>
      <c r="C8158">
        <v>9</v>
      </c>
      <c r="D8158">
        <v>109</v>
      </c>
      <c r="E8158">
        <v>1415</v>
      </c>
      <c r="F8158">
        <v>3615</v>
      </c>
      <c r="G8158">
        <v>2393</v>
      </c>
      <c r="H8158">
        <v>2</v>
      </c>
      <c r="I8158" s="58">
        <v>180098</v>
      </c>
      <c r="J8158">
        <v>239302</v>
      </c>
      <c r="K8158" s="4">
        <v>5</v>
      </c>
      <c r="L8158" s="4">
        <v>6.891</v>
      </c>
      <c r="M8158" s="4">
        <v>0</v>
      </c>
      <c r="N8158" s="4">
        <v>1.891</v>
      </c>
      <c r="O8158" s="5">
        <v>42305.745292812499</v>
      </c>
      <c r="P8158" s="5">
        <v>42305.745292812499</v>
      </c>
    </row>
    <row r="8159" spans="1:16">
      <c r="A8159">
        <v>6</v>
      </c>
      <c r="B8159">
        <v>17</v>
      </c>
      <c r="C8159">
        <v>9</v>
      </c>
      <c r="D8159">
        <v>109</v>
      </c>
      <c r="E8159">
        <v>1631</v>
      </c>
      <c r="F8159">
        <v>3616</v>
      </c>
      <c r="G8159">
        <v>3498</v>
      </c>
      <c r="H8159">
        <v>1</v>
      </c>
      <c r="I8159" s="58">
        <v>583660</v>
      </c>
      <c r="J8159">
        <v>349801</v>
      </c>
      <c r="K8159" s="4">
        <v>0</v>
      </c>
      <c r="L8159" s="4">
        <v>4.609</v>
      </c>
      <c r="M8159" s="4">
        <v>0</v>
      </c>
      <c r="N8159" s="4">
        <v>4.609</v>
      </c>
      <c r="O8159" s="5">
        <v>42305.745292812499</v>
      </c>
      <c r="P8159" s="5">
        <v>42305.745292812499</v>
      </c>
    </row>
    <row r="8160" spans="1:16">
      <c r="A8160">
        <v>6</v>
      </c>
      <c r="B8160">
        <v>17</v>
      </c>
      <c r="C8160">
        <v>9</v>
      </c>
      <c r="D8160">
        <v>109</v>
      </c>
      <c r="E8160">
        <v>1699</v>
      </c>
      <c r="F8160">
        <v>3617</v>
      </c>
      <c r="G8160">
        <v>834</v>
      </c>
      <c r="H8160">
        <v>8</v>
      </c>
      <c r="I8160" s="58" t="s">
        <v>10536</v>
      </c>
      <c r="J8160">
        <v>83408</v>
      </c>
      <c r="K8160" s="4">
        <v>0</v>
      </c>
      <c r="L8160" s="4">
        <v>0.438</v>
      </c>
      <c r="M8160" s="4">
        <v>0</v>
      </c>
      <c r="N8160" s="4">
        <v>0.438</v>
      </c>
      <c r="O8160" s="5">
        <v>42305.745292812499</v>
      </c>
      <c r="P8160" s="5">
        <v>42305.745292812499</v>
      </c>
    </row>
    <row r="8161" spans="1:16">
      <c r="A8161">
        <v>6</v>
      </c>
      <c r="B8161">
        <v>17</v>
      </c>
      <c r="C8161">
        <v>9</v>
      </c>
      <c r="D8161">
        <v>109</v>
      </c>
      <c r="E8161">
        <v>1798</v>
      </c>
      <c r="F8161">
        <v>3618</v>
      </c>
      <c r="G8161">
        <v>2547</v>
      </c>
      <c r="H8161">
        <v>1</v>
      </c>
      <c r="I8161" s="58">
        <v>236314</v>
      </c>
      <c r="J8161">
        <v>254701</v>
      </c>
      <c r="K8161" s="4">
        <v>0.54900000000000004</v>
      </c>
      <c r="L8161" s="4">
        <v>4.3940000000000001</v>
      </c>
      <c r="M8161" s="4">
        <v>6.0570000000000004</v>
      </c>
      <c r="N8161" s="4">
        <v>9.9019999999999992</v>
      </c>
      <c r="O8161" s="5">
        <v>42305.745292812499</v>
      </c>
      <c r="P8161" s="5">
        <v>42305.745292812499</v>
      </c>
    </row>
    <row r="8162" spans="1:16">
      <c r="A8162">
        <v>6</v>
      </c>
      <c r="B8162">
        <v>17</v>
      </c>
      <c r="C8162">
        <v>9</v>
      </c>
      <c r="D8162">
        <v>109</v>
      </c>
      <c r="E8162">
        <v>1798</v>
      </c>
      <c r="F8162">
        <v>3619</v>
      </c>
      <c r="G8162">
        <v>3228</v>
      </c>
      <c r="H8162">
        <v>3</v>
      </c>
      <c r="I8162" s="58">
        <v>485104</v>
      </c>
      <c r="J8162">
        <v>322803</v>
      </c>
      <c r="K8162" s="4">
        <v>0</v>
      </c>
      <c r="L8162" s="4">
        <v>0.57199999999999995</v>
      </c>
      <c r="M8162" s="4">
        <v>5.4850000000000003</v>
      </c>
      <c r="N8162" s="4">
        <v>6.0570000000000004</v>
      </c>
      <c r="O8162" s="5">
        <v>42305.745292812499</v>
      </c>
      <c r="P8162" s="5">
        <v>42305.745292812499</v>
      </c>
    </row>
    <row r="8163" spans="1:16">
      <c r="A8163">
        <v>6</v>
      </c>
      <c r="B8163">
        <v>17</v>
      </c>
      <c r="C8163">
        <v>9</v>
      </c>
      <c r="D8163">
        <v>109</v>
      </c>
      <c r="E8163">
        <v>2016</v>
      </c>
      <c r="F8163">
        <v>3620</v>
      </c>
      <c r="G8163">
        <v>1829</v>
      </c>
      <c r="H8163">
        <v>2</v>
      </c>
      <c r="I8163" s="58">
        <v>-25900</v>
      </c>
      <c r="J8163">
        <v>182902</v>
      </c>
      <c r="K8163" s="4">
        <v>0</v>
      </c>
      <c r="L8163" s="4">
        <v>9.0890000000000004</v>
      </c>
      <c r="M8163" s="4">
        <v>0</v>
      </c>
      <c r="N8163" s="4">
        <v>9.0890000000000004</v>
      </c>
      <c r="O8163" s="5">
        <v>42305.745292812499</v>
      </c>
      <c r="P8163" s="5">
        <v>42305.745292812499</v>
      </c>
    </row>
    <row r="8164" spans="1:16">
      <c r="A8164">
        <v>6</v>
      </c>
      <c r="B8164">
        <v>17</v>
      </c>
      <c r="C8164">
        <v>9</v>
      </c>
      <c r="D8164">
        <v>109</v>
      </c>
      <c r="E8164">
        <v>2016</v>
      </c>
      <c r="F8164">
        <v>3621</v>
      </c>
      <c r="G8164">
        <v>1829</v>
      </c>
      <c r="H8164">
        <v>3</v>
      </c>
      <c r="I8164" s="58">
        <v>-25872</v>
      </c>
      <c r="J8164">
        <v>182903</v>
      </c>
      <c r="K8164" s="4">
        <v>0</v>
      </c>
      <c r="L8164" s="4">
        <v>3.0579999999999998</v>
      </c>
      <c r="M8164" s="4">
        <v>9.3219999999999992</v>
      </c>
      <c r="N8164" s="4">
        <v>12.38</v>
      </c>
      <c r="O8164" s="5">
        <v>42305.745292812499</v>
      </c>
      <c r="P8164" s="5">
        <v>42305.745292812499</v>
      </c>
    </row>
    <row r="8165" spans="1:16">
      <c r="A8165">
        <v>6</v>
      </c>
      <c r="B8165">
        <v>17</v>
      </c>
      <c r="C8165">
        <v>9</v>
      </c>
      <c r="D8165">
        <v>109</v>
      </c>
      <c r="E8165">
        <v>2017</v>
      </c>
      <c r="F8165">
        <v>3622</v>
      </c>
      <c r="G8165">
        <v>1830</v>
      </c>
      <c r="H8165">
        <v>1</v>
      </c>
      <c r="I8165" s="58">
        <v>-25566</v>
      </c>
      <c r="J8165">
        <v>183001</v>
      </c>
      <c r="K8165" s="4">
        <v>1</v>
      </c>
      <c r="L8165" s="4">
        <v>6.6230000000000002</v>
      </c>
      <c r="M8165" s="4">
        <v>0</v>
      </c>
      <c r="N8165" s="4">
        <v>5.6230000000000002</v>
      </c>
      <c r="O8165" s="5">
        <v>42305.745292812499</v>
      </c>
      <c r="P8165" s="5">
        <v>42305.745292812499</v>
      </c>
    </row>
    <row r="8166" spans="1:16">
      <c r="A8166">
        <v>6</v>
      </c>
      <c r="B8166">
        <v>17</v>
      </c>
      <c r="C8166">
        <v>9</v>
      </c>
      <c r="D8166">
        <v>109</v>
      </c>
      <c r="E8166">
        <v>2175</v>
      </c>
      <c r="F8166">
        <v>3623</v>
      </c>
      <c r="G8166">
        <v>2061</v>
      </c>
      <c r="H8166">
        <v>3</v>
      </c>
      <c r="I8166" s="58">
        <v>58866</v>
      </c>
      <c r="J8166">
        <v>206103</v>
      </c>
      <c r="K8166" s="4">
        <v>0</v>
      </c>
      <c r="L8166" s="4">
        <v>5.4189999999999996</v>
      </c>
      <c r="M8166" s="4">
        <v>24.209</v>
      </c>
      <c r="N8166" s="4">
        <v>29.628</v>
      </c>
      <c r="O8166" s="5">
        <v>42305.745292812499</v>
      </c>
      <c r="P8166" s="5">
        <v>43258.050196053242</v>
      </c>
    </row>
    <row r="8167" spans="1:16">
      <c r="A8167">
        <v>6</v>
      </c>
      <c r="B8167">
        <v>17</v>
      </c>
      <c r="C8167">
        <v>9</v>
      </c>
      <c r="D8167">
        <v>109</v>
      </c>
      <c r="E8167">
        <v>2175</v>
      </c>
      <c r="F8167">
        <v>3624</v>
      </c>
      <c r="G8167">
        <v>2061</v>
      </c>
      <c r="H8167">
        <v>4</v>
      </c>
      <c r="I8167" s="58">
        <v>58897</v>
      </c>
      <c r="J8167">
        <v>206104</v>
      </c>
      <c r="K8167" s="4">
        <v>0</v>
      </c>
      <c r="L8167" s="4">
        <v>8.3970000000000002</v>
      </c>
      <c r="M8167" s="4">
        <v>29.88</v>
      </c>
      <c r="N8167" s="4">
        <v>38.277000000000001</v>
      </c>
      <c r="O8167" s="5">
        <v>42305.745292812499</v>
      </c>
      <c r="P8167" s="5">
        <v>42305.745292812499</v>
      </c>
    </row>
    <row r="8168" spans="1:16">
      <c r="A8168">
        <v>6</v>
      </c>
      <c r="B8168">
        <v>17</v>
      </c>
      <c r="C8168">
        <v>9</v>
      </c>
      <c r="D8168">
        <v>109</v>
      </c>
      <c r="E8168">
        <v>2175</v>
      </c>
      <c r="F8168">
        <v>3625</v>
      </c>
      <c r="G8168">
        <v>2305</v>
      </c>
      <c r="H8168">
        <v>2</v>
      </c>
      <c r="I8168" s="58">
        <v>147956</v>
      </c>
      <c r="J8168">
        <v>230502</v>
      </c>
      <c r="K8168" s="4">
        <v>0</v>
      </c>
      <c r="L8168" s="4">
        <v>7.0259999999999998</v>
      </c>
      <c r="M8168" s="4">
        <v>5.19</v>
      </c>
      <c r="N8168" s="4">
        <v>12.215999999999999</v>
      </c>
      <c r="O8168" s="5">
        <v>42305.745292812499</v>
      </c>
      <c r="P8168" s="5">
        <v>43258.050196053242</v>
      </c>
    </row>
    <row r="8169" spans="1:16">
      <c r="A8169">
        <v>6</v>
      </c>
      <c r="B8169">
        <v>17</v>
      </c>
      <c r="C8169">
        <v>9</v>
      </c>
      <c r="D8169">
        <v>109</v>
      </c>
      <c r="E8169">
        <v>2511</v>
      </c>
      <c r="F8169">
        <v>3626</v>
      </c>
      <c r="G8169">
        <v>2392</v>
      </c>
      <c r="H8169">
        <v>2</v>
      </c>
      <c r="I8169" s="58">
        <v>179732</v>
      </c>
      <c r="J8169">
        <v>239202</v>
      </c>
      <c r="K8169" s="4">
        <v>0</v>
      </c>
      <c r="L8169" s="4">
        <v>4.3120000000000003</v>
      </c>
      <c r="M8169" s="4">
        <v>0</v>
      </c>
      <c r="N8169" s="4">
        <v>4.3120000000000003</v>
      </c>
      <c r="O8169" s="5">
        <v>42305.745292812499</v>
      </c>
      <c r="P8169" s="5">
        <v>42305.745292812499</v>
      </c>
    </row>
    <row r="8170" spans="1:16">
      <c r="A8170">
        <v>6</v>
      </c>
      <c r="B8170">
        <v>17</v>
      </c>
      <c r="C8170">
        <v>9</v>
      </c>
      <c r="D8170">
        <v>109</v>
      </c>
      <c r="E8170">
        <v>255</v>
      </c>
      <c r="F8170">
        <v>3587</v>
      </c>
      <c r="G8170">
        <v>596</v>
      </c>
      <c r="H8170">
        <v>1</v>
      </c>
      <c r="I8170" s="58" t="s">
        <v>10537</v>
      </c>
      <c r="J8170">
        <v>59601</v>
      </c>
      <c r="K8170" s="4">
        <v>6.5880000000000001</v>
      </c>
      <c r="L8170" s="4">
        <v>14.686999999999999</v>
      </c>
      <c r="M8170" s="4">
        <v>6.5880000000000001</v>
      </c>
      <c r="N8170" s="4">
        <v>14.686999999999999</v>
      </c>
      <c r="O8170" s="5">
        <v>42305.745292812499</v>
      </c>
      <c r="P8170" s="5">
        <v>43258.050196053242</v>
      </c>
    </row>
    <row r="8171" spans="1:16">
      <c r="A8171">
        <v>6</v>
      </c>
      <c r="B8171">
        <v>17</v>
      </c>
      <c r="C8171">
        <v>9</v>
      </c>
      <c r="D8171">
        <v>109</v>
      </c>
      <c r="E8171">
        <v>255</v>
      </c>
      <c r="F8171">
        <v>3588</v>
      </c>
      <c r="G8171">
        <v>596</v>
      </c>
      <c r="H8171">
        <v>3</v>
      </c>
      <c r="I8171" s="58" t="s">
        <v>10538</v>
      </c>
      <c r="J8171">
        <v>59603</v>
      </c>
      <c r="K8171" s="4">
        <v>0</v>
      </c>
      <c r="L8171" s="4">
        <v>6.5880000000000001</v>
      </c>
      <c r="M8171" s="4">
        <v>0</v>
      </c>
      <c r="N8171" s="4">
        <v>6.5880000000000001</v>
      </c>
      <c r="O8171" s="5">
        <v>42305.745292812499</v>
      </c>
      <c r="P8171" s="5">
        <v>42305.745292812499</v>
      </c>
    </row>
    <row r="8172" spans="1:16">
      <c r="A8172">
        <v>6</v>
      </c>
      <c r="B8172">
        <v>17</v>
      </c>
      <c r="C8172">
        <v>9</v>
      </c>
      <c r="D8172">
        <v>109</v>
      </c>
      <c r="E8172">
        <v>256</v>
      </c>
      <c r="F8172">
        <v>3589</v>
      </c>
      <c r="G8172">
        <v>656</v>
      </c>
      <c r="H8172">
        <v>1</v>
      </c>
      <c r="I8172" s="58" t="s">
        <v>1711</v>
      </c>
      <c r="J8172">
        <v>65601</v>
      </c>
      <c r="K8172" s="4">
        <v>1.653</v>
      </c>
      <c r="L8172" s="4">
        <v>17.448</v>
      </c>
      <c r="M8172" s="4">
        <v>0</v>
      </c>
      <c r="N8172" s="4">
        <v>15.228999999999999</v>
      </c>
      <c r="O8172" s="5">
        <v>42305.745292812499</v>
      </c>
      <c r="P8172" s="5">
        <v>43258.050196053242</v>
      </c>
    </row>
    <row r="8173" spans="1:16">
      <c r="A8173">
        <v>6</v>
      </c>
      <c r="B8173">
        <v>17</v>
      </c>
      <c r="C8173">
        <v>9</v>
      </c>
      <c r="D8173">
        <v>109</v>
      </c>
      <c r="E8173">
        <v>256</v>
      </c>
      <c r="F8173">
        <v>3590</v>
      </c>
      <c r="G8173">
        <v>1661</v>
      </c>
      <c r="H8173">
        <v>2</v>
      </c>
      <c r="I8173" s="58">
        <v>-87260</v>
      </c>
      <c r="J8173">
        <v>166102</v>
      </c>
      <c r="K8173" s="4">
        <v>0</v>
      </c>
      <c r="L8173" s="4">
        <v>8.7140000000000004</v>
      </c>
      <c r="M8173" s="4">
        <v>15.228999999999999</v>
      </c>
      <c r="N8173" s="4">
        <v>23.943000000000001</v>
      </c>
      <c r="O8173" s="5">
        <v>42305.745292812499</v>
      </c>
      <c r="P8173" s="5">
        <v>43258.050196053242</v>
      </c>
    </row>
    <row r="8174" spans="1:16">
      <c r="A8174">
        <v>6</v>
      </c>
      <c r="B8174">
        <v>17</v>
      </c>
      <c r="C8174">
        <v>9</v>
      </c>
      <c r="D8174">
        <v>109</v>
      </c>
      <c r="E8174">
        <v>2618</v>
      </c>
      <c r="F8174">
        <v>3627</v>
      </c>
      <c r="G8174">
        <v>2604</v>
      </c>
      <c r="H8174">
        <v>1</v>
      </c>
      <c r="I8174" s="58">
        <v>257132</v>
      </c>
      <c r="J8174">
        <v>260401</v>
      </c>
      <c r="K8174" s="4">
        <v>0</v>
      </c>
      <c r="L8174" s="4">
        <v>2.4630000000000001</v>
      </c>
      <c r="M8174" s="4">
        <v>0</v>
      </c>
      <c r="N8174" s="4">
        <v>2.4630000000000001</v>
      </c>
      <c r="O8174" s="5">
        <v>42305.745292812499</v>
      </c>
      <c r="P8174" s="5">
        <v>42305.745292812499</v>
      </c>
    </row>
    <row r="8175" spans="1:16">
      <c r="A8175">
        <v>6</v>
      </c>
      <c r="B8175">
        <v>17</v>
      </c>
      <c r="C8175">
        <v>9</v>
      </c>
      <c r="D8175">
        <v>109</v>
      </c>
      <c r="E8175">
        <v>2723</v>
      </c>
      <c r="F8175">
        <v>3628</v>
      </c>
      <c r="G8175">
        <v>19</v>
      </c>
      <c r="H8175">
        <v>4</v>
      </c>
      <c r="I8175" s="58">
        <v>43556</v>
      </c>
      <c r="J8175">
        <v>1904</v>
      </c>
      <c r="K8175" s="4">
        <v>6.0449999999999999</v>
      </c>
      <c r="L8175" s="4">
        <v>11.342000000000001</v>
      </c>
      <c r="M8175" s="4">
        <v>0</v>
      </c>
      <c r="N8175" s="4">
        <v>5.2969999999999997</v>
      </c>
      <c r="O8175" s="5">
        <v>42305.745292812499</v>
      </c>
      <c r="P8175" s="5">
        <v>42305.745292812499</v>
      </c>
    </row>
    <row r="8176" spans="1:16">
      <c r="A8176">
        <v>6</v>
      </c>
      <c r="B8176">
        <v>17</v>
      </c>
      <c r="C8176">
        <v>9</v>
      </c>
      <c r="D8176">
        <v>109</v>
      </c>
      <c r="E8176">
        <v>2942</v>
      </c>
      <c r="F8176">
        <v>3629</v>
      </c>
      <c r="G8176">
        <v>3030</v>
      </c>
      <c r="H8176">
        <v>1</v>
      </c>
      <c r="I8176" s="58">
        <v>412726</v>
      </c>
      <c r="J8176">
        <v>303001</v>
      </c>
      <c r="K8176" s="4">
        <v>0</v>
      </c>
      <c r="L8176" s="4">
        <v>6.9870000000000001</v>
      </c>
      <c r="M8176" s="4">
        <v>0</v>
      </c>
      <c r="N8176" s="4">
        <v>6.9870000000000001</v>
      </c>
      <c r="O8176" s="5">
        <v>42305.745292812499</v>
      </c>
      <c r="P8176" s="5">
        <v>42305.745292812499</v>
      </c>
    </row>
    <row r="8177" spans="1:16">
      <c r="A8177">
        <v>6</v>
      </c>
      <c r="B8177">
        <v>17</v>
      </c>
      <c r="C8177">
        <v>9</v>
      </c>
      <c r="D8177">
        <v>109</v>
      </c>
      <c r="E8177">
        <v>2943</v>
      </c>
      <c r="F8177">
        <v>3630</v>
      </c>
      <c r="G8177">
        <v>3031</v>
      </c>
      <c r="H8177">
        <v>1</v>
      </c>
      <c r="I8177" s="58">
        <v>413091</v>
      </c>
      <c r="J8177">
        <v>303101</v>
      </c>
      <c r="K8177" s="4">
        <v>0</v>
      </c>
      <c r="L8177" s="4">
        <v>2.29</v>
      </c>
      <c r="M8177" s="4">
        <v>0</v>
      </c>
      <c r="N8177" s="4">
        <v>2.29</v>
      </c>
      <c r="O8177" s="5">
        <v>42305.745292812499</v>
      </c>
      <c r="P8177" s="5">
        <v>42305.745292812499</v>
      </c>
    </row>
    <row r="8178" spans="1:16">
      <c r="A8178">
        <v>6</v>
      </c>
      <c r="B8178">
        <v>17</v>
      </c>
      <c r="C8178">
        <v>9</v>
      </c>
      <c r="D8178">
        <v>109</v>
      </c>
      <c r="E8178">
        <v>3027</v>
      </c>
      <c r="F8178">
        <v>3631</v>
      </c>
      <c r="G8178">
        <v>3078</v>
      </c>
      <c r="H8178">
        <v>1</v>
      </c>
      <c r="I8178" s="58">
        <v>430258</v>
      </c>
      <c r="J8178">
        <v>307801</v>
      </c>
      <c r="K8178" s="4">
        <v>0</v>
      </c>
      <c r="L8178" s="4">
        <v>3.048</v>
      </c>
      <c r="M8178" s="4">
        <v>0</v>
      </c>
      <c r="N8178" s="4">
        <v>3.048</v>
      </c>
      <c r="O8178" s="5">
        <v>42305.745292812499</v>
      </c>
      <c r="P8178" s="5">
        <v>42305.745292812499</v>
      </c>
    </row>
    <row r="8179" spans="1:16">
      <c r="A8179">
        <v>6</v>
      </c>
      <c r="B8179">
        <v>17</v>
      </c>
      <c r="C8179">
        <v>9</v>
      </c>
      <c r="D8179">
        <v>109</v>
      </c>
      <c r="E8179">
        <v>3028</v>
      </c>
      <c r="F8179">
        <v>3632</v>
      </c>
      <c r="G8179">
        <v>3078</v>
      </c>
      <c r="H8179">
        <v>1</v>
      </c>
      <c r="I8179" s="58">
        <v>430258</v>
      </c>
      <c r="J8179">
        <v>307801</v>
      </c>
      <c r="K8179" s="4">
        <v>10</v>
      </c>
      <c r="L8179" s="4">
        <v>13.148999999999999</v>
      </c>
      <c r="M8179" s="4">
        <v>0</v>
      </c>
      <c r="N8179" s="4">
        <v>3.149</v>
      </c>
      <c r="O8179" s="5">
        <v>42305.745292812499</v>
      </c>
      <c r="P8179" s="5">
        <v>42305.745292812499</v>
      </c>
    </row>
    <row r="8180" spans="1:16">
      <c r="A8180">
        <v>6</v>
      </c>
      <c r="B8180">
        <v>17</v>
      </c>
      <c r="C8180">
        <v>9</v>
      </c>
      <c r="D8180">
        <v>109</v>
      </c>
      <c r="E8180">
        <v>3115</v>
      </c>
      <c r="F8180">
        <v>3633</v>
      </c>
      <c r="G8180">
        <v>3232</v>
      </c>
      <c r="H8180">
        <v>3</v>
      </c>
      <c r="I8180" s="58">
        <v>486565</v>
      </c>
      <c r="J8180">
        <v>323203</v>
      </c>
      <c r="K8180" s="4">
        <v>1</v>
      </c>
      <c r="L8180" s="4">
        <v>2.5640000000000001</v>
      </c>
      <c r="M8180" s="4">
        <v>0</v>
      </c>
      <c r="N8180" s="4">
        <v>1.5640000000000001</v>
      </c>
      <c r="O8180" s="5">
        <v>42305.745292812499</v>
      </c>
      <c r="P8180" s="5">
        <v>42305.745292812499</v>
      </c>
    </row>
    <row r="8181" spans="1:16">
      <c r="A8181">
        <v>6</v>
      </c>
      <c r="B8181">
        <v>17</v>
      </c>
      <c r="C8181">
        <v>9</v>
      </c>
      <c r="D8181">
        <v>109</v>
      </c>
      <c r="E8181">
        <v>3225</v>
      </c>
      <c r="F8181">
        <v>3634</v>
      </c>
      <c r="G8181">
        <v>3447</v>
      </c>
      <c r="H8181">
        <v>1</v>
      </c>
      <c r="I8181" s="58">
        <v>565032</v>
      </c>
      <c r="J8181">
        <v>344701</v>
      </c>
      <c r="K8181" s="4">
        <v>1</v>
      </c>
      <c r="L8181" s="4">
        <v>4.468</v>
      </c>
      <c r="M8181" s="4">
        <v>0</v>
      </c>
      <c r="N8181" s="4">
        <v>3.468</v>
      </c>
      <c r="O8181" s="5">
        <v>42305.745292812499</v>
      </c>
      <c r="P8181" s="5">
        <v>42305.745292812499</v>
      </c>
    </row>
    <row r="8182" spans="1:16">
      <c r="A8182">
        <v>6</v>
      </c>
      <c r="B8182">
        <v>17</v>
      </c>
      <c r="C8182">
        <v>9</v>
      </c>
      <c r="D8182">
        <v>109</v>
      </c>
      <c r="E8182">
        <v>3320</v>
      </c>
      <c r="F8182">
        <v>3635</v>
      </c>
      <c r="G8182">
        <v>209</v>
      </c>
      <c r="H8182">
        <v>12</v>
      </c>
      <c r="I8182" s="58" t="s">
        <v>10539</v>
      </c>
      <c r="J8182">
        <v>20912</v>
      </c>
      <c r="K8182" s="4">
        <v>1</v>
      </c>
      <c r="L8182" s="4">
        <v>5.0460000000000003</v>
      </c>
      <c r="M8182" s="4">
        <v>0</v>
      </c>
      <c r="N8182" s="4">
        <v>4.0460000000000003</v>
      </c>
      <c r="O8182" s="5">
        <v>42305.745292812499</v>
      </c>
      <c r="P8182" s="5">
        <v>42305.745292812499</v>
      </c>
    </row>
    <row r="8183" spans="1:16">
      <c r="A8183">
        <v>6</v>
      </c>
      <c r="B8183">
        <v>17</v>
      </c>
      <c r="C8183">
        <v>9</v>
      </c>
      <c r="D8183">
        <v>109</v>
      </c>
      <c r="E8183">
        <v>3383</v>
      </c>
      <c r="F8183">
        <v>3636</v>
      </c>
      <c r="G8183">
        <v>1830</v>
      </c>
      <c r="H8183">
        <v>2</v>
      </c>
      <c r="I8183" s="58">
        <v>-25535</v>
      </c>
      <c r="J8183">
        <v>183002</v>
      </c>
      <c r="K8183" s="4">
        <v>1</v>
      </c>
      <c r="L8183" s="4">
        <v>1.36</v>
      </c>
      <c r="M8183" s="4">
        <v>0</v>
      </c>
      <c r="N8183" s="4">
        <v>0.36</v>
      </c>
      <c r="O8183" s="5">
        <v>42305.745292812499</v>
      </c>
      <c r="P8183" s="5">
        <v>42305.745292812499</v>
      </c>
    </row>
    <row r="8184" spans="1:16">
      <c r="A8184">
        <v>6</v>
      </c>
      <c r="B8184">
        <v>17</v>
      </c>
      <c r="C8184">
        <v>9</v>
      </c>
      <c r="D8184">
        <v>109</v>
      </c>
      <c r="E8184">
        <v>3475</v>
      </c>
      <c r="F8184">
        <v>3637</v>
      </c>
      <c r="G8184">
        <v>834</v>
      </c>
      <c r="H8184">
        <v>7</v>
      </c>
      <c r="I8184" s="58" t="s">
        <v>10540</v>
      </c>
      <c r="J8184">
        <v>83407</v>
      </c>
      <c r="K8184" s="4">
        <v>0</v>
      </c>
      <c r="L8184" s="4">
        <v>0.36399999999999999</v>
      </c>
      <c r="M8184" s="4">
        <v>0</v>
      </c>
      <c r="N8184" s="4">
        <v>0.36399999999999999</v>
      </c>
      <c r="O8184" s="5">
        <v>42305.745292812499</v>
      </c>
      <c r="P8184" s="5">
        <v>42305.745292812499</v>
      </c>
    </row>
    <row r="8185" spans="1:16">
      <c r="A8185">
        <v>6</v>
      </c>
      <c r="B8185">
        <v>17</v>
      </c>
      <c r="C8185">
        <v>9</v>
      </c>
      <c r="D8185">
        <v>109</v>
      </c>
      <c r="E8185">
        <v>3515</v>
      </c>
      <c r="F8185">
        <v>3638</v>
      </c>
      <c r="G8185">
        <v>2547</v>
      </c>
      <c r="H8185">
        <v>1</v>
      </c>
      <c r="I8185" s="58">
        <v>236314</v>
      </c>
      <c r="J8185">
        <v>254701</v>
      </c>
      <c r="K8185" s="4">
        <v>0</v>
      </c>
      <c r="L8185" s="4">
        <v>0.54900000000000004</v>
      </c>
      <c r="M8185" s="4">
        <v>0</v>
      </c>
      <c r="N8185" s="4">
        <v>0.54900000000000004</v>
      </c>
      <c r="O8185" s="5">
        <v>42305.745292812499</v>
      </c>
      <c r="P8185" s="5">
        <v>42305.745292812499</v>
      </c>
    </row>
    <row r="8186" spans="1:16">
      <c r="A8186">
        <v>6</v>
      </c>
      <c r="B8186">
        <v>17</v>
      </c>
      <c r="C8186">
        <v>9</v>
      </c>
      <c r="D8186">
        <v>109</v>
      </c>
      <c r="E8186">
        <v>3519</v>
      </c>
      <c r="F8186">
        <v>3639</v>
      </c>
      <c r="G8186">
        <v>1830</v>
      </c>
      <c r="H8186">
        <v>3</v>
      </c>
      <c r="I8186" s="58">
        <v>-25507</v>
      </c>
      <c r="J8186">
        <v>183003</v>
      </c>
      <c r="K8186" s="4">
        <v>1</v>
      </c>
      <c r="L8186" s="4">
        <v>1.1359999999999999</v>
      </c>
      <c r="M8186" s="4">
        <v>0</v>
      </c>
      <c r="N8186" s="4">
        <v>0.13600000000000001</v>
      </c>
      <c r="O8186" s="5">
        <v>42305.745292812499</v>
      </c>
      <c r="P8186" s="5">
        <v>42305.745292812499</v>
      </c>
    </row>
    <row r="8187" spans="1:16">
      <c r="A8187">
        <v>6</v>
      </c>
      <c r="B8187">
        <v>17</v>
      </c>
      <c r="C8187">
        <v>9</v>
      </c>
      <c r="D8187">
        <v>109</v>
      </c>
      <c r="E8187">
        <v>3533</v>
      </c>
      <c r="F8187">
        <v>3640</v>
      </c>
      <c r="G8187">
        <v>209</v>
      </c>
      <c r="H8187">
        <v>11</v>
      </c>
      <c r="I8187" s="58" t="s">
        <v>10541</v>
      </c>
      <c r="J8187">
        <v>20911</v>
      </c>
      <c r="K8187" s="4">
        <v>0</v>
      </c>
      <c r="L8187" s="4">
        <v>7.4999999999999997E-2</v>
      </c>
      <c r="M8187" s="4">
        <v>0</v>
      </c>
      <c r="N8187" s="4">
        <v>7.4999999999999997E-2</v>
      </c>
      <c r="O8187" s="5">
        <v>42305.745292812499</v>
      </c>
      <c r="P8187" s="5">
        <v>42305.745292812499</v>
      </c>
    </row>
    <row r="8188" spans="1:16">
      <c r="A8188">
        <v>6</v>
      </c>
      <c r="B8188">
        <v>17</v>
      </c>
      <c r="C8188">
        <v>9</v>
      </c>
      <c r="D8188">
        <v>109</v>
      </c>
      <c r="E8188">
        <v>3538</v>
      </c>
      <c r="F8188">
        <v>3641</v>
      </c>
      <c r="G8188">
        <v>14</v>
      </c>
      <c r="H8188">
        <v>7</v>
      </c>
      <c r="I8188" s="58">
        <v>41821</v>
      </c>
      <c r="J8188">
        <v>1407</v>
      </c>
      <c r="K8188" s="4">
        <v>0</v>
      </c>
      <c r="L8188" s="4">
        <v>9.2940000000000005</v>
      </c>
      <c r="M8188" s="4">
        <v>354.88400000000001</v>
      </c>
      <c r="N8188" s="4">
        <v>364.178</v>
      </c>
      <c r="O8188" s="5">
        <v>42305.745292812499</v>
      </c>
      <c r="P8188" s="5">
        <v>43258.050196053242</v>
      </c>
    </row>
    <row r="8189" spans="1:16">
      <c r="A8189">
        <v>6</v>
      </c>
      <c r="B8189">
        <v>17</v>
      </c>
      <c r="C8189">
        <v>9</v>
      </c>
      <c r="D8189">
        <v>109</v>
      </c>
      <c r="E8189">
        <v>3538</v>
      </c>
      <c r="F8189">
        <v>3642</v>
      </c>
      <c r="G8189">
        <v>14</v>
      </c>
      <c r="H8189">
        <v>24</v>
      </c>
      <c r="I8189" s="58" t="s">
        <v>10542</v>
      </c>
      <c r="J8189">
        <v>1424</v>
      </c>
      <c r="K8189" s="4">
        <v>9.2940000000000005</v>
      </c>
      <c r="L8189" s="4">
        <v>15.52</v>
      </c>
      <c r="M8189" s="4">
        <v>364.178</v>
      </c>
      <c r="N8189" s="4">
        <v>370.404</v>
      </c>
      <c r="O8189" s="5">
        <v>42305.745292812499</v>
      </c>
      <c r="P8189" s="5">
        <v>43258.050196053242</v>
      </c>
    </row>
    <row r="8190" spans="1:16">
      <c r="A8190">
        <v>6</v>
      </c>
      <c r="B8190">
        <v>17</v>
      </c>
      <c r="C8190">
        <v>9</v>
      </c>
      <c r="D8190">
        <v>109</v>
      </c>
      <c r="E8190">
        <v>3539</v>
      </c>
      <c r="F8190">
        <v>3643</v>
      </c>
      <c r="G8190">
        <v>48</v>
      </c>
      <c r="H8190">
        <v>9</v>
      </c>
      <c r="I8190" s="58">
        <v>17777</v>
      </c>
      <c r="J8190">
        <v>4809</v>
      </c>
      <c r="K8190" s="4">
        <v>15.52</v>
      </c>
      <c r="L8190" s="4">
        <v>23.428999999999998</v>
      </c>
      <c r="M8190" s="4">
        <v>0</v>
      </c>
      <c r="N8190" s="4">
        <v>7.9089999999999998</v>
      </c>
      <c r="O8190" s="5">
        <v>42305.745292812499</v>
      </c>
      <c r="P8190" s="5">
        <v>43258.050196053242</v>
      </c>
    </row>
    <row r="8191" spans="1:16">
      <c r="A8191">
        <v>6</v>
      </c>
      <c r="B8191">
        <v>17</v>
      </c>
      <c r="C8191">
        <v>9</v>
      </c>
      <c r="D8191">
        <v>109</v>
      </c>
      <c r="E8191">
        <v>3540</v>
      </c>
      <c r="F8191">
        <v>3644</v>
      </c>
      <c r="G8191">
        <v>14</v>
      </c>
      <c r="H8191">
        <v>23</v>
      </c>
      <c r="I8191" s="58" t="s">
        <v>10543</v>
      </c>
      <c r="J8191">
        <v>1423</v>
      </c>
      <c r="K8191" s="4">
        <v>15.52</v>
      </c>
      <c r="L8191" s="4">
        <v>29.803999999999998</v>
      </c>
      <c r="M8191" s="4">
        <v>0</v>
      </c>
      <c r="N8191" s="4">
        <v>14.284000000000001</v>
      </c>
      <c r="O8191" s="5">
        <v>42305.745292812499</v>
      </c>
      <c r="P8191" s="5">
        <v>42305.745292812499</v>
      </c>
    </row>
    <row r="8192" spans="1:16">
      <c r="A8192">
        <v>6</v>
      </c>
      <c r="B8192">
        <v>17</v>
      </c>
      <c r="C8192">
        <v>9</v>
      </c>
      <c r="D8192">
        <v>109</v>
      </c>
      <c r="E8192">
        <v>3621</v>
      </c>
      <c r="F8192">
        <v>3645</v>
      </c>
      <c r="G8192">
        <v>2309</v>
      </c>
      <c r="H8192">
        <v>2</v>
      </c>
      <c r="I8192" s="58">
        <v>149417</v>
      </c>
      <c r="J8192">
        <v>230902</v>
      </c>
      <c r="K8192" s="4">
        <v>0</v>
      </c>
      <c r="L8192" s="4">
        <v>1.7749999999999999</v>
      </c>
      <c r="M8192" s="4">
        <v>0</v>
      </c>
      <c r="N8192" s="4">
        <v>1.7749999999999999</v>
      </c>
      <c r="O8192" s="5">
        <v>42305.745292812499</v>
      </c>
      <c r="P8192" s="5">
        <v>42305.745292812499</v>
      </c>
    </row>
    <row r="8193" spans="1:16">
      <c r="A8193">
        <v>6</v>
      </c>
      <c r="B8193">
        <v>17</v>
      </c>
      <c r="C8193">
        <v>9</v>
      </c>
      <c r="D8193">
        <v>109</v>
      </c>
      <c r="E8193">
        <v>3872</v>
      </c>
      <c r="F8193">
        <v>3646</v>
      </c>
      <c r="G8193">
        <v>121</v>
      </c>
      <c r="H8193">
        <v>2</v>
      </c>
      <c r="I8193" s="58" t="s">
        <v>10544</v>
      </c>
      <c r="J8193">
        <v>12102</v>
      </c>
      <c r="K8193" s="4">
        <v>0</v>
      </c>
      <c r="L8193" s="4">
        <v>19.341000000000001</v>
      </c>
      <c r="M8193" s="4">
        <v>51.136000000000003</v>
      </c>
      <c r="N8193" s="4">
        <v>70.477000000000004</v>
      </c>
      <c r="O8193" s="5">
        <v>42305.745292812499</v>
      </c>
      <c r="P8193" s="5">
        <v>42305.745292812499</v>
      </c>
    </row>
    <row r="8194" spans="1:16">
      <c r="A8194">
        <v>6</v>
      </c>
      <c r="B8194">
        <v>17</v>
      </c>
      <c r="C8194">
        <v>9</v>
      </c>
      <c r="D8194">
        <v>109</v>
      </c>
      <c r="E8194">
        <v>3872</v>
      </c>
      <c r="F8194">
        <v>3647</v>
      </c>
      <c r="G8194">
        <v>121</v>
      </c>
      <c r="H8194">
        <v>3</v>
      </c>
      <c r="I8194" s="58" t="s">
        <v>10545</v>
      </c>
      <c r="J8194">
        <v>12103</v>
      </c>
      <c r="K8194" s="4">
        <v>9.9960000000000004</v>
      </c>
      <c r="L8194" s="4">
        <v>25.093</v>
      </c>
      <c r="M8194" s="4">
        <v>70.953000000000003</v>
      </c>
      <c r="N8194" s="4">
        <v>86.05</v>
      </c>
      <c r="O8194" s="5">
        <v>42305.745292812499</v>
      </c>
      <c r="P8194" s="5">
        <v>43258.050196053242</v>
      </c>
    </row>
    <row r="8195" spans="1:16">
      <c r="A8195">
        <v>6</v>
      </c>
      <c r="B8195">
        <v>17</v>
      </c>
      <c r="C8195">
        <v>9</v>
      </c>
      <c r="D8195">
        <v>109</v>
      </c>
      <c r="E8195">
        <v>3880</v>
      </c>
      <c r="F8195">
        <v>3648</v>
      </c>
      <c r="G8195">
        <v>162</v>
      </c>
      <c r="H8195">
        <v>2</v>
      </c>
      <c r="I8195" s="58" t="s">
        <v>10546</v>
      </c>
      <c r="J8195">
        <v>16202</v>
      </c>
      <c r="K8195" s="4">
        <v>0</v>
      </c>
      <c r="L8195" s="4">
        <v>15.276999999999999</v>
      </c>
      <c r="M8195" s="4">
        <v>8.0239999999999991</v>
      </c>
      <c r="N8195" s="4">
        <v>23.300999999999998</v>
      </c>
      <c r="O8195" s="5">
        <v>42305.745292812499</v>
      </c>
      <c r="P8195" s="5">
        <v>43258.050196053242</v>
      </c>
    </row>
    <row r="8196" spans="1:16">
      <c r="A8196">
        <v>6</v>
      </c>
      <c r="B8196">
        <v>17</v>
      </c>
      <c r="C8196">
        <v>9</v>
      </c>
      <c r="D8196">
        <v>109</v>
      </c>
      <c r="E8196">
        <v>3922</v>
      </c>
      <c r="F8196">
        <v>3649</v>
      </c>
      <c r="G8196">
        <v>14</v>
      </c>
      <c r="H8196">
        <v>5</v>
      </c>
      <c r="I8196" s="58">
        <v>41760</v>
      </c>
      <c r="J8196">
        <v>1405</v>
      </c>
      <c r="K8196" s="4">
        <v>0</v>
      </c>
      <c r="L8196" s="4">
        <v>9.6620000000000008</v>
      </c>
      <c r="M8196" s="4">
        <v>2.879</v>
      </c>
      <c r="N8196" s="4">
        <v>12.541</v>
      </c>
      <c r="O8196" s="5">
        <v>42305.745292812499</v>
      </c>
      <c r="P8196" s="5">
        <v>42305.745292812499</v>
      </c>
    </row>
    <row r="8197" spans="1:16">
      <c r="A8197">
        <v>6</v>
      </c>
      <c r="B8197">
        <v>17</v>
      </c>
      <c r="C8197">
        <v>9</v>
      </c>
      <c r="D8197">
        <v>109</v>
      </c>
      <c r="E8197">
        <v>3922</v>
      </c>
      <c r="F8197">
        <v>3650</v>
      </c>
      <c r="G8197">
        <v>14</v>
      </c>
      <c r="H8197">
        <v>6</v>
      </c>
      <c r="I8197" s="58">
        <v>41791</v>
      </c>
      <c r="J8197">
        <v>1406</v>
      </c>
      <c r="K8197" s="4">
        <v>9.6620000000000008</v>
      </c>
      <c r="L8197" s="4">
        <v>17.172000000000001</v>
      </c>
      <c r="M8197" s="4">
        <v>12.541</v>
      </c>
      <c r="N8197" s="4">
        <v>20.05</v>
      </c>
      <c r="O8197" s="5">
        <v>42305.745292812499</v>
      </c>
      <c r="P8197" s="5">
        <v>42305.745292812499</v>
      </c>
    </row>
    <row r="8198" spans="1:16">
      <c r="A8198">
        <v>6</v>
      </c>
      <c r="B8198">
        <v>17</v>
      </c>
      <c r="C8198">
        <v>9</v>
      </c>
      <c r="D8198">
        <v>109</v>
      </c>
      <c r="E8198">
        <v>3922</v>
      </c>
      <c r="F8198">
        <v>3651</v>
      </c>
      <c r="G8198">
        <v>14</v>
      </c>
      <c r="H8198">
        <v>7</v>
      </c>
      <c r="I8198" s="58">
        <v>41821</v>
      </c>
      <c r="J8198">
        <v>1407</v>
      </c>
      <c r="K8198" s="4">
        <v>17.209</v>
      </c>
      <c r="L8198" s="4">
        <v>20.512</v>
      </c>
      <c r="M8198" s="4">
        <v>20.05</v>
      </c>
      <c r="N8198" s="4">
        <v>23.353999999999999</v>
      </c>
      <c r="O8198" s="5">
        <v>42305.745292812499</v>
      </c>
      <c r="P8198" s="5">
        <v>42305.745292812499</v>
      </c>
    </row>
    <row r="8199" spans="1:16">
      <c r="A8199">
        <v>6</v>
      </c>
      <c r="B8199">
        <v>17</v>
      </c>
      <c r="C8199">
        <v>9</v>
      </c>
      <c r="D8199">
        <v>109</v>
      </c>
      <c r="E8199">
        <v>3991</v>
      </c>
      <c r="F8199">
        <v>3652</v>
      </c>
      <c r="G8199">
        <v>19</v>
      </c>
      <c r="H8199">
        <v>3</v>
      </c>
      <c r="I8199" s="58">
        <v>43525</v>
      </c>
      <c r="J8199">
        <v>1903</v>
      </c>
      <c r="K8199" s="4">
        <v>1</v>
      </c>
      <c r="L8199" s="4">
        <v>6.0449999999999999</v>
      </c>
      <c r="M8199" s="4">
        <v>50.926000000000002</v>
      </c>
      <c r="N8199" s="4">
        <v>55.970999999999997</v>
      </c>
      <c r="O8199" s="5">
        <v>42305.745292812499</v>
      </c>
      <c r="P8199" s="5">
        <v>43258.050196053242</v>
      </c>
    </row>
    <row r="8200" spans="1:16">
      <c r="A8200">
        <v>6</v>
      </c>
      <c r="B8200">
        <v>17</v>
      </c>
      <c r="C8200">
        <v>9</v>
      </c>
      <c r="D8200">
        <v>109</v>
      </c>
      <c r="E8200">
        <v>3991</v>
      </c>
      <c r="F8200">
        <v>3653</v>
      </c>
      <c r="G8200">
        <v>418</v>
      </c>
      <c r="H8200">
        <v>1</v>
      </c>
      <c r="I8200" s="58" t="s">
        <v>10547</v>
      </c>
      <c r="J8200">
        <v>41801</v>
      </c>
      <c r="K8200" s="4">
        <v>0</v>
      </c>
      <c r="L8200" s="4">
        <v>12.577</v>
      </c>
      <c r="M8200" s="4">
        <v>72.13</v>
      </c>
      <c r="N8200" s="4">
        <v>84.706999999999994</v>
      </c>
      <c r="O8200" s="5">
        <v>42305.745292812499</v>
      </c>
      <c r="P8200" s="5">
        <v>43258.050196053242</v>
      </c>
    </row>
    <row r="8201" spans="1:16">
      <c r="A8201">
        <v>6</v>
      </c>
      <c r="B8201">
        <v>17</v>
      </c>
      <c r="C8201">
        <v>9</v>
      </c>
      <c r="D8201">
        <v>109</v>
      </c>
      <c r="E8201">
        <v>3991</v>
      </c>
      <c r="F8201">
        <v>3654</v>
      </c>
      <c r="G8201">
        <v>418</v>
      </c>
      <c r="H8201">
        <v>2</v>
      </c>
      <c r="I8201" s="58" t="s">
        <v>10548</v>
      </c>
      <c r="J8201">
        <v>41802</v>
      </c>
      <c r="K8201" s="4">
        <v>0</v>
      </c>
      <c r="L8201" s="4">
        <v>7.9790000000000001</v>
      </c>
      <c r="M8201" s="4">
        <v>84.706999999999994</v>
      </c>
      <c r="N8201" s="4">
        <v>92.686000000000007</v>
      </c>
      <c r="O8201" s="5">
        <v>42305.745292812499</v>
      </c>
      <c r="P8201" s="5">
        <v>43258.050196053242</v>
      </c>
    </row>
    <row r="8202" spans="1:16">
      <c r="A8202">
        <v>6</v>
      </c>
      <c r="B8202">
        <v>17</v>
      </c>
      <c r="C8202">
        <v>9</v>
      </c>
      <c r="D8202">
        <v>109</v>
      </c>
      <c r="E8202">
        <v>3991</v>
      </c>
      <c r="F8202">
        <v>3655</v>
      </c>
      <c r="G8202">
        <v>418</v>
      </c>
      <c r="H8202">
        <v>3</v>
      </c>
      <c r="I8202" s="58" t="s">
        <v>10549</v>
      </c>
      <c r="J8202">
        <v>41803</v>
      </c>
      <c r="K8202" s="4">
        <v>9.9819999999999993</v>
      </c>
      <c r="L8202" s="4">
        <v>22.221</v>
      </c>
      <c r="M8202" s="4">
        <v>55.970999999999997</v>
      </c>
      <c r="N8202" s="4">
        <v>68.209999999999994</v>
      </c>
      <c r="O8202" s="5">
        <v>42305.745292812499</v>
      </c>
      <c r="P8202" s="5">
        <v>43258.050196053242</v>
      </c>
    </row>
    <row r="8203" spans="1:16">
      <c r="A8203">
        <v>6</v>
      </c>
      <c r="B8203">
        <v>17</v>
      </c>
      <c r="C8203">
        <v>9</v>
      </c>
      <c r="D8203">
        <v>109</v>
      </c>
      <c r="E8203">
        <v>3991</v>
      </c>
      <c r="F8203">
        <v>3656</v>
      </c>
      <c r="G8203">
        <v>419</v>
      </c>
      <c r="H8203">
        <v>1</v>
      </c>
      <c r="I8203" s="58" t="s">
        <v>10550</v>
      </c>
      <c r="J8203">
        <v>41901</v>
      </c>
      <c r="K8203" s="4">
        <v>0</v>
      </c>
      <c r="L8203" s="4">
        <v>4.5170000000000003</v>
      </c>
      <c r="M8203" s="4">
        <v>92.686000000000007</v>
      </c>
      <c r="N8203" s="4">
        <v>97.203000000000003</v>
      </c>
      <c r="O8203" s="5">
        <v>42305.745292812499</v>
      </c>
      <c r="P8203" s="5">
        <v>42305.745292812499</v>
      </c>
    </row>
    <row r="8204" spans="1:16">
      <c r="A8204">
        <v>6</v>
      </c>
      <c r="B8204">
        <v>17</v>
      </c>
      <c r="C8204">
        <v>9</v>
      </c>
      <c r="D8204">
        <v>109</v>
      </c>
      <c r="E8204">
        <v>3994</v>
      </c>
      <c r="F8204">
        <v>3657</v>
      </c>
      <c r="G8204">
        <v>519</v>
      </c>
      <c r="H8204">
        <v>2</v>
      </c>
      <c r="I8204" s="58" t="s">
        <v>10551</v>
      </c>
      <c r="J8204">
        <v>51902</v>
      </c>
      <c r="K8204" s="4">
        <v>1</v>
      </c>
      <c r="L8204" s="4">
        <v>10.401</v>
      </c>
      <c r="M8204" s="4">
        <v>26.001000000000001</v>
      </c>
      <c r="N8204" s="4">
        <v>35.402000000000001</v>
      </c>
      <c r="O8204" s="5">
        <v>42305.745292812499</v>
      </c>
      <c r="P8204" s="5">
        <v>42305.745292812499</v>
      </c>
    </row>
    <row r="8205" spans="1:16">
      <c r="A8205">
        <v>6</v>
      </c>
      <c r="B8205">
        <v>17</v>
      </c>
      <c r="C8205">
        <v>9</v>
      </c>
      <c r="D8205">
        <v>109</v>
      </c>
      <c r="E8205">
        <v>4387</v>
      </c>
      <c r="F8205">
        <v>3658</v>
      </c>
      <c r="G8205">
        <v>14</v>
      </c>
      <c r="H8205">
        <v>19</v>
      </c>
      <c r="I8205" s="58" t="s">
        <v>10552</v>
      </c>
      <c r="J8205">
        <v>1419</v>
      </c>
      <c r="K8205" s="4">
        <v>0</v>
      </c>
      <c r="L8205" s="4">
        <v>0.14699999999999999</v>
      </c>
      <c r="M8205" s="4">
        <v>0</v>
      </c>
      <c r="N8205" s="4">
        <v>0.14699999999999999</v>
      </c>
      <c r="O8205" s="5">
        <v>42305.745292812499</v>
      </c>
      <c r="P8205" s="5">
        <v>42305.745292812499</v>
      </c>
    </row>
    <row r="8206" spans="1:16">
      <c r="A8206">
        <v>6</v>
      </c>
      <c r="B8206">
        <v>17</v>
      </c>
      <c r="C8206">
        <v>9</v>
      </c>
      <c r="D8206">
        <v>109</v>
      </c>
      <c r="E8206">
        <v>4388</v>
      </c>
      <c r="F8206">
        <v>3659</v>
      </c>
      <c r="G8206">
        <v>121</v>
      </c>
      <c r="H8206">
        <v>12</v>
      </c>
      <c r="I8206" s="58" t="s">
        <v>1709</v>
      </c>
      <c r="J8206">
        <v>12112</v>
      </c>
      <c r="K8206" s="4">
        <v>0</v>
      </c>
      <c r="L8206" s="4">
        <v>0.47799999999999998</v>
      </c>
      <c r="M8206" s="4">
        <v>0</v>
      </c>
      <c r="N8206" s="4">
        <v>0.47799999999999998</v>
      </c>
      <c r="O8206" s="5">
        <v>42305.745292812499</v>
      </c>
      <c r="P8206" s="5">
        <v>42305.745292812499</v>
      </c>
    </row>
    <row r="8207" spans="1:16">
      <c r="A8207">
        <v>6</v>
      </c>
      <c r="B8207">
        <v>17</v>
      </c>
      <c r="C8207">
        <v>9</v>
      </c>
      <c r="D8207">
        <v>109</v>
      </c>
      <c r="E8207">
        <v>4504</v>
      </c>
      <c r="F8207">
        <v>3660</v>
      </c>
      <c r="G8207">
        <v>48</v>
      </c>
      <c r="H8207">
        <v>6</v>
      </c>
      <c r="I8207" s="58">
        <v>17685</v>
      </c>
      <c r="J8207">
        <v>4806</v>
      </c>
      <c r="K8207" s="4">
        <v>8.07</v>
      </c>
      <c r="L8207" s="4">
        <v>9.5939999999999994</v>
      </c>
      <c r="M8207" s="4">
        <v>0</v>
      </c>
      <c r="N8207" s="4">
        <v>1.524</v>
      </c>
      <c r="O8207" s="5">
        <v>42305.745292812499</v>
      </c>
      <c r="P8207" s="5">
        <v>42305.745292812499</v>
      </c>
    </row>
    <row r="8208" spans="1:16">
      <c r="A8208">
        <v>6</v>
      </c>
      <c r="B8208">
        <v>17</v>
      </c>
      <c r="C8208">
        <v>9</v>
      </c>
      <c r="D8208">
        <v>109</v>
      </c>
      <c r="E8208">
        <v>4528</v>
      </c>
      <c r="F8208">
        <v>3661</v>
      </c>
      <c r="G8208">
        <v>48</v>
      </c>
      <c r="H8208">
        <v>6</v>
      </c>
      <c r="I8208" s="58">
        <v>17685</v>
      </c>
      <c r="J8208">
        <v>4806</v>
      </c>
      <c r="K8208" s="4">
        <v>0</v>
      </c>
      <c r="L8208" s="4">
        <v>8.07</v>
      </c>
      <c r="M8208" s="4">
        <v>93.021000000000001</v>
      </c>
      <c r="N8208" s="4">
        <v>101.09099999999999</v>
      </c>
      <c r="O8208" s="5">
        <v>42305.745292812499</v>
      </c>
      <c r="P8208" s="5">
        <v>42305.745292812499</v>
      </c>
    </row>
    <row r="8209" spans="1:16">
      <c r="A8209">
        <v>6</v>
      </c>
      <c r="B8209">
        <v>17</v>
      </c>
      <c r="C8209">
        <v>9</v>
      </c>
      <c r="D8209">
        <v>109</v>
      </c>
      <c r="E8209">
        <v>483</v>
      </c>
      <c r="F8209">
        <v>3591</v>
      </c>
      <c r="G8209">
        <v>834</v>
      </c>
      <c r="H8209">
        <v>2</v>
      </c>
      <c r="I8209" s="58" t="s">
        <v>10553</v>
      </c>
      <c r="J8209">
        <v>83402</v>
      </c>
      <c r="K8209" s="4">
        <v>0.5</v>
      </c>
      <c r="L8209" s="4">
        <v>11.701000000000001</v>
      </c>
      <c r="M8209" s="4">
        <v>16.594000000000001</v>
      </c>
      <c r="N8209" s="4">
        <v>27.795000000000002</v>
      </c>
      <c r="O8209" s="5">
        <v>42305.745292812499</v>
      </c>
      <c r="P8209" s="5">
        <v>42305.745292812499</v>
      </c>
    </row>
    <row r="8210" spans="1:16">
      <c r="A8210">
        <v>6</v>
      </c>
      <c r="B8210">
        <v>17</v>
      </c>
      <c r="C8210">
        <v>9</v>
      </c>
      <c r="D8210">
        <v>109</v>
      </c>
      <c r="E8210">
        <v>483</v>
      </c>
      <c r="F8210">
        <v>3592</v>
      </c>
      <c r="G8210">
        <v>834</v>
      </c>
      <c r="H8210">
        <v>3</v>
      </c>
      <c r="I8210" s="58" t="s">
        <v>10554</v>
      </c>
      <c r="J8210">
        <v>83403</v>
      </c>
      <c r="K8210" s="4">
        <v>10.452999999999999</v>
      </c>
      <c r="L8210" s="4">
        <v>20.966999999999999</v>
      </c>
      <c r="M8210" s="4">
        <v>27.795000000000002</v>
      </c>
      <c r="N8210" s="4">
        <v>38.308999999999997</v>
      </c>
      <c r="O8210" s="5">
        <v>42305.745292812499</v>
      </c>
      <c r="P8210" s="5">
        <v>43258.050196053242</v>
      </c>
    </row>
    <row r="8211" spans="1:16">
      <c r="A8211">
        <v>6</v>
      </c>
      <c r="B8211">
        <v>17</v>
      </c>
      <c r="C8211">
        <v>9</v>
      </c>
      <c r="D8211">
        <v>109</v>
      </c>
      <c r="E8211">
        <v>484</v>
      </c>
      <c r="F8211">
        <v>3593</v>
      </c>
      <c r="G8211">
        <v>888</v>
      </c>
      <c r="H8211">
        <v>2</v>
      </c>
      <c r="I8211" s="58" t="s">
        <v>10555</v>
      </c>
      <c r="J8211">
        <v>88802</v>
      </c>
      <c r="K8211" s="4">
        <v>0</v>
      </c>
      <c r="L8211" s="4">
        <v>12.141</v>
      </c>
      <c r="M8211" s="4">
        <v>0</v>
      </c>
      <c r="N8211" s="4">
        <v>12.141</v>
      </c>
      <c r="O8211" s="5">
        <v>42305.745292812499</v>
      </c>
      <c r="P8211" s="5">
        <v>42305.745292812499</v>
      </c>
    </row>
    <row r="8212" spans="1:16">
      <c r="A8212">
        <v>6</v>
      </c>
      <c r="B8212">
        <v>17</v>
      </c>
      <c r="C8212">
        <v>9</v>
      </c>
      <c r="D8212">
        <v>109</v>
      </c>
      <c r="E8212">
        <v>485</v>
      </c>
      <c r="F8212">
        <v>3594</v>
      </c>
      <c r="G8212">
        <v>209</v>
      </c>
      <c r="H8212">
        <v>6</v>
      </c>
      <c r="I8212" s="58" t="s">
        <v>1710</v>
      </c>
      <c r="J8212">
        <v>20906</v>
      </c>
      <c r="K8212" s="4">
        <v>1</v>
      </c>
      <c r="L8212" s="4">
        <v>10.439</v>
      </c>
      <c r="M8212" s="4">
        <v>0</v>
      </c>
      <c r="N8212" s="4">
        <v>9.4390000000000001</v>
      </c>
      <c r="O8212" s="5">
        <v>42305.745292812499</v>
      </c>
      <c r="P8212" s="5">
        <v>42305.745292812499</v>
      </c>
    </row>
    <row r="8213" spans="1:16">
      <c r="A8213">
        <v>6</v>
      </c>
      <c r="B8213">
        <v>17</v>
      </c>
      <c r="C8213">
        <v>9</v>
      </c>
      <c r="D8213">
        <v>109</v>
      </c>
      <c r="E8213">
        <v>510</v>
      </c>
      <c r="F8213">
        <v>3595</v>
      </c>
      <c r="G8213">
        <v>1662</v>
      </c>
      <c r="H8213">
        <v>1</v>
      </c>
      <c r="I8213" s="58">
        <v>-86926</v>
      </c>
      <c r="J8213">
        <v>166201</v>
      </c>
      <c r="K8213" s="4">
        <v>0</v>
      </c>
      <c r="L8213" s="4">
        <v>9.4009999999999998</v>
      </c>
      <c r="M8213" s="4">
        <v>0</v>
      </c>
      <c r="N8213" s="4">
        <v>9.4009999999999998</v>
      </c>
      <c r="O8213" s="5">
        <v>42305.745292812499</v>
      </c>
      <c r="P8213" s="5">
        <v>42305.745292812499</v>
      </c>
    </row>
    <row r="8214" spans="1:16">
      <c r="A8214">
        <v>6</v>
      </c>
      <c r="B8214">
        <v>17</v>
      </c>
      <c r="C8214">
        <v>9</v>
      </c>
      <c r="D8214">
        <v>109</v>
      </c>
      <c r="E8214">
        <v>510</v>
      </c>
      <c r="F8214">
        <v>3596</v>
      </c>
      <c r="G8214">
        <v>1662</v>
      </c>
      <c r="H8214">
        <v>2</v>
      </c>
      <c r="I8214" s="58">
        <v>-86895</v>
      </c>
      <c r="J8214">
        <v>166202</v>
      </c>
      <c r="K8214" s="4">
        <v>0</v>
      </c>
      <c r="L8214" s="4">
        <v>1.788</v>
      </c>
      <c r="M8214" s="4">
        <v>9.7789999999999999</v>
      </c>
      <c r="N8214" s="4">
        <v>11.567</v>
      </c>
      <c r="O8214" s="5">
        <v>42305.745292812499</v>
      </c>
      <c r="P8214" s="5">
        <v>42305.745292812499</v>
      </c>
    </row>
    <row r="8215" spans="1:16">
      <c r="A8215">
        <v>6</v>
      </c>
      <c r="B8215">
        <v>17</v>
      </c>
      <c r="C8215">
        <v>9</v>
      </c>
      <c r="D8215">
        <v>109</v>
      </c>
      <c r="E8215">
        <v>88</v>
      </c>
      <c r="F8215">
        <v>3586</v>
      </c>
      <c r="G8215">
        <v>19</v>
      </c>
      <c r="H8215">
        <v>6</v>
      </c>
      <c r="I8215" s="58">
        <v>43617</v>
      </c>
      <c r="J8215">
        <v>1906</v>
      </c>
      <c r="K8215" s="4">
        <v>20.978000000000002</v>
      </c>
      <c r="L8215" s="4">
        <v>23.071000000000002</v>
      </c>
      <c r="M8215" s="4">
        <v>0</v>
      </c>
      <c r="N8215" s="4">
        <v>2.093</v>
      </c>
      <c r="O8215" s="5">
        <v>42305.745292812499</v>
      </c>
      <c r="P8215" s="5">
        <v>42305.745292812499</v>
      </c>
    </row>
    <row r="8216" spans="1:16">
      <c r="A8216">
        <v>6</v>
      </c>
      <c r="B8216">
        <v>17</v>
      </c>
      <c r="C8216">
        <v>9</v>
      </c>
      <c r="D8216">
        <v>109</v>
      </c>
      <c r="E8216">
        <v>888</v>
      </c>
      <c r="F8216">
        <v>3597</v>
      </c>
      <c r="G8216">
        <v>1663</v>
      </c>
      <c r="H8216">
        <v>1</v>
      </c>
      <c r="I8216" s="58">
        <v>-86561</v>
      </c>
      <c r="J8216">
        <v>166301</v>
      </c>
      <c r="K8216" s="4">
        <v>0</v>
      </c>
      <c r="L8216" s="4">
        <v>5.5049999999999999</v>
      </c>
      <c r="M8216" s="4">
        <v>0</v>
      </c>
      <c r="N8216" s="4">
        <v>5.5049999999999999</v>
      </c>
      <c r="O8216" s="5">
        <v>42305.745292812499</v>
      </c>
      <c r="P8216" s="5">
        <v>43258.050196053242</v>
      </c>
    </row>
    <row r="8217" spans="1:16">
      <c r="A8217">
        <v>6</v>
      </c>
      <c r="B8217">
        <v>17</v>
      </c>
      <c r="C8217">
        <v>9</v>
      </c>
      <c r="D8217">
        <v>14</v>
      </c>
      <c r="E8217">
        <v>1068</v>
      </c>
      <c r="F8217">
        <v>3339</v>
      </c>
      <c r="G8217">
        <v>752</v>
      </c>
      <c r="H8217">
        <v>3</v>
      </c>
      <c r="I8217" s="58" t="s">
        <v>10556</v>
      </c>
      <c r="J8217">
        <v>75203</v>
      </c>
      <c r="K8217" s="4">
        <v>9.9749999999999996</v>
      </c>
      <c r="L8217" s="4">
        <v>16.832000000000001</v>
      </c>
      <c r="M8217" s="4">
        <v>0</v>
      </c>
      <c r="N8217" s="4">
        <v>6.8570000000000002</v>
      </c>
      <c r="O8217" s="5">
        <v>42305.745292812499</v>
      </c>
      <c r="P8217" s="5">
        <v>42305.745292812499</v>
      </c>
    </row>
    <row r="8218" spans="1:16">
      <c r="A8218">
        <v>6</v>
      </c>
      <c r="B8218">
        <v>17</v>
      </c>
      <c r="C8218">
        <v>9</v>
      </c>
      <c r="D8218">
        <v>14</v>
      </c>
      <c r="E8218">
        <v>1073</v>
      </c>
      <c r="F8218">
        <v>3340</v>
      </c>
      <c r="G8218">
        <v>2504</v>
      </c>
      <c r="H8218">
        <v>1</v>
      </c>
      <c r="I8218" s="58">
        <v>220608</v>
      </c>
      <c r="J8218">
        <v>250401</v>
      </c>
      <c r="K8218" s="4">
        <v>0</v>
      </c>
      <c r="L8218" s="4">
        <v>5.0549999999999997</v>
      </c>
      <c r="M8218" s="4">
        <v>0</v>
      </c>
      <c r="N8218" s="4">
        <v>5.0549999999999997</v>
      </c>
      <c r="O8218" s="5">
        <v>42305.745292812499</v>
      </c>
      <c r="P8218" s="5">
        <v>42305.745292812499</v>
      </c>
    </row>
    <row r="8219" spans="1:16">
      <c r="A8219">
        <v>6</v>
      </c>
      <c r="B8219">
        <v>17</v>
      </c>
      <c r="C8219">
        <v>9</v>
      </c>
      <c r="D8219">
        <v>14</v>
      </c>
      <c r="E8219">
        <v>1094</v>
      </c>
      <c r="F8219">
        <v>3341</v>
      </c>
      <c r="G8219">
        <v>2503</v>
      </c>
      <c r="H8219">
        <v>1</v>
      </c>
      <c r="I8219" s="58">
        <v>220243</v>
      </c>
      <c r="J8219">
        <v>250301</v>
      </c>
      <c r="K8219" s="4">
        <v>0</v>
      </c>
      <c r="L8219" s="4">
        <v>1.1359999999999999</v>
      </c>
      <c r="M8219" s="4">
        <v>0</v>
      </c>
      <c r="N8219" s="4">
        <v>1.1359999999999999</v>
      </c>
      <c r="O8219" s="5">
        <v>42305.745292812499</v>
      </c>
      <c r="P8219" s="5">
        <v>42305.745292812499</v>
      </c>
    </row>
    <row r="8220" spans="1:16">
      <c r="A8220">
        <v>6</v>
      </c>
      <c r="B8220">
        <v>17</v>
      </c>
      <c r="C8220">
        <v>9</v>
      </c>
      <c r="D8220">
        <v>14</v>
      </c>
      <c r="E8220">
        <v>1243</v>
      </c>
      <c r="F8220">
        <v>3342</v>
      </c>
      <c r="G8220">
        <v>1308</v>
      </c>
      <c r="H8220">
        <v>1</v>
      </c>
      <c r="I8220" s="58" t="s">
        <v>10557</v>
      </c>
      <c r="J8220">
        <v>130801</v>
      </c>
      <c r="K8220" s="4">
        <v>3.7999999999999999E-2</v>
      </c>
      <c r="L8220" s="4">
        <v>12.781000000000001</v>
      </c>
      <c r="M8220" s="4">
        <v>0</v>
      </c>
      <c r="N8220" s="4">
        <v>12.743</v>
      </c>
      <c r="O8220" s="5">
        <v>42305.745292812499</v>
      </c>
      <c r="P8220" s="5">
        <v>42305.745292812499</v>
      </c>
    </row>
    <row r="8221" spans="1:16">
      <c r="A8221">
        <v>6</v>
      </c>
      <c r="B8221">
        <v>17</v>
      </c>
      <c r="C8221">
        <v>9</v>
      </c>
      <c r="D8221">
        <v>14</v>
      </c>
      <c r="E8221">
        <v>1263</v>
      </c>
      <c r="F8221">
        <v>3343</v>
      </c>
      <c r="G8221">
        <v>3293</v>
      </c>
      <c r="H8221">
        <v>1</v>
      </c>
      <c r="I8221" s="58">
        <v>508786</v>
      </c>
      <c r="J8221">
        <v>329301</v>
      </c>
      <c r="K8221" s="4">
        <v>0</v>
      </c>
      <c r="L8221" s="4">
        <v>0.52500000000000002</v>
      </c>
      <c r="M8221" s="4">
        <v>0</v>
      </c>
      <c r="N8221" s="4">
        <v>0.52500000000000002</v>
      </c>
      <c r="O8221" s="5">
        <v>42305.745292812499</v>
      </c>
      <c r="P8221" s="5">
        <v>42305.745292812499</v>
      </c>
    </row>
    <row r="8222" spans="1:16">
      <c r="A8222">
        <v>6</v>
      </c>
      <c r="B8222">
        <v>17</v>
      </c>
      <c r="C8222">
        <v>9</v>
      </c>
      <c r="D8222">
        <v>14</v>
      </c>
      <c r="E8222">
        <v>1350</v>
      </c>
      <c r="F8222">
        <v>3344</v>
      </c>
      <c r="G8222">
        <v>752</v>
      </c>
      <c r="H8222">
        <v>2</v>
      </c>
      <c r="I8222" s="58" t="s">
        <v>10558</v>
      </c>
      <c r="J8222">
        <v>75202</v>
      </c>
      <c r="K8222" s="4">
        <v>20</v>
      </c>
      <c r="L8222" s="4">
        <v>26.195</v>
      </c>
      <c r="M8222" s="4">
        <v>0</v>
      </c>
      <c r="N8222" s="4">
        <v>6.1950000000000003</v>
      </c>
      <c r="O8222" s="5">
        <v>42305.745292812499</v>
      </c>
      <c r="P8222" s="5">
        <v>42305.745292812499</v>
      </c>
    </row>
    <row r="8223" spans="1:16">
      <c r="A8223">
        <v>6</v>
      </c>
      <c r="B8223">
        <v>17</v>
      </c>
      <c r="C8223">
        <v>9</v>
      </c>
      <c r="D8223">
        <v>14</v>
      </c>
      <c r="E8223">
        <v>162</v>
      </c>
      <c r="F8223">
        <v>3321</v>
      </c>
      <c r="G8223">
        <v>231</v>
      </c>
      <c r="H8223">
        <v>10</v>
      </c>
      <c r="I8223" s="58" t="s">
        <v>10559</v>
      </c>
      <c r="J8223">
        <v>23110</v>
      </c>
      <c r="K8223" s="4">
        <v>0.5</v>
      </c>
      <c r="L8223" s="4">
        <v>9.5920000000000005</v>
      </c>
      <c r="M8223" s="4">
        <v>0</v>
      </c>
      <c r="N8223" s="4">
        <v>9.0920000000000005</v>
      </c>
      <c r="O8223" s="5">
        <v>42305.745292812499</v>
      </c>
      <c r="P8223" s="5">
        <v>42305.745292812499</v>
      </c>
    </row>
    <row r="8224" spans="1:16">
      <c r="A8224">
        <v>6</v>
      </c>
      <c r="B8224">
        <v>17</v>
      </c>
      <c r="C8224">
        <v>9</v>
      </c>
      <c r="D8224">
        <v>14</v>
      </c>
      <c r="E8224">
        <v>163</v>
      </c>
      <c r="F8224">
        <v>3322</v>
      </c>
      <c r="G8224">
        <v>185</v>
      </c>
      <c r="H8224">
        <v>1</v>
      </c>
      <c r="I8224" s="58" t="s">
        <v>1712</v>
      </c>
      <c r="J8224">
        <v>18501</v>
      </c>
      <c r="K8224" s="4">
        <v>15</v>
      </c>
      <c r="L8224" s="4">
        <v>17.419</v>
      </c>
      <c r="M8224" s="4">
        <v>0</v>
      </c>
      <c r="N8224" s="4">
        <v>2.419</v>
      </c>
      <c r="O8224" s="5">
        <v>42305.745292812499</v>
      </c>
      <c r="P8224" s="5">
        <v>42305.745292812499</v>
      </c>
    </row>
    <row r="8225" spans="1:16">
      <c r="A8225">
        <v>6</v>
      </c>
      <c r="B8225">
        <v>17</v>
      </c>
      <c r="C8225">
        <v>9</v>
      </c>
      <c r="D8225">
        <v>14</v>
      </c>
      <c r="E8225">
        <v>1760</v>
      </c>
      <c r="F8225">
        <v>3345</v>
      </c>
      <c r="G8225">
        <v>1565</v>
      </c>
      <c r="H8225">
        <v>1</v>
      </c>
      <c r="I8225" s="58" t="s">
        <v>10560</v>
      </c>
      <c r="J8225">
        <v>156501</v>
      </c>
      <c r="K8225" s="4">
        <v>9.9190000000000005</v>
      </c>
      <c r="L8225" s="4">
        <v>16.744</v>
      </c>
      <c r="M8225" s="4">
        <v>0</v>
      </c>
      <c r="N8225" s="4">
        <v>6.8250000000000002</v>
      </c>
      <c r="O8225" s="5">
        <v>42305.745292812499</v>
      </c>
      <c r="P8225" s="5">
        <v>42305.745292812499</v>
      </c>
    </row>
    <row r="8226" spans="1:16">
      <c r="A8226">
        <v>6</v>
      </c>
      <c r="B8226">
        <v>17</v>
      </c>
      <c r="C8226">
        <v>9</v>
      </c>
      <c r="D8226">
        <v>14</v>
      </c>
      <c r="E8226">
        <v>1761</v>
      </c>
      <c r="F8226">
        <v>3346</v>
      </c>
      <c r="G8226">
        <v>1656</v>
      </c>
      <c r="H8226">
        <v>1</v>
      </c>
      <c r="I8226" s="58">
        <v>-89118</v>
      </c>
      <c r="J8226">
        <v>165601</v>
      </c>
      <c r="K8226" s="4">
        <v>5</v>
      </c>
      <c r="L8226" s="4">
        <v>6.077</v>
      </c>
      <c r="M8226" s="4">
        <v>0</v>
      </c>
      <c r="N8226" s="4">
        <v>1.077</v>
      </c>
      <c r="O8226" s="5">
        <v>42305.745292812499</v>
      </c>
      <c r="P8226" s="5">
        <v>43258.050196053242</v>
      </c>
    </row>
    <row r="8227" spans="1:16">
      <c r="A8227">
        <v>6</v>
      </c>
      <c r="B8227">
        <v>17</v>
      </c>
      <c r="C8227">
        <v>9</v>
      </c>
      <c r="D8227">
        <v>14</v>
      </c>
      <c r="E8227">
        <v>1825</v>
      </c>
      <c r="F8227">
        <v>3347</v>
      </c>
      <c r="G8227">
        <v>1835</v>
      </c>
      <c r="H8227">
        <v>2</v>
      </c>
      <c r="I8227" s="58">
        <v>-23709</v>
      </c>
      <c r="J8227">
        <v>183502</v>
      </c>
      <c r="K8227" s="4">
        <v>19.326000000000001</v>
      </c>
      <c r="L8227" s="4">
        <v>24.754000000000001</v>
      </c>
      <c r="M8227" s="4">
        <v>0</v>
      </c>
      <c r="N8227" s="4">
        <v>5.4279999999999999</v>
      </c>
      <c r="O8227" s="5">
        <v>42305.745292812499</v>
      </c>
      <c r="P8227" s="5">
        <v>42305.745292812499</v>
      </c>
    </row>
    <row r="8228" spans="1:16">
      <c r="A8228">
        <v>6</v>
      </c>
      <c r="B8228">
        <v>17</v>
      </c>
      <c r="C8228">
        <v>9</v>
      </c>
      <c r="D8228">
        <v>14</v>
      </c>
      <c r="E8228">
        <v>2147</v>
      </c>
      <c r="F8228">
        <v>3348</v>
      </c>
      <c r="G8228">
        <v>1924</v>
      </c>
      <c r="H8228">
        <v>1</v>
      </c>
      <c r="I8228" s="58">
        <v>8767</v>
      </c>
      <c r="J8228">
        <v>192401</v>
      </c>
      <c r="K8228" s="4">
        <v>0</v>
      </c>
      <c r="L8228" s="4">
        <v>7.9550000000000001</v>
      </c>
      <c r="M8228" s="4">
        <v>0</v>
      </c>
      <c r="N8228" s="4">
        <v>7.9550000000000001</v>
      </c>
      <c r="O8228" s="5">
        <v>42305.745292812499</v>
      </c>
      <c r="P8228" s="5">
        <v>42305.745292812499</v>
      </c>
    </row>
    <row r="8229" spans="1:16">
      <c r="A8229">
        <v>6</v>
      </c>
      <c r="B8229">
        <v>17</v>
      </c>
      <c r="C8229">
        <v>9</v>
      </c>
      <c r="D8229">
        <v>14</v>
      </c>
      <c r="E8229">
        <v>2176</v>
      </c>
      <c r="F8229">
        <v>3349</v>
      </c>
      <c r="G8229">
        <v>2038</v>
      </c>
      <c r="H8229">
        <v>1</v>
      </c>
      <c r="I8229" s="58">
        <v>50406</v>
      </c>
      <c r="J8229">
        <v>203801</v>
      </c>
      <c r="K8229" s="4">
        <v>9.8780000000000001</v>
      </c>
      <c r="L8229" s="4">
        <v>15.965</v>
      </c>
      <c r="M8229" s="4">
        <v>0</v>
      </c>
      <c r="N8229" s="4">
        <v>6.0869999999999997</v>
      </c>
      <c r="O8229" s="5">
        <v>42305.745292812499</v>
      </c>
      <c r="P8229" s="5">
        <v>42305.745292812499</v>
      </c>
    </row>
    <row r="8230" spans="1:16">
      <c r="A8230">
        <v>6</v>
      </c>
      <c r="B8230">
        <v>17</v>
      </c>
      <c r="C8230">
        <v>9</v>
      </c>
      <c r="D8230">
        <v>14</v>
      </c>
      <c r="E8230">
        <v>2238</v>
      </c>
      <c r="F8230">
        <v>3350</v>
      </c>
      <c r="G8230">
        <v>1925</v>
      </c>
      <c r="H8230">
        <v>1</v>
      </c>
      <c r="I8230" s="58">
        <v>9133</v>
      </c>
      <c r="J8230">
        <v>192501</v>
      </c>
      <c r="K8230" s="4">
        <v>0</v>
      </c>
      <c r="L8230" s="4">
        <v>4.97</v>
      </c>
      <c r="M8230" s="4">
        <v>0</v>
      </c>
      <c r="N8230" s="4">
        <v>4.97</v>
      </c>
      <c r="O8230" s="5">
        <v>42305.745292812499</v>
      </c>
      <c r="P8230" s="5">
        <v>42305.745292812499</v>
      </c>
    </row>
    <row r="8231" spans="1:16">
      <c r="A8231">
        <v>6</v>
      </c>
      <c r="B8231">
        <v>17</v>
      </c>
      <c r="C8231">
        <v>9</v>
      </c>
      <c r="D8231">
        <v>14</v>
      </c>
      <c r="E8231">
        <v>2238</v>
      </c>
      <c r="F8231">
        <v>3351</v>
      </c>
      <c r="G8231">
        <v>2389</v>
      </c>
      <c r="H8231">
        <v>1</v>
      </c>
      <c r="I8231" s="58">
        <v>178606</v>
      </c>
      <c r="J8231">
        <v>238901</v>
      </c>
      <c r="K8231" s="4">
        <v>0</v>
      </c>
      <c r="L8231" s="4">
        <v>5.4420000000000002</v>
      </c>
      <c r="M8231" s="4">
        <v>5.1870000000000003</v>
      </c>
      <c r="N8231" s="4">
        <v>10.629</v>
      </c>
      <c r="O8231" s="5">
        <v>42305.745292812499</v>
      </c>
      <c r="P8231" s="5">
        <v>42305.745292812499</v>
      </c>
    </row>
    <row r="8232" spans="1:16">
      <c r="A8232">
        <v>6</v>
      </c>
      <c r="B8232">
        <v>17</v>
      </c>
      <c r="C8232">
        <v>9</v>
      </c>
      <c r="D8232">
        <v>14</v>
      </c>
      <c r="E8232">
        <v>2314</v>
      </c>
      <c r="F8232">
        <v>3352</v>
      </c>
      <c r="G8232">
        <v>2136</v>
      </c>
      <c r="H8232">
        <v>1</v>
      </c>
      <c r="I8232" s="58">
        <v>86199</v>
      </c>
      <c r="J8232">
        <v>213601</v>
      </c>
      <c r="K8232" s="4">
        <v>9.8870000000000005</v>
      </c>
      <c r="L8232" s="4">
        <v>20.725999999999999</v>
      </c>
      <c r="M8232" s="4">
        <v>0</v>
      </c>
      <c r="N8232" s="4">
        <v>10.839</v>
      </c>
      <c r="O8232" s="5">
        <v>42305.745292812499</v>
      </c>
      <c r="P8232" s="5">
        <v>42305.745292812499</v>
      </c>
    </row>
    <row r="8233" spans="1:16">
      <c r="A8233">
        <v>6</v>
      </c>
      <c r="B8233">
        <v>17</v>
      </c>
      <c r="C8233">
        <v>9</v>
      </c>
      <c r="D8233">
        <v>14</v>
      </c>
      <c r="E8233">
        <v>2314</v>
      </c>
      <c r="F8233">
        <v>3353</v>
      </c>
      <c r="G8233">
        <v>2136</v>
      </c>
      <c r="H8233">
        <v>2</v>
      </c>
      <c r="I8233" s="58">
        <v>86230</v>
      </c>
      <c r="J8233">
        <v>213602</v>
      </c>
      <c r="K8233" s="4">
        <v>20</v>
      </c>
      <c r="L8233" s="4">
        <v>27.757999999999999</v>
      </c>
      <c r="M8233" s="4">
        <v>11.852</v>
      </c>
      <c r="N8233" s="4">
        <v>19.61</v>
      </c>
      <c r="O8233" s="5">
        <v>42305.745292812499</v>
      </c>
      <c r="P8233" s="5">
        <v>43258.050196053242</v>
      </c>
    </row>
    <row r="8234" spans="1:16">
      <c r="A8234">
        <v>6</v>
      </c>
      <c r="B8234">
        <v>17</v>
      </c>
      <c r="C8234">
        <v>9</v>
      </c>
      <c r="D8234">
        <v>14</v>
      </c>
      <c r="E8234">
        <v>2317</v>
      </c>
      <c r="F8234">
        <v>3354</v>
      </c>
      <c r="G8234">
        <v>2137</v>
      </c>
      <c r="H8234">
        <v>1</v>
      </c>
      <c r="I8234" s="58">
        <v>86565</v>
      </c>
      <c r="J8234">
        <v>213701</v>
      </c>
      <c r="K8234" s="4">
        <v>0</v>
      </c>
      <c r="L8234" s="4">
        <v>2.0009999999999999</v>
      </c>
      <c r="M8234" s="4">
        <v>0</v>
      </c>
      <c r="N8234" s="4">
        <v>2.0009999999999999</v>
      </c>
      <c r="O8234" s="5">
        <v>42305.745292812499</v>
      </c>
      <c r="P8234" s="5">
        <v>42305.745292812499</v>
      </c>
    </row>
    <row r="8235" spans="1:16">
      <c r="A8235">
        <v>6</v>
      </c>
      <c r="B8235">
        <v>17</v>
      </c>
      <c r="C8235">
        <v>9</v>
      </c>
      <c r="D8235">
        <v>14</v>
      </c>
      <c r="E8235">
        <v>2349</v>
      </c>
      <c r="F8235">
        <v>3355</v>
      </c>
      <c r="G8235">
        <v>232</v>
      </c>
      <c r="H8235">
        <v>4</v>
      </c>
      <c r="I8235" s="58" t="s">
        <v>10561</v>
      </c>
      <c r="J8235">
        <v>23204</v>
      </c>
      <c r="K8235" s="4">
        <v>0</v>
      </c>
      <c r="L8235" s="4">
        <v>3.2559999999999998</v>
      </c>
      <c r="M8235" s="4">
        <v>0</v>
      </c>
      <c r="N8235" s="4">
        <v>3.2559999999999998</v>
      </c>
      <c r="O8235" s="5">
        <v>42305.745292812499</v>
      </c>
      <c r="P8235" s="5">
        <v>43258.050196053242</v>
      </c>
    </row>
    <row r="8236" spans="1:16">
      <c r="A8236">
        <v>6</v>
      </c>
      <c r="B8236">
        <v>17</v>
      </c>
      <c r="C8236">
        <v>9</v>
      </c>
      <c r="D8236">
        <v>14</v>
      </c>
      <c r="E8236">
        <v>2349</v>
      </c>
      <c r="F8236">
        <v>3356</v>
      </c>
      <c r="G8236">
        <v>232</v>
      </c>
      <c r="H8236">
        <v>5</v>
      </c>
      <c r="I8236" s="58" t="s">
        <v>10562</v>
      </c>
      <c r="J8236">
        <v>23205</v>
      </c>
      <c r="K8236" s="4">
        <v>0</v>
      </c>
      <c r="L8236" s="4">
        <v>5.1360000000000001</v>
      </c>
      <c r="M8236" s="4">
        <v>3.2559999999999998</v>
      </c>
      <c r="N8236" s="4">
        <v>8.3919999999999995</v>
      </c>
      <c r="O8236" s="5">
        <v>42305.745292812499</v>
      </c>
      <c r="P8236" s="5">
        <v>43258.050196053242</v>
      </c>
    </row>
    <row r="8237" spans="1:16">
      <c r="A8237">
        <v>6</v>
      </c>
      <c r="B8237">
        <v>17</v>
      </c>
      <c r="C8237">
        <v>9</v>
      </c>
      <c r="D8237">
        <v>14</v>
      </c>
      <c r="E8237">
        <v>2435</v>
      </c>
      <c r="F8237">
        <v>3357</v>
      </c>
      <c r="G8237">
        <v>2303</v>
      </c>
      <c r="H8237">
        <v>2</v>
      </c>
      <c r="I8237" s="58">
        <v>147225</v>
      </c>
      <c r="J8237">
        <v>230302</v>
      </c>
      <c r="K8237" s="4">
        <v>0</v>
      </c>
      <c r="L8237" s="4">
        <v>5.4790000000000001</v>
      </c>
      <c r="M8237" s="4">
        <v>0</v>
      </c>
      <c r="N8237" s="4">
        <v>5.4790000000000001</v>
      </c>
      <c r="O8237" s="5">
        <v>42305.745292812499</v>
      </c>
      <c r="P8237" s="5">
        <v>42305.745292812499</v>
      </c>
    </row>
    <row r="8238" spans="1:16">
      <c r="A8238">
        <v>6</v>
      </c>
      <c r="B8238">
        <v>17</v>
      </c>
      <c r="C8238">
        <v>9</v>
      </c>
      <c r="D8238">
        <v>14</v>
      </c>
      <c r="E8238">
        <v>2436</v>
      </c>
      <c r="F8238">
        <v>3358</v>
      </c>
      <c r="G8238">
        <v>2304</v>
      </c>
      <c r="H8238">
        <v>2</v>
      </c>
      <c r="I8238" s="58">
        <v>147590</v>
      </c>
      <c r="J8238">
        <v>230402</v>
      </c>
      <c r="K8238" s="4">
        <v>3.9950000000000001</v>
      </c>
      <c r="L8238" s="4">
        <v>15.176</v>
      </c>
      <c r="M8238" s="4">
        <v>0</v>
      </c>
      <c r="N8238" s="4">
        <v>11.180999999999999</v>
      </c>
      <c r="O8238" s="5">
        <v>42305.745292812499</v>
      </c>
      <c r="P8238" s="5">
        <v>42305.745292812499</v>
      </c>
    </row>
    <row r="8239" spans="1:16">
      <c r="A8239">
        <v>6</v>
      </c>
      <c r="B8239">
        <v>17</v>
      </c>
      <c r="C8239">
        <v>9</v>
      </c>
      <c r="D8239">
        <v>14</v>
      </c>
      <c r="E8239">
        <v>2506</v>
      </c>
      <c r="F8239">
        <v>3359</v>
      </c>
      <c r="G8239">
        <v>2137</v>
      </c>
      <c r="H8239">
        <v>2</v>
      </c>
      <c r="I8239" s="58">
        <v>86596</v>
      </c>
      <c r="J8239">
        <v>213702</v>
      </c>
      <c r="K8239" s="4">
        <v>0</v>
      </c>
      <c r="L8239" s="4">
        <v>1.784</v>
      </c>
      <c r="M8239" s="4">
        <v>0</v>
      </c>
      <c r="N8239" s="4">
        <v>1.784</v>
      </c>
      <c r="O8239" s="5">
        <v>42305.745292812499</v>
      </c>
      <c r="P8239" s="5">
        <v>42305.745292812499</v>
      </c>
    </row>
    <row r="8240" spans="1:16">
      <c r="A8240">
        <v>6</v>
      </c>
      <c r="B8240">
        <v>17</v>
      </c>
      <c r="C8240">
        <v>9</v>
      </c>
      <c r="D8240">
        <v>14</v>
      </c>
      <c r="E8240">
        <v>2507</v>
      </c>
      <c r="F8240">
        <v>3360</v>
      </c>
      <c r="G8240">
        <v>2304</v>
      </c>
      <c r="H8240">
        <v>3</v>
      </c>
      <c r="I8240" s="58">
        <v>147619</v>
      </c>
      <c r="J8240">
        <v>230403</v>
      </c>
      <c r="K8240" s="4">
        <v>2.343</v>
      </c>
      <c r="L8240" s="4">
        <v>7.7830000000000004</v>
      </c>
      <c r="M8240" s="4">
        <v>13.488</v>
      </c>
      <c r="N8240" s="4">
        <v>18.928000000000001</v>
      </c>
      <c r="O8240" s="5">
        <v>42305.745292812499</v>
      </c>
      <c r="P8240" s="5">
        <v>43258.050196053242</v>
      </c>
    </row>
    <row r="8241" spans="1:16">
      <c r="A8241">
        <v>6</v>
      </c>
      <c r="B8241">
        <v>17</v>
      </c>
      <c r="C8241">
        <v>9</v>
      </c>
      <c r="D8241">
        <v>14</v>
      </c>
      <c r="E8241">
        <v>2507</v>
      </c>
      <c r="F8241">
        <v>3361</v>
      </c>
      <c r="G8241">
        <v>2390</v>
      </c>
      <c r="H8241">
        <v>1</v>
      </c>
      <c r="I8241" s="58">
        <v>178971</v>
      </c>
      <c r="J8241">
        <v>239001</v>
      </c>
      <c r="K8241" s="4">
        <v>0</v>
      </c>
      <c r="L8241" s="4">
        <v>13.488</v>
      </c>
      <c r="M8241" s="4">
        <v>0</v>
      </c>
      <c r="N8241" s="4">
        <v>13.488</v>
      </c>
      <c r="O8241" s="5">
        <v>42305.745292812499</v>
      </c>
      <c r="P8241" s="5">
        <v>43258.050196053242</v>
      </c>
    </row>
    <row r="8242" spans="1:16">
      <c r="A8242">
        <v>6</v>
      </c>
      <c r="B8242">
        <v>17</v>
      </c>
      <c r="C8242">
        <v>9</v>
      </c>
      <c r="D8242">
        <v>14</v>
      </c>
      <c r="E8242">
        <v>2615</v>
      </c>
      <c r="F8242">
        <v>3362</v>
      </c>
      <c r="G8242">
        <v>2602</v>
      </c>
      <c r="H8242">
        <v>2</v>
      </c>
      <c r="I8242" s="58">
        <v>256433</v>
      </c>
      <c r="J8242">
        <v>260202</v>
      </c>
      <c r="K8242" s="4">
        <v>0</v>
      </c>
      <c r="L8242" s="4">
        <v>5.7380000000000004</v>
      </c>
      <c r="M8242" s="4">
        <v>0</v>
      </c>
      <c r="N8242" s="4">
        <v>5.7380000000000004</v>
      </c>
      <c r="O8242" s="5">
        <v>42305.745292812499</v>
      </c>
      <c r="P8242" s="5">
        <v>42305.745292812499</v>
      </c>
    </row>
    <row r="8243" spans="1:16">
      <c r="A8243">
        <v>6</v>
      </c>
      <c r="B8243">
        <v>17</v>
      </c>
      <c r="C8243">
        <v>9</v>
      </c>
      <c r="D8243">
        <v>14</v>
      </c>
      <c r="E8243">
        <v>2679</v>
      </c>
      <c r="F8243">
        <v>3363</v>
      </c>
      <c r="G8243">
        <v>1198</v>
      </c>
      <c r="H8243">
        <v>3</v>
      </c>
      <c r="I8243" s="58" t="s">
        <v>10563</v>
      </c>
      <c r="J8243">
        <v>119803</v>
      </c>
      <c r="K8243" s="4">
        <v>0</v>
      </c>
      <c r="L8243" s="4">
        <v>3.887</v>
      </c>
      <c r="M8243" s="4">
        <v>0</v>
      </c>
      <c r="N8243" s="4">
        <v>3.887</v>
      </c>
      <c r="O8243" s="5">
        <v>42305.745292812499</v>
      </c>
      <c r="P8243" s="5">
        <v>42305.745292812499</v>
      </c>
    </row>
    <row r="8244" spans="1:16">
      <c r="A8244">
        <v>6</v>
      </c>
      <c r="B8244">
        <v>17</v>
      </c>
      <c r="C8244">
        <v>9</v>
      </c>
      <c r="D8244">
        <v>14</v>
      </c>
      <c r="E8244">
        <v>282</v>
      </c>
      <c r="F8244">
        <v>3323</v>
      </c>
      <c r="G8244">
        <v>15</v>
      </c>
      <c r="H8244">
        <v>5</v>
      </c>
      <c r="I8244" s="58">
        <v>42125</v>
      </c>
      <c r="J8244">
        <v>1505</v>
      </c>
      <c r="K8244" s="4">
        <v>0</v>
      </c>
      <c r="L8244" s="4">
        <v>0.315</v>
      </c>
      <c r="M8244" s="4">
        <v>6.3150000000000004</v>
      </c>
      <c r="N8244" s="4">
        <v>6.63</v>
      </c>
      <c r="O8244" s="5">
        <v>42305.745292812499</v>
      </c>
      <c r="P8244" s="5">
        <v>43258.050196053242</v>
      </c>
    </row>
    <row r="8245" spans="1:16">
      <c r="A8245">
        <v>6</v>
      </c>
      <c r="B8245">
        <v>17</v>
      </c>
      <c r="C8245">
        <v>9</v>
      </c>
      <c r="D8245">
        <v>14</v>
      </c>
      <c r="E8245">
        <v>282</v>
      </c>
      <c r="F8245">
        <v>3324</v>
      </c>
      <c r="G8245">
        <v>15</v>
      </c>
      <c r="H8245">
        <v>18</v>
      </c>
      <c r="I8245" s="58" t="s">
        <v>10564</v>
      </c>
      <c r="J8245">
        <v>1518</v>
      </c>
      <c r="K8245" s="4">
        <v>0</v>
      </c>
      <c r="L8245" s="4">
        <v>0.63</v>
      </c>
      <c r="M8245" s="4">
        <v>6.63</v>
      </c>
      <c r="N8245" s="4">
        <v>7.26</v>
      </c>
      <c r="O8245" s="5">
        <v>42305.745292812499</v>
      </c>
      <c r="P8245" s="5">
        <v>43258.050196053242</v>
      </c>
    </row>
    <row r="8246" spans="1:16">
      <c r="A8246">
        <v>6</v>
      </c>
      <c r="B8246">
        <v>17</v>
      </c>
      <c r="C8246">
        <v>9</v>
      </c>
      <c r="D8246">
        <v>14</v>
      </c>
      <c r="E8246">
        <v>282</v>
      </c>
      <c r="F8246">
        <v>3325</v>
      </c>
      <c r="G8246">
        <v>1835</v>
      </c>
      <c r="H8246">
        <v>1</v>
      </c>
      <c r="I8246" s="58">
        <v>-23740</v>
      </c>
      <c r="J8246">
        <v>183501</v>
      </c>
      <c r="K8246" s="4">
        <v>3.9460000000000002</v>
      </c>
      <c r="L8246" s="4">
        <v>10.005000000000001</v>
      </c>
      <c r="M8246" s="4">
        <v>0</v>
      </c>
      <c r="N8246" s="4">
        <v>6.0590000000000002</v>
      </c>
      <c r="O8246" s="5">
        <v>42305.745292812499</v>
      </c>
      <c r="P8246" s="5">
        <v>42305.745292812499</v>
      </c>
    </row>
    <row r="8247" spans="1:16">
      <c r="A8247">
        <v>6</v>
      </c>
      <c r="B8247">
        <v>17</v>
      </c>
      <c r="C8247">
        <v>9</v>
      </c>
      <c r="D8247">
        <v>14</v>
      </c>
      <c r="E8247">
        <v>282</v>
      </c>
      <c r="F8247">
        <v>3326</v>
      </c>
      <c r="G8247">
        <v>1835</v>
      </c>
      <c r="H8247">
        <v>2</v>
      </c>
      <c r="I8247" s="58">
        <v>-23709</v>
      </c>
      <c r="J8247">
        <v>183502</v>
      </c>
      <c r="K8247" s="4">
        <v>10.118</v>
      </c>
      <c r="L8247" s="4">
        <v>13.81</v>
      </c>
      <c r="M8247" s="4">
        <v>7.26</v>
      </c>
      <c r="N8247" s="4">
        <v>10.952999999999999</v>
      </c>
      <c r="O8247" s="5">
        <v>42305.745292812499</v>
      </c>
      <c r="P8247" s="5">
        <v>43258.050196053242</v>
      </c>
    </row>
    <row r="8248" spans="1:16">
      <c r="A8248">
        <v>6</v>
      </c>
      <c r="B8248">
        <v>17</v>
      </c>
      <c r="C8248">
        <v>9</v>
      </c>
      <c r="D8248">
        <v>14</v>
      </c>
      <c r="E8248">
        <v>282</v>
      </c>
      <c r="F8248">
        <v>3327</v>
      </c>
      <c r="G8248">
        <v>3292</v>
      </c>
      <c r="H8248">
        <v>1</v>
      </c>
      <c r="I8248" s="58">
        <v>508420</v>
      </c>
      <c r="J8248">
        <v>329201</v>
      </c>
      <c r="K8248" s="4">
        <v>13.752000000000001</v>
      </c>
      <c r="L8248" s="4">
        <v>18.977</v>
      </c>
      <c r="M8248" s="4">
        <v>10.952999999999999</v>
      </c>
      <c r="N8248" s="4">
        <v>16.177</v>
      </c>
      <c r="O8248" s="5">
        <v>42305.745292812499</v>
      </c>
      <c r="P8248" s="5">
        <v>43258.050196053242</v>
      </c>
    </row>
    <row r="8249" spans="1:16">
      <c r="A8249">
        <v>6</v>
      </c>
      <c r="B8249">
        <v>17</v>
      </c>
      <c r="C8249">
        <v>9</v>
      </c>
      <c r="D8249">
        <v>14</v>
      </c>
      <c r="E8249">
        <v>2833</v>
      </c>
      <c r="F8249">
        <v>3364</v>
      </c>
      <c r="G8249">
        <v>2870</v>
      </c>
      <c r="H8249">
        <v>1</v>
      </c>
      <c r="I8249" s="58">
        <v>354288</v>
      </c>
      <c r="J8249">
        <v>287001</v>
      </c>
      <c r="K8249" s="4">
        <v>7.6219999999999999</v>
      </c>
      <c r="L8249" s="4">
        <v>18.600000000000001</v>
      </c>
      <c r="M8249" s="4">
        <v>3.6320000000000001</v>
      </c>
      <c r="N8249" s="4">
        <v>14.61</v>
      </c>
      <c r="O8249" s="5">
        <v>42305.745292812499</v>
      </c>
      <c r="P8249" s="5">
        <v>42305.745292812499</v>
      </c>
    </row>
    <row r="8250" spans="1:16">
      <c r="A8250">
        <v>6</v>
      </c>
      <c r="B8250">
        <v>17</v>
      </c>
      <c r="C8250">
        <v>9</v>
      </c>
      <c r="D8250">
        <v>14</v>
      </c>
      <c r="E8250">
        <v>2889</v>
      </c>
      <c r="F8250">
        <v>3365</v>
      </c>
      <c r="G8250">
        <v>2936</v>
      </c>
      <c r="H8250">
        <v>1</v>
      </c>
      <c r="I8250" s="58">
        <v>378393</v>
      </c>
      <c r="J8250">
        <v>293601</v>
      </c>
      <c r="K8250" s="4">
        <v>0</v>
      </c>
      <c r="L8250" s="4">
        <v>4.4039999999999999</v>
      </c>
      <c r="M8250" s="4">
        <v>0</v>
      </c>
      <c r="N8250" s="4">
        <v>4.4039999999999999</v>
      </c>
      <c r="O8250" s="5">
        <v>42305.745292812499</v>
      </c>
      <c r="P8250" s="5">
        <v>42305.745292812499</v>
      </c>
    </row>
    <row r="8251" spans="1:16">
      <c r="A8251">
        <v>6</v>
      </c>
      <c r="B8251">
        <v>17</v>
      </c>
      <c r="C8251">
        <v>9</v>
      </c>
      <c r="D8251">
        <v>14</v>
      </c>
      <c r="E8251">
        <v>304</v>
      </c>
      <c r="F8251">
        <v>3328</v>
      </c>
      <c r="G8251">
        <v>3128</v>
      </c>
      <c r="H8251">
        <v>2</v>
      </c>
      <c r="I8251" s="58">
        <v>448550</v>
      </c>
      <c r="J8251">
        <v>312802</v>
      </c>
      <c r="K8251" s="4">
        <v>0</v>
      </c>
      <c r="L8251" s="4">
        <v>0.21299999999999999</v>
      </c>
      <c r="M8251" s="4">
        <v>28.024999999999999</v>
      </c>
      <c r="N8251" s="4">
        <v>28.238</v>
      </c>
      <c r="O8251" s="5">
        <v>42305.745292812499</v>
      </c>
      <c r="P8251" s="5">
        <v>43258.050196053242</v>
      </c>
    </row>
    <row r="8252" spans="1:16">
      <c r="A8252">
        <v>6</v>
      </c>
      <c r="B8252">
        <v>17</v>
      </c>
      <c r="C8252">
        <v>9</v>
      </c>
      <c r="D8252">
        <v>14</v>
      </c>
      <c r="E8252">
        <v>3089</v>
      </c>
      <c r="F8252">
        <v>3366</v>
      </c>
      <c r="G8252">
        <v>3157</v>
      </c>
      <c r="H8252">
        <v>1</v>
      </c>
      <c r="I8252" s="58">
        <v>459112</v>
      </c>
      <c r="J8252">
        <v>315701</v>
      </c>
      <c r="K8252" s="4">
        <v>0</v>
      </c>
      <c r="L8252" s="4">
        <v>5.9690000000000003</v>
      </c>
      <c r="M8252" s="4">
        <v>0</v>
      </c>
      <c r="N8252" s="4">
        <v>5.9690000000000003</v>
      </c>
      <c r="O8252" t="s">
        <v>1223</v>
      </c>
      <c r="P8252" t="s">
        <v>1223</v>
      </c>
    </row>
    <row r="8253" spans="1:16">
      <c r="A8253">
        <v>6</v>
      </c>
      <c r="B8253">
        <v>17</v>
      </c>
      <c r="C8253">
        <v>9</v>
      </c>
      <c r="D8253">
        <v>14</v>
      </c>
      <c r="E8253">
        <v>3183</v>
      </c>
      <c r="F8253">
        <v>3367</v>
      </c>
      <c r="G8253">
        <v>2696</v>
      </c>
      <c r="H8253">
        <v>1</v>
      </c>
      <c r="I8253" s="58">
        <v>290735</v>
      </c>
      <c r="J8253">
        <v>269601</v>
      </c>
      <c r="K8253" s="4">
        <v>5</v>
      </c>
      <c r="L8253" s="4">
        <v>6.43</v>
      </c>
      <c r="M8253" s="4">
        <v>0</v>
      </c>
      <c r="N8253" s="4">
        <v>1.43</v>
      </c>
      <c r="O8253" s="5">
        <v>42305.745292812499</v>
      </c>
      <c r="P8253" s="5">
        <v>42305.745292812499</v>
      </c>
    </row>
    <row r="8254" spans="1:16">
      <c r="A8254">
        <v>6</v>
      </c>
      <c r="B8254">
        <v>17</v>
      </c>
      <c r="C8254">
        <v>9</v>
      </c>
      <c r="D8254">
        <v>14</v>
      </c>
      <c r="E8254">
        <v>3319</v>
      </c>
      <c r="F8254">
        <v>3368</v>
      </c>
      <c r="G8254">
        <v>3531</v>
      </c>
      <c r="H8254">
        <v>1</v>
      </c>
      <c r="I8254" s="58">
        <v>595712</v>
      </c>
      <c r="J8254">
        <v>353101</v>
      </c>
      <c r="K8254" s="4">
        <v>0.61499999999999999</v>
      </c>
      <c r="L8254" s="4">
        <v>7.4480000000000004</v>
      </c>
      <c r="M8254" s="4">
        <v>0</v>
      </c>
      <c r="N8254" s="4">
        <v>6.8330000000000002</v>
      </c>
      <c r="O8254" s="5">
        <v>42305.745292812499</v>
      </c>
      <c r="P8254" s="5">
        <v>42305.745292812499</v>
      </c>
    </row>
    <row r="8255" spans="1:16">
      <c r="A8255">
        <v>6</v>
      </c>
      <c r="B8255">
        <v>17</v>
      </c>
      <c r="C8255">
        <v>9</v>
      </c>
      <c r="D8255">
        <v>14</v>
      </c>
      <c r="E8255">
        <v>3366</v>
      </c>
      <c r="F8255">
        <v>3369</v>
      </c>
      <c r="G8255">
        <v>2696</v>
      </c>
      <c r="H8255">
        <v>2</v>
      </c>
      <c r="I8255" s="58">
        <v>290766</v>
      </c>
      <c r="J8255">
        <v>269602</v>
      </c>
      <c r="K8255" s="4">
        <v>1</v>
      </c>
      <c r="L8255" s="4">
        <v>1.7869999999999999</v>
      </c>
      <c r="M8255" s="4">
        <v>0</v>
      </c>
      <c r="N8255" s="4">
        <v>0.78700000000000003</v>
      </c>
      <c r="O8255" s="5">
        <v>42305.745292812499</v>
      </c>
      <c r="P8255" s="5">
        <v>42305.745292812499</v>
      </c>
    </row>
    <row r="8256" spans="1:16">
      <c r="A8256">
        <v>6</v>
      </c>
      <c r="B8256">
        <v>17</v>
      </c>
      <c r="C8256">
        <v>9</v>
      </c>
      <c r="D8256">
        <v>14</v>
      </c>
      <c r="E8256">
        <v>3410</v>
      </c>
      <c r="F8256">
        <v>3370</v>
      </c>
      <c r="G8256">
        <v>3534</v>
      </c>
      <c r="H8256">
        <v>1</v>
      </c>
      <c r="I8256" s="58">
        <v>596808</v>
      </c>
      <c r="J8256">
        <v>353401</v>
      </c>
      <c r="K8256" s="4">
        <v>2.1880000000000002</v>
      </c>
      <c r="L8256" s="4">
        <v>9.3930000000000007</v>
      </c>
      <c r="M8256" s="4">
        <v>0</v>
      </c>
      <c r="N8256" s="4">
        <v>7.2050000000000001</v>
      </c>
      <c r="O8256" s="5">
        <v>42305.745292812499</v>
      </c>
      <c r="P8256" s="5">
        <v>42305.745292812499</v>
      </c>
    </row>
    <row r="8257" spans="1:16">
      <c r="A8257">
        <v>6</v>
      </c>
      <c r="B8257">
        <v>17</v>
      </c>
      <c r="C8257">
        <v>9</v>
      </c>
      <c r="D8257">
        <v>14</v>
      </c>
      <c r="E8257">
        <v>3418</v>
      </c>
      <c r="F8257">
        <v>3371</v>
      </c>
      <c r="G8257">
        <v>3409</v>
      </c>
      <c r="H8257">
        <v>1</v>
      </c>
      <c r="I8257" s="58">
        <v>551153</v>
      </c>
      <c r="J8257">
        <v>340901</v>
      </c>
      <c r="K8257" s="4">
        <v>0</v>
      </c>
      <c r="L8257" s="4">
        <v>5.1740000000000004</v>
      </c>
      <c r="M8257" s="4">
        <v>0</v>
      </c>
      <c r="N8257" s="4">
        <v>5.1740000000000004</v>
      </c>
      <c r="O8257" s="5">
        <v>42305.745292812499</v>
      </c>
      <c r="P8257" s="5">
        <v>42305.745292812499</v>
      </c>
    </row>
    <row r="8258" spans="1:16">
      <c r="A8258">
        <v>6</v>
      </c>
      <c r="B8258">
        <v>17</v>
      </c>
      <c r="C8258">
        <v>9</v>
      </c>
      <c r="D8258">
        <v>14</v>
      </c>
      <c r="E8258">
        <v>3482</v>
      </c>
      <c r="F8258">
        <v>3372</v>
      </c>
      <c r="G8258">
        <v>2057</v>
      </c>
      <c r="H8258">
        <v>1</v>
      </c>
      <c r="I8258" s="58">
        <v>57346</v>
      </c>
      <c r="J8258">
        <v>205701</v>
      </c>
      <c r="K8258" s="4">
        <v>0</v>
      </c>
      <c r="L8258" s="4">
        <v>1.71</v>
      </c>
      <c r="M8258" s="4">
        <v>0</v>
      </c>
      <c r="N8258" s="4">
        <v>1.71</v>
      </c>
      <c r="O8258" s="5">
        <v>42305.745292812499</v>
      </c>
      <c r="P8258" s="5">
        <v>42305.745292812499</v>
      </c>
    </row>
    <row r="8259" spans="1:16">
      <c r="A8259">
        <v>6</v>
      </c>
      <c r="B8259">
        <v>17</v>
      </c>
      <c r="C8259">
        <v>9</v>
      </c>
      <c r="D8259">
        <v>14</v>
      </c>
      <c r="E8259">
        <v>3502</v>
      </c>
      <c r="F8259">
        <v>3374</v>
      </c>
      <c r="G8259">
        <v>752</v>
      </c>
      <c r="H8259">
        <v>7</v>
      </c>
      <c r="I8259" s="58" t="s">
        <v>10565</v>
      </c>
      <c r="J8259">
        <v>75207</v>
      </c>
      <c r="K8259" s="4">
        <v>0</v>
      </c>
      <c r="L8259" s="4">
        <v>0.76300000000000001</v>
      </c>
      <c r="M8259" s="4">
        <v>0</v>
      </c>
      <c r="N8259" s="4">
        <v>0.76300000000000001</v>
      </c>
      <c r="O8259" s="5">
        <v>42305.745292812499</v>
      </c>
      <c r="P8259" s="5">
        <v>42305.745292812499</v>
      </c>
    </row>
    <row r="8260" spans="1:16">
      <c r="A8260">
        <v>6</v>
      </c>
      <c r="B8260">
        <v>17</v>
      </c>
      <c r="C8260">
        <v>9</v>
      </c>
      <c r="D8260">
        <v>14</v>
      </c>
      <c r="E8260">
        <v>3529</v>
      </c>
      <c r="F8260">
        <v>3375</v>
      </c>
      <c r="G8260">
        <v>2304</v>
      </c>
      <c r="H8260">
        <v>3</v>
      </c>
      <c r="I8260" s="58">
        <v>147619</v>
      </c>
      <c r="J8260">
        <v>230403</v>
      </c>
      <c r="K8260" s="4">
        <v>2.2850000000000001</v>
      </c>
      <c r="L8260" s="4">
        <v>2.343</v>
      </c>
      <c r="M8260" s="4">
        <v>0</v>
      </c>
      <c r="N8260" s="4">
        <v>5.8000000000000003E-2</v>
      </c>
      <c r="O8260" s="5">
        <v>42305.745292812499</v>
      </c>
      <c r="P8260" s="5">
        <v>42305.745292812499</v>
      </c>
    </row>
    <row r="8261" spans="1:16">
      <c r="A8261">
        <v>6</v>
      </c>
      <c r="B8261">
        <v>17</v>
      </c>
      <c r="C8261">
        <v>9</v>
      </c>
      <c r="D8261">
        <v>14</v>
      </c>
      <c r="E8261">
        <v>3538</v>
      </c>
      <c r="F8261">
        <v>3376</v>
      </c>
      <c r="G8261">
        <v>15</v>
      </c>
      <c r="H8261">
        <v>4</v>
      </c>
      <c r="I8261" s="58">
        <v>42095</v>
      </c>
      <c r="J8261">
        <v>1504</v>
      </c>
      <c r="K8261" s="4">
        <v>25.707999999999998</v>
      </c>
      <c r="L8261" s="4">
        <v>35.786000000000001</v>
      </c>
      <c r="M8261" s="4">
        <v>303.03899999999999</v>
      </c>
      <c r="N8261" s="4">
        <v>313.11700000000002</v>
      </c>
      <c r="O8261" s="5">
        <v>42305.745292812499</v>
      </c>
      <c r="P8261" s="5">
        <v>43258.050196053242</v>
      </c>
    </row>
    <row r="8262" spans="1:16">
      <c r="A8262">
        <v>6</v>
      </c>
      <c r="B8262">
        <v>17</v>
      </c>
      <c r="C8262">
        <v>9</v>
      </c>
      <c r="D8262">
        <v>14</v>
      </c>
      <c r="E8262">
        <v>3538</v>
      </c>
      <c r="F8262">
        <v>3377</v>
      </c>
      <c r="G8262">
        <v>15</v>
      </c>
      <c r="H8262">
        <v>6</v>
      </c>
      <c r="I8262" s="58">
        <v>42156</v>
      </c>
      <c r="J8262">
        <v>1506</v>
      </c>
      <c r="K8262" s="4">
        <v>9.8480000000000008</v>
      </c>
      <c r="L8262" s="4">
        <v>15.067</v>
      </c>
      <c r="M8262" s="4">
        <v>287.21699999999998</v>
      </c>
      <c r="N8262" s="4">
        <v>292.43599999999998</v>
      </c>
      <c r="O8262" s="5">
        <v>42305.745292812499</v>
      </c>
      <c r="P8262" s="5">
        <v>43258.050196053242</v>
      </c>
    </row>
    <row r="8263" spans="1:16">
      <c r="A8263">
        <v>6</v>
      </c>
      <c r="B8263">
        <v>17</v>
      </c>
      <c r="C8263">
        <v>9</v>
      </c>
      <c r="D8263">
        <v>14</v>
      </c>
      <c r="E8263">
        <v>3538</v>
      </c>
      <c r="F8263">
        <v>3378</v>
      </c>
      <c r="G8263">
        <v>15</v>
      </c>
      <c r="H8263">
        <v>7</v>
      </c>
      <c r="I8263" s="58">
        <v>42186</v>
      </c>
      <c r="J8263">
        <v>1507</v>
      </c>
      <c r="K8263" s="4">
        <v>0</v>
      </c>
      <c r="L8263" s="4">
        <v>9.8480000000000008</v>
      </c>
      <c r="M8263" s="4">
        <v>277.36900000000003</v>
      </c>
      <c r="N8263" s="4">
        <v>287.21699999999998</v>
      </c>
      <c r="O8263" s="5">
        <v>42305.745292812499</v>
      </c>
      <c r="P8263" s="5">
        <v>43258.050196053242</v>
      </c>
    </row>
    <row r="8264" spans="1:16">
      <c r="A8264">
        <v>6</v>
      </c>
      <c r="B8264">
        <v>17</v>
      </c>
      <c r="C8264">
        <v>9</v>
      </c>
      <c r="D8264">
        <v>14</v>
      </c>
      <c r="E8264">
        <v>3538</v>
      </c>
      <c r="F8264">
        <v>3379</v>
      </c>
      <c r="G8264">
        <v>15</v>
      </c>
      <c r="H8264">
        <v>14</v>
      </c>
      <c r="I8264" s="58" t="s">
        <v>10566</v>
      </c>
      <c r="J8264">
        <v>1514</v>
      </c>
      <c r="K8264" s="4">
        <v>15.061</v>
      </c>
      <c r="L8264" s="4">
        <v>25.664000000000001</v>
      </c>
      <c r="M8264" s="4">
        <v>292.43599999999998</v>
      </c>
      <c r="N8264" s="4">
        <v>303.03899999999999</v>
      </c>
      <c r="O8264" s="5">
        <v>42305.745292812499</v>
      </c>
      <c r="P8264" s="5">
        <v>43258.050196053242</v>
      </c>
    </row>
    <row r="8265" spans="1:16">
      <c r="A8265">
        <v>6</v>
      </c>
      <c r="B8265">
        <v>17</v>
      </c>
      <c r="C8265">
        <v>9</v>
      </c>
      <c r="D8265">
        <v>14</v>
      </c>
      <c r="E8265">
        <v>3884</v>
      </c>
      <c r="F8265">
        <v>3380</v>
      </c>
      <c r="G8265">
        <v>184</v>
      </c>
      <c r="H8265">
        <v>2</v>
      </c>
      <c r="I8265" s="58" t="s">
        <v>10567</v>
      </c>
      <c r="J8265">
        <v>18402</v>
      </c>
      <c r="K8265" s="4">
        <v>0</v>
      </c>
      <c r="L8265" s="4">
        <v>10.138999999999999</v>
      </c>
      <c r="M8265" s="4">
        <v>164.797</v>
      </c>
      <c r="N8265" s="4">
        <v>174.93600000000001</v>
      </c>
      <c r="O8265" s="5">
        <v>42305.745292812499</v>
      </c>
      <c r="P8265" s="5">
        <v>43258.050196053242</v>
      </c>
    </row>
    <row r="8266" spans="1:16">
      <c r="A8266">
        <v>6</v>
      </c>
      <c r="B8266">
        <v>17</v>
      </c>
      <c r="C8266">
        <v>9</v>
      </c>
      <c r="D8266">
        <v>14</v>
      </c>
      <c r="E8266">
        <v>3884</v>
      </c>
      <c r="F8266">
        <v>3381</v>
      </c>
      <c r="G8266">
        <v>184</v>
      </c>
      <c r="H8266">
        <v>3</v>
      </c>
      <c r="I8266" s="58" t="s">
        <v>1713</v>
      </c>
      <c r="J8266">
        <v>18403</v>
      </c>
      <c r="K8266" s="4">
        <v>0</v>
      </c>
      <c r="L8266" s="4">
        <v>3.1259999999999999</v>
      </c>
      <c r="M8266" s="4">
        <v>174.93600000000001</v>
      </c>
      <c r="N8266" s="4">
        <v>178.06200000000001</v>
      </c>
      <c r="O8266" s="5">
        <v>42305.745292812499</v>
      </c>
      <c r="P8266" s="5">
        <v>42305.745292812499</v>
      </c>
    </row>
    <row r="8267" spans="1:16">
      <c r="A8267">
        <v>6</v>
      </c>
      <c r="B8267">
        <v>17</v>
      </c>
      <c r="C8267">
        <v>9</v>
      </c>
      <c r="D8267">
        <v>14</v>
      </c>
      <c r="E8267">
        <v>3884</v>
      </c>
      <c r="F8267">
        <v>3382</v>
      </c>
      <c r="G8267">
        <v>184</v>
      </c>
      <c r="H8267">
        <v>4</v>
      </c>
      <c r="I8267" s="58" t="s">
        <v>1714</v>
      </c>
      <c r="J8267">
        <v>18404</v>
      </c>
      <c r="K8267" s="4">
        <v>0.253</v>
      </c>
      <c r="L8267" s="4">
        <v>2.3759999999999999</v>
      </c>
      <c r="M8267" s="4">
        <v>178.06200000000001</v>
      </c>
      <c r="N8267" s="4">
        <v>180.185</v>
      </c>
      <c r="O8267" s="5">
        <v>42305.745292812499</v>
      </c>
      <c r="P8267" s="5">
        <v>42305.745292812499</v>
      </c>
    </row>
    <row r="8268" spans="1:16">
      <c r="A8268">
        <v>6</v>
      </c>
      <c r="B8268">
        <v>17</v>
      </c>
      <c r="C8268">
        <v>9</v>
      </c>
      <c r="D8268">
        <v>14</v>
      </c>
      <c r="E8268">
        <v>3899</v>
      </c>
      <c r="F8268">
        <v>3383</v>
      </c>
      <c r="G8268">
        <v>184</v>
      </c>
      <c r="H8268">
        <v>3</v>
      </c>
      <c r="I8268" s="58" t="s">
        <v>1713</v>
      </c>
      <c r="J8268">
        <v>18403</v>
      </c>
      <c r="K8268" s="4">
        <v>3.1259999999999999</v>
      </c>
      <c r="L8268" s="4">
        <v>6.0590000000000002</v>
      </c>
      <c r="M8268" s="4">
        <v>0</v>
      </c>
      <c r="N8268" s="4">
        <v>2.9319999999999999</v>
      </c>
      <c r="O8268" s="5">
        <v>42305.745292812499</v>
      </c>
      <c r="P8268" s="5">
        <v>43258.050196053242</v>
      </c>
    </row>
    <row r="8269" spans="1:16">
      <c r="A8269">
        <v>6</v>
      </c>
      <c r="B8269">
        <v>17</v>
      </c>
      <c r="C8269">
        <v>9</v>
      </c>
      <c r="D8269">
        <v>14</v>
      </c>
      <c r="E8269">
        <v>3899</v>
      </c>
      <c r="F8269">
        <v>3384</v>
      </c>
      <c r="G8269">
        <v>232</v>
      </c>
      <c r="H8269">
        <v>1</v>
      </c>
      <c r="I8269" s="58" t="s">
        <v>10568</v>
      </c>
      <c r="J8269">
        <v>23201</v>
      </c>
      <c r="K8269" s="4">
        <v>10</v>
      </c>
      <c r="L8269" s="4">
        <v>24.504000000000001</v>
      </c>
      <c r="M8269" s="4">
        <v>2.9319999999999999</v>
      </c>
      <c r="N8269" s="4">
        <v>17.437000000000001</v>
      </c>
      <c r="O8269" s="5">
        <v>42305.745292812499</v>
      </c>
      <c r="P8269" s="5">
        <v>43258.050196053242</v>
      </c>
    </row>
    <row r="8270" spans="1:16">
      <c r="A8270">
        <v>6</v>
      </c>
      <c r="B8270">
        <v>17</v>
      </c>
      <c r="C8270">
        <v>9</v>
      </c>
      <c r="D8270">
        <v>14</v>
      </c>
      <c r="E8270">
        <v>3934</v>
      </c>
      <c r="F8270">
        <v>3385</v>
      </c>
      <c r="G8270">
        <v>320</v>
      </c>
      <c r="H8270">
        <v>1</v>
      </c>
      <c r="I8270" s="58" t="s">
        <v>1715</v>
      </c>
      <c r="J8270">
        <v>32001</v>
      </c>
      <c r="K8270" s="4">
        <v>13.507999999999999</v>
      </c>
      <c r="L8270" s="4">
        <v>19.256</v>
      </c>
      <c r="M8270" s="4">
        <v>0</v>
      </c>
      <c r="N8270" s="4">
        <v>5.7480000000000002</v>
      </c>
      <c r="O8270" s="5">
        <v>42305.745292812499</v>
      </c>
      <c r="P8270" s="5">
        <v>42305.745292812499</v>
      </c>
    </row>
    <row r="8271" spans="1:16">
      <c r="A8271">
        <v>6</v>
      </c>
      <c r="B8271">
        <v>17</v>
      </c>
      <c r="C8271">
        <v>9</v>
      </c>
      <c r="D8271">
        <v>14</v>
      </c>
      <c r="E8271">
        <v>3934</v>
      </c>
      <c r="F8271">
        <v>3386</v>
      </c>
      <c r="G8271">
        <v>320</v>
      </c>
      <c r="H8271">
        <v>2</v>
      </c>
      <c r="I8271" s="58" t="s">
        <v>10569</v>
      </c>
      <c r="J8271">
        <v>32002</v>
      </c>
      <c r="K8271" s="4">
        <v>0</v>
      </c>
      <c r="L8271" s="4">
        <v>13.726000000000001</v>
      </c>
      <c r="M8271" s="4">
        <v>5.7480000000000002</v>
      </c>
      <c r="N8271" s="4">
        <v>19.474</v>
      </c>
      <c r="O8271" s="5">
        <v>42305.745292812499</v>
      </c>
      <c r="P8271" s="5">
        <v>42305.745292812499</v>
      </c>
    </row>
    <row r="8272" spans="1:16">
      <c r="A8272">
        <v>6</v>
      </c>
      <c r="B8272">
        <v>17</v>
      </c>
      <c r="C8272">
        <v>9</v>
      </c>
      <c r="D8272">
        <v>14</v>
      </c>
      <c r="E8272">
        <v>4010</v>
      </c>
      <c r="F8272">
        <v>3387</v>
      </c>
      <c r="G8272">
        <v>836</v>
      </c>
      <c r="H8272">
        <v>2</v>
      </c>
      <c r="I8272" s="58" t="s">
        <v>10570</v>
      </c>
      <c r="J8272">
        <v>83602</v>
      </c>
      <c r="K8272" s="4">
        <v>0</v>
      </c>
      <c r="L8272" s="4">
        <v>16.805</v>
      </c>
      <c r="M8272" s="4">
        <v>0</v>
      </c>
      <c r="N8272" s="4">
        <v>16.805</v>
      </c>
      <c r="O8272" s="5">
        <v>42305.745292812499</v>
      </c>
      <c r="P8272" s="5">
        <v>43258.050196053242</v>
      </c>
    </row>
    <row r="8273" spans="1:16">
      <c r="A8273">
        <v>6</v>
      </c>
      <c r="B8273">
        <v>17</v>
      </c>
      <c r="C8273">
        <v>9</v>
      </c>
      <c r="D8273">
        <v>14</v>
      </c>
      <c r="E8273">
        <v>4013</v>
      </c>
      <c r="F8273">
        <v>3388</v>
      </c>
      <c r="G8273">
        <v>3534</v>
      </c>
      <c r="H8273">
        <v>1</v>
      </c>
      <c r="I8273" s="58">
        <v>596808</v>
      </c>
      <c r="J8273">
        <v>353401</v>
      </c>
      <c r="K8273" s="4">
        <v>0</v>
      </c>
      <c r="L8273" s="4">
        <v>2.1880000000000002</v>
      </c>
      <c r="M8273" s="4">
        <v>0</v>
      </c>
      <c r="N8273" s="4">
        <v>2.1880000000000002</v>
      </c>
      <c r="O8273" s="5">
        <v>42305.745292812499</v>
      </c>
      <c r="P8273" s="5">
        <v>42305.745292812499</v>
      </c>
    </row>
    <row r="8274" spans="1:16">
      <c r="A8274">
        <v>6</v>
      </c>
      <c r="B8274">
        <v>17</v>
      </c>
      <c r="C8274">
        <v>9</v>
      </c>
      <c r="D8274">
        <v>14</v>
      </c>
      <c r="E8274">
        <v>4013</v>
      </c>
      <c r="F8274">
        <v>3389</v>
      </c>
      <c r="G8274">
        <v>3534</v>
      </c>
      <c r="H8274">
        <v>2</v>
      </c>
      <c r="I8274" s="58">
        <v>596839</v>
      </c>
      <c r="J8274">
        <v>353402</v>
      </c>
      <c r="K8274" s="4">
        <v>2.1880000000000002</v>
      </c>
      <c r="L8274" s="4">
        <v>7.5869999999999997</v>
      </c>
      <c r="M8274" s="4">
        <v>2.1880000000000002</v>
      </c>
      <c r="N8274" s="4">
        <v>7.5869999999999997</v>
      </c>
      <c r="O8274" s="5">
        <v>42305.745292812499</v>
      </c>
      <c r="P8274" s="5">
        <v>42305.745292812499</v>
      </c>
    </row>
    <row r="8275" spans="1:16">
      <c r="A8275">
        <v>6</v>
      </c>
      <c r="B8275">
        <v>17</v>
      </c>
      <c r="C8275">
        <v>9</v>
      </c>
      <c r="D8275">
        <v>14</v>
      </c>
      <c r="E8275">
        <v>4067</v>
      </c>
      <c r="F8275">
        <v>3390</v>
      </c>
      <c r="G8275">
        <v>15</v>
      </c>
      <c r="H8275">
        <v>5</v>
      </c>
      <c r="I8275" s="58">
        <v>42125</v>
      </c>
      <c r="J8275">
        <v>1505</v>
      </c>
      <c r="K8275" s="4">
        <v>20</v>
      </c>
      <c r="L8275" s="4">
        <v>21.202999999999999</v>
      </c>
      <c r="M8275" s="4">
        <v>43.588000000000001</v>
      </c>
      <c r="N8275" s="4">
        <v>44.790999999999997</v>
      </c>
      <c r="O8275" s="5">
        <v>42305.745292812499</v>
      </c>
      <c r="P8275" s="5">
        <v>42305.745292812499</v>
      </c>
    </row>
    <row r="8276" spans="1:16">
      <c r="A8276">
        <v>6</v>
      </c>
      <c r="B8276">
        <v>17</v>
      </c>
      <c r="C8276">
        <v>9</v>
      </c>
      <c r="D8276">
        <v>14</v>
      </c>
      <c r="E8276">
        <v>4067</v>
      </c>
      <c r="F8276">
        <v>3391</v>
      </c>
      <c r="G8276">
        <v>398</v>
      </c>
      <c r="H8276">
        <v>4</v>
      </c>
      <c r="I8276" s="58" t="s">
        <v>10571</v>
      </c>
      <c r="J8276">
        <v>39804</v>
      </c>
      <c r="K8276" s="4">
        <v>0</v>
      </c>
      <c r="L8276" s="4">
        <v>15.597</v>
      </c>
      <c r="M8276" s="4">
        <v>27.991</v>
      </c>
      <c r="N8276" s="4">
        <v>43.588000000000001</v>
      </c>
      <c r="O8276" s="5">
        <v>42305.745292812499</v>
      </c>
      <c r="P8276" s="5">
        <v>43258.050196053242</v>
      </c>
    </row>
    <row r="8277" spans="1:16">
      <c r="A8277">
        <v>6</v>
      </c>
      <c r="B8277">
        <v>17</v>
      </c>
      <c r="C8277">
        <v>9</v>
      </c>
      <c r="D8277">
        <v>14</v>
      </c>
      <c r="E8277">
        <v>4068</v>
      </c>
      <c r="F8277">
        <v>3392</v>
      </c>
      <c r="G8277">
        <v>590</v>
      </c>
      <c r="H8277">
        <v>3</v>
      </c>
      <c r="I8277" s="58" t="s">
        <v>10572</v>
      </c>
      <c r="J8277">
        <v>59003</v>
      </c>
      <c r="K8277" s="4">
        <v>0</v>
      </c>
      <c r="L8277" s="4">
        <v>1.1910000000000001</v>
      </c>
      <c r="M8277" s="4">
        <v>17.600999999999999</v>
      </c>
      <c r="N8277" s="4">
        <v>18.792000000000002</v>
      </c>
      <c r="O8277" s="5">
        <v>42305.745292812499</v>
      </c>
      <c r="P8277" s="5">
        <v>43258.050196053242</v>
      </c>
    </row>
    <row r="8278" spans="1:16">
      <c r="A8278">
        <v>6</v>
      </c>
      <c r="B8278">
        <v>17</v>
      </c>
      <c r="C8278">
        <v>9</v>
      </c>
      <c r="D8278">
        <v>14</v>
      </c>
      <c r="E8278">
        <v>4144</v>
      </c>
      <c r="F8278">
        <v>3393</v>
      </c>
      <c r="G8278">
        <v>2502</v>
      </c>
      <c r="H8278">
        <v>1</v>
      </c>
      <c r="I8278" s="58">
        <v>219878</v>
      </c>
      <c r="J8278">
        <v>250201</v>
      </c>
      <c r="K8278" s="4">
        <v>0</v>
      </c>
      <c r="L8278" s="4">
        <v>5.9610000000000003</v>
      </c>
      <c r="M8278" s="4">
        <v>0</v>
      </c>
      <c r="N8278" s="4">
        <v>5.9610000000000003</v>
      </c>
      <c r="O8278" s="5">
        <v>42305.745292812499</v>
      </c>
      <c r="P8278" s="5">
        <v>42305.745292812499</v>
      </c>
    </row>
    <row r="8279" spans="1:16">
      <c r="A8279">
        <v>6</v>
      </c>
      <c r="B8279">
        <v>17</v>
      </c>
      <c r="C8279">
        <v>9</v>
      </c>
      <c r="D8279">
        <v>14</v>
      </c>
      <c r="E8279">
        <v>4241</v>
      </c>
      <c r="F8279">
        <v>3394</v>
      </c>
      <c r="G8279">
        <v>320</v>
      </c>
      <c r="H8279">
        <v>5</v>
      </c>
      <c r="I8279" s="58" t="s">
        <v>10573</v>
      </c>
      <c r="J8279">
        <v>32005</v>
      </c>
      <c r="K8279" s="4">
        <v>20</v>
      </c>
      <c r="L8279" s="4">
        <v>26.591999999999999</v>
      </c>
      <c r="M8279" s="4">
        <v>3.9420000000000002</v>
      </c>
      <c r="N8279" s="4">
        <v>10.534000000000001</v>
      </c>
      <c r="O8279" s="5">
        <v>42305.745292812499</v>
      </c>
      <c r="P8279" s="5">
        <v>42305.745292812499</v>
      </c>
    </row>
    <row r="8280" spans="1:16">
      <c r="A8280">
        <v>6</v>
      </c>
      <c r="B8280">
        <v>17</v>
      </c>
      <c r="C8280">
        <v>9</v>
      </c>
      <c r="D8280">
        <v>14</v>
      </c>
      <c r="E8280">
        <v>4241</v>
      </c>
      <c r="F8280">
        <v>3395</v>
      </c>
      <c r="G8280">
        <v>320</v>
      </c>
      <c r="H8280">
        <v>6</v>
      </c>
      <c r="I8280" s="58" t="s">
        <v>10574</v>
      </c>
      <c r="J8280">
        <v>32006</v>
      </c>
      <c r="K8280" s="4">
        <v>0</v>
      </c>
      <c r="L8280" s="4">
        <v>3.9420000000000002</v>
      </c>
      <c r="M8280" s="4">
        <v>0</v>
      </c>
      <c r="N8280" s="4">
        <v>3.9420000000000002</v>
      </c>
      <c r="O8280" s="5">
        <v>42305.745292812499</v>
      </c>
      <c r="P8280" s="5">
        <v>42305.745292812499</v>
      </c>
    </row>
    <row r="8281" spans="1:16">
      <c r="A8281">
        <v>6</v>
      </c>
      <c r="B8281">
        <v>17</v>
      </c>
      <c r="C8281">
        <v>9</v>
      </c>
      <c r="D8281">
        <v>14</v>
      </c>
      <c r="E8281">
        <v>4385</v>
      </c>
      <c r="F8281">
        <v>3396</v>
      </c>
      <c r="G8281">
        <v>231</v>
      </c>
      <c r="H8281">
        <v>7</v>
      </c>
      <c r="I8281" s="58" t="s">
        <v>10575</v>
      </c>
      <c r="J8281">
        <v>23107</v>
      </c>
      <c r="K8281" s="4">
        <v>10</v>
      </c>
      <c r="L8281" s="4">
        <v>10.808999999999999</v>
      </c>
      <c r="M8281" s="4">
        <v>0</v>
      </c>
      <c r="N8281" s="4">
        <v>0.80900000000000005</v>
      </c>
      <c r="O8281" s="5">
        <v>42305.745292812499</v>
      </c>
      <c r="P8281" s="5">
        <v>42305.745292812499</v>
      </c>
    </row>
    <row r="8282" spans="1:16">
      <c r="A8282">
        <v>6</v>
      </c>
      <c r="B8282">
        <v>17</v>
      </c>
      <c r="C8282">
        <v>9</v>
      </c>
      <c r="D8282">
        <v>14</v>
      </c>
      <c r="E8282">
        <v>4424</v>
      </c>
      <c r="F8282">
        <v>3397</v>
      </c>
      <c r="G8282">
        <v>15</v>
      </c>
      <c r="H8282">
        <v>4</v>
      </c>
      <c r="I8282" s="58">
        <v>42095</v>
      </c>
      <c r="J8282">
        <v>1504</v>
      </c>
      <c r="K8282" s="4">
        <v>5</v>
      </c>
      <c r="L8282" s="4">
        <v>7.4710000000000001</v>
      </c>
      <c r="M8282" s="4">
        <v>0</v>
      </c>
      <c r="N8282" s="4">
        <v>2.4710000000000001</v>
      </c>
      <c r="O8282" s="5">
        <v>42305.745292812499</v>
      </c>
      <c r="P8282" s="5">
        <v>42305.745292812499</v>
      </c>
    </row>
    <row r="8283" spans="1:16">
      <c r="A8283">
        <v>6</v>
      </c>
      <c r="B8283">
        <v>17</v>
      </c>
      <c r="C8283">
        <v>9</v>
      </c>
      <c r="D8283">
        <v>14</v>
      </c>
      <c r="E8283">
        <v>4424</v>
      </c>
      <c r="F8283">
        <v>3398</v>
      </c>
      <c r="G8283">
        <v>320</v>
      </c>
      <c r="H8283">
        <v>1</v>
      </c>
      <c r="I8283" s="58" t="s">
        <v>1715</v>
      </c>
      <c r="J8283">
        <v>32001</v>
      </c>
      <c r="K8283" s="4">
        <v>0</v>
      </c>
      <c r="L8283" s="4">
        <v>2.2650000000000001</v>
      </c>
      <c r="M8283" s="4">
        <v>2.4710000000000001</v>
      </c>
      <c r="N8283" s="4">
        <v>4.7359999999999998</v>
      </c>
      <c r="O8283" s="5">
        <v>42305.745292812499</v>
      </c>
      <c r="P8283" s="5">
        <v>42305.745292812499</v>
      </c>
    </row>
    <row r="8284" spans="1:16">
      <c r="A8284">
        <v>6</v>
      </c>
      <c r="B8284">
        <v>17</v>
      </c>
      <c r="C8284">
        <v>9</v>
      </c>
      <c r="D8284">
        <v>14</v>
      </c>
      <c r="E8284">
        <v>4543</v>
      </c>
      <c r="F8284">
        <v>3399</v>
      </c>
      <c r="G8284">
        <v>184</v>
      </c>
      <c r="H8284">
        <v>4</v>
      </c>
      <c r="I8284" s="58" t="s">
        <v>1714</v>
      </c>
      <c r="J8284">
        <v>18404</v>
      </c>
      <c r="K8284" s="4">
        <v>2.3759999999999999</v>
      </c>
      <c r="L8284" s="4">
        <v>5.5570000000000004</v>
      </c>
      <c r="M8284" s="4">
        <v>307.68799999999999</v>
      </c>
      <c r="N8284" s="4">
        <v>310.86900000000003</v>
      </c>
      <c r="O8284" s="5">
        <v>42305.745292812499</v>
      </c>
      <c r="P8284" s="5">
        <v>42305.745292812499</v>
      </c>
    </row>
    <row r="8285" spans="1:16">
      <c r="A8285">
        <v>6</v>
      </c>
      <c r="B8285">
        <v>17</v>
      </c>
      <c r="C8285">
        <v>9</v>
      </c>
      <c r="D8285">
        <v>14</v>
      </c>
      <c r="E8285">
        <v>4543</v>
      </c>
      <c r="F8285">
        <v>3400</v>
      </c>
      <c r="G8285">
        <v>185</v>
      </c>
      <c r="H8285">
        <v>1</v>
      </c>
      <c r="I8285" s="58" t="s">
        <v>1712</v>
      </c>
      <c r="J8285">
        <v>18501</v>
      </c>
      <c r="K8285" s="4">
        <v>1.1439999999999999</v>
      </c>
      <c r="L8285" s="4">
        <v>11.103999999999999</v>
      </c>
      <c r="M8285" s="4">
        <v>312.17500000000001</v>
      </c>
      <c r="N8285" s="4">
        <v>324.58199999999999</v>
      </c>
      <c r="O8285" s="5">
        <v>42305.745292812499</v>
      </c>
      <c r="P8285" s="5">
        <v>43258.050196053242</v>
      </c>
    </row>
    <row r="8286" spans="1:16">
      <c r="A8286">
        <v>6</v>
      </c>
      <c r="B8286">
        <v>17</v>
      </c>
      <c r="C8286">
        <v>9</v>
      </c>
      <c r="D8286">
        <v>14</v>
      </c>
      <c r="E8286">
        <v>4543</v>
      </c>
      <c r="F8286">
        <v>3401</v>
      </c>
      <c r="G8286">
        <v>185</v>
      </c>
      <c r="H8286">
        <v>5</v>
      </c>
      <c r="I8286" s="58" t="s">
        <v>10576</v>
      </c>
      <c r="J8286">
        <v>18505</v>
      </c>
      <c r="K8286" s="4">
        <v>19.613</v>
      </c>
      <c r="L8286" s="4">
        <v>23.018000000000001</v>
      </c>
      <c r="M8286" s="4">
        <v>313.35300000000001</v>
      </c>
      <c r="N8286" s="4">
        <v>316.75799999999998</v>
      </c>
      <c r="O8286" s="5">
        <v>42305.745292812499</v>
      </c>
      <c r="P8286" s="5">
        <v>43258.050196053242</v>
      </c>
    </row>
    <row r="8287" spans="1:16">
      <c r="A8287">
        <v>6</v>
      </c>
      <c r="B8287">
        <v>17</v>
      </c>
      <c r="C8287">
        <v>9</v>
      </c>
      <c r="D8287">
        <v>14</v>
      </c>
      <c r="E8287">
        <v>4543</v>
      </c>
      <c r="F8287">
        <v>3402</v>
      </c>
      <c r="G8287">
        <v>231</v>
      </c>
      <c r="H8287">
        <v>3</v>
      </c>
      <c r="I8287" s="58" t="s">
        <v>10577</v>
      </c>
      <c r="J8287">
        <v>23103</v>
      </c>
      <c r="K8287" s="4">
        <v>1</v>
      </c>
      <c r="L8287" s="4">
        <v>15.256</v>
      </c>
      <c r="M8287" s="4">
        <v>280.17099999999999</v>
      </c>
      <c r="N8287" s="4">
        <v>294.42700000000002</v>
      </c>
      <c r="O8287" s="5">
        <v>42305.745292812499</v>
      </c>
      <c r="P8287" s="5">
        <v>43258.050196053242</v>
      </c>
    </row>
    <row r="8288" spans="1:16">
      <c r="A8288">
        <v>6</v>
      </c>
      <c r="B8288">
        <v>17</v>
      </c>
      <c r="C8288">
        <v>9</v>
      </c>
      <c r="D8288">
        <v>14</v>
      </c>
      <c r="E8288">
        <v>4543</v>
      </c>
      <c r="F8288">
        <v>3403</v>
      </c>
      <c r="G8288">
        <v>231</v>
      </c>
      <c r="H8288">
        <v>4</v>
      </c>
      <c r="I8288" s="58" t="s">
        <v>10578</v>
      </c>
      <c r="J8288">
        <v>23104</v>
      </c>
      <c r="K8288" s="4">
        <v>19.971</v>
      </c>
      <c r="L8288" s="4">
        <v>27.832000000000001</v>
      </c>
      <c r="M8288" s="4">
        <v>294.42700000000002</v>
      </c>
      <c r="N8288" s="4">
        <v>302.28800000000001</v>
      </c>
      <c r="O8288" s="5">
        <v>42305.745292812499</v>
      </c>
      <c r="P8288" s="5">
        <v>42305.745292812499</v>
      </c>
    </row>
    <row r="8289" spans="1:16">
      <c r="A8289">
        <v>6</v>
      </c>
      <c r="B8289">
        <v>17</v>
      </c>
      <c r="C8289">
        <v>9</v>
      </c>
      <c r="D8289">
        <v>14</v>
      </c>
      <c r="E8289">
        <v>4543</v>
      </c>
      <c r="F8289">
        <v>3404</v>
      </c>
      <c r="G8289">
        <v>320</v>
      </c>
      <c r="H8289">
        <v>1</v>
      </c>
      <c r="I8289" s="58" t="s">
        <v>1715</v>
      </c>
      <c r="J8289">
        <v>32001</v>
      </c>
      <c r="K8289" s="4">
        <v>2.2650000000000001</v>
      </c>
      <c r="L8289" s="4">
        <v>3.5710000000000002</v>
      </c>
      <c r="M8289" s="4">
        <v>310.86900000000003</v>
      </c>
      <c r="N8289" s="4">
        <v>312.17500000000001</v>
      </c>
      <c r="O8289" s="5">
        <v>42305.745292812499</v>
      </c>
      <c r="P8289" s="5">
        <v>42305.745292812499</v>
      </c>
    </row>
    <row r="8290" spans="1:16">
      <c r="A8290">
        <v>6</v>
      </c>
      <c r="B8290">
        <v>17</v>
      </c>
      <c r="C8290">
        <v>9</v>
      </c>
      <c r="D8290">
        <v>14</v>
      </c>
      <c r="E8290">
        <v>604</v>
      </c>
      <c r="F8290">
        <v>3329</v>
      </c>
      <c r="G8290">
        <v>231</v>
      </c>
      <c r="H8290">
        <v>16</v>
      </c>
      <c r="I8290" s="58" t="s">
        <v>10579</v>
      </c>
      <c r="J8290">
        <v>23116</v>
      </c>
      <c r="K8290" s="4">
        <v>9.9090000000000007</v>
      </c>
      <c r="L8290" s="4">
        <v>23.428999999999998</v>
      </c>
      <c r="M8290" s="4">
        <v>0</v>
      </c>
      <c r="N8290" s="4">
        <v>13.52</v>
      </c>
      <c r="O8290" s="5">
        <v>42305.745292812499</v>
      </c>
      <c r="P8290" s="5">
        <v>42305.745292812499</v>
      </c>
    </row>
    <row r="8291" spans="1:16">
      <c r="A8291">
        <v>6</v>
      </c>
      <c r="B8291">
        <v>17</v>
      </c>
      <c r="C8291">
        <v>9</v>
      </c>
      <c r="D8291">
        <v>14</v>
      </c>
      <c r="E8291">
        <v>605</v>
      </c>
      <c r="F8291">
        <v>3330</v>
      </c>
      <c r="G8291">
        <v>590</v>
      </c>
      <c r="H8291">
        <v>4</v>
      </c>
      <c r="I8291" s="58" t="s">
        <v>10580</v>
      </c>
      <c r="J8291">
        <v>59004</v>
      </c>
      <c r="K8291" s="4">
        <v>0</v>
      </c>
      <c r="L8291" s="4">
        <v>10.821</v>
      </c>
      <c r="M8291" s="4">
        <v>0</v>
      </c>
      <c r="N8291" s="4">
        <v>10.821</v>
      </c>
      <c r="O8291" s="5">
        <v>42305.745292812499</v>
      </c>
      <c r="P8291" s="5">
        <v>43258.050196053242</v>
      </c>
    </row>
    <row r="8292" spans="1:16">
      <c r="A8292">
        <v>6</v>
      </c>
      <c r="B8292">
        <v>17</v>
      </c>
      <c r="C8292">
        <v>9</v>
      </c>
      <c r="D8292">
        <v>14</v>
      </c>
      <c r="E8292">
        <v>606</v>
      </c>
      <c r="F8292">
        <v>3331</v>
      </c>
      <c r="G8292">
        <v>835</v>
      </c>
      <c r="H8292">
        <v>1</v>
      </c>
      <c r="I8292" s="58" t="s">
        <v>10581</v>
      </c>
      <c r="J8292">
        <v>83501</v>
      </c>
      <c r="K8292" s="4">
        <v>2.331</v>
      </c>
      <c r="L8292" s="4">
        <v>12.183999999999999</v>
      </c>
      <c r="M8292" s="4">
        <v>0</v>
      </c>
      <c r="N8292" s="4">
        <v>9.8529999999999998</v>
      </c>
      <c r="O8292" s="5">
        <v>42305.745292812499</v>
      </c>
      <c r="P8292" s="5">
        <v>42305.745292812499</v>
      </c>
    </row>
    <row r="8293" spans="1:16">
      <c r="A8293">
        <v>6</v>
      </c>
      <c r="B8293">
        <v>17</v>
      </c>
      <c r="C8293">
        <v>9</v>
      </c>
      <c r="D8293">
        <v>14</v>
      </c>
      <c r="E8293">
        <v>607</v>
      </c>
      <c r="F8293">
        <v>3332</v>
      </c>
      <c r="G8293">
        <v>836</v>
      </c>
      <c r="H8293">
        <v>3</v>
      </c>
      <c r="I8293" s="58" t="s">
        <v>10582</v>
      </c>
      <c r="J8293">
        <v>83603</v>
      </c>
      <c r="K8293" s="4">
        <v>12.192</v>
      </c>
      <c r="L8293" s="4">
        <v>26.637</v>
      </c>
      <c r="M8293" s="4">
        <v>1.079</v>
      </c>
      <c r="N8293" s="4">
        <v>15.523999999999999</v>
      </c>
      <c r="O8293" s="5">
        <v>42305.745292812499</v>
      </c>
      <c r="P8293" s="5">
        <v>43258.050196053242</v>
      </c>
    </row>
    <row r="8294" spans="1:16">
      <c r="A8294">
        <v>6</v>
      </c>
      <c r="B8294">
        <v>17</v>
      </c>
      <c r="C8294">
        <v>9</v>
      </c>
      <c r="D8294">
        <v>14</v>
      </c>
      <c r="E8294">
        <v>607</v>
      </c>
      <c r="F8294">
        <v>3333</v>
      </c>
      <c r="G8294">
        <v>2137</v>
      </c>
      <c r="H8294">
        <v>1</v>
      </c>
      <c r="I8294" s="58">
        <v>86565</v>
      </c>
      <c r="J8294">
        <v>213701</v>
      </c>
      <c r="K8294" s="4">
        <v>2.0350000000000001</v>
      </c>
      <c r="L8294" s="4">
        <v>3.8380000000000001</v>
      </c>
      <c r="M8294" s="4">
        <v>15.523999999999999</v>
      </c>
      <c r="N8294" s="4">
        <v>17.327000000000002</v>
      </c>
      <c r="O8294" s="5">
        <v>42305.745292812499</v>
      </c>
      <c r="P8294" s="5">
        <v>43258.050196053242</v>
      </c>
    </row>
    <row r="8295" spans="1:16">
      <c r="A8295">
        <v>6</v>
      </c>
      <c r="B8295">
        <v>17</v>
      </c>
      <c r="C8295">
        <v>9</v>
      </c>
      <c r="D8295">
        <v>14</v>
      </c>
      <c r="E8295">
        <v>607</v>
      </c>
      <c r="F8295">
        <v>3334</v>
      </c>
      <c r="G8295">
        <v>2304</v>
      </c>
      <c r="H8295">
        <v>1</v>
      </c>
      <c r="I8295" s="58">
        <v>147559</v>
      </c>
      <c r="J8295">
        <v>230401</v>
      </c>
      <c r="K8295" s="4">
        <v>1</v>
      </c>
      <c r="L8295" s="4">
        <v>2.0790000000000002</v>
      </c>
      <c r="M8295" s="4">
        <v>0</v>
      </c>
      <c r="N8295" s="4">
        <v>1.079</v>
      </c>
      <c r="O8295" s="5">
        <v>42305.745292812499</v>
      </c>
      <c r="P8295" s="5">
        <v>43258.050196053242</v>
      </c>
    </row>
    <row r="8296" spans="1:16">
      <c r="A8296">
        <v>6</v>
      </c>
      <c r="B8296">
        <v>17</v>
      </c>
      <c r="C8296">
        <v>9</v>
      </c>
      <c r="D8296">
        <v>14</v>
      </c>
      <c r="E8296">
        <v>646</v>
      </c>
      <c r="F8296">
        <v>3335</v>
      </c>
      <c r="G8296">
        <v>2133</v>
      </c>
      <c r="H8296">
        <v>1</v>
      </c>
      <c r="I8296" s="58">
        <v>85104</v>
      </c>
      <c r="J8296">
        <v>213301</v>
      </c>
      <c r="K8296" s="4">
        <v>0</v>
      </c>
      <c r="L8296" s="4">
        <v>6.242</v>
      </c>
      <c r="M8296" s="4">
        <v>0</v>
      </c>
      <c r="N8296" s="4">
        <v>6.242</v>
      </c>
      <c r="O8296" s="5">
        <v>42305.745292812499</v>
      </c>
      <c r="P8296" s="5">
        <v>43258.050196053242</v>
      </c>
    </row>
    <row r="8297" spans="1:16">
      <c r="A8297">
        <v>6</v>
      </c>
      <c r="B8297">
        <v>17</v>
      </c>
      <c r="C8297">
        <v>9</v>
      </c>
      <c r="D8297">
        <v>14</v>
      </c>
      <c r="E8297">
        <v>648</v>
      </c>
      <c r="F8297">
        <v>3336</v>
      </c>
      <c r="G8297">
        <v>1201</v>
      </c>
      <c r="H8297">
        <v>4</v>
      </c>
      <c r="I8297" s="58" t="s">
        <v>10583</v>
      </c>
      <c r="J8297">
        <v>120104</v>
      </c>
      <c r="K8297" s="4">
        <v>0</v>
      </c>
      <c r="L8297" s="4">
        <v>9.2349999999999994</v>
      </c>
      <c r="M8297" s="4">
        <v>25.600999999999999</v>
      </c>
      <c r="N8297" s="4">
        <v>34.835999999999999</v>
      </c>
      <c r="O8297" s="5">
        <v>42305.745292812499</v>
      </c>
      <c r="P8297" s="5">
        <v>43258.050196053242</v>
      </c>
    </row>
    <row r="8298" spans="1:16">
      <c r="A8298">
        <v>6</v>
      </c>
      <c r="B8298">
        <v>17</v>
      </c>
      <c r="C8298">
        <v>9</v>
      </c>
      <c r="D8298">
        <v>14</v>
      </c>
      <c r="E8298">
        <v>648</v>
      </c>
      <c r="F8298">
        <v>3337</v>
      </c>
      <c r="G8298">
        <v>1201</v>
      </c>
      <c r="H8298">
        <v>5</v>
      </c>
      <c r="I8298" s="58" t="s">
        <v>10584</v>
      </c>
      <c r="J8298">
        <v>120105</v>
      </c>
      <c r="K8298" s="4">
        <v>0</v>
      </c>
      <c r="L8298" s="4">
        <v>0.39500000000000002</v>
      </c>
      <c r="M8298" s="4">
        <v>17.690000000000001</v>
      </c>
      <c r="N8298" s="4">
        <v>18.084</v>
      </c>
      <c r="O8298" s="5">
        <v>42305.745292812499</v>
      </c>
      <c r="P8298" s="5">
        <v>43258.050196053242</v>
      </c>
    </row>
    <row r="8299" spans="1:16">
      <c r="A8299">
        <v>6</v>
      </c>
      <c r="B8299">
        <v>17</v>
      </c>
      <c r="C8299">
        <v>9</v>
      </c>
      <c r="D8299">
        <v>147</v>
      </c>
      <c r="E8299">
        <v>1069</v>
      </c>
      <c r="F8299">
        <v>3681</v>
      </c>
      <c r="G8299">
        <v>1191</v>
      </c>
      <c r="H8299">
        <v>2</v>
      </c>
      <c r="I8299" s="58" t="s">
        <v>10585</v>
      </c>
      <c r="J8299">
        <v>119102</v>
      </c>
      <c r="K8299" s="4">
        <v>0</v>
      </c>
      <c r="L8299" s="4">
        <v>7.7229999999999999</v>
      </c>
      <c r="M8299" s="4">
        <v>4.0090000000000003</v>
      </c>
      <c r="N8299" s="4">
        <v>11.731999999999999</v>
      </c>
      <c r="O8299" s="5">
        <v>42305.745292812499</v>
      </c>
      <c r="P8299" s="5">
        <v>42305.745292812499</v>
      </c>
    </row>
    <row r="8300" spans="1:16">
      <c r="A8300">
        <v>6</v>
      </c>
      <c r="B8300">
        <v>17</v>
      </c>
      <c r="C8300">
        <v>9</v>
      </c>
      <c r="D8300">
        <v>147</v>
      </c>
      <c r="E8300">
        <v>1070</v>
      </c>
      <c r="F8300">
        <v>3682</v>
      </c>
      <c r="G8300">
        <v>1191</v>
      </c>
      <c r="H8300">
        <v>4</v>
      </c>
      <c r="I8300" s="58" t="s">
        <v>10586</v>
      </c>
      <c r="J8300">
        <v>119104</v>
      </c>
      <c r="K8300" s="4">
        <v>0</v>
      </c>
      <c r="L8300" s="4">
        <v>16.850999999999999</v>
      </c>
      <c r="M8300" s="4">
        <v>0</v>
      </c>
      <c r="N8300" s="4">
        <v>16.850999999999999</v>
      </c>
      <c r="O8300" s="5">
        <v>42305.745292812499</v>
      </c>
      <c r="P8300" s="5">
        <v>43258.050196053242</v>
      </c>
    </row>
    <row r="8301" spans="1:16">
      <c r="A8301">
        <v>6</v>
      </c>
      <c r="B8301">
        <v>17</v>
      </c>
      <c r="C8301">
        <v>9</v>
      </c>
      <c r="D8301">
        <v>147</v>
      </c>
      <c r="E8301">
        <v>1358</v>
      </c>
      <c r="F8301">
        <v>3683</v>
      </c>
      <c r="G8301">
        <v>1191</v>
      </c>
      <c r="H8301">
        <v>3</v>
      </c>
      <c r="I8301" s="58" t="s">
        <v>10587</v>
      </c>
      <c r="J8301">
        <v>119103</v>
      </c>
      <c r="K8301" s="4">
        <v>0</v>
      </c>
      <c r="L8301" s="4">
        <v>16.794</v>
      </c>
      <c r="M8301" s="4">
        <v>0</v>
      </c>
      <c r="N8301" s="4">
        <v>16.794</v>
      </c>
      <c r="O8301" s="5">
        <v>42305.745292812499</v>
      </c>
      <c r="P8301" s="5">
        <v>42305.745292812499</v>
      </c>
    </row>
    <row r="8302" spans="1:16">
      <c r="A8302">
        <v>6</v>
      </c>
      <c r="B8302">
        <v>17</v>
      </c>
      <c r="C8302">
        <v>9</v>
      </c>
      <c r="D8302">
        <v>147</v>
      </c>
      <c r="E8302">
        <v>1358</v>
      </c>
      <c r="F8302">
        <v>3684</v>
      </c>
      <c r="G8302">
        <v>2394</v>
      </c>
      <c r="H8302">
        <v>2</v>
      </c>
      <c r="I8302" s="58">
        <v>180463</v>
      </c>
      <c r="J8302">
        <v>239402</v>
      </c>
      <c r="K8302" s="4">
        <v>20</v>
      </c>
      <c r="L8302" s="4">
        <v>23.582999999999998</v>
      </c>
      <c r="M8302" s="4">
        <v>16.981000000000002</v>
      </c>
      <c r="N8302" s="4">
        <v>20.564</v>
      </c>
      <c r="O8302" s="5">
        <v>42305.745292812499</v>
      </c>
      <c r="P8302" s="5">
        <v>42305.745292812499</v>
      </c>
    </row>
    <row r="8303" spans="1:16">
      <c r="A8303">
        <v>6</v>
      </c>
      <c r="B8303">
        <v>17</v>
      </c>
      <c r="C8303">
        <v>9</v>
      </c>
      <c r="D8303">
        <v>147</v>
      </c>
      <c r="E8303">
        <v>1359</v>
      </c>
      <c r="F8303">
        <v>3685</v>
      </c>
      <c r="G8303">
        <v>898</v>
      </c>
      <c r="H8303">
        <v>2</v>
      </c>
      <c r="I8303" s="58" t="s">
        <v>10588</v>
      </c>
      <c r="J8303">
        <v>89802</v>
      </c>
      <c r="K8303" s="4">
        <v>0</v>
      </c>
      <c r="L8303" s="4">
        <v>3.7709999999999999</v>
      </c>
      <c r="M8303" s="4">
        <v>0</v>
      </c>
      <c r="N8303" s="4">
        <v>3.7709999999999999</v>
      </c>
      <c r="O8303" s="5">
        <v>42305.745292812499</v>
      </c>
      <c r="P8303" s="5">
        <v>42305.745292812499</v>
      </c>
    </row>
    <row r="8304" spans="1:16">
      <c r="A8304">
        <v>6</v>
      </c>
      <c r="B8304">
        <v>17</v>
      </c>
      <c r="C8304">
        <v>9</v>
      </c>
      <c r="D8304">
        <v>147</v>
      </c>
      <c r="E8304">
        <v>1359</v>
      </c>
      <c r="F8304">
        <v>3686</v>
      </c>
      <c r="G8304">
        <v>898</v>
      </c>
      <c r="H8304">
        <v>3</v>
      </c>
      <c r="I8304" s="58" t="s">
        <v>10589</v>
      </c>
      <c r="J8304">
        <v>89803</v>
      </c>
      <c r="K8304" s="4">
        <v>0</v>
      </c>
      <c r="L8304" s="4">
        <v>10.717000000000001</v>
      </c>
      <c r="M8304" s="4">
        <v>3.8359999999999999</v>
      </c>
      <c r="N8304" s="4">
        <v>14.553000000000001</v>
      </c>
      <c r="O8304" s="5">
        <v>42305.745292812499</v>
      </c>
      <c r="P8304" s="5">
        <v>42305.745292812499</v>
      </c>
    </row>
    <row r="8305" spans="1:16">
      <c r="A8305">
        <v>6</v>
      </c>
      <c r="B8305">
        <v>17</v>
      </c>
      <c r="C8305">
        <v>9</v>
      </c>
      <c r="D8305">
        <v>147</v>
      </c>
      <c r="E8305">
        <v>1469</v>
      </c>
      <c r="F8305">
        <v>3687</v>
      </c>
      <c r="G8305">
        <v>1326</v>
      </c>
      <c r="H8305">
        <v>1</v>
      </c>
      <c r="I8305" s="58" t="s">
        <v>10590</v>
      </c>
      <c r="J8305">
        <v>132601</v>
      </c>
      <c r="K8305" s="4">
        <v>0</v>
      </c>
      <c r="L8305" s="4">
        <v>7.1059999999999999</v>
      </c>
      <c r="M8305" s="4">
        <v>0</v>
      </c>
      <c r="N8305" s="4">
        <v>7.1059999999999999</v>
      </c>
      <c r="O8305" s="5">
        <v>42305.745292812499</v>
      </c>
      <c r="P8305" s="5">
        <v>43258.050196053242</v>
      </c>
    </row>
    <row r="8306" spans="1:16">
      <c r="A8306">
        <v>6</v>
      </c>
      <c r="B8306">
        <v>17</v>
      </c>
      <c r="C8306">
        <v>9</v>
      </c>
      <c r="D8306">
        <v>147</v>
      </c>
      <c r="E8306">
        <v>1496</v>
      </c>
      <c r="F8306">
        <v>3688</v>
      </c>
      <c r="G8306">
        <v>2462</v>
      </c>
      <c r="H8306">
        <v>3</v>
      </c>
      <c r="I8306" s="58">
        <v>205328</v>
      </c>
      <c r="J8306">
        <v>246203</v>
      </c>
      <c r="K8306" s="4">
        <v>0</v>
      </c>
      <c r="L8306" s="4">
        <v>0.188</v>
      </c>
      <c r="M8306" s="4">
        <v>12.425000000000001</v>
      </c>
      <c r="N8306" s="4">
        <v>12.613</v>
      </c>
      <c r="O8306" s="5">
        <v>42305.745292812499</v>
      </c>
      <c r="P8306" s="5">
        <v>42305.745292812499</v>
      </c>
    </row>
    <row r="8307" spans="1:16">
      <c r="A8307">
        <v>6</v>
      </c>
      <c r="B8307">
        <v>17</v>
      </c>
      <c r="C8307">
        <v>9</v>
      </c>
      <c r="D8307">
        <v>147</v>
      </c>
      <c r="E8307">
        <v>1610</v>
      </c>
      <c r="F8307">
        <v>3689</v>
      </c>
      <c r="G8307">
        <v>1458</v>
      </c>
      <c r="H8307">
        <v>2</v>
      </c>
      <c r="I8307" s="58" t="s">
        <v>10591</v>
      </c>
      <c r="J8307">
        <v>145802</v>
      </c>
      <c r="K8307" s="4">
        <v>1</v>
      </c>
      <c r="L8307" s="4">
        <v>4.952</v>
      </c>
      <c r="M8307" s="4">
        <v>0</v>
      </c>
      <c r="N8307" s="4">
        <v>3.952</v>
      </c>
      <c r="O8307" s="5">
        <v>42305.745292812499</v>
      </c>
      <c r="P8307" s="5">
        <v>43258.050196053242</v>
      </c>
    </row>
    <row r="8308" spans="1:16">
      <c r="A8308">
        <v>6</v>
      </c>
      <c r="B8308">
        <v>17</v>
      </c>
      <c r="C8308">
        <v>9</v>
      </c>
      <c r="D8308">
        <v>147</v>
      </c>
      <c r="E8308">
        <v>1725</v>
      </c>
      <c r="F8308">
        <v>3690</v>
      </c>
      <c r="G8308">
        <v>1664</v>
      </c>
      <c r="H8308">
        <v>1</v>
      </c>
      <c r="I8308" s="58">
        <v>-86196</v>
      </c>
      <c r="J8308">
        <v>166401</v>
      </c>
      <c r="K8308" s="4">
        <v>0</v>
      </c>
      <c r="L8308" s="4">
        <v>9.3040000000000003</v>
      </c>
      <c r="M8308" s="4">
        <v>0</v>
      </c>
      <c r="N8308" s="4">
        <v>9.3040000000000003</v>
      </c>
      <c r="O8308" s="5">
        <v>42305.745292812499</v>
      </c>
      <c r="P8308" s="5">
        <v>42305.745292812499</v>
      </c>
    </row>
    <row r="8309" spans="1:16">
      <c r="A8309">
        <v>6</v>
      </c>
      <c r="B8309">
        <v>17</v>
      </c>
      <c r="C8309">
        <v>9</v>
      </c>
      <c r="D8309">
        <v>147</v>
      </c>
      <c r="E8309">
        <v>1855</v>
      </c>
      <c r="F8309">
        <v>3691</v>
      </c>
      <c r="G8309">
        <v>1658</v>
      </c>
      <c r="H8309">
        <v>2</v>
      </c>
      <c r="I8309" s="58">
        <v>-88356</v>
      </c>
      <c r="J8309">
        <v>165802</v>
      </c>
      <c r="K8309" s="4">
        <v>0</v>
      </c>
      <c r="L8309" s="4">
        <v>1.764</v>
      </c>
      <c r="M8309" s="4">
        <v>0</v>
      </c>
      <c r="N8309" s="4">
        <v>1.764</v>
      </c>
      <c r="O8309" s="5">
        <v>42305.745292812499</v>
      </c>
      <c r="P8309" s="5">
        <v>42305.745292812499</v>
      </c>
    </row>
    <row r="8310" spans="1:16">
      <c r="A8310">
        <v>6</v>
      </c>
      <c r="B8310">
        <v>17</v>
      </c>
      <c r="C8310">
        <v>9</v>
      </c>
      <c r="D8310">
        <v>147</v>
      </c>
      <c r="E8310">
        <v>2021</v>
      </c>
      <c r="F8310">
        <v>3692</v>
      </c>
      <c r="G8310">
        <v>673</v>
      </c>
      <c r="H8310">
        <v>2</v>
      </c>
      <c r="I8310" s="58" t="s">
        <v>10592</v>
      </c>
      <c r="J8310">
        <v>67302</v>
      </c>
      <c r="K8310" s="4">
        <v>0</v>
      </c>
      <c r="L8310" s="4">
        <v>3.403</v>
      </c>
      <c r="M8310" s="4">
        <v>0</v>
      </c>
      <c r="N8310" s="4">
        <v>3.403</v>
      </c>
      <c r="O8310" s="5">
        <v>42305.745292812499</v>
      </c>
      <c r="P8310" s="5">
        <v>42305.745292812499</v>
      </c>
    </row>
    <row r="8311" spans="1:16">
      <c r="A8311">
        <v>6</v>
      </c>
      <c r="B8311">
        <v>17</v>
      </c>
      <c r="C8311">
        <v>9</v>
      </c>
      <c r="D8311">
        <v>147</v>
      </c>
      <c r="E8311">
        <v>2023</v>
      </c>
      <c r="F8311">
        <v>3693</v>
      </c>
      <c r="G8311">
        <v>1832</v>
      </c>
      <c r="H8311">
        <v>1</v>
      </c>
      <c r="I8311" s="58">
        <v>-24836</v>
      </c>
      <c r="J8311">
        <v>183201</v>
      </c>
      <c r="K8311" s="4">
        <v>5</v>
      </c>
      <c r="L8311" s="4">
        <v>11.173</v>
      </c>
      <c r="M8311" s="4">
        <v>0</v>
      </c>
      <c r="N8311" s="4">
        <v>6.173</v>
      </c>
      <c r="O8311" s="5">
        <v>42305.745292812499</v>
      </c>
      <c r="P8311" s="5">
        <v>42305.745292812499</v>
      </c>
    </row>
    <row r="8312" spans="1:16">
      <c r="A8312">
        <v>6</v>
      </c>
      <c r="B8312">
        <v>17</v>
      </c>
      <c r="C8312">
        <v>9</v>
      </c>
      <c r="D8312">
        <v>147</v>
      </c>
      <c r="E8312">
        <v>222</v>
      </c>
      <c r="F8312">
        <v>3662</v>
      </c>
      <c r="G8312">
        <v>456</v>
      </c>
      <c r="H8312">
        <v>5</v>
      </c>
      <c r="I8312" s="58" t="s">
        <v>10593</v>
      </c>
      <c r="J8312">
        <v>45605</v>
      </c>
      <c r="K8312" s="4">
        <v>0</v>
      </c>
      <c r="L8312" s="4">
        <v>7.3220000000000001</v>
      </c>
      <c r="M8312" s="4">
        <v>0</v>
      </c>
      <c r="N8312" s="4">
        <v>7.3220000000000001</v>
      </c>
      <c r="O8312" s="5">
        <v>42305.745292812499</v>
      </c>
      <c r="P8312" s="5">
        <v>42305.745292812499</v>
      </c>
    </row>
    <row r="8313" spans="1:16">
      <c r="A8313">
        <v>6</v>
      </c>
      <c r="B8313">
        <v>17</v>
      </c>
      <c r="C8313">
        <v>9</v>
      </c>
      <c r="D8313">
        <v>147</v>
      </c>
      <c r="E8313">
        <v>231</v>
      </c>
      <c r="F8313">
        <v>3663</v>
      </c>
      <c r="G8313">
        <v>643</v>
      </c>
      <c r="H8313">
        <v>2</v>
      </c>
      <c r="I8313" s="58" t="s">
        <v>10594</v>
      </c>
      <c r="J8313">
        <v>64302</v>
      </c>
      <c r="K8313" s="4">
        <v>16.666</v>
      </c>
      <c r="L8313" s="4">
        <v>25.318000000000001</v>
      </c>
      <c r="M8313" s="4">
        <v>15.666</v>
      </c>
      <c r="N8313" s="4">
        <v>24.318000000000001</v>
      </c>
      <c r="O8313" s="5">
        <v>42305.745292812499</v>
      </c>
      <c r="P8313" s="5">
        <v>42305.745292812499</v>
      </c>
    </row>
    <row r="8314" spans="1:16">
      <c r="A8314">
        <v>6</v>
      </c>
      <c r="B8314">
        <v>17</v>
      </c>
      <c r="C8314">
        <v>9</v>
      </c>
      <c r="D8314">
        <v>147</v>
      </c>
      <c r="E8314">
        <v>231</v>
      </c>
      <c r="F8314">
        <v>3664</v>
      </c>
      <c r="G8314">
        <v>643</v>
      </c>
      <c r="H8314">
        <v>3</v>
      </c>
      <c r="I8314" s="58" t="s">
        <v>10595</v>
      </c>
      <c r="J8314">
        <v>64303</v>
      </c>
      <c r="K8314" s="4">
        <v>1</v>
      </c>
      <c r="L8314" s="4">
        <v>16.666</v>
      </c>
      <c r="M8314" s="4">
        <v>0</v>
      </c>
      <c r="N8314" s="4">
        <v>15.666</v>
      </c>
      <c r="O8314" s="5">
        <v>42305.745292812499</v>
      </c>
      <c r="P8314" s="5">
        <v>42305.745292812499</v>
      </c>
    </row>
    <row r="8315" spans="1:16">
      <c r="A8315">
        <v>6</v>
      </c>
      <c r="B8315">
        <v>17</v>
      </c>
      <c r="C8315">
        <v>9</v>
      </c>
      <c r="D8315">
        <v>147</v>
      </c>
      <c r="E8315">
        <v>2354</v>
      </c>
      <c r="F8315">
        <v>3694</v>
      </c>
      <c r="G8315">
        <v>2173</v>
      </c>
      <c r="H8315">
        <v>1</v>
      </c>
      <c r="I8315" s="58">
        <v>99714</v>
      </c>
      <c r="J8315">
        <v>217301</v>
      </c>
      <c r="K8315" s="4">
        <v>0</v>
      </c>
      <c r="L8315" s="4">
        <v>5.7919999999999998</v>
      </c>
      <c r="M8315" s="4">
        <v>0</v>
      </c>
      <c r="N8315" s="4">
        <v>5.7919999999999998</v>
      </c>
      <c r="O8315" s="5">
        <v>42305.745292812499</v>
      </c>
      <c r="P8315" s="5">
        <v>42305.745292812499</v>
      </c>
    </row>
    <row r="8316" spans="1:16">
      <c r="A8316">
        <v>6</v>
      </c>
      <c r="B8316">
        <v>17</v>
      </c>
      <c r="C8316">
        <v>9</v>
      </c>
      <c r="D8316">
        <v>147</v>
      </c>
      <c r="E8316">
        <v>2512</v>
      </c>
      <c r="F8316">
        <v>3695</v>
      </c>
      <c r="G8316">
        <v>2394</v>
      </c>
      <c r="H8316">
        <v>1</v>
      </c>
      <c r="I8316" s="58">
        <v>180432</v>
      </c>
      <c r="J8316">
        <v>239401</v>
      </c>
      <c r="K8316" s="4">
        <v>2.5000000000000001E-2</v>
      </c>
      <c r="L8316" s="4">
        <v>12.489000000000001</v>
      </c>
      <c r="M8316" s="4">
        <v>0</v>
      </c>
      <c r="N8316" s="4">
        <v>12.464</v>
      </c>
      <c r="O8316" s="5">
        <v>42305.745292812499</v>
      </c>
      <c r="P8316" s="5">
        <v>42305.745292812499</v>
      </c>
    </row>
    <row r="8317" spans="1:16">
      <c r="A8317">
        <v>6</v>
      </c>
      <c r="B8317">
        <v>17</v>
      </c>
      <c r="C8317">
        <v>9</v>
      </c>
      <c r="D8317">
        <v>147</v>
      </c>
      <c r="E8317">
        <v>262</v>
      </c>
      <c r="F8317">
        <v>3665</v>
      </c>
      <c r="G8317">
        <v>673</v>
      </c>
      <c r="H8317">
        <v>1</v>
      </c>
      <c r="I8317" s="58" t="s">
        <v>10596</v>
      </c>
      <c r="J8317">
        <v>67301</v>
      </c>
      <c r="K8317" s="4">
        <v>0</v>
      </c>
      <c r="L8317" s="4">
        <v>11.696</v>
      </c>
      <c r="M8317" s="4">
        <v>0</v>
      </c>
      <c r="N8317" s="4">
        <v>11.696</v>
      </c>
      <c r="O8317" s="5">
        <v>42305.745292812499</v>
      </c>
      <c r="P8317" s="5">
        <v>42305.745292812499</v>
      </c>
    </row>
    <row r="8318" spans="1:16">
      <c r="A8318">
        <v>6</v>
      </c>
      <c r="B8318">
        <v>17</v>
      </c>
      <c r="C8318">
        <v>9</v>
      </c>
      <c r="D8318">
        <v>147</v>
      </c>
      <c r="E8318">
        <v>262</v>
      </c>
      <c r="F8318">
        <v>3666</v>
      </c>
      <c r="G8318">
        <v>3079</v>
      </c>
      <c r="H8318">
        <v>2</v>
      </c>
      <c r="I8318" s="58">
        <v>430654</v>
      </c>
      <c r="J8318">
        <v>307902</v>
      </c>
      <c r="K8318" s="4">
        <v>0</v>
      </c>
      <c r="L8318" s="4">
        <v>2.6520000000000001</v>
      </c>
      <c r="M8318" s="4">
        <v>12.085000000000001</v>
      </c>
      <c r="N8318" s="4">
        <v>14.737</v>
      </c>
      <c r="O8318" s="5">
        <v>42305.745292812499</v>
      </c>
      <c r="P8318" s="5">
        <v>42305.745292812499</v>
      </c>
    </row>
    <row r="8319" spans="1:16">
      <c r="A8319">
        <v>6</v>
      </c>
      <c r="B8319">
        <v>17</v>
      </c>
      <c r="C8319">
        <v>9</v>
      </c>
      <c r="D8319">
        <v>147</v>
      </c>
      <c r="E8319">
        <v>2690</v>
      </c>
      <c r="F8319">
        <v>3696</v>
      </c>
      <c r="G8319">
        <v>2837</v>
      </c>
      <c r="H8319">
        <v>1</v>
      </c>
      <c r="I8319" s="58">
        <v>342235</v>
      </c>
      <c r="J8319">
        <v>283701</v>
      </c>
      <c r="K8319" s="4">
        <v>0</v>
      </c>
      <c r="L8319" s="4">
        <v>1.3240000000000001</v>
      </c>
      <c r="M8319" s="4">
        <v>0</v>
      </c>
      <c r="N8319" s="4">
        <v>1.2090000000000001</v>
      </c>
      <c r="O8319" s="5">
        <v>42305.745292812499</v>
      </c>
      <c r="P8319" s="5">
        <v>42305.745292812499</v>
      </c>
    </row>
    <row r="8320" spans="1:16">
      <c r="A8320">
        <v>6</v>
      </c>
      <c r="B8320">
        <v>17</v>
      </c>
      <c r="C8320">
        <v>9</v>
      </c>
      <c r="D8320">
        <v>147</v>
      </c>
      <c r="E8320">
        <v>269</v>
      </c>
      <c r="F8320">
        <v>3667</v>
      </c>
      <c r="G8320">
        <v>612</v>
      </c>
      <c r="H8320">
        <v>4</v>
      </c>
      <c r="I8320" s="58" t="s">
        <v>10597</v>
      </c>
      <c r="J8320">
        <v>61204</v>
      </c>
      <c r="K8320" s="4">
        <v>0</v>
      </c>
      <c r="L8320" s="4">
        <v>7.0000000000000007E-2</v>
      </c>
      <c r="M8320" s="4">
        <v>36.023000000000003</v>
      </c>
      <c r="N8320" s="4">
        <v>36.093000000000004</v>
      </c>
      <c r="O8320" s="5">
        <v>42305.745292812499</v>
      </c>
      <c r="P8320" s="5">
        <v>42305.745292812499</v>
      </c>
    </row>
    <row r="8321" spans="1:16">
      <c r="A8321">
        <v>6</v>
      </c>
      <c r="B8321">
        <v>17</v>
      </c>
      <c r="C8321">
        <v>9</v>
      </c>
      <c r="D8321">
        <v>147</v>
      </c>
      <c r="E8321">
        <v>2710</v>
      </c>
      <c r="F8321">
        <v>3697</v>
      </c>
      <c r="G8321">
        <v>2754</v>
      </c>
      <c r="H8321">
        <v>1</v>
      </c>
      <c r="I8321" s="58">
        <v>311919</v>
      </c>
      <c r="J8321">
        <v>275401</v>
      </c>
      <c r="K8321" s="4">
        <v>1</v>
      </c>
      <c r="L8321" s="4">
        <v>4.3959999999999999</v>
      </c>
      <c r="M8321" s="4">
        <v>0</v>
      </c>
      <c r="N8321" s="4">
        <v>3.3959999999999999</v>
      </c>
      <c r="O8321" s="5">
        <v>42305.745292812499</v>
      </c>
      <c r="P8321" s="5">
        <v>42305.745292812499</v>
      </c>
    </row>
    <row r="8322" spans="1:16">
      <c r="A8322">
        <v>6</v>
      </c>
      <c r="B8322">
        <v>17</v>
      </c>
      <c r="C8322">
        <v>9</v>
      </c>
      <c r="D8322">
        <v>147</v>
      </c>
      <c r="E8322">
        <v>2710</v>
      </c>
      <c r="F8322">
        <v>3698</v>
      </c>
      <c r="G8322">
        <v>2754</v>
      </c>
      <c r="H8322">
        <v>2</v>
      </c>
      <c r="I8322" s="58">
        <v>311950</v>
      </c>
      <c r="J8322">
        <v>275402</v>
      </c>
      <c r="K8322" s="4">
        <v>1</v>
      </c>
      <c r="L8322" s="4">
        <v>3.4129999999999998</v>
      </c>
      <c r="M8322" s="4">
        <v>3.6859999999999999</v>
      </c>
      <c r="N8322" s="4">
        <v>6.0990000000000002</v>
      </c>
      <c r="O8322" s="5">
        <v>42305.745292812499</v>
      </c>
      <c r="P8322" s="5">
        <v>42305.745292812499</v>
      </c>
    </row>
    <row r="8323" spans="1:16">
      <c r="A8323">
        <v>6</v>
      </c>
      <c r="B8323">
        <v>17</v>
      </c>
      <c r="C8323">
        <v>9</v>
      </c>
      <c r="D8323">
        <v>147</v>
      </c>
      <c r="E8323">
        <v>2749</v>
      </c>
      <c r="F8323">
        <v>3699</v>
      </c>
      <c r="G8323">
        <v>2807</v>
      </c>
      <c r="H8323">
        <v>2</v>
      </c>
      <c r="I8323" s="58">
        <v>331308</v>
      </c>
      <c r="J8323">
        <v>280702</v>
      </c>
      <c r="K8323" s="4">
        <v>0</v>
      </c>
      <c r="L8323" s="4">
        <v>9.7070000000000007</v>
      </c>
      <c r="M8323" s="4">
        <v>0</v>
      </c>
      <c r="N8323" s="4">
        <v>9.7070000000000007</v>
      </c>
      <c r="O8323" s="5">
        <v>42305.745292812499</v>
      </c>
      <c r="P8323" s="5">
        <v>42305.745292812499</v>
      </c>
    </row>
    <row r="8324" spans="1:16">
      <c r="A8324">
        <v>6</v>
      </c>
      <c r="B8324">
        <v>17</v>
      </c>
      <c r="C8324">
        <v>9</v>
      </c>
      <c r="D8324">
        <v>147</v>
      </c>
      <c r="E8324">
        <v>2828</v>
      </c>
      <c r="F8324">
        <v>3700</v>
      </c>
      <c r="G8324">
        <v>2866</v>
      </c>
      <c r="H8324">
        <v>1</v>
      </c>
      <c r="I8324" s="58">
        <v>352827</v>
      </c>
      <c r="J8324">
        <v>286601</v>
      </c>
      <c r="K8324" s="4">
        <v>0</v>
      </c>
      <c r="L8324" s="4">
        <v>3.121</v>
      </c>
      <c r="M8324" s="4">
        <v>0</v>
      </c>
      <c r="N8324" s="4">
        <v>3.121</v>
      </c>
      <c r="O8324" s="5">
        <v>42305.745292812499</v>
      </c>
      <c r="P8324" s="5">
        <v>42305.745292812499</v>
      </c>
    </row>
    <row r="8325" spans="1:16">
      <c r="A8325">
        <v>6</v>
      </c>
      <c r="B8325">
        <v>17</v>
      </c>
      <c r="C8325">
        <v>9</v>
      </c>
      <c r="D8325">
        <v>147</v>
      </c>
      <c r="E8325">
        <v>3091</v>
      </c>
      <c r="F8325">
        <v>3701</v>
      </c>
      <c r="G8325">
        <v>3189</v>
      </c>
      <c r="H8325">
        <v>1</v>
      </c>
      <c r="I8325" s="58">
        <v>470800</v>
      </c>
      <c r="J8325">
        <v>318901</v>
      </c>
      <c r="K8325" s="4">
        <v>0</v>
      </c>
      <c r="L8325" s="4">
        <v>3.823</v>
      </c>
      <c r="M8325" s="4">
        <v>0</v>
      </c>
      <c r="N8325" s="4">
        <v>3.823</v>
      </c>
      <c r="O8325" t="s">
        <v>1223</v>
      </c>
      <c r="P8325" t="s">
        <v>1223</v>
      </c>
    </row>
    <row r="8326" spans="1:16">
      <c r="A8326">
        <v>6</v>
      </c>
      <c r="B8326">
        <v>17</v>
      </c>
      <c r="C8326">
        <v>9</v>
      </c>
      <c r="D8326">
        <v>147</v>
      </c>
      <c r="E8326">
        <v>3321</v>
      </c>
      <c r="F8326">
        <v>3702</v>
      </c>
      <c r="G8326">
        <v>3459</v>
      </c>
      <c r="H8326">
        <v>1</v>
      </c>
      <c r="I8326" s="58">
        <v>569415</v>
      </c>
      <c r="J8326">
        <v>345901</v>
      </c>
      <c r="K8326" s="4">
        <v>1</v>
      </c>
      <c r="L8326" s="4">
        <v>10.170999999999999</v>
      </c>
      <c r="M8326" s="4">
        <v>0</v>
      </c>
      <c r="N8326" s="4">
        <v>9.1709999999999994</v>
      </c>
      <c r="O8326" s="5">
        <v>42305.745292812499</v>
      </c>
      <c r="P8326" s="5">
        <v>42305.745292812499</v>
      </c>
    </row>
    <row r="8327" spans="1:16">
      <c r="A8327">
        <v>6</v>
      </c>
      <c r="B8327">
        <v>17</v>
      </c>
      <c r="C8327">
        <v>9</v>
      </c>
      <c r="D8327">
        <v>147</v>
      </c>
      <c r="E8327">
        <v>3349</v>
      </c>
      <c r="F8327">
        <v>3703</v>
      </c>
      <c r="G8327">
        <v>3410</v>
      </c>
      <c r="H8327">
        <v>1</v>
      </c>
      <c r="I8327" s="58">
        <v>551518</v>
      </c>
      <c r="J8327">
        <v>341001</v>
      </c>
      <c r="K8327" s="4">
        <v>1</v>
      </c>
      <c r="L8327" s="4">
        <v>1.304</v>
      </c>
      <c r="M8327" s="4">
        <v>0</v>
      </c>
      <c r="N8327" s="4">
        <v>0.30399999999999999</v>
      </c>
      <c r="O8327" s="5">
        <v>42305.745292812499</v>
      </c>
      <c r="P8327" s="5">
        <v>42305.745292812499</v>
      </c>
    </row>
    <row r="8328" spans="1:16">
      <c r="A8328">
        <v>6</v>
      </c>
      <c r="B8328">
        <v>17</v>
      </c>
      <c r="C8328">
        <v>9</v>
      </c>
      <c r="D8328">
        <v>147</v>
      </c>
      <c r="E8328">
        <v>335</v>
      </c>
      <c r="F8328">
        <v>3668</v>
      </c>
      <c r="G8328">
        <v>752</v>
      </c>
      <c r="H8328">
        <v>6</v>
      </c>
      <c r="I8328" s="58" t="s">
        <v>10598</v>
      </c>
      <c r="J8328">
        <v>75206</v>
      </c>
      <c r="K8328" s="4">
        <v>0</v>
      </c>
      <c r="L8328" s="4">
        <v>10.025</v>
      </c>
      <c r="M8328" s="4">
        <v>12.808</v>
      </c>
      <c r="N8328" s="4">
        <v>22.832999999999998</v>
      </c>
      <c r="O8328" s="5">
        <v>42305.745292812499</v>
      </c>
      <c r="P8328" s="5">
        <v>43258.050196053242</v>
      </c>
    </row>
    <row r="8329" spans="1:16">
      <c r="A8329">
        <v>6</v>
      </c>
      <c r="B8329">
        <v>17</v>
      </c>
      <c r="C8329">
        <v>9</v>
      </c>
      <c r="D8329">
        <v>147</v>
      </c>
      <c r="E8329">
        <v>3380</v>
      </c>
      <c r="F8329">
        <v>3704</v>
      </c>
      <c r="G8329">
        <v>3432</v>
      </c>
      <c r="H8329">
        <v>1</v>
      </c>
      <c r="I8329" s="58">
        <v>559553</v>
      </c>
      <c r="J8329">
        <v>343201</v>
      </c>
      <c r="K8329" s="4">
        <v>1</v>
      </c>
      <c r="L8329" s="4">
        <v>2.08</v>
      </c>
      <c r="M8329" s="4">
        <v>0</v>
      </c>
      <c r="N8329" s="4">
        <v>1.08</v>
      </c>
      <c r="O8329" t="s">
        <v>1223</v>
      </c>
      <c r="P8329" t="s">
        <v>1223</v>
      </c>
    </row>
    <row r="8330" spans="1:16">
      <c r="A8330">
        <v>6</v>
      </c>
      <c r="B8330">
        <v>17</v>
      </c>
      <c r="C8330">
        <v>9</v>
      </c>
      <c r="D8330">
        <v>147</v>
      </c>
      <c r="E8330">
        <v>3592</v>
      </c>
      <c r="F8330">
        <v>3705</v>
      </c>
      <c r="G8330">
        <v>625</v>
      </c>
      <c r="H8330">
        <v>1</v>
      </c>
      <c r="I8330" s="58" t="s">
        <v>1716</v>
      </c>
      <c r="J8330">
        <v>62501</v>
      </c>
      <c r="K8330" s="4">
        <v>1</v>
      </c>
      <c r="L8330" s="4">
        <v>2.8540000000000001</v>
      </c>
      <c r="M8330" s="4">
        <v>0</v>
      </c>
      <c r="N8330" s="4">
        <v>1.8540000000000001</v>
      </c>
      <c r="O8330" s="5">
        <v>42305.745292812499</v>
      </c>
      <c r="P8330" s="5">
        <v>42305.745292812499</v>
      </c>
    </row>
    <row r="8331" spans="1:16">
      <c r="A8331">
        <v>6</v>
      </c>
      <c r="B8331">
        <v>17</v>
      </c>
      <c r="C8331">
        <v>9</v>
      </c>
      <c r="D8331">
        <v>147</v>
      </c>
      <c r="E8331">
        <v>3593</v>
      </c>
      <c r="F8331">
        <v>3706</v>
      </c>
      <c r="G8331">
        <v>625</v>
      </c>
      <c r="H8331">
        <v>1</v>
      </c>
      <c r="I8331" s="58" t="s">
        <v>1716</v>
      </c>
      <c r="J8331">
        <v>62501</v>
      </c>
      <c r="K8331" s="4">
        <v>5</v>
      </c>
      <c r="L8331" s="4">
        <v>5.78</v>
      </c>
      <c r="M8331" s="4">
        <v>0</v>
      </c>
      <c r="N8331" s="4">
        <v>0.78</v>
      </c>
      <c r="O8331" s="5">
        <v>42305.745292812499</v>
      </c>
      <c r="P8331" s="5">
        <v>43258.050196053242</v>
      </c>
    </row>
    <row r="8332" spans="1:16">
      <c r="A8332">
        <v>6</v>
      </c>
      <c r="B8332">
        <v>17</v>
      </c>
      <c r="C8332">
        <v>9</v>
      </c>
      <c r="D8332">
        <v>147</v>
      </c>
      <c r="E8332">
        <v>3609</v>
      </c>
      <c r="F8332">
        <v>3707</v>
      </c>
      <c r="G8332">
        <v>625</v>
      </c>
      <c r="H8332">
        <v>2</v>
      </c>
      <c r="I8332" s="58" t="s">
        <v>10599</v>
      </c>
      <c r="J8332">
        <v>62502</v>
      </c>
      <c r="K8332" s="4">
        <v>0</v>
      </c>
      <c r="L8332" s="4">
        <v>1.65</v>
      </c>
      <c r="M8332" s="4">
        <v>0</v>
      </c>
      <c r="N8332" s="4">
        <v>1.65</v>
      </c>
      <c r="O8332" s="5">
        <v>42305.745292812499</v>
      </c>
      <c r="P8332" s="5">
        <v>42305.745292812499</v>
      </c>
    </row>
    <row r="8333" spans="1:16">
      <c r="A8333">
        <v>6</v>
      </c>
      <c r="B8333">
        <v>17</v>
      </c>
      <c r="C8333">
        <v>9</v>
      </c>
      <c r="D8333">
        <v>147</v>
      </c>
      <c r="E8333">
        <v>3859</v>
      </c>
      <c r="F8333">
        <v>3708</v>
      </c>
      <c r="G8333">
        <v>382</v>
      </c>
      <c r="H8333">
        <v>3</v>
      </c>
      <c r="I8333" s="58" t="s">
        <v>10600</v>
      </c>
      <c r="J8333">
        <v>38203</v>
      </c>
      <c r="K8333" s="4">
        <v>0</v>
      </c>
      <c r="L8333" s="4">
        <v>10.824999999999999</v>
      </c>
      <c r="M8333" s="4">
        <v>37.453000000000003</v>
      </c>
      <c r="N8333" s="4">
        <v>48.277999999999999</v>
      </c>
      <c r="O8333" s="5">
        <v>42305.745292812499</v>
      </c>
      <c r="P8333" s="5">
        <v>43258.050196053242</v>
      </c>
    </row>
    <row r="8334" spans="1:16">
      <c r="A8334">
        <v>6</v>
      </c>
      <c r="B8334">
        <v>17</v>
      </c>
      <c r="C8334">
        <v>9</v>
      </c>
      <c r="D8334">
        <v>147</v>
      </c>
      <c r="E8334">
        <v>3864</v>
      </c>
      <c r="F8334">
        <v>3709</v>
      </c>
      <c r="G8334">
        <v>93</v>
      </c>
      <c r="H8334">
        <v>4</v>
      </c>
      <c r="I8334" s="58">
        <v>34060</v>
      </c>
      <c r="J8334">
        <v>9304</v>
      </c>
      <c r="K8334" s="4">
        <v>0</v>
      </c>
      <c r="L8334" s="4">
        <v>12.31</v>
      </c>
      <c r="M8334" s="4">
        <v>12.680999999999999</v>
      </c>
      <c r="N8334" s="4">
        <v>24.991</v>
      </c>
      <c r="O8334" s="5">
        <v>42305.745292812499</v>
      </c>
      <c r="P8334" s="5">
        <v>43258.050196053242</v>
      </c>
    </row>
    <row r="8335" spans="1:16">
      <c r="A8335">
        <v>6</v>
      </c>
      <c r="B8335">
        <v>17</v>
      </c>
      <c r="C8335">
        <v>9</v>
      </c>
      <c r="D8335">
        <v>147</v>
      </c>
      <c r="E8335">
        <v>3864</v>
      </c>
      <c r="F8335">
        <v>3710</v>
      </c>
      <c r="G8335">
        <v>93</v>
      </c>
      <c r="H8335">
        <v>5</v>
      </c>
      <c r="I8335" s="58">
        <v>34090</v>
      </c>
      <c r="J8335">
        <v>9305</v>
      </c>
      <c r="K8335" s="4">
        <v>12.31</v>
      </c>
      <c r="L8335" s="4">
        <v>25.431000000000001</v>
      </c>
      <c r="M8335" s="4">
        <v>24.991</v>
      </c>
      <c r="N8335" s="4">
        <v>38.112000000000002</v>
      </c>
      <c r="O8335" s="5">
        <v>42305.745292812499</v>
      </c>
      <c r="P8335" s="5">
        <v>43258.050196053242</v>
      </c>
    </row>
    <row r="8336" spans="1:16">
      <c r="A8336">
        <v>6</v>
      </c>
      <c r="B8336">
        <v>17</v>
      </c>
      <c r="C8336">
        <v>9</v>
      </c>
      <c r="D8336">
        <v>147</v>
      </c>
      <c r="E8336">
        <v>3864</v>
      </c>
      <c r="F8336">
        <v>3711</v>
      </c>
      <c r="G8336">
        <v>93</v>
      </c>
      <c r="H8336">
        <v>6</v>
      </c>
      <c r="I8336" s="58">
        <v>34121</v>
      </c>
      <c r="J8336">
        <v>9306</v>
      </c>
      <c r="K8336" s="4">
        <v>0</v>
      </c>
      <c r="L8336" s="4">
        <v>9.5470000000000006</v>
      </c>
      <c r="M8336" s="4">
        <v>38.112000000000002</v>
      </c>
      <c r="N8336" s="4">
        <v>47.658999999999999</v>
      </c>
      <c r="O8336" s="5">
        <v>42305.745292812499</v>
      </c>
      <c r="P8336" s="5">
        <v>43258.050196053242</v>
      </c>
    </row>
    <row r="8337" spans="1:16">
      <c r="A8337">
        <v>6</v>
      </c>
      <c r="B8337">
        <v>17</v>
      </c>
      <c r="C8337">
        <v>9</v>
      </c>
      <c r="D8337">
        <v>147</v>
      </c>
      <c r="E8337">
        <v>3986</v>
      </c>
      <c r="F8337">
        <v>3712</v>
      </c>
      <c r="G8337">
        <v>413</v>
      </c>
      <c r="H8337">
        <v>2</v>
      </c>
      <c r="I8337" s="58" t="s">
        <v>10601</v>
      </c>
      <c r="J8337">
        <v>41302</v>
      </c>
      <c r="K8337" s="4">
        <v>0</v>
      </c>
      <c r="L8337" s="4">
        <v>16.998999999999999</v>
      </c>
      <c r="M8337" s="4">
        <v>8.6750000000000007</v>
      </c>
      <c r="N8337" s="4">
        <v>25.673999999999999</v>
      </c>
      <c r="O8337" s="5">
        <v>42305.745292812499</v>
      </c>
      <c r="P8337" s="5">
        <v>43258.050196053242</v>
      </c>
    </row>
    <row r="8338" spans="1:16">
      <c r="A8338">
        <v>6</v>
      </c>
      <c r="B8338">
        <v>17</v>
      </c>
      <c r="C8338">
        <v>9</v>
      </c>
      <c r="D8338">
        <v>147</v>
      </c>
      <c r="E8338">
        <v>3986</v>
      </c>
      <c r="F8338">
        <v>3713</v>
      </c>
      <c r="G8338">
        <v>413</v>
      </c>
      <c r="H8338">
        <v>4</v>
      </c>
      <c r="I8338" s="58" t="s">
        <v>10602</v>
      </c>
      <c r="J8338">
        <v>41304</v>
      </c>
      <c r="K8338" s="4">
        <v>0</v>
      </c>
      <c r="L8338" s="4">
        <v>14.377000000000001</v>
      </c>
      <c r="M8338" s="4">
        <v>25.673999999999999</v>
      </c>
      <c r="N8338" s="4">
        <v>40.051000000000002</v>
      </c>
      <c r="O8338" s="5">
        <v>42305.745292812499</v>
      </c>
      <c r="P8338" s="5">
        <v>43258.050196053242</v>
      </c>
    </row>
    <row r="8339" spans="1:16">
      <c r="A8339">
        <v>6</v>
      </c>
      <c r="B8339">
        <v>17</v>
      </c>
      <c r="C8339">
        <v>9</v>
      </c>
      <c r="D8339">
        <v>147</v>
      </c>
      <c r="E8339">
        <v>3991</v>
      </c>
      <c r="F8339">
        <v>3714</v>
      </c>
      <c r="G8339">
        <v>419</v>
      </c>
      <c r="H8339">
        <v>2</v>
      </c>
      <c r="I8339" s="58" t="s">
        <v>10603</v>
      </c>
      <c r="J8339">
        <v>41902</v>
      </c>
      <c r="K8339" s="4">
        <v>0</v>
      </c>
      <c r="L8339" s="4">
        <v>17.562000000000001</v>
      </c>
      <c r="M8339" s="4">
        <v>97.203000000000003</v>
      </c>
      <c r="N8339" s="4">
        <v>114.765</v>
      </c>
      <c r="O8339" s="5">
        <v>42305.745292812499</v>
      </c>
      <c r="P8339" s="5">
        <v>42305.745292812499</v>
      </c>
    </row>
    <row r="8340" spans="1:16">
      <c r="A8340">
        <v>6</v>
      </c>
      <c r="B8340">
        <v>17</v>
      </c>
      <c r="C8340">
        <v>9</v>
      </c>
      <c r="D8340">
        <v>147</v>
      </c>
      <c r="E8340">
        <v>4263</v>
      </c>
      <c r="F8340">
        <v>3715</v>
      </c>
      <c r="G8340">
        <v>419</v>
      </c>
      <c r="H8340">
        <v>3</v>
      </c>
      <c r="I8340" s="58" t="s">
        <v>10604</v>
      </c>
      <c r="J8340">
        <v>41903</v>
      </c>
      <c r="K8340" s="4">
        <v>0</v>
      </c>
      <c r="L8340" s="4">
        <v>1.35</v>
      </c>
      <c r="M8340" s="4">
        <v>0</v>
      </c>
      <c r="N8340" s="4">
        <v>1.35</v>
      </c>
      <c r="O8340" s="5">
        <v>42305.745292812499</v>
      </c>
      <c r="P8340" s="5">
        <v>42305.745292812499</v>
      </c>
    </row>
    <row r="8341" spans="1:16">
      <c r="A8341">
        <v>6</v>
      </c>
      <c r="B8341">
        <v>17</v>
      </c>
      <c r="C8341">
        <v>9</v>
      </c>
      <c r="D8341">
        <v>147</v>
      </c>
      <c r="E8341">
        <v>4534</v>
      </c>
      <c r="F8341">
        <v>3716</v>
      </c>
      <c r="G8341">
        <v>56</v>
      </c>
      <c r="H8341">
        <v>2</v>
      </c>
      <c r="I8341" s="58">
        <v>20486</v>
      </c>
      <c r="J8341">
        <v>5602</v>
      </c>
      <c r="K8341" s="4">
        <v>0</v>
      </c>
      <c r="L8341" s="4">
        <v>13.333</v>
      </c>
      <c r="M8341" s="4">
        <v>448.66399999999999</v>
      </c>
      <c r="N8341" s="4">
        <v>461.99700000000001</v>
      </c>
      <c r="O8341" s="5">
        <v>42305.745292812499</v>
      </c>
      <c r="P8341" s="5">
        <v>43258.050196053242</v>
      </c>
    </row>
    <row r="8342" spans="1:16">
      <c r="A8342">
        <v>6</v>
      </c>
      <c r="B8342">
        <v>17</v>
      </c>
      <c r="C8342">
        <v>9</v>
      </c>
      <c r="D8342">
        <v>147</v>
      </c>
      <c r="E8342">
        <v>4534</v>
      </c>
      <c r="F8342">
        <v>3717</v>
      </c>
      <c r="G8342">
        <v>56</v>
      </c>
      <c r="H8342">
        <v>3</v>
      </c>
      <c r="I8342" s="58">
        <v>20515</v>
      </c>
      <c r="J8342">
        <v>5603</v>
      </c>
      <c r="K8342" s="4">
        <v>0</v>
      </c>
      <c r="L8342" s="4">
        <v>11.112</v>
      </c>
      <c r="M8342" s="4">
        <v>461.99700000000001</v>
      </c>
      <c r="N8342" s="4">
        <v>473.10899999999998</v>
      </c>
      <c r="O8342" s="5">
        <v>42305.745292812499</v>
      </c>
      <c r="P8342" s="5">
        <v>43258.050196053242</v>
      </c>
    </row>
    <row r="8343" spans="1:16">
      <c r="A8343">
        <v>6</v>
      </c>
      <c r="B8343">
        <v>17</v>
      </c>
      <c r="C8343">
        <v>9</v>
      </c>
      <c r="D8343">
        <v>147</v>
      </c>
      <c r="E8343">
        <v>4534</v>
      </c>
      <c r="F8343">
        <v>3718</v>
      </c>
      <c r="G8343">
        <v>57</v>
      </c>
      <c r="H8343">
        <v>1</v>
      </c>
      <c r="I8343" s="58">
        <v>20821</v>
      </c>
      <c r="J8343">
        <v>5701</v>
      </c>
      <c r="K8343" s="4">
        <v>24.42</v>
      </c>
      <c r="L8343" s="4">
        <v>27.443999999999999</v>
      </c>
      <c r="M8343" s="4">
        <v>473.10899999999998</v>
      </c>
      <c r="N8343" s="4">
        <v>476.13299999999998</v>
      </c>
      <c r="O8343" s="5">
        <v>42305.745292812499</v>
      </c>
      <c r="P8343" s="5">
        <v>43258.050196053242</v>
      </c>
    </row>
    <row r="8344" spans="1:16">
      <c r="A8344">
        <v>6</v>
      </c>
      <c r="B8344">
        <v>17</v>
      </c>
      <c r="C8344">
        <v>9</v>
      </c>
      <c r="D8344">
        <v>147</v>
      </c>
      <c r="E8344">
        <v>510</v>
      </c>
      <c r="F8344">
        <v>3669</v>
      </c>
      <c r="G8344">
        <v>898</v>
      </c>
      <c r="H8344">
        <v>1</v>
      </c>
      <c r="I8344" s="58" t="s">
        <v>10605</v>
      </c>
      <c r="J8344">
        <v>89801</v>
      </c>
      <c r="K8344" s="4">
        <v>1</v>
      </c>
      <c r="L8344" s="4">
        <v>8.2029999999999994</v>
      </c>
      <c r="M8344" s="4">
        <v>26.670999999999999</v>
      </c>
      <c r="N8344" s="4">
        <v>33.874000000000002</v>
      </c>
      <c r="O8344" s="5">
        <v>42305.745292812499</v>
      </c>
      <c r="P8344" s="5">
        <v>43258.050196053242</v>
      </c>
    </row>
    <row r="8345" spans="1:16">
      <c r="A8345">
        <v>6</v>
      </c>
      <c r="B8345">
        <v>17</v>
      </c>
      <c r="C8345">
        <v>9</v>
      </c>
      <c r="D8345">
        <v>147</v>
      </c>
      <c r="E8345">
        <v>510</v>
      </c>
      <c r="F8345">
        <v>3670</v>
      </c>
      <c r="G8345">
        <v>1662</v>
      </c>
      <c r="H8345">
        <v>3</v>
      </c>
      <c r="I8345" s="58">
        <v>-86867</v>
      </c>
      <c r="J8345">
        <v>166203</v>
      </c>
      <c r="K8345" s="4">
        <v>1</v>
      </c>
      <c r="L8345" s="4">
        <v>9.3670000000000009</v>
      </c>
      <c r="M8345" s="4">
        <v>11.567</v>
      </c>
      <c r="N8345" s="4">
        <v>19.934000000000001</v>
      </c>
      <c r="O8345" s="5">
        <v>42305.745292812499</v>
      </c>
      <c r="P8345" s="5">
        <v>42305.745292812499</v>
      </c>
    </row>
    <row r="8346" spans="1:16">
      <c r="A8346">
        <v>6</v>
      </c>
      <c r="B8346">
        <v>17</v>
      </c>
      <c r="C8346">
        <v>9</v>
      </c>
      <c r="D8346">
        <v>147</v>
      </c>
      <c r="E8346">
        <v>510</v>
      </c>
      <c r="F8346">
        <v>3671</v>
      </c>
      <c r="G8346">
        <v>1662</v>
      </c>
      <c r="H8346">
        <v>4</v>
      </c>
      <c r="I8346" s="58">
        <v>-86836</v>
      </c>
      <c r="J8346">
        <v>166204</v>
      </c>
      <c r="K8346" s="4">
        <v>8.3670000000000009</v>
      </c>
      <c r="L8346" s="4">
        <v>8.7509999999999994</v>
      </c>
      <c r="M8346" s="4">
        <v>19.934000000000001</v>
      </c>
      <c r="N8346" s="4">
        <v>20.318000000000001</v>
      </c>
      <c r="O8346" s="5">
        <v>42305.745292812499</v>
      </c>
      <c r="P8346" s="5">
        <v>42305.745292812499</v>
      </c>
    </row>
    <row r="8347" spans="1:16">
      <c r="A8347">
        <v>6</v>
      </c>
      <c r="B8347">
        <v>17</v>
      </c>
      <c r="C8347">
        <v>9</v>
      </c>
      <c r="D8347">
        <v>147</v>
      </c>
      <c r="E8347">
        <v>510</v>
      </c>
      <c r="F8347">
        <v>3672</v>
      </c>
      <c r="G8347">
        <v>1662</v>
      </c>
      <c r="H8347">
        <v>5</v>
      </c>
      <c r="I8347" s="58">
        <v>-86806</v>
      </c>
      <c r="J8347">
        <v>166205</v>
      </c>
      <c r="K8347" s="4">
        <v>0</v>
      </c>
      <c r="L8347" s="4">
        <v>6.04</v>
      </c>
      <c r="M8347" s="4">
        <v>20.631</v>
      </c>
      <c r="N8347" s="4">
        <v>26.670999999999999</v>
      </c>
      <c r="O8347" s="5">
        <v>42305.745292812499</v>
      </c>
      <c r="P8347" s="5">
        <v>43258.050196053242</v>
      </c>
    </row>
    <row r="8348" spans="1:16">
      <c r="A8348">
        <v>6</v>
      </c>
      <c r="B8348">
        <v>17</v>
      </c>
      <c r="C8348">
        <v>9</v>
      </c>
      <c r="D8348">
        <v>147</v>
      </c>
      <c r="E8348">
        <v>510</v>
      </c>
      <c r="F8348">
        <v>3673</v>
      </c>
      <c r="G8348">
        <v>1665</v>
      </c>
      <c r="H8348">
        <v>1</v>
      </c>
      <c r="I8348" s="58">
        <v>-85830</v>
      </c>
      <c r="J8348">
        <v>166501</v>
      </c>
      <c r="K8348" s="4">
        <v>0</v>
      </c>
      <c r="L8348" s="4">
        <v>8.1839999999999993</v>
      </c>
      <c r="M8348" s="4">
        <v>42.29</v>
      </c>
      <c r="N8348" s="4">
        <v>50.473999999999997</v>
      </c>
      <c r="O8348" s="5">
        <v>42305.745292812499</v>
      </c>
      <c r="P8348" s="5">
        <v>42305.745292812499</v>
      </c>
    </row>
    <row r="8349" spans="1:16">
      <c r="A8349">
        <v>6</v>
      </c>
      <c r="B8349">
        <v>17</v>
      </c>
      <c r="C8349">
        <v>9</v>
      </c>
      <c r="D8349">
        <v>147</v>
      </c>
      <c r="E8349">
        <v>510</v>
      </c>
      <c r="F8349">
        <v>3674</v>
      </c>
      <c r="G8349">
        <v>1665</v>
      </c>
      <c r="H8349">
        <v>2</v>
      </c>
      <c r="I8349" s="58">
        <v>-85799</v>
      </c>
      <c r="J8349">
        <v>166502</v>
      </c>
      <c r="K8349" s="4">
        <v>8.2029999999999994</v>
      </c>
      <c r="L8349" s="4">
        <v>15.164</v>
      </c>
      <c r="M8349" s="4">
        <v>33.874000000000002</v>
      </c>
      <c r="N8349" s="4">
        <v>40.835000000000001</v>
      </c>
      <c r="O8349" s="5">
        <v>42305.745292812499</v>
      </c>
      <c r="P8349" s="5">
        <v>42305.745292812499</v>
      </c>
    </row>
    <row r="8350" spans="1:16">
      <c r="A8350">
        <v>6</v>
      </c>
      <c r="B8350">
        <v>17</v>
      </c>
      <c r="C8350">
        <v>9</v>
      </c>
      <c r="D8350">
        <v>147</v>
      </c>
      <c r="E8350">
        <v>512</v>
      </c>
      <c r="F8350">
        <v>3675</v>
      </c>
      <c r="G8350">
        <v>899</v>
      </c>
      <c r="H8350">
        <v>1</v>
      </c>
      <c r="I8350" s="58" t="s">
        <v>10606</v>
      </c>
      <c r="J8350">
        <v>89901</v>
      </c>
      <c r="K8350" s="4">
        <v>0</v>
      </c>
      <c r="L8350" s="4">
        <v>3.0750000000000002</v>
      </c>
      <c r="M8350" s="4">
        <v>0</v>
      </c>
      <c r="N8350" s="4">
        <v>3.0750000000000002</v>
      </c>
      <c r="O8350" s="5">
        <v>42305.745292812499</v>
      </c>
      <c r="P8350" s="5">
        <v>42305.745292812499</v>
      </c>
    </row>
    <row r="8351" spans="1:16">
      <c r="A8351">
        <v>6</v>
      </c>
      <c r="B8351">
        <v>17</v>
      </c>
      <c r="C8351">
        <v>9</v>
      </c>
      <c r="D8351">
        <v>147</v>
      </c>
      <c r="E8351">
        <v>513</v>
      </c>
      <c r="F8351">
        <v>3676</v>
      </c>
      <c r="G8351">
        <v>831</v>
      </c>
      <c r="H8351">
        <v>2</v>
      </c>
      <c r="I8351" s="58" t="s">
        <v>10607</v>
      </c>
      <c r="J8351">
        <v>83102</v>
      </c>
      <c r="K8351" s="4">
        <v>0</v>
      </c>
      <c r="L8351" s="4">
        <v>4.9889999999999999</v>
      </c>
      <c r="M8351" s="4">
        <v>0.58699999999999997</v>
      </c>
      <c r="N8351" s="4">
        <v>5.5759999999999996</v>
      </c>
      <c r="O8351" s="5">
        <v>42305.745292812499</v>
      </c>
      <c r="P8351" s="5">
        <v>43258.050196053242</v>
      </c>
    </row>
    <row r="8352" spans="1:16">
      <c r="A8352">
        <v>6</v>
      </c>
      <c r="B8352">
        <v>17</v>
      </c>
      <c r="C8352">
        <v>9</v>
      </c>
      <c r="D8352">
        <v>147</v>
      </c>
      <c r="E8352">
        <v>581</v>
      </c>
      <c r="F8352">
        <v>3677</v>
      </c>
      <c r="G8352">
        <v>808</v>
      </c>
      <c r="H8352">
        <v>3</v>
      </c>
      <c r="I8352" s="58" t="s">
        <v>10608</v>
      </c>
      <c r="J8352">
        <v>80803</v>
      </c>
      <c r="K8352" s="4">
        <v>0</v>
      </c>
      <c r="L8352" s="4">
        <v>0.91700000000000004</v>
      </c>
      <c r="M8352" s="4">
        <v>0</v>
      </c>
      <c r="N8352" s="4">
        <v>0.91700000000000004</v>
      </c>
      <c r="O8352" s="5">
        <v>42305.745292812499</v>
      </c>
      <c r="P8352" s="5">
        <v>42305.745292812499</v>
      </c>
    </row>
    <row r="8353" spans="1:16">
      <c r="A8353">
        <v>6</v>
      </c>
      <c r="B8353">
        <v>17</v>
      </c>
      <c r="C8353">
        <v>9</v>
      </c>
      <c r="D8353">
        <v>147</v>
      </c>
      <c r="E8353">
        <v>650</v>
      </c>
      <c r="F8353">
        <v>3678</v>
      </c>
      <c r="G8353">
        <v>1325</v>
      </c>
      <c r="H8353">
        <v>1</v>
      </c>
      <c r="I8353" s="58" t="s">
        <v>10609</v>
      </c>
      <c r="J8353">
        <v>132501</v>
      </c>
      <c r="K8353" s="4">
        <v>1</v>
      </c>
      <c r="L8353" s="4">
        <v>1.353</v>
      </c>
      <c r="M8353" s="4">
        <v>0</v>
      </c>
      <c r="N8353" s="4">
        <v>0.35299999999999998</v>
      </c>
      <c r="O8353" s="5">
        <v>42305.745292812499</v>
      </c>
      <c r="P8353" s="5">
        <v>43258.050196053242</v>
      </c>
    </row>
    <row r="8354" spans="1:16">
      <c r="A8354">
        <v>6</v>
      </c>
      <c r="B8354">
        <v>17</v>
      </c>
      <c r="C8354">
        <v>9</v>
      </c>
      <c r="D8354">
        <v>147</v>
      </c>
      <c r="E8354">
        <v>786</v>
      </c>
      <c r="F8354">
        <v>3679</v>
      </c>
      <c r="G8354">
        <v>2535</v>
      </c>
      <c r="H8354">
        <v>1</v>
      </c>
      <c r="I8354" s="58">
        <v>231931</v>
      </c>
      <c r="J8354">
        <v>253501</v>
      </c>
      <c r="K8354" s="4">
        <v>0</v>
      </c>
      <c r="L8354" s="4">
        <v>0.36699999999999999</v>
      </c>
      <c r="M8354" s="4">
        <v>0</v>
      </c>
      <c r="N8354" s="4">
        <v>0.36699999999999999</v>
      </c>
      <c r="O8354" s="5">
        <v>42305.745292812499</v>
      </c>
      <c r="P8354" s="5">
        <v>42305.745292812499</v>
      </c>
    </row>
    <row r="8355" spans="1:16">
      <c r="A8355">
        <v>6</v>
      </c>
      <c r="B8355">
        <v>17</v>
      </c>
      <c r="C8355">
        <v>9</v>
      </c>
      <c r="D8355">
        <v>147</v>
      </c>
      <c r="E8355">
        <v>790</v>
      </c>
      <c r="F8355">
        <v>3680</v>
      </c>
      <c r="G8355">
        <v>996</v>
      </c>
      <c r="H8355">
        <v>2</v>
      </c>
      <c r="I8355" s="58" t="s">
        <v>10610</v>
      </c>
      <c r="J8355">
        <v>99602</v>
      </c>
      <c r="K8355" s="4">
        <v>0</v>
      </c>
      <c r="L8355" s="4">
        <v>4.5720000000000001</v>
      </c>
      <c r="M8355" s="4">
        <v>8.9930000000000003</v>
      </c>
      <c r="N8355" s="4">
        <v>13.566000000000001</v>
      </c>
      <c r="O8355" s="5">
        <v>42305.745292812499</v>
      </c>
      <c r="P8355" s="5">
        <v>42305.745292812499</v>
      </c>
    </row>
    <row r="8356" spans="1:16">
      <c r="A8356">
        <v>6</v>
      </c>
      <c r="B8356">
        <v>17</v>
      </c>
      <c r="C8356">
        <v>9</v>
      </c>
      <c r="D8356">
        <v>14</v>
      </c>
      <c r="E8356">
        <v>958</v>
      </c>
      <c r="F8356">
        <v>3338</v>
      </c>
      <c r="G8356">
        <v>15</v>
      </c>
      <c r="H8356">
        <v>5</v>
      </c>
      <c r="I8356" s="58">
        <v>42125</v>
      </c>
      <c r="J8356">
        <v>1505</v>
      </c>
      <c r="K8356" s="4">
        <v>0.315</v>
      </c>
      <c r="L8356" s="4">
        <v>3.4689999999999999</v>
      </c>
      <c r="M8356" s="4">
        <v>0</v>
      </c>
      <c r="N8356" s="4">
        <v>3.1539999999999999</v>
      </c>
      <c r="O8356" s="5">
        <v>42305.745292812499</v>
      </c>
      <c r="P8356" s="5">
        <v>42305.745292812499</v>
      </c>
    </row>
    <row r="8357" spans="1:16">
      <c r="A8357">
        <v>6</v>
      </c>
      <c r="B8357">
        <v>17</v>
      </c>
      <c r="C8357">
        <v>9</v>
      </c>
      <c r="D8357">
        <v>161</v>
      </c>
      <c r="E8357">
        <v>1066</v>
      </c>
      <c r="F8357">
        <v>3731</v>
      </c>
      <c r="G8357">
        <v>209</v>
      </c>
      <c r="H8357">
        <v>7</v>
      </c>
      <c r="I8357" s="58" t="s">
        <v>10611</v>
      </c>
      <c r="J8357">
        <v>20907</v>
      </c>
      <c r="K8357" s="4">
        <v>0</v>
      </c>
      <c r="L8357" s="4">
        <v>17.366</v>
      </c>
      <c r="M8357" s="4">
        <v>32.01</v>
      </c>
      <c r="N8357" s="4">
        <v>49.375999999999998</v>
      </c>
      <c r="O8357" s="5">
        <v>42305.745292812499</v>
      </c>
      <c r="P8357" s="5">
        <v>43258.050196053242</v>
      </c>
    </row>
    <row r="8358" spans="1:16">
      <c r="A8358">
        <v>6</v>
      </c>
      <c r="B8358">
        <v>17</v>
      </c>
      <c r="C8358">
        <v>9</v>
      </c>
      <c r="D8358">
        <v>161</v>
      </c>
      <c r="E8358">
        <v>1071</v>
      </c>
      <c r="F8358">
        <v>3732</v>
      </c>
      <c r="G8358">
        <v>1187</v>
      </c>
      <c r="H8358">
        <v>2</v>
      </c>
      <c r="I8358" s="58" t="s">
        <v>10612</v>
      </c>
      <c r="J8358">
        <v>118702</v>
      </c>
      <c r="K8358" s="4">
        <v>0</v>
      </c>
      <c r="L8358" s="4">
        <v>5.9850000000000003</v>
      </c>
      <c r="M8358" s="4">
        <v>0</v>
      </c>
      <c r="N8358" s="4">
        <v>5.9850000000000003</v>
      </c>
      <c r="O8358" s="5">
        <v>42305.745292812499</v>
      </c>
      <c r="P8358" s="5">
        <v>42305.745292812499</v>
      </c>
    </row>
    <row r="8359" spans="1:16">
      <c r="A8359">
        <v>6</v>
      </c>
      <c r="B8359">
        <v>17</v>
      </c>
      <c r="C8359">
        <v>9</v>
      </c>
      <c r="D8359">
        <v>161</v>
      </c>
      <c r="E8359">
        <v>1072</v>
      </c>
      <c r="F8359">
        <v>3733</v>
      </c>
      <c r="G8359">
        <v>831</v>
      </c>
      <c r="H8359">
        <v>1</v>
      </c>
      <c r="I8359" s="58" t="s">
        <v>1717</v>
      </c>
      <c r="J8359">
        <v>83101</v>
      </c>
      <c r="K8359" s="4">
        <v>12.196</v>
      </c>
      <c r="L8359" s="4">
        <v>13.164999999999999</v>
      </c>
      <c r="M8359" s="4">
        <v>12.196</v>
      </c>
      <c r="N8359" s="4">
        <v>13.164999999999999</v>
      </c>
      <c r="O8359" s="5">
        <v>42305.745292812499</v>
      </c>
      <c r="P8359" s="5">
        <v>43258.050196053242</v>
      </c>
    </row>
    <row r="8360" spans="1:16">
      <c r="A8360">
        <v>6</v>
      </c>
      <c r="B8360">
        <v>17</v>
      </c>
      <c r="C8360">
        <v>9</v>
      </c>
      <c r="D8360">
        <v>161</v>
      </c>
      <c r="E8360">
        <v>1072</v>
      </c>
      <c r="F8360">
        <v>3734</v>
      </c>
      <c r="G8360">
        <v>1192</v>
      </c>
      <c r="H8360">
        <v>1</v>
      </c>
      <c r="I8360" s="58" t="s">
        <v>10613</v>
      </c>
      <c r="J8360">
        <v>119201</v>
      </c>
      <c r="K8360" s="4">
        <v>0</v>
      </c>
      <c r="L8360" s="4">
        <v>12.196</v>
      </c>
      <c r="M8360" s="4">
        <v>0</v>
      </c>
      <c r="N8360" s="4">
        <v>12.196</v>
      </c>
      <c r="O8360" s="5">
        <v>42305.745292812499</v>
      </c>
      <c r="P8360" s="5">
        <v>43258.050196053242</v>
      </c>
    </row>
    <row r="8361" spans="1:16">
      <c r="A8361">
        <v>6</v>
      </c>
      <c r="B8361">
        <v>17</v>
      </c>
      <c r="C8361">
        <v>9</v>
      </c>
      <c r="D8361">
        <v>161</v>
      </c>
      <c r="E8361">
        <v>118</v>
      </c>
      <c r="F8361">
        <v>3719</v>
      </c>
      <c r="G8361">
        <v>14</v>
      </c>
      <c r="H8361">
        <v>9</v>
      </c>
      <c r="I8361" s="58">
        <v>41883</v>
      </c>
      <c r="J8361">
        <v>1409</v>
      </c>
      <c r="K8361" s="4">
        <v>4.1840000000000002</v>
      </c>
      <c r="L8361" s="4">
        <v>9.0280000000000005</v>
      </c>
      <c r="M8361" s="4">
        <v>0</v>
      </c>
      <c r="N8361" s="4">
        <v>4.8440000000000003</v>
      </c>
      <c r="O8361" s="5">
        <v>42305.745292812499</v>
      </c>
      <c r="P8361" s="5">
        <v>42305.745292812499</v>
      </c>
    </row>
    <row r="8362" spans="1:16">
      <c r="A8362">
        <v>6</v>
      </c>
      <c r="B8362">
        <v>17</v>
      </c>
      <c r="C8362">
        <v>9</v>
      </c>
      <c r="D8362">
        <v>161</v>
      </c>
      <c r="E8362">
        <v>118</v>
      </c>
      <c r="F8362">
        <v>3720</v>
      </c>
      <c r="G8362">
        <v>14</v>
      </c>
      <c r="H8362">
        <v>10</v>
      </c>
      <c r="I8362" s="58">
        <v>41913</v>
      </c>
      <c r="J8362">
        <v>1410</v>
      </c>
      <c r="K8362" s="4">
        <v>0</v>
      </c>
      <c r="L8362" s="4">
        <v>5.319</v>
      </c>
      <c r="M8362" s="4">
        <v>4.8440000000000003</v>
      </c>
      <c r="N8362" s="4">
        <v>10.163</v>
      </c>
      <c r="O8362" s="5">
        <v>42305.745292812499</v>
      </c>
      <c r="P8362" s="5">
        <v>42305.745292812499</v>
      </c>
    </row>
    <row r="8363" spans="1:16">
      <c r="A8363">
        <v>6</v>
      </c>
      <c r="B8363">
        <v>17</v>
      </c>
      <c r="C8363">
        <v>9</v>
      </c>
      <c r="D8363">
        <v>161</v>
      </c>
      <c r="E8363">
        <v>1352</v>
      </c>
      <c r="F8363">
        <v>3735</v>
      </c>
      <c r="G8363">
        <v>1372</v>
      </c>
      <c r="H8363">
        <v>1</v>
      </c>
      <c r="I8363" s="58" t="s">
        <v>10614</v>
      </c>
      <c r="J8363">
        <v>137201</v>
      </c>
      <c r="K8363" s="4">
        <v>0</v>
      </c>
      <c r="L8363" s="4">
        <v>0.109</v>
      </c>
      <c r="M8363" s="4">
        <v>0</v>
      </c>
      <c r="N8363" s="4">
        <v>0.109</v>
      </c>
      <c r="O8363" s="5">
        <v>42305.745292812499</v>
      </c>
      <c r="P8363" s="5">
        <v>43258.050196053242</v>
      </c>
    </row>
    <row r="8364" spans="1:16">
      <c r="A8364">
        <v>6</v>
      </c>
      <c r="B8364">
        <v>17</v>
      </c>
      <c r="C8364">
        <v>9</v>
      </c>
      <c r="D8364">
        <v>161</v>
      </c>
      <c r="E8364">
        <v>1436</v>
      </c>
      <c r="F8364">
        <v>3736</v>
      </c>
      <c r="G8364">
        <v>2675</v>
      </c>
      <c r="H8364">
        <v>1</v>
      </c>
      <c r="I8364" s="58">
        <v>283065</v>
      </c>
      <c r="J8364">
        <v>267501</v>
      </c>
      <c r="K8364" s="4">
        <v>0</v>
      </c>
      <c r="L8364" s="4">
        <v>2.1970000000000001</v>
      </c>
      <c r="M8364" s="4">
        <v>0</v>
      </c>
      <c r="N8364" s="4">
        <v>2.1970000000000001</v>
      </c>
      <c r="O8364" s="5">
        <v>42305.745292812499</v>
      </c>
      <c r="P8364" s="5">
        <v>42305.745292812499</v>
      </c>
    </row>
    <row r="8365" spans="1:16">
      <c r="A8365">
        <v>6</v>
      </c>
      <c r="B8365">
        <v>17</v>
      </c>
      <c r="C8365">
        <v>9</v>
      </c>
      <c r="D8365">
        <v>161</v>
      </c>
      <c r="E8365">
        <v>1729</v>
      </c>
      <c r="F8365">
        <v>3737</v>
      </c>
      <c r="G8365">
        <v>833</v>
      </c>
      <c r="H8365">
        <v>3</v>
      </c>
      <c r="I8365" s="58" t="s">
        <v>10615</v>
      </c>
      <c r="J8365">
        <v>83303</v>
      </c>
      <c r="K8365" s="4">
        <v>0</v>
      </c>
      <c r="L8365" s="4">
        <v>19.573</v>
      </c>
      <c r="M8365" s="4">
        <v>4.1390000000000002</v>
      </c>
      <c r="N8365" s="4">
        <v>23.712</v>
      </c>
      <c r="O8365" s="5">
        <v>42305.745292812499</v>
      </c>
      <c r="P8365" s="5">
        <v>42305.745292812499</v>
      </c>
    </row>
    <row r="8366" spans="1:16">
      <c r="A8366">
        <v>6</v>
      </c>
      <c r="B8366">
        <v>17</v>
      </c>
      <c r="C8366">
        <v>9</v>
      </c>
      <c r="D8366">
        <v>161</v>
      </c>
      <c r="E8366">
        <v>1780</v>
      </c>
      <c r="F8366">
        <v>3738</v>
      </c>
      <c r="G8366">
        <v>2506</v>
      </c>
      <c r="H8366">
        <v>1</v>
      </c>
      <c r="I8366" s="58">
        <v>221339</v>
      </c>
      <c r="J8366">
        <v>250601</v>
      </c>
      <c r="K8366" s="4">
        <v>19.968</v>
      </c>
      <c r="L8366" s="4">
        <v>25.911999999999999</v>
      </c>
      <c r="M8366" s="4">
        <v>0</v>
      </c>
      <c r="N8366" s="4">
        <v>5.944</v>
      </c>
      <c r="O8366" t="s">
        <v>1223</v>
      </c>
      <c r="P8366" t="s">
        <v>1223</v>
      </c>
    </row>
    <row r="8367" spans="1:16">
      <c r="A8367">
        <v>6</v>
      </c>
      <c r="B8367">
        <v>17</v>
      </c>
      <c r="C8367">
        <v>9</v>
      </c>
      <c r="D8367">
        <v>161</v>
      </c>
      <c r="E8367">
        <v>1935</v>
      </c>
      <c r="F8367">
        <v>3739</v>
      </c>
      <c r="G8367">
        <v>209</v>
      </c>
      <c r="H8367">
        <v>10</v>
      </c>
      <c r="I8367" s="58" t="s">
        <v>10616</v>
      </c>
      <c r="J8367">
        <v>20910</v>
      </c>
      <c r="K8367" s="4">
        <v>5</v>
      </c>
      <c r="L8367" s="4">
        <v>6.93</v>
      </c>
      <c r="M8367" s="4">
        <v>0</v>
      </c>
      <c r="N8367" s="4">
        <v>1.93</v>
      </c>
      <c r="O8367" s="5">
        <v>42305.745292812499</v>
      </c>
      <c r="P8367" s="5">
        <v>42305.745292812499</v>
      </c>
    </row>
    <row r="8368" spans="1:16">
      <c r="A8368">
        <v>6</v>
      </c>
      <c r="B8368">
        <v>17</v>
      </c>
      <c r="C8368">
        <v>9</v>
      </c>
      <c r="D8368">
        <v>161</v>
      </c>
      <c r="E8368">
        <v>1935</v>
      </c>
      <c r="F8368">
        <v>3740</v>
      </c>
      <c r="G8368">
        <v>2061</v>
      </c>
      <c r="H8368">
        <v>1</v>
      </c>
      <c r="I8368" s="58">
        <v>58807</v>
      </c>
      <c r="J8368">
        <v>206101</v>
      </c>
      <c r="K8368" s="4">
        <v>0</v>
      </c>
      <c r="L8368" s="4">
        <v>9.1</v>
      </c>
      <c r="M8368" s="4">
        <v>2.0169999999999999</v>
      </c>
      <c r="N8368" s="4">
        <v>11.117000000000001</v>
      </c>
      <c r="O8368" s="5">
        <v>42305.745292812499</v>
      </c>
      <c r="P8368" s="5">
        <v>42305.745292812499</v>
      </c>
    </row>
    <row r="8369" spans="1:16">
      <c r="A8369">
        <v>6</v>
      </c>
      <c r="B8369">
        <v>17</v>
      </c>
      <c r="C8369">
        <v>9</v>
      </c>
      <c r="D8369">
        <v>161</v>
      </c>
      <c r="E8369">
        <v>1937</v>
      </c>
      <c r="F8369">
        <v>3741</v>
      </c>
      <c r="G8369">
        <v>831</v>
      </c>
      <c r="H8369">
        <v>3</v>
      </c>
      <c r="I8369" s="58" t="s">
        <v>10617</v>
      </c>
      <c r="J8369">
        <v>83103</v>
      </c>
      <c r="K8369" s="4">
        <v>0</v>
      </c>
      <c r="L8369" s="4">
        <v>7.3319999999999999</v>
      </c>
      <c r="M8369" s="4">
        <v>0</v>
      </c>
      <c r="N8369" s="4">
        <v>7.3319999999999999</v>
      </c>
      <c r="O8369" s="5">
        <v>42305.745292812499</v>
      </c>
      <c r="P8369" s="5">
        <v>43258.050196053242</v>
      </c>
    </row>
    <row r="8370" spans="1:16">
      <c r="A8370">
        <v>6</v>
      </c>
      <c r="B8370">
        <v>17</v>
      </c>
      <c r="C8370">
        <v>9</v>
      </c>
      <c r="D8370">
        <v>161</v>
      </c>
      <c r="E8370">
        <v>1937</v>
      </c>
      <c r="F8370">
        <v>3742</v>
      </c>
      <c r="G8370">
        <v>831</v>
      </c>
      <c r="H8370">
        <v>4</v>
      </c>
      <c r="I8370" s="58" t="s">
        <v>10618</v>
      </c>
      <c r="J8370">
        <v>83104</v>
      </c>
      <c r="K8370" s="4">
        <v>0</v>
      </c>
      <c r="L8370" s="4">
        <v>10.255000000000001</v>
      </c>
      <c r="M8370" s="4">
        <v>7.3319999999999999</v>
      </c>
      <c r="N8370" s="4">
        <v>17.587</v>
      </c>
      <c r="O8370" s="5">
        <v>42305.745292812499</v>
      </c>
      <c r="P8370" s="5">
        <v>43258.050196053242</v>
      </c>
    </row>
    <row r="8371" spans="1:16">
      <c r="A8371">
        <v>6</v>
      </c>
      <c r="B8371">
        <v>17</v>
      </c>
      <c r="C8371">
        <v>9</v>
      </c>
      <c r="D8371">
        <v>161</v>
      </c>
      <c r="E8371">
        <v>2126</v>
      </c>
      <c r="F8371">
        <v>3743</v>
      </c>
      <c r="G8371">
        <v>2625</v>
      </c>
      <c r="H8371">
        <v>1</v>
      </c>
      <c r="I8371" s="58">
        <v>264803</v>
      </c>
      <c r="J8371">
        <v>262501</v>
      </c>
      <c r="K8371" s="4">
        <v>0</v>
      </c>
      <c r="L8371" s="4">
        <v>1.5760000000000001</v>
      </c>
      <c r="M8371" s="4">
        <v>0</v>
      </c>
      <c r="N8371" s="4">
        <v>1.5760000000000001</v>
      </c>
      <c r="O8371" s="5">
        <v>42305.745292812499</v>
      </c>
      <c r="P8371" s="5">
        <v>42305.745292812499</v>
      </c>
    </row>
    <row r="8372" spans="1:16">
      <c r="A8372">
        <v>6</v>
      </c>
      <c r="B8372">
        <v>17</v>
      </c>
      <c r="C8372">
        <v>9</v>
      </c>
      <c r="D8372">
        <v>161</v>
      </c>
      <c r="E8372">
        <v>2174</v>
      </c>
      <c r="F8372">
        <v>3744</v>
      </c>
      <c r="G8372">
        <v>2060</v>
      </c>
      <c r="H8372">
        <v>1</v>
      </c>
      <c r="I8372" s="58">
        <v>58441</v>
      </c>
      <c r="J8372">
        <v>206001</v>
      </c>
      <c r="K8372" s="4">
        <v>0</v>
      </c>
      <c r="L8372" s="4">
        <v>16.097000000000001</v>
      </c>
      <c r="M8372" s="4">
        <v>0</v>
      </c>
      <c r="N8372" s="4">
        <v>16.097000000000001</v>
      </c>
      <c r="O8372" s="5">
        <v>42305.745292812499</v>
      </c>
      <c r="P8372" s="5">
        <v>42305.745292812499</v>
      </c>
    </row>
    <row r="8373" spans="1:16">
      <c r="A8373">
        <v>6</v>
      </c>
      <c r="B8373">
        <v>17</v>
      </c>
      <c r="C8373">
        <v>9</v>
      </c>
      <c r="D8373">
        <v>161</v>
      </c>
      <c r="E8373">
        <v>2175</v>
      </c>
      <c r="F8373">
        <v>3745</v>
      </c>
      <c r="G8373">
        <v>2061</v>
      </c>
      <c r="H8373">
        <v>2</v>
      </c>
      <c r="I8373" s="58">
        <v>58838</v>
      </c>
      <c r="J8373">
        <v>206102</v>
      </c>
      <c r="K8373" s="4">
        <v>0</v>
      </c>
      <c r="L8373" s="4">
        <v>6.5819999999999999</v>
      </c>
      <c r="M8373" s="4">
        <v>17.626999999999999</v>
      </c>
      <c r="N8373" s="4">
        <v>24.209</v>
      </c>
      <c r="O8373" s="5">
        <v>42305.745292812499</v>
      </c>
      <c r="P8373" s="5">
        <v>43258.050196053242</v>
      </c>
    </row>
    <row r="8374" spans="1:16">
      <c r="A8374">
        <v>6</v>
      </c>
      <c r="B8374">
        <v>17</v>
      </c>
      <c r="C8374">
        <v>9</v>
      </c>
      <c r="D8374">
        <v>161</v>
      </c>
      <c r="E8374">
        <v>2175</v>
      </c>
      <c r="F8374">
        <v>3746</v>
      </c>
      <c r="G8374">
        <v>2305</v>
      </c>
      <c r="H8374">
        <v>3</v>
      </c>
      <c r="I8374" s="58">
        <v>147984</v>
      </c>
      <c r="J8374">
        <v>230503</v>
      </c>
      <c r="K8374" s="4">
        <v>0</v>
      </c>
      <c r="L8374" s="4">
        <v>5.4109999999999996</v>
      </c>
      <c r="M8374" s="4">
        <v>12.215999999999999</v>
      </c>
      <c r="N8374" s="4">
        <v>17.626999999999999</v>
      </c>
      <c r="O8374" s="5">
        <v>42305.745292812499</v>
      </c>
      <c r="P8374" s="5">
        <v>43258.050196053242</v>
      </c>
    </row>
    <row r="8375" spans="1:16">
      <c r="A8375">
        <v>6</v>
      </c>
      <c r="B8375">
        <v>17</v>
      </c>
      <c r="C8375">
        <v>9</v>
      </c>
      <c r="D8375">
        <v>161</v>
      </c>
      <c r="E8375">
        <v>2242</v>
      </c>
      <c r="F8375">
        <v>3747</v>
      </c>
      <c r="G8375">
        <v>2397</v>
      </c>
      <c r="H8375">
        <v>1</v>
      </c>
      <c r="I8375" s="58">
        <v>181528</v>
      </c>
      <c r="J8375">
        <v>239701</v>
      </c>
      <c r="K8375" s="4">
        <v>0</v>
      </c>
      <c r="L8375" s="4">
        <v>2.2320000000000002</v>
      </c>
      <c r="M8375" s="4">
        <v>0</v>
      </c>
      <c r="N8375" s="4">
        <v>2.2320000000000002</v>
      </c>
      <c r="O8375" s="5">
        <v>42305.745292812499</v>
      </c>
      <c r="P8375" s="5">
        <v>42305.745292812499</v>
      </c>
    </row>
    <row r="8376" spans="1:16">
      <c r="A8376">
        <v>6</v>
      </c>
      <c r="B8376">
        <v>17</v>
      </c>
      <c r="C8376">
        <v>9</v>
      </c>
      <c r="D8376">
        <v>161</v>
      </c>
      <c r="E8376">
        <v>2355</v>
      </c>
      <c r="F8376">
        <v>3748</v>
      </c>
      <c r="G8376">
        <v>2174</v>
      </c>
      <c r="H8376">
        <v>1</v>
      </c>
      <c r="I8376" s="58">
        <v>100079</v>
      </c>
      <c r="J8376">
        <v>217401</v>
      </c>
      <c r="K8376" s="4">
        <v>0</v>
      </c>
      <c r="L8376" s="4">
        <v>12.157999999999999</v>
      </c>
      <c r="M8376" s="4">
        <v>0</v>
      </c>
      <c r="N8376" s="4">
        <v>12.157999999999999</v>
      </c>
      <c r="O8376" s="5">
        <v>42305.745292812499</v>
      </c>
      <c r="P8376" s="5">
        <v>42305.745292812499</v>
      </c>
    </row>
    <row r="8377" spans="1:16">
      <c r="A8377">
        <v>6</v>
      </c>
      <c r="B8377">
        <v>17</v>
      </c>
      <c r="C8377">
        <v>9</v>
      </c>
      <c r="D8377">
        <v>161</v>
      </c>
      <c r="E8377">
        <v>2442</v>
      </c>
      <c r="F8377">
        <v>3749</v>
      </c>
      <c r="G8377">
        <v>2310</v>
      </c>
      <c r="H8377">
        <v>1</v>
      </c>
      <c r="I8377" s="58">
        <v>149751</v>
      </c>
      <c r="J8377">
        <v>231001</v>
      </c>
      <c r="K8377" s="4">
        <v>0</v>
      </c>
      <c r="L8377" s="4">
        <v>9.3379999999999992</v>
      </c>
      <c r="M8377" s="4">
        <v>0</v>
      </c>
      <c r="N8377" s="4">
        <v>9.3379999999999992</v>
      </c>
      <c r="O8377" s="5">
        <v>42305.745292812499</v>
      </c>
      <c r="P8377" s="5">
        <v>42305.745292812499</v>
      </c>
    </row>
    <row r="8378" spans="1:16">
      <c r="A8378">
        <v>6</v>
      </c>
      <c r="B8378">
        <v>17</v>
      </c>
      <c r="C8378">
        <v>9</v>
      </c>
      <c r="D8378">
        <v>161</v>
      </c>
      <c r="E8378">
        <v>2443</v>
      </c>
      <c r="F8378">
        <v>3750</v>
      </c>
      <c r="G8378">
        <v>662</v>
      </c>
      <c r="H8378">
        <v>1</v>
      </c>
      <c r="I8378" s="58" t="s">
        <v>10619</v>
      </c>
      <c r="J8378">
        <v>66201</v>
      </c>
      <c r="K8378" s="4">
        <v>0</v>
      </c>
      <c r="L8378" s="4">
        <v>1.458</v>
      </c>
      <c r="M8378" s="4">
        <v>0</v>
      </c>
      <c r="N8378" s="4">
        <v>1.458</v>
      </c>
      <c r="O8378" s="5">
        <v>42305.745292812499</v>
      </c>
      <c r="P8378" s="5">
        <v>42305.745292812499</v>
      </c>
    </row>
    <row r="8379" spans="1:16">
      <c r="A8379">
        <v>6</v>
      </c>
      <c r="B8379">
        <v>17</v>
      </c>
      <c r="C8379">
        <v>9</v>
      </c>
      <c r="D8379">
        <v>161</v>
      </c>
      <c r="E8379">
        <v>2444</v>
      </c>
      <c r="F8379">
        <v>3751</v>
      </c>
      <c r="G8379">
        <v>2362</v>
      </c>
      <c r="H8379">
        <v>1</v>
      </c>
      <c r="I8379" s="58">
        <v>168744</v>
      </c>
      <c r="J8379">
        <v>236201</v>
      </c>
      <c r="K8379" s="4">
        <v>0</v>
      </c>
      <c r="L8379" s="4">
        <v>2.5840000000000001</v>
      </c>
      <c r="M8379" s="4">
        <v>0</v>
      </c>
      <c r="N8379" s="4">
        <v>2.5840000000000001</v>
      </c>
      <c r="O8379" s="5">
        <v>42305.745292812499</v>
      </c>
      <c r="P8379" s="5">
        <v>42305.745292812499</v>
      </c>
    </row>
    <row r="8380" spans="1:16">
      <c r="A8380">
        <v>6</v>
      </c>
      <c r="B8380">
        <v>17</v>
      </c>
      <c r="C8380">
        <v>9</v>
      </c>
      <c r="D8380">
        <v>161</v>
      </c>
      <c r="E8380">
        <v>2513</v>
      </c>
      <c r="F8380">
        <v>3752</v>
      </c>
      <c r="G8380">
        <v>2396</v>
      </c>
      <c r="H8380">
        <v>2</v>
      </c>
      <c r="I8380" s="58">
        <v>181193</v>
      </c>
      <c r="J8380">
        <v>239602</v>
      </c>
      <c r="K8380" s="4">
        <v>0</v>
      </c>
      <c r="L8380" s="4">
        <v>8.1989999999999998</v>
      </c>
      <c r="M8380" s="4">
        <v>7.9269999999999996</v>
      </c>
      <c r="N8380" s="4">
        <v>16.126000000000001</v>
      </c>
      <c r="O8380" s="5">
        <v>42305.745292812499</v>
      </c>
      <c r="P8380" s="5">
        <v>43258.050196053242</v>
      </c>
    </row>
    <row r="8381" spans="1:16">
      <c r="A8381">
        <v>6</v>
      </c>
      <c r="B8381">
        <v>17</v>
      </c>
      <c r="C8381">
        <v>9</v>
      </c>
      <c r="D8381">
        <v>161</v>
      </c>
      <c r="E8381">
        <v>2514</v>
      </c>
      <c r="F8381">
        <v>3753</v>
      </c>
      <c r="G8381">
        <v>2395</v>
      </c>
      <c r="H8381">
        <v>1</v>
      </c>
      <c r="I8381" s="58">
        <v>180797</v>
      </c>
      <c r="J8381">
        <v>239501</v>
      </c>
      <c r="K8381" s="4">
        <v>0</v>
      </c>
      <c r="L8381" s="4">
        <v>5.6040000000000001</v>
      </c>
      <c r="M8381" s="4">
        <v>0</v>
      </c>
      <c r="N8381" s="4">
        <v>5.6040000000000001</v>
      </c>
      <c r="O8381" t="s">
        <v>1223</v>
      </c>
      <c r="P8381" t="s">
        <v>1223</v>
      </c>
    </row>
    <row r="8382" spans="1:16">
      <c r="A8382">
        <v>6</v>
      </c>
      <c r="B8382">
        <v>17</v>
      </c>
      <c r="C8382">
        <v>9</v>
      </c>
      <c r="D8382">
        <v>161</v>
      </c>
      <c r="E8382">
        <v>2617</v>
      </c>
      <c r="F8382">
        <v>3754</v>
      </c>
      <c r="G8382">
        <v>1192</v>
      </c>
      <c r="H8382">
        <v>2</v>
      </c>
      <c r="I8382" s="58" t="s">
        <v>10620</v>
      </c>
      <c r="J8382">
        <v>119202</v>
      </c>
      <c r="K8382" s="4">
        <v>0</v>
      </c>
      <c r="L8382" s="4">
        <v>0.60199999999999998</v>
      </c>
      <c r="M8382" s="4">
        <v>0</v>
      </c>
      <c r="N8382" s="4">
        <v>0.60199999999999998</v>
      </c>
      <c r="O8382" s="5">
        <v>42305.745292812499</v>
      </c>
      <c r="P8382" s="5">
        <v>43258.050196053242</v>
      </c>
    </row>
    <row r="8383" spans="1:16">
      <c r="A8383">
        <v>6</v>
      </c>
      <c r="B8383">
        <v>17</v>
      </c>
      <c r="C8383">
        <v>9</v>
      </c>
      <c r="D8383">
        <v>161</v>
      </c>
      <c r="E8383">
        <v>2653</v>
      </c>
      <c r="F8383">
        <v>3755</v>
      </c>
      <c r="G8383">
        <v>1078</v>
      </c>
      <c r="H8383">
        <v>2</v>
      </c>
      <c r="I8383" s="58" t="s">
        <v>10621</v>
      </c>
      <c r="J8383">
        <v>107802</v>
      </c>
      <c r="K8383" s="4">
        <v>0</v>
      </c>
      <c r="L8383" s="4">
        <v>3.9780000000000002</v>
      </c>
      <c r="M8383" s="4">
        <v>2.722</v>
      </c>
      <c r="N8383" s="4">
        <v>6.7</v>
      </c>
      <c r="O8383" s="5">
        <v>42305.745292812499</v>
      </c>
      <c r="P8383" s="5">
        <v>42305.745292812499</v>
      </c>
    </row>
    <row r="8384" spans="1:16">
      <c r="A8384">
        <v>6</v>
      </c>
      <c r="B8384">
        <v>17</v>
      </c>
      <c r="C8384">
        <v>9</v>
      </c>
      <c r="D8384">
        <v>161</v>
      </c>
      <c r="E8384">
        <v>2653</v>
      </c>
      <c r="F8384">
        <v>3756</v>
      </c>
      <c r="G8384">
        <v>1078</v>
      </c>
      <c r="H8384">
        <v>3</v>
      </c>
      <c r="I8384" s="58" t="s">
        <v>10622</v>
      </c>
      <c r="J8384">
        <v>107803</v>
      </c>
      <c r="K8384" s="4">
        <v>0</v>
      </c>
      <c r="L8384" s="4">
        <v>2.5710000000000002</v>
      </c>
      <c r="M8384" s="4">
        <v>0</v>
      </c>
      <c r="N8384" s="4">
        <v>2.5710000000000002</v>
      </c>
      <c r="O8384" s="5">
        <v>42305.745292812499</v>
      </c>
      <c r="P8384" s="5">
        <v>42305.745292812499</v>
      </c>
    </row>
    <row r="8385" spans="1:16">
      <c r="A8385">
        <v>6</v>
      </c>
      <c r="B8385">
        <v>17</v>
      </c>
      <c r="C8385">
        <v>9</v>
      </c>
      <c r="D8385">
        <v>161</v>
      </c>
      <c r="E8385">
        <v>2680</v>
      </c>
      <c r="F8385">
        <v>3757</v>
      </c>
      <c r="G8385">
        <v>2674</v>
      </c>
      <c r="H8385">
        <v>2</v>
      </c>
      <c r="I8385" s="58">
        <v>282731</v>
      </c>
      <c r="J8385">
        <v>267402</v>
      </c>
      <c r="K8385" s="4">
        <v>0</v>
      </c>
      <c r="L8385" s="4">
        <v>4.9749999999999996</v>
      </c>
      <c r="M8385" s="4">
        <v>0</v>
      </c>
      <c r="N8385" s="4">
        <v>4.9749999999999996</v>
      </c>
      <c r="O8385" s="5">
        <v>42305.745292812499</v>
      </c>
      <c r="P8385" s="5">
        <v>43258.050196053242</v>
      </c>
    </row>
    <row r="8386" spans="1:16">
      <c r="A8386">
        <v>6</v>
      </c>
      <c r="B8386">
        <v>17</v>
      </c>
      <c r="C8386">
        <v>9</v>
      </c>
      <c r="D8386">
        <v>161</v>
      </c>
      <c r="E8386">
        <v>2827</v>
      </c>
      <c r="F8386">
        <v>3758</v>
      </c>
      <c r="G8386">
        <v>2868</v>
      </c>
      <c r="H8386">
        <v>1</v>
      </c>
      <c r="I8386" s="58">
        <v>353557</v>
      </c>
      <c r="J8386">
        <v>286801</v>
      </c>
      <c r="K8386" s="4">
        <v>9.9450000000000003</v>
      </c>
      <c r="L8386" s="4">
        <v>17.576000000000001</v>
      </c>
      <c r="M8386" s="4">
        <v>9.2100000000000009</v>
      </c>
      <c r="N8386" s="4">
        <v>16.841000000000001</v>
      </c>
      <c r="O8386" s="5">
        <v>42305.745292812499</v>
      </c>
      <c r="P8386" s="5">
        <v>42305.745292812499</v>
      </c>
    </row>
    <row r="8387" spans="1:16">
      <c r="A8387">
        <v>6</v>
      </c>
      <c r="B8387">
        <v>17</v>
      </c>
      <c r="C8387">
        <v>9</v>
      </c>
      <c r="D8387">
        <v>161</v>
      </c>
      <c r="E8387">
        <v>2827</v>
      </c>
      <c r="F8387">
        <v>3759</v>
      </c>
      <c r="G8387">
        <v>3521</v>
      </c>
      <c r="H8387">
        <v>1</v>
      </c>
      <c r="I8387" s="58">
        <v>592060</v>
      </c>
      <c r="J8387">
        <v>352101</v>
      </c>
      <c r="K8387" s="4">
        <v>1.1679999999999999</v>
      </c>
      <c r="L8387" s="4">
        <v>9.4290000000000003</v>
      </c>
      <c r="M8387" s="4">
        <v>0</v>
      </c>
      <c r="N8387" s="4">
        <v>8.2609999999999992</v>
      </c>
      <c r="O8387" s="5">
        <v>42305.745292812499</v>
      </c>
      <c r="P8387" s="5">
        <v>42305.745292812499</v>
      </c>
    </row>
    <row r="8388" spans="1:16">
      <c r="A8388">
        <v>6</v>
      </c>
      <c r="B8388">
        <v>17</v>
      </c>
      <c r="C8388">
        <v>9</v>
      </c>
      <c r="D8388">
        <v>161</v>
      </c>
      <c r="E8388">
        <v>2940</v>
      </c>
      <c r="F8388">
        <v>3760</v>
      </c>
      <c r="G8388">
        <v>3032</v>
      </c>
      <c r="H8388">
        <v>1</v>
      </c>
      <c r="I8388" s="58">
        <v>413456</v>
      </c>
      <c r="J8388">
        <v>303201</v>
      </c>
      <c r="K8388" s="4">
        <v>0</v>
      </c>
      <c r="L8388" s="4">
        <v>8.8520000000000003</v>
      </c>
      <c r="M8388" s="4">
        <v>0</v>
      </c>
      <c r="N8388" s="4">
        <v>8.8520000000000003</v>
      </c>
      <c r="O8388" s="5">
        <v>42305.745292812499</v>
      </c>
      <c r="P8388" s="5">
        <v>42305.745292812499</v>
      </c>
    </row>
    <row r="8389" spans="1:16">
      <c r="A8389">
        <v>6</v>
      </c>
      <c r="B8389">
        <v>17</v>
      </c>
      <c r="C8389">
        <v>9</v>
      </c>
      <c r="D8389">
        <v>161</v>
      </c>
      <c r="E8389">
        <v>296</v>
      </c>
      <c r="F8389">
        <v>3721</v>
      </c>
      <c r="G8389">
        <v>513</v>
      </c>
      <c r="H8389">
        <v>2</v>
      </c>
      <c r="I8389" s="58" t="s">
        <v>1718</v>
      </c>
      <c r="J8389">
        <v>51302</v>
      </c>
      <c r="K8389" s="4">
        <v>0</v>
      </c>
      <c r="L8389" s="4">
        <v>6.649</v>
      </c>
      <c r="M8389" s="4">
        <v>23.486999999999998</v>
      </c>
      <c r="N8389" s="4">
        <v>30.135999999999999</v>
      </c>
      <c r="O8389" s="5">
        <v>42305.745292812499</v>
      </c>
      <c r="P8389" s="5">
        <v>43258.050196053242</v>
      </c>
    </row>
    <row r="8390" spans="1:16">
      <c r="A8390">
        <v>6</v>
      </c>
      <c r="B8390">
        <v>17</v>
      </c>
      <c r="C8390">
        <v>9</v>
      </c>
      <c r="D8390">
        <v>161</v>
      </c>
      <c r="E8390">
        <v>296</v>
      </c>
      <c r="F8390">
        <v>3722</v>
      </c>
      <c r="G8390">
        <v>567</v>
      </c>
      <c r="H8390">
        <v>5</v>
      </c>
      <c r="I8390" s="58" t="s">
        <v>10623</v>
      </c>
      <c r="J8390">
        <v>56705</v>
      </c>
      <c r="K8390" s="4">
        <v>0</v>
      </c>
      <c r="L8390" s="4">
        <v>4.2160000000000002</v>
      </c>
      <c r="M8390" s="4">
        <v>19.271000000000001</v>
      </c>
      <c r="N8390" s="4">
        <v>23.486999999999998</v>
      </c>
      <c r="O8390" s="5">
        <v>42305.745292812499</v>
      </c>
      <c r="P8390" s="5">
        <v>43258.050196053242</v>
      </c>
    </row>
    <row r="8391" spans="1:16">
      <c r="A8391">
        <v>6</v>
      </c>
      <c r="B8391">
        <v>17</v>
      </c>
      <c r="C8391">
        <v>9</v>
      </c>
      <c r="D8391">
        <v>161</v>
      </c>
      <c r="E8391">
        <v>3025</v>
      </c>
      <c r="F8391">
        <v>3761</v>
      </c>
      <c r="G8391">
        <v>3129</v>
      </c>
      <c r="H8391">
        <v>1</v>
      </c>
      <c r="I8391" s="58">
        <v>448885</v>
      </c>
      <c r="J8391">
        <v>312901</v>
      </c>
      <c r="K8391" s="4">
        <v>0</v>
      </c>
      <c r="L8391" s="4">
        <v>9.4510000000000005</v>
      </c>
      <c r="M8391" s="4">
        <v>0</v>
      </c>
      <c r="N8391" s="4">
        <v>9.4510000000000005</v>
      </c>
      <c r="O8391" s="5">
        <v>42305.745292812499</v>
      </c>
      <c r="P8391" s="5">
        <v>42305.745292812499</v>
      </c>
    </row>
    <row r="8392" spans="1:16">
      <c r="A8392">
        <v>6</v>
      </c>
      <c r="B8392">
        <v>17</v>
      </c>
      <c r="C8392">
        <v>9</v>
      </c>
      <c r="D8392">
        <v>161</v>
      </c>
      <c r="E8392">
        <v>3029</v>
      </c>
      <c r="F8392">
        <v>3762</v>
      </c>
      <c r="G8392">
        <v>2311</v>
      </c>
      <c r="H8392">
        <v>1</v>
      </c>
      <c r="I8392" s="58">
        <v>150116</v>
      </c>
      <c r="J8392">
        <v>231101</v>
      </c>
      <c r="K8392" s="4">
        <v>0.59799999999999998</v>
      </c>
      <c r="L8392" s="4">
        <v>6.7510000000000003</v>
      </c>
      <c r="M8392" s="4">
        <v>0</v>
      </c>
      <c r="N8392" s="4">
        <v>6.1529999999999996</v>
      </c>
      <c r="O8392" s="5">
        <v>42305.745292812499</v>
      </c>
      <c r="P8392" s="5">
        <v>42305.745292812499</v>
      </c>
    </row>
    <row r="8393" spans="1:16">
      <c r="A8393">
        <v>6</v>
      </c>
      <c r="B8393">
        <v>17</v>
      </c>
      <c r="C8393">
        <v>9</v>
      </c>
      <c r="D8393">
        <v>161</v>
      </c>
      <c r="E8393">
        <v>3116</v>
      </c>
      <c r="F8393">
        <v>3763</v>
      </c>
      <c r="G8393">
        <v>3233</v>
      </c>
      <c r="H8393">
        <v>1</v>
      </c>
      <c r="I8393" s="58">
        <v>486871</v>
      </c>
      <c r="J8393">
        <v>323301</v>
      </c>
      <c r="K8393" s="4">
        <v>21</v>
      </c>
      <c r="L8393" s="4">
        <v>26.686</v>
      </c>
      <c r="M8393" s="4">
        <v>0</v>
      </c>
      <c r="N8393" s="4">
        <v>5.6859999999999999</v>
      </c>
      <c r="O8393" s="5">
        <v>42305.745292812499</v>
      </c>
      <c r="P8393" s="5">
        <v>42305.745292812499</v>
      </c>
    </row>
    <row r="8394" spans="1:16">
      <c r="A8394">
        <v>6</v>
      </c>
      <c r="B8394">
        <v>17</v>
      </c>
      <c r="C8394">
        <v>9</v>
      </c>
      <c r="D8394">
        <v>161</v>
      </c>
      <c r="E8394">
        <v>3117</v>
      </c>
      <c r="F8394">
        <v>3764</v>
      </c>
      <c r="G8394">
        <v>3234</v>
      </c>
      <c r="H8394">
        <v>1</v>
      </c>
      <c r="I8394" s="58">
        <v>487236</v>
      </c>
      <c r="J8394">
        <v>323401</v>
      </c>
      <c r="K8394" s="4">
        <v>0</v>
      </c>
      <c r="L8394" s="4">
        <v>7.952</v>
      </c>
      <c r="M8394" s="4">
        <v>0</v>
      </c>
      <c r="N8394" s="4">
        <v>7.952</v>
      </c>
      <c r="O8394" s="5">
        <v>42305.745292812499</v>
      </c>
      <c r="P8394" s="5">
        <v>42305.745292812499</v>
      </c>
    </row>
    <row r="8395" spans="1:16">
      <c r="A8395">
        <v>6</v>
      </c>
      <c r="B8395">
        <v>17</v>
      </c>
      <c r="C8395">
        <v>9</v>
      </c>
      <c r="D8395">
        <v>161</v>
      </c>
      <c r="E8395">
        <v>3186</v>
      </c>
      <c r="F8395">
        <v>3765</v>
      </c>
      <c r="G8395">
        <v>3331</v>
      </c>
      <c r="H8395">
        <v>1</v>
      </c>
      <c r="I8395" s="58">
        <v>522664</v>
      </c>
      <c r="J8395">
        <v>333101</v>
      </c>
      <c r="K8395" s="4">
        <v>1</v>
      </c>
      <c r="L8395" s="4">
        <v>3.31</v>
      </c>
      <c r="M8395" s="4">
        <v>0</v>
      </c>
      <c r="N8395" s="4">
        <v>2.31</v>
      </c>
      <c r="O8395" s="5">
        <v>42305.745292812499</v>
      </c>
      <c r="P8395" s="5">
        <v>42305.745292812499</v>
      </c>
    </row>
    <row r="8396" spans="1:16">
      <c r="A8396">
        <v>6</v>
      </c>
      <c r="B8396">
        <v>17</v>
      </c>
      <c r="C8396">
        <v>9</v>
      </c>
      <c r="D8396">
        <v>161</v>
      </c>
      <c r="E8396">
        <v>3187</v>
      </c>
      <c r="F8396">
        <v>3766</v>
      </c>
      <c r="G8396">
        <v>3330</v>
      </c>
      <c r="H8396">
        <v>1</v>
      </c>
      <c r="I8396" s="58">
        <v>522299</v>
      </c>
      <c r="J8396">
        <v>333001</v>
      </c>
      <c r="K8396" s="4">
        <v>5</v>
      </c>
      <c r="L8396" s="4">
        <v>7.1989999999999998</v>
      </c>
      <c r="M8396" s="4">
        <v>0</v>
      </c>
      <c r="N8396" s="4">
        <v>2.1989999999999998</v>
      </c>
      <c r="O8396" s="5">
        <v>42305.745292812499</v>
      </c>
      <c r="P8396" s="5">
        <v>42305.745292812499</v>
      </c>
    </row>
    <row r="8397" spans="1:16">
      <c r="A8397">
        <v>6</v>
      </c>
      <c r="B8397">
        <v>17</v>
      </c>
      <c r="C8397">
        <v>9</v>
      </c>
      <c r="D8397">
        <v>161</v>
      </c>
      <c r="E8397">
        <v>3226</v>
      </c>
      <c r="F8397">
        <v>3767</v>
      </c>
      <c r="G8397">
        <v>3448</v>
      </c>
      <c r="H8397">
        <v>2</v>
      </c>
      <c r="I8397" s="58">
        <v>565428</v>
      </c>
      <c r="J8397">
        <v>344802</v>
      </c>
      <c r="K8397" s="4">
        <v>1</v>
      </c>
      <c r="L8397" s="4">
        <v>3.3079999999999998</v>
      </c>
      <c r="M8397" s="4">
        <v>0</v>
      </c>
      <c r="N8397" s="4">
        <v>2.3079999999999998</v>
      </c>
      <c r="O8397" s="5">
        <v>42305.745292812499</v>
      </c>
      <c r="P8397" s="5">
        <v>42305.745292812499</v>
      </c>
    </row>
    <row r="8398" spans="1:16">
      <c r="A8398">
        <v>6</v>
      </c>
      <c r="B8398">
        <v>17</v>
      </c>
      <c r="C8398">
        <v>9</v>
      </c>
      <c r="D8398">
        <v>161</v>
      </c>
      <c r="E8398">
        <v>3348</v>
      </c>
      <c r="F8398">
        <v>3768</v>
      </c>
      <c r="G8398">
        <v>833</v>
      </c>
      <c r="H8398">
        <v>14</v>
      </c>
      <c r="I8398" s="58" t="s">
        <v>10624</v>
      </c>
      <c r="J8398">
        <v>83314</v>
      </c>
      <c r="K8398" s="4">
        <v>1</v>
      </c>
      <c r="L8398" s="4">
        <v>6.3490000000000002</v>
      </c>
      <c r="M8398" s="4">
        <v>0</v>
      </c>
      <c r="N8398" s="4">
        <v>5.3490000000000002</v>
      </c>
      <c r="O8398" s="5">
        <v>42305.745292812499</v>
      </c>
      <c r="P8398" s="5">
        <v>42305.745292812499</v>
      </c>
    </row>
    <row r="8399" spans="1:16">
      <c r="A8399">
        <v>6</v>
      </c>
      <c r="B8399">
        <v>17</v>
      </c>
      <c r="C8399">
        <v>9</v>
      </c>
      <c r="D8399">
        <v>161</v>
      </c>
      <c r="E8399">
        <v>3377</v>
      </c>
      <c r="F8399">
        <v>3769</v>
      </c>
      <c r="G8399">
        <v>3431</v>
      </c>
      <c r="H8399">
        <v>1</v>
      </c>
      <c r="I8399" s="58">
        <v>559188</v>
      </c>
      <c r="J8399">
        <v>343101</v>
      </c>
      <c r="K8399" s="4">
        <v>5</v>
      </c>
      <c r="L8399" s="4">
        <v>7.944</v>
      </c>
      <c r="M8399" s="4">
        <v>0</v>
      </c>
      <c r="N8399" s="4">
        <v>2.944</v>
      </c>
      <c r="O8399" s="5">
        <v>42305.745292812499</v>
      </c>
      <c r="P8399" s="5">
        <v>42305.745292812499</v>
      </c>
    </row>
    <row r="8400" spans="1:16">
      <c r="A8400">
        <v>6</v>
      </c>
      <c r="B8400">
        <v>17</v>
      </c>
      <c r="C8400">
        <v>9</v>
      </c>
      <c r="D8400">
        <v>161</v>
      </c>
      <c r="E8400">
        <v>3414</v>
      </c>
      <c r="F8400">
        <v>3770</v>
      </c>
      <c r="G8400">
        <v>15</v>
      </c>
      <c r="H8400">
        <v>21</v>
      </c>
      <c r="I8400" s="58" t="s">
        <v>10625</v>
      </c>
      <c r="J8400">
        <v>1521</v>
      </c>
      <c r="K8400" s="4">
        <v>1</v>
      </c>
      <c r="L8400" s="4">
        <v>3.8010000000000002</v>
      </c>
      <c r="M8400" s="4">
        <v>0</v>
      </c>
      <c r="N8400" s="4">
        <v>2.8010000000000002</v>
      </c>
      <c r="O8400" s="5">
        <v>42305.745292812499</v>
      </c>
      <c r="P8400" s="5">
        <v>42305.745292812499</v>
      </c>
    </row>
    <row r="8401" spans="1:16">
      <c r="A8401">
        <v>6</v>
      </c>
      <c r="B8401">
        <v>17</v>
      </c>
      <c r="C8401">
        <v>9</v>
      </c>
      <c r="D8401">
        <v>161</v>
      </c>
      <c r="E8401">
        <v>3453</v>
      </c>
      <c r="F8401">
        <v>3771</v>
      </c>
      <c r="G8401">
        <v>831</v>
      </c>
      <c r="H8401">
        <v>5</v>
      </c>
      <c r="I8401" s="58" t="s">
        <v>10626</v>
      </c>
      <c r="J8401">
        <v>83105</v>
      </c>
      <c r="K8401" s="4">
        <v>0</v>
      </c>
      <c r="L8401" s="4">
        <v>0.45100000000000001</v>
      </c>
      <c r="M8401" s="4">
        <v>0</v>
      </c>
      <c r="N8401" s="4">
        <v>0.45100000000000001</v>
      </c>
      <c r="O8401" s="5">
        <v>42305.745292812499</v>
      </c>
      <c r="P8401" s="5">
        <v>42305.745292812499</v>
      </c>
    </row>
    <row r="8402" spans="1:16">
      <c r="A8402">
        <v>6</v>
      </c>
      <c r="B8402">
        <v>17</v>
      </c>
      <c r="C8402">
        <v>9</v>
      </c>
      <c r="D8402">
        <v>161</v>
      </c>
      <c r="E8402">
        <v>3481</v>
      </c>
      <c r="F8402">
        <v>3772</v>
      </c>
      <c r="G8402">
        <v>833</v>
      </c>
      <c r="H8402">
        <v>15</v>
      </c>
      <c r="I8402" s="58" t="s">
        <v>10627</v>
      </c>
      <c r="J8402">
        <v>83315</v>
      </c>
      <c r="K8402" s="4">
        <v>20</v>
      </c>
      <c r="L8402" s="4">
        <v>20.332999999999998</v>
      </c>
      <c r="M8402" s="4">
        <v>0</v>
      </c>
      <c r="N8402" s="4">
        <v>0.33300000000000002</v>
      </c>
      <c r="O8402" s="5">
        <v>42305.745292812499</v>
      </c>
      <c r="P8402" s="5">
        <v>42305.745292812499</v>
      </c>
    </row>
    <row r="8403" spans="1:16">
      <c r="A8403">
        <v>6</v>
      </c>
      <c r="B8403">
        <v>17</v>
      </c>
      <c r="C8403">
        <v>9</v>
      </c>
      <c r="D8403">
        <v>161</v>
      </c>
      <c r="E8403">
        <v>3503</v>
      </c>
      <c r="F8403">
        <v>3773</v>
      </c>
      <c r="G8403">
        <v>2680</v>
      </c>
      <c r="H8403">
        <v>1</v>
      </c>
      <c r="I8403" s="58">
        <v>284891</v>
      </c>
      <c r="J8403">
        <v>268001</v>
      </c>
      <c r="K8403" s="4">
        <v>0</v>
      </c>
      <c r="L8403" s="4">
        <v>0.61499999999999999</v>
      </c>
      <c r="M8403" s="4">
        <v>0</v>
      </c>
      <c r="N8403" s="4">
        <v>0.61499999999999999</v>
      </c>
      <c r="O8403" s="5">
        <v>42305.745292812499</v>
      </c>
      <c r="P8403" s="5">
        <v>42305.745292812499</v>
      </c>
    </row>
    <row r="8404" spans="1:16">
      <c r="A8404">
        <v>6</v>
      </c>
      <c r="B8404">
        <v>17</v>
      </c>
      <c r="C8404">
        <v>9</v>
      </c>
      <c r="D8404">
        <v>161</v>
      </c>
      <c r="E8404">
        <v>3514</v>
      </c>
      <c r="F8404">
        <v>3774</v>
      </c>
      <c r="G8404">
        <v>833</v>
      </c>
      <c r="H8404">
        <v>16</v>
      </c>
      <c r="I8404" s="58" t="s">
        <v>10628</v>
      </c>
      <c r="J8404">
        <v>83316</v>
      </c>
      <c r="K8404" s="4">
        <v>0</v>
      </c>
      <c r="L8404" s="4">
        <v>3.6</v>
      </c>
      <c r="M8404" s="4">
        <v>0</v>
      </c>
      <c r="N8404" s="4">
        <v>3.6</v>
      </c>
      <c r="O8404" s="5">
        <v>42305.745292812499</v>
      </c>
      <c r="P8404" s="5">
        <v>42305.745292812499</v>
      </c>
    </row>
    <row r="8405" spans="1:16">
      <c r="A8405">
        <v>6</v>
      </c>
      <c r="B8405">
        <v>17</v>
      </c>
      <c r="C8405">
        <v>9</v>
      </c>
      <c r="D8405">
        <v>161</v>
      </c>
      <c r="E8405">
        <v>3538</v>
      </c>
      <c r="F8405">
        <v>3775</v>
      </c>
      <c r="G8405">
        <v>14</v>
      </c>
      <c r="H8405">
        <v>8</v>
      </c>
      <c r="I8405" s="58">
        <v>41852</v>
      </c>
      <c r="J8405">
        <v>1408</v>
      </c>
      <c r="K8405" s="4">
        <v>4.3999999999999997E-2</v>
      </c>
      <c r="L8405" s="4">
        <v>10.510999999999999</v>
      </c>
      <c r="M8405" s="4">
        <v>344.41699999999997</v>
      </c>
      <c r="N8405" s="4">
        <v>354.88400000000001</v>
      </c>
      <c r="O8405" s="5">
        <v>42305.745292812499</v>
      </c>
      <c r="P8405" s="5">
        <v>43258.050196053242</v>
      </c>
    </row>
    <row r="8406" spans="1:16">
      <c r="A8406">
        <v>6</v>
      </c>
      <c r="B8406">
        <v>17</v>
      </c>
      <c r="C8406">
        <v>9</v>
      </c>
      <c r="D8406">
        <v>161</v>
      </c>
      <c r="E8406">
        <v>3538</v>
      </c>
      <c r="F8406">
        <v>3776</v>
      </c>
      <c r="G8406">
        <v>14</v>
      </c>
      <c r="H8406">
        <v>9</v>
      </c>
      <c r="I8406" s="58">
        <v>41883</v>
      </c>
      <c r="J8406">
        <v>1409</v>
      </c>
      <c r="K8406" s="4">
        <v>0</v>
      </c>
      <c r="L8406" s="4">
        <v>2.504</v>
      </c>
      <c r="M8406" s="4">
        <v>341.91300000000001</v>
      </c>
      <c r="N8406" s="4">
        <v>344.41699999999997</v>
      </c>
      <c r="O8406" s="5">
        <v>42305.745292812499</v>
      </c>
      <c r="P8406" s="5">
        <v>43258.050196053242</v>
      </c>
    </row>
    <row r="8407" spans="1:16">
      <c r="A8407">
        <v>6</v>
      </c>
      <c r="B8407">
        <v>17</v>
      </c>
      <c r="C8407">
        <v>9</v>
      </c>
      <c r="D8407">
        <v>161</v>
      </c>
      <c r="E8407">
        <v>3538</v>
      </c>
      <c r="F8407">
        <v>3777</v>
      </c>
      <c r="G8407">
        <v>15</v>
      </c>
      <c r="H8407">
        <v>1</v>
      </c>
      <c r="I8407" s="58">
        <v>42005</v>
      </c>
      <c r="J8407">
        <v>1501</v>
      </c>
      <c r="K8407" s="4">
        <v>0</v>
      </c>
      <c r="L8407" s="4">
        <v>22.635999999999999</v>
      </c>
      <c r="M8407" s="4">
        <v>319.27699999999999</v>
      </c>
      <c r="N8407" s="4">
        <v>341.91300000000001</v>
      </c>
      <c r="O8407" s="5">
        <v>42305.745292812499</v>
      </c>
      <c r="P8407" s="5">
        <v>43258.050196053242</v>
      </c>
    </row>
    <row r="8408" spans="1:16">
      <c r="A8408">
        <v>6</v>
      </c>
      <c r="B8408">
        <v>17</v>
      </c>
      <c r="C8408">
        <v>9</v>
      </c>
      <c r="D8408">
        <v>161</v>
      </c>
      <c r="E8408">
        <v>3538</v>
      </c>
      <c r="F8408">
        <v>3778</v>
      </c>
      <c r="G8408">
        <v>15</v>
      </c>
      <c r="H8408">
        <v>2</v>
      </c>
      <c r="I8408" s="58">
        <v>42036</v>
      </c>
      <c r="J8408">
        <v>1502</v>
      </c>
      <c r="K8408" s="4">
        <v>1</v>
      </c>
      <c r="L8408" s="4">
        <v>5.26</v>
      </c>
      <c r="M8408" s="4">
        <v>315.017</v>
      </c>
      <c r="N8408" s="4">
        <v>319.27699999999999</v>
      </c>
      <c r="O8408" s="5">
        <v>42305.745292812499</v>
      </c>
      <c r="P8408" s="5">
        <v>43258.050196053242</v>
      </c>
    </row>
    <row r="8409" spans="1:16">
      <c r="A8409">
        <v>6</v>
      </c>
      <c r="B8409">
        <v>17</v>
      </c>
      <c r="C8409">
        <v>9</v>
      </c>
      <c r="D8409">
        <v>161</v>
      </c>
      <c r="E8409">
        <v>369</v>
      </c>
      <c r="F8409">
        <v>3723</v>
      </c>
      <c r="G8409">
        <v>567</v>
      </c>
      <c r="H8409">
        <v>4</v>
      </c>
      <c r="I8409" s="58" t="s">
        <v>10629</v>
      </c>
      <c r="J8409">
        <v>56704</v>
      </c>
      <c r="K8409" s="4">
        <v>0</v>
      </c>
      <c r="L8409" s="4">
        <v>8.59</v>
      </c>
      <c r="M8409" s="4">
        <v>8.7379999999999995</v>
      </c>
      <c r="N8409" s="4">
        <v>17.327999999999999</v>
      </c>
      <c r="O8409" s="5">
        <v>42305.745292812499</v>
      </c>
      <c r="P8409" s="5">
        <v>43258.050196053242</v>
      </c>
    </row>
    <row r="8410" spans="1:16">
      <c r="A8410">
        <v>6</v>
      </c>
      <c r="B8410">
        <v>17</v>
      </c>
      <c r="C8410">
        <v>9</v>
      </c>
      <c r="D8410">
        <v>161</v>
      </c>
      <c r="E8410">
        <v>369</v>
      </c>
      <c r="F8410">
        <v>3724</v>
      </c>
      <c r="G8410">
        <v>1969</v>
      </c>
      <c r="H8410">
        <v>1</v>
      </c>
      <c r="I8410" s="58">
        <v>25204</v>
      </c>
      <c r="J8410">
        <v>196901</v>
      </c>
      <c r="K8410" s="4">
        <v>0</v>
      </c>
      <c r="L8410" s="4">
        <v>9.1609999999999996</v>
      </c>
      <c r="M8410" s="4">
        <v>17.327999999999999</v>
      </c>
      <c r="N8410" s="4">
        <v>26.489000000000001</v>
      </c>
      <c r="O8410" s="5">
        <v>42305.745292812499</v>
      </c>
      <c r="P8410" s="5">
        <v>43258.050196053242</v>
      </c>
    </row>
    <row r="8411" spans="1:16">
      <c r="A8411">
        <v>6</v>
      </c>
      <c r="B8411">
        <v>17</v>
      </c>
      <c r="C8411">
        <v>9</v>
      </c>
      <c r="D8411">
        <v>161</v>
      </c>
      <c r="E8411">
        <v>369</v>
      </c>
      <c r="F8411">
        <v>3725</v>
      </c>
      <c r="G8411">
        <v>1969</v>
      </c>
      <c r="H8411">
        <v>2</v>
      </c>
      <c r="I8411" s="58">
        <v>25235</v>
      </c>
      <c r="J8411">
        <v>196902</v>
      </c>
      <c r="K8411" s="4">
        <v>0</v>
      </c>
      <c r="L8411" s="4">
        <v>4.3710000000000004</v>
      </c>
      <c r="M8411" s="4">
        <v>26.489000000000001</v>
      </c>
      <c r="N8411" s="4">
        <v>30.86</v>
      </c>
      <c r="O8411" s="5">
        <v>42305.745292812499</v>
      </c>
      <c r="P8411" s="5">
        <v>42305.745292812499</v>
      </c>
    </row>
    <row r="8412" spans="1:16">
      <c r="A8412">
        <v>6</v>
      </c>
      <c r="B8412">
        <v>17</v>
      </c>
      <c r="C8412">
        <v>9</v>
      </c>
      <c r="D8412">
        <v>161</v>
      </c>
      <c r="E8412">
        <v>3858</v>
      </c>
      <c r="F8412">
        <v>3779</v>
      </c>
      <c r="G8412">
        <v>49</v>
      </c>
      <c r="H8412">
        <v>1</v>
      </c>
      <c r="I8412" s="58">
        <v>17899</v>
      </c>
      <c r="J8412">
        <v>4901</v>
      </c>
      <c r="K8412" s="4">
        <v>32.539000000000001</v>
      </c>
      <c r="L8412" s="4">
        <v>44.261000000000003</v>
      </c>
      <c r="M8412" s="4">
        <v>324.40300000000002</v>
      </c>
      <c r="N8412" s="4">
        <v>336.125</v>
      </c>
      <c r="O8412" s="5">
        <v>42305.745292812499</v>
      </c>
      <c r="P8412" s="5">
        <v>42305.745292812499</v>
      </c>
    </row>
    <row r="8413" spans="1:16">
      <c r="A8413">
        <v>6</v>
      </c>
      <c r="B8413">
        <v>17</v>
      </c>
      <c r="C8413">
        <v>9</v>
      </c>
      <c r="D8413">
        <v>161</v>
      </c>
      <c r="E8413">
        <v>3858</v>
      </c>
      <c r="F8413">
        <v>3780</v>
      </c>
      <c r="G8413">
        <v>258</v>
      </c>
      <c r="H8413">
        <v>8</v>
      </c>
      <c r="I8413" s="58" t="s">
        <v>10630</v>
      </c>
      <c r="J8413">
        <v>25808</v>
      </c>
      <c r="K8413" s="4">
        <v>0</v>
      </c>
      <c r="L8413" s="4">
        <v>11.468999999999999</v>
      </c>
      <c r="M8413" s="4">
        <v>295.81</v>
      </c>
      <c r="N8413" s="4">
        <v>307.279</v>
      </c>
      <c r="O8413" s="5">
        <v>42305.745292812499</v>
      </c>
      <c r="P8413" s="5">
        <v>43258.050196053242</v>
      </c>
    </row>
    <row r="8414" spans="1:16">
      <c r="A8414">
        <v>6</v>
      </c>
      <c r="B8414">
        <v>17</v>
      </c>
      <c r="C8414">
        <v>9</v>
      </c>
      <c r="D8414">
        <v>161</v>
      </c>
      <c r="E8414">
        <v>3858</v>
      </c>
      <c r="F8414">
        <v>3781</v>
      </c>
      <c r="G8414">
        <v>258</v>
      </c>
      <c r="H8414">
        <v>9</v>
      </c>
      <c r="I8414" s="58" t="s">
        <v>10631</v>
      </c>
      <c r="J8414">
        <v>25809</v>
      </c>
      <c r="K8414" s="4">
        <v>11.468999999999999</v>
      </c>
      <c r="L8414" s="4">
        <v>28.593</v>
      </c>
      <c r="M8414" s="4">
        <v>307.279</v>
      </c>
      <c r="N8414" s="4">
        <v>324.40300000000002</v>
      </c>
      <c r="O8414" s="5">
        <v>42305.745292812499</v>
      </c>
      <c r="P8414" s="5">
        <v>43258.050196053242</v>
      </c>
    </row>
    <row r="8415" spans="1:16">
      <c r="A8415">
        <v>6</v>
      </c>
      <c r="B8415">
        <v>17</v>
      </c>
      <c r="C8415">
        <v>9</v>
      </c>
      <c r="D8415">
        <v>161</v>
      </c>
      <c r="E8415">
        <v>3859</v>
      </c>
      <c r="F8415">
        <v>3782</v>
      </c>
      <c r="G8415">
        <v>513</v>
      </c>
      <c r="H8415">
        <v>2</v>
      </c>
      <c r="I8415" s="58" t="s">
        <v>1718</v>
      </c>
      <c r="J8415">
        <v>51302</v>
      </c>
      <c r="K8415" s="4">
        <v>6.649</v>
      </c>
      <c r="L8415" s="4">
        <v>6.8380000000000001</v>
      </c>
      <c r="M8415" s="4">
        <v>0</v>
      </c>
      <c r="N8415" s="4">
        <v>0.189</v>
      </c>
      <c r="O8415" s="5">
        <v>42305.745292812499</v>
      </c>
      <c r="P8415" s="5">
        <v>42305.745292812499</v>
      </c>
    </row>
    <row r="8416" spans="1:16">
      <c r="A8416">
        <v>6</v>
      </c>
      <c r="B8416">
        <v>17</v>
      </c>
      <c r="C8416">
        <v>9</v>
      </c>
      <c r="D8416">
        <v>161</v>
      </c>
      <c r="E8416">
        <v>3880</v>
      </c>
      <c r="F8416">
        <v>3783</v>
      </c>
      <c r="G8416">
        <v>162</v>
      </c>
      <c r="H8416">
        <v>1</v>
      </c>
      <c r="I8416" s="58" t="s">
        <v>1719</v>
      </c>
      <c r="J8416">
        <v>16201</v>
      </c>
      <c r="K8416" s="4">
        <v>6.2009999999999996</v>
      </c>
      <c r="L8416" s="4">
        <v>14.225</v>
      </c>
      <c r="M8416" s="4">
        <v>0</v>
      </c>
      <c r="N8416" s="4">
        <v>8.0239999999999991</v>
      </c>
      <c r="O8416" s="5">
        <v>42305.745292812499</v>
      </c>
      <c r="P8416" s="5">
        <v>43258.050196053242</v>
      </c>
    </row>
    <row r="8417" spans="1:16">
      <c r="A8417">
        <v>6</v>
      </c>
      <c r="B8417">
        <v>17</v>
      </c>
      <c r="C8417">
        <v>9</v>
      </c>
      <c r="D8417">
        <v>161</v>
      </c>
      <c r="E8417">
        <v>3986</v>
      </c>
      <c r="F8417">
        <v>3784</v>
      </c>
      <c r="G8417">
        <v>413</v>
      </c>
      <c r="H8417">
        <v>1</v>
      </c>
      <c r="I8417" s="58" t="s">
        <v>10632</v>
      </c>
      <c r="J8417">
        <v>41301</v>
      </c>
      <c r="K8417" s="4">
        <v>0.129</v>
      </c>
      <c r="L8417" s="4">
        <v>8.8040000000000003</v>
      </c>
      <c r="M8417" s="4">
        <v>0</v>
      </c>
      <c r="N8417" s="4">
        <v>8.6750000000000007</v>
      </c>
      <c r="O8417" s="5">
        <v>42305.745292812499</v>
      </c>
      <c r="P8417" s="5">
        <v>42305.745292812499</v>
      </c>
    </row>
    <row r="8418" spans="1:16">
      <c r="A8418">
        <v>6</v>
      </c>
      <c r="B8418">
        <v>17</v>
      </c>
      <c r="C8418">
        <v>9</v>
      </c>
      <c r="D8418">
        <v>161</v>
      </c>
      <c r="E8418">
        <v>4067</v>
      </c>
      <c r="F8418">
        <v>3785</v>
      </c>
      <c r="G8418">
        <v>398</v>
      </c>
      <c r="H8418">
        <v>2</v>
      </c>
      <c r="I8418" s="58" t="s">
        <v>10633</v>
      </c>
      <c r="J8418">
        <v>39802</v>
      </c>
      <c r="K8418" s="4">
        <v>5.0999999999999997E-2</v>
      </c>
      <c r="L8418" s="4">
        <v>14.629</v>
      </c>
      <c r="M8418" s="4">
        <v>0.44500000000000001</v>
      </c>
      <c r="N8418" s="4">
        <v>15.023</v>
      </c>
      <c r="O8418" s="5">
        <v>42305.745292812499</v>
      </c>
      <c r="P8418" s="5">
        <v>43258.050196053242</v>
      </c>
    </row>
    <row r="8419" spans="1:16">
      <c r="A8419">
        <v>6</v>
      </c>
      <c r="B8419">
        <v>17</v>
      </c>
      <c r="C8419">
        <v>9</v>
      </c>
      <c r="D8419">
        <v>161</v>
      </c>
      <c r="E8419">
        <v>4067</v>
      </c>
      <c r="F8419">
        <v>3786</v>
      </c>
      <c r="G8419">
        <v>398</v>
      </c>
      <c r="H8419">
        <v>3</v>
      </c>
      <c r="I8419" s="58" t="s">
        <v>10634</v>
      </c>
      <c r="J8419">
        <v>39803</v>
      </c>
      <c r="K8419" s="4">
        <v>14.629</v>
      </c>
      <c r="L8419" s="4">
        <v>27.597000000000001</v>
      </c>
      <c r="M8419" s="4">
        <v>15.023</v>
      </c>
      <c r="N8419" s="4">
        <v>27.991</v>
      </c>
      <c r="O8419" s="5">
        <v>42305.745292812499</v>
      </c>
      <c r="P8419" s="5">
        <v>43258.050196053242</v>
      </c>
    </row>
    <row r="8420" spans="1:16">
      <c r="A8420">
        <v>6</v>
      </c>
      <c r="B8420">
        <v>17</v>
      </c>
      <c r="C8420">
        <v>9</v>
      </c>
      <c r="D8420">
        <v>161</v>
      </c>
      <c r="E8420">
        <v>4101</v>
      </c>
      <c r="F8420">
        <v>3787</v>
      </c>
      <c r="G8420">
        <v>209</v>
      </c>
      <c r="H8420">
        <v>1</v>
      </c>
      <c r="I8420" s="58" t="s">
        <v>1720</v>
      </c>
      <c r="J8420">
        <v>20901</v>
      </c>
      <c r="K8420" s="4">
        <v>0</v>
      </c>
      <c r="L8420" s="4">
        <v>1.419</v>
      </c>
      <c r="M8420" s="4">
        <v>0</v>
      </c>
      <c r="N8420" s="4">
        <v>1.419</v>
      </c>
      <c r="O8420" s="5">
        <v>42305.745292812499</v>
      </c>
      <c r="P8420" s="5">
        <v>42305.745292812499</v>
      </c>
    </row>
    <row r="8421" spans="1:16">
      <c r="A8421">
        <v>6</v>
      </c>
      <c r="B8421">
        <v>17</v>
      </c>
      <c r="C8421">
        <v>9</v>
      </c>
      <c r="D8421">
        <v>161</v>
      </c>
      <c r="E8421">
        <v>4231</v>
      </c>
      <c r="F8421">
        <v>3788</v>
      </c>
      <c r="G8421">
        <v>2311</v>
      </c>
      <c r="H8421">
        <v>1</v>
      </c>
      <c r="I8421" s="58">
        <v>150116</v>
      </c>
      <c r="J8421">
        <v>231101</v>
      </c>
      <c r="K8421" s="4">
        <v>6.7510000000000003</v>
      </c>
      <c r="L8421" s="4">
        <v>8.0890000000000004</v>
      </c>
      <c r="M8421" s="4">
        <v>0</v>
      </c>
      <c r="N8421" s="4">
        <v>1.3380000000000001</v>
      </c>
      <c r="O8421" s="5">
        <v>42305.745292812499</v>
      </c>
      <c r="P8421" s="5">
        <v>42305.745292812499</v>
      </c>
    </row>
    <row r="8422" spans="1:16">
      <c r="A8422">
        <v>6</v>
      </c>
      <c r="B8422">
        <v>17</v>
      </c>
      <c r="C8422">
        <v>9</v>
      </c>
      <c r="D8422">
        <v>161</v>
      </c>
      <c r="E8422">
        <v>4231</v>
      </c>
      <c r="F8422">
        <v>3789</v>
      </c>
      <c r="G8422">
        <v>2362</v>
      </c>
      <c r="H8422">
        <v>1</v>
      </c>
      <c r="I8422" s="58">
        <v>168744</v>
      </c>
      <c r="J8422">
        <v>236201</v>
      </c>
      <c r="K8422" s="4">
        <v>2.5840000000000001</v>
      </c>
      <c r="L8422" s="4">
        <v>6.5119999999999996</v>
      </c>
      <c r="M8422" s="4">
        <v>1.3380000000000001</v>
      </c>
      <c r="N8422" s="4">
        <v>5.266</v>
      </c>
      <c r="O8422" s="5">
        <v>42305.745292812499</v>
      </c>
      <c r="P8422" s="5">
        <v>42305.745292812499</v>
      </c>
    </row>
    <row r="8423" spans="1:16">
      <c r="A8423">
        <v>6</v>
      </c>
      <c r="B8423">
        <v>17</v>
      </c>
      <c r="C8423">
        <v>9</v>
      </c>
      <c r="D8423">
        <v>161</v>
      </c>
      <c r="E8423">
        <v>4254</v>
      </c>
      <c r="F8423">
        <v>3790</v>
      </c>
      <c r="G8423">
        <v>258</v>
      </c>
      <c r="H8423">
        <v>10</v>
      </c>
      <c r="I8423" s="58" t="s">
        <v>10635</v>
      </c>
      <c r="J8423">
        <v>25810</v>
      </c>
      <c r="K8423" s="4">
        <v>0</v>
      </c>
      <c r="L8423" s="4">
        <v>5.1349999999999998</v>
      </c>
      <c r="M8423" s="4">
        <v>0</v>
      </c>
      <c r="N8423" s="4">
        <v>5.1349999999999998</v>
      </c>
      <c r="O8423" s="5">
        <v>42305.745292812499</v>
      </c>
      <c r="P8423" s="5">
        <v>42305.745292812499</v>
      </c>
    </row>
    <row r="8424" spans="1:16">
      <c r="A8424">
        <v>6</v>
      </c>
      <c r="B8424">
        <v>17</v>
      </c>
      <c r="C8424">
        <v>9</v>
      </c>
      <c r="D8424">
        <v>161</v>
      </c>
      <c r="E8424">
        <v>4276</v>
      </c>
      <c r="F8424">
        <v>3791</v>
      </c>
      <c r="G8424">
        <v>49</v>
      </c>
      <c r="H8424">
        <v>1</v>
      </c>
      <c r="I8424" s="58">
        <v>17899</v>
      </c>
      <c r="J8424">
        <v>4901</v>
      </c>
      <c r="K8424" s="4">
        <v>30</v>
      </c>
      <c r="L8424" s="4">
        <v>32.539000000000001</v>
      </c>
      <c r="M8424" s="4">
        <v>0</v>
      </c>
      <c r="N8424" s="4">
        <v>2.5390000000000001</v>
      </c>
      <c r="O8424" s="5">
        <v>42305.745292812499</v>
      </c>
      <c r="P8424" s="5">
        <v>42305.745292812499</v>
      </c>
    </row>
    <row r="8425" spans="1:16">
      <c r="A8425">
        <v>6</v>
      </c>
      <c r="B8425">
        <v>17</v>
      </c>
      <c r="C8425">
        <v>9</v>
      </c>
      <c r="D8425">
        <v>161</v>
      </c>
      <c r="E8425">
        <v>4427</v>
      </c>
      <c r="F8425">
        <v>3792</v>
      </c>
      <c r="G8425">
        <v>55</v>
      </c>
      <c r="H8425">
        <v>8</v>
      </c>
      <c r="I8425" s="58">
        <v>20302</v>
      </c>
      <c r="J8425">
        <v>5508</v>
      </c>
      <c r="K8425" s="4">
        <v>19.657</v>
      </c>
      <c r="L8425" s="4">
        <v>21.331</v>
      </c>
      <c r="M8425" s="4">
        <v>0</v>
      </c>
      <c r="N8425" s="4">
        <v>1.6739999999999999</v>
      </c>
      <c r="O8425" s="5">
        <v>42305.745292812499</v>
      </c>
      <c r="P8425" s="5">
        <v>42305.745292812499</v>
      </c>
    </row>
    <row r="8426" spans="1:16">
      <c r="A8426">
        <v>6</v>
      </c>
      <c r="B8426">
        <v>17</v>
      </c>
      <c r="C8426">
        <v>9</v>
      </c>
      <c r="D8426">
        <v>161</v>
      </c>
      <c r="E8426">
        <v>4428</v>
      </c>
      <c r="F8426">
        <v>3793</v>
      </c>
      <c r="G8426">
        <v>162</v>
      </c>
      <c r="H8426">
        <v>1</v>
      </c>
      <c r="I8426" s="58" t="s">
        <v>1719</v>
      </c>
      <c r="J8426">
        <v>16201</v>
      </c>
      <c r="K8426" s="4">
        <v>0</v>
      </c>
      <c r="L8426" s="4">
        <v>0.95699999999999996</v>
      </c>
      <c r="M8426" s="4">
        <v>0</v>
      </c>
      <c r="N8426" s="4">
        <v>0.95699999999999996</v>
      </c>
      <c r="O8426" s="5">
        <v>42305.745292812499</v>
      </c>
      <c r="P8426" s="5">
        <v>42305.745292812499</v>
      </c>
    </row>
    <row r="8427" spans="1:16">
      <c r="A8427">
        <v>6</v>
      </c>
      <c r="B8427">
        <v>17</v>
      </c>
      <c r="C8427">
        <v>9</v>
      </c>
      <c r="D8427">
        <v>161</v>
      </c>
      <c r="E8427">
        <v>4465</v>
      </c>
      <c r="F8427">
        <v>3794</v>
      </c>
      <c r="G8427">
        <v>258</v>
      </c>
      <c r="H8427">
        <v>11</v>
      </c>
      <c r="I8427" s="58" t="s">
        <v>10636</v>
      </c>
      <c r="J8427">
        <v>25811</v>
      </c>
      <c r="K8427" s="4">
        <v>1</v>
      </c>
      <c r="L8427" s="4">
        <v>3.0569999999999999</v>
      </c>
      <c r="M8427" s="4">
        <v>0</v>
      </c>
      <c r="N8427" s="4">
        <v>2.0569999999999999</v>
      </c>
      <c r="O8427" s="5">
        <v>42305.745292812499</v>
      </c>
      <c r="P8427" s="5">
        <v>42305.745292812499</v>
      </c>
    </row>
    <row r="8428" spans="1:16">
      <c r="A8428">
        <v>6</v>
      </c>
      <c r="B8428">
        <v>17</v>
      </c>
      <c r="C8428">
        <v>9</v>
      </c>
      <c r="D8428">
        <v>161</v>
      </c>
      <c r="E8428">
        <v>4528</v>
      </c>
      <c r="F8428">
        <v>3795</v>
      </c>
      <c r="G8428">
        <v>14</v>
      </c>
      <c r="H8428">
        <v>10</v>
      </c>
      <c r="I8428" s="58">
        <v>41913</v>
      </c>
      <c r="J8428">
        <v>1410</v>
      </c>
      <c r="K8428" s="4">
        <v>4.3070000000000004</v>
      </c>
      <c r="L8428" s="4">
        <v>4.9379999999999997</v>
      </c>
      <c r="M8428" s="4">
        <v>138.042</v>
      </c>
      <c r="N8428" s="4">
        <v>138.673</v>
      </c>
      <c r="O8428" s="5">
        <v>42305.745292812499</v>
      </c>
      <c r="P8428" s="5">
        <v>42305.745292812499</v>
      </c>
    </row>
    <row r="8429" spans="1:16">
      <c r="A8429">
        <v>6</v>
      </c>
      <c r="B8429">
        <v>17</v>
      </c>
      <c r="C8429">
        <v>9</v>
      </c>
      <c r="D8429">
        <v>161</v>
      </c>
      <c r="E8429">
        <v>4528</v>
      </c>
      <c r="F8429">
        <v>3796</v>
      </c>
      <c r="G8429">
        <v>209</v>
      </c>
      <c r="H8429">
        <v>1</v>
      </c>
      <c r="I8429" s="58" t="s">
        <v>1720</v>
      </c>
      <c r="J8429">
        <v>20901</v>
      </c>
      <c r="K8429" s="4">
        <v>1.419</v>
      </c>
      <c r="L8429" s="4">
        <v>13.013</v>
      </c>
      <c r="M8429" s="4">
        <v>137.59200000000001</v>
      </c>
      <c r="N8429" s="4">
        <v>149.18600000000001</v>
      </c>
      <c r="O8429" s="5">
        <v>42305.745292812499</v>
      </c>
      <c r="P8429" s="5">
        <v>42305.745292812499</v>
      </c>
    </row>
    <row r="8430" spans="1:16">
      <c r="A8430">
        <v>6</v>
      </c>
      <c r="B8430">
        <v>17</v>
      </c>
      <c r="C8430">
        <v>9</v>
      </c>
      <c r="D8430">
        <v>161</v>
      </c>
      <c r="E8430">
        <v>4534</v>
      </c>
      <c r="F8430">
        <v>3797</v>
      </c>
      <c r="G8430">
        <v>55</v>
      </c>
      <c r="H8430">
        <v>7</v>
      </c>
      <c r="I8430" s="58">
        <v>20271</v>
      </c>
      <c r="J8430">
        <v>5507</v>
      </c>
      <c r="K8430" s="4">
        <v>0</v>
      </c>
      <c r="L8430" s="4">
        <v>11.497999999999999</v>
      </c>
      <c r="M8430" s="4">
        <v>408.17899999999997</v>
      </c>
      <c r="N8430" s="4">
        <v>419.67700000000002</v>
      </c>
      <c r="O8430" s="5">
        <v>42305.745292812499</v>
      </c>
      <c r="P8430" s="5">
        <v>43258.050196053242</v>
      </c>
    </row>
    <row r="8431" spans="1:16">
      <c r="A8431">
        <v>6</v>
      </c>
      <c r="B8431">
        <v>17</v>
      </c>
      <c r="C8431">
        <v>9</v>
      </c>
      <c r="D8431">
        <v>161</v>
      </c>
      <c r="E8431">
        <v>4534</v>
      </c>
      <c r="F8431">
        <v>3798</v>
      </c>
      <c r="G8431">
        <v>55</v>
      </c>
      <c r="H8431">
        <v>8</v>
      </c>
      <c r="I8431" s="58">
        <v>20302</v>
      </c>
      <c r="J8431">
        <v>5508</v>
      </c>
      <c r="K8431" s="4">
        <v>11.534000000000001</v>
      </c>
      <c r="L8431" s="4">
        <v>19.657</v>
      </c>
      <c r="M8431" s="4">
        <v>419.67700000000002</v>
      </c>
      <c r="N8431" s="4">
        <v>427.8</v>
      </c>
      <c r="O8431" s="5">
        <v>42305.745292812499</v>
      </c>
      <c r="P8431" s="5">
        <v>42305.745292812499</v>
      </c>
    </row>
    <row r="8432" spans="1:16">
      <c r="A8432">
        <v>6</v>
      </c>
      <c r="B8432">
        <v>17</v>
      </c>
      <c r="C8432">
        <v>9</v>
      </c>
      <c r="D8432">
        <v>161</v>
      </c>
      <c r="E8432">
        <v>4534</v>
      </c>
      <c r="F8432">
        <v>3799</v>
      </c>
      <c r="G8432">
        <v>55</v>
      </c>
      <c r="H8432">
        <v>15</v>
      </c>
      <c r="I8432" s="58" t="s">
        <v>10637</v>
      </c>
      <c r="J8432">
        <v>5515</v>
      </c>
      <c r="K8432" s="4">
        <v>19.672999999999998</v>
      </c>
      <c r="L8432" s="4">
        <v>26.792000000000002</v>
      </c>
      <c r="M8432" s="4">
        <v>427.8</v>
      </c>
      <c r="N8432" s="4">
        <v>434.91899999999998</v>
      </c>
      <c r="O8432" s="5">
        <v>42305.745292812499</v>
      </c>
      <c r="P8432" s="5">
        <v>43258.050196053242</v>
      </c>
    </row>
    <row r="8433" spans="1:16">
      <c r="A8433">
        <v>6</v>
      </c>
      <c r="B8433">
        <v>17</v>
      </c>
      <c r="C8433">
        <v>9</v>
      </c>
      <c r="D8433">
        <v>161</v>
      </c>
      <c r="E8433">
        <v>4534</v>
      </c>
      <c r="F8433">
        <v>3800</v>
      </c>
      <c r="G8433">
        <v>56</v>
      </c>
      <c r="H8433">
        <v>1</v>
      </c>
      <c r="I8433" s="58">
        <v>20455</v>
      </c>
      <c r="J8433">
        <v>5601</v>
      </c>
      <c r="K8433" s="4">
        <v>10</v>
      </c>
      <c r="L8433" s="4">
        <v>18.501000000000001</v>
      </c>
      <c r="M8433" s="4">
        <v>440.16300000000001</v>
      </c>
      <c r="N8433" s="4">
        <v>448.66399999999999</v>
      </c>
      <c r="O8433" s="5">
        <v>42305.745292812499</v>
      </c>
      <c r="P8433" s="5">
        <v>43258.050196053242</v>
      </c>
    </row>
    <row r="8434" spans="1:16">
      <c r="A8434">
        <v>6</v>
      </c>
      <c r="B8434">
        <v>17</v>
      </c>
      <c r="C8434">
        <v>9</v>
      </c>
      <c r="D8434">
        <v>161</v>
      </c>
      <c r="E8434">
        <v>4534</v>
      </c>
      <c r="F8434">
        <v>3801</v>
      </c>
      <c r="G8434">
        <v>162</v>
      </c>
      <c r="H8434">
        <v>1</v>
      </c>
      <c r="I8434" s="58" t="s">
        <v>1719</v>
      </c>
      <c r="J8434">
        <v>16201</v>
      </c>
      <c r="K8434" s="4">
        <v>0.95699999999999996</v>
      </c>
      <c r="L8434" s="4">
        <v>6.2009999999999996</v>
      </c>
      <c r="M8434" s="4">
        <v>434.91899999999998</v>
      </c>
      <c r="N8434" s="4">
        <v>440.16300000000001</v>
      </c>
      <c r="O8434" s="5">
        <v>42305.745292812499</v>
      </c>
      <c r="P8434" s="5">
        <v>43258.050196053242</v>
      </c>
    </row>
    <row r="8435" spans="1:16">
      <c r="A8435">
        <v>6</v>
      </c>
      <c r="B8435">
        <v>17</v>
      </c>
      <c r="C8435">
        <v>9</v>
      </c>
      <c r="D8435">
        <v>161</v>
      </c>
      <c r="E8435">
        <v>4609</v>
      </c>
      <c r="F8435">
        <v>9800</v>
      </c>
      <c r="G8435">
        <v>49</v>
      </c>
      <c r="H8435">
        <v>10</v>
      </c>
      <c r="I8435" s="58">
        <v>18172</v>
      </c>
      <c r="J8435">
        <v>4910</v>
      </c>
      <c r="K8435" s="4">
        <v>5</v>
      </c>
      <c r="L8435" s="4">
        <v>5.9509999999999996</v>
      </c>
      <c r="M8435" s="4">
        <v>0</v>
      </c>
      <c r="N8435" s="4">
        <v>0.95099999999999996</v>
      </c>
      <c r="O8435" s="5">
        <v>42305.745292812499</v>
      </c>
      <c r="P8435" s="5">
        <v>42305.745292812499</v>
      </c>
    </row>
    <row r="8436" spans="1:16">
      <c r="A8436">
        <v>6</v>
      </c>
      <c r="B8436">
        <v>17</v>
      </c>
      <c r="C8436">
        <v>9</v>
      </c>
      <c r="D8436">
        <v>161</v>
      </c>
      <c r="E8436">
        <v>483</v>
      </c>
      <c r="F8436">
        <v>3726</v>
      </c>
      <c r="G8436">
        <v>834</v>
      </c>
      <c r="H8436">
        <v>4</v>
      </c>
      <c r="I8436" s="58" t="s">
        <v>10638</v>
      </c>
      <c r="J8436">
        <v>83404</v>
      </c>
      <c r="K8436" s="4">
        <v>0</v>
      </c>
      <c r="L8436" s="4">
        <v>10.875999999999999</v>
      </c>
      <c r="M8436" s="4">
        <v>38.308999999999997</v>
      </c>
      <c r="N8436" s="4">
        <v>49.185000000000002</v>
      </c>
      <c r="O8436" s="5">
        <v>42305.745292812499</v>
      </c>
      <c r="P8436" s="5">
        <v>43258.050196053242</v>
      </c>
    </row>
    <row r="8437" spans="1:16">
      <c r="A8437">
        <v>6</v>
      </c>
      <c r="B8437">
        <v>17</v>
      </c>
      <c r="C8437">
        <v>9</v>
      </c>
      <c r="D8437">
        <v>161</v>
      </c>
      <c r="E8437">
        <v>483</v>
      </c>
      <c r="F8437">
        <v>3727</v>
      </c>
      <c r="G8437">
        <v>834</v>
      </c>
      <c r="H8437">
        <v>5</v>
      </c>
      <c r="I8437" s="58" t="s">
        <v>10639</v>
      </c>
      <c r="J8437">
        <v>83405</v>
      </c>
      <c r="K8437" s="4">
        <v>5</v>
      </c>
      <c r="L8437" s="4">
        <v>8.0459999999999994</v>
      </c>
      <c r="M8437" s="4">
        <v>49.185000000000002</v>
      </c>
      <c r="N8437" s="4">
        <v>52.231000000000002</v>
      </c>
      <c r="O8437" s="5">
        <v>42305.745292812499</v>
      </c>
      <c r="P8437" s="5">
        <v>42305.745292812499</v>
      </c>
    </row>
    <row r="8438" spans="1:16">
      <c r="A8438">
        <v>6</v>
      </c>
      <c r="B8438">
        <v>17</v>
      </c>
      <c r="C8438">
        <v>9</v>
      </c>
      <c r="D8438">
        <v>161</v>
      </c>
      <c r="E8438">
        <v>513</v>
      </c>
      <c r="F8438">
        <v>3728</v>
      </c>
      <c r="G8438">
        <v>831</v>
      </c>
      <c r="H8438">
        <v>1</v>
      </c>
      <c r="I8438" s="58" t="s">
        <v>1717</v>
      </c>
      <c r="J8438">
        <v>83101</v>
      </c>
      <c r="K8438" s="4">
        <v>0.997</v>
      </c>
      <c r="L8438" s="4">
        <v>1.5840000000000001</v>
      </c>
      <c r="M8438" s="4">
        <v>0</v>
      </c>
      <c r="N8438" s="4">
        <v>0.58699999999999997</v>
      </c>
      <c r="O8438" s="5">
        <v>42305.745292812499</v>
      </c>
      <c r="P8438" s="5">
        <v>43258.050196053242</v>
      </c>
    </row>
    <row r="8439" spans="1:16">
      <c r="A8439">
        <v>6</v>
      </c>
      <c r="B8439">
        <v>17</v>
      </c>
      <c r="C8439">
        <v>9</v>
      </c>
      <c r="D8439">
        <v>161</v>
      </c>
      <c r="E8439">
        <v>602</v>
      </c>
      <c r="F8439">
        <v>3729</v>
      </c>
      <c r="G8439">
        <v>833</v>
      </c>
      <c r="H8439">
        <v>4</v>
      </c>
      <c r="I8439" s="58" t="s">
        <v>10640</v>
      </c>
      <c r="J8439">
        <v>83304</v>
      </c>
      <c r="K8439" s="4">
        <v>1</v>
      </c>
      <c r="L8439" s="4">
        <v>13.673</v>
      </c>
      <c r="M8439" s="4">
        <v>0</v>
      </c>
      <c r="N8439" s="4">
        <v>12.673999999999999</v>
      </c>
      <c r="O8439" s="5">
        <v>42305.745292812499</v>
      </c>
      <c r="P8439" s="5">
        <v>43258.050196053242</v>
      </c>
    </row>
    <row r="8440" spans="1:16">
      <c r="A8440">
        <v>6</v>
      </c>
      <c r="B8440">
        <v>17</v>
      </c>
      <c r="C8440">
        <v>9</v>
      </c>
      <c r="D8440">
        <v>161</v>
      </c>
      <c r="E8440">
        <v>886</v>
      </c>
      <c r="F8440">
        <v>3730</v>
      </c>
      <c r="G8440">
        <v>2907</v>
      </c>
      <c r="H8440">
        <v>1</v>
      </c>
      <c r="I8440" s="58">
        <v>367801</v>
      </c>
      <c r="J8440">
        <v>290701</v>
      </c>
      <c r="K8440" s="4">
        <v>1</v>
      </c>
      <c r="L8440" s="4">
        <v>1.175</v>
      </c>
      <c r="M8440" s="4">
        <v>0</v>
      </c>
      <c r="N8440" s="4">
        <v>0.17499999999999999</v>
      </c>
      <c r="O8440" t="s">
        <v>1223</v>
      </c>
      <c r="P8440" t="s">
        <v>1223</v>
      </c>
    </row>
    <row r="8441" spans="1:16">
      <c r="A8441">
        <v>6</v>
      </c>
      <c r="B8441">
        <v>17</v>
      </c>
      <c r="C8441">
        <v>9</v>
      </c>
      <c r="D8441">
        <v>18</v>
      </c>
      <c r="E8441">
        <v>1060</v>
      </c>
      <c r="F8441">
        <v>3421</v>
      </c>
      <c r="G8441">
        <v>422</v>
      </c>
      <c r="H8441">
        <v>1</v>
      </c>
      <c r="I8441" s="58" t="s">
        <v>10641</v>
      </c>
      <c r="J8441">
        <v>42201</v>
      </c>
      <c r="K8441" s="4">
        <v>0</v>
      </c>
      <c r="L8441" s="4">
        <v>9.4369999999999994</v>
      </c>
      <c r="M8441" s="4">
        <v>0</v>
      </c>
      <c r="N8441" s="4">
        <v>9.4369999999999994</v>
      </c>
      <c r="O8441" s="5">
        <v>42305.745292812499</v>
      </c>
      <c r="P8441" s="5">
        <v>42305.745292812499</v>
      </c>
    </row>
    <row r="8442" spans="1:16">
      <c r="A8442">
        <v>6</v>
      </c>
      <c r="B8442">
        <v>17</v>
      </c>
      <c r="C8442">
        <v>9</v>
      </c>
      <c r="D8442">
        <v>18</v>
      </c>
      <c r="E8442">
        <v>1060</v>
      </c>
      <c r="F8442">
        <v>3422</v>
      </c>
      <c r="G8442">
        <v>779</v>
      </c>
      <c r="H8442">
        <v>3</v>
      </c>
      <c r="I8442" s="58" t="s">
        <v>10642</v>
      </c>
      <c r="J8442">
        <v>77903</v>
      </c>
      <c r="K8442" s="4">
        <v>0</v>
      </c>
      <c r="L8442" s="4">
        <v>9.0299999999999994</v>
      </c>
      <c r="M8442" s="4">
        <v>10.029</v>
      </c>
      <c r="N8442" s="4">
        <v>19.059000000000001</v>
      </c>
      <c r="O8442" s="5">
        <v>42305.745292812499</v>
      </c>
      <c r="P8442" s="5">
        <v>42305.745292812499</v>
      </c>
    </row>
    <row r="8443" spans="1:16">
      <c r="A8443">
        <v>6</v>
      </c>
      <c r="B8443">
        <v>17</v>
      </c>
      <c r="C8443">
        <v>9</v>
      </c>
      <c r="D8443">
        <v>18</v>
      </c>
      <c r="E8443">
        <v>1060</v>
      </c>
      <c r="F8443">
        <v>3423</v>
      </c>
      <c r="G8443">
        <v>779</v>
      </c>
      <c r="H8443">
        <v>4</v>
      </c>
      <c r="I8443" s="58" t="s">
        <v>10643</v>
      </c>
      <c r="J8443">
        <v>77904</v>
      </c>
      <c r="K8443" s="4">
        <v>0</v>
      </c>
      <c r="L8443" s="4">
        <v>7.6239999999999997</v>
      </c>
      <c r="M8443" s="4">
        <v>19.309000000000001</v>
      </c>
      <c r="N8443" s="4">
        <v>26.908000000000001</v>
      </c>
      <c r="O8443" s="5">
        <v>42305.745292812499</v>
      </c>
      <c r="P8443" s="5">
        <v>42305.745292812499</v>
      </c>
    </row>
    <row r="8444" spans="1:16">
      <c r="A8444">
        <v>6</v>
      </c>
      <c r="B8444">
        <v>17</v>
      </c>
      <c r="C8444">
        <v>9</v>
      </c>
      <c r="D8444">
        <v>18</v>
      </c>
      <c r="E8444">
        <v>1351</v>
      </c>
      <c r="F8444">
        <v>3424</v>
      </c>
      <c r="G8444">
        <v>935</v>
      </c>
      <c r="H8444">
        <v>3</v>
      </c>
      <c r="I8444" s="58" t="s">
        <v>10644</v>
      </c>
      <c r="J8444">
        <v>93503</v>
      </c>
      <c r="K8444" s="4">
        <v>0</v>
      </c>
      <c r="L8444" s="4">
        <v>13.036</v>
      </c>
      <c r="M8444" s="4">
        <v>0</v>
      </c>
      <c r="N8444" s="4">
        <v>13.036</v>
      </c>
      <c r="O8444" s="5">
        <v>42305.745292812499</v>
      </c>
      <c r="P8444" s="5">
        <v>43258.050196053242</v>
      </c>
    </row>
    <row r="8445" spans="1:16">
      <c r="A8445">
        <v>6</v>
      </c>
      <c r="B8445">
        <v>17</v>
      </c>
      <c r="C8445">
        <v>9</v>
      </c>
      <c r="D8445">
        <v>18</v>
      </c>
      <c r="E8445">
        <v>1573</v>
      </c>
      <c r="F8445">
        <v>3425</v>
      </c>
      <c r="G8445">
        <v>1720</v>
      </c>
      <c r="H8445">
        <v>1</v>
      </c>
      <c r="I8445" s="58">
        <v>-65743</v>
      </c>
      <c r="J8445">
        <v>172001</v>
      </c>
      <c r="K8445" s="4">
        <v>0</v>
      </c>
      <c r="L8445" s="4">
        <v>8.8970000000000002</v>
      </c>
      <c r="M8445" s="4">
        <v>0</v>
      </c>
      <c r="N8445" s="4">
        <v>8.8970000000000002</v>
      </c>
      <c r="O8445" s="5">
        <v>42305.745292812499</v>
      </c>
      <c r="P8445" s="5">
        <v>42305.745292812499</v>
      </c>
    </row>
    <row r="8446" spans="1:16">
      <c r="A8446">
        <v>6</v>
      </c>
      <c r="B8446">
        <v>17</v>
      </c>
      <c r="C8446">
        <v>9</v>
      </c>
      <c r="D8446">
        <v>18</v>
      </c>
      <c r="E8446">
        <v>1729</v>
      </c>
      <c r="F8446">
        <v>3426</v>
      </c>
      <c r="G8446">
        <v>833</v>
      </c>
      <c r="H8446">
        <v>5</v>
      </c>
      <c r="I8446" s="58" t="s">
        <v>10645</v>
      </c>
      <c r="J8446">
        <v>83305</v>
      </c>
      <c r="K8446" s="4">
        <v>0</v>
      </c>
      <c r="L8446" s="4">
        <v>4.1390000000000002</v>
      </c>
      <c r="M8446" s="4">
        <v>0</v>
      </c>
      <c r="N8446" s="4">
        <v>4.1390000000000002</v>
      </c>
      <c r="O8446" s="5">
        <v>42305.745292812499</v>
      </c>
      <c r="P8446" s="5">
        <v>42305.745292812499</v>
      </c>
    </row>
    <row r="8447" spans="1:16">
      <c r="A8447">
        <v>6</v>
      </c>
      <c r="B8447">
        <v>17</v>
      </c>
      <c r="C8447">
        <v>9</v>
      </c>
      <c r="D8447">
        <v>18</v>
      </c>
      <c r="E8447">
        <v>1798</v>
      </c>
      <c r="F8447">
        <v>3427</v>
      </c>
      <c r="G8447">
        <v>3228</v>
      </c>
      <c r="H8447">
        <v>2</v>
      </c>
      <c r="I8447" s="58">
        <v>485075</v>
      </c>
      <c r="J8447">
        <v>322802</v>
      </c>
      <c r="K8447" s="4">
        <v>0</v>
      </c>
      <c r="L8447" s="4">
        <v>5.4850000000000003</v>
      </c>
      <c r="M8447" s="4">
        <v>0</v>
      </c>
      <c r="N8447" s="4">
        <v>5.4850000000000003</v>
      </c>
      <c r="O8447" s="5">
        <v>42305.745292812499</v>
      </c>
      <c r="P8447" s="5">
        <v>42305.745292812499</v>
      </c>
    </row>
    <row r="8448" spans="1:16">
      <c r="A8448">
        <v>6</v>
      </c>
      <c r="B8448">
        <v>17</v>
      </c>
      <c r="C8448">
        <v>9</v>
      </c>
      <c r="D8448">
        <v>18</v>
      </c>
      <c r="E8448">
        <v>1936</v>
      </c>
      <c r="F8448">
        <v>3428</v>
      </c>
      <c r="G8448">
        <v>1787</v>
      </c>
      <c r="H8448">
        <v>1</v>
      </c>
      <c r="I8448" s="58">
        <v>-41271</v>
      </c>
      <c r="J8448">
        <v>178701</v>
      </c>
      <c r="K8448" s="4">
        <v>10</v>
      </c>
      <c r="L8448" s="4">
        <v>10.291</v>
      </c>
      <c r="M8448" s="4">
        <v>0</v>
      </c>
      <c r="N8448" s="4">
        <v>0.29099999999999998</v>
      </c>
      <c r="O8448" s="5">
        <v>42305.745292812499</v>
      </c>
      <c r="P8448" s="5">
        <v>42305.745292812499</v>
      </c>
    </row>
    <row r="8449" spans="1:16">
      <c r="A8449">
        <v>6</v>
      </c>
      <c r="B8449">
        <v>17</v>
      </c>
      <c r="C8449">
        <v>9</v>
      </c>
      <c r="D8449">
        <v>18</v>
      </c>
      <c r="E8449">
        <v>2058</v>
      </c>
      <c r="F8449">
        <v>3429</v>
      </c>
      <c r="G8449">
        <v>386</v>
      </c>
      <c r="H8449">
        <v>4</v>
      </c>
      <c r="I8449" s="58" t="s">
        <v>10646</v>
      </c>
      <c r="J8449">
        <v>38604</v>
      </c>
      <c r="K8449" s="4">
        <v>0</v>
      </c>
      <c r="L8449" s="4">
        <v>11.14</v>
      </c>
      <c r="M8449" s="4">
        <v>0</v>
      </c>
      <c r="N8449" s="4">
        <v>11.14</v>
      </c>
      <c r="O8449" s="5">
        <v>42305.745292812499</v>
      </c>
      <c r="P8449" s="5">
        <v>42305.745292812499</v>
      </c>
    </row>
    <row r="8450" spans="1:16">
      <c r="A8450">
        <v>6</v>
      </c>
      <c r="B8450">
        <v>17</v>
      </c>
      <c r="C8450">
        <v>9</v>
      </c>
      <c r="D8450">
        <v>18</v>
      </c>
      <c r="E8450">
        <v>2175</v>
      </c>
      <c r="F8450">
        <v>3430</v>
      </c>
      <c r="G8450">
        <v>2305</v>
      </c>
      <c r="H8450">
        <v>1</v>
      </c>
      <c r="I8450" s="58">
        <v>147925</v>
      </c>
      <c r="J8450">
        <v>230501</v>
      </c>
      <c r="K8450" s="4">
        <v>0</v>
      </c>
      <c r="L8450" s="4">
        <v>5.19</v>
      </c>
      <c r="M8450" s="4">
        <v>0</v>
      </c>
      <c r="N8450" s="4">
        <v>5.19</v>
      </c>
      <c r="O8450" s="5">
        <v>42305.745292812499</v>
      </c>
      <c r="P8450" s="5">
        <v>42305.745292812499</v>
      </c>
    </row>
    <row r="8451" spans="1:16">
      <c r="A8451">
        <v>6</v>
      </c>
      <c r="B8451">
        <v>17</v>
      </c>
      <c r="C8451">
        <v>9</v>
      </c>
      <c r="D8451">
        <v>18</v>
      </c>
      <c r="E8451">
        <v>2197</v>
      </c>
      <c r="F8451">
        <v>3431</v>
      </c>
      <c r="G8451">
        <v>2058</v>
      </c>
      <c r="H8451">
        <v>1</v>
      </c>
      <c r="I8451" s="58">
        <v>57711</v>
      </c>
      <c r="J8451">
        <v>205801</v>
      </c>
      <c r="K8451" s="4">
        <v>0</v>
      </c>
      <c r="L8451" s="4">
        <v>8.8059999999999992</v>
      </c>
      <c r="M8451" s="4">
        <v>0</v>
      </c>
      <c r="N8451" s="4">
        <v>8.8059999999999992</v>
      </c>
      <c r="O8451" s="5">
        <v>42305.745292812499</v>
      </c>
      <c r="P8451" s="5">
        <v>42305.745292812499</v>
      </c>
    </row>
    <row r="8452" spans="1:16">
      <c r="A8452">
        <v>6</v>
      </c>
      <c r="B8452">
        <v>17</v>
      </c>
      <c r="C8452">
        <v>9</v>
      </c>
      <c r="D8452">
        <v>18</v>
      </c>
      <c r="E8452">
        <v>246</v>
      </c>
      <c r="F8452">
        <v>3405</v>
      </c>
      <c r="G8452">
        <v>398</v>
      </c>
      <c r="H8452">
        <v>1</v>
      </c>
      <c r="I8452" s="58" t="s">
        <v>1721</v>
      </c>
      <c r="J8452">
        <v>39801</v>
      </c>
      <c r="K8452" s="4">
        <v>0</v>
      </c>
      <c r="L8452" s="4">
        <v>17.581</v>
      </c>
      <c r="M8452" s="4">
        <v>67.070999999999998</v>
      </c>
      <c r="N8452" s="4">
        <v>84.652000000000001</v>
      </c>
      <c r="O8452" s="5">
        <v>42305.745292812499</v>
      </c>
      <c r="P8452" s="5">
        <v>42305.745292812499</v>
      </c>
    </row>
    <row r="8453" spans="1:16">
      <c r="A8453">
        <v>6</v>
      </c>
      <c r="B8453">
        <v>17</v>
      </c>
      <c r="C8453">
        <v>9</v>
      </c>
      <c r="D8453">
        <v>18</v>
      </c>
      <c r="E8453">
        <v>246</v>
      </c>
      <c r="F8453">
        <v>3406</v>
      </c>
      <c r="G8453">
        <v>398</v>
      </c>
      <c r="H8453">
        <v>5</v>
      </c>
      <c r="I8453" s="58" t="s">
        <v>10647</v>
      </c>
      <c r="J8453">
        <v>39805</v>
      </c>
      <c r="K8453" s="4">
        <v>2.3090000000000002</v>
      </c>
      <c r="L8453" s="4">
        <v>19.216000000000001</v>
      </c>
      <c r="M8453" s="4">
        <v>46.652999999999999</v>
      </c>
      <c r="N8453" s="4">
        <v>63.561</v>
      </c>
      <c r="O8453" s="5">
        <v>42305.745292812499</v>
      </c>
      <c r="P8453" s="5">
        <v>43258.050196053242</v>
      </c>
    </row>
    <row r="8454" spans="1:16">
      <c r="A8454">
        <v>6</v>
      </c>
      <c r="B8454">
        <v>17</v>
      </c>
      <c r="C8454">
        <v>9</v>
      </c>
      <c r="D8454">
        <v>18</v>
      </c>
      <c r="E8454">
        <v>246</v>
      </c>
      <c r="F8454">
        <v>3407</v>
      </c>
      <c r="G8454">
        <v>422</v>
      </c>
      <c r="H8454">
        <v>2</v>
      </c>
      <c r="I8454" s="58" t="s">
        <v>10648</v>
      </c>
      <c r="J8454">
        <v>42202</v>
      </c>
      <c r="K8454" s="4">
        <v>0</v>
      </c>
      <c r="L8454" s="4">
        <v>2.4409999999999998</v>
      </c>
      <c r="M8454" s="4">
        <v>31.713000000000001</v>
      </c>
      <c r="N8454" s="4">
        <v>34.154000000000003</v>
      </c>
      <c r="O8454" s="5">
        <v>42305.745292812499</v>
      </c>
      <c r="P8454" s="5">
        <v>42305.745292812499</v>
      </c>
    </row>
    <row r="8455" spans="1:16">
      <c r="A8455">
        <v>6</v>
      </c>
      <c r="B8455">
        <v>17</v>
      </c>
      <c r="C8455">
        <v>9</v>
      </c>
      <c r="D8455">
        <v>18</v>
      </c>
      <c r="E8455">
        <v>246</v>
      </c>
      <c r="F8455">
        <v>3408</v>
      </c>
      <c r="G8455">
        <v>1787</v>
      </c>
      <c r="H8455">
        <v>1</v>
      </c>
      <c r="I8455" s="58">
        <v>-41271</v>
      </c>
      <c r="J8455">
        <v>178701</v>
      </c>
      <c r="K8455" s="4">
        <v>0</v>
      </c>
      <c r="L8455" s="4">
        <v>2.3130000000000002</v>
      </c>
      <c r="M8455" s="4">
        <v>44.341000000000001</v>
      </c>
      <c r="N8455" s="4">
        <v>46.652999999999999</v>
      </c>
      <c r="O8455" s="5">
        <v>42305.745292812499</v>
      </c>
      <c r="P8455" s="5">
        <v>43258.050196053242</v>
      </c>
    </row>
    <row r="8456" spans="1:16">
      <c r="A8456">
        <v>6</v>
      </c>
      <c r="B8456">
        <v>17</v>
      </c>
      <c r="C8456">
        <v>9</v>
      </c>
      <c r="D8456">
        <v>18</v>
      </c>
      <c r="E8456">
        <v>246</v>
      </c>
      <c r="F8456">
        <v>3409</v>
      </c>
      <c r="G8456">
        <v>1852</v>
      </c>
      <c r="H8456">
        <v>2</v>
      </c>
      <c r="I8456" s="58">
        <v>-17500</v>
      </c>
      <c r="J8456">
        <v>185202</v>
      </c>
      <c r="K8456" s="4">
        <v>0</v>
      </c>
      <c r="L8456" s="4">
        <v>2.972</v>
      </c>
      <c r="M8456" s="4">
        <v>28.741</v>
      </c>
      <c r="N8456" s="4">
        <v>31.713000000000001</v>
      </c>
      <c r="O8456" s="5">
        <v>42305.745292812499</v>
      </c>
      <c r="P8456" s="5">
        <v>43258.050196053242</v>
      </c>
    </row>
    <row r="8457" spans="1:16">
      <c r="A8457">
        <v>6</v>
      </c>
      <c r="B8457">
        <v>17</v>
      </c>
      <c r="C8457">
        <v>9</v>
      </c>
      <c r="D8457">
        <v>18</v>
      </c>
      <c r="E8457">
        <v>246</v>
      </c>
      <c r="F8457">
        <v>3410</v>
      </c>
      <c r="G8457">
        <v>1852</v>
      </c>
      <c r="H8457">
        <v>3</v>
      </c>
      <c r="I8457" s="58">
        <v>-17471</v>
      </c>
      <c r="J8457">
        <v>185203</v>
      </c>
      <c r="K8457" s="4">
        <v>1.903</v>
      </c>
      <c r="L8457" s="4">
        <v>10.731</v>
      </c>
      <c r="M8457" s="4">
        <v>34.154000000000003</v>
      </c>
      <c r="N8457" s="4">
        <v>42.981999999999999</v>
      </c>
      <c r="O8457" s="5">
        <v>42305.745292812499</v>
      </c>
      <c r="P8457" s="5">
        <v>42305.745292812499</v>
      </c>
    </row>
    <row r="8458" spans="1:16">
      <c r="A8458">
        <v>6</v>
      </c>
      <c r="B8458">
        <v>17</v>
      </c>
      <c r="C8458">
        <v>9</v>
      </c>
      <c r="D8458">
        <v>18</v>
      </c>
      <c r="E8458">
        <v>2513</v>
      </c>
      <c r="F8458">
        <v>3432</v>
      </c>
      <c r="G8458">
        <v>2396</v>
      </c>
      <c r="H8458">
        <v>1</v>
      </c>
      <c r="I8458" s="58">
        <v>181162</v>
      </c>
      <c r="J8458">
        <v>239601</v>
      </c>
      <c r="K8458" s="4">
        <v>1</v>
      </c>
      <c r="L8458" s="4">
        <v>8.9269999999999996</v>
      </c>
      <c r="M8458" s="4">
        <v>0</v>
      </c>
      <c r="N8458" s="4">
        <v>7.9269999999999996</v>
      </c>
      <c r="O8458" s="5">
        <v>42305.745292812499</v>
      </c>
      <c r="P8458" s="5">
        <v>43258.050196053242</v>
      </c>
    </row>
    <row r="8459" spans="1:16">
      <c r="A8459">
        <v>6</v>
      </c>
      <c r="B8459">
        <v>17</v>
      </c>
      <c r="C8459">
        <v>9</v>
      </c>
      <c r="D8459">
        <v>18</v>
      </c>
      <c r="E8459">
        <v>2616</v>
      </c>
      <c r="F8459">
        <v>3433</v>
      </c>
      <c r="G8459">
        <v>724</v>
      </c>
      <c r="H8459">
        <v>3</v>
      </c>
      <c r="I8459" s="58" t="s">
        <v>10649</v>
      </c>
      <c r="J8459">
        <v>72403</v>
      </c>
      <c r="K8459" s="4">
        <v>0</v>
      </c>
      <c r="L8459" s="4">
        <v>9.5109999999999992</v>
      </c>
      <c r="M8459" s="4">
        <v>0</v>
      </c>
      <c r="N8459" s="4">
        <v>9.5109999999999992</v>
      </c>
      <c r="O8459" s="5">
        <v>42305.745292812499</v>
      </c>
      <c r="P8459" s="5">
        <v>42305.745292812499</v>
      </c>
    </row>
    <row r="8460" spans="1:16">
      <c r="A8460">
        <v>6</v>
      </c>
      <c r="B8460">
        <v>17</v>
      </c>
      <c r="C8460">
        <v>9</v>
      </c>
      <c r="D8460">
        <v>18</v>
      </c>
      <c r="E8460">
        <v>2830</v>
      </c>
      <c r="F8460">
        <v>3434</v>
      </c>
      <c r="G8460">
        <v>2872</v>
      </c>
      <c r="H8460">
        <v>1</v>
      </c>
      <c r="I8460" s="58">
        <v>355018</v>
      </c>
      <c r="J8460">
        <v>287201</v>
      </c>
      <c r="K8460" s="4">
        <v>0</v>
      </c>
      <c r="L8460" s="4">
        <v>2.6480000000000001</v>
      </c>
      <c r="M8460" s="4">
        <v>0</v>
      </c>
      <c r="N8460" s="4">
        <v>2.6480000000000001</v>
      </c>
      <c r="O8460" t="s">
        <v>1223</v>
      </c>
      <c r="P8460" t="s">
        <v>1223</v>
      </c>
    </row>
    <row r="8461" spans="1:16">
      <c r="A8461">
        <v>6</v>
      </c>
      <c r="B8461">
        <v>17</v>
      </c>
      <c r="C8461">
        <v>9</v>
      </c>
      <c r="D8461">
        <v>18</v>
      </c>
      <c r="E8461">
        <v>2831</v>
      </c>
      <c r="F8461">
        <v>3435</v>
      </c>
      <c r="G8461">
        <v>2869</v>
      </c>
      <c r="H8461">
        <v>1</v>
      </c>
      <c r="I8461" s="58">
        <v>353923</v>
      </c>
      <c r="J8461">
        <v>286901</v>
      </c>
      <c r="K8461" s="4">
        <v>0</v>
      </c>
      <c r="L8461" s="4">
        <v>2.3860000000000001</v>
      </c>
      <c r="M8461" s="4">
        <v>0</v>
      </c>
      <c r="N8461" s="4">
        <v>2.3860000000000001</v>
      </c>
      <c r="O8461" s="5">
        <v>42305.745292812499</v>
      </c>
      <c r="P8461" s="5">
        <v>42305.745292812499</v>
      </c>
    </row>
    <row r="8462" spans="1:16">
      <c r="A8462">
        <v>6</v>
      </c>
      <c r="B8462">
        <v>17</v>
      </c>
      <c r="C8462">
        <v>9</v>
      </c>
      <c r="D8462">
        <v>18</v>
      </c>
      <c r="E8462">
        <v>3090</v>
      </c>
      <c r="F8462">
        <v>3436</v>
      </c>
      <c r="G8462">
        <v>121</v>
      </c>
      <c r="H8462">
        <v>14</v>
      </c>
      <c r="I8462" s="58" t="s">
        <v>10650</v>
      </c>
      <c r="J8462">
        <v>12114</v>
      </c>
      <c r="K8462" s="4">
        <v>0</v>
      </c>
      <c r="L8462" s="4">
        <v>1.4670000000000001</v>
      </c>
      <c r="M8462" s="4">
        <v>0</v>
      </c>
      <c r="N8462" s="4">
        <v>1.4670000000000001</v>
      </c>
      <c r="O8462" t="s">
        <v>1223</v>
      </c>
      <c r="P8462" t="s">
        <v>1223</v>
      </c>
    </row>
    <row r="8463" spans="1:16">
      <c r="A8463">
        <v>6</v>
      </c>
      <c r="B8463">
        <v>17</v>
      </c>
      <c r="C8463">
        <v>9</v>
      </c>
      <c r="D8463">
        <v>18</v>
      </c>
      <c r="E8463">
        <v>3184</v>
      </c>
      <c r="F8463">
        <v>3437</v>
      </c>
      <c r="G8463">
        <v>3328</v>
      </c>
      <c r="H8463">
        <v>2</v>
      </c>
      <c r="I8463" s="58">
        <v>521599</v>
      </c>
      <c r="J8463">
        <v>332802</v>
      </c>
      <c r="K8463" s="4">
        <v>5</v>
      </c>
      <c r="L8463" s="4">
        <v>5.53</v>
      </c>
      <c r="M8463" s="4">
        <v>0</v>
      </c>
      <c r="N8463" s="4">
        <v>0.53</v>
      </c>
      <c r="O8463" t="s">
        <v>1223</v>
      </c>
      <c r="P8463" t="s">
        <v>1223</v>
      </c>
    </row>
    <row r="8464" spans="1:16">
      <c r="A8464">
        <v>6</v>
      </c>
      <c r="B8464">
        <v>17</v>
      </c>
      <c r="C8464">
        <v>9</v>
      </c>
      <c r="D8464">
        <v>18</v>
      </c>
      <c r="E8464">
        <v>3185</v>
      </c>
      <c r="F8464">
        <v>3438</v>
      </c>
      <c r="G8464">
        <v>3329</v>
      </c>
      <c r="H8464">
        <v>1</v>
      </c>
      <c r="I8464" s="58">
        <v>521934</v>
      </c>
      <c r="J8464">
        <v>332901</v>
      </c>
      <c r="K8464" s="4">
        <v>1</v>
      </c>
      <c r="L8464" s="4">
        <v>1.7190000000000001</v>
      </c>
      <c r="M8464" s="4">
        <v>0</v>
      </c>
      <c r="N8464" s="4">
        <v>0.71899999999999997</v>
      </c>
      <c r="O8464" s="5">
        <v>42305.745292812499</v>
      </c>
      <c r="P8464" s="5">
        <v>42305.745292812499</v>
      </c>
    </row>
    <row r="8465" spans="1:16">
      <c r="A8465">
        <v>6</v>
      </c>
      <c r="B8465">
        <v>17</v>
      </c>
      <c r="C8465">
        <v>9</v>
      </c>
      <c r="D8465">
        <v>18</v>
      </c>
      <c r="E8465">
        <v>3570</v>
      </c>
      <c r="F8465">
        <v>3439</v>
      </c>
      <c r="G8465">
        <v>536</v>
      </c>
      <c r="H8465">
        <v>1</v>
      </c>
      <c r="I8465" s="58" t="s">
        <v>1722</v>
      </c>
      <c r="J8465">
        <v>53601</v>
      </c>
      <c r="K8465" s="4">
        <v>5</v>
      </c>
      <c r="L8465" s="4">
        <v>7.26</v>
      </c>
      <c r="M8465" s="4">
        <v>0</v>
      </c>
      <c r="N8465" s="4">
        <v>2.2599999999999998</v>
      </c>
      <c r="O8465" s="5">
        <v>42305.745292812499</v>
      </c>
      <c r="P8465" s="5">
        <v>42305.745292812499</v>
      </c>
    </row>
    <row r="8466" spans="1:16">
      <c r="A8466">
        <v>6</v>
      </c>
      <c r="B8466">
        <v>17</v>
      </c>
      <c r="C8466">
        <v>9</v>
      </c>
      <c r="D8466">
        <v>18</v>
      </c>
      <c r="E8466">
        <v>3571</v>
      </c>
      <c r="F8466">
        <v>3440</v>
      </c>
      <c r="G8466">
        <v>536</v>
      </c>
      <c r="H8466">
        <v>1</v>
      </c>
      <c r="I8466" s="58" t="s">
        <v>1722</v>
      </c>
      <c r="J8466">
        <v>53601</v>
      </c>
      <c r="K8466" s="4">
        <v>10</v>
      </c>
      <c r="L8466" s="4">
        <v>11.68</v>
      </c>
      <c r="M8466" s="4">
        <v>0</v>
      </c>
      <c r="N8466" s="4">
        <v>1.68</v>
      </c>
      <c r="O8466" s="5">
        <v>42305.745292812499</v>
      </c>
      <c r="P8466" s="5">
        <v>42305.745292812499</v>
      </c>
    </row>
    <row r="8467" spans="1:16">
      <c r="A8467">
        <v>6</v>
      </c>
      <c r="B8467">
        <v>17</v>
      </c>
      <c r="C8467">
        <v>9</v>
      </c>
      <c r="D8467">
        <v>18</v>
      </c>
      <c r="E8467">
        <v>366</v>
      </c>
      <c r="F8467">
        <v>3411</v>
      </c>
      <c r="G8467">
        <v>1219</v>
      </c>
      <c r="H8467">
        <v>1</v>
      </c>
      <c r="I8467" s="58" t="s">
        <v>10651</v>
      </c>
      <c r="J8467">
        <v>121901</v>
      </c>
      <c r="K8467" s="4">
        <v>0</v>
      </c>
      <c r="L8467" s="4">
        <v>6.87</v>
      </c>
      <c r="M8467" s="4">
        <v>0</v>
      </c>
      <c r="N8467" s="4">
        <v>6.87</v>
      </c>
      <c r="O8467" s="5">
        <v>42305.745292812499</v>
      </c>
      <c r="P8467" s="5">
        <v>42305.745292812499</v>
      </c>
    </row>
    <row r="8468" spans="1:16">
      <c r="A8468">
        <v>6</v>
      </c>
      <c r="B8468">
        <v>17</v>
      </c>
      <c r="C8468">
        <v>9</v>
      </c>
      <c r="D8468">
        <v>18</v>
      </c>
      <c r="E8468">
        <v>385</v>
      </c>
      <c r="F8468">
        <v>3412</v>
      </c>
      <c r="G8468">
        <v>779</v>
      </c>
      <c r="H8468">
        <v>2</v>
      </c>
      <c r="I8468" s="58" t="s">
        <v>10652</v>
      </c>
      <c r="J8468">
        <v>77902</v>
      </c>
      <c r="K8468" s="4">
        <v>0</v>
      </c>
      <c r="L8468" s="4">
        <v>5.0410000000000004</v>
      </c>
      <c r="M8468" s="4">
        <v>6.2969999999999997</v>
      </c>
      <c r="N8468" s="4">
        <v>11.337999999999999</v>
      </c>
      <c r="O8468" s="5">
        <v>42305.745292812499</v>
      </c>
      <c r="P8468" s="5">
        <v>43258.050196053242</v>
      </c>
    </row>
    <row r="8469" spans="1:16">
      <c r="A8469">
        <v>6</v>
      </c>
      <c r="B8469">
        <v>17</v>
      </c>
      <c r="C8469">
        <v>9</v>
      </c>
      <c r="D8469">
        <v>18</v>
      </c>
      <c r="E8469">
        <v>3858</v>
      </c>
      <c r="F8469">
        <v>3441</v>
      </c>
      <c r="G8469">
        <v>258</v>
      </c>
      <c r="H8469">
        <v>4</v>
      </c>
      <c r="I8469" s="58" t="s">
        <v>10653</v>
      </c>
      <c r="J8469">
        <v>25804</v>
      </c>
      <c r="K8469" s="4">
        <v>1.02</v>
      </c>
      <c r="L8469" s="4">
        <v>13.215999999999999</v>
      </c>
      <c r="M8469" s="4">
        <v>253.16800000000001</v>
      </c>
      <c r="N8469" s="4">
        <v>265.36399999999998</v>
      </c>
      <c r="O8469" s="5">
        <v>42305.745292812499</v>
      </c>
      <c r="P8469" s="5">
        <v>43258.050196053242</v>
      </c>
    </row>
    <row r="8470" spans="1:16">
      <c r="A8470">
        <v>6</v>
      </c>
      <c r="B8470">
        <v>17</v>
      </c>
      <c r="C8470">
        <v>9</v>
      </c>
      <c r="D8470">
        <v>18</v>
      </c>
      <c r="E8470">
        <v>3858</v>
      </c>
      <c r="F8470">
        <v>3442</v>
      </c>
      <c r="G8470">
        <v>258</v>
      </c>
      <c r="H8470">
        <v>5</v>
      </c>
      <c r="I8470" s="58" t="s">
        <v>10654</v>
      </c>
      <c r="J8470">
        <v>25805</v>
      </c>
      <c r="K8470" s="4">
        <v>12.215999999999999</v>
      </c>
      <c r="L8470" s="4">
        <v>19.734999999999999</v>
      </c>
      <c r="M8470" s="4">
        <v>265.36399999999998</v>
      </c>
      <c r="N8470" s="4">
        <v>272.88299999999998</v>
      </c>
      <c r="O8470" s="5">
        <v>42305.745292812499</v>
      </c>
      <c r="P8470" s="5">
        <v>43258.050196053242</v>
      </c>
    </row>
    <row r="8471" spans="1:16">
      <c r="A8471">
        <v>6</v>
      </c>
      <c r="B8471">
        <v>17</v>
      </c>
      <c r="C8471">
        <v>9</v>
      </c>
      <c r="D8471">
        <v>18</v>
      </c>
      <c r="E8471">
        <v>3858</v>
      </c>
      <c r="F8471">
        <v>3443</v>
      </c>
      <c r="G8471">
        <v>258</v>
      </c>
      <c r="H8471">
        <v>6</v>
      </c>
      <c r="I8471" s="58" t="s">
        <v>10655</v>
      </c>
      <c r="J8471">
        <v>25806</v>
      </c>
      <c r="K8471" s="4">
        <v>19.768000000000001</v>
      </c>
      <c r="L8471" s="4">
        <v>30.811</v>
      </c>
      <c r="M8471" s="4">
        <v>272.88299999999998</v>
      </c>
      <c r="N8471" s="4">
        <v>283.92599999999999</v>
      </c>
      <c r="O8471" s="5">
        <v>42305.745292812499</v>
      </c>
      <c r="P8471" s="5">
        <v>43258.050196053242</v>
      </c>
    </row>
    <row r="8472" spans="1:16">
      <c r="A8472">
        <v>6</v>
      </c>
      <c r="B8472">
        <v>17</v>
      </c>
      <c r="C8472">
        <v>9</v>
      </c>
      <c r="D8472">
        <v>18</v>
      </c>
      <c r="E8472">
        <v>3858</v>
      </c>
      <c r="F8472">
        <v>3444</v>
      </c>
      <c r="G8472">
        <v>258</v>
      </c>
      <c r="H8472">
        <v>7</v>
      </c>
      <c r="I8472" s="58" t="s">
        <v>10656</v>
      </c>
      <c r="J8472">
        <v>25807</v>
      </c>
      <c r="K8472" s="4">
        <v>30.835000000000001</v>
      </c>
      <c r="L8472" s="4">
        <v>42.719000000000001</v>
      </c>
      <c r="M8472" s="4">
        <v>283.92599999999999</v>
      </c>
      <c r="N8472" s="4">
        <v>295.81</v>
      </c>
      <c r="O8472" s="5">
        <v>42305.745292812499</v>
      </c>
      <c r="P8472" s="5">
        <v>43258.050196053242</v>
      </c>
    </row>
    <row r="8473" spans="1:16">
      <c r="A8473">
        <v>6</v>
      </c>
      <c r="B8473">
        <v>17</v>
      </c>
      <c r="C8473">
        <v>9</v>
      </c>
      <c r="D8473">
        <v>18</v>
      </c>
      <c r="E8473">
        <v>3872</v>
      </c>
      <c r="F8473">
        <v>3445</v>
      </c>
      <c r="G8473">
        <v>120</v>
      </c>
      <c r="H8473">
        <v>3</v>
      </c>
      <c r="I8473" s="58" t="s">
        <v>10657</v>
      </c>
      <c r="J8473">
        <v>12003</v>
      </c>
      <c r="K8473" s="4">
        <v>0</v>
      </c>
      <c r="L8473" s="4">
        <v>14.548</v>
      </c>
      <c r="M8473" s="4">
        <v>17.446999999999999</v>
      </c>
      <c r="N8473" s="4">
        <v>31.995000000000001</v>
      </c>
      <c r="O8473" s="5">
        <v>42305.745292812499</v>
      </c>
      <c r="P8473" s="5">
        <v>43258.050196053242</v>
      </c>
    </row>
    <row r="8474" spans="1:16">
      <c r="A8474">
        <v>6</v>
      </c>
      <c r="B8474">
        <v>17</v>
      </c>
      <c r="C8474">
        <v>9</v>
      </c>
      <c r="D8474">
        <v>18</v>
      </c>
      <c r="E8474">
        <v>3872</v>
      </c>
      <c r="F8474">
        <v>3446</v>
      </c>
      <c r="G8474">
        <v>121</v>
      </c>
      <c r="H8474">
        <v>1</v>
      </c>
      <c r="I8474" s="58" t="s">
        <v>10658</v>
      </c>
      <c r="J8474">
        <v>12101</v>
      </c>
      <c r="K8474" s="4">
        <v>14.555</v>
      </c>
      <c r="L8474" s="4">
        <v>33.695999999999998</v>
      </c>
      <c r="M8474" s="4">
        <v>31.995000000000001</v>
      </c>
      <c r="N8474" s="4">
        <v>51.136000000000003</v>
      </c>
      <c r="O8474" s="5">
        <v>42305.745292812499</v>
      </c>
      <c r="P8474" s="5">
        <v>42305.745292812499</v>
      </c>
    </row>
    <row r="8475" spans="1:16">
      <c r="A8475">
        <v>6</v>
      </c>
      <c r="B8475">
        <v>17</v>
      </c>
      <c r="C8475">
        <v>9</v>
      </c>
      <c r="D8475">
        <v>18</v>
      </c>
      <c r="E8475">
        <v>396</v>
      </c>
      <c r="F8475">
        <v>3413</v>
      </c>
      <c r="G8475">
        <v>2871</v>
      </c>
      <c r="H8475">
        <v>2</v>
      </c>
      <c r="I8475" s="58">
        <v>354684</v>
      </c>
      <c r="J8475">
        <v>287102</v>
      </c>
      <c r="K8475" s="4">
        <v>1</v>
      </c>
      <c r="L8475" s="4">
        <v>2.996</v>
      </c>
      <c r="M8475" s="4">
        <v>0</v>
      </c>
      <c r="N8475" s="4">
        <v>1.996</v>
      </c>
      <c r="O8475" s="5">
        <v>42305.745292812499</v>
      </c>
      <c r="P8475" s="5">
        <v>43258.050196053242</v>
      </c>
    </row>
    <row r="8476" spans="1:16">
      <c r="A8476">
        <v>6</v>
      </c>
      <c r="B8476">
        <v>17</v>
      </c>
      <c r="C8476">
        <v>9</v>
      </c>
      <c r="D8476">
        <v>18</v>
      </c>
      <c r="E8476">
        <v>3969</v>
      </c>
      <c r="F8476">
        <v>3447</v>
      </c>
      <c r="G8476">
        <v>386</v>
      </c>
      <c r="H8476">
        <v>2</v>
      </c>
      <c r="I8476" s="58" t="s">
        <v>10659</v>
      </c>
      <c r="J8476">
        <v>38602</v>
      </c>
      <c r="K8476" s="4">
        <v>0</v>
      </c>
      <c r="L8476" s="4">
        <v>6.1319999999999997</v>
      </c>
      <c r="M8476" s="4">
        <v>22.613</v>
      </c>
      <c r="N8476" s="4">
        <v>28.745000000000001</v>
      </c>
      <c r="O8476" s="5">
        <v>42305.745292812499</v>
      </c>
      <c r="P8476" s="5">
        <v>43258.050196053242</v>
      </c>
    </row>
    <row r="8477" spans="1:16">
      <c r="A8477">
        <v>6</v>
      </c>
      <c r="B8477">
        <v>17</v>
      </c>
      <c r="C8477">
        <v>9</v>
      </c>
      <c r="D8477">
        <v>18</v>
      </c>
      <c r="E8477">
        <v>3969</v>
      </c>
      <c r="F8477">
        <v>3448</v>
      </c>
      <c r="G8477">
        <v>386</v>
      </c>
      <c r="H8477">
        <v>3</v>
      </c>
      <c r="I8477" s="58" t="s">
        <v>10660</v>
      </c>
      <c r="J8477">
        <v>38603</v>
      </c>
      <c r="K8477" s="4">
        <v>6.1319999999999997</v>
      </c>
      <c r="L8477" s="4">
        <v>17.384</v>
      </c>
      <c r="M8477" s="4">
        <v>28.745000000000001</v>
      </c>
      <c r="N8477" s="4">
        <v>39.997</v>
      </c>
      <c r="O8477" s="5">
        <v>42305.745292812499</v>
      </c>
      <c r="P8477" s="5">
        <v>42305.745292812499</v>
      </c>
    </row>
    <row r="8478" spans="1:16">
      <c r="A8478">
        <v>6</v>
      </c>
      <c r="B8478">
        <v>17</v>
      </c>
      <c r="C8478">
        <v>9</v>
      </c>
      <c r="D8478">
        <v>18</v>
      </c>
      <c r="E8478">
        <v>397</v>
      </c>
      <c r="F8478">
        <v>3414</v>
      </c>
      <c r="G8478">
        <v>935</v>
      </c>
      <c r="H8478">
        <v>2</v>
      </c>
      <c r="I8478" s="58" t="s">
        <v>10661</v>
      </c>
      <c r="J8478">
        <v>93502</v>
      </c>
      <c r="K8478" s="4">
        <v>0</v>
      </c>
      <c r="L8478" s="4">
        <v>7.3170000000000002</v>
      </c>
      <c r="M8478" s="4">
        <v>0</v>
      </c>
      <c r="N8478" s="4">
        <v>7.3170000000000002</v>
      </c>
      <c r="O8478" s="5">
        <v>42305.745292812499</v>
      </c>
      <c r="P8478" s="5">
        <v>42305.745292812499</v>
      </c>
    </row>
    <row r="8479" spans="1:16">
      <c r="A8479">
        <v>6</v>
      </c>
      <c r="B8479">
        <v>17</v>
      </c>
      <c r="C8479">
        <v>9</v>
      </c>
      <c r="D8479">
        <v>18</v>
      </c>
      <c r="E8479">
        <v>398</v>
      </c>
      <c r="F8479">
        <v>3415</v>
      </c>
      <c r="G8479">
        <v>833</v>
      </c>
      <c r="H8479">
        <v>2</v>
      </c>
      <c r="I8479" s="58" t="s">
        <v>10662</v>
      </c>
      <c r="J8479">
        <v>83302</v>
      </c>
      <c r="K8479" s="4">
        <v>1</v>
      </c>
      <c r="L8479" s="4">
        <v>11.772</v>
      </c>
      <c r="M8479" s="4">
        <v>16.273</v>
      </c>
      <c r="N8479" s="4">
        <v>27.045000000000002</v>
      </c>
      <c r="O8479" s="5">
        <v>42305.745292812499</v>
      </c>
      <c r="P8479" s="5">
        <v>43258.050196053242</v>
      </c>
    </row>
    <row r="8480" spans="1:16">
      <c r="A8480">
        <v>6</v>
      </c>
      <c r="B8480">
        <v>17</v>
      </c>
      <c r="C8480">
        <v>9</v>
      </c>
      <c r="D8480">
        <v>18</v>
      </c>
      <c r="E8480">
        <v>3994</v>
      </c>
      <c r="F8480">
        <v>3449</v>
      </c>
      <c r="G8480">
        <v>519</v>
      </c>
      <c r="H8480">
        <v>3</v>
      </c>
      <c r="I8480" s="58" t="s">
        <v>10663</v>
      </c>
      <c r="J8480">
        <v>51903</v>
      </c>
      <c r="K8480" s="4">
        <v>0</v>
      </c>
      <c r="L8480" s="4">
        <v>17.882999999999999</v>
      </c>
      <c r="M8480" s="4">
        <v>35.402000000000001</v>
      </c>
      <c r="N8480" s="4">
        <v>53.284999999999997</v>
      </c>
      <c r="O8480" s="5">
        <v>42305.745292812499</v>
      </c>
      <c r="P8480" s="5">
        <v>42305.745292812499</v>
      </c>
    </row>
    <row r="8481" spans="1:16">
      <c r="A8481">
        <v>6</v>
      </c>
      <c r="B8481">
        <v>17</v>
      </c>
      <c r="C8481">
        <v>9</v>
      </c>
      <c r="D8481">
        <v>18</v>
      </c>
      <c r="E8481">
        <v>400</v>
      </c>
      <c r="F8481">
        <v>3416</v>
      </c>
      <c r="G8481">
        <v>724</v>
      </c>
      <c r="H8481">
        <v>2</v>
      </c>
      <c r="I8481" s="58" t="s">
        <v>10664</v>
      </c>
      <c r="J8481">
        <v>72402</v>
      </c>
      <c r="K8481" s="4">
        <v>18.503</v>
      </c>
      <c r="L8481" s="4">
        <v>28.28</v>
      </c>
      <c r="M8481" s="4">
        <v>83.927999999999997</v>
      </c>
      <c r="N8481" s="4">
        <v>93.704999999999998</v>
      </c>
      <c r="O8481" s="5">
        <v>42305.745292812499</v>
      </c>
      <c r="P8481" s="5">
        <v>43258.050196053242</v>
      </c>
    </row>
    <row r="8482" spans="1:16">
      <c r="A8482">
        <v>6</v>
      </c>
      <c r="B8482">
        <v>17</v>
      </c>
      <c r="C8482">
        <v>9</v>
      </c>
      <c r="D8482">
        <v>18</v>
      </c>
      <c r="E8482">
        <v>400</v>
      </c>
      <c r="F8482">
        <v>3417</v>
      </c>
      <c r="G8482">
        <v>1054</v>
      </c>
      <c r="H8482">
        <v>1</v>
      </c>
      <c r="I8482" s="58" t="s">
        <v>10665</v>
      </c>
      <c r="J8482">
        <v>105401</v>
      </c>
      <c r="K8482" s="4">
        <v>0</v>
      </c>
      <c r="L8482" s="4">
        <v>1.0609999999999999</v>
      </c>
      <c r="M8482" s="4">
        <v>63.829000000000001</v>
      </c>
      <c r="N8482" s="4">
        <v>64.89</v>
      </c>
      <c r="O8482" s="5">
        <v>42305.745292812499</v>
      </c>
      <c r="P8482" s="5">
        <v>42305.745292812499</v>
      </c>
    </row>
    <row r="8483" spans="1:16">
      <c r="A8483">
        <v>6</v>
      </c>
      <c r="B8483">
        <v>17</v>
      </c>
      <c r="C8483">
        <v>9</v>
      </c>
      <c r="D8483">
        <v>18</v>
      </c>
      <c r="E8483">
        <v>400</v>
      </c>
      <c r="F8483">
        <v>3418</v>
      </c>
      <c r="G8483">
        <v>1054</v>
      </c>
      <c r="H8483">
        <v>2</v>
      </c>
      <c r="I8483" s="58" t="s">
        <v>10666</v>
      </c>
      <c r="J8483">
        <v>105402</v>
      </c>
      <c r="K8483" s="4">
        <v>4</v>
      </c>
      <c r="L8483" s="4">
        <v>22.696999999999999</v>
      </c>
      <c r="M8483" s="4">
        <v>65.230999999999995</v>
      </c>
      <c r="N8483" s="4">
        <v>83.927999999999997</v>
      </c>
      <c r="O8483" s="5">
        <v>42305.745292812499</v>
      </c>
      <c r="P8483" s="5">
        <v>43258.050196053242</v>
      </c>
    </row>
    <row r="8484" spans="1:16">
      <c r="A8484">
        <v>6</v>
      </c>
      <c r="B8484">
        <v>17</v>
      </c>
      <c r="C8484">
        <v>9</v>
      </c>
      <c r="D8484">
        <v>18</v>
      </c>
      <c r="E8484">
        <v>4067</v>
      </c>
      <c r="F8484">
        <v>3450</v>
      </c>
      <c r="G8484">
        <v>398</v>
      </c>
      <c r="H8484">
        <v>1</v>
      </c>
      <c r="I8484" s="58" t="s">
        <v>1721</v>
      </c>
      <c r="J8484">
        <v>39801</v>
      </c>
      <c r="K8484" s="4">
        <v>20</v>
      </c>
      <c r="L8484" s="4">
        <v>20.445</v>
      </c>
      <c r="M8484" s="4">
        <v>0</v>
      </c>
      <c r="N8484" s="4">
        <v>0.44500000000000001</v>
      </c>
      <c r="O8484" s="5">
        <v>42305.745292812499</v>
      </c>
      <c r="P8484" s="5">
        <v>42305.745292812499</v>
      </c>
    </row>
    <row r="8485" spans="1:16">
      <c r="A8485">
        <v>6</v>
      </c>
      <c r="B8485">
        <v>17</v>
      </c>
      <c r="C8485">
        <v>9</v>
      </c>
      <c r="D8485">
        <v>18</v>
      </c>
      <c r="E8485">
        <v>853</v>
      </c>
      <c r="F8485">
        <v>3419</v>
      </c>
      <c r="G8485">
        <v>1054</v>
      </c>
      <c r="H8485">
        <v>3</v>
      </c>
      <c r="I8485" s="58" t="s">
        <v>10667</v>
      </c>
      <c r="J8485">
        <v>105403</v>
      </c>
      <c r="K8485" s="4">
        <v>0</v>
      </c>
      <c r="L8485" s="4">
        <v>8.7710000000000008</v>
      </c>
      <c r="M8485" s="4">
        <v>0</v>
      </c>
      <c r="N8485" s="4">
        <v>8.7710000000000008</v>
      </c>
      <c r="O8485" s="5">
        <v>42305.745292812499</v>
      </c>
      <c r="P8485" s="5">
        <v>42305.745292812499</v>
      </c>
    </row>
    <row r="8486" spans="1:16">
      <c r="A8486">
        <v>6</v>
      </c>
      <c r="B8486">
        <v>17</v>
      </c>
      <c r="C8486">
        <v>9</v>
      </c>
      <c r="D8486">
        <v>18</v>
      </c>
      <c r="E8486">
        <v>993</v>
      </c>
      <c r="F8486">
        <v>3420</v>
      </c>
      <c r="G8486">
        <v>2603</v>
      </c>
      <c r="H8486">
        <v>1</v>
      </c>
      <c r="I8486" s="58">
        <v>256767</v>
      </c>
      <c r="J8486">
        <v>260301</v>
      </c>
      <c r="K8486" s="4">
        <v>0</v>
      </c>
      <c r="L8486" s="4">
        <v>1.022</v>
      </c>
      <c r="M8486" s="4">
        <v>0</v>
      </c>
      <c r="N8486" s="4">
        <v>1.022</v>
      </c>
      <c r="O8486" s="5">
        <v>42305.745292812499</v>
      </c>
      <c r="P8486" s="5">
        <v>42305.745292812499</v>
      </c>
    </row>
    <row r="8487" spans="1:16">
      <c r="A8487">
        <v>6</v>
      </c>
      <c r="B8487">
        <v>17</v>
      </c>
      <c r="C8487">
        <v>9</v>
      </c>
      <c r="D8487">
        <v>50</v>
      </c>
      <c r="E8487">
        <v>1062</v>
      </c>
      <c r="F8487">
        <v>3468</v>
      </c>
      <c r="G8487">
        <v>1187</v>
      </c>
      <c r="H8487">
        <v>1</v>
      </c>
      <c r="I8487" s="58" t="s">
        <v>10668</v>
      </c>
      <c r="J8487">
        <v>118701</v>
      </c>
      <c r="K8487" s="4">
        <v>0</v>
      </c>
      <c r="L8487" s="4">
        <v>14.023</v>
      </c>
      <c r="M8487" s="4">
        <v>0</v>
      </c>
      <c r="N8487" s="4">
        <v>14.023</v>
      </c>
      <c r="O8487" s="5">
        <v>42305.745292812499</v>
      </c>
      <c r="P8487" s="5">
        <v>42305.745292812499</v>
      </c>
    </row>
    <row r="8488" spans="1:16">
      <c r="A8488">
        <v>6</v>
      </c>
      <c r="B8488">
        <v>17</v>
      </c>
      <c r="C8488">
        <v>9</v>
      </c>
      <c r="D8488">
        <v>50</v>
      </c>
      <c r="E8488">
        <v>1063</v>
      </c>
      <c r="F8488">
        <v>3469</v>
      </c>
      <c r="G8488">
        <v>774</v>
      </c>
      <c r="H8488">
        <v>7</v>
      </c>
      <c r="I8488" s="58" t="s">
        <v>10669</v>
      </c>
      <c r="J8488">
        <v>77407</v>
      </c>
      <c r="K8488" s="4">
        <v>0</v>
      </c>
      <c r="L8488" s="4">
        <v>4.8890000000000002</v>
      </c>
      <c r="M8488" s="4">
        <v>0</v>
      </c>
      <c r="N8488" s="4">
        <v>4.8890000000000002</v>
      </c>
      <c r="O8488" s="5">
        <v>42305.745292812499</v>
      </c>
      <c r="P8488" s="5">
        <v>42305.745292812499</v>
      </c>
    </row>
    <row r="8489" spans="1:16">
      <c r="A8489">
        <v>6</v>
      </c>
      <c r="B8489">
        <v>17</v>
      </c>
      <c r="C8489">
        <v>9</v>
      </c>
      <c r="D8489">
        <v>50</v>
      </c>
      <c r="E8489">
        <v>1064</v>
      </c>
      <c r="F8489">
        <v>3470</v>
      </c>
      <c r="G8489">
        <v>1220</v>
      </c>
      <c r="H8489">
        <v>1</v>
      </c>
      <c r="I8489" s="58" t="s">
        <v>10670</v>
      </c>
      <c r="J8489">
        <v>122001</v>
      </c>
      <c r="K8489" s="4">
        <v>0</v>
      </c>
      <c r="L8489" s="4">
        <v>4.1360000000000001</v>
      </c>
      <c r="M8489" s="4">
        <v>0</v>
      </c>
      <c r="N8489" s="4">
        <v>4.1360000000000001</v>
      </c>
      <c r="O8489" s="5">
        <v>42305.745292812499</v>
      </c>
      <c r="P8489" s="5">
        <v>42305.745292812499</v>
      </c>
    </row>
    <row r="8490" spans="1:16">
      <c r="A8490">
        <v>6</v>
      </c>
      <c r="B8490">
        <v>17</v>
      </c>
      <c r="C8490">
        <v>9</v>
      </c>
      <c r="D8490">
        <v>50</v>
      </c>
      <c r="E8490">
        <v>1065</v>
      </c>
      <c r="F8490">
        <v>3471</v>
      </c>
      <c r="G8490">
        <v>867</v>
      </c>
      <c r="H8490">
        <v>2</v>
      </c>
      <c r="I8490" s="58" t="s">
        <v>10671</v>
      </c>
      <c r="J8490">
        <v>86702</v>
      </c>
      <c r="K8490" s="4">
        <v>20</v>
      </c>
      <c r="L8490" s="4">
        <v>26.841999999999999</v>
      </c>
      <c r="M8490" s="4">
        <v>14.938000000000001</v>
      </c>
      <c r="N8490" s="4">
        <v>21.780999999999999</v>
      </c>
      <c r="O8490" s="5">
        <v>42305.745292812499</v>
      </c>
      <c r="P8490" s="5">
        <v>43258.050196053242</v>
      </c>
    </row>
    <row r="8491" spans="1:16">
      <c r="A8491">
        <v>6</v>
      </c>
      <c r="B8491">
        <v>17</v>
      </c>
      <c r="C8491">
        <v>9</v>
      </c>
      <c r="D8491">
        <v>50</v>
      </c>
      <c r="E8491">
        <v>1065</v>
      </c>
      <c r="F8491">
        <v>3472</v>
      </c>
      <c r="G8491">
        <v>867</v>
      </c>
      <c r="H8491">
        <v>3</v>
      </c>
      <c r="I8491" s="58" t="s">
        <v>1723</v>
      </c>
      <c r="J8491">
        <v>86703</v>
      </c>
      <c r="K8491" s="4">
        <v>26.841999999999999</v>
      </c>
      <c r="L8491" s="4">
        <v>28.018999999999998</v>
      </c>
      <c r="M8491" s="4">
        <v>21.780999999999999</v>
      </c>
      <c r="N8491" s="4">
        <v>22.957000000000001</v>
      </c>
      <c r="O8491" s="5">
        <v>42305.745292812499</v>
      </c>
      <c r="P8491" s="5">
        <v>43258.050196053242</v>
      </c>
    </row>
    <row r="8492" spans="1:16">
      <c r="A8492">
        <v>6</v>
      </c>
      <c r="B8492">
        <v>17</v>
      </c>
      <c r="C8492">
        <v>9</v>
      </c>
      <c r="D8492">
        <v>50</v>
      </c>
      <c r="E8492">
        <v>1233</v>
      </c>
      <c r="F8492">
        <v>3473</v>
      </c>
      <c r="G8492">
        <v>724</v>
      </c>
      <c r="H8492">
        <v>5</v>
      </c>
      <c r="I8492" s="58" t="s">
        <v>10672</v>
      </c>
      <c r="J8492">
        <v>72405</v>
      </c>
      <c r="K8492" s="4">
        <v>0</v>
      </c>
      <c r="L8492" s="4">
        <v>0.89300000000000002</v>
      </c>
      <c r="M8492" s="4">
        <v>9.6370000000000005</v>
      </c>
      <c r="N8492" s="4">
        <v>10.53</v>
      </c>
      <c r="O8492" s="5">
        <v>42305.745292812499</v>
      </c>
      <c r="P8492" s="5">
        <v>42305.745292812499</v>
      </c>
    </row>
    <row r="8493" spans="1:16">
      <c r="A8493">
        <v>6</v>
      </c>
      <c r="B8493">
        <v>17</v>
      </c>
      <c r="C8493">
        <v>9</v>
      </c>
      <c r="D8493">
        <v>50</v>
      </c>
      <c r="E8493">
        <v>1233</v>
      </c>
      <c r="F8493">
        <v>3474</v>
      </c>
      <c r="G8493">
        <v>1657</v>
      </c>
      <c r="H8493">
        <v>1</v>
      </c>
      <c r="I8493" s="58">
        <v>-88752</v>
      </c>
      <c r="J8493">
        <v>165701</v>
      </c>
      <c r="K8493" s="4">
        <v>0</v>
      </c>
      <c r="L8493" s="4">
        <v>9.5150000000000006</v>
      </c>
      <c r="M8493" s="4">
        <v>0</v>
      </c>
      <c r="N8493" s="4">
        <v>9.5150000000000006</v>
      </c>
      <c r="O8493" s="5">
        <v>42305.745292812499</v>
      </c>
      <c r="P8493" s="5">
        <v>42305.745292812499</v>
      </c>
    </row>
    <row r="8494" spans="1:16">
      <c r="A8494">
        <v>6</v>
      </c>
      <c r="B8494">
        <v>17</v>
      </c>
      <c r="C8494">
        <v>9</v>
      </c>
      <c r="D8494">
        <v>50</v>
      </c>
      <c r="E8494">
        <v>1234</v>
      </c>
      <c r="F8494">
        <v>3475</v>
      </c>
      <c r="G8494">
        <v>513</v>
      </c>
      <c r="H8494">
        <v>1</v>
      </c>
      <c r="I8494" s="58" t="s">
        <v>1724</v>
      </c>
      <c r="J8494">
        <v>51301</v>
      </c>
      <c r="K8494" s="4">
        <v>10</v>
      </c>
      <c r="L8494" s="4">
        <v>10.355</v>
      </c>
      <c r="M8494" s="4">
        <v>0</v>
      </c>
      <c r="N8494" s="4">
        <v>0.35499999999999998</v>
      </c>
      <c r="O8494" s="5">
        <v>42305.745292812499</v>
      </c>
      <c r="P8494" s="5">
        <v>42305.745292812499</v>
      </c>
    </row>
    <row r="8495" spans="1:16">
      <c r="A8495">
        <v>6</v>
      </c>
      <c r="B8495">
        <v>17</v>
      </c>
      <c r="C8495">
        <v>9</v>
      </c>
      <c r="D8495">
        <v>50</v>
      </c>
      <c r="E8495">
        <v>1354</v>
      </c>
      <c r="F8495">
        <v>3476</v>
      </c>
      <c r="G8495">
        <v>550</v>
      </c>
      <c r="H8495">
        <v>9</v>
      </c>
      <c r="I8495" s="58" t="s">
        <v>10673</v>
      </c>
      <c r="J8495">
        <v>55009</v>
      </c>
      <c r="K8495" s="4">
        <v>0</v>
      </c>
      <c r="L8495" s="4">
        <v>6.181</v>
      </c>
      <c r="M8495" s="4">
        <v>13.765000000000001</v>
      </c>
      <c r="N8495" s="4">
        <v>19.946000000000002</v>
      </c>
      <c r="O8495" s="5">
        <v>42305.745292812499</v>
      </c>
      <c r="P8495" s="5">
        <v>42305.745292812499</v>
      </c>
    </row>
    <row r="8496" spans="1:16">
      <c r="A8496">
        <v>6</v>
      </c>
      <c r="B8496">
        <v>17</v>
      </c>
      <c r="C8496">
        <v>9</v>
      </c>
      <c r="D8496">
        <v>50</v>
      </c>
      <c r="E8496">
        <v>1776</v>
      </c>
      <c r="F8496">
        <v>3477</v>
      </c>
      <c r="G8496">
        <v>2873</v>
      </c>
      <c r="H8496">
        <v>1</v>
      </c>
      <c r="I8496" s="58">
        <v>355384</v>
      </c>
      <c r="J8496">
        <v>287301</v>
      </c>
      <c r="K8496" s="4">
        <v>0</v>
      </c>
      <c r="L8496" s="4">
        <v>8.0410000000000004</v>
      </c>
      <c r="M8496" s="4">
        <v>0</v>
      </c>
      <c r="N8496" s="4">
        <v>8.0410000000000004</v>
      </c>
      <c r="O8496" s="5">
        <v>42305.745292812499</v>
      </c>
      <c r="P8496" s="5">
        <v>42305.745292812499</v>
      </c>
    </row>
    <row r="8497" spans="1:16">
      <c r="A8497">
        <v>6</v>
      </c>
      <c r="B8497">
        <v>17</v>
      </c>
      <c r="C8497">
        <v>9</v>
      </c>
      <c r="D8497">
        <v>50</v>
      </c>
      <c r="E8497">
        <v>1866</v>
      </c>
      <c r="F8497">
        <v>3478</v>
      </c>
      <c r="G8497">
        <v>1594</v>
      </c>
      <c r="H8497">
        <v>2</v>
      </c>
      <c r="I8497" s="58">
        <v>-111732</v>
      </c>
      <c r="J8497">
        <v>159402</v>
      </c>
      <c r="K8497" s="4">
        <v>0</v>
      </c>
      <c r="L8497" s="4">
        <v>12.019</v>
      </c>
      <c r="M8497" s="4">
        <v>0</v>
      </c>
      <c r="N8497" s="4">
        <v>12.019</v>
      </c>
      <c r="O8497" s="5">
        <v>42305.745292812499</v>
      </c>
      <c r="P8497" s="5">
        <v>42305.745292812499</v>
      </c>
    </row>
    <row r="8498" spans="1:16">
      <c r="A8498">
        <v>6</v>
      </c>
      <c r="B8498">
        <v>17</v>
      </c>
      <c r="C8498">
        <v>9</v>
      </c>
      <c r="D8498">
        <v>50</v>
      </c>
      <c r="E8498">
        <v>1909</v>
      </c>
      <c r="F8498">
        <v>3479</v>
      </c>
      <c r="G8498">
        <v>1926</v>
      </c>
      <c r="H8498">
        <v>1</v>
      </c>
      <c r="I8498" s="58">
        <v>9498</v>
      </c>
      <c r="J8498">
        <v>192601</v>
      </c>
      <c r="K8498" s="4">
        <v>0</v>
      </c>
      <c r="L8498" s="4">
        <v>7.41</v>
      </c>
      <c r="M8498" s="4">
        <v>0</v>
      </c>
      <c r="N8498" s="4">
        <v>7.41</v>
      </c>
      <c r="O8498" s="5">
        <v>42305.745292812499</v>
      </c>
      <c r="P8498" s="5">
        <v>42305.745292812499</v>
      </c>
    </row>
    <row r="8499" spans="1:16">
      <c r="A8499">
        <v>6</v>
      </c>
      <c r="B8499">
        <v>17</v>
      </c>
      <c r="C8499">
        <v>9</v>
      </c>
      <c r="D8499">
        <v>50</v>
      </c>
      <c r="E8499">
        <v>2063</v>
      </c>
      <c r="F8499">
        <v>3480</v>
      </c>
      <c r="G8499">
        <v>567</v>
      </c>
      <c r="H8499">
        <v>1</v>
      </c>
      <c r="I8499" s="58" t="s">
        <v>1725</v>
      </c>
      <c r="J8499">
        <v>56701</v>
      </c>
      <c r="K8499" s="4">
        <v>0</v>
      </c>
      <c r="L8499" s="4">
        <v>4.5060000000000002</v>
      </c>
      <c r="M8499" s="4">
        <v>0</v>
      </c>
      <c r="N8499" s="4">
        <v>4.5060000000000002</v>
      </c>
      <c r="O8499" t="s">
        <v>1223</v>
      </c>
      <c r="P8499" t="s">
        <v>1223</v>
      </c>
    </row>
    <row r="8500" spans="1:16">
      <c r="A8500">
        <v>6</v>
      </c>
      <c r="B8500">
        <v>17</v>
      </c>
      <c r="C8500">
        <v>9</v>
      </c>
      <c r="D8500">
        <v>50</v>
      </c>
      <c r="E8500">
        <v>2438</v>
      </c>
      <c r="F8500">
        <v>3481</v>
      </c>
      <c r="G8500">
        <v>2306</v>
      </c>
      <c r="H8500">
        <v>2</v>
      </c>
      <c r="I8500" s="58">
        <v>148321</v>
      </c>
      <c r="J8500">
        <v>230602</v>
      </c>
      <c r="K8500" s="4">
        <v>0</v>
      </c>
      <c r="L8500" s="4">
        <v>9.85</v>
      </c>
      <c r="M8500" s="4">
        <v>0</v>
      </c>
      <c r="N8500" s="4">
        <v>9.85</v>
      </c>
      <c r="O8500" s="5">
        <v>42305.745292812499</v>
      </c>
      <c r="P8500" s="5">
        <v>42305.745292812499</v>
      </c>
    </row>
    <row r="8501" spans="1:16">
      <c r="A8501">
        <v>6</v>
      </c>
      <c r="B8501">
        <v>17</v>
      </c>
      <c r="C8501">
        <v>9</v>
      </c>
      <c r="D8501">
        <v>50</v>
      </c>
      <c r="E8501">
        <v>2680</v>
      </c>
      <c r="F8501">
        <v>3482</v>
      </c>
      <c r="G8501">
        <v>2674</v>
      </c>
      <c r="H8501">
        <v>1</v>
      </c>
      <c r="I8501" s="58">
        <v>282700</v>
      </c>
      <c r="J8501">
        <v>267401</v>
      </c>
      <c r="K8501" s="4">
        <v>0</v>
      </c>
      <c r="L8501" s="4">
        <v>1.9330000000000001</v>
      </c>
      <c r="M8501" s="4">
        <v>4.9749999999999996</v>
      </c>
      <c r="N8501" s="4">
        <v>6.9080000000000004</v>
      </c>
      <c r="O8501" s="5">
        <v>42305.745292812499</v>
      </c>
      <c r="P8501" s="5">
        <v>43258.050196053242</v>
      </c>
    </row>
    <row r="8502" spans="1:16">
      <c r="A8502">
        <v>6</v>
      </c>
      <c r="B8502">
        <v>17</v>
      </c>
      <c r="C8502">
        <v>9</v>
      </c>
      <c r="D8502">
        <v>50</v>
      </c>
      <c r="E8502">
        <v>2938</v>
      </c>
      <c r="F8502">
        <v>3483</v>
      </c>
      <c r="G8502">
        <v>3027</v>
      </c>
      <c r="H8502">
        <v>1</v>
      </c>
      <c r="I8502" s="58">
        <v>411630</v>
      </c>
      <c r="J8502">
        <v>302701</v>
      </c>
      <c r="K8502" s="4">
        <v>0</v>
      </c>
      <c r="L8502" s="4">
        <v>4.4489999999999998</v>
      </c>
      <c r="M8502" s="4">
        <v>0</v>
      </c>
      <c r="N8502" s="4">
        <v>4.4489999999999998</v>
      </c>
      <c r="O8502" s="5">
        <v>42305.745292812499</v>
      </c>
      <c r="P8502" s="5">
        <v>42305.745292812499</v>
      </c>
    </row>
    <row r="8503" spans="1:16">
      <c r="A8503">
        <v>6</v>
      </c>
      <c r="B8503">
        <v>17</v>
      </c>
      <c r="C8503">
        <v>9</v>
      </c>
      <c r="D8503">
        <v>50</v>
      </c>
      <c r="E8503">
        <v>296</v>
      </c>
      <c r="F8503">
        <v>3453</v>
      </c>
      <c r="G8503">
        <v>567</v>
      </c>
      <c r="H8503">
        <v>1</v>
      </c>
      <c r="I8503" s="58" t="s">
        <v>1725</v>
      </c>
      <c r="J8503">
        <v>56701</v>
      </c>
      <c r="K8503" s="4">
        <v>4.5190000000000001</v>
      </c>
      <c r="L8503" s="4">
        <v>11.372999999999999</v>
      </c>
      <c r="M8503" s="4">
        <v>12.417</v>
      </c>
      <c r="N8503" s="4">
        <v>19.271000000000001</v>
      </c>
      <c r="O8503" s="5">
        <v>42305.745292812499</v>
      </c>
      <c r="P8503" s="5">
        <v>43258.050196053242</v>
      </c>
    </row>
    <row r="8504" spans="1:16">
      <c r="A8504">
        <v>6</v>
      </c>
      <c r="B8504">
        <v>17</v>
      </c>
      <c r="C8504">
        <v>9</v>
      </c>
      <c r="D8504">
        <v>50</v>
      </c>
      <c r="E8504">
        <v>296</v>
      </c>
      <c r="F8504">
        <v>3454</v>
      </c>
      <c r="G8504">
        <v>1926</v>
      </c>
      <c r="H8504">
        <v>1</v>
      </c>
      <c r="I8504" s="58">
        <v>9498</v>
      </c>
      <c r="J8504">
        <v>192601</v>
      </c>
      <c r="K8504" s="4">
        <v>10</v>
      </c>
      <c r="L8504" s="4">
        <v>10.281000000000001</v>
      </c>
      <c r="M8504" s="4">
        <v>5.9080000000000004</v>
      </c>
      <c r="N8504" s="4">
        <v>6.1890000000000001</v>
      </c>
      <c r="O8504" s="5">
        <v>42305.745292812499</v>
      </c>
      <c r="P8504" s="5">
        <v>42305.745292812499</v>
      </c>
    </row>
    <row r="8505" spans="1:16">
      <c r="A8505">
        <v>6</v>
      </c>
      <c r="B8505">
        <v>17</v>
      </c>
      <c r="C8505">
        <v>9</v>
      </c>
      <c r="D8505">
        <v>50</v>
      </c>
      <c r="E8505">
        <v>296</v>
      </c>
      <c r="F8505">
        <v>3455</v>
      </c>
      <c r="G8505">
        <v>2505</v>
      </c>
      <c r="H8505">
        <v>1</v>
      </c>
      <c r="I8505" s="58">
        <v>220974</v>
      </c>
      <c r="J8505">
        <v>250501</v>
      </c>
      <c r="K8505" s="4">
        <v>0</v>
      </c>
      <c r="L8505" s="4">
        <v>5.9080000000000004</v>
      </c>
      <c r="M8505" s="4">
        <v>0</v>
      </c>
      <c r="N8505" s="4">
        <v>5.9080000000000004</v>
      </c>
      <c r="O8505" t="s">
        <v>1223</v>
      </c>
      <c r="P8505" t="s">
        <v>1223</v>
      </c>
    </row>
    <row r="8506" spans="1:16">
      <c r="A8506">
        <v>6</v>
      </c>
      <c r="B8506">
        <v>17</v>
      </c>
      <c r="C8506">
        <v>9</v>
      </c>
      <c r="D8506">
        <v>50</v>
      </c>
      <c r="E8506">
        <v>296</v>
      </c>
      <c r="F8506">
        <v>3456</v>
      </c>
      <c r="G8506">
        <v>2505</v>
      </c>
      <c r="H8506">
        <v>2</v>
      </c>
      <c r="I8506" s="58">
        <v>221005</v>
      </c>
      <c r="J8506">
        <v>250502</v>
      </c>
      <c r="K8506" s="4">
        <v>6.2030000000000003</v>
      </c>
      <c r="L8506" s="4">
        <v>12.430999999999999</v>
      </c>
      <c r="M8506" s="4">
        <v>6.1890000000000001</v>
      </c>
      <c r="N8506" s="4">
        <v>12.417</v>
      </c>
      <c r="O8506" s="5">
        <v>42305.745292812499</v>
      </c>
      <c r="P8506" s="5">
        <v>43258.050196053242</v>
      </c>
    </row>
    <row r="8507" spans="1:16">
      <c r="A8507">
        <v>6</v>
      </c>
      <c r="B8507">
        <v>17</v>
      </c>
      <c r="C8507">
        <v>9</v>
      </c>
      <c r="D8507">
        <v>50</v>
      </c>
      <c r="E8507">
        <v>3024</v>
      </c>
      <c r="F8507">
        <v>3484</v>
      </c>
      <c r="G8507">
        <v>3131</v>
      </c>
      <c r="H8507">
        <v>1</v>
      </c>
      <c r="I8507" s="58">
        <v>449615</v>
      </c>
      <c r="J8507">
        <v>313101</v>
      </c>
      <c r="K8507" s="4">
        <v>0</v>
      </c>
      <c r="L8507" s="4">
        <v>1.5940000000000001</v>
      </c>
      <c r="M8507" s="4">
        <v>0.56299999999999994</v>
      </c>
      <c r="N8507" s="4">
        <v>2.157</v>
      </c>
      <c r="O8507" s="5">
        <v>42305.745292812499</v>
      </c>
      <c r="P8507" s="5">
        <v>43258.050196053242</v>
      </c>
    </row>
    <row r="8508" spans="1:16">
      <c r="A8508">
        <v>6</v>
      </c>
      <c r="B8508">
        <v>17</v>
      </c>
      <c r="C8508">
        <v>9</v>
      </c>
      <c r="D8508">
        <v>50</v>
      </c>
      <c r="E8508">
        <v>304</v>
      </c>
      <c r="F8508">
        <v>3457</v>
      </c>
      <c r="G8508">
        <v>724</v>
      </c>
      <c r="H8508">
        <v>1</v>
      </c>
      <c r="I8508" s="58" t="s">
        <v>10674</v>
      </c>
      <c r="J8508">
        <v>72401</v>
      </c>
      <c r="K8508" s="4">
        <v>0</v>
      </c>
      <c r="L8508" s="4">
        <v>24.783999999999999</v>
      </c>
      <c r="M8508" s="4">
        <v>0</v>
      </c>
      <c r="N8508" s="4">
        <v>24.783999999999999</v>
      </c>
      <c r="O8508" s="5">
        <v>42305.745292812499</v>
      </c>
      <c r="P8508" s="5">
        <v>42305.745292812499</v>
      </c>
    </row>
    <row r="8509" spans="1:16">
      <c r="A8509">
        <v>6</v>
      </c>
      <c r="B8509">
        <v>17</v>
      </c>
      <c r="C8509">
        <v>9</v>
      </c>
      <c r="D8509">
        <v>50</v>
      </c>
      <c r="E8509">
        <v>304</v>
      </c>
      <c r="F8509">
        <v>3458</v>
      </c>
      <c r="G8509">
        <v>3128</v>
      </c>
      <c r="H8509">
        <v>1</v>
      </c>
      <c r="I8509" s="58">
        <v>448519</v>
      </c>
      <c r="J8509">
        <v>312801</v>
      </c>
      <c r="K8509" s="4">
        <v>0</v>
      </c>
      <c r="L8509" s="4">
        <v>2.855</v>
      </c>
      <c r="M8509" s="4">
        <v>25.17</v>
      </c>
      <c r="N8509" s="4">
        <v>28.024999999999999</v>
      </c>
      <c r="O8509" s="5">
        <v>42305.745292812499</v>
      </c>
      <c r="P8509" s="5">
        <v>43258.050196053242</v>
      </c>
    </row>
    <row r="8510" spans="1:16">
      <c r="A8510">
        <v>6</v>
      </c>
      <c r="B8510">
        <v>17</v>
      </c>
      <c r="C8510">
        <v>9</v>
      </c>
      <c r="D8510">
        <v>50</v>
      </c>
      <c r="E8510">
        <v>3472</v>
      </c>
      <c r="F8510">
        <v>3485</v>
      </c>
      <c r="G8510">
        <v>867</v>
      </c>
      <c r="H8510">
        <v>4</v>
      </c>
      <c r="I8510" s="58" t="s">
        <v>10675</v>
      </c>
      <c r="J8510">
        <v>86704</v>
      </c>
      <c r="K8510" s="4">
        <v>0</v>
      </c>
      <c r="L8510" s="4">
        <v>0.33400000000000002</v>
      </c>
      <c r="M8510" s="4">
        <v>0</v>
      </c>
      <c r="N8510" s="4">
        <v>0.33400000000000002</v>
      </c>
      <c r="O8510" s="5">
        <v>42305.745292812499</v>
      </c>
      <c r="P8510" s="5">
        <v>42305.745292812499</v>
      </c>
    </row>
    <row r="8511" spans="1:16">
      <c r="A8511">
        <v>6</v>
      </c>
      <c r="B8511">
        <v>17</v>
      </c>
      <c r="C8511">
        <v>9</v>
      </c>
      <c r="D8511">
        <v>50</v>
      </c>
      <c r="E8511">
        <v>3578</v>
      </c>
      <c r="F8511">
        <v>3486</v>
      </c>
      <c r="G8511">
        <v>567</v>
      </c>
      <c r="H8511">
        <v>3</v>
      </c>
      <c r="I8511" s="58" t="s">
        <v>10676</v>
      </c>
      <c r="J8511">
        <v>56703</v>
      </c>
      <c r="K8511" s="4">
        <v>0</v>
      </c>
      <c r="L8511" s="4">
        <v>1.56</v>
      </c>
      <c r="M8511" s="4">
        <v>0</v>
      </c>
      <c r="N8511" s="4">
        <v>1.56</v>
      </c>
      <c r="O8511" s="5">
        <v>42305.745292812499</v>
      </c>
      <c r="P8511" s="5">
        <v>43258.050196053242</v>
      </c>
    </row>
    <row r="8512" spans="1:16">
      <c r="A8512">
        <v>6</v>
      </c>
      <c r="B8512">
        <v>17</v>
      </c>
      <c r="C8512">
        <v>9</v>
      </c>
      <c r="D8512">
        <v>50</v>
      </c>
      <c r="E8512">
        <v>366</v>
      </c>
      <c r="F8512">
        <v>3459</v>
      </c>
      <c r="G8512">
        <v>724</v>
      </c>
      <c r="H8512">
        <v>4</v>
      </c>
      <c r="I8512" s="58" t="s">
        <v>10677</v>
      </c>
      <c r="J8512">
        <v>72404</v>
      </c>
      <c r="K8512" s="4">
        <v>1.0009999999999999</v>
      </c>
      <c r="L8512" s="4">
        <v>9.8650000000000002</v>
      </c>
      <c r="M8512" s="4">
        <v>13.817</v>
      </c>
      <c r="N8512" s="4">
        <v>22.681000000000001</v>
      </c>
      <c r="O8512" s="5">
        <v>42305.745292812499</v>
      </c>
      <c r="P8512" s="5">
        <v>42305.745292812499</v>
      </c>
    </row>
    <row r="8513" spans="1:16">
      <c r="A8513">
        <v>6</v>
      </c>
      <c r="B8513">
        <v>17</v>
      </c>
      <c r="C8513">
        <v>9</v>
      </c>
      <c r="D8513">
        <v>50</v>
      </c>
      <c r="E8513">
        <v>366</v>
      </c>
      <c r="F8513">
        <v>3460</v>
      </c>
      <c r="G8513">
        <v>1219</v>
      </c>
      <c r="H8513">
        <v>2</v>
      </c>
      <c r="I8513" s="58" t="s">
        <v>10678</v>
      </c>
      <c r="J8513">
        <v>121902</v>
      </c>
      <c r="K8513" s="4">
        <v>0</v>
      </c>
      <c r="L8513" s="4">
        <v>6.9470000000000001</v>
      </c>
      <c r="M8513" s="4">
        <v>6.87</v>
      </c>
      <c r="N8513" s="4">
        <v>13.817</v>
      </c>
      <c r="O8513" s="5">
        <v>42305.745292812499</v>
      </c>
      <c r="P8513" s="5">
        <v>42305.745292812499</v>
      </c>
    </row>
    <row r="8514" spans="1:16">
      <c r="A8514">
        <v>6</v>
      </c>
      <c r="B8514">
        <v>17</v>
      </c>
      <c r="C8514">
        <v>9</v>
      </c>
      <c r="D8514">
        <v>50</v>
      </c>
      <c r="E8514">
        <v>367</v>
      </c>
      <c r="F8514">
        <v>3461</v>
      </c>
      <c r="G8514">
        <v>867</v>
      </c>
      <c r="H8514">
        <v>3</v>
      </c>
      <c r="I8514" s="58" t="s">
        <v>1723</v>
      </c>
      <c r="J8514">
        <v>86703</v>
      </c>
      <c r="K8514" s="4">
        <v>0</v>
      </c>
      <c r="L8514" s="4">
        <v>17.501999999999999</v>
      </c>
      <c r="M8514" s="4">
        <v>0</v>
      </c>
      <c r="N8514" s="4">
        <v>17.501999999999999</v>
      </c>
      <c r="O8514" s="5">
        <v>42305.745292812499</v>
      </c>
      <c r="P8514" s="5">
        <v>42305.745292812499</v>
      </c>
    </row>
    <row r="8515" spans="1:16">
      <c r="A8515">
        <v>6</v>
      </c>
      <c r="B8515">
        <v>17</v>
      </c>
      <c r="C8515">
        <v>9</v>
      </c>
      <c r="D8515">
        <v>50</v>
      </c>
      <c r="E8515">
        <v>368</v>
      </c>
      <c r="F8515">
        <v>3462</v>
      </c>
      <c r="G8515">
        <v>752</v>
      </c>
      <c r="H8515">
        <v>1</v>
      </c>
      <c r="I8515" s="58" t="s">
        <v>10679</v>
      </c>
      <c r="J8515">
        <v>75201</v>
      </c>
      <c r="K8515" s="4">
        <v>0</v>
      </c>
      <c r="L8515" s="4">
        <v>6.1150000000000002</v>
      </c>
      <c r="M8515" s="4">
        <v>0</v>
      </c>
      <c r="N8515" s="4">
        <v>6.1150000000000002</v>
      </c>
      <c r="O8515" t="s">
        <v>1223</v>
      </c>
      <c r="P8515" t="s">
        <v>1223</v>
      </c>
    </row>
    <row r="8516" spans="1:16">
      <c r="A8516">
        <v>6</v>
      </c>
      <c r="B8516">
        <v>17</v>
      </c>
      <c r="C8516">
        <v>9</v>
      </c>
      <c r="D8516">
        <v>50</v>
      </c>
      <c r="E8516">
        <v>369</v>
      </c>
      <c r="F8516">
        <v>3463</v>
      </c>
      <c r="G8516">
        <v>567</v>
      </c>
      <c r="H8516">
        <v>2</v>
      </c>
      <c r="I8516" s="58" t="s">
        <v>10680</v>
      </c>
      <c r="J8516">
        <v>56702</v>
      </c>
      <c r="K8516" s="4">
        <v>0</v>
      </c>
      <c r="L8516" s="4">
        <v>8.7379999999999995</v>
      </c>
      <c r="M8516" s="4">
        <v>0</v>
      </c>
      <c r="N8516" s="4">
        <v>8.7379999999999995</v>
      </c>
      <c r="O8516" s="5">
        <v>42305.745292812499</v>
      </c>
      <c r="P8516" s="5">
        <v>43258.050196053242</v>
      </c>
    </row>
    <row r="8517" spans="1:16">
      <c r="A8517">
        <v>6</v>
      </c>
      <c r="B8517">
        <v>17</v>
      </c>
      <c r="C8517">
        <v>9</v>
      </c>
      <c r="D8517">
        <v>50</v>
      </c>
      <c r="E8517">
        <v>3884</v>
      </c>
      <c r="F8517">
        <v>3487</v>
      </c>
      <c r="G8517">
        <v>183</v>
      </c>
      <c r="H8517">
        <v>4</v>
      </c>
      <c r="I8517" s="58" t="s">
        <v>10681</v>
      </c>
      <c r="J8517">
        <v>18304</v>
      </c>
      <c r="K8517" s="4">
        <v>0</v>
      </c>
      <c r="L8517" s="4">
        <v>16.239000000000001</v>
      </c>
      <c r="M8517" s="4">
        <v>130.465</v>
      </c>
      <c r="N8517" s="4">
        <v>146.70500000000001</v>
      </c>
      <c r="O8517" s="5">
        <v>42305.745292812499</v>
      </c>
      <c r="P8517" s="5">
        <v>42305.745292812499</v>
      </c>
    </row>
    <row r="8518" spans="1:16">
      <c r="A8518">
        <v>6</v>
      </c>
      <c r="B8518">
        <v>17</v>
      </c>
      <c r="C8518">
        <v>9</v>
      </c>
      <c r="D8518">
        <v>50</v>
      </c>
      <c r="E8518">
        <v>3884</v>
      </c>
      <c r="F8518">
        <v>3488</v>
      </c>
      <c r="G8518">
        <v>184</v>
      </c>
      <c r="H8518">
        <v>1</v>
      </c>
      <c r="I8518" s="58" t="s">
        <v>10682</v>
      </c>
      <c r="J8518">
        <v>18401</v>
      </c>
      <c r="K8518" s="4">
        <v>16.521000000000001</v>
      </c>
      <c r="L8518" s="4">
        <v>34.613</v>
      </c>
      <c r="M8518" s="4">
        <v>146.70500000000001</v>
      </c>
      <c r="N8518" s="4">
        <v>164.797</v>
      </c>
      <c r="O8518" s="5">
        <v>42305.745292812499</v>
      </c>
      <c r="P8518" s="5">
        <v>43258.050196053242</v>
      </c>
    </row>
    <row r="8519" spans="1:16">
      <c r="A8519">
        <v>6</v>
      </c>
      <c r="B8519">
        <v>17</v>
      </c>
      <c r="C8519">
        <v>9</v>
      </c>
      <c r="D8519">
        <v>50</v>
      </c>
      <c r="E8519">
        <v>396</v>
      </c>
      <c r="F8519">
        <v>3464</v>
      </c>
      <c r="G8519">
        <v>2871</v>
      </c>
      <c r="H8519">
        <v>1</v>
      </c>
      <c r="I8519" s="58">
        <v>354653</v>
      </c>
      <c r="J8519">
        <v>287101</v>
      </c>
      <c r="K8519" s="4">
        <v>1</v>
      </c>
      <c r="L8519" s="4">
        <v>12.981999999999999</v>
      </c>
      <c r="M8519" s="4">
        <v>1.996</v>
      </c>
      <c r="N8519" s="4">
        <v>13.978</v>
      </c>
      <c r="O8519" s="5">
        <v>42305.745292812499</v>
      </c>
      <c r="P8519" s="5">
        <v>43258.050196053242</v>
      </c>
    </row>
    <row r="8520" spans="1:16">
      <c r="A8520">
        <v>6</v>
      </c>
      <c r="B8520">
        <v>17</v>
      </c>
      <c r="C8520">
        <v>9</v>
      </c>
      <c r="D8520">
        <v>50</v>
      </c>
      <c r="E8520">
        <v>398</v>
      </c>
      <c r="F8520">
        <v>3465</v>
      </c>
      <c r="G8520">
        <v>833</v>
      </c>
      <c r="H8520">
        <v>1</v>
      </c>
      <c r="I8520" s="58" t="s">
        <v>10683</v>
      </c>
      <c r="J8520">
        <v>83301</v>
      </c>
      <c r="K8520" s="4">
        <v>10</v>
      </c>
      <c r="L8520" s="4">
        <v>15.938000000000001</v>
      </c>
      <c r="M8520" s="4">
        <v>10.335000000000001</v>
      </c>
      <c r="N8520" s="4">
        <v>16.273</v>
      </c>
      <c r="O8520" s="5">
        <v>42305.745292812499</v>
      </c>
      <c r="P8520" s="5">
        <v>43258.050196053242</v>
      </c>
    </row>
    <row r="8521" spans="1:16">
      <c r="A8521">
        <v>6</v>
      </c>
      <c r="B8521">
        <v>17</v>
      </c>
      <c r="C8521">
        <v>9</v>
      </c>
      <c r="D8521">
        <v>50</v>
      </c>
      <c r="E8521">
        <v>398</v>
      </c>
      <c r="F8521">
        <v>3466</v>
      </c>
      <c r="G8521">
        <v>2138</v>
      </c>
      <c r="H8521">
        <v>1</v>
      </c>
      <c r="I8521" s="58">
        <v>86930</v>
      </c>
      <c r="J8521">
        <v>213801</v>
      </c>
      <c r="K8521" s="4">
        <v>0</v>
      </c>
      <c r="L8521" s="4">
        <v>9.125</v>
      </c>
      <c r="M8521" s="4">
        <v>0</v>
      </c>
      <c r="N8521" s="4">
        <v>9.125</v>
      </c>
      <c r="O8521" s="5">
        <v>42305.745292812499</v>
      </c>
      <c r="P8521" s="5">
        <v>42305.745292812499</v>
      </c>
    </row>
    <row r="8522" spans="1:16">
      <c r="A8522">
        <v>6</v>
      </c>
      <c r="B8522">
        <v>17</v>
      </c>
      <c r="C8522">
        <v>9</v>
      </c>
      <c r="D8522">
        <v>50</v>
      </c>
      <c r="E8522">
        <v>4032</v>
      </c>
      <c r="F8522">
        <v>3489</v>
      </c>
      <c r="G8522">
        <v>513</v>
      </c>
      <c r="H8522">
        <v>1</v>
      </c>
      <c r="I8522" s="58" t="s">
        <v>1724</v>
      </c>
      <c r="J8522">
        <v>51301</v>
      </c>
      <c r="K8522" s="4">
        <v>0</v>
      </c>
      <c r="L8522" s="4">
        <v>6.8550000000000004</v>
      </c>
      <c r="M8522" s="4">
        <v>0</v>
      </c>
      <c r="N8522" s="4">
        <v>6.8550000000000004</v>
      </c>
      <c r="O8522" s="5">
        <v>42305.745292812499</v>
      </c>
      <c r="P8522" s="5">
        <v>42305.745292812499</v>
      </c>
    </row>
    <row r="8523" spans="1:16">
      <c r="A8523">
        <v>6</v>
      </c>
      <c r="B8523">
        <v>17</v>
      </c>
      <c r="C8523">
        <v>9</v>
      </c>
      <c r="D8523">
        <v>50</v>
      </c>
      <c r="E8523">
        <v>4534</v>
      </c>
      <c r="F8523">
        <v>3490</v>
      </c>
      <c r="G8523">
        <v>55</v>
      </c>
      <c r="H8523">
        <v>3</v>
      </c>
      <c r="I8523" s="58">
        <v>20149</v>
      </c>
      <c r="J8523">
        <v>5503</v>
      </c>
      <c r="K8523" s="4">
        <v>0</v>
      </c>
      <c r="L8523" s="4">
        <v>14.967000000000001</v>
      </c>
      <c r="M8523" s="4">
        <v>369.113</v>
      </c>
      <c r="N8523" s="4">
        <v>384.08</v>
      </c>
      <c r="O8523" s="5">
        <v>42305.745292812499</v>
      </c>
      <c r="P8523" s="5">
        <v>43258.050196053242</v>
      </c>
    </row>
    <row r="8524" spans="1:16">
      <c r="A8524">
        <v>6</v>
      </c>
      <c r="B8524">
        <v>17</v>
      </c>
      <c r="C8524">
        <v>9</v>
      </c>
      <c r="D8524">
        <v>50</v>
      </c>
      <c r="E8524">
        <v>4534</v>
      </c>
      <c r="F8524">
        <v>3491</v>
      </c>
      <c r="G8524">
        <v>55</v>
      </c>
      <c r="H8524">
        <v>4</v>
      </c>
      <c r="I8524" s="58">
        <v>20180</v>
      </c>
      <c r="J8524">
        <v>5504</v>
      </c>
      <c r="K8524" s="4">
        <v>0.04</v>
      </c>
      <c r="L8524" s="4">
        <v>8.6690000000000005</v>
      </c>
      <c r="M8524" s="4">
        <v>384.08</v>
      </c>
      <c r="N8524" s="4">
        <v>392.709</v>
      </c>
      <c r="O8524" s="5">
        <v>42305.745292812499</v>
      </c>
      <c r="P8524" s="5">
        <v>43258.050196053242</v>
      </c>
    </row>
    <row r="8525" spans="1:16">
      <c r="A8525">
        <v>6</v>
      </c>
      <c r="B8525">
        <v>17</v>
      </c>
      <c r="C8525">
        <v>9</v>
      </c>
      <c r="D8525">
        <v>50</v>
      </c>
      <c r="E8525">
        <v>4534</v>
      </c>
      <c r="F8525">
        <v>3492</v>
      </c>
      <c r="G8525">
        <v>55</v>
      </c>
      <c r="H8525">
        <v>5</v>
      </c>
      <c r="I8525" s="58">
        <v>20210</v>
      </c>
      <c r="J8525">
        <v>5505</v>
      </c>
      <c r="K8525" s="4">
        <v>23.609000000000002</v>
      </c>
      <c r="L8525" s="4">
        <v>31.012</v>
      </c>
      <c r="M8525" s="4">
        <v>392.709</v>
      </c>
      <c r="N8525" s="4">
        <v>400.11200000000002</v>
      </c>
      <c r="O8525" s="5">
        <v>42305.745292812499</v>
      </c>
      <c r="P8525" s="5">
        <v>42305.745292812499</v>
      </c>
    </row>
    <row r="8526" spans="1:16">
      <c r="A8526">
        <v>6</v>
      </c>
      <c r="B8526">
        <v>17</v>
      </c>
      <c r="C8526">
        <v>9</v>
      </c>
      <c r="D8526">
        <v>50</v>
      </c>
      <c r="E8526">
        <v>4534</v>
      </c>
      <c r="F8526">
        <v>3493</v>
      </c>
      <c r="G8526">
        <v>55</v>
      </c>
      <c r="H8526">
        <v>6</v>
      </c>
      <c r="I8526" s="58">
        <v>20241</v>
      </c>
      <c r="J8526">
        <v>5506</v>
      </c>
      <c r="K8526" s="4">
        <v>31.012</v>
      </c>
      <c r="L8526" s="4">
        <v>39.079000000000001</v>
      </c>
      <c r="M8526" s="4">
        <v>400.11200000000002</v>
      </c>
      <c r="N8526" s="4">
        <v>408.17899999999997</v>
      </c>
      <c r="O8526" s="5">
        <v>42305.745292812499</v>
      </c>
      <c r="P8526" s="5">
        <v>43258.050196053242</v>
      </c>
    </row>
    <row r="8527" spans="1:16">
      <c r="A8527">
        <v>6</v>
      </c>
      <c r="B8527">
        <v>17</v>
      </c>
      <c r="C8527">
        <v>9</v>
      </c>
      <c r="D8527">
        <v>50</v>
      </c>
      <c r="E8527">
        <v>4543</v>
      </c>
      <c r="F8527">
        <v>3494</v>
      </c>
      <c r="G8527">
        <v>231</v>
      </c>
      <c r="H8527">
        <v>2</v>
      </c>
      <c r="I8527" s="58" t="s">
        <v>10684</v>
      </c>
      <c r="J8527">
        <v>23102</v>
      </c>
      <c r="K8527" s="4">
        <v>1.002</v>
      </c>
      <c r="L8527" s="4">
        <v>8.8520000000000003</v>
      </c>
      <c r="M8527" s="4">
        <v>272.32100000000003</v>
      </c>
      <c r="N8527" s="4">
        <v>280.17099999999999</v>
      </c>
      <c r="O8527" s="5">
        <v>42305.745292812499</v>
      </c>
      <c r="P8527" s="5">
        <v>43258.050196053242</v>
      </c>
    </row>
    <row r="8528" spans="1:16">
      <c r="A8528">
        <v>6</v>
      </c>
      <c r="B8528">
        <v>17</v>
      </c>
      <c r="C8528">
        <v>9</v>
      </c>
      <c r="D8528">
        <v>50</v>
      </c>
      <c r="E8528">
        <v>4547</v>
      </c>
      <c r="F8528">
        <v>3495</v>
      </c>
      <c r="G8528">
        <v>251</v>
      </c>
      <c r="H8528">
        <v>3</v>
      </c>
      <c r="I8528" s="58" t="s">
        <v>10685</v>
      </c>
      <c r="J8528">
        <v>25103</v>
      </c>
      <c r="K8528" s="4">
        <v>0</v>
      </c>
      <c r="L8528" s="4">
        <v>2.238</v>
      </c>
      <c r="M8528" s="4">
        <v>184.59399999999999</v>
      </c>
      <c r="N8528" s="4">
        <v>186.78899999999999</v>
      </c>
      <c r="O8528" s="5">
        <v>42305.745292812499</v>
      </c>
      <c r="P8528" s="5">
        <v>43258.050196053242</v>
      </c>
    </row>
    <row r="8529" spans="1:16">
      <c r="A8529">
        <v>6</v>
      </c>
      <c r="B8529">
        <v>17</v>
      </c>
      <c r="C8529">
        <v>9</v>
      </c>
      <c r="D8529">
        <v>50</v>
      </c>
      <c r="E8529">
        <v>4604</v>
      </c>
      <c r="F8529">
        <v>9791</v>
      </c>
      <c r="G8529">
        <v>3623</v>
      </c>
      <c r="H8529">
        <v>1</v>
      </c>
      <c r="I8529" s="58">
        <v>629315</v>
      </c>
      <c r="J8529">
        <v>362301</v>
      </c>
      <c r="K8529" s="4">
        <v>10</v>
      </c>
      <c r="L8529" s="4">
        <v>13.178000000000001</v>
      </c>
      <c r="M8529" s="4">
        <v>0</v>
      </c>
      <c r="N8529" s="4">
        <v>3.1779999999999999</v>
      </c>
      <c r="O8529" s="5">
        <v>42305.745292812499</v>
      </c>
      <c r="P8529" s="5">
        <v>42305.745292812499</v>
      </c>
    </row>
    <row r="8530" spans="1:16">
      <c r="A8530">
        <v>6</v>
      </c>
      <c r="B8530">
        <v>17</v>
      </c>
      <c r="C8530">
        <v>9</v>
      </c>
      <c r="D8530">
        <v>50</v>
      </c>
      <c r="E8530">
        <v>59</v>
      </c>
      <c r="F8530">
        <v>3451</v>
      </c>
      <c r="G8530">
        <v>183</v>
      </c>
      <c r="H8530">
        <v>6</v>
      </c>
      <c r="I8530" s="58" t="s">
        <v>10686</v>
      </c>
      <c r="J8530">
        <v>18306</v>
      </c>
      <c r="K8530" s="4">
        <v>0</v>
      </c>
      <c r="L8530" s="4">
        <v>3.5670000000000002</v>
      </c>
      <c r="M8530" s="4">
        <v>0</v>
      </c>
      <c r="N8530" s="4">
        <v>3.5670000000000002</v>
      </c>
      <c r="O8530" s="5">
        <v>42305.745292812499</v>
      </c>
      <c r="P8530" s="5">
        <v>42305.745292812499</v>
      </c>
    </row>
    <row r="8531" spans="1:16">
      <c r="A8531">
        <v>6</v>
      </c>
      <c r="B8531">
        <v>17</v>
      </c>
      <c r="C8531">
        <v>9</v>
      </c>
      <c r="D8531">
        <v>50</v>
      </c>
      <c r="E8531">
        <v>59</v>
      </c>
      <c r="F8531">
        <v>3452</v>
      </c>
      <c r="G8531">
        <v>184</v>
      </c>
      <c r="H8531">
        <v>5</v>
      </c>
      <c r="I8531" s="58" t="s">
        <v>10687</v>
      </c>
      <c r="J8531">
        <v>18405</v>
      </c>
      <c r="K8531" s="4">
        <v>1</v>
      </c>
      <c r="L8531" s="4">
        <v>2.129</v>
      </c>
      <c r="M8531" s="4">
        <v>4.2779999999999996</v>
      </c>
      <c r="N8531" s="4">
        <v>5.407</v>
      </c>
      <c r="O8531" s="5">
        <v>42305.745292812499</v>
      </c>
      <c r="P8531" s="5">
        <v>42305.745292812499</v>
      </c>
    </row>
    <row r="8532" spans="1:16">
      <c r="A8532">
        <v>6</v>
      </c>
      <c r="B8532">
        <v>17</v>
      </c>
      <c r="C8532">
        <v>9</v>
      </c>
      <c r="D8532">
        <v>50</v>
      </c>
      <c r="E8532">
        <v>735</v>
      </c>
      <c r="F8532">
        <v>3467</v>
      </c>
      <c r="G8532">
        <v>1032</v>
      </c>
      <c r="H8532">
        <v>2</v>
      </c>
      <c r="I8532" s="58" t="s">
        <v>10688</v>
      </c>
      <c r="J8532">
        <v>103202</v>
      </c>
      <c r="K8532" s="4">
        <v>0</v>
      </c>
      <c r="L8532" s="4">
        <v>7.2729999999999997</v>
      </c>
      <c r="M8532" s="4">
        <v>55.613999999999997</v>
      </c>
      <c r="N8532" s="4">
        <v>62.887</v>
      </c>
      <c r="O8532" s="5">
        <v>42305.745292812499</v>
      </c>
      <c r="P8532" s="5">
        <v>43258.050196053242</v>
      </c>
    </row>
    <row r="8533" spans="1:16">
      <c r="A8533">
        <v>6</v>
      </c>
      <c r="B8533">
        <v>17</v>
      </c>
      <c r="C8533">
        <v>9</v>
      </c>
      <c r="D8533">
        <v>73</v>
      </c>
      <c r="E8533">
        <v>1068</v>
      </c>
      <c r="F8533">
        <v>3507</v>
      </c>
      <c r="G8533">
        <v>752</v>
      </c>
      <c r="H8533">
        <v>4</v>
      </c>
      <c r="I8533" s="58" t="s">
        <v>10689</v>
      </c>
      <c r="J8533">
        <v>75204</v>
      </c>
      <c r="K8533" s="4">
        <v>0</v>
      </c>
      <c r="L8533" s="4">
        <v>14.99</v>
      </c>
      <c r="M8533" s="4">
        <v>6.8570000000000002</v>
      </c>
      <c r="N8533" s="4">
        <v>21.847000000000001</v>
      </c>
      <c r="O8533" s="5">
        <v>42305.745292812499</v>
      </c>
      <c r="P8533" s="5">
        <v>42305.745292812499</v>
      </c>
    </row>
    <row r="8534" spans="1:16">
      <c r="A8534">
        <v>6</v>
      </c>
      <c r="B8534">
        <v>17</v>
      </c>
      <c r="C8534">
        <v>9</v>
      </c>
      <c r="D8534">
        <v>73</v>
      </c>
      <c r="E8534">
        <v>1174</v>
      </c>
      <c r="F8534">
        <v>3508</v>
      </c>
      <c r="G8534">
        <v>808</v>
      </c>
      <c r="H8534">
        <v>1</v>
      </c>
      <c r="I8534" s="58" t="s">
        <v>1726</v>
      </c>
      <c r="J8534">
        <v>80801</v>
      </c>
      <c r="K8534" s="4">
        <v>6.4219999999999997</v>
      </c>
      <c r="L8534" s="4">
        <v>11.628</v>
      </c>
      <c r="M8534" s="4">
        <v>0</v>
      </c>
      <c r="N8534" s="4">
        <v>5.2060000000000004</v>
      </c>
      <c r="O8534" s="5">
        <v>42305.745292812499</v>
      </c>
      <c r="P8534" s="5">
        <v>42305.745292812499</v>
      </c>
    </row>
    <row r="8535" spans="1:16">
      <c r="A8535">
        <v>6</v>
      </c>
      <c r="B8535">
        <v>17</v>
      </c>
      <c r="C8535">
        <v>9</v>
      </c>
      <c r="D8535">
        <v>73</v>
      </c>
      <c r="E8535">
        <v>1352</v>
      </c>
      <c r="F8535">
        <v>3509</v>
      </c>
      <c r="G8535">
        <v>1372</v>
      </c>
      <c r="H8535">
        <v>2</v>
      </c>
      <c r="I8535" s="58" t="s">
        <v>10690</v>
      </c>
      <c r="J8535">
        <v>137202</v>
      </c>
      <c r="K8535" s="4">
        <v>1</v>
      </c>
      <c r="L8535" s="4">
        <v>8.34</v>
      </c>
      <c r="M8535" s="4">
        <v>0.109</v>
      </c>
      <c r="N8535" s="4">
        <v>7.4489999999999998</v>
      </c>
      <c r="O8535" s="5">
        <v>42305.745292812499</v>
      </c>
      <c r="P8535" s="5">
        <v>43258.050196053242</v>
      </c>
    </row>
    <row r="8536" spans="1:16">
      <c r="A8536">
        <v>6</v>
      </c>
      <c r="B8536">
        <v>17</v>
      </c>
      <c r="C8536">
        <v>9</v>
      </c>
      <c r="D8536">
        <v>73</v>
      </c>
      <c r="E8536">
        <v>1353</v>
      </c>
      <c r="F8536">
        <v>3510</v>
      </c>
      <c r="G8536">
        <v>1192</v>
      </c>
      <c r="H8536">
        <v>3</v>
      </c>
      <c r="I8536" s="58" t="s">
        <v>1727</v>
      </c>
      <c r="J8536">
        <v>119203</v>
      </c>
      <c r="K8536" s="4">
        <v>12.211</v>
      </c>
      <c r="L8536" s="4">
        <v>17.852</v>
      </c>
      <c r="M8536" s="4">
        <v>7.2110000000000003</v>
      </c>
      <c r="N8536" s="4">
        <v>12.852</v>
      </c>
      <c r="O8536" s="5">
        <v>42305.745292812499</v>
      </c>
      <c r="P8536" s="5">
        <v>42305.745292812499</v>
      </c>
    </row>
    <row r="8537" spans="1:16">
      <c r="A8537">
        <v>6</v>
      </c>
      <c r="B8537">
        <v>17</v>
      </c>
      <c r="C8537">
        <v>9</v>
      </c>
      <c r="D8537">
        <v>73</v>
      </c>
      <c r="E8537">
        <v>1353</v>
      </c>
      <c r="F8537">
        <v>3511</v>
      </c>
      <c r="G8537">
        <v>1373</v>
      </c>
      <c r="H8537">
        <v>1</v>
      </c>
      <c r="I8537" s="58" t="s">
        <v>10691</v>
      </c>
      <c r="J8537">
        <v>137301</v>
      </c>
      <c r="K8537" s="4">
        <v>5</v>
      </c>
      <c r="L8537" s="4">
        <v>12.211</v>
      </c>
      <c r="M8537" s="4">
        <v>0</v>
      </c>
      <c r="N8537" s="4">
        <v>7.2110000000000003</v>
      </c>
      <c r="O8537" s="5">
        <v>42305.745292812499</v>
      </c>
      <c r="P8537" s="5">
        <v>42305.745292812499</v>
      </c>
    </row>
    <row r="8538" spans="1:16">
      <c r="A8538">
        <v>6</v>
      </c>
      <c r="B8538">
        <v>17</v>
      </c>
      <c r="C8538">
        <v>9</v>
      </c>
      <c r="D8538">
        <v>73</v>
      </c>
      <c r="E8538">
        <v>1476</v>
      </c>
      <c r="F8538">
        <v>3512</v>
      </c>
      <c r="G8538">
        <v>540</v>
      </c>
      <c r="H8538">
        <v>7</v>
      </c>
      <c r="I8538" s="58" t="s">
        <v>10692</v>
      </c>
      <c r="J8538">
        <v>54007</v>
      </c>
      <c r="K8538" s="4">
        <v>0</v>
      </c>
      <c r="L8538" s="4">
        <v>1.712</v>
      </c>
      <c r="M8538" s="4">
        <v>5.0810000000000004</v>
      </c>
      <c r="N8538" s="4">
        <v>6.7930000000000001</v>
      </c>
      <c r="O8538" s="5">
        <v>42305.745292812499</v>
      </c>
      <c r="P8538" s="5">
        <v>42305.745292812499</v>
      </c>
    </row>
    <row r="8539" spans="1:16">
      <c r="A8539">
        <v>6</v>
      </c>
      <c r="B8539">
        <v>17</v>
      </c>
      <c r="C8539">
        <v>9</v>
      </c>
      <c r="D8539">
        <v>73</v>
      </c>
      <c r="E8539">
        <v>1476</v>
      </c>
      <c r="F8539">
        <v>3513</v>
      </c>
      <c r="G8539">
        <v>1656</v>
      </c>
      <c r="H8539">
        <v>4</v>
      </c>
      <c r="I8539" s="58">
        <v>-89027</v>
      </c>
      <c r="J8539">
        <v>165604</v>
      </c>
      <c r="K8539" s="4">
        <v>0</v>
      </c>
      <c r="L8539" s="4">
        <v>5.0810000000000004</v>
      </c>
      <c r="M8539" s="4">
        <v>0</v>
      </c>
      <c r="N8539" s="4">
        <v>5.0810000000000004</v>
      </c>
      <c r="O8539" s="5">
        <v>42305.745292812499</v>
      </c>
      <c r="P8539" s="5">
        <v>42305.745292812499</v>
      </c>
    </row>
    <row r="8540" spans="1:16">
      <c r="A8540">
        <v>6</v>
      </c>
      <c r="B8540">
        <v>17</v>
      </c>
      <c r="C8540">
        <v>9</v>
      </c>
      <c r="D8540">
        <v>73</v>
      </c>
      <c r="E8540">
        <v>1545</v>
      </c>
      <c r="F8540">
        <v>3514</v>
      </c>
      <c r="G8540">
        <v>1403</v>
      </c>
      <c r="H8540">
        <v>1</v>
      </c>
      <c r="I8540" s="58" t="s">
        <v>10693</v>
      </c>
      <c r="J8540">
        <v>140301</v>
      </c>
      <c r="K8540" s="4">
        <v>0</v>
      </c>
      <c r="L8540" s="4">
        <v>0.28999999999999998</v>
      </c>
      <c r="M8540" s="4">
        <v>0</v>
      </c>
      <c r="N8540" s="4">
        <v>0.28999999999999998</v>
      </c>
      <c r="O8540" s="5">
        <v>42305.745292812499</v>
      </c>
      <c r="P8540" s="5">
        <v>43258.050196053242</v>
      </c>
    </row>
    <row r="8541" spans="1:16">
      <c r="A8541">
        <v>6</v>
      </c>
      <c r="B8541">
        <v>17</v>
      </c>
      <c r="C8541">
        <v>9</v>
      </c>
      <c r="D8541">
        <v>73</v>
      </c>
      <c r="E8541">
        <v>1761</v>
      </c>
      <c r="F8541">
        <v>3515</v>
      </c>
      <c r="G8541">
        <v>1656</v>
      </c>
      <c r="H8541">
        <v>2</v>
      </c>
      <c r="I8541" s="58">
        <v>-89087</v>
      </c>
      <c r="J8541">
        <v>165602</v>
      </c>
      <c r="K8541" s="4">
        <v>1</v>
      </c>
      <c r="L8541" s="4">
        <v>7.0350000000000001</v>
      </c>
      <c r="M8541" s="4">
        <v>1.077</v>
      </c>
      <c r="N8541" s="4">
        <v>7.1120000000000001</v>
      </c>
      <c r="O8541" s="5">
        <v>42305.745292812499</v>
      </c>
      <c r="P8541" s="5">
        <v>43258.050196053242</v>
      </c>
    </row>
    <row r="8542" spans="1:16">
      <c r="A8542">
        <v>6</v>
      </c>
      <c r="B8542">
        <v>17</v>
      </c>
      <c r="C8542">
        <v>9</v>
      </c>
      <c r="D8542">
        <v>73</v>
      </c>
      <c r="E8542">
        <v>1855</v>
      </c>
      <c r="F8542">
        <v>3516</v>
      </c>
      <c r="G8542">
        <v>1658</v>
      </c>
      <c r="H8542">
        <v>1</v>
      </c>
      <c r="I8542" s="58">
        <v>-88387</v>
      </c>
      <c r="J8542">
        <v>165801</v>
      </c>
      <c r="K8542" s="4">
        <v>0</v>
      </c>
      <c r="L8542" s="4">
        <v>10.339</v>
      </c>
      <c r="M8542" s="4">
        <v>1.764</v>
      </c>
      <c r="N8542" s="4">
        <v>12.103</v>
      </c>
      <c r="O8542" s="5">
        <v>42305.745292812499</v>
      </c>
      <c r="P8542" s="5">
        <v>42305.745292812499</v>
      </c>
    </row>
    <row r="8543" spans="1:16">
      <c r="A8543">
        <v>6</v>
      </c>
      <c r="B8543">
        <v>17</v>
      </c>
      <c r="C8543">
        <v>9</v>
      </c>
      <c r="D8543">
        <v>73</v>
      </c>
      <c r="E8543">
        <v>1856</v>
      </c>
      <c r="F8543">
        <v>3517</v>
      </c>
      <c r="G8543">
        <v>1660</v>
      </c>
      <c r="H8543">
        <v>1</v>
      </c>
      <c r="I8543" s="58">
        <v>-87657</v>
      </c>
      <c r="J8543">
        <v>166001</v>
      </c>
      <c r="K8543" s="4">
        <v>1</v>
      </c>
      <c r="L8543" s="4">
        <v>4.7</v>
      </c>
      <c r="M8543" s="4">
        <v>0</v>
      </c>
      <c r="N8543" s="4">
        <v>3.7</v>
      </c>
      <c r="O8543" t="s">
        <v>1223</v>
      </c>
      <c r="P8543" t="s">
        <v>1223</v>
      </c>
    </row>
    <row r="8544" spans="1:16">
      <c r="A8544">
        <v>6</v>
      </c>
      <c r="B8544">
        <v>17</v>
      </c>
      <c r="C8544">
        <v>9</v>
      </c>
      <c r="D8544">
        <v>73</v>
      </c>
      <c r="E8544">
        <v>2020</v>
      </c>
      <c r="F8544">
        <v>3518</v>
      </c>
      <c r="G8544">
        <v>1077</v>
      </c>
      <c r="H8544">
        <v>2</v>
      </c>
      <c r="I8544" s="58" t="s">
        <v>10694</v>
      </c>
      <c r="J8544">
        <v>107702</v>
      </c>
      <c r="K8544" s="4">
        <v>0</v>
      </c>
      <c r="L8544" s="4">
        <v>7.5579999999999998</v>
      </c>
      <c r="M8544" s="4">
        <v>0</v>
      </c>
      <c r="N8544" s="4">
        <v>7.5579999999999998</v>
      </c>
      <c r="O8544" s="5">
        <v>42305.745292812499</v>
      </c>
      <c r="P8544" s="5">
        <v>42305.745292812499</v>
      </c>
    </row>
    <row r="8545" spans="1:16">
      <c r="A8545">
        <v>6</v>
      </c>
      <c r="B8545">
        <v>17</v>
      </c>
      <c r="C8545">
        <v>9</v>
      </c>
      <c r="D8545">
        <v>73</v>
      </c>
      <c r="E8545">
        <v>2033</v>
      </c>
      <c r="F8545">
        <v>3519</v>
      </c>
      <c r="G8545">
        <v>209</v>
      </c>
      <c r="H8545">
        <v>4</v>
      </c>
      <c r="I8545" s="58" t="s">
        <v>10695</v>
      </c>
      <c r="J8545">
        <v>20904</v>
      </c>
      <c r="K8545" s="4">
        <v>0</v>
      </c>
      <c r="L8545" s="4">
        <v>5.6669999999999998</v>
      </c>
      <c r="M8545" s="4">
        <v>0</v>
      </c>
      <c r="N8545" s="4">
        <v>5.6669999999999998</v>
      </c>
      <c r="O8545" s="5">
        <v>42305.745292812499</v>
      </c>
      <c r="P8545" s="5">
        <v>43258.050196053242</v>
      </c>
    </row>
    <row r="8546" spans="1:16">
      <c r="A8546">
        <v>6</v>
      </c>
      <c r="B8546">
        <v>17</v>
      </c>
      <c r="C8546">
        <v>9</v>
      </c>
      <c r="D8546">
        <v>73</v>
      </c>
      <c r="E8546">
        <v>2093</v>
      </c>
      <c r="F8546">
        <v>3520</v>
      </c>
      <c r="G8546">
        <v>808</v>
      </c>
      <c r="H8546">
        <v>1</v>
      </c>
      <c r="I8546" s="58" t="s">
        <v>1726</v>
      </c>
      <c r="J8546">
        <v>80801</v>
      </c>
      <c r="K8546" s="4">
        <v>11.638</v>
      </c>
      <c r="L8546" s="4">
        <v>13.885999999999999</v>
      </c>
      <c r="M8546" s="4">
        <v>11.14</v>
      </c>
      <c r="N8546" s="4">
        <v>13.387</v>
      </c>
      <c r="O8546" s="5">
        <v>42305.745292812499</v>
      </c>
      <c r="P8546" s="5">
        <v>42305.745292812499</v>
      </c>
    </row>
    <row r="8547" spans="1:16">
      <c r="A8547">
        <v>6</v>
      </c>
      <c r="B8547">
        <v>17</v>
      </c>
      <c r="C8547">
        <v>9</v>
      </c>
      <c r="D8547">
        <v>73</v>
      </c>
      <c r="E8547">
        <v>2093</v>
      </c>
      <c r="F8547">
        <v>3521</v>
      </c>
      <c r="G8547">
        <v>819</v>
      </c>
      <c r="H8547">
        <v>1</v>
      </c>
      <c r="I8547" s="58" t="s">
        <v>1728</v>
      </c>
      <c r="J8547">
        <v>81901</v>
      </c>
      <c r="K8547" s="4">
        <v>7.7649999999999997</v>
      </c>
      <c r="L8547" s="4">
        <v>11.638999999999999</v>
      </c>
      <c r="M8547" s="4">
        <v>7.2649999999999997</v>
      </c>
      <c r="N8547" s="4">
        <v>11.14</v>
      </c>
      <c r="O8547" s="5">
        <v>42305.745292812499</v>
      </c>
      <c r="P8547" s="5">
        <v>43258.050196053242</v>
      </c>
    </row>
    <row r="8548" spans="1:16">
      <c r="A8548">
        <v>6</v>
      </c>
      <c r="B8548">
        <v>17</v>
      </c>
      <c r="C8548">
        <v>9</v>
      </c>
      <c r="D8548">
        <v>73</v>
      </c>
      <c r="E8548">
        <v>2093</v>
      </c>
      <c r="F8548">
        <v>3522</v>
      </c>
      <c r="G8548">
        <v>833</v>
      </c>
      <c r="H8548">
        <v>6</v>
      </c>
      <c r="I8548" s="58" t="s">
        <v>10696</v>
      </c>
      <c r="J8548">
        <v>83306</v>
      </c>
      <c r="K8548" s="4">
        <v>0.5</v>
      </c>
      <c r="L8548" s="4">
        <v>7.7649999999999997</v>
      </c>
      <c r="M8548" s="4">
        <v>0</v>
      </c>
      <c r="N8548" s="4">
        <v>7.2649999999999997</v>
      </c>
      <c r="O8548" s="5">
        <v>42305.745292812499</v>
      </c>
      <c r="P8548" s="5">
        <v>43258.050196053242</v>
      </c>
    </row>
    <row r="8549" spans="1:16">
      <c r="A8549">
        <v>6</v>
      </c>
      <c r="B8549">
        <v>17</v>
      </c>
      <c r="C8549">
        <v>9</v>
      </c>
      <c r="D8549">
        <v>73</v>
      </c>
      <c r="E8549">
        <v>2093</v>
      </c>
      <c r="F8549">
        <v>3523</v>
      </c>
      <c r="G8549">
        <v>833</v>
      </c>
      <c r="H8549">
        <v>7</v>
      </c>
      <c r="I8549" s="58" t="s">
        <v>10697</v>
      </c>
      <c r="J8549">
        <v>83307</v>
      </c>
      <c r="K8549" s="4">
        <v>13.927</v>
      </c>
      <c r="L8549" s="4">
        <v>15.198</v>
      </c>
      <c r="M8549" s="4">
        <v>13.428000000000001</v>
      </c>
      <c r="N8549" s="4">
        <v>14.699</v>
      </c>
      <c r="O8549" s="5">
        <v>42305.745292812499</v>
      </c>
      <c r="P8549" s="5">
        <v>43258.050196053242</v>
      </c>
    </row>
    <row r="8550" spans="1:16">
      <c r="A8550">
        <v>6</v>
      </c>
      <c r="B8550">
        <v>17</v>
      </c>
      <c r="C8550">
        <v>9</v>
      </c>
      <c r="D8550">
        <v>73</v>
      </c>
      <c r="E8550">
        <v>2178</v>
      </c>
      <c r="F8550">
        <v>3524</v>
      </c>
      <c r="G8550">
        <v>2062</v>
      </c>
      <c r="H8550">
        <v>2</v>
      </c>
      <c r="I8550" s="58">
        <v>59203</v>
      </c>
      <c r="J8550">
        <v>206202</v>
      </c>
      <c r="K8550" s="4">
        <v>0</v>
      </c>
      <c r="L8550" s="4">
        <v>4.7389999999999999</v>
      </c>
      <c r="M8550" s="4">
        <v>0</v>
      </c>
      <c r="N8550" s="4">
        <v>4.7389999999999999</v>
      </c>
      <c r="O8550" s="5">
        <v>42305.745292812499</v>
      </c>
      <c r="P8550" s="5">
        <v>42305.745292812499</v>
      </c>
    </row>
    <row r="8551" spans="1:16">
      <c r="A8551">
        <v>6</v>
      </c>
      <c r="B8551">
        <v>17</v>
      </c>
      <c r="C8551">
        <v>9</v>
      </c>
      <c r="D8551">
        <v>73</v>
      </c>
      <c r="E8551">
        <v>2351</v>
      </c>
      <c r="F8551">
        <v>3525</v>
      </c>
      <c r="G8551">
        <v>2171</v>
      </c>
      <c r="H8551">
        <v>1</v>
      </c>
      <c r="I8551" s="58">
        <v>98983</v>
      </c>
      <c r="J8551">
        <v>217101</v>
      </c>
      <c r="K8551" s="4">
        <v>0</v>
      </c>
      <c r="L8551" s="4">
        <v>4.8339999999999996</v>
      </c>
      <c r="M8551" s="4">
        <v>0</v>
      </c>
      <c r="N8551" s="4">
        <v>4.8339999999999996</v>
      </c>
      <c r="O8551" s="5">
        <v>42305.745292812499</v>
      </c>
      <c r="P8551" s="5">
        <v>42305.745292812499</v>
      </c>
    </row>
    <row r="8552" spans="1:16">
      <c r="A8552">
        <v>6</v>
      </c>
      <c r="B8552">
        <v>17</v>
      </c>
      <c r="C8552">
        <v>9</v>
      </c>
      <c r="D8552">
        <v>73</v>
      </c>
      <c r="E8552">
        <v>2352</v>
      </c>
      <c r="F8552">
        <v>3526</v>
      </c>
      <c r="G8552">
        <v>2172</v>
      </c>
      <c r="H8552">
        <v>1</v>
      </c>
      <c r="I8552" s="58">
        <v>99348</v>
      </c>
      <c r="J8552">
        <v>217201</v>
      </c>
      <c r="K8552" s="4">
        <v>0</v>
      </c>
      <c r="L8552" s="4">
        <v>0.38100000000000001</v>
      </c>
      <c r="M8552" s="4">
        <v>0</v>
      </c>
      <c r="N8552" s="4">
        <v>0.38100000000000001</v>
      </c>
      <c r="O8552" s="5">
        <v>42305.745292812499</v>
      </c>
      <c r="P8552" s="5">
        <v>42305.745292812499</v>
      </c>
    </row>
    <row r="8553" spans="1:16">
      <c r="A8553">
        <v>6</v>
      </c>
      <c r="B8553">
        <v>17</v>
      </c>
      <c r="C8553">
        <v>9</v>
      </c>
      <c r="D8553">
        <v>73</v>
      </c>
      <c r="E8553">
        <v>237</v>
      </c>
      <c r="F8553">
        <v>3498</v>
      </c>
      <c r="G8553">
        <v>49</v>
      </c>
      <c r="H8553">
        <v>13</v>
      </c>
      <c r="I8553" s="58" t="s">
        <v>10698</v>
      </c>
      <c r="J8553">
        <v>4913</v>
      </c>
      <c r="K8553" s="4">
        <v>24.66</v>
      </c>
      <c r="L8553" s="4">
        <v>27.417000000000002</v>
      </c>
      <c r="M8553" s="4">
        <v>0</v>
      </c>
      <c r="N8553" s="4">
        <v>2.7570000000000001</v>
      </c>
      <c r="O8553" s="5">
        <v>42305.745292812499</v>
      </c>
      <c r="P8553" s="5">
        <v>42305.745292812499</v>
      </c>
    </row>
    <row r="8554" spans="1:16">
      <c r="A8554">
        <v>6</v>
      </c>
      <c r="B8554">
        <v>17</v>
      </c>
      <c r="C8554">
        <v>9</v>
      </c>
      <c r="D8554">
        <v>73</v>
      </c>
      <c r="E8554">
        <v>2439</v>
      </c>
      <c r="F8554">
        <v>3527</v>
      </c>
      <c r="G8554">
        <v>2307</v>
      </c>
      <c r="H8554">
        <v>1</v>
      </c>
      <c r="I8554" s="58">
        <v>148655</v>
      </c>
      <c r="J8554">
        <v>230701</v>
      </c>
      <c r="K8554" s="4">
        <v>0</v>
      </c>
      <c r="L8554" s="4">
        <v>7.1219999999999999</v>
      </c>
      <c r="M8554" s="4">
        <v>0</v>
      </c>
      <c r="N8554" s="4">
        <v>7.1219999999999999</v>
      </c>
      <c r="O8554" s="5">
        <v>42305.745292812499</v>
      </c>
      <c r="P8554" s="5">
        <v>43258.050196053242</v>
      </c>
    </row>
    <row r="8555" spans="1:16">
      <c r="A8555">
        <v>6</v>
      </c>
      <c r="B8555">
        <v>17</v>
      </c>
      <c r="C8555">
        <v>9</v>
      </c>
      <c r="D8555">
        <v>73</v>
      </c>
      <c r="E8555">
        <v>2617</v>
      </c>
      <c r="F8555">
        <v>3528</v>
      </c>
      <c r="G8555">
        <v>1192</v>
      </c>
      <c r="H8555">
        <v>3</v>
      </c>
      <c r="I8555" s="58" t="s">
        <v>1727</v>
      </c>
      <c r="J8555">
        <v>119203</v>
      </c>
      <c r="K8555" s="4">
        <v>0</v>
      </c>
      <c r="L8555" s="4">
        <v>4.0679999999999996</v>
      </c>
      <c r="M8555" s="4">
        <v>0.60199999999999998</v>
      </c>
      <c r="N8555" s="4">
        <v>4.67</v>
      </c>
      <c r="O8555" s="5">
        <v>42305.745292812499</v>
      </c>
      <c r="P8555" s="5">
        <v>43258.050196053242</v>
      </c>
    </row>
    <row r="8556" spans="1:16">
      <c r="A8556">
        <v>6</v>
      </c>
      <c r="B8556">
        <v>17</v>
      </c>
      <c r="C8556">
        <v>9</v>
      </c>
      <c r="D8556">
        <v>73</v>
      </c>
      <c r="E8556">
        <v>2653</v>
      </c>
      <c r="F8556">
        <v>3529</v>
      </c>
      <c r="G8556">
        <v>1078</v>
      </c>
      <c r="H8556">
        <v>1</v>
      </c>
      <c r="I8556" s="58" t="s">
        <v>10699</v>
      </c>
      <c r="J8556">
        <v>107801</v>
      </c>
      <c r="K8556" s="4">
        <v>0</v>
      </c>
      <c r="L8556" s="4">
        <v>4.2320000000000002</v>
      </c>
      <c r="M8556" s="4">
        <v>6.7</v>
      </c>
      <c r="N8556" s="4">
        <v>10.932</v>
      </c>
      <c r="O8556" s="5">
        <v>42305.745292812499</v>
      </c>
      <c r="P8556" s="5">
        <v>42305.745292812499</v>
      </c>
    </row>
    <row r="8557" spans="1:16">
      <c r="A8557">
        <v>6</v>
      </c>
      <c r="B8557">
        <v>17</v>
      </c>
      <c r="C8557">
        <v>9</v>
      </c>
      <c r="D8557">
        <v>73</v>
      </c>
      <c r="E8557">
        <v>2746</v>
      </c>
      <c r="F8557">
        <v>3530</v>
      </c>
      <c r="G8557">
        <v>3029</v>
      </c>
      <c r="H8557">
        <v>1</v>
      </c>
      <c r="I8557" s="58">
        <v>412361</v>
      </c>
      <c r="J8557">
        <v>302901</v>
      </c>
      <c r="K8557" s="4">
        <v>0</v>
      </c>
      <c r="L8557" s="4">
        <v>1.806</v>
      </c>
      <c r="M8557" s="4">
        <v>0</v>
      </c>
      <c r="N8557" s="4">
        <v>1.806</v>
      </c>
      <c r="O8557" t="s">
        <v>1223</v>
      </c>
      <c r="P8557" t="s">
        <v>1223</v>
      </c>
    </row>
    <row r="8558" spans="1:16">
      <c r="A8558">
        <v>6</v>
      </c>
      <c r="B8558">
        <v>17</v>
      </c>
      <c r="C8558">
        <v>9</v>
      </c>
      <c r="D8558">
        <v>73</v>
      </c>
      <c r="E8558">
        <v>2829</v>
      </c>
      <c r="F8558">
        <v>3531</v>
      </c>
      <c r="G8558">
        <v>2867</v>
      </c>
      <c r="H8558">
        <v>1</v>
      </c>
      <c r="I8558" s="58">
        <v>353192</v>
      </c>
      <c r="J8558">
        <v>286701</v>
      </c>
      <c r="K8558" s="4">
        <v>0</v>
      </c>
      <c r="L8558" s="4">
        <v>2.9140000000000001</v>
      </c>
      <c r="M8558" s="4">
        <v>0</v>
      </c>
      <c r="N8558" s="4">
        <v>2.9140000000000001</v>
      </c>
      <c r="O8558" s="5">
        <v>42305.745292812499</v>
      </c>
      <c r="P8558" s="5">
        <v>42305.745292812499</v>
      </c>
    </row>
    <row r="8559" spans="1:16">
      <c r="A8559">
        <v>6</v>
      </c>
      <c r="B8559">
        <v>17</v>
      </c>
      <c r="C8559">
        <v>9</v>
      </c>
      <c r="D8559">
        <v>73</v>
      </c>
      <c r="E8559">
        <v>2941</v>
      </c>
      <c r="F8559">
        <v>3532</v>
      </c>
      <c r="G8559">
        <v>3028</v>
      </c>
      <c r="H8559">
        <v>1</v>
      </c>
      <c r="I8559" s="58">
        <v>411995</v>
      </c>
      <c r="J8559">
        <v>302801</v>
      </c>
      <c r="K8559" s="4">
        <v>0</v>
      </c>
      <c r="L8559" s="4">
        <v>3.4089999999999998</v>
      </c>
      <c r="M8559" s="4">
        <v>0</v>
      </c>
      <c r="N8559" s="4">
        <v>3.4089999999999998</v>
      </c>
      <c r="O8559" s="5">
        <v>42305.745292812499</v>
      </c>
      <c r="P8559" s="5">
        <v>42305.745292812499</v>
      </c>
    </row>
    <row r="8560" spans="1:16">
      <c r="A8560">
        <v>6</v>
      </c>
      <c r="B8560">
        <v>17</v>
      </c>
      <c r="C8560">
        <v>9</v>
      </c>
      <c r="D8560">
        <v>73</v>
      </c>
      <c r="E8560">
        <v>3113</v>
      </c>
      <c r="F8560">
        <v>3533</v>
      </c>
      <c r="G8560">
        <v>3229</v>
      </c>
      <c r="H8560">
        <v>1</v>
      </c>
      <c r="I8560" s="58">
        <v>485410</v>
      </c>
      <c r="J8560">
        <v>322901</v>
      </c>
      <c r="K8560" s="4">
        <v>0</v>
      </c>
      <c r="L8560" s="4">
        <v>0.81299999999999994</v>
      </c>
      <c r="M8560" s="4">
        <v>0</v>
      </c>
      <c r="N8560" s="4">
        <v>0.81299999999999994</v>
      </c>
      <c r="O8560" s="5">
        <v>42305.745292812499</v>
      </c>
      <c r="P8560" s="5">
        <v>42305.745292812499</v>
      </c>
    </row>
    <row r="8561" spans="1:16">
      <c r="A8561">
        <v>6</v>
      </c>
      <c r="B8561">
        <v>17</v>
      </c>
      <c r="C8561">
        <v>9</v>
      </c>
      <c r="D8561">
        <v>73</v>
      </c>
      <c r="E8561">
        <v>3114</v>
      </c>
      <c r="F8561">
        <v>3534</v>
      </c>
      <c r="G8561">
        <v>3230</v>
      </c>
      <c r="H8561">
        <v>1</v>
      </c>
      <c r="I8561" s="58">
        <v>485775</v>
      </c>
      <c r="J8561">
        <v>323001</v>
      </c>
      <c r="K8561" s="4">
        <v>0</v>
      </c>
      <c r="L8561" s="4">
        <v>1.1619999999999999</v>
      </c>
      <c r="M8561" s="4">
        <v>0</v>
      </c>
      <c r="N8561" s="4">
        <v>1.1619999999999999</v>
      </c>
      <c r="O8561" s="5">
        <v>42305.745292812499</v>
      </c>
      <c r="P8561" s="5">
        <v>42305.745292812499</v>
      </c>
    </row>
    <row r="8562" spans="1:16">
      <c r="A8562">
        <v>6</v>
      </c>
      <c r="B8562">
        <v>17</v>
      </c>
      <c r="C8562">
        <v>9</v>
      </c>
      <c r="D8562">
        <v>73</v>
      </c>
      <c r="E8562">
        <v>3324</v>
      </c>
      <c r="F8562">
        <v>3535</v>
      </c>
      <c r="G8562">
        <v>3430</v>
      </c>
      <c r="H8562">
        <v>1</v>
      </c>
      <c r="I8562" s="58">
        <v>558823</v>
      </c>
      <c r="J8562">
        <v>343001</v>
      </c>
      <c r="K8562" s="4">
        <v>1</v>
      </c>
      <c r="L8562" s="4">
        <v>4.0549999999999997</v>
      </c>
      <c r="M8562" s="4">
        <v>0</v>
      </c>
      <c r="N8562" s="4">
        <v>3.0550000000000002</v>
      </c>
      <c r="O8562" s="5">
        <v>42305.745292812499</v>
      </c>
      <c r="P8562" s="5">
        <v>42305.745292812499</v>
      </c>
    </row>
    <row r="8563" spans="1:16">
      <c r="A8563">
        <v>6</v>
      </c>
      <c r="B8563">
        <v>17</v>
      </c>
      <c r="C8563">
        <v>9</v>
      </c>
      <c r="D8563">
        <v>73</v>
      </c>
      <c r="E8563">
        <v>335</v>
      </c>
      <c r="F8563">
        <v>3499</v>
      </c>
      <c r="G8563">
        <v>752</v>
      </c>
      <c r="H8563">
        <v>5</v>
      </c>
      <c r="I8563" s="58" t="s">
        <v>10700</v>
      </c>
      <c r="J8563">
        <v>75205</v>
      </c>
      <c r="K8563" s="4">
        <v>0.15</v>
      </c>
      <c r="L8563" s="4">
        <v>12.961</v>
      </c>
      <c r="M8563" s="4">
        <v>0</v>
      </c>
      <c r="N8563" s="4">
        <v>12.808</v>
      </c>
      <c r="O8563" s="5">
        <v>43258.050196053242</v>
      </c>
      <c r="P8563" s="5">
        <v>43258.050196053242</v>
      </c>
    </row>
    <row r="8564" spans="1:16">
      <c r="A8564">
        <v>6</v>
      </c>
      <c r="B8564">
        <v>17</v>
      </c>
      <c r="C8564">
        <v>9</v>
      </c>
      <c r="D8564">
        <v>73</v>
      </c>
      <c r="E8564">
        <v>3480</v>
      </c>
      <c r="F8564">
        <v>3536</v>
      </c>
      <c r="G8564">
        <v>808</v>
      </c>
      <c r="H8564">
        <v>4</v>
      </c>
      <c r="I8564" s="58" t="s">
        <v>10701</v>
      </c>
      <c r="J8564">
        <v>80804</v>
      </c>
      <c r="K8564" s="4">
        <v>2</v>
      </c>
      <c r="L8564" s="4">
        <v>2.246</v>
      </c>
      <c r="M8564" s="4">
        <v>0</v>
      </c>
      <c r="N8564" s="4">
        <v>0.246</v>
      </c>
      <c r="O8564" s="5">
        <v>42305.745292812499</v>
      </c>
      <c r="P8564" s="5">
        <v>42305.745292812499</v>
      </c>
    </row>
    <row r="8565" spans="1:16">
      <c r="A8565">
        <v>6</v>
      </c>
      <c r="B8565">
        <v>17</v>
      </c>
      <c r="C8565">
        <v>9</v>
      </c>
      <c r="D8565">
        <v>73</v>
      </c>
      <c r="E8565">
        <v>3520</v>
      </c>
      <c r="F8565">
        <v>3537</v>
      </c>
      <c r="G8565">
        <v>232</v>
      </c>
      <c r="H8565">
        <v>3</v>
      </c>
      <c r="I8565" s="58" t="s">
        <v>10702</v>
      </c>
      <c r="J8565">
        <v>23203</v>
      </c>
      <c r="K8565" s="4">
        <v>1</v>
      </c>
      <c r="L8565" s="4">
        <v>1.917</v>
      </c>
      <c r="M8565" s="4">
        <v>0</v>
      </c>
      <c r="N8565" s="4">
        <v>0.91700000000000004</v>
      </c>
      <c r="O8565" s="5">
        <v>42305.745292812499</v>
      </c>
      <c r="P8565" s="5">
        <v>42305.745292812499</v>
      </c>
    </row>
    <row r="8566" spans="1:16">
      <c r="A8566">
        <v>6</v>
      </c>
      <c r="B8566">
        <v>17</v>
      </c>
      <c r="C8566">
        <v>9</v>
      </c>
      <c r="D8566">
        <v>73</v>
      </c>
      <c r="E8566">
        <v>3538</v>
      </c>
      <c r="F8566">
        <v>3538</v>
      </c>
      <c r="G8566">
        <v>15</v>
      </c>
      <c r="H8566">
        <v>3</v>
      </c>
      <c r="I8566" s="58">
        <v>42064</v>
      </c>
      <c r="J8566">
        <v>1503</v>
      </c>
      <c r="K8566" s="4">
        <v>0</v>
      </c>
      <c r="L8566" s="4">
        <v>1.9</v>
      </c>
      <c r="M8566" s="4">
        <v>313.11700000000002</v>
      </c>
      <c r="N8566" s="4">
        <v>315.017</v>
      </c>
      <c r="O8566" s="5">
        <v>42305.745292812499</v>
      </c>
      <c r="P8566" s="5">
        <v>43258.050196053242</v>
      </c>
    </row>
    <row r="8567" spans="1:16">
      <c r="A8567">
        <v>6</v>
      </c>
      <c r="B8567">
        <v>17</v>
      </c>
      <c r="C8567">
        <v>9</v>
      </c>
      <c r="D8567">
        <v>73</v>
      </c>
      <c r="E8567">
        <v>3858</v>
      </c>
      <c r="F8567">
        <v>3539</v>
      </c>
      <c r="G8567">
        <v>49</v>
      </c>
      <c r="H8567">
        <v>2</v>
      </c>
      <c r="I8567" s="58">
        <v>17930</v>
      </c>
      <c r="J8567">
        <v>4902</v>
      </c>
      <c r="K8567" s="4">
        <v>0</v>
      </c>
      <c r="L8567" s="4">
        <v>5.95</v>
      </c>
      <c r="M8567" s="4">
        <v>336.125</v>
      </c>
      <c r="N8567" s="4">
        <v>342.07499999999999</v>
      </c>
      <c r="O8567" s="5">
        <v>42305.745292812499</v>
      </c>
      <c r="P8567" s="5">
        <v>43258.050196053242</v>
      </c>
    </row>
    <row r="8568" spans="1:16">
      <c r="A8568">
        <v>6</v>
      </c>
      <c r="B8568">
        <v>17</v>
      </c>
      <c r="C8568">
        <v>9</v>
      </c>
      <c r="D8568">
        <v>73</v>
      </c>
      <c r="E8568">
        <v>3858</v>
      </c>
      <c r="F8568">
        <v>3540</v>
      </c>
      <c r="G8568">
        <v>49</v>
      </c>
      <c r="H8568">
        <v>3</v>
      </c>
      <c r="I8568" s="58">
        <v>17958</v>
      </c>
      <c r="J8568">
        <v>4903</v>
      </c>
      <c r="K8568" s="4">
        <v>10</v>
      </c>
      <c r="L8568" s="4">
        <v>19.074000000000002</v>
      </c>
      <c r="M8568" s="4">
        <v>342.07499999999999</v>
      </c>
      <c r="N8568" s="4">
        <v>351.149</v>
      </c>
      <c r="O8568" s="5">
        <v>42305.745292812499</v>
      </c>
      <c r="P8568" s="5">
        <v>43258.050196053242</v>
      </c>
    </row>
    <row r="8569" spans="1:16">
      <c r="A8569">
        <v>6</v>
      </c>
      <c r="B8569">
        <v>17</v>
      </c>
      <c r="C8569">
        <v>9</v>
      </c>
      <c r="D8569">
        <v>73</v>
      </c>
      <c r="E8569">
        <v>3858</v>
      </c>
      <c r="F8569">
        <v>3541</v>
      </c>
      <c r="G8569">
        <v>49</v>
      </c>
      <c r="H8569">
        <v>4</v>
      </c>
      <c r="I8569" s="58">
        <v>17989</v>
      </c>
      <c r="J8569">
        <v>4904</v>
      </c>
      <c r="K8569" s="4">
        <v>15.603999999999999</v>
      </c>
      <c r="L8569" s="4">
        <v>25.986000000000001</v>
      </c>
      <c r="M8569" s="4">
        <v>351.149</v>
      </c>
      <c r="N8569" s="4">
        <v>361.49</v>
      </c>
      <c r="O8569" s="5">
        <v>42305.745292812499</v>
      </c>
      <c r="P8569" s="5">
        <v>42305.745292812499</v>
      </c>
    </row>
    <row r="8570" spans="1:16">
      <c r="A8570">
        <v>6</v>
      </c>
      <c r="B8570">
        <v>17</v>
      </c>
      <c r="C8570">
        <v>9</v>
      </c>
      <c r="D8570">
        <v>73</v>
      </c>
      <c r="E8570">
        <v>3858</v>
      </c>
      <c r="F8570">
        <v>9790</v>
      </c>
      <c r="G8570">
        <v>49</v>
      </c>
      <c r="H8570">
        <v>16</v>
      </c>
      <c r="I8570" s="58" t="s">
        <v>10703</v>
      </c>
      <c r="J8570">
        <v>4916</v>
      </c>
      <c r="K8570" s="4">
        <v>0</v>
      </c>
      <c r="L8570" s="4">
        <v>0.77700000000000002</v>
      </c>
      <c r="M8570" s="4">
        <v>355.76</v>
      </c>
      <c r="N8570" s="4">
        <v>356.53699999999998</v>
      </c>
      <c r="O8570" s="5">
        <v>42305.745292812499</v>
      </c>
      <c r="P8570" s="5">
        <v>43258.050196053242</v>
      </c>
    </row>
    <row r="8571" spans="1:16">
      <c r="A8571">
        <v>6</v>
      </c>
      <c r="B8571">
        <v>17</v>
      </c>
      <c r="C8571">
        <v>9</v>
      </c>
      <c r="D8571">
        <v>73</v>
      </c>
      <c r="E8571">
        <v>3859</v>
      </c>
      <c r="F8571">
        <v>3542</v>
      </c>
      <c r="G8571">
        <v>382</v>
      </c>
      <c r="H8571">
        <v>1</v>
      </c>
      <c r="I8571" s="58" t="s">
        <v>10704</v>
      </c>
      <c r="J8571">
        <v>38201</v>
      </c>
      <c r="K8571" s="4">
        <v>0</v>
      </c>
      <c r="L8571" s="4">
        <v>10.94</v>
      </c>
      <c r="M8571" s="4">
        <v>11.817</v>
      </c>
      <c r="N8571" s="4">
        <v>22.757000000000001</v>
      </c>
      <c r="O8571" s="5">
        <v>42305.745292812499</v>
      </c>
      <c r="P8571" s="5">
        <v>42305.745292812499</v>
      </c>
    </row>
    <row r="8572" spans="1:16">
      <c r="A8572">
        <v>6</v>
      </c>
      <c r="B8572">
        <v>17</v>
      </c>
      <c r="C8572">
        <v>9</v>
      </c>
      <c r="D8572">
        <v>73</v>
      </c>
      <c r="E8572">
        <v>3859</v>
      </c>
      <c r="F8572">
        <v>3543</v>
      </c>
      <c r="G8572">
        <v>382</v>
      </c>
      <c r="H8572">
        <v>2</v>
      </c>
      <c r="I8572" s="58" t="s">
        <v>10705</v>
      </c>
      <c r="J8572">
        <v>38202</v>
      </c>
      <c r="K8572" s="4">
        <v>10.94</v>
      </c>
      <c r="L8572" s="4">
        <v>25.635999999999999</v>
      </c>
      <c r="M8572" s="4">
        <v>22.757000000000001</v>
      </c>
      <c r="N8572" s="4">
        <v>37.453000000000003</v>
      </c>
      <c r="O8572" s="5">
        <v>42305.745292812499</v>
      </c>
      <c r="P8572" s="5">
        <v>42305.745292812499</v>
      </c>
    </row>
    <row r="8573" spans="1:16">
      <c r="A8573">
        <v>6</v>
      </c>
      <c r="B8573">
        <v>17</v>
      </c>
      <c r="C8573">
        <v>9</v>
      </c>
      <c r="D8573">
        <v>73</v>
      </c>
      <c r="E8573">
        <v>3859</v>
      </c>
      <c r="F8573">
        <v>3544</v>
      </c>
      <c r="G8573">
        <v>513</v>
      </c>
      <c r="H8573">
        <v>3</v>
      </c>
      <c r="I8573" s="58" t="s">
        <v>1729</v>
      </c>
      <c r="J8573">
        <v>51303</v>
      </c>
      <c r="K8573" s="4">
        <v>1</v>
      </c>
      <c r="L8573" s="4">
        <v>11.461</v>
      </c>
      <c r="M8573" s="4">
        <v>0.189</v>
      </c>
      <c r="N8573" s="4">
        <v>10.65</v>
      </c>
      <c r="O8573" s="5">
        <v>42305.745292812499</v>
      </c>
      <c r="P8573" s="5">
        <v>42305.745292812499</v>
      </c>
    </row>
    <row r="8574" spans="1:16">
      <c r="A8574">
        <v>6</v>
      </c>
      <c r="B8574">
        <v>17</v>
      </c>
      <c r="C8574">
        <v>9</v>
      </c>
      <c r="D8574">
        <v>73</v>
      </c>
      <c r="E8574">
        <v>3864</v>
      </c>
      <c r="F8574">
        <v>3545</v>
      </c>
      <c r="G8574">
        <v>93</v>
      </c>
      <c r="H8574">
        <v>7</v>
      </c>
      <c r="I8574" s="58">
        <v>34151</v>
      </c>
      <c r="J8574">
        <v>9307</v>
      </c>
      <c r="K8574" s="4">
        <v>0</v>
      </c>
      <c r="L8574" s="4">
        <v>6.8949999999999996</v>
      </c>
      <c r="M8574" s="4">
        <v>47.658999999999999</v>
      </c>
      <c r="N8574" s="4">
        <v>54.554000000000002</v>
      </c>
      <c r="O8574" s="5">
        <v>42305.745292812499</v>
      </c>
      <c r="P8574" s="5">
        <v>43258.050196053242</v>
      </c>
    </row>
    <row r="8575" spans="1:16">
      <c r="A8575">
        <v>6</v>
      </c>
      <c r="B8575">
        <v>17</v>
      </c>
      <c r="C8575">
        <v>9</v>
      </c>
      <c r="D8575">
        <v>73</v>
      </c>
      <c r="E8575">
        <v>3899</v>
      </c>
      <c r="F8575">
        <v>3546</v>
      </c>
      <c r="G8575">
        <v>232</v>
      </c>
      <c r="H8575">
        <v>2</v>
      </c>
      <c r="I8575" s="58" t="s">
        <v>10706</v>
      </c>
      <c r="J8575">
        <v>23202</v>
      </c>
      <c r="K8575" s="4">
        <v>1</v>
      </c>
      <c r="L8575" s="4">
        <v>10.4</v>
      </c>
      <c r="M8575" s="4">
        <v>17.437000000000001</v>
      </c>
      <c r="N8575" s="4">
        <v>26.837</v>
      </c>
      <c r="O8575" s="5">
        <v>42305.745292812499</v>
      </c>
      <c r="P8575" s="5">
        <v>42305.745292812499</v>
      </c>
    </row>
    <row r="8576" spans="1:16">
      <c r="A8576">
        <v>6</v>
      </c>
      <c r="B8576">
        <v>17</v>
      </c>
      <c r="C8576">
        <v>9</v>
      </c>
      <c r="D8576">
        <v>73</v>
      </c>
      <c r="E8576">
        <v>4068</v>
      </c>
      <c r="F8576">
        <v>3547</v>
      </c>
      <c r="G8576">
        <v>590</v>
      </c>
      <c r="H8576">
        <v>1</v>
      </c>
      <c r="I8576" s="58" t="s">
        <v>10707</v>
      </c>
      <c r="J8576">
        <v>59001</v>
      </c>
      <c r="K8576" s="4">
        <v>0</v>
      </c>
      <c r="L8576" s="4">
        <v>6.9260000000000002</v>
      </c>
      <c r="M8576" s="4">
        <v>0</v>
      </c>
      <c r="N8576" s="4">
        <v>6.9260000000000002</v>
      </c>
      <c r="O8576" s="5">
        <v>42305.745292812499</v>
      </c>
      <c r="P8576" s="5">
        <v>42305.745292812499</v>
      </c>
    </row>
    <row r="8577" spans="1:16">
      <c r="A8577">
        <v>6</v>
      </c>
      <c r="B8577">
        <v>17</v>
      </c>
      <c r="C8577">
        <v>9</v>
      </c>
      <c r="D8577">
        <v>73</v>
      </c>
      <c r="E8577">
        <v>4068</v>
      </c>
      <c r="F8577">
        <v>3548</v>
      </c>
      <c r="G8577">
        <v>590</v>
      </c>
      <c r="H8577">
        <v>2</v>
      </c>
      <c r="I8577" s="58" t="s">
        <v>10708</v>
      </c>
      <c r="J8577">
        <v>59002</v>
      </c>
      <c r="K8577" s="4">
        <v>0</v>
      </c>
      <c r="L8577" s="4">
        <v>10.675000000000001</v>
      </c>
      <c r="M8577" s="4">
        <v>6.9260000000000002</v>
      </c>
      <c r="N8577" s="4">
        <v>17.600999999999999</v>
      </c>
      <c r="O8577" s="5">
        <v>42305.745292812499</v>
      </c>
      <c r="P8577" s="5">
        <v>43258.050196053242</v>
      </c>
    </row>
    <row r="8578" spans="1:16">
      <c r="A8578">
        <v>6</v>
      </c>
      <c r="B8578">
        <v>17</v>
      </c>
      <c r="C8578">
        <v>9</v>
      </c>
      <c r="D8578">
        <v>73</v>
      </c>
      <c r="E8578">
        <v>4198</v>
      </c>
      <c r="F8578">
        <v>3549</v>
      </c>
      <c r="G8578">
        <v>209</v>
      </c>
      <c r="H8578">
        <v>9</v>
      </c>
      <c r="I8578" s="58" t="s">
        <v>10709</v>
      </c>
      <c r="J8578">
        <v>20909</v>
      </c>
      <c r="K8578" s="4">
        <v>10.324999999999999</v>
      </c>
      <c r="L8578" s="4">
        <v>13.236000000000001</v>
      </c>
      <c r="M8578" s="4">
        <v>0</v>
      </c>
      <c r="N8578" s="4">
        <v>2.911</v>
      </c>
      <c r="O8578" s="5">
        <v>42305.745292812499</v>
      </c>
      <c r="P8578" s="5">
        <v>42305.745292812499</v>
      </c>
    </row>
    <row r="8579" spans="1:16">
      <c r="A8579">
        <v>6</v>
      </c>
      <c r="B8579">
        <v>17</v>
      </c>
      <c r="C8579">
        <v>9</v>
      </c>
      <c r="D8579">
        <v>73</v>
      </c>
      <c r="E8579">
        <v>4528</v>
      </c>
      <c r="F8579">
        <v>3550</v>
      </c>
      <c r="G8579">
        <v>209</v>
      </c>
      <c r="H8579">
        <v>2</v>
      </c>
      <c r="I8579" s="58" t="s">
        <v>10710</v>
      </c>
      <c r="J8579">
        <v>20902</v>
      </c>
      <c r="K8579" s="4">
        <v>0</v>
      </c>
      <c r="L8579" s="4">
        <v>9.67</v>
      </c>
      <c r="M8579" s="4">
        <v>149.18600000000001</v>
      </c>
      <c r="N8579" s="4">
        <v>158.167</v>
      </c>
      <c r="O8579" s="5">
        <v>42305.745292812499</v>
      </c>
      <c r="P8579" s="5">
        <v>42305.745292812499</v>
      </c>
    </row>
    <row r="8580" spans="1:16">
      <c r="A8580">
        <v>6</v>
      </c>
      <c r="B8580">
        <v>17</v>
      </c>
      <c r="C8580">
        <v>9</v>
      </c>
      <c r="D8580">
        <v>73</v>
      </c>
      <c r="E8580">
        <v>4528</v>
      </c>
      <c r="F8580">
        <v>3551</v>
      </c>
      <c r="G8580">
        <v>209</v>
      </c>
      <c r="H8580">
        <v>3</v>
      </c>
      <c r="I8580" s="58" t="s">
        <v>10711</v>
      </c>
      <c r="J8580">
        <v>20903</v>
      </c>
      <c r="K8580" s="4">
        <v>9.67</v>
      </c>
      <c r="L8580" s="4">
        <v>26.492000000000001</v>
      </c>
      <c r="M8580" s="4">
        <v>158.167</v>
      </c>
      <c r="N8580" s="4">
        <v>174.989</v>
      </c>
      <c r="O8580" s="5">
        <v>42305.745292812499</v>
      </c>
      <c r="P8580" s="5">
        <v>42305.745292812499</v>
      </c>
    </row>
    <row r="8581" spans="1:16">
      <c r="A8581">
        <v>6</v>
      </c>
      <c r="B8581">
        <v>17</v>
      </c>
      <c r="C8581">
        <v>9</v>
      </c>
      <c r="D8581">
        <v>73</v>
      </c>
      <c r="E8581">
        <v>4606</v>
      </c>
      <c r="F8581">
        <v>9781</v>
      </c>
      <c r="G8581">
        <v>49</v>
      </c>
      <c r="H8581">
        <v>4</v>
      </c>
      <c r="I8581" s="58">
        <v>17989</v>
      </c>
      <c r="J8581">
        <v>4904</v>
      </c>
      <c r="K8581" s="4">
        <v>20.196000000000002</v>
      </c>
      <c r="L8581" s="4">
        <v>20.949000000000002</v>
      </c>
      <c r="M8581" s="4">
        <v>0</v>
      </c>
      <c r="N8581" s="4">
        <v>0.753</v>
      </c>
      <c r="O8581" s="5">
        <v>42305.745292812499</v>
      </c>
      <c r="P8581" s="5">
        <v>42305.745292812499</v>
      </c>
    </row>
    <row r="8582" spans="1:16">
      <c r="A8582">
        <v>6</v>
      </c>
      <c r="B8582">
        <v>17</v>
      </c>
      <c r="C8582">
        <v>9</v>
      </c>
      <c r="D8582">
        <v>73</v>
      </c>
      <c r="E8582">
        <v>46</v>
      </c>
      <c r="F8582">
        <v>3496</v>
      </c>
      <c r="G8582">
        <v>49</v>
      </c>
      <c r="H8582">
        <v>5</v>
      </c>
      <c r="I8582" s="58">
        <v>18019</v>
      </c>
      <c r="J8582">
        <v>4905</v>
      </c>
      <c r="K8582" s="4">
        <v>1</v>
      </c>
      <c r="L8582" s="4">
        <v>6.3280000000000003</v>
      </c>
      <c r="M8582" s="4">
        <v>0</v>
      </c>
      <c r="N8582" s="4">
        <v>5.3280000000000003</v>
      </c>
      <c r="O8582" s="5">
        <v>42305.745292812499</v>
      </c>
      <c r="P8582" s="5">
        <v>42305.745292812499</v>
      </c>
    </row>
    <row r="8583" spans="1:16">
      <c r="A8583">
        <v>6</v>
      </c>
      <c r="B8583">
        <v>17</v>
      </c>
      <c r="C8583">
        <v>9</v>
      </c>
      <c r="D8583">
        <v>73</v>
      </c>
      <c r="E8583">
        <v>49</v>
      </c>
      <c r="F8583">
        <v>3497</v>
      </c>
      <c r="G8583">
        <v>513</v>
      </c>
      <c r="H8583">
        <v>3</v>
      </c>
      <c r="I8583" s="58" t="s">
        <v>1729</v>
      </c>
      <c r="J8583">
        <v>51303</v>
      </c>
      <c r="K8583" s="4">
        <v>11.461</v>
      </c>
      <c r="L8583" s="4">
        <v>12.816000000000001</v>
      </c>
      <c r="M8583" s="4">
        <v>0</v>
      </c>
      <c r="N8583" s="4">
        <v>1.355</v>
      </c>
      <c r="O8583" s="5">
        <v>42305.745292812499</v>
      </c>
      <c r="P8583" s="5">
        <v>42305.745292812499</v>
      </c>
    </row>
    <row r="8584" spans="1:16">
      <c r="A8584">
        <v>6</v>
      </c>
      <c r="B8584">
        <v>17</v>
      </c>
      <c r="C8584">
        <v>9</v>
      </c>
      <c r="D8584">
        <v>73</v>
      </c>
      <c r="E8584">
        <v>581</v>
      </c>
      <c r="F8584">
        <v>3500</v>
      </c>
      <c r="G8584">
        <v>808</v>
      </c>
      <c r="H8584">
        <v>1</v>
      </c>
      <c r="I8584" s="58" t="s">
        <v>1726</v>
      </c>
      <c r="J8584">
        <v>80801</v>
      </c>
      <c r="K8584" s="4">
        <v>20</v>
      </c>
      <c r="L8584" s="4">
        <v>31.786999999999999</v>
      </c>
      <c r="M8584" s="4">
        <v>11.090999999999999</v>
      </c>
      <c r="N8584" s="4">
        <v>22.878</v>
      </c>
      <c r="O8584" s="5">
        <v>42305.745292812499</v>
      </c>
      <c r="P8584" s="5">
        <v>42305.745292812499</v>
      </c>
    </row>
    <row r="8585" spans="1:16">
      <c r="A8585">
        <v>6</v>
      </c>
      <c r="B8585">
        <v>17</v>
      </c>
      <c r="C8585">
        <v>9</v>
      </c>
      <c r="D8585">
        <v>73</v>
      </c>
      <c r="E8585">
        <v>581</v>
      </c>
      <c r="F8585">
        <v>3501</v>
      </c>
      <c r="G8585">
        <v>808</v>
      </c>
      <c r="H8585">
        <v>2</v>
      </c>
      <c r="I8585" s="58" t="s">
        <v>10712</v>
      </c>
      <c r="J8585">
        <v>80802</v>
      </c>
      <c r="K8585" s="4">
        <v>0</v>
      </c>
      <c r="L8585" s="4">
        <v>10.109</v>
      </c>
      <c r="M8585" s="4">
        <v>0.91700000000000004</v>
      </c>
      <c r="N8585" s="4">
        <v>11.026</v>
      </c>
      <c r="O8585" s="5">
        <v>42305.745292812499</v>
      </c>
      <c r="P8585" s="5">
        <v>42305.745292812499</v>
      </c>
    </row>
    <row r="8586" spans="1:16">
      <c r="A8586">
        <v>6</v>
      </c>
      <c r="B8586">
        <v>17</v>
      </c>
      <c r="C8586">
        <v>9</v>
      </c>
      <c r="D8586">
        <v>73</v>
      </c>
      <c r="E8586">
        <v>581</v>
      </c>
      <c r="F8586">
        <v>3502</v>
      </c>
      <c r="G8586">
        <v>1656</v>
      </c>
      <c r="H8586">
        <v>3</v>
      </c>
      <c r="I8586" s="58">
        <v>-89058</v>
      </c>
      <c r="J8586">
        <v>165603</v>
      </c>
      <c r="K8586" s="4">
        <v>32.067</v>
      </c>
      <c r="L8586" s="4">
        <v>38.207999999999998</v>
      </c>
      <c r="M8586" s="4">
        <v>22.878</v>
      </c>
      <c r="N8586" s="4">
        <v>29.018999999999998</v>
      </c>
      <c r="O8586" s="5">
        <v>42305.745292812499</v>
      </c>
      <c r="P8586" s="5">
        <v>42305.745292812499</v>
      </c>
    </row>
    <row r="8587" spans="1:16">
      <c r="A8587">
        <v>6</v>
      </c>
      <c r="B8587">
        <v>17</v>
      </c>
      <c r="C8587">
        <v>9</v>
      </c>
      <c r="D8587">
        <v>73</v>
      </c>
      <c r="E8587">
        <v>599</v>
      </c>
      <c r="F8587">
        <v>3503</v>
      </c>
      <c r="G8587">
        <v>819</v>
      </c>
      <c r="H8587">
        <v>1</v>
      </c>
      <c r="I8587" s="58" t="s">
        <v>1728</v>
      </c>
      <c r="J8587">
        <v>81901</v>
      </c>
      <c r="K8587" s="4">
        <v>2.036</v>
      </c>
      <c r="L8587" s="4">
        <v>7.7649999999999997</v>
      </c>
      <c r="M8587" s="4">
        <v>7.9370000000000003</v>
      </c>
      <c r="N8587" s="4">
        <v>13.666</v>
      </c>
      <c r="O8587" s="5">
        <v>42305.745292812499</v>
      </c>
      <c r="P8587" s="5">
        <v>42305.745292812499</v>
      </c>
    </row>
    <row r="8588" spans="1:16">
      <c r="A8588">
        <v>6</v>
      </c>
      <c r="B8588">
        <v>17</v>
      </c>
      <c r="C8588">
        <v>9</v>
      </c>
      <c r="D8588">
        <v>73</v>
      </c>
      <c r="E8588">
        <v>599</v>
      </c>
      <c r="F8588">
        <v>3504</v>
      </c>
      <c r="G8588">
        <v>819</v>
      </c>
      <c r="H8588">
        <v>2</v>
      </c>
      <c r="I8588" s="58" t="s">
        <v>10713</v>
      </c>
      <c r="J8588">
        <v>81902</v>
      </c>
      <c r="K8588" s="4">
        <v>0</v>
      </c>
      <c r="L8588" s="4">
        <v>7.835</v>
      </c>
      <c r="M8588" s="4">
        <v>0</v>
      </c>
      <c r="N8588" s="4">
        <v>7.835</v>
      </c>
      <c r="O8588" s="5">
        <v>42305.745292812499</v>
      </c>
      <c r="P8588" s="5">
        <v>42305.745292812499</v>
      </c>
    </row>
    <row r="8589" spans="1:16">
      <c r="A8589">
        <v>6</v>
      </c>
      <c r="B8589">
        <v>17</v>
      </c>
      <c r="C8589">
        <v>9</v>
      </c>
      <c r="D8589">
        <v>73</v>
      </c>
      <c r="E8589">
        <v>602</v>
      </c>
      <c r="F8589">
        <v>3505</v>
      </c>
      <c r="G8589">
        <v>1077</v>
      </c>
      <c r="H8589">
        <v>1</v>
      </c>
      <c r="I8589" s="58" t="s">
        <v>10714</v>
      </c>
      <c r="J8589">
        <v>107701</v>
      </c>
      <c r="K8589" s="4">
        <v>0</v>
      </c>
      <c r="L8589" s="4">
        <v>9.7810000000000006</v>
      </c>
      <c r="M8589" s="4">
        <v>12.673999999999999</v>
      </c>
      <c r="N8589" s="4">
        <v>22.454000000000001</v>
      </c>
      <c r="O8589" s="5">
        <v>42305.745292812499</v>
      </c>
      <c r="P8589" s="5">
        <v>43258.050196053242</v>
      </c>
    </row>
    <row r="8590" spans="1:16">
      <c r="A8590">
        <v>6</v>
      </c>
      <c r="B8590">
        <v>17</v>
      </c>
      <c r="C8590">
        <v>9</v>
      </c>
      <c r="D8590">
        <v>73</v>
      </c>
      <c r="E8590">
        <v>857</v>
      </c>
      <c r="F8590">
        <v>3506</v>
      </c>
      <c r="G8590">
        <v>2634</v>
      </c>
      <c r="H8590">
        <v>1</v>
      </c>
      <c r="I8590" s="58">
        <v>268090</v>
      </c>
      <c r="J8590">
        <v>263401</v>
      </c>
      <c r="K8590" s="4">
        <v>5</v>
      </c>
      <c r="L8590" s="4">
        <v>10.728</v>
      </c>
      <c r="M8590" s="4">
        <v>0</v>
      </c>
      <c r="N8590" s="4">
        <v>5.7279999999999998</v>
      </c>
      <c r="O8590" s="5">
        <v>42305.745292812499</v>
      </c>
      <c r="P8590" s="5">
        <v>42305.745292812499</v>
      </c>
    </row>
    <row r="8591" spans="1:16">
      <c r="A8591">
        <v>6</v>
      </c>
      <c r="B8591">
        <v>17</v>
      </c>
      <c r="C8591">
        <v>9</v>
      </c>
      <c r="D8591">
        <v>97</v>
      </c>
      <c r="E8591">
        <v>1048</v>
      </c>
      <c r="F8591">
        <v>3556</v>
      </c>
      <c r="G8591">
        <v>550</v>
      </c>
      <c r="H8591">
        <v>5</v>
      </c>
      <c r="I8591" s="58" t="s">
        <v>10715</v>
      </c>
      <c r="J8591">
        <v>55005</v>
      </c>
      <c r="K8591" s="4">
        <v>0</v>
      </c>
      <c r="L8591" s="4">
        <v>0.67900000000000005</v>
      </c>
      <c r="M8591" s="4">
        <v>20.913</v>
      </c>
      <c r="N8591" s="4">
        <v>21.591999999999999</v>
      </c>
      <c r="O8591" s="5">
        <v>42305.745292812499</v>
      </c>
      <c r="P8591" s="5">
        <v>42305.745292812499</v>
      </c>
    </row>
    <row r="8592" spans="1:16">
      <c r="A8592">
        <v>6</v>
      </c>
      <c r="B8592">
        <v>17</v>
      </c>
      <c r="C8592">
        <v>9</v>
      </c>
      <c r="D8592">
        <v>97</v>
      </c>
      <c r="E8592">
        <v>1065</v>
      </c>
      <c r="F8592">
        <v>3557</v>
      </c>
      <c r="G8592">
        <v>867</v>
      </c>
      <c r="H8592">
        <v>1</v>
      </c>
      <c r="I8592" s="58" t="s">
        <v>10716</v>
      </c>
      <c r="J8592">
        <v>86701</v>
      </c>
      <c r="K8592" s="4">
        <v>0</v>
      </c>
      <c r="L8592" s="4">
        <v>14.938000000000001</v>
      </c>
      <c r="M8592" s="4">
        <v>0</v>
      </c>
      <c r="N8592" s="4">
        <v>14.938000000000001</v>
      </c>
      <c r="O8592" s="5">
        <v>42305.745292812499</v>
      </c>
      <c r="P8592" s="5">
        <v>42305.745292812499</v>
      </c>
    </row>
    <row r="8593" spans="1:16">
      <c r="A8593">
        <v>6</v>
      </c>
      <c r="B8593">
        <v>17</v>
      </c>
      <c r="C8593">
        <v>9</v>
      </c>
      <c r="D8593">
        <v>97</v>
      </c>
      <c r="E8593">
        <v>1173</v>
      </c>
      <c r="F8593">
        <v>3558</v>
      </c>
      <c r="G8593">
        <v>1780</v>
      </c>
      <c r="H8593">
        <v>2</v>
      </c>
      <c r="I8593" s="58">
        <v>-43797</v>
      </c>
      <c r="J8593">
        <v>178002</v>
      </c>
      <c r="K8593" s="4">
        <v>0</v>
      </c>
      <c r="L8593" s="4">
        <v>7.4370000000000003</v>
      </c>
      <c r="M8593" s="4">
        <v>0</v>
      </c>
      <c r="N8593" s="4">
        <v>7.4370000000000003</v>
      </c>
      <c r="O8593" s="5">
        <v>42305.745292812499</v>
      </c>
      <c r="P8593" s="5">
        <v>42305.745292812499</v>
      </c>
    </row>
    <row r="8594" spans="1:16">
      <c r="A8594">
        <v>6</v>
      </c>
      <c r="B8594">
        <v>17</v>
      </c>
      <c r="C8594">
        <v>9</v>
      </c>
      <c r="D8594">
        <v>97</v>
      </c>
      <c r="E8594">
        <v>1351</v>
      </c>
      <c r="F8594">
        <v>3559</v>
      </c>
      <c r="G8594">
        <v>935</v>
      </c>
      <c r="H8594">
        <v>4</v>
      </c>
      <c r="I8594" s="58" t="s">
        <v>10717</v>
      </c>
      <c r="J8594">
        <v>93504</v>
      </c>
      <c r="K8594" s="4">
        <v>0</v>
      </c>
      <c r="L8594" s="4">
        <v>0.93</v>
      </c>
      <c r="M8594" s="4">
        <v>13.036</v>
      </c>
      <c r="N8594" s="4">
        <v>13.965999999999999</v>
      </c>
      <c r="O8594" s="5">
        <v>42305.745292812499</v>
      </c>
      <c r="P8594" s="5">
        <v>43258.050196053242</v>
      </c>
    </row>
    <row r="8595" spans="1:16">
      <c r="A8595">
        <v>6</v>
      </c>
      <c r="B8595">
        <v>17</v>
      </c>
      <c r="C8595">
        <v>9</v>
      </c>
      <c r="D8595">
        <v>97</v>
      </c>
      <c r="E8595">
        <v>1354</v>
      </c>
      <c r="F8595">
        <v>3560</v>
      </c>
      <c r="G8595">
        <v>550</v>
      </c>
      <c r="H8595">
        <v>8</v>
      </c>
      <c r="I8595" s="58" t="s">
        <v>10718</v>
      </c>
      <c r="J8595">
        <v>55008</v>
      </c>
      <c r="K8595" s="4">
        <v>0</v>
      </c>
      <c r="L8595" s="4">
        <v>13.765000000000001</v>
      </c>
      <c r="M8595" s="4">
        <v>0</v>
      </c>
      <c r="N8595" s="4">
        <v>13.765000000000001</v>
      </c>
      <c r="O8595" s="5">
        <v>42305.745292812499</v>
      </c>
      <c r="P8595" s="5">
        <v>42305.745292812499</v>
      </c>
    </row>
    <row r="8596" spans="1:16">
      <c r="A8596">
        <v>6</v>
      </c>
      <c r="B8596">
        <v>17</v>
      </c>
      <c r="C8596">
        <v>9</v>
      </c>
      <c r="D8596">
        <v>97</v>
      </c>
      <c r="E8596">
        <v>1697</v>
      </c>
      <c r="F8596">
        <v>3561</v>
      </c>
      <c r="G8596">
        <v>550</v>
      </c>
      <c r="H8596">
        <v>6</v>
      </c>
      <c r="I8596" s="58" t="s">
        <v>10719</v>
      </c>
      <c r="J8596">
        <v>55006</v>
      </c>
      <c r="K8596" s="4">
        <v>0</v>
      </c>
      <c r="L8596" s="4">
        <v>9.6319999999999997</v>
      </c>
      <c r="M8596" s="4">
        <v>0</v>
      </c>
      <c r="N8596" s="4">
        <v>9.6319999999999997</v>
      </c>
      <c r="O8596" s="5">
        <v>42305.745292812499</v>
      </c>
      <c r="P8596" s="5">
        <v>43258.050196053242</v>
      </c>
    </row>
    <row r="8597" spans="1:16">
      <c r="A8597">
        <v>6</v>
      </c>
      <c r="B8597">
        <v>17</v>
      </c>
      <c r="C8597">
        <v>9</v>
      </c>
      <c r="D8597">
        <v>97</v>
      </c>
      <c r="E8597">
        <v>1697</v>
      </c>
      <c r="F8597">
        <v>3562</v>
      </c>
      <c r="G8597">
        <v>774</v>
      </c>
      <c r="H8597">
        <v>3</v>
      </c>
      <c r="I8597" s="58" t="s">
        <v>10720</v>
      </c>
      <c r="J8597">
        <v>77403</v>
      </c>
      <c r="K8597" s="4">
        <v>0</v>
      </c>
      <c r="L8597" s="4">
        <v>7.86</v>
      </c>
      <c r="M8597" s="4">
        <v>9.6319999999999997</v>
      </c>
      <c r="N8597" s="4">
        <v>17.492000000000001</v>
      </c>
      <c r="O8597" s="5">
        <v>42305.745292812499</v>
      </c>
      <c r="P8597" s="5">
        <v>43258.050196053242</v>
      </c>
    </row>
    <row r="8598" spans="1:16">
      <c r="A8598">
        <v>6</v>
      </c>
      <c r="B8598">
        <v>17</v>
      </c>
      <c r="C8598">
        <v>9</v>
      </c>
      <c r="D8598">
        <v>97</v>
      </c>
      <c r="E8598">
        <v>1697</v>
      </c>
      <c r="F8598">
        <v>3563</v>
      </c>
      <c r="G8598">
        <v>774</v>
      </c>
      <c r="H8598">
        <v>5</v>
      </c>
      <c r="I8598" s="58" t="s">
        <v>10721</v>
      </c>
      <c r="J8598">
        <v>77405</v>
      </c>
      <c r="K8598" s="4">
        <v>7.86</v>
      </c>
      <c r="L8598" s="4">
        <v>19.216999999999999</v>
      </c>
      <c r="M8598" s="4">
        <v>17.492000000000001</v>
      </c>
      <c r="N8598" s="4">
        <v>28.849</v>
      </c>
      <c r="O8598" s="5">
        <v>42305.745292812499</v>
      </c>
      <c r="P8598" s="5">
        <v>42305.745292812499</v>
      </c>
    </row>
    <row r="8599" spans="1:16">
      <c r="A8599">
        <v>6</v>
      </c>
      <c r="B8599">
        <v>17</v>
      </c>
      <c r="C8599">
        <v>9</v>
      </c>
      <c r="D8599">
        <v>97</v>
      </c>
      <c r="E8599">
        <v>1787</v>
      </c>
      <c r="F8599">
        <v>3564</v>
      </c>
      <c r="G8599">
        <v>1597</v>
      </c>
      <c r="H8599">
        <v>5</v>
      </c>
      <c r="I8599" s="58">
        <v>-110547</v>
      </c>
      <c r="J8599">
        <v>159705</v>
      </c>
      <c r="K8599" s="4">
        <v>0</v>
      </c>
      <c r="L8599" s="4">
        <v>4.0990000000000002</v>
      </c>
      <c r="M8599" s="4">
        <v>26.768999999999998</v>
      </c>
      <c r="N8599" s="4">
        <v>30.867999999999999</v>
      </c>
      <c r="O8599" s="5">
        <v>42305.745292812499</v>
      </c>
      <c r="P8599" s="5">
        <v>43258.050196053242</v>
      </c>
    </row>
    <row r="8600" spans="1:16">
      <c r="A8600">
        <v>6</v>
      </c>
      <c r="B8600">
        <v>17</v>
      </c>
      <c r="C8600">
        <v>9</v>
      </c>
      <c r="D8600">
        <v>97</v>
      </c>
      <c r="E8600">
        <v>1828</v>
      </c>
      <c r="F8600">
        <v>3565</v>
      </c>
      <c r="G8600">
        <v>1659</v>
      </c>
      <c r="H8600">
        <v>2</v>
      </c>
      <c r="I8600" s="58">
        <v>-87991</v>
      </c>
      <c r="J8600">
        <v>165902</v>
      </c>
      <c r="K8600" s="4">
        <v>0</v>
      </c>
      <c r="L8600" s="4">
        <v>8.9440000000000008</v>
      </c>
      <c r="M8600" s="4">
        <v>2.7839999999999998</v>
      </c>
      <c r="N8600" s="4">
        <v>11.728</v>
      </c>
      <c r="O8600" s="5">
        <v>42305.745292812499</v>
      </c>
      <c r="P8600" s="5">
        <v>43258.050196053242</v>
      </c>
    </row>
    <row r="8601" spans="1:16">
      <c r="A8601">
        <v>6</v>
      </c>
      <c r="B8601">
        <v>17</v>
      </c>
      <c r="C8601">
        <v>9</v>
      </c>
      <c r="D8601">
        <v>97</v>
      </c>
      <c r="E8601">
        <v>1828</v>
      </c>
      <c r="F8601">
        <v>3566</v>
      </c>
      <c r="G8601">
        <v>3077</v>
      </c>
      <c r="H8601">
        <v>1</v>
      </c>
      <c r="I8601" s="58">
        <v>429893</v>
      </c>
      <c r="J8601">
        <v>307701</v>
      </c>
      <c r="K8601" s="4">
        <v>0</v>
      </c>
      <c r="L8601" s="4">
        <v>2.7839999999999998</v>
      </c>
      <c r="M8601" s="4">
        <v>0</v>
      </c>
      <c r="N8601" s="4">
        <v>2.7839999999999998</v>
      </c>
      <c r="O8601" s="5">
        <v>42305.745292812499</v>
      </c>
      <c r="P8601" s="5">
        <v>43258.050196053242</v>
      </c>
    </row>
    <row r="8602" spans="1:16">
      <c r="A8602">
        <v>6</v>
      </c>
      <c r="B8602">
        <v>17</v>
      </c>
      <c r="C8602">
        <v>9</v>
      </c>
      <c r="D8602">
        <v>97</v>
      </c>
      <c r="E8602">
        <v>2072</v>
      </c>
      <c r="F8602">
        <v>3567</v>
      </c>
      <c r="G8602">
        <v>1927</v>
      </c>
      <c r="H8602">
        <v>2</v>
      </c>
      <c r="I8602" s="58">
        <v>9894</v>
      </c>
      <c r="J8602">
        <v>192702</v>
      </c>
      <c r="K8602" s="4">
        <v>0</v>
      </c>
      <c r="L8602" s="4">
        <v>7.6210000000000004</v>
      </c>
      <c r="M8602" s="4">
        <v>13.875</v>
      </c>
      <c r="N8602" s="4">
        <v>21.495999999999999</v>
      </c>
      <c r="O8602" s="5">
        <v>42305.745292812499</v>
      </c>
      <c r="P8602" s="5">
        <v>42305.745292812499</v>
      </c>
    </row>
    <row r="8603" spans="1:16">
      <c r="A8603">
        <v>6</v>
      </c>
      <c r="B8603">
        <v>17</v>
      </c>
      <c r="C8603">
        <v>9</v>
      </c>
      <c r="D8603">
        <v>97</v>
      </c>
      <c r="E8603">
        <v>2072</v>
      </c>
      <c r="F8603">
        <v>3568</v>
      </c>
      <c r="G8603">
        <v>1927</v>
      </c>
      <c r="H8603">
        <v>3</v>
      </c>
      <c r="I8603" s="58">
        <v>9922</v>
      </c>
      <c r="J8603">
        <v>192703</v>
      </c>
      <c r="K8603" s="4">
        <v>0</v>
      </c>
      <c r="L8603" s="4">
        <v>9.7539999999999996</v>
      </c>
      <c r="M8603" s="4">
        <v>22.331</v>
      </c>
      <c r="N8603" s="4">
        <v>32.085000000000001</v>
      </c>
      <c r="O8603" s="5">
        <v>42305.745292812499</v>
      </c>
      <c r="P8603" s="5">
        <v>42305.745292812499</v>
      </c>
    </row>
    <row r="8604" spans="1:16">
      <c r="A8604">
        <v>6</v>
      </c>
      <c r="B8604">
        <v>17</v>
      </c>
      <c r="C8604">
        <v>9</v>
      </c>
      <c r="D8604">
        <v>97</v>
      </c>
      <c r="E8604">
        <v>2440</v>
      </c>
      <c r="F8604">
        <v>3569</v>
      </c>
      <c r="G8604">
        <v>2308</v>
      </c>
      <c r="H8604">
        <v>1</v>
      </c>
      <c r="I8604" s="58">
        <v>149020</v>
      </c>
      <c r="J8604">
        <v>230801</v>
      </c>
      <c r="K8604" s="4">
        <v>0</v>
      </c>
      <c r="L8604" s="4">
        <v>8.5069999999999997</v>
      </c>
      <c r="M8604" s="4">
        <v>0</v>
      </c>
      <c r="N8604" s="4">
        <v>8.5069999999999997</v>
      </c>
      <c r="O8604" s="5">
        <v>42305.745292812499</v>
      </c>
      <c r="P8604" s="5">
        <v>42305.745292812499</v>
      </c>
    </row>
    <row r="8605" spans="1:16">
      <c r="A8605">
        <v>6</v>
      </c>
      <c r="B8605">
        <v>17</v>
      </c>
      <c r="C8605">
        <v>9</v>
      </c>
      <c r="D8605">
        <v>97</v>
      </c>
      <c r="E8605">
        <v>2509</v>
      </c>
      <c r="F8605">
        <v>3570</v>
      </c>
      <c r="G8605">
        <v>2391</v>
      </c>
      <c r="H8605">
        <v>2</v>
      </c>
      <c r="I8605" s="58">
        <v>179367</v>
      </c>
      <c r="J8605">
        <v>239102</v>
      </c>
      <c r="K8605" s="4">
        <v>0</v>
      </c>
      <c r="L8605" s="4">
        <v>8.391</v>
      </c>
      <c r="M8605" s="4">
        <v>8.7210000000000001</v>
      </c>
      <c r="N8605" s="4">
        <v>17.111999999999998</v>
      </c>
      <c r="O8605" s="5">
        <v>42305.745292812499</v>
      </c>
      <c r="P8605" s="5">
        <v>42305.745292812499</v>
      </c>
    </row>
    <row r="8606" spans="1:16">
      <c r="A8606">
        <v>6</v>
      </c>
      <c r="B8606">
        <v>17</v>
      </c>
      <c r="C8606">
        <v>9</v>
      </c>
      <c r="D8606">
        <v>97</v>
      </c>
      <c r="E8606">
        <v>2815</v>
      </c>
      <c r="F8606">
        <v>3571</v>
      </c>
      <c r="G8606">
        <v>1659</v>
      </c>
      <c r="H8606">
        <v>1</v>
      </c>
      <c r="I8606" s="58">
        <v>-88022</v>
      </c>
      <c r="J8606">
        <v>165901</v>
      </c>
      <c r="K8606" s="4">
        <v>0</v>
      </c>
      <c r="L8606" s="4">
        <v>2.0459999999999998</v>
      </c>
      <c r="M8606" s="4">
        <v>7.351</v>
      </c>
      <c r="N8606" s="4">
        <v>9.3970000000000002</v>
      </c>
      <c r="O8606" s="5">
        <v>42305.745292812499</v>
      </c>
      <c r="P8606" s="5">
        <v>43258.050196053242</v>
      </c>
    </row>
    <row r="8607" spans="1:16">
      <c r="A8607">
        <v>6</v>
      </c>
      <c r="B8607">
        <v>17</v>
      </c>
      <c r="C8607">
        <v>9</v>
      </c>
      <c r="D8607">
        <v>97</v>
      </c>
      <c r="E8607">
        <v>2832</v>
      </c>
      <c r="F8607">
        <v>3572</v>
      </c>
      <c r="G8607">
        <v>1780</v>
      </c>
      <c r="H8607">
        <v>3</v>
      </c>
      <c r="I8607" s="58">
        <v>-43768</v>
      </c>
      <c r="J8607">
        <v>178003</v>
      </c>
      <c r="K8607" s="4">
        <v>0</v>
      </c>
      <c r="L8607" s="4">
        <v>2.4220000000000002</v>
      </c>
      <c r="M8607" s="4">
        <v>0</v>
      </c>
      <c r="N8607" s="4">
        <v>2.4220000000000002</v>
      </c>
      <c r="O8607" s="5">
        <v>42305.745292812499</v>
      </c>
      <c r="P8607" s="5">
        <v>42305.745292812499</v>
      </c>
    </row>
    <row r="8608" spans="1:16">
      <c r="A8608">
        <v>6</v>
      </c>
      <c r="B8608">
        <v>17</v>
      </c>
      <c r="C8608">
        <v>9</v>
      </c>
      <c r="D8608">
        <v>97</v>
      </c>
      <c r="E8608">
        <v>2890</v>
      </c>
      <c r="F8608">
        <v>3573</v>
      </c>
      <c r="G8608">
        <v>550</v>
      </c>
      <c r="H8608">
        <v>7</v>
      </c>
      <c r="I8608" s="58" t="s">
        <v>10722</v>
      </c>
      <c r="J8608">
        <v>55007</v>
      </c>
      <c r="K8608" s="4">
        <v>0</v>
      </c>
      <c r="L8608" s="4">
        <v>6.2930000000000001</v>
      </c>
      <c r="M8608" s="4">
        <v>0</v>
      </c>
      <c r="N8608" s="4">
        <v>6.2930000000000001</v>
      </c>
      <c r="O8608" s="5">
        <v>42305.745292812499</v>
      </c>
      <c r="P8608" s="5">
        <v>42305.745292812499</v>
      </c>
    </row>
    <row r="8609" spans="1:16">
      <c r="A8609">
        <v>6</v>
      </c>
      <c r="B8609">
        <v>17</v>
      </c>
      <c r="C8609">
        <v>9</v>
      </c>
      <c r="D8609">
        <v>97</v>
      </c>
      <c r="E8609">
        <v>3256</v>
      </c>
      <c r="F8609">
        <v>3574</v>
      </c>
      <c r="G8609">
        <v>550</v>
      </c>
      <c r="H8609">
        <v>12</v>
      </c>
      <c r="I8609" s="58" t="s">
        <v>10723</v>
      </c>
      <c r="J8609">
        <v>55012</v>
      </c>
      <c r="K8609" s="4">
        <v>0</v>
      </c>
      <c r="L8609" s="4">
        <v>1.3959999999999999</v>
      </c>
      <c r="M8609" s="4">
        <v>0</v>
      </c>
      <c r="N8609" s="4">
        <v>1.3959999999999999</v>
      </c>
      <c r="O8609" t="s">
        <v>1223</v>
      </c>
      <c r="P8609" t="s">
        <v>1223</v>
      </c>
    </row>
    <row r="8610" spans="1:16">
      <c r="A8610">
        <v>6</v>
      </c>
      <c r="B8610">
        <v>17</v>
      </c>
      <c r="C8610">
        <v>9</v>
      </c>
      <c r="D8610">
        <v>97</v>
      </c>
      <c r="E8610">
        <v>3292</v>
      </c>
      <c r="F8610">
        <v>3575</v>
      </c>
      <c r="G8610">
        <v>3400</v>
      </c>
      <c r="H8610">
        <v>1</v>
      </c>
      <c r="I8610" s="58">
        <v>547866</v>
      </c>
      <c r="J8610">
        <v>340001</v>
      </c>
      <c r="K8610" s="4">
        <v>1</v>
      </c>
      <c r="L8610" s="4">
        <v>3.0409999999999999</v>
      </c>
      <c r="M8610" s="4">
        <v>0</v>
      </c>
      <c r="N8610" s="4">
        <v>2.0409999999999999</v>
      </c>
      <c r="O8610" s="5">
        <v>42305.745292812499</v>
      </c>
      <c r="P8610" s="5">
        <v>42305.745292812499</v>
      </c>
    </row>
    <row r="8611" spans="1:16">
      <c r="A8611">
        <v>6</v>
      </c>
      <c r="B8611">
        <v>17</v>
      </c>
      <c r="C8611">
        <v>9</v>
      </c>
      <c r="D8611">
        <v>97</v>
      </c>
      <c r="E8611">
        <v>3858</v>
      </c>
      <c r="F8611">
        <v>3576</v>
      </c>
      <c r="G8611">
        <v>258</v>
      </c>
      <c r="H8611">
        <v>3</v>
      </c>
      <c r="I8611" s="58" t="s">
        <v>1730</v>
      </c>
      <c r="J8611">
        <v>25803</v>
      </c>
      <c r="K8611" s="4">
        <v>2</v>
      </c>
      <c r="L8611" s="4">
        <v>5.0869999999999997</v>
      </c>
      <c r="M8611" s="4">
        <v>250.08099999999999</v>
      </c>
      <c r="N8611" s="4">
        <v>253.16800000000001</v>
      </c>
      <c r="O8611" s="5">
        <v>42305.745292812499</v>
      </c>
      <c r="P8611" s="5">
        <v>42305.745292812499</v>
      </c>
    </row>
    <row r="8612" spans="1:16">
      <c r="A8612">
        <v>6</v>
      </c>
      <c r="B8612">
        <v>17</v>
      </c>
      <c r="C8612">
        <v>9</v>
      </c>
      <c r="D8612">
        <v>97</v>
      </c>
      <c r="E8612">
        <v>3872</v>
      </c>
      <c r="F8612">
        <v>3577</v>
      </c>
      <c r="G8612">
        <v>120</v>
      </c>
      <c r="H8612">
        <v>1</v>
      </c>
      <c r="I8612" s="58" t="s">
        <v>10724</v>
      </c>
      <c r="J8612">
        <v>12001</v>
      </c>
      <c r="K8612" s="4">
        <v>0</v>
      </c>
      <c r="L8612" s="4">
        <v>10.210000000000001</v>
      </c>
      <c r="M8612" s="4">
        <v>0</v>
      </c>
      <c r="N8612" s="4">
        <v>10.210000000000001</v>
      </c>
      <c r="O8612" s="5">
        <v>42305.745292812499</v>
      </c>
      <c r="P8612" s="5">
        <v>42305.745292812499</v>
      </c>
    </row>
    <row r="8613" spans="1:16">
      <c r="A8613">
        <v>6</v>
      </c>
      <c r="B8613">
        <v>17</v>
      </c>
      <c r="C8613">
        <v>9</v>
      </c>
      <c r="D8613">
        <v>97</v>
      </c>
      <c r="E8613">
        <v>3872</v>
      </c>
      <c r="F8613">
        <v>3578</v>
      </c>
      <c r="G8613">
        <v>120</v>
      </c>
      <c r="H8613">
        <v>2</v>
      </c>
      <c r="I8613" s="58" t="s">
        <v>10725</v>
      </c>
      <c r="J8613">
        <v>12002</v>
      </c>
      <c r="K8613" s="4">
        <v>9.9640000000000004</v>
      </c>
      <c r="L8613" s="4">
        <v>17.201000000000001</v>
      </c>
      <c r="M8613" s="4">
        <v>10.210000000000001</v>
      </c>
      <c r="N8613" s="4">
        <v>17.446999999999999</v>
      </c>
      <c r="O8613" s="5">
        <v>42305.745292812499</v>
      </c>
      <c r="P8613" s="5">
        <v>43258.050196053242</v>
      </c>
    </row>
    <row r="8614" spans="1:16">
      <c r="A8614">
        <v>6</v>
      </c>
      <c r="B8614">
        <v>17</v>
      </c>
      <c r="C8614">
        <v>9</v>
      </c>
      <c r="D8614">
        <v>97</v>
      </c>
      <c r="E8614">
        <v>3884</v>
      </c>
      <c r="F8614">
        <v>3579</v>
      </c>
      <c r="G8614">
        <v>183</v>
      </c>
      <c r="H8614">
        <v>2</v>
      </c>
      <c r="I8614" s="58" t="s">
        <v>10726</v>
      </c>
      <c r="J8614">
        <v>18302</v>
      </c>
      <c r="K8614" s="4">
        <v>0</v>
      </c>
      <c r="L8614" s="4">
        <v>9.86</v>
      </c>
      <c r="M8614" s="4">
        <v>104.79300000000001</v>
      </c>
      <c r="N8614" s="4">
        <v>114.65300000000001</v>
      </c>
      <c r="O8614" s="5">
        <v>42305.745292812499</v>
      </c>
      <c r="P8614" s="5">
        <v>42305.745292812499</v>
      </c>
    </row>
    <row r="8615" spans="1:16">
      <c r="A8615">
        <v>6</v>
      </c>
      <c r="B8615">
        <v>17</v>
      </c>
      <c r="C8615">
        <v>9</v>
      </c>
      <c r="D8615">
        <v>97</v>
      </c>
      <c r="E8615">
        <v>3884</v>
      </c>
      <c r="F8615">
        <v>3580</v>
      </c>
      <c r="G8615">
        <v>183</v>
      </c>
      <c r="H8615">
        <v>3</v>
      </c>
      <c r="I8615" s="58" t="s">
        <v>10727</v>
      </c>
      <c r="J8615">
        <v>18303</v>
      </c>
      <c r="K8615" s="4">
        <v>9.86</v>
      </c>
      <c r="L8615" s="4">
        <v>25.672999999999998</v>
      </c>
      <c r="M8615" s="4">
        <v>114.65300000000001</v>
      </c>
      <c r="N8615" s="4">
        <v>130.465</v>
      </c>
      <c r="O8615" s="5">
        <v>42305.745292812499</v>
      </c>
      <c r="P8615" s="5">
        <v>42305.745292812499</v>
      </c>
    </row>
    <row r="8616" spans="1:16">
      <c r="A8616">
        <v>6</v>
      </c>
      <c r="B8616">
        <v>17</v>
      </c>
      <c r="C8616">
        <v>9</v>
      </c>
      <c r="D8616">
        <v>97</v>
      </c>
      <c r="E8616">
        <v>399</v>
      </c>
      <c r="F8616">
        <v>3552</v>
      </c>
      <c r="G8616">
        <v>120</v>
      </c>
      <c r="H8616">
        <v>5</v>
      </c>
      <c r="I8616" s="58" t="s">
        <v>10728</v>
      </c>
      <c r="J8616">
        <v>12005</v>
      </c>
      <c r="K8616" s="4">
        <v>0</v>
      </c>
      <c r="L8616" s="4">
        <v>20.986999999999998</v>
      </c>
      <c r="M8616" s="4">
        <v>21.611000000000001</v>
      </c>
      <c r="N8616" s="4">
        <v>42.597999999999999</v>
      </c>
      <c r="O8616" s="5">
        <v>42305.745292812499</v>
      </c>
      <c r="P8616" s="5">
        <v>42305.745292812499</v>
      </c>
    </row>
    <row r="8617" spans="1:16">
      <c r="A8617">
        <v>6</v>
      </c>
      <c r="B8617">
        <v>17</v>
      </c>
      <c r="C8617">
        <v>9</v>
      </c>
      <c r="D8617">
        <v>97</v>
      </c>
      <c r="E8617">
        <v>400</v>
      </c>
      <c r="F8617">
        <v>3553</v>
      </c>
      <c r="G8617">
        <v>774</v>
      </c>
      <c r="H8617">
        <v>2</v>
      </c>
      <c r="I8617" s="58" t="s">
        <v>10729</v>
      </c>
      <c r="J8617">
        <v>77402</v>
      </c>
      <c r="K8617" s="4">
        <v>0</v>
      </c>
      <c r="L8617" s="4">
        <v>15.552</v>
      </c>
      <c r="M8617" s="4">
        <v>37.523000000000003</v>
      </c>
      <c r="N8617" s="4">
        <v>53.075000000000003</v>
      </c>
      <c r="O8617" s="5">
        <v>42305.745292812499</v>
      </c>
      <c r="P8617" s="5">
        <v>42305.745292812499</v>
      </c>
    </row>
    <row r="8618" spans="1:16">
      <c r="A8618">
        <v>6</v>
      </c>
      <c r="B8618">
        <v>17</v>
      </c>
      <c r="C8618">
        <v>9</v>
      </c>
      <c r="D8618">
        <v>97</v>
      </c>
      <c r="E8618">
        <v>400</v>
      </c>
      <c r="F8618">
        <v>3554</v>
      </c>
      <c r="G8618">
        <v>1054</v>
      </c>
      <c r="H8618">
        <v>4</v>
      </c>
      <c r="I8618" s="58" t="s">
        <v>10730</v>
      </c>
      <c r="J8618">
        <v>105404</v>
      </c>
      <c r="K8618" s="4">
        <v>0</v>
      </c>
      <c r="L8618" s="4">
        <v>10.579000000000001</v>
      </c>
      <c r="M8618" s="4">
        <v>53.25</v>
      </c>
      <c r="N8618" s="4">
        <v>63.829000000000001</v>
      </c>
      <c r="O8618" s="5">
        <v>42305.745292812499</v>
      </c>
      <c r="P8618" s="5">
        <v>42305.745292812499</v>
      </c>
    </row>
    <row r="8619" spans="1:16">
      <c r="A8619">
        <v>6</v>
      </c>
      <c r="B8619">
        <v>17</v>
      </c>
      <c r="C8619">
        <v>9</v>
      </c>
      <c r="D8619">
        <v>97</v>
      </c>
      <c r="E8619">
        <v>402</v>
      </c>
      <c r="F8619">
        <v>3555</v>
      </c>
      <c r="G8619">
        <v>936</v>
      </c>
      <c r="H8619">
        <v>1</v>
      </c>
      <c r="I8619" s="58" t="s">
        <v>10731</v>
      </c>
      <c r="J8619">
        <v>93601</v>
      </c>
      <c r="K8619" s="4">
        <v>0</v>
      </c>
      <c r="L8619" s="4">
        <v>13.500999999999999</v>
      </c>
      <c r="M8619" s="4">
        <v>0</v>
      </c>
      <c r="N8619" s="4">
        <v>13.500999999999999</v>
      </c>
      <c r="O8619" s="5">
        <v>42305.745292812499</v>
      </c>
      <c r="P8619" s="5">
        <v>42305.745292812499</v>
      </c>
    </row>
    <row r="8620" spans="1:16">
      <c r="A8620">
        <v>6</v>
      </c>
      <c r="B8620">
        <v>17</v>
      </c>
      <c r="C8620">
        <v>9</v>
      </c>
      <c r="D8620">
        <v>97</v>
      </c>
      <c r="E8620">
        <v>4026</v>
      </c>
      <c r="F8620">
        <v>3581</v>
      </c>
      <c r="G8620">
        <v>467</v>
      </c>
      <c r="H8620">
        <v>1</v>
      </c>
      <c r="I8620" s="58" t="s">
        <v>10732</v>
      </c>
      <c r="J8620">
        <v>46701</v>
      </c>
      <c r="K8620" s="4">
        <v>0</v>
      </c>
      <c r="L8620" s="4">
        <v>2.0910000000000002</v>
      </c>
      <c r="M8620" s="4">
        <v>11.430999999999999</v>
      </c>
      <c r="N8620" s="4">
        <v>13.522</v>
      </c>
      <c r="O8620" s="5">
        <v>42305.745292812499</v>
      </c>
      <c r="P8620" s="5">
        <v>43258.050196053242</v>
      </c>
    </row>
    <row r="8621" spans="1:16">
      <c r="A8621">
        <v>6</v>
      </c>
      <c r="B8621">
        <v>17</v>
      </c>
      <c r="C8621">
        <v>9</v>
      </c>
      <c r="D8621">
        <v>97</v>
      </c>
      <c r="E8621">
        <v>4534</v>
      </c>
      <c r="F8621">
        <v>3582</v>
      </c>
      <c r="G8621">
        <v>55</v>
      </c>
      <c r="H8621">
        <v>2</v>
      </c>
      <c r="I8621" s="58">
        <v>20121</v>
      </c>
      <c r="J8621">
        <v>5502</v>
      </c>
      <c r="K8621" s="4">
        <v>0</v>
      </c>
      <c r="L8621" s="4">
        <v>9.7200000000000006</v>
      </c>
      <c r="M8621" s="4">
        <v>359.39299999999997</v>
      </c>
      <c r="N8621" s="4">
        <v>369.113</v>
      </c>
      <c r="O8621" s="5">
        <v>42305.745292812499</v>
      </c>
      <c r="P8621" s="5">
        <v>43258.050196053242</v>
      </c>
    </row>
    <row r="8622" spans="1:16">
      <c r="A8622">
        <v>6</v>
      </c>
      <c r="B8622">
        <v>17</v>
      </c>
      <c r="C8622">
        <v>9</v>
      </c>
      <c r="D8622">
        <v>97</v>
      </c>
      <c r="E8622">
        <v>4547</v>
      </c>
      <c r="F8622">
        <v>3583</v>
      </c>
      <c r="G8622">
        <v>251</v>
      </c>
      <c r="H8622">
        <v>1</v>
      </c>
      <c r="I8622" s="58" t="s">
        <v>10733</v>
      </c>
      <c r="J8622">
        <v>25101</v>
      </c>
      <c r="K8622" s="4">
        <v>0</v>
      </c>
      <c r="L8622" s="4">
        <v>20.699000000000002</v>
      </c>
      <c r="M8622" s="4">
        <v>147.87</v>
      </c>
      <c r="N8622" s="4">
        <v>168.56800000000001</v>
      </c>
      <c r="O8622" s="5">
        <v>42305.745292812499</v>
      </c>
      <c r="P8622" s="5">
        <v>42305.745292812499</v>
      </c>
    </row>
    <row r="8623" spans="1:16">
      <c r="A8623">
        <v>6</v>
      </c>
      <c r="B8623">
        <v>17</v>
      </c>
      <c r="C8623">
        <v>9</v>
      </c>
      <c r="D8623">
        <v>97</v>
      </c>
      <c r="E8623">
        <v>4547</v>
      </c>
      <c r="F8623">
        <v>3584</v>
      </c>
      <c r="G8623">
        <v>251</v>
      </c>
      <c r="H8623">
        <v>2</v>
      </c>
      <c r="I8623" s="58" t="s">
        <v>10734</v>
      </c>
      <c r="J8623">
        <v>25102</v>
      </c>
      <c r="K8623" s="4">
        <v>21.245000000000001</v>
      </c>
      <c r="L8623" s="4">
        <v>37.295000000000002</v>
      </c>
      <c r="M8623" s="4">
        <v>168.56800000000001</v>
      </c>
      <c r="N8623" s="4">
        <v>184.59399999999999</v>
      </c>
      <c r="O8623" s="5">
        <v>42305.745292812499</v>
      </c>
      <c r="P8623" s="5">
        <v>43258.050196053242</v>
      </c>
    </row>
    <row r="8624" spans="1:16">
      <c r="A8624">
        <v>6</v>
      </c>
      <c r="B8624">
        <v>17</v>
      </c>
      <c r="C8624">
        <v>9</v>
      </c>
      <c r="D8624">
        <v>97</v>
      </c>
      <c r="E8624">
        <v>4547</v>
      </c>
      <c r="F8624">
        <v>3585</v>
      </c>
      <c r="G8624">
        <v>258</v>
      </c>
      <c r="H8624">
        <v>3</v>
      </c>
      <c r="I8624" s="58" t="s">
        <v>1730</v>
      </c>
      <c r="J8624">
        <v>25803</v>
      </c>
      <c r="K8624" s="4">
        <v>40</v>
      </c>
      <c r="L8624" s="4">
        <v>41.27</v>
      </c>
      <c r="M8624" s="4">
        <v>146.59899999999999</v>
      </c>
      <c r="N8624" s="4">
        <v>147.87</v>
      </c>
      <c r="O8624" s="5">
        <v>42305.745292812499</v>
      </c>
      <c r="P8624" s="5">
        <v>43258.050196053242</v>
      </c>
    </row>
    <row r="8625" spans="1:16">
      <c r="A8625">
        <v>6</v>
      </c>
      <c r="B8625">
        <v>18</v>
      </c>
      <c r="C8625">
        <v>13</v>
      </c>
      <c r="D8625">
        <v>75</v>
      </c>
      <c r="E8625">
        <v>1086</v>
      </c>
      <c r="F8625">
        <v>5303</v>
      </c>
      <c r="G8625">
        <v>2514</v>
      </c>
      <c r="H8625">
        <v>1</v>
      </c>
      <c r="I8625" s="58">
        <v>224261</v>
      </c>
      <c r="J8625">
        <v>251401</v>
      </c>
      <c r="K8625" s="4">
        <v>0</v>
      </c>
      <c r="L8625" s="4">
        <v>8.81</v>
      </c>
      <c r="M8625" s="4">
        <v>0</v>
      </c>
      <c r="N8625" s="4">
        <v>8.81</v>
      </c>
      <c r="O8625" s="5">
        <v>42305.745292812499</v>
      </c>
      <c r="P8625" s="5">
        <v>42305.745292812499</v>
      </c>
    </row>
    <row r="8626" spans="1:16">
      <c r="A8626">
        <v>6</v>
      </c>
      <c r="B8626">
        <v>18</v>
      </c>
      <c r="C8626">
        <v>13</v>
      </c>
      <c r="D8626">
        <v>75</v>
      </c>
      <c r="E8626">
        <v>1087</v>
      </c>
      <c r="F8626">
        <v>5304</v>
      </c>
      <c r="G8626">
        <v>1264</v>
      </c>
      <c r="H8626">
        <v>1</v>
      </c>
      <c r="I8626" s="58" t="s">
        <v>10735</v>
      </c>
      <c r="J8626">
        <v>126401</v>
      </c>
      <c r="K8626" s="4">
        <v>0</v>
      </c>
      <c r="L8626" s="4">
        <v>4.6920000000000002</v>
      </c>
      <c r="M8626" s="4">
        <v>0</v>
      </c>
      <c r="N8626" s="4">
        <v>4.6920000000000002</v>
      </c>
      <c r="O8626" s="5">
        <v>42305.745292812499</v>
      </c>
      <c r="P8626" s="5">
        <v>42305.745292812499</v>
      </c>
    </row>
    <row r="8627" spans="1:16">
      <c r="A8627">
        <v>6</v>
      </c>
      <c r="B8627">
        <v>18</v>
      </c>
      <c r="C8627">
        <v>13</v>
      </c>
      <c r="D8627">
        <v>75</v>
      </c>
      <c r="E8627">
        <v>1088</v>
      </c>
      <c r="F8627">
        <v>5305</v>
      </c>
      <c r="G8627">
        <v>1266</v>
      </c>
      <c r="H8627">
        <v>1</v>
      </c>
      <c r="I8627" s="58" t="s">
        <v>10736</v>
      </c>
      <c r="J8627">
        <v>126601</v>
      </c>
      <c r="K8627" s="4">
        <v>0</v>
      </c>
      <c r="L8627" s="4">
        <v>4.0960000000000001</v>
      </c>
      <c r="M8627" s="4">
        <v>0</v>
      </c>
      <c r="N8627" s="4">
        <v>4.0960000000000001</v>
      </c>
      <c r="O8627" s="5">
        <v>42305.745292812499</v>
      </c>
      <c r="P8627" s="5">
        <v>42305.745292812499</v>
      </c>
    </row>
    <row r="8628" spans="1:16">
      <c r="A8628">
        <v>6</v>
      </c>
      <c r="B8628">
        <v>18</v>
      </c>
      <c r="C8628">
        <v>13</v>
      </c>
      <c r="D8628">
        <v>75</v>
      </c>
      <c r="E8628">
        <v>1089</v>
      </c>
      <c r="F8628">
        <v>5306</v>
      </c>
      <c r="G8628">
        <v>1440</v>
      </c>
      <c r="H8628">
        <v>1</v>
      </c>
      <c r="I8628" s="58" t="s">
        <v>10737</v>
      </c>
      <c r="J8628">
        <v>144001</v>
      </c>
      <c r="K8628" s="4">
        <v>0</v>
      </c>
      <c r="L8628" s="4">
        <v>6.05</v>
      </c>
      <c r="M8628" s="4">
        <v>0</v>
      </c>
      <c r="N8628" s="4">
        <v>6.05</v>
      </c>
      <c r="O8628" s="5">
        <v>42305.745292812499</v>
      </c>
      <c r="P8628" s="5">
        <v>43258.050196053242</v>
      </c>
    </row>
    <row r="8629" spans="1:16">
      <c r="A8629">
        <v>6</v>
      </c>
      <c r="B8629">
        <v>18</v>
      </c>
      <c r="C8629">
        <v>13</v>
      </c>
      <c r="D8629">
        <v>75</v>
      </c>
      <c r="E8629">
        <v>1235</v>
      </c>
      <c r="F8629">
        <v>5307</v>
      </c>
      <c r="G8629">
        <v>1262</v>
      </c>
      <c r="H8629">
        <v>1</v>
      </c>
      <c r="I8629" s="58" t="s">
        <v>10738</v>
      </c>
      <c r="J8629">
        <v>126201</v>
      </c>
      <c r="K8629" s="4">
        <v>9.9550000000000001</v>
      </c>
      <c r="L8629" s="4">
        <v>16.652000000000001</v>
      </c>
      <c r="M8629" s="4">
        <v>0</v>
      </c>
      <c r="N8629" s="4">
        <v>6.6970000000000001</v>
      </c>
      <c r="O8629" s="5">
        <v>42305.745292812499</v>
      </c>
      <c r="P8629" s="5">
        <v>42305.745292812499</v>
      </c>
    </row>
    <row r="8630" spans="1:16">
      <c r="A8630">
        <v>6</v>
      </c>
      <c r="B8630">
        <v>18</v>
      </c>
      <c r="C8630">
        <v>13</v>
      </c>
      <c r="D8630">
        <v>75</v>
      </c>
      <c r="E8630">
        <v>1402</v>
      </c>
      <c r="F8630">
        <v>5308</v>
      </c>
      <c r="G8630">
        <v>1105</v>
      </c>
      <c r="H8630">
        <v>1</v>
      </c>
      <c r="I8630" s="58" t="s">
        <v>10739</v>
      </c>
      <c r="J8630">
        <v>110501</v>
      </c>
      <c r="K8630" s="4">
        <v>0</v>
      </c>
      <c r="L8630" s="4">
        <v>13.058999999999999</v>
      </c>
      <c r="M8630" s="4">
        <v>11.923</v>
      </c>
      <c r="N8630" s="4">
        <v>23.867999999999999</v>
      </c>
      <c r="O8630" s="5">
        <v>42305.745292812499</v>
      </c>
      <c r="P8630" s="5">
        <v>43258.050196053242</v>
      </c>
    </row>
    <row r="8631" spans="1:16">
      <c r="A8631">
        <v>6</v>
      </c>
      <c r="B8631">
        <v>18</v>
      </c>
      <c r="C8631">
        <v>13</v>
      </c>
      <c r="D8631">
        <v>75</v>
      </c>
      <c r="E8631">
        <v>1402</v>
      </c>
      <c r="F8631">
        <v>5309</v>
      </c>
      <c r="G8631">
        <v>1265</v>
      </c>
      <c r="H8631">
        <v>1</v>
      </c>
      <c r="I8631" s="58" t="s">
        <v>10740</v>
      </c>
      <c r="J8631">
        <v>126501</v>
      </c>
      <c r="K8631" s="4">
        <v>0</v>
      </c>
      <c r="L8631" s="4">
        <v>11.852</v>
      </c>
      <c r="M8631" s="4">
        <v>0</v>
      </c>
      <c r="N8631" s="4">
        <v>11.852</v>
      </c>
      <c r="O8631" s="5">
        <v>42305.745292812499</v>
      </c>
      <c r="P8631" s="5">
        <v>42305.745292812499</v>
      </c>
    </row>
    <row r="8632" spans="1:16">
      <c r="A8632">
        <v>6</v>
      </c>
      <c r="B8632">
        <v>18</v>
      </c>
      <c r="C8632">
        <v>13</v>
      </c>
      <c r="D8632">
        <v>75</v>
      </c>
      <c r="E8632">
        <v>1406</v>
      </c>
      <c r="F8632">
        <v>5310</v>
      </c>
      <c r="G8632">
        <v>267</v>
      </c>
      <c r="H8632">
        <v>4</v>
      </c>
      <c r="I8632" s="58" t="s">
        <v>10741</v>
      </c>
      <c r="J8632">
        <v>26704</v>
      </c>
      <c r="K8632" s="4">
        <v>0</v>
      </c>
      <c r="L8632" s="4">
        <v>3.6429999999999998</v>
      </c>
      <c r="M8632" s="4">
        <v>0</v>
      </c>
      <c r="N8632" s="4">
        <v>3.6429999999999998</v>
      </c>
      <c r="O8632" s="5">
        <v>42305.745292812499</v>
      </c>
      <c r="P8632" s="5">
        <v>43258.050196053242</v>
      </c>
    </row>
    <row r="8633" spans="1:16">
      <c r="A8633">
        <v>6</v>
      </c>
      <c r="B8633">
        <v>18</v>
      </c>
      <c r="C8633">
        <v>13</v>
      </c>
      <c r="D8633">
        <v>75</v>
      </c>
      <c r="E8633">
        <v>1485</v>
      </c>
      <c r="F8633">
        <v>5311</v>
      </c>
      <c r="G8633">
        <v>1266</v>
      </c>
      <c r="H8633">
        <v>2</v>
      </c>
      <c r="I8633" s="58" t="s">
        <v>10742</v>
      </c>
      <c r="J8633">
        <v>126602</v>
      </c>
      <c r="K8633" s="4">
        <v>0</v>
      </c>
      <c r="L8633" s="4">
        <v>3.694</v>
      </c>
      <c r="M8633" s="4">
        <v>0</v>
      </c>
      <c r="N8633" s="4">
        <v>3.694</v>
      </c>
      <c r="O8633" s="5">
        <v>42305.745292812499</v>
      </c>
      <c r="P8633" s="5">
        <v>43258.050196053242</v>
      </c>
    </row>
    <row r="8634" spans="1:16">
      <c r="A8634">
        <v>6</v>
      </c>
      <c r="B8634">
        <v>18</v>
      </c>
      <c r="C8634">
        <v>13</v>
      </c>
      <c r="D8634">
        <v>75</v>
      </c>
      <c r="E8634">
        <v>1485</v>
      </c>
      <c r="F8634">
        <v>5312</v>
      </c>
      <c r="G8634">
        <v>2347</v>
      </c>
      <c r="H8634">
        <v>1</v>
      </c>
      <c r="I8634" s="58">
        <v>163265</v>
      </c>
      <c r="J8634">
        <v>234701</v>
      </c>
      <c r="K8634" s="4">
        <v>3.694</v>
      </c>
      <c r="L8634" s="4">
        <v>10.939</v>
      </c>
      <c r="M8634" s="4">
        <v>3.694</v>
      </c>
      <c r="N8634" s="4">
        <v>10.939</v>
      </c>
      <c r="O8634" s="5">
        <v>42305.745292812499</v>
      </c>
      <c r="P8634" s="5">
        <v>43258.050196053242</v>
      </c>
    </row>
    <row r="8635" spans="1:16">
      <c r="A8635">
        <v>6</v>
      </c>
      <c r="B8635">
        <v>18</v>
      </c>
      <c r="C8635">
        <v>13</v>
      </c>
      <c r="D8635">
        <v>75</v>
      </c>
      <c r="E8635">
        <v>1557</v>
      </c>
      <c r="F8635">
        <v>5313</v>
      </c>
      <c r="G8635">
        <v>1441</v>
      </c>
      <c r="H8635">
        <v>1</v>
      </c>
      <c r="I8635" s="58" t="s">
        <v>10743</v>
      </c>
      <c r="J8635">
        <v>144101</v>
      </c>
      <c r="K8635" s="4">
        <v>0</v>
      </c>
      <c r="L8635" s="4">
        <v>7.0259999999999998</v>
      </c>
      <c r="M8635" s="4">
        <v>0</v>
      </c>
      <c r="N8635" s="4">
        <v>7.0259999999999998</v>
      </c>
      <c r="O8635" s="5">
        <v>42305.745292812499</v>
      </c>
      <c r="P8635" s="5">
        <v>43258.050196053242</v>
      </c>
    </row>
    <row r="8636" spans="1:16">
      <c r="A8636">
        <v>6</v>
      </c>
      <c r="B8636">
        <v>18</v>
      </c>
      <c r="C8636">
        <v>13</v>
      </c>
      <c r="D8636">
        <v>75</v>
      </c>
      <c r="E8636">
        <v>1581</v>
      </c>
      <c r="F8636">
        <v>5314</v>
      </c>
      <c r="G8636">
        <v>211</v>
      </c>
      <c r="H8636">
        <v>11</v>
      </c>
      <c r="I8636" s="58" t="s">
        <v>10744</v>
      </c>
      <c r="J8636">
        <v>21111</v>
      </c>
      <c r="K8636" s="4">
        <v>1</v>
      </c>
      <c r="L8636" s="4">
        <v>1.3879999999999999</v>
      </c>
      <c r="M8636" s="4">
        <v>0</v>
      </c>
      <c r="N8636" s="4">
        <v>0.38800000000000001</v>
      </c>
      <c r="O8636" s="5">
        <v>42305.745292812499</v>
      </c>
      <c r="P8636" s="5">
        <v>42305.745292812499</v>
      </c>
    </row>
    <row r="8637" spans="1:16">
      <c r="A8637">
        <v>6</v>
      </c>
      <c r="B8637">
        <v>18</v>
      </c>
      <c r="C8637">
        <v>13</v>
      </c>
      <c r="D8637">
        <v>75</v>
      </c>
      <c r="E8637">
        <v>1675</v>
      </c>
      <c r="F8637">
        <v>5315</v>
      </c>
      <c r="G8637">
        <v>1498</v>
      </c>
      <c r="H8637">
        <v>1</v>
      </c>
      <c r="I8637" s="58" t="s">
        <v>10745</v>
      </c>
      <c r="J8637">
        <v>149801</v>
      </c>
      <c r="K8637" s="4">
        <v>9.5000000000000001E-2</v>
      </c>
      <c r="L8637" s="4">
        <v>3.645</v>
      </c>
      <c r="M8637" s="4">
        <v>0</v>
      </c>
      <c r="N8637" s="4">
        <v>3.55</v>
      </c>
      <c r="O8637" s="5">
        <v>42305.745292812499</v>
      </c>
      <c r="P8637" s="5">
        <v>42305.745292812499</v>
      </c>
    </row>
    <row r="8638" spans="1:16">
      <c r="A8638">
        <v>6</v>
      </c>
      <c r="B8638">
        <v>18</v>
      </c>
      <c r="C8638">
        <v>13</v>
      </c>
      <c r="D8638">
        <v>75</v>
      </c>
      <c r="E8638">
        <v>2034</v>
      </c>
      <c r="F8638">
        <v>5316</v>
      </c>
      <c r="G8638">
        <v>1266</v>
      </c>
      <c r="H8638">
        <v>3</v>
      </c>
      <c r="I8638" s="58" t="s">
        <v>10746</v>
      </c>
      <c r="J8638">
        <v>126603</v>
      </c>
      <c r="K8638" s="4">
        <v>0</v>
      </c>
      <c r="L8638" s="4">
        <v>2.9740000000000002</v>
      </c>
      <c r="M8638" s="4">
        <v>0</v>
      </c>
      <c r="N8638" s="4">
        <v>2.9740000000000002</v>
      </c>
      <c r="O8638" s="5">
        <v>42305.745292812499</v>
      </c>
      <c r="P8638" s="5">
        <v>42305.745292812499</v>
      </c>
    </row>
    <row r="8639" spans="1:16">
      <c r="A8639">
        <v>6</v>
      </c>
      <c r="B8639">
        <v>18</v>
      </c>
      <c r="C8639">
        <v>13</v>
      </c>
      <c r="D8639">
        <v>75</v>
      </c>
      <c r="E8639">
        <v>2205</v>
      </c>
      <c r="F8639">
        <v>5317</v>
      </c>
      <c r="G8639">
        <v>2017</v>
      </c>
      <c r="H8639">
        <v>1</v>
      </c>
      <c r="I8639" s="58">
        <v>42736</v>
      </c>
      <c r="J8639">
        <v>201701</v>
      </c>
      <c r="K8639" s="4">
        <v>0.13500000000000001</v>
      </c>
      <c r="L8639" s="4">
        <v>10.186999999999999</v>
      </c>
      <c r="M8639" s="4">
        <v>0</v>
      </c>
      <c r="N8639" s="4">
        <v>10.052</v>
      </c>
      <c r="O8639" s="5">
        <v>42305.745292812499</v>
      </c>
      <c r="P8639" s="5">
        <v>42305.745292812499</v>
      </c>
    </row>
    <row r="8640" spans="1:16">
      <c r="A8640">
        <v>6</v>
      </c>
      <c r="B8640">
        <v>18</v>
      </c>
      <c r="C8640">
        <v>13</v>
      </c>
      <c r="D8640">
        <v>75</v>
      </c>
      <c r="E8640">
        <v>2288</v>
      </c>
      <c r="F8640">
        <v>5318</v>
      </c>
      <c r="G8640">
        <v>2096</v>
      </c>
      <c r="H8640">
        <v>1</v>
      </c>
      <c r="I8640" s="58">
        <v>71590</v>
      </c>
      <c r="J8640">
        <v>209601</v>
      </c>
      <c r="K8640" s="4">
        <v>8.9999999999999993E-3</v>
      </c>
      <c r="L8640" s="4">
        <v>13.86</v>
      </c>
      <c r="M8640" s="4">
        <v>0</v>
      </c>
      <c r="N8640" s="4">
        <v>13.852</v>
      </c>
      <c r="O8640" s="5">
        <v>42305.745292812499</v>
      </c>
      <c r="P8640" s="5">
        <v>42305.745292812499</v>
      </c>
    </row>
    <row r="8641" spans="1:16">
      <c r="A8641">
        <v>6</v>
      </c>
      <c r="B8641">
        <v>18</v>
      </c>
      <c r="C8641">
        <v>13</v>
      </c>
      <c r="D8641">
        <v>75</v>
      </c>
      <c r="E8641">
        <v>2289</v>
      </c>
      <c r="F8641">
        <v>5319</v>
      </c>
      <c r="G8641">
        <v>2097</v>
      </c>
      <c r="H8641">
        <v>1</v>
      </c>
      <c r="I8641" s="58">
        <v>71956</v>
      </c>
      <c r="J8641">
        <v>209701</v>
      </c>
      <c r="K8641" s="4">
        <v>0</v>
      </c>
      <c r="L8641" s="4">
        <v>7.2450000000000001</v>
      </c>
      <c r="M8641" s="4">
        <v>0</v>
      </c>
      <c r="N8641" s="4">
        <v>7.2450000000000001</v>
      </c>
      <c r="O8641" s="5">
        <v>42305.745292812499</v>
      </c>
      <c r="P8641" s="5">
        <v>42305.745292812499</v>
      </c>
    </row>
    <row r="8642" spans="1:16">
      <c r="A8642">
        <v>6</v>
      </c>
      <c r="B8642">
        <v>18</v>
      </c>
      <c r="C8642">
        <v>13</v>
      </c>
      <c r="D8642">
        <v>75</v>
      </c>
      <c r="E8642">
        <v>2461</v>
      </c>
      <c r="F8642">
        <v>5320</v>
      </c>
      <c r="G8642">
        <v>2348</v>
      </c>
      <c r="H8642">
        <v>1</v>
      </c>
      <c r="I8642" s="58">
        <v>163630</v>
      </c>
      <c r="J8642">
        <v>234801</v>
      </c>
      <c r="K8642" s="4">
        <v>0</v>
      </c>
      <c r="L8642" s="4">
        <v>1.99</v>
      </c>
      <c r="M8642" s="4">
        <v>0</v>
      </c>
      <c r="N8642" s="4">
        <v>1.99</v>
      </c>
      <c r="O8642" s="5">
        <v>42305.745292812499</v>
      </c>
      <c r="P8642" s="5">
        <v>42305.745292812499</v>
      </c>
    </row>
    <row r="8643" spans="1:16">
      <c r="A8643">
        <v>6</v>
      </c>
      <c r="B8643">
        <v>18</v>
      </c>
      <c r="C8643">
        <v>13</v>
      </c>
      <c r="D8643">
        <v>75</v>
      </c>
      <c r="E8643">
        <v>2526</v>
      </c>
      <c r="F8643">
        <v>5321</v>
      </c>
      <c r="G8643">
        <v>2382</v>
      </c>
      <c r="H8643">
        <v>1</v>
      </c>
      <c r="I8643" s="58">
        <v>176049</v>
      </c>
      <c r="J8643">
        <v>238201</v>
      </c>
      <c r="K8643" s="4">
        <v>0</v>
      </c>
      <c r="L8643" s="4">
        <v>6.1340000000000003</v>
      </c>
      <c r="M8643" s="4">
        <v>0</v>
      </c>
      <c r="N8643" s="4">
        <v>6.1340000000000003</v>
      </c>
      <c r="O8643" s="5">
        <v>42305.745292812499</v>
      </c>
      <c r="P8643" s="5">
        <v>42305.745292812499</v>
      </c>
    </row>
    <row r="8644" spans="1:16">
      <c r="A8644">
        <v>6</v>
      </c>
      <c r="B8644">
        <v>18</v>
      </c>
      <c r="C8644">
        <v>13</v>
      </c>
      <c r="D8644">
        <v>75</v>
      </c>
      <c r="E8644">
        <v>2681</v>
      </c>
      <c r="F8644">
        <v>5322</v>
      </c>
      <c r="G8644">
        <v>1440</v>
      </c>
      <c r="H8644">
        <v>2</v>
      </c>
      <c r="I8644" s="58" t="s">
        <v>10747</v>
      </c>
      <c r="J8644">
        <v>144002</v>
      </c>
      <c r="K8644" s="4">
        <v>0</v>
      </c>
      <c r="L8644" s="4">
        <v>5.3360000000000003</v>
      </c>
      <c r="M8644" s="4">
        <v>0</v>
      </c>
      <c r="N8644" s="4">
        <v>5.3360000000000003</v>
      </c>
      <c r="O8644" s="5">
        <v>42305.745292812499</v>
      </c>
      <c r="P8644" s="5">
        <v>42305.745292812499</v>
      </c>
    </row>
    <row r="8645" spans="1:16">
      <c r="A8645">
        <v>6</v>
      </c>
      <c r="B8645">
        <v>18</v>
      </c>
      <c r="C8645">
        <v>13</v>
      </c>
      <c r="D8645">
        <v>75</v>
      </c>
      <c r="E8645">
        <v>2719</v>
      </c>
      <c r="F8645">
        <v>5323</v>
      </c>
      <c r="G8645">
        <v>3135</v>
      </c>
      <c r="H8645">
        <v>1</v>
      </c>
      <c r="I8645" s="58">
        <v>451076</v>
      </c>
      <c r="J8645">
        <v>313501</v>
      </c>
      <c r="K8645" s="4">
        <v>0</v>
      </c>
      <c r="L8645" s="4">
        <v>1.917</v>
      </c>
      <c r="M8645" s="4">
        <v>0</v>
      </c>
      <c r="N8645" s="4">
        <v>1.917</v>
      </c>
      <c r="O8645" s="5">
        <v>42305.745292812499</v>
      </c>
      <c r="P8645" s="5">
        <v>42305.745292812499</v>
      </c>
    </row>
    <row r="8646" spans="1:16">
      <c r="A8646">
        <v>6</v>
      </c>
      <c r="B8646">
        <v>18</v>
      </c>
      <c r="C8646">
        <v>13</v>
      </c>
      <c r="D8646">
        <v>75</v>
      </c>
      <c r="E8646">
        <v>2761</v>
      </c>
      <c r="F8646">
        <v>5324</v>
      </c>
      <c r="G8646">
        <v>2820</v>
      </c>
      <c r="H8646">
        <v>1</v>
      </c>
      <c r="I8646" s="58">
        <v>336025</v>
      </c>
      <c r="J8646">
        <v>282001</v>
      </c>
      <c r="K8646" s="4">
        <v>0</v>
      </c>
      <c r="L8646" s="4">
        <v>8.5579999999999998</v>
      </c>
      <c r="M8646" s="4">
        <v>0</v>
      </c>
      <c r="N8646" s="4">
        <v>8.5579999999999998</v>
      </c>
      <c r="O8646" s="5">
        <v>42305.745292812499</v>
      </c>
      <c r="P8646" s="5">
        <v>42305.745292812499</v>
      </c>
    </row>
    <row r="8647" spans="1:16">
      <c r="A8647">
        <v>6</v>
      </c>
      <c r="B8647">
        <v>18</v>
      </c>
      <c r="C8647">
        <v>13</v>
      </c>
      <c r="D8647">
        <v>75</v>
      </c>
      <c r="E8647">
        <v>2963</v>
      </c>
      <c r="F8647">
        <v>5325</v>
      </c>
      <c r="G8647">
        <v>807</v>
      </c>
      <c r="H8647">
        <v>4</v>
      </c>
      <c r="I8647" s="58" t="s">
        <v>10748</v>
      </c>
      <c r="J8647">
        <v>80704</v>
      </c>
      <c r="K8647" s="4">
        <v>0</v>
      </c>
      <c r="L8647" s="4">
        <v>5.4219999999999997</v>
      </c>
      <c r="M8647" s="4">
        <v>0</v>
      </c>
      <c r="N8647" s="4">
        <v>5.4219999999999997</v>
      </c>
      <c r="O8647" s="5">
        <v>42305.745292812499</v>
      </c>
      <c r="P8647" s="5">
        <v>42305.745292812499</v>
      </c>
    </row>
    <row r="8648" spans="1:16">
      <c r="A8648">
        <v>6</v>
      </c>
      <c r="B8648">
        <v>18</v>
      </c>
      <c r="C8648">
        <v>13</v>
      </c>
      <c r="D8648">
        <v>75</v>
      </c>
      <c r="E8648">
        <v>2991</v>
      </c>
      <c r="F8648">
        <v>5326</v>
      </c>
      <c r="G8648">
        <v>3109</v>
      </c>
      <c r="H8648">
        <v>3</v>
      </c>
      <c r="I8648" s="58">
        <v>441639</v>
      </c>
      <c r="J8648">
        <v>310903</v>
      </c>
      <c r="K8648" s="4">
        <v>0</v>
      </c>
      <c r="L8648" s="4">
        <v>3.25</v>
      </c>
      <c r="M8648" s="4">
        <v>0</v>
      </c>
      <c r="N8648" s="4">
        <v>3.25</v>
      </c>
      <c r="O8648" s="5">
        <v>42305.745292812499</v>
      </c>
      <c r="P8648" s="5">
        <v>42305.745292812499</v>
      </c>
    </row>
    <row r="8649" spans="1:16">
      <c r="A8649">
        <v>6</v>
      </c>
      <c r="B8649">
        <v>18</v>
      </c>
      <c r="C8649">
        <v>13</v>
      </c>
      <c r="D8649">
        <v>75</v>
      </c>
      <c r="E8649">
        <v>3137</v>
      </c>
      <c r="F8649">
        <v>5327</v>
      </c>
      <c r="G8649">
        <v>3186</v>
      </c>
      <c r="H8649">
        <v>1</v>
      </c>
      <c r="I8649" s="58">
        <v>469704</v>
      </c>
      <c r="J8649">
        <v>318601</v>
      </c>
      <c r="K8649" s="4">
        <v>0</v>
      </c>
      <c r="L8649" s="4">
        <v>4.5419999999999998</v>
      </c>
      <c r="M8649" s="4">
        <v>0</v>
      </c>
      <c r="N8649" s="4">
        <v>4.5419999999999998</v>
      </c>
      <c r="O8649" s="5">
        <v>42305.745292812499</v>
      </c>
      <c r="P8649" s="5">
        <v>42305.745292812499</v>
      </c>
    </row>
    <row r="8650" spans="1:16">
      <c r="A8650">
        <v>6</v>
      </c>
      <c r="B8650">
        <v>18</v>
      </c>
      <c r="C8650">
        <v>13</v>
      </c>
      <c r="D8650">
        <v>75</v>
      </c>
      <c r="E8650">
        <v>3196</v>
      </c>
      <c r="F8650">
        <v>5328</v>
      </c>
      <c r="G8650">
        <v>2348</v>
      </c>
      <c r="H8650">
        <v>2</v>
      </c>
      <c r="I8650" s="58">
        <v>163661</v>
      </c>
      <c r="J8650">
        <v>234802</v>
      </c>
      <c r="K8650" s="4">
        <v>1</v>
      </c>
      <c r="L8650" s="4">
        <v>3.72</v>
      </c>
      <c r="M8650" s="4">
        <v>0</v>
      </c>
      <c r="N8650" s="4">
        <v>2.72</v>
      </c>
      <c r="O8650" s="5">
        <v>42305.745292812499</v>
      </c>
      <c r="P8650" s="5">
        <v>42305.745292812499</v>
      </c>
    </row>
    <row r="8651" spans="1:16">
      <c r="A8651">
        <v>6</v>
      </c>
      <c r="B8651">
        <v>18</v>
      </c>
      <c r="C8651">
        <v>13</v>
      </c>
      <c r="D8651">
        <v>75</v>
      </c>
      <c r="E8651">
        <v>339</v>
      </c>
      <c r="F8651">
        <v>5295</v>
      </c>
      <c r="G8651">
        <v>807</v>
      </c>
      <c r="H8651">
        <v>3</v>
      </c>
      <c r="I8651" s="58" t="s">
        <v>10749</v>
      </c>
      <c r="J8651">
        <v>80703</v>
      </c>
      <c r="K8651" s="4">
        <v>0</v>
      </c>
      <c r="L8651" s="4">
        <v>11.432</v>
      </c>
      <c r="M8651" s="4">
        <v>7.4989999999999997</v>
      </c>
      <c r="N8651" s="4">
        <v>18.931000000000001</v>
      </c>
      <c r="O8651" s="5">
        <v>42305.745292812499</v>
      </c>
      <c r="P8651" s="5">
        <v>43258.050196053242</v>
      </c>
    </row>
    <row r="8652" spans="1:16">
      <c r="A8652">
        <v>6</v>
      </c>
      <c r="B8652">
        <v>18</v>
      </c>
      <c r="C8652">
        <v>13</v>
      </c>
      <c r="D8652">
        <v>75</v>
      </c>
      <c r="E8652">
        <v>340</v>
      </c>
      <c r="F8652">
        <v>5296</v>
      </c>
      <c r="G8652">
        <v>334</v>
      </c>
      <c r="H8652">
        <v>8</v>
      </c>
      <c r="I8652" s="58" t="s">
        <v>10750</v>
      </c>
      <c r="J8652">
        <v>33408</v>
      </c>
      <c r="K8652" s="4">
        <v>0</v>
      </c>
      <c r="L8652" s="4">
        <v>17.013000000000002</v>
      </c>
      <c r="M8652" s="4">
        <v>0</v>
      </c>
      <c r="N8652" s="4">
        <v>17.013000000000002</v>
      </c>
      <c r="O8652" s="5">
        <v>42305.745292812499</v>
      </c>
      <c r="P8652" s="5">
        <v>42305.745292812499</v>
      </c>
    </row>
    <row r="8653" spans="1:16">
      <c r="A8653">
        <v>6</v>
      </c>
      <c r="B8653">
        <v>18</v>
      </c>
      <c r="C8653">
        <v>13</v>
      </c>
      <c r="D8653">
        <v>75</v>
      </c>
      <c r="E8653">
        <v>341</v>
      </c>
      <c r="F8653">
        <v>5297</v>
      </c>
      <c r="G8653">
        <v>211</v>
      </c>
      <c r="H8653">
        <v>9</v>
      </c>
      <c r="I8653" s="58" t="s">
        <v>10751</v>
      </c>
      <c r="J8653">
        <v>21109</v>
      </c>
      <c r="K8653" s="4">
        <v>0.997</v>
      </c>
      <c r="L8653" s="4">
        <v>15.411</v>
      </c>
      <c r="M8653" s="4">
        <v>0</v>
      </c>
      <c r="N8653" s="4">
        <v>14.414</v>
      </c>
      <c r="O8653" s="5">
        <v>42305.745292812499</v>
      </c>
      <c r="P8653" s="5">
        <v>43258.050196053242</v>
      </c>
    </row>
    <row r="8654" spans="1:16">
      <c r="A8654">
        <v>6</v>
      </c>
      <c r="B8654">
        <v>18</v>
      </c>
      <c r="C8654">
        <v>13</v>
      </c>
      <c r="D8654">
        <v>75</v>
      </c>
      <c r="E8654">
        <v>3534</v>
      </c>
      <c r="F8654">
        <v>5329</v>
      </c>
      <c r="G8654">
        <v>535</v>
      </c>
      <c r="H8654">
        <v>6</v>
      </c>
      <c r="I8654" s="58" t="s">
        <v>10752</v>
      </c>
      <c r="J8654">
        <v>53506</v>
      </c>
      <c r="K8654" s="4">
        <v>0</v>
      </c>
      <c r="L8654" s="4">
        <v>11.303000000000001</v>
      </c>
      <c r="M8654" s="4">
        <v>655.29200000000003</v>
      </c>
      <c r="N8654" s="4">
        <v>666.59500000000003</v>
      </c>
      <c r="O8654" s="5">
        <v>42305.745292812499</v>
      </c>
      <c r="P8654" s="5">
        <v>42305.745292812499</v>
      </c>
    </row>
    <row r="8655" spans="1:16">
      <c r="A8655">
        <v>6</v>
      </c>
      <c r="B8655">
        <v>18</v>
      </c>
      <c r="C8655">
        <v>13</v>
      </c>
      <c r="D8655">
        <v>75</v>
      </c>
      <c r="E8655">
        <v>3534</v>
      </c>
      <c r="F8655">
        <v>5330</v>
      </c>
      <c r="G8655">
        <v>535</v>
      </c>
      <c r="H8655">
        <v>7</v>
      </c>
      <c r="I8655" s="58" t="s">
        <v>10753</v>
      </c>
      <c r="J8655">
        <v>53507</v>
      </c>
      <c r="K8655" s="4">
        <v>12.595000000000001</v>
      </c>
      <c r="L8655" s="4">
        <v>24.087</v>
      </c>
      <c r="M8655" s="4">
        <v>666.59500000000003</v>
      </c>
      <c r="N8655" s="4">
        <v>678.08699999999999</v>
      </c>
      <c r="O8655" s="5">
        <v>42305.745292812499</v>
      </c>
      <c r="P8655" s="5">
        <v>43258.050196053242</v>
      </c>
    </row>
    <row r="8656" spans="1:16">
      <c r="A8656">
        <v>6</v>
      </c>
      <c r="B8656">
        <v>18</v>
      </c>
      <c r="C8656">
        <v>13</v>
      </c>
      <c r="D8656">
        <v>75</v>
      </c>
      <c r="E8656">
        <v>3914</v>
      </c>
      <c r="F8656">
        <v>5331</v>
      </c>
      <c r="G8656">
        <v>265</v>
      </c>
      <c r="H8656">
        <v>7</v>
      </c>
      <c r="I8656" s="58" t="s">
        <v>10754</v>
      </c>
      <c r="J8656">
        <v>26507</v>
      </c>
      <c r="K8656" s="4">
        <v>0.03</v>
      </c>
      <c r="L8656" s="4">
        <v>7.6059999999999999</v>
      </c>
      <c r="M8656" s="4">
        <v>168.19300000000001</v>
      </c>
      <c r="N8656" s="4">
        <v>175.76900000000001</v>
      </c>
      <c r="O8656" s="5">
        <v>42305.745292812499</v>
      </c>
      <c r="P8656" s="5">
        <v>42305.745292812499</v>
      </c>
    </row>
    <row r="8657" spans="1:16">
      <c r="A8657">
        <v>6</v>
      </c>
      <c r="B8657">
        <v>18</v>
      </c>
      <c r="C8657">
        <v>13</v>
      </c>
      <c r="D8657">
        <v>75</v>
      </c>
      <c r="E8657">
        <v>3914</v>
      </c>
      <c r="F8657">
        <v>5332</v>
      </c>
      <c r="G8657">
        <v>265</v>
      </c>
      <c r="H8657">
        <v>8</v>
      </c>
      <c r="I8657" s="58" t="s">
        <v>10755</v>
      </c>
      <c r="J8657">
        <v>26508</v>
      </c>
      <c r="K8657" s="4">
        <v>17.611000000000001</v>
      </c>
      <c r="L8657" s="4">
        <v>25.364999999999998</v>
      </c>
      <c r="M8657" s="4">
        <v>175.76900000000001</v>
      </c>
      <c r="N8657" s="4">
        <v>183.523</v>
      </c>
      <c r="O8657" s="5">
        <v>42305.745292812499</v>
      </c>
      <c r="P8657" s="5">
        <v>43258.050196053242</v>
      </c>
    </row>
    <row r="8658" spans="1:16">
      <c r="A8658">
        <v>6</v>
      </c>
      <c r="B8658">
        <v>18</v>
      </c>
      <c r="C8658">
        <v>13</v>
      </c>
      <c r="D8658">
        <v>75</v>
      </c>
      <c r="E8658">
        <v>3914</v>
      </c>
      <c r="F8658">
        <v>5333</v>
      </c>
      <c r="G8658">
        <v>266</v>
      </c>
      <c r="H8658">
        <v>1</v>
      </c>
      <c r="I8658" s="58" t="s">
        <v>10756</v>
      </c>
      <c r="J8658">
        <v>26601</v>
      </c>
      <c r="K8658" s="4">
        <v>0</v>
      </c>
      <c r="L8658" s="4">
        <v>14.167999999999999</v>
      </c>
      <c r="M8658" s="4">
        <v>183.523</v>
      </c>
      <c r="N8658" s="4">
        <v>197.691</v>
      </c>
      <c r="O8658" s="5">
        <v>42305.745292812499</v>
      </c>
      <c r="P8658" s="5">
        <v>43258.050196053242</v>
      </c>
    </row>
    <row r="8659" spans="1:16">
      <c r="A8659">
        <v>6</v>
      </c>
      <c r="B8659">
        <v>18</v>
      </c>
      <c r="C8659">
        <v>13</v>
      </c>
      <c r="D8659">
        <v>75</v>
      </c>
      <c r="E8659">
        <v>3934</v>
      </c>
      <c r="F8659">
        <v>5334</v>
      </c>
      <c r="G8659">
        <v>323</v>
      </c>
      <c r="H8659">
        <v>2</v>
      </c>
      <c r="I8659" s="58" t="s">
        <v>10757</v>
      </c>
      <c r="J8659">
        <v>32302</v>
      </c>
      <c r="K8659" s="4">
        <v>1</v>
      </c>
      <c r="L8659" s="4">
        <v>11.121</v>
      </c>
      <c r="M8659" s="4">
        <v>90.293999999999997</v>
      </c>
      <c r="N8659" s="4">
        <v>100.41500000000001</v>
      </c>
      <c r="O8659" s="5">
        <v>42305.745292812499</v>
      </c>
      <c r="P8659" s="5">
        <v>43258.050196053242</v>
      </c>
    </row>
    <row r="8660" spans="1:16">
      <c r="A8660">
        <v>6</v>
      </c>
      <c r="B8660">
        <v>18</v>
      </c>
      <c r="C8660">
        <v>13</v>
      </c>
      <c r="D8660">
        <v>75</v>
      </c>
      <c r="E8660">
        <v>3934</v>
      </c>
      <c r="F8660">
        <v>5335</v>
      </c>
      <c r="G8660">
        <v>323</v>
      </c>
      <c r="H8660">
        <v>3</v>
      </c>
      <c r="I8660" s="58" t="s">
        <v>10758</v>
      </c>
      <c r="J8660">
        <v>32303</v>
      </c>
      <c r="K8660" s="4">
        <v>11.121</v>
      </c>
      <c r="L8660" s="4">
        <v>18.826000000000001</v>
      </c>
      <c r="M8660" s="4">
        <v>100.41500000000001</v>
      </c>
      <c r="N8660" s="4">
        <v>108.12</v>
      </c>
      <c r="O8660" s="5">
        <v>42305.745292812499</v>
      </c>
      <c r="P8660" s="5">
        <v>42305.745292812499</v>
      </c>
    </row>
    <row r="8661" spans="1:16">
      <c r="A8661">
        <v>6</v>
      </c>
      <c r="B8661">
        <v>18</v>
      </c>
      <c r="C8661">
        <v>13</v>
      </c>
      <c r="D8661">
        <v>75</v>
      </c>
      <c r="E8661">
        <v>3934</v>
      </c>
      <c r="F8661">
        <v>5336</v>
      </c>
      <c r="G8661">
        <v>324</v>
      </c>
      <c r="H8661">
        <v>1</v>
      </c>
      <c r="I8661" s="58" t="s">
        <v>10759</v>
      </c>
      <c r="J8661">
        <v>32401</v>
      </c>
      <c r="K8661" s="4">
        <v>0</v>
      </c>
      <c r="L8661" s="4">
        <v>4.3499999999999996</v>
      </c>
      <c r="M8661" s="4">
        <v>108.30200000000001</v>
      </c>
      <c r="N8661" s="4">
        <v>112.652</v>
      </c>
      <c r="O8661" s="5">
        <v>42305.745292812499</v>
      </c>
      <c r="P8661" s="5">
        <v>42305.745292812499</v>
      </c>
    </row>
    <row r="8662" spans="1:16">
      <c r="A8662">
        <v>6</v>
      </c>
      <c r="B8662">
        <v>18</v>
      </c>
      <c r="C8662">
        <v>13</v>
      </c>
      <c r="D8662">
        <v>75</v>
      </c>
      <c r="E8662">
        <v>3982</v>
      </c>
      <c r="F8662">
        <v>5337</v>
      </c>
      <c r="G8662">
        <v>267</v>
      </c>
      <c r="H8662">
        <v>2</v>
      </c>
      <c r="I8662" s="58" t="s">
        <v>1731</v>
      </c>
      <c r="J8662">
        <v>26702</v>
      </c>
      <c r="K8662" s="4">
        <v>3</v>
      </c>
      <c r="L8662" s="4">
        <v>9.5489999999999995</v>
      </c>
      <c r="M8662" s="4">
        <v>0</v>
      </c>
      <c r="N8662" s="4">
        <v>6.5490000000000004</v>
      </c>
      <c r="O8662" s="5">
        <v>42305.745292812499</v>
      </c>
      <c r="P8662" s="5">
        <v>42305.745292812499</v>
      </c>
    </row>
    <row r="8663" spans="1:16">
      <c r="A8663">
        <v>6</v>
      </c>
      <c r="B8663">
        <v>18</v>
      </c>
      <c r="C8663">
        <v>13</v>
      </c>
      <c r="D8663">
        <v>75</v>
      </c>
      <c r="E8663">
        <v>3982</v>
      </c>
      <c r="F8663">
        <v>5338</v>
      </c>
      <c r="G8663">
        <v>408</v>
      </c>
      <c r="H8663">
        <v>1</v>
      </c>
      <c r="I8663" s="58" t="s">
        <v>10760</v>
      </c>
      <c r="J8663">
        <v>40801</v>
      </c>
      <c r="K8663" s="4">
        <v>0.438</v>
      </c>
      <c r="L8663" s="4">
        <v>16.585000000000001</v>
      </c>
      <c r="M8663" s="4">
        <v>6.5490000000000004</v>
      </c>
      <c r="N8663" s="4">
        <v>22.696000000000002</v>
      </c>
      <c r="O8663" s="5">
        <v>42305.745292812499</v>
      </c>
      <c r="P8663" s="5">
        <v>42305.745292812499</v>
      </c>
    </row>
    <row r="8664" spans="1:16">
      <c r="A8664">
        <v>6</v>
      </c>
      <c r="B8664">
        <v>18</v>
      </c>
      <c r="C8664">
        <v>13</v>
      </c>
      <c r="D8664">
        <v>75</v>
      </c>
      <c r="E8664">
        <v>4033</v>
      </c>
      <c r="F8664">
        <v>5339</v>
      </c>
      <c r="G8664">
        <v>267</v>
      </c>
      <c r="H8664">
        <v>1</v>
      </c>
      <c r="I8664" s="58" t="s">
        <v>10761</v>
      </c>
      <c r="J8664">
        <v>26701</v>
      </c>
      <c r="K8664" s="4">
        <v>1</v>
      </c>
      <c r="L8664" s="4">
        <v>13.869</v>
      </c>
      <c r="M8664" s="4">
        <v>2.403</v>
      </c>
      <c r="N8664" s="4">
        <v>15.272</v>
      </c>
      <c r="O8664" s="5">
        <v>42305.745292812499</v>
      </c>
      <c r="P8664" s="5">
        <v>42305.745292812499</v>
      </c>
    </row>
    <row r="8665" spans="1:16">
      <c r="A8665">
        <v>6</v>
      </c>
      <c r="B8665">
        <v>18</v>
      </c>
      <c r="C8665">
        <v>13</v>
      </c>
      <c r="D8665">
        <v>75</v>
      </c>
      <c r="E8665">
        <v>4033</v>
      </c>
      <c r="F8665">
        <v>5340</v>
      </c>
      <c r="G8665">
        <v>267</v>
      </c>
      <c r="H8665">
        <v>2</v>
      </c>
      <c r="I8665" s="58" t="s">
        <v>1731</v>
      </c>
      <c r="J8665">
        <v>26702</v>
      </c>
      <c r="K8665" s="4">
        <v>1</v>
      </c>
      <c r="L8665" s="4">
        <v>1.8080000000000001</v>
      </c>
      <c r="M8665" s="4">
        <v>15.272</v>
      </c>
      <c r="N8665" s="4">
        <v>16.079999999999998</v>
      </c>
      <c r="O8665" s="5">
        <v>42305.745292812499</v>
      </c>
      <c r="P8665" s="5">
        <v>42305.745292812499</v>
      </c>
    </row>
    <row r="8666" spans="1:16">
      <c r="A8666">
        <v>6</v>
      </c>
      <c r="B8666">
        <v>18</v>
      </c>
      <c r="C8666">
        <v>13</v>
      </c>
      <c r="D8666">
        <v>75</v>
      </c>
      <c r="E8666">
        <v>4181</v>
      </c>
      <c r="F8666">
        <v>5341</v>
      </c>
      <c r="G8666">
        <v>265</v>
      </c>
      <c r="H8666">
        <v>15</v>
      </c>
      <c r="I8666" s="58" t="s">
        <v>10762</v>
      </c>
      <c r="J8666">
        <v>26515</v>
      </c>
      <c r="K8666" s="4">
        <v>30</v>
      </c>
      <c r="L8666" s="4">
        <v>31.45</v>
      </c>
      <c r="M8666" s="4">
        <v>0</v>
      </c>
      <c r="N8666" s="4">
        <v>1.45</v>
      </c>
      <c r="O8666" s="5">
        <v>42305.745292812499</v>
      </c>
      <c r="P8666" s="5">
        <v>42305.745292812499</v>
      </c>
    </row>
    <row r="8667" spans="1:16">
      <c r="A8667">
        <v>6</v>
      </c>
      <c r="B8667">
        <v>18</v>
      </c>
      <c r="C8667">
        <v>13</v>
      </c>
      <c r="D8667">
        <v>75</v>
      </c>
      <c r="E8667">
        <v>4182</v>
      </c>
      <c r="F8667">
        <v>5342</v>
      </c>
      <c r="G8667">
        <v>269</v>
      </c>
      <c r="H8667">
        <v>19</v>
      </c>
      <c r="I8667" s="58" t="s">
        <v>10763</v>
      </c>
      <c r="J8667">
        <v>26919</v>
      </c>
      <c r="K8667" s="4">
        <v>0</v>
      </c>
      <c r="L8667" s="4">
        <v>0.76</v>
      </c>
      <c r="M8667" s="4">
        <v>0</v>
      </c>
      <c r="N8667" s="4">
        <v>0.76</v>
      </c>
      <c r="O8667" s="5">
        <v>42305.745292812499</v>
      </c>
      <c r="P8667" s="5">
        <v>42305.745292812499</v>
      </c>
    </row>
    <row r="8668" spans="1:16">
      <c r="A8668">
        <v>6</v>
      </c>
      <c r="B8668">
        <v>18</v>
      </c>
      <c r="C8668">
        <v>13</v>
      </c>
      <c r="D8668">
        <v>75</v>
      </c>
      <c r="E8668">
        <v>4296</v>
      </c>
      <c r="F8668">
        <v>5343</v>
      </c>
      <c r="G8668">
        <v>265</v>
      </c>
      <c r="H8668">
        <v>12</v>
      </c>
      <c r="I8668" s="58" t="s">
        <v>10764</v>
      </c>
      <c r="J8668">
        <v>26512</v>
      </c>
      <c r="K8668" s="4">
        <v>4</v>
      </c>
      <c r="L8668" s="4">
        <v>5.665</v>
      </c>
      <c r="M8668" s="4">
        <v>0</v>
      </c>
      <c r="N8668" s="4">
        <v>1.665</v>
      </c>
      <c r="O8668" s="5">
        <v>42305.745292812499</v>
      </c>
      <c r="P8668" s="5">
        <v>42305.745292812499</v>
      </c>
    </row>
    <row r="8669" spans="1:16">
      <c r="A8669">
        <v>6</v>
      </c>
      <c r="B8669">
        <v>18</v>
      </c>
      <c r="C8669">
        <v>13</v>
      </c>
      <c r="D8669">
        <v>75</v>
      </c>
      <c r="E8669">
        <v>4345</v>
      </c>
      <c r="F8669">
        <v>5344</v>
      </c>
      <c r="G8669">
        <v>416</v>
      </c>
      <c r="H8669">
        <v>1</v>
      </c>
      <c r="I8669" s="58" t="s">
        <v>10765</v>
      </c>
      <c r="J8669">
        <v>41601</v>
      </c>
      <c r="K8669" s="4">
        <v>0</v>
      </c>
      <c r="L8669" s="4">
        <v>0.33400000000000002</v>
      </c>
      <c r="M8669" s="4">
        <v>0</v>
      </c>
      <c r="N8669" s="4">
        <v>0.33400000000000002</v>
      </c>
      <c r="O8669" s="5">
        <v>42305.745292812499</v>
      </c>
      <c r="P8669" s="5">
        <v>42305.745292812499</v>
      </c>
    </row>
    <row r="8670" spans="1:16">
      <c r="A8670">
        <v>6</v>
      </c>
      <c r="B8670">
        <v>18</v>
      </c>
      <c r="C8670">
        <v>13</v>
      </c>
      <c r="D8670">
        <v>75</v>
      </c>
      <c r="E8670">
        <v>4478</v>
      </c>
      <c r="F8670">
        <v>5345</v>
      </c>
      <c r="G8670">
        <v>114</v>
      </c>
      <c r="H8670">
        <v>13</v>
      </c>
      <c r="I8670" s="58" t="s">
        <v>10766</v>
      </c>
      <c r="J8670">
        <v>11413</v>
      </c>
      <c r="K8670" s="4">
        <v>1</v>
      </c>
      <c r="L8670" s="4">
        <v>3.44</v>
      </c>
      <c r="M8670" s="4">
        <v>0</v>
      </c>
      <c r="N8670" s="4">
        <v>2.44</v>
      </c>
      <c r="O8670" s="5">
        <v>42305.745292812499</v>
      </c>
      <c r="P8670" s="5">
        <v>42305.745292812499</v>
      </c>
    </row>
    <row r="8671" spans="1:16">
      <c r="A8671">
        <v>6</v>
      </c>
      <c r="B8671">
        <v>18</v>
      </c>
      <c r="C8671">
        <v>13</v>
      </c>
      <c r="D8671">
        <v>75</v>
      </c>
      <c r="E8671">
        <v>4528</v>
      </c>
      <c r="F8671">
        <v>5346</v>
      </c>
      <c r="G8671">
        <v>211</v>
      </c>
      <c r="H8671">
        <v>6</v>
      </c>
      <c r="I8671" s="58" t="s">
        <v>10767</v>
      </c>
      <c r="J8671">
        <v>21106</v>
      </c>
      <c r="K8671" s="4">
        <v>1</v>
      </c>
      <c r="L8671" s="4">
        <v>13.898</v>
      </c>
      <c r="M8671" s="4">
        <v>245.27500000000001</v>
      </c>
      <c r="N8671" s="4">
        <v>258.173</v>
      </c>
      <c r="O8671" s="5">
        <v>42305.745292812499</v>
      </c>
      <c r="P8671" s="5">
        <v>42305.745292812499</v>
      </c>
    </row>
    <row r="8672" spans="1:16">
      <c r="A8672">
        <v>6</v>
      </c>
      <c r="B8672">
        <v>18</v>
      </c>
      <c r="C8672">
        <v>13</v>
      </c>
      <c r="D8672">
        <v>75</v>
      </c>
      <c r="E8672">
        <v>4528</v>
      </c>
      <c r="F8672">
        <v>5347</v>
      </c>
      <c r="G8672">
        <v>268</v>
      </c>
      <c r="H8672">
        <v>1</v>
      </c>
      <c r="I8672" s="58" t="s">
        <v>10768</v>
      </c>
      <c r="J8672">
        <v>26801</v>
      </c>
      <c r="K8672" s="4">
        <v>12.898</v>
      </c>
      <c r="L8672" s="4">
        <v>19.684999999999999</v>
      </c>
      <c r="M8672" s="4">
        <v>258.173</v>
      </c>
      <c r="N8672" s="4">
        <v>264.95999999999998</v>
      </c>
      <c r="O8672" s="5">
        <v>42305.745292812499</v>
      </c>
      <c r="P8672" s="5">
        <v>43258.050196053242</v>
      </c>
    </row>
    <row r="8673" spans="1:16">
      <c r="A8673">
        <v>6</v>
      </c>
      <c r="B8673">
        <v>18</v>
      </c>
      <c r="C8673">
        <v>13</v>
      </c>
      <c r="D8673">
        <v>75</v>
      </c>
      <c r="E8673">
        <v>4528</v>
      </c>
      <c r="F8673">
        <v>5348</v>
      </c>
      <c r="G8673">
        <v>268</v>
      </c>
      <c r="H8673">
        <v>2</v>
      </c>
      <c r="I8673" s="58" t="s">
        <v>10769</v>
      </c>
      <c r="J8673">
        <v>26802</v>
      </c>
      <c r="K8673" s="4">
        <v>19.684999999999999</v>
      </c>
      <c r="L8673" s="4">
        <v>29.452000000000002</v>
      </c>
      <c r="M8673" s="4">
        <v>264.95999999999998</v>
      </c>
      <c r="N8673" s="4">
        <v>274.72699999999998</v>
      </c>
      <c r="O8673" s="5">
        <v>42305.745292812499</v>
      </c>
      <c r="P8673" s="5">
        <v>43258.050196053242</v>
      </c>
    </row>
    <row r="8674" spans="1:16">
      <c r="A8674">
        <v>6</v>
      </c>
      <c r="B8674">
        <v>18</v>
      </c>
      <c r="C8674">
        <v>13</v>
      </c>
      <c r="D8674">
        <v>75</v>
      </c>
      <c r="E8674">
        <v>4528</v>
      </c>
      <c r="F8674">
        <v>5349</v>
      </c>
      <c r="G8674">
        <v>269</v>
      </c>
      <c r="H8674">
        <v>1</v>
      </c>
      <c r="I8674" s="58" t="s">
        <v>10770</v>
      </c>
      <c r="J8674">
        <v>26901</v>
      </c>
      <c r="K8674" s="4">
        <v>29.452000000000002</v>
      </c>
      <c r="L8674" s="4">
        <v>32.923000000000002</v>
      </c>
      <c r="M8674" s="4">
        <v>274.72699999999998</v>
      </c>
      <c r="N8674" s="4">
        <v>278.19799999999998</v>
      </c>
      <c r="O8674" s="5">
        <v>42305.745292812499</v>
      </c>
      <c r="P8674" s="5">
        <v>43258.050196053242</v>
      </c>
    </row>
    <row r="8675" spans="1:16">
      <c r="A8675">
        <v>6</v>
      </c>
      <c r="B8675">
        <v>18</v>
      </c>
      <c r="C8675">
        <v>13</v>
      </c>
      <c r="D8675">
        <v>75</v>
      </c>
      <c r="E8675">
        <v>4537</v>
      </c>
      <c r="F8675">
        <v>5350</v>
      </c>
      <c r="G8675">
        <v>26</v>
      </c>
      <c r="H8675">
        <v>2</v>
      </c>
      <c r="I8675" s="58">
        <v>46054</v>
      </c>
      <c r="J8675">
        <v>2602</v>
      </c>
      <c r="K8675" s="4">
        <v>0</v>
      </c>
      <c r="L8675" s="4">
        <v>12.997999999999999</v>
      </c>
      <c r="M8675" s="4">
        <v>540.72400000000005</v>
      </c>
      <c r="N8675" s="4">
        <v>553.72199999999998</v>
      </c>
      <c r="O8675" s="5">
        <v>42305.745292812499</v>
      </c>
      <c r="P8675" s="5">
        <v>43258.050196053242</v>
      </c>
    </row>
    <row r="8676" spans="1:16">
      <c r="A8676">
        <v>6</v>
      </c>
      <c r="B8676">
        <v>18</v>
      </c>
      <c r="C8676">
        <v>13</v>
      </c>
      <c r="D8676">
        <v>75</v>
      </c>
      <c r="E8676">
        <v>4537</v>
      </c>
      <c r="F8676">
        <v>5351</v>
      </c>
      <c r="G8676">
        <v>26</v>
      </c>
      <c r="H8676">
        <v>3</v>
      </c>
      <c r="I8676" s="58">
        <v>46082</v>
      </c>
      <c r="J8676">
        <v>2603</v>
      </c>
      <c r="K8676" s="4">
        <v>12.997999999999999</v>
      </c>
      <c r="L8676" s="4">
        <v>22.809000000000001</v>
      </c>
      <c r="M8676" s="4">
        <v>553.72199999999998</v>
      </c>
      <c r="N8676" s="4">
        <v>563.53300000000002</v>
      </c>
      <c r="O8676" s="5">
        <v>42305.745292812499</v>
      </c>
      <c r="P8676" s="5">
        <v>43258.050196053242</v>
      </c>
    </row>
    <row r="8677" spans="1:16">
      <c r="A8677">
        <v>6</v>
      </c>
      <c r="B8677">
        <v>18</v>
      </c>
      <c r="C8677">
        <v>13</v>
      </c>
      <c r="D8677">
        <v>75</v>
      </c>
      <c r="E8677">
        <v>4551</v>
      </c>
      <c r="F8677">
        <v>5352</v>
      </c>
      <c r="G8677">
        <v>114</v>
      </c>
      <c r="H8677">
        <v>8</v>
      </c>
      <c r="I8677" s="58" t="s">
        <v>10771</v>
      </c>
      <c r="J8677">
        <v>11408</v>
      </c>
      <c r="K8677" s="4">
        <v>0</v>
      </c>
      <c r="L8677" s="4">
        <v>7.6159999999999997</v>
      </c>
      <c r="M8677" s="4">
        <v>184.13800000000001</v>
      </c>
      <c r="N8677" s="4">
        <v>191.75399999999999</v>
      </c>
      <c r="O8677" s="5">
        <v>42305.745292812499</v>
      </c>
      <c r="P8677" s="5">
        <v>43258.050196053242</v>
      </c>
    </row>
    <row r="8678" spans="1:16">
      <c r="A8678">
        <v>6</v>
      </c>
      <c r="B8678">
        <v>18</v>
      </c>
      <c r="C8678">
        <v>13</v>
      </c>
      <c r="D8678">
        <v>75</v>
      </c>
      <c r="E8678">
        <v>558</v>
      </c>
      <c r="F8678">
        <v>5298</v>
      </c>
      <c r="G8678">
        <v>315</v>
      </c>
      <c r="H8678">
        <v>13</v>
      </c>
      <c r="I8678" s="58" t="s">
        <v>10772</v>
      </c>
      <c r="J8678">
        <v>31513</v>
      </c>
      <c r="K8678" s="4">
        <v>1</v>
      </c>
      <c r="L8678" s="4">
        <v>4.218</v>
      </c>
      <c r="M8678" s="4">
        <v>0</v>
      </c>
      <c r="N8678" s="4">
        <v>3.218</v>
      </c>
      <c r="O8678" s="5">
        <v>42305.745292812499</v>
      </c>
      <c r="P8678" s="5">
        <v>43258.050196053242</v>
      </c>
    </row>
    <row r="8679" spans="1:16">
      <c r="A8679">
        <v>6</v>
      </c>
      <c r="B8679">
        <v>18</v>
      </c>
      <c r="C8679">
        <v>13</v>
      </c>
      <c r="D8679">
        <v>75</v>
      </c>
      <c r="E8679">
        <v>616</v>
      </c>
      <c r="F8679">
        <v>5299</v>
      </c>
      <c r="G8679">
        <v>334</v>
      </c>
      <c r="H8679">
        <v>7</v>
      </c>
      <c r="I8679" s="58" t="s">
        <v>10773</v>
      </c>
      <c r="J8679">
        <v>33407</v>
      </c>
      <c r="K8679" s="4">
        <v>0</v>
      </c>
      <c r="L8679" s="4">
        <v>3.5049999999999999</v>
      </c>
      <c r="M8679" s="4">
        <v>10.191000000000001</v>
      </c>
      <c r="N8679" s="4">
        <v>13.696</v>
      </c>
      <c r="O8679" s="5">
        <v>42305.745292812499</v>
      </c>
      <c r="P8679" s="5">
        <v>42305.745292812499</v>
      </c>
    </row>
    <row r="8680" spans="1:16">
      <c r="A8680">
        <v>6</v>
      </c>
      <c r="B8680">
        <v>18</v>
      </c>
      <c r="C8680">
        <v>13</v>
      </c>
      <c r="D8680">
        <v>75</v>
      </c>
      <c r="E8680">
        <v>68</v>
      </c>
      <c r="F8680">
        <v>5294</v>
      </c>
      <c r="G8680">
        <v>265</v>
      </c>
      <c r="H8680">
        <v>14</v>
      </c>
      <c r="I8680" s="58" t="s">
        <v>10774</v>
      </c>
      <c r="J8680">
        <v>26514</v>
      </c>
      <c r="K8680" s="4">
        <v>23.158999999999999</v>
      </c>
      <c r="L8680" s="4">
        <v>33.540999999999997</v>
      </c>
      <c r="M8680" s="4">
        <v>0</v>
      </c>
      <c r="N8680" s="4">
        <v>4.9530000000000003</v>
      </c>
      <c r="O8680" s="5">
        <v>42305.745292812499</v>
      </c>
      <c r="P8680" s="5">
        <v>42305.745292812499</v>
      </c>
    </row>
    <row r="8681" spans="1:16">
      <c r="A8681">
        <v>6</v>
      </c>
      <c r="B8681">
        <v>18</v>
      </c>
      <c r="C8681">
        <v>13</v>
      </c>
      <c r="D8681">
        <v>75</v>
      </c>
      <c r="E8681">
        <v>763</v>
      </c>
      <c r="F8681">
        <v>5300</v>
      </c>
      <c r="G8681">
        <v>267</v>
      </c>
      <c r="H8681">
        <v>3</v>
      </c>
      <c r="I8681" s="58" t="s">
        <v>10775</v>
      </c>
      <c r="J8681">
        <v>26703</v>
      </c>
      <c r="K8681" s="4">
        <v>0</v>
      </c>
      <c r="L8681" s="4">
        <v>8.4459999999999997</v>
      </c>
      <c r="M8681" s="4">
        <v>0</v>
      </c>
      <c r="N8681" s="4">
        <v>8.4459999999999997</v>
      </c>
      <c r="O8681" s="5">
        <v>42305.745292812499</v>
      </c>
      <c r="P8681" s="5">
        <v>43258.050196053242</v>
      </c>
    </row>
    <row r="8682" spans="1:16">
      <c r="A8682">
        <v>6</v>
      </c>
      <c r="B8682">
        <v>18</v>
      </c>
      <c r="C8682">
        <v>13</v>
      </c>
      <c r="D8682">
        <v>75</v>
      </c>
      <c r="E8682">
        <v>763</v>
      </c>
      <c r="F8682">
        <v>5301</v>
      </c>
      <c r="G8682">
        <v>267</v>
      </c>
      <c r="H8682">
        <v>5</v>
      </c>
      <c r="I8682" s="58" t="s">
        <v>10776</v>
      </c>
      <c r="J8682">
        <v>26705</v>
      </c>
      <c r="K8682" s="4">
        <v>8.4459999999999997</v>
      </c>
      <c r="L8682" s="4">
        <v>20.094999999999999</v>
      </c>
      <c r="M8682" s="4">
        <v>8.4459999999999997</v>
      </c>
      <c r="N8682" s="4">
        <v>20.094999999999999</v>
      </c>
      <c r="O8682" s="5">
        <v>42305.745292812499</v>
      </c>
      <c r="P8682" s="5">
        <v>43258.050196053242</v>
      </c>
    </row>
    <row r="8683" spans="1:16">
      <c r="A8683">
        <v>6</v>
      </c>
      <c r="B8683">
        <v>18</v>
      </c>
      <c r="C8683">
        <v>13</v>
      </c>
      <c r="D8683">
        <v>75</v>
      </c>
      <c r="E8683">
        <v>769</v>
      </c>
      <c r="F8683">
        <v>5302</v>
      </c>
      <c r="G8683">
        <v>1692</v>
      </c>
      <c r="H8683">
        <v>1</v>
      </c>
      <c r="I8683" s="58">
        <v>-75969</v>
      </c>
      <c r="J8683">
        <v>169201</v>
      </c>
      <c r="K8683" s="4">
        <v>0</v>
      </c>
      <c r="L8683" s="4">
        <v>2.6230000000000002</v>
      </c>
      <c r="M8683" s="4">
        <v>0</v>
      </c>
      <c r="N8683" s="4">
        <v>2.6230000000000002</v>
      </c>
      <c r="O8683" s="5">
        <v>42305.745292812499</v>
      </c>
      <c r="P8683" s="5">
        <v>42305.745292812499</v>
      </c>
    </row>
    <row r="8684" spans="1:16">
      <c r="A8684">
        <v>6</v>
      </c>
      <c r="B8684">
        <v>18</v>
      </c>
      <c r="C8684">
        <v>14</v>
      </c>
      <c r="D8684">
        <v>105</v>
      </c>
      <c r="E8684">
        <v>1720</v>
      </c>
      <c r="F8684">
        <v>5789</v>
      </c>
      <c r="G8684">
        <v>1539</v>
      </c>
      <c r="H8684">
        <v>1</v>
      </c>
      <c r="I8684" s="58" t="s">
        <v>10777</v>
      </c>
      <c r="J8684">
        <v>153901</v>
      </c>
      <c r="K8684" s="4">
        <v>0</v>
      </c>
      <c r="L8684" s="4">
        <v>6.0979999999999999</v>
      </c>
      <c r="M8684" s="4">
        <v>4.2450000000000001</v>
      </c>
      <c r="N8684" s="4">
        <v>10.343</v>
      </c>
      <c r="O8684" s="5">
        <v>42305.745292812499</v>
      </c>
      <c r="P8684" s="5">
        <v>43258.050196053242</v>
      </c>
    </row>
    <row r="8685" spans="1:16">
      <c r="A8685">
        <v>6</v>
      </c>
      <c r="B8685">
        <v>18</v>
      </c>
      <c r="C8685">
        <v>14</v>
      </c>
      <c r="D8685">
        <v>105</v>
      </c>
      <c r="E8685">
        <v>1720</v>
      </c>
      <c r="F8685">
        <v>5790</v>
      </c>
      <c r="G8685">
        <v>1539</v>
      </c>
      <c r="H8685">
        <v>3</v>
      </c>
      <c r="I8685" s="58" t="s">
        <v>10778</v>
      </c>
      <c r="J8685">
        <v>153903</v>
      </c>
      <c r="K8685" s="4">
        <v>0</v>
      </c>
      <c r="L8685" s="4">
        <v>2.9950000000000001</v>
      </c>
      <c r="M8685" s="4">
        <v>10.343</v>
      </c>
      <c r="N8685" s="4">
        <v>13.337999999999999</v>
      </c>
      <c r="O8685" s="5">
        <v>42305.745292812499</v>
      </c>
      <c r="P8685" s="5">
        <v>43258.050196053242</v>
      </c>
    </row>
    <row r="8686" spans="1:16">
      <c r="A8686">
        <v>6</v>
      </c>
      <c r="B8686">
        <v>18</v>
      </c>
      <c r="C8686">
        <v>14</v>
      </c>
      <c r="D8686">
        <v>105</v>
      </c>
      <c r="E8686">
        <v>2068</v>
      </c>
      <c r="F8686">
        <v>5791</v>
      </c>
      <c r="G8686">
        <v>1776</v>
      </c>
      <c r="H8686">
        <v>2</v>
      </c>
      <c r="I8686" s="58">
        <v>-45258</v>
      </c>
      <c r="J8686">
        <v>177602</v>
      </c>
      <c r="K8686" s="4">
        <v>0</v>
      </c>
      <c r="L8686" s="4">
        <v>8.9779999999999998</v>
      </c>
      <c r="M8686" s="4">
        <v>0</v>
      </c>
      <c r="N8686" s="4">
        <v>8.9309999999999992</v>
      </c>
      <c r="O8686" s="5">
        <v>42305.745292812499</v>
      </c>
      <c r="P8686" s="5">
        <v>42305.745292812499</v>
      </c>
    </row>
    <row r="8687" spans="1:16">
      <c r="A8687">
        <v>6</v>
      </c>
      <c r="B8687">
        <v>18</v>
      </c>
      <c r="C8687">
        <v>14</v>
      </c>
      <c r="D8687">
        <v>105</v>
      </c>
      <c r="E8687">
        <v>2464</v>
      </c>
      <c r="F8687">
        <v>5792</v>
      </c>
      <c r="G8687">
        <v>2293</v>
      </c>
      <c r="H8687">
        <v>1</v>
      </c>
      <c r="I8687" s="58">
        <v>143543</v>
      </c>
      <c r="J8687">
        <v>229301</v>
      </c>
      <c r="K8687" s="4">
        <v>0</v>
      </c>
      <c r="L8687" s="4">
        <v>6.5970000000000004</v>
      </c>
      <c r="M8687" s="4">
        <v>0</v>
      </c>
      <c r="N8687" s="4">
        <v>6.5970000000000004</v>
      </c>
      <c r="O8687" s="5">
        <v>42305.745292812499</v>
      </c>
      <c r="P8687" s="5">
        <v>42305.745292812499</v>
      </c>
    </row>
    <row r="8688" spans="1:16">
      <c r="A8688">
        <v>6</v>
      </c>
      <c r="B8688">
        <v>18</v>
      </c>
      <c r="C8688">
        <v>14</v>
      </c>
      <c r="D8688">
        <v>105</v>
      </c>
      <c r="E8688">
        <v>2724</v>
      </c>
      <c r="F8688">
        <v>5793</v>
      </c>
      <c r="G8688">
        <v>805</v>
      </c>
      <c r="H8688">
        <v>5</v>
      </c>
      <c r="I8688" s="58" t="s">
        <v>10779</v>
      </c>
      <c r="J8688">
        <v>80505</v>
      </c>
      <c r="K8688" s="4">
        <v>0</v>
      </c>
      <c r="L8688" s="4">
        <v>0.27600000000000002</v>
      </c>
      <c r="M8688" s="4">
        <v>0</v>
      </c>
      <c r="N8688" s="4">
        <v>0.27600000000000002</v>
      </c>
      <c r="O8688" s="5">
        <v>42305.745292812499</v>
      </c>
      <c r="P8688" s="5">
        <v>42305.745292812499</v>
      </c>
    </row>
    <row r="8689" spans="1:16">
      <c r="A8689">
        <v>6</v>
      </c>
      <c r="B8689">
        <v>18</v>
      </c>
      <c r="C8689">
        <v>14</v>
      </c>
      <c r="D8689">
        <v>105</v>
      </c>
      <c r="E8689">
        <v>2766</v>
      </c>
      <c r="F8689">
        <v>5794</v>
      </c>
      <c r="G8689">
        <v>3210</v>
      </c>
      <c r="H8689">
        <v>1</v>
      </c>
      <c r="I8689" s="58">
        <v>478470</v>
      </c>
      <c r="J8689">
        <v>321001</v>
      </c>
      <c r="K8689" s="4">
        <v>0</v>
      </c>
      <c r="L8689" s="4">
        <v>6.1260000000000003</v>
      </c>
      <c r="M8689" s="4">
        <v>0</v>
      </c>
      <c r="N8689" s="4">
        <v>6.1260000000000003</v>
      </c>
      <c r="O8689" t="s">
        <v>1223</v>
      </c>
      <c r="P8689" t="s">
        <v>1223</v>
      </c>
    </row>
    <row r="8690" spans="1:16">
      <c r="A8690">
        <v>6</v>
      </c>
      <c r="B8690">
        <v>18</v>
      </c>
      <c r="C8690">
        <v>14</v>
      </c>
      <c r="D8690">
        <v>105</v>
      </c>
      <c r="E8690">
        <v>31</v>
      </c>
      <c r="F8690">
        <v>5786</v>
      </c>
      <c r="G8690">
        <v>16</v>
      </c>
      <c r="H8690">
        <v>14</v>
      </c>
      <c r="I8690" s="58" t="s">
        <v>10780</v>
      </c>
      <c r="J8690">
        <v>1614</v>
      </c>
      <c r="K8690" s="4">
        <v>9.85</v>
      </c>
      <c r="L8690" s="4">
        <v>11.12</v>
      </c>
      <c r="M8690" s="4">
        <v>0</v>
      </c>
      <c r="N8690" s="4">
        <v>1.27</v>
      </c>
      <c r="O8690" s="5">
        <v>42305.745292812499</v>
      </c>
      <c r="P8690" s="5">
        <v>42305.745292812499</v>
      </c>
    </row>
    <row r="8691" spans="1:16">
      <c r="A8691">
        <v>6</v>
      </c>
      <c r="B8691">
        <v>18</v>
      </c>
      <c r="C8691">
        <v>14</v>
      </c>
      <c r="D8691">
        <v>105</v>
      </c>
      <c r="E8691">
        <v>3538</v>
      </c>
      <c r="F8691">
        <v>5795</v>
      </c>
      <c r="G8691">
        <v>16</v>
      </c>
      <c r="H8691">
        <v>2</v>
      </c>
      <c r="I8691" s="58">
        <v>42401</v>
      </c>
      <c r="J8691">
        <v>1602</v>
      </c>
      <c r="K8691" s="4">
        <v>9.0009999999999994</v>
      </c>
      <c r="L8691" s="4">
        <v>24.347999999999999</v>
      </c>
      <c r="M8691" s="4">
        <v>206.15700000000001</v>
      </c>
      <c r="N8691" s="4">
        <v>221.50399999999999</v>
      </c>
      <c r="O8691" s="5">
        <v>42305.745292812499</v>
      </c>
      <c r="P8691" s="5">
        <v>43258.050196053242</v>
      </c>
    </row>
    <row r="8692" spans="1:16">
      <c r="A8692">
        <v>6</v>
      </c>
      <c r="B8692">
        <v>18</v>
      </c>
      <c r="C8692">
        <v>14</v>
      </c>
      <c r="D8692">
        <v>105</v>
      </c>
      <c r="E8692">
        <v>3538</v>
      </c>
      <c r="F8692">
        <v>5796</v>
      </c>
      <c r="G8692">
        <v>16</v>
      </c>
      <c r="H8692">
        <v>3</v>
      </c>
      <c r="I8692" s="58">
        <v>42430</v>
      </c>
      <c r="J8692">
        <v>1603</v>
      </c>
      <c r="K8692" s="4">
        <v>0</v>
      </c>
      <c r="L8692" s="4">
        <v>9.0009999999999994</v>
      </c>
      <c r="M8692" s="4">
        <v>197.15600000000001</v>
      </c>
      <c r="N8692" s="4">
        <v>206.15700000000001</v>
      </c>
      <c r="O8692" s="5">
        <v>42305.745292812499</v>
      </c>
      <c r="P8692" s="5">
        <v>42305.745292812499</v>
      </c>
    </row>
    <row r="8693" spans="1:16">
      <c r="A8693">
        <v>6</v>
      </c>
      <c r="B8693">
        <v>18</v>
      </c>
      <c r="C8693">
        <v>14</v>
      </c>
      <c r="D8693">
        <v>105</v>
      </c>
      <c r="E8693">
        <v>3675</v>
      </c>
      <c r="F8693">
        <v>5797</v>
      </c>
      <c r="G8693">
        <v>285</v>
      </c>
      <c r="H8693">
        <v>3</v>
      </c>
      <c r="I8693" s="58" t="s">
        <v>1732</v>
      </c>
      <c r="J8693">
        <v>28503</v>
      </c>
      <c r="K8693" s="4">
        <v>14.68</v>
      </c>
      <c r="L8693" s="4">
        <v>26.428999999999998</v>
      </c>
      <c r="M8693" s="4">
        <v>22.027999999999999</v>
      </c>
      <c r="N8693" s="4">
        <v>33.612000000000002</v>
      </c>
      <c r="O8693" s="5">
        <v>42305.745292812499</v>
      </c>
      <c r="P8693" s="5">
        <v>43258.050196053242</v>
      </c>
    </row>
    <row r="8694" spans="1:16">
      <c r="A8694">
        <v>6</v>
      </c>
      <c r="B8694">
        <v>18</v>
      </c>
      <c r="C8694">
        <v>14</v>
      </c>
      <c r="D8694">
        <v>105</v>
      </c>
      <c r="E8694">
        <v>3675</v>
      </c>
      <c r="F8694">
        <v>5798</v>
      </c>
      <c r="G8694">
        <v>683</v>
      </c>
      <c r="H8694">
        <v>3</v>
      </c>
      <c r="I8694" s="58" t="s">
        <v>10781</v>
      </c>
      <c r="J8694">
        <v>68303</v>
      </c>
      <c r="K8694" s="4">
        <v>7.5999999999999998E-2</v>
      </c>
      <c r="L8694" s="4">
        <v>14.68</v>
      </c>
      <c r="M8694" s="4">
        <v>7.4240000000000004</v>
      </c>
      <c r="N8694" s="4">
        <v>22.027999999999999</v>
      </c>
      <c r="O8694" s="5">
        <v>42305.745292812499</v>
      </c>
      <c r="P8694" s="5">
        <v>43258.050196053242</v>
      </c>
    </row>
    <row r="8695" spans="1:16">
      <c r="A8695">
        <v>6</v>
      </c>
      <c r="B8695">
        <v>18</v>
      </c>
      <c r="C8695">
        <v>14</v>
      </c>
      <c r="D8695">
        <v>105</v>
      </c>
      <c r="E8695">
        <v>3675</v>
      </c>
      <c r="F8695">
        <v>5799</v>
      </c>
      <c r="G8695">
        <v>683</v>
      </c>
      <c r="H8695">
        <v>5</v>
      </c>
      <c r="I8695" s="58" t="s">
        <v>10782</v>
      </c>
      <c r="J8695">
        <v>68305</v>
      </c>
      <c r="K8695" s="4">
        <v>0</v>
      </c>
      <c r="L8695" s="4">
        <v>6.9560000000000004</v>
      </c>
      <c r="M8695" s="4">
        <v>0.46800000000000003</v>
      </c>
      <c r="N8695" s="4">
        <v>7.4240000000000004</v>
      </c>
      <c r="O8695" s="5">
        <v>42305.745292812499</v>
      </c>
      <c r="P8695" s="5">
        <v>42305.745292812499</v>
      </c>
    </row>
    <row r="8696" spans="1:16">
      <c r="A8696">
        <v>6</v>
      </c>
      <c r="B8696">
        <v>18</v>
      </c>
      <c r="C8696">
        <v>14</v>
      </c>
      <c r="D8696">
        <v>105</v>
      </c>
      <c r="E8696">
        <v>3675</v>
      </c>
      <c r="F8696">
        <v>5800</v>
      </c>
      <c r="G8696">
        <v>3379</v>
      </c>
      <c r="H8696">
        <v>1</v>
      </c>
      <c r="I8696" s="58">
        <v>540196</v>
      </c>
      <c r="J8696">
        <v>337901</v>
      </c>
      <c r="K8696" s="4">
        <v>7.1950000000000003</v>
      </c>
      <c r="L8696" s="4">
        <v>11.912000000000001</v>
      </c>
      <c r="M8696" s="4">
        <v>33.612000000000002</v>
      </c>
      <c r="N8696" s="4">
        <v>38.329000000000001</v>
      </c>
      <c r="O8696" s="5">
        <v>42305.745292812499</v>
      </c>
      <c r="P8696" s="5">
        <v>42305.745292812499</v>
      </c>
    </row>
    <row r="8697" spans="1:16">
      <c r="A8697">
        <v>6</v>
      </c>
      <c r="B8697">
        <v>18</v>
      </c>
      <c r="C8697">
        <v>14</v>
      </c>
      <c r="D8697">
        <v>105</v>
      </c>
      <c r="E8697">
        <v>3676</v>
      </c>
      <c r="F8697">
        <v>5801</v>
      </c>
      <c r="G8697">
        <v>511</v>
      </c>
      <c r="H8697">
        <v>3</v>
      </c>
      <c r="I8697" s="58" t="s">
        <v>10783</v>
      </c>
      <c r="J8697">
        <v>51103</v>
      </c>
      <c r="K8697" s="4">
        <v>0</v>
      </c>
      <c r="L8697" s="4">
        <v>3.68</v>
      </c>
      <c r="M8697" s="4">
        <v>19.55</v>
      </c>
      <c r="N8697" s="4">
        <v>23.23</v>
      </c>
      <c r="O8697" s="5">
        <v>42305.745292812499</v>
      </c>
      <c r="P8697" s="5">
        <v>42305.745292812499</v>
      </c>
    </row>
    <row r="8698" spans="1:16">
      <c r="A8698">
        <v>6</v>
      </c>
      <c r="B8698">
        <v>18</v>
      </c>
      <c r="C8698">
        <v>14</v>
      </c>
      <c r="D8698">
        <v>105</v>
      </c>
      <c r="E8698">
        <v>3678</v>
      </c>
      <c r="F8698">
        <v>5802</v>
      </c>
      <c r="G8698">
        <v>16</v>
      </c>
      <c r="H8698">
        <v>17</v>
      </c>
      <c r="I8698" s="58" t="s">
        <v>10784</v>
      </c>
      <c r="J8698">
        <v>1617</v>
      </c>
      <c r="K8698" s="4">
        <v>20.838999999999999</v>
      </c>
      <c r="L8698" s="4">
        <v>21.181000000000001</v>
      </c>
      <c r="M8698" s="4">
        <v>20.696999999999999</v>
      </c>
      <c r="N8698" s="4">
        <v>21.039000000000001</v>
      </c>
      <c r="O8698" s="5">
        <v>42305.745292812499</v>
      </c>
      <c r="P8698" s="5">
        <v>43258.050196053242</v>
      </c>
    </row>
    <row r="8699" spans="1:16">
      <c r="A8699">
        <v>6</v>
      </c>
      <c r="B8699">
        <v>18</v>
      </c>
      <c r="C8699">
        <v>14</v>
      </c>
      <c r="D8699">
        <v>105</v>
      </c>
      <c r="E8699">
        <v>3678</v>
      </c>
      <c r="F8699">
        <v>5803</v>
      </c>
      <c r="G8699">
        <v>805</v>
      </c>
      <c r="H8699">
        <v>1</v>
      </c>
      <c r="I8699" s="58" t="s">
        <v>10785</v>
      </c>
      <c r="J8699">
        <v>80501</v>
      </c>
      <c r="K8699" s="4">
        <v>0.14000000000000001</v>
      </c>
      <c r="L8699" s="4">
        <v>4.8929999999999998</v>
      </c>
      <c r="M8699" s="4">
        <v>21.327999999999999</v>
      </c>
      <c r="N8699" s="4">
        <v>26.081</v>
      </c>
      <c r="O8699" s="5">
        <v>42305.745292812499</v>
      </c>
      <c r="P8699" s="5">
        <v>42305.745292812499</v>
      </c>
    </row>
    <row r="8700" spans="1:16">
      <c r="A8700">
        <v>6</v>
      </c>
      <c r="B8700">
        <v>18</v>
      </c>
      <c r="C8700">
        <v>14</v>
      </c>
      <c r="D8700">
        <v>105</v>
      </c>
      <c r="E8700">
        <v>3678</v>
      </c>
      <c r="F8700">
        <v>5804</v>
      </c>
      <c r="G8700">
        <v>805</v>
      </c>
      <c r="H8700">
        <v>4</v>
      </c>
      <c r="I8700" s="58" t="s">
        <v>1733</v>
      </c>
      <c r="J8700">
        <v>80504</v>
      </c>
      <c r="K8700" s="4">
        <v>22.372</v>
      </c>
      <c r="L8700" s="4">
        <v>30.838999999999999</v>
      </c>
      <c r="M8700" s="4">
        <v>12.23</v>
      </c>
      <c r="N8700" s="4">
        <v>20.696999999999999</v>
      </c>
      <c r="O8700" s="5">
        <v>42305.745292812499</v>
      </c>
      <c r="P8700" s="5">
        <v>43258.050196053242</v>
      </c>
    </row>
    <row r="8701" spans="1:16">
      <c r="A8701">
        <v>6</v>
      </c>
      <c r="B8701">
        <v>18</v>
      </c>
      <c r="C8701">
        <v>14</v>
      </c>
      <c r="D8701">
        <v>105</v>
      </c>
      <c r="E8701">
        <v>3678</v>
      </c>
      <c r="F8701">
        <v>5805</v>
      </c>
      <c r="G8701">
        <v>1197</v>
      </c>
      <c r="H8701">
        <v>1</v>
      </c>
      <c r="I8701" s="58" t="s">
        <v>10786</v>
      </c>
      <c r="J8701">
        <v>119701</v>
      </c>
      <c r="K8701" s="4">
        <v>0</v>
      </c>
      <c r="L8701" s="4">
        <v>12.372</v>
      </c>
      <c r="M8701" s="4">
        <v>0</v>
      </c>
      <c r="N8701" s="4">
        <v>12.23</v>
      </c>
      <c r="O8701" s="5">
        <v>42305.745292812499</v>
      </c>
      <c r="P8701" s="5">
        <v>42305.745292812499</v>
      </c>
    </row>
    <row r="8702" spans="1:16">
      <c r="A8702">
        <v>6</v>
      </c>
      <c r="B8702">
        <v>18</v>
      </c>
      <c r="C8702">
        <v>14</v>
      </c>
      <c r="D8702">
        <v>105</v>
      </c>
      <c r="E8702">
        <v>3680</v>
      </c>
      <c r="F8702">
        <v>5806</v>
      </c>
      <c r="G8702">
        <v>954</v>
      </c>
      <c r="H8702">
        <v>1</v>
      </c>
      <c r="I8702" s="58" t="s">
        <v>10787</v>
      </c>
      <c r="J8702">
        <v>95401</v>
      </c>
      <c r="K8702" s="4">
        <v>0</v>
      </c>
      <c r="L8702" s="4">
        <v>3.7730000000000001</v>
      </c>
      <c r="M8702" s="4">
        <v>11.949</v>
      </c>
      <c r="N8702" s="4">
        <v>15.722</v>
      </c>
      <c r="O8702" s="5">
        <v>42305.745292812499</v>
      </c>
      <c r="P8702" s="5">
        <v>43258.050196053242</v>
      </c>
    </row>
    <row r="8703" spans="1:16">
      <c r="A8703">
        <v>6</v>
      </c>
      <c r="B8703">
        <v>18</v>
      </c>
      <c r="C8703">
        <v>14</v>
      </c>
      <c r="D8703">
        <v>105</v>
      </c>
      <c r="E8703">
        <v>3714</v>
      </c>
      <c r="F8703">
        <v>5807</v>
      </c>
      <c r="G8703">
        <v>16</v>
      </c>
      <c r="H8703">
        <v>16</v>
      </c>
      <c r="I8703" s="58" t="s">
        <v>10788</v>
      </c>
      <c r="J8703">
        <v>1616</v>
      </c>
      <c r="K8703" s="4">
        <v>11.64</v>
      </c>
      <c r="L8703" s="4">
        <v>14.616</v>
      </c>
      <c r="M8703" s="4">
        <v>12.225</v>
      </c>
      <c r="N8703" s="4">
        <v>15.201000000000001</v>
      </c>
      <c r="O8703" s="5">
        <v>42305.745292812499</v>
      </c>
      <c r="P8703" s="5">
        <v>43258.050196053242</v>
      </c>
    </row>
    <row r="8704" spans="1:16">
      <c r="A8704">
        <v>6</v>
      </c>
      <c r="B8704">
        <v>18</v>
      </c>
      <c r="C8704">
        <v>14</v>
      </c>
      <c r="D8704">
        <v>105</v>
      </c>
      <c r="E8704">
        <v>3714</v>
      </c>
      <c r="F8704">
        <v>5808</v>
      </c>
      <c r="G8704">
        <v>1776</v>
      </c>
      <c r="H8704">
        <v>1</v>
      </c>
      <c r="I8704" s="58">
        <v>-45289</v>
      </c>
      <c r="J8704">
        <v>177601</v>
      </c>
      <c r="K8704" s="4">
        <v>0</v>
      </c>
      <c r="L8704" s="4">
        <v>14.637</v>
      </c>
      <c r="M8704" s="4">
        <v>0</v>
      </c>
      <c r="N8704" s="4">
        <v>12.225</v>
      </c>
      <c r="O8704" s="5">
        <v>42305.745292812499</v>
      </c>
      <c r="P8704" s="5">
        <v>43258.050196053242</v>
      </c>
    </row>
    <row r="8705" spans="1:16">
      <c r="A8705">
        <v>6</v>
      </c>
      <c r="B8705">
        <v>18</v>
      </c>
      <c r="C8705">
        <v>14</v>
      </c>
      <c r="D8705">
        <v>105</v>
      </c>
      <c r="E8705">
        <v>3748</v>
      </c>
      <c r="F8705">
        <v>5809</v>
      </c>
      <c r="G8705">
        <v>1754</v>
      </c>
      <c r="H8705">
        <v>2</v>
      </c>
      <c r="I8705" s="58">
        <v>-53293</v>
      </c>
      <c r="J8705">
        <v>175402</v>
      </c>
      <c r="K8705" s="4">
        <v>0</v>
      </c>
      <c r="L8705" s="4">
        <v>7.6769999999999996</v>
      </c>
      <c r="M8705" s="4">
        <v>4.4109999999999996</v>
      </c>
      <c r="N8705" s="4">
        <v>12.087999999999999</v>
      </c>
      <c r="O8705" s="5">
        <v>42305.745292812499</v>
      </c>
      <c r="P8705" s="5">
        <v>43258.050196053242</v>
      </c>
    </row>
    <row r="8706" spans="1:16">
      <c r="A8706">
        <v>6</v>
      </c>
      <c r="B8706">
        <v>18</v>
      </c>
      <c r="C8706">
        <v>14</v>
      </c>
      <c r="D8706">
        <v>105</v>
      </c>
      <c r="E8706">
        <v>3781</v>
      </c>
      <c r="F8706">
        <v>5810</v>
      </c>
      <c r="G8706">
        <v>285</v>
      </c>
      <c r="H8706">
        <v>2</v>
      </c>
      <c r="I8706" s="58" t="s">
        <v>10789</v>
      </c>
      <c r="J8706">
        <v>28502</v>
      </c>
      <c r="K8706" s="4">
        <v>0</v>
      </c>
      <c r="L8706" s="4">
        <v>13.542999999999999</v>
      </c>
      <c r="M8706" s="4">
        <v>2.149</v>
      </c>
      <c r="N8706" s="4">
        <v>15.692</v>
      </c>
      <c r="O8706" s="5">
        <v>42305.745292812499</v>
      </c>
      <c r="P8706" s="5">
        <v>42305.745292812499</v>
      </c>
    </row>
    <row r="8707" spans="1:16">
      <c r="A8707">
        <v>6</v>
      </c>
      <c r="B8707">
        <v>18</v>
      </c>
      <c r="C8707">
        <v>14</v>
      </c>
      <c r="D8707">
        <v>105</v>
      </c>
      <c r="E8707">
        <v>3841</v>
      </c>
      <c r="F8707">
        <v>5811</v>
      </c>
      <c r="G8707">
        <v>805</v>
      </c>
      <c r="H8707">
        <v>4</v>
      </c>
      <c r="I8707" s="58" t="s">
        <v>1733</v>
      </c>
      <c r="J8707">
        <v>80504</v>
      </c>
      <c r="K8707" s="4">
        <v>11</v>
      </c>
      <c r="L8707" s="4">
        <v>20.175000000000001</v>
      </c>
      <c r="M8707" s="4">
        <v>0</v>
      </c>
      <c r="N8707" s="4">
        <v>9.1750000000000007</v>
      </c>
      <c r="O8707" s="5">
        <v>42305.745292812499</v>
      </c>
      <c r="P8707" s="5">
        <v>42305.745292812499</v>
      </c>
    </row>
    <row r="8708" spans="1:16">
      <c r="A8708">
        <v>6</v>
      </c>
      <c r="B8708">
        <v>18</v>
      </c>
      <c r="C8708">
        <v>14</v>
      </c>
      <c r="D8708">
        <v>105</v>
      </c>
      <c r="E8708">
        <v>3871</v>
      </c>
      <c r="F8708">
        <v>5812</v>
      </c>
      <c r="G8708">
        <v>286</v>
      </c>
      <c r="H8708">
        <v>1</v>
      </c>
      <c r="I8708" s="58" t="s">
        <v>1734</v>
      </c>
      <c r="J8708">
        <v>28601</v>
      </c>
      <c r="K8708" s="4">
        <v>30.84</v>
      </c>
      <c r="L8708" s="4">
        <v>31.847999999999999</v>
      </c>
      <c r="M8708" s="4">
        <v>0</v>
      </c>
      <c r="N8708" s="4">
        <v>1.008</v>
      </c>
      <c r="O8708" s="5">
        <v>42305.745292812499</v>
      </c>
      <c r="P8708" s="5">
        <v>42305.745292812499</v>
      </c>
    </row>
    <row r="8709" spans="1:16">
      <c r="A8709">
        <v>6</v>
      </c>
      <c r="B8709">
        <v>18</v>
      </c>
      <c r="C8709">
        <v>14</v>
      </c>
      <c r="D8709">
        <v>105</v>
      </c>
      <c r="E8709">
        <v>3871</v>
      </c>
      <c r="F8709">
        <v>5813</v>
      </c>
      <c r="G8709">
        <v>471</v>
      </c>
      <c r="H8709">
        <v>2</v>
      </c>
      <c r="I8709" s="58" t="s">
        <v>10790</v>
      </c>
      <c r="J8709">
        <v>47102</v>
      </c>
      <c r="K8709" s="4">
        <v>2.1000000000000001E-2</v>
      </c>
      <c r="L8709" s="4">
        <v>15.785</v>
      </c>
      <c r="M8709" s="4">
        <v>1.008</v>
      </c>
      <c r="N8709" s="4">
        <v>16.771999999999998</v>
      </c>
      <c r="O8709" s="5">
        <v>42305.745292812499</v>
      </c>
      <c r="P8709" s="5">
        <v>43258.050196053242</v>
      </c>
    </row>
    <row r="8710" spans="1:16">
      <c r="A8710">
        <v>6</v>
      </c>
      <c r="B8710">
        <v>18</v>
      </c>
      <c r="C8710">
        <v>14</v>
      </c>
      <c r="D8710">
        <v>105</v>
      </c>
      <c r="E8710">
        <v>3921</v>
      </c>
      <c r="F8710">
        <v>5814</v>
      </c>
      <c r="G8710">
        <v>285</v>
      </c>
      <c r="H8710">
        <v>3</v>
      </c>
      <c r="I8710" s="58" t="s">
        <v>1732</v>
      </c>
      <c r="J8710">
        <v>28503</v>
      </c>
      <c r="K8710" s="4">
        <v>26.64</v>
      </c>
      <c r="L8710" s="4">
        <v>29.504999999999999</v>
      </c>
      <c r="M8710" s="4">
        <v>0</v>
      </c>
      <c r="N8710" s="4">
        <v>2.8650000000000002</v>
      </c>
      <c r="O8710" s="5">
        <v>42305.745292812499</v>
      </c>
      <c r="P8710" s="5">
        <v>42305.745292812499</v>
      </c>
    </row>
    <row r="8711" spans="1:16">
      <c r="A8711">
        <v>6</v>
      </c>
      <c r="B8711">
        <v>18</v>
      </c>
      <c r="C8711">
        <v>14</v>
      </c>
      <c r="D8711">
        <v>105</v>
      </c>
      <c r="E8711">
        <v>3921</v>
      </c>
      <c r="F8711">
        <v>5815</v>
      </c>
      <c r="G8711">
        <v>286</v>
      </c>
      <c r="H8711">
        <v>1</v>
      </c>
      <c r="I8711" s="58" t="s">
        <v>1734</v>
      </c>
      <c r="J8711">
        <v>28601</v>
      </c>
      <c r="K8711" s="4">
        <v>29.484999999999999</v>
      </c>
      <c r="L8711" s="4">
        <v>32.582000000000001</v>
      </c>
      <c r="M8711" s="4">
        <v>2.8650000000000002</v>
      </c>
      <c r="N8711" s="4">
        <v>5.9610000000000003</v>
      </c>
      <c r="O8711" s="5">
        <v>42305.745292812499</v>
      </c>
      <c r="P8711" s="5">
        <v>42305.745292812499</v>
      </c>
    </row>
    <row r="8712" spans="1:16">
      <c r="A8712">
        <v>6</v>
      </c>
      <c r="B8712">
        <v>18</v>
      </c>
      <c r="C8712">
        <v>14</v>
      </c>
      <c r="D8712">
        <v>105</v>
      </c>
      <c r="E8712">
        <v>3954</v>
      </c>
      <c r="F8712">
        <v>5816</v>
      </c>
      <c r="G8712">
        <v>366</v>
      </c>
      <c r="H8712">
        <v>1</v>
      </c>
      <c r="I8712" s="58" t="s">
        <v>1735</v>
      </c>
      <c r="J8712">
        <v>36601</v>
      </c>
      <c r="K8712" s="4">
        <v>9.9730000000000008</v>
      </c>
      <c r="L8712" s="4">
        <v>14.429</v>
      </c>
      <c r="M8712" s="4">
        <v>0</v>
      </c>
      <c r="N8712" s="4">
        <v>4.4560000000000004</v>
      </c>
      <c r="O8712" s="5">
        <v>42305.745292812499</v>
      </c>
      <c r="P8712" s="5">
        <v>42305.745292812499</v>
      </c>
    </row>
    <row r="8713" spans="1:16">
      <c r="A8713">
        <v>6</v>
      </c>
      <c r="B8713">
        <v>18</v>
      </c>
      <c r="C8713">
        <v>14</v>
      </c>
      <c r="D8713">
        <v>105</v>
      </c>
      <c r="E8713">
        <v>4128</v>
      </c>
      <c r="F8713">
        <v>5817</v>
      </c>
      <c r="G8713">
        <v>16</v>
      </c>
      <c r="H8713">
        <v>9</v>
      </c>
      <c r="I8713" s="58">
        <v>42614</v>
      </c>
      <c r="J8713">
        <v>1609</v>
      </c>
      <c r="K8713" s="4">
        <v>0.02</v>
      </c>
      <c r="L8713" s="4">
        <v>2.1880000000000002</v>
      </c>
      <c r="M8713" s="4">
        <v>0</v>
      </c>
      <c r="N8713" s="4">
        <v>2.1680000000000001</v>
      </c>
      <c r="O8713" s="5">
        <v>42305.745292812499</v>
      </c>
      <c r="P8713" s="5">
        <v>42305.745292812499</v>
      </c>
    </row>
    <row r="8714" spans="1:16">
      <c r="A8714">
        <v>6</v>
      </c>
      <c r="B8714">
        <v>18</v>
      </c>
      <c r="C8714">
        <v>14</v>
      </c>
      <c r="D8714">
        <v>105</v>
      </c>
      <c r="E8714">
        <v>4128</v>
      </c>
      <c r="F8714">
        <v>5818</v>
      </c>
      <c r="G8714">
        <v>366</v>
      </c>
      <c r="H8714">
        <v>1</v>
      </c>
      <c r="I8714" s="58" t="s">
        <v>1735</v>
      </c>
      <c r="J8714">
        <v>36601</v>
      </c>
      <c r="K8714" s="4">
        <v>2.1880000000000002</v>
      </c>
      <c r="L8714" s="4">
        <v>3.08</v>
      </c>
      <c r="M8714" s="4">
        <v>2.1680000000000001</v>
      </c>
      <c r="N8714" s="4">
        <v>3.06</v>
      </c>
      <c r="O8714" s="5">
        <v>42305.745292812499</v>
      </c>
      <c r="P8714" s="5">
        <v>42305.745292812499</v>
      </c>
    </row>
    <row r="8715" spans="1:16">
      <c r="A8715">
        <v>6</v>
      </c>
      <c r="B8715">
        <v>18</v>
      </c>
      <c r="C8715">
        <v>14</v>
      </c>
      <c r="D8715">
        <v>105</v>
      </c>
      <c r="E8715">
        <v>4551</v>
      </c>
      <c r="F8715">
        <v>5819</v>
      </c>
      <c r="G8715">
        <v>113</v>
      </c>
      <c r="H8715">
        <v>7</v>
      </c>
      <c r="I8715" s="58" t="s">
        <v>10791</v>
      </c>
      <c r="J8715">
        <v>11307</v>
      </c>
      <c r="K8715" s="4">
        <v>0</v>
      </c>
      <c r="L8715" s="4">
        <v>16.972000000000001</v>
      </c>
      <c r="M8715" s="4">
        <v>86.367000000000004</v>
      </c>
      <c r="N8715" s="4">
        <v>103.339</v>
      </c>
      <c r="O8715" s="5">
        <v>42305.745292812499</v>
      </c>
      <c r="P8715" s="5">
        <v>43258.050196053242</v>
      </c>
    </row>
    <row r="8716" spans="1:16">
      <c r="A8716">
        <v>6</v>
      </c>
      <c r="B8716">
        <v>18</v>
      </c>
      <c r="C8716">
        <v>14</v>
      </c>
      <c r="D8716">
        <v>105</v>
      </c>
      <c r="E8716">
        <v>4581</v>
      </c>
      <c r="F8716">
        <v>5787</v>
      </c>
      <c r="G8716">
        <v>3545</v>
      </c>
      <c r="H8716">
        <v>2</v>
      </c>
      <c r="I8716" s="58">
        <v>600857</v>
      </c>
      <c r="J8716">
        <v>354502</v>
      </c>
      <c r="K8716" s="4">
        <v>10</v>
      </c>
      <c r="L8716" s="4">
        <v>12.144</v>
      </c>
      <c r="M8716" s="4">
        <v>0</v>
      </c>
      <c r="N8716" s="4">
        <v>2.1440000000000001</v>
      </c>
      <c r="O8716" s="5">
        <v>42305.745292812499</v>
      </c>
      <c r="P8716" s="5">
        <v>42305.745292812499</v>
      </c>
    </row>
    <row r="8717" spans="1:16">
      <c r="A8717">
        <v>6</v>
      </c>
      <c r="B8717">
        <v>18</v>
      </c>
      <c r="C8717">
        <v>14</v>
      </c>
      <c r="D8717">
        <v>105</v>
      </c>
      <c r="E8717">
        <v>774</v>
      </c>
      <c r="F8717">
        <v>5788</v>
      </c>
      <c r="G8717">
        <v>987</v>
      </c>
      <c r="H8717">
        <v>3</v>
      </c>
      <c r="I8717" s="58" t="s">
        <v>10792</v>
      </c>
      <c r="J8717">
        <v>98703</v>
      </c>
      <c r="K8717" s="4">
        <v>0</v>
      </c>
      <c r="L8717" s="4">
        <v>2.98</v>
      </c>
      <c r="M8717" s="4">
        <v>0</v>
      </c>
      <c r="N8717" s="4">
        <v>2.98</v>
      </c>
      <c r="O8717" s="5">
        <v>42305.745292812499</v>
      </c>
      <c r="P8717" s="5">
        <v>43258.050196053242</v>
      </c>
    </row>
    <row r="8718" spans="1:16">
      <c r="A8718">
        <v>6</v>
      </c>
      <c r="B8718">
        <v>18</v>
      </c>
      <c r="C8718">
        <v>14</v>
      </c>
      <c r="D8718">
        <v>144</v>
      </c>
      <c r="E8718">
        <v>1718</v>
      </c>
      <c r="F8718">
        <v>5828</v>
      </c>
      <c r="G8718">
        <v>1537</v>
      </c>
      <c r="H8718">
        <v>1</v>
      </c>
      <c r="I8718" s="58" t="s">
        <v>10793</v>
      </c>
      <c r="J8718">
        <v>153701</v>
      </c>
      <c r="K8718" s="4">
        <v>20</v>
      </c>
      <c r="L8718" s="4">
        <v>37.878</v>
      </c>
      <c r="M8718" s="4">
        <v>0</v>
      </c>
      <c r="N8718" s="4">
        <v>17.878</v>
      </c>
      <c r="O8718" s="5">
        <v>42305.745292812499</v>
      </c>
      <c r="P8718" s="5">
        <v>42305.745292812499</v>
      </c>
    </row>
    <row r="8719" spans="1:16">
      <c r="A8719">
        <v>6</v>
      </c>
      <c r="B8719">
        <v>18</v>
      </c>
      <c r="C8719">
        <v>14</v>
      </c>
      <c r="D8719">
        <v>144</v>
      </c>
      <c r="E8719">
        <v>1782</v>
      </c>
      <c r="F8719">
        <v>5829</v>
      </c>
      <c r="G8719">
        <v>1564</v>
      </c>
      <c r="H8719">
        <v>2</v>
      </c>
      <c r="I8719" s="58" t="s">
        <v>10794</v>
      </c>
      <c r="J8719">
        <v>156402</v>
      </c>
      <c r="K8719" s="4">
        <v>0</v>
      </c>
      <c r="L8719" s="4">
        <v>6.7519999999999998</v>
      </c>
      <c r="M8719" s="4">
        <v>0</v>
      </c>
      <c r="N8719" s="4">
        <v>6.7519999999999998</v>
      </c>
      <c r="O8719" s="5">
        <v>42305.745292812499</v>
      </c>
      <c r="P8719" s="5">
        <v>43258.050196053242</v>
      </c>
    </row>
    <row r="8720" spans="1:16">
      <c r="A8720">
        <v>6</v>
      </c>
      <c r="B8720">
        <v>18</v>
      </c>
      <c r="C8720">
        <v>14</v>
      </c>
      <c r="D8720">
        <v>144</v>
      </c>
      <c r="E8720">
        <v>2290</v>
      </c>
      <c r="F8720">
        <v>5830</v>
      </c>
      <c r="G8720">
        <v>2098</v>
      </c>
      <c r="H8720">
        <v>2</v>
      </c>
      <c r="I8720" s="58">
        <v>72352</v>
      </c>
      <c r="J8720">
        <v>209802</v>
      </c>
      <c r="K8720" s="4">
        <v>0</v>
      </c>
      <c r="L8720" s="4">
        <v>4.9409999999999998</v>
      </c>
      <c r="M8720" s="4">
        <v>1.7390000000000001</v>
      </c>
      <c r="N8720" s="4">
        <v>6.681</v>
      </c>
      <c r="O8720" s="5">
        <v>42305.745292812499</v>
      </c>
      <c r="P8720" s="5">
        <v>42305.745292812499</v>
      </c>
    </row>
    <row r="8721" spans="1:16">
      <c r="A8721">
        <v>6</v>
      </c>
      <c r="B8721">
        <v>18</v>
      </c>
      <c r="C8721">
        <v>14</v>
      </c>
      <c r="D8721">
        <v>144</v>
      </c>
      <c r="E8721">
        <v>2465</v>
      </c>
      <c r="F8721">
        <v>5831</v>
      </c>
      <c r="G8721">
        <v>2294</v>
      </c>
      <c r="H8721">
        <v>1</v>
      </c>
      <c r="I8721" s="58">
        <v>143908</v>
      </c>
      <c r="J8721">
        <v>229401</v>
      </c>
      <c r="K8721" s="4">
        <v>0</v>
      </c>
      <c r="L8721" s="4">
        <v>6.8</v>
      </c>
      <c r="M8721" s="4">
        <v>0</v>
      </c>
      <c r="N8721" s="4">
        <v>6.8</v>
      </c>
      <c r="O8721" s="5">
        <v>42305.745292812499</v>
      </c>
      <c r="P8721" s="5">
        <v>42305.745292812499</v>
      </c>
    </row>
    <row r="8722" spans="1:16">
      <c r="A8722">
        <v>6</v>
      </c>
      <c r="B8722">
        <v>18</v>
      </c>
      <c r="C8722">
        <v>14</v>
      </c>
      <c r="D8722">
        <v>144</v>
      </c>
      <c r="E8722">
        <v>300</v>
      </c>
      <c r="F8722">
        <v>5820</v>
      </c>
      <c r="G8722">
        <v>334</v>
      </c>
      <c r="H8722">
        <v>3</v>
      </c>
      <c r="I8722" s="58" t="s">
        <v>1736</v>
      </c>
      <c r="J8722">
        <v>33403</v>
      </c>
      <c r="K8722" s="4">
        <v>3.4000000000000002E-2</v>
      </c>
      <c r="L8722" s="4">
        <v>7.94</v>
      </c>
      <c r="M8722" s="4">
        <v>19.358000000000001</v>
      </c>
      <c r="N8722" s="4">
        <v>27.263999999999999</v>
      </c>
      <c r="O8722" s="5">
        <v>42305.745292812499</v>
      </c>
      <c r="P8722" s="5">
        <v>42305.745292812499</v>
      </c>
    </row>
    <row r="8723" spans="1:16">
      <c r="A8723">
        <v>6</v>
      </c>
      <c r="B8723">
        <v>18</v>
      </c>
      <c r="C8723">
        <v>14</v>
      </c>
      <c r="D8723">
        <v>144</v>
      </c>
      <c r="E8723">
        <v>329</v>
      </c>
      <c r="F8723">
        <v>5821</v>
      </c>
      <c r="G8723">
        <v>334</v>
      </c>
      <c r="H8723">
        <v>5</v>
      </c>
      <c r="I8723" s="58" t="s">
        <v>10795</v>
      </c>
      <c r="J8723">
        <v>33405</v>
      </c>
      <c r="K8723" s="4">
        <v>0</v>
      </c>
      <c r="L8723" s="4">
        <v>20.119</v>
      </c>
      <c r="M8723" s="4">
        <v>0</v>
      </c>
      <c r="N8723" s="4">
        <v>20.119</v>
      </c>
      <c r="O8723" s="5">
        <v>42305.745292812499</v>
      </c>
      <c r="P8723" s="5">
        <v>42305.745292812499</v>
      </c>
    </row>
    <row r="8724" spans="1:16">
      <c r="A8724">
        <v>6</v>
      </c>
      <c r="B8724">
        <v>18</v>
      </c>
      <c r="C8724">
        <v>14</v>
      </c>
      <c r="D8724">
        <v>144</v>
      </c>
      <c r="E8724">
        <v>3350</v>
      </c>
      <c r="F8724">
        <v>5832</v>
      </c>
      <c r="G8724">
        <v>3386</v>
      </c>
      <c r="H8724">
        <v>1</v>
      </c>
      <c r="I8724" s="58">
        <v>542753</v>
      </c>
      <c r="J8724">
        <v>338601</v>
      </c>
      <c r="K8724" s="4">
        <v>8</v>
      </c>
      <c r="L8724" s="4">
        <v>13.79</v>
      </c>
      <c r="M8724" s="4">
        <v>0</v>
      </c>
      <c r="N8724" s="4">
        <v>5.79</v>
      </c>
      <c r="O8724" s="5">
        <v>42305.745292812499</v>
      </c>
      <c r="P8724" s="5">
        <v>42305.745292812499</v>
      </c>
    </row>
    <row r="8725" spans="1:16">
      <c r="A8725">
        <v>6</v>
      </c>
      <c r="B8725">
        <v>18</v>
      </c>
      <c r="C8725">
        <v>14</v>
      </c>
      <c r="D8725">
        <v>144</v>
      </c>
      <c r="E8725">
        <v>364</v>
      </c>
      <c r="F8725">
        <v>5822</v>
      </c>
      <c r="G8725">
        <v>3114</v>
      </c>
      <c r="H8725">
        <v>1</v>
      </c>
      <c r="I8725" s="58">
        <v>443406</v>
      </c>
      <c r="J8725">
        <v>311401</v>
      </c>
      <c r="K8725" s="4">
        <v>1</v>
      </c>
      <c r="L8725" s="4">
        <v>14.131</v>
      </c>
      <c r="M8725" s="4">
        <v>0</v>
      </c>
      <c r="N8725" s="4">
        <v>13.131</v>
      </c>
      <c r="O8725" s="5">
        <v>42305.745292812499</v>
      </c>
      <c r="P8725" s="5">
        <v>42305.745292812499</v>
      </c>
    </row>
    <row r="8726" spans="1:16">
      <c r="A8726">
        <v>6</v>
      </c>
      <c r="B8726">
        <v>18</v>
      </c>
      <c r="C8726">
        <v>14</v>
      </c>
      <c r="D8726">
        <v>144</v>
      </c>
      <c r="E8726">
        <v>3871</v>
      </c>
      <c r="F8726">
        <v>5833</v>
      </c>
      <c r="G8726">
        <v>116</v>
      </c>
      <c r="H8726">
        <v>1</v>
      </c>
      <c r="I8726" s="58" t="s">
        <v>10796</v>
      </c>
      <c r="J8726">
        <v>11601</v>
      </c>
      <c r="K8726" s="4">
        <v>11.038</v>
      </c>
      <c r="L8726" s="4">
        <v>21.923999999999999</v>
      </c>
      <c r="M8726" s="4">
        <v>69.715000000000003</v>
      </c>
      <c r="N8726" s="4">
        <v>80.599999999999994</v>
      </c>
      <c r="O8726" s="5">
        <v>42305.745292812499</v>
      </c>
      <c r="P8726" s="5">
        <v>43258.050196053242</v>
      </c>
    </row>
    <row r="8727" spans="1:16">
      <c r="A8727">
        <v>6</v>
      </c>
      <c r="B8727">
        <v>18</v>
      </c>
      <c r="C8727">
        <v>14</v>
      </c>
      <c r="D8727">
        <v>144</v>
      </c>
      <c r="E8727">
        <v>3871</v>
      </c>
      <c r="F8727">
        <v>5834</v>
      </c>
      <c r="G8727">
        <v>473</v>
      </c>
      <c r="H8727">
        <v>2</v>
      </c>
      <c r="I8727" s="58" t="s">
        <v>10797</v>
      </c>
      <c r="J8727">
        <v>47302</v>
      </c>
      <c r="K8727" s="4">
        <v>0</v>
      </c>
      <c r="L8727" s="4">
        <v>10.037000000000001</v>
      </c>
      <c r="M8727" s="4">
        <v>59.677</v>
      </c>
      <c r="N8727" s="4">
        <v>69.715000000000003</v>
      </c>
      <c r="O8727" s="5">
        <v>42305.745292812499</v>
      </c>
      <c r="P8727" s="5">
        <v>43258.050196053242</v>
      </c>
    </row>
    <row r="8728" spans="1:16">
      <c r="A8728">
        <v>6</v>
      </c>
      <c r="B8728">
        <v>18</v>
      </c>
      <c r="C8728">
        <v>14</v>
      </c>
      <c r="D8728">
        <v>144</v>
      </c>
      <c r="E8728">
        <v>4145</v>
      </c>
      <c r="F8728">
        <v>5835</v>
      </c>
      <c r="G8728">
        <v>211</v>
      </c>
      <c r="H8728">
        <v>8</v>
      </c>
      <c r="I8728" s="58" t="s">
        <v>10798</v>
      </c>
      <c r="J8728">
        <v>21108</v>
      </c>
      <c r="K8728" s="4">
        <v>0</v>
      </c>
      <c r="L8728" s="4">
        <v>1.86</v>
      </c>
      <c r="M8728" s="4">
        <v>0</v>
      </c>
      <c r="N8728" s="4">
        <v>1.86</v>
      </c>
      <c r="O8728" s="5">
        <v>42305.745292812499</v>
      </c>
      <c r="P8728" s="5">
        <v>42305.745292812499</v>
      </c>
    </row>
    <row r="8729" spans="1:16">
      <c r="A8729">
        <v>6</v>
      </c>
      <c r="B8729">
        <v>18</v>
      </c>
      <c r="C8729">
        <v>14</v>
      </c>
      <c r="D8729">
        <v>144</v>
      </c>
      <c r="E8729">
        <v>4528</v>
      </c>
      <c r="F8729">
        <v>5836</v>
      </c>
      <c r="G8729">
        <v>211</v>
      </c>
      <c r="H8729">
        <v>2</v>
      </c>
      <c r="I8729" s="58" t="s">
        <v>10799</v>
      </c>
      <c r="J8729">
        <v>21102</v>
      </c>
      <c r="K8729" s="4">
        <v>0</v>
      </c>
      <c r="L8729" s="4">
        <v>8.2469999999999999</v>
      </c>
      <c r="M8729" s="4">
        <v>211.87899999999999</v>
      </c>
      <c r="N8729" s="4">
        <v>220.126</v>
      </c>
      <c r="O8729" s="5">
        <v>42305.745292812499</v>
      </c>
      <c r="P8729" s="5">
        <v>43258.050196053242</v>
      </c>
    </row>
    <row r="8730" spans="1:16">
      <c r="A8730">
        <v>6</v>
      </c>
      <c r="B8730">
        <v>18</v>
      </c>
      <c r="C8730">
        <v>14</v>
      </c>
      <c r="D8730">
        <v>144</v>
      </c>
      <c r="E8730">
        <v>4528</v>
      </c>
      <c r="F8730">
        <v>5837</v>
      </c>
      <c r="G8730">
        <v>211</v>
      </c>
      <c r="H8730">
        <v>3</v>
      </c>
      <c r="I8730" s="58" t="s">
        <v>10800</v>
      </c>
      <c r="J8730">
        <v>21103</v>
      </c>
      <c r="K8730" s="4">
        <v>8.2469999999999999</v>
      </c>
      <c r="L8730" s="4">
        <v>17.905999999999999</v>
      </c>
      <c r="M8730" s="4">
        <v>220.126</v>
      </c>
      <c r="N8730" s="4">
        <v>229.785</v>
      </c>
      <c r="O8730" s="5">
        <v>42305.745292812499</v>
      </c>
      <c r="P8730" s="5">
        <v>43258.050196053242</v>
      </c>
    </row>
    <row r="8731" spans="1:16">
      <c r="A8731">
        <v>6</v>
      </c>
      <c r="B8731">
        <v>18</v>
      </c>
      <c r="C8731">
        <v>14</v>
      </c>
      <c r="D8731">
        <v>144</v>
      </c>
      <c r="E8731">
        <v>4528</v>
      </c>
      <c r="F8731">
        <v>5838</v>
      </c>
      <c r="G8731">
        <v>211</v>
      </c>
      <c r="H8731">
        <v>4</v>
      </c>
      <c r="I8731" s="58" t="s">
        <v>10801</v>
      </c>
      <c r="J8731">
        <v>21104</v>
      </c>
      <c r="K8731" s="4">
        <v>17.905999999999999</v>
      </c>
      <c r="L8731" s="4">
        <v>24.44</v>
      </c>
      <c r="M8731" s="4">
        <v>229.785</v>
      </c>
      <c r="N8731" s="4">
        <v>236.31899999999999</v>
      </c>
      <c r="O8731" s="5">
        <v>42305.745292812499</v>
      </c>
      <c r="P8731" s="5">
        <v>43258.050196053242</v>
      </c>
    </row>
    <row r="8732" spans="1:16">
      <c r="A8732">
        <v>6</v>
      </c>
      <c r="B8732">
        <v>18</v>
      </c>
      <c r="C8732">
        <v>14</v>
      </c>
      <c r="D8732">
        <v>144</v>
      </c>
      <c r="E8732">
        <v>4528</v>
      </c>
      <c r="F8732">
        <v>5839</v>
      </c>
      <c r="G8732">
        <v>211</v>
      </c>
      <c r="H8732">
        <v>5</v>
      </c>
      <c r="I8732" s="58" t="s">
        <v>10802</v>
      </c>
      <c r="J8732">
        <v>21105</v>
      </c>
      <c r="K8732" s="4">
        <v>27.779</v>
      </c>
      <c r="L8732" s="4">
        <v>33.396000000000001</v>
      </c>
      <c r="M8732" s="4">
        <v>239.65700000000001</v>
      </c>
      <c r="N8732" s="4">
        <v>245.27500000000001</v>
      </c>
      <c r="O8732" s="5">
        <v>42305.745292812499</v>
      </c>
      <c r="P8732" s="5">
        <v>42305.745292812499</v>
      </c>
    </row>
    <row r="8733" spans="1:16">
      <c r="A8733">
        <v>6</v>
      </c>
      <c r="B8733">
        <v>18</v>
      </c>
      <c r="C8733">
        <v>14</v>
      </c>
      <c r="D8733">
        <v>144</v>
      </c>
      <c r="E8733">
        <v>4528</v>
      </c>
      <c r="F8733">
        <v>5840</v>
      </c>
      <c r="G8733">
        <v>211</v>
      </c>
      <c r="H8733">
        <v>7</v>
      </c>
      <c r="I8733" s="58" t="s">
        <v>10803</v>
      </c>
      <c r="J8733">
        <v>21107</v>
      </c>
      <c r="K8733" s="4">
        <v>24.44</v>
      </c>
      <c r="L8733" s="4">
        <v>27.779</v>
      </c>
      <c r="M8733" s="4">
        <v>236.31899999999999</v>
      </c>
      <c r="N8733" s="4">
        <v>239.65700000000001</v>
      </c>
      <c r="O8733" s="5">
        <v>42305.745292812499</v>
      </c>
      <c r="P8733" s="5">
        <v>43258.050196053242</v>
      </c>
    </row>
    <row r="8734" spans="1:16">
      <c r="A8734">
        <v>6</v>
      </c>
      <c r="B8734">
        <v>18</v>
      </c>
      <c r="C8734">
        <v>14</v>
      </c>
      <c r="D8734">
        <v>144</v>
      </c>
      <c r="E8734">
        <v>4551</v>
      </c>
      <c r="F8734">
        <v>5841</v>
      </c>
      <c r="G8734">
        <v>114</v>
      </c>
      <c r="H8734">
        <v>7</v>
      </c>
      <c r="I8734" s="58" t="s">
        <v>10804</v>
      </c>
      <c r="J8734">
        <v>11407</v>
      </c>
      <c r="K8734" s="4">
        <v>0</v>
      </c>
      <c r="L8734" s="4">
        <v>16.152000000000001</v>
      </c>
      <c r="M8734" s="4">
        <v>167.98599999999999</v>
      </c>
      <c r="N8734" s="4">
        <v>184.13800000000001</v>
      </c>
      <c r="O8734" s="5">
        <v>42305.745292812499</v>
      </c>
      <c r="P8734" s="5">
        <v>43258.050196053242</v>
      </c>
    </row>
    <row r="8735" spans="1:16">
      <c r="A8735">
        <v>6</v>
      </c>
      <c r="B8735">
        <v>18</v>
      </c>
      <c r="C8735">
        <v>14</v>
      </c>
      <c r="D8735">
        <v>144</v>
      </c>
      <c r="E8735">
        <v>616</v>
      </c>
      <c r="F8735">
        <v>5823</v>
      </c>
      <c r="G8735">
        <v>334</v>
      </c>
      <c r="H8735">
        <v>6</v>
      </c>
      <c r="I8735" s="58" t="s">
        <v>10805</v>
      </c>
      <c r="J8735">
        <v>33406</v>
      </c>
      <c r="K8735" s="4">
        <v>0</v>
      </c>
      <c r="L8735" s="4">
        <v>10.23</v>
      </c>
      <c r="M8735" s="4">
        <v>0</v>
      </c>
      <c r="N8735" s="4">
        <v>10.191000000000001</v>
      </c>
      <c r="O8735" s="5">
        <v>42305.745292812499</v>
      </c>
      <c r="P8735" s="5">
        <v>42305.745292812499</v>
      </c>
    </row>
    <row r="8736" spans="1:16">
      <c r="A8736">
        <v>6</v>
      </c>
      <c r="B8736">
        <v>18</v>
      </c>
      <c r="C8736">
        <v>14</v>
      </c>
      <c r="D8736">
        <v>144</v>
      </c>
      <c r="E8736">
        <v>773</v>
      </c>
      <c r="F8736">
        <v>5824</v>
      </c>
      <c r="G8736">
        <v>986</v>
      </c>
      <c r="H8736">
        <v>2</v>
      </c>
      <c r="I8736" s="58" t="s">
        <v>10806</v>
      </c>
      <c r="J8736">
        <v>98602</v>
      </c>
      <c r="K8736" s="4">
        <v>0</v>
      </c>
      <c r="L8736" s="4">
        <v>3.28</v>
      </c>
      <c r="M8736" s="4">
        <v>20.094000000000001</v>
      </c>
      <c r="N8736" s="4">
        <v>23.373999999999999</v>
      </c>
      <c r="O8736" s="5">
        <v>42305.745292812499</v>
      </c>
      <c r="P8736" s="5">
        <v>42305.745292812499</v>
      </c>
    </row>
    <row r="8737" spans="1:16">
      <c r="A8737">
        <v>6</v>
      </c>
      <c r="B8737">
        <v>18</v>
      </c>
      <c r="C8737">
        <v>14</v>
      </c>
      <c r="D8737">
        <v>144</v>
      </c>
      <c r="E8737">
        <v>842</v>
      </c>
      <c r="F8737">
        <v>5825</v>
      </c>
      <c r="G8737">
        <v>334</v>
      </c>
      <c r="H8737">
        <v>3</v>
      </c>
      <c r="I8737" s="58" t="s">
        <v>1736</v>
      </c>
      <c r="J8737">
        <v>33403</v>
      </c>
      <c r="K8737" s="4">
        <v>14.754</v>
      </c>
      <c r="L8737" s="4">
        <v>15.86</v>
      </c>
      <c r="M8737" s="4">
        <v>20.513999999999999</v>
      </c>
      <c r="N8737" s="4">
        <v>21.62</v>
      </c>
      <c r="O8737" s="5">
        <v>42305.745292812499</v>
      </c>
      <c r="P8737" s="5">
        <v>43258.050196053242</v>
      </c>
    </row>
    <row r="8738" spans="1:16">
      <c r="A8738">
        <v>6</v>
      </c>
      <c r="B8738">
        <v>18</v>
      </c>
      <c r="C8738">
        <v>14</v>
      </c>
      <c r="D8738">
        <v>144</v>
      </c>
      <c r="E8738">
        <v>842</v>
      </c>
      <c r="F8738">
        <v>5826</v>
      </c>
      <c r="G8738">
        <v>1073</v>
      </c>
      <c r="H8738">
        <v>2</v>
      </c>
      <c r="I8738" s="58" t="s">
        <v>10807</v>
      </c>
      <c r="J8738">
        <v>107302</v>
      </c>
      <c r="K8738" s="4">
        <v>19.135999999999999</v>
      </c>
      <c r="L8738" s="4">
        <v>34.765000000000001</v>
      </c>
      <c r="M8738" s="4">
        <v>4.8849999999999998</v>
      </c>
      <c r="N8738" s="4">
        <v>20.513999999999999</v>
      </c>
      <c r="O8738" s="5">
        <v>42305.745292812499</v>
      </c>
      <c r="P8738" s="5">
        <v>43258.050196053242</v>
      </c>
    </row>
    <row r="8739" spans="1:16">
      <c r="A8739">
        <v>6</v>
      </c>
      <c r="B8739">
        <v>18</v>
      </c>
      <c r="C8739">
        <v>14</v>
      </c>
      <c r="D8739">
        <v>144</v>
      </c>
      <c r="E8739">
        <v>842</v>
      </c>
      <c r="F8739">
        <v>5827</v>
      </c>
      <c r="G8739">
        <v>1507</v>
      </c>
      <c r="H8739">
        <v>1</v>
      </c>
      <c r="I8739" s="58" t="s">
        <v>10808</v>
      </c>
      <c r="J8739">
        <v>150701</v>
      </c>
      <c r="K8739" s="4">
        <v>20</v>
      </c>
      <c r="L8739" s="4">
        <v>27.966999999999999</v>
      </c>
      <c r="M8739" s="4">
        <v>23.274999999999999</v>
      </c>
      <c r="N8739" s="4">
        <v>31.242000000000001</v>
      </c>
      <c r="O8739" s="5">
        <v>42305.745292812499</v>
      </c>
      <c r="P8739" s="5">
        <v>42305.745292812499</v>
      </c>
    </row>
    <row r="8740" spans="1:16">
      <c r="A8740">
        <v>6</v>
      </c>
      <c r="B8740">
        <v>18</v>
      </c>
      <c r="C8740">
        <v>14</v>
      </c>
      <c r="D8740">
        <v>150</v>
      </c>
      <c r="E8740">
        <v>3679</v>
      </c>
      <c r="F8740">
        <v>5842</v>
      </c>
      <c r="G8740">
        <v>396</v>
      </c>
      <c r="H8740">
        <v>9</v>
      </c>
      <c r="I8740" s="58" t="s">
        <v>10809</v>
      </c>
      <c r="J8740">
        <v>39609</v>
      </c>
      <c r="K8740" s="4">
        <v>0</v>
      </c>
      <c r="L8740" s="4">
        <v>18.638999999999999</v>
      </c>
      <c r="M8740" s="4">
        <v>9.1140000000000008</v>
      </c>
      <c r="N8740" s="4">
        <v>27.753</v>
      </c>
      <c r="O8740" s="5">
        <v>42305.745292812499</v>
      </c>
      <c r="P8740" s="5">
        <v>42305.745292812499</v>
      </c>
    </row>
    <row r="8741" spans="1:16">
      <c r="A8741">
        <v>6</v>
      </c>
      <c r="B8741">
        <v>18</v>
      </c>
      <c r="C8741">
        <v>14</v>
      </c>
      <c r="D8741">
        <v>150</v>
      </c>
      <c r="E8741">
        <v>3711</v>
      </c>
      <c r="F8741">
        <v>5843</v>
      </c>
      <c r="G8741">
        <v>2204</v>
      </c>
      <c r="H8741">
        <v>1</v>
      </c>
      <c r="I8741" s="58">
        <v>111035</v>
      </c>
      <c r="J8741">
        <v>220401</v>
      </c>
      <c r="K8741" s="4">
        <v>0</v>
      </c>
      <c r="L8741" s="4">
        <v>2.5590000000000002</v>
      </c>
      <c r="M8741" s="4">
        <v>0</v>
      </c>
      <c r="N8741" s="4">
        <v>2.5590000000000002</v>
      </c>
      <c r="O8741" s="5">
        <v>42305.745292812499</v>
      </c>
      <c r="P8741" s="5">
        <v>42305.745292812499</v>
      </c>
    </row>
    <row r="8742" spans="1:16">
      <c r="A8742">
        <v>6</v>
      </c>
      <c r="B8742">
        <v>18</v>
      </c>
      <c r="C8742">
        <v>14</v>
      </c>
      <c r="D8742">
        <v>150</v>
      </c>
      <c r="E8742">
        <v>3713</v>
      </c>
      <c r="F8742">
        <v>5844</v>
      </c>
      <c r="G8742">
        <v>1199</v>
      </c>
      <c r="H8742">
        <v>2</v>
      </c>
      <c r="I8742" s="58" t="s">
        <v>10810</v>
      </c>
      <c r="J8742">
        <v>119902</v>
      </c>
      <c r="K8742" s="4">
        <v>0</v>
      </c>
      <c r="L8742" s="4">
        <v>8.1959999999999997</v>
      </c>
      <c r="M8742" s="4">
        <v>0</v>
      </c>
      <c r="N8742" s="4">
        <v>8.1959999999999997</v>
      </c>
      <c r="O8742" s="5">
        <v>42305.745292812499</v>
      </c>
      <c r="P8742" s="5">
        <v>43258.050196053242</v>
      </c>
    </row>
    <row r="8743" spans="1:16">
      <c r="A8743">
        <v>6</v>
      </c>
      <c r="B8743">
        <v>18</v>
      </c>
      <c r="C8743">
        <v>14</v>
      </c>
      <c r="D8743">
        <v>150</v>
      </c>
      <c r="E8743">
        <v>3734</v>
      </c>
      <c r="F8743">
        <v>5845</v>
      </c>
      <c r="G8743">
        <v>1378</v>
      </c>
      <c r="H8743">
        <v>5</v>
      </c>
      <c r="I8743" s="58" t="s">
        <v>10811</v>
      </c>
      <c r="J8743">
        <v>137805</v>
      </c>
      <c r="K8743" s="4">
        <v>2.94</v>
      </c>
      <c r="L8743" s="4">
        <v>11.417</v>
      </c>
      <c r="M8743" s="4">
        <v>0</v>
      </c>
      <c r="N8743" s="4">
        <v>8.4770000000000003</v>
      </c>
      <c r="O8743" s="5">
        <v>42305.745292812499</v>
      </c>
      <c r="P8743" s="5">
        <v>42305.745292812499</v>
      </c>
    </row>
    <row r="8744" spans="1:16">
      <c r="A8744">
        <v>6</v>
      </c>
      <c r="B8744">
        <v>18</v>
      </c>
      <c r="C8744">
        <v>14</v>
      </c>
      <c r="D8744">
        <v>150</v>
      </c>
      <c r="E8744">
        <v>3767</v>
      </c>
      <c r="F8744">
        <v>5846</v>
      </c>
      <c r="G8744">
        <v>2687</v>
      </c>
      <c r="H8744">
        <v>1</v>
      </c>
      <c r="I8744" s="58">
        <v>287448</v>
      </c>
      <c r="J8744">
        <v>268701</v>
      </c>
      <c r="K8744" s="4">
        <v>0</v>
      </c>
      <c r="L8744" s="4">
        <v>4.1479999999999997</v>
      </c>
      <c r="M8744" s="4">
        <v>0</v>
      </c>
      <c r="N8744" s="4">
        <v>4.1479999999999997</v>
      </c>
      <c r="O8744" s="5">
        <v>42305.745292812499</v>
      </c>
      <c r="P8744" s="5">
        <v>43258.050196053242</v>
      </c>
    </row>
    <row r="8745" spans="1:16">
      <c r="A8745">
        <v>6</v>
      </c>
      <c r="B8745">
        <v>18</v>
      </c>
      <c r="C8745">
        <v>14</v>
      </c>
      <c r="D8745">
        <v>150</v>
      </c>
      <c r="E8745">
        <v>3770</v>
      </c>
      <c r="F8745">
        <v>5847</v>
      </c>
      <c r="G8745">
        <v>3007</v>
      </c>
      <c r="H8745">
        <v>1</v>
      </c>
      <c r="I8745" s="58">
        <v>404325</v>
      </c>
      <c r="J8745">
        <v>300701</v>
      </c>
      <c r="K8745" s="4">
        <v>0</v>
      </c>
      <c r="L8745" s="4">
        <v>5.3940000000000001</v>
      </c>
      <c r="M8745" s="4">
        <v>0</v>
      </c>
      <c r="N8745" s="4">
        <v>5.3940000000000001</v>
      </c>
      <c r="O8745" s="5">
        <v>42305.745292812499</v>
      </c>
      <c r="P8745" s="5">
        <v>42305.745292812499</v>
      </c>
    </row>
    <row r="8746" spans="1:16">
      <c r="A8746">
        <v>6</v>
      </c>
      <c r="B8746">
        <v>18</v>
      </c>
      <c r="C8746">
        <v>14</v>
      </c>
      <c r="D8746">
        <v>150</v>
      </c>
      <c r="E8746">
        <v>3771</v>
      </c>
      <c r="F8746">
        <v>5848</v>
      </c>
      <c r="G8746">
        <v>547</v>
      </c>
      <c r="H8746">
        <v>1</v>
      </c>
      <c r="I8746" s="58" t="s">
        <v>1737</v>
      </c>
      <c r="J8746">
        <v>54701</v>
      </c>
      <c r="K8746" s="4">
        <v>0</v>
      </c>
      <c r="L8746" s="4">
        <v>10.951000000000001</v>
      </c>
      <c r="M8746" s="4">
        <v>0</v>
      </c>
      <c r="N8746" s="4">
        <v>10.951000000000001</v>
      </c>
      <c r="O8746" s="5">
        <v>42305.745292812499</v>
      </c>
      <c r="P8746" s="5">
        <v>42305.745292812499</v>
      </c>
    </row>
    <row r="8747" spans="1:16">
      <c r="A8747">
        <v>6</v>
      </c>
      <c r="B8747">
        <v>18</v>
      </c>
      <c r="C8747">
        <v>14</v>
      </c>
      <c r="D8747">
        <v>150</v>
      </c>
      <c r="E8747">
        <v>3771</v>
      </c>
      <c r="F8747">
        <v>5849</v>
      </c>
      <c r="G8747">
        <v>2209</v>
      </c>
      <c r="H8747">
        <v>1</v>
      </c>
      <c r="I8747" s="58">
        <v>112862</v>
      </c>
      <c r="J8747">
        <v>220901</v>
      </c>
      <c r="K8747" s="4">
        <v>0</v>
      </c>
      <c r="L8747" s="4">
        <v>5.4660000000000002</v>
      </c>
      <c r="M8747" s="4">
        <v>10.951000000000001</v>
      </c>
      <c r="N8747" s="4">
        <v>16.417000000000002</v>
      </c>
      <c r="O8747" s="5">
        <v>42305.745292812499</v>
      </c>
      <c r="P8747" s="5">
        <v>42305.745292812499</v>
      </c>
    </row>
    <row r="8748" spans="1:16">
      <c r="A8748">
        <v>6</v>
      </c>
      <c r="B8748">
        <v>18</v>
      </c>
      <c r="C8748">
        <v>14</v>
      </c>
      <c r="D8748">
        <v>150</v>
      </c>
      <c r="E8748">
        <v>3780</v>
      </c>
      <c r="F8748">
        <v>5850</v>
      </c>
      <c r="G8748">
        <v>2411</v>
      </c>
      <c r="H8748">
        <v>1</v>
      </c>
      <c r="I8748" s="58">
        <v>186641</v>
      </c>
      <c r="J8748">
        <v>241101</v>
      </c>
      <c r="K8748" s="4">
        <v>0</v>
      </c>
      <c r="L8748" s="4">
        <v>24.684000000000001</v>
      </c>
      <c r="M8748" s="4">
        <v>0</v>
      </c>
      <c r="N8748" s="4">
        <v>24.684000000000001</v>
      </c>
      <c r="O8748" s="5">
        <v>42305.745292812499</v>
      </c>
      <c r="P8748" s="5">
        <v>42305.745292812499</v>
      </c>
    </row>
    <row r="8749" spans="1:16">
      <c r="A8749">
        <v>6</v>
      </c>
      <c r="B8749">
        <v>18</v>
      </c>
      <c r="C8749">
        <v>14</v>
      </c>
      <c r="D8749">
        <v>150</v>
      </c>
      <c r="E8749">
        <v>3798</v>
      </c>
      <c r="F8749">
        <v>5851</v>
      </c>
      <c r="G8749">
        <v>3101</v>
      </c>
      <c r="H8749">
        <v>2</v>
      </c>
      <c r="I8749" s="58">
        <v>438689</v>
      </c>
      <c r="J8749">
        <v>310102</v>
      </c>
      <c r="K8749" s="4">
        <v>1</v>
      </c>
      <c r="L8749" s="4">
        <v>4.0369999999999999</v>
      </c>
      <c r="M8749" s="4">
        <v>0</v>
      </c>
      <c r="N8749" s="4">
        <v>3.0369999999999999</v>
      </c>
      <c r="O8749" s="5">
        <v>42305.745292812499</v>
      </c>
      <c r="P8749" s="5">
        <v>42305.745292812499</v>
      </c>
    </row>
    <row r="8750" spans="1:16">
      <c r="A8750">
        <v>6</v>
      </c>
      <c r="B8750">
        <v>18</v>
      </c>
      <c r="C8750">
        <v>14</v>
      </c>
      <c r="D8750">
        <v>150</v>
      </c>
      <c r="E8750">
        <v>3818</v>
      </c>
      <c r="F8750">
        <v>5852</v>
      </c>
      <c r="G8750">
        <v>2099</v>
      </c>
      <c r="H8750">
        <v>1</v>
      </c>
      <c r="I8750" s="58">
        <v>72686</v>
      </c>
      <c r="J8750">
        <v>209901</v>
      </c>
      <c r="K8750" s="4">
        <v>0</v>
      </c>
      <c r="L8750" s="4">
        <v>2.5920000000000001</v>
      </c>
      <c r="M8750" s="4">
        <v>0</v>
      </c>
      <c r="N8750" s="4">
        <v>2.5920000000000001</v>
      </c>
      <c r="O8750" s="5">
        <v>42305.745292812499</v>
      </c>
      <c r="P8750" s="5">
        <v>42305.745292812499</v>
      </c>
    </row>
    <row r="8751" spans="1:16">
      <c r="A8751">
        <v>6</v>
      </c>
      <c r="B8751">
        <v>18</v>
      </c>
      <c r="C8751">
        <v>14</v>
      </c>
      <c r="D8751">
        <v>150</v>
      </c>
      <c r="E8751">
        <v>3824</v>
      </c>
      <c r="F8751">
        <v>5853</v>
      </c>
      <c r="G8751">
        <v>3415</v>
      </c>
      <c r="H8751">
        <v>1</v>
      </c>
      <c r="I8751" s="58">
        <v>553344</v>
      </c>
      <c r="J8751">
        <v>341501</v>
      </c>
      <c r="K8751" s="4">
        <v>0.5</v>
      </c>
      <c r="L8751" s="4">
        <v>3.19</v>
      </c>
      <c r="M8751" s="4">
        <v>0</v>
      </c>
      <c r="N8751" s="4">
        <v>2.69</v>
      </c>
      <c r="O8751" s="5">
        <v>42305.745292812499</v>
      </c>
      <c r="P8751" s="5">
        <v>42305.745292812499</v>
      </c>
    </row>
    <row r="8752" spans="1:16">
      <c r="A8752">
        <v>6</v>
      </c>
      <c r="B8752">
        <v>18</v>
      </c>
      <c r="C8752">
        <v>14</v>
      </c>
      <c r="D8752">
        <v>150</v>
      </c>
      <c r="E8752">
        <v>3828</v>
      </c>
      <c r="F8752">
        <v>5854</v>
      </c>
      <c r="G8752">
        <v>3101</v>
      </c>
      <c r="H8752">
        <v>1</v>
      </c>
      <c r="I8752" s="58">
        <v>438658</v>
      </c>
      <c r="J8752">
        <v>310101</v>
      </c>
      <c r="K8752" s="4">
        <v>0</v>
      </c>
      <c r="L8752" s="4">
        <v>5.2720000000000002</v>
      </c>
      <c r="M8752" s="4">
        <v>0</v>
      </c>
      <c r="N8752" s="4">
        <v>5.2720000000000002</v>
      </c>
      <c r="O8752" s="5">
        <v>42305.745292812499</v>
      </c>
      <c r="P8752" s="5">
        <v>42305.745292812499</v>
      </c>
    </row>
    <row r="8753" spans="1:16">
      <c r="A8753">
        <v>6</v>
      </c>
      <c r="B8753">
        <v>18</v>
      </c>
      <c r="C8753">
        <v>14</v>
      </c>
      <c r="D8753">
        <v>150</v>
      </c>
      <c r="E8753">
        <v>3833</v>
      </c>
      <c r="F8753">
        <v>5855</v>
      </c>
      <c r="G8753">
        <v>2209</v>
      </c>
      <c r="H8753">
        <v>2</v>
      </c>
      <c r="I8753" s="58">
        <v>112893</v>
      </c>
      <c r="J8753">
        <v>220902</v>
      </c>
      <c r="K8753" s="4">
        <v>0</v>
      </c>
      <c r="L8753" s="4">
        <v>2.38</v>
      </c>
      <c r="M8753" s="4">
        <v>0</v>
      </c>
      <c r="N8753" s="4">
        <v>2.38</v>
      </c>
      <c r="O8753" s="5">
        <v>42305.745292812499</v>
      </c>
      <c r="P8753" s="5">
        <v>42305.745292812499</v>
      </c>
    </row>
    <row r="8754" spans="1:16">
      <c r="A8754">
        <v>6</v>
      </c>
      <c r="B8754">
        <v>18</v>
      </c>
      <c r="C8754">
        <v>14</v>
      </c>
      <c r="D8754">
        <v>150</v>
      </c>
      <c r="E8754">
        <v>3849</v>
      </c>
      <c r="F8754">
        <v>5856</v>
      </c>
      <c r="G8754">
        <v>3388</v>
      </c>
      <c r="H8754">
        <v>1</v>
      </c>
      <c r="I8754" s="58">
        <v>543483</v>
      </c>
      <c r="J8754">
        <v>338801</v>
      </c>
      <c r="K8754" s="4">
        <v>5.5</v>
      </c>
      <c r="L8754" s="4">
        <v>7.05</v>
      </c>
      <c r="M8754" s="4">
        <v>0</v>
      </c>
      <c r="N8754" s="4">
        <v>1.55</v>
      </c>
      <c r="O8754" s="5">
        <v>42305.745292812499</v>
      </c>
      <c r="P8754" s="5">
        <v>42305.745292812499</v>
      </c>
    </row>
    <row r="8755" spans="1:16">
      <c r="A8755">
        <v>6</v>
      </c>
      <c r="B8755">
        <v>18</v>
      </c>
      <c r="C8755">
        <v>14</v>
      </c>
      <c r="D8755">
        <v>150</v>
      </c>
      <c r="E8755">
        <v>3866</v>
      </c>
      <c r="F8755">
        <v>5857</v>
      </c>
      <c r="G8755">
        <v>289</v>
      </c>
      <c r="H8755">
        <v>7</v>
      </c>
      <c r="I8755" s="58" t="s">
        <v>10812</v>
      </c>
      <c r="J8755">
        <v>28907</v>
      </c>
      <c r="K8755" s="4">
        <v>0</v>
      </c>
      <c r="L8755" s="4">
        <v>12.170999999999999</v>
      </c>
      <c r="M8755" s="4">
        <v>206.398</v>
      </c>
      <c r="N8755" s="4">
        <v>218.56899999999999</v>
      </c>
      <c r="O8755" s="5">
        <v>42305.745292812499</v>
      </c>
      <c r="P8755" s="5">
        <v>43258.050196053242</v>
      </c>
    </row>
    <row r="8756" spans="1:16">
      <c r="A8756">
        <v>6</v>
      </c>
      <c r="B8756">
        <v>18</v>
      </c>
      <c r="C8756">
        <v>14</v>
      </c>
      <c r="D8756">
        <v>150</v>
      </c>
      <c r="E8756">
        <v>3866</v>
      </c>
      <c r="F8756">
        <v>5858</v>
      </c>
      <c r="G8756">
        <v>290</v>
      </c>
      <c r="H8756">
        <v>1</v>
      </c>
      <c r="I8756" s="58" t="s">
        <v>10813</v>
      </c>
      <c r="J8756">
        <v>29001</v>
      </c>
      <c r="K8756" s="4">
        <v>0</v>
      </c>
      <c r="L8756" s="4">
        <v>18.451000000000001</v>
      </c>
      <c r="M8756" s="4">
        <v>218.56899999999999</v>
      </c>
      <c r="N8756" s="4">
        <v>237.02</v>
      </c>
      <c r="O8756" s="5">
        <v>42305.745292812499</v>
      </c>
      <c r="P8756" s="5">
        <v>43258.050196053242</v>
      </c>
    </row>
    <row r="8757" spans="1:16">
      <c r="A8757">
        <v>6</v>
      </c>
      <c r="B8757">
        <v>18</v>
      </c>
      <c r="C8757">
        <v>14</v>
      </c>
      <c r="D8757">
        <v>150</v>
      </c>
      <c r="E8757">
        <v>3878</v>
      </c>
      <c r="F8757">
        <v>5859</v>
      </c>
      <c r="G8757">
        <v>150</v>
      </c>
      <c r="H8757">
        <v>2</v>
      </c>
      <c r="I8757" s="58" t="s">
        <v>10814</v>
      </c>
      <c r="J8757">
        <v>15002</v>
      </c>
      <c r="K8757" s="4">
        <v>0</v>
      </c>
      <c r="L8757" s="4">
        <v>16.997</v>
      </c>
      <c r="M8757" s="4">
        <v>51.164999999999999</v>
      </c>
      <c r="N8757" s="4">
        <v>68.162000000000006</v>
      </c>
      <c r="O8757" s="5">
        <v>42305.745292812499</v>
      </c>
      <c r="P8757" s="5">
        <v>43258.050196053242</v>
      </c>
    </row>
    <row r="8758" spans="1:16">
      <c r="A8758">
        <v>6</v>
      </c>
      <c r="B8758">
        <v>18</v>
      </c>
      <c r="C8758">
        <v>14</v>
      </c>
      <c r="D8758">
        <v>150</v>
      </c>
      <c r="E8758">
        <v>3878</v>
      </c>
      <c r="F8758">
        <v>5860</v>
      </c>
      <c r="G8758">
        <v>150</v>
      </c>
      <c r="H8758">
        <v>3</v>
      </c>
      <c r="I8758" s="58" t="s">
        <v>10815</v>
      </c>
      <c r="J8758">
        <v>15003</v>
      </c>
      <c r="K8758" s="4">
        <v>0</v>
      </c>
      <c r="L8758" s="4">
        <v>1.454</v>
      </c>
      <c r="M8758" s="4">
        <v>68.162000000000006</v>
      </c>
      <c r="N8758" s="4">
        <v>69.616</v>
      </c>
      <c r="O8758" s="5">
        <v>42305.745292812499</v>
      </c>
      <c r="P8758" s="5">
        <v>43258.050196053242</v>
      </c>
    </row>
    <row r="8759" spans="1:16">
      <c r="A8759">
        <v>6</v>
      </c>
      <c r="B8759">
        <v>18</v>
      </c>
      <c r="C8759">
        <v>14</v>
      </c>
      <c r="D8759">
        <v>150</v>
      </c>
      <c r="E8759">
        <v>3878</v>
      </c>
      <c r="F8759">
        <v>5861</v>
      </c>
      <c r="G8759">
        <v>150</v>
      </c>
      <c r="H8759">
        <v>4</v>
      </c>
      <c r="I8759" s="58" t="s">
        <v>10816</v>
      </c>
      <c r="J8759">
        <v>15004</v>
      </c>
      <c r="K8759" s="4">
        <v>0</v>
      </c>
      <c r="L8759" s="4">
        <v>17.902000000000001</v>
      </c>
      <c r="M8759" s="4">
        <v>69.616</v>
      </c>
      <c r="N8759" s="4">
        <v>87.518000000000001</v>
      </c>
      <c r="O8759" s="5">
        <v>42305.745292812499</v>
      </c>
      <c r="P8759" s="5">
        <v>43258.050196053242</v>
      </c>
    </row>
    <row r="8760" spans="1:16">
      <c r="A8760">
        <v>6</v>
      </c>
      <c r="B8760">
        <v>18</v>
      </c>
      <c r="C8760">
        <v>14</v>
      </c>
      <c r="D8760">
        <v>150</v>
      </c>
      <c r="E8760">
        <v>3914</v>
      </c>
      <c r="F8760">
        <v>5862</v>
      </c>
      <c r="G8760">
        <v>577</v>
      </c>
      <c r="H8760">
        <v>4</v>
      </c>
      <c r="I8760" s="58" t="s">
        <v>10817</v>
      </c>
      <c r="J8760">
        <v>57704</v>
      </c>
      <c r="K8760" s="4">
        <v>0</v>
      </c>
      <c r="L8760" s="4">
        <v>18.923999999999999</v>
      </c>
      <c r="M8760" s="4">
        <v>28.259</v>
      </c>
      <c r="N8760" s="4">
        <v>47.183</v>
      </c>
      <c r="O8760" s="5">
        <v>42305.745292812499</v>
      </c>
      <c r="P8760" s="5">
        <v>42305.745292812499</v>
      </c>
    </row>
    <row r="8761" spans="1:16">
      <c r="A8761">
        <v>6</v>
      </c>
      <c r="B8761">
        <v>18</v>
      </c>
      <c r="C8761">
        <v>14</v>
      </c>
      <c r="D8761">
        <v>150</v>
      </c>
      <c r="E8761">
        <v>3914</v>
      </c>
      <c r="F8761">
        <v>5863</v>
      </c>
      <c r="G8761">
        <v>700</v>
      </c>
      <c r="H8761">
        <v>4</v>
      </c>
      <c r="I8761" s="58" t="s">
        <v>10818</v>
      </c>
      <c r="J8761">
        <v>70004</v>
      </c>
      <c r="K8761" s="4">
        <v>0</v>
      </c>
      <c r="L8761" s="4">
        <v>27.295000000000002</v>
      </c>
      <c r="M8761" s="4">
        <v>51.500999999999998</v>
      </c>
      <c r="N8761" s="4">
        <v>78.796000000000006</v>
      </c>
      <c r="O8761" s="5">
        <v>42305.745292812499</v>
      </c>
      <c r="P8761" s="5">
        <v>42305.745292812499</v>
      </c>
    </row>
    <row r="8762" spans="1:16">
      <c r="A8762">
        <v>6</v>
      </c>
      <c r="B8762">
        <v>18</v>
      </c>
      <c r="C8762">
        <v>14</v>
      </c>
      <c r="D8762">
        <v>150</v>
      </c>
      <c r="E8762">
        <v>4045</v>
      </c>
      <c r="F8762">
        <v>5864</v>
      </c>
      <c r="G8762">
        <v>547</v>
      </c>
      <c r="H8762">
        <v>1</v>
      </c>
      <c r="I8762" s="58" t="s">
        <v>1737</v>
      </c>
      <c r="J8762">
        <v>54701</v>
      </c>
      <c r="K8762" s="4">
        <v>10.951000000000001</v>
      </c>
      <c r="L8762" s="4">
        <v>19.53</v>
      </c>
      <c r="M8762" s="4">
        <v>0</v>
      </c>
      <c r="N8762" s="4">
        <v>8.5790000000000006</v>
      </c>
      <c r="O8762" s="5">
        <v>42305.745292812499</v>
      </c>
      <c r="P8762" s="5">
        <v>42305.745292812499</v>
      </c>
    </row>
    <row r="8763" spans="1:16">
      <c r="A8763">
        <v>6</v>
      </c>
      <c r="B8763">
        <v>18</v>
      </c>
      <c r="C8763">
        <v>14</v>
      </c>
      <c r="D8763">
        <v>16</v>
      </c>
      <c r="E8763">
        <v>3587</v>
      </c>
      <c r="F8763">
        <v>5655</v>
      </c>
      <c r="G8763">
        <v>615</v>
      </c>
      <c r="H8763">
        <v>1</v>
      </c>
      <c r="I8763" s="58" t="s">
        <v>10819</v>
      </c>
      <c r="J8763">
        <v>61501</v>
      </c>
      <c r="K8763" s="4">
        <v>0</v>
      </c>
      <c r="L8763" s="4">
        <v>1.1000000000000001</v>
      </c>
      <c r="M8763" s="4">
        <v>0</v>
      </c>
      <c r="N8763" s="4">
        <v>1.1000000000000001</v>
      </c>
      <c r="O8763" s="5">
        <v>42305.745292812499</v>
      </c>
      <c r="P8763" s="5">
        <v>42305.745292812499</v>
      </c>
    </row>
    <row r="8764" spans="1:16">
      <c r="A8764">
        <v>6</v>
      </c>
      <c r="B8764">
        <v>18</v>
      </c>
      <c r="C8764">
        <v>14</v>
      </c>
      <c r="D8764">
        <v>16</v>
      </c>
      <c r="E8764">
        <v>3676</v>
      </c>
      <c r="F8764">
        <v>5656</v>
      </c>
      <c r="G8764">
        <v>511</v>
      </c>
      <c r="H8764">
        <v>1</v>
      </c>
      <c r="I8764" s="58" t="s">
        <v>10820</v>
      </c>
      <c r="J8764">
        <v>51101</v>
      </c>
      <c r="K8764" s="4">
        <v>1</v>
      </c>
      <c r="L8764" s="4">
        <v>7.7530000000000001</v>
      </c>
      <c r="M8764" s="4">
        <v>0</v>
      </c>
      <c r="N8764" s="4">
        <v>6.7530000000000001</v>
      </c>
      <c r="O8764" s="5">
        <v>42305.745292812499</v>
      </c>
      <c r="P8764" s="5">
        <v>42305.745292812499</v>
      </c>
    </row>
    <row r="8765" spans="1:16">
      <c r="A8765">
        <v>6</v>
      </c>
      <c r="B8765">
        <v>18</v>
      </c>
      <c r="C8765">
        <v>14</v>
      </c>
      <c r="D8765">
        <v>16</v>
      </c>
      <c r="E8765">
        <v>3680</v>
      </c>
      <c r="F8765">
        <v>5657</v>
      </c>
      <c r="G8765">
        <v>954</v>
      </c>
      <c r="H8765">
        <v>2</v>
      </c>
      <c r="I8765" s="58" t="s">
        <v>10821</v>
      </c>
      <c r="J8765">
        <v>95402</v>
      </c>
      <c r="K8765" s="4">
        <v>0</v>
      </c>
      <c r="L8765" s="4">
        <v>11.949</v>
      </c>
      <c r="M8765" s="4">
        <v>0</v>
      </c>
      <c r="N8765" s="4">
        <v>11.949</v>
      </c>
      <c r="O8765" s="5">
        <v>42305.745292812499</v>
      </c>
      <c r="P8765" s="5">
        <v>43258.050196053242</v>
      </c>
    </row>
    <row r="8766" spans="1:16">
      <c r="A8766">
        <v>6</v>
      </c>
      <c r="B8766">
        <v>18</v>
      </c>
      <c r="C8766">
        <v>14</v>
      </c>
      <c r="D8766">
        <v>16</v>
      </c>
      <c r="E8766">
        <v>3691</v>
      </c>
      <c r="F8766">
        <v>5658</v>
      </c>
      <c r="G8766">
        <v>142</v>
      </c>
      <c r="H8766">
        <v>11</v>
      </c>
      <c r="I8766" s="58" t="s">
        <v>10822</v>
      </c>
      <c r="J8766">
        <v>14211</v>
      </c>
      <c r="K8766" s="4">
        <v>0</v>
      </c>
      <c r="L8766" s="4">
        <v>1.7909999999999999</v>
      </c>
      <c r="M8766" s="4">
        <v>32.274000000000001</v>
      </c>
      <c r="N8766" s="4">
        <v>34.064999999999998</v>
      </c>
      <c r="O8766" s="5">
        <v>42305.745292812499</v>
      </c>
      <c r="P8766" s="5">
        <v>42305.745292812499</v>
      </c>
    </row>
    <row r="8767" spans="1:16">
      <c r="A8767">
        <v>6</v>
      </c>
      <c r="B8767">
        <v>18</v>
      </c>
      <c r="C8767">
        <v>14</v>
      </c>
      <c r="D8767">
        <v>16</v>
      </c>
      <c r="E8767">
        <v>3691</v>
      </c>
      <c r="F8767">
        <v>5659</v>
      </c>
      <c r="G8767">
        <v>3278</v>
      </c>
      <c r="H8767">
        <v>1</v>
      </c>
      <c r="I8767" s="58">
        <v>503307</v>
      </c>
      <c r="J8767">
        <v>327801</v>
      </c>
      <c r="K8767" s="4">
        <v>0</v>
      </c>
      <c r="L8767" s="4">
        <v>5.6680000000000001</v>
      </c>
      <c r="M8767" s="4">
        <v>35.912999999999997</v>
      </c>
      <c r="N8767" s="4">
        <v>41.581000000000003</v>
      </c>
      <c r="O8767" s="5">
        <v>42305.745292812499</v>
      </c>
      <c r="P8767" s="5">
        <v>42305.745292812499</v>
      </c>
    </row>
    <row r="8768" spans="1:16">
      <c r="A8768">
        <v>6</v>
      </c>
      <c r="B8768">
        <v>18</v>
      </c>
      <c r="C8768">
        <v>14</v>
      </c>
      <c r="D8768">
        <v>16</v>
      </c>
      <c r="E8768">
        <v>3711</v>
      </c>
      <c r="F8768">
        <v>5660</v>
      </c>
      <c r="G8768">
        <v>1056</v>
      </c>
      <c r="H8768">
        <v>6</v>
      </c>
      <c r="I8768" s="58" t="s">
        <v>1738</v>
      </c>
      <c r="J8768">
        <v>105606</v>
      </c>
      <c r="K8768" s="4">
        <v>10</v>
      </c>
      <c r="L8768" s="4">
        <v>17.091999999999999</v>
      </c>
      <c r="M8768" s="4">
        <v>10.662000000000001</v>
      </c>
      <c r="N8768" s="4">
        <v>17.754000000000001</v>
      </c>
      <c r="O8768" s="5">
        <v>42305.745292812499</v>
      </c>
      <c r="P8768" s="5">
        <v>42305.745292812499</v>
      </c>
    </row>
    <row r="8769" spans="1:16">
      <c r="A8769">
        <v>6</v>
      </c>
      <c r="B8769">
        <v>18</v>
      </c>
      <c r="C8769">
        <v>14</v>
      </c>
      <c r="D8769">
        <v>16</v>
      </c>
      <c r="E8769">
        <v>3711</v>
      </c>
      <c r="F8769">
        <v>5661</v>
      </c>
      <c r="G8769">
        <v>1056</v>
      </c>
      <c r="H8769">
        <v>7</v>
      </c>
      <c r="I8769" s="58" t="s">
        <v>10823</v>
      </c>
      <c r="J8769">
        <v>105607</v>
      </c>
      <c r="K8769" s="4">
        <v>20</v>
      </c>
      <c r="L8769" s="4">
        <v>25.218</v>
      </c>
      <c r="M8769" s="4">
        <v>17.754000000000001</v>
      </c>
      <c r="N8769" s="4">
        <v>22.972000000000001</v>
      </c>
      <c r="O8769" s="5">
        <v>42305.745292812499</v>
      </c>
      <c r="P8769" s="5">
        <v>42305.745292812499</v>
      </c>
    </row>
    <row r="8770" spans="1:16">
      <c r="A8770">
        <v>6</v>
      </c>
      <c r="B8770">
        <v>18</v>
      </c>
      <c r="C8770">
        <v>14</v>
      </c>
      <c r="D8770">
        <v>16</v>
      </c>
      <c r="E8770">
        <v>3711</v>
      </c>
      <c r="F8770">
        <v>5662</v>
      </c>
      <c r="G8770">
        <v>2204</v>
      </c>
      <c r="H8770">
        <v>2</v>
      </c>
      <c r="I8770" s="58">
        <v>111066</v>
      </c>
      <c r="J8770">
        <v>220402</v>
      </c>
      <c r="K8770" s="4">
        <v>0</v>
      </c>
      <c r="L8770" s="4">
        <v>7.9169999999999998</v>
      </c>
      <c r="M8770" s="4">
        <v>2.5590000000000002</v>
      </c>
      <c r="N8770" s="4">
        <v>10.476000000000001</v>
      </c>
      <c r="O8770" s="5">
        <v>42305.745292812499</v>
      </c>
      <c r="P8770" s="5">
        <v>42305.745292812499</v>
      </c>
    </row>
    <row r="8771" spans="1:16">
      <c r="A8771">
        <v>6</v>
      </c>
      <c r="B8771">
        <v>18</v>
      </c>
      <c r="C8771">
        <v>14</v>
      </c>
      <c r="D8771">
        <v>16</v>
      </c>
      <c r="E8771">
        <v>3729</v>
      </c>
      <c r="F8771">
        <v>5663</v>
      </c>
      <c r="G8771">
        <v>954</v>
      </c>
      <c r="H8771">
        <v>4</v>
      </c>
      <c r="I8771" s="58" t="s">
        <v>10824</v>
      </c>
      <c r="J8771">
        <v>95404</v>
      </c>
      <c r="K8771" s="4">
        <v>0</v>
      </c>
      <c r="L8771" s="4">
        <v>15.695</v>
      </c>
      <c r="M8771" s="4">
        <v>0</v>
      </c>
      <c r="N8771" s="4">
        <v>10.352</v>
      </c>
      <c r="O8771" s="5">
        <v>42305.745292812499</v>
      </c>
      <c r="P8771" s="5">
        <v>42305.745292812499</v>
      </c>
    </row>
    <row r="8772" spans="1:16">
      <c r="A8772">
        <v>6</v>
      </c>
      <c r="B8772">
        <v>18</v>
      </c>
      <c r="C8772">
        <v>14</v>
      </c>
      <c r="D8772">
        <v>16</v>
      </c>
      <c r="E8772">
        <v>3731</v>
      </c>
      <c r="F8772">
        <v>5664</v>
      </c>
      <c r="G8772">
        <v>1056</v>
      </c>
      <c r="H8772">
        <v>5</v>
      </c>
      <c r="I8772" s="58" t="s">
        <v>10825</v>
      </c>
      <c r="J8772">
        <v>105605</v>
      </c>
      <c r="K8772" s="4">
        <v>0</v>
      </c>
      <c r="L8772" s="4">
        <v>16.082999999999998</v>
      </c>
      <c r="M8772" s="4">
        <v>10.372</v>
      </c>
      <c r="N8772" s="4">
        <v>26.454999999999998</v>
      </c>
      <c r="O8772" s="5">
        <v>42305.745292812499</v>
      </c>
      <c r="P8772" s="5">
        <v>43258.050196053242</v>
      </c>
    </row>
    <row r="8773" spans="1:16">
      <c r="A8773">
        <v>6</v>
      </c>
      <c r="B8773">
        <v>18</v>
      </c>
      <c r="C8773">
        <v>14</v>
      </c>
      <c r="D8773">
        <v>16</v>
      </c>
      <c r="E8773">
        <v>3739</v>
      </c>
      <c r="F8773">
        <v>5665</v>
      </c>
      <c r="G8773">
        <v>1534</v>
      </c>
      <c r="H8773">
        <v>1</v>
      </c>
      <c r="I8773" s="58" t="s">
        <v>10826</v>
      </c>
      <c r="J8773">
        <v>153401</v>
      </c>
      <c r="K8773" s="4">
        <v>0</v>
      </c>
      <c r="L8773" s="4">
        <v>13.481</v>
      </c>
      <c r="M8773" s="4">
        <v>10.147</v>
      </c>
      <c r="N8773" s="4">
        <v>23.628</v>
      </c>
      <c r="O8773" s="5">
        <v>42305.745292812499</v>
      </c>
      <c r="P8773" s="5">
        <v>42305.745292812499</v>
      </c>
    </row>
    <row r="8774" spans="1:16">
      <c r="A8774">
        <v>6</v>
      </c>
      <c r="B8774">
        <v>18</v>
      </c>
      <c r="C8774">
        <v>14</v>
      </c>
      <c r="D8774">
        <v>16</v>
      </c>
      <c r="E8774">
        <v>3755</v>
      </c>
      <c r="F8774">
        <v>5666</v>
      </c>
      <c r="G8774">
        <v>2929</v>
      </c>
      <c r="H8774">
        <v>3</v>
      </c>
      <c r="I8774" s="58">
        <v>375896</v>
      </c>
      <c r="J8774">
        <v>292903</v>
      </c>
      <c r="K8774" s="4">
        <v>0</v>
      </c>
      <c r="L8774" s="4">
        <v>3.6579999999999999</v>
      </c>
      <c r="M8774" s="4">
        <v>12.615</v>
      </c>
      <c r="N8774" s="4">
        <v>16.273</v>
      </c>
      <c r="O8774" s="5">
        <v>42305.745292812499</v>
      </c>
      <c r="P8774" s="5">
        <v>42305.745292812499</v>
      </c>
    </row>
    <row r="8775" spans="1:16">
      <c r="A8775">
        <v>6</v>
      </c>
      <c r="B8775">
        <v>18</v>
      </c>
      <c r="C8775">
        <v>14</v>
      </c>
      <c r="D8775">
        <v>16</v>
      </c>
      <c r="E8775">
        <v>3781</v>
      </c>
      <c r="F8775">
        <v>5667</v>
      </c>
      <c r="G8775">
        <v>285</v>
      </c>
      <c r="H8775">
        <v>1</v>
      </c>
      <c r="I8775" s="58" t="s">
        <v>10827</v>
      </c>
      <c r="J8775">
        <v>28501</v>
      </c>
      <c r="K8775" s="4">
        <v>0.01</v>
      </c>
      <c r="L8775" s="4">
        <v>2.1589999999999998</v>
      </c>
      <c r="M8775" s="4">
        <v>0</v>
      </c>
      <c r="N8775" s="4">
        <v>2.149</v>
      </c>
      <c r="O8775" s="5">
        <v>42305.745292812499</v>
      </c>
      <c r="P8775" s="5">
        <v>42305.745292812499</v>
      </c>
    </row>
    <row r="8776" spans="1:16">
      <c r="A8776">
        <v>6</v>
      </c>
      <c r="B8776">
        <v>18</v>
      </c>
      <c r="C8776">
        <v>14</v>
      </c>
      <c r="D8776">
        <v>16</v>
      </c>
      <c r="E8776">
        <v>3813</v>
      </c>
      <c r="F8776">
        <v>5668</v>
      </c>
      <c r="G8776">
        <v>2719</v>
      </c>
      <c r="H8776">
        <v>2</v>
      </c>
      <c r="I8776" s="58">
        <v>299166</v>
      </c>
      <c r="J8776">
        <v>271902</v>
      </c>
      <c r="K8776" s="4">
        <v>0</v>
      </c>
      <c r="L8776" s="4">
        <v>3.2</v>
      </c>
      <c r="M8776" s="4">
        <v>10.978999999999999</v>
      </c>
      <c r="N8776" s="4">
        <v>14.179</v>
      </c>
      <c r="O8776" s="5">
        <v>42305.745292812499</v>
      </c>
      <c r="P8776" s="5">
        <v>43258.050196053242</v>
      </c>
    </row>
    <row r="8777" spans="1:16">
      <c r="A8777">
        <v>6</v>
      </c>
      <c r="B8777">
        <v>18</v>
      </c>
      <c r="C8777">
        <v>14</v>
      </c>
      <c r="D8777">
        <v>16</v>
      </c>
      <c r="E8777">
        <v>3817</v>
      </c>
      <c r="F8777">
        <v>5669</v>
      </c>
      <c r="G8777">
        <v>2677</v>
      </c>
      <c r="H8777">
        <v>1</v>
      </c>
      <c r="I8777" s="58">
        <v>283796</v>
      </c>
      <c r="J8777">
        <v>267701</v>
      </c>
      <c r="K8777" s="4">
        <v>0</v>
      </c>
      <c r="L8777" s="4">
        <v>9.1940000000000008</v>
      </c>
      <c r="M8777" s="4">
        <v>0</v>
      </c>
      <c r="N8777" s="4">
        <v>9.1940000000000008</v>
      </c>
      <c r="O8777" s="5">
        <v>42305.745292812499</v>
      </c>
      <c r="P8777" s="5">
        <v>42305.745292812499</v>
      </c>
    </row>
    <row r="8778" spans="1:16">
      <c r="A8778">
        <v>6</v>
      </c>
      <c r="B8778">
        <v>18</v>
      </c>
      <c r="C8778">
        <v>14</v>
      </c>
      <c r="D8778">
        <v>16</v>
      </c>
      <c r="E8778">
        <v>3839</v>
      </c>
      <c r="F8778">
        <v>5670</v>
      </c>
      <c r="G8778">
        <v>3351</v>
      </c>
      <c r="H8778">
        <v>2</v>
      </c>
      <c r="I8778" s="58">
        <v>530000</v>
      </c>
      <c r="J8778">
        <v>335102</v>
      </c>
      <c r="K8778" s="4">
        <v>7.8769999999999998</v>
      </c>
      <c r="L8778" s="4">
        <v>14.273</v>
      </c>
      <c r="M8778" s="4">
        <v>0</v>
      </c>
      <c r="N8778" s="4">
        <v>6.3959999999999999</v>
      </c>
      <c r="O8778" s="5">
        <v>42305.745292812499</v>
      </c>
      <c r="P8778" s="5">
        <v>42305.745292812499</v>
      </c>
    </row>
    <row r="8779" spans="1:16">
      <c r="A8779">
        <v>6</v>
      </c>
      <c r="B8779">
        <v>18</v>
      </c>
      <c r="C8779">
        <v>14</v>
      </c>
      <c r="D8779">
        <v>16</v>
      </c>
      <c r="E8779">
        <v>3847</v>
      </c>
      <c r="F8779">
        <v>5671</v>
      </c>
      <c r="G8779">
        <v>1536</v>
      </c>
      <c r="H8779">
        <v>2</v>
      </c>
      <c r="I8779" s="58" t="s">
        <v>10828</v>
      </c>
      <c r="J8779">
        <v>153602</v>
      </c>
      <c r="K8779" s="4">
        <v>1.75</v>
      </c>
      <c r="L8779" s="4">
        <v>9.3810000000000002</v>
      </c>
      <c r="M8779" s="4">
        <v>0</v>
      </c>
      <c r="N8779" s="4">
        <v>7.6310000000000002</v>
      </c>
      <c r="O8779" s="5">
        <v>42305.745292812499</v>
      </c>
      <c r="P8779" s="5">
        <v>42305.745292812499</v>
      </c>
    </row>
    <row r="8780" spans="1:16">
      <c r="A8780">
        <v>6</v>
      </c>
      <c r="B8780">
        <v>18</v>
      </c>
      <c r="C8780">
        <v>14</v>
      </c>
      <c r="D8780">
        <v>16</v>
      </c>
      <c r="E8780">
        <v>3851</v>
      </c>
      <c r="F8780">
        <v>5672</v>
      </c>
      <c r="G8780">
        <v>113</v>
      </c>
      <c r="H8780">
        <v>16</v>
      </c>
      <c r="I8780" s="58" t="s">
        <v>10829</v>
      </c>
      <c r="J8780">
        <v>11316</v>
      </c>
      <c r="K8780" s="4">
        <v>2.3E-2</v>
      </c>
      <c r="L8780" s="4">
        <v>0.79500000000000004</v>
      </c>
      <c r="M8780" s="4">
        <v>5.8150000000000004</v>
      </c>
      <c r="N8780" s="4">
        <v>6.5869999999999997</v>
      </c>
      <c r="O8780" s="5">
        <v>42305.745292812499</v>
      </c>
      <c r="P8780" s="5">
        <v>42305.745292812499</v>
      </c>
    </row>
    <row r="8781" spans="1:16">
      <c r="A8781">
        <v>6</v>
      </c>
      <c r="B8781">
        <v>18</v>
      </c>
      <c r="C8781">
        <v>14</v>
      </c>
      <c r="D8781">
        <v>16</v>
      </c>
      <c r="E8781">
        <v>3853</v>
      </c>
      <c r="F8781">
        <v>5673</v>
      </c>
      <c r="G8781">
        <v>1056</v>
      </c>
      <c r="H8781">
        <v>6</v>
      </c>
      <c r="I8781" s="58" t="s">
        <v>1738</v>
      </c>
      <c r="J8781">
        <v>105606</v>
      </c>
      <c r="K8781" s="4">
        <v>3.3000000000000002E-2</v>
      </c>
      <c r="L8781" s="4">
        <v>0.20599999999999999</v>
      </c>
      <c r="M8781" s="4">
        <v>0</v>
      </c>
      <c r="N8781" s="4">
        <v>0.17299999999999999</v>
      </c>
      <c r="O8781" s="5">
        <v>42305.745292812499</v>
      </c>
      <c r="P8781" s="5">
        <v>42305.745292812499</v>
      </c>
    </row>
    <row r="8782" spans="1:16">
      <c r="A8782">
        <v>6</v>
      </c>
      <c r="B8782">
        <v>18</v>
      </c>
      <c r="C8782">
        <v>14</v>
      </c>
      <c r="D8782">
        <v>16</v>
      </c>
      <c r="E8782">
        <v>3914</v>
      </c>
      <c r="F8782">
        <v>5674</v>
      </c>
      <c r="G8782">
        <v>700</v>
      </c>
      <c r="H8782">
        <v>2</v>
      </c>
      <c r="I8782" s="58" t="s">
        <v>10830</v>
      </c>
      <c r="J8782">
        <v>70002</v>
      </c>
      <c r="K8782" s="4">
        <v>1</v>
      </c>
      <c r="L8782" s="4">
        <v>1.8879999999999999</v>
      </c>
      <c r="M8782" s="4">
        <v>93.468000000000004</v>
      </c>
      <c r="N8782" s="4">
        <v>94.355999999999995</v>
      </c>
      <c r="O8782" s="5">
        <v>42305.745292812499</v>
      </c>
      <c r="P8782" s="5">
        <v>43258.050196053242</v>
      </c>
    </row>
    <row r="8783" spans="1:16">
      <c r="A8783">
        <v>6</v>
      </c>
      <c r="B8783">
        <v>18</v>
      </c>
      <c r="C8783">
        <v>14</v>
      </c>
      <c r="D8783">
        <v>16</v>
      </c>
      <c r="E8783">
        <v>4160</v>
      </c>
      <c r="F8783">
        <v>5675</v>
      </c>
      <c r="G8783">
        <v>253</v>
      </c>
      <c r="H8783">
        <v>7</v>
      </c>
      <c r="I8783" s="58" t="s">
        <v>10831</v>
      </c>
      <c r="J8783">
        <v>25307</v>
      </c>
      <c r="K8783" s="4">
        <v>0</v>
      </c>
      <c r="L8783" s="4">
        <v>1.784</v>
      </c>
      <c r="M8783" s="4">
        <v>0</v>
      </c>
      <c r="N8783" s="4">
        <v>1.784</v>
      </c>
      <c r="O8783" s="5">
        <v>42305.745292812499</v>
      </c>
      <c r="P8783" s="5">
        <v>42305.745292812499</v>
      </c>
    </row>
    <row r="8784" spans="1:16">
      <c r="A8784">
        <v>6</v>
      </c>
      <c r="B8784">
        <v>18</v>
      </c>
      <c r="C8784">
        <v>14</v>
      </c>
      <c r="D8784">
        <v>16</v>
      </c>
      <c r="E8784">
        <v>4449</v>
      </c>
      <c r="F8784">
        <v>5676</v>
      </c>
      <c r="G8784">
        <v>252</v>
      </c>
      <c r="H8784">
        <v>4</v>
      </c>
      <c r="I8784" s="58" t="s">
        <v>10832</v>
      </c>
      <c r="J8784">
        <v>25204</v>
      </c>
      <c r="K8784" s="4">
        <v>1</v>
      </c>
      <c r="L8784" s="4">
        <v>1.923</v>
      </c>
      <c r="M8784" s="4">
        <v>0</v>
      </c>
      <c r="N8784" s="4">
        <v>0.92300000000000004</v>
      </c>
      <c r="O8784" s="5">
        <v>42305.745292812499</v>
      </c>
      <c r="P8784" s="5">
        <v>42305.745292812499</v>
      </c>
    </row>
    <row r="8785" spans="1:16">
      <c r="A8785">
        <v>6</v>
      </c>
      <c r="B8785">
        <v>18</v>
      </c>
      <c r="C8785">
        <v>14</v>
      </c>
      <c r="D8785">
        <v>16</v>
      </c>
      <c r="E8785">
        <v>4547</v>
      </c>
      <c r="F8785">
        <v>5677</v>
      </c>
      <c r="G8785">
        <v>113</v>
      </c>
      <c r="H8785">
        <v>5</v>
      </c>
      <c r="I8785" s="58" t="s">
        <v>1739</v>
      </c>
      <c r="J8785">
        <v>11305</v>
      </c>
      <c r="K8785" s="4">
        <v>1</v>
      </c>
      <c r="L8785" s="4">
        <v>6.5179999999999998</v>
      </c>
      <c r="M8785" s="4">
        <v>271.33699999999999</v>
      </c>
      <c r="N8785" s="4">
        <v>276.85500000000002</v>
      </c>
      <c r="O8785" s="5">
        <v>42305.745292812499</v>
      </c>
      <c r="P8785" s="5">
        <v>43258.050196053242</v>
      </c>
    </row>
    <row r="8786" spans="1:16">
      <c r="A8786">
        <v>6</v>
      </c>
      <c r="B8786">
        <v>18</v>
      </c>
      <c r="C8786">
        <v>14</v>
      </c>
      <c r="D8786">
        <v>16</v>
      </c>
      <c r="E8786">
        <v>4547</v>
      </c>
      <c r="F8786">
        <v>5678</v>
      </c>
      <c r="G8786">
        <v>252</v>
      </c>
      <c r="H8786">
        <v>3</v>
      </c>
      <c r="I8786" s="58" t="s">
        <v>10833</v>
      </c>
      <c r="J8786">
        <v>25203</v>
      </c>
      <c r="K8786" s="4">
        <v>7.0000000000000001E-3</v>
      </c>
      <c r="L8786" s="4">
        <v>14.943</v>
      </c>
      <c r="M8786" s="4">
        <v>256.40100000000001</v>
      </c>
      <c r="N8786" s="4">
        <v>271.33699999999999</v>
      </c>
      <c r="O8786" s="5">
        <v>42305.745292812499</v>
      </c>
      <c r="P8786" s="5">
        <v>43258.050196053242</v>
      </c>
    </row>
    <row r="8787" spans="1:16">
      <c r="A8787">
        <v>6</v>
      </c>
      <c r="B8787">
        <v>18</v>
      </c>
      <c r="C8787">
        <v>14</v>
      </c>
      <c r="D8787">
        <v>16</v>
      </c>
      <c r="E8787">
        <v>4547</v>
      </c>
      <c r="F8787">
        <v>5679</v>
      </c>
      <c r="G8787">
        <v>253</v>
      </c>
      <c r="H8787">
        <v>1</v>
      </c>
      <c r="I8787" s="58" t="s">
        <v>10834</v>
      </c>
      <c r="J8787">
        <v>25301</v>
      </c>
      <c r="K8787" s="4">
        <v>20.481999999999999</v>
      </c>
      <c r="L8787" s="4">
        <v>33.087000000000003</v>
      </c>
      <c r="M8787" s="4">
        <v>276.85500000000002</v>
      </c>
      <c r="N8787" s="4">
        <v>289.45999999999998</v>
      </c>
      <c r="O8787" s="5">
        <v>42305.745292812499</v>
      </c>
      <c r="P8787" s="5">
        <v>43258.050196053242</v>
      </c>
    </row>
    <row r="8788" spans="1:16">
      <c r="A8788">
        <v>6</v>
      </c>
      <c r="B8788">
        <v>18</v>
      </c>
      <c r="C8788">
        <v>14</v>
      </c>
      <c r="D8788">
        <v>16</v>
      </c>
      <c r="E8788">
        <v>4547</v>
      </c>
      <c r="F8788">
        <v>5680</v>
      </c>
      <c r="G8788">
        <v>253</v>
      </c>
      <c r="H8788">
        <v>2</v>
      </c>
      <c r="I8788" s="58" t="s">
        <v>10835</v>
      </c>
      <c r="J8788">
        <v>25302</v>
      </c>
      <c r="K8788" s="4">
        <v>33.194000000000003</v>
      </c>
      <c r="L8788" s="4">
        <v>39.470999999999997</v>
      </c>
      <c r="M8788" s="4">
        <v>289.45999999999998</v>
      </c>
      <c r="N8788" s="4">
        <v>295.73700000000002</v>
      </c>
      <c r="O8788" s="5">
        <v>42305.745292812499</v>
      </c>
      <c r="P8788" s="5">
        <v>43258.050196053242</v>
      </c>
    </row>
    <row r="8789" spans="1:16">
      <c r="A8789">
        <v>6</v>
      </c>
      <c r="B8789">
        <v>18</v>
      </c>
      <c r="C8789">
        <v>14</v>
      </c>
      <c r="D8789">
        <v>16</v>
      </c>
      <c r="E8789">
        <v>4551</v>
      </c>
      <c r="F8789">
        <v>5681</v>
      </c>
      <c r="G8789">
        <v>113</v>
      </c>
      <c r="H8789">
        <v>3</v>
      </c>
      <c r="I8789" s="58" t="s">
        <v>10836</v>
      </c>
      <c r="J8789">
        <v>11303</v>
      </c>
      <c r="K8789" s="4">
        <v>0</v>
      </c>
      <c r="L8789" s="4">
        <v>6.8609999999999998</v>
      </c>
      <c r="M8789" s="4">
        <v>60.095999999999997</v>
      </c>
      <c r="N8789" s="4">
        <v>66.956999999999994</v>
      </c>
      <c r="O8789" s="5">
        <v>42305.745292812499</v>
      </c>
      <c r="P8789" s="5">
        <v>43258.050196053242</v>
      </c>
    </row>
    <row r="8790" spans="1:16">
      <c r="A8790">
        <v>6</v>
      </c>
      <c r="B8790">
        <v>18</v>
      </c>
      <c r="C8790">
        <v>14</v>
      </c>
      <c r="D8790">
        <v>16</v>
      </c>
      <c r="E8790">
        <v>4551</v>
      </c>
      <c r="F8790">
        <v>5682</v>
      </c>
      <c r="G8790">
        <v>113</v>
      </c>
      <c r="H8790">
        <v>4</v>
      </c>
      <c r="I8790" s="58" t="s">
        <v>10837</v>
      </c>
      <c r="J8790">
        <v>11304</v>
      </c>
      <c r="K8790" s="4">
        <v>6.8609999999999998</v>
      </c>
      <c r="L8790" s="4">
        <v>11.593999999999999</v>
      </c>
      <c r="M8790" s="4">
        <v>66.956999999999994</v>
      </c>
      <c r="N8790" s="4">
        <v>71.69</v>
      </c>
      <c r="O8790" s="5">
        <v>42305.745292812499</v>
      </c>
      <c r="P8790" s="5">
        <v>43258.050196053242</v>
      </c>
    </row>
    <row r="8791" spans="1:16">
      <c r="A8791">
        <v>6</v>
      </c>
      <c r="B8791">
        <v>18</v>
      </c>
      <c r="C8791">
        <v>14</v>
      </c>
      <c r="D8791">
        <v>16</v>
      </c>
      <c r="E8791">
        <v>4551</v>
      </c>
      <c r="F8791">
        <v>5683</v>
      </c>
      <c r="G8791">
        <v>113</v>
      </c>
      <c r="H8791">
        <v>5</v>
      </c>
      <c r="I8791" s="58" t="s">
        <v>1739</v>
      </c>
      <c r="J8791">
        <v>11305</v>
      </c>
      <c r="K8791" s="4">
        <v>10</v>
      </c>
      <c r="L8791" s="4">
        <v>12.461</v>
      </c>
      <c r="M8791" s="4">
        <v>77.287999999999997</v>
      </c>
      <c r="N8791" s="4">
        <v>79.748999999999995</v>
      </c>
      <c r="O8791" s="5">
        <v>42305.745292812499</v>
      </c>
      <c r="P8791" s="5">
        <v>43258.050196053242</v>
      </c>
    </row>
    <row r="8792" spans="1:16">
      <c r="A8792">
        <v>6</v>
      </c>
      <c r="B8792">
        <v>18</v>
      </c>
      <c r="C8792">
        <v>14</v>
      </c>
      <c r="D8792">
        <v>16</v>
      </c>
      <c r="E8792">
        <v>4551</v>
      </c>
      <c r="F8792">
        <v>5684</v>
      </c>
      <c r="G8792">
        <v>113</v>
      </c>
      <c r="H8792">
        <v>6</v>
      </c>
      <c r="I8792" s="58" t="s">
        <v>10838</v>
      </c>
      <c r="J8792">
        <v>11306</v>
      </c>
      <c r="K8792" s="4">
        <v>2.4620000000000002</v>
      </c>
      <c r="L8792" s="4">
        <v>9.08</v>
      </c>
      <c r="M8792" s="4">
        <v>79.748999999999995</v>
      </c>
      <c r="N8792" s="4">
        <v>86.367000000000004</v>
      </c>
      <c r="O8792" s="5">
        <v>42305.745292812499</v>
      </c>
      <c r="P8792" s="5">
        <v>43258.050196053242</v>
      </c>
    </row>
    <row r="8793" spans="1:16">
      <c r="A8793">
        <v>6</v>
      </c>
      <c r="B8793">
        <v>18</v>
      </c>
      <c r="C8793">
        <v>14</v>
      </c>
      <c r="D8793">
        <v>227</v>
      </c>
      <c r="E8793">
        <v>1097</v>
      </c>
      <c r="F8793">
        <v>5892</v>
      </c>
      <c r="G8793">
        <v>1186</v>
      </c>
      <c r="H8793">
        <v>1</v>
      </c>
      <c r="I8793" s="58" t="s">
        <v>10839</v>
      </c>
      <c r="J8793">
        <v>118601</v>
      </c>
      <c r="K8793" s="4">
        <v>11.605</v>
      </c>
      <c r="L8793" s="4">
        <v>28.338999999999999</v>
      </c>
      <c r="M8793" s="4">
        <v>0</v>
      </c>
      <c r="N8793" s="4">
        <v>16.734000000000002</v>
      </c>
      <c r="O8793" s="5">
        <v>42305.745292812499</v>
      </c>
      <c r="P8793" s="5">
        <v>42305.745292812499</v>
      </c>
    </row>
    <row r="8794" spans="1:16">
      <c r="A8794">
        <v>6</v>
      </c>
      <c r="B8794">
        <v>18</v>
      </c>
      <c r="C8794">
        <v>14</v>
      </c>
      <c r="D8794">
        <v>227</v>
      </c>
      <c r="E8794">
        <v>1101</v>
      </c>
      <c r="F8794">
        <v>5893</v>
      </c>
      <c r="G8794">
        <v>1200</v>
      </c>
      <c r="H8794">
        <v>2</v>
      </c>
      <c r="I8794" s="58" t="s">
        <v>10840</v>
      </c>
      <c r="J8794">
        <v>120002</v>
      </c>
      <c r="K8794" s="4">
        <v>0</v>
      </c>
      <c r="L8794" s="4">
        <v>9.5020000000000007</v>
      </c>
      <c r="M8794" s="4">
        <v>6.89</v>
      </c>
      <c r="N8794" s="4">
        <v>16.391999999999999</v>
      </c>
      <c r="O8794" s="5">
        <v>42305.745292812499</v>
      </c>
      <c r="P8794" s="5">
        <v>43258.050196053242</v>
      </c>
    </row>
    <row r="8795" spans="1:16">
      <c r="A8795">
        <v>6</v>
      </c>
      <c r="B8795">
        <v>18</v>
      </c>
      <c r="C8795">
        <v>14</v>
      </c>
      <c r="D8795">
        <v>227</v>
      </c>
      <c r="E8795">
        <v>1101</v>
      </c>
      <c r="F8795">
        <v>5894</v>
      </c>
      <c r="G8795">
        <v>1200</v>
      </c>
      <c r="H8795">
        <v>3</v>
      </c>
      <c r="I8795" s="58" t="s">
        <v>10841</v>
      </c>
      <c r="J8795">
        <v>120003</v>
      </c>
      <c r="K8795" s="4">
        <v>0</v>
      </c>
      <c r="L8795" s="4">
        <v>16.178999999999998</v>
      </c>
      <c r="M8795" s="4">
        <v>17.824999999999999</v>
      </c>
      <c r="N8795" s="4">
        <v>33.56</v>
      </c>
      <c r="O8795" s="5">
        <v>42305.745292812499</v>
      </c>
      <c r="P8795" s="5">
        <v>42305.745292812499</v>
      </c>
    </row>
    <row r="8796" spans="1:16">
      <c r="A8796">
        <v>6</v>
      </c>
      <c r="B8796">
        <v>18</v>
      </c>
      <c r="C8796">
        <v>14</v>
      </c>
      <c r="D8796">
        <v>227</v>
      </c>
      <c r="E8796">
        <v>1101</v>
      </c>
      <c r="F8796">
        <v>5895</v>
      </c>
      <c r="G8796">
        <v>1200</v>
      </c>
      <c r="H8796">
        <v>5</v>
      </c>
      <c r="I8796" s="58" t="s">
        <v>1740</v>
      </c>
      <c r="J8796">
        <v>120005</v>
      </c>
      <c r="K8796" s="4">
        <v>0.01</v>
      </c>
      <c r="L8796" s="4">
        <v>2.4910000000000001</v>
      </c>
      <c r="M8796" s="4">
        <v>34.112000000000002</v>
      </c>
      <c r="N8796" s="4">
        <v>36.593000000000004</v>
      </c>
      <c r="O8796" s="5">
        <v>42305.745292812499</v>
      </c>
      <c r="P8796" s="5">
        <v>42305.745292812499</v>
      </c>
    </row>
    <row r="8797" spans="1:16">
      <c r="A8797">
        <v>6</v>
      </c>
      <c r="B8797">
        <v>18</v>
      </c>
      <c r="C8797">
        <v>14</v>
      </c>
      <c r="D8797">
        <v>227</v>
      </c>
      <c r="E8797">
        <v>1223</v>
      </c>
      <c r="F8797">
        <v>5896</v>
      </c>
      <c r="G8797">
        <v>1234</v>
      </c>
      <c r="H8797">
        <v>1</v>
      </c>
      <c r="I8797" s="58" t="s">
        <v>10842</v>
      </c>
      <c r="J8797">
        <v>123401</v>
      </c>
      <c r="K8797" s="4">
        <v>0</v>
      </c>
      <c r="L8797" s="4">
        <v>6.5339999999999998</v>
      </c>
      <c r="M8797" s="4">
        <v>0</v>
      </c>
      <c r="N8797" s="4">
        <v>6.5339999999999998</v>
      </c>
      <c r="O8797" s="5">
        <v>42305.745292812499</v>
      </c>
      <c r="P8797" s="5">
        <v>43258.050196053242</v>
      </c>
    </row>
    <row r="8798" spans="1:16">
      <c r="A8798">
        <v>6</v>
      </c>
      <c r="B8798">
        <v>18</v>
      </c>
      <c r="C8798">
        <v>14</v>
      </c>
      <c r="D8798">
        <v>227</v>
      </c>
      <c r="E8798">
        <v>1431</v>
      </c>
      <c r="F8798">
        <v>5897</v>
      </c>
      <c r="G8798">
        <v>1376</v>
      </c>
      <c r="H8798">
        <v>2</v>
      </c>
      <c r="I8798" s="58" t="s">
        <v>10843</v>
      </c>
      <c r="J8798">
        <v>137602</v>
      </c>
      <c r="K8798" s="4">
        <v>0</v>
      </c>
      <c r="L8798" s="4">
        <v>6.476</v>
      </c>
      <c r="M8798" s="4">
        <v>1.498</v>
      </c>
      <c r="N8798" s="4">
        <v>8.1159999999999997</v>
      </c>
      <c r="O8798" s="5">
        <v>42305.745292812499</v>
      </c>
      <c r="P8798" s="5">
        <v>43258.050196053242</v>
      </c>
    </row>
    <row r="8799" spans="1:16">
      <c r="A8799">
        <v>6</v>
      </c>
      <c r="B8799">
        <v>18</v>
      </c>
      <c r="C8799">
        <v>14</v>
      </c>
      <c r="D8799">
        <v>227</v>
      </c>
      <c r="E8799">
        <v>1433</v>
      </c>
      <c r="F8799">
        <v>5898</v>
      </c>
      <c r="G8799">
        <v>1377</v>
      </c>
      <c r="H8799">
        <v>1</v>
      </c>
      <c r="I8799" s="58" t="s">
        <v>10844</v>
      </c>
      <c r="J8799">
        <v>137701</v>
      </c>
      <c r="K8799" s="4">
        <v>0</v>
      </c>
      <c r="L8799" s="4">
        <v>7.3070000000000004</v>
      </c>
      <c r="M8799" s="4">
        <v>0</v>
      </c>
      <c r="N8799" s="4">
        <v>7.3070000000000004</v>
      </c>
      <c r="O8799" s="5">
        <v>42305.745292812499</v>
      </c>
      <c r="P8799" s="5">
        <v>42305.745292812499</v>
      </c>
    </row>
    <row r="8800" spans="1:16">
      <c r="A8800">
        <v>6</v>
      </c>
      <c r="B8800">
        <v>18</v>
      </c>
      <c r="C8800">
        <v>14</v>
      </c>
      <c r="D8800">
        <v>227</v>
      </c>
      <c r="E8800">
        <v>1719</v>
      </c>
      <c r="F8800">
        <v>5899</v>
      </c>
      <c r="G8800">
        <v>1535</v>
      </c>
      <c r="H8800">
        <v>1</v>
      </c>
      <c r="I8800" s="58" t="s">
        <v>10845</v>
      </c>
      <c r="J8800">
        <v>153501</v>
      </c>
      <c r="K8800" s="4">
        <v>0</v>
      </c>
      <c r="L8800" s="4">
        <v>5.008</v>
      </c>
      <c r="M8800" s="4">
        <v>0</v>
      </c>
      <c r="N8800" s="4">
        <v>5.008</v>
      </c>
      <c r="O8800" s="5">
        <v>42305.745292812499</v>
      </c>
      <c r="P8800" s="5">
        <v>42305.745292812499</v>
      </c>
    </row>
    <row r="8801" spans="1:16">
      <c r="A8801">
        <v>6</v>
      </c>
      <c r="B8801">
        <v>18</v>
      </c>
      <c r="C8801">
        <v>14</v>
      </c>
      <c r="D8801">
        <v>227</v>
      </c>
      <c r="E8801">
        <v>1720</v>
      </c>
      <c r="F8801">
        <v>5900</v>
      </c>
      <c r="G8801">
        <v>1539</v>
      </c>
      <c r="H8801">
        <v>2</v>
      </c>
      <c r="I8801" s="58" t="s">
        <v>10846</v>
      </c>
      <c r="J8801">
        <v>153902</v>
      </c>
      <c r="K8801" s="4">
        <v>8.1620000000000008</v>
      </c>
      <c r="L8801" s="4">
        <v>12.407</v>
      </c>
      <c r="M8801" s="4">
        <v>0</v>
      </c>
      <c r="N8801" s="4">
        <v>4.2450000000000001</v>
      </c>
      <c r="O8801" s="5">
        <v>42305.745292812499</v>
      </c>
      <c r="P8801" s="5">
        <v>42305.745292812499</v>
      </c>
    </row>
    <row r="8802" spans="1:16">
      <c r="A8802">
        <v>6</v>
      </c>
      <c r="B8802">
        <v>18</v>
      </c>
      <c r="C8802">
        <v>14</v>
      </c>
      <c r="D8802">
        <v>227</v>
      </c>
      <c r="E8802">
        <v>1906</v>
      </c>
      <c r="F8802">
        <v>5901</v>
      </c>
      <c r="G8802">
        <v>15</v>
      </c>
      <c r="H8802">
        <v>15</v>
      </c>
      <c r="I8802" s="58" t="s">
        <v>1741</v>
      </c>
      <c r="J8802">
        <v>1515</v>
      </c>
      <c r="K8802" s="4">
        <v>0</v>
      </c>
      <c r="L8802" s="4">
        <v>0.72</v>
      </c>
      <c r="M8802" s="4">
        <v>0</v>
      </c>
      <c r="N8802" s="4">
        <v>0.72</v>
      </c>
      <c r="O8802" s="5">
        <v>42305.745292812499</v>
      </c>
      <c r="P8802" s="5">
        <v>43258.050196053242</v>
      </c>
    </row>
    <row r="8803" spans="1:16">
      <c r="A8803">
        <v>6</v>
      </c>
      <c r="B8803">
        <v>18</v>
      </c>
      <c r="C8803">
        <v>14</v>
      </c>
      <c r="D8803">
        <v>227</v>
      </c>
      <c r="E8803">
        <v>1906</v>
      </c>
      <c r="F8803">
        <v>5902</v>
      </c>
      <c r="G8803">
        <v>1902</v>
      </c>
      <c r="H8803">
        <v>1</v>
      </c>
      <c r="I8803" s="58">
        <v>732</v>
      </c>
      <c r="J8803">
        <v>190201</v>
      </c>
      <c r="K8803" s="4">
        <v>0</v>
      </c>
      <c r="L8803" s="4">
        <v>3.1930000000000001</v>
      </c>
      <c r="M8803" s="4">
        <v>0.72</v>
      </c>
      <c r="N8803" s="4">
        <v>3.9129999999999998</v>
      </c>
      <c r="O8803" s="5">
        <v>42305.745292812499</v>
      </c>
      <c r="P8803" s="5">
        <v>43258.050196053242</v>
      </c>
    </row>
    <row r="8804" spans="1:16">
      <c r="A8804">
        <v>6</v>
      </c>
      <c r="B8804">
        <v>18</v>
      </c>
      <c r="C8804">
        <v>14</v>
      </c>
      <c r="D8804">
        <v>227</v>
      </c>
      <c r="E8804">
        <v>2348</v>
      </c>
      <c r="F8804">
        <v>5903</v>
      </c>
      <c r="G8804">
        <v>2689</v>
      </c>
      <c r="H8804">
        <v>1</v>
      </c>
      <c r="I8804" s="58">
        <v>288179</v>
      </c>
      <c r="J8804">
        <v>268901</v>
      </c>
      <c r="K8804" s="4">
        <v>3</v>
      </c>
      <c r="L8804" s="4">
        <v>7.5369999999999999</v>
      </c>
      <c r="M8804" s="4">
        <v>0</v>
      </c>
      <c r="N8804" s="4">
        <v>4.5369999999999999</v>
      </c>
      <c r="O8804" s="5">
        <v>42305.745292812499</v>
      </c>
      <c r="P8804" s="5">
        <v>42305.745292812499</v>
      </c>
    </row>
    <row r="8805" spans="1:16">
      <c r="A8805">
        <v>6</v>
      </c>
      <c r="B8805">
        <v>18</v>
      </c>
      <c r="C8805">
        <v>14</v>
      </c>
      <c r="D8805">
        <v>227</v>
      </c>
      <c r="E8805">
        <v>3143</v>
      </c>
      <c r="F8805">
        <v>5904</v>
      </c>
      <c r="G8805">
        <v>3277</v>
      </c>
      <c r="H8805">
        <v>1</v>
      </c>
      <c r="I8805" s="58">
        <v>502942</v>
      </c>
      <c r="J8805">
        <v>327701</v>
      </c>
      <c r="K8805" s="4">
        <v>1.05</v>
      </c>
      <c r="L8805" s="4">
        <v>5.7560000000000002</v>
      </c>
      <c r="M8805" s="4">
        <v>0</v>
      </c>
      <c r="N8805" s="4">
        <v>4.7060000000000004</v>
      </c>
      <c r="O8805" s="5">
        <v>42305.745292812499</v>
      </c>
      <c r="P8805" s="5">
        <v>42305.745292812499</v>
      </c>
    </row>
    <row r="8806" spans="1:16">
      <c r="A8806">
        <v>6</v>
      </c>
      <c r="B8806">
        <v>18</v>
      </c>
      <c r="C8806">
        <v>14</v>
      </c>
      <c r="D8806">
        <v>227</v>
      </c>
      <c r="E8806">
        <v>3516</v>
      </c>
      <c r="F8806">
        <v>5905</v>
      </c>
      <c r="G8806">
        <v>15</v>
      </c>
      <c r="H8806">
        <v>15</v>
      </c>
      <c r="I8806" s="58" t="s">
        <v>1741</v>
      </c>
      <c r="J8806">
        <v>1515</v>
      </c>
      <c r="K8806" s="4">
        <v>1.03</v>
      </c>
      <c r="L8806" s="4">
        <v>1.7669999999999999</v>
      </c>
      <c r="M8806" s="4">
        <v>0</v>
      </c>
      <c r="N8806" s="4">
        <v>0.73699999999999999</v>
      </c>
      <c r="O8806" s="5">
        <v>42305.745292812499</v>
      </c>
      <c r="P8806" s="5">
        <v>42305.745292812499</v>
      </c>
    </row>
    <row r="8807" spans="1:16">
      <c r="A8807">
        <v>6</v>
      </c>
      <c r="B8807">
        <v>18</v>
      </c>
      <c r="C8807">
        <v>14</v>
      </c>
      <c r="D8807">
        <v>227</v>
      </c>
      <c r="E8807">
        <v>3538</v>
      </c>
      <c r="F8807">
        <v>5906</v>
      </c>
      <c r="G8807">
        <v>15</v>
      </c>
      <c r="H8807">
        <v>10</v>
      </c>
      <c r="I8807" s="58">
        <v>42278</v>
      </c>
      <c r="J8807">
        <v>1510</v>
      </c>
      <c r="K8807" s="4">
        <v>0</v>
      </c>
      <c r="L8807" s="4">
        <v>3.1469999999999998</v>
      </c>
      <c r="M8807" s="4">
        <v>246.74</v>
      </c>
      <c r="N8807" s="4">
        <v>249.887</v>
      </c>
      <c r="O8807" s="5">
        <v>42305.745292812499</v>
      </c>
      <c r="P8807" s="5">
        <v>42305.745292812499</v>
      </c>
    </row>
    <row r="8808" spans="1:16">
      <c r="A8808">
        <v>6</v>
      </c>
      <c r="B8808">
        <v>18</v>
      </c>
      <c r="C8808">
        <v>14</v>
      </c>
      <c r="D8808">
        <v>227</v>
      </c>
      <c r="E8808">
        <v>3538</v>
      </c>
      <c r="F8808">
        <v>5907</v>
      </c>
      <c r="G8808">
        <v>15</v>
      </c>
      <c r="H8808">
        <v>13</v>
      </c>
      <c r="I8808" s="58" t="s">
        <v>10847</v>
      </c>
      <c r="J8808">
        <v>1513</v>
      </c>
      <c r="K8808" s="4">
        <v>9.9960000000000004</v>
      </c>
      <c r="L8808" s="4">
        <v>30.274999999999999</v>
      </c>
      <c r="M8808" s="4">
        <v>226.46100000000001</v>
      </c>
      <c r="N8808" s="4">
        <v>246.74</v>
      </c>
      <c r="O8808" s="5">
        <v>42305.745292812499</v>
      </c>
      <c r="P8808" s="5">
        <v>42305.745292812499</v>
      </c>
    </row>
    <row r="8809" spans="1:16">
      <c r="A8809">
        <v>6</v>
      </c>
      <c r="B8809">
        <v>18</v>
      </c>
      <c r="C8809">
        <v>14</v>
      </c>
      <c r="D8809">
        <v>227</v>
      </c>
      <c r="E8809">
        <v>3538</v>
      </c>
      <c r="F8809">
        <v>5908</v>
      </c>
      <c r="G8809">
        <v>16</v>
      </c>
      <c r="H8809">
        <v>1</v>
      </c>
      <c r="I8809" s="58">
        <v>42370</v>
      </c>
      <c r="J8809">
        <v>1601</v>
      </c>
      <c r="K8809" s="4">
        <v>0</v>
      </c>
      <c r="L8809" s="4">
        <v>4.9569999999999999</v>
      </c>
      <c r="M8809" s="4">
        <v>221.50399999999999</v>
      </c>
      <c r="N8809" s="4">
        <v>226.46100000000001</v>
      </c>
      <c r="O8809" s="5">
        <v>42305.745292812499</v>
      </c>
      <c r="P8809" s="5">
        <v>43258.050196053242</v>
      </c>
    </row>
    <row r="8810" spans="1:16">
      <c r="A8810">
        <v>6</v>
      </c>
      <c r="B8810">
        <v>18</v>
      </c>
      <c r="C8810">
        <v>14</v>
      </c>
      <c r="D8810">
        <v>227</v>
      </c>
      <c r="E8810">
        <v>3675</v>
      </c>
      <c r="F8810">
        <v>5909</v>
      </c>
      <c r="G8810">
        <v>683</v>
      </c>
      <c r="H8810">
        <v>4</v>
      </c>
      <c r="I8810" s="58" t="s">
        <v>1742</v>
      </c>
      <c r="J8810">
        <v>68304</v>
      </c>
      <c r="K8810" s="4">
        <v>20</v>
      </c>
      <c r="L8810" s="4">
        <v>20.468</v>
      </c>
      <c r="M8810" s="4">
        <v>0</v>
      </c>
      <c r="N8810" s="4">
        <v>0.46800000000000003</v>
      </c>
      <c r="O8810" t="s">
        <v>1223</v>
      </c>
      <c r="P8810" t="s">
        <v>1223</v>
      </c>
    </row>
    <row r="8811" spans="1:16">
      <c r="A8811">
        <v>6</v>
      </c>
      <c r="B8811">
        <v>18</v>
      </c>
      <c r="C8811">
        <v>14</v>
      </c>
      <c r="D8811">
        <v>227</v>
      </c>
      <c r="E8811">
        <v>3699</v>
      </c>
      <c r="F8811">
        <v>5910</v>
      </c>
      <c r="G8811">
        <v>683</v>
      </c>
      <c r="H8811">
        <v>2</v>
      </c>
      <c r="I8811" s="58" t="s">
        <v>10848</v>
      </c>
      <c r="J8811">
        <v>68302</v>
      </c>
      <c r="K8811" s="4">
        <v>2.4E-2</v>
      </c>
      <c r="L8811" s="4">
        <v>16.849</v>
      </c>
      <c r="M8811" s="4">
        <v>0</v>
      </c>
      <c r="N8811" s="4">
        <v>16.824999999999999</v>
      </c>
      <c r="O8811" s="5">
        <v>42305.745292812499</v>
      </c>
      <c r="P8811" s="5">
        <v>43258.050196053242</v>
      </c>
    </row>
    <row r="8812" spans="1:16">
      <c r="A8812">
        <v>6</v>
      </c>
      <c r="B8812">
        <v>18</v>
      </c>
      <c r="C8812">
        <v>14</v>
      </c>
      <c r="D8812">
        <v>227</v>
      </c>
      <c r="E8812">
        <v>3734</v>
      </c>
      <c r="F8812">
        <v>5911</v>
      </c>
      <c r="G8812">
        <v>1378</v>
      </c>
      <c r="H8812">
        <v>1</v>
      </c>
      <c r="I8812" s="58" t="s">
        <v>10849</v>
      </c>
      <c r="J8812">
        <v>137801</v>
      </c>
      <c r="K8812" s="4">
        <v>1.0999999999999999E-2</v>
      </c>
      <c r="L8812" s="4">
        <v>25.391999999999999</v>
      </c>
      <c r="M8812" s="4">
        <v>36.284999999999997</v>
      </c>
      <c r="N8812" s="4">
        <v>55.94</v>
      </c>
      <c r="O8812" s="5">
        <v>42305.745292812499</v>
      </c>
      <c r="P8812" s="5">
        <v>43258.050196053242</v>
      </c>
    </row>
    <row r="8813" spans="1:16">
      <c r="A8813">
        <v>6</v>
      </c>
      <c r="B8813">
        <v>18</v>
      </c>
      <c r="C8813">
        <v>14</v>
      </c>
      <c r="D8813">
        <v>227</v>
      </c>
      <c r="E8813">
        <v>3748</v>
      </c>
      <c r="F8813">
        <v>5912</v>
      </c>
      <c r="G8813">
        <v>1754</v>
      </c>
      <c r="H8813">
        <v>1</v>
      </c>
      <c r="I8813" s="58">
        <v>-53324</v>
      </c>
      <c r="J8813">
        <v>175401</v>
      </c>
      <c r="K8813" s="4">
        <v>0</v>
      </c>
      <c r="L8813" s="4">
        <v>4.4109999999999996</v>
      </c>
      <c r="M8813" s="4">
        <v>0</v>
      </c>
      <c r="N8813" s="4">
        <v>4.4109999999999996</v>
      </c>
      <c r="O8813" s="5">
        <v>42305.745292812499</v>
      </c>
      <c r="P8813" s="5">
        <v>43258.050196053242</v>
      </c>
    </row>
    <row r="8814" spans="1:16">
      <c r="A8814">
        <v>6</v>
      </c>
      <c r="B8814">
        <v>18</v>
      </c>
      <c r="C8814">
        <v>14</v>
      </c>
      <c r="D8814">
        <v>227</v>
      </c>
      <c r="E8814">
        <v>3769</v>
      </c>
      <c r="F8814">
        <v>5913</v>
      </c>
      <c r="G8814">
        <v>2100</v>
      </c>
      <c r="H8814">
        <v>1</v>
      </c>
      <c r="I8814" s="58">
        <v>73051</v>
      </c>
      <c r="J8814">
        <v>210001</v>
      </c>
      <c r="K8814" s="4">
        <v>4.8000000000000001E-2</v>
      </c>
      <c r="L8814" s="4">
        <v>10.891999999999999</v>
      </c>
      <c r="M8814" s="4">
        <v>0</v>
      </c>
      <c r="N8814" s="4">
        <v>10.843999999999999</v>
      </c>
      <c r="O8814" s="5">
        <v>42305.745292812499</v>
      </c>
      <c r="P8814" s="5">
        <v>42305.745292812499</v>
      </c>
    </row>
    <row r="8815" spans="1:16">
      <c r="A8815">
        <v>6</v>
      </c>
      <c r="B8815">
        <v>18</v>
      </c>
      <c r="C8815">
        <v>14</v>
      </c>
      <c r="D8815">
        <v>227</v>
      </c>
      <c r="E8815">
        <v>3774</v>
      </c>
      <c r="F8815">
        <v>5914</v>
      </c>
      <c r="G8815">
        <v>2102</v>
      </c>
      <c r="H8815">
        <v>1</v>
      </c>
      <c r="I8815" s="58">
        <v>73781</v>
      </c>
      <c r="J8815">
        <v>210201</v>
      </c>
      <c r="K8815" s="4">
        <v>0.21099999999999999</v>
      </c>
      <c r="L8815" s="4">
        <v>11.471</v>
      </c>
      <c r="M8815" s="4">
        <v>0</v>
      </c>
      <c r="N8815" s="4">
        <v>11.26</v>
      </c>
      <c r="O8815" s="5">
        <v>42305.745292812499</v>
      </c>
      <c r="P8815" s="5">
        <v>42305.745292812499</v>
      </c>
    </row>
    <row r="8816" spans="1:16">
      <c r="A8816">
        <v>6</v>
      </c>
      <c r="B8816">
        <v>18</v>
      </c>
      <c r="C8816">
        <v>14</v>
      </c>
      <c r="D8816">
        <v>227</v>
      </c>
      <c r="E8816">
        <v>3779</v>
      </c>
      <c r="F8816">
        <v>5915</v>
      </c>
      <c r="G8816">
        <v>2210</v>
      </c>
      <c r="H8816">
        <v>1</v>
      </c>
      <c r="I8816" s="58">
        <v>113227</v>
      </c>
      <c r="J8816">
        <v>221001</v>
      </c>
      <c r="K8816" s="4">
        <v>4</v>
      </c>
      <c r="L8816" s="4">
        <v>8.5879999999999992</v>
      </c>
      <c r="M8816" s="4">
        <v>0</v>
      </c>
      <c r="N8816" s="4">
        <v>4.5880000000000001</v>
      </c>
      <c r="O8816" s="5">
        <v>42305.745292812499</v>
      </c>
      <c r="P8816" s="5">
        <v>42305.745292812499</v>
      </c>
    </row>
    <row r="8817" spans="1:16">
      <c r="A8817">
        <v>6</v>
      </c>
      <c r="B8817">
        <v>18</v>
      </c>
      <c r="C8817">
        <v>14</v>
      </c>
      <c r="D8817">
        <v>227</v>
      </c>
      <c r="E8817">
        <v>3819</v>
      </c>
      <c r="F8817">
        <v>5916</v>
      </c>
      <c r="G8817">
        <v>2718</v>
      </c>
      <c r="H8817">
        <v>1</v>
      </c>
      <c r="I8817" s="58">
        <v>298770</v>
      </c>
      <c r="J8817">
        <v>271801</v>
      </c>
      <c r="K8817" s="4">
        <v>0.36499999999999999</v>
      </c>
      <c r="L8817" s="4">
        <v>7.516</v>
      </c>
      <c r="M8817" s="4">
        <v>0</v>
      </c>
      <c r="N8817" s="4">
        <v>7.1509999999999998</v>
      </c>
      <c r="O8817" s="5">
        <v>42305.745292812499</v>
      </c>
      <c r="P8817" s="5">
        <v>42305.745292812499</v>
      </c>
    </row>
    <row r="8818" spans="1:16">
      <c r="A8818">
        <v>6</v>
      </c>
      <c r="B8818">
        <v>18</v>
      </c>
      <c r="C8818">
        <v>14</v>
      </c>
      <c r="D8818">
        <v>227</v>
      </c>
      <c r="E8818">
        <v>3842</v>
      </c>
      <c r="F8818">
        <v>5917</v>
      </c>
      <c r="G8818">
        <v>683</v>
      </c>
      <c r="H8818">
        <v>4</v>
      </c>
      <c r="I8818" s="58" t="s">
        <v>1742</v>
      </c>
      <c r="J8818">
        <v>68304</v>
      </c>
      <c r="K8818" s="4">
        <v>8.8829999999999991</v>
      </c>
      <c r="L8818" s="4">
        <v>15.73</v>
      </c>
      <c r="M8818" s="4">
        <v>0</v>
      </c>
      <c r="N8818" s="4">
        <v>6.8470000000000004</v>
      </c>
      <c r="O8818" s="5">
        <v>42305.745292812499</v>
      </c>
      <c r="P8818" s="5">
        <v>42305.745292812499</v>
      </c>
    </row>
    <row r="8819" spans="1:16">
      <c r="A8819">
        <v>6</v>
      </c>
      <c r="B8819">
        <v>18</v>
      </c>
      <c r="C8819">
        <v>14</v>
      </c>
      <c r="D8819">
        <v>227</v>
      </c>
      <c r="E8819">
        <v>3892</v>
      </c>
      <c r="F8819">
        <v>5918</v>
      </c>
      <c r="G8819">
        <v>683</v>
      </c>
      <c r="H8819">
        <v>7</v>
      </c>
      <c r="I8819" s="58" t="s">
        <v>10850</v>
      </c>
      <c r="J8819">
        <v>68307</v>
      </c>
      <c r="K8819" s="4">
        <v>24.199000000000002</v>
      </c>
      <c r="L8819" s="4">
        <v>26.31</v>
      </c>
      <c r="M8819" s="4">
        <v>13.734999999999999</v>
      </c>
      <c r="N8819" s="4">
        <v>15.846</v>
      </c>
      <c r="O8819" s="5">
        <v>42305.745292812499</v>
      </c>
      <c r="P8819" s="5">
        <v>43258.050196053242</v>
      </c>
    </row>
    <row r="8820" spans="1:16">
      <c r="A8820">
        <v>6</v>
      </c>
      <c r="B8820">
        <v>18</v>
      </c>
      <c r="C8820">
        <v>14</v>
      </c>
      <c r="D8820">
        <v>227</v>
      </c>
      <c r="E8820">
        <v>3892</v>
      </c>
      <c r="F8820">
        <v>5919</v>
      </c>
      <c r="G8820">
        <v>1200</v>
      </c>
      <c r="H8820">
        <v>5</v>
      </c>
      <c r="I8820" s="58" t="s">
        <v>1740</v>
      </c>
      <c r="J8820">
        <v>120005</v>
      </c>
      <c r="K8820" s="4">
        <v>10.116</v>
      </c>
      <c r="L8820" s="4">
        <v>18.798999999999999</v>
      </c>
      <c r="M8820" s="4">
        <v>44.854999999999997</v>
      </c>
      <c r="N8820" s="4">
        <v>53.537999999999997</v>
      </c>
      <c r="O8820" s="5">
        <v>42305.745292812499</v>
      </c>
      <c r="P8820" s="5">
        <v>42305.745292812499</v>
      </c>
    </row>
    <row r="8821" spans="1:16">
      <c r="A8821">
        <v>6</v>
      </c>
      <c r="B8821">
        <v>18</v>
      </c>
      <c r="C8821">
        <v>14</v>
      </c>
      <c r="D8821">
        <v>227</v>
      </c>
      <c r="E8821">
        <v>3892</v>
      </c>
      <c r="F8821">
        <v>5920</v>
      </c>
      <c r="G8821">
        <v>1200</v>
      </c>
      <c r="H8821">
        <v>6</v>
      </c>
      <c r="I8821" s="58" t="s">
        <v>10851</v>
      </c>
      <c r="J8821">
        <v>120006</v>
      </c>
      <c r="K8821" s="4">
        <v>5</v>
      </c>
      <c r="L8821" s="4">
        <v>7.5990000000000002</v>
      </c>
      <c r="M8821" s="4">
        <v>0</v>
      </c>
      <c r="N8821" s="4">
        <v>2.5990000000000002</v>
      </c>
      <c r="O8821" s="5">
        <v>42305.745292812499</v>
      </c>
      <c r="P8821" s="5">
        <v>42305.745292812499</v>
      </c>
    </row>
    <row r="8822" spans="1:16">
      <c r="A8822">
        <v>6</v>
      </c>
      <c r="B8822">
        <v>18</v>
      </c>
      <c r="C8822">
        <v>14</v>
      </c>
      <c r="D8822">
        <v>227</v>
      </c>
      <c r="E8822">
        <v>3914</v>
      </c>
      <c r="F8822">
        <v>5921</v>
      </c>
      <c r="G8822">
        <v>113</v>
      </c>
      <c r="H8822">
        <v>13</v>
      </c>
      <c r="I8822" s="58" t="s">
        <v>1743</v>
      </c>
      <c r="J8822">
        <v>11313</v>
      </c>
      <c r="K8822" s="4">
        <v>5.0140000000000002</v>
      </c>
      <c r="L8822" s="4">
        <v>9.5860000000000003</v>
      </c>
      <c r="M8822" s="4">
        <v>123.547</v>
      </c>
      <c r="N8822" s="4">
        <v>128.119</v>
      </c>
      <c r="O8822" s="5">
        <v>42305.745292812499</v>
      </c>
      <c r="P8822" s="5">
        <v>43258.050196053242</v>
      </c>
    </row>
    <row r="8823" spans="1:16">
      <c r="A8823">
        <v>6</v>
      </c>
      <c r="B8823">
        <v>18</v>
      </c>
      <c r="C8823">
        <v>14</v>
      </c>
      <c r="D8823">
        <v>227</v>
      </c>
      <c r="E8823">
        <v>3914</v>
      </c>
      <c r="F8823">
        <v>5922</v>
      </c>
      <c r="G8823">
        <v>265</v>
      </c>
      <c r="H8823">
        <v>1</v>
      </c>
      <c r="I8823" s="58" t="s">
        <v>1744</v>
      </c>
      <c r="J8823">
        <v>26501</v>
      </c>
      <c r="K8823" s="4">
        <v>12.016</v>
      </c>
      <c r="L8823" s="4">
        <v>16.335999999999999</v>
      </c>
      <c r="M8823" s="4">
        <v>128.119</v>
      </c>
      <c r="N8823" s="4">
        <v>132.43899999999999</v>
      </c>
      <c r="O8823" s="5">
        <v>42305.745292812499</v>
      </c>
      <c r="P8823" s="5">
        <v>43258.050196053242</v>
      </c>
    </row>
    <row r="8824" spans="1:16">
      <c r="A8824">
        <v>6</v>
      </c>
      <c r="B8824">
        <v>18</v>
      </c>
      <c r="C8824">
        <v>14</v>
      </c>
      <c r="D8824">
        <v>227</v>
      </c>
      <c r="E8824">
        <v>3914</v>
      </c>
      <c r="F8824">
        <v>5923</v>
      </c>
      <c r="G8824">
        <v>265</v>
      </c>
      <c r="H8824">
        <v>2</v>
      </c>
      <c r="I8824" s="58" t="s">
        <v>10852</v>
      </c>
      <c r="J8824">
        <v>26502</v>
      </c>
      <c r="K8824" s="4">
        <v>0</v>
      </c>
      <c r="L8824" s="4">
        <v>5.5839999999999996</v>
      </c>
      <c r="M8824" s="4">
        <v>132.43899999999999</v>
      </c>
      <c r="N8824" s="4">
        <v>138.023</v>
      </c>
      <c r="O8824" s="5">
        <v>42305.745292812499</v>
      </c>
      <c r="P8824" s="5">
        <v>43258.050196053242</v>
      </c>
    </row>
    <row r="8825" spans="1:16">
      <c r="A8825">
        <v>6</v>
      </c>
      <c r="B8825">
        <v>18</v>
      </c>
      <c r="C8825">
        <v>14</v>
      </c>
      <c r="D8825">
        <v>227</v>
      </c>
      <c r="E8825">
        <v>3914</v>
      </c>
      <c r="F8825">
        <v>5924</v>
      </c>
      <c r="G8825">
        <v>700</v>
      </c>
      <c r="H8825">
        <v>3</v>
      </c>
      <c r="I8825" s="58" t="s">
        <v>10853</v>
      </c>
      <c r="J8825">
        <v>70003</v>
      </c>
      <c r="K8825" s="4">
        <v>0</v>
      </c>
      <c r="L8825" s="4">
        <v>21.613</v>
      </c>
      <c r="M8825" s="4">
        <v>94.355999999999995</v>
      </c>
      <c r="N8825" s="4">
        <v>115.96899999999999</v>
      </c>
      <c r="O8825" s="5">
        <v>42305.745292812499</v>
      </c>
      <c r="P8825" s="5">
        <v>43258.050196053242</v>
      </c>
    </row>
    <row r="8826" spans="1:16">
      <c r="A8826">
        <v>6</v>
      </c>
      <c r="B8826">
        <v>18</v>
      </c>
      <c r="C8826">
        <v>14</v>
      </c>
      <c r="D8826">
        <v>227</v>
      </c>
      <c r="E8826">
        <v>3934</v>
      </c>
      <c r="F8826">
        <v>5925</v>
      </c>
      <c r="G8826">
        <v>321</v>
      </c>
      <c r="H8826">
        <v>2</v>
      </c>
      <c r="I8826" s="58" t="s">
        <v>10854</v>
      </c>
      <c r="J8826">
        <v>32102</v>
      </c>
      <c r="K8826" s="4">
        <v>0</v>
      </c>
      <c r="L8826" s="4">
        <v>1.05</v>
      </c>
      <c r="M8826" s="4">
        <v>46.26</v>
      </c>
      <c r="N8826" s="4">
        <v>47.31</v>
      </c>
      <c r="O8826" s="5">
        <v>42305.745292812499</v>
      </c>
      <c r="P8826" s="5">
        <v>43258.050196053242</v>
      </c>
    </row>
    <row r="8827" spans="1:16">
      <c r="A8827">
        <v>6</v>
      </c>
      <c r="B8827">
        <v>18</v>
      </c>
      <c r="C8827">
        <v>14</v>
      </c>
      <c r="D8827">
        <v>227</v>
      </c>
      <c r="E8827">
        <v>3959</v>
      </c>
      <c r="F8827">
        <v>5926</v>
      </c>
      <c r="G8827">
        <v>440</v>
      </c>
      <c r="H8827">
        <v>6</v>
      </c>
      <c r="I8827" s="58" t="s">
        <v>10855</v>
      </c>
      <c r="J8827">
        <v>44006</v>
      </c>
      <c r="K8827" s="4">
        <v>22.681999999999999</v>
      </c>
      <c r="L8827" s="4">
        <v>57.695</v>
      </c>
      <c r="M8827" s="4">
        <v>14.441000000000001</v>
      </c>
      <c r="N8827" s="4">
        <v>49.454000000000001</v>
      </c>
      <c r="O8827" s="5">
        <v>42305.745292812499</v>
      </c>
      <c r="P8827" s="5">
        <v>42305.745292812499</v>
      </c>
    </row>
    <row r="8828" spans="1:16">
      <c r="A8828">
        <v>6</v>
      </c>
      <c r="B8828">
        <v>18</v>
      </c>
      <c r="C8828">
        <v>14</v>
      </c>
      <c r="D8828">
        <v>227</v>
      </c>
      <c r="E8828">
        <v>3987</v>
      </c>
      <c r="F8828">
        <v>5927</v>
      </c>
      <c r="G8828">
        <v>414</v>
      </c>
      <c r="H8828">
        <v>1</v>
      </c>
      <c r="I8828" s="58" t="s">
        <v>10856</v>
      </c>
      <c r="J8828">
        <v>41401</v>
      </c>
      <c r="K8828" s="4">
        <v>0</v>
      </c>
      <c r="L8828" s="4">
        <v>0.51200000000000001</v>
      </c>
      <c r="M8828" s="4">
        <v>0</v>
      </c>
      <c r="N8828" s="4">
        <v>0.436</v>
      </c>
      <c r="O8828" s="5">
        <v>42305.745292812499</v>
      </c>
      <c r="P8828" s="5">
        <v>43258.050196053242</v>
      </c>
    </row>
    <row r="8829" spans="1:16">
      <c r="A8829">
        <v>6</v>
      </c>
      <c r="B8829">
        <v>18</v>
      </c>
      <c r="C8829">
        <v>14</v>
      </c>
      <c r="D8829">
        <v>227</v>
      </c>
      <c r="E8829">
        <v>4100</v>
      </c>
      <c r="F8829">
        <v>5928</v>
      </c>
      <c r="G8829">
        <v>3136</v>
      </c>
      <c r="H8829">
        <v>1</v>
      </c>
      <c r="I8829" s="58">
        <v>451441</v>
      </c>
      <c r="J8829">
        <v>313601</v>
      </c>
      <c r="K8829" s="4">
        <v>1.38</v>
      </c>
      <c r="L8829" s="4">
        <v>25.911000000000001</v>
      </c>
      <c r="M8829" s="4">
        <v>1.167</v>
      </c>
      <c r="N8829" s="4">
        <v>25.698</v>
      </c>
      <c r="O8829" s="5">
        <v>42305.745292812499</v>
      </c>
      <c r="P8829" s="5">
        <v>42305.745292812499</v>
      </c>
    </row>
    <row r="8830" spans="1:16">
      <c r="A8830">
        <v>6</v>
      </c>
      <c r="B8830">
        <v>18</v>
      </c>
      <c r="C8830">
        <v>14</v>
      </c>
      <c r="D8830">
        <v>227</v>
      </c>
      <c r="E8830">
        <v>4140</v>
      </c>
      <c r="F8830">
        <v>5929</v>
      </c>
      <c r="G8830">
        <v>151</v>
      </c>
      <c r="H8830">
        <v>6</v>
      </c>
      <c r="I8830" s="58" t="s">
        <v>1745</v>
      </c>
      <c r="J8830">
        <v>15106</v>
      </c>
      <c r="K8830" s="4">
        <v>11.676</v>
      </c>
      <c r="L8830" s="4">
        <v>14.218999999999999</v>
      </c>
      <c r="M8830" s="4">
        <v>0</v>
      </c>
      <c r="N8830" s="4">
        <v>2.5430000000000001</v>
      </c>
      <c r="O8830" s="5">
        <v>42305.745292812499</v>
      </c>
      <c r="P8830" s="5">
        <v>42305.745292812499</v>
      </c>
    </row>
    <row r="8831" spans="1:16">
      <c r="A8831">
        <v>6</v>
      </c>
      <c r="B8831">
        <v>18</v>
      </c>
      <c r="C8831">
        <v>14</v>
      </c>
      <c r="D8831">
        <v>227</v>
      </c>
      <c r="E8831">
        <v>4180</v>
      </c>
      <c r="F8831">
        <v>5930</v>
      </c>
      <c r="G8831">
        <v>114</v>
      </c>
      <c r="H8831">
        <v>20</v>
      </c>
      <c r="I8831" s="58" t="s">
        <v>10857</v>
      </c>
      <c r="J8831">
        <v>11420</v>
      </c>
      <c r="K8831" s="4">
        <v>0</v>
      </c>
      <c r="L8831" s="4">
        <v>2.1040000000000001</v>
      </c>
      <c r="M8831" s="4">
        <v>0</v>
      </c>
      <c r="N8831" s="4">
        <v>2.1040000000000001</v>
      </c>
      <c r="O8831" s="5">
        <v>42305.745292812499</v>
      </c>
      <c r="P8831" s="5">
        <v>42305.745292812499</v>
      </c>
    </row>
    <row r="8832" spans="1:16">
      <c r="A8832">
        <v>6</v>
      </c>
      <c r="B8832">
        <v>18</v>
      </c>
      <c r="C8832">
        <v>14</v>
      </c>
      <c r="D8832">
        <v>227</v>
      </c>
      <c r="E8832">
        <v>4204</v>
      </c>
      <c r="F8832">
        <v>5931</v>
      </c>
      <c r="G8832">
        <v>15</v>
      </c>
      <c r="H8832">
        <v>11</v>
      </c>
      <c r="I8832" s="58">
        <v>42309</v>
      </c>
      <c r="J8832">
        <v>1511</v>
      </c>
      <c r="K8832" s="4">
        <v>2.8000000000000001E-2</v>
      </c>
      <c r="L8832" s="4">
        <v>7.1189999999999998</v>
      </c>
      <c r="M8832" s="4">
        <v>0</v>
      </c>
      <c r="N8832" s="4">
        <v>6.04</v>
      </c>
      <c r="O8832" s="5">
        <v>42305.745292812499</v>
      </c>
      <c r="P8832" s="5">
        <v>42305.745292812499</v>
      </c>
    </row>
    <row r="8833" spans="1:16">
      <c r="A8833">
        <v>6</v>
      </c>
      <c r="B8833">
        <v>18</v>
      </c>
      <c r="C8833">
        <v>14</v>
      </c>
      <c r="D8833">
        <v>227</v>
      </c>
      <c r="E8833">
        <v>4204</v>
      </c>
      <c r="F8833">
        <v>5932</v>
      </c>
      <c r="G8833">
        <v>16</v>
      </c>
      <c r="H8833">
        <v>1</v>
      </c>
      <c r="I8833" s="58">
        <v>42370</v>
      </c>
      <c r="J8833">
        <v>1601</v>
      </c>
      <c r="K8833" s="4">
        <v>17.582999999999998</v>
      </c>
      <c r="L8833" s="4">
        <v>20.997</v>
      </c>
      <c r="M8833" s="4">
        <v>18.07</v>
      </c>
      <c r="N8833" s="4">
        <v>21.484000000000002</v>
      </c>
      <c r="O8833" s="5">
        <v>42305.745292812499</v>
      </c>
      <c r="P8833" s="5">
        <v>42305.745292812499</v>
      </c>
    </row>
    <row r="8834" spans="1:16">
      <c r="A8834">
        <v>6</v>
      </c>
      <c r="B8834">
        <v>18</v>
      </c>
      <c r="C8834">
        <v>14</v>
      </c>
      <c r="D8834">
        <v>227</v>
      </c>
      <c r="E8834">
        <v>4232</v>
      </c>
      <c r="F8834">
        <v>5933</v>
      </c>
      <c r="G8834">
        <v>113</v>
      </c>
      <c r="H8834">
        <v>9</v>
      </c>
      <c r="I8834" s="58" t="s">
        <v>1746</v>
      </c>
      <c r="J8834">
        <v>11309</v>
      </c>
      <c r="K8834" s="4">
        <v>5</v>
      </c>
      <c r="L8834" s="4">
        <v>7.4969999999999999</v>
      </c>
      <c r="M8834" s="4">
        <v>0</v>
      </c>
      <c r="N8834" s="4">
        <v>2.4969999999999999</v>
      </c>
      <c r="O8834" s="5">
        <v>42305.745292812499</v>
      </c>
      <c r="P8834" s="5">
        <v>43258.050196053242</v>
      </c>
    </row>
    <row r="8835" spans="1:16">
      <c r="A8835">
        <v>6</v>
      </c>
      <c r="B8835">
        <v>18</v>
      </c>
      <c r="C8835">
        <v>14</v>
      </c>
      <c r="D8835">
        <v>227</v>
      </c>
      <c r="E8835">
        <v>4232</v>
      </c>
      <c r="F8835">
        <v>5934</v>
      </c>
      <c r="G8835">
        <v>113</v>
      </c>
      <c r="H8835">
        <v>10</v>
      </c>
      <c r="I8835" s="58" t="s">
        <v>10858</v>
      </c>
      <c r="J8835">
        <v>11310</v>
      </c>
      <c r="K8835" s="4">
        <v>0</v>
      </c>
      <c r="L8835" s="4">
        <v>0.92</v>
      </c>
      <c r="M8835" s="4">
        <v>2.4969999999999999</v>
      </c>
      <c r="N8835" s="4">
        <v>3.4169999999999998</v>
      </c>
      <c r="O8835" s="5">
        <v>42305.745292812499</v>
      </c>
      <c r="P8835" s="5">
        <v>43258.050196053242</v>
      </c>
    </row>
    <row r="8836" spans="1:16">
      <c r="A8836">
        <v>6</v>
      </c>
      <c r="B8836">
        <v>18</v>
      </c>
      <c r="C8836">
        <v>14</v>
      </c>
      <c r="D8836">
        <v>227</v>
      </c>
      <c r="E8836">
        <v>4232</v>
      </c>
      <c r="F8836">
        <v>5935</v>
      </c>
      <c r="G8836">
        <v>113</v>
      </c>
      <c r="H8836">
        <v>12</v>
      </c>
      <c r="I8836" s="58" t="s">
        <v>10859</v>
      </c>
      <c r="J8836">
        <v>11312</v>
      </c>
      <c r="K8836" s="4">
        <v>1</v>
      </c>
      <c r="L8836" s="4">
        <v>6.3479999999999999</v>
      </c>
      <c r="M8836" s="4">
        <v>3.4169999999999998</v>
      </c>
      <c r="N8836" s="4">
        <v>5.1859999999999999</v>
      </c>
      <c r="O8836" s="5">
        <v>42305.745292812499</v>
      </c>
      <c r="P8836" s="5">
        <v>43258.050196053242</v>
      </c>
    </row>
    <row r="8837" spans="1:16">
      <c r="A8837">
        <v>6</v>
      </c>
      <c r="B8837">
        <v>18</v>
      </c>
      <c r="C8837">
        <v>14</v>
      </c>
      <c r="D8837">
        <v>227</v>
      </c>
      <c r="E8837">
        <v>4238</v>
      </c>
      <c r="F8837">
        <v>5936</v>
      </c>
      <c r="G8837">
        <v>113</v>
      </c>
      <c r="H8837">
        <v>13</v>
      </c>
      <c r="I8837" s="58" t="s">
        <v>1743</v>
      </c>
      <c r="J8837">
        <v>11313</v>
      </c>
      <c r="K8837" s="4">
        <v>11</v>
      </c>
      <c r="L8837" s="4">
        <v>24.986999999999998</v>
      </c>
      <c r="M8837" s="4">
        <v>0</v>
      </c>
      <c r="N8837" s="4">
        <v>13.987</v>
      </c>
      <c r="O8837" s="5">
        <v>42305.745292812499</v>
      </c>
      <c r="P8837" s="5">
        <v>42305.745292812499</v>
      </c>
    </row>
    <row r="8838" spans="1:16">
      <c r="A8838">
        <v>6</v>
      </c>
      <c r="B8838">
        <v>18</v>
      </c>
      <c r="C8838">
        <v>14</v>
      </c>
      <c r="D8838">
        <v>227</v>
      </c>
      <c r="E8838">
        <v>4334</v>
      </c>
      <c r="F8838">
        <v>5937</v>
      </c>
      <c r="G8838">
        <v>114</v>
      </c>
      <c r="H8838">
        <v>1</v>
      </c>
      <c r="I8838" s="58" t="s">
        <v>1747</v>
      </c>
      <c r="J8838">
        <v>11401</v>
      </c>
      <c r="K8838" s="4">
        <v>1</v>
      </c>
      <c r="L8838" s="4">
        <v>2.3250000000000002</v>
      </c>
      <c r="M8838" s="4">
        <v>0</v>
      </c>
      <c r="N8838" s="4">
        <v>1.325</v>
      </c>
      <c r="O8838" s="5">
        <v>42305.745292812499</v>
      </c>
      <c r="P8838" s="5">
        <v>42305.745292812499</v>
      </c>
    </row>
    <row r="8839" spans="1:16">
      <c r="A8839">
        <v>6</v>
      </c>
      <c r="B8839">
        <v>18</v>
      </c>
      <c r="C8839">
        <v>14</v>
      </c>
      <c r="D8839">
        <v>227</v>
      </c>
      <c r="E8839">
        <v>4542</v>
      </c>
      <c r="F8839">
        <v>5938</v>
      </c>
      <c r="G8839">
        <v>151</v>
      </c>
      <c r="H8839">
        <v>6</v>
      </c>
      <c r="I8839" s="58" t="s">
        <v>1745</v>
      </c>
      <c r="J8839">
        <v>15106</v>
      </c>
      <c r="K8839" s="4">
        <v>3.4000000000000002E-2</v>
      </c>
      <c r="L8839" s="4">
        <v>8.3520000000000003</v>
      </c>
      <c r="M8839" s="4">
        <v>310.81599999999997</v>
      </c>
      <c r="N8839" s="4">
        <v>319.13400000000001</v>
      </c>
      <c r="O8839" s="5">
        <v>42305.745292812499</v>
      </c>
      <c r="P8839" s="5">
        <v>43258.050196053242</v>
      </c>
    </row>
    <row r="8840" spans="1:16">
      <c r="A8840">
        <v>6</v>
      </c>
      <c r="B8840">
        <v>18</v>
      </c>
      <c r="C8840">
        <v>14</v>
      </c>
      <c r="D8840">
        <v>227</v>
      </c>
      <c r="E8840">
        <v>4542</v>
      </c>
      <c r="F8840">
        <v>5939</v>
      </c>
      <c r="G8840">
        <v>151</v>
      </c>
      <c r="H8840">
        <v>9</v>
      </c>
      <c r="I8840" s="58" t="s">
        <v>10860</v>
      </c>
      <c r="J8840">
        <v>15109</v>
      </c>
      <c r="K8840" s="4">
        <v>8.3490000000000002</v>
      </c>
      <c r="L8840" s="4">
        <v>16.334</v>
      </c>
      <c r="M8840" s="4">
        <v>319.13400000000001</v>
      </c>
      <c r="N8840" s="4">
        <v>327.11900000000003</v>
      </c>
      <c r="O8840" s="5">
        <v>42305.745292812499</v>
      </c>
      <c r="P8840" s="5">
        <v>42305.745292812499</v>
      </c>
    </row>
    <row r="8841" spans="1:16">
      <c r="A8841">
        <v>6</v>
      </c>
      <c r="B8841">
        <v>18</v>
      </c>
      <c r="C8841">
        <v>14</v>
      </c>
      <c r="D8841">
        <v>227</v>
      </c>
      <c r="E8841">
        <v>4542</v>
      </c>
      <c r="F8841">
        <v>5940</v>
      </c>
      <c r="G8841">
        <v>152</v>
      </c>
      <c r="H8841">
        <v>1</v>
      </c>
      <c r="I8841" s="58" t="s">
        <v>10861</v>
      </c>
      <c r="J8841">
        <v>15201</v>
      </c>
      <c r="K8841" s="4">
        <v>26.486000000000001</v>
      </c>
      <c r="L8841" s="4">
        <v>36.57</v>
      </c>
      <c r="M8841" s="4">
        <v>328.77800000000002</v>
      </c>
      <c r="N8841" s="4">
        <v>338.86200000000002</v>
      </c>
      <c r="O8841" s="5">
        <v>42305.745292812499</v>
      </c>
      <c r="P8841" s="5">
        <v>42305.745292812499</v>
      </c>
    </row>
    <row r="8842" spans="1:16">
      <c r="A8842">
        <v>6</v>
      </c>
      <c r="B8842">
        <v>18</v>
      </c>
      <c r="C8842">
        <v>14</v>
      </c>
      <c r="D8842">
        <v>227</v>
      </c>
      <c r="E8842">
        <v>4542</v>
      </c>
      <c r="F8842">
        <v>5941</v>
      </c>
      <c r="G8842">
        <v>265</v>
      </c>
      <c r="H8842">
        <v>1</v>
      </c>
      <c r="I8842" s="58" t="s">
        <v>1744</v>
      </c>
      <c r="J8842">
        <v>26501</v>
      </c>
      <c r="K8842" s="4">
        <v>9.8770000000000007</v>
      </c>
      <c r="L8842" s="4">
        <v>11.536</v>
      </c>
      <c r="M8842" s="4">
        <v>327.11900000000003</v>
      </c>
      <c r="N8842" s="4">
        <v>328.77800000000002</v>
      </c>
      <c r="O8842" s="5">
        <v>42305.745292812499</v>
      </c>
      <c r="P8842" s="5">
        <v>42305.745292812499</v>
      </c>
    </row>
    <row r="8843" spans="1:16">
      <c r="A8843">
        <v>6</v>
      </c>
      <c r="B8843">
        <v>18</v>
      </c>
      <c r="C8843">
        <v>14</v>
      </c>
      <c r="D8843">
        <v>227</v>
      </c>
      <c r="E8843">
        <v>4551</v>
      </c>
      <c r="F8843">
        <v>5942</v>
      </c>
      <c r="G8843">
        <v>113</v>
      </c>
      <c r="H8843">
        <v>8</v>
      </c>
      <c r="I8843" s="58" t="s">
        <v>10862</v>
      </c>
      <c r="J8843">
        <v>11308</v>
      </c>
      <c r="K8843" s="4">
        <v>0</v>
      </c>
      <c r="L8843" s="4">
        <v>7.202</v>
      </c>
      <c r="M8843" s="4">
        <v>103.339</v>
      </c>
      <c r="N8843" s="4">
        <v>110.541</v>
      </c>
      <c r="O8843" s="5">
        <v>42305.745292812499</v>
      </c>
      <c r="P8843" s="5">
        <v>43258.050196053242</v>
      </c>
    </row>
    <row r="8844" spans="1:16">
      <c r="A8844">
        <v>6</v>
      </c>
      <c r="B8844">
        <v>18</v>
      </c>
      <c r="C8844">
        <v>14</v>
      </c>
      <c r="D8844">
        <v>227</v>
      </c>
      <c r="E8844">
        <v>4551</v>
      </c>
      <c r="F8844">
        <v>5943</v>
      </c>
      <c r="G8844">
        <v>113</v>
      </c>
      <c r="H8844">
        <v>9</v>
      </c>
      <c r="I8844" s="58" t="s">
        <v>1746</v>
      </c>
      <c r="J8844">
        <v>11309</v>
      </c>
      <c r="K8844" s="4">
        <v>0</v>
      </c>
      <c r="L8844" s="4">
        <v>3.5209999999999999</v>
      </c>
      <c r="M8844" s="4">
        <v>110.541</v>
      </c>
      <c r="N8844" s="4">
        <v>114.062</v>
      </c>
      <c r="O8844" s="5">
        <v>42305.745292812499</v>
      </c>
      <c r="P8844" s="5">
        <v>43258.050196053242</v>
      </c>
    </row>
    <row r="8845" spans="1:16">
      <c r="A8845">
        <v>6</v>
      </c>
      <c r="B8845">
        <v>18</v>
      </c>
      <c r="C8845">
        <v>14</v>
      </c>
      <c r="D8845">
        <v>227</v>
      </c>
      <c r="E8845">
        <v>4551</v>
      </c>
      <c r="F8845">
        <v>5944</v>
      </c>
      <c r="G8845">
        <v>113</v>
      </c>
      <c r="H8845">
        <v>13</v>
      </c>
      <c r="I8845" s="58" t="s">
        <v>1743</v>
      </c>
      <c r="J8845">
        <v>11313</v>
      </c>
      <c r="K8845" s="4">
        <v>0</v>
      </c>
      <c r="L8845" s="4">
        <v>3.35</v>
      </c>
      <c r="M8845" s="4">
        <v>114.062</v>
      </c>
      <c r="N8845" s="4">
        <v>117.41200000000001</v>
      </c>
      <c r="O8845" s="5">
        <v>42305.745292812499</v>
      </c>
      <c r="P8845" s="5">
        <v>43258.050196053242</v>
      </c>
    </row>
    <row r="8846" spans="1:16">
      <c r="A8846">
        <v>6</v>
      </c>
      <c r="B8846">
        <v>18</v>
      </c>
      <c r="C8846">
        <v>14</v>
      </c>
      <c r="D8846">
        <v>227</v>
      </c>
      <c r="E8846">
        <v>4551</v>
      </c>
      <c r="F8846">
        <v>5945</v>
      </c>
      <c r="G8846">
        <v>114</v>
      </c>
      <c r="H8846">
        <v>1</v>
      </c>
      <c r="I8846" s="58" t="s">
        <v>1747</v>
      </c>
      <c r="J8846">
        <v>11401</v>
      </c>
      <c r="K8846" s="4">
        <v>2.3250000000000002</v>
      </c>
      <c r="L8846" s="4">
        <v>4.2539999999999996</v>
      </c>
      <c r="M8846" s="4">
        <v>125.384</v>
      </c>
      <c r="N8846" s="4">
        <v>127.313</v>
      </c>
      <c r="O8846" s="5">
        <v>42305.745292812499</v>
      </c>
      <c r="P8846" s="5">
        <v>42305.745292812499</v>
      </c>
    </row>
    <row r="8847" spans="1:16">
      <c r="A8847">
        <v>6</v>
      </c>
      <c r="B8847">
        <v>18</v>
      </c>
      <c r="C8847">
        <v>14</v>
      </c>
      <c r="D8847">
        <v>227</v>
      </c>
      <c r="E8847">
        <v>4551</v>
      </c>
      <c r="F8847">
        <v>5946</v>
      </c>
      <c r="G8847">
        <v>114</v>
      </c>
      <c r="H8847">
        <v>2</v>
      </c>
      <c r="I8847" s="58" t="s">
        <v>10863</v>
      </c>
      <c r="J8847">
        <v>11402</v>
      </c>
      <c r="K8847" s="4">
        <v>2.3250000000000002</v>
      </c>
      <c r="L8847" s="4">
        <v>11.882999999999999</v>
      </c>
      <c r="M8847" s="4">
        <v>127.313</v>
      </c>
      <c r="N8847" s="4">
        <v>136.87100000000001</v>
      </c>
      <c r="O8847" s="5">
        <v>42305.745292812499</v>
      </c>
      <c r="P8847" s="5">
        <v>42305.745292812499</v>
      </c>
    </row>
    <row r="8848" spans="1:16">
      <c r="A8848">
        <v>6</v>
      </c>
      <c r="B8848">
        <v>18</v>
      </c>
      <c r="C8848">
        <v>14</v>
      </c>
      <c r="D8848">
        <v>227</v>
      </c>
      <c r="E8848">
        <v>4551</v>
      </c>
      <c r="F8848">
        <v>5947</v>
      </c>
      <c r="G8848">
        <v>114</v>
      </c>
      <c r="H8848">
        <v>3</v>
      </c>
      <c r="I8848" s="58" t="s">
        <v>10864</v>
      </c>
      <c r="J8848">
        <v>11403</v>
      </c>
      <c r="K8848" s="4">
        <v>11.887</v>
      </c>
      <c r="L8848" s="4">
        <v>18.425999999999998</v>
      </c>
      <c r="M8848" s="4">
        <v>136.87100000000001</v>
      </c>
      <c r="N8848" s="4">
        <v>143.41</v>
      </c>
      <c r="O8848" s="5">
        <v>42305.745292812499</v>
      </c>
      <c r="P8848" s="5">
        <v>43258.050196053242</v>
      </c>
    </row>
    <row r="8849" spans="1:16">
      <c r="A8849">
        <v>6</v>
      </c>
      <c r="B8849">
        <v>18</v>
      </c>
      <c r="C8849">
        <v>14</v>
      </c>
      <c r="D8849">
        <v>227</v>
      </c>
      <c r="E8849">
        <v>834</v>
      </c>
      <c r="F8849">
        <v>5888</v>
      </c>
      <c r="G8849">
        <v>757</v>
      </c>
      <c r="H8849">
        <v>2</v>
      </c>
      <c r="I8849" s="58" t="s">
        <v>10865</v>
      </c>
      <c r="J8849">
        <v>75702</v>
      </c>
      <c r="K8849" s="4">
        <v>0</v>
      </c>
      <c r="L8849" s="4">
        <v>2.3730000000000002</v>
      </c>
      <c r="M8849" s="4">
        <v>5.6189999999999998</v>
      </c>
      <c r="N8849" s="4">
        <v>7.992</v>
      </c>
      <c r="O8849" s="5">
        <v>42305.745292812499</v>
      </c>
      <c r="P8849" s="5">
        <v>42305.745292812499</v>
      </c>
    </row>
    <row r="8850" spans="1:16">
      <c r="A8850">
        <v>6</v>
      </c>
      <c r="B8850">
        <v>18</v>
      </c>
      <c r="C8850">
        <v>14</v>
      </c>
      <c r="D8850">
        <v>227</v>
      </c>
      <c r="E8850">
        <v>879</v>
      </c>
      <c r="F8850">
        <v>5889</v>
      </c>
      <c r="G8850">
        <v>3417</v>
      </c>
      <c r="H8850">
        <v>1</v>
      </c>
      <c r="I8850" s="58">
        <v>554075</v>
      </c>
      <c r="J8850">
        <v>341701</v>
      </c>
      <c r="K8850" s="4">
        <v>0</v>
      </c>
      <c r="L8850" s="4">
        <v>5.08</v>
      </c>
      <c r="M8850" s="4">
        <v>6.5490000000000004</v>
      </c>
      <c r="N8850" s="4">
        <v>11.629</v>
      </c>
      <c r="O8850" s="5">
        <v>42305.745292812499</v>
      </c>
      <c r="P8850" s="5">
        <v>43258.050196053242</v>
      </c>
    </row>
    <row r="8851" spans="1:16">
      <c r="A8851">
        <v>6</v>
      </c>
      <c r="B8851">
        <v>18</v>
      </c>
      <c r="C8851">
        <v>14</v>
      </c>
      <c r="D8851">
        <v>227</v>
      </c>
      <c r="E8851">
        <v>879</v>
      </c>
      <c r="F8851">
        <v>5890</v>
      </c>
      <c r="G8851">
        <v>3417</v>
      </c>
      <c r="H8851">
        <v>3</v>
      </c>
      <c r="I8851" s="58">
        <v>554134</v>
      </c>
      <c r="J8851">
        <v>341703</v>
      </c>
      <c r="K8851" s="4">
        <v>0</v>
      </c>
      <c r="L8851" s="4">
        <v>7.6550000000000002</v>
      </c>
      <c r="M8851" s="4">
        <v>11.629</v>
      </c>
      <c r="N8851" s="4">
        <v>19.283999999999999</v>
      </c>
      <c r="O8851" s="5">
        <v>42305.745292812499</v>
      </c>
      <c r="P8851" s="5">
        <v>43258.050196053242</v>
      </c>
    </row>
    <row r="8852" spans="1:16">
      <c r="A8852">
        <v>6</v>
      </c>
      <c r="B8852">
        <v>18</v>
      </c>
      <c r="C8852">
        <v>14</v>
      </c>
      <c r="D8852">
        <v>227</v>
      </c>
      <c r="E8852">
        <v>953</v>
      </c>
      <c r="F8852">
        <v>5891</v>
      </c>
      <c r="G8852">
        <v>1149</v>
      </c>
      <c r="H8852">
        <v>1</v>
      </c>
      <c r="I8852" s="58" t="s">
        <v>10866</v>
      </c>
      <c r="J8852">
        <v>114901</v>
      </c>
      <c r="K8852" s="4">
        <v>0</v>
      </c>
      <c r="L8852" s="4">
        <v>6.9950000000000001</v>
      </c>
      <c r="M8852" s="4">
        <v>0</v>
      </c>
      <c r="N8852" s="4">
        <v>6.9950000000000001</v>
      </c>
      <c r="O8852" s="5">
        <v>42305.745292812499</v>
      </c>
      <c r="P8852" s="5">
        <v>42305.745292812499</v>
      </c>
    </row>
    <row r="8853" spans="1:16">
      <c r="A8853">
        <v>6</v>
      </c>
      <c r="B8853">
        <v>18</v>
      </c>
      <c r="C8853">
        <v>14</v>
      </c>
      <c r="D8853">
        <v>246</v>
      </c>
      <c r="E8853">
        <v>1098</v>
      </c>
      <c r="F8853">
        <v>5959</v>
      </c>
      <c r="G8853">
        <v>1201</v>
      </c>
      <c r="H8853">
        <v>1</v>
      </c>
      <c r="I8853" s="58" t="s">
        <v>10867</v>
      </c>
      <c r="J8853">
        <v>120101</v>
      </c>
      <c r="K8853" s="4">
        <v>0</v>
      </c>
      <c r="L8853" s="4">
        <v>8.0609999999999999</v>
      </c>
      <c r="M8853" s="4">
        <v>0</v>
      </c>
      <c r="N8853" s="4">
        <v>8.0609999999999999</v>
      </c>
      <c r="O8853" s="5">
        <v>42305.745292812499</v>
      </c>
      <c r="P8853" s="5">
        <v>42305.745292812499</v>
      </c>
    </row>
    <row r="8854" spans="1:16">
      <c r="A8854">
        <v>6</v>
      </c>
      <c r="B8854">
        <v>18</v>
      </c>
      <c r="C8854">
        <v>14</v>
      </c>
      <c r="D8854">
        <v>246</v>
      </c>
      <c r="E8854">
        <v>1099</v>
      </c>
      <c r="F8854">
        <v>5960</v>
      </c>
      <c r="G8854">
        <v>1202</v>
      </c>
      <c r="H8854">
        <v>2</v>
      </c>
      <c r="I8854" s="58" t="s">
        <v>10868</v>
      </c>
      <c r="J8854">
        <v>120202</v>
      </c>
      <c r="K8854" s="4">
        <v>10</v>
      </c>
      <c r="L8854" s="4">
        <v>18.202999999999999</v>
      </c>
      <c r="M8854" s="4">
        <v>15.755000000000001</v>
      </c>
      <c r="N8854" s="4">
        <v>23.957999999999998</v>
      </c>
      <c r="O8854" s="5">
        <v>42305.745292812499</v>
      </c>
      <c r="P8854" s="5">
        <v>42305.745292812499</v>
      </c>
    </row>
    <row r="8855" spans="1:16">
      <c r="A8855">
        <v>6</v>
      </c>
      <c r="B8855">
        <v>18</v>
      </c>
      <c r="C8855">
        <v>14</v>
      </c>
      <c r="D8855">
        <v>246</v>
      </c>
      <c r="E8855">
        <v>1099</v>
      </c>
      <c r="F8855">
        <v>5961</v>
      </c>
      <c r="G8855">
        <v>2690</v>
      </c>
      <c r="H8855">
        <v>1</v>
      </c>
      <c r="I8855" s="58">
        <v>288544</v>
      </c>
      <c r="J8855">
        <v>269001</v>
      </c>
      <c r="K8855" s="4">
        <v>0</v>
      </c>
      <c r="L8855" s="4">
        <v>15.615</v>
      </c>
      <c r="M8855" s="4">
        <v>0</v>
      </c>
      <c r="N8855" s="4">
        <v>15.615</v>
      </c>
      <c r="O8855" s="5">
        <v>42305.745292812499</v>
      </c>
      <c r="P8855" s="5">
        <v>42305.745292812499</v>
      </c>
    </row>
    <row r="8856" spans="1:16">
      <c r="A8856">
        <v>6</v>
      </c>
      <c r="B8856">
        <v>18</v>
      </c>
      <c r="C8856">
        <v>14</v>
      </c>
      <c r="D8856">
        <v>246</v>
      </c>
      <c r="E8856">
        <v>1100</v>
      </c>
      <c r="F8856">
        <v>5962</v>
      </c>
      <c r="G8856">
        <v>1202</v>
      </c>
      <c r="H8856">
        <v>1</v>
      </c>
      <c r="I8856" s="58" t="s">
        <v>10869</v>
      </c>
      <c r="J8856">
        <v>120201</v>
      </c>
      <c r="K8856" s="4">
        <v>1</v>
      </c>
      <c r="L8856" s="4">
        <v>14.685</v>
      </c>
      <c r="M8856" s="4">
        <v>0</v>
      </c>
      <c r="N8856" s="4">
        <v>13.685</v>
      </c>
      <c r="O8856" s="5">
        <v>42305.745292812499</v>
      </c>
      <c r="P8856" s="5">
        <v>42305.745292812499</v>
      </c>
    </row>
    <row r="8857" spans="1:16">
      <c r="A8857">
        <v>6</v>
      </c>
      <c r="B8857">
        <v>18</v>
      </c>
      <c r="C8857">
        <v>14</v>
      </c>
      <c r="D8857">
        <v>246</v>
      </c>
      <c r="E8857">
        <v>1101</v>
      </c>
      <c r="F8857">
        <v>5963</v>
      </c>
      <c r="G8857">
        <v>1200</v>
      </c>
      <c r="H8857">
        <v>1</v>
      </c>
      <c r="I8857" s="58" t="s">
        <v>1748</v>
      </c>
      <c r="J8857">
        <v>120001</v>
      </c>
      <c r="K8857" s="4">
        <v>0</v>
      </c>
      <c r="L8857" s="4">
        <v>1.2549999999999999</v>
      </c>
      <c r="M8857" s="4">
        <v>5.6349999999999998</v>
      </c>
      <c r="N8857" s="4">
        <v>6.89</v>
      </c>
      <c r="O8857" s="5">
        <v>42305.745292812499</v>
      </c>
      <c r="P8857" s="5">
        <v>43258.050196053242</v>
      </c>
    </row>
    <row r="8858" spans="1:16">
      <c r="A8858">
        <v>6</v>
      </c>
      <c r="B8858">
        <v>18</v>
      </c>
      <c r="C8858">
        <v>14</v>
      </c>
      <c r="D8858">
        <v>246</v>
      </c>
      <c r="E8858">
        <v>1101</v>
      </c>
      <c r="F8858">
        <v>5964</v>
      </c>
      <c r="G8858">
        <v>2295</v>
      </c>
      <c r="H8858">
        <v>1</v>
      </c>
      <c r="I8858" s="58">
        <v>144273</v>
      </c>
      <c r="J8858">
        <v>229501</v>
      </c>
      <c r="K8858" s="4">
        <v>1.581</v>
      </c>
      <c r="L8858" s="4">
        <v>7.2160000000000002</v>
      </c>
      <c r="M8858" s="4">
        <v>0</v>
      </c>
      <c r="N8858" s="4">
        <v>5.6349999999999998</v>
      </c>
      <c r="O8858" s="5">
        <v>42305.745292812499</v>
      </c>
      <c r="P8858" s="5">
        <v>43258.050196053242</v>
      </c>
    </row>
    <row r="8859" spans="1:16">
      <c r="A8859">
        <v>6</v>
      </c>
      <c r="B8859">
        <v>18</v>
      </c>
      <c r="C8859">
        <v>14</v>
      </c>
      <c r="D8859">
        <v>246</v>
      </c>
      <c r="E8859">
        <v>1187</v>
      </c>
      <c r="F8859">
        <v>5965</v>
      </c>
      <c r="G8859">
        <v>1202</v>
      </c>
      <c r="H8859">
        <v>3</v>
      </c>
      <c r="I8859" s="58" t="s">
        <v>10870</v>
      </c>
      <c r="J8859">
        <v>120203</v>
      </c>
      <c r="K8859" s="4">
        <v>1</v>
      </c>
      <c r="L8859" s="4">
        <v>6.7610000000000001</v>
      </c>
      <c r="M8859" s="4">
        <v>0</v>
      </c>
      <c r="N8859" s="4">
        <v>5.7610000000000001</v>
      </c>
      <c r="O8859" s="5">
        <v>42305.745292812499</v>
      </c>
      <c r="P8859" s="5">
        <v>42305.745292812499</v>
      </c>
    </row>
    <row r="8860" spans="1:16">
      <c r="A8860">
        <v>6</v>
      </c>
      <c r="B8860">
        <v>18</v>
      </c>
      <c r="C8860">
        <v>14</v>
      </c>
      <c r="D8860">
        <v>246</v>
      </c>
      <c r="E8860">
        <v>1228</v>
      </c>
      <c r="F8860">
        <v>5966</v>
      </c>
      <c r="G8860">
        <v>2038</v>
      </c>
      <c r="H8860">
        <v>2</v>
      </c>
      <c r="I8860" s="58">
        <v>50437</v>
      </c>
      <c r="J8860">
        <v>203802</v>
      </c>
      <c r="K8860" s="4">
        <v>0</v>
      </c>
      <c r="L8860" s="4">
        <v>9.1440000000000001</v>
      </c>
      <c r="M8860" s="4">
        <v>0</v>
      </c>
      <c r="N8860" s="4">
        <v>9.1440000000000001</v>
      </c>
      <c r="O8860" s="5">
        <v>42305.745292812499</v>
      </c>
      <c r="P8860" s="5">
        <v>42305.745292812499</v>
      </c>
    </row>
    <row r="8861" spans="1:16">
      <c r="A8861">
        <v>6</v>
      </c>
      <c r="B8861">
        <v>18</v>
      </c>
      <c r="C8861">
        <v>14</v>
      </c>
      <c r="D8861">
        <v>246</v>
      </c>
      <c r="E8861">
        <v>1228</v>
      </c>
      <c r="F8861">
        <v>5967</v>
      </c>
      <c r="G8861">
        <v>2038</v>
      </c>
      <c r="H8861">
        <v>3</v>
      </c>
      <c r="I8861" s="58">
        <v>50465</v>
      </c>
      <c r="J8861">
        <v>203803</v>
      </c>
      <c r="K8861" s="4">
        <v>0</v>
      </c>
      <c r="L8861" s="4">
        <v>4.8</v>
      </c>
      <c r="M8861" s="4">
        <v>10.025</v>
      </c>
      <c r="N8861" s="4">
        <v>14.824999999999999</v>
      </c>
      <c r="O8861" s="5">
        <v>42305.745292812499</v>
      </c>
      <c r="P8861" s="5">
        <v>42305.745292812499</v>
      </c>
    </row>
    <row r="8862" spans="1:16">
      <c r="A8862">
        <v>6</v>
      </c>
      <c r="B8862">
        <v>18</v>
      </c>
      <c r="C8862">
        <v>14</v>
      </c>
      <c r="D8862">
        <v>246</v>
      </c>
      <c r="E8862">
        <v>127</v>
      </c>
      <c r="F8862">
        <v>5948</v>
      </c>
      <c r="G8862">
        <v>204</v>
      </c>
      <c r="H8862">
        <v>3</v>
      </c>
      <c r="I8862" s="58" t="s">
        <v>1749</v>
      </c>
      <c r="J8862">
        <v>20403</v>
      </c>
      <c r="K8862" s="4">
        <v>8</v>
      </c>
      <c r="L8862" s="4">
        <v>8.0920000000000005</v>
      </c>
      <c r="M8862" s="4">
        <v>1.077</v>
      </c>
      <c r="N8862" s="4">
        <v>1.169</v>
      </c>
      <c r="O8862" s="5">
        <v>42305.745292812499</v>
      </c>
      <c r="P8862" s="5">
        <v>42305.745292812499</v>
      </c>
    </row>
    <row r="8863" spans="1:16">
      <c r="A8863">
        <v>6</v>
      </c>
      <c r="B8863">
        <v>18</v>
      </c>
      <c r="C8863">
        <v>14</v>
      </c>
      <c r="D8863">
        <v>246</v>
      </c>
      <c r="E8863">
        <v>127</v>
      </c>
      <c r="F8863">
        <v>5949</v>
      </c>
      <c r="G8863">
        <v>204</v>
      </c>
      <c r="H8863">
        <v>4</v>
      </c>
      <c r="I8863" s="58" t="s">
        <v>1750</v>
      </c>
      <c r="J8863">
        <v>20404</v>
      </c>
      <c r="K8863" s="4">
        <v>12</v>
      </c>
      <c r="L8863" s="4">
        <v>13.602</v>
      </c>
      <c r="M8863" s="4">
        <v>1.169</v>
      </c>
      <c r="N8863" s="4">
        <v>2.7709999999999999</v>
      </c>
      <c r="O8863" s="5">
        <v>42305.745292812499</v>
      </c>
      <c r="P8863" s="5">
        <v>42305.745292812499</v>
      </c>
    </row>
    <row r="8864" spans="1:16">
      <c r="A8864">
        <v>6</v>
      </c>
      <c r="B8864">
        <v>18</v>
      </c>
      <c r="C8864">
        <v>14</v>
      </c>
      <c r="D8864">
        <v>246</v>
      </c>
      <c r="E8864">
        <v>1431</v>
      </c>
      <c r="F8864">
        <v>5968</v>
      </c>
      <c r="G8864">
        <v>1376</v>
      </c>
      <c r="H8864">
        <v>1</v>
      </c>
      <c r="I8864" s="58" t="s">
        <v>10871</v>
      </c>
      <c r="J8864">
        <v>137601</v>
      </c>
      <c r="K8864" s="4">
        <v>0.55300000000000005</v>
      </c>
      <c r="L8864" s="4">
        <v>2.0510000000000002</v>
      </c>
      <c r="M8864" s="4">
        <v>0</v>
      </c>
      <c r="N8864" s="4">
        <v>1.498</v>
      </c>
      <c r="O8864" s="5">
        <v>42305.745292812499</v>
      </c>
      <c r="P8864" s="5">
        <v>43258.050196053242</v>
      </c>
    </row>
    <row r="8865" spans="1:16">
      <c r="A8865">
        <v>6</v>
      </c>
      <c r="B8865">
        <v>18</v>
      </c>
      <c r="C8865">
        <v>14</v>
      </c>
      <c r="D8865">
        <v>246</v>
      </c>
      <c r="E8865">
        <v>1437</v>
      </c>
      <c r="F8865">
        <v>5969</v>
      </c>
      <c r="G8865">
        <v>337</v>
      </c>
      <c r="H8865">
        <v>3</v>
      </c>
      <c r="I8865" s="58" t="s">
        <v>10872</v>
      </c>
      <c r="J8865">
        <v>33703</v>
      </c>
      <c r="K8865" s="4">
        <v>1</v>
      </c>
      <c r="L8865" s="4">
        <v>13.462999999999999</v>
      </c>
      <c r="M8865" s="4">
        <v>0</v>
      </c>
      <c r="N8865" s="4">
        <v>12.462</v>
      </c>
      <c r="O8865" s="5">
        <v>42305.745292812499</v>
      </c>
      <c r="P8865" s="5">
        <v>43258.050196053242</v>
      </c>
    </row>
    <row r="8866" spans="1:16">
      <c r="A8866">
        <v>6</v>
      </c>
      <c r="B8866">
        <v>18</v>
      </c>
      <c r="C8866">
        <v>14</v>
      </c>
      <c r="D8866">
        <v>246</v>
      </c>
      <c r="E8866">
        <v>1560</v>
      </c>
      <c r="F8866">
        <v>5970</v>
      </c>
      <c r="G8866">
        <v>2211</v>
      </c>
      <c r="H8866">
        <v>2</v>
      </c>
      <c r="I8866" s="58">
        <v>113623</v>
      </c>
      <c r="J8866">
        <v>221102</v>
      </c>
      <c r="K8866" s="4">
        <v>0.32600000000000001</v>
      </c>
      <c r="L8866" s="4">
        <v>8.3810000000000002</v>
      </c>
      <c r="M8866" s="4">
        <v>0</v>
      </c>
      <c r="N8866" s="4">
        <v>8.0549999999999997</v>
      </c>
      <c r="O8866" s="5">
        <v>42305.745292812499</v>
      </c>
      <c r="P8866" s="5">
        <v>42305.745292812499</v>
      </c>
    </row>
    <row r="8867" spans="1:16">
      <c r="A8867">
        <v>6</v>
      </c>
      <c r="B8867">
        <v>18</v>
      </c>
      <c r="C8867">
        <v>14</v>
      </c>
      <c r="D8867">
        <v>246</v>
      </c>
      <c r="E8867">
        <v>1566</v>
      </c>
      <c r="F8867">
        <v>5971</v>
      </c>
      <c r="G8867">
        <v>1200</v>
      </c>
      <c r="H8867">
        <v>4</v>
      </c>
      <c r="I8867" s="58" t="s">
        <v>10873</v>
      </c>
      <c r="J8867">
        <v>120004</v>
      </c>
      <c r="K8867" s="4">
        <v>5</v>
      </c>
      <c r="L8867" s="4">
        <v>11.72</v>
      </c>
      <c r="M8867" s="4">
        <v>0</v>
      </c>
      <c r="N8867" s="4">
        <v>6.72</v>
      </c>
      <c r="O8867" s="5">
        <v>42305.745292812499</v>
      </c>
      <c r="P8867" s="5">
        <v>42305.745292812499</v>
      </c>
    </row>
    <row r="8868" spans="1:16">
      <c r="A8868">
        <v>6</v>
      </c>
      <c r="B8868">
        <v>18</v>
      </c>
      <c r="C8868">
        <v>14</v>
      </c>
      <c r="D8868">
        <v>246</v>
      </c>
      <c r="E8868">
        <v>1750</v>
      </c>
      <c r="F8868">
        <v>5972</v>
      </c>
      <c r="G8868">
        <v>1200</v>
      </c>
      <c r="H8868">
        <v>1</v>
      </c>
      <c r="I8868" s="58" t="s">
        <v>1748</v>
      </c>
      <c r="J8868">
        <v>120001</v>
      </c>
      <c r="K8868" s="4">
        <v>7.8109999999999999</v>
      </c>
      <c r="L8868" s="4">
        <v>11.173</v>
      </c>
      <c r="M8868" s="4">
        <v>15.374000000000001</v>
      </c>
      <c r="N8868" s="4">
        <v>18.736000000000001</v>
      </c>
      <c r="O8868" s="5">
        <v>42305.745292812499</v>
      </c>
      <c r="P8868" s="5">
        <v>42305.745292812499</v>
      </c>
    </row>
    <row r="8869" spans="1:16">
      <c r="A8869">
        <v>6</v>
      </c>
      <c r="B8869">
        <v>18</v>
      </c>
      <c r="C8869">
        <v>14</v>
      </c>
      <c r="D8869">
        <v>246</v>
      </c>
      <c r="E8869">
        <v>1750</v>
      </c>
      <c r="F8869">
        <v>5973</v>
      </c>
      <c r="G8869">
        <v>1566</v>
      </c>
      <c r="H8869">
        <v>1</v>
      </c>
      <c r="I8869" s="58" t="s">
        <v>10874</v>
      </c>
      <c r="J8869">
        <v>156601</v>
      </c>
      <c r="K8869" s="4">
        <v>0</v>
      </c>
      <c r="L8869" s="4">
        <v>7.2969999999999997</v>
      </c>
      <c r="M8869" s="4">
        <v>0</v>
      </c>
      <c r="N8869" s="4">
        <v>7.2969999999999997</v>
      </c>
      <c r="O8869" s="5">
        <v>42305.745292812499</v>
      </c>
      <c r="P8869" s="5">
        <v>42305.745292812499</v>
      </c>
    </row>
    <row r="8870" spans="1:16">
      <c r="A8870">
        <v>6</v>
      </c>
      <c r="B8870">
        <v>18</v>
      </c>
      <c r="C8870">
        <v>14</v>
      </c>
      <c r="D8870">
        <v>246</v>
      </c>
      <c r="E8870">
        <v>1750</v>
      </c>
      <c r="F8870">
        <v>5974</v>
      </c>
      <c r="G8870">
        <v>1566</v>
      </c>
      <c r="H8870">
        <v>2</v>
      </c>
      <c r="I8870" s="58" t="s">
        <v>10875</v>
      </c>
      <c r="J8870">
        <v>156602</v>
      </c>
      <c r="K8870" s="4">
        <v>0</v>
      </c>
      <c r="L8870" s="4">
        <v>7.8109999999999999</v>
      </c>
      <c r="M8870" s="4">
        <v>7.5629999999999997</v>
      </c>
      <c r="N8870" s="4">
        <v>15.374000000000001</v>
      </c>
      <c r="O8870" s="5">
        <v>42305.745292812499</v>
      </c>
      <c r="P8870" s="5">
        <v>42305.745292812499</v>
      </c>
    </row>
    <row r="8871" spans="1:16">
      <c r="A8871">
        <v>6</v>
      </c>
      <c r="B8871">
        <v>18</v>
      </c>
      <c r="C8871">
        <v>14</v>
      </c>
      <c r="D8871">
        <v>246</v>
      </c>
      <c r="E8871">
        <v>2833</v>
      </c>
      <c r="F8871">
        <v>5975</v>
      </c>
      <c r="G8871">
        <v>2870</v>
      </c>
      <c r="H8871">
        <v>2</v>
      </c>
      <c r="I8871" s="58">
        <v>354319</v>
      </c>
      <c r="J8871">
        <v>287002</v>
      </c>
      <c r="K8871" s="4">
        <v>0</v>
      </c>
      <c r="L8871" s="4">
        <v>3.6320000000000001</v>
      </c>
      <c r="M8871" s="4">
        <v>0</v>
      </c>
      <c r="N8871" s="4">
        <v>3.6320000000000001</v>
      </c>
      <c r="O8871" s="5">
        <v>42305.745292812499</v>
      </c>
      <c r="P8871" s="5">
        <v>42305.745292812499</v>
      </c>
    </row>
    <row r="8872" spans="1:16">
      <c r="A8872">
        <v>6</v>
      </c>
      <c r="B8872">
        <v>18</v>
      </c>
      <c r="C8872">
        <v>14</v>
      </c>
      <c r="D8872">
        <v>246</v>
      </c>
      <c r="E8872">
        <v>300</v>
      </c>
      <c r="F8872">
        <v>5950</v>
      </c>
      <c r="G8872">
        <v>334</v>
      </c>
      <c r="H8872">
        <v>1</v>
      </c>
      <c r="I8872" s="58" t="s">
        <v>10876</v>
      </c>
      <c r="J8872">
        <v>33401</v>
      </c>
      <c r="K8872" s="4">
        <v>1</v>
      </c>
      <c r="L8872" s="4">
        <v>19.059000000000001</v>
      </c>
      <c r="M8872" s="4">
        <v>0</v>
      </c>
      <c r="N8872" s="4">
        <v>18.059000000000001</v>
      </c>
      <c r="O8872" s="5">
        <v>42305.745292812499</v>
      </c>
      <c r="P8872" s="5">
        <v>42305.745292812499</v>
      </c>
    </row>
    <row r="8873" spans="1:16">
      <c r="A8873">
        <v>6</v>
      </c>
      <c r="B8873">
        <v>18</v>
      </c>
      <c r="C8873">
        <v>14</v>
      </c>
      <c r="D8873">
        <v>246</v>
      </c>
      <c r="E8873">
        <v>3299</v>
      </c>
      <c r="F8873">
        <v>5976</v>
      </c>
      <c r="G8873">
        <v>3486</v>
      </c>
      <c r="H8873">
        <v>1</v>
      </c>
      <c r="I8873" s="58">
        <v>579277</v>
      </c>
      <c r="J8873">
        <v>348601</v>
      </c>
      <c r="K8873" s="4">
        <v>10</v>
      </c>
      <c r="L8873" s="4">
        <v>14.188000000000001</v>
      </c>
      <c r="M8873" s="4">
        <v>0</v>
      </c>
      <c r="N8873" s="4">
        <v>4.1879999999999997</v>
      </c>
      <c r="O8873" s="5">
        <v>42305.745292812499</v>
      </c>
      <c r="P8873" s="5">
        <v>42305.745292812499</v>
      </c>
    </row>
    <row r="8874" spans="1:16">
      <c r="A8874">
        <v>6</v>
      </c>
      <c r="B8874">
        <v>18</v>
      </c>
      <c r="C8874">
        <v>14</v>
      </c>
      <c r="D8874">
        <v>246</v>
      </c>
      <c r="E8874">
        <v>3351</v>
      </c>
      <c r="F8874">
        <v>5977</v>
      </c>
      <c r="G8874">
        <v>1755</v>
      </c>
      <c r="H8874">
        <v>3</v>
      </c>
      <c r="I8874" s="58">
        <v>-52900</v>
      </c>
      <c r="J8874">
        <v>175503</v>
      </c>
      <c r="K8874" s="4">
        <v>1</v>
      </c>
      <c r="L8874" s="4">
        <v>8.5190000000000001</v>
      </c>
      <c r="M8874" s="4">
        <v>0</v>
      </c>
      <c r="N8874" s="4">
        <v>7.5190000000000001</v>
      </c>
      <c r="O8874" s="5">
        <v>42305.745292812499</v>
      </c>
      <c r="P8874" s="5">
        <v>42305.745292812499</v>
      </c>
    </row>
    <row r="8875" spans="1:16">
      <c r="A8875">
        <v>6</v>
      </c>
      <c r="B8875">
        <v>18</v>
      </c>
      <c r="C8875">
        <v>14</v>
      </c>
      <c r="D8875">
        <v>246</v>
      </c>
      <c r="E8875">
        <v>3352</v>
      </c>
      <c r="F8875">
        <v>5978</v>
      </c>
      <c r="G8875">
        <v>1378</v>
      </c>
      <c r="H8875">
        <v>6</v>
      </c>
      <c r="I8875" s="58" t="s">
        <v>10877</v>
      </c>
      <c r="J8875">
        <v>137806</v>
      </c>
      <c r="K8875" s="4">
        <v>5</v>
      </c>
      <c r="L8875" s="4">
        <v>7.1669999999999998</v>
      </c>
      <c r="M8875" s="4">
        <v>0</v>
      </c>
      <c r="N8875" s="4">
        <v>2.1669999999999998</v>
      </c>
      <c r="O8875" s="5">
        <v>42305.745292812499</v>
      </c>
      <c r="P8875" s="5">
        <v>42305.745292812499</v>
      </c>
    </row>
    <row r="8876" spans="1:16">
      <c r="A8876">
        <v>6</v>
      </c>
      <c r="B8876">
        <v>18</v>
      </c>
      <c r="C8876">
        <v>14</v>
      </c>
      <c r="D8876">
        <v>246</v>
      </c>
      <c r="E8876">
        <v>3485</v>
      </c>
      <c r="F8876">
        <v>5979</v>
      </c>
      <c r="G8876">
        <v>2163</v>
      </c>
      <c r="H8876">
        <v>1</v>
      </c>
      <c r="I8876" s="58">
        <v>96061</v>
      </c>
      <c r="J8876">
        <v>216301</v>
      </c>
      <c r="K8876" s="4">
        <v>1</v>
      </c>
      <c r="L8876" s="4">
        <v>2.9740000000000002</v>
      </c>
      <c r="M8876" s="4">
        <v>0</v>
      </c>
      <c r="N8876" s="4">
        <v>1.974</v>
      </c>
      <c r="O8876" s="5">
        <v>42305.745292812499</v>
      </c>
      <c r="P8876" s="5">
        <v>42305.745292812499</v>
      </c>
    </row>
    <row r="8877" spans="1:16">
      <c r="A8877">
        <v>6</v>
      </c>
      <c r="B8877">
        <v>18</v>
      </c>
      <c r="C8877">
        <v>14</v>
      </c>
      <c r="D8877">
        <v>246</v>
      </c>
      <c r="E8877">
        <v>3538</v>
      </c>
      <c r="F8877">
        <v>5980</v>
      </c>
      <c r="G8877">
        <v>15</v>
      </c>
      <c r="H8877">
        <v>8</v>
      </c>
      <c r="I8877" s="58">
        <v>42217</v>
      </c>
      <c r="J8877">
        <v>1508</v>
      </c>
      <c r="K8877" s="4">
        <v>10.268000000000001</v>
      </c>
      <c r="L8877" s="4">
        <v>27.481999999999999</v>
      </c>
      <c r="M8877" s="4">
        <v>260.15499999999997</v>
      </c>
      <c r="N8877" s="4">
        <v>277.36900000000003</v>
      </c>
      <c r="O8877" s="5">
        <v>42305.745292812499</v>
      </c>
      <c r="P8877" s="5">
        <v>43258.050196053242</v>
      </c>
    </row>
    <row r="8878" spans="1:16">
      <c r="A8878">
        <v>6</v>
      </c>
      <c r="B8878">
        <v>18</v>
      </c>
      <c r="C8878">
        <v>14</v>
      </c>
      <c r="D8878">
        <v>246</v>
      </c>
      <c r="E8878">
        <v>3538</v>
      </c>
      <c r="F8878">
        <v>5981</v>
      </c>
      <c r="G8878">
        <v>15</v>
      </c>
      <c r="H8878">
        <v>9</v>
      </c>
      <c r="I8878" s="58">
        <v>42248</v>
      </c>
      <c r="J8878">
        <v>1509</v>
      </c>
      <c r="K8878" s="4">
        <v>0</v>
      </c>
      <c r="L8878" s="4">
        <v>10.268000000000001</v>
      </c>
      <c r="M8878" s="4">
        <v>249.887</v>
      </c>
      <c r="N8878" s="4">
        <v>260.15499999999997</v>
      </c>
      <c r="O8878" s="5">
        <v>42305.745292812499</v>
      </c>
      <c r="P8878" s="5">
        <v>43258.050196053242</v>
      </c>
    </row>
    <row r="8879" spans="1:16">
      <c r="A8879">
        <v>6</v>
      </c>
      <c r="B8879">
        <v>18</v>
      </c>
      <c r="C8879">
        <v>14</v>
      </c>
      <c r="D8879">
        <v>246</v>
      </c>
      <c r="E8879">
        <v>3684</v>
      </c>
      <c r="F8879">
        <v>5982</v>
      </c>
      <c r="G8879">
        <v>440</v>
      </c>
      <c r="H8879">
        <v>1</v>
      </c>
      <c r="I8879" s="58" t="s">
        <v>1751</v>
      </c>
      <c r="J8879">
        <v>44001</v>
      </c>
      <c r="K8879" s="4">
        <v>0.5</v>
      </c>
      <c r="L8879" s="4">
        <v>0.59199999999999997</v>
      </c>
      <c r="M8879" s="4">
        <v>20.574000000000002</v>
      </c>
      <c r="N8879" s="4">
        <v>20.666</v>
      </c>
      <c r="O8879" s="5">
        <v>42305.745292812499</v>
      </c>
      <c r="P8879" s="5">
        <v>42305.745292812499</v>
      </c>
    </row>
    <row r="8880" spans="1:16">
      <c r="A8880">
        <v>6</v>
      </c>
      <c r="B8880">
        <v>18</v>
      </c>
      <c r="C8880">
        <v>14</v>
      </c>
      <c r="D8880">
        <v>246</v>
      </c>
      <c r="E8880">
        <v>3699</v>
      </c>
      <c r="F8880">
        <v>5983</v>
      </c>
      <c r="G8880">
        <v>683</v>
      </c>
      <c r="H8880">
        <v>1</v>
      </c>
      <c r="I8880" s="58" t="s">
        <v>1752</v>
      </c>
      <c r="J8880">
        <v>68301</v>
      </c>
      <c r="K8880" s="4">
        <v>1</v>
      </c>
      <c r="L8880" s="4">
        <v>10.798999999999999</v>
      </c>
      <c r="M8880" s="4">
        <v>16.824999999999999</v>
      </c>
      <c r="N8880" s="4">
        <v>26.63</v>
      </c>
      <c r="O8880" s="5">
        <v>42305.745292812499</v>
      </c>
      <c r="P8880" s="5">
        <v>43258.050196053242</v>
      </c>
    </row>
    <row r="8881" spans="1:16">
      <c r="A8881">
        <v>6</v>
      </c>
      <c r="B8881">
        <v>18</v>
      </c>
      <c r="C8881">
        <v>14</v>
      </c>
      <c r="D8881">
        <v>246</v>
      </c>
      <c r="E8881">
        <v>3734</v>
      </c>
      <c r="F8881">
        <v>5984</v>
      </c>
      <c r="G8881">
        <v>1378</v>
      </c>
      <c r="H8881">
        <v>2</v>
      </c>
      <c r="I8881" s="58" t="s">
        <v>10878</v>
      </c>
      <c r="J8881">
        <v>137802</v>
      </c>
      <c r="K8881" s="4">
        <v>0</v>
      </c>
      <c r="L8881" s="4">
        <v>10.477</v>
      </c>
      <c r="M8881" s="4">
        <v>55.94</v>
      </c>
      <c r="N8881" s="4">
        <v>66.417000000000002</v>
      </c>
      <c r="O8881" s="5">
        <v>42305.745292812499</v>
      </c>
      <c r="P8881" s="5">
        <v>43258.050196053242</v>
      </c>
    </row>
    <row r="8882" spans="1:16">
      <c r="A8882">
        <v>6</v>
      </c>
      <c r="B8882">
        <v>18</v>
      </c>
      <c r="C8882">
        <v>14</v>
      </c>
      <c r="D8882">
        <v>246</v>
      </c>
      <c r="E8882">
        <v>3753</v>
      </c>
      <c r="F8882">
        <v>5985</v>
      </c>
      <c r="G8882">
        <v>1755</v>
      </c>
      <c r="H8882">
        <v>1</v>
      </c>
      <c r="I8882" s="58">
        <v>-52959</v>
      </c>
      <c r="J8882">
        <v>175501</v>
      </c>
      <c r="K8882" s="4">
        <v>1</v>
      </c>
      <c r="L8882" s="4">
        <v>11.116</v>
      </c>
      <c r="M8882" s="4">
        <v>2.6160000000000001</v>
      </c>
      <c r="N8882" s="4">
        <v>12.731999999999999</v>
      </c>
      <c r="O8882" s="5">
        <v>42305.745292812499</v>
      </c>
      <c r="P8882" s="5">
        <v>42305.745292812499</v>
      </c>
    </row>
    <row r="8883" spans="1:16">
      <c r="A8883">
        <v>6</v>
      </c>
      <c r="B8883">
        <v>18</v>
      </c>
      <c r="C8883">
        <v>14</v>
      </c>
      <c r="D8883">
        <v>246</v>
      </c>
      <c r="E8883">
        <v>3773</v>
      </c>
      <c r="F8883">
        <v>5986</v>
      </c>
      <c r="G8883">
        <v>2103</v>
      </c>
      <c r="H8883">
        <v>1</v>
      </c>
      <c r="I8883" s="58">
        <v>74146</v>
      </c>
      <c r="J8883">
        <v>210301</v>
      </c>
      <c r="K8883" s="4">
        <v>10</v>
      </c>
      <c r="L8883" s="4">
        <v>21.286000000000001</v>
      </c>
      <c r="M8883" s="4">
        <v>0</v>
      </c>
      <c r="N8883" s="4">
        <v>11.286</v>
      </c>
      <c r="O8883" s="5">
        <v>42305.745292812499</v>
      </c>
      <c r="P8883" s="5">
        <v>42305.745292812499</v>
      </c>
    </row>
    <row r="8884" spans="1:16">
      <c r="A8884">
        <v>6</v>
      </c>
      <c r="B8884">
        <v>18</v>
      </c>
      <c r="C8884">
        <v>14</v>
      </c>
      <c r="D8884">
        <v>246</v>
      </c>
      <c r="E8884">
        <v>3783</v>
      </c>
      <c r="F8884">
        <v>5987</v>
      </c>
      <c r="G8884">
        <v>2211</v>
      </c>
      <c r="H8884">
        <v>1</v>
      </c>
      <c r="I8884" s="58">
        <v>113592</v>
      </c>
      <c r="J8884">
        <v>221101</v>
      </c>
      <c r="K8884" s="4">
        <v>0</v>
      </c>
      <c r="L8884" s="4">
        <v>8.6549999999999994</v>
      </c>
      <c r="M8884" s="4">
        <v>0</v>
      </c>
      <c r="N8884" s="4">
        <v>8.6549999999999994</v>
      </c>
      <c r="O8884" s="5">
        <v>42305.745292812499</v>
      </c>
      <c r="P8884" s="5">
        <v>42305.745292812499</v>
      </c>
    </row>
    <row r="8885" spans="1:16">
      <c r="A8885">
        <v>6</v>
      </c>
      <c r="B8885">
        <v>18</v>
      </c>
      <c r="C8885">
        <v>14</v>
      </c>
      <c r="D8885">
        <v>246</v>
      </c>
      <c r="E8885">
        <v>3878</v>
      </c>
      <c r="F8885">
        <v>5988</v>
      </c>
      <c r="G8885">
        <v>151</v>
      </c>
      <c r="H8885">
        <v>3</v>
      </c>
      <c r="I8885" s="58" t="s">
        <v>10879</v>
      </c>
      <c r="J8885">
        <v>15103</v>
      </c>
      <c r="K8885" s="4">
        <v>1</v>
      </c>
      <c r="L8885" s="4">
        <v>7.3689999999999998</v>
      </c>
      <c r="M8885" s="4">
        <v>112.93899999999999</v>
      </c>
      <c r="N8885" s="4">
        <v>119.30800000000001</v>
      </c>
      <c r="O8885" s="5">
        <v>42305.745292812499</v>
      </c>
      <c r="P8885" s="5">
        <v>43258.050196053242</v>
      </c>
    </row>
    <row r="8886" spans="1:16">
      <c r="A8886">
        <v>6</v>
      </c>
      <c r="B8886">
        <v>18</v>
      </c>
      <c r="C8886">
        <v>14</v>
      </c>
      <c r="D8886">
        <v>246</v>
      </c>
      <c r="E8886">
        <v>3878</v>
      </c>
      <c r="F8886">
        <v>5989</v>
      </c>
      <c r="G8886">
        <v>151</v>
      </c>
      <c r="H8886">
        <v>4</v>
      </c>
      <c r="I8886" s="58" t="s">
        <v>1753</v>
      </c>
      <c r="J8886">
        <v>15104</v>
      </c>
      <c r="K8886" s="4">
        <v>7.3689999999999998</v>
      </c>
      <c r="L8886" s="4">
        <v>9.7520000000000007</v>
      </c>
      <c r="M8886" s="4">
        <v>119.30800000000001</v>
      </c>
      <c r="N8886" s="4">
        <v>121.691</v>
      </c>
      <c r="O8886" s="5">
        <v>42305.745292812499</v>
      </c>
      <c r="P8886" s="5">
        <v>42305.745292812499</v>
      </c>
    </row>
    <row r="8887" spans="1:16">
      <c r="A8887">
        <v>6</v>
      </c>
      <c r="B8887">
        <v>18</v>
      </c>
      <c r="C8887">
        <v>14</v>
      </c>
      <c r="D8887">
        <v>246</v>
      </c>
      <c r="E8887">
        <v>3878</v>
      </c>
      <c r="F8887">
        <v>5990</v>
      </c>
      <c r="G8887">
        <v>337</v>
      </c>
      <c r="H8887">
        <v>1</v>
      </c>
      <c r="I8887" s="58" t="s">
        <v>10880</v>
      </c>
      <c r="J8887">
        <v>33701</v>
      </c>
      <c r="K8887" s="4">
        <v>0</v>
      </c>
      <c r="L8887" s="4">
        <v>12.051</v>
      </c>
      <c r="M8887" s="4">
        <v>121.691</v>
      </c>
      <c r="N8887" s="4">
        <v>133.74199999999999</v>
      </c>
      <c r="O8887" s="5">
        <v>42305.745292812499</v>
      </c>
      <c r="P8887" s="5">
        <v>43258.050196053242</v>
      </c>
    </row>
    <row r="8888" spans="1:16">
      <c r="A8888">
        <v>6</v>
      </c>
      <c r="B8888">
        <v>18</v>
      </c>
      <c r="C8888">
        <v>14</v>
      </c>
      <c r="D8888">
        <v>246</v>
      </c>
      <c r="E8888">
        <v>3878</v>
      </c>
      <c r="F8888">
        <v>5991</v>
      </c>
      <c r="G8888">
        <v>337</v>
      </c>
      <c r="H8888">
        <v>2</v>
      </c>
      <c r="I8888" s="58" t="s">
        <v>10881</v>
      </c>
      <c r="J8888">
        <v>33702</v>
      </c>
      <c r="K8888" s="4">
        <v>21.803000000000001</v>
      </c>
      <c r="L8888" s="4">
        <v>36.844999999999999</v>
      </c>
      <c r="M8888" s="4">
        <v>133.74199999999999</v>
      </c>
      <c r="N8888" s="4">
        <v>148.78399999999999</v>
      </c>
      <c r="O8888" s="5">
        <v>42305.745292812499</v>
      </c>
      <c r="P8888" s="5">
        <v>43258.050196053242</v>
      </c>
    </row>
    <row r="8889" spans="1:16">
      <c r="A8889">
        <v>6</v>
      </c>
      <c r="B8889">
        <v>18</v>
      </c>
      <c r="C8889">
        <v>14</v>
      </c>
      <c r="D8889">
        <v>246</v>
      </c>
      <c r="E8889">
        <v>3892</v>
      </c>
      <c r="F8889">
        <v>5992</v>
      </c>
      <c r="G8889">
        <v>683</v>
      </c>
      <c r="H8889">
        <v>1</v>
      </c>
      <c r="I8889" s="58" t="s">
        <v>1752</v>
      </c>
      <c r="J8889">
        <v>68301</v>
      </c>
      <c r="K8889" s="4">
        <v>13.186999999999999</v>
      </c>
      <c r="L8889" s="4">
        <v>16.978999999999999</v>
      </c>
      <c r="M8889" s="4">
        <v>2.5990000000000002</v>
      </c>
      <c r="N8889" s="4">
        <v>6.391</v>
      </c>
      <c r="O8889" s="5">
        <v>42305.745292812499</v>
      </c>
      <c r="P8889" s="5">
        <v>42305.745292812499</v>
      </c>
    </row>
    <row r="8890" spans="1:16">
      <c r="A8890">
        <v>6</v>
      </c>
      <c r="B8890">
        <v>18</v>
      </c>
      <c r="C8890">
        <v>14</v>
      </c>
      <c r="D8890">
        <v>246</v>
      </c>
      <c r="E8890">
        <v>3892</v>
      </c>
      <c r="F8890">
        <v>5993</v>
      </c>
      <c r="G8890">
        <v>683</v>
      </c>
      <c r="H8890">
        <v>6</v>
      </c>
      <c r="I8890" s="58" t="s">
        <v>10882</v>
      </c>
      <c r="J8890">
        <v>68306</v>
      </c>
      <c r="K8890" s="4">
        <v>0</v>
      </c>
      <c r="L8890" s="4">
        <v>7.3440000000000003</v>
      </c>
      <c r="M8890" s="4">
        <v>6.391</v>
      </c>
      <c r="N8890" s="4">
        <v>13.734999999999999</v>
      </c>
      <c r="O8890" s="5">
        <v>42305.745292812499</v>
      </c>
      <c r="P8890" s="5">
        <v>43258.050196053242</v>
      </c>
    </row>
    <row r="8891" spans="1:16">
      <c r="A8891">
        <v>6</v>
      </c>
      <c r="B8891">
        <v>18</v>
      </c>
      <c r="C8891">
        <v>14</v>
      </c>
      <c r="D8891">
        <v>246</v>
      </c>
      <c r="E8891">
        <v>3934</v>
      </c>
      <c r="F8891">
        <v>5994</v>
      </c>
      <c r="G8891">
        <v>320</v>
      </c>
      <c r="H8891">
        <v>3</v>
      </c>
      <c r="I8891" s="58" t="s">
        <v>10883</v>
      </c>
      <c r="J8891">
        <v>32003</v>
      </c>
      <c r="K8891" s="4">
        <v>1</v>
      </c>
      <c r="L8891" s="4">
        <v>17.183</v>
      </c>
      <c r="M8891" s="4">
        <v>19.474</v>
      </c>
      <c r="N8891" s="4">
        <v>35.656999999999996</v>
      </c>
      <c r="O8891" s="5">
        <v>42305.745292812499</v>
      </c>
      <c r="P8891" s="5">
        <v>43258.050196053242</v>
      </c>
    </row>
    <row r="8892" spans="1:16">
      <c r="A8892">
        <v>6</v>
      </c>
      <c r="B8892">
        <v>18</v>
      </c>
      <c r="C8892">
        <v>14</v>
      </c>
      <c r="D8892">
        <v>246</v>
      </c>
      <c r="E8892">
        <v>3934</v>
      </c>
      <c r="F8892">
        <v>5995</v>
      </c>
      <c r="G8892">
        <v>321</v>
      </c>
      <c r="H8892">
        <v>1</v>
      </c>
      <c r="I8892" s="58" t="s">
        <v>10884</v>
      </c>
      <c r="J8892">
        <v>32101</v>
      </c>
      <c r="K8892" s="4">
        <v>1</v>
      </c>
      <c r="L8892" s="4">
        <v>11.603</v>
      </c>
      <c r="M8892" s="4">
        <v>35.656999999999996</v>
      </c>
      <c r="N8892" s="4">
        <v>46.26</v>
      </c>
      <c r="O8892" s="5">
        <v>42305.745292812499</v>
      </c>
      <c r="P8892" s="5">
        <v>43258.050196053242</v>
      </c>
    </row>
    <row r="8893" spans="1:16">
      <c r="A8893">
        <v>6</v>
      </c>
      <c r="B8893">
        <v>18</v>
      </c>
      <c r="C8893">
        <v>14</v>
      </c>
      <c r="D8893">
        <v>246</v>
      </c>
      <c r="E8893">
        <v>3959</v>
      </c>
      <c r="F8893">
        <v>5996</v>
      </c>
      <c r="G8893">
        <v>440</v>
      </c>
      <c r="H8893">
        <v>5</v>
      </c>
      <c r="I8893" s="58" t="s">
        <v>10885</v>
      </c>
      <c r="J8893">
        <v>44005</v>
      </c>
      <c r="K8893" s="4">
        <v>8.16</v>
      </c>
      <c r="L8893" s="4">
        <v>22.600999999999999</v>
      </c>
      <c r="M8893" s="4">
        <v>0</v>
      </c>
      <c r="N8893" s="4">
        <v>14.441000000000001</v>
      </c>
      <c r="O8893" t="s">
        <v>1223</v>
      </c>
      <c r="P8893" t="s">
        <v>1223</v>
      </c>
    </row>
    <row r="8894" spans="1:16">
      <c r="A8894">
        <v>6</v>
      </c>
      <c r="B8894">
        <v>18</v>
      </c>
      <c r="C8894">
        <v>14</v>
      </c>
      <c r="D8894">
        <v>246</v>
      </c>
      <c r="E8894">
        <v>3965</v>
      </c>
      <c r="F8894">
        <v>5997</v>
      </c>
      <c r="G8894">
        <v>440</v>
      </c>
      <c r="H8894">
        <v>1</v>
      </c>
      <c r="I8894" s="58" t="s">
        <v>1751</v>
      </c>
      <c r="J8894">
        <v>44001</v>
      </c>
      <c r="K8894" s="4">
        <v>1.5</v>
      </c>
      <c r="L8894" s="4">
        <v>7.8570000000000002</v>
      </c>
      <c r="M8894" s="4">
        <v>0</v>
      </c>
      <c r="N8894" s="4">
        <v>6.3570000000000002</v>
      </c>
      <c r="O8894" t="s">
        <v>1223</v>
      </c>
      <c r="P8894" t="s">
        <v>1223</v>
      </c>
    </row>
    <row r="8895" spans="1:16">
      <c r="A8895">
        <v>6</v>
      </c>
      <c r="B8895">
        <v>18</v>
      </c>
      <c r="C8895">
        <v>14</v>
      </c>
      <c r="D8895">
        <v>246</v>
      </c>
      <c r="E8895">
        <v>4010</v>
      </c>
      <c r="F8895">
        <v>5998</v>
      </c>
      <c r="G8895">
        <v>440</v>
      </c>
      <c r="H8895">
        <v>1</v>
      </c>
      <c r="I8895" s="58" t="s">
        <v>1751</v>
      </c>
      <c r="J8895">
        <v>44001</v>
      </c>
      <c r="K8895" s="4">
        <v>20</v>
      </c>
      <c r="L8895" s="4">
        <v>28.013000000000002</v>
      </c>
      <c r="M8895" s="4">
        <v>20.344999999999999</v>
      </c>
      <c r="N8895" s="4">
        <v>28.358000000000001</v>
      </c>
      <c r="O8895" s="5">
        <v>42305.745292812499</v>
      </c>
      <c r="P8895" s="5">
        <v>43258.050196053242</v>
      </c>
    </row>
    <row r="8896" spans="1:16">
      <c r="A8896">
        <v>6</v>
      </c>
      <c r="B8896">
        <v>18</v>
      </c>
      <c r="C8896">
        <v>14</v>
      </c>
      <c r="D8896">
        <v>246</v>
      </c>
      <c r="E8896">
        <v>4010</v>
      </c>
      <c r="F8896">
        <v>5999</v>
      </c>
      <c r="G8896">
        <v>440</v>
      </c>
      <c r="H8896">
        <v>2</v>
      </c>
      <c r="I8896" s="58" t="s">
        <v>10886</v>
      </c>
      <c r="J8896">
        <v>44002</v>
      </c>
      <c r="K8896" s="4">
        <v>15.86</v>
      </c>
      <c r="L8896" s="4">
        <v>22.233000000000001</v>
      </c>
      <c r="M8896" s="4">
        <v>28.358000000000001</v>
      </c>
      <c r="N8896" s="4">
        <v>34.731000000000002</v>
      </c>
      <c r="O8896" s="5">
        <v>42305.745292812499</v>
      </c>
      <c r="P8896" s="5">
        <v>42305.745292812499</v>
      </c>
    </row>
    <row r="8897" spans="1:16">
      <c r="A8897">
        <v>6</v>
      </c>
      <c r="B8897">
        <v>18</v>
      </c>
      <c r="C8897">
        <v>14</v>
      </c>
      <c r="D8897">
        <v>246</v>
      </c>
      <c r="E8897">
        <v>4010</v>
      </c>
      <c r="F8897">
        <v>6000</v>
      </c>
      <c r="G8897">
        <v>836</v>
      </c>
      <c r="H8897">
        <v>1</v>
      </c>
      <c r="I8897" s="58" t="s">
        <v>10887</v>
      </c>
      <c r="J8897">
        <v>83601</v>
      </c>
      <c r="K8897" s="4">
        <v>0</v>
      </c>
      <c r="L8897" s="4">
        <v>3.54</v>
      </c>
      <c r="M8897" s="4">
        <v>16.805</v>
      </c>
      <c r="N8897" s="4">
        <v>20.344999999999999</v>
      </c>
      <c r="O8897" s="5">
        <v>42305.745292812499</v>
      </c>
      <c r="P8897" s="5">
        <v>43258.050196053242</v>
      </c>
    </row>
    <row r="8898" spans="1:16">
      <c r="A8898">
        <v>6</v>
      </c>
      <c r="B8898">
        <v>18</v>
      </c>
      <c r="C8898">
        <v>14</v>
      </c>
      <c r="D8898">
        <v>246</v>
      </c>
      <c r="E8898">
        <v>4100</v>
      </c>
      <c r="F8898">
        <v>6001</v>
      </c>
      <c r="G8898">
        <v>3136</v>
      </c>
      <c r="H8898">
        <v>2</v>
      </c>
      <c r="I8898" s="58">
        <v>451472</v>
      </c>
      <c r="J8898">
        <v>313602</v>
      </c>
      <c r="K8898" s="4">
        <v>0.21299999999999999</v>
      </c>
      <c r="L8898" s="4">
        <v>1.38</v>
      </c>
      <c r="M8898" s="4">
        <v>0</v>
      </c>
      <c r="N8898" s="4">
        <v>1.167</v>
      </c>
      <c r="O8898" s="5">
        <v>42305.745292812499</v>
      </c>
      <c r="P8898" s="5">
        <v>42305.745292812499</v>
      </c>
    </row>
    <row r="8899" spans="1:16">
      <c r="A8899">
        <v>6</v>
      </c>
      <c r="B8899">
        <v>18</v>
      </c>
      <c r="C8899">
        <v>14</v>
      </c>
      <c r="D8899">
        <v>246</v>
      </c>
      <c r="E8899">
        <v>4226</v>
      </c>
      <c r="F8899">
        <v>6002</v>
      </c>
      <c r="G8899">
        <v>151</v>
      </c>
      <c r="H8899">
        <v>8</v>
      </c>
      <c r="I8899" s="58" t="s">
        <v>10888</v>
      </c>
      <c r="J8899">
        <v>15108</v>
      </c>
      <c r="K8899" s="4">
        <v>0</v>
      </c>
      <c r="L8899" s="4">
        <v>1.99</v>
      </c>
      <c r="M8899" s="4">
        <v>0</v>
      </c>
      <c r="N8899" s="4">
        <v>1.99</v>
      </c>
      <c r="O8899" s="5">
        <v>42305.745292812499</v>
      </c>
      <c r="P8899" s="5">
        <v>42305.745292812499</v>
      </c>
    </row>
    <row r="8900" spans="1:16">
      <c r="A8900">
        <v>6</v>
      </c>
      <c r="B8900">
        <v>18</v>
      </c>
      <c r="C8900">
        <v>14</v>
      </c>
      <c r="D8900">
        <v>246</v>
      </c>
      <c r="E8900">
        <v>4313</v>
      </c>
      <c r="F8900">
        <v>6003</v>
      </c>
      <c r="G8900">
        <v>15</v>
      </c>
      <c r="H8900">
        <v>17</v>
      </c>
      <c r="I8900" s="58" t="s">
        <v>1754</v>
      </c>
      <c r="J8900">
        <v>1517</v>
      </c>
      <c r="K8900" s="4">
        <v>13.901999999999999</v>
      </c>
      <c r="L8900" s="4">
        <v>15.073</v>
      </c>
      <c r="M8900" s="4">
        <v>0</v>
      </c>
      <c r="N8900" s="4">
        <v>1.171</v>
      </c>
      <c r="O8900" s="5">
        <v>42305.745292812499</v>
      </c>
      <c r="P8900" s="5">
        <v>42305.745292812499</v>
      </c>
    </row>
    <row r="8901" spans="1:16">
      <c r="A8901">
        <v>6</v>
      </c>
      <c r="B8901">
        <v>18</v>
      </c>
      <c r="C8901">
        <v>14</v>
      </c>
      <c r="D8901">
        <v>246</v>
      </c>
      <c r="E8901">
        <v>4378</v>
      </c>
      <c r="F8901">
        <v>6004</v>
      </c>
      <c r="G8901">
        <v>15</v>
      </c>
      <c r="H8901">
        <v>17</v>
      </c>
      <c r="I8901" s="58" t="s">
        <v>1754</v>
      </c>
      <c r="J8901">
        <v>1517</v>
      </c>
      <c r="K8901" s="4">
        <v>10</v>
      </c>
      <c r="L8901" s="4">
        <v>12.269</v>
      </c>
      <c r="M8901" s="4">
        <v>0</v>
      </c>
      <c r="N8901" s="4">
        <v>2.2690000000000001</v>
      </c>
      <c r="O8901" s="5">
        <v>42305.745292812499</v>
      </c>
      <c r="P8901" s="5">
        <v>42305.745292812499</v>
      </c>
    </row>
    <row r="8902" spans="1:16">
      <c r="A8902">
        <v>6</v>
      </c>
      <c r="B8902">
        <v>18</v>
      </c>
      <c r="C8902">
        <v>14</v>
      </c>
      <c r="D8902">
        <v>246</v>
      </c>
      <c r="E8902">
        <v>4421</v>
      </c>
      <c r="F8902">
        <v>6005</v>
      </c>
      <c r="G8902">
        <v>321</v>
      </c>
      <c r="H8902">
        <v>7</v>
      </c>
      <c r="I8902" s="58" t="s">
        <v>10889</v>
      </c>
      <c r="J8902">
        <v>32107</v>
      </c>
      <c r="K8902" s="4">
        <v>5</v>
      </c>
      <c r="L8902" s="4">
        <v>5.6470000000000002</v>
      </c>
      <c r="M8902" s="4">
        <v>0</v>
      </c>
      <c r="N8902" s="4">
        <v>0.64700000000000002</v>
      </c>
      <c r="O8902" s="5">
        <v>42305.745292812499</v>
      </c>
      <c r="P8902" s="5">
        <v>42305.745292812499</v>
      </c>
    </row>
    <row r="8903" spans="1:16">
      <c r="A8903">
        <v>6</v>
      </c>
      <c r="B8903">
        <v>18</v>
      </c>
      <c r="C8903">
        <v>14</v>
      </c>
      <c r="D8903">
        <v>246</v>
      </c>
      <c r="E8903">
        <v>4529</v>
      </c>
      <c r="F8903">
        <v>6007</v>
      </c>
      <c r="G8903">
        <v>204</v>
      </c>
      <c r="H8903">
        <v>1</v>
      </c>
      <c r="I8903" s="58" t="s">
        <v>10890</v>
      </c>
      <c r="J8903">
        <v>20401</v>
      </c>
      <c r="K8903" s="4">
        <v>0.04</v>
      </c>
      <c r="L8903" s="4">
        <v>7.6920000000000002</v>
      </c>
      <c r="M8903" s="4">
        <v>265.904</v>
      </c>
      <c r="N8903" s="4">
        <v>273.55599999999998</v>
      </c>
      <c r="O8903" s="5">
        <v>42305.745292812499</v>
      </c>
      <c r="P8903" s="5">
        <v>43258.050196053242</v>
      </c>
    </row>
    <row r="8904" spans="1:16">
      <c r="A8904">
        <v>6</v>
      </c>
      <c r="B8904">
        <v>18</v>
      </c>
      <c r="C8904">
        <v>14</v>
      </c>
      <c r="D8904">
        <v>246</v>
      </c>
      <c r="E8904">
        <v>4529</v>
      </c>
      <c r="F8904">
        <v>6008</v>
      </c>
      <c r="G8904">
        <v>204</v>
      </c>
      <c r="H8904">
        <v>2</v>
      </c>
      <c r="I8904" s="58" t="s">
        <v>10891</v>
      </c>
      <c r="J8904">
        <v>20402</v>
      </c>
      <c r="K8904" s="4">
        <v>9.9410000000000007</v>
      </c>
      <c r="L8904" s="4">
        <v>14.78</v>
      </c>
      <c r="M8904" s="4">
        <v>261.065</v>
      </c>
      <c r="N8904" s="4">
        <v>265.904</v>
      </c>
      <c r="O8904" s="5">
        <v>42305.745292812499</v>
      </c>
      <c r="P8904" s="5">
        <v>43258.050196053242</v>
      </c>
    </row>
    <row r="8905" spans="1:16">
      <c r="A8905">
        <v>6</v>
      </c>
      <c r="B8905">
        <v>18</v>
      </c>
      <c r="C8905">
        <v>14</v>
      </c>
      <c r="D8905">
        <v>246</v>
      </c>
      <c r="E8905">
        <v>4529</v>
      </c>
      <c r="F8905">
        <v>6009</v>
      </c>
      <c r="G8905">
        <v>204</v>
      </c>
      <c r="H8905">
        <v>3</v>
      </c>
      <c r="I8905" s="58" t="s">
        <v>1749</v>
      </c>
      <c r="J8905">
        <v>20403</v>
      </c>
      <c r="K8905" s="4">
        <v>1.774</v>
      </c>
      <c r="L8905" s="4">
        <v>4.7770000000000001</v>
      </c>
      <c r="M8905" s="4">
        <v>258.06200000000001</v>
      </c>
      <c r="N8905" s="4">
        <v>261.065</v>
      </c>
      <c r="O8905" s="5">
        <v>42305.745292812499</v>
      </c>
      <c r="P8905" s="5">
        <v>43258.050196053242</v>
      </c>
    </row>
    <row r="8906" spans="1:16">
      <c r="A8906">
        <v>6</v>
      </c>
      <c r="B8906">
        <v>18</v>
      </c>
      <c r="C8906">
        <v>14</v>
      </c>
      <c r="D8906">
        <v>246</v>
      </c>
      <c r="E8906">
        <v>4529</v>
      </c>
      <c r="F8906">
        <v>6010</v>
      </c>
      <c r="G8906">
        <v>204</v>
      </c>
      <c r="H8906">
        <v>4</v>
      </c>
      <c r="I8906" s="58" t="s">
        <v>1750</v>
      </c>
      <c r="J8906">
        <v>20404</v>
      </c>
      <c r="K8906" s="4">
        <v>0</v>
      </c>
      <c r="L8906" s="4">
        <v>10.118</v>
      </c>
      <c r="M8906" s="4">
        <v>243.38800000000001</v>
      </c>
      <c r="N8906" s="4">
        <v>253.506</v>
      </c>
      <c r="O8906" s="5">
        <v>42305.745292812499</v>
      </c>
      <c r="P8906" s="5">
        <v>42305.745292812499</v>
      </c>
    </row>
    <row r="8907" spans="1:16">
      <c r="A8907">
        <v>6</v>
      </c>
      <c r="B8907">
        <v>18</v>
      </c>
      <c r="C8907">
        <v>14</v>
      </c>
      <c r="D8907">
        <v>246</v>
      </c>
      <c r="E8907">
        <v>4529</v>
      </c>
      <c r="F8907">
        <v>6011</v>
      </c>
      <c r="G8907">
        <v>320</v>
      </c>
      <c r="H8907">
        <v>4</v>
      </c>
      <c r="I8907" s="58" t="s">
        <v>1755</v>
      </c>
      <c r="J8907">
        <v>32004</v>
      </c>
      <c r="K8907" s="4">
        <v>4.9989999999999997</v>
      </c>
      <c r="L8907" s="4">
        <v>9.5549999999999997</v>
      </c>
      <c r="M8907" s="4">
        <v>253.506</v>
      </c>
      <c r="N8907" s="4">
        <v>258.06200000000001</v>
      </c>
      <c r="O8907" s="5">
        <v>42305.745292812499</v>
      </c>
      <c r="P8907" s="5">
        <v>42305.745292812499</v>
      </c>
    </row>
    <row r="8908" spans="1:16">
      <c r="A8908">
        <v>6</v>
      </c>
      <c r="B8908">
        <v>18</v>
      </c>
      <c r="C8908">
        <v>14</v>
      </c>
      <c r="D8908">
        <v>246</v>
      </c>
      <c r="E8908">
        <v>4542</v>
      </c>
      <c r="F8908">
        <v>6012</v>
      </c>
      <c r="G8908">
        <v>151</v>
      </c>
      <c r="H8908">
        <v>4</v>
      </c>
      <c r="I8908" s="58" t="s">
        <v>1753</v>
      </c>
      <c r="J8908">
        <v>15104</v>
      </c>
      <c r="K8908" s="4">
        <v>13.016</v>
      </c>
      <c r="L8908" s="4">
        <v>18.547000000000001</v>
      </c>
      <c r="M8908" s="4">
        <v>293.666</v>
      </c>
      <c r="N8908" s="4">
        <v>299.197</v>
      </c>
      <c r="O8908" s="5">
        <v>42305.745292812499</v>
      </c>
      <c r="P8908" s="5">
        <v>43258.050196053242</v>
      </c>
    </row>
    <row r="8909" spans="1:16">
      <c r="A8909">
        <v>6</v>
      </c>
      <c r="B8909">
        <v>18</v>
      </c>
      <c r="C8909">
        <v>14</v>
      </c>
      <c r="D8909">
        <v>246</v>
      </c>
      <c r="E8909">
        <v>4542</v>
      </c>
      <c r="F8909">
        <v>6013</v>
      </c>
      <c r="G8909">
        <v>151</v>
      </c>
      <c r="H8909">
        <v>5</v>
      </c>
      <c r="I8909" s="58" t="s">
        <v>10892</v>
      </c>
      <c r="J8909">
        <v>15105</v>
      </c>
      <c r="K8909" s="4">
        <v>18.547000000000001</v>
      </c>
      <c r="L8909" s="4">
        <v>30.166</v>
      </c>
      <c r="M8909" s="4">
        <v>299.197</v>
      </c>
      <c r="N8909" s="4">
        <v>310.81599999999997</v>
      </c>
      <c r="O8909" s="5">
        <v>42305.745292812499</v>
      </c>
      <c r="P8909" s="5">
        <v>43258.050196053242</v>
      </c>
    </row>
    <row r="8910" spans="1:16">
      <c r="A8910">
        <v>6</v>
      </c>
      <c r="B8910">
        <v>18</v>
      </c>
      <c r="C8910">
        <v>14</v>
      </c>
      <c r="D8910">
        <v>246</v>
      </c>
      <c r="E8910">
        <v>4542</v>
      </c>
      <c r="F8910">
        <v>6014</v>
      </c>
      <c r="G8910">
        <v>273</v>
      </c>
      <c r="H8910">
        <v>4</v>
      </c>
      <c r="I8910" s="58" t="s">
        <v>10893</v>
      </c>
      <c r="J8910">
        <v>27304</v>
      </c>
      <c r="K8910" s="4">
        <v>0</v>
      </c>
      <c r="L8910" s="4">
        <v>13.077999999999999</v>
      </c>
      <c r="M8910" s="4">
        <v>280.58800000000002</v>
      </c>
      <c r="N8910" s="4">
        <v>293.666</v>
      </c>
      <c r="O8910" s="5">
        <v>42305.745292812499</v>
      </c>
      <c r="P8910" s="5">
        <v>43258.050196053242</v>
      </c>
    </row>
    <row r="8911" spans="1:16">
      <c r="A8911">
        <v>6</v>
      </c>
      <c r="B8911">
        <v>18</v>
      </c>
      <c r="C8911">
        <v>14</v>
      </c>
      <c r="D8911">
        <v>246</v>
      </c>
      <c r="E8911">
        <v>4577</v>
      </c>
      <c r="F8911">
        <v>6006</v>
      </c>
      <c r="G8911">
        <v>15</v>
      </c>
      <c r="H8911">
        <v>16</v>
      </c>
      <c r="I8911" s="58" t="s">
        <v>10894</v>
      </c>
      <c r="J8911">
        <v>1516</v>
      </c>
      <c r="K8911" s="4">
        <v>9.9369999999999994</v>
      </c>
      <c r="L8911" s="4">
        <v>11.268000000000001</v>
      </c>
      <c r="M8911" s="4">
        <v>0</v>
      </c>
      <c r="N8911" s="4">
        <v>1.331</v>
      </c>
      <c r="O8911" s="5">
        <v>42305.745292812499</v>
      </c>
      <c r="P8911" s="5">
        <v>42305.745292812499</v>
      </c>
    </row>
    <row r="8912" spans="1:16">
      <c r="A8912">
        <v>6</v>
      </c>
      <c r="B8912">
        <v>18</v>
      </c>
      <c r="C8912">
        <v>14</v>
      </c>
      <c r="D8912">
        <v>246</v>
      </c>
      <c r="E8912">
        <v>566</v>
      </c>
      <c r="F8912">
        <v>5951</v>
      </c>
      <c r="G8912">
        <v>320</v>
      </c>
      <c r="H8912">
        <v>4</v>
      </c>
      <c r="I8912" s="58" t="s">
        <v>1755</v>
      </c>
      <c r="J8912">
        <v>32004</v>
      </c>
      <c r="K8912" s="4">
        <v>9.5549999999999997</v>
      </c>
      <c r="L8912" s="4">
        <v>13.010999999999999</v>
      </c>
      <c r="M8912" s="4">
        <v>0</v>
      </c>
      <c r="N8912" s="4">
        <v>3.456</v>
      </c>
      <c r="O8912" s="5">
        <v>42305.745292812499</v>
      </c>
      <c r="P8912" s="5">
        <v>42305.745292812499</v>
      </c>
    </row>
    <row r="8913" spans="1:16">
      <c r="A8913">
        <v>6</v>
      </c>
      <c r="B8913">
        <v>18</v>
      </c>
      <c r="C8913">
        <v>14</v>
      </c>
      <c r="D8913">
        <v>246</v>
      </c>
      <c r="E8913">
        <v>647</v>
      </c>
      <c r="F8913">
        <v>5952</v>
      </c>
      <c r="G8913">
        <v>590</v>
      </c>
      <c r="H8913">
        <v>8</v>
      </c>
      <c r="I8913" s="58" t="s">
        <v>10895</v>
      </c>
      <c r="J8913">
        <v>59008</v>
      </c>
      <c r="K8913" s="4">
        <v>0</v>
      </c>
      <c r="L8913" s="4">
        <v>2.8239999999999998</v>
      </c>
      <c r="M8913" s="4">
        <v>26.584</v>
      </c>
      <c r="N8913" s="4">
        <v>29.408000000000001</v>
      </c>
      <c r="O8913" s="5">
        <v>42305.745292812499</v>
      </c>
      <c r="P8913" s="5">
        <v>43258.050196053242</v>
      </c>
    </row>
    <row r="8914" spans="1:16">
      <c r="A8914">
        <v>6</v>
      </c>
      <c r="B8914">
        <v>18</v>
      </c>
      <c r="C8914">
        <v>14</v>
      </c>
      <c r="D8914">
        <v>246</v>
      </c>
      <c r="E8914">
        <v>648</v>
      </c>
      <c r="F8914">
        <v>5953</v>
      </c>
      <c r="G8914">
        <v>1201</v>
      </c>
      <c r="H8914">
        <v>2</v>
      </c>
      <c r="I8914" s="58" t="s">
        <v>10896</v>
      </c>
      <c r="J8914">
        <v>120102</v>
      </c>
      <c r="K8914" s="4">
        <v>10</v>
      </c>
      <c r="L8914" s="4">
        <v>29.280999999999999</v>
      </c>
      <c r="M8914" s="4">
        <v>0</v>
      </c>
      <c r="N8914" s="4">
        <v>17.690000000000001</v>
      </c>
      <c r="O8914" s="5">
        <v>42305.745292812499</v>
      </c>
      <c r="P8914" s="5">
        <v>42305.745292812499</v>
      </c>
    </row>
    <row r="8915" spans="1:16">
      <c r="A8915">
        <v>6</v>
      </c>
      <c r="B8915">
        <v>18</v>
      </c>
      <c r="C8915">
        <v>14</v>
      </c>
      <c r="D8915">
        <v>246</v>
      </c>
      <c r="E8915">
        <v>648</v>
      </c>
      <c r="F8915">
        <v>5954</v>
      </c>
      <c r="G8915">
        <v>1201</v>
      </c>
      <c r="H8915">
        <v>3</v>
      </c>
      <c r="I8915" s="58" t="s">
        <v>10897</v>
      </c>
      <c r="J8915">
        <v>120103</v>
      </c>
      <c r="K8915" s="4">
        <v>1</v>
      </c>
      <c r="L8915" s="4">
        <v>8.5169999999999995</v>
      </c>
      <c r="M8915" s="4">
        <v>18.084</v>
      </c>
      <c r="N8915" s="4">
        <v>25.600999999999999</v>
      </c>
      <c r="O8915" s="5">
        <v>42305.745292812499</v>
      </c>
      <c r="P8915" s="5">
        <v>43258.050196053242</v>
      </c>
    </row>
    <row r="8916" spans="1:16">
      <c r="A8916">
        <v>6</v>
      </c>
      <c r="B8916">
        <v>18</v>
      </c>
      <c r="C8916">
        <v>14</v>
      </c>
      <c r="D8916">
        <v>246</v>
      </c>
      <c r="E8916">
        <v>773</v>
      </c>
      <c r="F8916">
        <v>5955</v>
      </c>
      <c r="G8916">
        <v>986</v>
      </c>
      <c r="H8916">
        <v>1</v>
      </c>
      <c r="I8916" s="58" t="s">
        <v>10898</v>
      </c>
      <c r="J8916">
        <v>98601</v>
      </c>
      <c r="K8916" s="4">
        <v>0</v>
      </c>
      <c r="L8916" s="4">
        <v>13.007999999999999</v>
      </c>
      <c r="M8916" s="4">
        <v>7.0860000000000003</v>
      </c>
      <c r="N8916" s="4">
        <v>20.094000000000001</v>
      </c>
      <c r="O8916" s="5">
        <v>42305.745292812499</v>
      </c>
      <c r="P8916" s="5">
        <v>42305.745292812499</v>
      </c>
    </row>
    <row r="8917" spans="1:16">
      <c r="A8917">
        <v>6</v>
      </c>
      <c r="B8917">
        <v>18</v>
      </c>
      <c r="C8917">
        <v>14</v>
      </c>
      <c r="D8917">
        <v>246</v>
      </c>
      <c r="E8917">
        <v>773</v>
      </c>
      <c r="F8917">
        <v>5956</v>
      </c>
      <c r="G8917">
        <v>986</v>
      </c>
      <c r="H8917">
        <v>3</v>
      </c>
      <c r="I8917" s="58" t="s">
        <v>10899</v>
      </c>
      <c r="J8917">
        <v>98603</v>
      </c>
      <c r="K8917" s="4">
        <v>0</v>
      </c>
      <c r="L8917" s="4">
        <v>6.7229999999999999</v>
      </c>
      <c r="M8917" s="4">
        <v>0</v>
      </c>
      <c r="N8917" s="4">
        <v>6.7229999999999999</v>
      </c>
      <c r="O8917" s="5">
        <v>42305.745292812499</v>
      </c>
      <c r="P8917" s="5">
        <v>42305.745292812499</v>
      </c>
    </row>
    <row r="8918" spans="1:16">
      <c r="A8918">
        <v>6</v>
      </c>
      <c r="B8918">
        <v>18</v>
      </c>
      <c r="C8918">
        <v>14</v>
      </c>
      <c r="D8918">
        <v>246</v>
      </c>
      <c r="E8918">
        <v>834</v>
      </c>
      <c r="F8918">
        <v>5957</v>
      </c>
      <c r="G8918">
        <v>757</v>
      </c>
      <c r="H8918">
        <v>1</v>
      </c>
      <c r="I8918" s="58" t="s">
        <v>10900</v>
      </c>
      <c r="J8918">
        <v>75701</v>
      </c>
      <c r="K8918" s="4">
        <v>1</v>
      </c>
      <c r="L8918" s="4">
        <v>3.0190000000000001</v>
      </c>
      <c r="M8918" s="4">
        <v>0</v>
      </c>
      <c r="N8918" s="4">
        <v>2.0190000000000001</v>
      </c>
      <c r="O8918" s="5">
        <v>42305.745292812499</v>
      </c>
      <c r="P8918" s="5">
        <v>42305.745292812499</v>
      </c>
    </row>
    <row r="8919" spans="1:16">
      <c r="A8919">
        <v>6</v>
      </c>
      <c r="B8919">
        <v>18</v>
      </c>
      <c r="C8919">
        <v>14</v>
      </c>
      <c r="D8919">
        <v>246</v>
      </c>
      <c r="E8919">
        <v>879</v>
      </c>
      <c r="F8919">
        <v>5958</v>
      </c>
      <c r="G8919">
        <v>3417</v>
      </c>
      <c r="H8919">
        <v>2</v>
      </c>
      <c r="I8919" s="58">
        <v>554106</v>
      </c>
      <c r="J8919">
        <v>341702</v>
      </c>
      <c r="K8919" s="4">
        <v>5.6879999999999997</v>
      </c>
      <c r="L8919" s="4">
        <v>12.237</v>
      </c>
      <c r="M8919" s="4">
        <v>0</v>
      </c>
      <c r="N8919" s="4">
        <v>6.5490000000000004</v>
      </c>
      <c r="O8919" s="5">
        <v>42305.745292812499</v>
      </c>
      <c r="P8919" s="5">
        <v>42305.745292812499</v>
      </c>
    </row>
    <row r="8920" spans="1:16">
      <c r="A8920">
        <v>6</v>
      </c>
      <c r="B8920">
        <v>18</v>
      </c>
      <c r="C8920">
        <v>14</v>
      </c>
      <c r="D8920">
        <v>27</v>
      </c>
      <c r="E8920">
        <v>1577</v>
      </c>
      <c r="F8920">
        <v>5686</v>
      </c>
      <c r="G8920">
        <v>2206</v>
      </c>
      <c r="H8920">
        <v>2</v>
      </c>
      <c r="I8920" s="58">
        <v>111797</v>
      </c>
      <c r="J8920">
        <v>220602</v>
      </c>
      <c r="K8920" s="4">
        <v>0</v>
      </c>
      <c r="L8920" s="4">
        <v>7.032</v>
      </c>
      <c r="M8920" s="4">
        <v>3.6909999999999998</v>
      </c>
      <c r="N8920" s="4">
        <v>10.723000000000001</v>
      </c>
      <c r="O8920" s="5">
        <v>42305.745292812499</v>
      </c>
      <c r="P8920" s="5">
        <v>43258.050196053242</v>
      </c>
    </row>
    <row r="8921" spans="1:16">
      <c r="A8921">
        <v>6</v>
      </c>
      <c r="B8921">
        <v>18</v>
      </c>
      <c r="C8921">
        <v>14</v>
      </c>
      <c r="D8921">
        <v>27</v>
      </c>
      <c r="E8921">
        <v>2048</v>
      </c>
      <c r="F8921">
        <v>5687</v>
      </c>
      <c r="G8921">
        <v>3413</v>
      </c>
      <c r="H8921">
        <v>1</v>
      </c>
      <c r="I8921" s="58">
        <v>552614</v>
      </c>
      <c r="J8921">
        <v>341301</v>
      </c>
      <c r="K8921" s="4">
        <v>1</v>
      </c>
      <c r="L8921" s="4">
        <v>4.6959999999999997</v>
      </c>
      <c r="M8921" s="4">
        <v>0</v>
      </c>
      <c r="N8921" s="4">
        <v>3.6960000000000002</v>
      </c>
      <c r="O8921" s="5">
        <v>42305.745292812499</v>
      </c>
      <c r="P8921" s="5">
        <v>42305.745292812499</v>
      </c>
    </row>
    <row r="8922" spans="1:16">
      <c r="A8922">
        <v>6</v>
      </c>
      <c r="B8922">
        <v>18</v>
      </c>
      <c r="C8922">
        <v>14</v>
      </c>
      <c r="D8922">
        <v>27</v>
      </c>
      <c r="E8922">
        <v>2</v>
      </c>
      <c r="F8922">
        <v>5685</v>
      </c>
      <c r="G8922">
        <v>1378</v>
      </c>
      <c r="H8922">
        <v>3</v>
      </c>
      <c r="I8922" s="58" t="s">
        <v>1756</v>
      </c>
      <c r="J8922">
        <v>137803</v>
      </c>
      <c r="K8922" s="4">
        <v>9.48</v>
      </c>
      <c r="L8922" s="4">
        <v>9.93</v>
      </c>
      <c r="M8922" s="4">
        <v>0</v>
      </c>
      <c r="N8922" s="4">
        <v>0.45</v>
      </c>
      <c r="O8922" s="5">
        <v>42305.745292812499</v>
      </c>
      <c r="P8922" s="5">
        <v>42305.745292812499</v>
      </c>
    </row>
    <row r="8923" spans="1:16">
      <c r="A8923">
        <v>6</v>
      </c>
      <c r="B8923">
        <v>18</v>
      </c>
      <c r="C8923">
        <v>14</v>
      </c>
      <c r="D8923">
        <v>27</v>
      </c>
      <c r="E8923">
        <v>2666</v>
      </c>
      <c r="F8923">
        <v>5688</v>
      </c>
      <c r="G8923">
        <v>1198</v>
      </c>
      <c r="H8923">
        <v>2</v>
      </c>
      <c r="I8923" s="58" t="s">
        <v>1757</v>
      </c>
      <c r="J8923">
        <v>119802</v>
      </c>
      <c r="K8923" s="4">
        <v>7.64</v>
      </c>
      <c r="L8923" s="4">
        <v>8.4359999999999999</v>
      </c>
      <c r="M8923" s="4">
        <v>8.5980000000000008</v>
      </c>
      <c r="N8923" s="4">
        <v>9.3940000000000001</v>
      </c>
      <c r="O8923" s="5">
        <v>42305.745292812499</v>
      </c>
      <c r="P8923" s="5">
        <v>42305.745292812499</v>
      </c>
    </row>
    <row r="8924" spans="1:16">
      <c r="A8924">
        <v>6</v>
      </c>
      <c r="B8924">
        <v>18</v>
      </c>
      <c r="C8924">
        <v>14</v>
      </c>
      <c r="D8924">
        <v>27</v>
      </c>
      <c r="E8924">
        <v>2666</v>
      </c>
      <c r="F8924">
        <v>5689</v>
      </c>
      <c r="G8924">
        <v>2928</v>
      </c>
      <c r="H8924">
        <v>1</v>
      </c>
      <c r="I8924" s="58">
        <v>375471</v>
      </c>
      <c r="J8924">
        <v>292801</v>
      </c>
      <c r="K8924" s="4">
        <v>8.4130000000000003</v>
      </c>
      <c r="L8924" s="4">
        <v>15.881</v>
      </c>
      <c r="M8924" s="4">
        <v>9.3940000000000001</v>
      </c>
      <c r="N8924" s="4">
        <v>16.861999999999998</v>
      </c>
      <c r="O8924" s="5">
        <v>42305.745292812499</v>
      </c>
      <c r="P8924" s="5">
        <v>42305.745292812499</v>
      </c>
    </row>
    <row r="8925" spans="1:16">
      <c r="A8925">
        <v>6</v>
      </c>
      <c r="B8925">
        <v>18</v>
      </c>
      <c r="C8925">
        <v>14</v>
      </c>
      <c r="D8925">
        <v>27</v>
      </c>
      <c r="E8925">
        <v>2666</v>
      </c>
      <c r="F8925">
        <v>5690</v>
      </c>
      <c r="G8925">
        <v>3131</v>
      </c>
      <c r="H8925">
        <v>4</v>
      </c>
      <c r="I8925" s="58">
        <v>449705</v>
      </c>
      <c r="J8925">
        <v>313104</v>
      </c>
      <c r="K8925" s="4">
        <v>0</v>
      </c>
      <c r="L8925" s="4">
        <v>4.077</v>
      </c>
      <c r="M8925" s="4">
        <v>4.5209999999999999</v>
      </c>
      <c r="N8925" s="4">
        <v>8.5980000000000008</v>
      </c>
      <c r="O8925" s="5">
        <v>42305.745292812499</v>
      </c>
      <c r="P8925" s="5">
        <v>43258.050196053242</v>
      </c>
    </row>
    <row r="8926" spans="1:16">
      <c r="A8926">
        <v>6</v>
      </c>
      <c r="B8926">
        <v>18</v>
      </c>
      <c r="C8926">
        <v>14</v>
      </c>
      <c r="D8926">
        <v>27</v>
      </c>
      <c r="E8926">
        <v>3438</v>
      </c>
      <c r="F8926">
        <v>5691</v>
      </c>
      <c r="G8926">
        <v>2207</v>
      </c>
      <c r="H8926">
        <v>2</v>
      </c>
      <c r="I8926" s="58">
        <v>112162</v>
      </c>
      <c r="J8926">
        <v>220702</v>
      </c>
      <c r="K8926" s="4">
        <v>0</v>
      </c>
      <c r="L8926" s="4">
        <v>5.7320000000000002</v>
      </c>
      <c r="M8926" s="4">
        <v>0</v>
      </c>
      <c r="N8926" s="4">
        <v>5.7320000000000002</v>
      </c>
      <c r="O8926" s="5">
        <v>42305.745292812499</v>
      </c>
      <c r="P8926" s="5">
        <v>42305.745292812499</v>
      </c>
    </row>
    <row r="8927" spans="1:16">
      <c r="A8927">
        <v>6</v>
      </c>
      <c r="B8927">
        <v>18</v>
      </c>
      <c r="C8927">
        <v>14</v>
      </c>
      <c r="D8927">
        <v>27</v>
      </c>
      <c r="E8927">
        <v>3566</v>
      </c>
      <c r="F8927">
        <v>5692</v>
      </c>
      <c r="G8927">
        <v>533</v>
      </c>
      <c r="H8927">
        <v>1</v>
      </c>
      <c r="I8927" s="58" t="s">
        <v>10901</v>
      </c>
      <c r="J8927">
        <v>53301</v>
      </c>
      <c r="K8927" s="4">
        <v>0</v>
      </c>
      <c r="L8927" s="4">
        <v>15.624000000000001</v>
      </c>
      <c r="M8927" s="4">
        <v>0</v>
      </c>
      <c r="N8927" s="4">
        <v>15.624000000000001</v>
      </c>
      <c r="O8927" s="5">
        <v>42305.745292812499</v>
      </c>
      <c r="P8927" s="5">
        <v>42305.745292812499</v>
      </c>
    </row>
    <row r="8928" spans="1:16">
      <c r="A8928">
        <v>6</v>
      </c>
      <c r="B8928">
        <v>18</v>
      </c>
      <c r="C8928">
        <v>14</v>
      </c>
      <c r="D8928">
        <v>27</v>
      </c>
      <c r="E8928">
        <v>3684</v>
      </c>
      <c r="F8928">
        <v>5693</v>
      </c>
      <c r="G8928">
        <v>440</v>
      </c>
      <c r="H8928">
        <v>3</v>
      </c>
      <c r="I8928" s="58" t="s">
        <v>10902</v>
      </c>
      <c r="J8928">
        <v>44003</v>
      </c>
      <c r="K8928" s="4">
        <v>0</v>
      </c>
      <c r="L8928" s="4">
        <v>7.8579999999999997</v>
      </c>
      <c r="M8928" s="4">
        <v>0</v>
      </c>
      <c r="N8928" s="4">
        <v>7.8579999999999997</v>
      </c>
      <c r="O8928" s="5">
        <v>42305.745292812499</v>
      </c>
      <c r="P8928" s="5">
        <v>42305.745292812499</v>
      </c>
    </row>
    <row r="8929" spans="1:16">
      <c r="A8929">
        <v>6</v>
      </c>
      <c r="B8929">
        <v>18</v>
      </c>
      <c r="C8929">
        <v>14</v>
      </c>
      <c r="D8929">
        <v>27</v>
      </c>
      <c r="E8929">
        <v>3684</v>
      </c>
      <c r="F8929">
        <v>5694</v>
      </c>
      <c r="G8929">
        <v>440</v>
      </c>
      <c r="H8929">
        <v>4</v>
      </c>
      <c r="I8929" s="58" t="s">
        <v>10903</v>
      </c>
      <c r="J8929">
        <v>44004</v>
      </c>
      <c r="K8929" s="4">
        <v>0</v>
      </c>
      <c r="L8929" s="4">
        <v>12.534000000000001</v>
      </c>
      <c r="M8929" s="4">
        <v>8.0399999999999991</v>
      </c>
      <c r="N8929" s="4">
        <v>20.574000000000002</v>
      </c>
      <c r="O8929" s="5">
        <v>42305.745292812499</v>
      </c>
      <c r="P8929" s="5">
        <v>42305.745292812499</v>
      </c>
    </row>
    <row r="8930" spans="1:16">
      <c r="A8930">
        <v>6</v>
      </c>
      <c r="B8930">
        <v>18</v>
      </c>
      <c r="C8930">
        <v>14</v>
      </c>
      <c r="D8930">
        <v>27</v>
      </c>
      <c r="E8930">
        <v>3705</v>
      </c>
      <c r="F8930">
        <v>5695</v>
      </c>
      <c r="G8930">
        <v>3005</v>
      </c>
      <c r="H8930">
        <v>1</v>
      </c>
      <c r="I8930" s="58">
        <v>403595</v>
      </c>
      <c r="J8930">
        <v>300501</v>
      </c>
      <c r="K8930" s="4">
        <v>1.2769999999999999</v>
      </c>
      <c r="L8930" s="4">
        <v>2.3690000000000002</v>
      </c>
      <c r="M8930" s="4">
        <v>4.6269999999999998</v>
      </c>
      <c r="N8930" s="4">
        <v>5.7190000000000003</v>
      </c>
      <c r="O8930" s="5">
        <v>42305.745292812499</v>
      </c>
      <c r="P8930" s="5">
        <v>43258.050196053242</v>
      </c>
    </row>
    <row r="8931" spans="1:16">
      <c r="A8931">
        <v>6</v>
      </c>
      <c r="B8931">
        <v>18</v>
      </c>
      <c r="C8931">
        <v>14</v>
      </c>
      <c r="D8931">
        <v>27</v>
      </c>
      <c r="E8931">
        <v>3705</v>
      </c>
      <c r="F8931">
        <v>5696</v>
      </c>
      <c r="G8931">
        <v>3005</v>
      </c>
      <c r="H8931">
        <v>2</v>
      </c>
      <c r="I8931" s="58">
        <v>403626</v>
      </c>
      <c r="J8931">
        <v>300502</v>
      </c>
      <c r="K8931" s="4">
        <v>7.9359999999999999</v>
      </c>
      <c r="L8931" s="4">
        <v>12.563000000000001</v>
      </c>
      <c r="M8931" s="4">
        <v>0</v>
      </c>
      <c r="N8931" s="4">
        <v>4.6269999999999998</v>
      </c>
      <c r="O8931" s="5">
        <v>42305.745292812499</v>
      </c>
      <c r="P8931" s="5">
        <v>43258.050196053242</v>
      </c>
    </row>
    <row r="8932" spans="1:16">
      <c r="A8932">
        <v>6</v>
      </c>
      <c r="B8932">
        <v>18</v>
      </c>
      <c r="C8932">
        <v>14</v>
      </c>
      <c r="D8932">
        <v>27</v>
      </c>
      <c r="E8932">
        <v>3712</v>
      </c>
      <c r="F8932">
        <v>5697</v>
      </c>
      <c r="G8932">
        <v>1198</v>
      </c>
      <c r="H8932">
        <v>1</v>
      </c>
      <c r="I8932" s="58" t="s">
        <v>10904</v>
      </c>
      <c r="J8932">
        <v>119801</v>
      </c>
      <c r="K8932" s="4">
        <v>0</v>
      </c>
      <c r="L8932" s="4">
        <v>20.016999999999999</v>
      </c>
      <c r="M8932" s="4">
        <v>0</v>
      </c>
      <c r="N8932" s="4">
        <v>20.015999999999998</v>
      </c>
      <c r="O8932" s="5">
        <v>42305.745292812499</v>
      </c>
      <c r="P8932" s="5">
        <v>43258.050196053242</v>
      </c>
    </row>
    <row r="8933" spans="1:16">
      <c r="A8933">
        <v>6</v>
      </c>
      <c r="B8933">
        <v>18</v>
      </c>
      <c r="C8933">
        <v>14</v>
      </c>
      <c r="D8933">
        <v>27</v>
      </c>
      <c r="E8933">
        <v>3712</v>
      </c>
      <c r="F8933">
        <v>5698</v>
      </c>
      <c r="G8933">
        <v>1198</v>
      </c>
      <c r="H8933">
        <v>2</v>
      </c>
      <c r="I8933" s="58" t="s">
        <v>1757</v>
      </c>
      <c r="J8933">
        <v>119802</v>
      </c>
      <c r="K8933" s="4">
        <v>0</v>
      </c>
      <c r="L8933" s="4">
        <v>7.58</v>
      </c>
      <c r="M8933" s="4">
        <v>20.015999999999998</v>
      </c>
      <c r="N8933" s="4">
        <v>27.597000000000001</v>
      </c>
      <c r="O8933" s="5">
        <v>42305.745292812499</v>
      </c>
      <c r="P8933" s="5">
        <v>43258.050196053242</v>
      </c>
    </row>
    <row r="8934" spans="1:16">
      <c r="A8934">
        <v>6</v>
      </c>
      <c r="B8934">
        <v>18</v>
      </c>
      <c r="C8934">
        <v>14</v>
      </c>
      <c r="D8934">
        <v>27</v>
      </c>
      <c r="E8934">
        <v>3723</v>
      </c>
      <c r="F8934">
        <v>5699</v>
      </c>
      <c r="G8934">
        <v>1349</v>
      </c>
      <c r="H8934">
        <v>2</v>
      </c>
      <c r="I8934" s="58" t="s">
        <v>10905</v>
      </c>
      <c r="J8934">
        <v>134902</v>
      </c>
      <c r="K8934" s="4">
        <v>0</v>
      </c>
      <c r="L8934" s="4">
        <v>8.984</v>
      </c>
      <c r="M8934" s="4">
        <v>0</v>
      </c>
      <c r="N8934" s="4">
        <v>8.984</v>
      </c>
      <c r="O8934" s="5">
        <v>42305.745292812499</v>
      </c>
      <c r="P8934" s="5">
        <v>42305.745292812499</v>
      </c>
    </row>
    <row r="8935" spans="1:16">
      <c r="A8935">
        <v>6</v>
      </c>
      <c r="B8935">
        <v>18</v>
      </c>
      <c r="C8935">
        <v>14</v>
      </c>
      <c r="D8935">
        <v>27</v>
      </c>
      <c r="E8935">
        <v>3723</v>
      </c>
      <c r="F8935">
        <v>5700</v>
      </c>
      <c r="G8935">
        <v>1349</v>
      </c>
      <c r="H8935">
        <v>3</v>
      </c>
      <c r="I8935" s="58" t="s">
        <v>10906</v>
      </c>
      <c r="J8935">
        <v>134903</v>
      </c>
      <c r="K8935" s="4">
        <v>1</v>
      </c>
      <c r="L8935" s="4">
        <v>15.11</v>
      </c>
      <c r="M8935" s="4">
        <v>9.7240000000000002</v>
      </c>
      <c r="N8935" s="4">
        <v>23.834</v>
      </c>
      <c r="O8935" s="5">
        <v>42305.745292812499</v>
      </c>
      <c r="P8935" s="5">
        <v>42305.745292812499</v>
      </c>
    </row>
    <row r="8936" spans="1:16">
      <c r="A8936">
        <v>6</v>
      </c>
      <c r="B8936">
        <v>18</v>
      </c>
      <c r="C8936">
        <v>14</v>
      </c>
      <c r="D8936">
        <v>27</v>
      </c>
      <c r="E8936">
        <v>3734</v>
      </c>
      <c r="F8936">
        <v>5701</v>
      </c>
      <c r="G8936">
        <v>1378</v>
      </c>
      <c r="H8936">
        <v>3</v>
      </c>
      <c r="I8936" s="58" t="s">
        <v>1756</v>
      </c>
      <c r="J8936">
        <v>137803</v>
      </c>
      <c r="K8936" s="4">
        <v>0</v>
      </c>
      <c r="L8936" s="4">
        <v>16.074999999999999</v>
      </c>
      <c r="M8936" s="4">
        <v>20.210999999999999</v>
      </c>
      <c r="N8936" s="4">
        <v>36.284999999999997</v>
      </c>
      <c r="O8936" s="5">
        <v>42305.745292812499</v>
      </c>
      <c r="P8936" s="5">
        <v>43258.050196053242</v>
      </c>
    </row>
    <row r="8937" spans="1:16">
      <c r="A8937">
        <v>6</v>
      </c>
      <c r="B8937">
        <v>18</v>
      </c>
      <c r="C8937">
        <v>14</v>
      </c>
      <c r="D8937">
        <v>27</v>
      </c>
      <c r="E8937">
        <v>3734</v>
      </c>
      <c r="F8937">
        <v>5702</v>
      </c>
      <c r="G8937">
        <v>1378</v>
      </c>
      <c r="H8937">
        <v>4</v>
      </c>
      <c r="I8937" s="58" t="s">
        <v>10907</v>
      </c>
      <c r="J8937">
        <v>137804</v>
      </c>
      <c r="K8937" s="4">
        <v>0</v>
      </c>
      <c r="L8937" s="4">
        <v>11.734</v>
      </c>
      <c r="M8937" s="4">
        <v>8.4770000000000003</v>
      </c>
      <c r="N8937" s="4">
        <v>20.210999999999999</v>
      </c>
      <c r="O8937" s="5">
        <v>42305.745292812499</v>
      </c>
      <c r="P8937" s="5">
        <v>43258.050196053242</v>
      </c>
    </row>
    <row r="8938" spans="1:16">
      <c r="A8938">
        <v>6</v>
      </c>
      <c r="B8938">
        <v>18</v>
      </c>
      <c r="C8938">
        <v>14</v>
      </c>
      <c r="D8938">
        <v>27</v>
      </c>
      <c r="E8938">
        <v>3734</v>
      </c>
      <c r="F8938">
        <v>5703</v>
      </c>
      <c r="G8938">
        <v>1378</v>
      </c>
      <c r="H8938">
        <v>7</v>
      </c>
      <c r="I8938" s="58" t="s">
        <v>10908</v>
      </c>
      <c r="J8938">
        <v>137807</v>
      </c>
      <c r="K8938" s="4">
        <v>0</v>
      </c>
      <c r="L8938" s="4">
        <v>2.8220000000000001</v>
      </c>
      <c r="M8938" s="4">
        <v>29.690999999999999</v>
      </c>
      <c r="N8938" s="4">
        <v>32.512999999999998</v>
      </c>
      <c r="O8938" s="5">
        <v>42305.745292812499</v>
      </c>
      <c r="P8938" s="5">
        <v>43258.050196053242</v>
      </c>
    </row>
    <row r="8939" spans="1:16">
      <c r="A8939">
        <v>6</v>
      </c>
      <c r="B8939">
        <v>18</v>
      </c>
      <c r="C8939">
        <v>14</v>
      </c>
      <c r="D8939">
        <v>27</v>
      </c>
      <c r="E8939">
        <v>3751</v>
      </c>
      <c r="F8939">
        <v>5704</v>
      </c>
      <c r="G8939">
        <v>1752</v>
      </c>
      <c r="H8939">
        <v>1</v>
      </c>
      <c r="I8939" s="58">
        <v>-54055</v>
      </c>
      <c r="J8939">
        <v>175201</v>
      </c>
      <c r="K8939" s="4">
        <v>0</v>
      </c>
      <c r="L8939" s="4">
        <v>1.6140000000000001</v>
      </c>
      <c r="M8939" s="4">
        <v>0</v>
      </c>
      <c r="N8939" s="4">
        <v>1.6140000000000001</v>
      </c>
      <c r="O8939" s="5">
        <v>42305.745292812499</v>
      </c>
      <c r="P8939" s="5">
        <v>42305.745292812499</v>
      </c>
    </row>
    <row r="8940" spans="1:16">
      <c r="A8940">
        <v>6</v>
      </c>
      <c r="B8940">
        <v>18</v>
      </c>
      <c r="C8940">
        <v>14</v>
      </c>
      <c r="D8940">
        <v>27</v>
      </c>
      <c r="E8940">
        <v>3753</v>
      </c>
      <c r="F8940">
        <v>5705</v>
      </c>
      <c r="G8940">
        <v>1755</v>
      </c>
      <c r="H8940">
        <v>2</v>
      </c>
      <c r="I8940" s="58">
        <v>-52928</v>
      </c>
      <c r="J8940">
        <v>175502</v>
      </c>
      <c r="K8940" s="4">
        <v>0</v>
      </c>
      <c r="L8940" s="4">
        <v>2.6160000000000001</v>
      </c>
      <c r="M8940" s="4">
        <v>0</v>
      </c>
      <c r="N8940" s="4">
        <v>2.6160000000000001</v>
      </c>
      <c r="O8940" s="5">
        <v>42305.745292812499</v>
      </c>
      <c r="P8940" s="5">
        <v>42305.745292812499</v>
      </c>
    </row>
    <row r="8941" spans="1:16">
      <c r="A8941">
        <v>6</v>
      </c>
      <c r="B8941">
        <v>18</v>
      </c>
      <c r="C8941">
        <v>14</v>
      </c>
      <c r="D8941">
        <v>27</v>
      </c>
      <c r="E8941">
        <v>3767</v>
      </c>
      <c r="F8941">
        <v>5706</v>
      </c>
      <c r="G8941">
        <v>2687</v>
      </c>
      <c r="H8941">
        <v>2</v>
      </c>
      <c r="I8941" s="58">
        <v>287479</v>
      </c>
      <c r="J8941">
        <v>268702</v>
      </c>
      <c r="K8941" s="4">
        <v>9.0820000000000007</v>
      </c>
      <c r="L8941" s="4">
        <v>14.41</v>
      </c>
      <c r="M8941" s="4">
        <v>4.1479999999999997</v>
      </c>
      <c r="N8941" s="4">
        <v>9.4760000000000009</v>
      </c>
      <c r="O8941" s="5">
        <v>42305.745292812499</v>
      </c>
      <c r="P8941" s="5">
        <v>43258.050196053242</v>
      </c>
    </row>
    <row r="8942" spans="1:16">
      <c r="A8942">
        <v>6</v>
      </c>
      <c r="B8942">
        <v>18</v>
      </c>
      <c r="C8942">
        <v>14</v>
      </c>
      <c r="D8942">
        <v>27</v>
      </c>
      <c r="E8942">
        <v>3767</v>
      </c>
      <c r="F8942">
        <v>5707</v>
      </c>
      <c r="G8942">
        <v>3338</v>
      </c>
      <c r="H8942">
        <v>1</v>
      </c>
      <c r="I8942" s="58">
        <v>525221</v>
      </c>
      <c r="J8942">
        <v>333801</v>
      </c>
      <c r="K8942" s="4">
        <v>1</v>
      </c>
      <c r="L8942" s="4">
        <v>4.8019999999999996</v>
      </c>
      <c r="M8942" s="4">
        <v>11.045999999999999</v>
      </c>
      <c r="N8942" s="4">
        <v>14.848000000000001</v>
      </c>
      <c r="O8942" s="5">
        <v>42305.745292812499</v>
      </c>
      <c r="P8942" s="5">
        <v>42305.745292812499</v>
      </c>
    </row>
    <row r="8943" spans="1:16">
      <c r="A8943">
        <v>6</v>
      </c>
      <c r="B8943">
        <v>18</v>
      </c>
      <c r="C8943">
        <v>14</v>
      </c>
      <c r="D8943">
        <v>27</v>
      </c>
      <c r="E8943">
        <v>3784</v>
      </c>
      <c r="F8943">
        <v>5708</v>
      </c>
      <c r="G8943">
        <v>2205</v>
      </c>
      <c r="H8943">
        <v>1</v>
      </c>
      <c r="I8943" s="58">
        <v>111401</v>
      </c>
      <c r="J8943">
        <v>220501</v>
      </c>
      <c r="K8943" s="4">
        <v>0</v>
      </c>
      <c r="L8943" s="4">
        <v>7.5650000000000004</v>
      </c>
      <c r="M8943" s="4">
        <v>0</v>
      </c>
      <c r="N8943" s="4">
        <v>7.5650000000000004</v>
      </c>
      <c r="O8943" s="5">
        <v>42305.745292812499</v>
      </c>
      <c r="P8943" s="5">
        <v>42305.745292812499</v>
      </c>
    </row>
    <row r="8944" spans="1:16">
      <c r="A8944">
        <v>6</v>
      </c>
      <c r="B8944">
        <v>18</v>
      </c>
      <c r="C8944">
        <v>14</v>
      </c>
      <c r="D8944">
        <v>27</v>
      </c>
      <c r="E8944">
        <v>3785</v>
      </c>
      <c r="F8944">
        <v>5709</v>
      </c>
      <c r="G8944">
        <v>2206</v>
      </c>
      <c r="H8944">
        <v>1</v>
      </c>
      <c r="I8944" s="58">
        <v>111766</v>
      </c>
      <c r="J8944">
        <v>220601</v>
      </c>
      <c r="K8944" s="4">
        <v>0</v>
      </c>
      <c r="L8944" s="4">
        <v>15.025</v>
      </c>
      <c r="M8944" s="4">
        <v>0</v>
      </c>
      <c r="N8944" s="4">
        <v>15.025</v>
      </c>
      <c r="O8944" s="5">
        <v>42305.745292812499</v>
      </c>
      <c r="P8944" s="5">
        <v>42305.745292812499</v>
      </c>
    </row>
    <row r="8945" spans="1:16">
      <c r="A8945">
        <v>6</v>
      </c>
      <c r="B8945">
        <v>18</v>
      </c>
      <c r="C8945">
        <v>14</v>
      </c>
      <c r="D8945">
        <v>27</v>
      </c>
      <c r="E8945">
        <v>3786</v>
      </c>
      <c r="F8945">
        <v>5710</v>
      </c>
      <c r="G8945">
        <v>2207</v>
      </c>
      <c r="H8945">
        <v>1</v>
      </c>
      <c r="I8945" s="58">
        <v>112131</v>
      </c>
      <c r="J8945">
        <v>220701</v>
      </c>
      <c r="K8945" s="4">
        <v>0</v>
      </c>
      <c r="L8945" s="4">
        <v>4.3680000000000003</v>
      </c>
      <c r="M8945" s="4">
        <v>0</v>
      </c>
      <c r="N8945" s="4">
        <v>4.3680000000000003</v>
      </c>
      <c r="O8945" s="5">
        <v>42305.745292812499</v>
      </c>
      <c r="P8945" s="5">
        <v>42305.745292812499</v>
      </c>
    </row>
    <row r="8946" spans="1:16">
      <c r="A8946">
        <v>6</v>
      </c>
      <c r="B8946">
        <v>18</v>
      </c>
      <c r="C8946">
        <v>14</v>
      </c>
      <c r="D8946">
        <v>27</v>
      </c>
      <c r="E8946">
        <v>3878</v>
      </c>
      <c r="F8946">
        <v>5711</v>
      </c>
      <c r="G8946">
        <v>150</v>
      </c>
      <c r="H8946">
        <v>5</v>
      </c>
      <c r="I8946" s="58" t="s">
        <v>10909</v>
      </c>
      <c r="J8946">
        <v>15005</v>
      </c>
      <c r="K8946" s="4">
        <v>0</v>
      </c>
      <c r="L8946" s="4">
        <v>10.853999999999999</v>
      </c>
      <c r="M8946" s="4">
        <v>87.518000000000001</v>
      </c>
      <c r="N8946" s="4">
        <v>98.372</v>
      </c>
      <c r="O8946" s="5">
        <v>42305.745292812499</v>
      </c>
      <c r="P8946" s="5">
        <v>43258.050196053242</v>
      </c>
    </row>
    <row r="8947" spans="1:16">
      <c r="A8947">
        <v>6</v>
      </c>
      <c r="B8947">
        <v>18</v>
      </c>
      <c r="C8947">
        <v>14</v>
      </c>
      <c r="D8947">
        <v>27</v>
      </c>
      <c r="E8947">
        <v>3878</v>
      </c>
      <c r="F8947">
        <v>5712</v>
      </c>
      <c r="G8947">
        <v>151</v>
      </c>
      <c r="H8947">
        <v>1</v>
      </c>
      <c r="I8947" s="58" t="s">
        <v>10910</v>
      </c>
      <c r="J8947">
        <v>15101</v>
      </c>
      <c r="K8947" s="4">
        <v>0</v>
      </c>
      <c r="L8947" s="4">
        <v>10.391999999999999</v>
      </c>
      <c r="M8947" s="4">
        <v>98.372</v>
      </c>
      <c r="N8947" s="4">
        <v>108.764</v>
      </c>
      <c r="O8947" s="5">
        <v>42305.745292812499</v>
      </c>
      <c r="P8947" s="5">
        <v>43258.050196053242</v>
      </c>
    </row>
    <row r="8948" spans="1:16">
      <c r="A8948">
        <v>6</v>
      </c>
      <c r="B8948">
        <v>18</v>
      </c>
      <c r="C8948">
        <v>14</v>
      </c>
      <c r="D8948">
        <v>27</v>
      </c>
      <c r="E8948">
        <v>3878</v>
      </c>
      <c r="F8948">
        <v>5713</v>
      </c>
      <c r="G8948">
        <v>151</v>
      </c>
      <c r="H8948">
        <v>2</v>
      </c>
      <c r="I8948" s="58" t="s">
        <v>10911</v>
      </c>
      <c r="J8948">
        <v>15102</v>
      </c>
      <c r="K8948" s="4">
        <v>0</v>
      </c>
      <c r="L8948" s="4">
        <v>4.1749999999999998</v>
      </c>
      <c r="M8948" s="4">
        <v>108.764</v>
      </c>
      <c r="N8948" s="4">
        <v>112.93899999999999</v>
      </c>
      <c r="O8948" s="5">
        <v>42305.745292812499</v>
      </c>
      <c r="P8948" s="5">
        <v>43258.050196053242</v>
      </c>
    </row>
    <row r="8949" spans="1:16">
      <c r="A8949">
        <v>6</v>
      </c>
      <c r="B8949">
        <v>18</v>
      </c>
      <c r="C8949">
        <v>14</v>
      </c>
      <c r="D8949">
        <v>27</v>
      </c>
      <c r="E8949">
        <v>3914</v>
      </c>
      <c r="F8949">
        <v>5714</v>
      </c>
      <c r="G8949">
        <v>700</v>
      </c>
      <c r="H8949">
        <v>1</v>
      </c>
      <c r="I8949" s="58" t="s">
        <v>10912</v>
      </c>
      <c r="J8949">
        <v>70001</v>
      </c>
      <c r="K8949" s="4">
        <v>0</v>
      </c>
      <c r="L8949" s="4">
        <v>14.672000000000001</v>
      </c>
      <c r="M8949" s="4">
        <v>78.796000000000006</v>
      </c>
      <c r="N8949" s="4">
        <v>93.468000000000004</v>
      </c>
      <c r="O8949" s="5">
        <v>42305.745292812499</v>
      </c>
      <c r="P8949" s="5">
        <v>42305.745292812499</v>
      </c>
    </row>
    <row r="8950" spans="1:16">
      <c r="A8950">
        <v>6</v>
      </c>
      <c r="B8950">
        <v>18</v>
      </c>
      <c r="C8950">
        <v>14</v>
      </c>
      <c r="D8950">
        <v>27</v>
      </c>
      <c r="E8950">
        <v>4221</v>
      </c>
      <c r="F8950">
        <v>5715</v>
      </c>
      <c r="G8950">
        <v>273</v>
      </c>
      <c r="H8950">
        <v>5</v>
      </c>
      <c r="I8950" s="58" t="s">
        <v>10913</v>
      </c>
      <c r="J8950">
        <v>27305</v>
      </c>
      <c r="K8950" s="4">
        <v>1</v>
      </c>
      <c r="L8950" s="4">
        <v>1.798</v>
      </c>
      <c r="M8950" s="4">
        <v>0</v>
      </c>
      <c r="N8950" s="4">
        <v>0.79800000000000004</v>
      </c>
      <c r="O8950" s="5">
        <v>42305.745292812499</v>
      </c>
      <c r="P8950" s="5">
        <v>42305.745292812499</v>
      </c>
    </row>
    <row r="8951" spans="1:16">
      <c r="A8951">
        <v>6</v>
      </c>
      <c r="B8951">
        <v>18</v>
      </c>
      <c r="C8951">
        <v>14</v>
      </c>
      <c r="D8951">
        <v>27</v>
      </c>
      <c r="E8951">
        <v>4393</v>
      </c>
      <c r="F8951">
        <v>5716</v>
      </c>
      <c r="G8951">
        <v>700</v>
      </c>
      <c r="H8951">
        <v>5</v>
      </c>
      <c r="I8951" s="58" t="s">
        <v>10914</v>
      </c>
      <c r="J8951">
        <v>70005</v>
      </c>
      <c r="K8951" s="4">
        <v>1</v>
      </c>
      <c r="L8951" s="4">
        <v>2.06</v>
      </c>
      <c r="M8951" s="4">
        <v>0</v>
      </c>
      <c r="N8951" s="4">
        <v>1.06</v>
      </c>
      <c r="O8951" s="5">
        <v>42305.745292812499</v>
      </c>
      <c r="P8951" s="5">
        <v>42305.745292812499</v>
      </c>
    </row>
    <row r="8952" spans="1:16">
      <c r="A8952">
        <v>6</v>
      </c>
      <c r="B8952">
        <v>18</v>
      </c>
      <c r="C8952">
        <v>14</v>
      </c>
      <c r="D8952">
        <v>27</v>
      </c>
      <c r="E8952">
        <v>4542</v>
      </c>
      <c r="F8952">
        <v>5717</v>
      </c>
      <c r="G8952">
        <v>273</v>
      </c>
      <c r="H8952">
        <v>2</v>
      </c>
      <c r="I8952" s="58" t="s">
        <v>10915</v>
      </c>
      <c r="J8952">
        <v>27302</v>
      </c>
      <c r="K8952" s="4">
        <v>0.29699999999999999</v>
      </c>
      <c r="L8952" s="4">
        <v>11.112</v>
      </c>
      <c r="M8952" s="4">
        <v>260.005</v>
      </c>
      <c r="N8952" s="4">
        <v>270.82</v>
      </c>
      <c r="O8952" s="5">
        <v>42305.745292812499</v>
      </c>
      <c r="P8952" s="5">
        <v>43258.050196053242</v>
      </c>
    </row>
    <row r="8953" spans="1:16">
      <c r="A8953">
        <v>6</v>
      </c>
      <c r="B8953">
        <v>18</v>
      </c>
      <c r="C8953">
        <v>14</v>
      </c>
      <c r="D8953">
        <v>27</v>
      </c>
      <c r="E8953">
        <v>4542</v>
      </c>
      <c r="F8953">
        <v>5718</v>
      </c>
      <c r="G8953">
        <v>273</v>
      </c>
      <c r="H8953">
        <v>3</v>
      </c>
      <c r="I8953" s="58" t="s">
        <v>10916</v>
      </c>
      <c r="J8953">
        <v>27303</v>
      </c>
      <c r="K8953" s="4">
        <v>11.112</v>
      </c>
      <c r="L8953" s="4">
        <v>20.88</v>
      </c>
      <c r="M8953" s="4">
        <v>270.82</v>
      </c>
      <c r="N8953" s="4">
        <v>280.58800000000002</v>
      </c>
      <c r="O8953" s="5">
        <v>42305.745292812499</v>
      </c>
      <c r="P8953" s="5">
        <v>43258.050196053242</v>
      </c>
    </row>
    <row r="8954" spans="1:16">
      <c r="A8954">
        <v>6</v>
      </c>
      <c r="B8954">
        <v>18</v>
      </c>
      <c r="C8954">
        <v>14</v>
      </c>
      <c r="D8954">
        <v>27</v>
      </c>
      <c r="E8954">
        <v>4547</v>
      </c>
      <c r="F8954">
        <v>5719</v>
      </c>
      <c r="G8954">
        <v>251</v>
      </c>
      <c r="H8954">
        <v>7</v>
      </c>
      <c r="I8954" s="58" t="s">
        <v>10917</v>
      </c>
      <c r="J8954">
        <v>25107</v>
      </c>
      <c r="K8954" s="4">
        <v>0</v>
      </c>
      <c r="L8954" s="4">
        <v>11.849</v>
      </c>
      <c r="M8954" s="4">
        <v>216.13399999999999</v>
      </c>
      <c r="N8954" s="4">
        <v>227.983</v>
      </c>
      <c r="O8954" s="5">
        <v>42305.745292812499</v>
      </c>
      <c r="P8954" s="5">
        <v>43258.050196053242</v>
      </c>
    </row>
    <row r="8955" spans="1:16">
      <c r="A8955">
        <v>6</v>
      </c>
      <c r="B8955">
        <v>18</v>
      </c>
      <c r="C8955">
        <v>14</v>
      </c>
      <c r="D8955">
        <v>27</v>
      </c>
      <c r="E8955">
        <v>4547</v>
      </c>
      <c r="F8955">
        <v>5720</v>
      </c>
      <c r="G8955">
        <v>251</v>
      </c>
      <c r="H8955">
        <v>8</v>
      </c>
      <c r="I8955" s="58" t="s">
        <v>10918</v>
      </c>
      <c r="J8955">
        <v>25108</v>
      </c>
      <c r="K8955" s="4">
        <v>11.842000000000001</v>
      </c>
      <c r="L8955" s="4">
        <v>19.670999999999999</v>
      </c>
      <c r="M8955" s="4">
        <v>227.983</v>
      </c>
      <c r="N8955" s="4">
        <v>235.81200000000001</v>
      </c>
      <c r="O8955" s="5">
        <v>42305.745292812499</v>
      </c>
      <c r="P8955" s="5">
        <v>42305.745292812499</v>
      </c>
    </row>
    <row r="8956" spans="1:16">
      <c r="A8956">
        <v>6</v>
      </c>
      <c r="B8956">
        <v>18</v>
      </c>
      <c r="C8956">
        <v>14</v>
      </c>
      <c r="D8956">
        <v>27</v>
      </c>
      <c r="E8956">
        <v>4547</v>
      </c>
      <c r="F8956">
        <v>5721</v>
      </c>
      <c r="G8956">
        <v>252</v>
      </c>
      <c r="H8956">
        <v>1</v>
      </c>
      <c r="I8956" s="58" t="s">
        <v>10919</v>
      </c>
      <c r="J8956">
        <v>25201</v>
      </c>
      <c r="K8956" s="4">
        <v>19.722999999999999</v>
      </c>
      <c r="L8956" s="4">
        <v>33.076000000000001</v>
      </c>
      <c r="M8956" s="4">
        <v>235.81200000000001</v>
      </c>
      <c r="N8956" s="4">
        <v>249.16499999999999</v>
      </c>
      <c r="O8956" s="5">
        <v>42305.745292812499</v>
      </c>
      <c r="P8956" s="5">
        <v>43258.050196053242</v>
      </c>
    </row>
    <row r="8957" spans="1:16">
      <c r="A8957">
        <v>6</v>
      </c>
      <c r="B8957">
        <v>18</v>
      </c>
      <c r="C8957">
        <v>14</v>
      </c>
      <c r="D8957">
        <v>27</v>
      </c>
      <c r="E8957">
        <v>4547</v>
      </c>
      <c r="F8957">
        <v>5722</v>
      </c>
      <c r="G8957">
        <v>252</v>
      </c>
      <c r="H8957">
        <v>2</v>
      </c>
      <c r="I8957" s="58" t="s">
        <v>10920</v>
      </c>
      <c r="J8957">
        <v>25202</v>
      </c>
      <c r="K8957" s="4">
        <v>33.201000000000001</v>
      </c>
      <c r="L8957" s="4">
        <v>40.436999999999998</v>
      </c>
      <c r="M8957" s="4">
        <v>249.16499999999999</v>
      </c>
      <c r="N8957" s="4">
        <v>256.40100000000001</v>
      </c>
      <c r="O8957" s="5">
        <v>42305.745292812499</v>
      </c>
      <c r="P8957" s="5">
        <v>43258.050196053242</v>
      </c>
    </row>
    <row r="8958" spans="1:16">
      <c r="A8958">
        <v>6</v>
      </c>
      <c r="B8958">
        <v>18</v>
      </c>
      <c r="C8958">
        <v>14</v>
      </c>
      <c r="D8958">
        <v>28</v>
      </c>
      <c r="E8958">
        <v>1303</v>
      </c>
      <c r="F8958">
        <v>5731</v>
      </c>
      <c r="G8958">
        <v>1984</v>
      </c>
      <c r="H8958">
        <v>1</v>
      </c>
      <c r="I8958" s="58">
        <v>30682</v>
      </c>
      <c r="J8958">
        <v>198401</v>
      </c>
      <c r="K8958" s="4">
        <v>0</v>
      </c>
      <c r="L8958" s="4">
        <v>4.6630000000000003</v>
      </c>
      <c r="M8958" s="4">
        <v>0</v>
      </c>
      <c r="N8958" s="4">
        <v>4.6630000000000003</v>
      </c>
      <c r="O8958" s="5">
        <v>42305.745292812499</v>
      </c>
      <c r="P8958" s="5">
        <v>42305.745292812499</v>
      </c>
    </row>
    <row r="8959" spans="1:16">
      <c r="A8959">
        <v>6</v>
      </c>
      <c r="B8959">
        <v>18</v>
      </c>
      <c r="C8959">
        <v>14</v>
      </c>
      <c r="D8959">
        <v>28</v>
      </c>
      <c r="E8959">
        <v>1407</v>
      </c>
      <c r="F8959">
        <v>5732</v>
      </c>
      <c r="G8959">
        <v>1442</v>
      </c>
      <c r="H8959">
        <v>1</v>
      </c>
      <c r="I8959" s="58" t="s">
        <v>10921</v>
      </c>
      <c r="J8959">
        <v>144201</v>
      </c>
      <c r="K8959" s="4">
        <v>0</v>
      </c>
      <c r="L8959" s="4">
        <v>0.54200000000000004</v>
      </c>
      <c r="M8959" s="4">
        <v>1.2689999999999999</v>
      </c>
      <c r="N8959" s="4">
        <v>1.8109999999999999</v>
      </c>
      <c r="O8959" s="5">
        <v>42305.745292812499</v>
      </c>
      <c r="P8959" s="5">
        <v>43258.050196053242</v>
      </c>
    </row>
    <row r="8960" spans="1:16">
      <c r="A8960">
        <v>6</v>
      </c>
      <c r="B8960">
        <v>18</v>
      </c>
      <c r="C8960">
        <v>14</v>
      </c>
      <c r="D8960">
        <v>28</v>
      </c>
      <c r="E8960">
        <v>1429</v>
      </c>
      <c r="F8960">
        <v>5733</v>
      </c>
      <c r="G8960">
        <v>1375</v>
      </c>
      <c r="H8960">
        <v>1</v>
      </c>
      <c r="I8960" s="58" t="s">
        <v>10922</v>
      </c>
      <c r="J8960">
        <v>137501</v>
      </c>
      <c r="K8960" s="4">
        <v>0</v>
      </c>
      <c r="L8960" s="4">
        <v>8.9760000000000009</v>
      </c>
      <c r="M8960" s="4">
        <v>0</v>
      </c>
      <c r="N8960" s="4">
        <v>8.9760000000000009</v>
      </c>
      <c r="O8960" s="5">
        <v>42305.745292812499</v>
      </c>
      <c r="P8960" s="5">
        <v>42305.745292812499</v>
      </c>
    </row>
    <row r="8961" spans="1:16">
      <c r="A8961">
        <v>6</v>
      </c>
      <c r="B8961">
        <v>18</v>
      </c>
      <c r="C8961">
        <v>14</v>
      </c>
      <c r="D8961">
        <v>28</v>
      </c>
      <c r="E8961">
        <v>1429</v>
      </c>
      <c r="F8961">
        <v>5734</v>
      </c>
      <c r="G8961">
        <v>1375</v>
      </c>
      <c r="H8961">
        <v>2</v>
      </c>
      <c r="I8961" s="58" t="s">
        <v>10923</v>
      </c>
      <c r="J8961">
        <v>137502</v>
      </c>
      <c r="K8961" s="4">
        <v>8.9760000000000009</v>
      </c>
      <c r="L8961" s="4">
        <v>18.751000000000001</v>
      </c>
      <c r="M8961" s="4">
        <v>8.9760000000000009</v>
      </c>
      <c r="N8961" s="4">
        <v>18.751000000000001</v>
      </c>
      <c r="O8961" s="5">
        <v>42305.745292812499</v>
      </c>
      <c r="P8961" s="5">
        <v>42305.745292812499</v>
      </c>
    </row>
    <row r="8962" spans="1:16">
      <c r="A8962">
        <v>6</v>
      </c>
      <c r="B8962">
        <v>18</v>
      </c>
      <c r="C8962">
        <v>14</v>
      </c>
      <c r="D8962">
        <v>28</v>
      </c>
      <c r="E8962">
        <v>1488</v>
      </c>
      <c r="F8962">
        <v>5735</v>
      </c>
      <c r="G8962">
        <v>2478</v>
      </c>
      <c r="H8962">
        <v>1</v>
      </c>
      <c r="I8962" s="58">
        <v>211113</v>
      </c>
      <c r="J8962">
        <v>247801</v>
      </c>
      <c r="K8962" s="4">
        <v>0</v>
      </c>
      <c r="L8962" s="4">
        <v>7.415</v>
      </c>
      <c r="M8962" s="4">
        <v>0</v>
      </c>
      <c r="N8962" s="4">
        <v>7.415</v>
      </c>
      <c r="O8962" s="5">
        <v>42305.745292812499</v>
      </c>
      <c r="P8962" s="5">
        <v>42305.745292812499</v>
      </c>
    </row>
    <row r="8963" spans="1:16">
      <c r="A8963">
        <v>6</v>
      </c>
      <c r="B8963">
        <v>18</v>
      </c>
      <c r="C8963">
        <v>14</v>
      </c>
      <c r="D8963">
        <v>28</v>
      </c>
      <c r="E8963">
        <v>1932</v>
      </c>
      <c r="F8963">
        <v>5736</v>
      </c>
      <c r="G8963">
        <v>384</v>
      </c>
      <c r="H8963">
        <v>4</v>
      </c>
      <c r="I8963" s="58" t="s">
        <v>1758</v>
      </c>
      <c r="J8963">
        <v>38404</v>
      </c>
      <c r="K8963" s="4">
        <v>0</v>
      </c>
      <c r="L8963" s="4">
        <v>10.467000000000001</v>
      </c>
      <c r="M8963" s="4">
        <v>0</v>
      </c>
      <c r="N8963" s="4">
        <v>10.467000000000001</v>
      </c>
      <c r="O8963" s="5">
        <v>42305.745292812499</v>
      </c>
      <c r="P8963" s="5">
        <v>42305.745292812499</v>
      </c>
    </row>
    <row r="8964" spans="1:16">
      <c r="A8964">
        <v>6</v>
      </c>
      <c r="B8964">
        <v>18</v>
      </c>
      <c r="C8964">
        <v>14</v>
      </c>
      <c r="D8964">
        <v>28</v>
      </c>
      <c r="E8964">
        <v>1932</v>
      </c>
      <c r="F8964">
        <v>5737</v>
      </c>
      <c r="G8964">
        <v>1775</v>
      </c>
      <c r="H8964">
        <v>1</v>
      </c>
      <c r="I8964" s="58">
        <v>-45654</v>
      </c>
      <c r="J8964">
        <v>177501</v>
      </c>
      <c r="K8964" s="4">
        <v>10.467000000000001</v>
      </c>
      <c r="L8964" s="4">
        <v>13.74</v>
      </c>
      <c r="M8964" s="4">
        <v>10.467000000000001</v>
      </c>
      <c r="N8964" s="4">
        <v>13.74</v>
      </c>
      <c r="O8964" s="5">
        <v>42305.745292812499</v>
      </c>
      <c r="P8964" s="5">
        <v>42305.745292812499</v>
      </c>
    </row>
    <row r="8965" spans="1:16">
      <c r="A8965">
        <v>6</v>
      </c>
      <c r="B8965">
        <v>18</v>
      </c>
      <c r="C8965">
        <v>14</v>
      </c>
      <c r="D8965">
        <v>28</v>
      </c>
      <c r="E8965">
        <v>2035</v>
      </c>
      <c r="F8965">
        <v>5738</v>
      </c>
      <c r="G8965">
        <v>1850</v>
      </c>
      <c r="H8965">
        <v>1</v>
      </c>
      <c r="I8965" s="58">
        <v>-18261</v>
      </c>
      <c r="J8965">
        <v>185001</v>
      </c>
      <c r="K8965" s="4">
        <v>0</v>
      </c>
      <c r="L8965" s="4">
        <v>4.0839999999999996</v>
      </c>
      <c r="M8965" s="4">
        <v>0</v>
      </c>
      <c r="N8965" s="4">
        <v>4.0839999999999996</v>
      </c>
      <c r="O8965" s="5">
        <v>42305.745292812499</v>
      </c>
      <c r="P8965" s="5">
        <v>42305.745292812499</v>
      </c>
    </row>
    <row r="8966" spans="1:16">
      <c r="A8966">
        <v>6</v>
      </c>
      <c r="B8966">
        <v>18</v>
      </c>
      <c r="C8966">
        <v>14</v>
      </c>
      <c r="D8966">
        <v>28</v>
      </c>
      <c r="E8966">
        <v>2045</v>
      </c>
      <c r="F8966">
        <v>5739</v>
      </c>
      <c r="G8966">
        <v>1434</v>
      </c>
      <c r="H8966">
        <v>3</v>
      </c>
      <c r="I8966" s="58" t="s">
        <v>10924</v>
      </c>
      <c r="J8966">
        <v>143403</v>
      </c>
      <c r="K8966" s="4">
        <v>0</v>
      </c>
      <c r="L8966" s="4">
        <v>2.5379999999999998</v>
      </c>
      <c r="M8966" s="4">
        <v>0.314</v>
      </c>
      <c r="N8966" s="4">
        <v>2.8519999999999999</v>
      </c>
      <c r="O8966" s="5">
        <v>42305.745292812499</v>
      </c>
      <c r="P8966" s="5">
        <v>42305.745292812499</v>
      </c>
    </row>
    <row r="8967" spans="1:16">
      <c r="A8967">
        <v>6</v>
      </c>
      <c r="B8967">
        <v>18</v>
      </c>
      <c r="C8967">
        <v>14</v>
      </c>
      <c r="D8967">
        <v>28</v>
      </c>
      <c r="E8967">
        <v>2047</v>
      </c>
      <c r="F8967">
        <v>5740</v>
      </c>
      <c r="G8967">
        <v>1898</v>
      </c>
      <c r="H8967">
        <v>1</v>
      </c>
      <c r="I8967" s="58">
        <v>-729</v>
      </c>
      <c r="J8967">
        <v>189801</v>
      </c>
      <c r="K8967" s="4">
        <v>0</v>
      </c>
      <c r="L8967" s="4">
        <v>0.98199999999999998</v>
      </c>
      <c r="M8967" s="4">
        <v>8.1790000000000003</v>
      </c>
      <c r="N8967" s="4">
        <v>9.1609999999999996</v>
      </c>
      <c r="O8967" s="5">
        <v>42305.745292812499</v>
      </c>
      <c r="P8967" s="5">
        <v>42305.745292812499</v>
      </c>
    </row>
    <row r="8968" spans="1:16">
      <c r="A8968">
        <v>6</v>
      </c>
      <c r="B8968">
        <v>18</v>
      </c>
      <c r="C8968">
        <v>14</v>
      </c>
      <c r="D8968">
        <v>28</v>
      </c>
      <c r="E8968">
        <v>2052</v>
      </c>
      <c r="F8968">
        <v>5741</v>
      </c>
      <c r="G8968">
        <v>1901</v>
      </c>
      <c r="H8968">
        <v>1</v>
      </c>
      <c r="I8968" s="58">
        <v>367</v>
      </c>
      <c r="J8968">
        <v>190101</v>
      </c>
      <c r="K8968" s="4">
        <v>0</v>
      </c>
      <c r="L8968" s="4">
        <v>4.0220000000000002</v>
      </c>
      <c r="M8968" s="4">
        <v>0</v>
      </c>
      <c r="N8968" s="4">
        <v>4.0220000000000002</v>
      </c>
      <c r="O8968" s="5">
        <v>42305.745292812499</v>
      </c>
      <c r="P8968" s="5">
        <v>42305.745292812499</v>
      </c>
    </row>
    <row r="8969" spans="1:16">
      <c r="A8969">
        <v>6</v>
      </c>
      <c r="B8969">
        <v>18</v>
      </c>
      <c r="C8969">
        <v>14</v>
      </c>
      <c r="D8969">
        <v>28</v>
      </c>
      <c r="E8969">
        <v>2068</v>
      </c>
      <c r="F8969">
        <v>5742</v>
      </c>
      <c r="G8969">
        <v>1776</v>
      </c>
      <c r="H8969">
        <v>3</v>
      </c>
      <c r="I8969" s="58">
        <v>-45229</v>
      </c>
      <c r="J8969">
        <v>177603</v>
      </c>
      <c r="K8969" s="4">
        <v>0</v>
      </c>
      <c r="L8969" s="4">
        <v>9.8919999999999995</v>
      </c>
      <c r="M8969" s="4">
        <v>10.368</v>
      </c>
      <c r="N8969" s="4">
        <v>20.260000000000002</v>
      </c>
      <c r="O8969" s="5">
        <v>42305.745292812499</v>
      </c>
      <c r="P8969" s="5">
        <v>42305.745292812499</v>
      </c>
    </row>
    <row r="8970" spans="1:16">
      <c r="A8970">
        <v>6</v>
      </c>
      <c r="B8970">
        <v>18</v>
      </c>
      <c r="C8970">
        <v>14</v>
      </c>
      <c r="D8970">
        <v>28</v>
      </c>
      <c r="E8970">
        <v>216</v>
      </c>
      <c r="F8970">
        <v>5723</v>
      </c>
      <c r="G8970">
        <v>115</v>
      </c>
      <c r="H8970">
        <v>2</v>
      </c>
      <c r="I8970" s="58" t="s">
        <v>10925</v>
      </c>
      <c r="J8970">
        <v>11502</v>
      </c>
      <c r="K8970" s="4">
        <v>0</v>
      </c>
      <c r="L8970" s="4">
        <v>9.7940000000000005</v>
      </c>
      <c r="M8970" s="4">
        <v>16.23</v>
      </c>
      <c r="N8970" s="4">
        <v>26.024000000000001</v>
      </c>
      <c r="O8970" s="5">
        <v>42305.745292812499</v>
      </c>
      <c r="P8970" s="5">
        <v>42305.745292812499</v>
      </c>
    </row>
    <row r="8971" spans="1:16">
      <c r="A8971">
        <v>6</v>
      </c>
      <c r="B8971">
        <v>18</v>
      </c>
      <c r="C8971">
        <v>14</v>
      </c>
      <c r="D8971">
        <v>28</v>
      </c>
      <c r="E8971">
        <v>216</v>
      </c>
      <c r="F8971">
        <v>5724</v>
      </c>
      <c r="G8971">
        <v>115</v>
      </c>
      <c r="H8971">
        <v>3</v>
      </c>
      <c r="I8971" s="58" t="s">
        <v>10926</v>
      </c>
      <c r="J8971">
        <v>11503</v>
      </c>
      <c r="K8971" s="4">
        <v>0.04</v>
      </c>
      <c r="L8971" s="4">
        <v>11.52</v>
      </c>
      <c r="M8971" s="4">
        <v>28.013000000000002</v>
      </c>
      <c r="N8971" s="4">
        <v>39.493000000000002</v>
      </c>
      <c r="O8971" s="5">
        <v>42305.745292812499</v>
      </c>
      <c r="P8971" s="5">
        <v>42305.745292812499</v>
      </c>
    </row>
    <row r="8972" spans="1:16">
      <c r="A8972">
        <v>6</v>
      </c>
      <c r="B8972">
        <v>18</v>
      </c>
      <c r="C8972">
        <v>14</v>
      </c>
      <c r="D8972">
        <v>28</v>
      </c>
      <c r="E8972">
        <v>216</v>
      </c>
      <c r="F8972">
        <v>5725</v>
      </c>
      <c r="G8972">
        <v>575</v>
      </c>
      <c r="H8972">
        <v>1</v>
      </c>
      <c r="I8972" s="58" t="s">
        <v>1759</v>
      </c>
      <c r="J8972">
        <v>57501</v>
      </c>
      <c r="K8972" s="4">
        <v>9.7940000000000005</v>
      </c>
      <c r="L8972" s="4">
        <v>11.675000000000001</v>
      </c>
      <c r="M8972" s="4">
        <v>26.024000000000001</v>
      </c>
      <c r="N8972" s="4">
        <v>27.905000000000001</v>
      </c>
      <c r="O8972" s="5">
        <v>42305.745292812499</v>
      </c>
      <c r="P8972" s="5">
        <v>42305.745292812499</v>
      </c>
    </row>
    <row r="8973" spans="1:16">
      <c r="A8973">
        <v>6</v>
      </c>
      <c r="B8973">
        <v>18</v>
      </c>
      <c r="C8973">
        <v>14</v>
      </c>
      <c r="D8973">
        <v>28</v>
      </c>
      <c r="E8973">
        <v>2724</v>
      </c>
      <c r="F8973">
        <v>5743</v>
      </c>
      <c r="G8973">
        <v>805</v>
      </c>
      <c r="H8973">
        <v>2</v>
      </c>
      <c r="I8973" s="58" t="s">
        <v>10927</v>
      </c>
      <c r="J8973">
        <v>80502</v>
      </c>
      <c r="K8973" s="4">
        <v>0</v>
      </c>
      <c r="L8973" s="4">
        <v>6.8929999999999998</v>
      </c>
      <c r="M8973" s="4">
        <v>0.27600000000000002</v>
      </c>
      <c r="N8973" s="4">
        <v>7.1689999999999996</v>
      </c>
      <c r="O8973" s="5">
        <v>42305.745292812499</v>
      </c>
      <c r="P8973" s="5">
        <v>42305.745292812499</v>
      </c>
    </row>
    <row r="8974" spans="1:16">
      <c r="A8974">
        <v>6</v>
      </c>
      <c r="B8974">
        <v>18</v>
      </c>
      <c r="C8974">
        <v>14</v>
      </c>
      <c r="D8974">
        <v>28</v>
      </c>
      <c r="E8974">
        <v>275</v>
      </c>
      <c r="F8974">
        <v>5726</v>
      </c>
      <c r="G8974">
        <v>571</v>
      </c>
      <c r="H8974">
        <v>2</v>
      </c>
      <c r="I8974" s="58" t="s">
        <v>10928</v>
      </c>
      <c r="J8974">
        <v>57102</v>
      </c>
      <c r="K8974" s="4">
        <v>0</v>
      </c>
      <c r="L8974" s="4">
        <v>18.988</v>
      </c>
      <c r="M8974" s="4">
        <v>1.75</v>
      </c>
      <c r="N8974" s="4">
        <v>20.738</v>
      </c>
      <c r="O8974" s="5">
        <v>42305.745292812499</v>
      </c>
      <c r="P8974" s="5">
        <v>42305.745292812499</v>
      </c>
    </row>
    <row r="8975" spans="1:16">
      <c r="A8975">
        <v>6</v>
      </c>
      <c r="B8975">
        <v>18</v>
      </c>
      <c r="C8975">
        <v>14</v>
      </c>
      <c r="D8975">
        <v>28</v>
      </c>
      <c r="E8975">
        <v>2966</v>
      </c>
      <c r="F8975">
        <v>5744</v>
      </c>
      <c r="G8975">
        <v>3006</v>
      </c>
      <c r="H8975">
        <v>1</v>
      </c>
      <c r="I8975" s="58">
        <v>403960</v>
      </c>
      <c r="J8975">
        <v>300601</v>
      </c>
      <c r="K8975" s="4">
        <v>0</v>
      </c>
      <c r="L8975" s="4">
        <v>6.0350000000000001</v>
      </c>
      <c r="M8975" s="4">
        <v>0</v>
      </c>
      <c r="N8975" s="4">
        <v>6.0350000000000001</v>
      </c>
      <c r="O8975" s="5">
        <v>42305.745292812499</v>
      </c>
      <c r="P8975" s="5">
        <v>42305.745292812499</v>
      </c>
    </row>
    <row r="8976" spans="1:16">
      <c r="A8976">
        <v>6</v>
      </c>
      <c r="B8976">
        <v>18</v>
      </c>
      <c r="C8976">
        <v>14</v>
      </c>
      <c r="D8976">
        <v>28</v>
      </c>
      <c r="E8976">
        <v>3126</v>
      </c>
      <c r="F8976">
        <v>5745</v>
      </c>
      <c r="G8976">
        <v>3211</v>
      </c>
      <c r="H8976">
        <v>1</v>
      </c>
      <c r="I8976" s="58">
        <v>478835</v>
      </c>
      <c r="J8976">
        <v>321101</v>
      </c>
      <c r="K8976" s="4">
        <v>0</v>
      </c>
      <c r="L8976" s="4">
        <v>6.5060000000000002</v>
      </c>
      <c r="M8976" s="4">
        <v>0</v>
      </c>
      <c r="N8976" s="4">
        <v>6.5060000000000002</v>
      </c>
      <c r="O8976" s="5">
        <v>42305.745292812499</v>
      </c>
      <c r="P8976" s="5">
        <v>42305.745292812499</v>
      </c>
    </row>
    <row r="8977" spans="1:16">
      <c r="A8977">
        <v>6</v>
      </c>
      <c r="B8977">
        <v>18</v>
      </c>
      <c r="C8977">
        <v>14</v>
      </c>
      <c r="D8977">
        <v>28</v>
      </c>
      <c r="E8977">
        <v>3534</v>
      </c>
      <c r="F8977">
        <v>5746</v>
      </c>
      <c r="G8977">
        <v>535</v>
      </c>
      <c r="H8977">
        <v>3</v>
      </c>
      <c r="I8977" s="58" t="s">
        <v>10929</v>
      </c>
      <c r="J8977">
        <v>53503</v>
      </c>
      <c r="K8977" s="4">
        <v>1</v>
      </c>
      <c r="L8977" s="4">
        <v>5.931</v>
      </c>
      <c r="M8977" s="4">
        <v>628.22500000000002</v>
      </c>
      <c r="N8977" s="4">
        <v>633.15599999999995</v>
      </c>
      <c r="O8977" s="5">
        <v>42305.745292812499</v>
      </c>
      <c r="P8977" s="5">
        <v>43258.050196053242</v>
      </c>
    </row>
    <row r="8978" spans="1:16">
      <c r="A8978">
        <v>6</v>
      </c>
      <c r="B8978">
        <v>18</v>
      </c>
      <c r="C8978">
        <v>14</v>
      </c>
      <c r="D8978">
        <v>28</v>
      </c>
      <c r="E8978">
        <v>3573</v>
      </c>
      <c r="F8978">
        <v>5747</v>
      </c>
      <c r="G8978">
        <v>575</v>
      </c>
      <c r="H8978">
        <v>1</v>
      </c>
      <c r="I8978" s="58" t="s">
        <v>1759</v>
      </c>
      <c r="J8978">
        <v>57501</v>
      </c>
      <c r="K8978" s="4">
        <v>1</v>
      </c>
      <c r="L8978" s="4">
        <v>2.1930000000000001</v>
      </c>
      <c r="M8978" s="4">
        <v>0</v>
      </c>
      <c r="N8978" s="4">
        <v>1.0289999999999999</v>
      </c>
      <c r="O8978" s="5">
        <v>42305.745292812499</v>
      </c>
      <c r="P8978" s="5">
        <v>43258.050196053242</v>
      </c>
    </row>
    <row r="8979" spans="1:16">
      <c r="A8979">
        <v>6</v>
      </c>
      <c r="B8979">
        <v>18</v>
      </c>
      <c r="C8979">
        <v>14</v>
      </c>
      <c r="D8979">
        <v>28</v>
      </c>
      <c r="E8979">
        <v>3871</v>
      </c>
      <c r="F8979">
        <v>5748</v>
      </c>
      <c r="G8979">
        <v>471</v>
      </c>
      <c r="H8979">
        <v>4</v>
      </c>
      <c r="I8979" s="58" t="s">
        <v>10930</v>
      </c>
      <c r="J8979">
        <v>47104</v>
      </c>
      <c r="K8979" s="4">
        <v>0</v>
      </c>
      <c r="L8979" s="4">
        <v>5.19</v>
      </c>
      <c r="M8979" s="4">
        <v>16.771999999999998</v>
      </c>
      <c r="N8979" s="4">
        <v>21.962</v>
      </c>
      <c r="O8979" s="5">
        <v>42305.745292812499</v>
      </c>
      <c r="P8979" s="5">
        <v>43258.050196053242</v>
      </c>
    </row>
    <row r="8980" spans="1:16">
      <c r="A8980">
        <v>6</v>
      </c>
      <c r="B8980">
        <v>18</v>
      </c>
      <c r="C8980">
        <v>14</v>
      </c>
      <c r="D8980">
        <v>28</v>
      </c>
      <c r="E8980">
        <v>3921</v>
      </c>
      <c r="F8980">
        <v>5749</v>
      </c>
      <c r="G8980">
        <v>286</v>
      </c>
      <c r="H8980">
        <v>2</v>
      </c>
      <c r="I8980" s="58" t="s">
        <v>10931</v>
      </c>
      <c r="J8980">
        <v>28602</v>
      </c>
      <c r="K8980" s="4">
        <v>1</v>
      </c>
      <c r="L8980" s="4">
        <v>12.355</v>
      </c>
      <c r="M8980" s="4">
        <v>5.9610000000000003</v>
      </c>
      <c r="N8980" s="4">
        <v>17.315999999999999</v>
      </c>
      <c r="O8980" s="5">
        <v>42305.745292812499</v>
      </c>
      <c r="P8980" s="5">
        <v>43258.050196053242</v>
      </c>
    </row>
    <row r="8981" spans="1:16">
      <c r="A8981">
        <v>6</v>
      </c>
      <c r="B8981">
        <v>18</v>
      </c>
      <c r="C8981">
        <v>14</v>
      </c>
      <c r="D8981">
        <v>28</v>
      </c>
      <c r="E8981">
        <v>3921</v>
      </c>
      <c r="F8981">
        <v>5750</v>
      </c>
      <c r="G8981">
        <v>286</v>
      </c>
      <c r="H8981">
        <v>3</v>
      </c>
      <c r="I8981" s="58" t="s">
        <v>10932</v>
      </c>
      <c r="J8981">
        <v>28603</v>
      </c>
      <c r="K8981" s="4">
        <v>0</v>
      </c>
      <c r="L8981" s="4">
        <v>9.5079999999999991</v>
      </c>
      <c r="M8981" s="4">
        <v>17.315999999999999</v>
      </c>
      <c r="N8981" s="4">
        <v>26.824000000000002</v>
      </c>
      <c r="O8981" s="5">
        <v>42305.745292812499</v>
      </c>
      <c r="P8981" s="5">
        <v>43258.050196053242</v>
      </c>
    </row>
    <row r="8982" spans="1:16">
      <c r="A8982">
        <v>6</v>
      </c>
      <c r="B8982">
        <v>18</v>
      </c>
      <c r="C8982">
        <v>14</v>
      </c>
      <c r="D8982">
        <v>28</v>
      </c>
      <c r="E8982">
        <v>3921</v>
      </c>
      <c r="F8982">
        <v>5751</v>
      </c>
      <c r="G8982">
        <v>287</v>
      </c>
      <c r="H8982">
        <v>1</v>
      </c>
      <c r="I8982" s="58" t="s">
        <v>10933</v>
      </c>
      <c r="J8982">
        <v>28701</v>
      </c>
      <c r="K8982" s="4">
        <v>1</v>
      </c>
      <c r="L8982" s="4">
        <v>2.109</v>
      </c>
      <c r="M8982" s="4">
        <v>27.016999999999999</v>
      </c>
      <c r="N8982" s="4">
        <v>28.126000000000001</v>
      </c>
      <c r="O8982" s="5">
        <v>42305.745292812499</v>
      </c>
      <c r="P8982" s="5">
        <v>42305.745292812499</v>
      </c>
    </row>
    <row r="8983" spans="1:16">
      <c r="A8983">
        <v>6</v>
      </c>
      <c r="B8983">
        <v>18</v>
      </c>
      <c r="C8983">
        <v>14</v>
      </c>
      <c r="D8983">
        <v>28</v>
      </c>
      <c r="E8983">
        <v>3959</v>
      </c>
      <c r="F8983">
        <v>5752</v>
      </c>
      <c r="G8983">
        <v>3583</v>
      </c>
      <c r="H8983">
        <v>1</v>
      </c>
      <c r="I8983" s="58">
        <v>614705</v>
      </c>
      <c r="J8983">
        <v>358301</v>
      </c>
      <c r="K8983" s="4">
        <v>0</v>
      </c>
      <c r="L8983" s="4">
        <v>22.396999999999998</v>
      </c>
      <c r="M8983" s="4">
        <v>49.454000000000001</v>
      </c>
      <c r="N8983" s="4">
        <v>71.850999999999999</v>
      </c>
      <c r="O8983" s="5">
        <v>42305.745292812499</v>
      </c>
      <c r="P8983" s="5">
        <v>43258.050196053242</v>
      </c>
    </row>
    <row r="8984" spans="1:16">
      <c r="A8984">
        <v>6</v>
      </c>
      <c r="B8984">
        <v>18</v>
      </c>
      <c r="C8984">
        <v>14</v>
      </c>
      <c r="D8984">
        <v>28</v>
      </c>
      <c r="E8984">
        <v>3968</v>
      </c>
      <c r="F8984">
        <v>5753</v>
      </c>
      <c r="G8984">
        <v>384</v>
      </c>
      <c r="H8984">
        <v>1</v>
      </c>
      <c r="I8984" s="58" t="s">
        <v>10934</v>
      </c>
      <c r="J8984">
        <v>38401</v>
      </c>
      <c r="K8984" s="4">
        <v>0</v>
      </c>
      <c r="L8984" s="4">
        <v>11.154</v>
      </c>
      <c r="M8984" s="4">
        <v>0</v>
      </c>
      <c r="N8984" s="4">
        <v>11.154</v>
      </c>
      <c r="O8984" s="5">
        <v>42305.745292812499</v>
      </c>
      <c r="P8984" s="5">
        <v>42305.745292812499</v>
      </c>
    </row>
    <row r="8985" spans="1:16">
      <c r="A8985">
        <v>6</v>
      </c>
      <c r="B8985">
        <v>18</v>
      </c>
      <c r="C8985">
        <v>14</v>
      </c>
      <c r="D8985">
        <v>28</v>
      </c>
      <c r="E8985">
        <v>4060</v>
      </c>
      <c r="F8985">
        <v>5754</v>
      </c>
      <c r="G8985">
        <v>573</v>
      </c>
      <c r="H8985">
        <v>2</v>
      </c>
      <c r="I8985" s="58" t="s">
        <v>10935</v>
      </c>
      <c r="J8985">
        <v>57302</v>
      </c>
      <c r="K8985" s="4">
        <v>0</v>
      </c>
      <c r="L8985" s="4">
        <v>7.8760000000000003</v>
      </c>
      <c r="M8985" s="4">
        <v>22.09</v>
      </c>
      <c r="N8985" s="4">
        <v>29.966000000000001</v>
      </c>
      <c r="O8985" s="5">
        <v>42305.745292812499</v>
      </c>
      <c r="P8985" s="5">
        <v>43258.050196053242</v>
      </c>
    </row>
    <row r="8986" spans="1:16">
      <c r="A8986">
        <v>6</v>
      </c>
      <c r="B8986">
        <v>18</v>
      </c>
      <c r="C8986">
        <v>14</v>
      </c>
      <c r="D8986">
        <v>28</v>
      </c>
      <c r="E8986">
        <v>4537</v>
      </c>
      <c r="F8986">
        <v>5755</v>
      </c>
      <c r="G8986">
        <v>29</v>
      </c>
      <c r="H8986">
        <v>3</v>
      </c>
      <c r="I8986" s="58">
        <v>47178</v>
      </c>
      <c r="J8986">
        <v>2903</v>
      </c>
      <c r="K8986" s="4">
        <v>0</v>
      </c>
      <c r="L8986" s="4">
        <v>9.5370000000000008</v>
      </c>
      <c r="M8986" s="4">
        <v>507.61500000000001</v>
      </c>
      <c r="N8986" s="4">
        <v>517.15200000000004</v>
      </c>
      <c r="O8986" s="5">
        <v>42305.745292812499</v>
      </c>
      <c r="P8986" s="5">
        <v>42305.745292812499</v>
      </c>
    </row>
    <row r="8987" spans="1:16">
      <c r="A8987">
        <v>6</v>
      </c>
      <c r="B8987">
        <v>18</v>
      </c>
      <c r="C8987">
        <v>14</v>
      </c>
      <c r="D8987">
        <v>28</v>
      </c>
      <c r="E8987">
        <v>4542</v>
      </c>
      <c r="F8987">
        <v>5756</v>
      </c>
      <c r="G8987">
        <v>152</v>
      </c>
      <c r="H8987">
        <v>2</v>
      </c>
      <c r="I8987" s="58" t="s">
        <v>10936</v>
      </c>
      <c r="J8987">
        <v>15202</v>
      </c>
      <c r="K8987" s="4">
        <v>8.5749999999999993</v>
      </c>
      <c r="L8987" s="4">
        <v>11.999000000000001</v>
      </c>
      <c r="M8987" s="4">
        <v>350.37299999999999</v>
      </c>
      <c r="N8987" s="4">
        <v>353.79700000000003</v>
      </c>
      <c r="O8987" s="5">
        <v>42305.745292812499</v>
      </c>
      <c r="P8987" s="5">
        <v>42305.745292812499</v>
      </c>
    </row>
    <row r="8988" spans="1:16">
      <c r="A8988">
        <v>6</v>
      </c>
      <c r="B8988">
        <v>18</v>
      </c>
      <c r="C8988">
        <v>14</v>
      </c>
      <c r="D8988">
        <v>28</v>
      </c>
      <c r="E8988">
        <v>4542</v>
      </c>
      <c r="F8988">
        <v>5757</v>
      </c>
      <c r="G8988">
        <v>152</v>
      </c>
      <c r="H8988">
        <v>3</v>
      </c>
      <c r="I8988" s="58" t="s">
        <v>10937</v>
      </c>
      <c r="J8988">
        <v>15203</v>
      </c>
      <c r="K8988" s="4">
        <v>11.9</v>
      </c>
      <c r="L8988" s="4">
        <v>25.009</v>
      </c>
      <c r="M8988" s="4">
        <v>353.79700000000003</v>
      </c>
      <c r="N8988" s="4">
        <v>366.90600000000001</v>
      </c>
      <c r="O8988" s="5">
        <v>42305.745292812499</v>
      </c>
      <c r="P8988" s="5">
        <v>42305.745292812499</v>
      </c>
    </row>
    <row r="8989" spans="1:16">
      <c r="A8989">
        <v>6</v>
      </c>
      <c r="B8989">
        <v>18</v>
      </c>
      <c r="C8989">
        <v>14</v>
      </c>
      <c r="D8989">
        <v>28</v>
      </c>
      <c r="E8989">
        <v>4542</v>
      </c>
      <c r="F8989">
        <v>5758</v>
      </c>
      <c r="G8989">
        <v>153</v>
      </c>
      <c r="H8989">
        <v>1</v>
      </c>
      <c r="I8989" s="58" t="s">
        <v>10938</v>
      </c>
      <c r="J8989">
        <v>15301</v>
      </c>
      <c r="K8989" s="4">
        <v>7.0640000000000001</v>
      </c>
      <c r="L8989" s="4">
        <v>8.5359999999999996</v>
      </c>
      <c r="M8989" s="4">
        <v>370.80500000000001</v>
      </c>
      <c r="N8989" s="4">
        <v>372.27699999999999</v>
      </c>
      <c r="O8989" s="5">
        <v>42305.745292812499</v>
      </c>
      <c r="P8989" s="5">
        <v>43258.050196053242</v>
      </c>
    </row>
    <row r="8990" spans="1:16">
      <c r="A8990">
        <v>6</v>
      </c>
      <c r="B8990">
        <v>18</v>
      </c>
      <c r="C8990">
        <v>14</v>
      </c>
      <c r="D8990">
        <v>28</v>
      </c>
      <c r="E8990">
        <v>821</v>
      </c>
      <c r="F8990">
        <v>5727</v>
      </c>
      <c r="G8990">
        <v>1060</v>
      </c>
      <c r="H8990">
        <v>1</v>
      </c>
      <c r="I8990" s="58" t="s">
        <v>10939</v>
      </c>
      <c r="J8990">
        <v>106001</v>
      </c>
      <c r="K8990" s="4">
        <v>0</v>
      </c>
      <c r="L8990" s="4">
        <v>7.7789999999999999</v>
      </c>
      <c r="M8990" s="4">
        <v>0</v>
      </c>
      <c r="N8990" s="4">
        <v>7.7789999999999999</v>
      </c>
      <c r="O8990" s="5">
        <v>42305.745292812499</v>
      </c>
      <c r="P8990" s="5">
        <v>42305.745292812499</v>
      </c>
    </row>
    <row r="8991" spans="1:16">
      <c r="A8991">
        <v>6</v>
      </c>
      <c r="B8991">
        <v>18</v>
      </c>
      <c r="C8991">
        <v>14</v>
      </c>
      <c r="D8991">
        <v>28</v>
      </c>
      <c r="E8991">
        <v>822</v>
      </c>
      <c r="F8991">
        <v>5728</v>
      </c>
      <c r="G8991">
        <v>384</v>
      </c>
      <c r="H8991">
        <v>4</v>
      </c>
      <c r="I8991" s="58" t="s">
        <v>1758</v>
      </c>
      <c r="J8991">
        <v>38404</v>
      </c>
      <c r="K8991" s="4">
        <v>20</v>
      </c>
      <c r="L8991" s="4">
        <v>26.785</v>
      </c>
      <c r="M8991" s="4">
        <v>0</v>
      </c>
      <c r="N8991" s="4">
        <v>6.7850000000000001</v>
      </c>
      <c r="O8991" s="5">
        <v>42305.745292812499</v>
      </c>
      <c r="P8991" s="5">
        <v>42305.745292812499</v>
      </c>
    </row>
    <row r="8992" spans="1:16">
      <c r="A8992">
        <v>6</v>
      </c>
      <c r="B8992">
        <v>18</v>
      </c>
      <c r="C8992">
        <v>14</v>
      </c>
      <c r="D8992">
        <v>28</v>
      </c>
      <c r="E8992">
        <v>822</v>
      </c>
      <c r="F8992">
        <v>5729</v>
      </c>
      <c r="G8992">
        <v>3113</v>
      </c>
      <c r="H8992">
        <v>4</v>
      </c>
      <c r="I8992" s="58">
        <v>443131</v>
      </c>
      <c r="J8992">
        <v>311304</v>
      </c>
      <c r="K8992" s="4">
        <v>0</v>
      </c>
      <c r="L8992" s="4">
        <v>4.117</v>
      </c>
      <c r="M8992" s="4">
        <v>6.7850000000000001</v>
      </c>
      <c r="N8992" s="4">
        <v>10.901999999999999</v>
      </c>
      <c r="O8992" s="5">
        <v>42305.745292812499</v>
      </c>
      <c r="P8992" s="5">
        <v>43258.050196053242</v>
      </c>
    </row>
    <row r="8993" spans="1:16">
      <c r="A8993">
        <v>6</v>
      </c>
      <c r="B8993">
        <v>18</v>
      </c>
      <c r="C8993">
        <v>14</v>
      </c>
      <c r="D8993">
        <v>28</v>
      </c>
      <c r="E8993">
        <v>858</v>
      </c>
      <c r="F8993">
        <v>5730</v>
      </c>
      <c r="G8993">
        <v>805</v>
      </c>
      <c r="H8993">
        <v>3</v>
      </c>
      <c r="I8993" s="58" t="s">
        <v>10940</v>
      </c>
      <c r="J8993">
        <v>80503</v>
      </c>
      <c r="K8993" s="4">
        <v>1.0860000000000001</v>
      </c>
      <c r="L8993" s="4">
        <v>18.187999999999999</v>
      </c>
      <c r="M8993" s="4">
        <v>0</v>
      </c>
      <c r="N8993" s="4">
        <v>17.102</v>
      </c>
      <c r="O8993" s="5">
        <v>42305.745292812499</v>
      </c>
      <c r="P8993" s="5">
        <v>42305.745292812499</v>
      </c>
    </row>
    <row r="8994" spans="1:16">
      <c r="A8994">
        <v>6</v>
      </c>
      <c r="B8994">
        <v>19</v>
      </c>
      <c r="C8994">
        <v>13</v>
      </c>
      <c r="D8994">
        <v>120</v>
      </c>
      <c r="E8994">
        <v>1277</v>
      </c>
      <c r="F8994">
        <v>5412</v>
      </c>
      <c r="G8994">
        <v>1307</v>
      </c>
      <c r="H8994">
        <v>1</v>
      </c>
      <c r="I8994" s="58" t="s">
        <v>10941</v>
      </c>
      <c r="J8994">
        <v>130701</v>
      </c>
      <c r="K8994" s="4">
        <v>1</v>
      </c>
      <c r="L8994" s="4">
        <v>12.577999999999999</v>
      </c>
      <c r="M8994" s="4">
        <v>0</v>
      </c>
      <c r="N8994" s="4">
        <v>11.577999999999999</v>
      </c>
      <c r="O8994" s="5">
        <v>42305.745292812499</v>
      </c>
      <c r="P8994" s="5">
        <v>42305.745292812499</v>
      </c>
    </row>
    <row r="8995" spans="1:16">
      <c r="A8995">
        <v>6</v>
      </c>
      <c r="B8995">
        <v>19</v>
      </c>
      <c r="C8995">
        <v>13</v>
      </c>
      <c r="D8995">
        <v>120</v>
      </c>
      <c r="E8995">
        <v>1411</v>
      </c>
      <c r="F8995">
        <v>5413</v>
      </c>
      <c r="G8995">
        <v>420</v>
      </c>
      <c r="H8995">
        <v>12</v>
      </c>
      <c r="I8995" s="58" t="s">
        <v>10942</v>
      </c>
      <c r="J8995">
        <v>42012</v>
      </c>
      <c r="K8995" s="4">
        <v>0</v>
      </c>
      <c r="L8995" s="4">
        <v>3.04</v>
      </c>
      <c r="M8995" s="4">
        <v>0</v>
      </c>
      <c r="N8995" s="4">
        <v>3.04</v>
      </c>
      <c r="O8995" s="5">
        <v>42305.745292812499</v>
      </c>
      <c r="P8995" s="5">
        <v>42305.745292812499</v>
      </c>
    </row>
    <row r="8996" spans="1:16">
      <c r="A8996">
        <v>6</v>
      </c>
      <c r="B8996">
        <v>19</v>
      </c>
      <c r="C8996">
        <v>13</v>
      </c>
      <c r="D8996">
        <v>120</v>
      </c>
      <c r="E8996">
        <v>1688</v>
      </c>
      <c r="F8996">
        <v>5414</v>
      </c>
      <c r="G8996">
        <v>1090</v>
      </c>
      <c r="H8996">
        <v>3</v>
      </c>
      <c r="I8996" s="58" t="s">
        <v>10943</v>
      </c>
      <c r="J8996">
        <v>109003</v>
      </c>
      <c r="K8996" s="4">
        <v>0</v>
      </c>
      <c r="L8996" s="4">
        <v>8.8179999999999996</v>
      </c>
      <c r="M8996" s="4">
        <v>0</v>
      </c>
      <c r="N8996" s="4">
        <v>8.8179999999999996</v>
      </c>
      <c r="O8996" s="5">
        <v>42305.745292812499</v>
      </c>
      <c r="P8996" s="5">
        <v>42305.745292812499</v>
      </c>
    </row>
    <row r="8997" spans="1:16">
      <c r="A8997">
        <v>6</v>
      </c>
      <c r="B8997">
        <v>19</v>
      </c>
      <c r="C8997">
        <v>13</v>
      </c>
      <c r="D8997">
        <v>120</v>
      </c>
      <c r="E8997">
        <v>1688</v>
      </c>
      <c r="F8997">
        <v>5415</v>
      </c>
      <c r="G8997">
        <v>1090</v>
      </c>
      <c r="H8997">
        <v>4</v>
      </c>
      <c r="I8997" s="58" t="s">
        <v>10944</v>
      </c>
      <c r="J8997">
        <v>109004</v>
      </c>
      <c r="K8997" s="4">
        <v>0</v>
      </c>
      <c r="L8997" s="4">
        <v>9.6180000000000003</v>
      </c>
      <c r="M8997" s="4">
        <v>8.8699999999999992</v>
      </c>
      <c r="N8997" s="4">
        <v>18.488</v>
      </c>
      <c r="O8997" s="5">
        <v>42305.745292812499</v>
      </c>
      <c r="P8997" s="5">
        <v>43258.050196053242</v>
      </c>
    </row>
    <row r="8998" spans="1:16">
      <c r="A8998">
        <v>6</v>
      </c>
      <c r="B8998">
        <v>19</v>
      </c>
      <c r="C8998">
        <v>13</v>
      </c>
      <c r="D8998">
        <v>120</v>
      </c>
      <c r="E8998">
        <v>1769</v>
      </c>
      <c r="F8998">
        <v>5416</v>
      </c>
      <c r="G8998">
        <v>1695</v>
      </c>
      <c r="H8998">
        <v>1</v>
      </c>
      <c r="I8998" s="58">
        <v>-74873</v>
      </c>
      <c r="J8998">
        <v>169501</v>
      </c>
      <c r="K8998" s="4">
        <v>0</v>
      </c>
      <c r="L8998" s="4">
        <v>6.4569999999999999</v>
      </c>
      <c r="M8998" s="4">
        <v>0</v>
      </c>
      <c r="N8998" s="4">
        <v>6.4569999999999999</v>
      </c>
      <c r="O8998" s="5">
        <v>42305.745292812499</v>
      </c>
      <c r="P8998" s="5">
        <v>42305.745292812499</v>
      </c>
    </row>
    <row r="8999" spans="1:16">
      <c r="A8999">
        <v>6</v>
      </c>
      <c r="B8999">
        <v>19</v>
      </c>
      <c r="C8999">
        <v>13</v>
      </c>
      <c r="D8999">
        <v>120</v>
      </c>
      <c r="E8999">
        <v>1903</v>
      </c>
      <c r="F8999">
        <v>5417</v>
      </c>
      <c r="G8999">
        <v>1945</v>
      </c>
      <c r="H8999">
        <v>1</v>
      </c>
      <c r="I8999" s="58">
        <v>16438</v>
      </c>
      <c r="J8999">
        <v>194501</v>
      </c>
      <c r="K8999" s="4">
        <v>1</v>
      </c>
      <c r="L8999" s="4">
        <v>8.5980000000000008</v>
      </c>
      <c r="M8999" s="4">
        <v>0</v>
      </c>
      <c r="N8999" s="4">
        <v>7.5979999999999999</v>
      </c>
      <c r="O8999" s="5">
        <v>42305.745292812499</v>
      </c>
      <c r="P8999" s="5">
        <v>42305.745292812499</v>
      </c>
    </row>
    <row r="9000" spans="1:16">
      <c r="A9000">
        <v>6</v>
      </c>
      <c r="B9000">
        <v>19</v>
      </c>
      <c r="C9000">
        <v>13</v>
      </c>
      <c r="D9000">
        <v>120</v>
      </c>
      <c r="E9000">
        <v>1904</v>
      </c>
      <c r="F9000">
        <v>5418</v>
      </c>
      <c r="G9000">
        <v>1307</v>
      </c>
      <c r="H9000">
        <v>2</v>
      </c>
      <c r="I9000" s="58" t="s">
        <v>10945</v>
      </c>
      <c r="J9000">
        <v>130702</v>
      </c>
      <c r="K9000" s="4">
        <v>0</v>
      </c>
      <c r="L9000" s="4">
        <v>6.93</v>
      </c>
      <c r="M9000" s="4">
        <v>0</v>
      </c>
      <c r="N9000" s="4">
        <v>6.93</v>
      </c>
      <c r="O9000" s="5">
        <v>42305.745292812499</v>
      </c>
      <c r="P9000" s="5">
        <v>42305.745292812499</v>
      </c>
    </row>
    <row r="9001" spans="1:16">
      <c r="A9001">
        <v>6</v>
      </c>
      <c r="B9001">
        <v>19</v>
      </c>
      <c r="C9001">
        <v>13</v>
      </c>
      <c r="D9001">
        <v>120</v>
      </c>
      <c r="E9001">
        <v>1939</v>
      </c>
      <c r="F9001">
        <v>5419</v>
      </c>
      <c r="G9001">
        <v>1744</v>
      </c>
      <c r="H9001">
        <v>2</v>
      </c>
      <c r="I9001" s="58">
        <v>-56946</v>
      </c>
      <c r="J9001">
        <v>174402</v>
      </c>
      <c r="K9001" s="4">
        <v>0</v>
      </c>
      <c r="L9001" s="4">
        <v>5.4059999999999997</v>
      </c>
      <c r="M9001" s="4">
        <v>6.649</v>
      </c>
      <c r="N9001" s="4">
        <v>12.055</v>
      </c>
      <c r="O9001" s="5">
        <v>42305.745292812499</v>
      </c>
      <c r="P9001" s="5">
        <v>42305.745292812499</v>
      </c>
    </row>
    <row r="9002" spans="1:16">
      <c r="A9002">
        <v>6</v>
      </c>
      <c r="B9002">
        <v>19</v>
      </c>
      <c r="C9002">
        <v>13</v>
      </c>
      <c r="D9002">
        <v>120</v>
      </c>
      <c r="E9002">
        <v>2964</v>
      </c>
      <c r="F9002">
        <v>5420</v>
      </c>
      <c r="G9002">
        <v>3013</v>
      </c>
      <c r="H9002">
        <v>1</v>
      </c>
      <c r="I9002" s="58">
        <v>406517</v>
      </c>
      <c r="J9002">
        <v>301301</v>
      </c>
      <c r="K9002" s="4">
        <v>1</v>
      </c>
      <c r="L9002" s="4">
        <v>3.4460000000000002</v>
      </c>
      <c r="M9002" s="4">
        <v>0</v>
      </c>
      <c r="N9002" s="4">
        <v>2.4460000000000002</v>
      </c>
      <c r="O9002" s="5">
        <v>42305.745292812499</v>
      </c>
      <c r="P9002" s="5">
        <v>42305.745292812499</v>
      </c>
    </row>
    <row r="9003" spans="1:16">
      <c r="A9003">
        <v>6</v>
      </c>
      <c r="B9003">
        <v>19</v>
      </c>
      <c r="C9003">
        <v>13</v>
      </c>
      <c r="D9003">
        <v>120</v>
      </c>
      <c r="E9003">
        <v>3101</v>
      </c>
      <c r="F9003">
        <v>5421</v>
      </c>
      <c r="G9003">
        <v>1756</v>
      </c>
      <c r="H9003">
        <v>1</v>
      </c>
      <c r="I9003" s="58">
        <v>-52594</v>
      </c>
      <c r="J9003">
        <v>175601</v>
      </c>
      <c r="K9003" s="4">
        <v>1</v>
      </c>
      <c r="L9003" s="4">
        <v>9.2439999999999998</v>
      </c>
      <c r="M9003" s="4">
        <v>0</v>
      </c>
      <c r="N9003" s="4">
        <v>8.2439999999999998</v>
      </c>
      <c r="O9003" s="5">
        <v>42305.745292812499</v>
      </c>
      <c r="P9003" s="5">
        <v>43258.050196053242</v>
      </c>
    </row>
    <row r="9004" spans="1:16">
      <c r="A9004">
        <v>6</v>
      </c>
      <c r="B9004">
        <v>19</v>
      </c>
      <c r="C9004">
        <v>13</v>
      </c>
      <c r="D9004">
        <v>120</v>
      </c>
      <c r="E9004">
        <v>3101</v>
      </c>
      <c r="F9004">
        <v>5422</v>
      </c>
      <c r="G9004">
        <v>3202</v>
      </c>
      <c r="H9004">
        <v>1</v>
      </c>
      <c r="I9004" s="58">
        <v>475548</v>
      </c>
      <c r="J9004">
        <v>320201</v>
      </c>
      <c r="K9004" s="4">
        <v>0</v>
      </c>
      <c r="L9004" s="4">
        <v>4.2809999999999997</v>
      </c>
      <c r="M9004" s="4">
        <v>8.2439999999999998</v>
      </c>
      <c r="N9004" s="4">
        <v>12.525</v>
      </c>
      <c r="O9004" s="5">
        <v>42305.745292812499</v>
      </c>
      <c r="P9004" s="5">
        <v>43258.050196053242</v>
      </c>
    </row>
    <row r="9005" spans="1:16">
      <c r="A9005">
        <v>6</v>
      </c>
      <c r="B9005">
        <v>19</v>
      </c>
      <c r="C9005">
        <v>13</v>
      </c>
      <c r="D9005">
        <v>120</v>
      </c>
      <c r="E9005">
        <v>3237</v>
      </c>
      <c r="F9005">
        <v>5423</v>
      </c>
      <c r="G9005">
        <v>671</v>
      </c>
      <c r="H9005">
        <v>1</v>
      </c>
      <c r="I9005" s="58" t="s">
        <v>10946</v>
      </c>
      <c r="J9005">
        <v>67101</v>
      </c>
      <c r="K9005" s="4">
        <v>5</v>
      </c>
      <c r="L9005" s="4">
        <v>8</v>
      </c>
      <c r="M9005" s="4">
        <v>0</v>
      </c>
      <c r="N9005" s="4">
        <v>3</v>
      </c>
      <c r="O9005" t="s">
        <v>1223</v>
      </c>
      <c r="P9005" t="s">
        <v>1223</v>
      </c>
    </row>
    <row r="9006" spans="1:16">
      <c r="A9006">
        <v>6</v>
      </c>
      <c r="B9006">
        <v>19</v>
      </c>
      <c r="C9006">
        <v>13</v>
      </c>
      <c r="D9006">
        <v>120</v>
      </c>
      <c r="E9006">
        <v>3883</v>
      </c>
      <c r="F9006">
        <v>5424</v>
      </c>
      <c r="G9006">
        <v>179</v>
      </c>
      <c r="H9006">
        <v>9</v>
      </c>
      <c r="I9006" s="58" t="s">
        <v>10947</v>
      </c>
      <c r="J9006">
        <v>17909</v>
      </c>
      <c r="K9006" s="4">
        <v>0</v>
      </c>
      <c r="L9006" s="4">
        <v>11.279</v>
      </c>
      <c r="M9006" s="4">
        <v>114.83199999999999</v>
      </c>
      <c r="N9006" s="4">
        <v>126.111</v>
      </c>
      <c r="O9006" s="5">
        <v>42305.745292812499</v>
      </c>
      <c r="P9006" s="5">
        <v>43258.050196053242</v>
      </c>
    </row>
    <row r="9007" spans="1:16">
      <c r="A9007">
        <v>6</v>
      </c>
      <c r="B9007">
        <v>19</v>
      </c>
      <c r="C9007">
        <v>13</v>
      </c>
      <c r="D9007">
        <v>120</v>
      </c>
      <c r="E9007">
        <v>3947</v>
      </c>
      <c r="F9007">
        <v>5425</v>
      </c>
      <c r="G9007">
        <v>346</v>
      </c>
      <c r="H9007">
        <v>1</v>
      </c>
      <c r="I9007" s="58" t="s">
        <v>10948</v>
      </c>
      <c r="J9007">
        <v>34601</v>
      </c>
      <c r="K9007" s="4">
        <v>1</v>
      </c>
      <c r="L9007" s="4">
        <v>11.46</v>
      </c>
      <c r="M9007" s="4">
        <v>48.878</v>
      </c>
      <c r="N9007" s="4">
        <v>59.338000000000001</v>
      </c>
      <c r="O9007" s="5">
        <v>42305.745292812499</v>
      </c>
      <c r="P9007" s="5">
        <v>42305.745292812499</v>
      </c>
    </row>
    <row r="9008" spans="1:16">
      <c r="A9008">
        <v>6</v>
      </c>
      <c r="B9008">
        <v>19</v>
      </c>
      <c r="C9008">
        <v>13</v>
      </c>
      <c r="D9008">
        <v>120</v>
      </c>
      <c r="E9008">
        <v>3947</v>
      </c>
      <c r="F9008">
        <v>5426</v>
      </c>
      <c r="G9008">
        <v>346</v>
      </c>
      <c r="H9008">
        <v>2</v>
      </c>
      <c r="I9008" s="58" t="s">
        <v>10949</v>
      </c>
      <c r="J9008">
        <v>34602</v>
      </c>
      <c r="K9008" s="4">
        <v>27.344000000000001</v>
      </c>
      <c r="L9008" s="4">
        <v>38.049999999999997</v>
      </c>
      <c r="M9008" s="4">
        <v>59.338000000000001</v>
      </c>
      <c r="N9008" s="4">
        <v>70.043999999999997</v>
      </c>
      <c r="O9008" s="5">
        <v>42305.745292812499</v>
      </c>
      <c r="P9008" s="5">
        <v>43258.050196053242</v>
      </c>
    </row>
    <row r="9009" spans="1:16">
      <c r="A9009">
        <v>6</v>
      </c>
      <c r="B9009">
        <v>19</v>
      </c>
      <c r="C9009">
        <v>13</v>
      </c>
      <c r="D9009">
        <v>120</v>
      </c>
      <c r="E9009">
        <v>3947</v>
      </c>
      <c r="F9009">
        <v>5427</v>
      </c>
      <c r="G9009">
        <v>346</v>
      </c>
      <c r="H9009">
        <v>7</v>
      </c>
      <c r="I9009" s="58" t="s">
        <v>10950</v>
      </c>
      <c r="J9009">
        <v>34607</v>
      </c>
      <c r="K9009" s="4">
        <v>1</v>
      </c>
      <c r="L9009" s="4">
        <v>17.844000000000001</v>
      </c>
      <c r="M9009" s="4">
        <v>32.033999999999999</v>
      </c>
      <c r="N9009" s="4">
        <v>48.878</v>
      </c>
      <c r="O9009" s="5">
        <v>42305.745292812499</v>
      </c>
      <c r="P9009" s="5">
        <v>43258.050196053242</v>
      </c>
    </row>
    <row r="9010" spans="1:16">
      <c r="A9010">
        <v>6</v>
      </c>
      <c r="B9010">
        <v>19</v>
      </c>
      <c r="C9010">
        <v>13</v>
      </c>
      <c r="D9010">
        <v>120</v>
      </c>
      <c r="E9010">
        <v>3992</v>
      </c>
      <c r="F9010">
        <v>5428</v>
      </c>
      <c r="G9010">
        <v>420</v>
      </c>
      <c r="H9010">
        <v>1</v>
      </c>
      <c r="I9010" s="58" t="s">
        <v>10951</v>
      </c>
      <c r="J9010">
        <v>42001</v>
      </c>
      <c r="K9010" s="4">
        <v>0</v>
      </c>
      <c r="L9010" s="4">
        <v>13.750999999999999</v>
      </c>
      <c r="M9010" s="4">
        <v>0</v>
      </c>
      <c r="N9010" s="4">
        <v>13.750999999999999</v>
      </c>
      <c r="O9010" s="5">
        <v>42305.745292812499</v>
      </c>
      <c r="P9010" s="5">
        <v>43258.050196053242</v>
      </c>
    </row>
    <row r="9011" spans="1:16">
      <c r="A9011">
        <v>6</v>
      </c>
      <c r="B9011">
        <v>19</v>
      </c>
      <c r="C9011">
        <v>13</v>
      </c>
      <c r="D9011">
        <v>120</v>
      </c>
      <c r="E9011">
        <v>3992</v>
      </c>
      <c r="F9011">
        <v>5429</v>
      </c>
      <c r="G9011">
        <v>420</v>
      </c>
      <c r="H9011">
        <v>2</v>
      </c>
      <c r="I9011" s="58" t="s">
        <v>10952</v>
      </c>
      <c r="J9011">
        <v>42002</v>
      </c>
      <c r="K9011" s="4">
        <v>13.750999999999999</v>
      </c>
      <c r="L9011" s="4">
        <v>23.873000000000001</v>
      </c>
      <c r="M9011" s="4">
        <v>13.750999999999999</v>
      </c>
      <c r="N9011" s="4">
        <v>23.873000000000001</v>
      </c>
      <c r="O9011" s="5">
        <v>42305.745292812499</v>
      </c>
      <c r="P9011" s="5">
        <v>43258.050196053242</v>
      </c>
    </row>
    <row r="9012" spans="1:16">
      <c r="A9012">
        <v>6</v>
      </c>
      <c r="B9012">
        <v>19</v>
      </c>
      <c r="C9012">
        <v>13</v>
      </c>
      <c r="D9012">
        <v>120</v>
      </c>
      <c r="E9012">
        <v>415</v>
      </c>
      <c r="F9012">
        <v>5403</v>
      </c>
      <c r="G9012">
        <v>515</v>
      </c>
      <c r="H9012">
        <v>1</v>
      </c>
      <c r="I9012" s="58" t="s">
        <v>1760</v>
      </c>
      <c r="J9012">
        <v>51501</v>
      </c>
      <c r="K9012" s="4">
        <v>4.0350000000000001</v>
      </c>
      <c r="L9012" s="4">
        <v>22.021000000000001</v>
      </c>
      <c r="M9012" s="4">
        <v>4.0350000000000001</v>
      </c>
      <c r="N9012" s="4">
        <v>22.021000000000001</v>
      </c>
      <c r="O9012" s="5">
        <v>42305.745292812499</v>
      </c>
      <c r="P9012" s="5">
        <v>42305.745292812499</v>
      </c>
    </row>
    <row r="9013" spans="1:16">
      <c r="A9013">
        <v>6</v>
      </c>
      <c r="B9013">
        <v>19</v>
      </c>
      <c r="C9013">
        <v>13</v>
      </c>
      <c r="D9013">
        <v>120</v>
      </c>
      <c r="E9013">
        <v>415</v>
      </c>
      <c r="F9013">
        <v>5404</v>
      </c>
      <c r="G9013">
        <v>2821</v>
      </c>
      <c r="H9013">
        <v>3</v>
      </c>
      <c r="I9013" s="58">
        <v>336450</v>
      </c>
      <c r="J9013">
        <v>282103</v>
      </c>
      <c r="K9013" s="4">
        <v>0</v>
      </c>
      <c r="L9013" s="4">
        <v>4.0350000000000001</v>
      </c>
      <c r="M9013" s="4">
        <v>0</v>
      </c>
      <c r="N9013" s="4">
        <v>4.0350000000000001</v>
      </c>
      <c r="O9013" t="s">
        <v>1223</v>
      </c>
      <c r="P9013" t="s">
        <v>1223</v>
      </c>
    </row>
    <row r="9014" spans="1:16">
      <c r="A9014">
        <v>6</v>
      </c>
      <c r="B9014">
        <v>19</v>
      </c>
      <c r="C9014">
        <v>13</v>
      </c>
      <c r="D9014">
        <v>120</v>
      </c>
      <c r="E9014">
        <v>4286</v>
      </c>
      <c r="F9014">
        <v>5430</v>
      </c>
      <c r="G9014">
        <v>89</v>
      </c>
      <c r="H9014">
        <v>11</v>
      </c>
      <c r="I9014" s="58">
        <v>32813</v>
      </c>
      <c r="J9014">
        <v>8911</v>
      </c>
      <c r="K9014" s="4">
        <v>1</v>
      </c>
      <c r="L9014" s="4">
        <v>4.4420000000000002</v>
      </c>
      <c r="M9014" s="4">
        <v>0</v>
      </c>
      <c r="N9014" s="4">
        <v>3.4420000000000002</v>
      </c>
      <c r="O9014" s="5">
        <v>42305.745292812499</v>
      </c>
      <c r="P9014" s="5">
        <v>42305.745292812499</v>
      </c>
    </row>
    <row r="9015" spans="1:16">
      <c r="A9015">
        <v>6</v>
      </c>
      <c r="B9015">
        <v>19</v>
      </c>
      <c r="C9015">
        <v>13</v>
      </c>
      <c r="D9015">
        <v>120</v>
      </c>
      <c r="E9015">
        <v>4287</v>
      </c>
      <c r="F9015">
        <v>5431</v>
      </c>
      <c r="G9015">
        <v>89</v>
      </c>
      <c r="H9015">
        <v>12</v>
      </c>
      <c r="I9015" s="58">
        <v>32843</v>
      </c>
      <c r="J9015">
        <v>8912</v>
      </c>
      <c r="K9015" s="4">
        <v>0.5</v>
      </c>
      <c r="L9015" s="4">
        <v>3.0710000000000002</v>
      </c>
      <c r="M9015" s="4">
        <v>0</v>
      </c>
      <c r="N9015" s="4">
        <v>2.5710000000000002</v>
      </c>
      <c r="O9015" s="5">
        <v>42305.745292812499</v>
      </c>
      <c r="P9015" s="5">
        <v>42305.745292812499</v>
      </c>
    </row>
    <row r="9016" spans="1:16">
      <c r="A9016">
        <v>6</v>
      </c>
      <c r="B9016">
        <v>19</v>
      </c>
      <c r="C9016">
        <v>13</v>
      </c>
      <c r="D9016">
        <v>120</v>
      </c>
      <c r="E9016">
        <v>4520</v>
      </c>
      <c r="F9016">
        <v>5432</v>
      </c>
      <c r="G9016">
        <v>89</v>
      </c>
      <c r="H9016">
        <v>3</v>
      </c>
      <c r="I9016" s="58">
        <v>32568</v>
      </c>
      <c r="J9016">
        <v>8903</v>
      </c>
      <c r="K9016" s="4">
        <v>10.337999999999999</v>
      </c>
      <c r="L9016" s="4">
        <v>19.61</v>
      </c>
      <c r="M9016" s="4">
        <v>402.75099999999998</v>
      </c>
      <c r="N9016" s="4">
        <v>412.02300000000002</v>
      </c>
      <c r="O9016" s="5">
        <v>42305.745292812499</v>
      </c>
      <c r="P9016" s="5">
        <v>43258.050196053242</v>
      </c>
    </row>
    <row r="9017" spans="1:16">
      <c r="A9017">
        <v>6</v>
      </c>
      <c r="B9017">
        <v>19</v>
      </c>
      <c r="C9017">
        <v>13</v>
      </c>
      <c r="D9017">
        <v>120</v>
      </c>
      <c r="E9017">
        <v>4520</v>
      </c>
      <c r="F9017">
        <v>5433</v>
      </c>
      <c r="G9017">
        <v>89</v>
      </c>
      <c r="H9017">
        <v>4</v>
      </c>
      <c r="I9017" s="58">
        <v>32599</v>
      </c>
      <c r="J9017">
        <v>8904</v>
      </c>
      <c r="K9017" s="4">
        <v>5.7409999999999997</v>
      </c>
      <c r="L9017" s="4">
        <v>15.180999999999999</v>
      </c>
      <c r="M9017" s="4">
        <v>393.31099999999998</v>
      </c>
      <c r="N9017" s="4">
        <v>402.75099999999998</v>
      </c>
      <c r="O9017" s="5">
        <v>42305.745292812499</v>
      </c>
      <c r="P9017" s="5">
        <v>43258.050196053242</v>
      </c>
    </row>
    <row r="9018" spans="1:16">
      <c r="A9018">
        <v>6</v>
      </c>
      <c r="B9018">
        <v>19</v>
      </c>
      <c r="C9018">
        <v>13</v>
      </c>
      <c r="D9018">
        <v>120</v>
      </c>
      <c r="E9018">
        <v>4520</v>
      </c>
      <c r="F9018">
        <v>5434</v>
      </c>
      <c r="G9018">
        <v>89</v>
      </c>
      <c r="H9018">
        <v>5</v>
      </c>
      <c r="I9018" s="58">
        <v>32629</v>
      </c>
      <c r="J9018">
        <v>8905</v>
      </c>
      <c r="K9018" s="4">
        <v>1</v>
      </c>
      <c r="L9018" s="4">
        <v>5.7409999999999997</v>
      </c>
      <c r="M9018" s="4">
        <v>388.57</v>
      </c>
      <c r="N9018" s="4">
        <v>393.31099999999998</v>
      </c>
      <c r="O9018" s="5">
        <v>42305.745292812499</v>
      </c>
      <c r="P9018" s="5">
        <v>43258.050196053242</v>
      </c>
    </row>
    <row r="9019" spans="1:16">
      <c r="A9019">
        <v>6</v>
      </c>
      <c r="B9019">
        <v>19</v>
      </c>
      <c r="C9019">
        <v>13</v>
      </c>
      <c r="D9019">
        <v>120</v>
      </c>
      <c r="E9019">
        <v>686</v>
      </c>
      <c r="F9019">
        <v>5405</v>
      </c>
      <c r="G9019">
        <v>1090</v>
      </c>
      <c r="H9019">
        <v>1</v>
      </c>
      <c r="I9019" s="58" t="s">
        <v>10953</v>
      </c>
      <c r="J9019">
        <v>109001</v>
      </c>
      <c r="K9019" s="4">
        <v>0</v>
      </c>
      <c r="L9019" s="4">
        <v>19.167999999999999</v>
      </c>
      <c r="M9019" s="4">
        <v>23.731000000000002</v>
      </c>
      <c r="N9019" s="4">
        <v>42.899000000000001</v>
      </c>
      <c r="O9019" s="5">
        <v>42305.745292812499</v>
      </c>
      <c r="P9019" s="5">
        <v>42305.745292812499</v>
      </c>
    </row>
    <row r="9020" spans="1:16">
      <c r="A9020">
        <v>6</v>
      </c>
      <c r="B9020">
        <v>19</v>
      </c>
      <c r="C9020">
        <v>13</v>
      </c>
      <c r="D9020">
        <v>120</v>
      </c>
      <c r="E9020">
        <v>770</v>
      </c>
      <c r="F9020">
        <v>5406</v>
      </c>
      <c r="G9020">
        <v>497</v>
      </c>
      <c r="H9020">
        <v>2</v>
      </c>
      <c r="I9020" s="58" t="s">
        <v>10954</v>
      </c>
      <c r="J9020">
        <v>49702</v>
      </c>
      <c r="K9020" s="4">
        <v>0</v>
      </c>
      <c r="L9020" s="4">
        <v>9.6649999999999991</v>
      </c>
      <c r="M9020" s="4">
        <v>20.753</v>
      </c>
      <c r="N9020" s="4">
        <v>30.417999999999999</v>
      </c>
      <c r="O9020" s="5">
        <v>42305.745292812499</v>
      </c>
      <c r="P9020" s="5">
        <v>42305.745292812499</v>
      </c>
    </row>
    <row r="9021" spans="1:16">
      <c r="A9021">
        <v>6</v>
      </c>
      <c r="B9021">
        <v>19</v>
      </c>
      <c r="C9021">
        <v>13</v>
      </c>
      <c r="D9021">
        <v>120</v>
      </c>
      <c r="E9021">
        <v>770</v>
      </c>
      <c r="F9021">
        <v>5407</v>
      </c>
      <c r="G9021">
        <v>497</v>
      </c>
      <c r="H9021">
        <v>3</v>
      </c>
      <c r="I9021" s="58" t="s">
        <v>10955</v>
      </c>
      <c r="J9021">
        <v>49703</v>
      </c>
      <c r="K9021" s="4">
        <v>0</v>
      </c>
      <c r="L9021" s="4">
        <v>9.3149999999999995</v>
      </c>
      <c r="M9021" s="4">
        <v>30.463000000000001</v>
      </c>
      <c r="N9021" s="4">
        <v>39.777999999999999</v>
      </c>
      <c r="O9021" s="5">
        <v>42305.745292812499</v>
      </c>
      <c r="P9021" s="5">
        <v>43258.050196053242</v>
      </c>
    </row>
    <row r="9022" spans="1:16">
      <c r="A9022">
        <v>6</v>
      </c>
      <c r="B9022">
        <v>19</v>
      </c>
      <c r="C9022">
        <v>13</v>
      </c>
      <c r="D9022">
        <v>120</v>
      </c>
      <c r="E9022">
        <v>770</v>
      </c>
      <c r="F9022">
        <v>5408</v>
      </c>
      <c r="G9022">
        <v>515</v>
      </c>
      <c r="H9022">
        <v>1</v>
      </c>
      <c r="I9022" s="58" t="s">
        <v>1760</v>
      </c>
      <c r="J9022">
        <v>51501</v>
      </c>
      <c r="K9022" s="4">
        <v>30</v>
      </c>
      <c r="L9022" s="4">
        <v>35.951999999999998</v>
      </c>
      <c r="M9022" s="4">
        <v>14.801</v>
      </c>
      <c r="N9022" s="4">
        <v>20.753</v>
      </c>
      <c r="O9022" s="5">
        <v>42305.745292812499</v>
      </c>
      <c r="P9022" s="5">
        <v>42305.745292812499</v>
      </c>
    </row>
    <row r="9023" spans="1:16">
      <c r="A9023">
        <v>6</v>
      </c>
      <c r="B9023">
        <v>19</v>
      </c>
      <c r="C9023">
        <v>13</v>
      </c>
      <c r="D9023">
        <v>120</v>
      </c>
      <c r="E9023">
        <v>855</v>
      </c>
      <c r="F9023">
        <v>5409</v>
      </c>
      <c r="G9023">
        <v>420</v>
      </c>
      <c r="H9023">
        <v>9</v>
      </c>
      <c r="I9023" s="58" t="s">
        <v>10956</v>
      </c>
      <c r="J9023">
        <v>42009</v>
      </c>
      <c r="K9023" s="4">
        <v>6.9690000000000003</v>
      </c>
      <c r="L9023" s="4">
        <v>16.733000000000001</v>
      </c>
      <c r="M9023" s="4">
        <v>0.23200000000000001</v>
      </c>
      <c r="N9023" s="4">
        <v>9.9949999999999992</v>
      </c>
      <c r="O9023" s="5">
        <v>42305.745292812499</v>
      </c>
      <c r="P9023" s="5">
        <v>42305.745292812499</v>
      </c>
    </row>
    <row r="9024" spans="1:16">
      <c r="A9024">
        <v>6</v>
      </c>
      <c r="B9024">
        <v>19</v>
      </c>
      <c r="C9024">
        <v>13</v>
      </c>
      <c r="D9024">
        <v>120</v>
      </c>
      <c r="E9024">
        <v>963</v>
      </c>
      <c r="F9024">
        <v>5410</v>
      </c>
      <c r="G9024">
        <v>515</v>
      </c>
      <c r="H9024">
        <v>5</v>
      </c>
      <c r="I9024" s="58" t="s">
        <v>10957</v>
      </c>
      <c r="J9024">
        <v>51505</v>
      </c>
      <c r="K9024" s="4">
        <v>14.42</v>
      </c>
      <c r="L9024" s="4">
        <v>20.350999999999999</v>
      </c>
      <c r="M9024" s="4">
        <v>10.893000000000001</v>
      </c>
      <c r="N9024" s="4">
        <v>16.824000000000002</v>
      </c>
      <c r="O9024" s="5">
        <v>42305.745292812499</v>
      </c>
      <c r="P9024" s="5">
        <v>42305.745292812499</v>
      </c>
    </row>
    <row r="9025" spans="1:16">
      <c r="A9025">
        <v>6</v>
      </c>
      <c r="B9025">
        <v>19</v>
      </c>
      <c r="C9025">
        <v>13</v>
      </c>
      <c r="D9025">
        <v>120</v>
      </c>
      <c r="E9025">
        <v>963</v>
      </c>
      <c r="F9025">
        <v>5411</v>
      </c>
      <c r="G9025">
        <v>1444</v>
      </c>
      <c r="H9025">
        <v>1</v>
      </c>
      <c r="I9025" s="58" t="s">
        <v>10958</v>
      </c>
      <c r="J9025">
        <v>144401</v>
      </c>
      <c r="K9025" s="4">
        <v>0</v>
      </c>
      <c r="L9025" s="4">
        <v>14.409000000000001</v>
      </c>
      <c r="M9025" s="4">
        <v>0</v>
      </c>
      <c r="N9025" s="4">
        <v>10.893000000000001</v>
      </c>
      <c r="O9025" s="5">
        <v>42305.745292812499</v>
      </c>
      <c r="P9025" s="5">
        <v>42305.745292812499</v>
      </c>
    </row>
    <row r="9026" spans="1:16">
      <c r="A9026">
        <v>6</v>
      </c>
      <c r="B9026">
        <v>19</v>
      </c>
      <c r="C9026">
        <v>13</v>
      </c>
      <c r="D9026">
        <v>143</v>
      </c>
      <c r="E9026">
        <v>1089</v>
      </c>
      <c r="F9026">
        <v>5449</v>
      </c>
      <c r="G9026">
        <v>515</v>
      </c>
      <c r="H9026">
        <v>6</v>
      </c>
      <c r="I9026" s="58" t="s">
        <v>10959</v>
      </c>
      <c r="J9026">
        <v>51506</v>
      </c>
      <c r="K9026" s="4">
        <v>0</v>
      </c>
      <c r="L9026" s="4">
        <v>26.9</v>
      </c>
      <c r="M9026" s="4">
        <v>6.05</v>
      </c>
      <c r="N9026" s="4">
        <v>20.96</v>
      </c>
      <c r="O9026" s="5">
        <v>42305.745292812499</v>
      </c>
      <c r="P9026" s="5">
        <v>43258.050196053242</v>
      </c>
    </row>
    <row r="9027" spans="1:16">
      <c r="A9027">
        <v>6</v>
      </c>
      <c r="B9027">
        <v>19</v>
      </c>
      <c r="C9027">
        <v>13</v>
      </c>
      <c r="D9027">
        <v>143</v>
      </c>
      <c r="E9027">
        <v>1090</v>
      </c>
      <c r="F9027">
        <v>5450</v>
      </c>
      <c r="G9027">
        <v>1008</v>
      </c>
      <c r="H9027">
        <v>2</v>
      </c>
      <c r="I9027" s="58" t="s">
        <v>1761</v>
      </c>
      <c r="J9027">
        <v>100802</v>
      </c>
      <c r="K9027" s="4">
        <v>5.0490000000000004</v>
      </c>
      <c r="L9027" s="4">
        <v>7.9989999999999997</v>
      </c>
      <c r="M9027" s="4">
        <v>0</v>
      </c>
      <c r="N9027" s="4">
        <v>2.95</v>
      </c>
      <c r="O9027" s="5">
        <v>42305.745292812499</v>
      </c>
      <c r="P9027" s="5">
        <v>42305.745292812499</v>
      </c>
    </row>
    <row r="9028" spans="1:16">
      <c r="A9028">
        <v>6</v>
      </c>
      <c r="B9028">
        <v>19</v>
      </c>
      <c r="C9028">
        <v>13</v>
      </c>
      <c r="D9028">
        <v>143</v>
      </c>
      <c r="E9028">
        <v>1095</v>
      </c>
      <c r="F9028">
        <v>5451</v>
      </c>
      <c r="G9028">
        <v>1008</v>
      </c>
      <c r="H9028">
        <v>2</v>
      </c>
      <c r="I9028" s="58" t="s">
        <v>1761</v>
      </c>
      <c r="J9028">
        <v>100802</v>
      </c>
      <c r="K9028" s="4">
        <v>0</v>
      </c>
      <c r="L9028" s="4">
        <v>5.0490000000000004</v>
      </c>
      <c r="M9028" s="4">
        <v>0</v>
      </c>
      <c r="N9028" s="4">
        <v>5.0490000000000004</v>
      </c>
      <c r="O9028" s="5">
        <v>42305.745292812499</v>
      </c>
      <c r="P9028" s="5">
        <v>42305.745292812499</v>
      </c>
    </row>
    <row r="9029" spans="1:16">
      <c r="A9029">
        <v>6</v>
      </c>
      <c r="B9029">
        <v>19</v>
      </c>
      <c r="C9029">
        <v>13</v>
      </c>
      <c r="D9029">
        <v>143</v>
      </c>
      <c r="E9029">
        <v>1095</v>
      </c>
      <c r="F9029">
        <v>5452</v>
      </c>
      <c r="G9029">
        <v>2166</v>
      </c>
      <c r="H9029">
        <v>1</v>
      </c>
      <c r="I9029" s="58">
        <v>97157</v>
      </c>
      <c r="J9029">
        <v>216601</v>
      </c>
      <c r="K9029" s="4">
        <v>5.0490000000000004</v>
      </c>
      <c r="L9029" s="4">
        <v>5.8419999999999996</v>
      </c>
      <c r="M9029" s="4">
        <v>5.0490000000000004</v>
      </c>
      <c r="N9029" s="4">
        <v>5.8419999999999996</v>
      </c>
      <c r="O9029" s="5">
        <v>42305.745292812499</v>
      </c>
      <c r="P9029" s="5">
        <v>43258.050196053242</v>
      </c>
    </row>
    <row r="9030" spans="1:16">
      <c r="A9030">
        <v>6</v>
      </c>
      <c r="B9030">
        <v>19</v>
      </c>
      <c r="C9030">
        <v>13</v>
      </c>
      <c r="D9030">
        <v>143</v>
      </c>
      <c r="E9030">
        <v>119</v>
      </c>
      <c r="F9030">
        <v>5435</v>
      </c>
      <c r="G9030">
        <v>269</v>
      </c>
      <c r="H9030">
        <v>8</v>
      </c>
      <c r="I9030" s="58" t="s">
        <v>10960</v>
      </c>
      <c r="J9030">
        <v>26908</v>
      </c>
      <c r="K9030" s="4">
        <v>1</v>
      </c>
      <c r="L9030" s="4">
        <v>1.726</v>
      </c>
      <c r="M9030" s="4">
        <v>0</v>
      </c>
      <c r="N9030" s="4">
        <v>0.72599999999999998</v>
      </c>
      <c r="O9030" s="5">
        <v>42305.745292812499</v>
      </c>
      <c r="P9030" s="5">
        <v>43258.050196053242</v>
      </c>
    </row>
    <row r="9031" spans="1:16">
      <c r="A9031">
        <v>6</v>
      </c>
      <c r="B9031">
        <v>19</v>
      </c>
      <c r="C9031">
        <v>13</v>
      </c>
      <c r="D9031">
        <v>143</v>
      </c>
      <c r="E9031">
        <v>1406</v>
      </c>
      <c r="F9031">
        <v>5453</v>
      </c>
      <c r="G9031">
        <v>267</v>
      </c>
      <c r="H9031">
        <v>6</v>
      </c>
      <c r="I9031" s="58" t="s">
        <v>10961</v>
      </c>
      <c r="J9031">
        <v>26706</v>
      </c>
      <c r="K9031" s="4">
        <v>0</v>
      </c>
      <c r="L9031" s="4">
        <v>4.3179999999999996</v>
      </c>
      <c r="M9031" s="4">
        <v>3.6429999999999998</v>
      </c>
      <c r="N9031" s="4">
        <v>7.9610000000000003</v>
      </c>
      <c r="O9031" s="5">
        <v>42305.745292812499</v>
      </c>
      <c r="P9031" s="5">
        <v>43258.050196053242</v>
      </c>
    </row>
    <row r="9032" spans="1:16">
      <c r="A9032">
        <v>6</v>
      </c>
      <c r="B9032">
        <v>19</v>
      </c>
      <c r="C9032">
        <v>13</v>
      </c>
      <c r="D9032">
        <v>143</v>
      </c>
      <c r="E9032">
        <v>1406</v>
      </c>
      <c r="F9032">
        <v>5454</v>
      </c>
      <c r="G9032">
        <v>267</v>
      </c>
      <c r="H9032">
        <v>7</v>
      </c>
      <c r="I9032" s="58" t="s">
        <v>10962</v>
      </c>
      <c r="J9032">
        <v>26707</v>
      </c>
      <c r="K9032" s="4">
        <v>0</v>
      </c>
      <c r="L9032" s="4">
        <v>4.9480000000000004</v>
      </c>
      <c r="M9032" s="4">
        <v>8.0909999999999993</v>
      </c>
      <c r="N9032" s="4">
        <v>13.039</v>
      </c>
      <c r="O9032" s="5">
        <v>42305.745292812499</v>
      </c>
      <c r="P9032" s="5">
        <v>42305.745292812499</v>
      </c>
    </row>
    <row r="9033" spans="1:16">
      <c r="A9033">
        <v>6</v>
      </c>
      <c r="B9033">
        <v>19</v>
      </c>
      <c r="C9033">
        <v>13</v>
      </c>
      <c r="D9033">
        <v>143</v>
      </c>
      <c r="E9033">
        <v>1547</v>
      </c>
      <c r="F9033">
        <v>5455</v>
      </c>
      <c r="G9033">
        <v>1113</v>
      </c>
      <c r="H9033">
        <v>4</v>
      </c>
      <c r="I9033" s="58" t="s">
        <v>10963</v>
      </c>
      <c r="J9033">
        <v>111304</v>
      </c>
      <c r="K9033" s="4">
        <v>0</v>
      </c>
      <c r="L9033" s="4">
        <v>2.706</v>
      </c>
      <c r="M9033" s="4">
        <v>15.715</v>
      </c>
      <c r="N9033" s="4">
        <v>18.420999999999999</v>
      </c>
      <c r="O9033" s="5">
        <v>42305.745292812499</v>
      </c>
      <c r="P9033" s="5">
        <v>43258.050196053242</v>
      </c>
    </row>
    <row r="9034" spans="1:16">
      <c r="A9034">
        <v>6</v>
      </c>
      <c r="B9034">
        <v>19</v>
      </c>
      <c r="C9034">
        <v>13</v>
      </c>
      <c r="D9034">
        <v>143</v>
      </c>
      <c r="E9034">
        <v>1766</v>
      </c>
      <c r="F9034">
        <v>5456</v>
      </c>
      <c r="G9034">
        <v>1442</v>
      </c>
      <c r="H9034">
        <v>4</v>
      </c>
      <c r="I9034" s="58" t="s">
        <v>10964</v>
      </c>
      <c r="J9034">
        <v>144204</v>
      </c>
      <c r="K9034" s="4">
        <v>0</v>
      </c>
      <c r="L9034" s="4">
        <v>2.8519999999999999</v>
      </c>
      <c r="M9034" s="4">
        <v>9.5500000000000007</v>
      </c>
      <c r="N9034" s="4">
        <v>12.401999999999999</v>
      </c>
      <c r="O9034" s="5">
        <v>42305.745292812499</v>
      </c>
      <c r="P9034" s="5">
        <v>42305.745292812499</v>
      </c>
    </row>
    <row r="9035" spans="1:16">
      <c r="A9035">
        <v>6</v>
      </c>
      <c r="B9035">
        <v>19</v>
      </c>
      <c r="C9035">
        <v>13</v>
      </c>
      <c r="D9035">
        <v>143</v>
      </c>
      <c r="E9035">
        <v>1964</v>
      </c>
      <c r="F9035">
        <v>5457</v>
      </c>
      <c r="G9035">
        <v>1757</v>
      </c>
      <c r="H9035">
        <v>1</v>
      </c>
      <c r="I9035" s="58">
        <v>-52228</v>
      </c>
      <c r="J9035">
        <v>175701</v>
      </c>
      <c r="K9035" s="4">
        <v>0</v>
      </c>
      <c r="L9035" s="4">
        <v>9.1310000000000002</v>
      </c>
      <c r="M9035" s="4">
        <v>0</v>
      </c>
      <c r="N9035" s="4">
        <v>9.1310000000000002</v>
      </c>
      <c r="O9035" s="5">
        <v>42305.745292812499</v>
      </c>
      <c r="P9035" s="5">
        <v>42305.745292812499</v>
      </c>
    </row>
    <row r="9036" spans="1:16">
      <c r="A9036">
        <v>6</v>
      </c>
      <c r="B9036">
        <v>19</v>
      </c>
      <c r="C9036">
        <v>13</v>
      </c>
      <c r="D9036">
        <v>143</v>
      </c>
      <c r="E9036">
        <v>2358</v>
      </c>
      <c r="F9036">
        <v>5458</v>
      </c>
      <c r="G9036">
        <v>2168</v>
      </c>
      <c r="H9036">
        <v>1</v>
      </c>
      <c r="I9036" s="58">
        <v>97887</v>
      </c>
      <c r="J9036">
        <v>216801</v>
      </c>
      <c r="K9036" s="4">
        <v>0</v>
      </c>
      <c r="L9036" s="4">
        <v>6.1269999999999998</v>
      </c>
      <c r="M9036" s="4">
        <v>0</v>
      </c>
      <c r="N9036" s="4">
        <v>6.1269999999999998</v>
      </c>
      <c r="O9036" s="5">
        <v>42305.745292812499</v>
      </c>
      <c r="P9036" s="5">
        <v>42305.745292812499</v>
      </c>
    </row>
    <row r="9037" spans="1:16">
      <c r="A9037">
        <v>6</v>
      </c>
      <c r="B9037">
        <v>19</v>
      </c>
      <c r="C9037">
        <v>13</v>
      </c>
      <c r="D9037">
        <v>143</v>
      </c>
      <c r="E9037">
        <v>2462</v>
      </c>
      <c r="F9037">
        <v>5459</v>
      </c>
      <c r="G9037">
        <v>2349</v>
      </c>
      <c r="H9037">
        <v>2</v>
      </c>
      <c r="I9037" s="58">
        <v>164027</v>
      </c>
      <c r="J9037">
        <v>234902</v>
      </c>
      <c r="K9037" s="4">
        <v>0</v>
      </c>
      <c r="L9037" s="4">
        <v>10.654</v>
      </c>
      <c r="M9037" s="4">
        <v>3.0089999999999999</v>
      </c>
      <c r="N9037" s="4">
        <v>13.663</v>
      </c>
      <c r="O9037" s="5">
        <v>42305.745292812499</v>
      </c>
      <c r="P9037" s="5">
        <v>43258.050196053242</v>
      </c>
    </row>
    <row r="9038" spans="1:16">
      <c r="A9038">
        <v>6</v>
      </c>
      <c r="B9038">
        <v>19</v>
      </c>
      <c r="C9038">
        <v>13</v>
      </c>
      <c r="D9038">
        <v>143</v>
      </c>
      <c r="E9038">
        <v>2564</v>
      </c>
      <c r="F9038">
        <v>5460</v>
      </c>
      <c r="G9038">
        <v>2515</v>
      </c>
      <c r="H9038">
        <v>1</v>
      </c>
      <c r="I9038" s="58">
        <v>224626</v>
      </c>
      <c r="J9038">
        <v>251501</v>
      </c>
      <c r="K9038" s="4">
        <v>1</v>
      </c>
      <c r="L9038" s="4">
        <v>4.1870000000000003</v>
      </c>
      <c r="M9038" s="4">
        <v>0</v>
      </c>
      <c r="N9038" s="4">
        <v>3.1869999999999998</v>
      </c>
      <c r="O9038" s="5">
        <v>42305.745292812499</v>
      </c>
      <c r="P9038" s="5">
        <v>42305.745292812499</v>
      </c>
    </row>
    <row r="9039" spans="1:16">
      <c r="A9039">
        <v>6</v>
      </c>
      <c r="B9039">
        <v>19</v>
      </c>
      <c r="C9039">
        <v>13</v>
      </c>
      <c r="D9039">
        <v>143</v>
      </c>
      <c r="E9039">
        <v>2630</v>
      </c>
      <c r="F9039">
        <v>5461</v>
      </c>
      <c r="G9039">
        <v>2600</v>
      </c>
      <c r="H9039">
        <v>1</v>
      </c>
      <c r="I9039" s="58">
        <v>255672</v>
      </c>
      <c r="J9039">
        <v>260001</v>
      </c>
      <c r="K9039" s="4">
        <v>0</v>
      </c>
      <c r="L9039" s="4">
        <v>6.7969999999999997</v>
      </c>
      <c r="M9039" s="4">
        <v>0</v>
      </c>
      <c r="N9039" s="4">
        <v>6.7969999999999997</v>
      </c>
      <c r="O9039" s="5">
        <v>42305.745292812499</v>
      </c>
      <c r="P9039" s="5">
        <v>42305.745292812499</v>
      </c>
    </row>
    <row r="9040" spans="1:16">
      <c r="A9040">
        <v>6</v>
      </c>
      <c r="B9040">
        <v>19</v>
      </c>
      <c r="C9040">
        <v>13</v>
      </c>
      <c r="D9040">
        <v>143</v>
      </c>
      <c r="E9040">
        <v>3240</v>
      </c>
      <c r="F9040">
        <v>5462</v>
      </c>
      <c r="G9040">
        <v>2063</v>
      </c>
      <c r="H9040">
        <v>4</v>
      </c>
      <c r="I9040" s="58">
        <v>59627</v>
      </c>
      <c r="J9040">
        <v>206304</v>
      </c>
      <c r="K9040" s="4">
        <v>10</v>
      </c>
      <c r="L9040" s="4">
        <v>13.978999999999999</v>
      </c>
      <c r="M9040" s="4">
        <v>0</v>
      </c>
      <c r="N9040" s="4">
        <v>3.9790000000000001</v>
      </c>
      <c r="O9040" s="5">
        <v>42305.745292812499</v>
      </c>
      <c r="P9040" s="5">
        <v>42305.745292812499</v>
      </c>
    </row>
    <row r="9041" spans="1:16">
      <c r="A9041">
        <v>6</v>
      </c>
      <c r="B9041">
        <v>19</v>
      </c>
      <c r="C9041">
        <v>13</v>
      </c>
      <c r="D9041">
        <v>143</v>
      </c>
      <c r="E9041">
        <v>3378</v>
      </c>
      <c r="F9041">
        <v>5463</v>
      </c>
      <c r="G9041">
        <v>3389</v>
      </c>
      <c r="H9041">
        <v>1</v>
      </c>
      <c r="I9041" s="58">
        <v>543849</v>
      </c>
      <c r="J9041">
        <v>338901</v>
      </c>
      <c r="K9041" s="4">
        <v>5</v>
      </c>
      <c r="L9041" s="4">
        <v>5.9370000000000003</v>
      </c>
      <c r="M9041" s="4">
        <v>0</v>
      </c>
      <c r="N9041" s="4">
        <v>0.93700000000000006</v>
      </c>
      <c r="O9041" s="5">
        <v>42305.745292812499</v>
      </c>
      <c r="P9041" s="5">
        <v>42305.745292812499</v>
      </c>
    </row>
    <row r="9042" spans="1:16">
      <c r="A9042">
        <v>6</v>
      </c>
      <c r="B9042">
        <v>19</v>
      </c>
      <c r="C9042">
        <v>13</v>
      </c>
      <c r="D9042">
        <v>143</v>
      </c>
      <c r="E9042">
        <v>3413</v>
      </c>
      <c r="F9042">
        <v>5464</v>
      </c>
      <c r="G9042">
        <v>324</v>
      </c>
      <c r="H9042">
        <v>4</v>
      </c>
      <c r="I9042" s="58" t="s">
        <v>10965</v>
      </c>
      <c r="J9042">
        <v>32404</v>
      </c>
      <c r="K9042" s="4">
        <v>0</v>
      </c>
      <c r="L9042" s="4">
        <v>2.0609999999999999</v>
      </c>
      <c r="M9042" s="4">
        <v>0</v>
      </c>
      <c r="N9042" s="4">
        <v>2.0609999999999999</v>
      </c>
      <c r="O9042" s="5">
        <v>42305.745292812499</v>
      </c>
      <c r="P9042" s="5">
        <v>42305.745292812499</v>
      </c>
    </row>
    <row r="9043" spans="1:16">
      <c r="A9043">
        <v>6</v>
      </c>
      <c r="B9043">
        <v>19</v>
      </c>
      <c r="C9043">
        <v>13</v>
      </c>
      <c r="D9043">
        <v>143</v>
      </c>
      <c r="E9043">
        <v>341</v>
      </c>
      <c r="F9043">
        <v>5436</v>
      </c>
      <c r="G9043">
        <v>211</v>
      </c>
      <c r="H9043">
        <v>12</v>
      </c>
      <c r="I9043" s="58" t="s">
        <v>10966</v>
      </c>
      <c r="J9043">
        <v>21112</v>
      </c>
      <c r="K9043" s="4">
        <v>0</v>
      </c>
      <c r="L9043" s="4">
        <v>4.8310000000000004</v>
      </c>
      <c r="M9043" s="4">
        <v>27.940999999999999</v>
      </c>
      <c r="N9043" s="4">
        <v>32.771999999999998</v>
      </c>
      <c r="O9043" s="5">
        <v>42305.745292812499</v>
      </c>
      <c r="P9043" s="5">
        <v>43258.050196053242</v>
      </c>
    </row>
    <row r="9044" spans="1:16">
      <c r="A9044">
        <v>6</v>
      </c>
      <c r="B9044">
        <v>19</v>
      </c>
      <c r="C9044">
        <v>13</v>
      </c>
      <c r="D9044">
        <v>143</v>
      </c>
      <c r="E9044">
        <v>3496</v>
      </c>
      <c r="F9044">
        <v>5465</v>
      </c>
      <c r="G9044">
        <v>515</v>
      </c>
      <c r="H9044">
        <v>8</v>
      </c>
      <c r="I9044" s="58" t="s">
        <v>10967</v>
      </c>
      <c r="J9044">
        <v>51508</v>
      </c>
      <c r="K9044" s="4">
        <v>0</v>
      </c>
      <c r="L9044" s="4">
        <v>0.36199999999999999</v>
      </c>
      <c r="M9044" s="4">
        <v>0</v>
      </c>
      <c r="N9044" s="4">
        <v>0.36199999999999999</v>
      </c>
      <c r="O9044" s="5">
        <v>42305.745292812499</v>
      </c>
      <c r="P9044" s="5">
        <v>42305.745292812499</v>
      </c>
    </row>
    <row r="9045" spans="1:16">
      <c r="A9045">
        <v>6</v>
      </c>
      <c r="B9045">
        <v>19</v>
      </c>
      <c r="C9045">
        <v>13</v>
      </c>
      <c r="D9045">
        <v>143</v>
      </c>
      <c r="E9045">
        <v>3934</v>
      </c>
      <c r="F9045">
        <v>5466</v>
      </c>
      <c r="G9045">
        <v>324</v>
      </c>
      <c r="H9045">
        <v>2</v>
      </c>
      <c r="I9045" s="58" t="s">
        <v>10968</v>
      </c>
      <c r="J9045">
        <v>32402</v>
      </c>
      <c r="K9045" s="4">
        <v>0</v>
      </c>
      <c r="L9045" s="4">
        <v>8.73</v>
      </c>
      <c r="M9045" s="4">
        <v>112.652</v>
      </c>
      <c r="N9045" s="4">
        <v>121.38200000000001</v>
      </c>
      <c r="O9045" s="5">
        <v>42305.745292812499</v>
      </c>
      <c r="P9045" s="5">
        <v>42305.745292812499</v>
      </c>
    </row>
    <row r="9046" spans="1:16">
      <c r="A9046">
        <v>6</v>
      </c>
      <c r="B9046">
        <v>19</v>
      </c>
      <c r="C9046">
        <v>13</v>
      </c>
      <c r="D9046">
        <v>143</v>
      </c>
      <c r="E9046">
        <v>3934</v>
      </c>
      <c r="F9046">
        <v>5467</v>
      </c>
      <c r="G9046">
        <v>324</v>
      </c>
      <c r="H9046">
        <v>3</v>
      </c>
      <c r="I9046" s="58" t="s">
        <v>10969</v>
      </c>
      <c r="J9046">
        <v>32403</v>
      </c>
      <c r="K9046" s="4">
        <v>8.73</v>
      </c>
      <c r="L9046" s="4">
        <v>22.201000000000001</v>
      </c>
      <c r="M9046" s="4">
        <v>121.38200000000001</v>
      </c>
      <c r="N9046" s="4">
        <v>134.85300000000001</v>
      </c>
      <c r="O9046" s="5">
        <v>42305.745292812499</v>
      </c>
      <c r="P9046" s="5">
        <v>42305.745292812499</v>
      </c>
    </row>
    <row r="9047" spans="1:16">
      <c r="A9047">
        <v>6</v>
      </c>
      <c r="B9047">
        <v>19</v>
      </c>
      <c r="C9047">
        <v>13</v>
      </c>
      <c r="D9047">
        <v>143</v>
      </c>
      <c r="E9047">
        <v>3947</v>
      </c>
      <c r="F9047">
        <v>5468</v>
      </c>
      <c r="G9047">
        <v>346</v>
      </c>
      <c r="H9047">
        <v>6</v>
      </c>
      <c r="I9047" s="58" t="s">
        <v>10970</v>
      </c>
      <c r="J9047">
        <v>34606</v>
      </c>
      <c r="K9047" s="4">
        <v>0</v>
      </c>
      <c r="L9047" s="4">
        <v>21.888999999999999</v>
      </c>
      <c r="M9047" s="4">
        <v>10.145</v>
      </c>
      <c r="N9047" s="4">
        <v>32.033999999999999</v>
      </c>
      <c r="O9047" s="5">
        <v>42305.745292812499</v>
      </c>
      <c r="P9047" s="5">
        <v>43258.050196053242</v>
      </c>
    </row>
    <row r="9048" spans="1:16">
      <c r="A9048">
        <v>6</v>
      </c>
      <c r="B9048">
        <v>19</v>
      </c>
      <c r="C9048">
        <v>13</v>
      </c>
      <c r="D9048">
        <v>143</v>
      </c>
      <c r="E9048">
        <v>4513</v>
      </c>
      <c r="F9048">
        <v>5469</v>
      </c>
      <c r="G9048">
        <v>269</v>
      </c>
      <c r="H9048">
        <v>3</v>
      </c>
      <c r="I9048" s="58" t="s">
        <v>10971</v>
      </c>
      <c r="J9048">
        <v>26903</v>
      </c>
      <c r="K9048" s="4">
        <v>14.297000000000001</v>
      </c>
      <c r="L9048" s="4">
        <v>22.71</v>
      </c>
      <c r="M9048" s="4">
        <v>0</v>
      </c>
      <c r="N9048" s="4">
        <v>8.4139999999999997</v>
      </c>
      <c r="O9048" s="5">
        <v>42305.745292812499</v>
      </c>
      <c r="P9048" s="5">
        <v>43258.050196053242</v>
      </c>
    </row>
    <row r="9049" spans="1:16">
      <c r="A9049">
        <v>6</v>
      </c>
      <c r="B9049">
        <v>19</v>
      </c>
      <c r="C9049">
        <v>13</v>
      </c>
      <c r="D9049">
        <v>143</v>
      </c>
      <c r="E9049">
        <v>4513</v>
      </c>
      <c r="F9049">
        <v>5470</v>
      </c>
      <c r="G9049">
        <v>269</v>
      </c>
      <c r="H9049">
        <v>4</v>
      </c>
      <c r="I9049" s="58" t="s">
        <v>10972</v>
      </c>
      <c r="J9049">
        <v>26904</v>
      </c>
      <c r="K9049" s="4">
        <v>22.742999999999999</v>
      </c>
      <c r="L9049" s="4">
        <v>30.632000000000001</v>
      </c>
      <c r="M9049" s="4">
        <v>8.4139999999999997</v>
      </c>
      <c r="N9049" s="4">
        <v>16.302</v>
      </c>
      <c r="O9049" s="5">
        <v>42305.745292812499</v>
      </c>
      <c r="P9049" s="5">
        <v>43258.050196053242</v>
      </c>
    </row>
    <row r="9050" spans="1:16">
      <c r="A9050">
        <v>6</v>
      </c>
      <c r="B9050">
        <v>19</v>
      </c>
      <c r="C9050">
        <v>13</v>
      </c>
      <c r="D9050">
        <v>143</v>
      </c>
      <c r="E9050">
        <v>4514</v>
      </c>
      <c r="F9050">
        <v>5471</v>
      </c>
      <c r="G9050">
        <v>445</v>
      </c>
      <c r="H9050">
        <v>2</v>
      </c>
      <c r="I9050" s="58" t="s">
        <v>10973</v>
      </c>
      <c r="J9050">
        <v>44502</v>
      </c>
      <c r="K9050" s="4">
        <v>0</v>
      </c>
      <c r="L9050" s="4">
        <v>13.926</v>
      </c>
      <c r="M9050" s="4">
        <v>49.817</v>
      </c>
      <c r="N9050" s="4">
        <v>63.743000000000002</v>
      </c>
      <c r="O9050" s="5">
        <v>42305.745292812499</v>
      </c>
      <c r="P9050" s="5">
        <v>42305.745292812499</v>
      </c>
    </row>
    <row r="9051" spans="1:16">
      <c r="A9051">
        <v>6</v>
      </c>
      <c r="B9051">
        <v>19</v>
      </c>
      <c r="C9051">
        <v>13</v>
      </c>
      <c r="D9051">
        <v>143</v>
      </c>
      <c r="E9051">
        <v>4514</v>
      </c>
      <c r="F9051">
        <v>5472</v>
      </c>
      <c r="G9051">
        <v>446</v>
      </c>
      <c r="H9051">
        <v>1</v>
      </c>
      <c r="I9051" s="58" t="s">
        <v>10974</v>
      </c>
      <c r="J9051">
        <v>44601</v>
      </c>
      <c r="K9051" s="4">
        <v>0</v>
      </c>
      <c r="L9051" s="4">
        <v>14.646000000000001</v>
      </c>
      <c r="M9051" s="4">
        <v>67.537000000000006</v>
      </c>
      <c r="N9051" s="4">
        <v>82.183000000000007</v>
      </c>
      <c r="O9051" s="5">
        <v>42305.745292812499</v>
      </c>
      <c r="P9051" s="5">
        <v>42305.745292812499</v>
      </c>
    </row>
    <row r="9052" spans="1:16">
      <c r="A9052">
        <v>6</v>
      </c>
      <c r="B9052">
        <v>19</v>
      </c>
      <c r="C9052">
        <v>13</v>
      </c>
      <c r="D9052">
        <v>143</v>
      </c>
      <c r="E9052">
        <v>4528</v>
      </c>
      <c r="F9052">
        <v>5473</v>
      </c>
      <c r="G9052">
        <v>269</v>
      </c>
      <c r="H9052">
        <v>2</v>
      </c>
      <c r="I9052" s="58" t="s">
        <v>10975</v>
      </c>
      <c r="J9052">
        <v>26902</v>
      </c>
      <c r="K9052" s="4">
        <v>0</v>
      </c>
      <c r="L9052" s="4">
        <v>14.292</v>
      </c>
      <c r="M9052" s="4">
        <v>278.19799999999998</v>
      </c>
      <c r="N9052" s="4">
        <v>292.49</v>
      </c>
      <c r="O9052" s="5">
        <v>42305.745292812499</v>
      </c>
      <c r="P9052" s="5">
        <v>43258.050196053242</v>
      </c>
    </row>
    <row r="9053" spans="1:16">
      <c r="A9053">
        <v>6</v>
      </c>
      <c r="B9053">
        <v>19</v>
      </c>
      <c r="C9053">
        <v>13</v>
      </c>
      <c r="D9053">
        <v>143</v>
      </c>
      <c r="E9053">
        <v>4528</v>
      </c>
      <c r="F9053">
        <v>5474</v>
      </c>
      <c r="G9053">
        <v>370</v>
      </c>
      <c r="H9053">
        <v>1</v>
      </c>
      <c r="I9053" s="58" t="s">
        <v>10976</v>
      </c>
      <c r="J9053">
        <v>37001</v>
      </c>
      <c r="K9053" s="4">
        <v>1</v>
      </c>
      <c r="L9053" s="4">
        <v>18.12</v>
      </c>
      <c r="M9053" s="4">
        <v>292.49</v>
      </c>
      <c r="N9053" s="4">
        <v>309.61</v>
      </c>
      <c r="O9053" s="5">
        <v>42305.745292812499</v>
      </c>
      <c r="P9053" s="5">
        <v>42305.745292812499</v>
      </c>
    </row>
    <row r="9054" spans="1:16">
      <c r="A9054">
        <v>6</v>
      </c>
      <c r="B9054">
        <v>19</v>
      </c>
      <c r="C9054">
        <v>13</v>
      </c>
      <c r="D9054">
        <v>143</v>
      </c>
      <c r="E9054">
        <v>4528</v>
      </c>
      <c r="F9054">
        <v>5475</v>
      </c>
      <c r="G9054">
        <v>370</v>
      </c>
      <c r="H9054">
        <v>2</v>
      </c>
      <c r="I9054" s="58" t="s">
        <v>10977</v>
      </c>
      <c r="J9054">
        <v>37002</v>
      </c>
      <c r="K9054" s="4">
        <v>18.096</v>
      </c>
      <c r="L9054" s="4">
        <v>23.606000000000002</v>
      </c>
      <c r="M9054" s="4">
        <v>309.61</v>
      </c>
      <c r="N9054" s="4">
        <v>315.12</v>
      </c>
      <c r="O9054" s="5">
        <v>42305.745292812499</v>
      </c>
      <c r="P9054" s="5">
        <v>42305.745292812499</v>
      </c>
    </row>
    <row r="9055" spans="1:16">
      <c r="A9055">
        <v>6</v>
      </c>
      <c r="B9055">
        <v>19</v>
      </c>
      <c r="C9055">
        <v>13</v>
      </c>
      <c r="D9055">
        <v>143</v>
      </c>
      <c r="E9055">
        <v>493</v>
      </c>
      <c r="F9055">
        <v>5437</v>
      </c>
      <c r="G9055">
        <v>1696</v>
      </c>
      <c r="H9055">
        <v>1</v>
      </c>
      <c r="I9055" s="58">
        <v>-74508</v>
      </c>
      <c r="J9055">
        <v>169601</v>
      </c>
      <c r="K9055" s="4">
        <v>1</v>
      </c>
      <c r="L9055" s="4">
        <v>6.8570000000000002</v>
      </c>
      <c r="M9055" s="4">
        <v>10.446</v>
      </c>
      <c r="N9055" s="4">
        <v>16.303000000000001</v>
      </c>
      <c r="O9055" s="5">
        <v>42305.745292812499</v>
      </c>
      <c r="P9055" s="5">
        <v>42305.745292812499</v>
      </c>
    </row>
    <row r="9056" spans="1:16">
      <c r="A9056">
        <v>6</v>
      </c>
      <c r="B9056">
        <v>19</v>
      </c>
      <c r="C9056">
        <v>13</v>
      </c>
      <c r="D9056">
        <v>143</v>
      </c>
      <c r="E9056">
        <v>493</v>
      </c>
      <c r="F9056">
        <v>5438</v>
      </c>
      <c r="G9056">
        <v>1696</v>
      </c>
      <c r="H9056">
        <v>2</v>
      </c>
      <c r="I9056" s="58">
        <v>-74477</v>
      </c>
      <c r="J9056">
        <v>169602</v>
      </c>
      <c r="K9056" s="4">
        <v>1</v>
      </c>
      <c r="L9056" s="4">
        <v>11.061999999999999</v>
      </c>
      <c r="M9056" s="4">
        <v>0</v>
      </c>
      <c r="N9056" s="4">
        <v>10.061999999999999</v>
      </c>
      <c r="O9056" s="5">
        <v>42305.745292812499</v>
      </c>
      <c r="P9056" s="5">
        <v>42305.745292812499</v>
      </c>
    </row>
    <row r="9057" spans="1:16">
      <c r="A9057">
        <v>6</v>
      </c>
      <c r="B9057">
        <v>19</v>
      </c>
      <c r="C9057">
        <v>13</v>
      </c>
      <c r="D9057">
        <v>143</v>
      </c>
      <c r="E9057">
        <v>511</v>
      </c>
      <c r="F9057">
        <v>5439</v>
      </c>
      <c r="G9057">
        <v>1445</v>
      </c>
      <c r="H9057">
        <v>1</v>
      </c>
      <c r="I9057" s="58" t="s">
        <v>10978</v>
      </c>
      <c r="J9057">
        <v>144501</v>
      </c>
      <c r="K9057" s="4">
        <v>0</v>
      </c>
      <c r="L9057" s="4">
        <v>14.535</v>
      </c>
      <c r="M9057" s="4">
        <v>0</v>
      </c>
      <c r="N9057" s="4">
        <v>14.535</v>
      </c>
      <c r="O9057" s="5">
        <v>42305.745292812499</v>
      </c>
      <c r="P9057" s="5">
        <v>42305.745292812499</v>
      </c>
    </row>
    <row r="9058" spans="1:16">
      <c r="A9058">
        <v>6</v>
      </c>
      <c r="B9058">
        <v>19</v>
      </c>
      <c r="C9058">
        <v>13</v>
      </c>
      <c r="D9058">
        <v>143</v>
      </c>
      <c r="E9058">
        <v>686</v>
      </c>
      <c r="F9058">
        <v>5440</v>
      </c>
      <c r="G9058">
        <v>515</v>
      </c>
      <c r="H9058">
        <v>4</v>
      </c>
      <c r="I9058" s="58" t="s">
        <v>10979</v>
      </c>
      <c r="J9058">
        <v>51504</v>
      </c>
      <c r="K9058" s="4">
        <v>0</v>
      </c>
      <c r="L9058" s="4">
        <v>23.928000000000001</v>
      </c>
      <c r="M9058" s="4">
        <v>0</v>
      </c>
      <c r="N9058" s="4">
        <v>23.731000000000002</v>
      </c>
      <c r="O9058" s="5">
        <v>42305.745292812499</v>
      </c>
      <c r="P9058" s="5">
        <v>42305.745292812499</v>
      </c>
    </row>
    <row r="9059" spans="1:16">
      <c r="A9059">
        <v>6</v>
      </c>
      <c r="B9059">
        <v>19</v>
      </c>
      <c r="C9059">
        <v>13</v>
      </c>
      <c r="D9059">
        <v>143</v>
      </c>
      <c r="E9059">
        <v>687</v>
      </c>
      <c r="F9059">
        <v>5441</v>
      </c>
      <c r="G9059">
        <v>269</v>
      </c>
      <c r="H9059">
        <v>10</v>
      </c>
      <c r="I9059" s="58" t="s">
        <v>10980</v>
      </c>
      <c r="J9059">
        <v>26910</v>
      </c>
      <c r="K9059" s="4">
        <v>0</v>
      </c>
      <c r="L9059" s="4">
        <v>20.315999999999999</v>
      </c>
      <c r="M9059" s="4">
        <v>0</v>
      </c>
      <c r="N9059" s="4">
        <v>15.925000000000001</v>
      </c>
      <c r="O9059" s="5">
        <v>42305.745292812499</v>
      </c>
      <c r="P9059" s="5">
        <v>42305.745292812499</v>
      </c>
    </row>
    <row r="9060" spans="1:16">
      <c r="A9060">
        <v>6</v>
      </c>
      <c r="B9060">
        <v>19</v>
      </c>
      <c r="C9060">
        <v>13</v>
      </c>
      <c r="D9060">
        <v>143</v>
      </c>
      <c r="E9060">
        <v>687</v>
      </c>
      <c r="F9060">
        <v>5442</v>
      </c>
      <c r="G9060">
        <v>1267</v>
      </c>
      <c r="H9060">
        <v>1</v>
      </c>
      <c r="I9060" s="58" t="s">
        <v>10981</v>
      </c>
      <c r="J9060">
        <v>126701</v>
      </c>
      <c r="K9060" s="4">
        <v>20.315999999999999</v>
      </c>
      <c r="L9060" s="4">
        <v>24.91</v>
      </c>
      <c r="M9060" s="4">
        <v>15.925000000000001</v>
      </c>
      <c r="N9060" s="4">
        <v>20.52</v>
      </c>
      <c r="O9060" s="5">
        <v>42305.745292812499</v>
      </c>
      <c r="P9060" s="5">
        <v>42305.745292812499</v>
      </c>
    </row>
    <row r="9061" spans="1:16">
      <c r="A9061">
        <v>6</v>
      </c>
      <c r="B9061">
        <v>19</v>
      </c>
      <c r="C9061">
        <v>13</v>
      </c>
      <c r="D9061">
        <v>143</v>
      </c>
      <c r="E9061">
        <v>688</v>
      </c>
      <c r="F9061">
        <v>5443</v>
      </c>
      <c r="G9061">
        <v>1007</v>
      </c>
      <c r="H9061">
        <v>1</v>
      </c>
      <c r="I9061" s="58" t="s">
        <v>10982</v>
      </c>
      <c r="J9061">
        <v>100701</v>
      </c>
      <c r="K9061" s="4">
        <v>0</v>
      </c>
      <c r="L9061" s="4">
        <v>14.007999999999999</v>
      </c>
      <c r="M9061" s="4">
        <v>18.957999999999998</v>
      </c>
      <c r="N9061" s="4">
        <v>32.966000000000001</v>
      </c>
      <c r="O9061" s="5">
        <v>42305.745292812499</v>
      </c>
      <c r="P9061" s="5">
        <v>42305.745292812499</v>
      </c>
    </row>
    <row r="9062" spans="1:16">
      <c r="A9062">
        <v>6</v>
      </c>
      <c r="B9062">
        <v>19</v>
      </c>
      <c r="C9062">
        <v>13</v>
      </c>
      <c r="D9062">
        <v>143</v>
      </c>
      <c r="E9062">
        <v>688</v>
      </c>
      <c r="F9062">
        <v>5444</v>
      </c>
      <c r="G9062">
        <v>1007</v>
      </c>
      <c r="H9062">
        <v>3</v>
      </c>
      <c r="I9062" s="58" t="s">
        <v>10983</v>
      </c>
      <c r="J9062">
        <v>100703</v>
      </c>
      <c r="K9062" s="4">
        <v>0</v>
      </c>
      <c r="L9062" s="4">
        <v>4.6920000000000002</v>
      </c>
      <c r="M9062" s="4">
        <v>13.795</v>
      </c>
      <c r="N9062" s="4">
        <v>18.486999999999998</v>
      </c>
      <c r="O9062" s="5">
        <v>42305.745292812499</v>
      </c>
      <c r="P9062" s="5">
        <v>43258.050196053242</v>
      </c>
    </row>
    <row r="9063" spans="1:16">
      <c r="A9063">
        <v>6</v>
      </c>
      <c r="B9063">
        <v>19</v>
      </c>
      <c r="C9063">
        <v>13</v>
      </c>
      <c r="D9063">
        <v>143</v>
      </c>
      <c r="E9063">
        <v>688</v>
      </c>
      <c r="F9063">
        <v>5445</v>
      </c>
      <c r="G9063">
        <v>1439</v>
      </c>
      <c r="H9063">
        <v>1</v>
      </c>
      <c r="I9063" s="58" t="s">
        <v>10984</v>
      </c>
      <c r="J9063">
        <v>143901</v>
      </c>
      <c r="K9063" s="4">
        <v>0</v>
      </c>
      <c r="L9063" s="4">
        <v>5.91</v>
      </c>
      <c r="M9063" s="4">
        <v>33.557000000000002</v>
      </c>
      <c r="N9063" s="4">
        <v>39.466999999999999</v>
      </c>
      <c r="O9063" s="5">
        <v>42305.745292812499</v>
      </c>
      <c r="P9063" s="5">
        <v>43258.050196053242</v>
      </c>
    </row>
    <row r="9064" spans="1:16">
      <c r="A9064">
        <v>6</v>
      </c>
      <c r="B9064">
        <v>19</v>
      </c>
      <c r="C9064">
        <v>13</v>
      </c>
      <c r="D9064">
        <v>143</v>
      </c>
      <c r="E9064">
        <v>689</v>
      </c>
      <c r="F9064">
        <v>5446</v>
      </c>
      <c r="G9064">
        <v>1008</v>
      </c>
      <c r="H9064">
        <v>1</v>
      </c>
      <c r="I9064" s="58" t="s">
        <v>10985</v>
      </c>
      <c r="J9064">
        <v>100801</v>
      </c>
      <c r="K9064" s="4">
        <v>0</v>
      </c>
      <c r="L9064" s="4">
        <v>2.8919999999999999</v>
      </c>
      <c r="M9064" s="4">
        <v>0</v>
      </c>
      <c r="N9064" s="4">
        <v>2.8919999999999999</v>
      </c>
      <c r="O9064" s="5">
        <v>43258.050196053242</v>
      </c>
      <c r="P9064" s="5">
        <v>43258.050196053242</v>
      </c>
    </row>
    <row r="9065" spans="1:16">
      <c r="A9065">
        <v>6</v>
      </c>
      <c r="B9065">
        <v>19</v>
      </c>
      <c r="C9065">
        <v>13</v>
      </c>
      <c r="D9065">
        <v>143</v>
      </c>
      <c r="E9065">
        <v>689</v>
      </c>
      <c r="F9065">
        <v>5447</v>
      </c>
      <c r="G9065">
        <v>2167</v>
      </c>
      <c r="H9065">
        <v>2</v>
      </c>
      <c r="I9065" s="58">
        <v>97553</v>
      </c>
      <c r="J9065">
        <v>216702</v>
      </c>
      <c r="K9065" s="4">
        <v>2.8919999999999999</v>
      </c>
      <c r="L9065" s="4">
        <v>3.411</v>
      </c>
      <c r="M9065" s="4">
        <v>2.8919999999999999</v>
      </c>
      <c r="N9065" s="4">
        <v>3.411</v>
      </c>
      <c r="O9065" s="5">
        <v>42305.745292812499</v>
      </c>
      <c r="P9065" s="5">
        <v>43258.050196053242</v>
      </c>
    </row>
    <row r="9066" spans="1:16">
      <c r="A9066">
        <v>6</v>
      </c>
      <c r="B9066">
        <v>19</v>
      </c>
      <c r="C9066">
        <v>13</v>
      </c>
      <c r="D9066">
        <v>143</v>
      </c>
      <c r="E9066">
        <v>831</v>
      </c>
      <c r="F9066">
        <v>5448</v>
      </c>
      <c r="G9066">
        <v>840</v>
      </c>
      <c r="H9066">
        <v>4</v>
      </c>
      <c r="I9066" s="58" t="s">
        <v>10986</v>
      </c>
      <c r="J9066">
        <v>84004</v>
      </c>
      <c r="K9066" s="4">
        <v>0</v>
      </c>
      <c r="L9066" s="4">
        <v>7.1999999999999995E-2</v>
      </c>
      <c r="M9066" s="4">
        <v>0</v>
      </c>
      <c r="N9066" s="4">
        <v>7.1999999999999995E-2</v>
      </c>
      <c r="O9066" s="5">
        <v>42305.745292812499</v>
      </c>
      <c r="P9066" s="5">
        <v>43258.050196053242</v>
      </c>
    </row>
    <row r="9067" spans="1:16">
      <c r="A9067">
        <v>6</v>
      </c>
      <c r="B9067">
        <v>19</v>
      </c>
      <c r="C9067">
        <v>13</v>
      </c>
      <c r="D9067">
        <v>235</v>
      </c>
      <c r="E9067">
        <v>107</v>
      </c>
      <c r="F9067">
        <v>5515</v>
      </c>
      <c r="G9067">
        <v>88</v>
      </c>
      <c r="H9067">
        <v>6</v>
      </c>
      <c r="I9067" s="58">
        <v>32295</v>
      </c>
      <c r="J9067">
        <v>8806</v>
      </c>
      <c r="K9067" s="4">
        <v>0.01</v>
      </c>
      <c r="L9067" s="4">
        <v>5.1100000000000003</v>
      </c>
      <c r="M9067" s="4">
        <v>8.9169999999999998</v>
      </c>
      <c r="N9067" s="4">
        <v>14.016999999999999</v>
      </c>
      <c r="O9067" s="5">
        <v>42305.745292812499</v>
      </c>
      <c r="P9067" s="5">
        <v>43258.050196053242</v>
      </c>
    </row>
    <row r="9068" spans="1:16">
      <c r="A9068">
        <v>6</v>
      </c>
      <c r="B9068">
        <v>19</v>
      </c>
      <c r="C9068">
        <v>13</v>
      </c>
      <c r="D9068">
        <v>235</v>
      </c>
      <c r="E9068">
        <v>107</v>
      </c>
      <c r="F9068">
        <v>5516</v>
      </c>
      <c r="G9068">
        <v>89</v>
      </c>
      <c r="H9068">
        <v>19</v>
      </c>
      <c r="I9068" s="58" t="s">
        <v>1762</v>
      </c>
      <c r="J9068">
        <v>8919</v>
      </c>
      <c r="K9068" s="4">
        <v>0</v>
      </c>
      <c r="L9068" s="4">
        <v>10.337</v>
      </c>
      <c r="M9068" s="4">
        <v>0</v>
      </c>
      <c r="N9068" s="4">
        <v>8.9169999999999998</v>
      </c>
      <c r="O9068" s="5">
        <v>42305.745292812499</v>
      </c>
      <c r="P9068" s="5">
        <v>43258.050196053242</v>
      </c>
    </row>
    <row r="9069" spans="1:16">
      <c r="A9069">
        <v>6</v>
      </c>
      <c r="B9069">
        <v>19</v>
      </c>
      <c r="C9069">
        <v>13</v>
      </c>
      <c r="D9069">
        <v>235</v>
      </c>
      <c r="E9069">
        <v>120</v>
      </c>
      <c r="F9069">
        <v>5517</v>
      </c>
      <c r="G9069">
        <v>370</v>
      </c>
      <c r="H9069">
        <v>5</v>
      </c>
      <c r="I9069" s="58" t="s">
        <v>1763</v>
      </c>
      <c r="J9069">
        <v>37005</v>
      </c>
      <c r="K9069" s="4">
        <v>17.001999999999999</v>
      </c>
      <c r="L9069" s="4">
        <v>21.074999999999999</v>
      </c>
      <c r="M9069" s="4">
        <v>0</v>
      </c>
      <c r="N9069" s="4">
        <v>4.0730000000000004</v>
      </c>
      <c r="O9069" s="5">
        <v>42305.745292812499</v>
      </c>
      <c r="P9069" s="5">
        <v>42305.745292812499</v>
      </c>
    </row>
    <row r="9070" spans="1:16">
      <c r="A9070">
        <v>6</v>
      </c>
      <c r="B9070">
        <v>19</v>
      </c>
      <c r="C9070">
        <v>13</v>
      </c>
      <c r="D9070">
        <v>235</v>
      </c>
      <c r="E9070">
        <v>120</v>
      </c>
      <c r="F9070">
        <v>5518</v>
      </c>
      <c r="G9070">
        <v>371</v>
      </c>
      <c r="H9070">
        <v>1</v>
      </c>
      <c r="I9070" s="58" t="s">
        <v>1764</v>
      </c>
      <c r="J9070">
        <v>37101</v>
      </c>
      <c r="K9070" s="4">
        <v>2.9000000000000001E-2</v>
      </c>
      <c r="L9070" s="4">
        <v>3.6560000000000001</v>
      </c>
      <c r="M9070" s="4">
        <v>7.8029999999999999</v>
      </c>
      <c r="N9070" s="4">
        <v>11.43</v>
      </c>
      <c r="O9070" s="5">
        <v>42305.745292812499</v>
      </c>
      <c r="P9070" s="5">
        <v>42305.745292812499</v>
      </c>
    </row>
    <row r="9071" spans="1:16">
      <c r="A9071">
        <v>6</v>
      </c>
      <c r="B9071">
        <v>19</v>
      </c>
      <c r="C9071">
        <v>13</v>
      </c>
      <c r="D9071">
        <v>235</v>
      </c>
      <c r="E9071">
        <v>1213</v>
      </c>
      <c r="F9071">
        <v>5530</v>
      </c>
      <c r="G9071">
        <v>515</v>
      </c>
      <c r="H9071">
        <v>2</v>
      </c>
      <c r="I9071" s="58" t="s">
        <v>10987</v>
      </c>
      <c r="J9071">
        <v>51502</v>
      </c>
      <c r="K9071" s="4">
        <v>0</v>
      </c>
      <c r="L9071" s="4">
        <v>6.33</v>
      </c>
      <c r="M9071" s="4">
        <v>0</v>
      </c>
      <c r="N9071" s="4">
        <v>6.33</v>
      </c>
      <c r="O9071" s="5">
        <v>42305.745292812499</v>
      </c>
      <c r="P9071" s="5">
        <v>42305.745292812499</v>
      </c>
    </row>
    <row r="9072" spans="1:16">
      <c r="A9072">
        <v>6</v>
      </c>
      <c r="B9072">
        <v>19</v>
      </c>
      <c r="C9072">
        <v>13</v>
      </c>
      <c r="D9072">
        <v>235</v>
      </c>
      <c r="E9072">
        <v>1425</v>
      </c>
      <c r="F9072">
        <v>5531</v>
      </c>
      <c r="G9072">
        <v>3255</v>
      </c>
      <c r="H9072">
        <v>1</v>
      </c>
      <c r="I9072" s="58">
        <v>494906</v>
      </c>
      <c r="J9072">
        <v>325501</v>
      </c>
      <c r="K9072" s="4">
        <v>1</v>
      </c>
      <c r="L9072" s="4">
        <v>2.569</v>
      </c>
      <c r="M9072" s="4">
        <v>0</v>
      </c>
      <c r="N9072" s="4">
        <v>1.569</v>
      </c>
      <c r="O9072" s="5">
        <v>42305.745292812499</v>
      </c>
      <c r="P9072" s="5">
        <v>42305.745292812499</v>
      </c>
    </row>
    <row r="9073" spans="1:16">
      <c r="A9073">
        <v>6</v>
      </c>
      <c r="B9073">
        <v>19</v>
      </c>
      <c r="C9073">
        <v>13</v>
      </c>
      <c r="D9073">
        <v>235</v>
      </c>
      <c r="E9073">
        <v>1532</v>
      </c>
      <c r="F9073">
        <v>5532</v>
      </c>
      <c r="G9073">
        <v>3063</v>
      </c>
      <c r="H9073">
        <v>1</v>
      </c>
      <c r="I9073" s="58">
        <v>424779</v>
      </c>
      <c r="J9073">
        <v>306301</v>
      </c>
      <c r="K9073" s="4">
        <v>10</v>
      </c>
      <c r="L9073" s="4">
        <v>11.945</v>
      </c>
      <c r="M9073" s="4">
        <v>0</v>
      </c>
      <c r="N9073" s="4">
        <v>1.9450000000000001</v>
      </c>
      <c r="O9073" s="5">
        <v>42305.745292812499</v>
      </c>
      <c r="P9073" s="5">
        <v>42305.745292812499</v>
      </c>
    </row>
    <row r="9074" spans="1:16">
      <c r="A9074">
        <v>6</v>
      </c>
      <c r="B9074">
        <v>19</v>
      </c>
      <c r="C9074">
        <v>13</v>
      </c>
      <c r="D9074">
        <v>235</v>
      </c>
      <c r="E9074">
        <v>1771</v>
      </c>
      <c r="F9074">
        <v>5533</v>
      </c>
      <c r="G9074">
        <v>1698</v>
      </c>
      <c r="H9074">
        <v>1</v>
      </c>
      <c r="I9074" s="58">
        <v>-73777</v>
      </c>
      <c r="J9074">
        <v>169801</v>
      </c>
      <c r="K9074" s="4">
        <v>5</v>
      </c>
      <c r="L9074" s="4">
        <v>11.616</v>
      </c>
      <c r="M9074" s="4">
        <v>0</v>
      </c>
      <c r="N9074" s="4">
        <v>6.6159999999999997</v>
      </c>
      <c r="O9074" s="5">
        <v>42305.745292812499</v>
      </c>
      <c r="P9074" s="5">
        <v>42305.745292812499</v>
      </c>
    </row>
    <row r="9075" spans="1:16">
      <c r="A9075">
        <v>6</v>
      </c>
      <c r="B9075">
        <v>19</v>
      </c>
      <c r="C9075">
        <v>13</v>
      </c>
      <c r="D9075">
        <v>235</v>
      </c>
      <c r="E9075">
        <v>1772</v>
      </c>
      <c r="F9075">
        <v>5534</v>
      </c>
      <c r="G9075">
        <v>1132</v>
      </c>
      <c r="H9075">
        <v>1</v>
      </c>
      <c r="I9075" s="58" t="s">
        <v>10988</v>
      </c>
      <c r="J9075">
        <v>113201</v>
      </c>
      <c r="K9075" s="4">
        <v>4</v>
      </c>
      <c r="L9075" s="4">
        <v>23.832000000000001</v>
      </c>
      <c r="M9075" s="4">
        <v>0</v>
      </c>
      <c r="N9075" s="4">
        <v>19.832000000000001</v>
      </c>
      <c r="O9075" s="5">
        <v>42305.745292812499</v>
      </c>
      <c r="P9075" s="5">
        <v>42305.745292812499</v>
      </c>
    </row>
    <row r="9076" spans="1:16">
      <c r="A9076">
        <v>6</v>
      </c>
      <c r="B9076">
        <v>19</v>
      </c>
      <c r="C9076">
        <v>13</v>
      </c>
      <c r="D9076">
        <v>235</v>
      </c>
      <c r="E9076">
        <v>1772</v>
      </c>
      <c r="F9076">
        <v>5535</v>
      </c>
      <c r="G9076">
        <v>3509</v>
      </c>
      <c r="H9076">
        <v>1</v>
      </c>
      <c r="I9076" s="58">
        <v>587677</v>
      </c>
      <c r="J9076">
        <v>350901</v>
      </c>
      <c r="K9076" s="4">
        <v>29.765999999999998</v>
      </c>
      <c r="L9076" s="4">
        <v>30.558</v>
      </c>
      <c r="M9076" s="4">
        <v>20.933</v>
      </c>
      <c r="N9076" s="4">
        <v>21.725000000000001</v>
      </c>
      <c r="O9076" s="5">
        <v>42305.745292812499</v>
      </c>
      <c r="P9076" s="5">
        <v>42305.745292812499</v>
      </c>
    </row>
    <row r="9077" spans="1:16">
      <c r="A9077">
        <v>6</v>
      </c>
      <c r="B9077">
        <v>19</v>
      </c>
      <c r="C9077">
        <v>13</v>
      </c>
      <c r="D9077">
        <v>235</v>
      </c>
      <c r="E9077">
        <v>2629</v>
      </c>
      <c r="F9077">
        <v>5536</v>
      </c>
      <c r="G9077">
        <v>2601</v>
      </c>
      <c r="H9077">
        <v>1</v>
      </c>
      <c r="I9077" s="58">
        <v>256037</v>
      </c>
      <c r="J9077">
        <v>260101</v>
      </c>
      <c r="K9077" s="4">
        <v>0</v>
      </c>
      <c r="L9077" s="4">
        <v>5.7610000000000001</v>
      </c>
      <c r="M9077" s="4">
        <v>0</v>
      </c>
      <c r="N9077" s="4">
        <v>5.7610000000000001</v>
      </c>
      <c r="O9077" s="5">
        <v>42305.745292812499</v>
      </c>
      <c r="P9077" s="5">
        <v>42305.745292812499</v>
      </c>
    </row>
    <row r="9078" spans="1:16">
      <c r="A9078">
        <v>6</v>
      </c>
      <c r="B9078">
        <v>19</v>
      </c>
      <c r="C9078">
        <v>13</v>
      </c>
      <c r="D9078">
        <v>235</v>
      </c>
      <c r="E9078">
        <v>3060</v>
      </c>
      <c r="F9078">
        <v>5537</v>
      </c>
      <c r="G9078">
        <v>3172</v>
      </c>
      <c r="H9078">
        <v>2</v>
      </c>
      <c r="I9078" s="58">
        <v>464621</v>
      </c>
      <c r="J9078">
        <v>317202</v>
      </c>
      <c r="K9078" s="4">
        <v>1</v>
      </c>
      <c r="L9078" s="4">
        <v>3.3330000000000002</v>
      </c>
      <c r="M9078" s="4">
        <v>0</v>
      </c>
      <c r="N9078" s="4">
        <v>2.3330000000000002</v>
      </c>
      <c r="O9078" s="5">
        <v>42305.745292812499</v>
      </c>
      <c r="P9078" s="5">
        <v>42305.745292812499</v>
      </c>
    </row>
    <row r="9079" spans="1:16">
      <c r="A9079">
        <v>6</v>
      </c>
      <c r="B9079">
        <v>19</v>
      </c>
      <c r="C9079">
        <v>13</v>
      </c>
      <c r="D9079">
        <v>235</v>
      </c>
      <c r="E9079">
        <v>4003</v>
      </c>
      <c r="F9079">
        <v>5538</v>
      </c>
      <c r="G9079">
        <v>432</v>
      </c>
      <c r="H9079">
        <v>2</v>
      </c>
      <c r="I9079" s="58" t="s">
        <v>10989</v>
      </c>
      <c r="J9079">
        <v>43202</v>
      </c>
      <c r="K9079" s="4">
        <v>5</v>
      </c>
      <c r="L9079" s="4">
        <v>19.890999999999998</v>
      </c>
      <c r="M9079" s="4">
        <v>0</v>
      </c>
      <c r="N9079" s="4">
        <v>14.891</v>
      </c>
      <c r="O9079" s="5">
        <v>42305.745292812499</v>
      </c>
      <c r="P9079" s="5">
        <v>42305.745292812499</v>
      </c>
    </row>
    <row r="9080" spans="1:16">
      <c r="A9080">
        <v>6</v>
      </c>
      <c r="B9080">
        <v>19</v>
      </c>
      <c r="C9080">
        <v>13</v>
      </c>
      <c r="D9080">
        <v>235</v>
      </c>
      <c r="E9080">
        <v>417</v>
      </c>
      <c r="F9080">
        <v>5519</v>
      </c>
      <c r="G9080">
        <v>842</v>
      </c>
      <c r="H9080">
        <v>3</v>
      </c>
      <c r="I9080" s="58" t="s">
        <v>10990</v>
      </c>
      <c r="J9080">
        <v>84203</v>
      </c>
      <c r="K9080" s="4">
        <v>1</v>
      </c>
      <c r="L9080" s="4">
        <v>15.807</v>
      </c>
      <c r="M9080" s="4">
        <v>13.378</v>
      </c>
      <c r="N9080" s="4">
        <v>28.184999999999999</v>
      </c>
      <c r="O9080" s="5">
        <v>42305.745292812499</v>
      </c>
      <c r="P9080" s="5">
        <v>42305.745292812499</v>
      </c>
    </row>
    <row r="9081" spans="1:16">
      <c r="A9081">
        <v>6</v>
      </c>
      <c r="B9081">
        <v>19</v>
      </c>
      <c r="C9081">
        <v>13</v>
      </c>
      <c r="D9081">
        <v>235</v>
      </c>
      <c r="E9081">
        <v>418</v>
      </c>
      <c r="F9081">
        <v>5520</v>
      </c>
      <c r="G9081">
        <v>941</v>
      </c>
      <c r="H9081">
        <v>4</v>
      </c>
      <c r="I9081" s="58" t="s">
        <v>10991</v>
      </c>
      <c r="J9081">
        <v>94104</v>
      </c>
      <c r="K9081" s="4">
        <v>0</v>
      </c>
      <c r="L9081" s="4">
        <v>5.5869999999999997</v>
      </c>
      <c r="M9081" s="4">
        <v>15.198</v>
      </c>
      <c r="N9081" s="4">
        <v>20.785</v>
      </c>
      <c r="O9081" s="5">
        <v>42305.745292812499</v>
      </c>
      <c r="P9081" s="5">
        <v>42305.745292812499</v>
      </c>
    </row>
    <row r="9082" spans="1:16">
      <c r="A9082">
        <v>6</v>
      </c>
      <c r="B9082">
        <v>19</v>
      </c>
      <c r="C9082">
        <v>13</v>
      </c>
      <c r="D9082">
        <v>235</v>
      </c>
      <c r="E9082">
        <v>4267</v>
      </c>
      <c r="F9082">
        <v>5539</v>
      </c>
      <c r="G9082">
        <v>2350</v>
      </c>
      <c r="H9082">
        <v>1</v>
      </c>
      <c r="I9082" s="58">
        <v>164361</v>
      </c>
      <c r="J9082">
        <v>235001</v>
      </c>
      <c r="K9082" s="4">
        <v>10.766999999999999</v>
      </c>
      <c r="L9082" s="4">
        <v>16.515999999999998</v>
      </c>
      <c r="M9082" s="4">
        <v>0</v>
      </c>
      <c r="N9082" s="4">
        <v>5.7489999999999997</v>
      </c>
      <c r="O9082" s="5">
        <v>42305.745292812499</v>
      </c>
      <c r="P9082" s="5">
        <v>42305.745292812499</v>
      </c>
    </row>
    <row r="9083" spans="1:16">
      <c r="A9083">
        <v>6</v>
      </c>
      <c r="B9083">
        <v>19</v>
      </c>
      <c r="C9083">
        <v>13</v>
      </c>
      <c r="D9083">
        <v>235</v>
      </c>
      <c r="E9083">
        <v>4344</v>
      </c>
      <c r="F9083">
        <v>5540</v>
      </c>
      <c r="G9083">
        <v>371</v>
      </c>
      <c r="H9083">
        <v>6</v>
      </c>
      <c r="I9083" s="58" t="s">
        <v>10992</v>
      </c>
      <c r="J9083">
        <v>37106</v>
      </c>
      <c r="K9083" s="4">
        <v>0.16</v>
      </c>
      <c r="L9083" s="4">
        <v>1.165</v>
      </c>
      <c r="M9083" s="4">
        <v>0</v>
      </c>
      <c r="N9083" s="4">
        <v>1.0049999999999999</v>
      </c>
      <c r="O9083" s="5">
        <v>42305.745292812499</v>
      </c>
      <c r="P9083" s="5">
        <v>42305.745292812499</v>
      </c>
    </row>
    <row r="9084" spans="1:16">
      <c r="A9084">
        <v>6</v>
      </c>
      <c r="B9084">
        <v>19</v>
      </c>
      <c r="C9084">
        <v>13</v>
      </c>
      <c r="D9084">
        <v>235</v>
      </c>
      <c r="E9084">
        <v>4520</v>
      </c>
      <c r="F9084">
        <v>5541</v>
      </c>
      <c r="G9084">
        <v>88</v>
      </c>
      <c r="H9084">
        <v>4</v>
      </c>
      <c r="I9084" s="58">
        <v>32234</v>
      </c>
      <c r="J9084">
        <v>8804</v>
      </c>
      <c r="K9084" s="4">
        <v>5.1100000000000003</v>
      </c>
      <c r="L9084" s="4">
        <v>11.313000000000001</v>
      </c>
      <c r="M9084" s="4">
        <v>436.69799999999998</v>
      </c>
      <c r="N9084" s="4">
        <v>442.90100000000001</v>
      </c>
      <c r="O9084" s="5">
        <v>42305.745292812499</v>
      </c>
      <c r="P9084" s="5">
        <v>43258.050196053242</v>
      </c>
    </row>
    <row r="9085" spans="1:16">
      <c r="A9085">
        <v>6</v>
      </c>
      <c r="B9085">
        <v>19</v>
      </c>
      <c r="C9085">
        <v>13</v>
      </c>
      <c r="D9085">
        <v>235</v>
      </c>
      <c r="E9085">
        <v>4520</v>
      </c>
      <c r="F9085">
        <v>5542</v>
      </c>
      <c r="G9085">
        <v>88</v>
      </c>
      <c r="H9085">
        <v>5</v>
      </c>
      <c r="I9085" s="58">
        <v>32264</v>
      </c>
      <c r="J9085">
        <v>8805</v>
      </c>
      <c r="K9085" s="4">
        <v>0</v>
      </c>
      <c r="L9085" s="4">
        <v>16.611000000000001</v>
      </c>
      <c r="M9085" s="4">
        <v>420.08699999999999</v>
      </c>
      <c r="N9085" s="4">
        <v>436.69799999999998</v>
      </c>
      <c r="O9085" s="5">
        <v>42305.745292812499</v>
      </c>
      <c r="P9085" s="5">
        <v>43258.050196053242</v>
      </c>
    </row>
    <row r="9086" spans="1:16">
      <c r="A9086">
        <v>6</v>
      </c>
      <c r="B9086">
        <v>19</v>
      </c>
      <c r="C9086">
        <v>13</v>
      </c>
      <c r="D9086">
        <v>235</v>
      </c>
      <c r="E9086">
        <v>4520</v>
      </c>
      <c r="F9086">
        <v>5543</v>
      </c>
      <c r="G9086">
        <v>89</v>
      </c>
      <c r="H9086">
        <v>1</v>
      </c>
      <c r="I9086" s="58">
        <v>32509</v>
      </c>
      <c r="J9086">
        <v>8901</v>
      </c>
      <c r="K9086" s="4">
        <v>1</v>
      </c>
      <c r="L9086" s="4">
        <v>18.106000000000002</v>
      </c>
      <c r="M9086" s="4">
        <v>412.02300000000002</v>
      </c>
      <c r="N9086" s="4">
        <v>420.08699999999999</v>
      </c>
      <c r="O9086" s="5">
        <v>42305.745292812499</v>
      </c>
      <c r="P9086" s="5">
        <v>43258.050196053242</v>
      </c>
    </row>
    <row r="9087" spans="1:16">
      <c r="A9087">
        <v>6</v>
      </c>
      <c r="B9087">
        <v>19</v>
      </c>
      <c r="C9087">
        <v>13</v>
      </c>
      <c r="D9087">
        <v>235</v>
      </c>
      <c r="E9087">
        <v>4528</v>
      </c>
      <c r="F9087">
        <v>5544</v>
      </c>
      <c r="G9087">
        <v>370</v>
      </c>
      <c r="H9087">
        <v>4</v>
      </c>
      <c r="I9087" s="58" t="s">
        <v>10993</v>
      </c>
      <c r="J9087">
        <v>37004</v>
      </c>
      <c r="K9087" s="4">
        <v>1</v>
      </c>
      <c r="L9087" s="4">
        <v>10.601000000000001</v>
      </c>
      <c r="M9087" s="4">
        <v>316.47399999999999</v>
      </c>
      <c r="N9087" s="4">
        <v>326.07499999999999</v>
      </c>
      <c r="O9087" s="5">
        <v>42305.745292812499</v>
      </c>
      <c r="P9087" s="5">
        <v>43258.050196053242</v>
      </c>
    </row>
    <row r="9088" spans="1:16">
      <c r="A9088">
        <v>6</v>
      </c>
      <c r="B9088">
        <v>19</v>
      </c>
      <c r="C9088">
        <v>13</v>
      </c>
      <c r="D9088">
        <v>235</v>
      </c>
      <c r="E9088">
        <v>4528</v>
      </c>
      <c r="F9088">
        <v>5545</v>
      </c>
      <c r="G9088">
        <v>370</v>
      </c>
      <c r="H9088">
        <v>5</v>
      </c>
      <c r="I9088" s="58" t="s">
        <v>1763</v>
      </c>
      <c r="J9088">
        <v>37005</v>
      </c>
      <c r="K9088" s="4">
        <v>10.601000000000001</v>
      </c>
      <c r="L9088" s="4">
        <v>17.001999999999999</v>
      </c>
      <c r="M9088" s="4">
        <v>326.07499999999999</v>
      </c>
      <c r="N9088" s="4">
        <v>332.476</v>
      </c>
      <c r="O9088" s="5">
        <v>42305.745292812499</v>
      </c>
      <c r="P9088" s="5">
        <v>43258.050196053242</v>
      </c>
    </row>
    <row r="9089" spans="1:16">
      <c r="A9089">
        <v>6</v>
      </c>
      <c r="B9089">
        <v>19</v>
      </c>
      <c r="C9089">
        <v>13</v>
      </c>
      <c r="D9089">
        <v>235</v>
      </c>
      <c r="E9089">
        <v>4528</v>
      </c>
      <c r="F9089">
        <v>5546</v>
      </c>
      <c r="G9089">
        <v>371</v>
      </c>
      <c r="H9089">
        <v>1</v>
      </c>
      <c r="I9089" s="58" t="s">
        <v>1764</v>
      </c>
      <c r="J9089">
        <v>37101</v>
      </c>
      <c r="K9089" s="4">
        <v>3.6560000000000001</v>
      </c>
      <c r="L9089" s="4">
        <v>17.492999999999999</v>
      </c>
      <c r="M9089" s="4">
        <v>346.63099999999997</v>
      </c>
      <c r="N9089" s="4">
        <v>360.46800000000002</v>
      </c>
      <c r="O9089" s="5">
        <v>42305.745292812499</v>
      </c>
      <c r="P9089" s="5">
        <v>42305.745292812499</v>
      </c>
    </row>
    <row r="9090" spans="1:16">
      <c r="A9090">
        <v>6</v>
      </c>
      <c r="B9090">
        <v>19</v>
      </c>
      <c r="C9090">
        <v>13</v>
      </c>
      <c r="D9090">
        <v>235</v>
      </c>
      <c r="E9090">
        <v>4528</v>
      </c>
      <c r="F9090">
        <v>5547</v>
      </c>
      <c r="G9090">
        <v>2350</v>
      </c>
      <c r="H9090">
        <v>1</v>
      </c>
      <c r="I9090" s="58">
        <v>164361</v>
      </c>
      <c r="J9090">
        <v>235001</v>
      </c>
      <c r="K9090" s="4">
        <v>0</v>
      </c>
      <c r="L9090" s="4">
        <v>10.673999999999999</v>
      </c>
      <c r="M9090" s="4">
        <v>332.476</v>
      </c>
      <c r="N9090" s="4">
        <v>343.15</v>
      </c>
      <c r="O9090" s="5">
        <v>42305.745292812499</v>
      </c>
      <c r="P9090" s="5">
        <v>43258.050196053242</v>
      </c>
    </row>
    <row r="9091" spans="1:16">
      <c r="A9091">
        <v>6</v>
      </c>
      <c r="B9091">
        <v>19</v>
      </c>
      <c r="C9091">
        <v>13</v>
      </c>
      <c r="D9091">
        <v>235</v>
      </c>
      <c r="E9091">
        <v>4536</v>
      </c>
      <c r="F9091">
        <v>5548</v>
      </c>
      <c r="G9091">
        <v>89</v>
      </c>
      <c r="H9091">
        <v>19</v>
      </c>
      <c r="I9091" s="58" t="s">
        <v>1762</v>
      </c>
      <c r="J9091">
        <v>8919</v>
      </c>
      <c r="K9091" s="4">
        <v>9</v>
      </c>
      <c r="L9091" s="4">
        <v>9.2539999999999996</v>
      </c>
      <c r="M9091" s="4">
        <v>767.97</v>
      </c>
      <c r="N9091" s="4">
        <v>768.22400000000005</v>
      </c>
      <c r="O9091" s="5">
        <v>42305.745292812499</v>
      </c>
      <c r="P9091" s="5">
        <v>42305.745292812499</v>
      </c>
    </row>
    <row r="9092" spans="1:16">
      <c r="A9092">
        <v>6</v>
      </c>
      <c r="B9092">
        <v>19</v>
      </c>
      <c r="C9092">
        <v>13</v>
      </c>
      <c r="D9092">
        <v>235</v>
      </c>
      <c r="E9092">
        <v>4536</v>
      </c>
      <c r="F9092">
        <v>5549</v>
      </c>
      <c r="G9092">
        <v>143</v>
      </c>
      <c r="H9092">
        <v>10</v>
      </c>
      <c r="I9092" s="58" t="s">
        <v>10994</v>
      </c>
      <c r="J9092">
        <v>14310</v>
      </c>
      <c r="K9092" s="4">
        <v>1</v>
      </c>
      <c r="L9092" s="4">
        <v>15.706</v>
      </c>
      <c r="M9092" s="4">
        <v>752.75400000000002</v>
      </c>
      <c r="N9092" s="4">
        <v>767.46</v>
      </c>
      <c r="O9092" s="5">
        <v>42305.745292812499</v>
      </c>
      <c r="P9092" s="5">
        <v>42305.745292812499</v>
      </c>
    </row>
    <row r="9093" spans="1:16">
      <c r="A9093">
        <v>6</v>
      </c>
      <c r="B9093">
        <v>19</v>
      </c>
      <c r="C9093">
        <v>13</v>
      </c>
      <c r="D9093">
        <v>235</v>
      </c>
      <c r="E9093">
        <v>4536</v>
      </c>
      <c r="F9093">
        <v>5550</v>
      </c>
      <c r="G9093">
        <v>144</v>
      </c>
      <c r="H9093">
        <v>1</v>
      </c>
      <c r="I9093" s="58" t="s">
        <v>10995</v>
      </c>
      <c r="J9093">
        <v>14401</v>
      </c>
      <c r="K9093" s="4">
        <v>0</v>
      </c>
      <c r="L9093" s="4">
        <v>25.361000000000001</v>
      </c>
      <c r="M9093" s="4">
        <v>767.46</v>
      </c>
      <c r="N9093" s="4">
        <v>778.16800000000001</v>
      </c>
      <c r="O9093" s="5">
        <v>42305.745292812499</v>
      </c>
      <c r="P9093" s="5">
        <v>42305.745292812499</v>
      </c>
    </row>
    <row r="9094" spans="1:16">
      <c r="A9094">
        <v>6</v>
      </c>
      <c r="B9094">
        <v>19</v>
      </c>
      <c r="C9094">
        <v>13</v>
      </c>
      <c r="D9094">
        <v>235</v>
      </c>
      <c r="E9094">
        <v>4536</v>
      </c>
      <c r="F9094">
        <v>5551</v>
      </c>
      <c r="G9094">
        <v>144</v>
      </c>
      <c r="H9094">
        <v>2</v>
      </c>
      <c r="I9094" s="58" t="s">
        <v>10996</v>
      </c>
      <c r="J9094">
        <v>14402</v>
      </c>
      <c r="K9094" s="4">
        <v>25.372</v>
      </c>
      <c r="L9094" s="4">
        <v>32.82</v>
      </c>
      <c r="M9094" s="4">
        <v>778.16800000000001</v>
      </c>
      <c r="N9094" s="4">
        <v>785.61599999999999</v>
      </c>
      <c r="O9094" s="5">
        <v>42305.745292812499</v>
      </c>
      <c r="P9094" s="5">
        <v>43258.050196053242</v>
      </c>
    </row>
    <row r="9095" spans="1:16">
      <c r="A9095">
        <v>6</v>
      </c>
      <c r="B9095">
        <v>19</v>
      </c>
      <c r="C9095">
        <v>13</v>
      </c>
      <c r="D9095">
        <v>235</v>
      </c>
      <c r="E9095">
        <v>612</v>
      </c>
      <c r="F9095">
        <v>5521</v>
      </c>
      <c r="G9095">
        <v>840</v>
      </c>
      <c r="H9095">
        <v>1</v>
      </c>
      <c r="I9095" s="58" t="s">
        <v>10997</v>
      </c>
      <c r="J9095">
        <v>84001</v>
      </c>
      <c r="K9095" s="4">
        <v>9.9090000000000007</v>
      </c>
      <c r="L9095" s="4">
        <v>16.027999999999999</v>
      </c>
      <c r="M9095" s="4">
        <v>17.869</v>
      </c>
      <c r="N9095" s="4">
        <v>23.988</v>
      </c>
      <c r="O9095" s="5">
        <v>42305.745292812499</v>
      </c>
      <c r="P9095" s="5">
        <v>43258.050196053242</v>
      </c>
    </row>
    <row r="9096" spans="1:16">
      <c r="A9096">
        <v>6</v>
      </c>
      <c r="B9096">
        <v>19</v>
      </c>
      <c r="C9096">
        <v>13</v>
      </c>
      <c r="D9096">
        <v>235</v>
      </c>
      <c r="E9096">
        <v>612</v>
      </c>
      <c r="F9096">
        <v>5522</v>
      </c>
      <c r="G9096">
        <v>840</v>
      </c>
      <c r="H9096">
        <v>5</v>
      </c>
      <c r="I9096" s="58" t="s">
        <v>10998</v>
      </c>
      <c r="J9096">
        <v>84005</v>
      </c>
      <c r="K9096" s="4">
        <v>6.524</v>
      </c>
      <c r="L9096" s="4">
        <v>24.196999999999999</v>
      </c>
      <c r="M9096" s="4">
        <v>0</v>
      </c>
      <c r="N9096" s="4">
        <v>17.672999999999998</v>
      </c>
      <c r="O9096" s="5">
        <v>42305.745292812499</v>
      </c>
      <c r="P9096" s="5">
        <v>42305.745292812499</v>
      </c>
    </row>
    <row r="9097" spans="1:16">
      <c r="A9097">
        <v>6</v>
      </c>
      <c r="B9097">
        <v>19</v>
      </c>
      <c r="C9097">
        <v>13</v>
      </c>
      <c r="D9097">
        <v>235</v>
      </c>
      <c r="E9097">
        <v>612</v>
      </c>
      <c r="F9097">
        <v>5523</v>
      </c>
      <c r="G9097">
        <v>2516</v>
      </c>
      <c r="H9097">
        <v>1</v>
      </c>
      <c r="I9097" s="58">
        <v>224991</v>
      </c>
      <c r="J9097">
        <v>251601</v>
      </c>
      <c r="K9097" s="4">
        <v>6.0279999999999996</v>
      </c>
      <c r="L9097" s="4">
        <v>12.183999999999999</v>
      </c>
      <c r="M9097" s="4">
        <v>23.988</v>
      </c>
      <c r="N9097" s="4">
        <v>30.143999999999998</v>
      </c>
      <c r="O9097" s="5">
        <v>42305.745292812499</v>
      </c>
      <c r="P9097" s="5">
        <v>43258.050196053242</v>
      </c>
    </row>
    <row r="9098" spans="1:16">
      <c r="A9098">
        <v>6</v>
      </c>
      <c r="B9098">
        <v>19</v>
      </c>
      <c r="C9098">
        <v>13</v>
      </c>
      <c r="D9098">
        <v>235</v>
      </c>
      <c r="E9098">
        <v>613</v>
      </c>
      <c r="F9098">
        <v>5524</v>
      </c>
      <c r="G9098">
        <v>497</v>
      </c>
      <c r="H9098">
        <v>4</v>
      </c>
      <c r="I9098" s="58" t="s">
        <v>10999</v>
      </c>
      <c r="J9098">
        <v>49704</v>
      </c>
      <c r="K9098" s="4">
        <v>0</v>
      </c>
      <c r="L9098" s="4">
        <v>2.3820000000000001</v>
      </c>
      <c r="M9098" s="4">
        <v>0</v>
      </c>
      <c r="N9098" s="4">
        <v>2.3820000000000001</v>
      </c>
      <c r="O9098" s="5">
        <v>42305.745292812499</v>
      </c>
      <c r="P9098" s="5">
        <v>42305.745292812499</v>
      </c>
    </row>
    <row r="9099" spans="1:16">
      <c r="A9099">
        <v>6</v>
      </c>
      <c r="B9099">
        <v>19</v>
      </c>
      <c r="C9099">
        <v>13</v>
      </c>
      <c r="D9099">
        <v>235</v>
      </c>
      <c r="E9099">
        <v>614</v>
      </c>
      <c r="F9099">
        <v>5525</v>
      </c>
      <c r="G9099">
        <v>841</v>
      </c>
      <c r="H9099">
        <v>1</v>
      </c>
      <c r="I9099" s="58" t="s">
        <v>11000</v>
      </c>
      <c r="J9099">
        <v>84101</v>
      </c>
      <c r="K9099" s="4">
        <v>0</v>
      </c>
      <c r="L9099" s="4">
        <v>8.93</v>
      </c>
      <c r="M9099" s="4">
        <v>0</v>
      </c>
      <c r="N9099" s="4">
        <v>8.93</v>
      </c>
      <c r="O9099" s="5">
        <v>42305.745292812499</v>
      </c>
      <c r="P9099" s="5">
        <v>42305.745292812499</v>
      </c>
    </row>
    <row r="9100" spans="1:16">
      <c r="A9100">
        <v>6</v>
      </c>
      <c r="B9100">
        <v>19</v>
      </c>
      <c r="C9100">
        <v>13</v>
      </c>
      <c r="D9100">
        <v>235</v>
      </c>
      <c r="E9100">
        <v>615</v>
      </c>
      <c r="F9100">
        <v>5526</v>
      </c>
      <c r="G9100">
        <v>842</v>
      </c>
      <c r="H9100">
        <v>2</v>
      </c>
      <c r="I9100" s="58" t="s">
        <v>11001</v>
      </c>
      <c r="J9100">
        <v>84202</v>
      </c>
      <c r="K9100" s="4">
        <v>0</v>
      </c>
      <c r="L9100" s="4">
        <v>5.4039999999999999</v>
      </c>
      <c r="M9100" s="4">
        <v>0</v>
      </c>
      <c r="N9100" s="4">
        <v>5.4039999999999999</v>
      </c>
      <c r="O9100" s="5">
        <v>42305.745292812499</v>
      </c>
      <c r="P9100" s="5">
        <v>42305.745292812499</v>
      </c>
    </row>
    <row r="9101" spans="1:16">
      <c r="A9101">
        <v>6</v>
      </c>
      <c r="B9101">
        <v>19</v>
      </c>
      <c r="C9101">
        <v>13</v>
      </c>
      <c r="D9101">
        <v>235</v>
      </c>
      <c r="E9101">
        <v>770</v>
      </c>
      <c r="F9101">
        <v>5527</v>
      </c>
      <c r="G9101">
        <v>497</v>
      </c>
      <c r="H9101">
        <v>5</v>
      </c>
      <c r="I9101" s="58" t="s">
        <v>11002</v>
      </c>
      <c r="J9101">
        <v>49705</v>
      </c>
      <c r="K9101" s="4">
        <v>8</v>
      </c>
      <c r="L9101" s="4">
        <v>22.800999999999998</v>
      </c>
      <c r="M9101" s="4">
        <v>0</v>
      </c>
      <c r="N9101" s="4">
        <v>14.801</v>
      </c>
      <c r="O9101" s="5">
        <v>42305.745292812499</v>
      </c>
      <c r="P9101" s="5">
        <v>42305.745292812499</v>
      </c>
    </row>
    <row r="9102" spans="1:16">
      <c r="A9102">
        <v>6</v>
      </c>
      <c r="B9102">
        <v>19</v>
      </c>
      <c r="C9102">
        <v>13</v>
      </c>
      <c r="D9102">
        <v>235</v>
      </c>
      <c r="E9102">
        <v>775</v>
      </c>
      <c r="F9102">
        <v>5528</v>
      </c>
      <c r="G9102">
        <v>943</v>
      </c>
      <c r="H9102">
        <v>5</v>
      </c>
      <c r="I9102" s="58" t="s">
        <v>11003</v>
      </c>
      <c r="J9102">
        <v>94305</v>
      </c>
      <c r="K9102" s="4">
        <v>0</v>
      </c>
      <c r="L9102" s="4">
        <v>2.7730000000000001</v>
      </c>
      <c r="M9102" s="4">
        <v>15.113</v>
      </c>
      <c r="N9102" s="4">
        <v>17.885999999999999</v>
      </c>
      <c r="O9102" s="5">
        <v>42305.745292812499</v>
      </c>
      <c r="P9102" s="5">
        <v>43258.050196053242</v>
      </c>
    </row>
    <row r="9103" spans="1:16">
      <c r="A9103">
        <v>6</v>
      </c>
      <c r="B9103">
        <v>19</v>
      </c>
      <c r="C9103">
        <v>13</v>
      </c>
      <c r="D9103">
        <v>235</v>
      </c>
      <c r="E9103">
        <v>831</v>
      </c>
      <c r="F9103">
        <v>5529</v>
      </c>
      <c r="G9103">
        <v>840</v>
      </c>
      <c r="H9103">
        <v>3</v>
      </c>
      <c r="I9103" s="58" t="s">
        <v>11004</v>
      </c>
      <c r="J9103">
        <v>84003</v>
      </c>
      <c r="K9103" s="4">
        <v>3.4000000000000002E-2</v>
      </c>
      <c r="L9103" s="4">
        <v>0.70699999999999996</v>
      </c>
      <c r="M9103" s="4">
        <v>18.550999999999998</v>
      </c>
      <c r="N9103" s="4">
        <v>19.224</v>
      </c>
      <c r="O9103" s="5">
        <v>42305.745292812499</v>
      </c>
      <c r="P9103" s="5">
        <v>43258.050196053242</v>
      </c>
    </row>
    <row r="9104" spans="1:16">
      <c r="A9104">
        <v>6</v>
      </c>
      <c r="B9104">
        <v>19</v>
      </c>
      <c r="C9104">
        <v>13</v>
      </c>
      <c r="D9104">
        <v>29</v>
      </c>
      <c r="E9104">
        <v>1213</v>
      </c>
      <c r="F9104">
        <v>5183</v>
      </c>
      <c r="G9104">
        <v>515</v>
      </c>
      <c r="H9104">
        <v>3</v>
      </c>
      <c r="I9104" s="58" t="s">
        <v>11005</v>
      </c>
      <c r="J9104">
        <v>51503</v>
      </c>
      <c r="K9104" s="4">
        <v>0</v>
      </c>
      <c r="L9104" s="4">
        <v>11.379</v>
      </c>
      <c r="M9104" s="4">
        <v>6.33</v>
      </c>
      <c r="N9104" s="4">
        <v>17.707000000000001</v>
      </c>
      <c r="O9104" s="5">
        <v>42305.745292812499</v>
      </c>
      <c r="P9104" s="5">
        <v>42305.745292812499</v>
      </c>
    </row>
    <row r="9105" spans="1:16">
      <c r="A9105">
        <v>6</v>
      </c>
      <c r="B9105">
        <v>19</v>
      </c>
      <c r="C9105">
        <v>13</v>
      </c>
      <c r="D9105">
        <v>29</v>
      </c>
      <c r="E9105">
        <v>1400</v>
      </c>
      <c r="F9105">
        <v>5184</v>
      </c>
      <c r="G9105">
        <v>1438</v>
      </c>
      <c r="H9105">
        <v>1</v>
      </c>
      <c r="I9105" s="58" t="s">
        <v>11006</v>
      </c>
      <c r="J9105">
        <v>143801</v>
      </c>
      <c r="K9105" s="4">
        <v>0</v>
      </c>
      <c r="L9105" s="4">
        <v>11.212999999999999</v>
      </c>
      <c r="M9105" s="4">
        <v>0</v>
      </c>
      <c r="N9105" s="4">
        <v>11.212999999999999</v>
      </c>
      <c r="O9105" s="5">
        <v>42305.745292812499</v>
      </c>
      <c r="P9105" s="5">
        <v>42305.745292812499</v>
      </c>
    </row>
    <row r="9106" spans="1:16">
      <c r="A9106">
        <v>6</v>
      </c>
      <c r="B9106">
        <v>19</v>
      </c>
      <c r="C9106">
        <v>13</v>
      </c>
      <c r="D9106">
        <v>29</v>
      </c>
      <c r="E9106">
        <v>1688</v>
      </c>
      <c r="F9106">
        <v>5185</v>
      </c>
      <c r="G9106">
        <v>1090</v>
      </c>
      <c r="H9106">
        <v>5</v>
      </c>
      <c r="I9106" s="58" t="s">
        <v>11007</v>
      </c>
      <c r="J9106">
        <v>109005</v>
      </c>
      <c r="K9106" s="4">
        <v>0</v>
      </c>
      <c r="L9106" s="4">
        <v>4.3840000000000003</v>
      </c>
      <c r="M9106" s="4">
        <v>18.488</v>
      </c>
      <c r="N9106" s="4">
        <v>22.872</v>
      </c>
      <c r="O9106" s="5">
        <v>42305.745292812499</v>
      </c>
      <c r="P9106" s="5">
        <v>43258.050196053242</v>
      </c>
    </row>
    <row r="9107" spans="1:16">
      <c r="A9107">
        <v>6</v>
      </c>
      <c r="B9107">
        <v>19</v>
      </c>
      <c r="C9107">
        <v>13</v>
      </c>
      <c r="D9107">
        <v>29</v>
      </c>
      <c r="E9107">
        <v>1765</v>
      </c>
      <c r="F9107">
        <v>5186</v>
      </c>
      <c r="G9107">
        <v>1688</v>
      </c>
      <c r="H9107">
        <v>1</v>
      </c>
      <c r="I9107" s="58">
        <v>-77430</v>
      </c>
      <c r="J9107">
        <v>168801</v>
      </c>
      <c r="K9107" s="4">
        <v>0</v>
      </c>
      <c r="L9107" s="4">
        <v>4.4909999999999997</v>
      </c>
      <c r="M9107" s="4">
        <v>0</v>
      </c>
      <c r="N9107" s="4">
        <v>4.4909999999999997</v>
      </c>
      <c r="O9107" s="5">
        <v>42305.745292812499</v>
      </c>
      <c r="P9107" s="5">
        <v>42305.745292812499</v>
      </c>
    </row>
    <row r="9108" spans="1:16">
      <c r="A9108">
        <v>6</v>
      </c>
      <c r="B9108">
        <v>19</v>
      </c>
      <c r="C9108">
        <v>13</v>
      </c>
      <c r="D9108">
        <v>29</v>
      </c>
      <c r="E9108">
        <v>2203</v>
      </c>
      <c r="F9108">
        <v>5187</v>
      </c>
      <c r="G9108">
        <v>2016</v>
      </c>
      <c r="H9108">
        <v>1</v>
      </c>
      <c r="I9108" s="58">
        <v>42370</v>
      </c>
      <c r="J9108">
        <v>201601</v>
      </c>
      <c r="K9108" s="4">
        <v>0</v>
      </c>
      <c r="L9108" s="4">
        <v>4.5890000000000004</v>
      </c>
      <c r="M9108" s="4">
        <v>0</v>
      </c>
      <c r="N9108" s="4">
        <v>4.5890000000000004</v>
      </c>
      <c r="O9108" s="5">
        <v>42305.745292812499</v>
      </c>
      <c r="P9108" s="5">
        <v>42305.745292812499</v>
      </c>
    </row>
    <row r="9109" spans="1:16">
      <c r="A9109">
        <v>6</v>
      </c>
      <c r="B9109">
        <v>19</v>
      </c>
      <c r="C9109">
        <v>13</v>
      </c>
      <c r="D9109">
        <v>29</v>
      </c>
      <c r="E9109">
        <v>2286</v>
      </c>
      <c r="F9109">
        <v>5188</v>
      </c>
      <c r="G9109">
        <v>1688</v>
      </c>
      <c r="H9109">
        <v>2</v>
      </c>
      <c r="I9109" s="58">
        <v>-77399</v>
      </c>
      <c r="J9109">
        <v>168802</v>
      </c>
      <c r="K9109" s="4">
        <v>0</v>
      </c>
      <c r="L9109" s="4">
        <v>7.39</v>
      </c>
      <c r="M9109" s="4">
        <v>0</v>
      </c>
      <c r="N9109" s="4">
        <v>7.39</v>
      </c>
      <c r="O9109" s="5">
        <v>42305.745292812499</v>
      </c>
      <c r="P9109" s="5">
        <v>42305.745292812499</v>
      </c>
    </row>
    <row r="9110" spans="1:16">
      <c r="A9110">
        <v>6</v>
      </c>
      <c r="B9110">
        <v>19</v>
      </c>
      <c r="C9110">
        <v>13</v>
      </c>
      <c r="D9110">
        <v>29</v>
      </c>
      <c r="E9110">
        <v>2458</v>
      </c>
      <c r="F9110">
        <v>5189</v>
      </c>
      <c r="G9110">
        <v>580</v>
      </c>
      <c r="H9110">
        <v>2</v>
      </c>
      <c r="I9110" s="58" t="s">
        <v>11008</v>
      </c>
      <c r="J9110">
        <v>58002</v>
      </c>
      <c r="K9110" s="4">
        <v>0</v>
      </c>
      <c r="L9110" s="4">
        <v>4.2240000000000002</v>
      </c>
      <c r="M9110" s="4">
        <v>0</v>
      </c>
      <c r="N9110" s="4">
        <v>4.2240000000000002</v>
      </c>
      <c r="O9110" s="5">
        <v>42305.745292812499</v>
      </c>
      <c r="P9110" s="5">
        <v>42305.745292812499</v>
      </c>
    </row>
    <row r="9111" spans="1:16">
      <c r="A9111">
        <v>6</v>
      </c>
      <c r="B9111">
        <v>19</v>
      </c>
      <c r="C9111">
        <v>13</v>
      </c>
      <c r="D9111">
        <v>29</v>
      </c>
      <c r="E9111">
        <v>2562</v>
      </c>
      <c r="F9111">
        <v>5190</v>
      </c>
      <c r="G9111">
        <v>2914</v>
      </c>
      <c r="H9111">
        <v>1</v>
      </c>
      <c r="I9111" s="58">
        <v>370358</v>
      </c>
      <c r="J9111">
        <v>291401</v>
      </c>
      <c r="K9111" s="4">
        <v>0</v>
      </c>
      <c r="L9111" s="4">
        <v>4.6280000000000001</v>
      </c>
      <c r="M9111" s="4">
        <v>0</v>
      </c>
      <c r="N9111" s="4">
        <v>4.6280000000000001</v>
      </c>
      <c r="O9111" s="5">
        <v>42305.745292812499</v>
      </c>
      <c r="P9111" s="5">
        <v>42305.745292812499</v>
      </c>
    </row>
    <row r="9112" spans="1:16">
      <c r="A9112">
        <v>6</v>
      </c>
      <c r="B9112">
        <v>19</v>
      </c>
      <c r="C9112">
        <v>13</v>
      </c>
      <c r="D9112">
        <v>29</v>
      </c>
      <c r="E9112">
        <v>2721</v>
      </c>
      <c r="F9112">
        <v>5191</v>
      </c>
      <c r="G9112">
        <v>2714</v>
      </c>
      <c r="H9112">
        <v>1</v>
      </c>
      <c r="I9112" s="58">
        <v>297309</v>
      </c>
      <c r="J9112">
        <v>271401</v>
      </c>
      <c r="K9112" s="4">
        <v>0</v>
      </c>
      <c r="L9112" s="4">
        <v>3.468</v>
      </c>
      <c r="M9112" s="4">
        <v>0</v>
      </c>
      <c r="N9112" s="4">
        <v>3.468</v>
      </c>
      <c r="O9112" s="5">
        <v>42305.745292812499</v>
      </c>
      <c r="P9112" s="5">
        <v>42305.745292812499</v>
      </c>
    </row>
    <row r="9113" spans="1:16">
      <c r="A9113">
        <v>6</v>
      </c>
      <c r="B9113">
        <v>19</v>
      </c>
      <c r="C9113">
        <v>13</v>
      </c>
      <c r="D9113">
        <v>29</v>
      </c>
      <c r="E9113">
        <v>2759</v>
      </c>
      <c r="F9113">
        <v>5192</v>
      </c>
      <c r="G9113">
        <v>2714</v>
      </c>
      <c r="H9113">
        <v>2</v>
      </c>
      <c r="I9113" s="58">
        <v>297340</v>
      </c>
      <c r="J9113">
        <v>271402</v>
      </c>
      <c r="K9113" s="4">
        <v>0</v>
      </c>
      <c r="L9113" s="4">
        <v>1.9359999999999999</v>
      </c>
      <c r="M9113" s="4">
        <v>0</v>
      </c>
      <c r="N9113" s="4">
        <v>1.9359999999999999</v>
      </c>
      <c r="O9113" s="5">
        <v>42305.745292812499</v>
      </c>
      <c r="P9113" s="5">
        <v>43258.050196053242</v>
      </c>
    </row>
    <row r="9114" spans="1:16">
      <c r="A9114">
        <v>6</v>
      </c>
      <c r="B9114">
        <v>19</v>
      </c>
      <c r="C9114">
        <v>13</v>
      </c>
      <c r="D9114">
        <v>29</v>
      </c>
      <c r="E9114">
        <v>2759</v>
      </c>
      <c r="F9114">
        <v>5193</v>
      </c>
      <c r="G9114">
        <v>2714</v>
      </c>
      <c r="H9114">
        <v>3</v>
      </c>
      <c r="I9114" s="58">
        <v>297368</v>
      </c>
      <c r="J9114">
        <v>271403</v>
      </c>
      <c r="K9114" s="4">
        <v>1</v>
      </c>
      <c r="L9114" s="4">
        <v>1.9870000000000001</v>
      </c>
      <c r="M9114" s="4">
        <v>1.9359999999999999</v>
      </c>
      <c r="N9114" s="4">
        <v>2.923</v>
      </c>
      <c r="O9114" s="5">
        <v>42305.745292812499</v>
      </c>
      <c r="P9114" s="5">
        <v>42305.745292812499</v>
      </c>
    </row>
    <row r="9115" spans="1:16">
      <c r="A9115">
        <v>6</v>
      </c>
      <c r="B9115">
        <v>19</v>
      </c>
      <c r="C9115">
        <v>13</v>
      </c>
      <c r="D9115">
        <v>29</v>
      </c>
      <c r="E9115">
        <v>3059</v>
      </c>
      <c r="F9115">
        <v>5194</v>
      </c>
      <c r="G9115">
        <v>3171</v>
      </c>
      <c r="H9115">
        <v>1</v>
      </c>
      <c r="I9115" s="58">
        <v>464225</v>
      </c>
      <c r="J9115">
        <v>317101</v>
      </c>
      <c r="K9115" s="4">
        <v>0</v>
      </c>
      <c r="L9115" s="4">
        <v>4.4989999999999997</v>
      </c>
      <c r="M9115" s="4">
        <v>0</v>
      </c>
      <c r="N9115" s="4">
        <v>4.4989999999999997</v>
      </c>
      <c r="O9115" s="5">
        <v>42305.745292812499</v>
      </c>
      <c r="P9115" s="5">
        <v>42305.745292812499</v>
      </c>
    </row>
    <row r="9116" spans="1:16">
      <c r="A9116">
        <v>6</v>
      </c>
      <c r="B9116">
        <v>19</v>
      </c>
      <c r="C9116">
        <v>13</v>
      </c>
      <c r="D9116">
        <v>29</v>
      </c>
      <c r="E9116">
        <v>3237</v>
      </c>
      <c r="F9116">
        <v>5195</v>
      </c>
      <c r="G9116">
        <v>671</v>
      </c>
      <c r="H9116">
        <v>2</v>
      </c>
      <c r="I9116" s="58" t="s">
        <v>11009</v>
      </c>
      <c r="J9116">
        <v>67102</v>
      </c>
      <c r="K9116" s="4">
        <v>1</v>
      </c>
      <c r="L9116" s="4">
        <v>3</v>
      </c>
      <c r="M9116" s="4">
        <v>3</v>
      </c>
      <c r="N9116" s="4">
        <v>5</v>
      </c>
      <c r="O9116" s="5">
        <v>42305.745292812499</v>
      </c>
      <c r="P9116" s="5">
        <v>42305.745292812499</v>
      </c>
    </row>
    <row r="9117" spans="1:16">
      <c r="A9117">
        <v>6</v>
      </c>
      <c r="B9117">
        <v>19</v>
      </c>
      <c r="C9117">
        <v>13</v>
      </c>
      <c r="D9117">
        <v>29</v>
      </c>
      <c r="E9117">
        <v>3883</v>
      </c>
      <c r="F9117">
        <v>5196</v>
      </c>
      <c r="G9117">
        <v>179</v>
      </c>
      <c r="H9117">
        <v>10</v>
      </c>
      <c r="I9117" s="58" t="s">
        <v>11010</v>
      </c>
      <c r="J9117">
        <v>17910</v>
      </c>
      <c r="K9117" s="4">
        <v>0</v>
      </c>
      <c r="L9117" s="4">
        <v>12.154</v>
      </c>
      <c r="M9117" s="4">
        <v>126.111</v>
      </c>
      <c r="N9117" s="4">
        <v>138.26499999999999</v>
      </c>
      <c r="O9117" s="5">
        <v>42305.745292812499</v>
      </c>
      <c r="P9117" s="5">
        <v>43258.050196053242</v>
      </c>
    </row>
    <row r="9118" spans="1:16">
      <c r="A9118">
        <v>6</v>
      </c>
      <c r="B9118">
        <v>19</v>
      </c>
      <c r="C9118">
        <v>13</v>
      </c>
      <c r="D9118">
        <v>29</v>
      </c>
      <c r="E9118">
        <v>3883</v>
      </c>
      <c r="F9118">
        <v>5197</v>
      </c>
      <c r="G9118">
        <v>180</v>
      </c>
      <c r="H9118">
        <v>1</v>
      </c>
      <c r="I9118" s="58" t="s">
        <v>11011</v>
      </c>
      <c r="J9118">
        <v>18001</v>
      </c>
      <c r="K9118" s="4">
        <v>0.56799999999999995</v>
      </c>
      <c r="L9118" s="4">
        <v>16.292999999999999</v>
      </c>
      <c r="M9118" s="4">
        <v>138.26499999999999</v>
      </c>
      <c r="N9118" s="4">
        <v>153.99</v>
      </c>
      <c r="O9118" s="5">
        <v>42305.745292812499</v>
      </c>
      <c r="P9118" s="5">
        <v>43258.050196053242</v>
      </c>
    </row>
    <row r="9119" spans="1:16">
      <c r="A9119">
        <v>6</v>
      </c>
      <c r="B9119">
        <v>19</v>
      </c>
      <c r="C9119">
        <v>13</v>
      </c>
      <c r="D9119">
        <v>29</v>
      </c>
      <c r="E9119">
        <v>3992</v>
      </c>
      <c r="F9119">
        <v>5198</v>
      </c>
      <c r="G9119">
        <v>420</v>
      </c>
      <c r="H9119">
        <v>3</v>
      </c>
      <c r="I9119" s="58" t="s">
        <v>11012</v>
      </c>
      <c r="J9119">
        <v>42003</v>
      </c>
      <c r="K9119" s="4">
        <v>0</v>
      </c>
      <c r="L9119" s="4">
        <v>4.5979999999999999</v>
      </c>
      <c r="M9119" s="4">
        <v>23.873000000000001</v>
      </c>
      <c r="N9119" s="4">
        <v>28.471</v>
      </c>
      <c r="O9119" s="5">
        <v>42305.745292812499</v>
      </c>
      <c r="P9119" s="5">
        <v>42305.745292812499</v>
      </c>
    </row>
    <row r="9120" spans="1:16">
      <c r="A9120">
        <v>6</v>
      </c>
      <c r="B9120">
        <v>19</v>
      </c>
      <c r="C9120">
        <v>13</v>
      </c>
      <c r="D9120">
        <v>29</v>
      </c>
      <c r="E9120">
        <v>4003</v>
      </c>
      <c r="F9120">
        <v>5199</v>
      </c>
      <c r="G9120">
        <v>144</v>
      </c>
      <c r="H9120">
        <v>5</v>
      </c>
      <c r="I9120" s="58" t="s">
        <v>1765</v>
      </c>
      <c r="J9120">
        <v>14405</v>
      </c>
      <c r="K9120" s="4">
        <v>17.138999999999999</v>
      </c>
      <c r="L9120" s="4">
        <v>19.184000000000001</v>
      </c>
      <c r="M9120" s="4">
        <v>30.334</v>
      </c>
      <c r="N9120" s="4">
        <v>32.378999999999998</v>
      </c>
      <c r="O9120" s="5">
        <v>42305.745292812499</v>
      </c>
      <c r="P9120" s="5">
        <v>43258.050196053242</v>
      </c>
    </row>
    <row r="9121" spans="1:16">
      <c r="A9121">
        <v>6</v>
      </c>
      <c r="B9121">
        <v>19</v>
      </c>
      <c r="C9121">
        <v>13</v>
      </c>
      <c r="D9121">
        <v>29</v>
      </c>
      <c r="E9121">
        <v>4003</v>
      </c>
      <c r="F9121">
        <v>5200</v>
      </c>
      <c r="G9121">
        <v>144</v>
      </c>
      <c r="H9121">
        <v>6</v>
      </c>
      <c r="I9121" s="58" t="s">
        <v>11013</v>
      </c>
      <c r="J9121">
        <v>14406</v>
      </c>
      <c r="K9121" s="4">
        <v>19.184000000000001</v>
      </c>
      <c r="L9121" s="4">
        <v>38.420999999999999</v>
      </c>
      <c r="M9121" s="4">
        <v>32.378999999999998</v>
      </c>
      <c r="N9121" s="4">
        <v>51.616</v>
      </c>
      <c r="O9121" s="5">
        <v>42305.745292812499</v>
      </c>
      <c r="P9121" s="5">
        <v>43258.050196053242</v>
      </c>
    </row>
    <row r="9122" spans="1:16">
      <c r="A9122">
        <v>6</v>
      </c>
      <c r="B9122">
        <v>19</v>
      </c>
      <c r="C9122">
        <v>13</v>
      </c>
      <c r="D9122">
        <v>29</v>
      </c>
      <c r="E9122">
        <v>4003</v>
      </c>
      <c r="F9122">
        <v>5201</v>
      </c>
      <c r="G9122">
        <v>432</v>
      </c>
      <c r="H9122">
        <v>1</v>
      </c>
      <c r="I9122" s="58" t="s">
        <v>11014</v>
      </c>
      <c r="J9122">
        <v>43201</v>
      </c>
      <c r="K9122" s="4">
        <v>1</v>
      </c>
      <c r="L9122" s="4">
        <v>17.138999999999999</v>
      </c>
      <c r="M9122" s="4">
        <v>14.891</v>
      </c>
      <c r="N9122" s="4">
        <v>30.334</v>
      </c>
      <c r="O9122" s="5">
        <v>42305.745292812499</v>
      </c>
      <c r="P9122" s="5">
        <v>43258.050196053242</v>
      </c>
    </row>
    <row r="9123" spans="1:16">
      <c r="A9123">
        <v>6</v>
      </c>
      <c r="B9123">
        <v>19</v>
      </c>
      <c r="C9123">
        <v>13</v>
      </c>
      <c r="D9123">
        <v>29</v>
      </c>
      <c r="E9123">
        <v>4034</v>
      </c>
      <c r="F9123">
        <v>5202</v>
      </c>
      <c r="G9123">
        <v>144</v>
      </c>
      <c r="H9123">
        <v>4</v>
      </c>
      <c r="I9123" s="58" t="s">
        <v>11015</v>
      </c>
      <c r="J9123">
        <v>14404</v>
      </c>
      <c r="K9123" s="4">
        <v>2.0779999999999998</v>
      </c>
      <c r="L9123" s="4">
        <v>6.843</v>
      </c>
      <c r="M9123" s="4">
        <v>1.714</v>
      </c>
      <c r="N9123" s="4">
        <v>6.4790000000000001</v>
      </c>
      <c r="O9123" s="5">
        <v>42305.745292812499</v>
      </c>
      <c r="P9123" s="5">
        <v>43258.050196053242</v>
      </c>
    </row>
    <row r="9124" spans="1:16">
      <c r="A9124">
        <v>6</v>
      </c>
      <c r="B9124">
        <v>19</v>
      </c>
      <c r="C9124">
        <v>13</v>
      </c>
      <c r="D9124">
        <v>29</v>
      </c>
      <c r="E9124">
        <v>4034</v>
      </c>
      <c r="F9124">
        <v>5203</v>
      </c>
      <c r="G9124">
        <v>144</v>
      </c>
      <c r="H9124">
        <v>5</v>
      </c>
      <c r="I9124" s="58" t="s">
        <v>1765</v>
      </c>
      <c r="J9124">
        <v>14405</v>
      </c>
      <c r="K9124" s="4">
        <v>4.7560000000000002</v>
      </c>
      <c r="L9124" s="4">
        <v>15.952999999999999</v>
      </c>
      <c r="M9124" s="4">
        <v>6.4790000000000001</v>
      </c>
      <c r="N9124" s="4">
        <v>17.675999999999998</v>
      </c>
      <c r="O9124" s="5">
        <v>42305.745292812499</v>
      </c>
      <c r="P9124" s="5">
        <v>42305.745292812499</v>
      </c>
    </row>
    <row r="9125" spans="1:16">
      <c r="A9125">
        <v>6</v>
      </c>
      <c r="B9125">
        <v>19</v>
      </c>
      <c r="C9125">
        <v>13</v>
      </c>
      <c r="D9125">
        <v>29</v>
      </c>
      <c r="E9125">
        <v>4034</v>
      </c>
      <c r="F9125">
        <v>5204</v>
      </c>
      <c r="G9125">
        <v>179</v>
      </c>
      <c r="H9125">
        <v>15</v>
      </c>
      <c r="I9125" s="58" t="s">
        <v>11016</v>
      </c>
      <c r="J9125">
        <v>17915</v>
      </c>
      <c r="K9125" s="4">
        <v>0.41899999999999998</v>
      </c>
      <c r="L9125" s="4">
        <v>2.133</v>
      </c>
      <c r="M9125" s="4">
        <v>0</v>
      </c>
      <c r="N9125" s="4">
        <v>1.714</v>
      </c>
      <c r="O9125" s="5">
        <v>42305.745292812499</v>
      </c>
      <c r="P9125" s="5">
        <v>43258.050196053242</v>
      </c>
    </row>
    <row r="9126" spans="1:16">
      <c r="A9126">
        <v>6</v>
      </c>
      <c r="B9126">
        <v>19</v>
      </c>
      <c r="C9126">
        <v>13</v>
      </c>
      <c r="D9126">
        <v>29</v>
      </c>
      <c r="E9126">
        <v>4066</v>
      </c>
      <c r="F9126">
        <v>5205</v>
      </c>
      <c r="G9126">
        <v>580</v>
      </c>
      <c r="H9126">
        <v>1</v>
      </c>
      <c r="I9126" s="58" t="s">
        <v>11017</v>
      </c>
      <c r="J9126">
        <v>58001</v>
      </c>
      <c r="K9126" s="4">
        <v>9.0999999999999998E-2</v>
      </c>
      <c r="L9126" s="4">
        <v>9.1560000000000006</v>
      </c>
      <c r="M9126" s="4">
        <v>0</v>
      </c>
      <c r="N9126" s="4">
        <v>8.8539999999999992</v>
      </c>
      <c r="O9126" s="5">
        <v>42305.745292812499</v>
      </c>
      <c r="P9126" s="5">
        <v>43258.050196053242</v>
      </c>
    </row>
    <row r="9127" spans="1:16">
      <c r="A9127">
        <v>6</v>
      </c>
      <c r="B9127">
        <v>19</v>
      </c>
      <c r="C9127">
        <v>13</v>
      </c>
      <c r="D9127">
        <v>29</v>
      </c>
      <c r="E9127">
        <v>4379</v>
      </c>
      <c r="F9127">
        <v>5206</v>
      </c>
      <c r="G9127">
        <v>420</v>
      </c>
      <c r="H9127">
        <v>8</v>
      </c>
      <c r="I9127" s="58" t="s">
        <v>11018</v>
      </c>
      <c r="J9127">
        <v>42008</v>
      </c>
      <c r="K9127" s="4">
        <v>0</v>
      </c>
      <c r="L9127" s="4">
        <v>2.2999999999999998</v>
      </c>
      <c r="M9127" s="4">
        <v>0</v>
      </c>
      <c r="N9127" s="4">
        <v>2.2999999999999998</v>
      </c>
      <c r="O9127" s="5">
        <v>42305.745292812499</v>
      </c>
      <c r="P9127" s="5">
        <v>42305.745292812499</v>
      </c>
    </row>
    <row r="9128" spans="1:16">
      <c r="A9128">
        <v>6</v>
      </c>
      <c r="B9128">
        <v>19</v>
      </c>
      <c r="C9128">
        <v>13</v>
      </c>
      <c r="D9128">
        <v>29</v>
      </c>
      <c r="E9128">
        <v>4536</v>
      </c>
      <c r="F9128">
        <v>5207</v>
      </c>
      <c r="G9128">
        <v>144</v>
      </c>
      <c r="H9128">
        <v>3</v>
      </c>
      <c r="I9128" s="58" t="s">
        <v>11019</v>
      </c>
      <c r="J9128">
        <v>14403</v>
      </c>
      <c r="K9128" s="4">
        <v>0</v>
      </c>
      <c r="L9128" s="4">
        <v>10.202</v>
      </c>
      <c r="M9128" s="4">
        <v>785.61599999999999</v>
      </c>
      <c r="N9128" s="4">
        <v>795.81799999999998</v>
      </c>
      <c r="O9128" s="5">
        <v>42305.745292812499</v>
      </c>
      <c r="P9128" s="5">
        <v>43258.050196053242</v>
      </c>
    </row>
    <row r="9129" spans="1:16">
      <c r="A9129">
        <v>6</v>
      </c>
      <c r="B9129">
        <v>19</v>
      </c>
      <c r="C9129">
        <v>13</v>
      </c>
      <c r="D9129">
        <v>62</v>
      </c>
      <c r="E9129">
        <v>1020</v>
      </c>
      <c r="F9129">
        <v>5259</v>
      </c>
      <c r="G9129">
        <v>2346</v>
      </c>
      <c r="H9129">
        <v>1</v>
      </c>
      <c r="I9129" s="58">
        <v>162900</v>
      </c>
      <c r="J9129">
        <v>234601</v>
      </c>
      <c r="K9129" s="4">
        <v>0</v>
      </c>
      <c r="L9129" s="4">
        <v>5.6470000000000002</v>
      </c>
      <c r="M9129" s="4">
        <v>0</v>
      </c>
      <c r="N9129" s="4">
        <v>5.6470000000000002</v>
      </c>
      <c r="O9129" s="5">
        <v>42305.745292812499</v>
      </c>
      <c r="P9129" s="5">
        <v>42305.745292812499</v>
      </c>
    </row>
    <row r="9130" spans="1:16">
      <c r="A9130">
        <v>6</v>
      </c>
      <c r="B9130">
        <v>19</v>
      </c>
      <c r="C9130">
        <v>13</v>
      </c>
      <c r="D9130">
        <v>62</v>
      </c>
      <c r="E9130">
        <v>1083</v>
      </c>
      <c r="F9130">
        <v>5260</v>
      </c>
      <c r="G9130">
        <v>839</v>
      </c>
      <c r="H9130">
        <v>4</v>
      </c>
      <c r="I9130" s="58" t="s">
        <v>11020</v>
      </c>
      <c r="J9130">
        <v>83904</v>
      </c>
      <c r="K9130" s="4">
        <v>0</v>
      </c>
      <c r="L9130" s="4">
        <v>7.4560000000000004</v>
      </c>
      <c r="M9130" s="4">
        <v>0</v>
      </c>
      <c r="N9130" s="4">
        <v>7.4560000000000004</v>
      </c>
      <c r="O9130" s="5">
        <v>42305.745292812499</v>
      </c>
      <c r="P9130" s="5">
        <v>42305.745292812499</v>
      </c>
    </row>
    <row r="9131" spans="1:16">
      <c r="A9131">
        <v>6</v>
      </c>
      <c r="B9131">
        <v>19</v>
      </c>
      <c r="C9131">
        <v>13</v>
      </c>
      <c r="D9131">
        <v>62</v>
      </c>
      <c r="E9131">
        <v>1084</v>
      </c>
      <c r="F9131">
        <v>5261</v>
      </c>
      <c r="G9131">
        <v>941</v>
      </c>
      <c r="H9131">
        <v>2</v>
      </c>
      <c r="I9131" s="58" t="s">
        <v>1766</v>
      </c>
      <c r="J9131">
        <v>94102</v>
      </c>
      <c r="K9131" s="4">
        <v>9.9760000000000009</v>
      </c>
      <c r="L9131" s="4">
        <v>14.404999999999999</v>
      </c>
      <c r="M9131" s="4">
        <v>2.173</v>
      </c>
      <c r="N9131" s="4">
        <v>6.6020000000000003</v>
      </c>
      <c r="O9131" s="5">
        <v>42305.745292812499</v>
      </c>
      <c r="P9131" s="5">
        <v>42305.745292812499</v>
      </c>
    </row>
    <row r="9132" spans="1:16">
      <c r="A9132">
        <v>6</v>
      </c>
      <c r="B9132">
        <v>19</v>
      </c>
      <c r="C9132">
        <v>13</v>
      </c>
      <c r="D9132">
        <v>62</v>
      </c>
      <c r="E9132">
        <v>1084</v>
      </c>
      <c r="F9132">
        <v>5262</v>
      </c>
      <c r="G9132">
        <v>2076</v>
      </c>
      <c r="H9132">
        <v>1</v>
      </c>
      <c r="I9132" s="58">
        <v>64285</v>
      </c>
      <c r="J9132">
        <v>207601</v>
      </c>
      <c r="K9132" s="4">
        <v>0</v>
      </c>
      <c r="L9132" s="4">
        <v>2.173</v>
      </c>
      <c r="M9132" s="4">
        <v>0</v>
      </c>
      <c r="N9132" s="4">
        <v>2.173</v>
      </c>
      <c r="O9132" s="5">
        <v>42305.745292812499</v>
      </c>
      <c r="P9132" s="5">
        <v>42305.745292812499</v>
      </c>
    </row>
    <row r="9133" spans="1:16">
      <c r="A9133">
        <v>6</v>
      </c>
      <c r="B9133">
        <v>19</v>
      </c>
      <c r="C9133">
        <v>13</v>
      </c>
      <c r="D9133">
        <v>62</v>
      </c>
      <c r="E9133">
        <v>1085</v>
      </c>
      <c r="F9133">
        <v>5263</v>
      </c>
      <c r="G9133">
        <v>1263</v>
      </c>
      <c r="H9133">
        <v>1</v>
      </c>
      <c r="I9133" s="58" t="s">
        <v>11021</v>
      </c>
      <c r="J9133">
        <v>126301</v>
      </c>
      <c r="K9133" s="4">
        <v>0</v>
      </c>
      <c r="L9133" s="4">
        <v>6.6040000000000001</v>
      </c>
      <c r="M9133" s="4">
        <v>0</v>
      </c>
      <c r="N9133" s="4">
        <v>6.6040000000000001</v>
      </c>
      <c r="O9133" s="5">
        <v>42305.745292812499</v>
      </c>
      <c r="P9133" s="5">
        <v>42305.745292812499</v>
      </c>
    </row>
    <row r="9134" spans="1:16">
      <c r="A9134">
        <v>6</v>
      </c>
      <c r="B9134">
        <v>19</v>
      </c>
      <c r="C9134">
        <v>13</v>
      </c>
      <c r="D9134">
        <v>62</v>
      </c>
      <c r="E9134">
        <v>1095</v>
      </c>
      <c r="F9134">
        <v>5264</v>
      </c>
      <c r="G9134">
        <v>2166</v>
      </c>
      <c r="H9134">
        <v>2</v>
      </c>
      <c r="I9134" s="58">
        <v>97188</v>
      </c>
      <c r="J9134">
        <v>216602</v>
      </c>
      <c r="K9134" s="4">
        <v>0</v>
      </c>
      <c r="L9134" s="4">
        <v>3.0489999999999999</v>
      </c>
      <c r="M9134" s="4">
        <v>5.8419999999999996</v>
      </c>
      <c r="N9134" s="4">
        <v>8.891</v>
      </c>
      <c r="O9134" s="5">
        <v>42305.745292812499</v>
      </c>
      <c r="P9134" s="5">
        <v>43258.050196053242</v>
      </c>
    </row>
    <row r="9135" spans="1:16">
      <c r="A9135">
        <v>6</v>
      </c>
      <c r="B9135">
        <v>19</v>
      </c>
      <c r="C9135">
        <v>13</v>
      </c>
      <c r="D9135">
        <v>62</v>
      </c>
      <c r="E9135">
        <v>119</v>
      </c>
      <c r="F9135">
        <v>5246</v>
      </c>
      <c r="G9135">
        <v>269</v>
      </c>
      <c r="H9135">
        <v>9</v>
      </c>
      <c r="I9135" s="58" t="s">
        <v>1767</v>
      </c>
      <c r="J9135">
        <v>26909</v>
      </c>
      <c r="K9135" s="4">
        <v>1</v>
      </c>
      <c r="L9135" s="4">
        <v>3.331</v>
      </c>
      <c r="M9135" s="4">
        <v>0.72599999999999998</v>
      </c>
      <c r="N9135" s="4">
        <v>3.0569999999999999</v>
      </c>
      <c r="O9135" s="5">
        <v>42305.745292812499</v>
      </c>
      <c r="P9135" s="5">
        <v>43258.050196053242</v>
      </c>
    </row>
    <row r="9136" spans="1:16">
      <c r="A9136">
        <v>6</v>
      </c>
      <c r="B9136">
        <v>19</v>
      </c>
      <c r="C9136">
        <v>13</v>
      </c>
      <c r="D9136">
        <v>62</v>
      </c>
      <c r="E9136">
        <v>1547</v>
      </c>
      <c r="F9136">
        <v>5265</v>
      </c>
      <c r="G9136">
        <v>1113</v>
      </c>
      <c r="H9136">
        <v>2</v>
      </c>
      <c r="I9136" s="58" t="s">
        <v>11022</v>
      </c>
      <c r="J9136">
        <v>111302</v>
      </c>
      <c r="K9136" s="4">
        <v>0</v>
      </c>
      <c r="L9136" s="4">
        <v>13.691000000000001</v>
      </c>
      <c r="M9136" s="4">
        <v>0</v>
      </c>
      <c r="N9136" s="4">
        <v>13.691000000000001</v>
      </c>
      <c r="O9136" s="5">
        <v>42305.745292812499</v>
      </c>
      <c r="P9136" s="5">
        <v>42305.745292812499</v>
      </c>
    </row>
    <row r="9137" spans="1:16">
      <c r="A9137">
        <v>6</v>
      </c>
      <c r="B9137">
        <v>19</v>
      </c>
      <c r="C9137">
        <v>13</v>
      </c>
      <c r="D9137">
        <v>62</v>
      </c>
      <c r="E9137">
        <v>1547</v>
      </c>
      <c r="F9137">
        <v>5266</v>
      </c>
      <c r="G9137">
        <v>1113</v>
      </c>
      <c r="H9137">
        <v>3</v>
      </c>
      <c r="I9137" s="58" t="s">
        <v>11023</v>
      </c>
      <c r="J9137">
        <v>111303</v>
      </c>
      <c r="K9137" s="4">
        <v>0</v>
      </c>
      <c r="L9137" s="4">
        <v>0.94799999999999995</v>
      </c>
      <c r="M9137" s="4">
        <v>14.766999999999999</v>
      </c>
      <c r="N9137" s="4">
        <v>15.715</v>
      </c>
      <c r="O9137" s="5">
        <v>42305.745292812499</v>
      </c>
      <c r="P9137" s="5">
        <v>43258.050196053242</v>
      </c>
    </row>
    <row r="9138" spans="1:16">
      <c r="A9138">
        <v>6</v>
      </c>
      <c r="B9138">
        <v>19</v>
      </c>
      <c r="C9138">
        <v>13</v>
      </c>
      <c r="D9138">
        <v>62</v>
      </c>
      <c r="E9138">
        <v>2563</v>
      </c>
      <c r="F9138">
        <v>5267</v>
      </c>
      <c r="G9138">
        <v>2513</v>
      </c>
      <c r="H9138">
        <v>1</v>
      </c>
      <c r="I9138" s="58">
        <v>223896</v>
      </c>
      <c r="J9138">
        <v>251301</v>
      </c>
      <c r="K9138" s="4">
        <v>0</v>
      </c>
      <c r="L9138" s="4">
        <v>4.9580000000000002</v>
      </c>
      <c r="M9138" s="4">
        <v>0</v>
      </c>
      <c r="N9138" s="4">
        <v>4.9580000000000002</v>
      </c>
      <c r="O9138" s="5">
        <v>42305.745292812499</v>
      </c>
      <c r="P9138" s="5">
        <v>42305.745292812499</v>
      </c>
    </row>
    <row r="9139" spans="1:16">
      <c r="A9139">
        <v>6</v>
      </c>
      <c r="B9139">
        <v>19</v>
      </c>
      <c r="C9139">
        <v>13</v>
      </c>
      <c r="D9139">
        <v>62</v>
      </c>
      <c r="E9139">
        <v>2665</v>
      </c>
      <c r="F9139">
        <v>5268</v>
      </c>
      <c r="G9139">
        <v>941</v>
      </c>
      <c r="H9139">
        <v>2</v>
      </c>
      <c r="I9139" s="58" t="s">
        <v>1766</v>
      </c>
      <c r="J9139">
        <v>94102</v>
      </c>
      <c r="K9139" s="4">
        <v>22.053999999999998</v>
      </c>
      <c r="L9139" s="4">
        <v>28.795000000000002</v>
      </c>
      <c r="M9139" s="4">
        <v>0</v>
      </c>
      <c r="N9139" s="4">
        <v>6.7409999999999997</v>
      </c>
      <c r="O9139" s="5">
        <v>42305.745292812499</v>
      </c>
      <c r="P9139" s="5">
        <v>42305.745292812499</v>
      </c>
    </row>
    <row r="9140" spans="1:16">
      <c r="A9140">
        <v>6</v>
      </c>
      <c r="B9140">
        <v>19</v>
      </c>
      <c r="C9140">
        <v>13</v>
      </c>
      <c r="D9140">
        <v>62</v>
      </c>
      <c r="E9140">
        <v>2722</v>
      </c>
      <c r="F9140">
        <v>5269</v>
      </c>
      <c r="G9140">
        <v>2716</v>
      </c>
      <c r="H9140">
        <v>1</v>
      </c>
      <c r="I9140" s="58">
        <v>298039</v>
      </c>
      <c r="J9140">
        <v>271601</v>
      </c>
      <c r="K9140" s="4">
        <v>0</v>
      </c>
      <c r="L9140" s="4">
        <v>8.5259999999999998</v>
      </c>
      <c r="M9140" s="4">
        <v>0</v>
      </c>
      <c r="N9140" s="4">
        <v>8.5259999999999998</v>
      </c>
      <c r="O9140" s="5">
        <v>42305.745292812499</v>
      </c>
      <c r="P9140" s="5">
        <v>42305.745292812499</v>
      </c>
    </row>
    <row r="9141" spans="1:16">
      <c r="A9141">
        <v>6</v>
      </c>
      <c r="B9141">
        <v>19</v>
      </c>
      <c r="C9141">
        <v>13</v>
      </c>
      <c r="D9141">
        <v>62</v>
      </c>
      <c r="E9141">
        <v>2808</v>
      </c>
      <c r="F9141">
        <v>5270</v>
      </c>
      <c r="G9141">
        <v>2915</v>
      </c>
      <c r="H9141">
        <v>1</v>
      </c>
      <c r="I9141" s="58">
        <v>370723</v>
      </c>
      <c r="J9141">
        <v>291501</v>
      </c>
      <c r="K9141" s="4">
        <v>0</v>
      </c>
      <c r="L9141" s="4">
        <v>3.1429999999999998</v>
      </c>
      <c r="M9141" s="4">
        <v>0</v>
      </c>
      <c r="N9141" s="4">
        <v>3.1429999999999998</v>
      </c>
      <c r="O9141" s="5">
        <v>42305.745292812499</v>
      </c>
      <c r="P9141" s="5">
        <v>42305.745292812499</v>
      </c>
    </row>
    <row r="9142" spans="1:16">
      <c r="A9142">
        <v>6</v>
      </c>
      <c r="B9142">
        <v>19</v>
      </c>
      <c r="C9142">
        <v>13</v>
      </c>
      <c r="D9142">
        <v>62</v>
      </c>
      <c r="E9142">
        <v>2962</v>
      </c>
      <c r="F9142">
        <v>5271</v>
      </c>
      <c r="G9142">
        <v>3012</v>
      </c>
      <c r="H9142">
        <v>1</v>
      </c>
      <c r="I9142" s="58">
        <v>406151</v>
      </c>
      <c r="J9142">
        <v>301201</v>
      </c>
      <c r="K9142" s="4">
        <v>0</v>
      </c>
      <c r="L9142" s="4">
        <v>3.2029999999999998</v>
      </c>
      <c r="M9142" s="4">
        <v>0</v>
      </c>
      <c r="N9142" s="4">
        <v>3.2029999999999998</v>
      </c>
      <c r="O9142" s="5">
        <v>42305.745292812499</v>
      </c>
      <c r="P9142" s="5">
        <v>43258.050196053242</v>
      </c>
    </row>
    <row r="9143" spans="1:16">
      <c r="A9143">
        <v>6</v>
      </c>
      <c r="B9143">
        <v>19</v>
      </c>
      <c r="C9143">
        <v>13</v>
      </c>
      <c r="D9143">
        <v>62</v>
      </c>
      <c r="E9143">
        <v>2962</v>
      </c>
      <c r="F9143">
        <v>5272</v>
      </c>
      <c r="G9143">
        <v>3012</v>
      </c>
      <c r="H9143">
        <v>2</v>
      </c>
      <c r="I9143" s="58">
        <v>406182</v>
      </c>
      <c r="J9143">
        <v>301202</v>
      </c>
      <c r="K9143" s="4">
        <v>1</v>
      </c>
      <c r="L9143" s="4">
        <v>3.6320000000000001</v>
      </c>
      <c r="M9143" s="4">
        <v>3.2029999999999998</v>
      </c>
      <c r="N9143" s="4">
        <v>5.835</v>
      </c>
      <c r="O9143" s="5">
        <v>42305.745292812499</v>
      </c>
      <c r="P9143" s="5">
        <v>43258.050196053242</v>
      </c>
    </row>
    <row r="9144" spans="1:16">
      <c r="A9144">
        <v>6</v>
      </c>
      <c r="B9144">
        <v>19</v>
      </c>
      <c r="C9144">
        <v>13</v>
      </c>
      <c r="D9144">
        <v>62</v>
      </c>
      <c r="E9144">
        <v>297</v>
      </c>
      <c r="F9144">
        <v>5247</v>
      </c>
      <c r="G9144">
        <v>715</v>
      </c>
      <c r="H9144">
        <v>3</v>
      </c>
      <c r="I9144" s="58" t="s">
        <v>11024</v>
      </c>
      <c r="J9144">
        <v>71503</v>
      </c>
      <c r="K9144" s="4">
        <v>0</v>
      </c>
      <c r="L9144" s="4">
        <v>8.34</v>
      </c>
      <c r="M9144" s="4">
        <v>26.667000000000002</v>
      </c>
      <c r="N9144" s="4">
        <v>35.006999999999998</v>
      </c>
      <c r="O9144" s="5">
        <v>42305.745292812499</v>
      </c>
      <c r="P9144" s="5">
        <v>42305.745292812499</v>
      </c>
    </row>
    <row r="9145" spans="1:16">
      <c r="A9145">
        <v>6</v>
      </c>
      <c r="B9145">
        <v>19</v>
      </c>
      <c r="C9145">
        <v>13</v>
      </c>
      <c r="D9145">
        <v>62</v>
      </c>
      <c r="E9145">
        <v>2990</v>
      </c>
      <c r="F9145">
        <v>5273</v>
      </c>
      <c r="G9145">
        <v>3108</v>
      </c>
      <c r="H9145">
        <v>1</v>
      </c>
      <c r="I9145" s="58">
        <v>441214</v>
      </c>
      <c r="J9145">
        <v>310801</v>
      </c>
      <c r="K9145" s="4">
        <v>0</v>
      </c>
      <c r="L9145" s="4">
        <v>3.681</v>
      </c>
      <c r="M9145" s="4">
        <v>0</v>
      </c>
      <c r="N9145" s="4">
        <v>3.681</v>
      </c>
      <c r="O9145" s="5">
        <v>42305.745292812499</v>
      </c>
      <c r="P9145" s="5">
        <v>42305.745292812499</v>
      </c>
    </row>
    <row r="9146" spans="1:16">
      <c r="A9146">
        <v>6</v>
      </c>
      <c r="B9146">
        <v>19</v>
      </c>
      <c r="C9146">
        <v>13</v>
      </c>
      <c r="D9146">
        <v>62</v>
      </c>
      <c r="E9146">
        <v>3125</v>
      </c>
      <c r="F9146">
        <v>5274</v>
      </c>
      <c r="G9146">
        <v>3246</v>
      </c>
      <c r="H9146">
        <v>1</v>
      </c>
      <c r="I9146" s="58">
        <v>491619</v>
      </c>
      <c r="J9146">
        <v>324601</v>
      </c>
      <c r="K9146" s="4">
        <v>9.8450000000000006</v>
      </c>
      <c r="L9146" s="4">
        <v>15.271000000000001</v>
      </c>
      <c r="M9146" s="4">
        <v>0</v>
      </c>
      <c r="N9146" s="4">
        <v>5.4260000000000002</v>
      </c>
      <c r="O9146" s="5">
        <v>42305.745292812499</v>
      </c>
      <c r="P9146" s="5">
        <v>42305.745292812499</v>
      </c>
    </row>
    <row r="9147" spans="1:16">
      <c r="A9147">
        <v>6</v>
      </c>
      <c r="B9147">
        <v>19</v>
      </c>
      <c r="C9147">
        <v>13</v>
      </c>
      <c r="D9147">
        <v>62</v>
      </c>
      <c r="E9147">
        <v>3915</v>
      </c>
      <c r="F9147">
        <v>5275</v>
      </c>
      <c r="G9147">
        <v>270</v>
      </c>
      <c r="H9147">
        <v>1</v>
      </c>
      <c r="I9147" s="58" t="s">
        <v>11025</v>
      </c>
      <c r="J9147">
        <v>27001</v>
      </c>
      <c r="K9147" s="4">
        <v>0.10199999999999999</v>
      </c>
      <c r="L9147" s="4">
        <v>12.18</v>
      </c>
      <c r="M9147" s="4">
        <v>97.129000000000005</v>
      </c>
      <c r="N9147" s="4">
        <v>109.20699999999999</v>
      </c>
      <c r="O9147" s="5">
        <v>42305.745292812499</v>
      </c>
      <c r="P9147" s="5">
        <v>43258.050196053242</v>
      </c>
    </row>
    <row r="9148" spans="1:16">
      <c r="A9148">
        <v>6</v>
      </c>
      <c r="B9148">
        <v>19</v>
      </c>
      <c r="C9148">
        <v>13</v>
      </c>
      <c r="D9148">
        <v>62</v>
      </c>
      <c r="E9148">
        <v>3915</v>
      </c>
      <c r="F9148">
        <v>5276</v>
      </c>
      <c r="G9148">
        <v>270</v>
      </c>
      <c r="H9148">
        <v>2</v>
      </c>
      <c r="I9148" s="58" t="s">
        <v>11026</v>
      </c>
      <c r="J9148">
        <v>27002</v>
      </c>
      <c r="K9148" s="4">
        <v>0</v>
      </c>
      <c r="L9148" s="4">
        <v>10.987</v>
      </c>
      <c r="M9148" s="4">
        <v>86.141999999999996</v>
      </c>
      <c r="N9148" s="4">
        <v>97.129000000000005</v>
      </c>
      <c r="O9148" s="5">
        <v>42305.745292812499</v>
      </c>
      <c r="P9148" s="5">
        <v>43258.050196053242</v>
      </c>
    </row>
    <row r="9149" spans="1:16">
      <c r="A9149">
        <v>6</v>
      </c>
      <c r="B9149">
        <v>19</v>
      </c>
      <c r="C9149">
        <v>13</v>
      </c>
      <c r="D9149">
        <v>62</v>
      </c>
      <c r="E9149">
        <v>3915</v>
      </c>
      <c r="F9149">
        <v>5277</v>
      </c>
      <c r="G9149">
        <v>270</v>
      </c>
      <c r="H9149">
        <v>10</v>
      </c>
      <c r="I9149" s="58" t="s">
        <v>11027</v>
      </c>
      <c r="J9149">
        <v>27010</v>
      </c>
      <c r="K9149" s="4">
        <v>0</v>
      </c>
      <c r="L9149" s="4">
        <v>3.891</v>
      </c>
      <c r="M9149" s="4">
        <v>109.20699999999999</v>
      </c>
      <c r="N9149" s="4">
        <v>113.098</v>
      </c>
      <c r="O9149" s="5">
        <v>42305.745292812499</v>
      </c>
      <c r="P9149" s="5">
        <v>43258.050196053242</v>
      </c>
    </row>
    <row r="9150" spans="1:16">
      <c r="A9150">
        <v>6</v>
      </c>
      <c r="B9150">
        <v>19</v>
      </c>
      <c r="C9150">
        <v>13</v>
      </c>
      <c r="D9150">
        <v>62</v>
      </c>
      <c r="E9150">
        <v>3947</v>
      </c>
      <c r="F9150">
        <v>5278</v>
      </c>
      <c r="G9150">
        <v>269</v>
      </c>
      <c r="H9150">
        <v>9</v>
      </c>
      <c r="I9150" s="58" t="s">
        <v>1767</v>
      </c>
      <c r="J9150">
        <v>26909</v>
      </c>
      <c r="K9150" s="4">
        <v>1.1419999999999999</v>
      </c>
      <c r="L9150" s="4">
        <v>1.278</v>
      </c>
      <c r="M9150" s="4">
        <v>9.5749999999999993</v>
      </c>
      <c r="N9150" s="4">
        <v>9.7110000000000003</v>
      </c>
      <c r="O9150" s="5">
        <v>42305.745292812499</v>
      </c>
      <c r="P9150" s="5">
        <v>43258.050196053242</v>
      </c>
    </row>
    <row r="9151" spans="1:16">
      <c r="A9151">
        <v>6</v>
      </c>
      <c r="B9151">
        <v>19</v>
      </c>
      <c r="C9151">
        <v>13</v>
      </c>
      <c r="D9151">
        <v>62</v>
      </c>
      <c r="E9151">
        <v>3947</v>
      </c>
      <c r="F9151">
        <v>5279</v>
      </c>
      <c r="G9151">
        <v>325</v>
      </c>
      <c r="H9151">
        <v>1</v>
      </c>
      <c r="I9151" s="58" t="s">
        <v>11028</v>
      </c>
      <c r="J9151">
        <v>32501</v>
      </c>
      <c r="K9151" s="4">
        <v>0</v>
      </c>
      <c r="L9151" s="4">
        <v>9.5749999999999993</v>
      </c>
      <c r="M9151" s="4">
        <v>0</v>
      </c>
      <c r="N9151" s="4">
        <v>9.5749999999999993</v>
      </c>
      <c r="O9151" s="5">
        <v>42305.745292812499</v>
      </c>
      <c r="P9151" s="5">
        <v>43258.050196053242</v>
      </c>
    </row>
    <row r="9152" spans="1:16">
      <c r="A9152">
        <v>6</v>
      </c>
      <c r="B9152">
        <v>19</v>
      </c>
      <c r="C9152">
        <v>13</v>
      </c>
      <c r="D9152">
        <v>62</v>
      </c>
      <c r="E9152">
        <v>3947</v>
      </c>
      <c r="F9152">
        <v>5280</v>
      </c>
      <c r="G9152">
        <v>346</v>
      </c>
      <c r="H9152">
        <v>11</v>
      </c>
      <c r="I9152" s="58" t="s">
        <v>11029</v>
      </c>
      <c r="J9152">
        <v>34611</v>
      </c>
      <c r="K9152" s="4">
        <v>9.7159999999999993</v>
      </c>
      <c r="L9152" s="4">
        <v>10.15</v>
      </c>
      <c r="M9152" s="4">
        <v>9.7110000000000003</v>
      </c>
      <c r="N9152" s="4">
        <v>10.145</v>
      </c>
      <c r="O9152" s="5">
        <v>42305.745292812499</v>
      </c>
      <c r="P9152" s="5">
        <v>43258.050196053242</v>
      </c>
    </row>
    <row r="9153" spans="1:16">
      <c r="A9153">
        <v>6</v>
      </c>
      <c r="B9153">
        <v>19</v>
      </c>
      <c r="C9153">
        <v>13</v>
      </c>
      <c r="D9153">
        <v>62</v>
      </c>
      <c r="E9153">
        <v>3952</v>
      </c>
      <c r="F9153">
        <v>5281</v>
      </c>
      <c r="G9153">
        <v>359</v>
      </c>
      <c r="H9153">
        <v>1</v>
      </c>
      <c r="I9153" s="58" t="s">
        <v>11030</v>
      </c>
      <c r="J9153">
        <v>35901</v>
      </c>
      <c r="K9153" s="4">
        <v>11.446999999999999</v>
      </c>
      <c r="L9153" s="4">
        <v>18.55</v>
      </c>
      <c r="M9153" s="4">
        <v>33.731000000000002</v>
      </c>
      <c r="N9153" s="4">
        <v>40.834000000000003</v>
      </c>
      <c r="O9153" s="5">
        <v>42305.745292812499</v>
      </c>
      <c r="P9153" s="5">
        <v>42305.745292812499</v>
      </c>
    </row>
    <row r="9154" spans="1:16">
      <c r="A9154">
        <v>6</v>
      </c>
      <c r="B9154">
        <v>19</v>
      </c>
      <c r="C9154">
        <v>13</v>
      </c>
      <c r="D9154">
        <v>62</v>
      </c>
      <c r="E9154">
        <v>3952</v>
      </c>
      <c r="F9154">
        <v>5282</v>
      </c>
      <c r="G9154">
        <v>359</v>
      </c>
      <c r="H9154">
        <v>3</v>
      </c>
      <c r="I9154" s="58" t="s">
        <v>11031</v>
      </c>
      <c r="J9154">
        <v>35903</v>
      </c>
      <c r="K9154" s="4">
        <v>0</v>
      </c>
      <c r="L9154" s="4">
        <v>11.454000000000001</v>
      </c>
      <c r="M9154" s="4">
        <v>22.277000000000001</v>
      </c>
      <c r="N9154" s="4">
        <v>33.731000000000002</v>
      </c>
      <c r="O9154" s="5">
        <v>42305.745292812499</v>
      </c>
      <c r="P9154" s="5">
        <v>42305.745292812499</v>
      </c>
    </row>
    <row r="9155" spans="1:16">
      <c r="A9155">
        <v>6</v>
      </c>
      <c r="B9155">
        <v>19</v>
      </c>
      <c r="C9155">
        <v>13</v>
      </c>
      <c r="D9155">
        <v>62</v>
      </c>
      <c r="E9155">
        <v>4134</v>
      </c>
      <c r="F9155">
        <v>5283</v>
      </c>
      <c r="G9155">
        <v>143</v>
      </c>
      <c r="H9155">
        <v>9</v>
      </c>
      <c r="I9155" s="58" t="s">
        <v>1768</v>
      </c>
      <c r="J9155">
        <v>14309</v>
      </c>
      <c r="K9155" s="4">
        <v>28.875</v>
      </c>
      <c r="L9155" s="4">
        <v>29.864999999999998</v>
      </c>
      <c r="M9155" s="4">
        <v>0</v>
      </c>
      <c r="N9155" s="4">
        <v>0.99</v>
      </c>
      <c r="O9155" s="5">
        <v>42305.745292812499</v>
      </c>
      <c r="P9155" s="5">
        <v>42305.745292812499</v>
      </c>
    </row>
    <row r="9156" spans="1:16">
      <c r="A9156">
        <v>6</v>
      </c>
      <c r="B9156">
        <v>19</v>
      </c>
      <c r="C9156">
        <v>13</v>
      </c>
      <c r="D9156">
        <v>62</v>
      </c>
      <c r="E9156">
        <v>417</v>
      </c>
      <c r="F9156">
        <v>5248</v>
      </c>
      <c r="G9156">
        <v>842</v>
      </c>
      <c r="H9156">
        <v>1</v>
      </c>
      <c r="I9156" s="58" t="s">
        <v>11032</v>
      </c>
      <c r="J9156">
        <v>84201</v>
      </c>
      <c r="K9156" s="4">
        <v>1</v>
      </c>
      <c r="L9156" s="4">
        <v>14.378</v>
      </c>
      <c r="M9156" s="4">
        <v>0</v>
      </c>
      <c r="N9156" s="4">
        <v>13.378</v>
      </c>
      <c r="O9156" s="5">
        <v>42305.745292812499</v>
      </c>
      <c r="P9156" s="5">
        <v>42305.745292812499</v>
      </c>
    </row>
    <row r="9157" spans="1:16">
      <c r="A9157">
        <v>6</v>
      </c>
      <c r="B9157">
        <v>19</v>
      </c>
      <c r="C9157">
        <v>13</v>
      </c>
      <c r="D9157">
        <v>62</v>
      </c>
      <c r="E9157">
        <v>418</v>
      </c>
      <c r="F9157">
        <v>5249</v>
      </c>
      <c r="G9157">
        <v>941</v>
      </c>
      <c r="H9157">
        <v>1</v>
      </c>
      <c r="I9157" s="58" t="s">
        <v>11033</v>
      </c>
      <c r="J9157">
        <v>94101</v>
      </c>
      <c r="K9157" s="4">
        <v>0</v>
      </c>
      <c r="L9157" s="4">
        <v>10.476000000000001</v>
      </c>
      <c r="M9157" s="4">
        <v>0</v>
      </c>
      <c r="N9157" s="4">
        <v>10.196999999999999</v>
      </c>
      <c r="O9157" s="5">
        <v>42305.745292812499</v>
      </c>
      <c r="P9157" s="5">
        <v>43258.050196053242</v>
      </c>
    </row>
    <row r="9158" spans="1:16">
      <c r="A9158">
        <v>6</v>
      </c>
      <c r="B9158">
        <v>19</v>
      </c>
      <c r="C9158">
        <v>13</v>
      </c>
      <c r="D9158">
        <v>62</v>
      </c>
      <c r="E9158">
        <v>418</v>
      </c>
      <c r="F9158">
        <v>5250</v>
      </c>
      <c r="G9158">
        <v>941</v>
      </c>
      <c r="H9158">
        <v>3</v>
      </c>
      <c r="I9158" s="58" t="s">
        <v>11034</v>
      </c>
      <c r="J9158">
        <v>94103</v>
      </c>
      <c r="K9158" s="4">
        <v>10.476000000000001</v>
      </c>
      <c r="L9158" s="4">
        <v>15.477</v>
      </c>
      <c r="M9158" s="4">
        <v>10.196999999999999</v>
      </c>
      <c r="N9158" s="4">
        <v>15.198</v>
      </c>
      <c r="O9158" s="5">
        <v>42305.745292812499</v>
      </c>
      <c r="P9158" s="5">
        <v>43258.050196053242</v>
      </c>
    </row>
    <row r="9159" spans="1:16">
      <c r="A9159">
        <v>6</v>
      </c>
      <c r="B9159">
        <v>19</v>
      </c>
      <c r="C9159">
        <v>13</v>
      </c>
      <c r="D9159">
        <v>62</v>
      </c>
      <c r="E9159">
        <v>419</v>
      </c>
      <c r="F9159">
        <v>5251</v>
      </c>
      <c r="G9159">
        <v>942</v>
      </c>
      <c r="H9159">
        <v>1</v>
      </c>
      <c r="I9159" s="58" t="s">
        <v>1769</v>
      </c>
      <c r="J9159">
        <v>94201</v>
      </c>
      <c r="K9159" s="4">
        <v>0</v>
      </c>
      <c r="L9159" s="4">
        <v>4.1509999999999998</v>
      </c>
      <c r="M9159" s="4">
        <v>0</v>
      </c>
      <c r="N9159" s="4">
        <v>4.1509999999999998</v>
      </c>
      <c r="O9159" s="5">
        <v>42305.745292812499</v>
      </c>
      <c r="P9159" s="5">
        <v>42305.745292812499</v>
      </c>
    </row>
    <row r="9160" spans="1:16">
      <c r="A9160">
        <v>6</v>
      </c>
      <c r="B9160">
        <v>19</v>
      </c>
      <c r="C9160">
        <v>13</v>
      </c>
      <c r="D9160">
        <v>62</v>
      </c>
      <c r="E9160">
        <v>420</v>
      </c>
      <c r="F9160">
        <v>5252</v>
      </c>
      <c r="G9160">
        <v>943</v>
      </c>
      <c r="H9160">
        <v>2</v>
      </c>
      <c r="I9160" s="58" t="s">
        <v>11035</v>
      </c>
      <c r="J9160">
        <v>94302</v>
      </c>
      <c r="K9160" s="4">
        <v>0</v>
      </c>
      <c r="L9160" s="4">
        <v>3.4319999999999999</v>
      </c>
      <c r="M9160" s="4">
        <v>0</v>
      </c>
      <c r="N9160" s="4">
        <v>3.4319999999999999</v>
      </c>
      <c r="O9160" s="5">
        <v>42305.745292812499</v>
      </c>
      <c r="P9160" s="5">
        <v>42305.745292812499</v>
      </c>
    </row>
    <row r="9161" spans="1:16">
      <c r="A9161">
        <v>6</v>
      </c>
      <c r="B9161">
        <v>19</v>
      </c>
      <c r="C9161">
        <v>13</v>
      </c>
      <c r="D9161">
        <v>62</v>
      </c>
      <c r="E9161">
        <v>421</v>
      </c>
      <c r="F9161">
        <v>5253</v>
      </c>
      <c r="G9161">
        <v>573</v>
      </c>
      <c r="H9161">
        <v>5</v>
      </c>
      <c r="I9161" s="58" t="s">
        <v>11036</v>
      </c>
      <c r="J9161">
        <v>57305</v>
      </c>
      <c r="K9161" s="4">
        <v>2.0299999999999998</v>
      </c>
      <c r="L9161" s="4">
        <v>16.547000000000001</v>
      </c>
      <c r="M9161" s="4">
        <v>2.0299999999999998</v>
      </c>
      <c r="N9161" s="4">
        <v>16.547000000000001</v>
      </c>
      <c r="O9161" s="5">
        <v>42305.745292812499</v>
      </c>
      <c r="P9161" s="5">
        <v>43258.050196053242</v>
      </c>
    </row>
    <row r="9162" spans="1:16">
      <c r="A9162">
        <v>6</v>
      </c>
      <c r="B9162">
        <v>19</v>
      </c>
      <c r="C9162">
        <v>13</v>
      </c>
      <c r="D9162">
        <v>62</v>
      </c>
      <c r="E9162">
        <v>421</v>
      </c>
      <c r="F9162">
        <v>5254</v>
      </c>
      <c r="G9162">
        <v>942</v>
      </c>
      <c r="H9162">
        <v>1</v>
      </c>
      <c r="I9162" s="58" t="s">
        <v>1769</v>
      </c>
      <c r="J9162">
        <v>94201</v>
      </c>
      <c r="K9162" s="4">
        <v>10</v>
      </c>
      <c r="L9162" s="4">
        <v>12.03</v>
      </c>
      <c r="M9162" s="4">
        <v>0</v>
      </c>
      <c r="N9162" s="4">
        <v>2.0299999999999998</v>
      </c>
      <c r="O9162" s="5">
        <v>42305.745292812499</v>
      </c>
      <c r="P9162" s="5">
        <v>43258.050196053242</v>
      </c>
    </row>
    <row r="9163" spans="1:16">
      <c r="A9163">
        <v>6</v>
      </c>
      <c r="B9163">
        <v>19</v>
      </c>
      <c r="C9163">
        <v>13</v>
      </c>
      <c r="D9163">
        <v>62</v>
      </c>
      <c r="E9163">
        <v>4513</v>
      </c>
      <c r="F9163">
        <v>5284</v>
      </c>
      <c r="G9163">
        <v>269</v>
      </c>
      <c r="H9163">
        <v>5</v>
      </c>
      <c r="I9163" s="58" t="s">
        <v>11037</v>
      </c>
      <c r="J9163">
        <v>26905</v>
      </c>
      <c r="K9163" s="4">
        <v>0</v>
      </c>
      <c r="L9163" s="4">
        <v>7.63</v>
      </c>
      <c r="M9163" s="4">
        <v>16.302</v>
      </c>
      <c r="N9163" s="4">
        <v>23.931999999999999</v>
      </c>
      <c r="O9163" s="5">
        <v>42305.745292812499</v>
      </c>
      <c r="P9163" s="5">
        <v>43258.050196053242</v>
      </c>
    </row>
    <row r="9164" spans="1:16">
      <c r="A9164">
        <v>6</v>
      </c>
      <c r="B9164">
        <v>19</v>
      </c>
      <c r="C9164">
        <v>13</v>
      </c>
      <c r="D9164">
        <v>62</v>
      </c>
      <c r="E9164">
        <v>4513</v>
      </c>
      <c r="F9164">
        <v>5285</v>
      </c>
      <c r="G9164">
        <v>269</v>
      </c>
      <c r="H9164">
        <v>6</v>
      </c>
      <c r="I9164" s="58" t="s">
        <v>1770</v>
      </c>
      <c r="J9164">
        <v>26906</v>
      </c>
      <c r="K9164" s="4">
        <v>7.63</v>
      </c>
      <c r="L9164" s="4">
        <v>12.839</v>
      </c>
      <c r="M9164" s="4">
        <v>23.931999999999999</v>
      </c>
      <c r="N9164" s="4">
        <v>29.140999999999998</v>
      </c>
      <c r="O9164" s="5">
        <v>42305.745292812499</v>
      </c>
      <c r="P9164" s="5">
        <v>43258.050196053242</v>
      </c>
    </row>
    <row r="9165" spans="1:16">
      <c r="A9165">
        <v>6</v>
      </c>
      <c r="B9165">
        <v>19</v>
      </c>
      <c r="C9165">
        <v>13</v>
      </c>
      <c r="D9165">
        <v>62</v>
      </c>
      <c r="E9165">
        <v>4528</v>
      </c>
      <c r="F9165">
        <v>5286</v>
      </c>
      <c r="G9165">
        <v>370</v>
      </c>
      <c r="H9165">
        <v>3</v>
      </c>
      <c r="I9165" s="58" t="s">
        <v>11038</v>
      </c>
      <c r="J9165">
        <v>37003</v>
      </c>
      <c r="K9165" s="4">
        <v>1</v>
      </c>
      <c r="L9165" s="4">
        <v>2.3540000000000001</v>
      </c>
      <c r="M9165" s="4">
        <v>315.12</v>
      </c>
      <c r="N9165" s="4">
        <v>316.47399999999999</v>
      </c>
      <c r="O9165" s="5">
        <v>42305.745292812499</v>
      </c>
      <c r="P9165" s="5">
        <v>43258.050196053242</v>
      </c>
    </row>
    <row r="9166" spans="1:16">
      <c r="A9166">
        <v>6</v>
      </c>
      <c r="B9166">
        <v>19</v>
      </c>
      <c r="C9166">
        <v>13</v>
      </c>
      <c r="D9166">
        <v>62</v>
      </c>
      <c r="E9166">
        <v>4536</v>
      </c>
      <c r="F9166">
        <v>5287</v>
      </c>
      <c r="G9166">
        <v>143</v>
      </c>
      <c r="H9166">
        <v>8</v>
      </c>
      <c r="I9166" s="58" t="s">
        <v>11039</v>
      </c>
      <c r="J9166">
        <v>14308</v>
      </c>
      <c r="K9166" s="4">
        <v>0</v>
      </c>
      <c r="L9166" s="4">
        <v>17.931000000000001</v>
      </c>
      <c r="M9166" s="4">
        <v>722.41399999999999</v>
      </c>
      <c r="N9166" s="4">
        <v>740.34500000000003</v>
      </c>
      <c r="O9166" s="5">
        <v>42305.745292812499</v>
      </c>
      <c r="P9166" s="5">
        <v>43258.050196053242</v>
      </c>
    </row>
    <row r="9167" spans="1:16">
      <c r="A9167">
        <v>6</v>
      </c>
      <c r="B9167">
        <v>19</v>
      </c>
      <c r="C9167">
        <v>13</v>
      </c>
      <c r="D9167">
        <v>62</v>
      </c>
      <c r="E9167">
        <v>4536</v>
      </c>
      <c r="F9167">
        <v>5288</v>
      </c>
      <c r="G9167">
        <v>143</v>
      </c>
      <c r="H9167">
        <v>9</v>
      </c>
      <c r="I9167" s="58" t="s">
        <v>1768</v>
      </c>
      <c r="J9167">
        <v>14309</v>
      </c>
      <c r="K9167" s="4">
        <v>17.992000000000001</v>
      </c>
      <c r="L9167" s="4">
        <v>30.440999999999999</v>
      </c>
      <c r="M9167" s="4">
        <v>740.34500000000003</v>
      </c>
      <c r="N9167" s="4">
        <v>752.75400000000002</v>
      </c>
      <c r="O9167" s="5">
        <v>42305.745292812499</v>
      </c>
      <c r="P9167" s="5">
        <v>42305.745292812499</v>
      </c>
    </row>
    <row r="9168" spans="1:16">
      <c r="A9168">
        <v>6</v>
      </c>
      <c r="B9168">
        <v>19</v>
      </c>
      <c r="C9168">
        <v>13</v>
      </c>
      <c r="D9168">
        <v>62</v>
      </c>
      <c r="E9168">
        <v>4536</v>
      </c>
      <c r="F9168">
        <v>5289</v>
      </c>
      <c r="G9168">
        <v>143</v>
      </c>
      <c r="H9168">
        <v>16</v>
      </c>
      <c r="I9168" s="58" t="s">
        <v>11040</v>
      </c>
      <c r="J9168">
        <v>14316</v>
      </c>
      <c r="K9168" s="4">
        <v>28</v>
      </c>
      <c r="L9168" s="4">
        <v>29.367000000000001</v>
      </c>
      <c r="M9168" s="4">
        <v>750.94799999999998</v>
      </c>
      <c r="N9168" s="4">
        <v>752.31500000000005</v>
      </c>
      <c r="O9168" s="5">
        <v>42305.745292812499</v>
      </c>
      <c r="P9168" s="5">
        <v>43258.050196053242</v>
      </c>
    </row>
    <row r="9169" spans="1:16">
      <c r="A9169">
        <v>6</v>
      </c>
      <c r="B9169">
        <v>19</v>
      </c>
      <c r="C9169">
        <v>13</v>
      </c>
      <c r="D9169">
        <v>62</v>
      </c>
      <c r="E9169">
        <v>4542</v>
      </c>
      <c r="F9169">
        <v>5290</v>
      </c>
      <c r="G9169">
        <v>154</v>
      </c>
      <c r="H9169">
        <v>3</v>
      </c>
      <c r="I9169" s="58" t="s">
        <v>11041</v>
      </c>
      <c r="J9169">
        <v>15403</v>
      </c>
      <c r="K9169" s="4">
        <v>0</v>
      </c>
      <c r="L9169" s="4">
        <v>2.58</v>
      </c>
      <c r="M9169" s="4">
        <v>400.19099999999997</v>
      </c>
      <c r="N9169" s="4">
        <v>402.77100000000002</v>
      </c>
      <c r="O9169" s="5">
        <v>42305.745292812499</v>
      </c>
      <c r="P9169" s="5">
        <v>43258.050196053242</v>
      </c>
    </row>
    <row r="9170" spans="1:16">
      <c r="A9170">
        <v>6</v>
      </c>
      <c r="B9170">
        <v>19</v>
      </c>
      <c r="C9170">
        <v>13</v>
      </c>
      <c r="D9170">
        <v>62</v>
      </c>
      <c r="E9170">
        <v>4542</v>
      </c>
      <c r="F9170">
        <v>5291</v>
      </c>
      <c r="G9170">
        <v>154</v>
      </c>
      <c r="H9170">
        <v>4</v>
      </c>
      <c r="I9170" s="58" t="s">
        <v>11042</v>
      </c>
      <c r="J9170">
        <v>15404</v>
      </c>
      <c r="K9170" s="4">
        <v>2.58</v>
      </c>
      <c r="L9170" s="4">
        <v>13.497999999999999</v>
      </c>
      <c r="M9170" s="4">
        <v>402.77100000000002</v>
      </c>
      <c r="N9170" s="4">
        <v>413.68900000000002</v>
      </c>
      <c r="O9170" s="5">
        <v>42305.745292812499</v>
      </c>
      <c r="P9170" s="5">
        <v>42305.745292812499</v>
      </c>
    </row>
    <row r="9171" spans="1:16">
      <c r="A9171">
        <v>6</v>
      </c>
      <c r="B9171">
        <v>19</v>
      </c>
      <c r="C9171">
        <v>13</v>
      </c>
      <c r="D9171">
        <v>62</v>
      </c>
      <c r="E9171">
        <v>4542</v>
      </c>
      <c r="F9171">
        <v>5292</v>
      </c>
      <c r="G9171">
        <v>155</v>
      </c>
      <c r="H9171">
        <v>1</v>
      </c>
      <c r="I9171" s="58" t="s">
        <v>11043</v>
      </c>
      <c r="J9171">
        <v>15501</v>
      </c>
      <c r="K9171" s="4">
        <v>1</v>
      </c>
      <c r="L9171" s="4">
        <v>12.936</v>
      </c>
      <c r="M9171" s="4">
        <v>420.33300000000003</v>
      </c>
      <c r="N9171" s="4">
        <v>432.26900000000001</v>
      </c>
      <c r="O9171" s="5">
        <v>42305.745292812499</v>
      </c>
      <c r="P9171" s="5">
        <v>42305.745292812499</v>
      </c>
    </row>
    <row r="9172" spans="1:16">
      <c r="A9172">
        <v>6</v>
      </c>
      <c r="B9172">
        <v>19</v>
      </c>
      <c r="C9172">
        <v>13</v>
      </c>
      <c r="D9172">
        <v>62</v>
      </c>
      <c r="E9172">
        <v>4542</v>
      </c>
      <c r="F9172">
        <v>5293</v>
      </c>
      <c r="G9172">
        <v>269</v>
      </c>
      <c r="H9172">
        <v>6</v>
      </c>
      <c r="I9172" s="58" t="s">
        <v>1770</v>
      </c>
      <c r="J9172">
        <v>26906</v>
      </c>
      <c r="K9172" s="4">
        <v>13.042999999999999</v>
      </c>
      <c r="L9172" s="4">
        <v>16.658000000000001</v>
      </c>
      <c r="M9172" s="4">
        <v>413.68900000000002</v>
      </c>
      <c r="N9172" s="4">
        <v>417.17700000000002</v>
      </c>
      <c r="O9172" s="5">
        <v>42305.745292812499</v>
      </c>
      <c r="P9172" s="5">
        <v>42305.745292812499</v>
      </c>
    </row>
    <row r="9173" spans="1:16">
      <c r="A9173">
        <v>6</v>
      </c>
      <c r="B9173">
        <v>19</v>
      </c>
      <c r="C9173">
        <v>13</v>
      </c>
      <c r="D9173">
        <v>62</v>
      </c>
      <c r="E9173">
        <v>611</v>
      </c>
      <c r="F9173">
        <v>5255</v>
      </c>
      <c r="G9173">
        <v>839</v>
      </c>
      <c r="H9173">
        <v>2</v>
      </c>
      <c r="I9173" s="58" t="s">
        <v>11044</v>
      </c>
      <c r="J9173">
        <v>83902</v>
      </c>
      <c r="K9173" s="4">
        <v>1</v>
      </c>
      <c r="L9173" s="4">
        <v>4.3710000000000004</v>
      </c>
      <c r="M9173" s="4">
        <v>8.9689999999999994</v>
      </c>
      <c r="N9173" s="4">
        <v>12.34</v>
      </c>
      <c r="O9173" s="5">
        <v>42305.745292812499</v>
      </c>
      <c r="P9173" s="5">
        <v>43258.050196053242</v>
      </c>
    </row>
    <row r="9174" spans="1:16">
      <c r="A9174">
        <v>6</v>
      </c>
      <c r="B9174">
        <v>19</v>
      </c>
      <c r="C9174">
        <v>13</v>
      </c>
      <c r="D9174">
        <v>62</v>
      </c>
      <c r="E9174">
        <v>780</v>
      </c>
      <c r="F9174">
        <v>5256</v>
      </c>
      <c r="G9174">
        <v>1095</v>
      </c>
      <c r="H9174">
        <v>5</v>
      </c>
      <c r="I9174" s="58" t="s">
        <v>11045</v>
      </c>
      <c r="J9174">
        <v>109505</v>
      </c>
      <c r="K9174" s="4">
        <v>1</v>
      </c>
      <c r="L9174" s="4">
        <v>2.17</v>
      </c>
      <c r="M9174" s="4">
        <v>10.153</v>
      </c>
      <c r="N9174" s="4">
        <v>11.323</v>
      </c>
      <c r="O9174" s="5">
        <v>42305.745292812499</v>
      </c>
      <c r="P9174" s="5">
        <v>42305.745292812499</v>
      </c>
    </row>
    <row r="9175" spans="1:16">
      <c r="A9175">
        <v>6</v>
      </c>
      <c r="B9175">
        <v>19</v>
      </c>
      <c r="C9175">
        <v>13</v>
      </c>
      <c r="D9175">
        <v>62</v>
      </c>
      <c r="E9175">
        <v>831</v>
      </c>
      <c r="F9175">
        <v>5257</v>
      </c>
      <c r="G9175">
        <v>840</v>
      </c>
      <c r="H9175">
        <v>2</v>
      </c>
      <c r="I9175" s="58" t="s">
        <v>11046</v>
      </c>
      <c r="J9175">
        <v>84002</v>
      </c>
      <c r="K9175" s="4">
        <v>0</v>
      </c>
      <c r="L9175" s="4">
        <v>18.478999999999999</v>
      </c>
      <c r="M9175" s="4">
        <v>7.1999999999999995E-2</v>
      </c>
      <c r="N9175" s="4">
        <v>18.550999999999998</v>
      </c>
      <c r="O9175" s="5">
        <v>42305.745292812499</v>
      </c>
      <c r="P9175" s="5">
        <v>43258.050196053242</v>
      </c>
    </row>
    <row r="9176" spans="1:16">
      <c r="A9176">
        <v>6</v>
      </c>
      <c r="B9176">
        <v>19</v>
      </c>
      <c r="C9176">
        <v>13</v>
      </c>
      <c r="D9176">
        <v>62</v>
      </c>
      <c r="E9176">
        <v>910</v>
      </c>
      <c r="F9176">
        <v>5258</v>
      </c>
      <c r="G9176">
        <v>1113</v>
      </c>
      <c r="H9176">
        <v>1</v>
      </c>
      <c r="I9176" s="58" t="s">
        <v>11047</v>
      </c>
      <c r="J9176">
        <v>111301</v>
      </c>
      <c r="K9176" s="4">
        <v>0.96699999999999997</v>
      </c>
      <c r="L9176" s="4">
        <v>17.670999999999999</v>
      </c>
      <c r="M9176" s="4">
        <v>0</v>
      </c>
      <c r="N9176" s="4">
        <v>16.704000000000001</v>
      </c>
      <c r="O9176" s="5">
        <v>42305.745292812499</v>
      </c>
      <c r="P9176" s="5">
        <v>42305.745292812499</v>
      </c>
    </row>
    <row r="9177" spans="1:16">
      <c r="A9177">
        <v>6</v>
      </c>
      <c r="B9177">
        <v>19</v>
      </c>
      <c r="C9177">
        <v>13</v>
      </c>
      <c r="D9177">
        <v>89</v>
      </c>
      <c r="E9177">
        <v>1235</v>
      </c>
      <c r="F9177">
        <v>5364</v>
      </c>
      <c r="G9177">
        <v>1262</v>
      </c>
      <c r="H9177">
        <v>2</v>
      </c>
      <c r="I9177" s="58" t="s">
        <v>11048</v>
      </c>
      <c r="J9177">
        <v>126202</v>
      </c>
      <c r="K9177" s="4">
        <v>0</v>
      </c>
      <c r="L9177" s="4">
        <v>4.8120000000000003</v>
      </c>
      <c r="M9177" s="4">
        <v>6.6970000000000001</v>
      </c>
      <c r="N9177" s="4">
        <v>10.978</v>
      </c>
      <c r="O9177" s="5">
        <v>42305.745292812499</v>
      </c>
      <c r="P9177" s="5">
        <v>42305.745292812499</v>
      </c>
    </row>
    <row r="9178" spans="1:16">
      <c r="A9178">
        <v>6</v>
      </c>
      <c r="B9178">
        <v>19</v>
      </c>
      <c r="C9178">
        <v>13</v>
      </c>
      <c r="D9178">
        <v>89</v>
      </c>
      <c r="E9178">
        <v>1236</v>
      </c>
      <c r="F9178">
        <v>5365</v>
      </c>
      <c r="G9178">
        <v>573</v>
      </c>
      <c r="H9178">
        <v>4</v>
      </c>
      <c r="I9178" s="58" t="s">
        <v>11049</v>
      </c>
      <c r="J9178">
        <v>57304</v>
      </c>
      <c r="K9178" s="4">
        <v>0</v>
      </c>
      <c r="L9178" s="4">
        <v>17.009</v>
      </c>
      <c r="M9178" s="4">
        <v>0</v>
      </c>
      <c r="N9178" s="4">
        <v>17.009</v>
      </c>
      <c r="O9178" s="5">
        <v>42305.745292812499</v>
      </c>
      <c r="P9178" s="5">
        <v>42305.745292812499</v>
      </c>
    </row>
    <row r="9179" spans="1:16">
      <c r="A9179">
        <v>6</v>
      </c>
      <c r="B9179">
        <v>19</v>
      </c>
      <c r="C9179">
        <v>13</v>
      </c>
      <c r="D9179">
        <v>89</v>
      </c>
      <c r="E9179">
        <v>1237</v>
      </c>
      <c r="F9179">
        <v>5366</v>
      </c>
      <c r="G9179">
        <v>216</v>
      </c>
      <c r="H9179">
        <v>4</v>
      </c>
      <c r="I9179" s="58" t="s">
        <v>11050</v>
      </c>
      <c r="J9179">
        <v>21604</v>
      </c>
      <c r="K9179" s="4">
        <v>0</v>
      </c>
      <c r="L9179" s="4">
        <v>8.1549999999999994</v>
      </c>
      <c r="M9179" s="4">
        <v>13.608000000000001</v>
      </c>
      <c r="N9179" s="4">
        <v>21.763000000000002</v>
      </c>
      <c r="O9179" s="5">
        <v>42305.745292812499</v>
      </c>
      <c r="P9179" s="5">
        <v>42305.745292812499</v>
      </c>
    </row>
    <row r="9180" spans="1:16">
      <c r="A9180">
        <v>6</v>
      </c>
      <c r="B9180">
        <v>19</v>
      </c>
      <c r="C9180">
        <v>13</v>
      </c>
      <c r="D9180">
        <v>89</v>
      </c>
      <c r="E9180">
        <v>1407</v>
      </c>
      <c r="F9180">
        <v>5367</v>
      </c>
      <c r="G9180">
        <v>1442</v>
      </c>
      <c r="H9180">
        <v>2</v>
      </c>
      <c r="I9180" s="58" t="s">
        <v>11051</v>
      </c>
      <c r="J9180">
        <v>144202</v>
      </c>
      <c r="K9180" s="4">
        <v>0</v>
      </c>
      <c r="L9180" s="4">
        <v>6.9029999999999996</v>
      </c>
      <c r="M9180" s="4">
        <v>1.8109999999999999</v>
      </c>
      <c r="N9180" s="4">
        <v>8.7140000000000004</v>
      </c>
      <c r="O9180" s="5">
        <v>42305.745292812499</v>
      </c>
      <c r="P9180" s="5">
        <v>43258.050196053242</v>
      </c>
    </row>
    <row r="9181" spans="1:16">
      <c r="A9181">
        <v>6</v>
      </c>
      <c r="B9181">
        <v>19</v>
      </c>
      <c r="C9181">
        <v>13</v>
      </c>
      <c r="D9181">
        <v>89</v>
      </c>
      <c r="E9181">
        <v>161</v>
      </c>
      <c r="F9181">
        <v>5353</v>
      </c>
      <c r="G9181">
        <v>153</v>
      </c>
      <c r="H9181">
        <v>3</v>
      </c>
      <c r="I9181" s="58" t="s">
        <v>11052</v>
      </c>
      <c r="J9181">
        <v>15303</v>
      </c>
      <c r="K9181" s="4">
        <v>0</v>
      </c>
      <c r="L9181" s="4">
        <v>2.5760000000000001</v>
      </c>
      <c r="M9181" s="4">
        <v>0</v>
      </c>
      <c r="N9181" s="4">
        <v>2.5760000000000001</v>
      </c>
      <c r="O9181" s="5">
        <v>42305.745292812499</v>
      </c>
      <c r="P9181" s="5">
        <v>42305.745292812499</v>
      </c>
    </row>
    <row r="9182" spans="1:16">
      <c r="A9182">
        <v>6</v>
      </c>
      <c r="B9182">
        <v>19</v>
      </c>
      <c r="C9182">
        <v>13</v>
      </c>
      <c r="D9182">
        <v>89</v>
      </c>
      <c r="E9182">
        <v>1682</v>
      </c>
      <c r="F9182">
        <v>5368</v>
      </c>
      <c r="G9182">
        <v>1509</v>
      </c>
      <c r="H9182">
        <v>1</v>
      </c>
      <c r="I9182" s="58" t="s">
        <v>11053</v>
      </c>
      <c r="J9182">
        <v>150901</v>
      </c>
      <c r="K9182" s="4">
        <v>0</v>
      </c>
      <c r="L9182" s="4">
        <v>2.7549999999999999</v>
      </c>
      <c r="M9182" s="4">
        <v>0</v>
      </c>
      <c r="N9182" s="4">
        <v>2.7549999999999999</v>
      </c>
      <c r="O9182" s="5">
        <v>42305.745292812499</v>
      </c>
      <c r="P9182" s="5">
        <v>42305.745292812499</v>
      </c>
    </row>
    <row r="9183" spans="1:16">
      <c r="A9183">
        <v>6</v>
      </c>
      <c r="B9183">
        <v>19</v>
      </c>
      <c r="C9183">
        <v>13</v>
      </c>
      <c r="D9183">
        <v>89</v>
      </c>
      <c r="E9183">
        <v>1766</v>
      </c>
      <c r="F9183">
        <v>5369</v>
      </c>
      <c r="G9183">
        <v>1442</v>
      </c>
      <c r="H9183">
        <v>3</v>
      </c>
      <c r="I9183" s="58" t="s">
        <v>11054</v>
      </c>
      <c r="J9183">
        <v>144203</v>
      </c>
      <c r="K9183" s="4">
        <v>0</v>
      </c>
      <c r="L9183" s="4">
        <v>9.5500000000000007</v>
      </c>
      <c r="M9183" s="4">
        <v>0</v>
      </c>
      <c r="N9183" s="4">
        <v>9.5500000000000007</v>
      </c>
      <c r="O9183" s="5">
        <v>42305.745292812499</v>
      </c>
      <c r="P9183" s="5">
        <v>42305.745292812499</v>
      </c>
    </row>
    <row r="9184" spans="1:16">
      <c r="A9184">
        <v>6</v>
      </c>
      <c r="B9184">
        <v>19</v>
      </c>
      <c r="C9184">
        <v>13</v>
      </c>
      <c r="D9184">
        <v>89</v>
      </c>
      <c r="E9184">
        <v>1767</v>
      </c>
      <c r="F9184">
        <v>5370</v>
      </c>
      <c r="G9184">
        <v>215</v>
      </c>
      <c r="H9184">
        <v>12</v>
      </c>
      <c r="I9184" s="58" t="s">
        <v>11055</v>
      </c>
      <c r="J9184">
        <v>21512</v>
      </c>
      <c r="K9184" s="4">
        <v>0</v>
      </c>
      <c r="L9184" s="4">
        <v>1.2370000000000001</v>
      </c>
      <c r="M9184" s="4">
        <v>13.068</v>
      </c>
      <c r="N9184" s="4">
        <v>14.305</v>
      </c>
      <c r="O9184" s="5">
        <v>42305.745292812499</v>
      </c>
      <c r="P9184" s="5">
        <v>43258.050196053242</v>
      </c>
    </row>
    <row r="9185" spans="1:16">
      <c r="A9185">
        <v>6</v>
      </c>
      <c r="B9185">
        <v>19</v>
      </c>
      <c r="C9185">
        <v>13</v>
      </c>
      <c r="D9185">
        <v>89</v>
      </c>
      <c r="E9185">
        <v>1768</v>
      </c>
      <c r="F9185">
        <v>5371</v>
      </c>
      <c r="G9185">
        <v>1694</v>
      </c>
      <c r="H9185">
        <v>2</v>
      </c>
      <c r="I9185" s="58">
        <v>-75207</v>
      </c>
      <c r="J9185">
        <v>169402</v>
      </c>
      <c r="K9185" s="4">
        <v>0</v>
      </c>
      <c r="L9185" s="4">
        <v>6.9340000000000002</v>
      </c>
      <c r="M9185" s="4">
        <v>0</v>
      </c>
      <c r="N9185" s="4">
        <v>6.9340000000000002</v>
      </c>
      <c r="O9185" s="5">
        <v>42305.745292812499</v>
      </c>
      <c r="P9185" s="5">
        <v>42305.745292812499</v>
      </c>
    </row>
    <row r="9186" spans="1:16">
      <c r="A9186">
        <v>6</v>
      </c>
      <c r="B9186">
        <v>19</v>
      </c>
      <c r="C9186">
        <v>13</v>
      </c>
      <c r="D9186">
        <v>89</v>
      </c>
      <c r="E9186">
        <v>2130</v>
      </c>
      <c r="F9186">
        <v>5372</v>
      </c>
      <c r="G9186">
        <v>942</v>
      </c>
      <c r="H9186">
        <v>2</v>
      </c>
      <c r="I9186" s="58" t="s">
        <v>11056</v>
      </c>
      <c r="J9186">
        <v>94202</v>
      </c>
      <c r="K9186" s="4">
        <v>0</v>
      </c>
      <c r="L9186" s="4">
        <v>7.1829999999999998</v>
      </c>
      <c r="M9186" s="4">
        <v>0</v>
      </c>
      <c r="N9186" s="4">
        <v>7.1829999999999998</v>
      </c>
      <c r="O9186" s="5">
        <v>42305.745292812499</v>
      </c>
      <c r="P9186" s="5">
        <v>42305.745292812499</v>
      </c>
    </row>
    <row r="9187" spans="1:16">
      <c r="A9187">
        <v>6</v>
      </c>
      <c r="B9187">
        <v>19</v>
      </c>
      <c r="C9187">
        <v>13</v>
      </c>
      <c r="D9187">
        <v>89</v>
      </c>
      <c r="E9187">
        <v>2152</v>
      </c>
      <c r="F9187">
        <v>5373</v>
      </c>
      <c r="G9187">
        <v>2080</v>
      </c>
      <c r="H9187">
        <v>1</v>
      </c>
      <c r="I9187" s="58">
        <v>65746</v>
      </c>
      <c r="J9187">
        <v>208001</v>
      </c>
      <c r="K9187" s="4">
        <v>1.0999999999999999E-2</v>
      </c>
      <c r="L9187" s="4">
        <v>8.7479999999999993</v>
      </c>
      <c r="M9187" s="4">
        <v>0</v>
      </c>
      <c r="N9187" s="4">
        <v>8.7370000000000001</v>
      </c>
      <c r="O9187" s="5">
        <v>42305.745292812499</v>
      </c>
      <c r="P9187" s="5">
        <v>42305.745292812499</v>
      </c>
    </row>
    <row r="9188" spans="1:16">
      <c r="A9188">
        <v>6</v>
      </c>
      <c r="B9188">
        <v>19</v>
      </c>
      <c r="C9188">
        <v>13</v>
      </c>
      <c r="D9188">
        <v>89</v>
      </c>
      <c r="E9188">
        <v>2152</v>
      </c>
      <c r="F9188">
        <v>5374</v>
      </c>
      <c r="G9188">
        <v>2080</v>
      </c>
      <c r="H9188">
        <v>2</v>
      </c>
      <c r="I9188" s="58">
        <v>65777</v>
      </c>
      <c r="J9188">
        <v>208002</v>
      </c>
      <c r="K9188" s="4">
        <v>10</v>
      </c>
      <c r="L9188" s="4">
        <v>12.837999999999999</v>
      </c>
      <c r="M9188" s="4">
        <v>9.1489999999999991</v>
      </c>
      <c r="N9188" s="4">
        <v>11.987</v>
      </c>
      <c r="O9188" s="5">
        <v>42305.745292812499</v>
      </c>
      <c r="P9188" s="5">
        <v>42305.745292812499</v>
      </c>
    </row>
    <row r="9189" spans="1:16">
      <c r="A9189">
        <v>6</v>
      </c>
      <c r="B9189">
        <v>19</v>
      </c>
      <c r="C9189">
        <v>13</v>
      </c>
      <c r="D9189">
        <v>89</v>
      </c>
      <c r="E9189">
        <v>266</v>
      </c>
      <c r="F9189">
        <v>5354</v>
      </c>
      <c r="G9189">
        <v>687</v>
      </c>
      <c r="H9189">
        <v>1</v>
      </c>
      <c r="I9189" s="58" t="s">
        <v>11057</v>
      </c>
      <c r="J9189">
        <v>68701</v>
      </c>
      <c r="K9189" s="4">
        <v>0</v>
      </c>
      <c r="L9189" s="4">
        <v>8.4540000000000006</v>
      </c>
      <c r="M9189" s="4">
        <v>0</v>
      </c>
      <c r="N9189" s="4">
        <v>8.4540000000000006</v>
      </c>
      <c r="O9189" s="5">
        <v>42305.745292812499</v>
      </c>
      <c r="P9189" s="5">
        <v>42305.745292812499</v>
      </c>
    </row>
    <row r="9190" spans="1:16">
      <c r="A9190">
        <v>6</v>
      </c>
      <c r="B9190">
        <v>19</v>
      </c>
      <c r="C9190">
        <v>13</v>
      </c>
      <c r="D9190">
        <v>89</v>
      </c>
      <c r="E9190">
        <v>2806</v>
      </c>
      <c r="F9190">
        <v>5375</v>
      </c>
      <c r="G9190">
        <v>2828</v>
      </c>
      <c r="H9190">
        <v>1</v>
      </c>
      <c r="I9190" s="58">
        <v>338947</v>
      </c>
      <c r="J9190">
        <v>282801</v>
      </c>
      <c r="K9190" s="4">
        <v>0</v>
      </c>
      <c r="L9190" s="4">
        <v>5.6230000000000002</v>
      </c>
      <c r="M9190" s="4">
        <v>0</v>
      </c>
      <c r="N9190" s="4">
        <v>5.6230000000000002</v>
      </c>
      <c r="O9190" s="5">
        <v>42305.745292812499</v>
      </c>
      <c r="P9190" s="5">
        <v>42305.745292812499</v>
      </c>
    </row>
    <row r="9191" spans="1:16">
      <c r="A9191">
        <v>6</v>
      </c>
      <c r="B9191">
        <v>19</v>
      </c>
      <c r="C9191">
        <v>13</v>
      </c>
      <c r="D9191">
        <v>89</v>
      </c>
      <c r="E9191">
        <v>2906</v>
      </c>
      <c r="F9191">
        <v>5376</v>
      </c>
      <c r="G9191">
        <v>2973</v>
      </c>
      <c r="H9191">
        <v>1</v>
      </c>
      <c r="I9191" s="58">
        <v>391908</v>
      </c>
      <c r="J9191">
        <v>297301</v>
      </c>
      <c r="K9191" s="4">
        <v>0</v>
      </c>
      <c r="L9191" s="4">
        <v>5.5629999999999997</v>
      </c>
      <c r="M9191" s="4">
        <v>0</v>
      </c>
      <c r="N9191" s="4">
        <v>5.5629999999999997</v>
      </c>
      <c r="O9191" s="5">
        <v>42305.745292812499</v>
      </c>
      <c r="P9191" s="5">
        <v>42305.745292812499</v>
      </c>
    </row>
    <row r="9192" spans="1:16">
      <c r="A9192">
        <v>6</v>
      </c>
      <c r="B9192">
        <v>19</v>
      </c>
      <c r="C9192">
        <v>13</v>
      </c>
      <c r="D9192">
        <v>89</v>
      </c>
      <c r="E9192">
        <v>297</v>
      </c>
      <c r="F9192">
        <v>5355</v>
      </c>
      <c r="G9192">
        <v>715</v>
      </c>
      <c r="H9192">
        <v>1</v>
      </c>
      <c r="I9192" s="58" t="s">
        <v>11058</v>
      </c>
      <c r="J9192">
        <v>71501</v>
      </c>
      <c r="K9192" s="4">
        <v>0</v>
      </c>
      <c r="L9192" s="4">
        <v>16.413</v>
      </c>
      <c r="M9192" s="4">
        <v>0</v>
      </c>
      <c r="N9192" s="4">
        <v>16.413</v>
      </c>
      <c r="O9192" s="5">
        <v>42305.745292812499</v>
      </c>
      <c r="P9192" s="5">
        <v>42305.745292812499</v>
      </c>
    </row>
    <row r="9193" spans="1:16">
      <c r="A9193">
        <v>6</v>
      </c>
      <c r="B9193">
        <v>19</v>
      </c>
      <c r="C9193">
        <v>13</v>
      </c>
      <c r="D9193">
        <v>89</v>
      </c>
      <c r="E9193">
        <v>297</v>
      </c>
      <c r="F9193">
        <v>5356</v>
      </c>
      <c r="G9193">
        <v>715</v>
      </c>
      <c r="H9193">
        <v>2</v>
      </c>
      <c r="I9193" s="58" t="s">
        <v>11059</v>
      </c>
      <c r="J9193">
        <v>71502</v>
      </c>
      <c r="K9193" s="4">
        <v>0</v>
      </c>
      <c r="L9193" s="4">
        <v>10.254</v>
      </c>
      <c r="M9193" s="4">
        <v>16.413</v>
      </c>
      <c r="N9193" s="4">
        <v>26.667000000000002</v>
      </c>
      <c r="O9193" s="5">
        <v>42305.745292812499</v>
      </c>
      <c r="P9193" s="5">
        <v>42305.745292812499</v>
      </c>
    </row>
    <row r="9194" spans="1:16">
      <c r="A9194">
        <v>6</v>
      </c>
      <c r="B9194">
        <v>19</v>
      </c>
      <c r="C9194">
        <v>13</v>
      </c>
      <c r="D9194">
        <v>89</v>
      </c>
      <c r="E9194">
        <v>3197</v>
      </c>
      <c r="F9194">
        <v>5377</v>
      </c>
      <c r="G9194">
        <v>3333</v>
      </c>
      <c r="H9194">
        <v>1</v>
      </c>
      <c r="I9194" s="58">
        <v>523395</v>
      </c>
      <c r="J9194">
        <v>333301</v>
      </c>
      <c r="K9194" s="4">
        <v>1</v>
      </c>
      <c r="L9194" s="4">
        <v>4.5830000000000002</v>
      </c>
      <c r="M9194" s="4">
        <v>0</v>
      </c>
      <c r="N9194" s="4">
        <v>3.5830000000000002</v>
      </c>
      <c r="O9194" s="5">
        <v>42305.745292812499</v>
      </c>
      <c r="P9194" s="5">
        <v>42305.745292812499</v>
      </c>
    </row>
    <row r="9195" spans="1:16">
      <c r="A9195">
        <v>6</v>
      </c>
      <c r="B9195">
        <v>19</v>
      </c>
      <c r="C9195">
        <v>13</v>
      </c>
      <c r="D9195">
        <v>89</v>
      </c>
      <c r="E9195">
        <v>3239</v>
      </c>
      <c r="F9195">
        <v>5378</v>
      </c>
      <c r="G9195">
        <v>3449</v>
      </c>
      <c r="H9195">
        <v>1</v>
      </c>
      <c r="I9195" s="58">
        <v>565763</v>
      </c>
      <c r="J9195">
        <v>344901</v>
      </c>
      <c r="K9195" s="4">
        <v>1</v>
      </c>
      <c r="L9195" s="4">
        <v>4.0730000000000004</v>
      </c>
      <c r="M9195" s="4">
        <v>0</v>
      </c>
      <c r="N9195" s="4">
        <v>3.073</v>
      </c>
      <c r="O9195" s="5">
        <v>42305.745292812499</v>
      </c>
      <c r="P9195" s="5">
        <v>42305.745292812499</v>
      </c>
    </row>
    <row r="9196" spans="1:16">
      <c r="A9196">
        <v>6</v>
      </c>
      <c r="B9196">
        <v>19</v>
      </c>
      <c r="C9196">
        <v>13</v>
      </c>
      <c r="D9196">
        <v>89</v>
      </c>
      <c r="E9196">
        <v>3534</v>
      </c>
      <c r="F9196">
        <v>5379</v>
      </c>
      <c r="G9196">
        <v>535</v>
      </c>
      <c r="H9196">
        <v>4</v>
      </c>
      <c r="I9196" s="58" t="s">
        <v>11060</v>
      </c>
      <c r="J9196">
        <v>53504</v>
      </c>
      <c r="K9196" s="4">
        <v>0</v>
      </c>
      <c r="L9196" s="4">
        <v>10.545999999999999</v>
      </c>
      <c r="M9196" s="4">
        <v>633.15599999999995</v>
      </c>
      <c r="N9196" s="4">
        <v>643.702</v>
      </c>
      <c r="O9196" s="5">
        <v>42305.745292812499</v>
      </c>
      <c r="P9196" s="5">
        <v>43258.050196053242</v>
      </c>
    </row>
    <row r="9197" spans="1:16">
      <c r="A9197">
        <v>6</v>
      </c>
      <c r="B9197">
        <v>19</v>
      </c>
      <c r="C9197">
        <v>13</v>
      </c>
      <c r="D9197">
        <v>89</v>
      </c>
      <c r="E9197">
        <v>3534</v>
      </c>
      <c r="F9197">
        <v>5380</v>
      </c>
      <c r="G9197">
        <v>535</v>
      </c>
      <c r="H9197">
        <v>5</v>
      </c>
      <c r="I9197" s="58" t="s">
        <v>11061</v>
      </c>
      <c r="J9197">
        <v>53505</v>
      </c>
      <c r="K9197" s="4">
        <v>0</v>
      </c>
      <c r="L9197" s="4">
        <v>11.59</v>
      </c>
      <c r="M9197" s="4">
        <v>643.702</v>
      </c>
      <c r="N9197" s="4">
        <v>655.29200000000003</v>
      </c>
      <c r="O9197" s="5">
        <v>42305.745292812499</v>
      </c>
      <c r="P9197" s="5">
        <v>43258.050196053242</v>
      </c>
    </row>
    <row r="9198" spans="1:16">
      <c r="A9198">
        <v>6</v>
      </c>
      <c r="B9198">
        <v>19</v>
      </c>
      <c r="C9198">
        <v>13</v>
      </c>
      <c r="D9198">
        <v>89</v>
      </c>
      <c r="E9198">
        <v>3574</v>
      </c>
      <c r="F9198">
        <v>5381</v>
      </c>
      <c r="G9198">
        <v>584</v>
      </c>
      <c r="H9198">
        <v>1</v>
      </c>
      <c r="I9198" s="58" t="s">
        <v>11062</v>
      </c>
      <c r="J9198">
        <v>58401</v>
      </c>
      <c r="K9198" s="4">
        <v>0</v>
      </c>
      <c r="L9198" s="4">
        <v>11.063000000000001</v>
      </c>
      <c r="M9198" s="4">
        <v>0</v>
      </c>
      <c r="N9198" s="4">
        <v>3.3650000000000002</v>
      </c>
      <c r="O9198" s="5">
        <v>42305.745292812499</v>
      </c>
      <c r="P9198" s="5">
        <v>43258.050196053242</v>
      </c>
    </row>
    <row r="9199" spans="1:16">
      <c r="A9199">
        <v>6</v>
      </c>
      <c r="B9199">
        <v>19</v>
      </c>
      <c r="C9199">
        <v>13</v>
      </c>
      <c r="D9199">
        <v>89</v>
      </c>
      <c r="E9199">
        <v>3921</v>
      </c>
      <c r="F9199">
        <v>5382</v>
      </c>
      <c r="G9199">
        <v>287</v>
      </c>
      <c r="H9199">
        <v>3</v>
      </c>
      <c r="I9199" s="58" t="s">
        <v>11063</v>
      </c>
      <c r="J9199">
        <v>28703</v>
      </c>
      <c r="K9199" s="4">
        <v>0</v>
      </c>
      <c r="L9199" s="4">
        <v>13.68</v>
      </c>
      <c r="M9199" s="4">
        <v>32.363999999999997</v>
      </c>
      <c r="N9199" s="4">
        <v>46.043999999999997</v>
      </c>
      <c r="O9199" s="5">
        <v>42305.745292812499</v>
      </c>
      <c r="P9199" s="5">
        <v>43258.050196053242</v>
      </c>
    </row>
    <row r="9200" spans="1:16">
      <c r="A9200">
        <v>6</v>
      </c>
      <c r="B9200">
        <v>19</v>
      </c>
      <c r="C9200">
        <v>13</v>
      </c>
      <c r="D9200">
        <v>89</v>
      </c>
      <c r="E9200">
        <v>3921</v>
      </c>
      <c r="F9200">
        <v>5383</v>
      </c>
      <c r="G9200">
        <v>287</v>
      </c>
      <c r="H9200">
        <v>4</v>
      </c>
      <c r="I9200" s="58" t="s">
        <v>11064</v>
      </c>
      <c r="J9200">
        <v>28704</v>
      </c>
      <c r="K9200" s="4">
        <v>13.68</v>
      </c>
      <c r="L9200" s="4">
        <v>24.672000000000001</v>
      </c>
      <c r="M9200" s="4">
        <v>46.043999999999997</v>
      </c>
      <c r="N9200" s="4">
        <v>57.036000000000001</v>
      </c>
      <c r="O9200" s="5">
        <v>42305.745292812499</v>
      </c>
      <c r="P9200" s="5">
        <v>43258.050196053242</v>
      </c>
    </row>
    <row r="9201" spans="1:16">
      <c r="A9201">
        <v>6</v>
      </c>
      <c r="B9201">
        <v>19</v>
      </c>
      <c r="C9201">
        <v>13</v>
      </c>
      <c r="D9201">
        <v>89</v>
      </c>
      <c r="E9201">
        <v>3921</v>
      </c>
      <c r="F9201">
        <v>5384</v>
      </c>
      <c r="G9201">
        <v>348</v>
      </c>
      <c r="H9201">
        <v>1</v>
      </c>
      <c r="I9201" s="58" t="s">
        <v>11065</v>
      </c>
      <c r="J9201">
        <v>34801</v>
      </c>
      <c r="K9201" s="4">
        <v>25.352</v>
      </c>
      <c r="L9201" s="4">
        <v>26.632999999999999</v>
      </c>
      <c r="M9201" s="4">
        <v>57.036000000000001</v>
      </c>
      <c r="N9201" s="4">
        <v>58.317</v>
      </c>
      <c r="O9201" s="5">
        <v>42305.745292812499</v>
      </c>
      <c r="P9201" s="5">
        <v>42305.745292812499</v>
      </c>
    </row>
    <row r="9202" spans="1:16">
      <c r="A9202">
        <v>6</v>
      </c>
      <c r="B9202">
        <v>19</v>
      </c>
      <c r="C9202">
        <v>13</v>
      </c>
      <c r="D9202">
        <v>89</v>
      </c>
      <c r="E9202">
        <v>3936</v>
      </c>
      <c r="F9202">
        <v>5385</v>
      </c>
      <c r="G9202">
        <v>25</v>
      </c>
      <c r="H9202">
        <v>7</v>
      </c>
      <c r="I9202" s="58">
        <v>45839</v>
      </c>
      <c r="J9202">
        <v>2507</v>
      </c>
      <c r="K9202" s="4">
        <v>3.6829999999999998</v>
      </c>
      <c r="L9202" s="4">
        <v>19.135000000000002</v>
      </c>
      <c r="M9202" s="4">
        <v>155.17599999999999</v>
      </c>
      <c r="N9202" s="4">
        <v>170.62799999999999</v>
      </c>
      <c r="O9202" s="5">
        <v>42305.745292812499</v>
      </c>
      <c r="P9202" s="5">
        <v>42305.745292812499</v>
      </c>
    </row>
    <row r="9203" spans="1:16">
      <c r="A9203">
        <v>6</v>
      </c>
      <c r="B9203">
        <v>19</v>
      </c>
      <c r="C9203">
        <v>13</v>
      </c>
      <c r="D9203">
        <v>89</v>
      </c>
      <c r="E9203">
        <v>3936</v>
      </c>
      <c r="F9203">
        <v>5386</v>
      </c>
      <c r="G9203">
        <v>347</v>
      </c>
      <c r="H9203">
        <v>1</v>
      </c>
      <c r="I9203" s="58" t="s">
        <v>11066</v>
      </c>
      <c r="J9203">
        <v>34701</v>
      </c>
      <c r="K9203" s="4">
        <v>0</v>
      </c>
      <c r="L9203" s="4">
        <v>9.9949999999999992</v>
      </c>
      <c r="M9203" s="4">
        <v>140.363</v>
      </c>
      <c r="N9203" s="4">
        <v>150.358</v>
      </c>
      <c r="O9203" s="5">
        <v>42305.745292812499</v>
      </c>
      <c r="P9203" s="5">
        <v>43258.050196053242</v>
      </c>
    </row>
    <row r="9204" spans="1:16">
      <c r="A9204">
        <v>6</v>
      </c>
      <c r="B9204">
        <v>19</v>
      </c>
      <c r="C9204">
        <v>13</v>
      </c>
      <c r="D9204">
        <v>89</v>
      </c>
      <c r="E9204">
        <v>3936</v>
      </c>
      <c r="F9204">
        <v>5387</v>
      </c>
      <c r="G9204">
        <v>347</v>
      </c>
      <c r="H9204">
        <v>2</v>
      </c>
      <c r="I9204" s="58" t="s">
        <v>11067</v>
      </c>
      <c r="J9204">
        <v>34702</v>
      </c>
      <c r="K9204" s="4">
        <v>0</v>
      </c>
      <c r="L9204" s="4">
        <v>12.391</v>
      </c>
      <c r="M9204" s="4">
        <v>127.97199999999999</v>
      </c>
      <c r="N9204" s="4">
        <v>140.363</v>
      </c>
      <c r="O9204" s="5">
        <v>42305.745292812499</v>
      </c>
      <c r="P9204" s="5">
        <v>43258.050196053242</v>
      </c>
    </row>
    <row r="9205" spans="1:16">
      <c r="A9205">
        <v>6</v>
      </c>
      <c r="B9205">
        <v>19</v>
      </c>
      <c r="C9205">
        <v>13</v>
      </c>
      <c r="D9205">
        <v>89</v>
      </c>
      <c r="E9205">
        <v>4060</v>
      </c>
      <c r="F9205">
        <v>5388</v>
      </c>
      <c r="G9205">
        <v>573</v>
      </c>
      <c r="H9205">
        <v>3</v>
      </c>
      <c r="I9205" s="58" t="s">
        <v>11068</v>
      </c>
      <c r="J9205">
        <v>57303</v>
      </c>
      <c r="K9205" s="4">
        <v>0</v>
      </c>
      <c r="L9205" s="4">
        <v>14.577999999999999</v>
      </c>
      <c r="M9205" s="4">
        <v>29.966000000000001</v>
      </c>
      <c r="N9205" s="4">
        <v>42.935000000000002</v>
      </c>
      <c r="O9205" s="5">
        <v>42305.745292812499</v>
      </c>
      <c r="P9205" s="5">
        <v>42305.745292812499</v>
      </c>
    </row>
    <row r="9206" spans="1:16">
      <c r="A9206">
        <v>6</v>
      </c>
      <c r="B9206">
        <v>19</v>
      </c>
      <c r="C9206">
        <v>13</v>
      </c>
      <c r="D9206">
        <v>89</v>
      </c>
      <c r="E9206">
        <v>4347</v>
      </c>
      <c r="F9206">
        <v>5389</v>
      </c>
      <c r="G9206">
        <v>503</v>
      </c>
      <c r="H9206">
        <v>1</v>
      </c>
      <c r="I9206" s="58" t="s">
        <v>11069</v>
      </c>
      <c r="J9206">
        <v>50301</v>
      </c>
      <c r="K9206" s="4">
        <v>0</v>
      </c>
      <c r="L9206" s="4">
        <v>1.0529999999999999</v>
      </c>
      <c r="M9206" s="4">
        <v>0</v>
      </c>
      <c r="N9206" s="4">
        <v>1.0529999999999999</v>
      </c>
      <c r="O9206" s="5">
        <v>42305.745292812499</v>
      </c>
      <c r="P9206" s="5">
        <v>42305.745292812499</v>
      </c>
    </row>
    <row r="9207" spans="1:16">
      <c r="A9207">
        <v>6</v>
      </c>
      <c r="B9207">
        <v>19</v>
      </c>
      <c r="C9207">
        <v>13</v>
      </c>
      <c r="D9207">
        <v>89</v>
      </c>
      <c r="E9207">
        <v>4363</v>
      </c>
      <c r="F9207">
        <v>5390</v>
      </c>
      <c r="G9207">
        <v>445</v>
      </c>
      <c r="H9207">
        <v>4</v>
      </c>
      <c r="I9207" s="58" t="s">
        <v>11070</v>
      </c>
      <c r="J9207">
        <v>44504</v>
      </c>
      <c r="K9207" s="4">
        <v>5</v>
      </c>
      <c r="L9207" s="4">
        <v>5.3159999999999998</v>
      </c>
      <c r="M9207" s="4">
        <v>0</v>
      </c>
      <c r="N9207" s="4">
        <v>0.316</v>
      </c>
      <c r="O9207" s="5">
        <v>42305.745292812499</v>
      </c>
      <c r="P9207" s="5">
        <v>42305.745292812499</v>
      </c>
    </row>
    <row r="9208" spans="1:16">
      <c r="A9208">
        <v>6</v>
      </c>
      <c r="B9208">
        <v>19</v>
      </c>
      <c r="C9208">
        <v>13</v>
      </c>
      <c r="D9208">
        <v>89</v>
      </c>
      <c r="E9208">
        <v>4373</v>
      </c>
      <c r="F9208">
        <v>5391</v>
      </c>
      <c r="G9208">
        <v>445</v>
      </c>
      <c r="H9208">
        <v>1</v>
      </c>
      <c r="I9208" s="58" t="s">
        <v>1771</v>
      </c>
      <c r="J9208">
        <v>44501</v>
      </c>
      <c r="K9208" s="4">
        <v>0</v>
      </c>
      <c r="L9208" s="4">
        <v>2.2370000000000001</v>
      </c>
      <c r="M9208" s="4">
        <v>0</v>
      </c>
      <c r="N9208" s="4">
        <v>2.2370000000000001</v>
      </c>
      <c r="O9208" s="5">
        <v>42305.745292812499</v>
      </c>
      <c r="P9208" s="5">
        <v>42305.745292812499</v>
      </c>
    </row>
    <row r="9209" spans="1:16">
      <c r="A9209">
        <v>6</v>
      </c>
      <c r="B9209">
        <v>19</v>
      </c>
      <c r="C9209">
        <v>13</v>
      </c>
      <c r="D9209">
        <v>89</v>
      </c>
      <c r="E9209">
        <v>4514</v>
      </c>
      <c r="F9209">
        <v>5392</v>
      </c>
      <c r="G9209">
        <v>25</v>
      </c>
      <c r="H9209">
        <v>5</v>
      </c>
      <c r="I9209" s="58">
        <v>45778</v>
      </c>
      <c r="J9209">
        <v>2505</v>
      </c>
      <c r="K9209" s="4">
        <v>6.7000000000000004E-2</v>
      </c>
      <c r="L9209" s="4">
        <v>8.7690000000000001</v>
      </c>
      <c r="M9209" s="4">
        <v>17.504999999999999</v>
      </c>
      <c r="N9209" s="4">
        <v>26.207000000000001</v>
      </c>
      <c r="O9209" s="5">
        <v>42305.745292812499</v>
      </c>
      <c r="P9209" s="5">
        <v>43258.050196053242</v>
      </c>
    </row>
    <row r="9210" spans="1:16">
      <c r="A9210">
        <v>6</v>
      </c>
      <c r="B9210">
        <v>19</v>
      </c>
      <c r="C9210">
        <v>13</v>
      </c>
      <c r="D9210">
        <v>89</v>
      </c>
      <c r="E9210">
        <v>4514</v>
      </c>
      <c r="F9210">
        <v>5393</v>
      </c>
      <c r="G9210">
        <v>25</v>
      </c>
      <c r="H9210">
        <v>6</v>
      </c>
      <c r="I9210" s="58">
        <v>45809</v>
      </c>
      <c r="J9210">
        <v>2506</v>
      </c>
      <c r="K9210" s="4">
        <v>8.9730000000000008</v>
      </c>
      <c r="L9210" s="4">
        <v>16.785</v>
      </c>
      <c r="M9210" s="4">
        <v>26.207000000000001</v>
      </c>
      <c r="N9210" s="4">
        <v>34.018999999999998</v>
      </c>
      <c r="O9210" s="5">
        <v>42305.745292812499</v>
      </c>
      <c r="P9210" s="5">
        <v>43258.050196053242</v>
      </c>
    </row>
    <row r="9211" spans="1:16">
      <c r="A9211">
        <v>6</v>
      </c>
      <c r="B9211">
        <v>19</v>
      </c>
      <c r="C9211">
        <v>13</v>
      </c>
      <c r="D9211">
        <v>89</v>
      </c>
      <c r="E9211">
        <v>4514</v>
      </c>
      <c r="F9211">
        <v>5394</v>
      </c>
      <c r="G9211">
        <v>445</v>
      </c>
      <c r="H9211">
        <v>1</v>
      </c>
      <c r="I9211" s="58" t="s">
        <v>1771</v>
      </c>
      <c r="J9211">
        <v>44501</v>
      </c>
      <c r="K9211" s="4">
        <v>19.977</v>
      </c>
      <c r="L9211" s="4">
        <v>32.94</v>
      </c>
      <c r="M9211" s="4">
        <v>36.853999999999999</v>
      </c>
      <c r="N9211" s="4">
        <v>49.817</v>
      </c>
      <c r="O9211" s="5">
        <v>42305.745292812499</v>
      </c>
      <c r="P9211" s="5">
        <v>43258.050196053242</v>
      </c>
    </row>
    <row r="9212" spans="1:16">
      <c r="A9212">
        <v>6</v>
      </c>
      <c r="B9212">
        <v>19</v>
      </c>
      <c r="C9212">
        <v>13</v>
      </c>
      <c r="D9212">
        <v>89</v>
      </c>
      <c r="E9212">
        <v>4514</v>
      </c>
      <c r="F9212">
        <v>5395</v>
      </c>
      <c r="G9212">
        <v>445</v>
      </c>
      <c r="H9212">
        <v>3</v>
      </c>
      <c r="I9212" s="58" t="s">
        <v>11071</v>
      </c>
      <c r="J9212">
        <v>44503</v>
      </c>
      <c r="K9212" s="4">
        <v>0</v>
      </c>
      <c r="L9212" s="4">
        <v>2.835</v>
      </c>
      <c r="M9212" s="4">
        <v>34.018999999999998</v>
      </c>
      <c r="N9212" s="4">
        <v>36.853999999999999</v>
      </c>
      <c r="O9212" s="5">
        <v>42305.745292812499</v>
      </c>
      <c r="P9212" s="5">
        <v>43258.050196053242</v>
      </c>
    </row>
    <row r="9213" spans="1:16">
      <c r="A9213">
        <v>6</v>
      </c>
      <c r="B9213">
        <v>19</v>
      </c>
      <c r="C9213">
        <v>13</v>
      </c>
      <c r="D9213">
        <v>89</v>
      </c>
      <c r="E9213">
        <v>4536</v>
      </c>
      <c r="F9213">
        <v>5396</v>
      </c>
      <c r="G9213">
        <v>143</v>
      </c>
      <c r="H9213">
        <v>6</v>
      </c>
      <c r="I9213" s="58" t="s">
        <v>11072</v>
      </c>
      <c r="J9213">
        <v>14306</v>
      </c>
      <c r="K9213" s="4">
        <v>1</v>
      </c>
      <c r="L9213" s="4">
        <v>9.048</v>
      </c>
      <c r="M9213" s="4">
        <v>703.75599999999997</v>
      </c>
      <c r="N9213" s="4">
        <v>711.80399999999997</v>
      </c>
      <c r="O9213" s="5">
        <v>42305.745292812499</v>
      </c>
      <c r="P9213" s="5">
        <v>43258.050196053242</v>
      </c>
    </row>
    <row r="9214" spans="1:16">
      <c r="A9214">
        <v>6</v>
      </c>
      <c r="B9214">
        <v>19</v>
      </c>
      <c r="C9214">
        <v>13</v>
      </c>
      <c r="D9214">
        <v>89</v>
      </c>
      <c r="E9214">
        <v>4536</v>
      </c>
      <c r="F9214">
        <v>5397</v>
      </c>
      <c r="G9214">
        <v>143</v>
      </c>
      <c r="H9214">
        <v>7</v>
      </c>
      <c r="I9214" s="58" t="s">
        <v>11073</v>
      </c>
      <c r="J9214">
        <v>14307</v>
      </c>
      <c r="K9214" s="4">
        <v>8.0830000000000002</v>
      </c>
      <c r="L9214" s="4">
        <v>18.693000000000001</v>
      </c>
      <c r="M9214" s="4">
        <v>711.80399999999997</v>
      </c>
      <c r="N9214" s="4">
        <v>722.41399999999999</v>
      </c>
      <c r="O9214" s="5">
        <v>42305.745292812499</v>
      </c>
      <c r="P9214" s="5">
        <v>43258.050196053242</v>
      </c>
    </row>
    <row r="9215" spans="1:16">
      <c r="A9215">
        <v>6</v>
      </c>
      <c r="B9215">
        <v>19</v>
      </c>
      <c r="C9215">
        <v>13</v>
      </c>
      <c r="D9215">
        <v>89</v>
      </c>
      <c r="E9215">
        <v>4537</v>
      </c>
      <c r="F9215">
        <v>5398</v>
      </c>
      <c r="G9215">
        <v>26</v>
      </c>
      <c r="H9215">
        <v>1</v>
      </c>
      <c r="I9215" s="58">
        <v>46023</v>
      </c>
      <c r="J9215">
        <v>2601</v>
      </c>
      <c r="K9215" s="4">
        <v>35.540999999999997</v>
      </c>
      <c r="L9215" s="4">
        <v>42.848999999999997</v>
      </c>
      <c r="M9215" s="4">
        <v>533.41600000000005</v>
      </c>
      <c r="N9215" s="4">
        <v>540.72400000000005</v>
      </c>
      <c r="O9215" s="5">
        <v>42305.745292812499</v>
      </c>
      <c r="P9215" s="5">
        <v>42305.745292812499</v>
      </c>
    </row>
    <row r="9216" spans="1:16">
      <c r="A9216">
        <v>6</v>
      </c>
      <c r="B9216">
        <v>19</v>
      </c>
      <c r="C9216">
        <v>13</v>
      </c>
      <c r="D9216">
        <v>89</v>
      </c>
      <c r="E9216">
        <v>4537</v>
      </c>
      <c r="F9216">
        <v>5399</v>
      </c>
      <c r="G9216">
        <v>29</v>
      </c>
      <c r="H9216">
        <v>5</v>
      </c>
      <c r="I9216" s="58">
        <v>47239</v>
      </c>
      <c r="J9216">
        <v>2905</v>
      </c>
      <c r="K9216" s="4">
        <v>7.8E-2</v>
      </c>
      <c r="L9216" s="4">
        <v>16.341999999999999</v>
      </c>
      <c r="M9216" s="4">
        <v>517.15200000000004</v>
      </c>
      <c r="N9216" s="4">
        <v>533.41600000000005</v>
      </c>
      <c r="O9216" s="5">
        <v>42305.745292812499</v>
      </c>
      <c r="P9216" s="5">
        <v>42305.745292812499</v>
      </c>
    </row>
    <row r="9217" spans="1:16">
      <c r="A9217">
        <v>6</v>
      </c>
      <c r="B9217">
        <v>19</v>
      </c>
      <c r="C9217">
        <v>13</v>
      </c>
      <c r="D9217">
        <v>89</v>
      </c>
      <c r="E9217">
        <v>4542</v>
      </c>
      <c r="F9217">
        <v>5400</v>
      </c>
      <c r="G9217">
        <v>153</v>
      </c>
      <c r="H9217">
        <v>2</v>
      </c>
      <c r="I9217" s="58" t="s">
        <v>11074</v>
      </c>
      <c r="J9217">
        <v>15302</v>
      </c>
      <c r="K9217" s="4">
        <v>0</v>
      </c>
      <c r="L9217" s="4">
        <v>11.943</v>
      </c>
      <c r="M9217" s="4">
        <v>372.27699999999999</v>
      </c>
      <c r="N9217" s="4">
        <v>384.22</v>
      </c>
      <c r="O9217" s="5">
        <v>42305.745292812499</v>
      </c>
      <c r="P9217" s="5">
        <v>43258.050196053242</v>
      </c>
    </row>
    <row r="9218" spans="1:16">
      <c r="A9218">
        <v>6</v>
      </c>
      <c r="B9218">
        <v>19</v>
      </c>
      <c r="C9218">
        <v>13</v>
      </c>
      <c r="D9218">
        <v>89</v>
      </c>
      <c r="E9218">
        <v>4542</v>
      </c>
      <c r="F9218">
        <v>5401</v>
      </c>
      <c r="G9218">
        <v>154</v>
      </c>
      <c r="H9218">
        <v>1</v>
      </c>
      <c r="I9218" s="58" t="s">
        <v>11075</v>
      </c>
      <c r="J9218">
        <v>15401</v>
      </c>
      <c r="K9218" s="4">
        <v>9.9659999999999993</v>
      </c>
      <c r="L9218" s="4">
        <v>16.690000000000001</v>
      </c>
      <c r="M9218" s="4">
        <v>384.22</v>
      </c>
      <c r="N9218" s="4">
        <v>390.94400000000002</v>
      </c>
      <c r="O9218" s="5">
        <v>42305.745292812499</v>
      </c>
      <c r="P9218" s="5">
        <v>42305.745292812499</v>
      </c>
    </row>
    <row r="9219" spans="1:16">
      <c r="A9219">
        <v>6</v>
      </c>
      <c r="B9219">
        <v>19</v>
      </c>
      <c r="C9219">
        <v>13</v>
      </c>
      <c r="D9219">
        <v>89</v>
      </c>
      <c r="E9219">
        <v>4542</v>
      </c>
      <c r="F9219">
        <v>5402</v>
      </c>
      <c r="G9219">
        <v>154</v>
      </c>
      <c r="H9219">
        <v>2</v>
      </c>
      <c r="I9219" s="58" t="s">
        <v>11076</v>
      </c>
      <c r="J9219">
        <v>15402</v>
      </c>
      <c r="K9219" s="4">
        <v>18.756</v>
      </c>
      <c r="L9219" s="4">
        <v>28.003</v>
      </c>
      <c r="M9219" s="4">
        <v>390.94400000000002</v>
      </c>
      <c r="N9219" s="4">
        <v>400.19099999999997</v>
      </c>
      <c r="O9219" s="5">
        <v>42305.745292812499</v>
      </c>
      <c r="P9219" s="5">
        <v>43258.050196053242</v>
      </c>
    </row>
    <row r="9220" spans="1:16">
      <c r="A9220">
        <v>6</v>
      </c>
      <c r="B9220">
        <v>19</v>
      </c>
      <c r="C9220">
        <v>13</v>
      </c>
      <c r="D9220">
        <v>89</v>
      </c>
      <c r="E9220">
        <v>611</v>
      </c>
      <c r="F9220">
        <v>5357</v>
      </c>
      <c r="G9220">
        <v>839</v>
      </c>
      <c r="H9220">
        <v>1</v>
      </c>
      <c r="I9220" s="58" t="s">
        <v>11077</v>
      </c>
      <c r="J9220">
        <v>83901</v>
      </c>
      <c r="K9220" s="4">
        <v>0</v>
      </c>
      <c r="L9220" s="4">
        <v>8.9689999999999994</v>
      </c>
      <c r="M9220" s="4">
        <v>0</v>
      </c>
      <c r="N9220" s="4">
        <v>8.9689999999999994</v>
      </c>
      <c r="O9220" s="5">
        <v>42305.745292812499</v>
      </c>
      <c r="P9220" s="5">
        <v>43258.050196053242</v>
      </c>
    </row>
    <row r="9221" spans="1:16">
      <c r="A9221">
        <v>6</v>
      </c>
      <c r="B9221">
        <v>19</v>
      </c>
      <c r="C9221">
        <v>13</v>
      </c>
      <c r="D9221">
        <v>89</v>
      </c>
      <c r="E9221">
        <v>633</v>
      </c>
      <c r="F9221">
        <v>5358</v>
      </c>
      <c r="G9221">
        <v>1443</v>
      </c>
      <c r="H9221">
        <v>1</v>
      </c>
      <c r="I9221" s="58" t="s">
        <v>11078</v>
      </c>
      <c r="J9221">
        <v>144301</v>
      </c>
      <c r="K9221" s="4">
        <v>4.4710000000000001</v>
      </c>
      <c r="L9221" s="4">
        <v>24.032</v>
      </c>
      <c r="M9221" s="4">
        <v>16.411000000000001</v>
      </c>
      <c r="N9221" s="4">
        <v>31.484000000000002</v>
      </c>
      <c r="O9221" s="5">
        <v>42305.745292812499</v>
      </c>
      <c r="P9221" s="5">
        <v>42305.745292812499</v>
      </c>
    </row>
    <row r="9222" spans="1:16">
      <c r="A9222">
        <v>6</v>
      </c>
      <c r="B9222">
        <v>19</v>
      </c>
      <c r="C9222">
        <v>13</v>
      </c>
      <c r="D9222">
        <v>89</v>
      </c>
      <c r="E9222">
        <v>633</v>
      </c>
      <c r="F9222">
        <v>5359</v>
      </c>
      <c r="G9222">
        <v>1443</v>
      </c>
      <c r="H9222">
        <v>2</v>
      </c>
      <c r="I9222" s="58" t="s">
        <v>11079</v>
      </c>
      <c r="J9222">
        <v>144302</v>
      </c>
      <c r="K9222" s="4">
        <v>0</v>
      </c>
      <c r="L9222" s="4">
        <v>2.9079999999999999</v>
      </c>
      <c r="M9222" s="4">
        <v>31.545000000000002</v>
      </c>
      <c r="N9222" s="4">
        <v>34.453000000000003</v>
      </c>
      <c r="O9222" s="5">
        <v>42305.745292812499</v>
      </c>
      <c r="P9222" s="5">
        <v>42305.745292812499</v>
      </c>
    </row>
    <row r="9223" spans="1:16">
      <c r="A9223">
        <v>6</v>
      </c>
      <c r="B9223">
        <v>19</v>
      </c>
      <c r="C9223">
        <v>13</v>
      </c>
      <c r="D9223">
        <v>89</v>
      </c>
      <c r="E9223">
        <v>688</v>
      </c>
      <c r="F9223">
        <v>5360</v>
      </c>
      <c r="G9223">
        <v>1007</v>
      </c>
      <c r="H9223">
        <v>2</v>
      </c>
      <c r="I9223" s="58" t="s">
        <v>11080</v>
      </c>
      <c r="J9223">
        <v>100702</v>
      </c>
      <c r="K9223" s="4">
        <v>1</v>
      </c>
      <c r="L9223" s="4">
        <v>14.795</v>
      </c>
      <c r="M9223" s="4">
        <v>0</v>
      </c>
      <c r="N9223" s="4">
        <v>13.795</v>
      </c>
      <c r="O9223" s="5">
        <v>42305.745292812499</v>
      </c>
      <c r="P9223" s="5">
        <v>43258.050196053242</v>
      </c>
    </row>
    <row r="9224" spans="1:16">
      <c r="A9224">
        <v>6</v>
      </c>
      <c r="B9224">
        <v>19</v>
      </c>
      <c r="C9224">
        <v>13</v>
      </c>
      <c r="D9224">
        <v>89</v>
      </c>
      <c r="E9224">
        <v>689</v>
      </c>
      <c r="F9224">
        <v>5361</v>
      </c>
      <c r="G9224">
        <v>2167</v>
      </c>
      <c r="H9224">
        <v>1</v>
      </c>
      <c r="I9224" s="58">
        <v>97522</v>
      </c>
      <c r="J9224">
        <v>216701</v>
      </c>
      <c r="K9224" s="4">
        <v>0</v>
      </c>
      <c r="L9224" s="4">
        <v>4.63</v>
      </c>
      <c r="M9224" s="4">
        <v>3.411</v>
      </c>
      <c r="N9224" s="4">
        <v>8.0410000000000004</v>
      </c>
      <c r="O9224" s="5">
        <v>42305.745292812499</v>
      </c>
      <c r="P9224" s="5">
        <v>42305.745292812499</v>
      </c>
    </row>
    <row r="9225" spans="1:16">
      <c r="A9225">
        <v>6</v>
      </c>
      <c r="B9225">
        <v>19</v>
      </c>
      <c r="C9225">
        <v>13</v>
      </c>
      <c r="D9225">
        <v>89</v>
      </c>
      <c r="E9225">
        <v>936</v>
      </c>
      <c r="F9225">
        <v>5362</v>
      </c>
      <c r="G9225">
        <v>1133</v>
      </c>
      <c r="H9225">
        <v>2</v>
      </c>
      <c r="I9225" s="58" t="s">
        <v>11081</v>
      </c>
      <c r="J9225">
        <v>113302</v>
      </c>
      <c r="K9225" s="4">
        <v>0</v>
      </c>
      <c r="L9225" s="4">
        <v>11.308</v>
      </c>
      <c r="M9225" s="4">
        <v>0</v>
      </c>
      <c r="N9225" s="4">
        <v>11.308</v>
      </c>
      <c r="O9225" s="5">
        <v>42305.745292812499</v>
      </c>
      <c r="P9225" s="5">
        <v>42305.745292812499</v>
      </c>
    </row>
    <row r="9226" spans="1:16">
      <c r="A9226">
        <v>6</v>
      </c>
      <c r="B9226">
        <v>19</v>
      </c>
      <c r="C9226">
        <v>13</v>
      </c>
      <c r="D9226">
        <v>89</v>
      </c>
      <c r="E9226">
        <v>937</v>
      </c>
      <c r="F9226">
        <v>5363</v>
      </c>
      <c r="G9226">
        <v>839</v>
      </c>
      <c r="H9226">
        <v>3</v>
      </c>
      <c r="I9226" s="58" t="s">
        <v>11082</v>
      </c>
      <c r="J9226">
        <v>83903</v>
      </c>
      <c r="K9226" s="4">
        <v>0</v>
      </c>
      <c r="L9226" s="4">
        <v>3.1880000000000002</v>
      </c>
      <c r="M9226" s="4">
        <v>0</v>
      </c>
      <c r="N9226" s="4">
        <v>3.1880000000000002</v>
      </c>
      <c r="O9226" s="5">
        <v>42305.745292812499</v>
      </c>
      <c r="P9226" s="5">
        <v>42305.745292812499</v>
      </c>
    </row>
    <row r="9227" spans="1:16">
      <c r="A9227">
        <v>6</v>
      </c>
      <c r="B9227">
        <v>19</v>
      </c>
      <c r="C9227">
        <v>14</v>
      </c>
      <c r="D9227">
        <v>11</v>
      </c>
      <c r="E9227">
        <v>1097</v>
      </c>
      <c r="F9227">
        <v>5612</v>
      </c>
      <c r="G9227">
        <v>1186</v>
      </c>
      <c r="H9227">
        <v>2</v>
      </c>
      <c r="I9227" s="58" t="s">
        <v>11083</v>
      </c>
      <c r="J9227">
        <v>118602</v>
      </c>
      <c r="K9227" s="4">
        <v>0</v>
      </c>
      <c r="L9227" s="4">
        <v>12.22</v>
      </c>
      <c r="M9227" s="4">
        <v>16.734000000000002</v>
      </c>
      <c r="N9227" s="4">
        <v>28.954000000000001</v>
      </c>
      <c r="O9227" s="5">
        <v>42305.745292812499</v>
      </c>
      <c r="P9227" s="5">
        <v>42305.745292812499</v>
      </c>
    </row>
    <row r="9228" spans="1:16">
      <c r="A9228">
        <v>6</v>
      </c>
      <c r="B9228">
        <v>19</v>
      </c>
      <c r="C9228">
        <v>14</v>
      </c>
      <c r="D9228">
        <v>11</v>
      </c>
      <c r="E9228">
        <v>1223</v>
      </c>
      <c r="F9228">
        <v>5613</v>
      </c>
      <c r="G9228">
        <v>114</v>
      </c>
      <c r="H9228">
        <v>17</v>
      </c>
      <c r="I9228" s="58" t="s">
        <v>1772</v>
      </c>
      <c r="J9228">
        <v>11417</v>
      </c>
      <c r="K9228" s="4">
        <v>1.0780000000000001</v>
      </c>
      <c r="L9228" s="4">
        <v>1.62</v>
      </c>
      <c r="M9228" s="4">
        <v>7.8639999999999999</v>
      </c>
      <c r="N9228" s="4">
        <v>8.4060000000000006</v>
      </c>
      <c r="O9228" s="5">
        <v>42305.745292812499</v>
      </c>
      <c r="P9228" s="5">
        <v>42305.745292812499</v>
      </c>
    </row>
    <row r="9229" spans="1:16">
      <c r="A9229">
        <v>6</v>
      </c>
      <c r="B9229">
        <v>19</v>
      </c>
      <c r="C9229">
        <v>14</v>
      </c>
      <c r="D9229">
        <v>11</v>
      </c>
      <c r="E9229">
        <v>1223</v>
      </c>
      <c r="F9229">
        <v>5614</v>
      </c>
      <c r="G9229">
        <v>1234</v>
      </c>
      <c r="H9229">
        <v>2</v>
      </c>
      <c r="I9229" s="58" t="s">
        <v>11084</v>
      </c>
      <c r="J9229">
        <v>123402</v>
      </c>
      <c r="K9229" s="4">
        <v>0</v>
      </c>
      <c r="L9229" s="4">
        <v>1.262</v>
      </c>
      <c r="M9229" s="4">
        <v>6.5339999999999998</v>
      </c>
      <c r="N9229" s="4">
        <v>7.7960000000000003</v>
      </c>
      <c r="O9229" s="5">
        <v>42305.745292812499</v>
      </c>
      <c r="P9229" s="5">
        <v>43258.050196053242</v>
      </c>
    </row>
    <row r="9230" spans="1:16">
      <c r="A9230">
        <v>6</v>
      </c>
      <c r="B9230">
        <v>19</v>
      </c>
      <c r="C9230">
        <v>14</v>
      </c>
      <c r="D9230">
        <v>11</v>
      </c>
      <c r="E9230">
        <v>1327</v>
      </c>
      <c r="F9230">
        <v>5615</v>
      </c>
      <c r="G9230">
        <v>2176</v>
      </c>
      <c r="H9230">
        <v>1</v>
      </c>
      <c r="I9230" s="58">
        <v>100809</v>
      </c>
      <c r="J9230">
        <v>217601</v>
      </c>
      <c r="K9230" s="4">
        <v>0</v>
      </c>
      <c r="L9230" s="4">
        <v>4.57</v>
      </c>
      <c r="M9230" s="4">
        <v>0</v>
      </c>
      <c r="N9230" s="4">
        <v>4.57</v>
      </c>
      <c r="O9230" s="5">
        <v>42305.745292812499</v>
      </c>
      <c r="P9230" s="5">
        <v>42305.745292812499</v>
      </c>
    </row>
    <row r="9231" spans="1:16">
      <c r="A9231">
        <v>6</v>
      </c>
      <c r="B9231">
        <v>19</v>
      </c>
      <c r="C9231">
        <v>14</v>
      </c>
      <c r="D9231">
        <v>11</v>
      </c>
      <c r="E9231">
        <v>1407</v>
      </c>
      <c r="F9231">
        <v>5616</v>
      </c>
      <c r="G9231">
        <v>1442</v>
      </c>
      <c r="H9231">
        <v>6</v>
      </c>
      <c r="I9231" s="58" t="s">
        <v>11085</v>
      </c>
      <c r="J9231">
        <v>144206</v>
      </c>
      <c r="K9231" s="4">
        <v>0</v>
      </c>
      <c r="L9231" s="4">
        <v>1.2689999999999999</v>
      </c>
      <c r="M9231" s="4">
        <v>0</v>
      </c>
      <c r="N9231" s="4">
        <v>1.2689999999999999</v>
      </c>
      <c r="O9231" s="5">
        <v>42305.745292812499</v>
      </c>
      <c r="P9231" s="5">
        <v>43258.050196053242</v>
      </c>
    </row>
    <row r="9232" spans="1:16">
      <c r="A9232">
        <v>6</v>
      </c>
      <c r="B9232">
        <v>19</v>
      </c>
      <c r="C9232">
        <v>14</v>
      </c>
      <c r="D9232">
        <v>11</v>
      </c>
      <c r="E9232">
        <v>1541</v>
      </c>
      <c r="F9232">
        <v>5617</v>
      </c>
      <c r="G9232">
        <v>2991</v>
      </c>
      <c r="H9232">
        <v>1</v>
      </c>
      <c r="I9232" s="58">
        <v>398482</v>
      </c>
      <c r="J9232">
        <v>299101</v>
      </c>
      <c r="K9232" s="4">
        <v>0</v>
      </c>
      <c r="L9232" s="4">
        <v>6.5529999999999999</v>
      </c>
      <c r="M9232" s="4">
        <v>0</v>
      </c>
      <c r="N9232" s="4">
        <v>6.5529999999999999</v>
      </c>
      <c r="O9232" s="5">
        <v>42305.745292812499</v>
      </c>
      <c r="P9232" s="5">
        <v>42305.745292812499</v>
      </c>
    </row>
    <row r="9233" spans="1:16">
      <c r="A9233">
        <v>6</v>
      </c>
      <c r="B9233">
        <v>19</v>
      </c>
      <c r="C9233">
        <v>14</v>
      </c>
      <c r="D9233">
        <v>11</v>
      </c>
      <c r="E9233">
        <v>1789</v>
      </c>
      <c r="F9233">
        <v>5618</v>
      </c>
      <c r="G9233">
        <v>1533</v>
      </c>
      <c r="H9233">
        <v>1</v>
      </c>
      <c r="I9233" s="58" t="s">
        <v>11086</v>
      </c>
      <c r="J9233">
        <v>153301</v>
      </c>
      <c r="K9233" s="4">
        <v>0</v>
      </c>
      <c r="L9233" s="4">
        <v>10.157999999999999</v>
      </c>
      <c r="M9233" s="4">
        <v>0</v>
      </c>
      <c r="N9233" s="4">
        <v>10.157999999999999</v>
      </c>
      <c r="O9233" s="5">
        <v>42305.745292812499</v>
      </c>
      <c r="P9233" s="5">
        <v>42305.745292812499</v>
      </c>
    </row>
    <row r="9234" spans="1:16">
      <c r="A9234">
        <v>6</v>
      </c>
      <c r="B9234">
        <v>19</v>
      </c>
      <c r="C9234">
        <v>14</v>
      </c>
      <c r="D9234">
        <v>11</v>
      </c>
      <c r="E9234">
        <v>2165</v>
      </c>
      <c r="F9234">
        <v>5619</v>
      </c>
      <c r="G9234">
        <v>2083</v>
      </c>
      <c r="H9234">
        <v>1</v>
      </c>
      <c r="I9234" s="58">
        <v>66842</v>
      </c>
      <c r="J9234">
        <v>208301</v>
      </c>
      <c r="K9234" s="4">
        <v>0</v>
      </c>
      <c r="L9234" s="4">
        <v>12.484999999999999</v>
      </c>
      <c r="M9234" s="4">
        <v>0</v>
      </c>
      <c r="N9234" s="4">
        <v>12.484999999999999</v>
      </c>
      <c r="O9234" s="5">
        <v>42305.745292812499</v>
      </c>
      <c r="P9234" s="5">
        <v>42305.745292812499</v>
      </c>
    </row>
    <row r="9235" spans="1:16">
      <c r="A9235">
        <v>6</v>
      </c>
      <c r="B9235">
        <v>19</v>
      </c>
      <c r="C9235">
        <v>14</v>
      </c>
      <c r="D9235">
        <v>11</v>
      </c>
      <c r="E9235">
        <v>216</v>
      </c>
      <c r="F9235">
        <v>5603</v>
      </c>
      <c r="G9235">
        <v>115</v>
      </c>
      <c r="H9235">
        <v>4</v>
      </c>
      <c r="I9235" s="58" t="s">
        <v>11087</v>
      </c>
      <c r="J9235">
        <v>11504</v>
      </c>
      <c r="K9235" s="4">
        <v>1</v>
      </c>
      <c r="L9235" s="4">
        <v>15.827999999999999</v>
      </c>
      <c r="M9235" s="4">
        <v>39.493000000000002</v>
      </c>
      <c r="N9235" s="4">
        <v>54.320999999999998</v>
      </c>
      <c r="O9235" s="5">
        <v>42305.745292812499</v>
      </c>
      <c r="P9235" s="5">
        <v>42305.745292812499</v>
      </c>
    </row>
    <row r="9236" spans="1:16">
      <c r="A9236">
        <v>6</v>
      </c>
      <c r="B9236">
        <v>19</v>
      </c>
      <c r="C9236">
        <v>14</v>
      </c>
      <c r="D9236">
        <v>11</v>
      </c>
      <c r="E9236">
        <v>2290</v>
      </c>
      <c r="F9236">
        <v>5620</v>
      </c>
      <c r="G9236">
        <v>2098</v>
      </c>
      <c r="H9236">
        <v>1</v>
      </c>
      <c r="I9236" s="58">
        <v>72321</v>
      </c>
      <c r="J9236">
        <v>209801</v>
      </c>
      <c r="K9236" s="4">
        <v>0</v>
      </c>
      <c r="L9236" s="4">
        <v>1.74</v>
      </c>
      <c r="M9236" s="4">
        <v>0</v>
      </c>
      <c r="N9236" s="4">
        <v>1.7390000000000001</v>
      </c>
      <c r="O9236" s="5">
        <v>42305.745292812499</v>
      </c>
      <c r="P9236" s="5">
        <v>42305.745292812499</v>
      </c>
    </row>
    <row r="9237" spans="1:16">
      <c r="A9237">
        <v>6</v>
      </c>
      <c r="B9237">
        <v>19</v>
      </c>
      <c r="C9237">
        <v>14</v>
      </c>
      <c r="D9237">
        <v>11</v>
      </c>
      <c r="E9237">
        <v>2375</v>
      </c>
      <c r="F9237">
        <v>5621</v>
      </c>
      <c r="G9237">
        <v>2190</v>
      </c>
      <c r="H9237">
        <v>1</v>
      </c>
      <c r="I9237" s="58">
        <v>105923</v>
      </c>
      <c r="J9237">
        <v>219001</v>
      </c>
      <c r="K9237" s="4">
        <v>0</v>
      </c>
      <c r="L9237" s="4">
        <v>6.7990000000000004</v>
      </c>
      <c r="M9237" s="4">
        <v>0</v>
      </c>
      <c r="N9237" s="4">
        <v>6.7990000000000004</v>
      </c>
      <c r="O9237" s="5">
        <v>42305.745292812499</v>
      </c>
      <c r="P9237" s="5">
        <v>42305.745292812499</v>
      </c>
    </row>
    <row r="9238" spans="1:16">
      <c r="A9238">
        <v>6</v>
      </c>
      <c r="B9238">
        <v>19</v>
      </c>
      <c r="C9238">
        <v>14</v>
      </c>
      <c r="D9238">
        <v>11</v>
      </c>
      <c r="E9238">
        <v>2455</v>
      </c>
      <c r="F9238">
        <v>5622</v>
      </c>
      <c r="G9238">
        <v>2920</v>
      </c>
      <c r="H9238">
        <v>2</v>
      </c>
      <c r="I9238" s="58">
        <v>372580</v>
      </c>
      <c r="J9238">
        <v>292002</v>
      </c>
      <c r="K9238" s="4">
        <v>0</v>
      </c>
      <c r="L9238" s="4">
        <v>0.872</v>
      </c>
      <c r="M9238" s="4">
        <v>0</v>
      </c>
      <c r="N9238" s="4">
        <v>0.872</v>
      </c>
      <c r="O9238" s="5">
        <v>42305.745292812499</v>
      </c>
      <c r="P9238" s="5">
        <v>42305.745292812499</v>
      </c>
    </row>
    <row r="9239" spans="1:16">
      <c r="A9239">
        <v>6</v>
      </c>
      <c r="B9239">
        <v>19</v>
      </c>
      <c r="C9239">
        <v>14</v>
      </c>
      <c r="D9239">
        <v>11</v>
      </c>
      <c r="E9239">
        <v>2591</v>
      </c>
      <c r="F9239">
        <v>5623</v>
      </c>
      <c r="G9239">
        <v>2686</v>
      </c>
      <c r="H9239">
        <v>1</v>
      </c>
      <c r="I9239" s="58">
        <v>287083</v>
      </c>
      <c r="J9239">
        <v>268601</v>
      </c>
      <c r="K9239" s="4">
        <v>0</v>
      </c>
      <c r="L9239" s="4">
        <v>9.641</v>
      </c>
      <c r="M9239" s="4">
        <v>0</v>
      </c>
      <c r="N9239" s="4">
        <v>9.641</v>
      </c>
      <c r="O9239" s="5">
        <v>42305.745292812499</v>
      </c>
      <c r="P9239" s="5">
        <v>42305.745292812499</v>
      </c>
    </row>
    <row r="9240" spans="1:16">
      <c r="A9240">
        <v>6</v>
      </c>
      <c r="B9240">
        <v>19</v>
      </c>
      <c r="C9240">
        <v>14</v>
      </c>
      <c r="D9240">
        <v>11</v>
      </c>
      <c r="E9240">
        <v>275</v>
      </c>
      <c r="F9240">
        <v>5604</v>
      </c>
      <c r="G9240">
        <v>571</v>
      </c>
      <c r="H9240">
        <v>1</v>
      </c>
      <c r="I9240" s="58" t="s">
        <v>11088</v>
      </c>
      <c r="J9240">
        <v>57101</v>
      </c>
      <c r="K9240" s="4">
        <v>0</v>
      </c>
      <c r="L9240" s="4">
        <v>1.75</v>
      </c>
      <c r="M9240" s="4">
        <v>0</v>
      </c>
      <c r="N9240" s="4">
        <v>1.75</v>
      </c>
      <c r="O9240" s="5">
        <v>42305.745292812499</v>
      </c>
      <c r="P9240" s="5">
        <v>42305.745292812499</v>
      </c>
    </row>
    <row r="9241" spans="1:16">
      <c r="A9241">
        <v>6</v>
      </c>
      <c r="B9241">
        <v>19</v>
      </c>
      <c r="C9241">
        <v>14</v>
      </c>
      <c r="D9241">
        <v>11</v>
      </c>
      <c r="E9241">
        <v>2981</v>
      </c>
      <c r="F9241">
        <v>5624</v>
      </c>
      <c r="G9241">
        <v>3115</v>
      </c>
      <c r="H9241">
        <v>1</v>
      </c>
      <c r="I9241" s="58">
        <v>443771</v>
      </c>
      <c r="J9241">
        <v>311501</v>
      </c>
      <c r="K9241" s="4">
        <v>1</v>
      </c>
      <c r="L9241" s="4">
        <v>4.6580000000000004</v>
      </c>
      <c r="M9241" s="4">
        <v>0</v>
      </c>
      <c r="N9241" s="4">
        <v>3.6579999999999999</v>
      </c>
      <c r="O9241" s="5">
        <v>42305.745292812499</v>
      </c>
      <c r="P9241" s="5">
        <v>42305.745292812499</v>
      </c>
    </row>
    <row r="9242" spans="1:16">
      <c r="A9242">
        <v>6</v>
      </c>
      <c r="B9242">
        <v>19</v>
      </c>
      <c r="C9242">
        <v>14</v>
      </c>
      <c r="D9242">
        <v>11</v>
      </c>
      <c r="E9242">
        <v>339</v>
      </c>
      <c r="F9242">
        <v>5605</v>
      </c>
      <c r="G9242">
        <v>807</v>
      </c>
      <c r="H9242">
        <v>2</v>
      </c>
      <c r="I9242" s="58" t="s">
        <v>11089</v>
      </c>
      <c r="J9242">
        <v>80702</v>
      </c>
      <c r="K9242" s="4">
        <v>1</v>
      </c>
      <c r="L9242" s="4">
        <v>8.4990000000000006</v>
      </c>
      <c r="M9242" s="4">
        <v>0</v>
      </c>
      <c r="N9242" s="4">
        <v>7.4989999999999997</v>
      </c>
      <c r="O9242" s="5">
        <v>42305.745292812499</v>
      </c>
      <c r="P9242" s="5">
        <v>43258.050196053242</v>
      </c>
    </row>
    <row r="9243" spans="1:16">
      <c r="A9243">
        <v>6</v>
      </c>
      <c r="B9243">
        <v>19</v>
      </c>
      <c r="C9243">
        <v>14</v>
      </c>
      <c r="D9243">
        <v>11</v>
      </c>
      <c r="E9243">
        <v>3558</v>
      </c>
      <c r="F9243">
        <v>5625</v>
      </c>
      <c r="G9243">
        <v>530</v>
      </c>
      <c r="H9243">
        <v>1</v>
      </c>
      <c r="I9243" s="58" t="s">
        <v>1773</v>
      </c>
      <c r="J9243">
        <v>53001</v>
      </c>
      <c r="K9243" s="4">
        <v>0</v>
      </c>
      <c r="L9243" s="4">
        <v>3.93</v>
      </c>
      <c r="M9243" s="4">
        <v>0</v>
      </c>
      <c r="N9243" s="4">
        <v>0.63700000000000001</v>
      </c>
      <c r="O9243" s="5">
        <v>42305.745292812499</v>
      </c>
      <c r="P9243" s="5">
        <v>42305.745292812499</v>
      </c>
    </row>
    <row r="9244" spans="1:16">
      <c r="A9244">
        <v>6</v>
      </c>
      <c r="B9244">
        <v>19</v>
      </c>
      <c r="C9244">
        <v>14</v>
      </c>
      <c r="D9244">
        <v>11</v>
      </c>
      <c r="E9244">
        <v>3559</v>
      </c>
      <c r="F9244">
        <v>5626</v>
      </c>
      <c r="G9244">
        <v>530</v>
      </c>
      <c r="H9244">
        <v>1</v>
      </c>
      <c r="I9244" s="58" t="s">
        <v>1773</v>
      </c>
      <c r="J9244">
        <v>53001</v>
      </c>
      <c r="K9244" s="4">
        <v>10</v>
      </c>
      <c r="L9244" s="4">
        <v>10.486000000000001</v>
      </c>
      <c r="M9244" s="4">
        <v>0</v>
      </c>
      <c r="N9244" s="4">
        <v>0.48599999999999999</v>
      </c>
      <c r="O9244" s="5">
        <v>42305.745292812499</v>
      </c>
      <c r="P9244" s="5">
        <v>42305.745292812499</v>
      </c>
    </row>
    <row r="9245" spans="1:16">
      <c r="A9245">
        <v>6</v>
      </c>
      <c r="B9245">
        <v>19</v>
      </c>
      <c r="C9245">
        <v>14</v>
      </c>
      <c r="D9245">
        <v>11</v>
      </c>
      <c r="E9245">
        <v>3560</v>
      </c>
      <c r="F9245">
        <v>5627</v>
      </c>
      <c r="G9245">
        <v>530</v>
      </c>
      <c r="H9245">
        <v>1</v>
      </c>
      <c r="I9245" s="58" t="s">
        <v>1773</v>
      </c>
      <c r="J9245">
        <v>53001</v>
      </c>
      <c r="K9245" s="4">
        <v>20</v>
      </c>
      <c r="L9245" s="4">
        <v>31.257999999999999</v>
      </c>
      <c r="M9245" s="4">
        <v>0</v>
      </c>
      <c r="N9245" s="4">
        <v>11.257999999999999</v>
      </c>
      <c r="O9245" s="5">
        <v>42305.745292812499</v>
      </c>
      <c r="P9245" s="5">
        <v>42305.745292812499</v>
      </c>
    </row>
    <row r="9246" spans="1:16">
      <c r="A9246">
        <v>6</v>
      </c>
      <c r="B9246">
        <v>19</v>
      </c>
      <c r="C9246">
        <v>14</v>
      </c>
      <c r="D9246">
        <v>11</v>
      </c>
      <c r="E9246">
        <v>3561</v>
      </c>
      <c r="F9246">
        <v>5628</v>
      </c>
      <c r="G9246">
        <v>530</v>
      </c>
      <c r="H9246">
        <v>1</v>
      </c>
      <c r="I9246" s="58" t="s">
        <v>1773</v>
      </c>
      <c r="J9246">
        <v>53001</v>
      </c>
      <c r="K9246" s="4">
        <v>40</v>
      </c>
      <c r="L9246" s="4">
        <v>40.097999999999999</v>
      </c>
      <c r="M9246" s="4">
        <v>0</v>
      </c>
      <c r="N9246" s="4">
        <v>9.8000000000000004E-2</v>
      </c>
      <c r="O9246" s="5">
        <v>42305.745292812499</v>
      </c>
      <c r="P9246" s="5">
        <v>42305.745292812499</v>
      </c>
    </row>
    <row r="9247" spans="1:16">
      <c r="A9247">
        <v>6</v>
      </c>
      <c r="B9247">
        <v>19</v>
      </c>
      <c r="C9247">
        <v>14</v>
      </c>
      <c r="D9247">
        <v>11</v>
      </c>
      <c r="E9247">
        <v>3562</v>
      </c>
      <c r="F9247">
        <v>5629</v>
      </c>
      <c r="G9247">
        <v>530</v>
      </c>
      <c r="H9247">
        <v>1</v>
      </c>
      <c r="I9247" s="58" t="s">
        <v>1773</v>
      </c>
      <c r="J9247">
        <v>53001</v>
      </c>
      <c r="K9247" s="4">
        <v>50</v>
      </c>
      <c r="L9247" s="4">
        <v>50.948999999999998</v>
      </c>
      <c r="M9247" s="4">
        <v>0</v>
      </c>
      <c r="N9247" s="4">
        <v>0.94899999999999995</v>
      </c>
      <c r="O9247" s="5">
        <v>42305.745292812499</v>
      </c>
      <c r="P9247" s="5">
        <v>42305.745292812499</v>
      </c>
    </row>
    <row r="9248" spans="1:16">
      <c r="A9248">
        <v>6</v>
      </c>
      <c r="B9248">
        <v>19</v>
      </c>
      <c r="C9248">
        <v>14</v>
      </c>
      <c r="D9248">
        <v>11</v>
      </c>
      <c r="E9248">
        <v>3871</v>
      </c>
      <c r="F9248">
        <v>5630</v>
      </c>
      <c r="G9248">
        <v>265</v>
      </c>
      <c r="H9248">
        <v>4</v>
      </c>
      <c r="I9248" s="58" t="s">
        <v>1774</v>
      </c>
      <c r="J9248">
        <v>26504</v>
      </c>
      <c r="K9248" s="4">
        <v>9.1649999999999991</v>
      </c>
      <c r="L9248" s="4">
        <v>15.041</v>
      </c>
      <c r="M9248" s="4">
        <v>35.807000000000002</v>
      </c>
      <c r="N9248" s="4">
        <v>41.683</v>
      </c>
      <c r="O9248" s="5">
        <v>42305.745292812499</v>
      </c>
      <c r="P9248" s="5">
        <v>43258.050196053242</v>
      </c>
    </row>
    <row r="9249" spans="1:16">
      <c r="A9249">
        <v>6</v>
      </c>
      <c r="B9249">
        <v>19</v>
      </c>
      <c r="C9249">
        <v>14</v>
      </c>
      <c r="D9249">
        <v>11</v>
      </c>
      <c r="E9249">
        <v>3871</v>
      </c>
      <c r="F9249">
        <v>5631</v>
      </c>
      <c r="G9249">
        <v>265</v>
      </c>
      <c r="H9249">
        <v>5</v>
      </c>
      <c r="I9249" s="58" t="s">
        <v>1775</v>
      </c>
      <c r="J9249">
        <v>26505</v>
      </c>
      <c r="K9249" s="4">
        <v>14.041</v>
      </c>
      <c r="L9249" s="4">
        <v>14.709</v>
      </c>
      <c r="M9249" s="4">
        <v>41.683</v>
      </c>
      <c r="N9249" s="4">
        <v>42.350999999999999</v>
      </c>
      <c r="O9249" s="5">
        <v>42305.745292812499</v>
      </c>
      <c r="P9249" s="5">
        <v>43258.050196053242</v>
      </c>
    </row>
    <row r="9250" spans="1:16">
      <c r="A9250">
        <v>6</v>
      </c>
      <c r="B9250">
        <v>19</v>
      </c>
      <c r="C9250">
        <v>14</v>
      </c>
      <c r="D9250">
        <v>11</v>
      </c>
      <c r="E9250">
        <v>3871</v>
      </c>
      <c r="F9250">
        <v>5632</v>
      </c>
      <c r="G9250">
        <v>265</v>
      </c>
      <c r="H9250">
        <v>10</v>
      </c>
      <c r="I9250" s="58" t="s">
        <v>1776</v>
      </c>
      <c r="J9250">
        <v>26510</v>
      </c>
      <c r="K9250" s="4">
        <v>1.4350000000000001</v>
      </c>
      <c r="L9250" s="4">
        <v>2.1080000000000001</v>
      </c>
      <c r="M9250" s="4">
        <v>42.744</v>
      </c>
      <c r="N9250" s="4">
        <v>43.417000000000002</v>
      </c>
      <c r="O9250" s="5">
        <v>42305.745292812499</v>
      </c>
      <c r="P9250" s="5">
        <v>43258.050196053242</v>
      </c>
    </row>
    <row r="9251" spans="1:16">
      <c r="A9251">
        <v>6</v>
      </c>
      <c r="B9251">
        <v>19</v>
      </c>
      <c r="C9251">
        <v>14</v>
      </c>
      <c r="D9251">
        <v>11</v>
      </c>
      <c r="E9251">
        <v>3871</v>
      </c>
      <c r="F9251">
        <v>5633</v>
      </c>
      <c r="G9251">
        <v>322</v>
      </c>
      <c r="H9251">
        <v>1</v>
      </c>
      <c r="I9251" s="58" t="s">
        <v>1777</v>
      </c>
      <c r="J9251">
        <v>32201</v>
      </c>
      <c r="K9251" s="4">
        <v>20</v>
      </c>
      <c r="L9251" s="4">
        <v>20.393000000000001</v>
      </c>
      <c r="M9251" s="4">
        <v>42.350999999999999</v>
      </c>
      <c r="N9251" s="4">
        <v>42.744</v>
      </c>
      <c r="O9251" s="5">
        <v>42305.745292812499</v>
      </c>
      <c r="P9251" s="5">
        <v>43258.050196053242</v>
      </c>
    </row>
    <row r="9252" spans="1:16">
      <c r="A9252">
        <v>6</v>
      </c>
      <c r="B9252">
        <v>19</v>
      </c>
      <c r="C9252">
        <v>14</v>
      </c>
      <c r="D9252">
        <v>11</v>
      </c>
      <c r="E9252">
        <v>3871</v>
      </c>
      <c r="F9252">
        <v>5634</v>
      </c>
      <c r="G9252">
        <v>471</v>
      </c>
      <c r="H9252">
        <v>5</v>
      </c>
      <c r="I9252" s="58" t="s">
        <v>11090</v>
      </c>
      <c r="J9252">
        <v>47105</v>
      </c>
      <c r="K9252" s="4">
        <v>0</v>
      </c>
      <c r="L9252" s="4">
        <v>13.845000000000001</v>
      </c>
      <c r="M9252" s="4">
        <v>21.962</v>
      </c>
      <c r="N9252" s="4">
        <v>35.807000000000002</v>
      </c>
      <c r="O9252" s="5">
        <v>42305.745292812499</v>
      </c>
      <c r="P9252" s="5">
        <v>43258.050196053242</v>
      </c>
    </row>
    <row r="9253" spans="1:16">
      <c r="A9253">
        <v>6</v>
      </c>
      <c r="B9253">
        <v>19</v>
      </c>
      <c r="C9253">
        <v>14</v>
      </c>
      <c r="D9253">
        <v>11</v>
      </c>
      <c r="E9253">
        <v>3871</v>
      </c>
      <c r="F9253">
        <v>5635</v>
      </c>
      <c r="G9253">
        <v>472</v>
      </c>
      <c r="H9253">
        <v>1</v>
      </c>
      <c r="I9253" s="58" t="s">
        <v>11091</v>
      </c>
      <c r="J9253">
        <v>47201</v>
      </c>
      <c r="K9253" s="4">
        <v>0</v>
      </c>
      <c r="L9253" s="4">
        <v>12.74</v>
      </c>
      <c r="M9253" s="4">
        <v>43.417000000000002</v>
      </c>
      <c r="N9253" s="4">
        <v>56.156999999999996</v>
      </c>
      <c r="O9253" s="5">
        <v>42305.745292812499</v>
      </c>
      <c r="P9253" s="5">
        <v>43258.050196053242</v>
      </c>
    </row>
    <row r="9254" spans="1:16">
      <c r="A9254">
        <v>6</v>
      </c>
      <c r="B9254">
        <v>19</v>
      </c>
      <c r="C9254">
        <v>14</v>
      </c>
      <c r="D9254">
        <v>11</v>
      </c>
      <c r="E9254">
        <v>3871</v>
      </c>
      <c r="F9254">
        <v>5636</v>
      </c>
      <c r="G9254">
        <v>473</v>
      </c>
      <c r="H9254">
        <v>1</v>
      </c>
      <c r="I9254" s="58" t="s">
        <v>11092</v>
      </c>
      <c r="J9254">
        <v>47301</v>
      </c>
      <c r="K9254" s="4">
        <v>0</v>
      </c>
      <c r="L9254" s="4">
        <v>3.52</v>
      </c>
      <c r="M9254" s="4">
        <v>56.156999999999996</v>
      </c>
      <c r="N9254" s="4">
        <v>59.677</v>
      </c>
      <c r="O9254" s="5">
        <v>42305.745292812499</v>
      </c>
      <c r="P9254" s="5">
        <v>43258.050196053242</v>
      </c>
    </row>
    <row r="9255" spans="1:16">
      <c r="A9255">
        <v>6</v>
      </c>
      <c r="B9255">
        <v>19</v>
      </c>
      <c r="C9255">
        <v>14</v>
      </c>
      <c r="D9255">
        <v>11</v>
      </c>
      <c r="E9255">
        <v>3914</v>
      </c>
      <c r="F9255">
        <v>5637</v>
      </c>
      <c r="G9255">
        <v>265</v>
      </c>
      <c r="H9255">
        <v>3</v>
      </c>
      <c r="I9255" s="58" t="s">
        <v>11093</v>
      </c>
      <c r="J9255">
        <v>26503</v>
      </c>
      <c r="K9255" s="4">
        <v>1</v>
      </c>
      <c r="L9255" s="4">
        <v>9.1489999999999991</v>
      </c>
      <c r="M9255" s="4">
        <v>138.023</v>
      </c>
      <c r="N9255" s="4">
        <v>146.172</v>
      </c>
      <c r="O9255" s="5">
        <v>42305.745292812499</v>
      </c>
      <c r="P9255" s="5">
        <v>43258.050196053242</v>
      </c>
    </row>
    <row r="9256" spans="1:16">
      <c r="A9256">
        <v>6</v>
      </c>
      <c r="B9256">
        <v>19</v>
      </c>
      <c r="C9256">
        <v>14</v>
      </c>
      <c r="D9256">
        <v>11</v>
      </c>
      <c r="E9256">
        <v>3914</v>
      </c>
      <c r="F9256">
        <v>5638</v>
      </c>
      <c r="G9256">
        <v>265</v>
      </c>
      <c r="H9256">
        <v>4</v>
      </c>
      <c r="I9256" s="58" t="s">
        <v>1774</v>
      </c>
      <c r="J9256">
        <v>26504</v>
      </c>
      <c r="K9256" s="4">
        <v>9.1489999999999991</v>
      </c>
      <c r="L9256" s="4">
        <v>9.1649999999999991</v>
      </c>
      <c r="M9256" s="4">
        <v>146.172</v>
      </c>
      <c r="N9256" s="4">
        <v>146.18799999999999</v>
      </c>
      <c r="O9256" s="5">
        <v>42305.745292812499</v>
      </c>
      <c r="P9256" s="5">
        <v>43258.050196053242</v>
      </c>
    </row>
    <row r="9257" spans="1:16">
      <c r="A9257">
        <v>6</v>
      </c>
      <c r="B9257">
        <v>19</v>
      </c>
      <c r="C9257">
        <v>14</v>
      </c>
      <c r="D9257">
        <v>11</v>
      </c>
      <c r="E9257">
        <v>3914</v>
      </c>
      <c r="F9257">
        <v>5639</v>
      </c>
      <c r="G9257">
        <v>265</v>
      </c>
      <c r="H9257">
        <v>5</v>
      </c>
      <c r="I9257" s="58" t="s">
        <v>1775</v>
      </c>
      <c r="J9257">
        <v>26505</v>
      </c>
      <c r="K9257" s="4">
        <v>14.709</v>
      </c>
      <c r="L9257" s="4">
        <v>26.538</v>
      </c>
      <c r="M9257" s="4">
        <v>152.732</v>
      </c>
      <c r="N9257" s="4">
        <v>164.56100000000001</v>
      </c>
      <c r="O9257" s="5">
        <v>42305.745292812499</v>
      </c>
      <c r="P9257" s="5">
        <v>42305.745292812499</v>
      </c>
    </row>
    <row r="9258" spans="1:16">
      <c r="A9258">
        <v>6</v>
      </c>
      <c r="B9258">
        <v>19</v>
      </c>
      <c r="C9258">
        <v>14</v>
      </c>
      <c r="D9258">
        <v>11</v>
      </c>
      <c r="E9258">
        <v>3914</v>
      </c>
      <c r="F9258">
        <v>5640</v>
      </c>
      <c r="G9258">
        <v>265</v>
      </c>
      <c r="H9258">
        <v>6</v>
      </c>
      <c r="I9258" s="58" t="s">
        <v>11094</v>
      </c>
      <c r="J9258">
        <v>26506</v>
      </c>
      <c r="K9258" s="4">
        <v>26.667999999999999</v>
      </c>
      <c r="L9258" s="4">
        <v>30.3</v>
      </c>
      <c r="M9258" s="4">
        <v>164.56100000000001</v>
      </c>
      <c r="N9258" s="4">
        <v>168.19300000000001</v>
      </c>
      <c r="O9258" s="5">
        <v>42305.745292812499</v>
      </c>
      <c r="P9258" s="5">
        <v>42305.745292812499</v>
      </c>
    </row>
    <row r="9259" spans="1:16">
      <c r="A9259">
        <v>6</v>
      </c>
      <c r="B9259">
        <v>19</v>
      </c>
      <c r="C9259">
        <v>14</v>
      </c>
      <c r="D9259">
        <v>11</v>
      </c>
      <c r="E9259">
        <v>3934</v>
      </c>
      <c r="F9259">
        <v>5641</v>
      </c>
      <c r="G9259">
        <v>265</v>
      </c>
      <c r="H9259">
        <v>13</v>
      </c>
      <c r="I9259" s="58" t="s">
        <v>1778</v>
      </c>
      <c r="J9259">
        <v>26513</v>
      </c>
      <c r="K9259" s="4">
        <v>0</v>
      </c>
      <c r="L9259" s="4">
        <v>1.78</v>
      </c>
      <c r="M9259" s="4">
        <v>80.230999999999995</v>
      </c>
      <c r="N9259" s="4">
        <v>82.010999999999996</v>
      </c>
      <c r="O9259" s="5">
        <v>42305.745292812499</v>
      </c>
      <c r="P9259" s="5">
        <v>43258.050196053242</v>
      </c>
    </row>
    <row r="9260" spans="1:16">
      <c r="A9260">
        <v>6</v>
      </c>
      <c r="B9260">
        <v>19</v>
      </c>
      <c r="C9260">
        <v>14</v>
      </c>
      <c r="D9260">
        <v>11</v>
      </c>
      <c r="E9260">
        <v>3934</v>
      </c>
      <c r="F9260">
        <v>5642</v>
      </c>
      <c r="G9260">
        <v>321</v>
      </c>
      <c r="H9260">
        <v>3</v>
      </c>
      <c r="I9260" s="58" t="s">
        <v>11095</v>
      </c>
      <c r="J9260">
        <v>32103</v>
      </c>
      <c r="K9260" s="4">
        <v>0</v>
      </c>
      <c r="L9260" s="4">
        <v>4.4800000000000004</v>
      </c>
      <c r="M9260" s="4">
        <v>47.31</v>
      </c>
      <c r="N9260" s="4">
        <v>51.79</v>
      </c>
      <c r="O9260" s="5">
        <v>42305.745292812499</v>
      </c>
      <c r="P9260" s="5">
        <v>42305.745292812499</v>
      </c>
    </row>
    <row r="9261" spans="1:16">
      <c r="A9261">
        <v>6</v>
      </c>
      <c r="B9261">
        <v>19</v>
      </c>
      <c r="C9261">
        <v>14</v>
      </c>
      <c r="D9261">
        <v>11</v>
      </c>
      <c r="E9261">
        <v>3934</v>
      </c>
      <c r="F9261">
        <v>5643</v>
      </c>
      <c r="G9261">
        <v>322</v>
      </c>
      <c r="H9261">
        <v>1</v>
      </c>
      <c r="I9261" s="58" t="s">
        <v>1777</v>
      </c>
      <c r="J9261">
        <v>32201</v>
      </c>
      <c r="K9261" s="4">
        <v>0</v>
      </c>
      <c r="L9261" s="4">
        <v>16.125</v>
      </c>
      <c r="M9261" s="4">
        <v>53.468000000000004</v>
      </c>
      <c r="N9261" s="4">
        <v>69.593000000000004</v>
      </c>
      <c r="O9261" s="5">
        <v>42305.745292812499</v>
      </c>
      <c r="P9261" s="5">
        <v>42305.745292812499</v>
      </c>
    </row>
    <row r="9262" spans="1:16">
      <c r="A9262">
        <v>6</v>
      </c>
      <c r="B9262">
        <v>19</v>
      </c>
      <c r="C9262">
        <v>14</v>
      </c>
      <c r="D9262">
        <v>11</v>
      </c>
      <c r="E9262">
        <v>3934</v>
      </c>
      <c r="F9262">
        <v>5644</v>
      </c>
      <c r="G9262">
        <v>323</v>
      </c>
      <c r="H9262">
        <v>1</v>
      </c>
      <c r="I9262" s="58" t="s">
        <v>11096</v>
      </c>
      <c r="J9262">
        <v>32301</v>
      </c>
      <c r="K9262" s="4">
        <v>0</v>
      </c>
      <c r="L9262" s="4">
        <v>8.2829999999999995</v>
      </c>
      <c r="M9262" s="4">
        <v>82.010999999999996</v>
      </c>
      <c r="N9262" s="4">
        <v>90.293999999999997</v>
      </c>
      <c r="O9262" s="5">
        <v>42305.745292812499</v>
      </c>
      <c r="P9262" s="5">
        <v>43258.050196053242</v>
      </c>
    </row>
    <row r="9263" spans="1:16">
      <c r="A9263">
        <v>6</v>
      </c>
      <c r="B9263">
        <v>19</v>
      </c>
      <c r="C9263">
        <v>14</v>
      </c>
      <c r="D9263">
        <v>11</v>
      </c>
      <c r="E9263">
        <v>4060</v>
      </c>
      <c r="F9263">
        <v>5645</v>
      </c>
      <c r="G9263">
        <v>573</v>
      </c>
      <c r="H9263">
        <v>1</v>
      </c>
      <c r="I9263" s="58" t="s">
        <v>11097</v>
      </c>
      <c r="J9263">
        <v>57301</v>
      </c>
      <c r="K9263" s="4">
        <v>0</v>
      </c>
      <c r="L9263" s="4">
        <v>22.09</v>
      </c>
      <c r="M9263" s="4">
        <v>0</v>
      </c>
      <c r="N9263" s="4">
        <v>22.09</v>
      </c>
      <c r="O9263" s="5">
        <v>42305.745292812499</v>
      </c>
      <c r="P9263" s="5">
        <v>43258.050196053242</v>
      </c>
    </row>
    <row r="9264" spans="1:16">
      <c r="A9264">
        <v>6</v>
      </c>
      <c r="B9264">
        <v>19</v>
      </c>
      <c r="C9264">
        <v>14</v>
      </c>
      <c r="D9264">
        <v>11</v>
      </c>
      <c r="E9264">
        <v>4138</v>
      </c>
      <c r="F9264">
        <v>5646</v>
      </c>
      <c r="G9264">
        <v>114</v>
      </c>
      <c r="H9264">
        <v>17</v>
      </c>
      <c r="I9264" s="58" t="s">
        <v>1772</v>
      </c>
      <c r="J9264">
        <v>11417</v>
      </c>
      <c r="K9264" s="4">
        <v>1.62</v>
      </c>
      <c r="L9264" s="4">
        <v>2.8959999999999999</v>
      </c>
      <c r="M9264" s="4">
        <v>0.877</v>
      </c>
      <c r="N9264" s="4">
        <v>2.153</v>
      </c>
      <c r="O9264" s="5">
        <v>42305.745292812499</v>
      </c>
      <c r="P9264" s="5">
        <v>42305.745292812499</v>
      </c>
    </row>
    <row r="9265" spans="1:16">
      <c r="A9265">
        <v>6</v>
      </c>
      <c r="B9265">
        <v>19</v>
      </c>
      <c r="C9265">
        <v>14</v>
      </c>
      <c r="D9265">
        <v>11</v>
      </c>
      <c r="E9265">
        <v>4138</v>
      </c>
      <c r="F9265">
        <v>5647</v>
      </c>
      <c r="G9265">
        <v>321</v>
      </c>
      <c r="H9265">
        <v>4</v>
      </c>
      <c r="I9265" s="58" t="s">
        <v>11098</v>
      </c>
      <c r="J9265">
        <v>32104</v>
      </c>
      <c r="K9265" s="4">
        <v>0.10299999999999999</v>
      </c>
      <c r="L9265" s="4">
        <v>0.98</v>
      </c>
      <c r="M9265" s="4">
        <v>0</v>
      </c>
      <c r="N9265" s="4">
        <v>0.877</v>
      </c>
      <c r="O9265" s="5">
        <v>42305.745292812499</v>
      </c>
      <c r="P9265" s="5">
        <v>42305.745292812499</v>
      </c>
    </row>
    <row r="9266" spans="1:16">
      <c r="A9266">
        <v>6</v>
      </c>
      <c r="B9266">
        <v>19</v>
      </c>
      <c r="C9266">
        <v>14</v>
      </c>
      <c r="D9266">
        <v>11</v>
      </c>
      <c r="E9266">
        <v>4155</v>
      </c>
      <c r="F9266">
        <v>5648</v>
      </c>
      <c r="G9266">
        <v>265</v>
      </c>
      <c r="H9266">
        <v>10</v>
      </c>
      <c r="I9266" s="58" t="s">
        <v>1776</v>
      </c>
      <c r="J9266">
        <v>26510</v>
      </c>
      <c r="K9266" s="4">
        <v>0</v>
      </c>
      <c r="L9266" s="4">
        <v>3.0819999999999999</v>
      </c>
      <c r="M9266" s="4">
        <v>0</v>
      </c>
      <c r="N9266" s="4">
        <v>3.0819999999999999</v>
      </c>
      <c r="O9266" s="5">
        <v>42305.745292812499</v>
      </c>
      <c r="P9266" s="5">
        <v>42305.745292812499</v>
      </c>
    </row>
    <row r="9267" spans="1:16">
      <c r="A9267">
        <v>6</v>
      </c>
      <c r="B9267">
        <v>19</v>
      </c>
      <c r="C9267">
        <v>14</v>
      </c>
      <c r="D9267">
        <v>11</v>
      </c>
      <c r="E9267">
        <v>4183</v>
      </c>
      <c r="F9267">
        <v>5649</v>
      </c>
      <c r="G9267">
        <v>114</v>
      </c>
      <c r="H9267">
        <v>21</v>
      </c>
      <c r="I9267" s="58" t="s">
        <v>11099</v>
      </c>
      <c r="J9267">
        <v>11421</v>
      </c>
      <c r="K9267" s="4">
        <v>1</v>
      </c>
      <c r="L9267" s="4">
        <v>2.161</v>
      </c>
      <c r="M9267" s="4">
        <v>0</v>
      </c>
      <c r="N9267" s="4">
        <v>1.161</v>
      </c>
      <c r="O9267" s="5">
        <v>42305.745292812499</v>
      </c>
      <c r="P9267" s="5">
        <v>42305.745292812499</v>
      </c>
    </row>
    <row r="9268" spans="1:16">
      <c r="A9268">
        <v>6</v>
      </c>
      <c r="B9268">
        <v>19</v>
      </c>
      <c r="C9268">
        <v>14</v>
      </c>
      <c r="D9268">
        <v>11</v>
      </c>
      <c r="E9268">
        <v>4188</v>
      </c>
      <c r="F9268">
        <v>5650</v>
      </c>
      <c r="G9268">
        <v>265</v>
      </c>
      <c r="H9268">
        <v>13</v>
      </c>
      <c r="I9268" s="58" t="s">
        <v>1778</v>
      </c>
      <c r="J9268">
        <v>26513</v>
      </c>
      <c r="K9268" s="4">
        <v>1.78</v>
      </c>
      <c r="L9268" s="4">
        <v>4.1740000000000004</v>
      </c>
      <c r="M9268" s="4">
        <v>0</v>
      </c>
      <c r="N9268" s="4">
        <v>2.3940000000000001</v>
      </c>
      <c r="O9268" s="5">
        <v>42305.745292812499</v>
      </c>
      <c r="P9268" s="5">
        <v>42305.745292812499</v>
      </c>
    </row>
    <row r="9269" spans="1:16">
      <c r="A9269">
        <v>6</v>
      </c>
      <c r="B9269">
        <v>19</v>
      </c>
      <c r="C9269">
        <v>14</v>
      </c>
      <c r="D9269">
        <v>11</v>
      </c>
      <c r="E9269">
        <v>4390</v>
      </c>
      <c r="F9269">
        <v>5651</v>
      </c>
      <c r="G9269">
        <v>114</v>
      </c>
      <c r="H9269">
        <v>19</v>
      </c>
      <c r="I9269" s="58" t="s">
        <v>11100</v>
      </c>
      <c r="J9269">
        <v>11419</v>
      </c>
      <c r="K9269" s="4">
        <v>1</v>
      </c>
      <c r="L9269" s="4">
        <v>1.179</v>
      </c>
      <c r="M9269" s="4">
        <v>0</v>
      </c>
      <c r="N9269" s="4">
        <v>0.17899999999999999</v>
      </c>
      <c r="O9269" s="5">
        <v>42305.745292812499</v>
      </c>
      <c r="P9269" s="5">
        <v>42305.745292812499</v>
      </c>
    </row>
    <row r="9270" spans="1:16">
      <c r="A9270">
        <v>6</v>
      </c>
      <c r="B9270">
        <v>19</v>
      </c>
      <c r="C9270">
        <v>14</v>
      </c>
      <c r="D9270">
        <v>11</v>
      </c>
      <c r="E9270">
        <v>4551</v>
      </c>
      <c r="F9270">
        <v>5652</v>
      </c>
      <c r="G9270">
        <v>114</v>
      </c>
      <c r="H9270">
        <v>4</v>
      </c>
      <c r="I9270" s="58" t="s">
        <v>11101</v>
      </c>
      <c r="J9270">
        <v>11404</v>
      </c>
      <c r="K9270" s="4">
        <v>0</v>
      </c>
      <c r="L9270" s="4">
        <v>7.1360000000000001</v>
      </c>
      <c r="M9270" s="4">
        <v>143.41</v>
      </c>
      <c r="N9270" s="4">
        <v>150.54599999999999</v>
      </c>
      <c r="O9270" s="5">
        <v>42305.745292812499</v>
      </c>
      <c r="P9270" s="5">
        <v>43258.050196053242</v>
      </c>
    </row>
    <row r="9271" spans="1:16">
      <c r="A9271">
        <v>6</v>
      </c>
      <c r="B9271">
        <v>19</v>
      </c>
      <c r="C9271">
        <v>14</v>
      </c>
      <c r="D9271">
        <v>11</v>
      </c>
      <c r="E9271">
        <v>4551</v>
      </c>
      <c r="F9271">
        <v>5653</v>
      </c>
      <c r="G9271">
        <v>114</v>
      </c>
      <c r="H9271">
        <v>5</v>
      </c>
      <c r="I9271" s="58" t="s">
        <v>11102</v>
      </c>
      <c r="J9271">
        <v>11405</v>
      </c>
      <c r="K9271" s="4">
        <v>7.1360000000000001</v>
      </c>
      <c r="L9271" s="4">
        <v>16.027999999999999</v>
      </c>
      <c r="M9271" s="4">
        <v>150.54599999999999</v>
      </c>
      <c r="N9271" s="4">
        <v>159.43799999999999</v>
      </c>
      <c r="O9271" s="5">
        <v>42305.745292812499</v>
      </c>
      <c r="P9271" s="5">
        <v>43258.050196053242</v>
      </c>
    </row>
    <row r="9272" spans="1:16">
      <c r="A9272">
        <v>6</v>
      </c>
      <c r="B9272">
        <v>19</v>
      </c>
      <c r="C9272">
        <v>14</v>
      </c>
      <c r="D9272">
        <v>11</v>
      </c>
      <c r="E9272">
        <v>4551</v>
      </c>
      <c r="F9272">
        <v>5654</v>
      </c>
      <c r="G9272">
        <v>114</v>
      </c>
      <c r="H9272">
        <v>6</v>
      </c>
      <c r="I9272" s="58" t="s">
        <v>11103</v>
      </c>
      <c r="J9272">
        <v>11406</v>
      </c>
      <c r="K9272" s="4">
        <v>16.027999999999999</v>
      </c>
      <c r="L9272" s="4">
        <v>24.576000000000001</v>
      </c>
      <c r="M9272" s="4">
        <v>159.43799999999999</v>
      </c>
      <c r="N9272" s="4">
        <v>167.98599999999999</v>
      </c>
      <c r="O9272" s="5">
        <v>42305.745292812499</v>
      </c>
      <c r="P9272" s="5">
        <v>43258.050196053242</v>
      </c>
    </row>
    <row r="9273" spans="1:16">
      <c r="A9273">
        <v>6</v>
      </c>
      <c r="B9273">
        <v>19</v>
      </c>
      <c r="C9273">
        <v>14</v>
      </c>
      <c r="D9273">
        <v>11</v>
      </c>
      <c r="E9273">
        <v>691</v>
      </c>
      <c r="F9273">
        <v>5606</v>
      </c>
      <c r="G9273">
        <v>807</v>
      </c>
      <c r="H9273">
        <v>1</v>
      </c>
      <c r="I9273" s="58" t="s">
        <v>11104</v>
      </c>
      <c r="J9273">
        <v>80701</v>
      </c>
      <c r="K9273" s="4">
        <v>0</v>
      </c>
      <c r="L9273" s="4">
        <v>20.271000000000001</v>
      </c>
      <c r="M9273" s="4">
        <v>13.164</v>
      </c>
      <c r="N9273" s="4">
        <v>33.435000000000002</v>
      </c>
      <c r="O9273" s="5">
        <v>42305.745292812499</v>
      </c>
      <c r="P9273" s="5">
        <v>43258.050196053242</v>
      </c>
    </row>
    <row r="9274" spans="1:16">
      <c r="A9274">
        <v>6</v>
      </c>
      <c r="B9274">
        <v>19</v>
      </c>
      <c r="C9274">
        <v>14</v>
      </c>
      <c r="D9274">
        <v>11</v>
      </c>
      <c r="E9274">
        <v>691</v>
      </c>
      <c r="F9274">
        <v>5607</v>
      </c>
      <c r="G9274">
        <v>807</v>
      </c>
      <c r="H9274">
        <v>5</v>
      </c>
      <c r="I9274" s="58" t="s">
        <v>11105</v>
      </c>
      <c r="J9274">
        <v>80705</v>
      </c>
      <c r="K9274" s="4">
        <v>4.1150000000000002</v>
      </c>
      <c r="L9274" s="4">
        <v>17.279</v>
      </c>
      <c r="M9274" s="4">
        <v>0</v>
      </c>
      <c r="N9274" s="4">
        <v>13.164</v>
      </c>
      <c r="O9274" s="5">
        <v>42305.745292812499</v>
      </c>
      <c r="P9274" s="5">
        <v>43258.050196053242</v>
      </c>
    </row>
    <row r="9275" spans="1:16">
      <c r="A9275">
        <v>6</v>
      </c>
      <c r="B9275">
        <v>19</v>
      </c>
      <c r="C9275">
        <v>14</v>
      </c>
      <c r="D9275">
        <v>11</v>
      </c>
      <c r="E9275">
        <v>822</v>
      </c>
      <c r="F9275">
        <v>5608</v>
      </c>
      <c r="G9275">
        <v>3113</v>
      </c>
      <c r="H9275">
        <v>3</v>
      </c>
      <c r="I9275" s="58">
        <v>443100</v>
      </c>
      <c r="J9275">
        <v>311303</v>
      </c>
      <c r="K9275" s="4">
        <v>0</v>
      </c>
      <c r="L9275" s="4">
        <v>2.3540000000000001</v>
      </c>
      <c r="M9275" s="4">
        <v>10.901999999999999</v>
      </c>
      <c r="N9275" s="4">
        <v>13.256</v>
      </c>
      <c r="O9275" s="5">
        <v>42305.745292812499</v>
      </c>
      <c r="P9275" s="5">
        <v>43258.050196053242</v>
      </c>
    </row>
    <row r="9276" spans="1:16">
      <c r="A9276">
        <v>6</v>
      </c>
      <c r="B9276">
        <v>19</v>
      </c>
      <c r="C9276">
        <v>14</v>
      </c>
      <c r="D9276">
        <v>11</v>
      </c>
      <c r="E9276">
        <v>842</v>
      </c>
      <c r="F9276">
        <v>5609</v>
      </c>
      <c r="G9276">
        <v>1073</v>
      </c>
      <c r="H9276">
        <v>1</v>
      </c>
      <c r="I9276" s="58" t="s">
        <v>11106</v>
      </c>
      <c r="J9276">
        <v>107301</v>
      </c>
      <c r="K9276" s="4">
        <v>0</v>
      </c>
      <c r="L9276" s="4">
        <v>4.8849999999999998</v>
      </c>
      <c r="M9276" s="4">
        <v>0</v>
      </c>
      <c r="N9276" s="4">
        <v>4.8849999999999998</v>
      </c>
      <c r="O9276" s="5">
        <v>42305.745292812499</v>
      </c>
      <c r="P9276" s="5">
        <v>43258.050196053242</v>
      </c>
    </row>
    <row r="9277" spans="1:16">
      <c r="A9277">
        <v>6</v>
      </c>
      <c r="B9277">
        <v>19</v>
      </c>
      <c r="C9277">
        <v>14</v>
      </c>
      <c r="D9277">
        <v>11</v>
      </c>
      <c r="E9277">
        <v>858</v>
      </c>
      <c r="F9277">
        <v>5610</v>
      </c>
      <c r="G9277">
        <v>805</v>
      </c>
      <c r="H9277">
        <v>6</v>
      </c>
      <c r="I9277" s="58" t="s">
        <v>11107</v>
      </c>
      <c r="J9277">
        <v>80506</v>
      </c>
      <c r="K9277" s="4">
        <v>2.5</v>
      </c>
      <c r="L9277" s="4">
        <v>4.915</v>
      </c>
      <c r="M9277" s="4">
        <v>17.102</v>
      </c>
      <c r="N9277" s="4">
        <v>19.516999999999999</v>
      </c>
      <c r="O9277" s="5">
        <v>42305.745292812499</v>
      </c>
      <c r="P9277" s="5">
        <v>42305.745292812499</v>
      </c>
    </row>
    <row r="9278" spans="1:16">
      <c r="A9278">
        <v>6</v>
      </c>
      <c r="B9278">
        <v>19</v>
      </c>
      <c r="C9278">
        <v>14</v>
      </c>
      <c r="D9278">
        <v>11</v>
      </c>
      <c r="E9278">
        <v>953</v>
      </c>
      <c r="F9278">
        <v>5611</v>
      </c>
      <c r="G9278">
        <v>1149</v>
      </c>
      <c r="H9278">
        <v>2</v>
      </c>
      <c r="I9278" s="58" t="s">
        <v>11108</v>
      </c>
      <c r="J9278">
        <v>114902</v>
      </c>
      <c r="K9278" s="4">
        <v>0</v>
      </c>
      <c r="L9278" s="4">
        <v>14.276999999999999</v>
      </c>
      <c r="M9278" s="4">
        <v>6.9950000000000001</v>
      </c>
      <c r="N9278" s="4">
        <v>21.271999999999998</v>
      </c>
      <c r="O9278" s="5">
        <v>42305.745292812499</v>
      </c>
      <c r="P9278" s="5">
        <v>42305.745292812499</v>
      </c>
    </row>
    <row r="9279" spans="1:16">
      <c r="A9279">
        <v>6</v>
      </c>
      <c r="B9279">
        <v>19</v>
      </c>
      <c r="C9279">
        <v>14</v>
      </c>
      <c r="D9279">
        <v>86</v>
      </c>
      <c r="E9279">
        <v>2154</v>
      </c>
      <c r="F9279">
        <v>5759</v>
      </c>
      <c r="G9279">
        <v>1903</v>
      </c>
      <c r="H9279">
        <v>1</v>
      </c>
      <c r="I9279" s="58">
        <v>1097</v>
      </c>
      <c r="J9279">
        <v>190301</v>
      </c>
      <c r="K9279" s="4">
        <v>0</v>
      </c>
      <c r="L9279" s="4">
        <v>22.533000000000001</v>
      </c>
      <c r="M9279" s="4">
        <v>0</v>
      </c>
      <c r="N9279" s="4">
        <v>22.533000000000001</v>
      </c>
      <c r="O9279" s="5">
        <v>42305.745292812499</v>
      </c>
      <c r="P9279" s="5">
        <v>42305.745292812499</v>
      </c>
    </row>
    <row r="9280" spans="1:16">
      <c r="A9280">
        <v>6</v>
      </c>
      <c r="B9280">
        <v>19</v>
      </c>
      <c r="C9280">
        <v>14</v>
      </c>
      <c r="D9280">
        <v>86</v>
      </c>
      <c r="E9280">
        <v>3534</v>
      </c>
      <c r="F9280">
        <v>5760</v>
      </c>
      <c r="G9280">
        <v>142</v>
      </c>
      <c r="H9280">
        <v>13</v>
      </c>
      <c r="I9280" s="58" t="s">
        <v>11109</v>
      </c>
      <c r="J9280">
        <v>14213</v>
      </c>
      <c r="K9280" s="4">
        <v>1</v>
      </c>
      <c r="L9280" s="4">
        <v>6.9539999999999997</v>
      </c>
      <c r="M9280" s="4">
        <v>492.19</v>
      </c>
      <c r="N9280" s="4">
        <v>498.14400000000001</v>
      </c>
      <c r="O9280" s="5">
        <v>42305.745292812499</v>
      </c>
      <c r="P9280" s="5">
        <v>43258.050196053242</v>
      </c>
    </row>
    <row r="9281" spans="1:16">
      <c r="A9281">
        <v>6</v>
      </c>
      <c r="B9281">
        <v>19</v>
      </c>
      <c r="C9281">
        <v>14</v>
      </c>
      <c r="D9281">
        <v>86</v>
      </c>
      <c r="E9281">
        <v>3624</v>
      </c>
      <c r="F9281">
        <v>5761</v>
      </c>
      <c r="G9281">
        <v>113</v>
      </c>
      <c r="H9281">
        <v>17</v>
      </c>
      <c r="I9281" s="58" t="s">
        <v>11110</v>
      </c>
      <c r="J9281">
        <v>11317</v>
      </c>
      <c r="K9281" s="4">
        <v>0</v>
      </c>
      <c r="L9281" s="4">
        <v>0.13400000000000001</v>
      </c>
      <c r="M9281" s="4">
        <v>0</v>
      </c>
      <c r="N9281" s="4">
        <v>0.13400000000000001</v>
      </c>
      <c r="O9281" s="5">
        <v>42305.745292812499</v>
      </c>
      <c r="P9281" s="5">
        <v>42305.745292812499</v>
      </c>
    </row>
    <row r="9282" spans="1:16">
      <c r="A9282">
        <v>6</v>
      </c>
      <c r="B9282">
        <v>19</v>
      </c>
      <c r="C9282">
        <v>14</v>
      </c>
      <c r="D9282">
        <v>86</v>
      </c>
      <c r="E9282">
        <v>3627</v>
      </c>
      <c r="F9282">
        <v>5762</v>
      </c>
      <c r="G9282">
        <v>113</v>
      </c>
      <c r="H9282">
        <v>18</v>
      </c>
      <c r="I9282" s="58" t="s">
        <v>11111</v>
      </c>
      <c r="J9282">
        <v>11318</v>
      </c>
      <c r="K9282" s="4">
        <v>0</v>
      </c>
      <c r="L9282" s="4">
        <v>0.78100000000000003</v>
      </c>
      <c r="M9282" s="4">
        <v>0</v>
      </c>
      <c r="N9282" s="4">
        <v>0.53400000000000003</v>
      </c>
      <c r="O9282" t="s">
        <v>1223</v>
      </c>
      <c r="P9282" t="s">
        <v>1223</v>
      </c>
    </row>
    <row r="9283" spans="1:16">
      <c r="A9283">
        <v>6</v>
      </c>
      <c r="B9283">
        <v>19</v>
      </c>
      <c r="C9283">
        <v>14</v>
      </c>
      <c r="D9283">
        <v>86</v>
      </c>
      <c r="E9283">
        <v>3701</v>
      </c>
      <c r="F9283">
        <v>5763</v>
      </c>
      <c r="G9283">
        <v>1056</v>
      </c>
      <c r="H9283">
        <v>2</v>
      </c>
      <c r="I9283" s="58" t="s">
        <v>1779</v>
      </c>
      <c r="J9283">
        <v>105602</v>
      </c>
      <c r="K9283" s="4">
        <v>2.57</v>
      </c>
      <c r="L9283" s="4">
        <v>14.023999999999999</v>
      </c>
      <c r="M9283" s="4">
        <v>0</v>
      </c>
      <c r="N9283" s="4">
        <v>11.454000000000001</v>
      </c>
      <c r="O9283" s="5">
        <v>42305.745292812499</v>
      </c>
      <c r="P9283" s="5">
        <v>42305.745292812499</v>
      </c>
    </row>
    <row r="9284" spans="1:16">
      <c r="A9284">
        <v>6</v>
      </c>
      <c r="B9284">
        <v>19</v>
      </c>
      <c r="C9284">
        <v>14</v>
      </c>
      <c r="D9284">
        <v>86</v>
      </c>
      <c r="E9284">
        <v>3707</v>
      </c>
      <c r="F9284">
        <v>5764</v>
      </c>
      <c r="G9284">
        <v>1056</v>
      </c>
      <c r="H9284">
        <v>2</v>
      </c>
      <c r="I9284" s="58" t="s">
        <v>1779</v>
      </c>
      <c r="J9284">
        <v>105602</v>
      </c>
      <c r="K9284" s="4">
        <v>20</v>
      </c>
      <c r="L9284" s="4">
        <v>23.745999999999999</v>
      </c>
      <c r="M9284" s="4">
        <v>10.821999999999999</v>
      </c>
      <c r="N9284" s="4">
        <v>14.567</v>
      </c>
      <c r="O9284" s="5">
        <v>42305.745292812499</v>
      </c>
      <c r="P9284" s="5">
        <v>43258.050196053242</v>
      </c>
    </row>
    <row r="9285" spans="1:16">
      <c r="A9285">
        <v>6</v>
      </c>
      <c r="B9285">
        <v>19</v>
      </c>
      <c r="C9285">
        <v>14</v>
      </c>
      <c r="D9285">
        <v>86</v>
      </c>
      <c r="E9285">
        <v>3707</v>
      </c>
      <c r="F9285">
        <v>5765</v>
      </c>
      <c r="G9285">
        <v>1135</v>
      </c>
      <c r="H9285">
        <v>1</v>
      </c>
      <c r="I9285" s="58" t="s">
        <v>11112</v>
      </c>
      <c r="J9285">
        <v>113501</v>
      </c>
      <c r="K9285" s="4">
        <v>0</v>
      </c>
      <c r="L9285" s="4">
        <v>14.157</v>
      </c>
      <c r="M9285" s="4">
        <v>29.163</v>
      </c>
      <c r="N9285" s="4">
        <v>43.32</v>
      </c>
      <c r="O9285" s="5">
        <v>42305.745292812499</v>
      </c>
      <c r="P9285" s="5">
        <v>42305.745292812499</v>
      </c>
    </row>
    <row r="9286" spans="1:16">
      <c r="A9286">
        <v>6</v>
      </c>
      <c r="B9286">
        <v>19</v>
      </c>
      <c r="C9286">
        <v>14</v>
      </c>
      <c r="D9286">
        <v>86</v>
      </c>
      <c r="E9286">
        <v>3707</v>
      </c>
      <c r="F9286">
        <v>5766</v>
      </c>
      <c r="G9286">
        <v>1135</v>
      </c>
      <c r="H9286">
        <v>4</v>
      </c>
      <c r="I9286" s="58" t="s">
        <v>11113</v>
      </c>
      <c r="J9286">
        <v>113504</v>
      </c>
      <c r="K9286" s="4">
        <v>0</v>
      </c>
      <c r="L9286" s="4">
        <v>14.23</v>
      </c>
      <c r="M9286" s="4">
        <v>14.567</v>
      </c>
      <c r="N9286" s="4">
        <v>28.797999999999998</v>
      </c>
      <c r="O9286" s="5">
        <v>42305.745292812499</v>
      </c>
      <c r="P9286" s="5">
        <v>42305.745292812499</v>
      </c>
    </row>
    <row r="9287" spans="1:16">
      <c r="A9287">
        <v>6</v>
      </c>
      <c r="B9287">
        <v>19</v>
      </c>
      <c r="C9287">
        <v>14</v>
      </c>
      <c r="D9287">
        <v>86</v>
      </c>
      <c r="E9287">
        <v>3713</v>
      </c>
      <c r="F9287">
        <v>5767</v>
      </c>
      <c r="G9287">
        <v>1199</v>
      </c>
      <c r="H9287">
        <v>1</v>
      </c>
      <c r="I9287" s="58" t="s">
        <v>11114</v>
      </c>
      <c r="J9287">
        <v>119901</v>
      </c>
      <c r="K9287" s="4">
        <v>0</v>
      </c>
      <c r="L9287" s="4">
        <v>17.064</v>
      </c>
      <c r="M9287" s="4">
        <v>8.1959999999999997</v>
      </c>
      <c r="N9287" s="4">
        <v>25.26</v>
      </c>
      <c r="O9287" s="5">
        <v>42305.745292812499</v>
      </c>
      <c r="P9287" s="5">
        <v>43258.050196053242</v>
      </c>
    </row>
    <row r="9288" spans="1:16">
      <c r="A9288">
        <v>6</v>
      </c>
      <c r="B9288">
        <v>19</v>
      </c>
      <c r="C9288">
        <v>14</v>
      </c>
      <c r="D9288">
        <v>86</v>
      </c>
      <c r="E9288">
        <v>3731</v>
      </c>
      <c r="F9288">
        <v>5768</v>
      </c>
      <c r="G9288">
        <v>1056</v>
      </c>
      <c r="H9288">
        <v>4</v>
      </c>
      <c r="I9288" s="58" t="s">
        <v>11115</v>
      </c>
      <c r="J9288">
        <v>105604</v>
      </c>
      <c r="K9288" s="4">
        <v>0</v>
      </c>
      <c r="L9288" s="4">
        <v>10.372</v>
      </c>
      <c r="M9288" s="4">
        <v>0</v>
      </c>
      <c r="N9288" s="4">
        <v>10.372</v>
      </c>
      <c r="O9288" s="5">
        <v>42305.745292812499</v>
      </c>
      <c r="P9288" s="5">
        <v>43258.050196053242</v>
      </c>
    </row>
    <row r="9289" spans="1:16">
      <c r="A9289">
        <v>6</v>
      </c>
      <c r="B9289">
        <v>19</v>
      </c>
      <c r="C9289">
        <v>14</v>
      </c>
      <c r="D9289">
        <v>86</v>
      </c>
      <c r="E9289">
        <v>3733</v>
      </c>
      <c r="F9289">
        <v>5769</v>
      </c>
      <c r="G9289">
        <v>1899</v>
      </c>
      <c r="H9289">
        <v>3</v>
      </c>
      <c r="I9289" s="58">
        <v>-305</v>
      </c>
      <c r="J9289">
        <v>189903</v>
      </c>
      <c r="K9289" s="4">
        <v>0</v>
      </c>
      <c r="L9289" s="4">
        <v>8.1180000000000003</v>
      </c>
      <c r="M9289" s="4">
        <v>0</v>
      </c>
      <c r="N9289" s="4">
        <v>8.1180000000000003</v>
      </c>
      <c r="O9289" s="5">
        <v>42305.745292812499</v>
      </c>
      <c r="P9289" s="5">
        <v>42305.745292812499</v>
      </c>
    </row>
    <row r="9290" spans="1:16">
      <c r="A9290">
        <v>6</v>
      </c>
      <c r="B9290">
        <v>19</v>
      </c>
      <c r="C9290">
        <v>14</v>
      </c>
      <c r="D9290">
        <v>86</v>
      </c>
      <c r="E9290">
        <v>3739</v>
      </c>
      <c r="F9290">
        <v>5770</v>
      </c>
      <c r="G9290">
        <v>1534</v>
      </c>
      <c r="H9290">
        <v>2</v>
      </c>
      <c r="I9290" s="58" t="s">
        <v>11116</v>
      </c>
      <c r="J9290">
        <v>153402</v>
      </c>
      <c r="K9290" s="4">
        <v>0</v>
      </c>
      <c r="L9290" s="4">
        <v>6.56</v>
      </c>
      <c r="M9290" s="4">
        <v>3.6789999999999998</v>
      </c>
      <c r="N9290" s="4">
        <v>10.147</v>
      </c>
      <c r="O9290" s="5">
        <v>42305.745292812499</v>
      </c>
      <c r="P9290" s="5">
        <v>42305.745292812499</v>
      </c>
    </row>
    <row r="9291" spans="1:16">
      <c r="A9291">
        <v>6</v>
      </c>
      <c r="B9291">
        <v>19</v>
      </c>
      <c r="C9291">
        <v>14</v>
      </c>
      <c r="D9291">
        <v>86</v>
      </c>
      <c r="E9291">
        <v>3739</v>
      </c>
      <c r="F9291">
        <v>5771</v>
      </c>
      <c r="G9291">
        <v>1534</v>
      </c>
      <c r="H9291">
        <v>3</v>
      </c>
      <c r="I9291" s="58" t="s">
        <v>11117</v>
      </c>
      <c r="J9291">
        <v>153403</v>
      </c>
      <c r="K9291" s="4">
        <v>1</v>
      </c>
      <c r="L9291" s="4">
        <v>4.4370000000000003</v>
      </c>
      <c r="M9291" s="4">
        <v>0</v>
      </c>
      <c r="N9291" s="4">
        <v>3.4369999999999998</v>
      </c>
      <c r="O9291" s="5">
        <v>42305.745292812499</v>
      </c>
      <c r="P9291" s="5">
        <v>42305.745292812499</v>
      </c>
    </row>
    <row r="9292" spans="1:16">
      <c r="A9292">
        <v>6</v>
      </c>
      <c r="B9292">
        <v>19</v>
      </c>
      <c r="C9292">
        <v>14</v>
      </c>
      <c r="D9292">
        <v>86</v>
      </c>
      <c r="E9292">
        <v>3740</v>
      </c>
      <c r="F9292">
        <v>5772</v>
      </c>
      <c r="G9292">
        <v>1536</v>
      </c>
      <c r="H9292">
        <v>1</v>
      </c>
      <c r="I9292" s="58" t="s">
        <v>11118</v>
      </c>
      <c r="J9292">
        <v>153601</v>
      </c>
      <c r="K9292" s="4">
        <v>0</v>
      </c>
      <c r="L9292" s="4">
        <v>15.917</v>
      </c>
      <c r="M9292" s="4">
        <v>0</v>
      </c>
      <c r="N9292" s="4">
        <v>15.917</v>
      </c>
      <c r="O9292" s="5">
        <v>42305.745292812499</v>
      </c>
      <c r="P9292" s="5">
        <v>42305.745292812499</v>
      </c>
    </row>
    <row r="9293" spans="1:16">
      <c r="A9293">
        <v>6</v>
      </c>
      <c r="B9293">
        <v>19</v>
      </c>
      <c r="C9293">
        <v>14</v>
      </c>
      <c r="D9293">
        <v>86</v>
      </c>
      <c r="E9293">
        <v>3755</v>
      </c>
      <c r="F9293">
        <v>5773</v>
      </c>
      <c r="G9293">
        <v>2929</v>
      </c>
      <c r="H9293">
        <v>1</v>
      </c>
      <c r="I9293" s="58">
        <v>375837</v>
      </c>
      <c r="J9293">
        <v>292901</v>
      </c>
      <c r="K9293" s="4">
        <v>0</v>
      </c>
      <c r="L9293" s="4">
        <v>3.911</v>
      </c>
      <c r="M9293" s="4">
        <v>0</v>
      </c>
      <c r="N9293" s="4">
        <v>3.91</v>
      </c>
      <c r="O9293" s="5">
        <v>42305.745292812499</v>
      </c>
      <c r="P9293" s="5">
        <v>42305.745292812499</v>
      </c>
    </row>
    <row r="9294" spans="1:16">
      <c r="A9294">
        <v>6</v>
      </c>
      <c r="B9294">
        <v>19</v>
      </c>
      <c r="C9294">
        <v>14</v>
      </c>
      <c r="D9294">
        <v>86</v>
      </c>
      <c r="E9294">
        <v>3780</v>
      </c>
      <c r="F9294">
        <v>5774</v>
      </c>
      <c r="G9294">
        <v>2411</v>
      </c>
      <c r="H9294">
        <v>2</v>
      </c>
      <c r="I9294" s="58">
        <v>186672</v>
      </c>
      <c r="J9294">
        <v>241102</v>
      </c>
      <c r="K9294" s="4">
        <v>0</v>
      </c>
      <c r="L9294" s="4">
        <v>8.5839999999999996</v>
      </c>
      <c r="M9294" s="4">
        <v>24.684000000000001</v>
      </c>
      <c r="N9294" s="4">
        <v>33.268000000000001</v>
      </c>
      <c r="O9294" s="5">
        <v>42305.745292812499</v>
      </c>
      <c r="P9294" s="5">
        <v>42305.745292812499</v>
      </c>
    </row>
    <row r="9295" spans="1:16">
      <c r="A9295">
        <v>6</v>
      </c>
      <c r="B9295">
        <v>19</v>
      </c>
      <c r="C9295">
        <v>14</v>
      </c>
      <c r="D9295">
        <v>86</v>
      </c>
      <c r="E9295">
        <v>3813</v>
      </c>
      <c r="F9295">
        <v>5775</v>
      </c>
      <c r="G9295">
        <v>2719</v>
      </c>
      <c r="H9295">
        <v>1</v>
      </c>
      <c r="I9295" s="58">
        <v>299135</v>
      </c>
      <c r="J9295">
        <v>271901</v>
      </c>
      <c r="K9295" s="4">
        <v>0</v>
      </c>
      <c r="L9295" s="4">
        <v>10.978999999999999</v>
      </c>
      <c r="M9295" s="4">
        <v>0</v>
      </c>
      <c r="N9295" s="4">
        <v>10.978999999999999</v>
      </c>
      <c r="O9295" s="5">
        <v>42305.745292812499</v>
      </c>
      <c r="P9295" s="5">
        <v>43258.050196053242</v>
      </c>
    </row>
    <row r="9296" spans="1:16">
      <c r="A9296">
        <v>6</v>
      </c>
      <c r="B9296">
        <v>19</v>
      </c>
      <c r="C9296">
        <v>14</v>
      </c>
      <c r="D9296">
        <v>86</v>
      </c>
      <c r="E9296">
        <v>3851</v>
      </c>
      <c r="F9296">
        <v>5776</v>
      </c>
      <c r="G9296">
        <v>113</v>
      </c>
      <c r="H9296">
        <v>14</v>
      </c>
      <c r="I9296" s="58" t="s">
        <v>11119</v>
      </c>
      <c r="J9296">
        <v>11314</v>
      </c>
      <c r="K9296" s="4">
        <v>0</v>
      </c>
      <c r="L9296" s="4">
        <v>5.8150000000000004</v>
      </c>
      <c r="M9296" s="4">
        <v>0</v>
      </c>
      <c r="N9296" s="4">
        <v>5.8150000000000004</v>
      </c>
      <c r="O9296" s="5">
        <v>42305.745292812499</v>
      </c>
      <c r="P9296" s="5">
        <v>42305.745292812499</v>
      </c>
    </row>
    <row r="9297" spans="1:16">
      <c r="A9297">
        <v>6</v>
      </c>
      <c r="B9297">
        <v>19</v>
      </c>
      <c r="C9297">
        <v>14</v>
      </c>
      <c r="D9297">
        <v>86</v>
      </c>
      <c r="E9297">
        <v>3866</v>
      </c>
      <c r="F9297">
        <v>5777</v>
      </c>
      <c r="G9297">
        <v>290</v>
      </c>
      <c r="H9297">
        <v>2</v>
      </c>
      <c r="I9297" s="58" t="s">
        <v>11120</v>
      </c>
      <c r="J9297">
        <v>29002</v>
      </c>
      <c r="K9297" s="4">
        <v>0</v>
      </c>
      <c r="L9297" s="4">
        <v>5.24</v>
      </c>
      <c r="M9297" s="4">
        <v>237.02</v>
      </c>
      <c r="N9297" s="4">
        <v>242.26</v>
      </c>
      <c r="O9297" s="5">
        <v>42305.745292812499</v>
      </c>
      <c r="P9297" s="5">
        <v>43258.050196053242</v>
      </c>
    </row>
    <row r="9298" spans="1:16">
      <c r="A9298">
        <v>6</v>
      </c>
      <c r="B9298">
        <v>19</v>
      </c>
      <c r="C9298">
        <v>14</v>
      </c>
      <c r="D9298">
        <v>86</v>
      </c>
      <c r="E9298">
        <v>3866</v>
      </c>
      <c r="F9298">
        <v>5778</v>
      </c>
      <c r="G9298">
        <v>290</v>
      </c>
      <c r="H9298">
        <v>3</v>
      </c>
      <c r="I9298" s="58" t="s">
        <v>11121</v>
      </c>
      <c r="J9298">
        <v>29003</v>
      </c>
      <c r="K9298" s="4">
        <v>5.24</v>
      </c>
      <c r="L9298" s="4">
        <v>19.809000000000001</v>
      </c>
      <c r="M9298" s="4">
        <v>242.26</v>
      </c>
      <c r="N9298" s="4">
        <v>256.82299999999998</v>
      </c>
      <c r="O9298" s="5">
        <v>42305.745292812499</v>
      </c>
      <c r="P9298" s="5">
        <v>43258.050196053242</v>
      </c>
    </row>
    <row r="9299" spans="1:16">
      <c r="A9299">
        <v>6</v>
      </c>
      <c r="B9299">
        <v>19</v>
      </c>
      <c r="C9299">
        <v>14</v>
      </c>
      <c r="D9299">
        <v>86</v>
      </c>
      <c r="E9299">
        <v>3866</v>
      </c>
      <c r="F9299">
        <v>5779</v>
      </c>
      <c r="G9299">
        <v>291</v>
      </c>
      <c r="H9299">
        <v>1</v>
      </c>
      <c r="I9299" s="58" t="s">
        <v>11122</v>
      </c>
      <c r="J9299">
        <v>29101</v>
      </c>
      <c r="K9299" s="4">
        <v>0</v>
      </c>
      <c r="L9299" s="4">
        <v>16.151</v>
      </c>
      <c r="M9299" s="4">
        <v>256.95299999999997</v>
      </c>
      <c r="N9299" s="4">
        <v>273.10399999999998</v>
      </c>
      <c r="O9299" s="5">
        <v>42305.745292812499</v>
      </c>
      <c r="P9299" s="5">
        <v>43258.050196053242</v>
      </c>
    </row>
    <row r="9300" spans="1:16">
      <c r="A9300">
        <v>6</v>
      </c>
      <c r="B9300">
        <v>19</v>
      </c>
      <c r="C9300">
        <v>14</v>
      </c>
      <c r="D9300">
        <v>86</v>
      </c>
      <c r="E9300">
        <v>4536</v>
      </c>
      <c r="F9300">
        <v>5780</v>
      </c>
      <c r="G9300">
        <v>71</v>
      </c>
      <c r="H9300">
        <v>6</v>
      </c>
      <c r="I9300" s="58">
        <v>26085</v>
      </c>
      <c r="J9300">
        <v>7106</v>
      </c>
      <c r="K9300" s="4">
        <v>0</v>
      </c>
      <c r="L9300" s="4">
        <v>18.364999999999998</v>
      </c>
      <c r="M9300" s="4">
        <v>564.16200000000003</v>
      </c>
      <c r="N9300" s="4">
        <v>582.52700000000004</v>
      </c>
      <c r="O9300" s="5">
        <v>42305.745292812499</v>
      </c>
      <c r="P9300" s="5">
        <v>42305.745292812499</v>
      </c>
    </row>
    <row r="9301" spans="1:16">
      <c r="A9301">
        <v>6</v>
      </c>
      <c r="B9301">
        <v>19</v>
      </c>
      <c r="C9301">
        <v>14</v>
      </c>
      <c r="D9301">
        <v>86</v>
      </c>
      <c r="E9301">
        <v>4536</v>
      </c>
      <c r="F9301">
        <v>5781</v>
      </c>
      <c r="G9301">
        <v>72</v>
      </c>
      <c r="H9301">
        <v>1</v>
      </c>
      <c r="I9301" s="58">
        <v>26299</v>
      </c>
      <c r="J9301">
        <v>7201</v>
      </c>
      <c r="K9301" s="4">
        <v>18.55</v>
      </c>
      <c r="L9301" s="4">
        <v>28.89</v>
      </c>
      <c r="M9301" s="4">
        <v>582.52700000000004</v>
      </c>
      <c r="N9301" s="4">
        <v>592.86699999999996</v>
      </c>
      <c r="O9301" s="5">
        <v>42305.745292812499</v>
      </c>
      <c r="P9301" s="5">
        <v>43258.050196053242</v>
      </c>
    </row>
    <row r="9302" spans="1:16">
      <c r="A9302">
        <v>6</v>
      </c>
      <c r="B9302">
        <v>19</v>
      </c>
      <c r="C9302">
        <v>14</v>
      </c>
      <c r="D9302">
        <v>86</v>
      </c>
      <c r="E9302">
        <v>4551</v>
      </c>
      <c r="F9302">
        <v>5782</v>
      </c>
      <c r="G9302">
        <v>112</v>
      </c>
      <c r="H9302">
        <v>2</v>
      </c>
      <c r="I9302" s="58" t="s">
        <v>11123</v>
      </c>
      <c r="J9302">
        <v>11202</v>
      </c>
      <c r="K9302" s="4">
        <v>0</v>
      </c>
      <c r="L9302" s="4">
        <v>12.795999999999999</v>
      </c>
      <c r="M9302" s="4">
        <v>14.548999999999999</v>
      </c>
      <c r="N9302" s="4">
        <v>27.344999999999999</v>
      </c>
      <c r="O9302" s="5">
        <v>42305.745292812499</v>
      </c>
      <c r="P9302" s="5">
        <v>43258.050196053242</v>
      </c>
    </row>
    <row r="9303" spans="1:16">
      <c r="A9303">
        <v>6</v>
      </c>
      <c r="B9303">
        <v>19</v>
      </c>
      <c r="C9303">
        <v>14</v>
      </c>
      <c r="D9303">
        <v>86</v>
      </c>
      <c r="E9303">
        <v>4551</v>
      </c>
      <c r="F9303">
        <v>5783</v>
      </c>
      <c r="G9303">
        <v>112</v>
      </c>
      <c r="H9303">
        <v>3</v>
      </c>
      <c r="I9303" s="58" t="s">
        <v>11124</v>
      </c>
      <c r="J9303">
        <v>11203</v>
      </c>
      <c r="K9303" s="4">
        <v>22.873999999999999</v>
      </c>
      <c r="L9303" s="4">
        <v>35.466000000000001</v>
      </c>
      <c r="M9303" s="4">
        <v>27.344999999999999</v>
      </c>
      <c r="N9303" s="4">
        <v>39.936999999999998</v>
      </c>
      <c r="O9303" s="5">
        <v>42305.745292812499</v>
      </c>
      <c r="P9303" s="5">
        <v>43258.050196053242</v>
      </c>
    </row>
    <row r="9304" spans="1:16">
      <c r="A9304">
        <v>6</v>
      </c>
      <c r="B9304">
        <v>19</v>
      </c>
      <c r="C9304">
        <v>14</v>
      </c>
      <c r="D9304">
        <v>86</v>
      </c>
      <c r="E9304">
        <v>4551</v>
      </c>
      <c r="F9304">
        <v>5784</v>
      </c>
      <c r="G9304">
        <v>113</v>
      </c>
      <c r="H9304">
        <v>1</v>
      </c>
      <c r="I9304" s="58" t="s">
        <v>11125</v>
      </c>
      <c r="J9304">
        <v>11301</v>
      </c>
      <c r="K9304" s="4">
        <v>0</v>
      </c>
      <c r="L9304" s="4">
        <v>2.5489999999999999</v>
      </c>
      <c r="M9304" s="4">
        <v>41.406999999999996</v>
      </c>
      <c r="N9304" s="4">
        <v>43.956000000000003</v>
      </c>
      <c r="O9304" s="5">
        <v>42305.745292812499</v>
      </c>
      <c r="P9304" s="5">
        <v>42305.745292812499</v>
      </c>
    </row>
    <row r="9305" spans="1:16">
      <c r="A9305">
        <v>6</v>
      </c>
      <c r="B9305">
        <v>19</v>
      </c>
      <c r="C9305">
        <v>14</v>
      </c>
      <c r="D9305">
        <v>86</v>
      </c>
      <c r="E9305">
        <v>4551</v>
      </c>
      <c r="F9305">
        <v>5785</v>
      </c>
      <c r="G9305">
        <v>113</v>
      </c>
      <c r="H9305">
        <v>2</v>
      </c>
      <c r="I9305" s="58" t="s">
        <v>11126</v>
      </c>
      <c r="J9305">
        <v>11302</v>
      </c>
      <c r="K9305" s="4">
        <v>2.5489999999999999</v>
      </c>
      <c r="L9305" s="4">
        <v>18.689</v>
      </c>
      <c r="M9305" s="4">
        <v>43.956000000000003</v>
      </c>
      <c r="N9305" s="4">
        <v>60.095999999999997</v>
      </c>
      <c r="O9305" s="5">
        <v>42305.745292812499</v>
      </c>
      <c r="P9305" s="5">
        <v>43258.050196053242</v>
      </c>
    </row>
    <row r="9306" spans="1:16">
      <c r="A9306">
        <v>6</v>
      </c>
      <c r="B9306">
        <v>19</v>
      </c>
      <c r="C9306">
        <v>15</v>
      </c>
      <c r="D9306">
        <v>10</v>
      </c>
      <c r="E9306">
        <v>1394</v>
      </c>
      <c r="F9306">
        <v>6073</v>
      </c>
      <c r="G9306">
        <v>1730</v>
      </c>
      <c r="H9306">
        <v>1</v>
      </c>
      <c r="I9306" s="58">
        <v>-62090</v>
      </c>
      <c r="J9306">
        <v>173001</v>
      </c>
      <c r="K9306" s="4">
        <v>0</v>
      </c>
      <c r="L9306" s="4">
        <v>11.773</v>
      </c>
      <c r="M9306" s="4">
        <v>0</v>
      </c>
      <c r="N9306" s="4">
        <v>11.773</v>
      </c>
      <c r="O9306" s="5">
        <v>42305.745292812499</v>
      </c>
      <c r="P9306" s="5">
        <v>43258.050196053242</v>
      </c>
    </row>
    <row r="9307" spans="1:16">
      <c r="A9307">
        <v>6</v>
      </c>
      <c r="B9307">
        <v>19</v>
      </c>
      <c r="C9307">
        <v>15</v>
      </c>
      <c r="D9307">
        <v>10</v>
      </c>
      <c r="E9307">
        <v>2168</v>
      </c>
      <c r="F9307">
        <v>6074</v>
      </c>
      <c r="G9307">
        <v>2019</v>
      </c>
      <c r="H9307">
        <v>1</v>
      </c>
      <c r="I9307" s="58">
        <v>43466</v>
      </c>
      <c r="J9307">
        <v>201901</v>
      </c>
      <c r="K9307" s="4">
        <v>0</v>
      </c>
      <c r="L9307" s="4">
        <v>8.4580000000000002</v>
      </c>
      <c r="M9307" s="4">
        <v>0</v>
      </c>
      <c r="N9307" s="4">
        <v>8.4580000000000002</v>
      </c>
      <c r="O9307" s="5">
        <v>42305.745292812499</v>
      </c>
      <c r="P9307" s="5">
        <v>42305.745292812499</v>
      </c>
    </row>
    <row r="9308" spans="1:16">
      <c r="A9308">
        <v>6</v>
      </c>
      <c r="B9308">
        <v>19</v>
      </c>
      <c r="C9308">
        <v>15</v>
      </c>
      <c r="D9308">
        <v>10</v>
      </c>
      <c r="E9308">
        <v>3200</v>
      </c>
      <c r="F9308">
        <v>6075</v>
      </c>
      <c r="G9308">
        <v>3352</v>
      </c>
      <c r="H9308">
        <v>1</v>
      </c>
      <c r="I9308" s="58">
        <v>530334</v>
      </c>
      <c r="J9308">
        <v>335201</v>
      </c>
      <c r="K9308" s="4">
        <v>0</v>
      </c>
      <c r="L9308" s="4">
        <v>7.2050000000000001</v>
      </c>
      <c r="M9308" s="4">
        <v>0</v>
      </c>
      <c r="N9308" s="4">
        <v>7.2050000000000001</v>
      </c>
      <c r="O9308" s="5">
        <v>42305.745292812499</v>
      </c>
      <c r="P9308" s="5">
        <v>42305.745292812499</v>
      </c>
    </row>
    <row r="9309" spans="1:16">
      <c r="A9309">
        <v>6</v>
      </c>
      <c r="B9309">
        <v>19</v>
      </c>
      <c r="C9309">
        <v>15</v>
      </c>
      <c r="D9309">
        <v>10</v>
      </c>
      <c r="E9309">
        <v>3611</v>
      </c>
      <c r="F9309">
        <v>6076</v>
      </c>
      <c r="G9309">
        <v>1066</v>
      </c>
      <c r="H9309">
        <v>1</v>
      </c>
      <c r="I9309" s="58" t="s">
        <v>11127</v>
      </c>
      <c r="J9309">
        <v>106601</v>
      </c>
      <c r="K9309" s="4">
        <v>1</v>
      </c>
      <c r="L9309" s="4">
        <v>10.894</v>
      </c>
      <c r="M9309" s="4">
        <v>0</v>
      </c>
      <c r="N9309" s="4">
        <v>9.8940000000000001</v>
      </c>
      <c r="O9309" s="5">
        <v>42305.745292812499</v>
      </c>
      <c r="P9309" s="5">
        <v>42305.745292812499</v>
      </c>
    </row>
    <row r="9310" spans="1:16">
      <c r="A9310">
        <v>6</v>
      </c>
      <c r="B9310">
        <v>19</v>
      </c>
      <c r="C9310">
        <v>15</v>
      </c>
      <c r="D9310">
        <v>10</v>
      </c>
      <c r="E9310">
        <v>3682</v>
      </c>
      <c r="F9310">
        <v>6077</v>
      </c>
      <c r="G9310">
        <v>678</v>
      </c>
      <c r="H9310">
        <v>2</v>
      </c>
      <c r="I9310" s="58" t="s">
        <v>11128</v>
      </c>
      <c r="J9310">
        <v>67802</v>
      </c>
      <c r="K9310" s="4">
        <v>0.5</v>
      </c>
      <c r="L9310" s="4">
        <v>24.952999999999999</v>
      </c>
      <c r="M9310" s="4">
        <v>4.0910000000000002</v>
      </c>
      <c r="N9310" s="4">
        <v>28.544</v>
      </c>
      <c r="O9310" s="5">
        <v>42305.745292812499</v>
      </c>
      <c r="P9310" s="5">
        <v>42305.745292812499</v>
      </c>
    </row>
    <row r="9311" spans="1:16">
      <c r="A9311">
        <v>6</v>
      </c>
      <c r="B9311">
        <v>19</v>
      </c>
      <c r="C9311">
        <v>15</v>
      </c>
      <c r="D9311">
        <v>10</v>
      </c>
      <c r="E9311">
        <v>3688</v>
      </c>
      <c r="F9311">
        <v>6078</v>
      </c>
      <c r="G9311">
        <v>792</v>
      </c>
      <c r="H9311">
        <v>3</v>
      </c>
      <c r="I9311" s="58" t="s">
        <v>11129</v>
      </c>
      <c r="J9311">
        <v>79203</v>
      </c>
      <c r="K9311" s="4">
        <v>1</v>
      </c>
      <c r="L9311" s="4">
        <v>4.0960000000000001</v>
      </c>
      <c r="M9311" s="4">
        <v>32.857999999999997</v>
      </c>
      <c r="N9311" s="4">
        <v>35.953000000000003</v>
      </c>
      <c r="O9311" s="5">
        <v>42305.745292812499</v>
      </c>
      <c r="P9311" s="5">
        <v>43258.050196053242</v>
      </c>
    </row>
    <row r="9312" spans="1:16">
      <c r="A9312">
        <v>6</v>
      </c>
      <c r="B9312">
        <v>19</v>
      </c>
      <c r="C9312">
        <v>15</v>
      </c>
      <c r="D9312">
        <v>10</v>
      </c>
      <c r="E9312">
        <v>3688</v>
      </c>
      <c r="F9312">
        <v>6079</v>
      </c>
      <c r="G9312">
        <v>855</v>
      </c>
      <c r="H9312">
        <v>4</v>
      </c>
      <c r="I9312" s="58" t="s">
        <v>11130</v>
      </c>
      <c r="J9312">
        <v>85504</v>
      </c>
      <c r="K9312" s="4">
        <v>4</v>
      </c>
      <c r="L9312" s="4">
        <v>24.148</v>
      </c>
      <c r="M9312" s="4">
        <v>37.076000000000001</v>
      </c>
      <c r="N9312" s="4">
        <v>57.223999999999997</v>
      </c>
      <c r="O9312" s="5">
        <v>42305.745292812499</v>
      </c>
      <c r="P9312" s="5">
        <v>42305.745292812499</v>
      </c>
    </row>
    <row r="9313" spans="1:16">
      <c r="A9313">
        <v>6</v>
      </c>
      <c r="B9313">
        <v>19</v>
      </c>
      <c r="C9313">
        <v>15</v>
      </c>
      <c r="D9313">
        <v>10</v>
      </c>
      <c r="E9313">
        <v>3719</v>
      </c>
      <c r="F9313">
        <v>6080</v>
      </c>
      <c r="G9313">
        <v>3143</v>
      </c>
      <c r="H9313">
        <v>1</v>
      </c>
      <c r="I9313" s="58">
        <v>453998</v>
      </c>
      <c r="J9313">
        <v>314301</v>
      </c>
      <c r="K9313" s="4">
        <v>0</v>
      </c>
      <c r="L9313" s="4">
        <v>8.0869999999999997</v>
      </c>
      <c r="M9313" s="4">
        <v>0</v>
      </c>
      <c r="N9313" s="4">
        <v>8.0869999999999997</v>
      </c>
      <c r="O9313" s="5">
        <v>42305.745292812499</v>
      </c>
      <c r="P9313" s="5">
        <v>42305.745292812499</v>
      </c>
    </row>
    <row r="9314" spans="1:16">
      <c r="A9314">
        <v>6</v>
      </c>
      <c r="B9314">
        <v>19</v>
      </c>
      <c r="C9314">
        <v>15</v>
      </c>
      <c r="D9314">
        <v>10</v>
      </c>
      <c r="E9314">
        <v>3823</v>
      </c>
      <c r="F9314">
        <v>6081</v>
      </c>
      <c r="G9314">
        <v>855</v>
      </c>
      <c r="H9314">
        <v>3</v>
      </c>
      <c r="I9314" s="58" t="s">
        <v>11131</v>
      </c>
      <c r="J9314">
        <v>85503</v>
      </c>
      <c r="K9314" s="4">
        <v>0</v>
      </c>
      <c r="L9314" s="4">
        <v>9.0380000000000003</v>
      </c>
      <c r="M9314" s="4">
        <v>0</v>
      </c>
      <c r="N9314" s="4">
        <v>9.0380000000000003</v>
      </c>
      <c r="O9314" s="5">
        <v>42305.745292812499</v>
      </c>
      <c r="P9314" s="5">
        <v>42305.745292812499</v>
      </c>
    </row>
    <row r="9315" spans="1:16">
      <c r="A9315">
        <v>6</v>
      </c>
      <c r="B9315">
        <v>19</v>
      </c>
      <c r="C9315">
        <v>15</v>
      </c>
      <c r="D9315">
        <v>10</v>
      </c>
      <c r="E9315">
        <v>3866</v>
      </c>
      <c r="F9315">
        <v>6082</v>
      </c>
      <c r="G9315">
        <v>291</v>
      </c>
      <c r="H9315">
        <v>4</v>
      </c>
      <c r="I9315" s="58" t="s">
        <v>11132</v>
      </c>
      <c r="J9315">
        <v>29104</v>
      </c>
      <c r="K9315" s="4">
        <v>1</v>
      </c>
      <c r="L9315" s="4">
        <v>10.051</v>
      </c>
      <c r="M9315" s="4">
        <v>295.82900000000001</v>
      </c>
      <c r="N9315" s="4">
        <v>304.88</v>
      </c>
      <c r="O9315" s="5">
        <v>42305.745292812499</v>
      </c>
      <c r="P9315" s="5">
        <v>43258.050196053242</v>
      </c>
    </row>
    <row r="9316" spans="1:16">
      <c r="A9316">
        <v>6</v>
      </c>
      <c r="B9316">
        <v>19</v>
      </c>
      <c r="C9316">
        <v>15</v>
      </c>
      <c r="D9316">
        <v>10</v>
      </c>
      <c r="E9316">
        <v>3866</v>
      </c>
      <c r="F9316">
        <v>6083</v>
      </c>
      <c r="G9316">
        <v>291</v>
      </c>
      <c r="H9316">
        <v>5</v>
      </c>
      <c r="I9316" s="58" t="s">
        <v>11133</v>
      </c>
      <c r="J9316">
        <v>29105</v>
      </c>
      <c r="K9316" s="4">
        <v>1</v>
      </c>
      <c r="L9316" s="4">
        <v>14.766</v>
      </c>
      <c r="M9316" s="4">
        <v>304.88</v>
      </c>
      <c r="N9316" s="4">
        <v>318.64600000000002</v>
      </c>
      <c r="O9316" s="5">
        <v>42305.745292812499</v>
      </c>
      <c r="P9316" s="5">
        <v>43258.050196053242</v>
      </c>
    </row>
    <row r="9317" spans="1:16">
      <c r="A9317">
        <v>6</v>
      </c>
      <c r="B9317">
        <v>19</v>
      </c>
      <c r="C9317">
        <v>15</v>
      </c>
      <c r="D9317">
        <v>10</v>
      </c>
      <c r="E9317">
        <v>3866</v>
      </c>
      <c r="F9317">
        <v>6084</v>
      </c>
      <c r="G9317">
        <v>291</v>
      </c>
      <c r="H9317">
        <v>6</v>
      </c>
      <c r="I9317" s="58" t="s">
        <v>11134</v>
      </c>
      <c r="J9317">
        <v>29106</v>
      </c>
      <c r="K9317" s="4">
        <v>1</v>
      </c>
      <c r="L9317" s="4">
        <v>10.006</v>
      </c>
      <c r="M9317" s="4">
        <v>318.64600000000002</v>
      </c>
      <c r="N9317" s="4">
        <v>327.65199999999999</v>
      </c>
      <c r="O9317" s="5">
        <v>42305.745292812499</v>
      </c>
      <c r="P9317" s="5">
        <v>43258.050196053242</v>
      </c>
    </row>
    <row r="9318" spans="1:16">
      <c r="A9318">
        <v>6</v>
      </c>
      <c r="B9318">
        <v>19</v>
      </c>
      <c r="C9318">
        <v>15</v>
      </c>
      <c r="D9318">
        <v>10</v>
      </c>
      <c r="E9318">
        <v>3866</v>
      </c>
      <c r="F9318">
        <v>6085</v>
      </c>
      <c r="G9318">
        <v>291</v>
      </c>
      <c r="H9318">
        <v>7</v>
      </c>
      <c r="I9318" s="58" t="s">
        <v>11135</v>
      </c>
      <c r="J9318">
        <v>29107</v>
      </c>
      <c r="K9318" s="4">
        <v>10.006</v>
      </c>
      <c r="L9318" s="4">
        <v>17.972999999999999</v>
      </c>
      <c r="M9318" s="4">
        <v>327.65199999999999</v>
      </c>
      <c r="N9318" s="4">
        <v>335.61900000000003</v>
      </c>
      <c r="O9318" s="5">
        <v>42305.745292812499</v>
      </c>
      <c r="P9318" s="5">
        <v>43258.050196053242</v>
      </c>
    </row>
    <row r="9319" spans="1:16">
      <c r="A9319">
        <v>6</v>
      </c>
      <c r="B9319">
        <v>19</v>
      </c>
      <c r="C9319">
        <v>15</v>
      </c>
      <c r="D9319">
        <v>10</v>
      </c>
      <c r="E9319">
        <v>3893</v>
      </c>
      <c r="F9319">
        <v>6086</v>
      </c>
      <c r="G9319">
        <v>1042</v>
      </c>
      <c r="H9319">
        <v>3</v>
      </c>
      <c r="I9319" s="58" t="s">
        <v>11136</v>
      </c>
      <c r="J9319">
        <v>104203</v>
      </c>
      <c r="K9319" s="4">
        <v>5.0460000000000003</v>
      </c>
      <c r="L9319" s="4">
        <v>9.4239999999999995</v>
      </c>
      <c r="M9319" s="4">
        <v>0</v>
      </c>
      <c r="N9319" s="4">
        <v>4.3780000000000001</v>
      </c>
      <c r="O9319" s="5">
        <v>42305.745292812499</v>
      </c>
      <c r="P9319" s="5">
        <v>42305.745292812499</v>
      </c>
    </row>
    <row r="9320" spans="1:16">
      <c r="A9320">
        <v>6</v>
      </c>
      <c r="B9320">
        <v>19</v>
      </c>
      <c r="C9320">
        <v>15</v>
      </c>
      <c r="D9320">
        <v>10</v>
      </c>
      <c r="E9320">
        <v>3993</v>
      </c>
      <c r="F9320">
        <v>6087</v>
      </c>
      <c r="G9320">
        <v>421</v>
      </c>
      <c r="H9320">
        <v>6</v>
      </c>
      <c r="I9320" s="58" t="s">
        <v>11137</v>
      </c>
      <c r="J9320">
        <v>42106</v>
      </c>
      <c r="K9320" s="4">
        <v>0</v>
      </c>
      <c r="L9320" s="4">
        <v>10.933999999999999</v>
      </c>
      <c r="M9320" s="4">
        <v>13.055</v>
      </c>
      <c r="N9320" s="4">
        <v>23.989000000000001</v>
      </c>
      <c r="O9320" s="5">
        <v>42305.745292812499</v>
      </c>
      <c r="P9320" s="5">
        <v>43258.050196053242</v>
      </c>
    </row>
    <row r="9321" spans="1:16">
      <c r="A9321">
        <v>6</v>
      </c>
      <c r="B9321">
        <v>19</v>
      </c>
      <c r="C9321">
        <v>15</v>
      </c>
      <c r="D9321">
        <v>10</v>
      </c>
      <c r="E9321">
        <v>3993</v>
      </c>
      <c r="F9321">
        <v>6088</v>
      </c>
      <c r="G9321">
        <v>421</v>
      </c>
      <c r="H9321">
        <v>7</v>
      </c>
      <c r="I9321" s="58" t="s">
        <v>11138</v>
      </c>
      <c r="J9321">
        <v>42107</v>
      </c>
      <c r="K9321" s="4">
        <v>0</v>
      </c>
      <c r="L9321" s="4">
        <v>7.4139999999999997</v>
      </c>
      <c r="M9321" s="4">
        <v>24.509</v>
      </c>
      <c r="N9321" s="4">
        <v>31.922999999999998</v>
      </c>
      <c r="O9321" s="5">
        <v>42305.745292812499</v>
      </c>
      <c r="P9321" s="5">
        <v>43258.050196053242</v>
      </c>
    </row>
    <row r="9322" spans="1:16">
      <c r="A9322">
        <v>6</v>
      </c>
      <c r="B9322">
        <v>19</v>
      </c>
      <c r="C9322">
        <v>15</v>
      </c>
      <c r="D9322">
        <v>10</v>
      </c>
      <c r="E9322">
        <v>629</v>
      </c>
      <c r="F9322">
        <v>6071</v>
      </c>
      <c r="G9322">
        <v>848</v>
      </c>
      <c r="H9322">
        <v>3</v>
      </c>
      <c r="I9322" s="58" t="s">
        <v>11139</v>
      </c>
      <c r="J9322">
        <v>84803</v>
      </c>
      <c r="K9322" s="4">
        <v>0</v>
      </c>
      <c r="L9322" s="4">
        <v>2.407</v>
      </c>
      <c r="M9322" s="4">
        <v>0</v>
      </c>
      <c r="N9322" s="4">
        <v>2.407</v>
      </c>
      <c r="O9322" s="5">
        <v>42305.745292812499</v>
      </c>
      <c r="P9322" s="5">
        <v>42305.745292812499</v>
      </c>
    </row>
    <row r="9323" spans="1:16">
      <c r="A9323">
        <v>6</v>
      </c>
      <c r="B9323">
        <v>19</v>
      </c>
      <c r="C9323">
        <v>15</v>
      </c>
      <c r="D9323">
        <v>10</v>
      </c>
      <c r="E9323">
        <v>637</v>
      </c>
      <c r="F9323">
        <v>6072</v>
      </c>
      <c r="G9323">
        <v>792</v>
      </c>
      <c r="H9323">
        <v>4</v>
      </c>
      <c r="I9323" s="58" t="s">
        <v>11140</v>
      </c>
      <c r="J9323">
        <v>79204</v>
      </c>
      <c r="K9323" s="4">
        <v>0</v>
      </c>
      <c r="L9323" s="4">
        <v>28.689</v>
      </c>
      <c r="M9323" s="4">
        <v>0</v>
      </c>
      <c r="N9323" s="4">
        <v>28.655999999999999</v>
      </c>
      <c r="O9323" s="5">
        <v>42305.745292812499</v>
      </c>
      <c r="P9323" s="5">
        <v>42305.745292812499</v>
      </c>
    </row>
    <row r="9324" spans="1:16">
      <c r="A9324">
        <v>6</v>
      </c>
      <c r="B9324">
        <v>19</v>
      </c>
      <c r="C9324">
        <v>15</v>
      </c>
      <c r="D9324">
        <v>130</v>
      </c>
      <c r="E9324">
        <v>1716</v>
      </c>
      <c r="F9324">
        <v>6294</v>
      </c>
      <c r="G9324">
        <v>2519</v>
      </c>
      <c r="H9324">
        <v>1</v>
      </c>
      <c r="I9324" s="58">
        <v>226087</v>
      </c>
      <c r="J9324">
        <v>251901</v>
      </c>
      <c r="K9324" s="4">
        <v>5.8000000000000003E-2</v>
      </c>
      <c r="L9324" s="4">
        <v>4.9530000000000003</v>
      </c>
      <c r="M9324" s="4">
        <v>0</v>
      </c>
      <c r="N9324" s="4">
        <v>4.8949999999999996</v>
      </c>
      <c r="O9324" s="5">
        <v>42305.745292812499</v>
      </c>
      <c r="P9324" s="5">
        <v>42305.745292812499</v>
      </c>
    </row>
    <row r="9325" spans="1:16">
      <c r="A9325">
        <v>6</v>
      </c>
      <c r="B9325">
        <v>19</v>
      </c>
      <c r="C9325">
        <v>15</v>
      </c>
      <c r="D9325">
        <v>130</v>
      </c>
      <c r="E9325">
        <v>3301</v>
      </c>
      <c r="F9325">
        <v>6295</v>
      </c>
      <c r="G9325">
        <v>3212</v>
      </c>
      <c r="H9325">
        <v>3</v>
      </c>
      <c r="I9325" s="58">
        <v>479260</v>
      </c>
      <c r="J9325">
        <v>321203</v>
      </c>
      <c r="K9325" s="4">
        <v>0</v>
      </c>
      <c r="L9325" s="4">
        <v>11.773999999999999</v>
      </c>
      <c r="M9325" s="4">
        <v>0</v>
      </c>
      <c r="N9325" s="4">
        <v>11.773999999999999</v>
      </c>
      <c r="O9325" s="5">
        <v>42305.745292812499</v>
      </c>
      <c r="P9325" s="5">
        <v>43258.050196053242</v>
      </c>
    </row>
    <row r="9326" spans="1:16">
      <c r="A9326">
        <v>6</v>
      </c>
      <c r="B9326">
        <v>19</v>
      </c>
      <c r="C9326">
        <v>15</v>
      </c>
      <c r="D9326">
        <v>130</v>
      </c>
      <c r="E9326">
        <v>3301</v>
      </c>
      <c r="F9326">
        <v>6296</v>
      </c>
      <c r="G9326">
        <v>3212</v>
      </c>
      <c r="H9326">
        <v>4</v>
      </c>
      <c r="I9326" s="58">
        <v>479291</v>
      </c>
      <c r="J9326">
        <v>321204</v>
      </c>
      <c r="K9326" s="4">
        <v>1</v>
      </c>
      <c r="L9326" s="4">
        <v>4.6829999999999998</v>
      </c>
      <c r="M9326" s="4">
        <v>11.773999999999999</v>
      </c>
      <c r="N9326" s="4">
        <v>15.457000000000001</v>
      </c>
      <c r="O9326" s="5">
        <v>42305.745292812499</v>
      </c>
      <c r="P9326" s="5">
        <v>43258.050196053242</v>
      </c>
    </row>
    <row r="9327" spans="1:16">
      <c r="A9327">
        <v>6</v>
      </c>
      <c r="B9327">
        <v>19</v>
      </c>
      <c r="C9327">
        <v>15</v>
      </c>
      <c r="D9327">
        <v>130</v>
      </c>
      <c r="E9327">
        <v>3534</v>
      </c>
      <c r="F9327">
        <v>6297</v>
      </c>
      <c r="G9327">
        <v>72</v>
      </c>
      <c r="H9327">
        <v>5</v>
      </c>
      <c r="I9327" s="58">
        <v>26420</v>
      </c>
      <c r="J9327">
        <v>7205</v>
      </c>
      <c r="K9327" s="4">
        <v>2.9790000000000001</v>
      </c>
      <c r="L9327" s="4">
        <v>17.097999999999999</v>
      </c>
      <c r="M9327" s="4">
        <v>522.27499999999998</v>
      </c>
      <c r="N9327" s="4">
        <v>536.39499999999998</v>
      </c>
      <c r="O9327" s="5">
        <v>42305.745292812499</v>
      </c>
      <c r="P9327" s="5">
        <v>43258.050196053242</v>
      </c>
    </row>
    <row r="9328" spans="1:16">
      <c r="A9328">
        <v>6</v>
      </c>
      <c r="B9328">
        <v>19</v>
      </c>
      <c r="C9328">
        <v>15</v>
      </c>
      <c r="D9328">
        <v>130</v>
      </c>
      <c r="E9328">
        <v>3534</v>
      </c>
      <c r="F9328">
        <v>6298</v>
      </c>
      <c r="G9328">
        <v>72</v>
      </c>
      <c r="H9328">
        <v>6</v>
      </c>
      <c r="I9328" s="58">
        <v>26451</v>
      </c>
      <c r="J9328">
        <v>7206</v>
      </c>
      <c r="K9328" s="4">
        <v>17.108000000000001</v>
      </c>
      <c r="L9328" s="4">
        <v>23.978000000000002</v>
      </c>
      <c r="M9328" s="4">
        <v>536.39499999999998</v>
      </c>
      <c r="N9328" s="4">
        <v>543.26499999999999</v>
      </c>
      <c r="O9328" s="5">
        <v>42305.745292812499</v>
      </c>
      <c r="P9328" s="5">
        <v>43258.050196053242</v>
      </c>
    </row>
    <row r="9329" spans="1:16">
      <c r="A9329">
        <v>6</v>
      </c>
      <c r="B9329">
        <v>19</v>
      </c>
      <c r="C9329">
        <v>15</v>
      </c>
      <c r="D9329">
        <v>130</v>
      </c>
      <c r="E9329">
        <v>3534</v>
      </c>
      <c r="F9329">
        <v>6299</v>
      </c>
      <c r="G9329">
        <v>142</v>
      </c>
      <c r="H9329">
        <v>15</v>
      </c>
      <c r="I9329" s="58" t="s">
        <v>11141</v>
      </c>
      <c r="J9329">
        <v>14215</v>
      </c>
      <c r="K9329" s="4">
        <v>0</v>
      </c>
      <c r="L9329" s="4">
        <v>1.923</v>
      </c>
      <c r="M9329" s="4">
        <v>520.35299999999995</v>
      </c>
      <c r="N9329" s="4">
        <v>522.27499999999998</v>
      </c>
      <c r="O9329" s="5">
        <v>42305.745292812499</v>
      </c>
      <c r="P9329" s="5">
        <v>43258.050196053242</v>
      </c>
    </row>
    <row r="9330" spans="1:16">
      <c r="A9330">
        <v>6</v>
      </c>
      <c r="B9330">
        <v>19</v>
      </c>
      <c r="C9330">
        <v>15</v>
      </c>
      <c r="D9330">
        <v>130</v>
      </c>
      <c r="E9330">
        <v>3691</v>
      </c>
      <c r="F9330">
        <v>6300</v>
      </c>
      <c r="G9330">
        <v>142</v>
      </c>
      <c r="H9330">
        <v>9</v>
      </c>
      <c r="I9330" s="58" t="s">
        <v>11142</v>
      </c>
      <c r="J9330">
        <v>14209</v>
      </c>
      <c r="K9330" s="4">
        <v>1</v>
      </c>
      <c r="L9330" s="4">
        <v>20.327000000000002</v>
      </c>
      <c r="M9330" s="4">
        <v>0</v>
      </c>
      <c r="N9330" s="4">
        <v>19.327000000000002</v>
      </c>
      <c r="O9330" s="5">
        <v>42305.745292812499</v>
      </c>
      <c r="P9330" s="5">
        <v>42305.745292812499</v>
      </c>
    </row>
    <row r="9331" spans="1:16">
      <c r="A9331">
        <v>6</v>
      </c>
      <c r="B9331">
        <v>19</v>
      </c>
      <c r="C9331">
        <v>15</v>
      </c>
      <c r="D9331">
        <v>130</v>
      </c>
      <c r="E9331">
        <v>3691</v>
      </c>
      <c r="F9331">
        <v>6301</v>
      </c>
      <c r="G9331">
        <v>142</v>
      </c>
      <c r="H9331">
        <v>10</v>
      </c>
      <c r="I9331" s="58" t="s">
        <v>11143</v>
      </c>
      <c r="J9331">
        <v>14210</v>
      </c>
      <c r="K9331" s="4">
        <v>19.222999999999999</v>
      </c>
      <c r="L9331" s="4">
        <v>32.17</v>
      </c>
      <c r="M9331" s="4">
        <v>19.327000000000002</v>
      </c>
      <c r="N9331" s="4">
        <v>32.274000000000001</v>
      </c>
      <c r="O9331" s="5">
        <v>42305.745292812499</v>
      </c>
      <c r="P9331" s="5">
        <v>42305.745292812499</v>
      </c>
    </row>
    <row r="9332" spans="1:16">
      <c r="A9332">
        <v>6</v>
      </c>
      <c r="B9332">
        <v>19</v>
      </c>
      <c r="C9332">
        <v>15</v>
      </c>
      <c r="D9332">
        <v>130</v>
      </c>
      <c r="E9332">
        <v>3692</v>
      </c>
      <c r="F9332">
        <v>6302</v>
      </c>
      <c r="G9332">
        <v>1042</v>
      </c>
      <c r="H9332">
        <v>1</v>
      </c>
      <c r="I9332" s="58" t="s">
        <v>11144</v>
      </c>
      <c r="J9332">
        <v>104201</v>
      </c>
      <c r="K9332" s="4">
        <v>0</v>
      </c>
      <c r="L9332" s="4">
        <v>15.763999999999999</v>
      </c>
      <c r="M9332" s="4">
        <v>0</v>
      </c>
      <c r="N9332" s="4">
        <v>15.763999999999999</v>
      </c>
      <c r="O9332" s="5">
        <v>42305.745292812499</v>
      </c>
      <c r="P9332" s="5">
        <v>42305.745292812499</v>
      </c>
    </row>
    <row r="9333" spans="1:16">
      <c r="A9333">
        <v>6</v>
      </c>
      <c r="B9333">
        <v>19</v>
      </c>
      <c r="C9333">
        <v>15</v>
      </c>
      <c r="D9333">
        <v>130</v>
      </c>
      <c r="E9333">
        <v>3733</v>
      </c>
      <c r="F9333">
        <v>6303</v>
      </c>
      <c r="G9333">
        <v>1899</v>
      </c>
      <c r="H9333">
        <v>1</v>
      </c>
      <c r="I9333" s="58">
        <v>-364</v>
      </c>
      <c r="J9333">
        <v>189901</v>
      </c>
      <c r="K9333" s="4">
        <v>0</v>
      </c>
      <c r="L9333" s="4">
        <v>11.646000000000001</v>
      </c>
      <c r="M9333" s="4">
        <v>20.957000000000001</v>
      </c>
      <c r="N9333" s="4">
        <v>32.603000000000002</v>
      </c>
      <c r="O9333" s="5">
        <v>42305.745292812499</v>
      </c>
      <c r="P9333" s="5">
        <v>42305.745292812499</v>
      </c>
    </row>
    <row r="9334" spans="1:16">
      <c r="A9334">
        <v>6</v>
      </c>
      <c r="B9334">
        <v>19</v>
      </c>
      <c r="C9334">
        <v>15</v>
      </c>
      <c r="D9334">
        <v>130</v>
      </c>
      <c r="E9334">
        <v>3733</v>
      </c>
      <c r="F9334">
        <v>6304</v>
      </c>
      <c r="G9334">
        <v>1899</v>
      </c>
      <c r="H9334">
        <v>2</v>
      </c>
      <c r="I9334" s="58">
        <v>-333</v>
      </c>
      <c r="J9334">
        <v>189902</v>
      </c>
      <c r="K9334" s="4">
        <v>0</v>
      </c>
      <c r="L9334" s="4">
        <v>12.032</v>
      </c>
      <c r="M9334" s="4">
        <v>8.1180000000000003</v>
      </c>
      <c r="N9334" s="4">
        <v>20.149999999999999</v>
      </c>
      <c r="O9334" s="5">
        <v>42305.745292812499</v>
      </c>
      <c r="P9334" s="5">
        <v>42305.745292812499</v>
      </c>
    </row>
    <row r="9335" spans="1:16">
      <c r="A9335">
        <v>6</v>
      </c>
      <c r="B9335">
        <v>19</v>
      </c>
      <c r="C9335">
        <v>15</v>
      </c>
      <c r="D9335">
        <v>130</v>
      </c>
      <c r="E9335">
        <v>3755</v>
      </c>
      <c r="F9335">
        <v>6305</v>
      </c>
      <c r="G9335">
        <v>2929</v>
      </c>
      <c r="H9335">
        <v>2</v>
      </c>
      <c r="I9335" s="58">
        <v>375868</v>
      </c>
      <c r="J9335">
        <v>292902</v>
      </c>
      <c r="K9335" s="4">
        <v>0</v>
      </c>
      <c r="L9335" s="4">
        <v>8.7040000000000006</v>
      </c>
      <c r="M9335" s="4">
        <v>3.91</v>
      </c>
      <c r="N9335" s="4">
        <v>12.615</v>
      </c>
      <c r="O9335" s="5">
        <v>42305.745292812499</v>
      </c>
      <c r="P9335" s="5">
        <v>42305.745292812499</v>
      </c>
    </row>
    <row r="9336" spans="1:16">
      <c r="A9336">
        <v>6</v>
      </c>
      <c r="B9336">
        <v>19</v>
      </c>
      <c r="C9336">
        <v>15</v>
      </c>
      <c r="D9336">
        <v>130</v>
      </c>
      <c r="E9336">
        <v>3877</v>
      </c>
      <c r="F9336">
        <v>6306</v>
      </c>
      <c r="G9336">
        <v>142</v>
      </c>
      <c r="H9336">
        <v>6</v>
      </c>
      <c r="I9336" s="58" t="s">
        <v>11145</v>
      </c>
      <c r="J9336">
        <v>14206</v>
      </c>
      <c r="K9336" s="4">
        <v>0</v>
      </c>
      <c r="L9336" s="4">
        <v>1.52</v>
      </c>
      <c r="M9336" s="4">
        <v>37.531999999999996</v>
      </c>
      <c r="N9336" s="4">
        <v>39.052</v>
      </c>
      <c r="O9336" s="5">
        <v>42305.745292812499</v>
      </c>
      <c r="P9336" s="5">
        <v>43258.050196053242</v>
      </c>
    </row>
    <row r="9337" spans="1:16">
      <c r="A9337">
        <v>6</v>
      </c>
      <c r="B9337">
        <v>19</v>
      </c>
      <c r="C9337">
        <v>15</v>
      </c>
      <c r="D9337">
        <v>130</v>
      </c>
      <c r="E9337">
        <v>3893</v>
      </c>
      <c r="F9337">
        <v>6307</v>
      </c>
      <c r="G9337">
        <v>215</v>
      </c>
      <c r="H9337">
        <v>6</v>
      </c>
      <c r="I9337" s="58" t="s">
        <v>11146</v>
      </c>
      <c r="J9337">
        <v>21506</v>
      </c>
      <c r="K9337" s="4">
        <v>0</v>
      </c>
      <c r="L9337" s="4">
        <v>11.702999999999999</v>
      </c>
      <c r="M9337" s="4">
        <v>12.304</v>
      </c>
      <c r="N9337" s="4">
        <v>24.007000000000001</v>
      </c>
      <c r="O9337" s="5">
        <v>42305.745292812499</v>
      </c>
      <c r="P9337" s="5">
        <v>42305.745292812499</v>
      </c>
    </row>
    <row r="9338" spans="1:16">
      <c r="A9338">
        <v>6</v>
      </c>
      <c r="B9338">
        <v>19</v>
      </c>
      <c r="C9338">
        <v>15</v>
      </c>
      <c r="D9338">
        <v>130</v>
      </c>
      <c r="E9338">
        <v>3893</v>
      </c>
      <c r="F9338">
        <v>6308</v>
      </c>
      <c r="G9338">
        <v>1042</v>
      </c>
      <c r="H9338">
        <v>2</v>
      </c>
      <c r="I9338" s="58" t="s">
        <v>11147</v>
      </c>
      <c r="J9338">
        <v>104202</v>
      </c>
      <c r="K9338" s="4">
        <v>0</v>
      </c>
      <c r="L9338" s="4">
        <v>7.2939999999999996</v>
      </c>
      <c r="M9338" s="4">
        <v>4.3780000000000001</v>
      </c>
      <c r="N9338" s="4">
        <v>11.672000000000001</v>
      </c>
      <c r="O9338" s="5">
        <v>42305.745292812499</v>
      </c>
      <c r="P9338" s="5">
        <v>42305.745292812499</v>
      </c>
    </row>
    <row r="9339" spans="1:16">
      <c r="A9339">
        <v>6</v>
      </c>
      <c r="B9339">
        <v>19</v>
      </c>
      <c r="C9339">
        <v>15</v>
      </c>
      <c r="D9339">
        <v>130</v>
      </c>
      <c r="E9339">
        <v>4536</v>
      </c>
      <c r="F9339">
        <v>6309</v>
      </c>
      <c r="G9339">
        <v>72</v>
      </c>
      <c r="H9339">
        <v>2</v>
      </c>
      <c r="I9339" s="58">
        <v>26330</v>
      </c>
      <c r="J9339">
        <v>7202</v>
      </c>
      <c r="K9339" s="4">
        <v>0</v>
      </c>
      <c r="L9339" s="4">
        <v>2.883</v>
      </c>
      <c r="M9339" s="4">
        <v>592.86699999999996</v>
      </c>
      <c r="N9339" s="4">
        <v>595.75</v>
      </c>
      <c r="O9339" s="5">
        <v>42305.745292812499</v>
      </c>
      <c r="P9339" s="5">
        <v>43258.050196053242</v>
      </c>
    </row>
    <row r="9340" spans="1:16">
      <c r="A9340">
        <v>6</v>
      </c>
      <c r="B9340">
        <v>19</v>
      </c>
      <c r="C9340">
        <v>15</v>
      </c>
      <c r="D9340">
        <v>130</v>
      </c>
      <c r="E9340">
        <v>4536</v>
      </c>
      <c r="F9340">
        <v>6310</v>
      </c>
      <c r="G9340">
        <v>72</v>
      </c>
      <c r="H9340">
        <v>4</v>
      </c>
      <c r="I9340" s="58">
        <v>26390</v>
      </c>
      <c r="J9340">
        <v>7204</v>
      </c>
      <c r="K9340" s="4">
        <v>4.1689999999999996</v>
      </c>
      <c r="L9340" s="4">
        <v>13.301</v>
      </c>
      <c r="M9340" s="4">
        <v>597.03599999999994</v>
      </c>
      <c r="N9340" s="4">
        <v>606.16800000000001</v>
      </c>
      <c r="O9340" s="5">
        <v>42305.745292812499</v>
      </c>
      <c r="P9340" s="5">
        <v>43258.050196053242</v>
      </c>
    </row>
    <row r="9341" spans="1:16">
      <c r="A9341">
        <v>6</v>
      </c>
      <c r="B9341">
        <v>19</v>
      </c>
      <c r="C9341">
        <v>15</v>
      </c>
      <c r="D9341">
        <v>130</v>
      </c>
      <c r="E9341">
        <v>4536</v>
      </c>
      <c r="F9341">
        <v>6311</v>
      </c>
      <c r="G9341">
        <v>72</v>
      </c>
      <c r="H9341">
        <v>14</v>
      </c>
      <c r="I9341" s="58" t="s">
        <v>11148</v>
      </c>
      <c r="J9341">
        <v>7214</v>
      </c>
      <c r="K9341" s="4">
        <v>22.117999999999999</v>
      </c>
      <c r="L9341" s="4">
        <v>26.913</v>
      </c>
      <c r="M9341" s="4">
        <v>618.66</v>
      </c>
      <c r="N9341" s="4">
        <v>623.45500000000004</v>
      </c>
      <c r="O9341" s="5">
        <v>42305.745292812499</v>
      </c>
      <c r="P9341" s="5">
        <v>42305.745292812499</v>
      </c>
    </row>
    <row r="9342" spans="1:16">
      <c r="A9342">
        <v>6</v>
      </c>
      <c r="B9342">
        <v>19</v>
      </c>
      <c r="C9342">
        <v>15</v>
      </c>
      <c r="D9342">
        <v>130</v>
      </c>
      <c r="E9342">
        <v>466</v>
      </c>
      <c r="F9342">
        <v>6293</v>
      </c>
      <c r="G9342">
        <v>72</v>
      </c>
      <c r="H9342">
        <v>10</v>
      </c>
      <c r="I9342" s="58">
        <v>26573</v>
      </c>
      <c r="J9342">
        <v>7210</v>
      </c>
      <c r="K9342" s="4">
        <v>0.5</v>
      </c>
      <c r="L9342" s="4">
        <v>7.4210000000000003</v>
      </c>
      <c r="M9342" s="4">
        <v>0</v>
      </c>
      <c r="N9342" s="4">
        <v>6.9210000000000003</v>
      </c>
      <c r="O9342" s="5">
        <v>42305.745292812499</v>
      </c>
      <c r="P9342" s="5">
        <v>42305.745292812499</v>
      </c>
    </row>
    <row r="9343" spans="1:16">
      <c r="A9343">
        <v>6</v>
      </c>
      <c r="B9343">
        <v>19</v>
      </c>
      <c r="C9343">
        <v>15</v>
      </c>
      <c r="D9343">
        <v>133</v>
      </c>
      <c r="E9343">
        <v>1385</v>
      </c>
      <c r="F9343">
        <v>6313</v>
      </c>
      <c r="G9343">
        <v>856</v>
      </c>
      <c r="H9343">
        <v>1</v>
      </c>
      <c r="I9343" s="58" t="s">
        <v>11149</v>
      </c>
      <c r="J9343">
        <v>85601</v>
      </c>
      <c r="K9343" s="4">
        <v>0</v>
      </c>
      <c r="L9343" s="4">
        <v>2.4790000000000001</v>
      </c>
      <c r="M9343" s="4">
        <v>0</v>
      </c>
      <c r="N9343" s="4">
        <v>2.4790000000000001</v>
      </c>
      <c r="O9343" s="5">
        <v>42305.745292812499</v>
      </c>
      <c r="P9343" s="5">
        <v>42305.745292812499</v>
      </c>
    </row>
    <row r="9344" spans="1:16">
      <c r="A9344">
        <v>6</v>
      </c>
      <c r="B9344">
        <v>19</v>
      </c>
      <c r="C9344">
        <v>15</v>
      </c>
      <c r="D9344">
        <v>133</v>
      </c>
      <c r="E9344">
        <v>1444</v>
      </c>
      <c r="F9344">
        <v>6314</v>
      </c>
      <c r="G9344">
        <v>1544</v>
      </c>
      <c r="H9344">
        <v>1</v>
      </c>
      <c r="I9344" s="58" t="s">
        <v>11150</v>
      </c>
      <c r="J9344">
        <v>154401</v>
      </c>
      <c r="K9344" s="4">
        <v>0</v>
      </c>
      <c r="L9344" s="4">
        <v>5.8979999999999997</v>
      </c>
      <c r="M9344" s="4">
        <v>0</v>
      </c>
      <c r="N9344" s="4">
        <v>5.8979999999999997</v>
      </c>
      <c r="O9344" s="5">
        <v>42305.745292812499</v>
      </c>
      <c r="P9344" s="5">
        <v>42305.745292812499</v>
      </c>
    </row>
    <row r="9345" spans="1:16">
      <c r="A9345">
        <v>6</v>
      </c>
      <c r="B9345">
        <v>19</v>
      </c>
      <c r="C9345">
        <v>15</v>
      </c>
      <c r="D9345">
        <v>133</v>
      </c>
      <c r="E9345">
        <v>1446</v>
      </c>
      <c r="F9345">
        <v>6315</v>
      </c>
      <c r="G9345">
        <v>829</v>
      </c>
      <c r="H9345">
        <v>4</v>
      </c>
      <c r="I9345" s="58" t="s">
        <v>11151</v>
      </c>
      <c r="J9345">
        <v>82904</v>
      </c>
      <c r="K9345" s="4">
        <v>0</v>
      </c>
      <c r="L9345" s="4">
        <v>21.308</v>
      </c>
      <c r="M9345" s="4">
        <v>0</v>
      </c>
      <c r="N9345" s="4">
        <v>21.308</v>
      </c>
      <c r="O9345" s="5">
        <v>42305.745292812499</v>
      </c>
      <c r="P9345" s="5">
        <v>42305.745292812499</v>
      </c>
    </row>
    <row r="9346" spans="1:16">
      <c r="A9346">
        <v>6</v>
      </c>
      <c r="B9346">
        <v>19</v>
      </c>
      <c r="C9346">
        <v>15</v>
      </c>
      <c r="D9346">
        <v>133</v>
      </c>
      <c r="E9346">
        <v>1447</v>
      </c>
      <c r="F9346">
        <v>6316</v>
      </c>
      <c r="G9346">
        <v>1135</v>
      </c>
      <c r="H9346">
        <v>3</v>
      </c>
      <c r="I9346" s="58" t="s">
        <v>11152</v>
      </c>
      <c r="J9346">
        <v>113503</v>
      </c>
      <c r="K9346" s="4">
        <v>10.116</v>
      </c>
      <c r="L9346" s="4">
        <v>24.460999999999999</v>
      </c>
      <c r="M9346" s="4">
        <v>0</v>
      </c>
      <c r="N9346" s="4">
        <v>14.345000000000001</v>
      </c>
      <c r="O9346" s="5">
        <v>42305.745292812499</v>
      </c>
      <c r="P9346" s="5">
        <v>42305.745292812499</v>
      </c>
    </row>
    <row r="9347" spans="1:16">
      <c r="A9347">
        <v>6</v>
      </c>
      <c r="B9347">
        <v>19</v>
      </c>
      <c r="C9347">
        <v>15</v>
      </c>
      <c r="D9347">
        <v>133</v>
      </c>
      <c r="E9347">
        <v>1455</v>
      </c>
      <c r="F9347">
        <v>6317</v>
      </c>
      <c r="G9347">
        <v>855</v>
      </c>
      <c r="H9347">
        <v>5</v>
      </c>
      <c r="I9347" s="58" t="s">
        <v>11153</v>
      </c>
      <c r="J9347">
        <v>85505</v>
      </c>
      <c r="K9347" s="4">
        <v>0</v>
      </c>
      <c r="L9347" s="4">
        <v>2.113</v>
      </c>
      <c r="M9347" s="4">
        <v>0</v>
      </c>
      <c r="N9347" s="4">
        <v>2.113</v>
      </c>
      <c r="O9347" s="5">
        <v>42305.745292812499</v>
      </c>
      <c r="P9347" s="5">
        <v>42305.745292812499</v>
      </c>
    </row>
    <row r="9348" spans="1:16">
      <c r="A9348">
        <v>6</v>
      </c>
      <c r="B9348">
        <v>19</v>
      </c>
      <c r="C9348">
        <v>15</v>
      </c>
      <c r="D9348">
        <v>133</v>
      </c>
      <c r="E9348">
        <v>2767</v>
      </c>
      <c r="F9348">
        <v>6318</v>
      </c>
      <c r="G9348">
        <v>856</v>
      </c>
      <c r="H9348">
        <v>2</v>
      </c>
      <c r="I9348" s="58" t="s">
        <v>11154</v>
      </c>
      <c r="J9348">
        <v>85602</v>
      </c>
      <c r="K9348" s="4">
        <v>0</v>
      </c>
      <c r="L9348" s="4">
        <v>6.2809999999999997</v>
      </c>
      <c r="M9348" s="4">
        <v>0</v>
      </c>
      <c r="N9348" s="4">
        <v>6.2809999999999997</v>
      </c>
      <c r="O9348" s="5">
        <v>42305.745292812499</v>
      </c>
      <c r="P9348" s="5">
        <v>42305.745292812499</v>
      </c>
    </row>
    <row r="9349" spans="1:16">
      <c r="A9349">
        <v>6</v>
      </c>
      <c r="B9349">
        <v>19</v>
      </c>
      <c r="C9349">
        <v>15</v>
      </c>
      <c r="D9349">
        <v>133</v>
      </c>
      <c r="E9349">
        <v>3534</v>
      </c>
      <c r="F9349">
        <v>6319</v>
      </c>
      <c r="G9349">
        <v>142</v>
      </c>
      <c r="H9349">
        <v>2</v>
      </c>
      <c r="I9349" s="58" t="s">
        <v>11155</v>
      </c>
      <c r="J9349">
        <v>14202</v>
      </c>
      <c r="K9349" s="4">
        <v>1.2909999999999999</v>
      </c>
      <c r="L9349" s="4">
        <v>10.531000000000001</v>
      </c>
      <c r="M9349" s="4">
        <v>476.89299999999997</v>
      </c>
      <c r="N9349" s="4">
        <v>486.13299999999998</v>
      </c>
      <c r="O9349" s="5">
        <v>42305.745292812499</v>
      </c>
      <c r="P9349" s="5">
        <v>43258.050196053242</v>
      </c>
    </row>
    <row r="9350" spans="1:16">
      <c r="A9350">
        <v>6</v>
      </c>
      <c r="B9350">
        <v>19</v>
      </c>
      <c r="C9350">
        <v>15</v>
      </c>
      <c r="D9350">
        <v>133</v>
      </c>
      <c r="E9350">
        <v>3534</v>
      </c>
      <c r="F9350">
        <v>6320</v>
      </c>
      <c r="G9350">
        <v>142</v>
      </c>
      <c r="H9350">
        <v>12</v>
      </c>
      <c r="I9350" s="58" t="s">
        <v>11156</v>
      </c>
      <c r="J9350">
        <v>14212</v>
      </c>
      <c r="K9350" s="4">
        <v>10.5</v>
      </c>
      <c r="L9350" s="4">
        <v>16.556999999999999</v>
      </c>
      <c r="M9350" s="4">
        <v>486.13299999999998</v>
      </c>
      <c r="N9350" s="4">
        <v>492.19</v>
      </c>
      <c r="O9350" s="5">
        <v>42305.745292812499</v>
      </c>
      <c r="P9350" s="5">
        <v>43258.050196053242</v>
      </c>
    </row>
    <row r="9351" spans="1:16">
      <c r="A9351">
        <v>6</v>
      </c>
      <c r="B9351">
        <v>19</v>
      </c>
      <c r="C9351">
        <v>15</v>
      </c>
      <c r="D9351">
        <v>133</v>
      </c>
      <c r="E9351">
        <v>3534</v>
      </c>
      <c r="F9351">
        <v>6321</v>
      </c>
      <c r="G9351">
        <v>142</v>
      </c>
      <c r="H9351">
        <v>14</v>
      </c>
      <c r="I9351" s="58" t="s">
        <v>11157</v>
      </c>
      <c r="J9351">
        <v>14214</v>
      </c>
      <c r="K9351" s="4">
        <v>9.9870000000000001</v>
      </c>
      <c r="L9351" s="4">
        <v>32.195999999999998</v>
      </c>
      <c r="M9351" s="4">
        <v>498.14400000000001</v>
      </c>
      <c r="N9351" s="4">
        <v>520.35299999999995</v>
      </c>
      <c r="O9351" s="5">
        <v>42305.745292812499</v>
      </c>
      <c r="P9351" s="5">
        <v>43258.050196053242</v>
      </c>
    </row>
    <row r="9352" spans="1:16">
      <c r="A9352">
        <v>6</v>
      </c>
      <c r="B9352">
        <v>19</v>
      </c>
      <c r="C9352">
        <v>15</v>
      </c>
      <c r="D9352">
        <v>133</v>
      </c>
      <c r="E9352">
        <v>3682</v>
      </c>
      <c r="F9352">
        <v>6322</v>
      </c>
      <c r="G9352">
        <v>678</v>
      </c>
      <c r="H9352">
        <v>4</v>
      </c>
      <c r="I9352" s="58" t="s">
        <v>11158</v>
      </c>
      <c r="J9352">
        <v>67804</v>
      </c>
      <c r="K9352" s="4">
        <v>0</v>
      </c>
      <c r="L9352" s="4">
        <v>4.0910000000000002</v>
      </c>
      <c r="M9352" s="4">
        <v>0</v>
      </c>
      <c r="N9352" s="4">
        <v>4.0910000000000002</v>
      </c>
      <c r="O9352" s="5">
        <v>42305.745292812499</v>
      </c>
      <c r="P9352" s="5">
        <v>42305.745292812499</v>
      </c>
    </row>
    <row r="9353" spans="1:16">
      <c r="A9353">
        <v>6</v>
      </c>
      <c r="B9353">
        <v>19</v>
      </c>
      <c r="C9353">
        <v>15</v>
      </c>
      <c r="D9353">
        <v>133</v>
      </c>
      <c r="E9353">
        <v>3693</v>
      </c>
      <c r="F9353">
        <v>6323</v>
      </c>
      <c r="G9353">
        <v>829</v>
      </c>
      <c r="H9353">
        <v>2</v>
      </c>
      <c r="I9353" s="58" t="s">
        <v>11159</v>
      </c>
      <c r="J9353">
        <v>82902</v>
      </c>
      <c r="K9353" s="4">
        <v>1</v>
      </c>
      <c r="L9353" s="4">
        <v>11.692</v>
      </c>
      <c r="M9353" s="4">
        <v>21.654</v>
      </c>
      <c r="N9353" s="4">
        <v>32.345999999999997</v>
      </c>
      <c r="O9353" s="5">
        <v>42305.745292812499</v>
      </c>
      <c r="P9353" s="5">
        <v>43258.050196053242</v>
      </c>
    </row>
    <row r="9354" spans="1:16">
      <c r="A9354">
        <v>6</v>
      </c>
      <c r="B9354">
        <v>19</v>
      </c>
      <c r="C9354">
        <v>15</v>
      </c>
      <c r="D9354">
        <v>133</v>
      </c>
      <c r="E9354">
        <v>3694</v>
      </c>
      <c r="F9354">
        <v>6324</v>
      </c>
      <c r="G9354">
        <v>855</v>
      </c>
      <c r="H9354">
        <v>1</v>
      </c>
      <c r="I9354" s="58" t="s">
        <v>11160</v>
      </c>
      <c r="J9354">
        <v>85501</v>
      </c>
      <c r="K9354" s="4">
        <v>1.1020000000000001</v>
      </c>
      <c r="L9354" s="4">
        <v>7.5110000000000001</v>
      </c>
      <c r="M9354" s="4">
        <v>0</v>
      </c>
      <c r="N9354" s="4">
        <v>6.4089999999999998</v>
      </c>
      <c r="O9354" s="5">
        <v>42305.745292812499</v>
      </c>
      <c r="P9354" s="5">
        <v>42305.745292812499</v>
      </c>
    </row>
    <row r="9355" spans="1:16">
      <c r="A9355">
        <v>6</v>
      </c>
      <c r="B9355">
        <v>19</v>
      </c>
      <c r="C9355">
        <v>15</v>
      </c>
      <c r="D9355">
        <v>133</v>
      </c>
      <c r="E9355">
        <v>3707</v>
      </c>
      <c r="F9355">
        <v>6325</v>
      </c>
      <c r="G9355">
        <v>1135</v>
      </c>
      <c r="H9355">
        <v>2</v>
      </c>
      <c r="I9355" s="58" t="s">
        <v>11161</v>
      </c>
      <c r="J9355">
        <v>113502</v>
      </c>
      <c r="K9355" s="4">
        <v>1</v>
      </c>
      <c r="L9355" s="4">
        <v>6.9020000000000001</v>
      </c>
      <c r="M9355" s="4">
        <v>43.32</v>
      </c>
      <c r="N9355" s="4">
        <v>49.222000000000001</v>
      </c>
      <c r="O9355" s="5">
        <v>42305.745292812499</v>
      </c>
      <c r="P9355" s="5">
        <v>42305.745292812499</v>
      </c>
    </row>
    <row r="9356" spans="1:16">
      <c r="A9356">
        <v>6</v>
      </c>
      <c r="B9356">
        <v>19</v>
      </c>
      <c r="C9356">
        <v>15</v>
      </c>
      <c r="D9356">
        <v>133</v>
      </c>
      <c r="E9356">
        <v>3866</v>
      </c>
      <c r="F9356">
        <v>6326</v>
      </c>
      <c r="G9356">
        <v>291</v>
      </c>
      <c r="H9356">
        <v>2</v>
      </c>
      <c r="I9356" s="58" t="s">
        <v>11162</v>
      </c>
      <c r="J9356">
        <v>29102</v>
      </c>
      <c r="K9356" s="4">
        <v>0</v>
      </c>
      <c r="L9356" s="4">
        <v>8.1620000000000008</v>
      </c>
      <c r="M9356" s="4">
        <v>273.10399999999998</v>
      </c>
      <c r="N9356" s="4">
        <v>281.26600000000002</v>
      </c>
      <c r="O9356" s="5">
        <v>42305.745292812499</v>
      </c>
      <c r="P9356" s="5">
        <v>43258.050196053242</v>
      </c>
    </row>
    <row r="9357" spans="1:16">
      <c r="A9357">
        <v>6</v>
      </c>
      <c r="B9357">
        <v>19</v>
      </c>
      <c r="C9357">
        <v>15</v>
      </c>
      <c r="D9357">
        <v>133</v>
      </c>
      <c r="E9357">
        <v>3866</v>
      </c>
      <c r="F9357">
        <v>6327</v>
      </c>
      <c r="G9357">
        <v>291</v>
      </c>
      <c r="H9357">
        <v>3</v>
      </c>
      <c r="I9357" s="58" t="s">
        <v>11163</v>
      </c>
      <c r="J9357">
        <v>29103</v>
      </c>
      <c r="K9357" s="4">
        <v>1</v>
      </c>
      <c r="L9357" s="4">
        <v>15.567</v>
      </c>
      <c r="M9357" s="4">
        <v>281.26600000000002</v>
      </c>
      <c r="N9357" s="4">
        <v>295.82900000000001</v>
      </c>
      <c r="O9357" s="5">
        <v>42305.745292812499</v>
      </c>
      <c r="P9357" s="5">
        <v>42305.745292812499</v>
      </c>
    </row>
    <row r="9358" spans="1:16">
      <c r="A9358">
        <v>6</v>
      </c>
      <c r="B9358">
        <v>19</v>
      </c>
      <c r="C9358">
        <v>15</v>
      </c>
      <c r="D9358">
        <v>133</v>
      </c>
      <c r="E9358">
        <v>3877</v>
      </c>
      <c r="F9358">
        <v>6328</v>
      </c>
      <c r="G9358">
        <v>142</v>
      </c>
      <c r="H9358">
        <v>3</v>
      </c>
      <c r="I9358" s="58" t="s">
        <v>11164</v>
      </c>
      <c r="J9358">
        <v>14203</v>
      </c>
      <c r="K9358" s="4">
        <v>1</v>
      </c>
      <c r="L9358" s="4">
        <v>14.906000000000001</v>
      </c>
      <c r="M9358" s="4">
        <v>0</v>
      </c>
      <c r="N9358" s="4">
        <v>13.906000000000001</v>
      </c>
      <c r="O9358" t="s">
        <v>1223</v>
      </c>
      <c r="P9358" t="s">
        <v>1223</v>
      </c>
    </row>
    <row r="9359" spans="1:16">
      <c r="A9359">
        <v>6</v>
      </c>
      <c r="B9359">
        <v>19</v>
      </c>
      <c r="C9359">
        <v>15</v>
      </c>
      <c r="D9359">
        <v>133</v>
      </c>
      <c r="E9359">
        <v>3877</v>
      </c>
      <c r="F9359">
        <v>6329</v>
      </c>
      <c r="G9359">
        <v>142</v>
      </c>
      <c r="H9359">
        <v>4</v>
      </c>
      <c r="I9359" s="58" t="s">
        <v>11165</v>
      </c>
      <c r="J9359">
        <v>14204</v>
      </c>
      <c r="K9359" s="4">
        <v>1</v>
      </c>
      <c r="L9359" s="4">
        <v>6.8079999999999998</v>
      </c>
      <c r="M9359" s="4">
        <v>13.906000000000001</v>
      </c>
      <c r="N9359" s="4">
        <v>19.713999999999999</v>
      </c>
      <c r="O9359" s="5">
        <v>42305.745292812499</v>
      </c>
      <c r="P9359" s="5">
        <v>43258.050196053242</v>
      </c>
    </row>
    <row r="9360" spans="1:16">
      <c r="A9360">
        <v>6</v>
      </c>
      <c r="B9360">
        <v>19</v>
      </c>
      <c r="C9360">
        <v>15</v>
      </c>
      <c r="D9360">
        <v>133</v>
      </c>
      <c r="E9360">
        <v>3877</v>
      </c>
      <c r="F9360">
        <v>6330</v>
      </c>
      <c r="G9360">
        <v>142</v>
      </c>
      <c r="H9360">
        <v>5</v>
      </c>
      <c r="I9360" s="58" t="s">
        <v>11166</v>
      </c>
      <c r="J9360">
        <v>14205</v>
      </c>
      <c r="K9360" s="4">
        <v>0</v>
      </c>
      <c r="L9360" s="4">
        <v>17.818000000000001</v>
      </c>
      <c r="M9360" s="4">
        <v>19.713999999999999</v>
      </c>
      <c r="N9360" s="4">
        <v>37.531999999999996</v>
      </c>
      <c r="O9360" s="5">
        <v>42305.745292812499</v>
      </c>
      <c r="P9360" s="5">
        <v>43258.050196053242</v>
      </c>
    </row>
    <row r="9361" spans="1:16">
      <c r="A9361">
        <v>6</v>
      </c>
      <c r="B9361">
        <v>19</v>
      </c>
      <c r="C9361">
        <v>15</v>
      </c>
      <c r="D9361">
        <v>133</v>
      </c>
      <c r="E9361">
        <v>3886</v>
      </c>
      <c r="F9361">
        <v>6331</v>
      </c>
      <c r="G9361">
        <v>193</v>
      </c>
      <c r="H9361">
        <v>1</v>
      </c>
      <c r="I9361" s="58" t="s">
        <v>11167</v>
      </c>
      <c r="J9361">
        <v>19301</v>
      </c>
      <c r="K9361" s="4">
        <v>0</v>
      </c>
      <c r="L9361" s="4">
        <v>23.094000000000001</v>
      </c>
      <c r="M9361" s="4">
        <v>0.22900000000000001</v>
      </c>
      <c r="N9361" s="4">
        <v>23.321999999999999</v>
      </c>
      <c r="O9361" s="5">
        <v>42305.745292812499</v>
      </c>
      <c r="P9361" s="5">
        <v>43258.050196053242</v>
      </c>
    </row>
    <row r="9362" spans="1:16">
      <c r="A9362">
        <v>6</v>
      </c>
      <c r="B9362">
        <v>19</v>
      </c>
      <c r="C9362">
        <v>15</v>
      </c>
      <c r="D9362">
        <v>133</v>
      </c>
      <c r="E9362">
        <v>3886</v>
      </c>
      <c r="F9362">
        <v>6332</v>
      </c>
      <c r="G9362">
        <v>193</v>
      </c>
      <c r="H9362">
        <v>2</v>
      </c>
      <c r="I9362" s="58" t="s">
        <v>11168</v>
      </c>
      <c r="J9362">
        <v>19302</v>
      </c>
      <c r="K9362" s="4">
        <v>8.1300000000000008</v>
      </c>
      <c r="L9362" s="4">
        <v>20.081</v>
      </c>
      <c r="M9362" s="4">
        <v>23.321999999999999</v>
      </c>
      <c r="N9362" s="4">
        <v>35.273000000000003</v>
      </c>
      <c r="O9362" s="5">
        <v>43258.050196053242</v>
      </c>
      <c r="P9362" s="5">
        <v>43258.050196053242</v>
      </c>
    </row>
    <row r="9363" spans="1:16">
      <c r="A9363">
        <v>6</v>
      </c>
      <c r="B9363">
        <v>19</v>
      </c>
      <c r="C9363">
        <v>15</v>
      </c>
      <c r="D9363">
        <v>133</v>
      </c>
      <c r="E9363">
        <v>3888</v>
      </c>
      <c r="F9363">
        <v>6333</v>
      </c>
      <c r="G9363">
        <v>201</v>
      </c>
      <c r="H9363">
        <v>7</v>
      </c>
      <c r="I9363" s="58" t="s">
        <v>11169</v>
      </c>
      <c r="J9363">
        <v>20107</v>
      </c>
      <c r="K9363" s="4">
        <v>0</v>
      </c>
      <c r="L9363" s="4">
        <v>10.952</v>
      </c>
      <c r="M9363" s="4">
        <v>27.266999999999999</v>
      </c>
      <c r="N9363" s="4">
        <v>38.219000000000001</v>
      </c>
      <c r="O9363" s="5">
        <v>42305.745292812499</v>
      </c>
      <c r="P9363" s="5">
        <v>43258.050196053242</v>
      </c>
    </row>
    <row r="9364" spans="1:16">
      <c r="A9364">
        <v>6</v>
      </c>
      <c r="B9364">
        <v>19</v>
      </c>
      <c r="C9364">
        <v>15</v>
      </c>
      <c r="D9364">
        <v>133</v>
      </c>
      <c r="E9364">
        <v>3888</v>
      </c>
      <c r="F9364">
        <v>6334</v>
      </c>
      <c r="G9364">
        <v>201</v>
      </c>
      <c r="H9364">
        <v>8</v>
      </c>
      <c r="I9364" s="58" t="s">
        <v>11170</v>
      </c>
      <c r="J9364">
        <v>20108</v>
      </c>
      <c r="K9364" s="4">
        <v>10.952</v>
      </c>
      <c r="L9364" s="4">
        <v>23.262</v>
      </c>
      <c r="M9364" s="4">
        <v>38.219000000000001</v>
      </c>
      <c r="N9364" s="4">
        <v>50.529000000000003</v>
      </c>
      <c r="O9364" s="5">
        <v>42305.745292812499</v>
      </c>
      <c r="P9364" s="5">
        <v>42305.745292812499</v>
      </c>
    </row>
    <row r="9365" spans="1:16">
      <c r="A9365">
        <v>6</v>
      </c>
      <c r="B9365">
        <v>19</v>
      </c>
      <c r="C9365">
        <v>15</v>
      </c>
      <c r="D9365">
        <v>133</v>
      </c>
      <c r="E9365">
        <v>3993</v>
      </c>
      <c r="F9365">
        <v>6335</v>
      </c>
      <c r="G9365">
        <v>421</v>
      </c>
      <c r="H9365">
        <v>5</v>
      </c>
      <c r="I9365" s="58" t="s">
        <v>11171</v>
      </c>
      <c r="J9365">
        <v>42105</v>
      </c>
      <c r="K9365" s="4">
        <v>2.032</v>
      </c>
      <c r="L9365" s="4">
        <v>13.071999999999999</v>
      </c>
      <c r="M9365" s="4">
        <v>2.0150000000000001</v>
      </c>
      <c r="N9365" s="4">
        <v>13.055</v>
      </c>
      <c r="O9365" s="5">
        <v>42305.745292812499</v>
      </c>
      <c r="P9365" s="5">
        <v>43258.050196053242</v>
      </c>
    </row>
    <row r="9366" spans="1:16">
      <c r="A9366">
        <v>6</v>
      </c>
      <c r="B9366">
        <v>19</v>
      </c>
      <c r="C9366">
        <v>15</v>
      </c>
      <c r="D9366">
        <v>133</v>
      </c>
      <c r="E9366">
        <v>3993</v>
      </c>
      <c r="F9366">
        <v>6336</v>
      </c>
      <c r="G9366">
        <v>609</v>
      </c>
      <c r="H9366">
        <v>1</v>
      </c>
      <c r="I9366" s="58" t="s">
        <v>11172</v>
      </c>
      <c r="J9366">
        <v>60901</v>
      </c>
      <c r="K9366" s="4">
        <v>0</v>
      </c>
      <c r="L9366" s="4">
        <v>2.0150000000000001</v>
      </c>
      <c r="M9366" s="4">
        <v>0</v>
      </c>
      <c r="N9366" s="4">
        <v>2.0150000000000001</v>
      </c>
      <c r="O9366" s="5">
        <v>42305.745292812499</v>
      </c>
      <c r="P9366" s="5">
        <v>42305.745292812499</v>
      </c>
    </row>
    <row r="9367" spans="1:16">
      <c r="A9367">
        <v>6</v>
      </c>
      <c r="B9367">
        <v>19</v>
      </c>
      <c r="C9367">
        <v>15</v>
      </c>
      <c r="D9367">
        <v>133</v>
      </c>
      <c r="E9367">
        <v>4133</v>
      </c>
      <c r="F9367">
        <v>6337</v>
      </c>
      <c r="G9367">
        <v>526</v>
      </c>
      <c r="H9367">
        <v>1</v>
      </c>
      <c r="I9367" s="58" t="s">
        <v>11173</v>
      </c>
      <c r="J9367">
        <v>52601</v>
      </c>
      <c r="K9367" s="4">
        <v>3.5249999999999999</v>
      </c>
      <c r="L9367" s="4">
        <v>6.8789999999999996</v>
      </c>
      <c r="M9367" s="4">
        <v>0</v>
      </c>
      <c r="N9367" s="4">
        <v>3.3540000000000001</v>
      </c>
      <c r="O9367" s="5">
        <v>42305.745292812499</v>
      </c>
      <c r="P9367" s="5">
        <v>42305.745292812499</v>
      </c>
    </row>
    <row r="9368" spans="1:16">
      <c r="A9368">
        <v>6</v>
      </c>
      <c r="B9368">
        <v>19</v>
      </c>
      <c r="C9368">
        <v>15</v>
      </c>
      <c r="D9368">
        <v>133</v>
      </c>
      <c r="E9368">
        <v>4292</v>
      </c>
      <c r="F9368">
        <v>6338</v>
      </c>
      <c r="G9368">
        <v>3362</v>
      </c>
      <c r="H9368">
        <v>1</v>
      </c>
      <c r="I9368" s="58">
        <v>533987</v>
      </c>
      <c r="J9368">
        <v>336201</v>
      </c>
      <c r="K9368" s="4">
        <v>1</v>
      </c>
      <c r="L9368" s="4">
        <v>5.968</v>
      </c>
      <c r="M9368" s="4">
        <v>0</v>
      </c>
      <c r="N9368" s="4">
        <v>4.968</v>
      </c>
      <c r="O9368" s="5">
        <v>42305.745292812499</v>
      </c>
      <c r="P9368" s="5">
        <v>42305.745292812499</v>
      </c>
    </row>
    <row r="9369" spans="1:16">
      <c r="A9369">
        <v>6</v>
      </c>
      <c r="B9369">
        <v>19</v>
      </c>
      <c r="C9369">
        <v>15</v>
      </c>
      <c r="D9369">
        <v>133</v>
      </c>
      <c r="E9369">
        <v>4349</v>
      </c>
      <c r="F9369">
        <v>6339</v>
      </c>
      <c r="G9369">
        <v>551</v>
      </c>
      <c r="H9369">
        <v>1</v>
      </c>
      <c r="I9369" s="58" t="s">
        <v>11174</v>
      </c>
      <c r="J9369">
        <v>55101</v>
      </c>
      <c r="K9369" s="4">
        <v>0</v>
      </c>
      <c r="L9369" s="4">
        <v>0.29599999999999999</v>
      </c>
      <c r="M9369" s="4">
        <v>0</v>
      </c>
      <c r="N9369" s="4">
        <v>0.29599999999999999</v>
      </c>
      <c r="O9369" s="5">
        <v>42305.745292812499</v>
      </c>
      <c r="P9369" s="5">
        <v>42305.745292812499</v>
      </c>
    </row>
    <row r="9370" spans="1:16">
      <c r="A9370">
        <v>6</v>
      </c>
      <c r="B9370">
        <v>19</v>
      </c>
      <c r="C9370">
        <v>15</v>
      </c>
      <c r="D9370">
        <v>133</v>
      </c>
      <c r="E9370">
        <v>4533</v>
      </c>
      <c r="F9370">
        <v>6340</v>
      </c>
      <c r="G9370">
        <v>36</v>
      </c>
      <c r="H9370">
        <v>2</v>
      </c>
      <c r="I9370" s="58">
        <v>13181</v>
      </c>
      <c r="J9370">
        <v>3602</v>
      </c>
      <c r="K9370" s="4">
        <v>0</v>
      </c>
      <c r="L9370" s="4">
        <v>6.3289999999999997</v>
      </c>
      <c r="M9370" s="4">
        <v>472.202</v>
      </c>
      <c r="N9370" s="4">
        <v>478.53100000000001</v>
      </c>
      <c r="O9370" s="5">
        <v>42305.745292812499</v>
      </c>
      <c r="P9370" s="5">
        <v>43258.050196053242</v>
      </c>
    </row>
    <row r="9371" spans="1:16">
      <c r="A9371">
        <v>6</v>
      </c>
      <c r="B9371">
        <v>19</v>
      </c>
      <c r="C9371">
        <v>15</v>
      </c>
      <c r="D9371">
        <v>133</v>
      </c>
      <c r="E9371">
        <v>4533</v>
      </c>
      <c r="F9371">
        <v>6341</v>
      </c>
      <c r="G9371">
        <v>36</v>
      </c>
      <c r="H9371">
        <v>10</v>
      </c>
      <c r="I9371" s="58">
        <v>13424</v>
      </c>
      <c r="J9371">
        <v>3610</v>
      </c>
      <c r="K9371" s="4">
        <v>10</v>
      </c>
      <c r="L9371" s="4">
        <v>17.977</v>
      </c>
      <c r="M9371" s="4">
        <v>482.041</v>
      </c>
      <c r="N9371" s="4">
        <v>490.01799999999997</v>
      </c>
      <c r="O9371" s="5">
        <v>42305.745292812499</v>
      </c>
      <c r="P9371" s="5">
        <v>43258.050196053242</v>
      </c>
    </row>
    <row r="9372" spans="1:16">
      <c r="A9372">
        <v>6</v>
      </c>
      <c r="B9372">
        <v>19</v>
      </c>
      <c r="C9372">
        <v>15</v>
      </c>
      <c r="D9372">
        <v>133</v>
      </c>
      <c r="E9372">
        <v>4536</v>
      </c>
      <c r="F9372">
        <v>6342</v>
      </c>
      <c r="G9372">
        <v>72</v>
      </c>
      <c r="H9372">
        <v>3</v>
      </c>
      <c r="I9372" s="58">
        <v>26359</v>
      </c>
      <c r="J9372">
        <v>7203</v>
      </c>
      <c r="K9372" s="4">
        <v>0</v>
      </c>
      <c r="L9372" s="4">
        <v>1.286</v>
      </c>
      <c r="M9372" s="4">
        <v>595.75</v>
      </c>
      <c r="N9372" s="4">
        <v>597.03599999999994</v>
      </c>
      <c r="O9372" s="5">
        <v>42305.745292812499</v>
      </c>
      <c r="P9372" s="5">
        <v>43258.050196053242</v>
      </c>
    </row>
    <row r="9373" spans="1:16">
      <c r="A9373">
        <v>6</v>
      </c>
      <c r="B9373">
        <v>19</v>
      </c>
      <c r="C9373">
        <v>15</v>
      </c>
      <c r="D9373">
        <v>133</v>
      </c>
      <c r="E9373">
        <v>563</v>
      </c>
      <c r="F9373">
        <v>6312</v>
      </c>
      <c r="G9373">
        <v>142</v>
      </c>
      <c r="H9373">
        <v>8</v>
      </c>
      <c r="I9373" s="58" t="s">
        <v>11175</v>
      </c>
      <c r="J9373">
        <v>14208</v>
      </c>
      <c r="K9373" s="4">
        <v>0</v>
      </c>
      <c r="L9373" s="4">
        <v>0.55700000000000005</v>
      </c>
      <c r="M9373" s="4">
        <v>0</v>
      </c>
      <c r="N9373" s="4">
        <v>0.55700000000000005</v>
      </c>
      <c r="O9373" s="5">
        <v>42305.745292812499</v>
      </c>
      <c r="P9373" s="5">
        <v>42305.745292812499</v>
      </c>
    </row>
    <row r="9374" spans="1:16">
      <c r="A9374">
        <v>6</v>
      </c>
      <c r="B9374">
        <v>19</v>
      </c>
      <c r="C9374">
        <v>15</v>
      </c>
      <c r="D9374">
        <v>15</v>
      </c>
      <c r="E9374">
        <v>1414</v>
      </c>
      <c r="F9374">
        <v>6094</v>
      </c>
      <c r="G9374">
        <v>1548</v>
      </c>
      <c r="H9374">
        <v>2</v>
      </c>
      <c r="I9374" s="58" t="s">
        <v>11176</v>
      </c>
      <c r="J9374">
        <v>154802</v>
      </c>
      <c r="K9374" s="4">
        <v>1.7000000000000001E-2</v>
      </c>
      <c r="L9374" s="4">
        <v>2.1890000000000001</v>
      </c>
      <c r="M9374" s="4">
        <v>0</v>
      </c>
      <c r="N9374" s="4">
        <v>2.1720000000000002</v>
      </c>
      <c r="O9374" s="5">
        <v>42305.745292812499</v>
      </c>
      <c r="P9374" s="5">
        <v>42305.745292812499</v>
      </c>
    </row>
    <row r="9375" spans="1:16">
      <c r="A9375">
        <v>6</v>
      </c>
      <c r="B9375">
        <v>19</v>
      </c>
      <c r="C9375">
        <v>15</v>
      </c>
      <c r="D9375">
        <v>15</v>
      </c>
      <c r="E9375">
        <v>1451</v>
      </c>
      <c r="F9375">
        <v>6095</v>
      </c>
      <c r="G9375">
        <v>1437</v>
      </c>
      <c r="H9375">
        <v>1</v>
      </c>
      <c r="I9375" s="58" t="s">
        <v>11177</v>
      </c>
      <c r="J9375">
        <v>143701</v>
      </c>
      <c r="K9375" s="4">
        <v>1</v>
      </c>
      <c r="L9375" s="4">
        <v>21.693999999999999</v>
      </c>
      <c r="M9375" s="4">
        <v>0</v>
      </c>
      <c r="N9375" s="4">
        <v>15.993</v>
      </c>
      <c r="O9375" s="5">
        <v>42305.745292812499</v>
      </c>
      <c r="P9375" s="5">
        <v>42305.745292812499</v>
      </c>
    </row>
    <row r="9376" spans="1:16">
      <c r="A9376">
        <v>6</v>
      </c>
      <c r="B9376">
        <v>19</v>
      </c>
      <c r="C9376">
        <v>15</v>
      </c>
      <c r="D9376">
        <v>15</v>
      </c>
      <c r="E9376">
        <v>1614</v>
      </c>
      <c r="F9376">
        <v>6096</v>
      </c>
      <c r="G9376">
        <v>1477</v>
      </c>
      <c r="H9376">
        <v>1</v>
      </c>
      <c r="I9376" s="58" t="s">
        <v>11178</v>
      </c>
      <c r="J9376">
        <v>147701</v>
      </c>
      <c r="K9376" s="4">
        <v>1.018</v>
      </c>
      <c r="L9376" s="4">
        <v>10.648999999999999</v>
      </c>
      <c r="M9376" s="4">
        <v>0.20699999999999999</v>
      </c>
      <c r="N9376" s="4">
        <v>9.8379999999999992</v>
      </c>
      <c r="O9376" s="5">
        <v>42305.745292812499</v>
      </c>
      <c r="P9376" s="5">
        <v>43258.050196053242</v>
      </c>
    </row>
    <row r="9377" spans="1:16">
      <c r="A9377">
        <v>6</v>
      </c>
      <c r="B9377">
        <v>19</v>
      </c>
      <c r="C9377">
        <v>15</v>
      </c>
      <c r="D9377">
        <v>15</v>
      </c>
      <c r="E9377">
        <v>1614</v>
      </c>
      <c r="F9377">
        <v>6097</v>
      </c>
      <c r="G9377">
        <v>1890</v>
      </c>
      <c r="H9377">
        <v>2</v>
      </c>
      <c r="I9377" s="58">
        <v>-3620</v>
      </c>
      <c r="J9377">
        <v>189002</v>
      </c>
      <c r="K9377" s="4">
        <v>1</v>
      </c>
      <c r="L9377" s="4">
        <v>1.2070000000000001</v>
      </c>
      <c r="M9377" s="4">
        <v>0</v>
      </c>
      <c r="N9377" s="4">
        <v>0.20699999999999999</v>
      </c>
      <c r="O9377" s="5">
        <v>42305.745292812499</v>
      </c>
      <c r="P9377" s="5">
        <v>43258.050196053242</v>
      </c>
    </row>
    <row r="9378" spans="1:16">
      <c r="A9378">
        <v>6</v>
      </c>
      <c r="B9378">
        <v>19</v>
      </c>
      <c r="C9378">
        <v>15</v>
      </c>
      <c r="D9378">
        <v>15</v>
      </c>
      <c r="E9378">
        <v>1615</v>
      </c>
      <c r="F9378">
        <v>6098</v>
      </c>
      <c r="G9378">
        <v>1478</v>
      </c>
      <c r="H9378">
        <v>1</v>
      </c>
      <c r="I9378" s="58" t="s">
        <v>11179</v>
      </c>
      <c r="J9378">
        <v>147801</v>
      </c>
      <c r="K9378" s="4">
        <v>9.9939999999999998</v>
      </c>
      <c r="L9378" s="4">
        <v>11.862</v>
      </c>
      <c r="M9378" s="4">
        <v>0</v>
      </c>
      <c r="N9378" s="4">
        <v>1.8660000000000001</v>
      </c>
      <c r="O9378" t="s">
        <v>1223</v>
      </c>
      <c r="P9378" t="s">
        <v>1223</v>
      </c>
    </row>
    <row r="9379" spans="1:16">
      <c r="A9379">
        <v>6</v>
      </c>
      <c r="B9379">
        <v>19</v>
      </c>
      <c r="C9379">
        <v>15</v>
      </c>
      <c r="D9379">
        <v>15</v>
      </c>
      <c r="E9379">
        <v>1616</v>
      </c>
      <c r="F9379">
        <v>6099</v>
      </c>
      <c r="G9379">
        <v>465</v>
      </c>
      <c r="H9379">
        <v>2</v>
      </c>
      <c r="I9379" s="58" t="s">
        <v>11180</v>
      </c>
      <c r="J9379">
        <v>46502</v>
      </c>
      <c r="K9379" s="4">
        <v>1</v>
      </c>
      <c r="L9379" s="4">
        <v>13.648999999999999</v>
      </c>
      <c r="M9379" s="4">
        <v>3.968</v>
      </c>
      <c r="N9379" s="4">
        <v>16.617000000000001</v>
      </c>
      <c r="O9379" s="5">
        <v>42305.745292812499</v>
      </c>
      <c r="P9379" s="5">
        <v>42305.745292812499</v>
      </c>
    </row>
    <row r="9380" spans="1:16">
      <c r="A9380">
        <v>6</v>
      </c>
      <c r="B9380">
        <v>19</v>
      </c>
      <c r="C9380">
        <v>15</v>
      </c>
      <c r="D9380">
        <v>15</v>
      </c>
      <c r="E9380">
        <v>1632</v>
      </c>
      <c r="F9380">
        <v>6100</v>
      </c>
      <c r="G9380">
        <v>658</v>
      </c>
      <c r="H9380">
        <v>1</v>
      </c>
      <c r="I9380" s="58" t="s">
        <v>11181</v>
      </c>
      <c r="J9380">
        <v>65801</v>
      </c>
      <c r="K9380" s="4">
        <v>1</v>
      </c>
      <c r="L9380" s="4">
        <v>9.1920000000000002</v>
      </c>
      <c r="M9380" s="4">
        <v>0</v>
      </c>
      <c r="N9380" s="4">
        <v>8.1920000000000002</v>
      </c>
      <c r="O9380" s="5">
        <v>42305.745292812499</v>
      </c>
      <c r="P9380" s="5">
        <v>42305.745292812499</v>
      </c>
    </row>
    <row r="9381" spans="1:16">
      <c r="A9381">
        <v>6</v>
      </c>
      <c r="B9381">
        <v>19</v>
      </c>
      <c r="C9381">
        <v>15</v>
      </c>
      <c r="D9381">
        <v>15</v>
      </c>
      <c r="E9381">
        <v>1656</v>
      </c>
      <c r="F9381">
        <v>6101</v>
      </c>
      <c r="G9381">
        <v>2230</v>
      </c>
      <c r="H9381">
        <v>1</v>
      </c>
      <c r="I9381" s="58">
        <v>120532</v>
      </c>
      <c r="J9381">
        <v>223001</v>
      </c>
      <c r="K9381" s="4">
        <v>0</v>
      </c>
      <c r="L9381" s="4">
        <v>7.8239999999999998</v>
      </c>
      <c r="M9381" s="4">
        <v>0</v>
      </c>
      <c r="N9381" s="4">
        <v>7.8230000000000004</v>
      </c>
      <c r="O9381" s="5">
        <v>42305.745292812499</v>
      </c>
      <c r="P9381" s="5">
        <v>42305.745292812499</v>
      </c>
    </row>
    <row r="9382" spans="1:16">
      <c r="A9382">
        <v>6</v>
      </c>
      <c r="B9382">
        <v>19</v>
      </c>
      <c r="C9382">
        <v>15</v>
      </c>
      <c r="D9382">
        <v>15</v>
      </c>
      <c r="E9382">
        <v>1721</v>
      </c>
      <c r="F9382">
        <v>6102</v>
      </c>
      <c r="G9382">
        <v>1540</v>
      </c>
      <c r="H9382">
        <v>1</v>
      </c>
      <c r="I9382" s="58" t="s">
        <v>11182</v>
      </c>
      <c r="J9382">
        <v>154001</v>
      </c>
      <c r="K9382" s="4">
        <v>1</v>
      </c>
      <c r="L9382" s="4">
        <v>2.8039999999999998</v>
      </c>
      <c r="M9382" s="4">
        <v>0</v>
      </c>
      <c r="N9382" s="4">
        <v>1.804</v>
      </c>
      <c r="O9382" s="5">
        <v>42305.745292812499</v>
      </c>
      <c r="P9382" s="5">
        <v>42305.745292812499</v>
      </c>
    </row>
    <row r="9383" spans="1:16">
      <c r="A9383">
        <v>6</v>
      </c>
      <c r="B9383">
        <v>19</v>
      </c>
      <c r="C9383">
        <v>15</v>
      </c>
      <c r="D9383">
        <v>15</v>
      </c>
      <c r="E9383">
        <v>1940</v>
      </c>
      <c r="F9383">
        <v>6103</v>
      </c>
      <c r="G9383">
        <v>470</v>
      </c>
      <c r="H9383">
        <v>2</v>
      </c>
      <c r="I9383" s="58" t="s">
        <v>11183</v>
      </c>
      <c r="J9383">
        <v>47002</v>
      </c>
      <c r="K9383" s="4">
        <v>0</v>
      </c>
      <c r="L9383" s="4">
        <v>0.49299999999999999</v>
      </c>
      <c r="M9383" s="4">
        <v>5.2779999999999996</v>
      </c>
      <c r="N9383" s="4">
        <v>5.7709999999999999</v>
      </c>
      <c r="O9383" s="5">
        <v>42305.745292812499</v>
      </c>
      <c r="P9383" s="5">
        <v>43258.050196053242</v>
      </c>
    </row>
    <row r="9384" spans="1:16">
      <c r="A9384">
        <v>6</v>
      </c>
      <c r="B9384">
        <v>19</v>
      </c>
      <c r="C9384">
        <v>15</v>
      </c>
      <c r="D9384">
        <v>15</v>
      </c>
      <c r="E9384">
        <v>2007</v>
      </c>
      <c r="F9384">
        <v>6104</v>
      </c>
      <c r="G9384">
        <v>2255</v>
      </c>
      <c r="H9384">
        <v>1</v>
      </c>
      <c r="I9384" s="58">
        <v>129663</v>
      </c>
      <c r="J9384">
        <v>225501</v>
      </c>
      <c r="K9384" s="4">
        <v>10.116</v>
      </c>
      <c r="L9384" s="4">
        <v>16.891999999999999</v>
      </c>
      <c r="M9384" s="4">
        <v>0</v>
      </c>
      <c r="N9384" s="4">
        <v>6.7759999999999998</v>
      </c>
      <c r="O9384" s="5">
        <v>42305.745292812499</v>
      </c>
      <c r="P9384" s="5">
        <v>42305.745292812499</v>
      </c>
    </row>
    <row r="9385" spans="1:16">
      <c r="A9385">
        <v>6</v>
      </c>
      <c r="B9385">
        <v>19</v>
      </c>
      <c r="C9385">
        <v>15</v>
      </c>
      <c r="D9385">
        <v>15</v>
      </c>
      <c r="E9385">
        <v>2027</v>
      </c>
      <c r="F9385">
        <v>6105</v>
      </c>
      <c r="G9385">
        <v>2104</v>
      </c>
      <c r="H9385">
        <v>2</v>
      </c>
      <c r="I9385" s="58">
        <v>74542</v>
      </c>
      <c r="J9385">
        <v>210402</v>
      </c>
      <c r="K9385" s="4">
        <v>0</v>
      </c>
      <c r="L9385" s="4">
        <v>11.002000000000001</v>
      </c>
      <c r="M9385" s="4">
        <v>4.9800000000000004</v>
      </c>
      <c r="N9385" s="4">
        <v>15.983000000000001</v>
      </c>
      <c r="O9385" s="5">
        <v>42305.745292812499</v>
      </c>
      <c r="P9385" s="5">
        <v>42305.745292812499</v>
      </c>
    </row>
    <row r="9386" spans="1:16">
      <c r="A9386">
        <v>6</v>
      </c>
      <c r="B9386">
        <v>19</v>
      </c>
      <c r="C9386">
        <v>15</v>
      </c>
      <c r="D9386">
        <v>15</v>
      </c>
      <c r="E9386">
        <v>2044</v>
      </c>
      <c r="F9386">
        <v>6106</v>
      </c>
      <c r="G9386">
        <v>1890</v>
      </c>
      <c r="H9386">
        <v>1</v>
      </c>
      <c r="I9386" s="58">
        <v>-3651</v>
      </c>
      <c r="J9386">
        <v>189001</v>
      </c>
      <c r="K9386" s="4">
        <v>0.5</v>
      </c>
      <c r="L9386" s="4">
        <v>7.6509999999999998</v>
      </c>
      <c r="M9386" s="4">
        <v>0</v>
      </c>
      <c r="N9386" s="4">
        <v>7.1509999999999998</v>
      </c>
      <c r="O9386" s="5">
        <v>42305.745292812499</v>
      </c>
      <c r="P9386" s="5">
        <v>42305.745292812499</v>
      </c>
    </row>
    <row r="9387" spans="1:16">
      <c r="A9387">
        <v>6</v>
      </c>
      <c r="B9387">
        <v>19</v>
      </c>
      <c r="C9387">
        <v>15</v>
      </c>
      <c r="D9387">
        <v>15</v>
      </c>
      <c r="E9387">
        <v>2298</v>
      </c>
      <c r="F9387">
        <v>6107</v>
      </c>
      <c r="G9387">
        <v>1433</v>
      </c>
      <c r="H9387">
        <v>1</v>
      </c>
      <c r="I9387" s="58" t="s">
        <v>11184</v>
      </c>
      <c r="J9387">
        <v>143301</v>
      </c>
      <c r="K9387" s="4">
        <v>9.9120000000000008</v>
      </c>
      <c r="L9387" s="4">
        <v>18.559000000000001</v>
      </c>
      <c r="M9387" s="4">
        <v>5.6070000000000002</v>
      </c>
      <c r="N9387" s="4">
        <v>14.254</v>
      </c>
      <c r="O9387" s="5">
        <v>42305.745292812499</v>
      </c>
      <c r="P9387" s="5">
        <v>42305.745292812499</v>
      </c>
    </row>
    <row r="9388" spans="1:16">
      <c r="A9388">
        <v>6</v>
      </c>
      <c r="B9388">
        <v>19</v>
      </c>
      <c r="C9388">
        <v>15</v>
      </c>
      <c r="D9388">
        <v>15</v>
      </c>
      <c r="E9388">
        <v>2557</v>
      </c>
      <c r="F9388">
        <v>6108</v>
      </c>
      <c r="G9388">
        <v>2440</v>
      </c>
      <c r="H9388">
        <v>1</v>
      </c>
      <c r="I9388" s="58">
        <v>197233</v>
      </c>
      <c r="J9388">
        <v>244001</v>
      </c>
      <c r="K9388" s="4">
        <v>9.8409999999999993</v>
      </c>
      <c r="L9388" s="4">
        <v>16.582999999999998</v>
      </c>
      <c r="M9388" s="4">
        <v>0</v>
      </c>
      <c r="N9388" s="4">
        <v>6.742</v>
      </c>
      <c r="O9388" s="5">
        <v>42305.745292812499</v>
      </c>
      <c r="P9388" s="5">
        <v>42305.745292812499</v>
      </c>
    </row>
    <row r="9389" spans="1:16">
      <c r="A9389">
        <v>6</v>
      </c>
      <c r="B9389">
        <v>19</v>
      </c>
      <c r="C9389">
        <v>15</v>
      </c>
      <c r="D9389">
        <v>15</v>
      </c>
      <c r="E9389">
        <v>2558</v>
      </c>
      <c r="F9389">
        <v>6109</v>
      </c>
      <c r="G9389">
        <v>2441</v>
      </c>
      <c r="H9389">
        <v>1</v>
      </c>
      <c r="I9389" s="58">
        <v>197599</v>
      </c>
      <c r="J9389">
        <v>244101</v>
      </c>
      <c r="K9389" s="4">
        <v>0</v>
      </c>
      <c r="L9389" s="4">
        <v>1.508</v>
      </c>
      <c r="M9389" s="4">
        <v>0</v>
      </c>
      <c r="N9389" s="4">
        <v>1.508</v>
      </c>
      <c r="O9389" s="5">
        <v>42305.745292812499</v>
      </c>
      <c r="P9389" s="5">
        <v>42305.745292812499</v>
      </c>
    </row>
    <row r="9390" spans="1:16">
      <c r="A9390">
        <v>6</v>
      </c>
      <c r="B9390">
        <v>19</v>
      </c>
      <c r="C9390">
        <v>15</v>
      </c>
      <c r="D9390">
        <v>15</v>
      </c>
      <c r="E9390">
        <v>2559</v>
      </c>
      <c r="F9390">
        <v>6110</v>
      </c>
      <c r="G9390">
        <v>2442</v>
      </c>
      <c r="H9390">
        <v>1</v>
      </c>
      <c r="I9390" s="58">
        <v>197964</v>
      </c>
      <c r="J9390">
        <v>244201</v>
      </c>
      <c r="K9390" s="4">
        <v>9.98</v>
      </c>
      <c r="L9390" s="4">
        <v>16.271999999999998</v>
      </c>
      <c r="M9390" s="4">
        <v>0</v>
      </c>
      <c r="N9390" s="4">
        <v>6.2910000000000004</v>
      </c>
      <c r="O9390" s="5">
        <v>42305.745292812499</v>
      </c>
      <c r="P9390" s="5">
        <v>42305.745292812499</v>
      </c>
    </row>
    <row r="9391" spans="1:16">
      <c r="A9391">
        <v>6</v>
      </c>
      <c r="B9391">
        <v>19</v>
      </c>
      <c r="C9391">
        <v>15</v>
      </c>
      <c r="D9391">
        <v>15</v>
      </c>
      <c r="E9391">
        <v>267</v>
      </c>
      <c r="F9391">
        <v>6089</v>
      </c>
      <c r="G9391">
        <v>25</v>
      </c>
      <c r="H9391">
        <v>9</v>
      </c>
      <c r="I9391" s="58">
        <v>45901</v>
      </c>
      <c r="J9391">
        <v>2509</v>
      </c>
      <c r="K9391" s="4">
        <v>9.3930000000000007</v>
      </c>
      <c r="L9391" s="4">
        <v>20.77</v>
      </c>
      <c r="M9391" s="4">
        <v>0</v>
      </c>
      <c r="N9391" s="4">
        <v>11.377000000000001</v>
      </c>
      <c r="O9391" s="5">
        <v>42305.745292812499</v>
      </c>
      <c r="P9391" s="5">
        <v>42305.745292812499</v>
      </c>
    </row>
    <row r="9392" spans="1:16">
      <c r="A9392">
        <v>6</v>
      </c>
      <c r="B9392">
        <v>19</v>
      </c>
      <c r="C9392">
        <v>15</v>
      </c>
      <c r="D9392">
        <v>15</v>
      </c>
      <c r="E9392">
        <v>2703</v>
      </c>
      <c r="F9392">
        <v>6111</v>
      </c>
      <c r="G9392">
        <v>2708</v>
      </c>
      <c r="H9392">
        <v>1</v>
      </c>
      <c r="I9392" s="58">
        <v>295117</v>
      </c>
      <c r="J9392">
        <v>270801</v>
      </c>
      <c r="K9392" s="4">
        <v>8.4369999999999994</v>
      </c>
      <c r="L9392" s="4">
        <v>18.623000000000001</v>
      </c>
      <c r="M9392" s="4">
        <v>0</v>
      </c>
      <c r="N9392" s="4">
        <v>10.186</v>
      </c>
      <c r="O9392" s="5">
        <v>42305.745292812499</v>
      </c>
      <c r="P9392" s="5">
        <v>42305.745292812499</v>
      </c>
    </row>
    <row r="9393" spans="1:16">
      <c r="A9393">
        <v>6</v>
      </c>
      <c r="B9393">
        <v>19</v>
      </c>
      <c r="C9393">
        <v>15</v>
      </c>
      <c r="D9393">
        <v>15</v>
      </c>
      <c r="E9393">
        <v>2784</v>
      </c>
      <c r="F9393">
        <v>6112</v>
      </c>
      <c r="G9393">
        <v>1741</v>
      </c>
      <c r="H9393">
        <v>2</v>
      </c>
      <c r="I9393" s="58">
        <v>-58041</v>
      </c>
      <c r="J9393">
        <v>174102</v>
      </c>
      <c r="K9393" s="4">
        <v>1</v>
      </c>
      <c r="L9393" s="4">
        <v>13.332000000000001</v>
      </c>
      <c r="M9393" s="4">
        <v>10.151999999999999</v>
      </c>
      <c r="N9393" s="4">
        <v>22.484000000000002</v>
      </c>
      <c r="O9393" s="5">
        <v>42305.745292812499</v>
      </c>
      <c r="P9393" s="5">
        <v>43258.050196053242</v>
      </c>
    </row>
    <row r="9394" spans="1:16">
      <c r="A9394">
        <v>6</v>
      </c>
      <c r="B9394">
        <v>19</v>
      </c>
      <c r="C9394">
        <v>15</v>
      </c>
      <c r="D9394">
        <v>15</v>
      </c>
      <c r="E9394">
        <v>3301</v>
      </c>
      <c r="F9394">
        <v>6113</v>
      </c>
      <c r="G9394">
        <v>3212</v>
      </c>
      <c r="H9394">
        <v>6</v>
      </c>
      <c r="I9394" s="58">
        <v>479352</v>
      </c>
      <c r="J9394">
        <v>321206</v>
      </c>
      <c r="K9394" s="4">
        <v>0.5</v>
      </c>
      <c r="L9394" s="4">
        <v>5.452</v>
      </c>
      <c r="M9394" s="4">
        <v>18.600000000000001</v>
      </c>
      <c r="N9394" s="4">
        <v>23.552</v>
      </c>
      <c r="O9394" s="5">
        <v>42305.745292812499</v>
      </c>
      <c r="P9394" s="5">
        <v>42305.745292812499</v>
      </c>
    </row>
    <row r="9395" spans="1:16">
      <c r="A9395">
        <v>6</v>
      </c>
      <c r="B9395">
        <v>19</v>
      </c>
      <c r="C9395">
        <v>15</v>
      </c>
      <c r="D9395">
        <v>15</v>
      </c>
      <c r="E9395">
        <v>331</v>
      </c>
      <c r="F9395">
        <v>6090</v>
      </c>
      <c r="G9395">
        <v>3615</v>
      </c>
      <c r="H9395">
        <v>1</v>
      </c>
      <c r="I9395" s="58">
        <v>626393</v>
      </c>
      <c r="J9395">
        <v>361501</v>
      </c>
      <c r="K9395" s="4">
        <v>0</v>
      </c>
      <c r="L9395" s="4">
        <v>0.80500000000000005</v>
      </c>
      <c r="M9395" s="4">
        <v>0</v>
      </c>
      <c r="N9395" s="4">
        <v>0.80500000000000005</v>
      </c>
      <c r="O9395" s="5">
        <v>42305.745292812499</v>
      </c>
      <c r="P9395" s="5">
        <v>42305.745292812499</v>
      </c>
    </row>
    <row r="9396" spans="1:16">
      <c r="A9396">
        <v>6</v>
      </c>
      <c r="B9396">
        <v>19</v>
      </c>
      <c r="C9396">
        <v>15</v>
      </c>
      <c r="D9396">
        <v>15</v>
      </c>
      <c r="E9396">
        <v>3375</v>
      </c>
      <c r="F9396">
        <v>6114</v>
      </c>
      <c r="G9396">
        <v>850</v>
      </c>
      <c r="H9396">
        <v>5</v>
      </c>
      <c r="I9396" s="58" t="s">
        <v>11185</v>
      </c>
      <c r="J9396">
        <v>85005</v>
      </c>
      <c r="K9396" s="4">
        <v>7.34</v>
      </c>
      <c r="L9396" s="4">
        <v>11.565</v>
      </c>
      <c r="M9396" s="4">
        <v>0</v>
      </c>
      <c r="N9396" s="4">
        <v>4.2249999999999996</v>
      </c>
      <c r="O9396" s="5">
        <v>42305.745292812499</v>
      </c>
      <c r="P9396" s="5">
        <v>43258.050196053242</v>
      </c>
    </row>
    <row r="9397" spans="1:16">
      <c r="A9397">
        <v>6</v>
      </c>
      <c r="B9397">
        <v>19</v>
      </c>
      <c r="C9397">
        <v>15</v>
      </c>
      <c r="D9397">
        <v>15</v>
      </c>
      <c r="E9397">
        <v>3406</v>
      </c>
      <c r="F9397">
        <v>6115</v>
      </c>
      <c r="G9397">
        <v>2452</v>
      </c>
      <c r="H9397">
        <v>5</v>
      </c>
      <c r="I9397" s="58">
        <v>201737</v>
      </c>
      <c r="J9397">
        <v>245205</v>
      </c>
      <c r="K9397" s="4">
        <v>1</v>
      </c>
      <c r="L9397" s="4">
        <v>2.375</v>
      </c>
      <c r="M9397" s="4">
        <v>0</v>
      </c>
      <c r="N9397" s="4">
        <v>1.375</v>
      </c>
      <c r="O9397" s="5">
        <v>42305.745292812499</v>
      </c>
      <c r="P9397" s="5">
        <v>42305.745292812499</v>
      </c>
    </row>
    <row r="9398" spans="1:16">
      <c r="A9398">
        <v>6</v>
      </c>
      <c r="B9398">
        <v>19</v>
      </c>
      <c r="C9398">
        <v>15</v>
      </c>
      <c r="D9398">
        <v>15</v>
      </c>
      <c r="E9398">
        <v>3422</v>
      </c>
      <c r="F9398">
        <v>6116</v>
      </c>
      <c r="G9398">
        <v>2104</v>
      </c>
      <c r="H9398">
        <v>2</v>
      </c>
      <c r="I9398" s="58">
        <v>74542</v>
      </c>
      <c r="J9398">
        <v>210402</v>
      </c>
      <c r="K9398" s="4">
        <v>20</v>
      </c>
      <c r="L9398" s="4">
        <v>22.984000000000002</v>
      </c>
      <c r="M9398" s="4">
        <v>1E-3</v>
      </c>
      <c r="N9398" s="4">
        <v>2.9750000000000001</v>
      </c>
      <c r="O9398" t="s">
        <v>1223</v>
      </c>
      <c r="P9398" t="s">
        <v>1223</v>
      </c>
    </row>
    <row r="9399" spans="1:16">
      <c r="A9399">
        <v>6</v>
      </c>
      <c r="B9399">
        <v>19</v>
      </c>
      <c r="C9399">
        <v>15</v>
      </c>
      <c r="D9399">
        <v>15</v>
      </c>
      <c r="E9399">
        <v>3422</v>
      </c>
      <c r="F9399">
        <v>6117</v>
      </c>
      <c r="G9399">
        <v>2344</v>
      </c>
      <c r="H9399">
        <v>1</v>
      </c>
      <c r="I9399" s="58">
        <v>162169</v>
      </c>
      <c r="J9399">
        <v>234401</v>
      </c>
      <c r="K9399" s="4">
        <v>0</v>
      </c>
      <c r="L9399" s="4">
        <v>0.30599999999999999</v>
      </c>
      <c r="M9399" s="4">
        <v>2.9750000000000001</v>
      </c>
      <c r="N9399" s="4">
        <v>3.2829999999999999</v>
      </c>
      <c r="O9399" t="s">
        <v>1223</v>
      </c>
      <c r="P9399" t="s">
        <v>1223</v>
      </c>
    </row>
    <row r="9400" spans="1:16">
      <c r="A9400">
        <v>6</v>
      </c>
      <c r="B9400">
        <v>19</v>
      </c>
      <c r="C9400">
        <v>15</v>
      </c>
      <c r="D9400">
        <v>15</v>
      </c>
      <c r="E9400">
        <v>3431</v>
      </c>
      <c r="F9400">
        <v>6118</v>
      </c>
      <c r="G9400">
        <v>1479</v>
      </c>
      <c r="H9400">
        <v>2</v>
      </c>
      <c r="I9400" s="58" t="s">
        <v>11186</v>
      </c>
      <c r="J9400">
        <v>147902</v>
      </c>
      <c r="K9400" s="4">
        <v>1</v>
      </c>
      <c r="L9400" s="4">
        <v>1.373</v>
      </c>
      <c r="M9400" s="4">
        <v>0</v>
      </c>
      <c r="N9400" s="4">
        <v>0.373</v>
      </c>
      <c r="O9400" s="5">
        <v>42305.745292812499</v>
      </c>
      <c r="P9400" s="5">
        <v>42305.745292812499</v>
      </c>
    </row>
    <row r="9401" spans="1:16">
      <c r="A9401">
        <v>6</v>
      </c>
      <c r="B9401">
        <v>19</v>
      </c>
      <c r="C9401">
        <v>15</v>
      </c>
      <c r="D9401">
        <v>15</v>
      </c>
      <c r="E9401">
        <v>3433</v>
      </c>
      <c r="F9401">
        <v>6119</v>
      </c>
      <c r="G9401">
        <v>1890</v>
      </c>
      <c r="H9401">
        <v>2</v>
      </c>
      <c r="I9401" s="58">
        <v>-3620</v>
      </c>
      <c r="J9401">
        <v>189002</v>
      </c>
      <c r="K9401" s="4">
        <v>1.2070000000000001</v>
      </c>
      <c r="L9401" s="4">
        <v>1.9079999999999999</v>
      </c>
      <c r="M9401" s="4">
        <v>0</v>
      </c>
      <c r="N9401" s="4">
        <v>0.70099999999999996</v>
      </c>
      <c r="O9401" s="5">
        <v>42305.745292812499</v>
      </c>
      <c r="P9401" s="5">
        <v>42305.745292812499</v>
      </c>
    </row>
    <row r="9402" spans="1:16">
      <c r="A9402">
        <v>6</v>
      </c>
      <c r="B9402">
        <v>19</v>
      </c>
      <c r="C9402">
        <v>15</v>
      </c>
      <c r="D9402">
        <v>15</v>
      </c>
      <c r="E9402">
        <v>3534</v>
      </c>
      <c r="F9402">
        <v>6120</v>
      </c>
      <c r="G9402">
        <v>25</v>
      </c>
      <c r="H9402">
        <v>2</v>
      </c>
      <c r="I9402" s="58">
        <v>45689</v>
      </c>
      <c r="J9402">
        <v>2502</v>
      </c>
      <c r="K9402" s="4">
        <v>0</v>
      </c>
      <c r="L9402" s="4">
        <v>21.706</v>
      </c>
      <c r="M9402" s="4">
        <v>571.09799999999996</v>
      </c>
      <c r="N9402" s="4">
        <v>592.80399999999997</v>
      </c>
      <c r="O9402" s="5">
        <v>42305.745292812499</v>
      </c>
      <c r="P9402" s="5">
        <v>43258.050196053242</v>
      </c>
    </row>
    <row r="9403" spans="1:16">
      <c r="A9403">
        <v>6</v>
      </c>
      <c r="B9403">
        <v>19</v>
      </c>
      <c r="C9403">
        <v>15</v>
      </c>
      <c r="D9403">
        <v>15</v>
      </c>
      <c r="E9403">
        <v>3534</v>
      </c>
      <c r="F9403">
        <v>6121</v>
      </c>
      <c r="G9403">
        <v>72</v>
      </c>
      <c r="H9403">
        <v>7</v>
      </c>
      <c r="I9403" s="58">
        <v>26481</v>
      </c>
      <c r="J9403">
        <v>7207</v>
      </c>
      <c r="K9403" s="4">
        <v>0</v>
      </c>
      <c r="L9403" s="4">
        <v>7.4059999999999997</v>
      </c>
      <c r="M9403" s="4">
        <v>543.26499999999999</v>
      </c>
      <c r="N9403" s="4">
        <v>550.67100000000005</v>
      </c>
      <c r="O9403" s="5">
        <v>42305.745292812499</v>
      </c>
      <c r="P9403" s="5">
        <v>43258.050196053242</v>
      </c>
    </row>
    <row r="9404" spans="1:16">
      <c r="A9404">
        <v>6</v>
      </c>
      <c r="B9404">
        <v>19</v>
      </c>
      <c r="C9404">
        <v>15</v>
      </c>
      <c r="D9404">
        <v>15</v>
      </c>
      <c r="E9404">
        <v>3534</v>
      </c>
      <c r="F9404">
        <v>6122</v>
      </c>
      <c r="G9404">
        <v>72</v>
      </c>
      <c r="H9404">
        <v>8</v>
      </c>
      <c r="I9404" s="58">
        <v>26512</v>
      </c>
      <c r="J9404">
        <v>7208</v>
      </c>
      <c r="K9404" s="4">
        <v>0</v>
      </c>
      <c r="L9404" s="4">
        <v>6.8029999999999999</v>
      </c>
      <c r="M9404" s="4">
        <v>550.67100000000005</v>
      </c>
      <c r="N9404" s="4">
        <v>557.47400000000005</v>
      </c>
      <c r="O9404" s="5">
        <v>42305.745292812499</v>
      </c>
      <c r="P9404" s="5">
        <v>42305.745292812499</v>
      </c>
    </row>
    <row r="9405" spans="1:16">
      <c r="A9405">
        <v>6</v>
      </c>
      <c r="B9405">
        <v>19</v>
      </c>
      <c r="C9405">
        <v>15</v>
      </c>
      <c r="D9405">
        <v>15</v>
      </c>
      <c r="E9405">
        <v>3534</v>
      </c>
      <c r="F9405">
        <v>6123</v>
      </c>
      <c r="G9405">
        <v>72</v>
      </c>
      <c r="H9405">
        <v>12</v>
      </c>
      <c r="I9405" s="58">
        <v>26634</v>
      </c>
      <c r="J9405">
        <v>7212</v>
      </c>
      <c r="K9405" s="4">
        <v>14.209</v>
      </c>
      <c r="L9405" s="4">
        <v>25.318000000000001</v>
      </c>
      <c r="M9405" s="4">
        <v>557.47400000000005</v>
      </c>
      <c r="N9405" s="4">
        <v>568.58299999999997</v>
      </c>
      <c r="O9405" s="5">
        <v>42305.745292812499</v>
      </c>
      <c r="P9405" s="5">
        <v>42305.745292812499</v>
      </c>
    </row>
    <row r="9406" spans="1:16">
      <c r="A9406">
        <v>6</v>
      </c>
      <c r="B9406">
        <v>19</v>
      </c>
      <c r="C9406">
        <v>15</v>
      </c>
      <c r="D9406">
        <v>15</v>
      </c>
      <c r="E9406">
        <v>3538</v>
      </c>
      <c r="F9406">
        <v>6124</v>
      </c>
      <c r="G9406">
        <v>16</v>
      </c>
      <c r="H9406">
        <v>7</v>
      </c>
      <c r="I9406" s="58">
        <v>42552</v>
      </c>
      <c r="J9406">
        <v>1607</v>
      </c>
      <c r="K9406" s="4">
        <v>33.686</v>
      </c>
      <c r="L9406" s="4">
        <v>40.468000000000004</v>
      </c>
      <c r="M9406" s="4">
        <v>166.67</v>
      </c>
      <c r="N9406" s="4">
        <v>173.452</v>
      </c>
      <c r="O9406" s="5">
        <v>42305.745292812499</v>
      </c>
      <c r="P9406" s="5">
        <v>43258.050196053242</v>
      </c>
    </row>
    <row r="9407" spans="1:16">
      <c r="A9407">
        <v>6</v>
      </c>
      <c r="B9407">
        <v>19</v>
      </c>
      <c r="C9407">
        <v>15</v>
      </c>
      <c r="D9407">
        <v>15</v>
      </c>
      <c r="E9407">
        <v>3538</v>
      </c>
      <c r="F9407">
        <v>6125</v>
      </c>
      <c r="G9407">
        <v>17</v>
      </c>
      <c r="H9407">
        <v>2</v>
      </c>
      <c r="I9407" s="58">
        <v>42767</v>
      </c>
      <c r="J9407">
        <v>1702</v>
      </c>
      <c r="K9407" s="4">
        <v>9.4830000000000005</v>
      </c>
      <c r="L9407" s="4">
        <v>12.755000000000001</v>
      </c>
      <c r="M9407" s="4">
        <v>141.52699999999999</v>
      </c>
      <c r="N9407" s="4">
        <v>144.79900000000001</v>
      </c>
      <c r="O9407" s="5">
        <v>42305.745292812499</v>
      </c>
      <c r="P9407" s="5">
        <v>43258.050196053242</v>
      </c>
    </row>
    <row r="9408" spans="1:16">
      <c r="A9408">
        <v>6</v>
      </c>
      <c r="B9408">
        <v>19</v>
      </c>
      <c r="C9408">
        <v>15</v>
      </c>
      <c r="D9408">
        <v>15</v>
      </c>
      <c r="E9408">
        <v>3538</v>
      </c>
      <c r="F9408">
        <v>6126</v>
      </c>
      <c r="G9408">
        <v>17</v>
      </c>
      <c r="H9408">
        <v>3</v>
      </c>
      <c r="I9408" s="58">
        <v>42795</v>
      </c>
      <c r="J9408">
        <v>1703</v>
      </c>
      <c r="K9408" s="4">
        <v>1</v>
      </c>
      <c r="L9408" s="4">
        <v>9.4830000000000005</v>
      </c>
      <c r="M9408" s="4">
        <v>133.04400000000001</v>
      </c>
      <c r="N9408" s="4">
        <v>141.52699999999999</v>
      </c>
      <c r="O9408" s="5">
        <v>42305.745292812499</v>
      </c>
      <c r="P9408" s="5">
        <v>43258.050196053242</v>
      </c>
    </row>
    <row r="9409" spans="1:16">
      <c r="A9409">
        <v>6</v>
      </c>
      <c r="B9409">
        <v>19</v>
      </c>
      <c r="C9409">
        <v>15</v>
      </c>
      <c r="D9409">
        <v>15</v>
      </c>
      <c r="E9409">
        <v>3538</v>
      </c>
      <c r="F9409">
        <v>6127</v>
      </c>
      <c r="G9409">
        <v>17</v>
      </c>
      <c r="H9409">
        <v>9</v>
      </c>
      <c r="I9409" s="58">
        <v>42979</v>
      </c>
      <c r="J9409">
        <v>1709</v>
      </c>
      <c r="K9409" s="4">
        <v>11.813000000000001</v>
      </c>
      <c r="L9409" s="4">
        <v>20.425999999999998</v>
      </c>
      <c r="M9409" s="4">
        <v>144.79900000000001</v>
      </c>
      <c r="N9409" s="4">
        <v>153.41200000000001</v>
      </c>
      <c r="O9409" s="5">
        <v>42305.745292812499</v>
      </c>
      <c r="P9409" s="5">
        <v>42305.745292812499</v>
      </c>
    </row>
    <row r="9410" spans="1:16">
      <c r="A9410">
        <v>6</v>
      </c>
      <c r="B9410">
        <v>19</v>
      </c>
      <c r="C9410">
        <v>15</v>
      </c>
      <c r="D9410">
        <v>15</v>
      </c>
      <c r="E9410">
        <v>3538</v>
      </c>
      <c r="F9410">
        <v>6128</v>
      </c>
      <c r="G9410">
        <v>17</v>
      </c>
      <c r="H9410">
        <v>10</v>
      </c>
      <c r="I9410" s="58">
        <v>43009</v>
      </c>
      <c r="J9410">
        <v>1710</v>
      </c>
      <c r="K9410" s="4">
        <v>20.427</v>
      </c>
      <c r="L9410" s="4">
        <v>33.685000000000002</v>
      </c>
      <c r="M9410" s="4">
        <v>153.41200000000001</v>
      </c>
      <c r="N9410" s="4">
        <v>166.67</v>
      </c>
      <c r="O9410" s="5">
        <v>42305.745292812499</v>
      </c>
      <c r="P9410" s="5">
        <v>43258.050196053242</v>
      </c>
    </row>
    <row r="9411" spans="1:16">
      <c r="A9411">
        <v>6</v>
      </c>
      <c r="B9411">
        <v>19</v>
      </c>
      <c r="C9411">
        <v>15</v>
      </c>
      <c r="D9411">
        <v>15</v>
      </c>
      <c r="E9411">
        <v>3541</v>
      </c>
      <c r="F9411">
        <v>6129</v>
      </c>
      <c r="G9411">
        <v>73</v>
      </c>
      <c r="H9411">
        <v>8</v>
      </c>
      <c r="I9411" s="58">
        <v>26877</v>
      </c>
      <c r="J9411">
        <v>7308</v>
      </c>
      <c r="K9411" s="4">
        <v>0</v>
      </c>
      <c r="L9411" s="4">
        <v>12.266999999999999</v>
      </c>
      <c r="M9411" s="4">
        <v>130.52000000000001</v>
      </c>
      <c r="N9411" s="4">
        <v>142.78700000000001</v>
      </c>
      <c r="O9411" s="5">
        <v>42305.745292812499</v>
      </c>
      <c r="P9411" s="5">
        <v>42305.745292812499</v>
      </c>
    </row>
    <row r="9412" spans="1:16">
      <c r="A9412">
        <v>6</v>
      </c>
      <c r="B9412">
        <v>19</v>
      </c>
      <c r="C9412">
        <v>15</v>
      </c>
      <c r="D9412">
        <v>15</v>
      </c>
      <c r="E9412">
        <v>3541</v>
      </c>
      <c r="F9412">
        <v>6130</v>
      </c>
      <c r="G9412">
        <v>73</v>
      </c>
      <c r="H9412">
        <v>9</v>
      </c>
      <c r="I9412" s="58">
        <v>26908</v>
      </c>
      <c r="J9412">
        <v>7309</v>
      </c>
      <c r="K9412" s="4">
        <v>1</v>
      </c>
      <c r="L9412" s="4">
        <v>12.903</v>
      </c>
      <c r="M9412" s="4">
        <v>118.617</v>
      </c>
      <c r="N9412" s="4">
        <v>130.52000000000001</v>
      </c>
      <c r="O9412" s="5">
        <v>42305.745292812499</v>
      </c>
      <c r="P9412" s="5">
        <v>42305.745292812499</v>
      </c>
    </row>
    <row r="9413" spans="1:16">
      <c r="A9413">
        <v>6</v>
      </c>
      <c r="B9413">
        <v>19</v>
      </c>
      <c r="C9413">
        <v>15</v>
      </c>
      <c r="D9413">
        <v>15</v>
      </c>
      <c r="E9413">
        <v>3548</v>
      </c>
      <c r="F9413">
        <v>6131</v>
      </c>
      <c r="G9413">
        <v>521</v>
      </c>
      <c r="H9413">
        <v>4</v>
      </c>
      <c r="I9413" s="58" t="s">
        <v>11187</v>
      </c>
      <c r="J9413">
        <v>52104</v>
      </c>
      <c r="K9413" s="4">
        <v>6.6749999999999998</v>
      </c>
      <c r="L9413" s="4">
        <v>27.274000000000001</v>
      </c>
      <c r="M9413" s="4">
        <v>6.3220000000000001</v>
      </c>
      <c r="N9413" s="4">
        <v>26.920999999999999</v>
      </c>
      <c r="O9413" s="5">
        <v>42305.745292812499</v>
      </c>
      <c r="P9413" s="5">
        <v>42305.745292812499</v>
      </c>
    </row>
    <row r="9414" spans="1:16">
      <c r="A9414">
        <v>6</v>
      </c>
      <c r="B9414">
        <v>19</v>
      </c>
      <c r="C9414">
        <v>15</v>
      </c>
      <c r="D9414">
        <v>15</v>
      </c>
      <c r="E9414">
        <v>3548</v>
      </c>
      <c r="F9414">
        <v>6132</v>
      </c>
      <c r="G9414">
        <v>521</v>
      </c>
      <c r="H9414">
        <v>5</v>
      </c>
      <c r="I9414" s="58" t="s">
        <v>11188</v>
      </c>
      <c r="J9414">
        <v>52105</v>
      </c>
      <c r="K9414" s="4">
        <v>0.5</v>
      </c>
      <c r="L9414" s="4">
        <v>53.101999999999997</v>
      </c>
      <c r="M9414" s="4">
        <v>0</v>
      </c>
      <c r="N9414" s="4">
        <v>53.174999999999997</v>
      </c>
      <c r="O9414" s="5">
        <v>42305.745292812499</v>
      </c>
      <c r="P9414" s="5">
        <v>43258.050196053242</v>
      </c>
    </row>
    <row r="9415" spans="1:16">
      <c r="A9415">
        <v>6</v>
      </c>
      <c r="B9415">
        <v>19</v>
      </c>
      <c r="C9415">
        <v>15</v>
      </c>
      <c r="D9415">
        <v>15</v>
      </c>
      <c r="E9415">
        <v>3548</v>
      </c>
      <c r="F9415">
        <v>6133</v>
      </c>
      <c r="G9415">
        <v>521</v>
      </c>
      <c r="H9415">
        <v>6</v>
      </c>
      <c r="I9415" s="58" t="s">
        <v>11189</v>
      </c>
      <c r="J9415">
        <v>52106</v>
      </c>
      <c r="K9415" s="4">
        <v>30.535</v>
      </c>
      <c r="L9415" s="4">
        <v>45.332999999999998</v>
      </c>
      <c r="M9415" s="4">
        <v>30.608000000000001</v>
      </c>
      <c r="N9415" s="4">
        <v>45.405999999999999</v>
      </c>
      <c r="O9415" s="5">
        <v>42305.745292812499</v>
      </c>
      <c r="P9415" s="5">
        <v>43258.050196053242</v>
      </c>
    </row>
    <row r="9416" spans="1:16">
      <c r="A9416">
        <v>6</v>
      </c>
      <c r="B9416">
        <v>19</v>
      </c>
      <c r="C9416">
        <v>15</v>
      </c>
      <c r="D9416">
        <v>15</v>
      </c>
      <c r="E9416">
        <v>3554</v>
      </c>
      <c r="F9416">
        <v>6134</v>
      </c>
      <c r="G9416">
        <v>1502</v>
      </c>
      <c r="H9416">
        <v>3</v>
      </c>
      <c r="I9416" s="58" t="s">
        <v>11190</v>
      </c>
      <c r="J9416">
        <v>150203</v>
      </c>
      <c r="K9416" s="4">
        <v>23.135000000000002</v>
      </c>
      <c r="L9416" s="4">
        <v>35.360999999999997</v>
      </c>
      <c r="M9416" s="4">
        <v>0</v>
      </c>
      <c r="N9416" s="4">
        <v>7.5860000000000003</v>
      </c>
      <c r="O9416" s="5">
        <v>42305.745292812499</v>
      </c>
      <c r="P9416" s="5">
        <v>42305.745292812499</v>
      </c>
    </row>
    <row r="9417" spans="1:16">
      <c r="A9417">
        <v>6</v>
      </c>
      <c r="B9417">
        <v>19</v>
      </c>
      <c r="C9417">
        <v>15</v>
      </c>
      <c r="D9417">
        <v>15</v>
      </c>
      <c r="E9417">
        <v>3866</v>
      </c>
      <c r="F9417">
        <v>6135</v>
      </c>
      <c r="G9417">
        <v>291</v>
      </c>
      <c r="H9417">
        <v>9</v>
      </c>
      <c r="I9417" s="58" t="s">
        <v>11191</v>
      </c>
      <c r="J9417">
        <v>29109</v>
      </c>
      <c r="K9417" s="4">
        <v>1.4279999999999999</v>
      </c>
      <c r="L9417" s="4">
        <v>10.635</v>
      </c>
      <c r="M9417" s="4">
        <v>338.34899999999999</v>
      </c>
      <c r="N9417" s="4">
        <v>347.55599999999998</v>
      </c>
      <c r="O9417" s="5">
        <v>42305.745292812499</v>
      </c>
      <c r="P9417" s="5">
        <v>43258.050196053242</v>
      </c>
    </row>
    <row r="9418" spans="1:16">
      <c r="A9418">
        <v>6</v>
      </c>
      <c r="B9418">
        <v>19</v>
      </c>
      <c r="C9418">
        <v>15</v>
      </c>
      <c r="D9418">
        <v>15</v>
      </c>
      <c r="E9418">
        <v>3866</v>
      </c>
      <c r="F9418">
        <v>6136</v>
      </c>
      <c r="G9418">
        <v>291</v>
      </c>
      <c r="H9418">
        <v>10</v>
      </c>
      <c r="I9418" s="58" t="s">
        <v>1780</v>
      </c>
      <c r="J9418">
        <v>29110</v>
      </c>
      <c r="K9418" s="4">
        <v>1</v>
      </c>
      <c r="L9418" s="4">
        <v>10.029</v>
      </c>
      <c r="M9418" s="4">
        <v>347.55599999999998</v>
      </c>
      <c r="N9418" s="4">
        <v>356.58499999999998</v>
      </c>
      <c r="O9418" s="5">
        <v>42305.745292812499</v>
      </c>
      <c r="P9418" s="5">
        <v>43258.050196053242</v>
      </c>
    </row>
    <row r="9419" spans="1:16">
      <c r="A9419">
        <v>6</v>
      </c>
      <c r="B9419">
        <v>19</v>
      </c>
      <c r="C9419">
        <v>15</v>
      </c>
      <c r="D9419">
        <v>15</v>
      </c>
      <c r="E9419">
        <v>3866</v>
      </c>
      <c r="F9419">
        <v>6137</v>
      </c>
      <c r="G9419">
        <v>613</v>
      </c>
      <c r="H9419">
        <v>1</v>
      </c>
      <c r="I9419" s="58" t="s">
        <v>1781</v>
      </c>
      <c r="J9419">
        <v>61301</v>
      </c>
      <c r="K9419" s="4">
        <v>2.8809999999999998</v>
      </c>
      <c r="L9419" s="4">
        <v>13.397</v>
      </c>
      <c r="M9419" s="4">
        <v>373.09300000000002</v>
      </c>
      <c r="N9419" s="4">
        <v>383.60899999999998</v>
      </c>
      <c r="O9419" s="5">
        <v>42305.745292812499</v>
      </c>
      <c r="P9419" s="5">
        <v>43258.050196053242</v>
      </c>
    </row>
    <row r="9420" spans="1:16">
      <c r="A9420">
        <v>6</v>
      </c>
      <c r="B9420">
        <v>19</v>
      </c>
      <c r="C9420">
        <v>15</v>
      </c>
      <c r="D9420">
        <v>15</v>
      </c>
      <c r="E9420">
        <v>3961</v>
      </c>
      <c r="F9420">
        <v>6138</v>
      </c>
      <c r="G9420">
        <v>17</v>
      </c>
      <c r="H9420">
        <v>12</v>
      </c>
      <c r="I9420" s="58">
        <v>43070</v>
      </c>
      <c r="J9420">
        <v>1712</v>
      </c>
      <c r="K9420" s="4">
        <v>0</v>
      </c>
      <c r="L9420" s="4">
        <v>0.23799999999999999</v>
      </c>
      <c r="M9420" s="4">
        <v>0</v>
      </c>
      <c r="N9420" s="4">
        <v>0.23799999999999999</v>
      </c>
      <c r="O9420" s="5">
        <v>42305.745292812499</v>
      </c>
      <c r="P9420" s="5">
        <v>43258.050196053242</v>
      </c>
    </row>
    <row r="9421" spans="1:16">
      <c r="A9421">
        <v>6</v>
      </c>
      <c r="B9421">
        <v>19</v>
      </c>
      <c r="C9421">
        <v>15</v>
      </c>
      <c r="D9421">
        <v>15</v>
      </c>
      <c r="E9421">
        <v>3975</v>
      </c>
      <c r="F9421">
        <v>6139</v>
      </c>
      <c r="G9421">
        <v>3508</v>
      </c>
      <c r="H9421">
        <v>1</v>
      </c>
      <c r="I9421" s="58">
        <v>587311</v>
      </c>
      <c r="J9421">
        <v>350801</v>
      </c>
      <c r="K9421" s="4">
        <v>0</v>
      </c>
      <c r="L9421" s="4">
        <v>10.667</v>
      </c>
      <c r="M9421" s="4">
        <v>0</v>
      </c>
      <c r="N9421" s="4">
        <v>10.667</v>
      </c>
      <c r="O9421" s="5">
        <v>42305.745292812499</v>
      </c>
      <c r="P9421" s="5">
        <v>42305.745292812499</v>
      </c>
    </row>
    <row r="9422" spans="1:16">
      <c r="A9422">
        <v>6</v>
      </c>
      <c r="B9422">
        <v>19</v>
      </c>
      <c r="C9422">
        <v>15</v>
      </c>
      <c r="D9422">
        <v>15</v>
      </c>
      <c r="E9422">
        <v>4021</v>
      </c>
      <c r="F9422">
        <v>6140</v>
      </c>
      <c r="G9422">
        <v>3544</v>
      </c>
      <c r="H9422">
        <v>2</v>
      </c>
      <c r="I9422" s="58">
        <v>600491</v>
      </c>
      <c r="J9422">
        <v>354402</v>
      </c>
      <c r="K9422" s="4">
        <v>0</v>
      </c>
      <c r="L9422" s="4">
        <v>5.48</v>
      </c>
      <c r="M9422" s="4">
        <v>0</v>
      </c>
      <c r="N9422" s="4">
        <v>5.48</v>
      </c>
      <c r="O9422" s="5">
        <v>42305.745292812499</v>
      </c>
      <c r="P9422" s="5">
        <v>42305.745292812499</v>
      </c>
    </row>
    <row r="9423" spans="1:16">
      <c r="A9423">
        <v>6</v>
      </c>
      <c r="B9423">
        <v>19</v>
      </c>
      <c r="C9423">
        <v>15</v>
      </c>
      <c r="D9423">
        <v>15</v>
      </c>
      <c r="E9423">
        <v>4021</v>
      </c>
      <c r="F9423">
        <v>6141</v>
      </c>
      <c r="G9423">
        <v>3544</v>
      </c>
      <c r="H9423">
        <v>4</v>
      </c>
      <c r="I9423" s="58">
        <v>600551</v>
      </c>
      <c r="J9423">
        <v>354404</v>
      </c>
      <c r="K9423" s="4">
        <v>0</v>
      </c>
      <c r="L9423" s="4">
        <v>3.798</v>
      </c>
      <c r="M9423" s="4">
        <v>7.3860000000000001</v>
      </c>
      <c r="N9423" s="4">
        <v>11.183999999999999</v>
      </c>
      <c r="O9423" s="5">
        <v>42305.745292812499</v>
      </c>
      <c r="P9423" s="5">
        <v>42305.745292812499</v>
      </c>
    </row>
    <row r="9424" spans="1:16">
      <c r="A9424">
        <v>6</v>
      </c>
      <c r="B9424">
        <v>19</v>
      </c>
      <c r="C9424">
        <v>15</v>
      </c>
      <c r="D9424">
        <v>15</v>
      </c>
      <c r="E9424">
        <v>4025</v>
      </c>
      <c r="F9424">
        <v>6142</v>
      </c>
      <c r="G9424">
        <v>465</v>
      </c>
      <c r="H9424">
        <v>1</v>
      </c>
      <c r="I9424" s="58" t="s">
        <v>11192</v>
      </c>
      <c r="J9424">
        <v>46501</v>
      </c>
      <c r="K9424" s="4">
        <v>0</v>
      </c>
      <c r="L9424" s="4">
        <v>3.9849999999999999</v>
      </c>
      <c r="M9424" s="4">
        <v>0</v>
      </c>
      <c r="N9424" s="4">
        <v>3.9849999999999999</v>
      </c>
      <c r="O9424" s="5">
        <v>42305.745292812499</v>
      </c>
      <c r="P9424" s="5">
        <v>42305.745292812499</v>
      </c>
    </row>
    <row r="9425" spans="1:16">
      <c r="A9425">
        <v>6</v>
      </c>
      <c r="B9425">
        <v>19</v>
      </c>
      <c r="C9425">
        <v>15</v>
      </c>
      <c r="D9425">
        <v>15</v>
      </c>
      <c r="E9425">
        <v>4106</v>
      </c>
      <c r="F9425">
        <v>6143</v>
      </c>
      <c r="G9425">
        <v>521</v>
      </c>
      <c r="H9425">
        <v>1</v>
      </c>
      <c r="I9425" s="58" t="s">
        <v>11193</v>
      </c>
      <c r="J9425">
        <v>52101</v>
      </c>
      <c r="K9425" s="4">
        <v>1</v>
      </c>
      <c r="L9425" s="4">
        <v>11.109</v>
      </c>
      <c r="M9425" s="4">
        <v>11.574999999999999</v>
      </c>
      <c r="N9425" s="4">
        <v>21.684000000000001</v>
      </c>
      <c r="O9425" s="5">
        <v>42305.745292812499</v>
      </c>
      <c r="P9425" s="5">
        <v>43258.050196053242</v>
      </c>
    </row>
    <row r="9426" spans="1:16">
      <c r="A9426">
        <v>6</v>
      </c>
      <c r="B9426">
        <v>19</v>
      </c>
      <c r="C9426">
        <v>15</v>
      </c>
      <c r="D9426">
        <v>15</v>
      </c>
      <c r="E9426">
        <v>4106</v>
      </c>
      <c r="F9426">
        <v>6144</v>
      </c>
      <c r="G9426">
        <v>521</v>
      </c>
      <c r="H9426">
        <v>2</v>
      </c>
      <c r="I9426" s="58" t="s">
        <v>11194</v>
      </c>
      <c r="J9426">
        <v>52102</v>
      </c>
      <c r="K9426" s="4">
        <v>0</v>
      </c>
      <c r="L9426" s="4">
        <v>5.9660000000000002</v>
      </c>
      <c r="M9426" s="4">
        <v>5.609</v>
      </c>
      <c r="N9426" s="4">
        <v>11.574999999999999</v>
      </c>
      <c r="O9426" s="5">
        <v>42305.745292812499</v>
      </c>
      <c r="P9426" s="5">
        <v>43258.050196053242</v>
      </c>
    </row>
    <row r="9427" spans="1:16">
      <c r="A9427">
        <v>6</v>
      </c>
      <c r="B9427">
        <v>19</v>
      </c>
      <c r="C9427">
        <v>15</v>
      </c>
      <c r="D9427">
        <v>15</v>
      </c>
      <c r="E9427">
        <v>4106</v>
      </c>
      <c r="F9427">
        <v>6145</v>
      </c>
      <c r="G9427">
        <v>521</v>
      </c>
      <c r="H9427">
        <v>3</v>
      </c>
      <c r="I9427" s="58" t="s">
        <v>11195</v>
      </c>
      <c r="J9427">
        <v>52103</v>
      </c>
      <c r="K9427" s="4">
        <v>0</v>
      </c>
      <c r="L9427" s="4">
        <v>5.609</v>
      </c>
      <c r="M9427" s="4">
        <v>0</v>
      </c>
      <c r="N9427" s="4">
        <v>5.609</v>
      </c>
      <c r="O9427" s="5">
        <v>42305.745292812499</v>
      </c>
      <c r="P9427" s="5">
        <v>43258.050196053242</v>
      </c>
    </row>
    <row r="9428" spans="1:16">
      <c r="A9428">
        <v>6</v>
      </c>
      <c r="B9428">
        <v>19</v>
      </c>
      <c r="C9428">
        <v>15</v>
      </c>
      <c r="D9428">
        <v>15</v>
      </c>
      <c r="E9428">
        <v>4135</v>
      </c>
      <c r="F9428">
        <v>6146</v>
      </c>
      <c r="G9428">
        <v>143</v>
      </c>
      <c r="H9428">
        <v>11</v>
      </c>
      <c r="I9428" s="58" t="s">
        <v>11196</v>
      </c>
      <c r="J9428">
        <v>14311</v>
      </c>
      <c r="K9428" s="4">
        <v>1</v>
      </c>
      <c r="L9428" s="4">
        <v>2.76</v>
      </c>
      <c r="M9428" s="4">
        <v>0</v>
      </c>
      <c r="N9428" s="4">
        <v>1.76</v>
      </c>
      <c r="O9428" s="5">
        <v>42305.745292812499</v>
      </c>
      <c r="P9428" s="5">
        <v>42305.745292812499</v>
      </c>
    </row>
    <row r="9429" spans="1:16">
      <c r="A9429">
        <v>6</v>
      </c>
      <c r="B9429">
        <v>19</v>
      </c>
      <c r="C9429">
        <v>15</v>
      </c>
      <c r="D9429">
        <v>15</v>
      </c>
      <c r="E9429">
        <v>4136</v>
      </c>
      <c r="F9429">
        <v>6147</v>
      </c>
      <c r="G9429">
        <v>143</v>
      </c>
      <c r="H9429">
        <v>12</v>
      </c>
      <c r="I9429" s="58" t="s">
        <v>11197</v>
      </c>
      <c r="J9429">
        <v>14312</v>
      </c>
      <c r="K9429" s="4">
        <v>1</v>
      </c>
      <c r="L9429" s="4">
        <v>2.335</v>
      </c>
      <c r="M9429" s="4">
        <v>0</v>
      </c>
      <c r="N9429" s="4">
        <v>1.335</v>
      </c>
      <c r="O9429" s="5">
        <v>42305.745292812499</v>
      </c>
      <c r="P9429" s="5">
        <v>42305.745292812499</v>
      </c>
    </row>
    <row r="9430" spans="1:16">
      <c r="A9430">
        <v>6</v>
      </c>
      <c r="B9430">
        <v>19</v>
      </c>
      <c r="C9430">
        <v>15</v>
      </c>
      <c r="D9430">
        <v>15</v>
      </c>
      <c r="E9430">
        <v>4234</v>
      </c>
      <c r="F9430">
        <v>6148</v>
      </c>
      <c r="G9430">
        <v>72</v>
      </c>
      <c r="H9430">
        <v>8</v>
      </c>
      <c r="I9430" s="58">
        <v>26512</v>
      </c>
      <c r="J9430">
        <v>7208</v>
      </c>
      <c r="K9430" s="4">
        <v>21.5</v>
      </c>
      <c r="L9430" s="4">
        <v>28.393999999999998</v>
      </c>
      <c r="M9430" s="4">
        <v>0</v>
      </c>
      <c r="N9430" s="4">
        <v>6.8940000000000001</v>
      </c>
      <c r="O9430" s="5">
        <v>42305.745292812499</v>
      </c>
      <c r="P9430" s="5">
        <v>42305.745292812499</v>
      </c>
    </row>
    <row r="9431" spans="1:16">
      <c r="A9431">
        <v>6</v>
      </c>
      <c r="B9431">
        <v>19</v>
      </c>
      <c r="C9431">
        <v>15</v>
      </c>
      <c r="D9431">
        <v>15</v>
      </c>
      <c r="E9431">
        <v>4234</v>
      </c>
      <c r="F9431">
        <v>6149</v>
      </c>
      <c r="G9431">
        <v>72</v>
      </c>
      <c r="H9431">
        <v>9</v>
      </c>
      <c r="I9431" s="58">
        <v>26543</v>
      </c>
      <c r="J9431">
        <v>7209</v>
      </c>
      <c r="K9431" s="4">
        <v>21.302</v>
      </c>
      <c r="L9431" s="4">
        <v>22.646000000000001</v>
      </c>
      <c r="M9431" s="4">
        <v>6.8940000000000001</v>
      </c>
      <c r="N9431" s="4">
        <v>8.2379999999999995</v>
      </c>
      <c r="O9431" s="5">
        <v>42305.745292812499</v>
      </c>
      <c r="P9431" s="5">
        <v>42305.745292812499</v>
      </c>
    </row>
    <row r="9432" spans="1:16">
      <c r="A9432">
        <v>6</v>
      </c>
      <c r="B9432">
        <v>19</v>
      </c>
      <c r="C9432">
        <v>15</v>
      </c>
      <c r="D9432">
        <v>15</v>
      </c>
      <c r="E9432">
        <v>4236</v>
      </c>
      <c r="F9432">
        <v>6150</v>
      </c>
      <c r="G9432">
        <v>17</v>
      </c>
      <c r="H9432">
        <v>1</v>
      </c>
      <c r="I9432" s="58">
        <v>42736</v>
      </c>
      <c r="J9432">
        <v>1701</v>
      </c>
      <c r="K9432" s="4">
        <v>18.876999999999999</v>
      </c>
      <c r="L9432" s="4">
        <v>26.751999999999999</v>
      </c>
      <c r="M9432" s="4">
        <v>0</v>
      </c>
      <c r="N9432" s="4">
        <v>7.875</v>
      </c>
      <c r="O9432" s="5">
        <v>42305.745292812499</v>
      </c>
      <c r="P9432" s="5">
        <v>42305.745292812499</v>
      </c>
    </row>
    <row r="9433" spans="1:16">
      <c r="A9433">
        <v>6</v>
      </c>
      <c r="B9433">
        <v>19</v>
      </c>
      <c r="C9433">
        <v>15</v>
      </c>
      <c r="D9433">
        <v>15</v>
      </c>
      <c r="E9433">
        <v>4242</v>
      </c>
      <c r="F9433">
        <v>6151</v>
      </c>
      <c r="G9433">
        <v>16</v>
      </c>
      <c r="H9433">
        <v>8</v>
      </c>
      <c r="I9433" s="58">
        <v>42583</v>
      </c>
      <c r="J9433">
        <v>1608</v>
      </c>
      <c r="K9433" s="4">
        <v>10.146000000000001</v>
      </c>
      <c r="L9433" s="4">
        <v>18.260999999999999</v>
      </c>
      <c r="M9433" s="4">
        <v>0</v>
      </c>
      <c r="N9433" s="4">
        <v>8.1150000000000002</v>
      </c>
      <c r="O9433" s="5">
        <v>42305.745292812499</v>
      </c>
      <c r="P9433" s="5">
        <v>42305.745292812499</v>
      </c>
    </row>
    <row r="9434" spans="1:16">
      <c r="A9434">
        <v>6</v>
      </c>
      <c r="B9434">
        <v>19</v>
      </c>
      <c r="C9434">
        <v>15</v>
      </c>
      <c r="D9434">
        <v>15</v>
      </c>
      <c r="E9434">
        <v>4305</v>
      </c>
      <c r="F9434">
        <v>6152</v>
      </c>
      <c r="G9434">
        <v>1479</v>
      </c>
      <c r="H9434">
        <v>1</v>
      </c>
      <c r="I9434" s="58" t="s">
        <v>11198</v>
      </c>
      <c r="J9434">
        <v>147901</v>
      </c>
      <c r="K9434" s="4">
        <v>33.948999999999998</v>
      </c>
      <c r="L9434" s="4">
        <v>42.851999999999997</v>
      </c>
      <c r="M9434" s="4">
        <v>85.483999999999995</v>
      </c>
      <c r="N9434" s="4">
        <v>94.387</v>
      </c>
      <c r="O9434" s="5">
        <v>42305.745292812499</v>
      </c>
      <c r="P9434" s="5">
        <v>43258.050196053242</v>
      </c>
    </row>
    <row r="9435" spans="1:16">
      <c r="A9435">
        <v>6</v>
      </c>
      <c r="B9435">
        <v>19</v>
      </c>
      <c r="C9435">
        <v>15</v>
      </c>
      <c r="D9435">
        <v>15</v>
      </c>
      <c r="E9435">
        <v>4305</v>
      </c>
      <c r="F9435">
        <v>6153</v>
      </c>
      <c r="G9435">
        <v>2020</v>
      </c>
      <c r="H9435">
        <v>2</v>
      </c>
      <c r="I9435" s="58">
        <v>43862</v>
      </c>
      <c r="J9435">
        <v>202002</v>
      </c>
      <c r="K9435" s="4">
        <v>1.0169999999999999</v>
      </c>
      <c r="L9435" s="4">
        <v>11.311999999999999</v>
      </c>
      <c r="M9435" s="4">
        <v>0</v>
      </c>
      <c r="N9435" s="4">
        <v>10.295</v>
      </c>
      <c r="O9435" s="5">
        <v>43258.050196053242</v>
      </c>
      <c r="P9435" s="5">
        <v>43258.050196053242</v>
      </c>
    </row>
    <row r="9436" spans="1:16">
      <c r="A9436">
        <v>6</v>
      </c>
      <c r="B9436">
        <v>19</v>
      </c>
      <c r="C9436">
        <v>15</v>
      </c>
      <c r="D9436">
        <v>15</v>
      </c>
      <c r="E9436">
        <v>4305</v>
      </c>
      <c r="F9436">
        <v>6154</v>
      </c>
      <c r="G9436">
        <v>2255</v>
      </c>
      <c r="H9436">
        <v>1</v>
      </c>
      <c r="I9436" s="58">
        <v>129663</v>
      </c>
      <c r="J9436">
        <v>225501</v>
      </c>
      <c r="K9436" s="4">
        <v>28.463999999999999</v>
      </c>
      <c r="L9436" s="4">
        <v>33.948999999999998</v>
      </c>
      <c r="M9436" s="4">
        <v>79.998999999999995</v>
      </c>
      <c r="N9436" s="4">
        <v>85.483999999999995</v>
      </c>
      <c r="O9436" s="5">
        <v>42305.745292812499</v>
      </c>
      <c r="P9436" s="5">
        <v>43258.050196053242</v>
      </c>
    </row>
    <row r="9437" spans="1:16">
      <c r="A9437">
        <v>6</v>
      </c>
      <c r="B9437">
        <v>19</v>
      </c>
      <c r="C9437">
        <v>15</v>
      </c>
      <c r="D9437">
        <v>15</v>
      </c>
      <c r="E9437">
        <v>4305</v>
      </c>
      <c r="F9437">
        <v>6155</v>
      </c>
      <c r="G9437">
        <v>2255</v>
      </c>
      <c r="H9437">
        <v>2</v>
      </c>
      <c r="I9437" s="58">
        <v>129694</v>
      </c>
      <c r="J9437">
        <v>225502</v>
      </c>
      <c r="K9437" s="4">
        <v>8.3550000000000004</v>
      </c>
      <c r="L9437" s="4">
        <v>21.492000000000001</v>
      </c>
      <c r="M9437" s="4">
        <v>66.861999999999995</v>
      </c>
      <c r="N9437" s="4">
        <v>79.998999999999995</v>
      </c>
      <c r="O9437" s="5">
        <v>42305.745292812499</v>
      </c>
      <c r="P9437" s="5">
        <v>43258.050196053242</v>
      </c>
    </row>
    <row r="9438" spans="1:16">
      <c r="A9438">
        <v>6</v>
      </c>
      <c r="B9438">
        <v>19</v>
      </c>
      <c r="C9438">
        <v>15</v>
      </c>
      <c r="D9438">
        <v>15</v>
      </c>
      <c r="E9438">
        <v>4305</v>
      </c>
      <c r="F9438">
        <v>6156</v>
      </c>
      <c r="G9438">
        <v>2452</v>
      </c>
      <c r="H9438">
        <v>1</v>
      </c>
      <c r="I9438" s="58">
        <v>201616</v>
      </c>
      <c r="J9438">
        <v>245201</v>
      </c>
      <c r="K9438" s="4">
        <v>9.9860000000000007</v>
      </c>
      <c r="L9438" s="4">
        <v>27.736999999999998</v>
      </c>
      <c r="M9438" s="4">
        <v>10.295</v>
      </c>
      <c r="N9438" s="4">
        <v>28.045999999999999</v>
      </c>
      <c r="O9438" s="5">
        <v>42305.745292812499</v>
      </c>
      <c r="P9438" s="5">
        <v>43258.050196053242</v>
      </c>
    </row>
    <row r="9439" spans="1:16">
      <c r="A9439">
        <v>6</v>
      </c>
      <c r="B9439">
        <v>19</v>
      </c>
      <c r="C9439">
        <v>15</v>
      </c>
      <c r="D9439">
        <v>15</v>
      </c>
      <c r="E9439">
        <v>4305</v>
      </c>
      <c r="F9439">
        <v>6157</v>
      </c>
      <c r="G9439">
        <v>2452</v>
      </c>
      <c r="H9439">
        <v>2</v>
      </c>
      <c r="I9439" s="58">
        <v>201647</v>
      </c>
      <c r="J9439">
        <v>245202</v>
      </c>
      <c r="K9439" s="4">
        <v>0</v>
      </c>
      <c r="L9439" s="4">
        <v>13.244</v>
      </c>
      <c r="M9439" s="4">
        <v>28.045999999999999</v>
      </c>
      <c r="N9439" s="4">
        <v>41.29</v>
      </c>
      <c r="O9439" s="5">
        <v>42305.745292812499</v>
      </c>
      <c r="P9439" s="5">
        <v>43258.050196053242</v>
      </c>
    </row>
    <row r="9440" spans="1:16">
      <c r="A9440">
        <v>6</v>
      </c>
      <c r="B9440">
        <v>19</v>
      </c>
      <c r="C9440">
        <v>15</v>
      </c>
      <c r="D9440">
        <v>15</v>
      </c>
      <c r="E9440">
        <v>4305</v>
      </c>
      <c r="F9440">
        <v>6158</v>
      </c>
      <c r="G9440">
        <v>2452</v>
      </c>
      <c r="H9440">
        <v>3</v>
      </c>
      <c r="I9440" s="58">
        <v>201676</v>
      </c>
      <c r="J9440">
        <v>245203</v>
      </c>
      <c r="K9440" s="4">
        <v>28.044</v>
      </c>
      <c r="L9440" s="4">
        <v>45.761000000000003</v>
      </c>
      <c r="M9440" s="4">
        <v>41.29</v>
      </c>
      <c r="N9440" s="4">
        <v>59.006999999999998</v>
      </c>
      <c r="O9440" s="5">
        <v>42305.745292812499</v>
      </c>
      <c r="P9440" s="5">
        <v>43258.050196053242</v>
      </c>
    </row>
    <row r="9441" spans="1:16">
      <c r="A9441">
        <v>6</v>
      </c>
      <c r="B9441">
        <v>19</v>
      </c>
      <c r="C9441">
        <v>15</v>
      </c>
      <c r="D9441">
        <v>15</v>
      </c>
      <c r="E9441">
        <v>4305</v>
      </c>
      <c r="F9441">
        <v>6159</v>
      </c>
      <c r="G9441">
        <v>2452</v>
      </c>
      <c r="H9441">
        <v>4</v>
      </c>
      <c r="I9441" s="58">
        <v>201707</v>
      </c>
      <c r="J9441">
        <v>245204</v>
      </c>
      <c r="K9441" s="4">
        <v>0.5</v>
      </c>
      <c r="L9441" s="4">
        <v>8.3550000000000004</v>
      </c>
      <c r="M9441" s="4">
        <v>59.006999999999998</v>
      </c>
      <c r="N9441" s="4">
        <v>66.861999999999995</v>
      </c>
      <c r="O9441" s="5">
        <v>42305.745292812499</v>
      </c>
      <c r="P9441" s="5">
        <v>43258.050196053242</v>
      </c>
    </row>
    <row r="9442" spans="1:16">
      <c r="A9442">
        <v>6</v>
      </c>
      <c r="B9442">
        <v>19</v>
      </c>
      <c r="C9442">
        <v>15</v>
      </c>
      <c r="D9442">
        <v>15</v>
      </c>
      <c r="E9442">
        <v>4325</v>
      </c>
      <c r="F9442">
        <v>6160</v>
      </c>
      <c r="G9442">
        <v>2230</v>
      </c>
      <c r="H9442">
        <v>2</v>
      </c>
      <c r="I9442" s="58">
        <v>120563</v>
      </c>
      <c r="J9442">
        <v>223002</v>
      </c>
      <c r="K9442" s="4">
        <v>1</v>
      </c>
      <c r="L9442" s="4">
        <v>2.5760000000000001</v>
      </c>
      <c r="M9442" s="4">
        <v>1E-3</v>
      </c>
      <c r="N9442" s="4">
        <v>1.5680000000000001</v>
      </c>
      <c r="O9442" t="s">
        <v>1223</v>
      </c>
      <c r="P9442" t="s">
        <v>1223</v>
      </c>
    </row>
    <row r="9443" spans="1:16">
      <c r="A9443">
        <v>6</v>
      </c>
      <c r="B9443">
        <v>19</v>
      </c>
      <c r="C9443">
        <v>15</v>
      </c>
      <c r="D9443">
        <v>15</v>
      </c>
      <c r="E9443">
        <v>4332</v>
      </c>
      <c r="F9443">
        <v>6161</v>
      </c>
      <c r="G9443">
        <v>291</v>
      </c>
      <c r="H9443">
        <v>12</v>
      </c>
      <c r="I9443" s="58" t="s">
        <v>11199</v>
      </c>
      <c r="J9443">
        <v>29112</v>
      </c>
      <c r="K9443" s="4">
        <v>0</v>
      </c>
      <c r="L9443" s="4">
        <v>1.4750000000000001</v>
      </c>
      <c r="M9443" s="4">
        <v>1E-3</v>
      </c>
      <c r="N9443" s="4">
        <v>1.4750000000000001</v>
      </c>
      <c r="O9443" t="s">
        <v>1223</v>
      </c>
      <c r="P9443" t="s">
        <v>1223</v>
      </c>
    </row>
    <row r="9444" spans="1:16">
      <c r="A9444">
        <v>6</v>
      </c>
      <c r="B9444">
        <v>19</v>
      </c>
      <c r="C9444">
        <v>15</v>
      </c>
      <c r="D9444">
        <v>15</v>
      </c>
      <c r="E9444">
        <v>4357</v>
      </c>
      <c r="F9444">
        <v>6162</v>
      </c>
      <c r="G9444">
        <v>521</v>
      </c>
      <c r="H9444">
        <v>8</v>
      </c>
      <c r="I9444" s="58" t="s">
        <v>11200</v>
      </c>
      <c r="J9444">
        <v>52108</v>
      </c>
      <c r="K9444" s="4">
        <v>1</v>
      </c>
      <c r="L9444" s="4">
        <v>1.546</v>
      </c>
      <c r="M9444" s="4">
        <v>0</v>
      </c>
      <c r="N9444" s="4">
        <v>0.54600000000000004</v>
      </c>
      <c r="O9444" s="5">
        <v>42305.745292812499</v>
      </c>
      <c r="P9444" s="5">
        <v>42305.745292812499</v>
      </c>
    </row>
    <row r="9445" spans="1:16">
      <c r="A9445">
        <v>6</v>
      </c>
      <c r="B9445">
        <v>19</v>
      </c>
      <c r="C9445">
        <v>15</v>
      </c>
      <c r="D9445">
        <v>15</v>
      </c>
      <c r="E9445">
        <v>4359</v>
      </c>
      <c r="F9445">
        <v>6163</v>
      </c>
      <c r="G9445">
        <v>100</v>
      </c>
      <c r="H9445">
        <v>2</v>
      </c>
      <c r="I9445" s="58" t="s">
        <v>1782</v>
      </c>
      <c r="J9445">
        <v>10002</v>
      </c>
      <c r="K9445" s="4">
        <v>4.79</v>
      </c>
      <c r="L9445" s="4">
        <v>10.454000000000001</v>
      </c>
      <c r="M9445" s="4">
        <v>0</v>
      </c>
      <c r="N9445" s="4">
        <v>5.6639999999999997</v>
      </c>
      <c r="O9445" s="5">
        <v>42305.745292812499</v>
      </c>
      <c r="P9445" s="5">
        <v>42305.745292812499</v>
      </c>
    </row>
    <row r="9446" spans="1:16">
      <c r="A9446">
        <v>6</v>
      </c>
      <c r="B9446">
        <v>19</v>
      </c>
      <c r="C9446">
        <v>15</v>
      </c>
      <c r="D9446">
        <v>15</v>
      </c>
      <c r="E9446">
        <v>4454</v>
      </c>
      <c r="F9446">
        <v>6164</v>
      </c>
      <c r="G9446">
        <v>24</v>
      </c>
      <c r="H9446">
        <v>9</v>
      </c>
      <c r="I9446" s="58">
        <v>45536</v>
      </c>
      <c r="J9446">
        <v>2409</v>
      </c>
      <c r="K9446" s="4">
        <v>0</v>
      </c>
      <c r="L9446" s="4">
        <v>1.778</v>
      </c>
      <c r="M9446" s="4">
        <v>0</v>
      </c>
      <c r="N9446" s="4">
        <v>1.778</v>
      </c>
      <c r="O9446" s="5">
        <v>42305.745292812499</v>
      </c>
      <c r="P9446" s="5">
        <v>42305.745292812499</v>
      </c>
    </row>
    <row r="9447" spans="1:16">
      <c r="A9447">
        <v>6</v>
      </c>
      <c r="B9447">
        <v>19</v>
      </c>
      <c r="C9447">
        <v>15</v>
      </c>
      <c r="D9447">
        <v>15</v>
      </c>
      <c r="E9447">
        <v>4468</v>
      </c>
      <c r="F9447">
        <v>6165</v>
      </c>
      <c r="G9447">
        <v>291</v>
      </c>
      <c r="H9447">
        <v>10</v>
      </c>
      <c r="I9447" s="58" t="s">
        <v>1780</v>
      </c>
      <c r="J9447">
        <v>29110</v>
      </c>
      <c r="K9447" s="4">
        <v>10.029</v>
      </c>
      <c r="L9447" s="4">
        <v>13.882</v>
      </c>
      <c r="M9447" s="4">
        <v>0</v>
      </c>
      <c r="N9447" s="4">
        <v>3.8530000000000002</v>
      </c>
      <c r="O9447" s="5">
        <v>42305.745292812499</v>
      </c>
      <c r="P9447" s="5">
        <v>42305.745292812499</v>
      </c>
    </row>
    <row r="9448" spans="1:16">
      <c r="A9448">
        <v>6</v>
      </c>
      <c r="B9448">
        <v>19</v>
      </c>
      <c r="C9448">
        <v>15</v>
      </c>
      <c r="D9448">
        <v>15</v>
      </c>
      <c r="E9448">
        <v>4468</v>
      </c>
      <c r="F9448">
        <v>6166</v>
      </c>
      <c r="G9448">
        <v>291</v>
      </c>
      <c r="H9448">
        <v>11</v>
      </c>
      <c r="I9448" s="58" t="s">
        <v>11201</v>
      </c>
      <c r="J9448">
        <v>29111</v>
      </c>
      <c r="K9448" s="4">
        <v>1</v>
      </c>
      <c r="L9448" s="4">
        <v>3.16</v>
      </c>
      <c r="M9448" s="4">
        <v>3.8530000000000002</v>
      </c>
      <c r="N9448" s="4">
        <v>6.0129999999999999</v>
      </c>
      <c r="O9448" s="5">
        <v>42305.745292812499</v>
      </c>
      <c r="P9448" s="5">
        <v>42305.745292812499</v>
      </c>
    </row>
    <row r="9449" spans="1:16">
      <c r="A9449">
        <v>6</v>
      </c>
      <c r="B9449">
        <v>19</v>
      </c>
      <c r="C9449">
        <v>15</v>
      </c>
      <c r="D9449">
        <v>15</v>
      </c>
      <c r="E9449">
        <v>4469</v>
      </c>
      <c r="F9449">
        <v>6167</v>
      </c>
      <c r="G9449">
        <v>613</v>
      </c>
      <c r="H9449">
        <v>1</v>
      </c>
      <c r="I9449" s="58" t="s">
        <v>1781</v>
      </c>
      <c r="J9449">
        <v>61301</v>
      </c>
      <c r="K9449" s="4">
        <v>1.2210000000000001</v>
      </c>
      <c r="L9449" s="4">
        <v>2.8769999999999998</v>
      </c>
      <c r="M9449" s="4">
        <v>0</v>
      </c>
      <c r="N9449" s="4">
        <v>1.6559999999999999</v>
      </c>
      <c r="O9449" s="5">
        <v>42305.745292812499</v>
      </c>
      <c r="P9449" s="5">
        <v>42305.745292812499</v>
      </c>
    </row>
    <row r="9450" spans="1:16">
      <c r="A9450">
        <v>6</v>
      </c>
      <c r="B9450">
        <v>19</v>
      </c>
      <c r="C9450">
        <v>15</v>
      </c>
      <c r="D9450">
        <v>15</v>
      </c>
      <c r="E9450">
        <v>4496</v>
      </c>
      <c r="F9450">
        <v>6168</v>
      </c>
      <c r="G9450">
        <v>17</v>
      </c>
      <c r="H9450">
        <v>11</v>
      </c>
      <c r="I9450" s="58">
        <v>43040</v>
      </c>
      <c r="J9450">
        <v>1711</v>
      </c>
      <c r="K9450" s="4">
        <v>0</v>
      </c>
      <c r="L9450" s="4">
        <v>2.0840000000000001</v>
      </c>
      <c r="M9450" s="4">
        <v>0</v>
      </c>
      <c r="N9450" s="4">
        <v>2.0840000000000001</v>
      </c>
      <c r="O9450" s="5">
        <v>42305.745292812499</v>
      </c>
      <c r="P9450" s="5">
        <v>42305.745292812499</v>
      </c>
    </row>
    <row r="9451" spans="1:16">
      <c r="A9451">
        <v>6</v>
      </c>
      <c r="B9451">
        <v>19</v>
      </c>
      <c r="C9451">
        <v>15</v>
      </c>
      <c r="D9451">
        <v>15</v>
      </c>
      <c r="E9451">
        <v>4496</v>
      </c>
      <c r="F9451">
        <v>6169</v>
      </c>
      <c r="G9451">
        <v>73</v>
      </c>
      <c r="H9451">
        <v>2</v>
      </c>
      <c r="I9451" s="58">
        <v>26696</v>
      </c>
      <c r="J9451">
        <v>7302</v>
      </c>
      <c r="K9451" s="4">
        <v>0</v>
      </c>
      <c r="L9451" s="4">
        <v>0.86099999999999999</v>
      </c>
      <c r="M9451" s="4">
        <v>6.1740000000000004</v>
      </c>
      <c r="N9451" s="4">
        <v>7.0350000000000001</v>
      </c>
      <c r="O9451" s="5">
        <v>42305.745292812499</v>
      </c>
      <c r="P9451" s="5">
        <v>42305.745292812499</v>
      </c>
    </row>
    <row r="9452" spans="1:16">
      <c r="A9452">
        <v>6</v>
      </c>
      <c r="B9452">
        <v>19</v>
      </c>
      <c r="C9452">
        <v>15</v>
      </c>
      <c r="D9452">
        <v>15</v>
      </c>
      <c r="E9452">
        <v>4496</v>
      </c>
      <c r="F9452">
        <v>6170</v>
      </c>
      <c r="G9452">
        <v>253</v>
      </c>
      <c r="H9452">
        <v>6</v>
      </c>
      <c r="I9452" s="58" t="s">
        <v>11202</v>
      </c>
      <c r="J9452">
        <v>25306</v>
      </c>
      <c r="K9452" s="4">
        <v>23.448</v>
      </c>
      <c r="L9452" s="4">
        <v>27.538</v>
      </c>
      <c r="M9452" s="4">
        <v>2.0840000000000001</v>
      </c>
      <c r="N9452" s="4">
        <v>6.1740000000000004</v>
      </c>
      <c r="O9452" s="5">
        <v>42305.745292812499</v>
      </c>
      <c r="P9452" s="5">
        <v>42305.745292812499</v>
      </c>
    </row>
    <row r="9453" spans="1:16">
      <c r="A9453">
        <v>6</v>
      </c>
      <c r="B9453">
        <v>19</v>
      </c>
      <c r="C9453">
        <v>15</v>
      </c>
      <c r="D9453">
        <v>15</v>
      </c>
      <c r="E9453">
        <v>4497</v>
      </c>
      <c r="F9453">
        <v>6171</v>
      </c>
      <c r="G9453">
        <v>253</v>
      </c>
      <c r="H9453">
        <v>4</v>
      </c>
      <c r="I9453" s="58" t="s">
        <v>1783</v>
      </c>
      <c r="J9453">
        <v>25304</v>
      </c>
      <c r="K9453" s="4">
        <v>20.5</v>
      </c>
      <c r="L9453" s="4">
        <v>22.047999999999998</v>
      </c>
      <c r="M9453" s="4">
        <v>0</v>
      </c>
      <c r="N9453" s="4">
        <v>1.52</v>
      </c>
      <c r="O9453" t="s">
        <v>1223</v>
      </c>
      <c r="P9453" t="s">
        <v>1223</v>
      </c>
    </row>
    <row r="9454" spans="1:16">
      <c r="A9454">
        <v>6</v>
      </c>
      <c r="B9454">
        <v>19</v>
      </c>
      <c r="C9454">
        <v>15</v>
      </c>
      <c r="D9454">
        <v>15</v>
      </c>
      <c r="E9454">
        <v>4536</v>
      </c>
      <c r="F9454">
        <v>6172</v>
      </c>
      <c r="G9454">
        <v>143</v>
      </c>
      <c r="H9454">
        <v>1</v>
      </c>
      <c r="I9454" s="58" t="s">
        <v>11203</v>
      </c>
      <c r="J9454">
        <v>14301</v>
      </c>
      <c r="K9454" s="4">
        <v>0</v>
      </c>
      <c r="L9454" s="4">
        <v>9.8230000000000004</v>
      </c>
      <c r="M9454" s="4">
        <v>657.84900000000005</v>
      </c>
      <c r="N9454" s="4">
        <v>667.67200000000003</v>
      </c>
      <c r="O9454" s="5">
        <v>42305.745292812499</v>
      </c>
      <c r="P9454" s="5">
        <v>42305.745292812499</v>
      </c>
    </row>
    <row r="9455" spans="1:16">
      <c r="A9455">
        <v>6</v>
      </c>
      <c r="B9455">
        <v>19</v>
      </c>
      <c r="C9455">
        <v>15</v>
      </c>
      <c r="D9455">
        <v>15</v>
      </c>
      <c r="E9455">
        <v>4536</v>
      </c>
      <c r="F9455">
        <v>6173</v>
      </c>
      <c r="G9455">
        <v>143</v>
      </c>
      <c r="H9455">
        <v>2</v>
      </c>
      <c r="I9455" s="58" t="s">
        <v>11204</v>
      </c>
      <c r="J9455">
        <v>14302</v>
      </c>
      <c r="K9455" s="4">
        <v>1</v>
      </c>
      <c r="L9455" s="4">
        <v>6.33</v>
      </c>
      <c r="M9455" s="4">
        <v>667.67200000000003</v>
      </c>
      <c r="N9455" s="4">
        <v>673.00199999999995</v>
      </c>
      <c r="O9455" s="5">
        <v>42305.745292812499</v>
      </c>
      <c r="P9455" s="5">
        <v>43258.050196053242</v>
      </c>
    </row>
    <row r="9456" spans="1:16">
      <c r="A9456">
        <v>6</v>
      </c>
      <c r="B9456">
        <v>19</v>
      </c>
      <c r="C9456">
        <v>15</v>
      </c>
      <c r="D9456">
        <v>15</v>
      </c>
      <c r="E9456">
        <v>4537</v>
      </c>
      <c r="F9456">
        <v>6174</v>
      </c>
      <c r="G9456">
        <v>24</v>
      </c>
      <c r="H9456">
        <v>7</v>
      </c>
      <c r="I9456" s="58">
        <v>45474</v>
      </c>
      <c r="J9456">
        <v>2407</v>
      </c>
      <c r="K9456" s="4">
        <v>0</v>
      </c>
      <c r="L9456" s="4">
        <v>8.93</v>
      </c>
      <c r="M9456" s="4">
        <v>435.67599999999999</v>
      </c>
      <c r="N9456" s="4">
        <v>444.60599999999999</v>
      </c>
      <c r="O9456" s="5">
        <v>42305.745292812499</v>
      </c>
      <c r="P9456" s="5">
        <v>43258.050196053242</v>
      </c>
    </row>
    <row r="9457" spans="1:16">
      <c r="A9457">
        <v>6</v>
      </c>
      <c r="B9457">
        <v>19</v>
      </c>
      <c r="C9457">
        <v>15</v>
      </c>
      <c r="D9457">
        <v>15</v>
      </c>
      <c r="E9457">
        <v>4537</v>
      </c>
      <c r="F9457">
        <v>6175</v>
      </c>
      <c r="G9457">
        <v>24</v>
      </c>
      <c r="H9457">
        <v>8</v>
      </c>
      <c r="I9457" s="58">
        <v>45505</v>
      </c>
      <c r="J9457">
        <v>2408</v>
      </c>
      <c r="K9457" s="4">
        <v>0</v>
      </c>
      <c r="L9457" s="4">
        <v>9.0419999999999998</v>
      </c>
      <c r="M9457" s="4">
        <v>444.60599999999999</v>
      </c>
      <c r="N9457" s="4">
        <v>453.64800000000002</v>
      </c>
      <c r="O9457" s="5">
        <v>42305.745292812499</v>
      </c>
      <c r="P9457" s="5">
        <v>43258.050196053242</v>
      </c>
    </row>
    <row r="9458" spans="1:16">
      <c r="A9458">
        <v>6</v>
      </c>
      <c r="B9458">
        <v>19</v>
      </c>
      <c r="C9458">
        <v>15</v>
      </c>
      <c r="D9458">
        <v>15</v>
      </c>
      <c r="E9458">
        <v>4541</v>
      </c>
      <c r="F9458">
        <v>6176</v>
      </c>
      <c r="G9458">
        <v>73</v>
      </c>
      <c r="H9458">
        <v>12</v>
      </c>
      <c r="I9458" s="58">
        <v>26999</v>
      </c>
      <c r="J9458">
        <v>7312</v>
      </c>
      <c r="K9458" s="4">
        <v>0.53900000000000003</v>
      </c>
      <c r="L9458" s="4">
        <v>1.337</v>
      </c>
      <c r="M9458" s="4">
        <v>0</v>
      </c>
      <c r="N9458" s="4">
        <v>0.79800000000000004</v>
      </c>
      <c r="O9458" s="5">
        <v>42305.745292812499</v>
      </c>
      <c r="P9458" s="5">
        <v>42305.745292812499</v>
      </c>
    </row>
    <row r="9459" spans="1:16">
      <c r="A9459">
        <v>6</v>
      </c>
      <c r="B9459">
        <v>19</v>
      </c>
      <c r="C9459">
        <v>15</v>
      </c>
      <c r="D9459">
        <v>15</v>
      </c>
      <c r="E9459">
        <v>4541</v>
      </c>
      <c r="F9459">
        <v>6177</v>
      </c>
      <c r="G9459">
        <v>100</v>
      </c>
      <c r="H9459">
        <v>2</v>
      </c>
      <c r="I9459" s="58" t="s">
        <v>1782</v>
      </c>
      <c r="J9459">
        <v>10002</v>
      </c>
      <c r="K9459" s="4">
        <v>10.454000000000001</v>
      </c>
      <c r="L9459" s="4">
        <v>17.378</v>
      </c>
      <c r="M9459" s="4">
        <v>0.79800000000000004</v>
      </c>
      <c r="N9459" s="4">
        <v>7.7220000000000004</v>
      </c>
      <c r="O9459" s="5">
        <v>42305.745292812499</v>
      </c>
      <c r="P9459" s="5">
        <v>42305.745292812499</v>
      </c>
    </row>
    <row r="9460" spans="1:16">
      <c r="A9460">
        <v>6</v>
      </c>
      <c r="B9460">
        <v>19</v>
      </c>
      <c r="C9460">
        <v>15</v>
      </c>
      <c r="D9460">
        <v>15</v>
      </c>
      <c r="E9460">
        <v>4547</v>
      </c>
      <c r="F9460">
        <v>6178</v>
      </c>
      <c r="G9460">
        <v>73</v>
      </c>
      <c r="H9460">
        <v>2</v>
      </c>
      <c r="I9460" s="58">
        <v>26696</v>
      </c>
      <c r="J9460">
        <v>7302</v>
      </c>
      <c r="K9460" s="4">
        <v>0.86099999999999999</v>
      </c>
      <c r="L9460" s="4">
        <v>13.381</v>
      </c>
      <c r="M9460" s="4">
        <v>345.262</v>
      </c>
      <c r="N9460" s="4">
        <v>357.78199999999998</v>
      </c>
      <c r="O9460" s="5">
        <v>42305.745292812499</v>
      </c>
      <c r="P9460" s="5">
        <v>43258.050196053242</v>
      </c>
    </row>
    <row r="9461" spans="1:16">
      <c r="A9461">
        <v>6</v>
      </c>
      <c r="B9461">
        <v>19</v>
      </c>
      <c r="C9461">
        <v>15</v>
      </c>
      <c r="D9461">
        <v>15</v>
      </c>
      <c r="E9461">
        <v>4547</v>
      </c>
      <c r="F9461">
        <v>6179</v>
      </c>
      <c r="G9461">
        <v>73</v>
      </c>
      <c r="H9461">
        <v>8</v>
      </c>
      <c r="I9461" s="58">
        <v>26877</v>
      </c>
      <c r="J9461">
        <v>7308</v>
      </c>
      <c r="K9461" s="4">
        <v>17.984000000000002</v>
      </c>
      <c r="L9461" s="4">
        <v>26.021999999999998</v>
      </c>
      <c r="M9461" s="4">
        <v>324.17500000000001</v>
      </c>
      <c r="N9461" s="4">
        <v>332.21300000000002</v>
      </c>
      <c r="O9461" s="5">
        <v>42305.745292812499</v>
      </c>
      <c r="P9461" s="5">
        <v>42305.745292812499</v>
      </c>
    </row>
    <row r="9462" spans="1:16">
      <c r="A9462">
        <v>6</v>
      </c>
      <c r="B9462">
        <v>19</v>
      </c>
      <c r="C9462">
        <v>15</v>
      </c>
      <c r="D9462">
        <v>15</v>
      </c>
      <c r="E9462">
        <v>4547</v>
      </c>
      <c r="F9462">
        <v>6180</v>
      </c>
      <c r="G9462">
        <v>253</v>
      </c>
      <c r="H9462">
        <v>4</v>
      </c>
      <c r="I9462" s="58" t="s">
        <v>1783</v>
      </c>
      <c r="J9462">
        <v>25304</v>
      </c>
      <c r="K9462" s="4">
        <v>1</v>
      </c>
      <c r="L9462" s="4">
        <v>13.833</v>
      </c>
      <c r="M9462" s="4">
        <v>311.34199999999998</v>
      </c>
      <c r="N9462" s="4">
        <v>324.17500000000001</v>
      </c>
      <c r="O9462" s="5">
        <v>42305.745292812499</v>
      </c>
      <c r="P9462" s="5">
        <v>43258.050196053242</v>
      </c>
    </row>
    <row r="9463" spans="1:16">
      <c r="A9463">
        <v>6</v>
      </c>
      <c r="B9463">
        <v>19</v>
      </c>
      <c r="C9463">
        <v>15</v>
      </c>
      <c r="D9463">
        <v>15</v>
      </c>
      <c r="E9463">
        <v>502</v>
      </c>
      <c r="F9463">
        <v>6091</v>
      </c>
      <c r="G9463">
        <v>2255</v>
      </c>
      <c r="H9463">
        <v>3</v>
      </c>
      <c r="I9463" s="58">
        <v>129722</v>
      </c>
      <c r="J9463">
        <v>225503</v>
      </c>
      <c r="K9463" s="4">
        <v>1</v>
      </c>
      <c r="L9463" s="4">
        <v>3.3450000000000002</v>
      </c>
      <c r="M9463" s="4">
        <v>0</v>
      </c>
      <c r="N9463" s="4">
        <v>2.3450000000000002</v>
      </c>
      <c r="O9463" s="5">
        <v>42305.745292812499</v>
      </c>
      <c r="P9463" s="5">
        <v>42305.745292812499</v>
      </c>
    </row>
    <row r="9464" spans="1:16">
      <c r="A9464">
        <v>6</v>
      </c>
      <c r="B9464">
        <v>19</v>
      </c>
      <c r="C9464">
        <v>15</v>
      </c>
      <c r="D9464">
        <v>15</v>
      </c>
      <c r="E9464">
        <v>638</v>
      </c>
      <c r="F9464">
        <v>6092</v>
      </c>
      <c r="G9464">
        <v>849</v>
      </c>
      <c r="H9464">
        <v>1</v>
      </c>
      <c r="I9464" s="58" t="s">
        <v>11205</v>
      </c>
      <c r="J9464">
        <v>84901</v>
      </c>
      <c r="K9464" s="4">
        <v>0</v>
      </c>
      <c r="L9464" s="4">
        <v>12.606</v>
      </c>
      <c r="M9464" s="4">
        <v>0</v>
      </c>
      <c r="N9464" s="4">
        <v>12.606</v>
      </c>
      <c r="O9464" s="5">
        <v>42305.745292812499</v>
      </c>
      <c r="P9464" s="5">
        <v>43258.050196053242</v>
      </c>
    </row>
    <row r="9465" spans="1:16">
      <c r="A9465">
        <v>6</v>
      </c>
      <c r="B9465">
        <v>19</v>
      </c>
      <c r="C9465">
        <v>15</v>
      </c>
      <c r="D9465">
        <v>15</v>
      </c>
      <c r="E9465">
        <v>641</v>
      </c>
      <c r="F9465">
        <v>6093</v>
      </c>
      <c r="G9465">
        <v>1740</v>
      </c>
      <c r="H9465">
        <v>1</v>
      </c>
      <c r="I9465" s="58">
        <v>-58438</v>
      </c>
      <c r="J9465">
        <v>174001</v>
      </c>
      <c r="K9465" s="4">
        <v>0</v>
      </c>
      <c r="L9465" s="4">
        <v>0.99199999999999999</v>
      </c>
      <c r="M9465" s="4">
        <v>0</v>
      </c>
      <c r="N9465" s="4">
        <v>0.99199999999999999</v>
      </c>
      <c r="O9465" s="5">
        <v>42305.745292812499</v>
      </c>
      <c r="P9465" s="5">
        <v>43258.050196053242</v>
      </c>
    </row>
    <row r="9466" spans="1:16">
      <c r="A9466">
        <v>6</v>
      </c>
      <c r="B9466">
        <v>19</v>
      </c>
      <c r="C9466">
        <v>15</v>
      </c>
      <c r="D9466">
        <v>163</v>
      </c>
      <c r="E9466">
        <v>1363</v>
      </c>
      <c r="F9466">
        <v>6367</v>
      </c>
      <c r="G9466">
        <v>3127</v>
      </c>
      <c r="H9466">
        <v>1</v>
      </c>
      <c r="I9466" s="58">
        <v>448154</v>
      </c>
      <c r="J9466">
        <v>312701</v>
      </c>
      <c r="K9466" s="4">
        <v>3.5000000000000003E-2</v>
      </c>
      <c r="L9466" s="4">
        <v>2.3490000000000002</v>
      </c>
      <c r="M9466" s="4">
        <v>0</v>
      </c>
      <c r="N9466" s="4">
        <v>2.3140000000000001</v>
      </c>
      <c r="O9466" s="5">
        <v>42305.745292812499</v>
      </c>
      <c r="P9466" s="5">
        <v>42305.745292812499</v>
      </c>
    </row>
    <row r="9467" spans="1:16">
      <c r="A9467">
        <v>6</v>
      </c>
      <c r="B9467">
        <v>19</v>
      </c>
      <c r="C9467">
        <v>15</v>
      </c>
      <c r="D9467">
        <v>163</v>
      </c>
      <c r="E9467">
        <v>1394</v>
      </c>
      <c r="F9467">
        <v>6368</v>
      </c>
      <c r="G9467">
        <v>1730</v>
      </c>
      <c r="H9467">
        <v>2</v>
      </c>
      <c r="I9467" s="58">
        <v>-62059</v>
      </c>
      <c r="J9467">
        <v>173002</v>
      </c>
      <c r="K9467" s="4">
        <v>7.4409999999999998</v>
      </c>
      <c r="L9467" s="4">
        <v>16.539000000000001</v>
      </c>
      <c r="M9467" s="4">
        <v>11.773</v>
      </c>
      <c r="N9467" s="4">
        <v>20.870999999999999</v>
      </c>
      <c r="O9467" s="5">
        <v>42305.745292812499</v>
      </c>
      <c r="P9467" s="5">
        <v>43258.050196053242</v>
      </c>
    </row>
    <row r="9468" spans="1:16">
      <c r="A9468">
        <v>6</v>
      </c>
      <c r="B9468">
        <v>19</v>
      </c>
      <c r="C9468">
        <v>15</v>
      </c>
      <c r="D9468">
        <v>163</v>
      </c>
      <c r="E9468">
        <v>1449</v>
      </c>
      <c r="F9468">
        <v>6369</v>
      </c>
      <c r="G9468">
        <v>1436</v>
      </c>
      <c r="H9468">
        <v>1</v>
      </c>
      <c r="I9468" s="58" t="s">
        <v>11206</v>
      </c>
      <c r="J9468">
        <v>143601</v>
      </c>
      <c r="K9468" s="4">
        <v>0</v>
      </c>
      <c r="L9468" s="4">
        <v>13.233000000000001</v>
      </c>
      <c r="M9468" s="4">
        <v>0</v>
      </c>
      <c r="N9468" s="4">
        <v>13.233000000000001</v>
      </c>
      <c r="O9468" s="5">
        <v>42305.745292812499</v>
      </c>
      <c r="P9468" s="5">
        <v>42305.745292812499</v>
      </c>
    </row>
    <row r="9469" spans="1:16">
      <c r="A9469">
        <v>6</v>
      </c>
      <c r="B9469">
        <v>19</v>
      </c>
      <c r="C9469">
        <v>15</v>
      </c>
      <c r="D9469">
        <v>163</v>
      </c>
      <c r="E9469">
        <v>1878</v>
      </c>
      <c r="F9469">
        <v>6370</v>
      </c>
      <c r="G9469">
        <v>595</v>
      </c>
      <c r="H9469">
        <v>2</v>
      </c>
      <c r="I9469" s="58" t="s">
        <v>11207</v>
      </c>
      <c r="J9469">
        <v>59502</v>
      </c>
      <c r="K9469" s="4">
        <v>0</v>
      </c>
      <c r="L9469" s="4">
        <v>17.731000000000002</v>
      </c>
      <c r="M9469" s="4">
        <v>3.79</v>
      </c>
      <c r="N9469" s="4">
        <v>21.521000000000001</v>
      </c>
      <c r="O9469" s="5">
        <v>42305.745292812499</v>
      </c>
      <c r="P9469" s="5">
        <v>42305.745292812499</v>
      </c>
    </row>
    <row r="9470" spans="1:16">
      <c r="A9470">
        <v>6</v>
      </c>
      <c r="B9470">
        <v>19</v>
      </c>
      <c r="C9470">
        <v>15</v>
      </c>
      <c r="D9470">
        <v>163</v>
      </c>
      <c r="E9470">
        <v>2027</v>
      </c>
      <c r="F9470">
        <v>6371</v>
      </c>
      <c r="G9470">
        <v>2104</v>
      </c>
      <c r="H9470">
        <v>1</v>
      </c>
      <c r="I9470" s="58">
        <v>74511</v>
      </c>
      <c r="J9470">
        <v>210401</v>
      </c>
      <c r="K9470" s="4">
        <v>0</v>
      </c>
      <c r="L9470" s="4">
        <v>4.9809999999999999</v>
      </c>
      <c r="M9470" s="4">
        <v>0</v>
      </c>
      <c r="N9470" s="4">
        <v>4.9800000000000004</v>
      </c>
      <c r="O9470" s="5">
        <v>42305.745292812499</v>
      </c>
      <c r="P9470" s="5">
        <v>42305.745292812499</v>
      </c>
    </row>
    <row r="9471" spans="1:16">
      <c r="A9471">
        <v>6</v>
      </c>
      <c r="B9471">
        <v>19</v>
      </c>
      <c r="C9471">
        <v>15</v>
      </c>
      <c r="D9471">
        <v>163</v>
      </c>
      <c r="E9471">
        <v>2254</v>
      </c>
      <c r="F9471">
        <v>6372</v>
      </c>
      <c r="G9471">
        <v>595</v>
      </c>
      <c r="H9471">
        <v>3</v>
      </c>
      <c r="I9471" s="58" t="s">
        <v>11208</v>
      </c>
      <c r="J9471">
        <v>59503</v>
      </c>
      <c r="K9471" s="4">
        <v>0</v>
      </c>
      <c r="L9471" s="4">
        <v>19.669</v>
      </c>
      <c r="M9471" s="4">
        <v>0</v>
      </c>
      <c r="N9471" s="4">
        <v>19.669</v>
      </c>
      <c r="O9471" s="5">
        <v>42305.745292812499</v>
      </c>
      <c r="P9471" s="5">
        <v>42305.745292812499</v>
      </c>
    </row>
    <row r="9472" spans="1:16">
      <c r="A9472">
        <v>6</v>
      </c>
      <c r="B9472">
        <v>19</v>
      </c>
      <c r="C9472">
        <v>15</v>
      </c>
      <c r="D9472">
        <v>163</v>
      </c>
      <c r="E9472">
        <v>2254</v>
      </c>
      <c r="F9472">
        <v>6373</v>
      </c>
      <c r="G9472">
        <v>2520</v>
      </c>
      <c r="H9472">
        <v>1</v>
      </c>
      <c r="I9472" s="58">
        <v>226452</v>
      </c>
      <c r="J9472">
        <v>252001</v>
      </c>
      <c r="K9472" s="4">
        <v>0</v>
      </c>
      <c r="L9472" s="4">
        <v>13.749000000000001</v>
      </c>
      <c r="M9472" s="4">
        <v>20.32</v>
      </c>
      <c r="N9472" s="4">
        <v>34.069000000000003</v>
      </c>
      <c r="O9472" s="5">
        <v>42305.745292812499</v>
      </c>
      <c r="P9472" s="5">
        <v>42305.745292812499</v>
      </c>
    </row>
    <row r="9473" spans="1:16">
      <c r="A9473">
        <v>6</v>
      </c>
      <c r="B9473">
        <v>19</v>
      </c>
      <c r="C9473">
        <v>15</v>
      </c>
      <c r="D9473">
        <v>163</v>
      </c>
      <c r="E9473">
        <v>2685</v>
      </c>
      <c r="F9473">
        <v>6374</v>
      </c>
      <c r="G9473">
        <v>2649</v>
      </c>
      <c r="H9473">
        <v>1</v>
      </c>
      <c r="I9473" s="58">
        <v>273569</v>
      </c>
      <c r="J9473">
        <v>264901</v>
      </c>
      <c r="K9473" s="4">
        <v>1</v>
      </c>
      <c r="L9473" s="4">
        <v>18.661999999999999</v>
      </c>
      <c r="M9473" s="4">
        <v>0</v>
      </c>
      <c r="N9473" s="4">
        <v>17.661999999999999</v>
      </c>
      <c r="O9473" s="5">
        <v>42305.745292812499</v>
      </c>
      <c r="P9473" s="5">
        <v>42305.745292812499</v>
      </c>
    </row>
    <row r="9474" spans="1:16">
      <c r="A9474">
        <v>6</v>
      </c>
      <c r="B9474">
        <v>19</v>
      </c>
      <c r="C9474">
        <v>15</v>
      </c>
      <c r="D9474">
        <v>163</v>
      </c>
      <c r="E9474">
        <v>2784</v>
      </c>
      <c r="F9474">
        <v>6375</v>
      </c>
      <c r="G9474">
        <v>2883</v>
      </c>
      <c r="H9474">
        <v>1</v>
      </c>
      <c r="I9474" s="58">
        <v>359036</v>
      </c>
      <c r="J9474">
        <v>288301</v>
      </c>
      <c r="K9474" s="4">
        <v>0</v>
      </c>
      <c r="L9474" s="4">
        <v>5.5330000000000004</v>
      </c>
      <c r="M9474" s="4">
        <v>0</v>
      </c>
      <c r="N9474" s="4">
        <v>5.5330000000000004</v>
      </c>
      <c r="O9474" s="5">
        <v>42305.745292812499</v>
      </c>
      <c r="P9474" s="5">
        <v>42305.745292812499</v>
      </c>
    </row>
    <row r="9475" spans="1:16">
      <c r="A9475">
        <v>6</v>
      </c>
      <c r="B9475">
        <v>19</v>
      </c>
      <c r="C9475">
        <v>15</v>
      </c>
      <c r="D9475">
        <v>163</v>
      </c>
      <c r="E9475">
        <v>3142</v>
      </c>
      <c r="F9475">
        <v>6376</v>
      </c>
      <c r="G9475">
        <v>3257</v>
      </c>
      <c r="H9475">
        <v>1</v>
      </c>
      <c r="I9475" s="58">
        <v>495637</v>
      </c>
      <c r="J9475">
        <v>325701</v>
      </c>
      <c r="K9475" s="4">
        <v>1</v>
      </c>
      <c r="L9475" s="4">
        <v>4.4320000000000004</v>
      </c>
      <c r="M9475" s="4">
        <v>0</v>
      </c>
      <c r="N9475" s="4">
        <v>3.431</v>
      </c>
      <c r="O9475" s="5">
        <v>42305.745292812499</v>
      </c>
      <c r="P9475" s="5">
        <v>42305.745292812499</v>
      </c>
    </row>
    <row r="9476" spans="1:16">
      <c r="A9476">
        <v>6</v>
      </c>
      <c r="B9476">
        <v>19</v>
      </c>
      <c r="C9476">
        <v>15</v>
      </c>
      <c r="D9476">
        <v>163</v>
      </c>
      <c r="E9476">
        <v>3538</v>
      </c>
      <c r="F9476">
        <v>6377</v>
      </c>
      <c r="G9476">
        <v>17</v>
      </c>
      <c r="H9476">
        <v>5</v>
      </c>
      <c r="I9476" s="58">
        <v>42856</v>
      </c>
      <c r="J9476">
        <v>1705</v>
      </c>
      <c r="K9476" s="4">
        <v>0</v>
      </c>
      <c r="L9476" s="4">
        <v>12.62</v>
      </c>
      <c r="M9476" s="4">
        <v>117.886</v>
      </c>
      <c r="N9476" s="4">
        <v>130.506</v>
      </c>
      <c r="O9476" s="5">
        <v>42305.745292812499</v>
      </c>
      <c r="P9476" s="5">
        <v>43258.050196053242</v>
      </c>
    </row>
    <row r="9477" spans="1:16">
      <c r="A9477">
        <v>6</v>
      </c>
      <c r="B9477">
        <v>19</v>
      </c>
      <c r="C9477">
        <v>15</v>
      </c>
      <c r="D9477">
        <v>163</v>
      </c>
      <c r="E9477">
        <v>3611</v>
      </c>
      <c r="F9477">
        <v>6378</v>
      </c>
      <c r="G9477">
        <v>1066</v>
      </c>
      <c r="H9477">
        <v>2</v>
      </c>
      <c r="I9477" s="58" t="s">
        <v>11209</v>
      </c>
      <c r="J9477">
        <v>106602</v>
      </c>
      <c r="K9477" s="4">
        <v>0</v>
      </c>
      <c r="L9477" s="4">
        <v>4.2969999999999997</v>
      </c>
      <c r="M9477" s="4">
        <v>9.8940000000000001</v>
      </c>
      <c r="N9477" s="4">
        <v>14.191000000000001</v>
      </c>
      <c r="O9477" s="5">
        <v>42305.745292812499</v>
      </c>
      <c r="P9477" s="5">
        <v>42305.745292812499</v>
      </c>
    </row>
    <row r="9478" spans="1:16">
      <c r="A9478">
        <v>6</v>
      </c>
      <c r="B9478">
        <v>19</v>
      </c>
      <c r="C9478">
        <v>15</v>
      </c>
      <c r="D9478">
        <v>163</v>
      </c>
      <c r="E9478">
        <v>3866</v>
      </c>
      <c r="F9478">
        <v>6379</v>
      </c>
      <c r="G9478">
        <v>291</v>
      </c>
      <c r="H9478">
        <v>8</v>
      </c>
      <c r="I9478" s="58" t="s">
        <v>11210</v>
      </c>
      <c r="J9478">
        <v>29108</v>
      </c>
      <c r="K9478" s="4">
        <v>1</v>
      </c>
      <c r="L9478" s="4">
        <v>3.73</v>
      </c>
      <c r="M9478" s="4">
        <v>335.61900000000003</v>
      </c>
      <c r="N9478" s="4">
        <v>338.34899999999999</v>
      </c>
      <c r="O9478" s="5">
        <v>42305.745292812499</v>
      </c>
      <c r="P9478" s="5">
        <v>43258.050196053242</v>
      </c>
    </row>
    <row r="9479" spans="1:16">
      <c r="A9479">
        <v>6</v>
      </c>
      <c r="B9479">
        <v>19</v>
      </c>
      <c r="C9479">
        <v>15</v>
      </c>
      <c r="D9479">
        <v>163</v>
      </c>
      <c r="E9479">
        <v>3961</v>
      </c>
      <c r="F9479">
        <v>6380</v>
      </c>
      <c r="G9479">
        <v>17</v>
      </c>
      <c r="H9479">
        <v>14</v>
      </c>
      <c r="I9479" s="58" t="s">
        <v>11211</v>
      </c>
      <c r="J9479">
        <v>1714</v>
      </c>
      <c r="K9479" s="4">
        <v>1</v>
      </c>
      <c r="L9479" s="4">
        <v>11.614000000000001</v>
      </c>
      <c r="M9479" s="4">
        <v>2.0960000000000001</v>
      </c>
      <c r="N9479" s="4">
        <v>12.71</v>
      </c>
      <c r="O9479" s="5">
        <v>42305.745292812499</v>
      </c>
      <c r="P9479" s="5">
        <v>42305.745292812499</v>
      </c>
    </row>
    <row r="9480" spans="1:16">
      <c r="A9480">
        <v>6</v>
      </c>
      <c r="B9480">
        <v>19</v>
      </c>
      <c r="C9480">
        <v>15</v>
      </c>
      <c r="D9480">
        <v>163</v>
      </c>
      <c r="E9480">
        <v>3993</v>
      </c>
      <c r="F9480">
        <v>6381</v>
      </c>
      <c r="G9480">
        <v>421</v>
      </c>
      <c r="H9480">
        <v>1</v>
      </c>
      <c r="I9480" s="58" t="s">
        <v>11212</v>
      </c>
      <c r="J9480">
        <v>42101</v>
      </c>
      <c r="K9480" s="4">
        <v>20.596</v>
      </c>
      <c r="L9480" s="4">
        <v>40.493000000000002</v>
      </c>
      <c r="M9480" s="4">
        <v>52.018999999999998</v>
      </c>
      <c r="N9480" s="4">
        <v>71.915999999999997</v>
      </c>
      <c r="O9480" s="5">
        <v>42305.745292812499</v>
      </c>
      <c r="P9480" s="5">
        <v>43258.050196053242</v>
      </c>
    </row>
    <row r="9481" spans="1:16">
      <c r="A9481">
        <v>6</v>
      </c>
      <c r="B9481">
        <v>19</v>
      </c>
      <c r="C9481">
        <v>15</v>
      </c>
      <c r="D9481">
        <v>163</v>
      </c>
      <c r="E9481">
        <v>3993</v>
      </c>
      <c r="F9481">
        <v>6382</v>
      </c>
      <c r="G9481">
        <v>421</v>
      </c>
      <c r="H9481">
        <v>2</v>
      </c>
      <c r="I9481" s="58" t="s">
        <v>11213</v>
      </c>
      <c r="J9481">
        <v>42102</v>
      </c>
      <c r="K9481" s="4">
        <v>40.493000000000002</v>
      </c>
      <c r="L9481" s="4">
        <v>44.728000000000002</v>
      </c>
      <c r="M9481" s="4">
        <v>71.915999999999997</v>
      </c>
      <c r="N9481" s="4">
        <v>76.150999999999996</v>
      </c>
      <c r="O9481" s="5">
        <v>42305.745292812499</v>
      </c>
      <c r="P9481" s="5">
        <v>43258.050196053242</v>
      </c>
    </row>
    <row r="9482" spans="1:16">
      <c r="A9482">
        <v>6</v>
      </c>
      <c r="B9482">
        <v>19</v>
      </c>
      <c r="C9482">
        <v>15</v>
      </c>
      <c r="D9482">
        <v>163</v>
      </c>
      <c r="E9482">
        <v>3993</v>
      </c>
      <c r="F9482">
        <v>6383</v>
      </c>
      <c r="G9482">
        <v>421</v>
      </c>
      <c r="H9482">
        <v>8</v>
      </c>
      <c r="I9482" s="58" t="s">
        <v>11214</v>
      </c>
      <c r="J9482">
        <v>42108</v>
      </c>
      <c r="K9482" s="4">
        <v>0.5</v>
      </c>
      <c r="L9482" s="4">
        <v>20.596</v>
      </c>
      <c r="M9482" s="4">
        <v>31.922999999999998</v>
      </c>
      <c r="N9482" s="4">
        <v>52.018999999999998</v>
      </c>
      <c r="O9482" s="5">
        <v>42305.745292812499</v>
      </c>
      <c r="P9482" s="5">
        <v>43258.050196053242</v>
      </c>
    </row>
    <row r="9483" spans="1:16">
      <c r="A9483">
        <v>6</v>
      </c>
      <c r="B9483">
        <v>19</v>
      </c>
      <c r="C9483">
        <v>15</v>
      </c>
      <c r="D9483">
        <v>163</v>
      </c>
      <c r="E9483">
        <v>4021</v>
      </c>
      <c r="F9483">
        <v>6384</v>
      </c>
      <c r="G9483">
        <v>3544</v>
      </c>
      <c r="H9483">
        <v>3</v>
      </c>
      <c r="I9483" s="58">
        <v>600520</v>
      </c>
      <c r="J9483">
        <v>354403</v>
      </c>
      <c r="K9483" s="4">
        <v>0</v>
      </c>
      <c r="L9483" s="4">
        <v>1.9059999999999999</v>
      </c>
      <c r="M9483" s="4">
        <v>5.48</v>
      </c>
      <c r="N9483" s="4">
        <v>7.3860000000000001</v>
      </c>
      <c r="O9483" s="5">
        <v>42305.745292812499</v>
      </c>
      <c r="P9483" s="5">
        <v>42305.745292812499</v>
      </c>
    </row>
    <row r="9484" spans="1:16">
      <c r="A9484">
        <v>6</v>
      </c>
      <c r="B9484">
        <v>19</v>
      </c>
      <c r="C9484">
        <v>15</v>
      </c>
      <c r="D9484">
        <v>163</v>
      </c>
      <c r="E9484">
        <v>4537</v>
      </c>
      <c r="F9484">
        <v>6385</v>
      </c>
      <c r="G9484">
        <v>24</v>
      </c>
      <c r="H9484">
        <v>4</v>
      </c>
      <c r="I9484" s="58">
        <v>45383</v>
      </c>
      <c r="J9484">
        <v>2404</v>
      </c>
      <c r="K9484" s="4">
        <v>1</v>
      </c>
      <c r="L9484" s="4">
        <v>14.068</v>
      </c>
      <c r="M9484" s="4">
        <v>398.34</v>
      </c>
      <c r="N9484" s="4">
        <v>411.40800000000002</v>
      </c>
      <c r="O9484" s="5">
        <v>42305.745292812499</v>
      </c>
      <c r="P9484" s="5">
        <v>43258.050196053242</v>
      </c>
    </row>
    <row r="9485" spans="1:16">
      <c r="A9485">
        <v>6</v>
      </c>
      <c r="B9485">
        <v>19</v>
      </c>
      <c r="C9485">
        <v>15</v>
      </c>
      <c r="D9485">
        <v>163</v>
      </c>
      <c r="E9485">
        <v>4537</v>
      </c>
      <c r="F9485">
        <v>6386</v>
      </c>
      <c r="G9485">
        <v>24</v>
      </c>
      <c r="H9485">
        <v>5</v>
      </c>
      <c r="I9485" s="58">
        <v>45413</v>
      </c>
      <c r="J9485">
        <v>2405</v>
      </c>
      <c r="K9485" s="4">
        <v>1</v>
      </c>
      <c r="L9485" s="4">
        <v>13.957000000000001</v>
      </c>
      <c r="M9485" s="4">
        <v>411.40800000000002</v>
      </c>
      <c r="N9485" s="4">
        <v>424.36500000000001</v>
      </c>
      <c r="O9485" s="5">
        <v>42305.745292812499</v>
      </c>
      <c r="P9485" s="5">
        <v>42305.745292812499</v>
      </c>
    </row>
    <row r="9486" spans="1:16">
      <c r="A9486">
        <v>6</v>
      </c>
      <c r="B9486">
        <v>19</v>
      </c>
      <c r="C9486">
        <v>15</v>
      </c>
      <c r="D9486">
        <v>163</v>
      </c>
      <c r="E9486">
        <v>4537</v>
      </c>
      <c r="F9486">
        <v>6387</v>
      </c>
      <c r="G9486">
        <v>24</v>
      </c>
      <c r="H9486">
        <v>6</v>
      </c>
      <c r="I9486" s="58">
        <v>45444</v>
      </c>
      <c r="J9486">
        <v>2406</v>
      </c>
      <c r="K9486" s="4">
        <v>0</v>
      </c>
      <c r="L9486" s="4">
        <v>11.311</v>
      </c>
      <c r="M9486" s="4">
        <v>424.36500000000001</v>
      </c>
      <c r="N9486" s="4">
        <v>435.67599999999999</v>
      </c>
      <c r="O9486" s="5">
        <v>42305.745292812499</v>
      </c>
      <c r="P9486" s="5">
        <v>43258.050196053242</v>
      </c>
    </row>
    <row r="9487" spans="1:16">
      <c r="A9487">
        <v>6</v>
      </c>
      <c r="B9487">
        <v>19</v>
      </c>
      <c r="C9487">
        <v>15</v>
      </c>
      <c r="D9487">
        <v>163</v>
      </c>
      <c r="E9487">
        <v>629</v>
      </c>
      <c r="F9487">
        <v>6359</v>
      </c>
      <c r="G9487">
        <v>848</v>
      </c>
      <c r="H9487">
        <v>1</v>
      </c>
      <c r="I9487" s="58" t="s">
        <v>11215</v>
      </c>
      <c r="J9487">
        <v>84801</v>
      </c>
      <c r="K9487" s="4">
        <v>0</v>
      </c>
      <c r="L9487" s="4">
        <v>20.209</v>
      </c>
      <c r="M9487" s="4">
        <v>26.55</v>
      </c>
      <c r="N9487" s="4">
        <v>46.759</v>
      </c>
      <c r="O9487" s="5">
        <v>42305.745292812499</v>
      </c>
      <c r="P9487" s="5">
        <v>42305.745292812499</v>
      </c>
    </row>
    <row r="9488" spans="1:16">
      <c r="A9488">
        <v>6</v>
      </c>
      <c r="B9488">
        <v>19</v>
      </c>
      <c r="C9488">
        <v>15</v>
      </c>
      <c r="D9488">
        <v>163</v>
      </c>
      <c r="E9488">
        <v>629</v>
      </c>
      <c r="F9488">
        <v>6360</v>
      </c>
      <c r="G9488">
        <v>848</v>
      </c>
      <c r="H9488">
        <v>4</v>
      </c>
      <c r="I9488" s="58" t="s">
        <v>11216</v>
      </c>
      <c r="J9488">
        <v>84804</v>
      </c>
      <c r="K9488" s="4">
        <v>0</v>
      </c>
      <c r="L9488" s="4">
        <v>23.664999999999999</v>
      </c>
      <c r="M9488" s="4">
        <v>2.407</v>
      </c>
      <c r="N9488" s="4">
        <v>26.071999999999999</v>
      </c>
      <c r="O9488" s="5">
        <v>42305.745292812499</v>
      </c>
      <c r="P9488" s="5">
        <v>42305.745292812499</v>
      </c>
    </row>
    <row r="9489" spans="1:16">
      <c r="A9489">
        <v>6</v>
      </c>
      <c r="B9489">
        <v>19</v>
      </c>
      <c r="C9489">
        <v>15</v>
      </c>
      <c r="D9489">
        <v>163</v>
      </c>
      <c r="E9489">
        <v>630</v>
      </c>
      <c r="F9489">
        <v>6361</v>
      </c>
      <c r="G9489">
        <v>849</v>
      </c>
      <c r="H9489">
        <v>3</v>
      </c>
      <c r="I9489" s="58" t="s">
        <v>11217</v>
      </c>
      <c r="J9489">
        <v>84903</v>
      </c>
      <c r="K9489" s="4">
        <v>8.8930000000000007</v>
      </c>
      <c r="L9489" s="4">
        <v>15.003</v>
      </c>
      <c r="M9489" s="4">
        <v>4.3319999999999999</v>
      </c>
      <c r="N9489" s="4">
        <v>10.442</v>
      </c>
      <c r="O9489" s="5">
        <v>42305.745292812499</v>
      </c>
      <c r="P9489" s="5">
        <v>42305.745292812499</v>
      </c>
    </row>
    <row r="9490" spans="1:16">
      <c r="A9490">
        <v>6</v>
      </c>
      <c r="B9490">
        <v>19</v>
      </c>
      <c r="C9490">
        <v>15</v>
      </c>
      <c r="D9490">
        <v>163</v>
      </c>
      <c r="E9490">
        <v>630</v>
      </c>
      <c r="F9490">
        <v>6362</v>
      </c>
      <c r="G9490">
        <v>849</v>
      </c>
      <c r="H9490">
        <v>6</v>
      </c>
      <c r="I9490" s="58" t="s">
        <v>11218</v>
      </c>
      <c r="J9490">
        <v>84906</v>
      </c>
      <c r="K9490" s="4">
        <v>5</v>
      </c>
      <c r="L9490" s="4">
        <v>6.1710000000000003</v>
      </c>
      <c r="M9490" s="4">
        <v>11.358000000000001</v>
      </c>
      <c r="N9490" s="4">
        <v>12.529</v>
      </c>
      <c r="O9490" s="5">
        <v>42305.745292812499</v>
      </c>
      <c r="P9490" s="5">
        <v>42305.745292812499</v>
      </c>
    </row>
    <row r="9491" spans="1:16">
      <c r="A9491">
        <v>6</v>
      </c>
      <c r="B9491">
        <v>19</v>
      </c>
      <c r="C9491">
        <v>15</v>
      </c>
      <c r="D9491">
        <v>163</v>
      </c>
      <c r="E9491">
        <v>630</v>
      </c>
      <c r="F9491">
        <v>6363</v>
      </c>
      <c r="G9491">
        <v>1741</v>
      </c>
      <c r="H9491">
        <v>3</v>
      </c>
      <c r="I9491" s="58">
        <v>-58013</v>
      </c>
      <c r="J9491">
        <v>174103</v>
      </c>
      <c r="K9491" s="4">
        <v>0</v>
      </c>
      <c r="L9491" s="4">
        <v>3.851</v>
      </c>
      <c r="M9491" s="4">
        <v>0</v>
      </c>
      <c r="N9491" s="4">
        <v>3.851</v>
      </c>
      <c r="O9491" s="5">
        <v>42305.745292812499</v>
      </c>
      <c r="P9491" s="5">
        <v>42305.745292812499</v>
      </c>
    </row>
    <row r="9492" spans="1:16">
      <c r="A9492">
        <v>6</v>
      </c>
      <c r="B9492">
        <v>19</v>
      </c>
      <c r="C9492">
        <v>15</v>
      </c>
      <c r="D9492">
        <v>163</v>
      </c>
      <c r="E9492">
        <v>638</v>
      </c>
      <c r="F9492">
        <v>6364</v>
      </c>
      <c r="G9492">
        <v>849</v>
      </c>
      <c r="H9492">
        <v>2</v>
      </c>
      <c r="I9492" s="58" t="s">
        <v>11219</v>
      </c>
      <c r="J9492">
        <v>84902</v>
      </c>
      <c r="K9492" s="4">
        <v>5.0999999999999997E-2</v>
      </c>
      <c r="L9492" s="4">
        <v>16.355</v>
      </c>
      <c r="M9492" s="4">
        <v>12.606</v>
      </c>
      <c r="N9492" s="4">
        <v>28.91</v>
      </c>
      <c r="O9492" s="5">
        <v>42305.745292812499</v>
      </c>
      <c r="P9492" s="5">
        <v>43258.050196053242</v>
      </c>
    </row>
    <row r="9493" spans="1:16">
      <c r="A9493">
        <v>6</v>
      </c>
      <c r="B9493">
        <v>19</v>
      </c>
      <c r="C9493">
        <v>15</v>
      </c>
      <c r="D9493">
        <v>163</v>
      </c>
      <c r="E9493">
        <v>638</v>
      </c>
      <c r="F9493">
        <v>6365</v>
      </c>
      <c r="G9493">
        <v>1547</v>
      </c>
      <c r="H9493">
        <v>1</v>
      </c>
      <c r="I9493" s="58" t="s">
        <v>11220</v>
      </c>
      <c r="J9493">
        <v>154701</v>
      </c>
      <c r="K9493" s="4">
        <v>0</v>
      </c>
      <c r="L9493" s="4">
        <v>15.268000000000001</v>
      </c>
      <c r="M9493" s="4">
        <v>29.890999999999998</v>
      </c>
      <c r="N9493" s="4">
        <v>45.158999999999999</v>
      </c>
      <c r="O9493" s="5">
        <v>42305.745292812499</v>
      </c>
      <c r="P9493" s="5">
        <v>42305.745292812499</v>
      </c>
    </row>
    <row r="9494" spans="1:16">
      <c r="A9494">
        <v>6</v>
      </c>
      <c r="B9494">
        <v>19</v>
      </c>
      <c r="C9494">
        <v>15</v>
      </c>
      <c r="D9494">
        <v>163</v>
      </c>
      <c r="E9494">
        <v>638</v>
      </c>
      <c r="F9494">
        <v>6366</v>
      </c>
      <c r="G9494">
        <v>2976</v>
      </c>
      <c r="H9494">
        <v>1</v>
      </c>
      <c r="I9494" s="58">
        <v>393003</v>
      </c>
      <c r="J9494">
        <v>297601</v>
      </c>
      <c r="K9494" s="4">
        <v>40</v>
      </c>
      <c r="L9494" s="4">
        <v>41.255000000000003</v>
      </c>
      <c r="M9494" s="4">
        <v>45.606000000000002</v>
      </c>
      <c r="N9494" s="4">
        <v>46.860999999999997</v>
      </c>
      <c r="O9494" s="5">
        <v>42305.745292812499</v>
      </c>
      <c r="P9494" s="5">
        <v>42305.745292812499</v>
      </c>
    </row>
    <row r="9495" spans="1:16">
      <c r="A9495">
        <v>6</v>
      </c>
      <c r="B9495">
        <v>19</v>
      </c>
      <c r="C9495">
        <v>15</v>
      </c>
      <c r="D9495">
        <v>247</v>
      </c>
      <c r="E9495">
        <v>1230</v>
      </c>
      <c r="F9495">
        <v>6456</v>
      </c>
      <c r="G9495">
        <v>1271</v>
      </c>
      <c r="H9495">
        <v>1</v>
      </c>
      <c r="I9495" s="58" t="s">
        <v>11221</v>
      </c>
      <c r="J9495">
        <v>127101</v>
      </c>
      <c r="K9495" s="4">
        <v>0</v>
      </c>
      <c r="L9495" s="4">
        <v>8.8339999999999996</v>
      </c>
      <c r="M9495" s="4">
        <v>0</v>
      </c>
      <c r="N9495" s="4">
        <v>8.8339999999999996</v>
      </c>
      <c r="O9495" s="5">
        <v>42305.745292812499</v>
      </c>
      <c r="P9495" s="5">
        <v>42305.745292812499</v>
      </c>
    </row>
    <row r="9496" spans="1:16">
      <c r="A9496">
        <v>6</v>
      </c>
      <c r="B9496">
        <v>19</v>
      </c>
      <c r="C9496">
        <v>15</v>
      </c>
      <c r="D9496">
        <v>247</v>
      </c>
      <c r="E9496">
        <v>1414</v>
      </c>
      <c r="F9496">
        <v>6457</v>
      </c>
      <c r="G9496">
        <v>1548</v>
      </c>
      <c r="H9496">
        <v>1</v>
      </c>
      <c r="I9496" s="58" t="s">
        <v>11222</v>
      </c>
      <c r="J9496">
        <v>154801</v>
      </c>
      <c r="K9496" s="4">
        <v>0</v>
      </c>
      <c r="L9496" s="4">
        <v>11.037000000000001</v>
      </c>
      <c r="M9496" s="4">
        <v>2.1720000000000002</v>
      </c>
      <c r="N9496" s="4">
        <v>13.209</v>
      </c>
      <c r="O9496" s="5">
        <v>42305.745292812499</v>
      </c>
      <c r="P9496" s="5">
        <v>42305.745292812499</v>
      </c>
    </row>
    <row r="9497" spans="1:16">
      <c r="A9497">
        <v>6</v>
      </c>
      <c r="B9497">
        <v>19</v>
      </c>
      <c r="C9497">
        <v>15</v>
      </c>
      <c r="D9497">
        <v>247</v>
      </c>
      <c r="E9497">
        <v>1450</v>
      </c>
      <c r="F9497">
        <v>6458</v>
      </c>
      <c r="G9497">
        <v>1122</v>
      </c>
      <c r="H9497">
        <v>3</v>
      </c>
      <c r="I9497" s="58" t="s">
        <v>11223</v>
      </c>
      <c r="J9497">
        <v>112203</v>
      </c>
      <c r="K9497" s="4">
        <v>0</v>
      </c>
      <c r="L9497" s="4">
        <v>5.391</v>
      </c>
      <c r="M9497" s="4">
        <v>0</v>
      </c>
      <c r="N9497" s="4">
        <v>5.391</v>
      </c>
      <c r="O9497" s="5">
        <v>42305.745292812499</v>
      </c>
      <c r="P9497" s="5">
        <v>42305.745292812499</v>
      </c>
    </row>
    <row r="9498" spans="1:16">
      <c r="A9498">
        <v>6</v>
      </c>
      <c r="B9498">
        <v>19</v>
      </c>
      <c r="C9498">
        <v>15</v>
      </c>
      <c r="D9498">
        <v>247</v>
      </c>
      <c r="E9498">
        <v>1450</v>
      </c>
      <c r="F9498">
        <v>6459</v>
      </c>
      <c r="G9498">
        <v>1122</v>
      </c>
      <c r="H9498">
        <v>4</v>
      </c>
      <c r="I9498" s="58" t="s">
        <v>11224</v>
      </c>
      <c r="J9498">
        <v>112204</v>
      </c>
      <c r="K9498" s="4">
        <v>10</v>
      </c>
      <c r="L9498" s="4">
        <v>18.832000000000001</v>
      </c>
      <c r="M9498" s="4">
        <v>5.62</v>
      </c>
      <c r="N9498" s="4">
        <v>14.452</v>
      </c>
      <c r="O9498" s="5">
        <v>42305.745292812499</v>
      </c>
      <c r="P9498" s="5">
        <v>43258.050196053242</v>
      </c>
    </row>
    <row r="9499" spans="1:16">
      <c r="A9499">
        <v>6</v>
      </c>
      <c r="B9499">
        <v>19</v>
      </c>
      <c r="C9499">
        <v>15</v>
      </c>
      <c r="D9499">
        <v>247</v>
      </c>
      <c r="E9499">
        <v>1451</v>
      </c>
      <c r="F9499">
        <v>6460</v>
      </c>
      <c r="G9499">
        <v>1437</v>
      </c>
      <c r="H9499">
        <v>2</v>
      </c>
      <c r="I9499" s="58" t="s">
        <v>11225</v>
      </c>
      <c r="J9499">
        <v>143702</v>
      </c>
      <c r="K9499" s="4">
        <v>9.9169999999999998</v>
      </c>
      <c r="L9499" s="4">
        <v>14.222</v>
      </c>
      <c r="M9499" s="4">
        <v>15.993</v>
      </c>
      <c r="N9499" s="4">
        <v>20.297999999999998</v>
      </c>
      <c r="O9499" s="5">
        <v>42305.745292812499</v>
      </c>
      <c r="P9499" s="5">
        <v>42305.745292812499</v>
      </c>
    </row>
    <row r="9500" spans="1:16">
      <c r="A9500">
        <v>6</v>
      </c>
      <c r="B9500">
        <v>19</v>
      </c>
      <c r="C9500">
        <v>15</v>
      </c>
      <c r="D9500">
        <v>247</v>
      </c>
      <c r="E9500">
        <v>1452</v>
      </c>
      <c r="F9500">
        <v>6461</v>
      </c>
      <c r="G9500">
        <v>366</v>
      </c>
      <c r="H9500">
        <v>8</v>
      </c>
      <c r="I9500" s="58" t="s">
        <v>11226</v>
      </c>
      <c r="J9500">
        <v>36608</v>
      </c>
      <c r="K9500" s="4">
        <v>0</v>
      </c>
      <c r="L9500" s="4">
        <v>1.95</v>
      </c>
      <c r="M9500" s="4">
        <v>4.66</v>
      </c>
      <c r="N9500" s="4">
        <v>6.61</v>
      </c>
      <c r="O9500" s="5">
        <v>42305.745292812499</v>
      </c>
      <c r="P9500" s="5">
        <v>42305.745292812499</v>
      </c>
    </row>
    <row r="9501" spans="1:16">
      <c r="A9501">
        <v>6</v>
      </c>
      <c r="B9501">
        <v>19</v>
      </c>
      <c r="C9501">
        <v>15</v>
      </c>
      <c r="D9501">
        <v>247</v>
      </c>
      <c r="E9501">
        <v>1452</v>
      </c>
      <c r="F9501">
        <v>6462</v>
      </c>
      <c r="G9501">
        <v>1010</v>
      </c>
      <c r="H9501">
        <v>1</v>
      </c>
      <c r="I9501" s="58" t="s">
        <v>1784</v>
      </c>
      <c r="J9501">
        <v>101001</v>
      </c>
      <c r="K9501" s="4">
        <v>1.9379999999999999</v>
      </c>
      <c r="L9501" s="4">
        <v>6.5430000000000001</v>
      </c>
      <c r="M9501" s="4">
        <v>6.61</v>
      </c>
      <c r="N9501" s="4">
        <v>11.215</v>
      </c>
      <c r="O9501" s="5">
        <v>42305.745292812499</v>
      </c>
      <c r="P9501" s="5">
        <v>43258.050196053242</v>
      </c>
    </row>
    <row r="9502" spans="1:16">
      <c r="A9502">
        <v>6</v>
      </c>
      <c r="B9502">
        <v>19</v>
      </c>
      <c r="C9502">
        <v>15</v>
      </c>
      <c r="D9502">
        <v>247</v>
      </c>
      <c r="E9502">
        <v>1452</v>
      </c>
      <c r="F9502">
        <v>6463</v>
      </c>
      <c r="G9502">
        <v>1010</v>
      </c>
      <c r="H9502">
        <v>2</v>
      </c>
      <c r="I9502" s="58" t="s">
        <v>11227</v>
      </c>
      <c r="J9502">
        <v>101002</v>
      </c>
      <c r="K9502" s="4">
        <v>0</v>
      </c>
      <c r="L9502" s="4">
        <v>4.66</v>
      </c>
      <c r="M9502" s="4">
        <v>0</v>
      </c>
      <c r="N9502" s="4">
        <v>4.66</v>
      </c>
      <c r="O9502" s="5">
        <v>42305.745292812499</v>
      </c>
      <c r="P9502" s="5">
        <v>42305.745292812499</v>
      </c>
    </row>
    <row r="9503" spans="1:16">
      <c r="A9503">
        <v>6</v>
      </c>
      <c r="B9503">
        <v>19</v>
      </c>
      <c r="C9503">
        <v>15</v>
      </c>
      <c r="D9503">
        <v>247</v>
      </c>
      <c r="E9503">
        <v>1452</v>
      </c>
      <c r="F9503">
        <v>6464</v>
      </c>
      <c r="G9503">
        <v>2549</v>
      </c>
      <c r="H9503">
        <v>1</v>
      </c>
      <c r="I9503" s="58">
        <v>237045</v>
      </c>
      <c r="J9503">
        <v>254901</v>
      </c>
      <c r="K9503" s="4">
        <v>6.5430000000000001</v>
      </c>
      <c r="L9503" s="4">
        <v>9.7750000000000004</v>
      </c>
      <c r="M9503" s="4">
        <v>11.215</v>
      </c>
      <c r="N9503" s="4">
        <v>14.446999999999999</v>
      </c>
      <c r="O9503" s="5">
        <v>42305.745292812499</v>
      </c>
      <c r="P9503" s="5">
        <v>43258.050196053242</v>
      </c>
    </row>
    <row r="9504" spans="1:16">
      <c r="A9504">
        <v>6</v>
      </c>
      <c r="B9504">
        <v>19</v>
      </c>
      <c r="C9504">
        <v>15</v>
      </c>
      <c r="D9504">
        <v>247</v>
      </c>
      <c r="E9504">
        <v>147</v>
      </c>
      <c r="F9504">
        <v>6443</v>
      </c>
      <c r="G9504">
        <v>143</v>
      </c>
      <c r="H9504">
        <v>15</v>
      </c>
      <c r="I9504" s="58" t="s">
        <v>11228</v>
      </c>
      <c r="J9504">
        <v>14315</v>
      </c>
      <c r="K9504" s="4">
        <v>0</v>
      </c>
      <c r="L9504" s="4">
        <v>2.1150000000000002</v>
      </c>
      <c r="M9504" s="4">
        <v>0</v>
      </c>
      <c r="N9504" s="4">
        <v>2.1150000000000002</v>
      </c>
      <c r="O9504" s="5">
        <v>42305.745292812499</v>
      </c>
      <c r="P9504" s="5">
        <v>42305.745292812499</v>
      </c>
    </row>
    <row r="9505" spans="1:16">
      <c r="A9505">
        <v>6</v>
      </c>
      <c r="B9505">
        <v>19</v>
      </c>
      <c r="C9505">
        <v>15</v>
      </c>
      <c r="D9505">
        <v>247</v>
      </c>
      <c r="E9505">
        <v>1767</v>
      </c>
      <c r="F9505">
        <v>6465</v>
      </c>
      <c r="G9505">
        <v>215</v>
      </c>
      <c r="H9505">
        <v>11</v>
      </c>
      <c r="I9505" s="58" t="s">
        <v>11229</v>
      </c>
      <c r="J9505">
        <v>21511</v>
      </c>
      <c r="K9505" s="4">
        <v>0</v>
      </c>
      <c r="L9505" s="4">
        <v>14.955</v>
      </c>
      <c r="M9505" s="4">
        <v>0</v>
      </c>
      <c r="N9505" s="4">
        <v>13.068</v>
      </c>
      <c r="O9505" s="5">
        <v>42305.745292812499</v>
      </c>
      <c r="P9505" s="5">
        <v>43258.050196053242</v>
      </c>
    </row>
    <row r="9506" spans="1:16">
      <c r="A9506">
        <v>6</v>
      </c>
      <c r="B9506">
        <v>19</v>
      </c>
      <c r="C9506">
        <v>15</v>
      </c>
      <c r="D9506">
        <v>247</v>
      </c>
      <c r="E9506">
        <v>1993</v>
      </c>
      <c r="F9506">
        <v>6466</v>
      </c>
      <c r="G9506">
        <v>1826</v>
      </c>
      <c r="H9506">
        <v>1</v>
      </c>
      <c r="I9506" s="58">
        <v>-27027</v>
      </c>
      <c r="J9506">
        <v>182601</v>
      </c>
      <c r="K9506" s="4">
        <v>0</v>
      </c>
      <c r="L9506" s="4">
        <v>5.0960000000000001</v>
      </c>
      <c r="M9506" s="4">
        <v>0</v>
      </c>
      <c r="N9506" s="4">
        <v>5.0960000000000001</v>
      </c>
      <c r="O9506" s="5">
        <v>42305.745292812499</v>
      </c>
      <c r="P9506" s="5">
        <v>42305.745292812499</v>
      </c>
    </row>
    <row r="9507" spans="1:16">
      <c r="A9507">
        <v>6</v>
      </c>
      <c r="B9507">
        <v>19</v>
      </c>
      <c r="C9507">
        <v>15</v>
      </c>
      <c r="D9507">
        <v>247</v>
      </c>
      <c r="E9507">
        <v>2528</v>
      </c>
      <c r="F9507">
        <v>6467</v>
      </c>
      <c r="G9507">
        <v>2386</v>
      </c>
      <c r="H9507">
        <v>1</v>
      </c>
      <c r="I9507" s="58">
        <v>177510</v>
      </c>
      <c r="J9507">
        <v>238601</v>
      </c>
      <c r="K9507" s="4">
        <v>15</v>
      </c>
      <c r="L9507" s="4">
        <v>17.143000000000001</v>
      </c>
      <c r="M9507" s="4">
        <v>10.42</v>
      </c>
      <c r="N9507" s="4">
        <v>12.561999999999999</v>
      </c>
      <c r="O9507" s="5">
        <v>42305.745292812499</v>
      </c>
      <c r="P9507" s="5">
        <v>43258.050196053242</v>
      </c>
    </row>
    <row r="9508" spans="1:16">
      <c r="A9508">
        <v>6</v>
      </c>
      <c r="B9508">
        <v>19</v>
      </c>
      <c r="C9508">
        <v>15</v>
      </c>
      <c r="D9508">
        <v>247</v>
      </c>
      <c r="E9508">
        <v>2528</v>
      </c>
      <c r="F9508">
        <v>6468</v>
      </c>
      <c r="G9508">
        <v>2386</v>
      </c>
      <c r="H9508">
        <v>2</v>
      </c>
      <c r="I9508" s="58">
        <v>177541</v>
      </c>
      <c r="J9508">
        <v>238602</v>
      </c>
      <c r="K9508" s="4">
        <v>5</v>
      </c>
      <c r="L9508" s="4">
        <v>7.3680000000000003</v>
      </c>
      <c r="M9508" s="4">
        <v>13.526999999999999</v>
      </c>
      <c r="N9508" s="4">
        <v>15.895</v>
      </c>
      <c r="O9508" s="5">
        <v>42305.745292812499</v>
      </c>
      <c r="P9508" s="5">
        <v>42305.745292812499</v>
      </c>
    </row>
    <row r="9509" spans="1:16">
      <c r="A9509">
        <v>6</v>
      </c>
      <c r="B9509">
        <v>19</v>
      </c>
      <c r="C9509">
        <v>15</v>
      </c>
      <c r="D9509">
        <v>247</v>
      </c>
      <c r="E9509">
        <v>2528</v>
      </c>
      <c r="F9509">
        <v>6469</v>
      </c>
      <c r="G9509">
        <v>3188</v>
      </c>
      <c r="H9509">
        <v>2</v>
      </c>
      <c r="I9509" s="58">
        <v>470465</v>
      </c>
      <c r="J9509">
        <v>318802</v>
      </c>
      <c r="K9509" s="4">
        <v>5</v>
      </c>
      <c r="L9509" s="4">
        <v>15.419</v>
      </c>
      <c r="M9509" s="4">
        <v>0</v>
      </c>
      <c r="N9509" s="4">
        <v>10.42</v>
      </c>
      <c r="O9509" s="5">
        <v>42305.745292812499</v>
      </c>
      <c r="P9509" s="5">
        <v>43258.050196053242</v>
      </c>
    </row>
    <row r="9510" spans="1:16">
      <c r="A9510">
        <v>6</v>
      </c>
      <c r="B9510">
        <v>19</v>
      </c>
      <c r="C9510">
        <v>15</v>
      </c>
      <c r="D9510">
        <v>247</v>
      </c>
      <c r="E9510">
        <v>2599</v>
      </c>
      <c r="F9510">
        <v>6470</v>
      </c>
      <c r="G9510">
        <v>2556</v>
      </c>
      <c r="H9510">
        <v>2</v>
      </c>
      <c r="I9510" s="58">
        <v>239632</v>
      </c>
      <c r="J9510">
        <v>255602</v>
      </c>
      <c r="K9510" s="4">
        <v>0</v>
      </c>
      <c r="L9510" s="4">
        <v>8.5310000000000006</v>
      </c>
      <c r="M9510" s="4">
        <v>0</v>
      </c>
      <c r="N9510" s="4">
        <v>8.5310000000000006</v>
      </c>
      <c r="O9510" s="5">
        <v>42305.745292812499</v>
      </c>
      <c r="P9510" s="5">
        <v>42305.745292812499</v>
      </c>
    </row>
    <row r="9511" spans="1:16">
      <c r="A9511">
        <v>6</v>
      </c>
      <c r="B9511">
        <v>19</v>
      </c>
      <c r="C9511">
        <v>15</v>
      </c>
      <c r="D9511">
        <v>247</v>
      </c>
      <c r="E9511">
        <v>2768</v>
      </c>
      <c r="F9511">
        <v>6471</v>
      </c>
      <c r="G9511">
        <v>2761</v>
      </c>
      <c r="H9511">
        <v>1</v>
      </c>
      <c r="I9511" s="58">
        <v>314476</v>
      </c>
      <c r="J9511">
        <v>276101</v>
      </c>
      <c r="K9511" s="4">
        <v>0</v>
      </c>
      <c r="L9511" s="4">
        <v>1.976</v>
      </c>
      <c r="M9511" s="4">
        <v>0</v>
      </c>
      <c r="N9511" s="4">
        <v>1.976</v>
      </c>
      <c r="O9511" s="5">
        <v>42305.745292812499</v>
      </c>
      <c r="P9511" s="5">
        <v>42305.745292812499</v>
      </c>
    </row>
    <row r="9512" spans="1:16">
      <c r="A9512">
        <v>6</v>
      </c>
      <c r="B9512">
        <v>19</v>
      </c>
      <c r="C9512">
        <v>15</v>
      </c>
      <c r="D9512">
        <v>247</v>
      </c>
      <c r="E9512">
        <v>3128</v>
      </c>
      <c r="F9512">
        <v>6472</v>
      </c>
      <c r="G9512">
        <v>2386</v>
      </c>
      <c r="H9512">
        <v>1</v>
      </c>
      <c r="I9512" s="58">
        <v>177510</v>
      </c>
      <c r="J9512">
        <v>238601</v>
      </c>
      <c r="K9512" s="4">
        <v>10</v>
      </c>
      <c r="L9512" s="4">
        <v>14.292</v>
      </c>
      <c r="M9512" s="4">
        <v>0</v>
      </c>
      <c r="N9512" s="4">
        <v>4.2919999999999998</v>
      </c>
      <c r="O9512" s="5">
        <v>42305.745292812499</v>
      </c>
      <c r="P9512" s="5">
        <v>42305.745292812499</v>
      </c>
    </row>
    <row r="9513" spans="1:16">
      <c r="A9513">
        <v>6</v>
      </c>
      <c r="B9513">
        <v>19</v>
      </c>
      <c r="C9513">
        <v>15</v>
      </c>
      <c r="D9513">
        <v>247</v>
      </c>
      <c r="E9513">
        <v>3287</v>
      </c>
      <c r="F9513">
        <v>6473</v>
      </c>
      <c r="G9513">
        <v>3528</v>
      </c>
      <c r="H9513">
        <v>1</v>
      </c>
      <c r="I9513" s="58">
        <v>594616</v>
      </c>
      <c r="J9513">
        <v>352801</v>
      </c>
      <c r="K9513" s="4">
        <v>1</v>
      </c>
      <c r="L9513" s="4">
        <v>7.9379999999999997</v>
      </c>
      <c r="M9513" s="4">
        <v>0</v>
      </c>
      <c r="N9513" s="4">
        <v>6.9379999999999997</v>
      </c>
      <c r="O9513" s="5">
        <v>42305.745292812499</v>
      </c>
      <c r="P9513" s="5">
        <v>42305.745292812499</v>
      </c>
    </row>
    <row r="9514" spans="1:16">
      <c r="A9514">
        <v>6</v>
      </c>
      <c r="B9514">
        <v>19</v>
      </c>
      <c r="C9514">
        <v>15</v>
      </c>
      <c r="D9514">
        <v>247</v>
      </c>
      <c r="E9514">
        <v>3375</v>
      </c>
      <c r="F9514">
        <v>6474</v>
      </c>
      <c r="G9514">
        <v>850</v>
      </c>
      <c r="H9514">
        <v>4</v>
      </c>
      <c r="I9514" s="58" t="s">
        <v>1785</v>
      </c>
      <c r="J9514">
        <v>85004</v>
      </c>
      <c r="K9514" s="4">
        <v>8.1690000000000005</v>
      </c>
      <c r="L9514" s="4">
        <v>12.254</v>
      </c>
      <c r="M9514" s="4">
        <v>4.2249999999999996</v>
      </c>
      <c r="N9514" s="4">
        <v>8.31</v>
      </c>
      <c r="O9514" s="5">
        <v>42305.745292812499</v>
      </c>
      <c r="P9514" s="5">
        <v>43258.050196053242</v>
      </c>
    </row>
    <row r="9515" spans="1:16">
      <c r="A9515">
        <v>6</v>
      </c>
      <c r="B9515">
        <v>19</v>
      </c>
      <c r="C9515">
        <v>15</v>
      </c>
      <c r="D9515">
        <v>247</v>
      </c>
      <c r="E9515">
        <v>3921</v>
      </c>
      <c r="F9515">
        <v>6475</v>
      </c>
      <c r="G9515">
        <v>348</v>
      </c>
      <c r="H9515">
        <v>2</v>
      </c>
      <c r="I9515" s="58" t="s">
        <v>11230</v>
      </c>
      <c r="J9515">
        <v>34802</v>
      </c>
      <c r="K9515" s="4">
        <v>1</v>
      </c>
      <c r="L9515" s="4">
        <v>3.9060000000000001</v>
      </c>
      <c r="M9515" s="4">
        <v>58.317</v>
      </c>
      <c r="N9515" s="4">
        <v>61.222999999999999</v>
      </c>
      <c r="O9515" s="5">
        <v>42305.745292812499</v>
      </c>
      <c r="P9515" s="5">
        <v>43258.050196053242</v>
      </c>
    </row>
    <row r="9516" spans="1:16">
      <c r="A9516">
        <v>6</v>
      </c>
      <c r="B9516">
        <v>19</v>
      </c>
      <c r="C9516">
        <v>15</v>
      </c>
      <c r="D9516">
        <v>247</v>
      </c>
      <c r="E9516">
        <v>3936</v>
      </c>
      <c r="F9516">
        <v>6476</v>
      </c>
      <c r="G9516">
        <v>328</v>
      </c>
      <c r="H9516">
        <v>1</v>
      </c>
      <c r="I9516" s="58" t="s">
        <v>11231</v>
      </c>
      <c r="J9516">
        <v>32801</v>
      </c>
      <c r="K9516" s="4">
        <v>0</v>
      </c>
      <c r="L9516" s="4">
        <v>10.613</v>
      </c>
      <c r="M9516" s="4">
        <v>96.867000000000004</v>
      </c>
      <c r="N9516" s="4">
        <v>107.48</v>
      </c>
      <c r="O9516" s="5">
        <v>42305.745292812499</v>
      </c>
      <c r="P9516" s="5">
        <v>42305.745292812499</v>
      </c>
    </row>
    <row r="9517" spans="1:16">
      <c r="A9517">
        <v>6</v>
      </c>
      <c r="B9517">
        <v>19</v>
      </c>
      <c r="C9517">
        <v>15</v>
      </c>
      <c r="D9517">
        <v>247</v>
      </c>
      <c r="E9517">
        <v>3936</v>
      </c>
      <c r="F9517">
        <v>6477</v>
      </c>
      <c r="G9517">
        <v>328</v>
      </c>
      <c r="H9517">
        <v>2</v>
      </c>
      <c r="I9517" s="58" t="s">
        <v>11232</v>
      </c>
      <c r="J9517">
        <v>32802</v>
      </c>
      <c r="K9517" s="4">
        <v>0</v>
      </c>
      <c r="L9517" s="4">
        <v>13.39</v>
      </c>
      <c r="M9517" s="4">
        <v>82.674999999999997</v>
      </c>
      <c r="N9517" s="4">
        <v>96.064999999999998</v>
      </c>
      <c r="O9517" s="5">
        <v>42305.745292812499</v>
      </c>
      <c r="P9517" s="5">
        <v>43258.050196053242</v>
      </c>
    </row>
    <row r="9518" spans="1:16">
      <c r="A9518">
        <v>6</v>
      </c>
      <c r="B9518">
        <v>19</v>
      </c>
      <c r="C9518">
        <v>15</v>
      </c>
      <c r="D9518">
        <v>247</v>
      </c>
      <c r="E9518">
        <v>3952</v>
      </c>
      <c r="F9518">
        <v>6478</v>
      </c>
      <c r="G9518">
        <v>359</v>
      </c>
      <c r="H9518">
        <v>5</v>
      </c>
      <c r="I9518" s="58" t="s">
        <v>11233</v>
      </c>
      <c r="J9518">
        <v>35905</v>
      </c>
      <c r="K9518" s="4">
        <v>1</v>
      </c>
      <c r="L9518" s="4">
        <v>11.888999999999999</v>
      </c>
      <c r="M9518" s="4">
        <v>0</v>
      </c>
      <c r="N9518" s="4">
        <v>10.888999999999999</v>
      </c>
      <c r="O9518" s="5">
        <v>42305.745292812499</v>
      </c>
      <c r="P9518" s="5">
        <v>43258.050196053242</v>
      </c>
    </row>
    <row r="9519" spans="1:16">
      <c r="A9519">
        <v>6</v>
      </c>
      <c r="B9519">
        <v>19</v>
      </c>
      <c r="C9519">
        <v>15</v>
      </c>
      <c r="D9519">
        <v>247</v>
      </c>
      <c r="E9519">
        <v>3954</v>
      </c>
      <c r="F9519">
        <v>6479</v>
      </c>
      <c r="G9519">
        <v>366</v>
      </c>
      <c r="H9519">
        <v>4</v>
      </c>
      <c r="I9519" s="58" t="s">
        <v>11234</v>
      </c>
      <c r="J9519">
        <v>36604</v>
      </c>
      <c r="K9519" s="4">
        <v>0</v>
      </c>
      <c r="L9519" s="4">
        <v>9.9019999999999992</v>
      </c>
      <c r="M9519" s="4">
        <v>34.918999999999997</v>
      </c>
      <c r="N9519" s="4">
        <v>44.820999999999998</v>
      </c>
      <c r="O9519" s="5">
        <v>42305.745292812499</v>
      </c>
      <c r="P9519" s="5">
        <v>43258.050196053242</v>
      </c>
    </row>
    <row r="9520" spans="1:16">
      <c r="A9520">
        <v>6</v>
      </c>
      <c r="B9520">
        <v>19</v>
      </c>
      <c r="C9520">
        <v>15</v>
      </c>
      <c r="D9520">
        <v>247</v>
      </c>
      <c r="E9520">
        <v>3954</v>
      </c>
      <c r="F9520">
        <v>6480</v>
      </c>
      <c r="G9520">
        <v>366</v>
      </c>
      <c r="H9520">
        <v>5</v>
      </c>
      <c r="I9520" s="58" t="s">
        <v>11235</v>
      </c>
      <c r="J9520">
        <v>36605</v>
      </c>
      <c r="K9520" s="4">
        <v>9.9019999999999992</v>
      </c>
      <c r="L9520" s="4">
        <v>21.59</v>
      </c>
      <c r="M9520" s="4">
        <v>44.820999999999998</v>
      </c>
      <c r="N9520" s="4">
        <v>56.508000000000003</v>
      </c>
      <c r="O9520" s="5">
        <v>42305.745292812499</v>
      </c>
      <c r="P9520" s="5">
        <v>43258.050196053242</v>
      </c>
    </row>
    <row r="9521" spans="1:16">
      <c r="A9521">
        <v>6</v>
      </c>
      <c r="B9521">
        <v>19</v>
      </c>
      <c r="C9521">
        <v>15</v>
      </c>
      <c r="D9521">
        <v>247</v>
      </c>
      <c r="E9521">
        <v>4169</v>
      </c>
      <c r="F9521">
        <v>6481</v>
      </c>
      <c r="G9521">
        <v>100</v>
      </c>
      <c r="H9521">
        <v>9</v>
      </c>
      <c r="I9521" s="58" t="s">
        <v>11236</v>
      </c>
      <c r="J9521">
        <v>10009</v>
      </c>
      <c r="K9521" s="4">
        <v>0.5</v>
      </c>
      <c r="L9521" s="4">
        <v>7.2460000000000004</v>
      </c>
      <c r="M9521" s="4">
        <v>0</v>
      </c>
      <c r="N9521" s="4">
        <v>6.7460000000000004</v>
      </c>
      <c r="O9521" s="5">
        <v>42305.745292812499</v>
      </c>
      <c r="P9521" s="5">
        <v>42305.745292812499</v>
      </c>
    </row>
    <row r="9522" spans="1:16">
      <c r="A9522">
        <v>6</v>
      </c>
      <c r="B9522">
        <v>19</v>
      </c>
      <c r="C9522">
        <v>15</v>
      </c>
      <c r="D9522">
        <v>247</v>
      </c>
      <c r="E9522">
        <v>4222</v>
      </c>
      <c r="F9522">
        <v>6482</v>
      </c>
      <c r="G9522">
        <v>143</v>
      </c>
      <c r="H9522">
        <v>14</v>
      </c>
      <c r="I9522" s="58" t="s">
        <v>11237</v>
      </c>
      <c r="J9522">
        <v>14314</v>
      </c>
      <c r="K9522" s="4">
        <v>0</v>
      </c>
      <c r="L9522" s="4">
        <v>0.753</v>
      </c>
      <c r="M9522" s="4">
        <v>0</v>
      </c>
      <c r="N9522" s="4">
        <v>0.753</v>
      </c>
      <c r="O9522" s="5">
        <v>42305.745292812499</v>
      </c>
      <c r="P9522" s="5">
        <v>42305.745292812499</v>
      </c>
    </row>
    <row r="9523" spans="1:16">
      <c r="A9523">
        <v>6</v>
      </c>
      <c r="B9523">
        <v>19</v>
      </c>
      <c r="C9523">
        <v>15</v>
      </c>
      <c r="D9523">
        <v>247</v>
      </c>
      <c r="E9523">
        <v>4536</v>
      </c>
      <c r="F9523">
        <v>6483</v>
      </c>
      <c r="G9523">
        <v>143</v>
      </c>
      <c r="H9523">
        <v>3</v>
      </c>
      <c r="I9523" s="58" t="s">
        <v>11238</v>
      </c>
      <c r="J9523">
        <v>14303</v>
      </c>
      <c r="K9523" s="4">
        <v>1</v>
      </c>
      <c r="L9523" s="4">
        <v>13.032999999999999</v>
      </c>
      <c r="M9523" s="4">
        <v>673.00199999999995</v>
      </c>
      <c r="N9523" s="4">
        <v>685.03499999999997</v>
      </c>
      <c r="O9523" s="5">
        <v>42305.745292812499</v>
      </c>
      <c r="P9523" s="5">
        <v>43258.050196053242</v>
      </c>
    </row>
    <row r="9524" spans="1:16">
      <c r="A9524">
        <v>6</v>
      </c>
      <c r="B9524">
        <v>19</v>
      </c>
      <c r="C9524">
        <v>15</v>
      </c>
      <c r="D9524">
        <v>247</v>
      </c>
      <c r="E9524">
        <v>4536</v>
      </c>
      <c r="F9524">
        <v>6484</v>
      </c>
      <c r="G9524">
        <v>143</v>
      </c>
      <c r="H9524">
        <v>4</v>
      </c>
      <c r="I9524" s="58" t="s">
        <v>11239</v>
      </c>
      <c r="J9524">
        <v>14304</v>
      </c>
      <c r="K9524" s="4">
        <v>13.053000000000001</v>
      </c>
      <c r="L9524" s="4">
        <v>22.803999999999998</v>
      </c>
      <c r="M9524" s="4">
        <v>685.03499999999997</v>
      </c>
      <c r="N9524" s="4">
        <v>694.78599999999994</v>
      </c>
      <c r="O9524" s="5">
        <v>42305.745292812499</v>
      </c>
      <c r="P9524" s="5">
        <v>43258.050196053242</v>
      </c>
    </row>
    <row r="9525" spans="1:16">
      <c r="A9525">
        <v>6</v>
      </c>
      <c r="B9525">
        <v>19</v>
      </c>
      <c r="C9525">
        <v>15</v>
      </c>
      <c r="D9525">
        <v>247</v>
      </c>
      <c r="E9525">
        <v>4536</v>
      </c>
      <c r="F9525">
        <v>6485</v>
      </c>
      <c r="G9525">
        <v>143</v>
      </c>
      <c r="H9525">
        <v>5</v>
      </c>
      <c r="I9525" s="58" t="s">
        <v>11240</v>
      </c>
      <c r="J9525">
        <v>14305</v>
      </c>
      <c r="K9525" s="4">
        <v>22.803999999999998</v>
      </c>
      <c r="L9525" s="4">
        <v>31.774000000000001</v>
      </c>
      <c r="M9525" s="4">
        <v>694.78599999999994</v>
      </c>
      <c r="N9525" s="4">
        <v>703.75599999999997</v>
      </c>
      <c r="O9525" s="5">
        <v>42305.745292812499</v>
      </c>
      <c r="P9525" s="5">
        <v>43258.050196053242</v>
      </c>
    </row>
    <row r="9526" spans="1:16">
      <c r="A9526">
        <v>6</v>
      </c>
      <c r="B9526">
        <v>19</v>
      </c>
      <c r="C9526">
        <v>15</v>
      </c>
      <c r="D9526">
        <v>247</v>
      </c>
      <c r="E9526">
        <v>4541</v>
      </c>
      <c r="F9526">
        <v>6486</v>
      </c>
      <c r="G9526">
        <v>100</v>
      </c>
      <c r="H9526">
        <v>3</v>
      </c>
      <c r="I9526" s="58" t="s">
        <v>11241</v>
      </c>
      <c r="J9526">
        <v>10003</v>
      </c>
      <c r="K9526" s="4">
        <v>0</v>
      </c>
      <c r="L9526" s="4">
        <v>14.188000000000001</v>
      </c>
      <c r="M9526" s="4">
        <v>7.7220000000000004</v>
      </c>
      <c r="N9526" s="4">
        <v>21.91</v>
      </c>
      <c r="O9526" s="5">
        <v>42305.745292812499</v>
      </c>
      <c r="P9526" s="5">
        <v>42305.745292812499</v>
      </c>
    </row>
    <row r="9527" spans="1:16">
      <c r="A9527">
        <v>6</v>
      </c>
      <c r="B9527">
        <v>19</v>
      </c>
      <c r="C9527">
        <v>15</v>
      </c>
      <c r="D9527">
        <v>247</v>
      </c>
      <c r="E9527">
        <v>4541</v>
      </c>
      <c r="F9527">
        <v>6487</v>
      </c>
      <c r="G9527">
        <v>100</v>
      </c>
      <c r="H9527">
        <v>4</v>
      </c>
      <c r="I9527" s="58" t="s">
        <v>11242</v>
      </c>
      <c r="J9527">
        <v>10004</v>
      </c>
      <c r="K9527" s="4">
        <v>14.188000000000001</v>
      </c>
      <c r="L9527" s="4">
        <v>24.13</v>
      </c>
      <c r="M9527" s="4">
        <v>21.91</v>
      </c>
      <c r="N9527" s="4">
        <v>31.852</v>
      </c>
      <c r="O9527" s="5">
        <v>42305.745292812499</v>
      </c>
      <c r="P9527" s="5">
        <v>42305.745292812499</v>
      </c>
    </row>
    <row r="9528" spans="1:16">
      <c r="A9528">
        <v>6</v>
      </c>
      <c r="B9528">
        <v>19</v>
      </c>
      <c r="C9528">
        <v>15</v>
      </c>
      <c r="D9528">
        <v>247</v>
      </c>
      <c r="E9528">
        <v>595</v>
      </c>
      <c r="F9528">
        <v>6444</v>
      </c>
      <c r="G9528">
        <v>1826</v>
      </c>
      <c r="H9528">
        <v>2</v>
      </c>
      <c r="I9528" s="58">
        <v>-26996</v>
      </c>
      <c r="J9528">
        <v>182602</v>
      </c>
      <c r="K9528" s="4">
        <v>0</v>
      </c>
      <c r="L9528" s="4">
        <v>5.2910000000000004</v>
      </c>
      <c r="M9528" s="4">
        <v>0</v>
      </c>
      <c r="N9528" s="4">
        <v>5.2910000000000004</v>
      </c>
      <c r="O9528" s="5">
        <v>42305.745292812499</v>
      </c>
      <c r="P9528" s="5">
        <v>42305.745292812499</v>
      </c>
    </row>
    <row r="9529" spans="1:16">
      <c r="A9529">
        <v>6</v>
      </c>
      <c r="B9529">
        <v>19</v>
      </c>
      <c r="C9529">
        <v>15</v>
      </c>
      <c r="D9529">
        <v>247</v>
      </c>
      <c r="E9529">
        <v>643</v>
      </c>
      <c r="F9529">
        <v>6445</v>
      </c>
      <c r="G9529">
        <v>854</v>
      </c>
      <c r="H9529">
        <v>1</v>
      </c>
      <c r="I9529" s="58" t="s">
        <v>11243</v>
      </c>
      <c r="J9529">
        <v>85401</v>
      </c>
      <c r="K9529" s="4">
        <v>10</v>
      </c>
      <c r="L9529" s="4">
        <v>10.416</v>
      </c>
      <c r="M9529" s="4">
        <v>0</v>
      </c>
      <c r="N9529" s="4">
        <v>0.41599999999999998</v>
      </c>
      <c r="O9529" s="5">
        <v>42305.745292812499</v>
      </c>
      <c r="P9529" s="5">
        <v>43258.050196053242</v>
      </c>
    </row>
    <row r="9530" spans="1:16">
      <c r="A9530">
        <v>6</v>
      </c>
      <c r="B9530">
        <v>19</v>
      </c>
      <c r="C9530">
        <v>15</v>
      </c>
      <c r="D9530">
        <v>247</v>
      </c>
      <c r="E9530">
        <v>692</v>
      </c>
      <c r="F9530">
        <v>6446</v>
      </c>
      <c r="G9530">
        <v>1009</v>
      </c>
      <c r="H9530">
        <v>1</v>
      </c>
      <c r="I9530" s="58" t="s">
        <v>11244</v>
      </c>
      <c r="J9530">
        <v>100901</v>
      </c>
      <c r="K9530" s="4">
        <v>0</v>
      </c>
      <c r="L9530" s="4">
        <v>16.95</v>
      </c>
      <c r="M9530" s="4">
        <v>5.6680000000000001</v>
      </c>
      <c r="N9530" s="4">
        <v>22.622</v>
      </c>
      <c r="O9530" s="5">
        <v>42305.745292812499</v>
      </c>
      <c r="P9530" s="5">
        <v>42305.745292812499</v>
      </c>
    </row>
    <row r="9531" spans="1:16">
      <c r="A9531">
        <v>6</v>
      </c>
      <c r="B9531">
        <v>19</v>
      </c>
      <c r="C9531">
        <v>15</v>
      </c>
      <c r="D9531">
        <v>247</v>
      </c>
      <c r="E9531">
        <v>693</v>
      </c>
      <c r="F9531">
        <v>6447</v>
      </c>
      <c r="G9531">
        <v>1009</v>
      </c>
      <c r="H9531">
        <v>2</v>
      </c>
      <c r="I9531" s="58" t="s">
        <v>11245</v>
      </c>
      <c r="J9531">
        <v>100902</v>
      </c>
      <c r="K9531" s="4">
        <v>0</v>
      </c>
      <c r="L9531" s="4">
        <v>15.949</v>
      </c>
      <c r="M9531" s="4">
        <v>0</v>
      </c>
      <c r="N9531" s="4">
        <v>13.07</v>
      </c>
      <c r="O9531" s="5">
        <v>42305.745292812499</v>
      </c>
      <c r="P9531" s="5">
        <v>42305.745292812499</v>
      </c>
    </row>
    <row r="9532" spans="1:16">
      <c r="A9532">
        <v>6</v>
      </c>
      <c r="B9532">
        <v>19</v>
      </c>
      <c r="C9532">
        <v>15</v>
      </c>
      <c r="D9532">
        <v>247</v>
      </c>
      <c r="E9532">
        <v>694</v>
      </c>
      <c r="F9532">
        <v>6448</v>
      </c>
      <c r="G9532">
        <v>1010</v>
      </c>
      <c r="H9532">
        <v>1</v>
      </c>
      <c r="I9532" s="58" t="s">
        <v>1784</v>
      </c>
      <c r="J9532">
        <v>101001</v>
      </c>
      <c r="K9532" s="4">
        <v>10</v>
      </c>
      <c r="L9532" s="4">
        <v>13.266999999999999</v>
      </c>
      <c r="M9532" s="4">
        <v>0</v>
      </c>
      <c r="N9532" s="4">
        <v>3.2669999999999999</v>
      </c>
      <c r="O9532" s="5">
        <v>42305.745292812499</v>
      </c>
      <c r="P9532" s="5">
        <v>42305.745292812499</v>
      </c>
    </row>
    <row r="9533" spans="1:16">
      <c r="A9533">
        <v>6</v>
      </c>
      <c r="B9533">
        <v>19</v>
      </c>
      <c r="C9533">
        <v>15</v>
      </c>
      <c r="D9533">
        <v>247</v>
      </c>
      <c r="E9533">
        <v>695</v>
      </c>
      <c r="F9533">
        <v>6449</v>
      </c>
      <c r="G9533">
        <v>850</v>
      </c>
      <c r="H9533">
        <v>3</v>
      </c>
      <c r="I9533" s="58" t="s">
        <v>11246</v>
      </c>
      <c r="J9533">
        <v>85003</v>
      </c>
      <c r="K9533" s="4">
        <v>1</v>
      </c>
      <c r="L9533" s="4">
        <v>9.3209999999999997</v>
      </c>
      <c r="M9533" s="4">
        <v>11.615</v>
      </c>
      <c r="N9533" s="4">
        <v>19.936</v>
      </c>
      <c r="O9533" s="5">
        <v>42305.745292812499</v>
      </c>
      <c r="P9533" s="5">
        <v>42305.745292812499</v>
      </c>
    </row>
    <row r="9534" spans="1:16">
      <c r="A9534">
        <v>6</v>
      </c>
      <c r="B9534">
        <v>19</v>
      </c>
      <c r="C9534">
        <v>15</v>
      </c>
      <c r="D9534">
        <v>247</v>
      </c>
      <c r="E9534">
        <v>695</v>
      </c>
      <c r="F9534">
        <v>6450</v>
      </c>
      <c r="G9534">
        <v>2233</v>
      </c>
      <c r="H9534">
        <v>1</v>
      </c>
      <c r="I9534" s="58">
        <v>121628</v>
      </c>
      <c r="J9534">
        <v>223301</v>
      </c>
      <c r="K9534" s="4">
        <v>1</v>
      </c>
      <c r="L9534" s="4">
        <v>8.8689999999999998</v>
      </c>
      <c r="M9534" s="4">
        <v>3.746</v>
      </c>
      <c r="N9534" s="4">
        <v>11.615</v>
      </c>
      <c r="O9534" s="5">
        <v>42305.745292812499</v>
      </c>
      <c r="P9534" s="5">
        <v>43258.050196053242</v>
      </c>
    </row>
    <row r="9535" spans="1:16">
      <c r="A9535">
        <v>6</v>
      </c>
      <c r="B9535">
        <v>19</v>
      </c>
      <c r="C9535">
        <v>15</v>
      </c>
      <c r="D9535">
        <v>247</v>
      </c>
      <c r="E9535">
        <v>697</v>
      </c>
      <c r="F9535">
        <v>6451</v>
      </c>
      <c r="G9535">
        <v>366</v>
      </c>
      <c r="H9535">
        <v>9</v>
      </c>
      <c r="I9535" s="58" t="s">
        <v>11247</v>
      </c>
      <c r="J9535">
        <v>36609</v>
      </c>
      <c r="K9535" s="4">
        <v>0</v>
      </c>
      <c r="L9535" s="4">
        <v>10.122999999999999</v>
      </c>
      <c r="M9535" s="4">
        <v>25.259</v>
      </c>
      <c r="N9535" s="4">
        <v>35.381999999999998</v>
      </c>
      <c r="O9535" s="5">
        <v>42305.745292812499</v>
      </c>
      <c r="P9535" s="5">
        <v>42305.745292812499</v>
      </c>
    </row>
    <row r="9536" spans="1:16">
      <c r="A9536">
        <v>6</v>
      </c>
      <c r="B9536">
        <v>19</v>
      </c>
      <c r="C9536">
        <v>15</v>
      </c>
      <c r="D9536">
        <v>247</v>
      </c>
      <c r="E9536">
        <v>697</v>
      </c>
      <c r="F9536">
        <v>6452</v>
      </c>
      <c r="G9536">
        <v>1011</v>
      </c>
      <c r="H9536">
        <v>1</v>
      </c>
      <c r="I9536" s="58" t="s">
        <v>11248</v>
      </c>
      <c r="J9536">
        <v>101101</v>
      </c>
      <c r="K9536" s="4">
        <v>0</v>
      </c>
      <c r="L9536" s="4">
        <v>14.363</v>
      </c>
      <c r="M9536" s="4">
        <v>10.896000000000001</v>
      </c>
      <c r="N9536" s="4">
        <v>25.259</v>
      </c>
      <c r="O9536" s="5">
        <v>42305.745292812499</v>
      </c>
      <c r="P9536" s="5">
        <v>42305.745292812499</v>
      </c>
    </row>
    <row r="9537" spans="1:16">
      <c r="A9537">
        <v>6</v>
      </c>
      <c r="B9537">
        <v>19</v>
      </c>
      <c r="C9537">
        <v>15</v>
      </c>
      <c r="D9537">
        <v>247</v>
      </c>
      <c r="E9537">
        <v>919</v>
      </c>
      <c r="F9537">
        <v>6453</v>
      </c>
      <c r="G9537">
        <v>850</v>
      </c>
      <c r="H9537">
        <v>2</v>
      </c>
      <c r="I9537" s="58" t="s">
        <v>11249</v>
      </c>
      <c r="J9537">
        <v>85002</v>
      </c>
      <c r="K9537" s="4">
        <v>0</v>
      </c>
      <c r="L9537" s="4">
        <v>1.6080000000000001</v>
      </c>
      <c r="M9537" s="4">
        <v>13.978999999999999</v>
      </c>
      <c r="N9537" s="4">
        <v>15.587999999999999</v>
      </c>
      <c r="O9537" s="5">
        <v>42305.745292812499</v>
      </c>
      <c r="P9537" s="5">
        <v>43258.050196053242</v>
      </c>
    </row>
    <row r="9538" spans="1:16">
      <c r="A9538">
        <v>6</v>
      </c>
      <c r="B9538">
        <v>19</v>
      </c>
      <c r="C9538">
        <v>15</v>
      </c>
      <c r="D9538">
        <v>247</v>
      </c>
      <c r="E9538">
        <v>919</v>
      </c>
      <c r="F9538">
        <v>6454</v>
      </c>
      <c r="G9538">
        <v>850</v>
      </c>
      <c r="H9538">
        <v>4</v>
      </c>
      <c r="I9538" s="58" t="s">
        <v>1785</v>
      </c>
      <c r="J9538">
        <v>85004</v>
      </c>
      <c r="K9538" s="4">
        <v>0.93200000000000005</v>
      </c>
      <c r="L9538" s="4">
        <v>6.2859999999999996</v>
      </c>
      <c r="M9538" s="4">
        <v>15.654</v>
      </c>
      <c r="N9538" s="4">
        <v>21.007999999999999</v>
      </c>
      <c r="O9538" s="5">
        <v>42305.745292812499</v>
      </c>
      <c r="P9538" s="5">
        <v>43258.050196053242</v>
      </c>
    </row>
    <row r="9539" spans="1:16">
      <c r="A9539">
        <v>6</v>
      </c>
      <c r="B9539">
        <v>19</v>
      </c>
      <c r="C9539">
        <v>15</v>
      </c>
      <c r="D9539">
        <v>247</v>
      </c>
      <c r="E9539">
        <v>919</v>
      </c>
      <c r="F9539">
        <v>6455</v>
      </c>
      <c r="G9539">
        <v>3440</v>
      </c>
      <c r="H9539">
        <v>1</v>
      </c>
      <c r="I9539" s="58">
        <v>562475</v>
      </c>
      <c r="J9539">
        <v>344001</v>
      </c>
      <c r="K9539" s="4">
        <v>0</v>
      </c>
      <c r="L9539" s="4">
        <v>12.35</v>
      </c>
      <c r="M9539" s="4">
        <v>21.007999999999999</v>
      </c>
      <c r="N9539" s="4">
        <v>31.565000000000001</v>
      </c>
      <c r="O9539" s="5">
        <v>42305.745292812499</v>
      </c>
      <c r="P9539" s="5">
        <v>43258.050196053242</v>
      </c>
    </row>
    <row r="9540" spans="1:16">
      <c r="A9540">
        <v>6</v>
      </c>
      <c r="B9540">
        <v>19</v>
      </c>
      <c r="C9540">
        <v>15</v>
      </c>
      <c r="D9540">
        <v>46</v>
      </c>
      <c r="E9540">
        <v>1170</v>
      </c>
      <c r="F9540">
        <v>6191</v>
      </c>
      <c r="G9540">
        <v>2021</v>
      </c>
      <c r="H9540">
        <v>1</v>
      </c>
      <c r="I9540" s="58">
        <v>44197</v>
      </c>
      <c r="J9540">
        <v>202101</v>
      </c>
      <c r="K9540" s="4">
        <v>8.8999999999999996E-2</v>
      </c>
      <c r="L9540" s="4">
        <v>1.488</v>
      </c>
      <c r="M9540" s="4">
        <v>0</v>
      </c>
      <c r="N9540" s="4">
        <v>1.399</v>
      </c>
      <c r="O9540" s="5">
        <v>42305.745292812499</v>
      </c>
      <c r="P9540" s="5">
        <v>42305.745292812499</v>
      </c>
    </row>
    <row r="9541" spans="1:16">
      <c r="A9541">
        <v>6</v>
      </c>
      <c r="B9541">
        <v>19</v>
      </c>
      <c r="C9541">
        <v>15</v>
      </c>
      <c r="D9541">
        <v>46</v>
      </c>
      <c r="E9541">
        <v>1224</v>
      </c>
      <c r="F9541">
        <v>6192</v>
      </c>
      <c r="G9541">
        <v>1272</v>
      </c>
      <c r="H9541">
        <v>1</v>
      </c>
      <c r="I9541" s="58" t="s">
        <v>11250</v>
      </c>
      <c r="J9541">
        <v>127201</v>
      </c>
      <c r="K9541" s="4">
        <v>1</v>
      </c>
      <c r="L9541" s="4">
        <v>8.0069999999999997</v>
      </c>
      <c r="M9541" s="4">
        <v>0</v>
      </c>
      <c r="N9541" s="4">
        <v>7.0069999999999997</v>
      </c>
      <c r="O9541" s="5">
        <v>42305.745292812499</v>
      </c>
      <c r="P9541" s="5">
        <v>43258.050196053242</v>
      </c>
    </row>
    <row r="9542" spans="1:16">
      <c r="A9542">
        <v>6</v>
      </c>
      <c r="B9542">
        <v>19</v>
      </c>
      <c r="C9542">
        <v>15</v>
      </c>
      <c r="D9542">
        <v>46</v>
      </c>
      <c r="E9542">
        <v>1225</v>
      </c>
      <c r="F9542">
        <v>6193</v>
      </c>
      <c r="G9542">
        <v>1273</v>
      </c>
      <c r="H9542">
        <v>1</v>
      </c>
      <c r="I9542" s="58" t="s">
        <v>11251</v>
      </c>
      <c r="J9542">
        <v>127301</v>
      </c>
      <c r="K9542" s="4">
        <v>5</v>
      </c>
      <c r="L9542" s="4">
        <v>12.41</v>
      </c>
      <c r="M9542" s="4">
        <v>0</v>
      </c>
      <c r="N9542" s="4">
        <v>7.41</v>
      </c>
      <c r="O9542" s="5">
        <v>42305.745292812499</v>
      </c>
      <c r="P9542" s="5">
        <v>42305.745292812499</v>
      </c>
    </row>
    <row r="9543" spans="1:16">
      <c r="A9543">
        <v>6</v>
      </c>
      <c r="B9543">
        <v>19</v>
      </c>
      <c r="C9543">
        <v>15</v>
      </c>
      <c r="D9543">
        <v>46</v>
      </c>
      <c r="E9543">
        <v>1226</v>
      </c>
      <c r="F9543">
        <v>6194</v>
      </c>
      <c r="G9543">
        <v>1268</v>
      </c>
      <c r="H9543">
        <v>1</v>
      </c>
      <c r="I9543" s="58" t="s">
        <v>11252</v>
      </c>
      <c r="J9543">
        <v>126801</v>
      </c>
      <c r="K9543" s="4">
        <v>0</v>
      </c>
      <c r="L9543" s="4">
        <v>0.28599999999999998</v>
      </c>
      <c r="M9543" s="4">
        <v>0</v>
      </c>
      <c r="N9543" s="4">
        <v>0.28599999999999998</v>
      </c>
      <c r="O9543" s="5">
        <v>42305.745292812499</v>
      </c>
      <c r="P9543" s="5">
        <v>43258.050196053242</v>
      </c>
    </row>
    <row r="9544" spans="1:16">
      <c r="A9544">
        <v>6</v>
      </c>
      <c r="B9544">
        <v>19</v>
      </c>
      <c r="C9544">
        <v>15</v>
      </c>
      <c r="D9544">
        <v>46</v>
      </c>
      <c r="E9544">
        <v>1940</v>
      </c>
      <c r="F9544">
        <v>6195</v>
      </c>
      <c r="G9544">
        <v>470</v>
      </c>
      <c r="H9544">
        <v>1</v>
      </c>
      <c r="I9544" s="58" t="s">
        <v>11253</v>
      </c>
      <c r="J9544">
        <v>47001</v>
      </c>
      <c r="K9544" s="4">
        <v>0</v>
      </c>
      <c r="L9544" s="4">
        <v>11.326000000000001</v>
      </c>
      <c r="M9544" s="4">
        <v>5.7709999999999999</v>
      </c>
      <c r="N9544" s="4">
        <v>17.097000000000001</v>
      </c>
      <c r="O9544" s="5">
        <v>42305.745292812499</v>
      </c>
      <c r="P9544" s="5">
        <v>43258.050196053242</v>
      </c>
    </row>
    <row r="9545" spans="1:16">
      <c r="A9545">
        <v>6</v>
      </c>
      <c r="B9545">
        <v>19</v>
      </c>
      <c r="C9545">
        <v>15</v>
      </c>
      <c r="D9545">
        <v>46</v>
      </c>
      <c r="E9545">
        <v>1940</v>
      </c>
      <c r="F9545">
        <v>6196</v>
      </c>
      <c r="G9545">
        <v>470</v>
      </c>
      <c r="H9545">
        <v>3</v>
      </c>
      <c r="I9545" s="58" t="s">
        <v>11254</v>
      </c>
      <c r="J9545">
        <v>47003</v>
      </c>
      <c r="K9545" s="4">
        <v>0</v>
      </c>
      <c r="L9545" s="4">
        <v>5.2779999999999996</v>
      </c>
      <c r="M9545" s="4">
        <v>0</v>
      </c>
      <c r="N9545" s="4">
        <v>5.2779999999999996</v>
      </c>
      <c r="O9545" s="5">
        <v>42305.745292812499</v>
      </c>
      <c r="P9545" s="5">
        <v>43258.050196053242</v>
      </c>
    </row>
    <row r="9546" spans="1:16">
      <c r="A9546">
        <v>6</v>
      </c>
      <c r="B9546">
        <v>19</v>
      </c>
      <c r="C9546">
        <v>15</v>
      </c>
      <c r="D9546">
        <v>46</v>
      </c>
      <c r="E9546">
        <v>2298</v>
      </c>
      <c r="F9546">
        <v>6197</v>
      </c>
      <c r="G9546">
        <v>1433</v>
      </c>
      <c r="H9546">
        <v>2</v>
      </c>
      <c r="I9546" s="58" t="s">
        <v>11255</v>
      </c>
      <c r="J9546">
        <v>143302</v>
      </c>
      <c r="K9546" s="4">
        <v>1</v>
      </c>
      <c r="L9546" s="4">
        <v>6.6070000000000002</v>
      </c>
      <c r="M9546" s="4">
        <v>0</v>
      </c>
      <c r="N9546" s="4">
        <v>5.6070000000000002</v>
      </c>
      <c r="O9546" s="5">
        <v>42305.745292812499</v>
      </c>
      <c r="P9546" s="5">
        <v>42305.745292812499</v>
      </c>
    </row>
    <row r="9547" spans="1:16">
      <c r="A9547">
        <v>6</v>
      </c>
      <c r="B9547">
        <v>19</v>
      </c>
      <c r="C9547">
        <v>15</v>
      </c>
      <c r="D9547">
        <v>46</v>
      </c>
      <c r="E9547">
        <v>2464</v>
      </c>
      <c r="F9547">
        <v>6198</v>
      </c>
      <c r="G9547">
        <v>2293</v>
      </c>
      <c r="H9547">
        <v>2</v>
      </c>
      <c r="I9547" s="58">
        <v>143574</v>
      </c>
      <c r="J9547">
        <v>229302</v>
      </c>
      <c r="K9547" s="4">
        <v>0.5</v>
      </c>
      <c r="L9547" s="4">
        <v>0.96</v>
      </c>
      <c r="M9547" s="4">
        <v>6.5970000000000004</v>
      </c>
      <c r="N9547" s="4">
        <v>7.0570000000000004</v>
      </c>
      <c r="O9547" s="5">
        <v>42305.745292812499</v>
      </c>
      <c r="P9547" s="5">
        <v>42305.745292812499</v>
      </c>
    </row>
    <row r="9548" spans="1:16">
      <c r="A9548">
        <v>6</v>
      </c>
      <c r="B9548">
        <v>19</v>
      </c>
      <c r="C9548">
        <v>15</v>
      </c>
      <c r="D9548">
        <v>46</v>
      </c>
      <c r="E9548">
        <v>2682</v>
      </c>
      <c r="F9548">
        <v>6199</v>
      </c>
      <c r="G9548">
        <v>2650</v>
      </c>
      <c r="H9548">
        <v>1</v>
      </c>
      <c r="I9548" s="58">
        <v>273934</v>
      </c>
      <c r="J9548">
        <v>265001</v>
      </c>
      <c r="K9548" s="4">
        <v>10.065</v>
      </c>
      <c r="L9548" s="4">
        <v>20.084</v>
      </c>
      <c r="M9548" s="4">
        <v>0</v>
      </c>
      <c r="N9548" s="4">
        <v>10.019</v>
      </c>
      <c r="O9548" s="5">
        <v>42305.745292812499</v>
      </c>
      <c r="P9548" s="5">
        <v>42305.745292812499</v>
      </c>
    </row>
    <row r="9549" spans="1:16">
      <c r="A9549">
        <v>6</v>
      </c>
      <c r="B9549">
        <v>19</v>
      </c>
      <c r="C9549">
        <v>15</v>
      </c>
      <c r="D9549">
        <v>46</v>
      </c>
      <c r="E9549">
        <v>2989</v>
      </c>
      <c r="F9549">
        <v>6200</v>
      </c>
      <c r="G9549">
        <v>3107</v>
      </c>
      <c r="H9549">
        <v>1</v>
      </c>
      <c r="I9549" s="58">
        <v>440849</v>
      </c>
      <c r="J9549">
        <v>310701</v>
      </c>
      <c r="K9549" s="4">
        <v>10.286</v>
      </c>
      <c r="L9549" s="4">
        <v>23.664000000000001</v>
      </c>
      <c r="M9549" s="4">
        <v>0</v>
      </c>
      <c r="N9549" s="4">
        <v>13.379</v>
      </c>
      <c r="O9549" s="5">
        <v>42305.745292812499</v>
      </c>
      <c r="P9549" s="5">
        <v>43258.050196053242</v>
      </c>
    </row>
    <row r="9550" spans="1:16">
      <c r="A9550">
        <v>6</v>
      </c>
      <c r="B9550">
        <v>19</v>
      </c>
      <c r="C9550">
        <v>15</v>
      </c>
      <c r="D9550">
        <v>46</v>
      </c>
      <c r="E9550">
        <v>30</v>
      </c>
      <c r="F9550">
        <v>6181</v>
      </c>
      <c r="G9550">
        <v>16</v>
      </c>
      <c r="H9550">
        <v>11</v>
      </c>
      <c r="I9550" s="58">
        <v>42675</v>
      </c>
      <c r="J9550">
        <v>1611</v>
      </c>
      <c r="K9550" s="4">
        <v>0.08</v>
      </c>
      <c r="L9550" s="4">
        <v>4.5679999999999996</v>
      </c>
      <c r="M9550" s="4">
        <v>0</v>
      </c>
      <c r="N9550" s="4">
        <v>4.4880000000000004</v>
      </c>
      <c r="O9550" s="5">
        <v>42305.745292812499</v>
      </c>
      <c r="P9550" s="5">
        <v>42305.745292812499</v>
      </c>
    </row>
    <row r="9551" spans="1:16">
      <c r="A9551">
        <v>6</v>
      </c>
      <c r="B9551">
        <v>19</v>
      </c>
      <c r="C9551">
        <v>15</v>
      </c>
      <c r="D9551">
        <v>46</v>
      </c>
      <c r="E9551">
        <v>3127</v>
      </c>
      <c r="F9551">
        <v>6201</v>
      </c>
      <c r="G9551">
        <v>3213</v>
      </c>
      <c r="H9551">
        <v>1</v>
      </c>
      <c r="I9551" s="58">
        <v>479566</v>
      </c>
      <c r="J9551">
        <v>321301</v>
      </c>
      <c r="K9551" s="4">
        <v>10</v>
      </c>
      <c r="L9551" s="4">
        <v>16.358000000000001</v>
      </c>
      <c r="M9551" s="4">
        <v>0</v>
      </c>
      <c r="N9551" s="4">
        <v>6.3579999999999997</v>
      </c>
      <c r="O9551" s="5">
        <v>42305.745292812499</v>
      </c>
      <c r="P9551" s="5">
        <v>42305.745292812499</v>
      </c>
    </row>
    <row r="9552" spans="1:16">
      <c r="A9552">
        <v>6</v>
      </c>
      <c r="B9552">
        <v>19</v>
      </c>
      <c r="C9552">
        <v>15</v>
      </c>
      <c r="D9552">
        <v>46</v>
      </c>
      <c r="E9552">
        <v>3301</v>
      </c>
      <c r="F9552">
        <v>6202</v>
      </c>
      <c r="G9552">
        <v>3212</v>
      </c>
      <c r="H9552">
        <v>5</v>
      </c>
      <c r="I9552" s="58">
        <v>479321</v>
      </c>
      <c r="J9552">
        <v>321205</v>
      </c>
      <c r="K9552" s="4">
        <v>1</v>
      </c>
      <c r="L9552" s="4">
        <v>4.1429999999999998</v>
      </c>
      <c r="M9552" s="4">
        <v>15.457000000000001</v>
      </c>
      <c r="N9552" s="4">
        <v>18.600000000000001</v>
      </c>
      <c r="O9552" s="5">
        <v>42305.745292812499</v>
      </c>
      <c r="P9552" s="5">
        <v>42305.745292812499</v>
      </c>
    </row>
    <row r="9553" spans="1:16">
      <c r="A9553">
        <v>6</v>
      </c>
      <c r="B9553">
        <v>19</v>
      </c>
      <c r="C9553">
        <v>15</v>
      </c>
      <c r="D9553">
        <v>46</v>
      </c>
      <c r="E9553">
        <v>3367</v>
      </c>
      <c r="F9553">
        <v>6203</v>
      </c>
      <c r="G9553">
        <v>1728</v>
      </c>
      <c r="H9553">
        <v>1</v>
      </c>
      <c r="I9553" s="58">
        <v>-62821</v>
      </c>
      <c r="J9553">
        <v>172801</v>
      </c>
      <c r="K9553" s="4">
        <v>1</v>
      </c>
      <c r="L9553" s="4">
        <v>2.359</v>
      </c>
      <c r="M9553" s="4">
        <v>0</v>
      </c>
      <c r="N9553" s="4">
        <v>1.359</v>
      </c>
      <c r="O9553" s="5">
        <v>42305.745292812499</v>
      </c>
      <c r="P9553" s="5">
        <v>42305.745292812499</v>
      </c>
    </row>
    <row r="9554" spans="1:16">
      <c r="A9554">
        <v>6</v>
      </c>
      <c r="B9554">
        <v>19</v>
      </c>
      <c r="C9554">
        <v>15</v>
      </c>
      <c r="D9554">
        <v>46</v>
      </c>
      <c r="E9554">
        <v>3538</v>
      </c>
      <c r="F9554">
        <v>6204</v>
      </c>
      <c r="G9554">
        <v>16</v>
      </c>
      <c r="H9554">
        <v>4</v>
      </c>
      <c r="I9554" s="58">
        <v>42461</v>
      </c>
      <c r="J9554">
        <v>1604</v>
      </c>
      <c r="K9554" s="4">
        <v>10.779</v>
      </c>
      <c r="L9554" s="4">
        <v>20.376999999999999</v>
      </c>
      <c r="M9554" s="4">
        <v>187.55799999999999</v>
      </c>
      <c r="N9554" s="4">
        <v>197.15600000000001</v>
      </c>
      <c r="O9554" s="5">
        <v>42305.745292812499</v>
      </c>
      <c r="P9554" s="5">
        <v>43258.050196053242</v>
      </c>
    </row>
    <row r="9555" spans="1:16">
      <c r="A9555">
        <v>6</v>
      </c>
      <c r="B9555">
        <v>19</v>
      </c>
      <c r="C9555">
        <v>15</v>
      </c>
      <c r="D9555">
        <v>46</v>
      </c>
      <c r="E9555">
        <v>3538</v>
      </c>
      <c r="F9555">
        <v>6205</v>
      </c>
      <c r="G9555">
        <v>16</v>
      </c>
      <c r="H9555">
        <v>5</v>
      </c>
      <c r="I9555" s="58">
        <v>42491</v>
      </c>
      <c r="J9555">
        <v>1605</v>
      </c>
      <c r="K9555" s="4">
        <v>0</v>
      </c>
      <c r="L9555" s="4">
        <v>10.779</v>
      </c>
      <c r="M9555" s="4">
        <v>176.779</v>
      </c>
      <c r="N9555" s="4">
        <v>187.55799999999999</v>
      </c>
      <c r="O9555" s="5">
        <v>42305.745292812499</v>
      </c>
      <c r="P9555" s="5">
        <v>43258.050196053242</v>
      </c>
    </row>
    <row r="9556" spans="1:16">
      <c r="A9556">
        <v>6</v>
      </c>
      <c r="B9556">
        <v>19</v>
      </c>
      <c r="C9556">
        <v>15</v>
      </c>
      <c r="D9556">
        <v>46</v>
      </c>
      <c r="E9556">
        <v>3604</v>
      </c>
      <c r="F9556">
        <v>6206</v>
      </c>
      <c r="G9556">
        <v>477</v>
      </c>
      <c r="H9556">
        <v>1</v>
      </c>
      <c r="I9556" s="58" t="s">
        <v>11256</v>
      </c>
      <c r="J9556">
        <v>47701</v>
      </c>
      <c r="K9556" s="4">
        <v>1</v>
      </c>
      <c r="L9556" s="4">
        <v>3.786</v>
      </c>
      <c r="M9556" s="4">
        <v>0</v>
      </c>
      <c r="N9556" s="4">
        <v>2.786</v>
      </c>
      <c r="O9556" s="5">
        <v>42305.745292812499</v>
      </c>
      <c r="P9556" s="5">
        <v>42305.745292812499</v>
      </c>
    </row>
    <row r="9557" spans="1:16">
      <c r="A9557">
        <v>6</v>
      </c>
      <c r="B9557">
        <v>19</v>
      </c>
      <c r="C9557">
        <v>15</v>
      </c>
      <c r="D9557">
        <v>46</v>
      </c>
      <c r="E9557">
        <v>3676</v>
      </c>
      <c r="F9557">
        <v>6207</v>
      </c>
      <c r="G9557">
        <v>511</v>
      </c>
      <c r="H9557">
        <v>2</v>
      </c>
      <c r="I9557" s="58" t="s">
        <v>11257</v>
      </c>
      <c r="J9557">
        <v>51102</v>
      </c>
      <c r="K9557" s="4">
        <v>1</v>
      </c>
      <c r="L9557" s="4">
        <v>13.797000000000001</v>
      </c>
      <c r="M9557" s="4">
        <v>6.7530000000000001</v>
      </c>
      <c r="N9557" s="4">
        <v>19.55</v>
      </c>
      <c r="O9557" s="5">
        <v>42305.745292812499</v>
      </c>
      <c r="P9557" s="5">
        <v>42305.745292812499</v>
      </c>
    </row>
    <row r="9558" spans="1:16">
      <c r="A9558">
        <v>6</v>
      </c>
      <c r="B9558">
        <v>19</v>
      </c>
      <c r="C9558">
        <v>15</v>
      </c>
      <c r="D9558">
        <v>46</v>
      </c>
      <c r="E9558">
        <v>3695</v>
      </c>
      <c r="F9558">
        <v>6208</v>
      </c>
      <c r="G9558">
        <v>857</v>
      </c>
      <c r="H9558">
        <v>1</v>
      </c>
      <c r="I9558" s="58" t="s">
        <v>1786</v>
      </c>
      <c r="J9558">
        <v>85701</v>
      </c>
      <c r="K9558" s="4">
        <v>0</v>
      </c>
      <c r="L9558" s="4">
        <v>2.98</v>
      </c>
      <c r="M9558" s="4">
        <v>0</v>
      </c>
      <c r="N9558" s="4">
        <v>2.98</v>
      </c>
      <c r="O9558" s="5">
        <v>42305.745292812499</v>
      </c>
      <c r="P9558" s="5">
        <v>42305.745292812499</v>
      </c>
    </row>
    <row r="9559" spans="1:16">
      <c r="A9559">
        <v>6</v>
      </c>
      <c r="B9559">
        <v>19</v>
      </c>
      <c r="C9559">
        <v>15</v>
      </c>
      <c r="D9559">
        <v>46</v>
      </c>
      <c r="E9559">
        <v>3814</v>
      </c>
      <c r="F9559">
        <v>6209</v>
      </c>
      <c r="G9559">
        <v>2666</v>
      </c>
      <c r="H9559">
        <v>1</v>
      </c>
      <c r="I9559" s="58">
        <v>279778</v>
      </c>
      <c r="J9559">
        <v>266601</v>
      </c>
      <c r="K9559" s="4">
        <v>0</v>
      </c>
      <c r="L9559" s="4">
        <v>7.7060000000000004</v>
      </c>
      <c r="M9559" s="4">
        <v>0</v>
      </c>
      <c r="N9559" s="4">
        <v>7.7060000000000004</v>
      </c>
      <c r="O9559" s="5">
        <v>42305.745292812499</v>
      </c>
      <c r="P9559" s="5">
        <v>42305.745292812499</v>
      </c>
    </row>
    <row r="9560" spans="1:16">
      <c r="A9560">
        <v>6</v>
      </c>
      <c r="B9560">
        <v>19</v>
      </c>
      <c r="C9560">
        <v>15</v>
      </c>
      <c r="D9560">
        <v>46</v>
      </c>
      <c r="E9560">
        <v>3893</v>
      </c>
      <c r="F9560">
        <v>6210</v>
      </c>
      <c r="G9560">
        <v>215</v>
      </c>
      <c r="H9560">
        <v>1</v>
      </c>
      <c r="I9560" s="58" t="s">
        <v>11258</v>
      </c>
      <c r="J9560">
        <v>21501</v>
      </c>
      <c r="K9560" s="4">
        <v>9.9580000000000002</v>
      </c>
      <c r="L9560" s="4">
        <v>19.617999999999999</v>
      </c>
      <c r="M9560" s="4">
        <v>32.79</v>
      </c>
      <c r="N9560" s="4">
        <v>42.451000000000001</v>
      </c>
      <c r="O9560" s="5">
        <v>42305.745292812499</v>
      </c>
      <c r="P9560" s="5">
        <v>43258.050196053242</v>
      </c>
    </row>
    <row r="9561" spans="1:16">
      <c r="A9561">
        <v>6</v>
      </c>
      <c r="B9561">
        <v>19</v>
      </c>
      <c r="C9561">
        <v>15</v>
      </c>
      <c r="D9561">
        <v>46</v>
      </c>
      <c r="E9561">
        <v>3893</v>
      </c>
      <c r="F9561">
        <v>6211</v>
      </c>
      <c r="G9561">
        <v>215</v>
      </c>
      <c r="H9561">
        <v>2</v>
      </c>
      <c r="I9561" s="58" t="s">
        <v>1787</v>
      </c>
      <c r="J9561">
        <v>21502</v>
      </c>
      <c r="K9561" s="4">
        <v>9.6180000000000003</v>
      </c>
      <c r="L9561" s="4">
        <v>18.146000000000001</v>
      </c>
      <c r="M9561" s="4">
        <v>42.451000000000001</v>
      </c>
      <c r="N9561" s="4">
        <v>50.978999999999999</v>
      </c>
      <c r="O9561" s="5">
        <v>42305.745292812499</v>
      </c>
      <c r="P9561" s="5">
        <v>43258.050196053242</v>
      </c>
    </row>
    <row r="9562" spans="1:16">
      <c r="A9562">
        <v>6</v>
      </c>
      <c r="B9562">
        <v>19</v>
      </c>
      <c r="C9562">
        <v>15</v>
      </c>
      <c r="D9562">
        <v>46</v>
      </c>
      <c r="E9562">
        <v>3893</v>
      </c>
      <c r="F9562">
        <v>6212</v>
      </c>
      <c r="G9562">
        <v>215</v>
      </c>
      <c r="H9562">
        <v>7</v>
      </c>
      <c r="I9562" s="58" t="s">
        <v>11259</v>
      </c>
      <c r="J9562">
        <v>21507</v>
      </c>
      <c r="K9562" s="4">
        <v>0</v>
      </c>
      <c r="L9562" s="4">
        <v>8.7840000000000007</v>
      </c>
      <c r="M9562" s="4">
        <v>24.007000000000001</v>
      </c>
      <c r="N9562" s="4">
        <v>32.79</v>
      </c>
      <c r="O9562" s="5">
        <v>42305.745292812499</v>
      </c>
      <c r="P9562" s="5">
        <v>43258.050196053242</v>
      </c>
    </row>
    <row r="9563" spans="1:16">
      <c r="A9563">
        <v>6</v>
      </c>
      <c r="B9563">
        <v>19</v>
      </c>
      <c r="C9563">
        <v>15</v>
      </c>
      <c r="D9563">
        <v>46</v>
      </c>
      <c r="E9563">
        <v>3893</v>
      </c>
      <c r="F9563">
        <v>6213</v>
      </c>
      <c r="G9563">
        <v>216</v>
      </c>
      <c r="H9563">
        <v>1</v>
      </c>
      <c r="I9563" s="58" t="s">
        <v>1788</v>
      </c>
      <c r="J9563">
        <v>21601</v>
      </c>
      <c r="K9563" s="4">
        <v>13.029</v>
      </c>
      <c r="L9563" s="4">
        <v>19.423999999999999</v>
      </c>
      <c r="M9563" s="4">
        <v>50.978999999999999</v>
      </c>
      <c r="N9563" s="4">
        <v>57.374000000000002</v>
      </c>
      <c r="O9563" s="5">
        <v>42305.745292812499</v>
      </c>
      <c r="P9563" s="5">
        <v>43258.050196053242</v>
      </c>
    </row>
    <row r="9564" spans="1:16">
      <c r="A9564">
        <v>6</v>
      </c>
      <c r="B9564">
        <v>19</v>
      </c>
      <c r="C9564">
        <v>15</v>
      </c>
      <c r="D9564">
        <v>46</v>
      </c>
      <c r="E9564">
        <v>4229</v>
      </c>
      <c r="F9564">
        <v>6214</v>
      </c>
      <c r="G9564">
        <v>216</v>
      </c>
      <c r="H9564">
        <v>1</v>
      </c>
      <c r="I9564" s="58" t="s">
        <v>1788</v>
      </c>
      <c r="J9564">
        <v>21601</v>
      </c>
      <c r="K9564" s="4">
        <v>10</v>
      </c>
      <c r="L9564" s="4">
        <v>13.029</v>
      </c>
      <c r="M9564" s="4">
        <v>0</v>
      </c>
      <c r="N9564" s="4">
        <v>3.0289999999999999</v>
      </c>
      <c r="O9564" s="5">
        <v>42305.745292812499</v>
      </c>
      <c r="P9564" s="5">
        <v>42305.745292812499</v>
      </c>
    </row>
    <row r="9565" spans="1:16">
      <c r="A9565">
        <v>6</v>
      </c>
      <c r="B9565">
        <v>19</v>
      </c>
      <c r="C9565">
        <v>15</v>
      </c>
      <c r="D9565">
        <v>46</v>
      </c>
      <c r="E9565">
        <v>4547</v>
      </c>
      <c r="F9565">
        <v>6215</v>
      </c>
      <c r="G9565">
        <v>253</v>
      </c>
      <c r="H9565">
        <v>3</v>
      </c>
      <c r="I9565" s="58" t="s">
        <v>11260</v>
      </c>
      <c r="J9565">
        <v>25303</v>
      </c>
      <c r="K9565" s="4">
        <v>5</v>
      </c>
      <c r="L9565" s="4">
        <v>30.548999999999999</v>
      </c>
      <c r="M9565" s="4">
        <v>295.73700000000002</v>
      </c>
      <c r="N9565" s="4">
        <v>311.34199999999998</v>
      </c>
      <c r="O9565" s="5">
        <v>42305.745292812499</v>
      </c>
      <c r="P9565" s="5">
        <v>43258.050196053242</v>
      </c>
    </row>
    <row r="9566" spans="1:16">
      <c r="A9566">
        <v>6</v>
      </c>
      <c r="B9566">
        <v>19</v>
      </c>
      <c r="C9566">
        <v>15</v>
      </c>
      <c r="D9566">
        <v>46</v>
      </c>
      <c r="E9566">
        <v>481</v>
      </c>
      <c r="F9566">
        <v>6184</v>
      </c>
      <c r="G9566">
        <v>857</v>
      </c>
      <c r="H9566">
        <v>1</v>
      </c>
      <c r="I9566" s="58" t="s">
        <v>1786</v>
      </c>
      <c r="J9566">
        <v>85701</v>
      </c>
      <c r="K9566" s="4">
        <v>2.98</v>
      </c>
      <c r="L9566" s="4">
        <v>8.8010000000000002</v>
      </c>
      <c r="M9566" s="4">
        <v>9.3450000000000006</v>
      </c>
      <c r="N9566" s="4">
        <v>15.166</v>
      </c>
      <c r="O9566" s="5">
        <v>42305.745292812499</v>
      </c>
      <c r="P9566" s="5">
        <v>42305.745292812499</v>
      </c>
    </row>
    <row r="9567" spans="1:16">
      <c r="A9567">
        <v>6</v>
      </c>
      <c r="B9567">
        <v>19</v>
      </c>
      <c r="C9567">
        <v>15</v>
      </c>
      <c r="D9567">
        <v>46</v>
      </c>
      <c r="E9567">
        <v>481</v>
      </c>
      <c r="F9567">
        <v>6185</v>
      </c>
      <c r="G9567">
        <v>1728</v>
      </c>
      <c r="H9567">
        <v>2</v>
      </c>
      <c r="I9567" s="58">
        <v>-62790</v>
      </c>
      <c r="J9567">
        <v>172802</v>
      </c>
      <c r="K9567" s="4">
        <v>1</v>
      </c>
      <c r="L9567" s="4">
        <v>16.539000000000001</v>
      </c>
      <c r="M9567" s="4">
        <v>15.166</v>
      </c>
      <c r="N9567" s="4">
        <v>30.704999999999998</v>
      </c>
      <c r="O9567" s="5">
        <v>42305.745292812499</v>
      </c>
      <c r="P9567" s="5">
        <v>43258.050196053242</v>
      </c>
    </row>
    <row r="9568" spans="1:16">
      <c r="A9568">
        <v>6</v>
      </c>
      <c r="B9568">
        <v>19</v>
      </c>
      <c r="C9568">
        <v>15</v>
      </c>
      <c r="D9568">
        <v>46</v>
      </c>
      <c r="E9568">
        <v>481</v>
      </c>
      <c r="F9568">
        <v>6186</v>
      </c>
      <c r="G9568">
        <v>1728</v>
      </c>
      <c r="H9568">
        <v>3</v>
      </c>
      <c r="I9568" s="58">
        <v>-62761</v>
      </c>
      <c r="J9568">
        <v>172803</v>
      </c>
      <c r="K9568" s="4">
        <v>16.539000000000001</v>
      </c>
      <c r="L9568" s="4">
        <v>17.52</v>
      </c>
      <c r="M9568" s="4">
        <v>30.704999999999998</v>
      </c>
      <c r="N9568" s="4">
        <v>31.686</v>
      </c>
      <c r="O9568" s="5">
        <v>42305.745292812499</v>
      </c>
      <c r="P9568" s="5">
        <v>43258.050196053242</v>
      </c>
    </row>
    <row r="9569" spans="1:16">
      <c r="A9569">
        <v>6</v>
      </c>
      <c r="B9569">
        <v>19</v>
      </c>
      <c r="C9569">
        <v>15</v>
      </c>
      <c r="D9569">
        <v>46</v>
      </c>
      <c r="E9569">
        <v>481</v>
      </c>
      <c r="F9569">
        <v>6187</v>
      </c>
      <c r="G9569">
        <v>3106</v>
      </c>
      <c r="H9569">
        <v>1</v>
      </c>
      <c r="I9569" s="58">
        <v>440484</v>
      </c>
      <c r="J9569">
        <v>310601</v>
      </c>
      <c r="K9569" s="4">
        <v>2.5710000000000002</v>
      </c>
      <c r="L9569" s="4">
        <v>11.916</v>
      </c>
      <c r="M9569" s="4">
        <v>0</v>
      </c>
      <c r="N9569" s="4">
        <v>9.3450000000000006</v>
      </c>
      <c r="O9569" s="5">
        <v>42305.745292812499</v>
      </c>
      <c r="P9569" s="5">
        <v>42305.745292812499</v>
      </c>
    </row>
    <row r="9570" spans="1:16">
      <c r="A9570">
        <v>6</v>
      </c>
      <c r="B9570">
        <v>19</v>
      </c>
      <c r="C9570">
        <v>15</v>
      </c>
      <c r="D9570">
        <v>46</v>
      </c>
      <c r="E9570">
        <v>486</v>
      </c>
      <c r="F9570">
        <v>6188</v>
      </c>
      <c r="G9570">
        <v>1541</v>
      </c>
      <c r="H9570">
        <v>1</v>
      </c>
      <c r="I9570" s="58" t="s">
        <v>11261</v>
      </c>
      <c r="J9570">
        <v>154101</v>
      </c>
      <c r="K9570" s="4">
        <v>0</v>
      </c>
      <c r="L9570" s="4">
        <v>7.9980000000000002</v>
      </c>
      <c r="M9570" s="4">
        <v>0</v>
      </c>
      <c r="N9570" s="4">
        <v>7.9980000000000002</v>
      </c>
      <c r="O9570" s="5">
        <v>42305.745292812499</v>
      </c>
      <c r="P9570" s="5">
        <v>42305.745292812499</v>
      </c>
    </row>
    <row r="9571" spans="1:16">
      <c r="A9571">
        <v>6</v>
      </c>
      <c r="B9571">
        <v>19</v>
      </c>
      <c r="C9571">
        <v>15</v>
      </c>
      <c r="D9571">
        <v>46</v>
      </c>
      <c r="E9571">
        <v>645</v>
      </c>
      <c r="F9571">
        <v>6189</v>
      </c>
      <c r="G9571">
        <v>16</v>
      </c>
      <c r="H9571">
        <v>19</v>
      </c>
      <c r="I9571" s="58" t="s">
        <v>11262</v>
      </c>
      <c r="J9571">
        <v>1619</v>
      </c>
      <c r="K9571" s="4">
        <v>0</v>
      </c>
      <c r="L9571" s="4">
        <v>7.5679999999999996</v>
      </c>
      <c r="M9571" s="4">
        <v>0</v>
      </c>
      <c r="N9571" s="4">
        <v>7.5679999999999996</v>
      </c>
      <c r="O9571" s="5">
        <v>42305.745292812499</v>
      </c>
      <c r="P9571" s="5">
        <v>42305.745292812499</v>
      </c>
    </row>
    <row r="9572" spans="1:16">
      <c r="A9572">
        <v>6</v>
      </c>
      <c r="B9572">
        <v>19</v>
      </c>
      <c r="C9572">
        <v>15</v>
      </c>
      <c r="D9572">
        <v>46</v>
      </c>
      <c r="E9572">
        <v>65</v>
      </c>
      <c r="F9572">
        <v>6182</v>
      </c>
      <c r="G9572">
        <v>16</v>
      </c>
      <c r="H9572">
        <v>10</v>
      </c>
      <c r="I9572" s="58">
        <v>42644</v>
      </c>
      <c r="J9572">
        <v>1610</v>
      </c>
      <c r="K9572" s="4">
        <v>20.527999999999999</v>
      </c>
      <c r="L9572" s="4">
        <v>21.593</v>
      </c>
      <c r="M9572" s="4">
        <v>2.3109999999999999</v>
      </c>
      <c r="N9572" s="4">
        <v>3.3759999999999999</v>
      </c>
      <c r="O9572" s="5">
        <v>42305.745292812499</v>
      </c>
      <c r="P9572" s="5">
        <v>43258.050196053242</v>
      </c>
    </row>
    <row r="9573" spans="1:16">
      <c r="A9573">
        <v>6</v>
      </c>
      <c r="B9573">
        <v>19</v>
      </c>
      <c r="C9573">
        <v>15</v>
      </c>
      <c r="D9573">
        <v>46</v>
      </c>
      <c r="E9573">
        <v>65</v>
      </c>
      <c r="F9573">
        <v>6183</v>
      </c>
      <c r="G9573">
        <v>215</v>
      </c>
      <c r="H9573">
        <v>2</v>
      </c>
      <c r="I9573" s="58" t="s">
        <v>1787</v>
      </c>
      <c r="J9573">
        <v>21502</v>
      </c>
      <c r="K9573" s="4">
        <v>18.146000000000001</v>
      </c>
      <c r="L9573" s="4">
        <v>20.457000000000001</v>
      </c>
      <c r="M9573" s="4">
        <v>0</v>
      </c>
      <c r="N9573" s="4">
        <v>2.3109999999999999</v>
      </c>
      <c r="O9573" s="5">
        <v>42305.745292812499</v>
      </c>
      <c r="P9573" s="5">
        <v>43258.050196053242</v>
      </c>
    </row>
    <row r="9574" spans="1:16">
      <c r="A9574">
        <v>6</v>
      </c>
      <c r="B9574">
        <v>19</v>
      </c>
      <c r="C9574">
        <v>15</v>
      </c>
      <c r="D9574">
        <v>46</v>
      </c>
      <c r="E9574">
        <v>870</v>
      </c>
      <c r="F9574">
        <v>6190</v>
      </c>
      <c r="G9574">
        <v>215</v>
      </c>
      <c r="H9574">
        <v>8</v>
      </c>
      <c r="I9574" s="58" t="s">
        <v>11263</v>
      </c>
      <c r="J9574">
        <v>21508</v>
      </c>
      <c r="K9574" s="4">
        <v>0</v>
      </c>
      <c r="L9574" s="4">
        <v>1.2310000000000001</v>
      </c>
      <c r="M9574" s="4">
        <v>0</v>
      </c>
      <c r="N9574" s="4">
        <v>1.2310000000000001</v>
      </c>
      <c r="O9574" s="5">
        <v>42305.745292812499</v>
      </c>
      <c r="P9574" s="5">
        <v>42305.745292812499</v>
      </c>
    </row>
    <row r="9575" spans="1:16">
      <c r="A9575">
        <v>6</v>
      </c>
      <c r="B9575">
        <v>19</v>
      </c>
      <c r="C9575">
        <v>15</v>
      </c>
      <c r="D9575">
        <v>7</v>
      </c>
      <c r="E9575">
        <v>1222</v>
      </c>
      <c r="F9575">
        <v>6028</v>
      </c>
      <c r="G9575">
        <v>748</v>
      </c>
      <c r="H9575">
        <v>6</v>
      </c>
      <c r="I9575" s="58" t="s">
        <v>11264</v>
      </c>
      <c r="J9575">
        <v>74806</v>
      </c>
      <c r="K9575" s="4">
        <v>0</v>
      </c>
      <c r="L9575" s="4">
        <v>7.67</v>
      </c>
      <c r="M9575" s="4">
        <v>0</v>
      </c>
      <c r="N9575" s="4">
        <v>7.67</v>
      </c>
      <c r="O9575" s="5">
        <v>42305.745292812499</v>
      </c>
      <c r="P9575" s="5">
        <v>42305.745292812499</v>
      </c>
    </row>
    <row r="9576" spans="1:16">
      <c r="A9576">
        <v>6</v>
      </c>
      <c r="B9576">
        <v>19</v>
      </c>
      <c r="C9576">
        <v>15</v>
      </c>
      <c r="D9576">
        <v>7</v>
      </c>
      <c r="E9576">
        <v>1438</v>
      </c>
      <c r="F9576">
        <v>6029</v>
      </c>
      <c r="G9576">
        <v>1432</v>
      </c>
      <c r="H9576">
        <v>1</v>
      </c>
      <c r="I9576" s="58" t="s">
        <v>11265</v>
      </c>
      <c r="J9576">
        <v>143201</v>
      </c>
      <c r="K9576" s="4">
        <v>0</v>
      </c>
      <c r="L9576" s="4">
        <v>6.2859999999999996</v>
      </c>
      <c r="M9576" s="4">
        <v>0</v>
      </c>
      <c r="N9576" s="4">
        <v>6.2859999999999996</v>
      </c>
      <c r="O9576" s="5">
        <v>42305.745292812499</v>
      </c>
      <c r="P9576" s="5">
        <v>42305.745292812499</v>
      </c>
    </row>
    <row r="9577" spans="1:16">
      <c r="A9577">
        <v>6</v>
      </c>
      <c r="B9577">
        <v>19</v>
      </c>
      <c r="C9577">
        <v>15</v>
      </c>
      <c r="D9577">
        <v>7</v>
      </c>
      <c r="E9577">
        <v>1439</v>
      </c>
      <c r="F9577">
        <v>6030</v>
      </c>
      <c r="G9577">
        <v>1738</v>
      </c>
      <c r="H9577">
        <v>1</v>
      </c>
      <c r="I9577" s="58">
        <v>-59168</v>
      </c>
      <c r="J9577">
        <v>173801</v>
      </c>
      <c r="K9577" s="4">
        <v>0</v>
      </c>
      <c r="L9577" s="4">
        <v>3.4430000000000001</v>
      </c>
      <c r="M9577" s="4">
        <v>0</v>
      </c>
      <c r="N9577" s="4">
        <v>3.4430000000000001</v>
      </c>
      <c r="O9577" s="5">
        <v>42305.745292812499</v>
      </c>
      <c r="P9577" s="5">
        <v>42305.745292812499</v>
      </c>
    </row>
    <row r="9578" spans="1:16">
      <c r="A9578">
        <v>6</v>
      </c>
      <c r="B9578">
        <v>19</v>
      </c>
      <c r="C9578">
        <v>15</v>
      </c>
      <c r="D9578">
        <v>7</v>
      </c>
      <c r="E9578">
        <v>1439</v>
      </c>
      <c r="F9578">
        <v>6031</v>
      </c>
      <c r="G9578">
        <v>1740</v>
      </c>
      <c r="H9578">
        <v>2</v>
      </c>
      <c r="I9578" s="58">
        <v>-58407</v>
      </c>
      <c r="J9578">
        <v>174002</v>
      </c>
      <c r="K9578" s="4">
        <v>13.443</v>
      </c>
      <c r="L9578" s="4">
        <v>18.184999999999999</v>
      </c>
      <c r="M9578" s="4">
        <v>3.4430000000000001</v>
      </c>
      <c r="N9578" s="4">
        <v>8.1850000000000005</v>
      </c>
      <c r="O9578" s="5">
        <v>42305.745292812499</v>
      </c>
      <c r="P9578" s="5">
        <v>42305.745292812499</v>
      </c>
    </row>
    <row r="9579" spans="1:16">
      <c r="A9579">
        <v>6</v>
      </c>
      <c r="B9579">
        <v>19</v>
      </c>
      <c r="C9579">
        <v>15</v>
      </c>
      <c r="D9579">
        <v>7</v>
      </c>
      <c r="E9579">
        <v>1439</v>
      </c>
      <c r="F9579">
        <v>6032</v>
      </c>
      <c r="G9579">
        <v>1740</v>
      </c>
      <c r="H9579">
        <v>3</v>
      </c>
      <c r="I9579" s="58">
        <v>-58378</v>
      </c>
      <c r="J9579">
        <v>174003</v>
      </c>
      <c r="K9579" s="4">
        <v>8.1850000000000005</v>
      </c>
      <c r="L9579" s="4">
        <v>18.210999999999999</v>
      </c>
      <c r="M9579" s="4">
        <v>8.1850000000000005</v>
      </c>
      <c r="N9579" s="4">
        <v>18.210999999999999</v>
      </c>
      <c r="O9579" s="5">
        <v>42305.745292812499</v>
      </c>
      <c r="P9579" s="5">
        <v>42305.745292812499</v>
      </c>
    </row>
    <row r="9580" spans="1:16">
      <c r="A9580">
        <v>6</v>
      </c>
      <c r="B9580">
        <v>19</v>
      </c>
      <c r="C9580">
        <v>15</v>
      </c>
      <c r="D9580">
        <v>7</v>
      </c>
      <c r="E9580">
        <v>1440</v>
      </c>
      <c r="F9580">
        <v>6033</v>
      </c>
      <c r="G9580">
        <v>853</v>
      </c>
      <c r="H9580">
        <v>3</v>
      </c>
      <c r="I9580" s="58" t="s">
        <v>11266</v>
      </c>
      <c r="J9580">
        <v>85303</v>
      </c>
      <c r="K9580" s="4">
        <v>0</v>
      </c>
      <c r="L9580" s="4">
        <v>1.2310000000000001</v>
      </c>
      <c r="M9580" s="4">
        <v>0</v>
      </c>
      <c r="N9580" s="4">
        <v>1.2310000000000001</v>
      </c>
      <c r="O9580" s="5">
        <v>42305.745292812499</v>
      </c>
      <c r="P9580" s="5">
        <v>42305.745292812499</v>
      </c>
    </row>
    <row r="9581" spans="1:16">
      <c r="A9581">
        <v>6</v>
      </c>
      <c r="B9581">
        <v>19</v>
      </c>
      <c r="C9581">
        <v>15</v>
      </c>
      <c r="D9581">
        <v>7</v>
      </c>
      <c r="E9581">
        <v>1570</v>
      </c>
      <c r="F9581">
        <v>6034</v>
      </c>
      <c r="G9581">
        <v>2518</v>
      </c>
      <c r="H9581">
        <v>1</v>
      </c>
      <c r="I9581" s="58">
        <v>225722</v>
      </c>
      <c r="J9581">
        <v>251801</v>
      </c>
      <c r="K9581" s="4">
        <v>0</v>
      </c>
      <c r="L9581" s="4">
        <v>6.4470000000000001</v>
      </c>
      <c r="M9581" s="4">
        <v>0</v>
      </c>
      <c r="N9581" s="4">
        <v>6.4470000000000001</v>
      </c>
      <c r="O9581" s="5">
        <v>42305.745292812499</v>
      </c>
      <c r="P9581" s="5">
        <v>42305.745292812499</v>
      </c>
    </row>
    <row r="9582" spans="1:16">
      <c r="A9582">
        <v>6</v>
      </c>
      <c r="B9582">
        <v>19</v>
      </c>
      <c r="C9582">
        <v>15</v>
      </c>
      <c r="D9582">
        <v>7</v>
      </c>
      <c r="E9582">
        <v>1646</v>
      </c>
      <c r="F9582">
        <v>6035</v>
      </c>
      <c r="G9582">
        <v>1431</v>
      </c>
      <c r="H9582">
        <v>1</v>
      </c>
      <c r="I9582" s="58" t="s">
        <v>11267</v>
      </c>
      <c r="J9582">
        <v>143101</v>
      </c>
      <c r="K9582" s="4">
        <v>0</v>
      </c>
      <c r="L9582" s="4">
        <v>8.718</v>
      </c>
      <c r="M9582" s="4">
        <v>3.7669999999999999</v>
      </c>
      <c r="N9582" s="4">
        <v>12.484999999999999</v>
      </c>
      <c r="O9582" s="5">
        <v>42305.745292812499</v>
      </c>
      <c r="P9582" s="5">
        <v>43258.050196053242</v>
      </c>
    </row>
    <row r="9583" spans="1:16">
      <c r="A9583">
        <v>6</v>
      </c>
      <c r="B9583">
        <v>19</v>
      </c>
      <c r="C9583">
        <v>15</v>
      </c>
      <c r="D9583">
        <v>7</v>
      </c>
      <c r="E9583">
        <v>1867</v>
      </c>
      <c r="F9583">
        <v>6036</v>
      </c>
      <c r="G9583">
        <v>1737</v>
      </c>
      <c r="H9583">
        <v>3</v>
      </c>
      <c r="I9583" s="58">
        <v>-59474</v>
      </c>
      <c r="J9583">
        <v>173703</v>
      </c>
      <c r="K9583" s="4">
        <v>0</v>
      </c>
      <c r="L9583" s="4">
        <v>7.359</v>
      </c>
      <c r="M9583" s="4">
        <v>0</v>
      </c>
      <c r="N9583" s="4">
        <v>7.359</v>
      </c>
      <c r="O9583" s="5">
        <v>42305.745292812499</v>
      </c>
      <c r="P9583" s="5">
        <v>42305.745292812499</v>
      </c>
    </row>
    <row r="9584" spans="1:16">
      <c r="A9584">
        <v>6</v>
      </c>
      <c r="B9584">
        <v>19</v>
      </c>
      <c r="C9584">
        <v>15</v>
      </c>
      <c r="D9584">
        <v>7</v>
      </c>
      <c r="E9584">
        <v>2206</v>
      </c>
      <c r="F9584">
        <v>6037</v>
      </c>
      <c r="G9584">
        <v>2018</v>
      </c>
      <c r="H9584">
        <v>1</v>
      </c>
      <c r="I9584" s="58">
        <v>43101</v>
      </c>
      <c r="J9584">
        <v>201801</v>
      </c>
      <c r="K9584" s="4">
        <v>0</v>
      </c>
      <c r="L9584" s="4">
        <v>6.4359999999999999</v>
      </c>
      <c r="M9584" s="4">
        <v>0</v>
      </c>
      <c r="N9584" s="4">
        <v>6.4359999999999999</v>
      </c>
      <c r="O9584" s="5">
        <v>42305.745292812499</v>
      </c>
      <c r="P9584" s="5">
        <v>42305.745292812499</v>
      </c>
    </row>
    <row r="9585" spans="1:16">
      <c r="A9585">
        <v>6</v>
      </c>
      <c r="B9585">
        <v>19</v>
      </c>
      <c r="C9585">
        <v>15</v>
      </c>
      <c r="D9585">
        <v>7</v>
      </c>
      <c r="E9585">
        <v>2206</v>
      </c>
      <c r="F9585">
        <v>6038</v>
      </c>
      <c r="G9585">
        <v>2018</v>
      </c>
      <c r="H9585">
        <v>2</v>
      </c>
      <c r="I9585" s="58">
        <v>43132</v>
      </c>
      <c r="J9585">
        <v>201802</v>
      </c>
      <c r="K9585" s="4">
        <v>5</v>
      </c>
      <c r="L9585" s="4">
        <v>11.324</v>
      </c>
      <c r="M9585" s="4">
        <v>6.7279999999999998</v>
      </c>
      <c r="N9585" s="4">
        <v>13.052</v>
      </c>
      <c r="O9585" s="5">
        <v>42305.745292812499</v>
      </c>
      <c r="P9585" s="5">
        <v>42305.745292812499</v>
      </c>
    </row>
    <row r="9586" spans="1:16">
      <c r="A9586">
        <v>6</v>
      </c>
      <c r="B9586">
        <v>19</v>
      </c>
      <c r="C9586">
        <v>15</v>
      </c>
      <c r="D9586">
        <v>7</v>
      </c>
      <c r="E9586">
        <v>2527</v>
      </c>
      <c r="F9586">
        <v>6039</v>
      </c>
      <c r="G9586">
        <v>1738</v>
      </c>
      <c r="H9586">
        <v>2</v>
      </c>
      <c r="I9586" s="58">
        <v>-59137</v>
      </c>
      <c r="J9586">
        <v>173802</v>
      </c>
      <c r="K9586" s="4">
        <v>0</v>
      </c>
      <c r="L9586" s="4">
        <v>7.7510000000000003</v>
      </c>
      <c r="M9586" s="4">
        <v>0</v>
      </c>
      <c r="N9586" s="4">
        <v>7.7510000000000003</v>
      </c>
      <c r="O9586" s="5">
        <v>42305.745292812499</v>
      </c>
      <c r="P9586" s="5">
        <v>42305.745292812499</v>
      </c>
    </row>
    <row r="9587" spans="1:16">
      <c r="A9587">
        <v>6</v>
      </c>
      <c r="B9587">
        <v>19</v>
      </c>
      <c r="C9587">
        <v>15</v>
      </c>
      <c r="D9587">
        <v>7</v>
      </c>
      <c r="E9587">
        <v>2527</v>
      </c>
      <c r="F9587">
        <v>6040</v>
      </c>
      <c r="G9587">
        <v>1740</v>
      </c>
      <c r="H9587">
        <v>2</v>
      </c>
      <c r="I9587" s="58">
        <v>-58407</v>
      </c>
      <c r="J9587">
        <v>174002</v>
      </c>
      <c r="K9587" s="4">
        <v>27.751000000000001</v>
      </c>
      <c r="L9587" s="4">
        <v>29.591999999999999</v>
      </c>
      <c r="M9587" s="4">
        <v>7.7510000000000003</v>
      </c>
      <c r="N9587" s="4">
        <v>9.5920000000000005</v>
      </c>
      <c r="O9587" s="5">
        <v>42305.745292812499</v>
      </c>
      <c r="P9587" s="5">
        <v>42305.745292812499</v>
      </c>
    </row>
    <row r="9588" spans="1:16">
      <c r="A9588">
        <v>6</v>
      </c>
      <c r="B9588">
        <v>19</v>
      </c>
      <c r="C9588">
        <v>15</v>
      </c>
      <c r="D9588">
        <v>7</v>
      </c>
      <c r="E9588">
        <v>2784</v>
      </c>
      <c r="F9588">
        <v>6041</v>
      </c>
      <c r="G9588">
        <v>1741</v>
      </c>
      <c r="H9588">
        <v>1</v>
      </c>
      <c r="I9588" s="58">
        <v>-58072</v>
      </c>
      <c r="J9588">
        <v>174101</v>
      </c>
      <c r="K9588" s="4">
        <v>0</v>
      </c>
      <c r="L9588" s="4">
        <v>3.657</v>
      </c>
      <c r="M9588" s="4">
        <v>6.4950000000000001</v>
      </c>
      <c r="N9588" s="4">
        <v>10.151999999999999</v>
      </c>
      <c r="O9588" s="5">
        <v>42305.745292812499</v>
      </c>
      <c r="P9588" s="5">
        <v>43258.050196053242</v>
      </c>
    </row>
    <row r="9589" spans="1:16">
      <c r="A9589">
        <v>6</v>
      </c>
      <c r="B9589">
        <v>19</v>
      </c>
      <c r="C9589">
        <v>15</v>
      </c>
      <c r="D9589">
        <v>7</v>
      </c>
      <c r="E9589">
        <v>2784</v>
      </c>
      <c r="F9589">
        <v>6042</v>
      </c>
      <c r="G9589">
        <v>2883</v>
      </c>
      <c r="H9589">
        <v>2</v>
      </c>
      <c r="I9589" s="58">
        <v>359067</v>
      </c>
      <c r="J9589">
        <v>288302</v>
      </c>
      <c r="K9589" s="4">
        <v>0</v>
      </c>
      <c r="L9589" s="4">
        <v>0.216</v>
      </c>
      <c r="M9589" s="4">
        <v>5.5330000000000004</v>
      </c>
      <c r="N9589" s="4">
        <v>5.7489999999999997</v>
      </c>
      <c r="O9589" s="5">
        <v>42305.745292812499</v>
      </c>
      <c r="P9589" s="5">
        <v>42305.745292812499</v>
      </c>
    </row>
    <row r="9590" spans="1:16">
      <c r="A9590">
        <v>6</v>
      </c>
      <c r="B9590">
        <v>19</v>
      </c>
      <c r="C9590">
        <v>15</v>
      </c>
      <c r="D9590">
        <v>7</v>
      </c>
      <c r="E9590">
        <v>288</v>
      </c>
      <c r="F9590">
        <v>6015</v>
      </c>
      <c r="G9590">
        <v>348</v>
      </c>
      <c r="H9590">
        <v>7</v>
      </c>
      <c r="I9590" s="58" t="s">
        <v>11268</v>
      </c>
      <c r="J9590">
        <v>34807</v>
      </c>
      <c r="K9590" s="4">
        <v>0</v>
      </c>
      <c r="L9590" s="4">
        <v>9.4819999999999993</v>
      </c>
      <c r="M9590" s="4">
        <v>14.385999999999999</v>
      </c>
      <c r="N9590" s="4">
        <v>23.867999999999999</v>
      </c>
      <c r="O9590" s="5">
        <v>42305.745292812499</v>
      </c>
      <c r="P9590" s="5">
        <v>43258.050196053242</v>
      </c>
    </row>
    <row r="9591" spans="1:16">
      <c r="A9591">
        <v>6</v>
      </c>
      <c r="B9591">
        <v>19</v>
      </c>
      <c r="C9591">
        <v>15</v>
      </c>
      <c r="D9591">
        <v>7</v>
      </c>
      <c r="E9591">
        <v>2908</v>
      </c>
      <c r="F9591">
        <v>6043</v>
      </c>
      <c r="G9591">
        <v>2975</v>
      </c>
      <c r="H9591">
        <v>1</v>
      </c>
      <c r="I9591" s="58">
        <v>392638</v>
      </c>
      <c r="J9591">
        <v>297501</v>
      </c>
      <c r="K9591" s="4">
        <v>0</v>
      </c>
      <c r="L9591" s="4">
        <v>4.1390000000000002</v>
      </c>
      <c r="M9591" s="4">
        <v>0</v>
      </c>
      <c r="N9591" s="4">
        <v>4.1390000000000002</v>
      </c>
      <c r="O9591" s="5">
        <v>42305.745292812499</v>
      </c>
      <c r="P9591" s="5">
        <v>42305.745292812499</v>
      </c>
    </row>
    <row r="9592" spans="1:16">
      <c r="A9592">
        <v>6</v>
      </c>
      <c r="B9592">
        <v>19</v>
      </c>
      <c r="C9592">
        <v>15</v>
      </c>
      <c r="D9592">
        <v>7</v>
      </c>
      <c r="E9592">
        <v>2987</v>
      </c>
      <c r="F9592">
        <v>6044</v>
      </c>
      <c r="G9592">
        <v>3105</v>
      </c>
      <c r="H9592">
        <v>1</v>
      </c>
      <c r="I9592" s="58">
        <v>440119</v>
      </c>
      <c r="J9592">
        <v>310501</v>
      </c>
      <c r="K9592" s="4">
        <v>0.75600000000000001</v>
      </c>
      <c r="L9592" s="4">
        <v>4.7729999999999997</v>
      </c>
      <c r="M9592" s="4">
        <v>0</v>
      </c>
      <c r="N9592" s="4">
        <v>4.0170000000000003</v>
      </c>
      <c r="O9592" s="5">
        <v>42305.745292812499</v>
      </c>
      <c r="P9592" s="5">
        <v>42305.745292812499</v>
      </c>
    </row>
    <row r="9593" spans="1:16">
      <c r="A9593">
        <v>6</v>
      </c>
      <c r="B9593">
        <v>19</v>
      </c>
      <c r="C9593">
        <v>15</v>
      </c>
      <c r="D9593">
        <v>7</v>
      </c>
      <c r="E9593">
        <v>3141</v>
      </c>
      <c r="F9593">
        <v>6045</v>
      </c>
      <c r="G9593">
        <v>2883</v>
      </c>
      <c r="H9593">
        <v>3</v>
      </c>
      <c r="I9593" s="58">
        <v>359095</v>
      </c>
      <c r="J9593">
        <v>288303</v>
      </c>
      <c r="K9593" s="4">
        <v>1</v>
      </c>
      <c r="L9593" s="4">
        <v>9.4570000000000007</v>
      </c>
      <c r="M9593" s="4">
        <v>0</v>
      </c>
      <c r="N9593" s="4">
        <v>8.4570000000000007</v>
      </c>
      <c r="O9593" s="5">
        <v>42305.745292812499</v>
      </c>
      <c r="P9593" s="5">
        <v>42305.745292812499</v>
      </c>
    </row>
    <row r="9594" spans="1:16">
      <c r="A9594">
        <v>6</v>
      </c>
      <c r="B9594">
        <v>19</v>
      </c>
      <c r="C9594">
        <v>15</v>
      </c>
      <c r="D9594">
        <v>7</v>
      </c>
      <c r="E9594">
        <v>328</v>
      </c>
      <c r="F9594">
        <v>6016</v>
      </c>
      <c r="G9594">
        <v>748</v>
      </c>
      <c r="H9594">
        <v>2</v>
      </c>
      <c r="I9594" s="58" t="s">
        <v>1789</v>
      </c>
      <c r="J9594">
        <v>74802</v>
      </c>
      <c r="K9594" s="4">
        <v>10</v>
      </c>
      <c r="L9594" s="4">
        <v>11.308</v>
      </c>
      <c r="M9594" s="4">
        <v>68.066999999999993</v>
      </c>
      <c r="N9594" s="4">
        <v>69.375</v>
      </c>
      <c r="O9594" s="5">
        <v>42305.745292812499</v>
      </c>
      <c r="P9594" s="5">
        <v>43258.050196053242</v>
      </c>
    </row>
    <row r="9595" spans="1:16">
      <c r="A9595">
        <v>6</v>
      </c>
      <c r="B9595">
        <v>19</v>
      </c>
      <c r="C9595">
        <v>15</v>
      </c>
      <c r="D9595">
        <v>7</v>
      </c>
      <c r="E9595">
        <v>328</v>
      </c>
      <c r="F9595">
        <v>6017</v>
      </c>
      <c r="G9595">
        <v>748</v>
      </c>
      <c r="H9595">
        <v>3</v>
      </c>
      <c r="I9595" s="58" t="s">
        <v>11269</v>
      </c>
      <c r="J9595">
        <v>74803</v>
      </c>
      <c r="K9595" s="4">
        <v>1</v>
      </c>
      <c r="L9595" s="4">
        <v>2.165</v>
      </c>
      <c r="M9595" s="4">
        <v>73.453000000000003</v>
      </c>
      <c r="N9595" s="4">
        <v>74.619</v>
      </c>
      <c r="O9595" s="5">
        <v>42305.745292812499</v>
      </c>
      <c r="P9595" s="5">
        <v>43258.050196053242</v>
      </c>
    </row>
    <row r="9596" spans="1:16">
      <c r="A9596">
        <v>6</v>
      </c>
      <c r="B9596">
        <v>19</v>
      </c>
      <c r="C9596">
        <v>15</v>
      </c>
      <c r="D9596">
        <v>7</v>
      </c>
      <c r="E9596">
        <v>328</v>
      </c>
      <c r="F9596">
        <v>6018</v>
      </c>
      <c r="G9596">
        <v>748</v>
      </c>
      <c r="H9596">
        <v>5</v>
      </c>
      <c r="I9596" s="58" t="s">
        <v>11270</v>
      </c>
      <c r="J9596">
        <v>74805</v>
      </c>
      <c r="K9596" s="4">
        <v>10.053000000000001</v>
      </c>
      <c r="L9596" s="4">
        <v>34.579000000000001</v>
      </c>
      <c r="M9596" s="4">
        <v>78.149000000000001</v>
      </c>
      <c r="N9596" s="4">
        <v>102.58799999999999</v>
      </c>
      <c r="O9596" s="5">
        <v>42305.745292812499</v>
      </c>
      <c r="P9596" s="5">
        <v>42305.745292812499</v>
      </c>
    </row>
    <row r="9597" spans="1:16">
      <c r="A9597">
        <v>6</v>
      </c>
      <c r="B9597">
        <v>19</v>
      </c>
      <c r="C9597">
        <v>15</v>
      </c>
      <c r="D9597">
        <v>7</v>
      </c>
      <c r="E9597">
        <v>328</v>
      </c>
      <c r="F9597">
        <v>6019</v>
      </c>
      <c r="G9597">
        <v>1431</v>
      </c>
      <c r="H9597">
        <v>2</v>
      </c>
      <c r="I9597" s="58" t="s">
        <v>11271</v>
      </c>
      <c r="J9597">
        <v>143102</v>
      </c>
      <c r="K9597" s="4">
        <v>6.5220000000000002</v>
      </c>
      <c r="L9597" s="4">
        <v>10.053000000000001</v>
      </c>
      <c r="M9597" s="4">
        <v>74.619</v>
      </c>
      <c r="N9597" s="4">
        <v>78.149000000000001</v>
      </c>
      <c r="O9597" s="5">
        <v>42305.745292812499</v>
      </c>
      <c r="P9597" s="5">
        <v>43258.050196053242</v>
      </c>
    </row>
    <row r="9598" spans="1:16">
      <c r="A9598">
        <v>6</v>
      </c>
      <c r="B9598">
        <v>19</v>
      </c>
      <c r="C9598">
        <v>15</v>
      </c>
      <c r="D9598">
        <v>7</v>
      </c>
      <c r="E9598">
        <v>3300</v>
      </c>
      <c r="F9598">
        <v>6046</v>
      </c>
      <c r="G9598">
        <v>421</v>
      </c>
      <c r="H9598">
        <v>9</v>
      </c>
      <c r="I9598" s="58" t="s">
        <v>11272</v>
      </c>
      <c r="J9598">
        <v>42109</v>
      </c>
      <c r="K9598" s="4">
        <v>10</v>
      </c>
      <c r="L9598" s="4">
        <v>15.323</v>
      </c>
      <c r="M9598" s="4">
        <v>0</v>
      </c>
      <c r="N9598" s="4">
        <v>5.3230000000000004</v>
      </c>
      <c r="O9598" s="5">
        <v>42305.745292812499</v>
      </c>
      <c r="P9598" s="5">
        <v>42305.745292812499</v>
      </c>
    </row>
    <row r="9599" spans="1:16">
      <c r="A9599">
        <v>6</v>
      </c>
      <c r="B9599">
        <v>19</v>
      </c>
      <c r="C9599">
        <v>15</v>
      </c>
      <c r="D9599">
        <v>7</v>
      </c>
      <c r="E9599">
        <v>3335</v>
      </c>
      <c r="F9599">
        <v>6047</v>
      </c>
      <c r="G9599">
        <v>3368</v>
      </c>
      <c r="H9599">
        <v>1</v>
      </c>
      <c r="I9599" s="58">
        <v>536178</v>
      </c>
      <c r="J9599">
        <v>336801</v>
      </c>
      <c r="K9599" s="4">
        <v>10</v>
      </c>
      <c r="L9599" s="4">
        <v>16.173999999999999</v>
      </c>
      <c r="M9599" s="4">
        <v>0</v>
      </c>
      <c r="N9599" s="4">
        <v>6.1740000000000004</v>
      </c>
      <c r="O9599" s="5">
        <v>42305.745292812499</v>
      </c>
      <c r="P9599" s="5">
        <v>42305.745292812499</v>
      </c>
    </row>
    <row r="9600" spans="1:16">
      <c r="A9600">
        <v>6</v>
      </c>
      <c r="B9600">
        <v>19</v>
      </c>
      <c r="C9600">
        <v>15</v>
      </c>
      <c r="D9600">
        <v>7</v>
      </c>
      <c r="E9600">
        <v>3430</v>
      </c>
      <c r="F9600">
        <v>6048</v>
      </c>
      <c r="G9600">
        <v>853</v>
      </c>
      <c r="H9600">
        <v>5</v>
      </c>
      <c r="I9600" s="58" t="s">
        <v>11273</v>
      </c>
      <c r="J9600">
        <v>85305</v>
      </c>
      <c r="K9600" s="4">
        <v>0</v>
      </c>
      <c r="L9600" s="4">
        <v>0.86099999999999999</v>
      </c>
      <c r="M9600" s="4">
        <v>0</v>
      </c>
      <c r="N9600" s="4">
        <v>0.86099999999999999</v>
      </c>
      <c r="O9600" s="5">
        <v>42305.745292812499</v>
      </c>
      <c r="P9600" s="5">
        <v>42305.745292812499</v>
      </c>
    </row>
    <row r="9601" spans="1:16">
      <c r="A9601">
        <v>6</v>
      </c>
      <c r="B9601">
        <v>19</v>
      </c>
      <c r="C9601">
        <v>15</v>
      </c>
      <c r="D9601">
        <v>7</v>
      </c>
      <c r="E9601">
        <v>3439</v>
      </c>
      <c r="F9601">
        <v>6049</v>
      </c>
      <c r="G9601">
        <v>3576</v>
      </c>
      <c r="H9601">
        <v>1</v>
      </c>
      <c r="I9601" s="58">
        <v>612148</v>
      </c>
      <c r="J9601">
        <v>357601</v>
      </c>
      <c r="K9601" s="4">
        <v>0</v>
      </c>
      <c r="L9601" s="4">
        <v>1.5449999999999999</v>
      </c>
      <c r="M9601" s="4">
        <v>0</v>
      </c>
      <c r="N9601" s="4">
        <v>1.5449999999999999</v>
      </c>
      <c r="O9601" s="5">
        <v>42305.745292812499</v>
      </c>
      <c r="P9601" s="5">
        <v>42305.745292812499</v>
      </c>
    </row>
    <row r="9602" spans="1:16">
      <c r="A9602">
        <v>6</v>
      </c>
      <c r="B9602">
        <v>19</v>
      </c>
      <c r="C9602">
        <v>15</v>
      </c>
      <c r="D9602">
        <v>7</v>
      </c>
      <c r="E9602">
        <v>3538</v>
      </c>
      <c r="F9602">
        <v>6050</v>
      </c>
      <c r="G9602">
        <v>17</v>
      </c>
      <c r="H9602">
        <v>4</v>
      </c>
      <c r="I9602" s="58">
        <v>42826</v>
      </c>
      <c r="J9602">
        <v>1704</v>
      </c>
      <c r="K9602" s="4">
        <v>10</v>
      </c>
      <c r="L9602" s="4">
        <v>12.538</v>
      </c>
      <c r="M9602" s="4">
        <v>130.506</v>
      </c>
      <c r="N9602" s="4">
        <v>133.04400000000001</v>
      </c>
      <c r="O9602" s="5">
        <v>42305.745292812499</v>
      </c>
      <c r="P9602" s="5">
        <v>42305.745292812499</v>
      </c>
    </row>
    <row r="9603" spans="1:16">
      <c r="A9603">
        <v>6</v>
      </c>
      <c r="B9603">
        <v>19</v>
      </c>
      <c r="C9603">
        <v>15</v>
      </c>
      <c r="D9603">
        <v>7</v>
      </c>
      <c r="E9603">
        <v>3541</v>
      </c>
      <c r="F9603">
        <v>6051</v>
      </c>
      <c r="G9603">
        <v>73</v>
      </c>
      <c r="H9603">
        <v>5</v>
      </c>
      <c r="I9603" s="58">
        <v>26785</v>
      </c>
      <c r="J9603">
        <v>7305</v>
      </c>
      <c r="K9603" s="4">
        <v>12.935</v>
      </c>
      <c r="L9603" s="4">
        <v>24.228000000000002</v>
      </c>
      <c r="M9603" s="4">
        <v>91.13</v>
      </c>
      <c r="N9603" s="4">
        <v>102.423</v>
      </c>
      <c r="O9603" s="5">
        <v>42305.745292812499</v>
      </c>
      <c r="P9603" s="5">
        <v>43258.050196053242</v>
      </c>
    </row>
    <row r="9604" spans="1:16">
      <c r="A9604">
        <v>6</v>
      </c>
      <c r="B9604">
        <v>19</v>
      </c>
      <c r="C9604">
        <v>15</v>
      </c>
      <c r="D9604">
        <v>7</v>
      </c>
      <c r="E9604">
        <v>3541</v>
      </c>
      <c r="F9604">
        <v>6052</v>
      </c>
      <c r="G9604">
        <v>73</v>
      </c>
      <c r="H9604">
        <v>6</v>
      </c>
      <c r="I9604" s="58">
        <v>26816</v>
      </c>
      <c r="J9604">
        <v>7306</v>
      </c>
      <c r="K9604" s="4">
        <v>5.3120000000000003</v>
      </c>
      <c r="L9604" s="4">
        <v>12.715</v>
      </c>
      <c r="M9604" s="4">
        <v>83.727000000000004</v>
      </c>
      <c r="N9604" s="4">
        <v>91.13</v>
      </c>
      <c r="O9604" s="5">
        <v>42305.745292812499</v>
      </c>
      <c r="P9604" s="5">
        <v>43258.050196053242</v>
      </c>
    </row>
    <row r="9605" spans="1:16">
      <c r="A9605">
        <v>6</v>
      </c>
      <c r="B9605">
        <v>19</v>
      </c>
      <c r="C9605">
        <v>15</v>
      </c>
      <c r="D9605">
        <v>7</v>
      </c>
      <c r="E9605">
        <v>3541</v>
      </c>
      <c r="F9605">
        <v>6053</v>
      </c>
      <c r="G9605">
        <v>73</v>
      </c>
      <c r="H9605">
        <v>10</v>
      </c>
      <c r="I9605" s="58">
        <v>26938</v>
      </c>
      <c r="J9605">
        <v>7310</v>
      </c>
      <c r="K9605" s="4">
        <v>3.2650000000000001</v>
      </c>
      <c r="L9605" s="4">
        <v>19.459</v>
      </c>
      <c r="M9605" s="4">
        <v>102.423</v>
      </c>
      <c r="N9605" s="4">
        <v>118.617</v>
      </c>
      <c r="O9605" s="5">
        <v>42305.745292812499</v>
      </c>
      <c r="P9605" s="5">
        <v>42305.745292812499</v>
      </c>
    </row>
    <row r="9606" spans="1:16">
      <c r="A9606">
        <v>6</v>
      </c>
      <c r="B9606">
        <v>19</v>
      </c>
      <c r="C9606">
        <v>15</v>
      </c>
      <c r="D9606">
        <v>7</v>
      </c>
      <c r="E9606">
        <v>3866</v>
      </c>
      <c r="F9606">
        <v>6054</v>
      </c>
      <c r="G9606">
        <v>517</v>
      </c>
      <c r="H9606">
        <v>1</v>
      </c>
      <c r="I9606" s="58" t="s">
        <v>11274</v>
      </c>
      <c r="J9606">
        <v>51701</v>
      </c>
      <c r="K9606" s="4">
        <v>18.442</v>
      </c>
      <c r="L9606" s="4">
        <v>37.061999999999998</v>
      </c>
      <c r="M9606" s="4">
        <v>402.053</v>
      </c>
      <c r="N9606" s="4">
        <v>420.673</v>
      </c>
      <c r="O9606" s="5">
        <v>42305.745292812499</v>
      </c>
      <c r="P9606" s="5">
        <v>43258.050196053242</v>
      </c>
    </row>
    <row r="9607" spans="1:16">
      <c r="A9607">
        <v>6</v>
      </c>
      <c r="B9607">
        <v>19</v>
      </c>
      <c r="C9607">
        <v>15</v>
      </c>
      <c r="D9607">
        <v>7</v>
      </c>
      <c r="E9607">
        <v>3866</v>
      </c>
      <c r="F9607">
        <v>6055</v>
      </c>
      <c r="G9607">
        <v>613</v>
      </c>
      <c r="H9607">
        <v>2</v>
      </c>
      <c r="I9607" s="58" t="s">
        <v>11275</v>
      </c>
      <c r="J9607">
        <v>61302</v>
      </c>
      <c r="K9607" s="4">
        <v>1</v>
      </c>
      <c r="L9607" s="4">
        <v>19.443999999999999</v>
      </c>
      <c r="M9607" s="4">
        <v>383.60899999999998</v>
      </c>
      <c r="N9607" s="4">
        <v>402.053</v>
      </c>
      <c r="O9607" s="5">
        <v>42305.745292812499</v>
      </c>
      <c r="P9607" s="5">
        <v>43258.050196053242</v>
      </c>
    </row>
    <row r="9608" spans="1:16">
      <c r="A9608">
        <v>6</v>
      </c>
      <c r="B9608">
        <v>19</v>
      </c>
      <c r="C9608">
        <v>15</v>
      </c>
      <c r="D9608">
        <v>7</v>
      </c>
      <c r="E9608">
        <v>3925</v>
      </c>
      <c r="F9608">
        <v>6056</v>
      </c>
      <c r="G9608">
        <v>301</v>
      </c>
      <c r="H9608">
        <v>8</v>
      </c>
      <c r="I9608" s="58" t="s">
        <v>11276</v>
      </c>
      <c r="J9608">
        <v>30108</v>
      </c>
      <c r="K9608" s="4">
        <v>1</v>
      </c>
      <c r="L9608" s="4">
        <v>1.91</v>
      </c>
      <c r="M9608" s="4">
        <v>71.424000000000007</v>
      </c>
      <c r="N9608" s="4">
        <v>72.334000000000003</v>
      </c>
      <c r="O9608" s="5">
        <v>42305.745292812499</v>
      </c>
      <c r="P9608" s="5">
        <v>42305.745292812499</v>
      </c>
    </row>
    <row r="9609" spans="1:16">
      <c r="A9609">
        <v>6</v>
      </c>
      <c r="B9609">
        <v>19</v>
      </c>
      <c r="C9609">
        <v>15</v>
      </c>
      <c r="D9609">
        <v>7</v>
      </c>
      <c r="E9609">
        <v>3925</v>
      </c>
      <c r="F9609">
        <v>6057</v>
      </c>
      <c r="G9609">
        <v>748</v>
      </c>
      <c r="H9609">
        <v>2</v>
      </c>
      <c r="I9609" s="58" t="s">
        <v>1789</v>
      </c>
      <c r="J9609">
        <v>74802</v>
      </c>
      <c r="K9609" s="4">
        <v>1.91</v>
      </c>
      <c r="L9609" s="4">
        <v>6.5019999999999998</v>
      </c>
      <c r="M9609" s="4">
        <v>72.334000000000003</v>
      </c>
      <c r="N9609" s="4">
        <v>76.926000000000002</v>
      </c>
      <c r="O9609" s="5">
        <v>42305.745292812499</v>
      </c>
      <c r="P9609" s="5">
        <v>42305.745292812499</v>
      </c>
    </row>
    <row r="9610" spans="1:16">
      <c r="A9610">
        <v>6</v>
      </c>
      <c r="B9610">
        <v>19</v>
      </c>
      <c r="C9610">
        <v>15</v>
      </c>
      <c r="D9610">
        <v>7</v>
      </c>
      <c r="E9610">
        <v>3936</v>
      </c>
      <c r="F9610">
        <v>6058</v>
      </c>
      <c r="G9610">
        <v>328</v>
      </c>
      <c r="H9610">
        <v>3</v>
      </c>
      <c r="I9610" s="58" t="s">
        <v>11277</v>
      </c>
      <c r="J9610">
        <v>32803</v>
      </c>
      <c r="K9610" s="4">
        <v>10</v>
      </c>
      <c r="L9610" s="4">
        <v>20.21</v>
      </c>
      <c r="M9610" s="4">
        <v>72.465000000000003</v>
      </c>
      <c r="N9610" s="4">
        <v>82.674999999999997</v>
      </c>
      <c r="O9610" s="5">
        <v>42305.745292812499</v>
      </c>
      <c r="P9610" s="5">
        <v>43258.050196053242</v>
      </c>
    </row>
    <row r="9611" spans="1:16">
      <c r="A9611">
        <v>6</v>
      </c>
      <c r="B9611">
        <v>19</v>
      </c>
      <c r="C9611">
        <v>15</v>
      </c>
      <c r="D9611">
        <v>7</v>
      </c>
      <c r="E9611">
        <v>3936</v>
      </c>
      <c r="F9611">
        <v>6059</v>
      </c>
      <c r="G9611">
        <v>328</v>
      </c>
      <c r="H9611">
        <v>4</v>
      </c>
      <c r="I9611" s="58" t="s">
        <v>11278</v>
      </c>
      <c r="J9611">
        <v>32804</v>
      </c>
      <c r="K9611" s="4">
        <v>0</v>
      </c>
      <c r="L9611" s="4">
        <v>4.5609999999999999</v>
      </c>
      <c r="M9611" s="4">
        <v>67.134</v>
      </c>
      <c r="N9611" s="4">
        <v>71.694999999999993</v>
      </c>
      <c r="O9611" s="5">
        <v>42305.745292812499</v>
      </c>
      <c r="P9611" s="5">
        <v>42305.745292812499</v>
      </c>
    </row>
    <row r="9612" spans="1:16">
      <c r="A9612">
        <v>6</v>
      </c>
      <c r="B9612">
        <v>19</v>
      </c>
      <c r="C9612">
        <v>15</v>
      </c>
      <c r="D9612">
        <v>7</v>
      </c>
      <c r="E9612">
        <v>3936</v>
      </c>
      <c r="F9612">
        <v>6060</v>
      </c>
      <c r="G9612">
        <v>328</v>
      </c>
      <c r="H9612">
        <v>5</v>
      </c>
      <c r="I9612" s="58" t="s">
        <v>11279</v>
      </c>
      <c r="J9612">
        <v>32805</v>
      </c>
      <c r="K9612" s="4">
        <v>1</v>
      </c>
      <c r="L9612" s="4">
        <v>11.961</v>
      </c>
      <c r="M9612" s="4">
        <v>56.173000000000002</v>
      </c>
      <c r="N9612" s="4">
        <v>67.134</v>
      </c>
      <c r="O9612" s="5">
        <v>42305.745292812499</v>
      </c>
      <c r="P9612" s="5">
        <v>42305.745292812499</v>
      </c>
    </row>
    <row r="9613" spans="1:16">
      <c r="A9613">
        <v>6</v>
      </c>
      <c r="B9613">
        <v>19</v>
      </c>
      <c r="C9613">
        <v>15</v>
      </c>
      <c r="D9613">
        <v>7</v>
      </c>
      <c r="E9613">
        <v>3936</v>
      </c>
      <c r="F9613">
        <v>6061</v>
      </c>
      <c r="G9613">
        <v>328</v>
      </c>
      <c r="H9613">
        <v>6</v>
      </c>
      <c r="I9613" s="58" t="s">
        <v>11280</v>
      </c>
      <c r="J9613">
        <v>32806</v>
      </c>
      <c r="K9613" s="4">
        <v>1</v>
      </c>
      <c r="L9613" s="4">
        <v>16.847999999999999</v>
      </c>
      <c r="M9613" s="4">
        <v>40.325000000000003</v>
      </c>
      <c r="N9613" s="4">
        <v>56.173000000000002</v>
      </c>
      <c r="O9613" s="5">
        <v>42305.745292812499</v>
      </c>
      <c r="P9613" s="5">
        <v>42305.745292812499</v>
      </c>
    </row>
    <row r="9614" spans="1:16">
      <c r="A9614">
        <v>6</v>
      </c>
      <c r="B9614">
        <v>19</v>
      </c>
      <c r="C9614">
        <v>15</v>
      </c>
      <c r="D9614">
        <v>7</v>
      </c>
      <c r="E9614">
        <v>3961</v>
      </c>
      <c r="F9614">
        <v>6062</v>
      </c>
      <c r="G9614">
        <v>17</v>
      </c>
      <c r="H9614">
        <v>13</v>
      </c>
      <c r="I9614" s="58" t="s">
        <v>11281</v>
      </c>
      <c r="J9614">
        <v>1713</v>
      </c>
      <c r="K9614" s="4">
        <v>1</v>
      </c>
      <c r="L9614" s="4">
        <v>2.8580000000000001</v>
      </c>
      <c r="M9614" s="4">
        <v>0.23799999999999999</v>
      </c>
      <c r="N9614" s="4">
        <v>2.0960000000000001</v>
      </c>
      <c r="O9614" s="5">
        <v>42305.745292812499</v>
      </c>
      <c r="P9614" s="5">
        <v>43258.050196053242</v>
      </c>
    </row>
    <row r="9615" spans="1:16">
      <c r="A9615">
        <v>6</v>
      </c>
      <c r="B9615">
        <v>19</v>
      </c>
      <c r="C9615">
        <v>15</v>
      </c>
      <c r="D9615">
        <v>7</v>
      </c>
      <c r="E9615">
        <v>3993</v>
      </c>
      <c r="F9615">
        <v>6063</v>
      </c>
      <c r="G9615">
        <v>421</v>
      </c>
      <c r="H9615">
        <v>4</v>
      </c>
      <c r="I9615" s="58" t="s">
        <v>11282</v>
      </c>
      <c r="J9615">
        <v>42104</v>
      </c>
      <c r="K9615" s="4">
        <v>1</v>
      </c>
      <c r="L9615" s="4">
        <v>17.367999999999999</v>
      </c>
      <c r="M9615" s="4">
        <v>81.492000000000004</v>
      </c>
      <c r="N9615" s="4">
        <v>97.86</v>
      </c>
      <c r="O9615" s="5">
        <v>42305.745292812499</v>
      </c>
      <c r="P9615" s="5">
        <v>42305.745292812499</v>
      </c>
    </row>
    <row r="9616" spans="1:16">
      <c r="A9616">
        <v>6</v>
      </c>
      <c r="B9616">
        <v>19</v>
      </c>
      <c r="C9616">
        <v>15</v>
      </c>
      <c r="D9616">
        <v>7</v>
      </c>
      <c r="E9616">
        <v>4207</v>
      </c>
      <c r="F9616">
        <v>6064</v>
      </c>
      <c r="G9616">
        <v>613</v>
      </c>
      <c r="H9616">
        <v>3</v>
      </c>
      <c r="I9616" s="58" t="s">
        <v>11283</v>
      </c>
      <c r="J9616">
        <v>61303</v>
      </c>
      <c r="K9616" s="4">
        <v>1</v>
      </c>
      <c r="L9616" s="4">
        <v>2.6579999999999999</v>
      </c>
      <c r="M9616" s="4">
        <v>0</v>
      </c>
      <c r="N9616" s="4">
        <v>1.6579999999999999</v>
      </c>
      <c r="O9616" s="5">
        <v>42305.745292812499</v>
      </c>
      <c r="P9616" s="5">
        <v>42305.745292812499</v>
      </c>
    </row>
    <row r="9617" spans="1:16">
      <c r="A9617">
        <v>6</v>
      </c>
      <c r="B9617">
        <v>19</v>
      </c>
      <c r="C9617">
        <v>15</v>
      </c>
      <c r="D9617">
        <v>7</v>
      </c>
      <c r="E9617">
        <v>4381</v>
      </c>
      <c r="F9617">
        <v>6065</v>
      </c>
      <c r="G9617">
        <v>2559</v>
      </c>
      <c r="H9617">
        <v>1</v>
      </c>
      <c r="I9617" s="58">
        <v>240697</v>
      </c>
      <c r="J9617">
        <v>255901</v>
      </c>
      <c r="K9617" s="4">
        <v>0</v>
      </c>
      <c r="L9617" s="4">
        <v>2.14</v>
      </c>
      <c r="M9617" s="4">
        <v>0</v>
      </c>
      <c r="N9617" s="4">
        <v>2.14</v>
      </c>
      <c r="O9617" s="5">
        <v>42305.745292812499</v>
      </c>
      <c r="P9617" s="5">
        <v>42305.745292812499</v>
      </c>
    </row>
    <row r="9618" spans="1:16">
      <c r="A9618">
        <v>6</v>
      </c>
      <c r="B9618">
        <v>19</v>
      </c>
      <c r="C9618">
        <v>15</v>
      </c>
      <c r="D9618">
        <v>7</v>
      </c>
      <c r="E9618">
        <v>4397</v>
      </c>
      <c r="F9618">
        <v>6066</v>
      </c>
      <c r="G9618">
        <v>73</v>
      </c>
      <c r="H9618">
        <v>11</v>
      </c>
      <c r="I9618" s="58">
        <v>26969</v>
      </c>
      <c r="J9618">
        <v>7311</v>
      </c>
      <c r="K9618" s="4">
        <v>1</v>
      </c>
      <c r="L9618" s="4">
        <v>1.7290000000000001</v>
      </c>
      <c r="M9618" s="4">
        <v>0</v>
      </c>
      <c r="N9618" s="4">
        <v>0.72899999999999998</v>
      </c>
      <c r="O9618" s="5">
        <v>42305.745292812499</v>
      </c>
      <c r="P9618" s="5">
        <v>42305.745292812499</v>
      </c>
    </row>
    <row r="9619" spans="1:16">
      <c r="A9619">
        <v>6</v>
      </c>
      <c r="B9619">
        <v>19</v>
      </c>
      <c r="C9619">
        <v>15</v>
      </c>
      <c r="D9619">
        <v>7</v>
      </c>
      <c r="E9619">
        <v>4410</v>
      </c>
      <c r="F9619">
        <v>6067</v>
      </c>
      <c r="G9619">
        <v>328</v>
      </c>
      <c r="H9619">
        <v>10</v>
      </c>
      <c r="I9619" s="58" t="s">
        <v>11284</v>
      </c>
      <c r="J9619">
        <v>32810</v>
      </c>
      <c r="K9619" s="4">
        <v>0</v>
      </c>
      <c r="L9619" s="4">
        <v>1.2709999999999999</v>
      </c>
      <c r="M9619" s="4">
        <v>0</v>
      </c>
      <c r="N9619" s="4">
        <v>1.2709999999999999</v>
      </c>
      <c r="O9619" s="5">
        <v>42305.745292812499</v>
      </c>
      <c r="P9619" s="5">
        <v>42305.745292812499</v>
      </c>
    </row>
    <row r="9620" spans="1:16">
      <c r="A9620">
        <v>6</v>
      </c>
      <c r="B9620">
        <v>19</v>
      </c>
      <c r="C9620">
        <v>15</v>
      </c>
      <c r="D9620">
        <v>7</v>
      </c>
      <c r="E9620">
        <v>4515</v>
      </c>
      <c r="F9620">
        <v>6068</v>
      </c>
      <c r="G9620">
        <v>73</v>
      </c>
      <c r="H9620">
        <v>13</v>
      </c>
      <c r="I9620" s="58" t="s">
        <v>11285</v>
      </c>
      <c r="J9620">
        <v>7313</v>
      </c>
      <c r="K9620" s="4">
        <v>29</v>
      </c>
      <c r="L9620" s="4">
        <v>38.619999999999997</v>
      </c>
      <c r="M9620" s="4">
        <v>0</v>
      </c>
      <c r="N9620" s="4">
        <v>9.6199999999999992</v>
      </c>
      <c r="O9620" s="5">
        <v>42305.745292812499</v>
      </c>
      <c r="P9620" s="5">
        <v>43258.050196053242</v>
      </c>
    </row>
    <row r="9621" spans="1:16">
      <c r="A9621">
        <v>6</v>
      </c>
      <c r="B9621">
        <v>19</v>
      </c>
      <c r="C9621">
        <v>15</v>
      </c>
      <c r="D9621">
        <v>7</v>
      </c>
      <c r="E9621">
        <v>4547</v>
      </c>
      <c r="F9621">
        <v>6069</v>
      </c>
      <c r="G9621">
        <v>73</v>
      </c>
      <c r="H9621">
        <v>3</v>
      </c>
      <c r="I9621" s="58">
        <v>26724</v>
      </c>
      <c r="J9621">
        <v>7303</v>
      </c>
      <c r="K9621" s="4">
        <v>0</v>
      </c>
      <c r="L9621" s="4">
        <v>12.936</v>
      </c>
      <c r="M9621" s="4">
        <v>357.78199999999998</v>
      </c>
      <c r="N9621" s="4">
        <v>370.71800000000002</v>
      </c>
      <c r="O9621" s="5">
        <v>42305.745292812499</v>
      </c>
      <c r="P9621" s="5">
        <v>43258.050196053242</v>
      </c>
    </row>
    <row r="9622" spans="1:16">
      <c r="A9622">
        <v>6</v>
      </c>
      <c r="B9622">
        <v>19</v>
      </c>
      <c r="C9622">
        <v>15</v>
      </c>
      <c r="D9622">
        <v>7</v>
      </c>
      <c r="E9622">
        <v>4547</v>
      </c>
      <c r="F9622">
        <v>6070</v>
      </c>
      <c r="G9622">
        <v>73</v>
      </c>
      <c r="H9622">
        <v>4</v>
      </c>
      <c r="I9622" s="58">
        <v>26755</v>
      </c>
      <c r="J9622">
        <v>7304</v>
      </c>
      <c r="K9622" s="4">
        <v>9.9749999999999996</v>
      </c>
      <c r="L9622" s="4">
        <v>14.984</v>
      </c>
      <c r="M9622" s="4">
        <v>370.71800000000002</v>
      </c>
      <c r="N9622" s="4">
        <v>375.72699999999998</v>
      </c>
      <c r="O9622" s="5">
        <v>42305.745292812499</v>
      </c>
      <c r="P9622" s="5">
        <v>42305.745292812499</v>
      </c>
    </row>
    <row r="9623" spans="1:16">
      <c r="A9623">
        <v>6</v>
      </c>
      <c r="B9623">
        <v>19</v>
      </c>
      <c r="C9623">
        <v>15</v>
      </c>
      <c r="D9623">
        <v>7</v>
      </c>
      <c r="E9623">
        <v>641</v>
      </c>
      <c r="F9623">
        <v>6020</v>
      </c>
      <c r="G9623">
        <v>853</v>
      </c>
      <c r="H9623">
        <v>1</v>
      </c>
      <c r="I9623" s="58" t="s">
        <v>11286</v>
      </c>
      <c r="J9623">
        <v>85301</v>
      </c>
      <c r="K9623" s="4">
        <v>8.1189999999999998</v>
      </c>
      <c r="L9623" s="4">
        <v>14.537000000000001</v>
      </c>
      <c r="M9623" s="4">
        <v>9.1170000000000009</v>
      </c>
      <c r="N9623" s="4">
        <v>15.535</v>
      </c>
      <c r="O9623" s="5">
        <v>42305.745292812499</v>
      </c>
      <c r="P9623" s="5">
        <v>42305.745292812499</v>
      </c>
    </row>
    <row r="9624" spans="1:16">
      <c r="A9624">
        <v>6</v>
      </c>
      <c r="B9624">
        <v>19</v>
      </c>
      <c r="C9624">
        <v>15</v>
      </c>
      <c r="D9624">
        <v>7</v>
      </c>
      <c r="E9624">
        <v>641</v>
      </c>
      <c r="F9624">
        <v>6021</v>
      </c>
      <c r="G9624">
        <v>853</v>
      </c>
      <c r="H9624">
        <v>2</v>
      </c>
      <c r="I9624" s="58" t="s">
        <v>11287</v>
      </c>
      <c r="J9624">
        <v>85302</v>
      </c>
      <c r="K9624" s="4">
        <v>0</v>
      </c>
      <c r="L9624" s="4">
        <v>8.1829999999999998</v>
      </c>
      <c r="M9624" s="4">
        <v>16.718</v>
      </c>
      <c r="N9624" s="4">
        <v>24.901</v>
      </c>
      <c r="O9624" s="5">
        <v>42305.745292812499</v>
      </c>
      <c r="P9624" s="5">
        <v>42305.745292812499</v>
      </c>
    </row>
    <row r="9625" spans="1:16">
      <c r="A9625">
        <v>6</v>
      </c>
      <c r="B9625">
        <v>19</v>
      </c>
      <c r="C9625">
        <v>15</v>
      </c>
      <c r="D9625">
        <v>7</v>
      </c>
      <c r="E9625">
        <v>641</v>
      </c>
      <c r="F9625">
        <v>6022</v>
      </c>
      <c r="G9625">
        <v>1740</v>
      </c>
      <c r="H9625">
        <v>2</v>
      </c>
      <c r="I9625" s="58">
        <v>-58407</v>
      </c>
      <c r="J9625">
        <v>174002</v>
      </c>
      <c r="K9625" s="4">
        <v>0</v>
      </c>
      <c r="L9625" s="4">
        <v>8.125</v>
      </c>
      <c r="M9625" s="4">
        <v>0.99199999999999999</v>
      </c>
      <c r="N9625" s="4">
        <v>9.1170000000000009</v>
      </c>
      <c r="O9625" s="5">
        <v>42305.745292812499</v>
      </c>
      <c r="P9625" s="5">
        <v>43258.050196053242</v>
      </c>
    </row>
    <row r="9626" spans="1:16">
      <c r="A9626">
        <v>6</v>
      </c>
      <c r="B9626">
        <v>19</v>
      </c>
      <c r="C9626">
        <v>15</v>
      </c>
      <c r="D9626">
        <v>7</v>
      </c>
      <c r="E9626">
        <v>643</v>
      </c>
      <c r="F9626">
        <v>6023</v>
      </c>
      <c r="G9626">
        <v>854</v>
      </c>
      <c r="H9626">
        <v>2</v>
      </c>
      <c r="I9626" s="58" t="s">
        <v>11288</v>
      </c>
      <c r="J9626">
        <v>85402</v>
      </c>
      <c r="K9626" s="4">
        <v>0</v>
      </c>
      <c r="L9626" s="4">
        <v>3.1469999999999998</v>
      </c>
      <c r="M9626" s="4">
        <v>0.41599999999999998</v>
      </c>
      <c r="N9626" s="4">
        <v>3.5630000000000002</v>
      </c>
      <c r="O9626" s="5">
        <v>42305.745292812499</v>
      </c>
      <c r="P9626" s="5">
        <v>43258.050196053242</v>
      </c>
    </row>
    <row r="9627" spans="1:16">
      <c r="A9627">
        <v>6</v>
      </c>
      <c r="B9627">
        <v>19</v>
      </c>
      <c r="C9627">
        <v>15</v>
      </c>
      <c r="D9627">
        <v>7</v>
      </c>
      <c r="E9627">
        <v>692</v>
      </c>
      <c r="F9627">
        <v>6024</v>
      </c>
      <c r="G9627">
        <v>1009</v>
      </c>
      <c r="H9627">
        <v>3</v>
      </c>
      <c r="I9627" s="58" t="s">
        <v>11289</v>
      </c>
      <c r="J9627">
        <v>100903</v>
      </c>
      <c r="K9627" s="4">
        <v>0</v>
      </c>
      <c r="L9627" s="4">
        <v>5.6680000000000001</v>
      </c>
      <c r="M9627" s="4">
        <v>0</v>
      </c>
      <c r="N9627" s="4">
        <v>5.6680000000000001</v>
      </c>
      <c r="O9627" s="5">
        <v>42305.745292812499</v>
      </c>
      <c r="P9627" s="5">
        <v>42305.745292812499</v>
      </c>
    </row>
    <row r="9628" spans="1:16">
      <c r="A9628">
        <v>6</v>
      </c>
      <c r="B9628">
        <v>19</v>
      </c>
      <c r="C9628">
        <v>15</v>
      </c>
      <c r="D9628">
        <v>7</v>
      </c>
      <c r="E9628">
        <v>697</v>
      </c>
      <c r="F9628">
        <v>6025</v>
      </c>
      <c r="G9628">
        <v>1011</v>
      </c>
      <c r="H9628">
        <v>2</v>
      </c>
      <c r="I9628" s="58" t="s">
        <v>11290</v>
      </c>
      <c r="J9628">
        <v>101102</v>
      </c>
      <c r="K9628" s="4">
        <v>9.9239999999999995</v>
      </c>
      <c r="L9628" s="4">
        <v>20.82</v>
      </c>
      <c r="M9628" s="4">
        <v>0</v>
      </c>
      <c r="N9628" s="4">
        <v>10.896000000000001</v>
      </c>
      <c r="O9628" s="5">
        <v>42305.745292812499</v>
      </c>
      <c r="P9628" s="5">
        <v>42305.745292812499</v>
      </c>
    </row>
    <row r="9629" spans="1:16">
      <c r="A9629">
        <v>6</v>
      </c>
      <c r="B9629">
        <v>19</v>
      </c>
      <c r="C9629">
        <v>15</v>
      </c>
      <c r="D9629">
        <v>7</v>
      </c>
      <c r="E9629">
        <v>933</v>
      </c>
      <c r="F9629">
        <v>6026</v>
      </c>
      <c r="G9629">
        <v>1739</v>
      </c>
      <c r="H9629">
        <v>2</v>
      </c>
      <c r="I9629" s="58">
        <v>-58772</v>
      </c>
      <c r="J9629">
        <v>173902</v>
      </c>
      <c r="K9629" s="4">
        <v>0</v>
      </c>
      <c r="L9629" s="4">
        <v>12.012</v>
      </c>
      <c r="M9629" s="4">
        <v>18.998999999999999</v>
      </c>
      <c r="N9629" s="4">
        <v>31.010999999999999</v>
      </c>
      <c r="O9629" s="5">
        <v>42305.745292812499</v>
      </c>
      <c r="P9629" s="5">
        <v>43258.050196053242</v>
      </c>
    </row>
    <row r="9630" spans="1:16">
      <c r="A9630">
        <v>6</v>
      </c>
      <c r="B9630">
        <v>19</v>
      </c>
      <c r="C9630">
        <v>15</v>
      </c>
      <c r="D9630">
        <v>7</v>
      </c>
      <c r="E9630">
        <v>933</v>
      </c>
      <c r="F9630">
        <v>6027</v>
      </c>
      <c r="G9630">
        <v>1739</v>
      </c>
      <c r="H9630">
        <v>3</v>
      </c>
      <c r="I9630" s="58">
        <v>-58744</v>
      </c>
      <c r="J9630">
        <v>173903</v>
      </c>
      <c r="K9630" s="4">
        <v>0</v>
      </c>
      <c r="L9630" s="4">
        <v>11.712</v>
      </c>
      <c r="M9630" s="4">
        <v>6.9119999999999999</v>
      </c>
      <c r="N9630" s="4">
        <v>18.623999999999999</v>
      </c>
      <c r="O9630" s="5">
        <v>42305.745292812499</v>
      </c>
      <c r="P9630" s="5">
        <v>43258.050196053242</v>
      </c>
    </row>
    <row r="9631" spans="1:16">
      <c r="A9631">
        <v>6</v>
      </c>
      <c r="B9631">
        <v>19</v>
      </c>
      <c r="C9631">
        <v>15</v>
      </c>
      <c r="D9631">
        <v>82</v>
      </c>
      <c r="E9631">
        <v>1646</v>
      </c>
      <c r="F9631">
        <v>6228</v>
      </c>
      <c r="G9631">
        <v>1431</v>
      </c>
      <c r="H9631">
        <v>4</v>
      </c>
      <c r="I9631" s="58" t="s">
        <v>11291</v>
      </c>
      <c r="J9631">
        <v>143104</v>
      </c>
      <c r="K9631" s="4">
        <v>0</v>
      </c>
      <c r="L9631" s="4">
        <v>3.7669999999999999</v>
      </c>
      <c r="M9631" s="4">
        <v>0</v>
      </c>
      <c r="N9631" s="4">
        <v>3.7669999999999999</v>
      </c>
      <c r="O9631" s="5">
        <v>42305.745292812499</v>
      </c>
      <c r="P9631" s="5">
        <v>43258.050196053242</v>
      </c>
    </row>
    <row r="9632" spans="1:16">
      <c r="A9632">
        <v>6</v>
      </c>
      <c r="B9632">
        <v>19</v>
      </c>
      <c r="C9632">
        <v>15</v>
      </c>
      <c r="D9632">
        <v>82</v>
      </c>
      <c r="E9632">
        <v>1677</v>
      </c>
      <c r="F9632">
        <v>6229</v>
      </c>
      <c r="G9632">
        <v>1499</v>
      </c>
      <c r="H9632">
        <v>1</v>
      </c>
      <c r="I9632" s="58" t="s">
        <v>1790</v>
      </c>
      <c r="J9632">
        <v>149901</v>
      </c>
      <c r="K9632" s="4">
        <v>0</v>
      </c>
      <c r="L9632" s="4">
        <v>12.714</v>
      </c>
      <c r="M9632" s="4">
        <v>0</v>
      </c>
      <c r="N9632" s="4">
        <v>12.714</v>
      </c>
      <c r="O9632" s="5">
        <v>42305.745292812499</v>
      </c>
      <c r="P9632" s="5">
        <v>42305.745292812499</v>
      </c>
    </row>
    <row r="9633" spans="1:16">
      <c r="A9633">
        <v>6</v>
      </c>
      <c r="B9633">
        <v>19</v>
      </c>
      <c r="C9633">
        <v>15</v>
      </c>
      <c r="D9633">
        <v>82</v>
      </c>
      <c r="E9633">
        <v>1678</v>
      </c>
      <c r="F9633">
        <v>6230</v>
      </c>
      <c r="G9633">
        <v>1500</v>
      </c>
      <c r="H9633">
        <v>1</v>
      </c>
      <c r="I9633" s="58" t="s">
        <v>11292</v>
      </c>
      <c r="J9633">
        <v>150001</v>
      </c>
      <c r="K9633" s="4">
        <v>0</v>
      </c>
      <c r="L9633" s="4">
        <v>22.792999999999999</v>
      </c>
      <c r="M9633" s="4">
        <v>0</v>
      </c>
      <c r="N9633" s="4">
        <v>22.792999999999999</v>
      </c>
      <c r="O9633" s="5">
        <v>42305.745292812499</v>
      </c>
      <c r="P9633" s="5">
        <v>43258.050196053242</v>
      </c>
    </row>
    <row r="9634" spans="1:16">
      <c r="A9634">
        <v>6</v>
      </c>
      <c r="B9634">
        <v>19</v>
      </c>
      <c r="C9634">
        <v>15</v>
      </c>
      <c r="D9634">
        <v>82</v>
      </c>
      <c r="E9634">
        <v>1679</v>
      </c>
      <c r="F9634">
        <v>6231</v>
      </c>
      <c r="G9634">
        <v>1501</v>
      </c>
      <c r="H9634">
        <v>1</v>
      </c>
      <c r="I9634" s="58" t="s">
        <v>11293</v>
      </c>
      <c r="J9634">
        <v>150101</v>
      </c>
      <c r="K9634" s="4">
        <v>1</v>
      </c>
      <c r="L9634" s="4">
        <v>7.7779999999999996</v>
      </c>
      <c r="M9634" s="4">
        <v>0</v>
      </c>
      <c r="N9634" s="4">
        <v>6.7779999999999996</v>
      </c>
      <c r="O9634" s="5">
        <v>42305.745292812499</v>
      </c>
      <c r="P9634" s="5">
        <v>42305.745292812499</v>
      </c>
    </row>
    <row r="9635" spans="1:16">
      <c r="A9635">
        <v>6</v>
      </c>
      <c r="B9635">
        <v>19</v>
      </c>
      <c r="C9635">
        <v>15</v>
      </c>
      <c r="D9635">
        <v>82</v>
      </c>
      <c r="E9635">
        <v>2773</v>
      </c>
      <c r="F9635">
        <v>6232</v>
      </c>
      <c r="G9635">
        <v>2836</v>
      </c>
      <c r="H9635">
        <v>1</v>
      </c>
      <c r="I9635" s="58">
        <v>341869</v>
      </c>
      <c r="J9635">
        <v>283601</v>
      </c>
      <c r="K9635" s="4">
        <v>0</v>
      </c>
      <c r="L9635" s="4">
        <v>13.536</v>
      </c>
      <c r="M9635" s="4">
        <v>0</v>
      </c>
      <c r="N9635" s="4">
        <v>13.536</v>
      </c>
      <c r="O9635" s="5">
        <v>42305.745292812499</v>
      </c>
      <c r="P9635" s="5">
        <v>42305.745292812499</v>
      </c>
    </row>
    <row r="9636" spans="1:16">
      <c r="A9636">
        <v>6</v>
      </c>
      <c r="B9636">
        <v>19</v>
      </c>
      <c r="C9636">
        <v>15</v>
      </c>
      <c r="D9636">
        <v>82</v>
      </c>
      <c r="E9636">
        <v>28</v>
      </c>
      <c r="F9636">
        <v>6216</v>
      </c>
      <c r="G9636">
        <v>17</v>
      </c>
      <c r="H9636">
        <v>16</v>
      </c>
      <c r="I9636" s="58" t="s">
        <v>11294</v>
      </c>
      <c r="J9636">
        <v>1716</v>
      </c>
      <c r="K9636" s="4">
        <v>1</v>
      </c>
      <c r="L9636" s="4">
        <v>5.1470000000000002</v>
      </c>
      <c r="M9636" s="4">
        <v>0</v>
      </c>
      <c r="N9636" s="4">
        <v>4.1470000000000002</v>
      </c>
      <c r="O9636" s="5">
        <v>42305.745292812499</v>
      </c>
      <c r="P9636" s="5">
        <v>42305.745292812499</v>
      </c>
    </row>
    <row r="9637" spans="1:16">
      <c r="A9637">
        <v>6</v>
      </c>
      <c r="B9637">
        <v>19</v>
      </c>
      <c r="C9637">
        <v>15</v>
      </c>
      <c r="D9637">
        <v>82</v>
      </c>
      <c r="E9637">
        <v>29</v>
      </c>
      <c r="F9637">
        <v>6217</v>
      </c>
      <c r="G9637">
        <v>17</v>
      </c>
      <c r="H9637">
        <v>15</v>
      </c>
      <c r="I9637" s="58" t="s">
        <v>1791</v>
      </c>
      <c r="J9637">
        <v>1715</v>
      </c>
      <c r="K9637" s="4">
        <v>0</v>
      </c>
      <c r="L9637" s="4">
        <v>3.8029999999999999</v>
      </c>
      <c r="M9637" s="4">
        <v>0</v>
      </c>
      <c r="N9637" s="4">
        <v>3.8029999999999999</v>
      </c>
      <c r="O9637" s="5">
        <v>42305.745292812499</v>
      </c>
      <c r="P9637" s="5">
        <v>43258.050196053242</v>
      </c>
    </row>
    <row r="9638" spans="1:16">
      <c r="A9638">
        <v>6</v>
      </c>
      <c r="B9638">
        <v>19</v>
      </c>
      <c r="C9638">
        <v>15</v>
      </c>
      <c r="D9638">
        <v>82</v>
      </c>
      <c r="E9638">
        <v>29</v>
      </c>
      <c r="F9638">
        <v>6218</v>
      </c>
      <c r="G9638">
        <v>748</v>
      </c>
      <c r="H9638">
        <v>4</v>
      </c>
      <c r="I9638" s="58" t="s">
        <v>1792</v>
      </c>
      <c r="J9638">
        <v>74804</v>
      </c>
      <c r="K9638" s="4">
        <v>30</v>
      </c>
      <c r="L9638" s="4">
        <v>30.588000000000001</v>
      </c>
      <c r="M9638" s="4">
        <v>3.8029999999999999</v>
      </c>
      <c r="N9638" s="4">
        <v>4.391</v>
      </c>
      <c r="O9638" s="5">
        <v>42305.745292812499</v>
      </c>
      <c r="P9638" s="5">
        <v>43258.050196053242</v>
      </c>
    </row>
    <row r="9639" spans="1:16">
      <c r="A9639">
        <v>6</v>
      </c>
      <c r="B9639">
        <v>19</v>
      </c>
      <c r="C9639">
        <v>15</v>
      </c>
      <c r="D9639">
        <v>82</v>
      </c>
      <c r="E9639">
        <v>29</v>
      </c>
      <c r="F9639">
        <v>6219</v>
      </c>
      <c r="G9639">
        <v>1499</v>
      </c>
      <c r="H9639">
        <v>1</v>
      </c>
      <c r="I9639" s="58" t="s">
        <v>1790</v>
      </c>
      <c r="J9639">
        <v>149901</v>
      </c>
      <c r="K9639" s="4">
        <v>20</v>
      </c>
      <c r="L9639" s="4">
        <v>21.058</v>
      </c>
      <c r="M9639" s="4">
        <v>4.391</v>
      </c>
      <c r="N9639" s="4">
        <v>5.4489999999999998</v>
      </c>
      <c r="O9639" s="5">
        <v>42305.745292812499</v>
      </c>
      <c r="P9639" s="5">
        <v>42305.745292812499</v>
      </c>
    </row>
    <row r="9640" spans="1:16">
      <c r="A9640">
        <v>6</v>
      </c>
      <c r="B9640">
        <v>19</v>
      </c>
      <c r="C9640">
        <v>15</v>
      </c>
      <c r="D9640">
        <v>82</v>
      </c>
      <c r="E9640">
        <v>305</v>
      </c>
      <c r="F9640">
        <v>6220</v>
      </c>
      <c r="G9640">
        <v>236</v>
      </c>
      <c r="H9640">
        <v>4</v>
      </c>
      <c r="I9640" s="58" t="s">
        <v>11295</v>
      </c>
      <c r="J9640">
        <v>23604</v>
      </c>
      <c r="K9640" s="4">
        <v>0</v>
      </c>
      <c r="L9640" s="4">
        <v>18.850999999999999</v>
      </c>
      <c r="M9640" s="4">
        <v>38.207000000000001</v>
      </c>
      <c r="N9640" s="4">
        <v>57.058</v>
      </c>
      <c r="O9640" s="5">
        <v>42305.745292812499</v>
      </c>
      <c r="P9640" s="5">
        <v>42305.745292812499</v>
      </c>
    </row>
    <row r="9641" spans="1:16">
      <c r="A9641">
        <v>6</v>
      </c>
      <c r="B9641">
        <v>19</v>
      </c>
      <c r="C9641">
        <v>15</v>
      </c>
      <c r="D9641">
        <v>82</v>
      </c>
      <c r="E9641">
        <v>305</v>
      </c>
      <c r="F9641">
        <v>6221</v>
      </c>
      <c r="G9641">
        <v>236</v>
      </c>
      <c r="H9641">
        <v>5</v>
      </c>
      <c r="I9641" s="58" t="s">
        <v>11296</v>
      </c>
      <c r="J9641">
        <v>23605</v>
      </c>
      <c r="K9641" s="4">
        <v>1</v>
      </c>
      <c r="L9641" s="4">
        <v>3.1440000000000001</v>
      </c>
      <c r="M9641" s="4">
        <v>58.002000000000002</v>
      </c>
      <c r="N9641" s="4">
        <v>60.146000000000001</v>
      </c>
      <c r="O9641" s="5">
        <v>42305.745292812499</v>
      </c>
      <c r="P9641" s="5">
        <v>42305.745292812499</v>
      </c>
    </row>
    <row r="9642" spans="1:16">
      <c r="A9642">
        <v>6</v>
      </c>
      <c r="B9642">
        <v>19</v>
      </c>
      <c r="C9642">
        <v>15</v>
      </c>
      <c r="D9642">
        <v>82</v>
      </c>
      <c r="E9642">
        <v>3142</v>
      </c>
      <c r="F9642">
        <v>6233</v>
      </c>
      <c r="G9642">
        <v>3257</v>
      </c>
      <c r="H9642">
        <v>2</v>
      </c>
      <c r="I9642" s="58">
        <v>495668</v>
      </c>
      <c r="J9642">
        <v>325702</v>
      </c>
      <c r="K9642" s="4">
        <v>1</v>
      </c>
      <c r="L9642" s="4">
        <v>3.7930000000000001</v>
      </c>
      <c r="M9642" s="4">
        <v>3.431</v>
      </c>
      <c r="N9642" s="4">
        <v>6.2249999999999996</v>
      </c>
      <c r="O9642" s="5">
        <v>42305.745292812499</v>
      </c>
      <c r="P9642" s="5">
        <v>42305.745292812499</v>
      </c>
    </row>
    <row r="9643" spans="1:16">
      <c r="A9643">
        <v>6</v>
      </c>
      <c r="B9643">
        <v>19</v>
      </c>
      <c r="C9643">
        <v>15</v>
      </c>
      <c r="D9643">
        <v>82</v>
      </c>
      <c r="E9643">
        <v>328</v>
      </c>
      <c r="F9643">
        <v>6222</v>
      </c>
      <c r="G9643">
        <v>748</v>
      </c>
      <c r="H9643">
        <v>1</v>
      </c>
      <c r="I9643" s="58" t="s">
        <v>11297</v>
      </c>
      <c r="J9643">
        <v>74801</v>
      </c>
      <c r="K9643" s="4">
        <v>9.9939999999999998</v>
      </c>
      <c r="L9643" s="4">
        <v>28.994</v>
      </c>
      <c r="M9643" s="4">
        <v>49.067</v>
      </c>
      <c r="N9643" s="4">
        <v>68.066999999999993</v>
      </c>
      <c r="O9643" s="5">
        <v>42305.745292812499</v>
      </c>
      <c r="P9643" s="5">
        <v>43258.050196053242</v>
      </c>
    </row>
    <row r="9644" spans="1:16">
      <c r="A9644">
        <v>6</v>
      </c>
      <c r="B9644">
        <v>19</v>
      </c>
      <c r="C9644">
        <v>15</v>
      </c>
      <c r="D9644">
        <v>82</v>
      </c>
      <c r="E9644">
        <v>328</v>
      </c>
      <c r="F9644">
        <v>6223</v>
      </c>
      <c r="G9644">
        <v>748</v>
      </c>
      <c r="H9644">
        <v>4</v>
      </c>
      <c r="I9644" s="58" t="s">
        <v>1792</v>
      </c>
      <c r="J9644">
        <v>74804</v>
      </c>
      <c r="K9644" s="4">
        <v>0</v>
      </c>
      <c r="L9644" s="4">
        <v>21.914000000000001</v>
      </c>
      <c r="M9644" s="4">
        <v>26.431000000000001</v>
      </c>
      <c r="N9644" s="4">
        <v>48.344999999999999</v>
      </c>
      <c r="O9644" s="5">
        <v>42305.745292812499</v>
      </c>
      <c r="P9644" s="5">
        <v>42305.745292812499</v>
      </c>
    </row>
    <row r="9645" spans="1:16">
      <c r="A9645">
        <v>6</v>
      </c>
      <c r="B9645">
        <v>19</v>
      </c>
      <c r="C9645">
        <v>15</v>
      </c>
      <c r="D9645">
        <v>82</v>
      </c>
      <c r="E9645">
        <v>3302</v>
      </c>
      <c r="F9645">
        <v>6234</v>
      </c>
      <c r="G9645">
        <v>3536</v>
      </c>
      <c r="H9645">
        <v>1</v>
      </c>
      <c r="I9645" s="58">
        <v>597538</v>
      </c>
      <c r="J9645">
        <v>353601</v>
      </c>
      <c r="K9645" s="4">
        <v>10</v>
      </c>
      <c r="L9645" s="4">
        <v>12.518000000000001</v>
      </c>
      <c r="M9645" s="4">
        <v>0</v>
      </c>
      <c r="N9645" s="4">
        <v>2.5179999999999998</v>
      </c>
      <c r="O9645" s="5">
        <v>42305.745292812499</v>
      </c>
      <c r="P9645" s="5">
        <v>42305.745292812499</v>
      </c>
    </row>
    <row r="9646" spans="1:16">
      <c r="A9646">
        <v>6</v>
      </c>
      <c r="B9646">
        <v>19</v>
      </c>
      <c r="C9646">
        <v>15</v>
      </c>
      <c r="D9646">
        <v>82</v>
      </c>
      <c r="E9646">
        <v>3538</v>
      </c>
      <c r="F9646">
        <v>6235</v>
      </c>
      <c r="G9646">
        <v>17</v>
      </c>
      <c r="H9646">
        <v>6</v>
      </c>
      <c r="I9646" s="58">
        <v>42887</v>
      </c>
      <c r="J9646">
        <v>1706</v>
      </c>
      <c r="K9646" s="4">
        <v>18.754999999999999</v>
      </c>
      <c r="L9646" s="4">
        <v>35.738999999999997</v>
      </c>
      <c r="M9646" s="4">
        <v>100.902</v>
      </c>
      <c r="N9646" s="4">
        <v>117.886</v>
      </c>
      <c r="O9646" s="5">
        <v>42305.745292812499</v>
      </c>
      <c r="P9646" s="5">
        <v>43258.050196053242</v>
      </c>
    </row>
    <row r="9647" spans="1:16">
      <c r="A9647">
        <v>6</v>
      </c>
      <c r="B9647">
        <v>19</v>
      </c>
      <c r="C9647">
        <v>15</v>
      </c>
      <c r="D9647">
        <v>82</v>
      </c>
      <c r="E9647">
        <v>3538</v>
      </c>
      <c r="F9647">
        <v>6236</v>
      </c>
      <c r="G9647">
        <v>17</v>
      </c>
      <c r="H9647">
        <v>7</v>
      </c>
      <c r="I9647" s="58">
        <v>42917</v>
      </c>
      <c r="J9647">
        <v>1707</v>
      </c>
      <c r="K9647" s="4">
        <v>9.968</v>
      </c>
      <c r="L9647" s="4">
        <v>28.754999999999999</v>
      </c>
      <c r="M9647" s="4">
        <v>82.114999999999995</v>
      </c>
      <c r="N9647" s="4">
        <v>100.902</v>
      </c>
      <c r="O9647" s="5">
        <v>42305.745292812499</v>
      </c>
      <c r="P9647" s="5">
        <v>43258.050196053242</v>
      </c>
    </row>
    <row r="9648" spans="1:16">
      <c r="A9648">
        <v>6</v>
      </c>
      <c r="B9648">
        <v>19</v>
      </c>
      <c r="C9648">
        <v>15</v>
      </c>
      <c r="D9648">
        <v>82</v>
      </c>
      <c r="E9648">
        <v>3925</v>
      </c>
      <c r="F9648">
        <v>6237</v>
      </c>
      <c r="G9648">
        <v>301</v>
      </c>
      <c r="H9648">
        <v>3</v>
      </c>
      <c r="I9648" s="58" t="s">
        <v>11298</v>
      </c>
      <c r="J9648">
        <v>30103</v>
      </c>
      <c r="K9648" s="4">
        <v>0</v>
      </c>
      <c r="L9648" s="4">
        <v>14.855</v>
      </c>
      <c r="M9648" s="4">
        <v>29.826000000000001</v>
      </c>
      <c r="N9648" s="4">
        <v>44.680999999999997</v>
      </c>
      <c r="O9648" s="5">
        <v>42305.745292812499</v>
      </c>
      <c r="P9648" s="5">
        <v>43258.050196053242</v>
      </c>
    </row>
    <row r="9649" spans="1:16">
      <c r="A9649">
        <v>6</v>
      </c>
      <c r="B9649">
        <v>19</v>
      </c>
      <c r="C9649">
        <v>15</v>
      </c>
      <c r="D9649">
        <v>82</v>
      </c>
      <c r="E9649">
        <v>3925</v>
      </c>
      <c r="F9649">
        <v>6238</v>
      </c>
      <c r="G9649">
        <v>301</v>
      </c>
      <c r="H9649">
        <v>6</v>
      </c>
      <c r="I9649" s="58" t="s">
        <v>11299</v>
      </c>
      <c r="J9649">
        <v>30106</v>
      </c>
      <c r="K9649" s="4">
        <v>5</v>
      </c>
      <c r="L9649" s="4">
        <v>19.117999999999999</v>
      </c>
      <c r="M9649" s="4">
        <v>44.680999999999997</v>
      </c>
      <c r="N9649" s="4">
        <v>58.798999999999999</v>
      </c>
      <c r="O9649" s="5">
        <v>42305.745292812499</v>
      </c>
      <c r="P9649" s="5">
        <v>43258.050196053242</v>
      </c>
    </row>
    <row r="9650" spans="1:16">
      <c r="A9650">
        <v>6</v>
      </c>
      <c r="B9650">
        <v>19</v>
      </c>
      <c r="C9650">
        <v>15</v>
      </c>
      <c r="D9650">
        <v>82</v>
      </c>
      <c r="E9650">
        <v>3925</v>
      </c>
      <c r="F9650">
        <v>6239</v>
      </c>
      <c r="G9650">
        <v>301</v>
      </c>
      <c r="H9650">
        <v>7</v>
      </c>
      <c r="I9650" s="58" t="s">
        <v>11300</v>
      </c>
      <c r="J9650">
        <v>30107</v>
      </c>
      <c r="K9650" s="4">
        <v>5</v>
      </c>
      <c r="L9650" s="4">
        <v>17.625</v>
      </c>
      <c r="M9650" s="4">
        <v>58.798999999999999</v>
      </c>
      <c r="N9650" s="4">
        <v>71.424000000000007</v>
      </c>
      <c r="O9650" s="5">
        <v>42305.745292812499</v>
      </c>
      <c r="P9650" s="5">
        <v>43258.050196053242</v>
      </c>
    </row>
    <row r="9651" spans="1:16">
      <c r="A9651">
        <v>6</v>
      </c>
      <c r="B9651">
        <v>19</v>
      </c>
      <c r="C9651">
        <v>15</v>
      </c>
      <c r="D9651">
        <v>82</v>
      </c>
      <c r="E9651">
        <v>3993</v>
      </c>
      <c r="F9651">
        <v>6240</v>
      </c>
      <c r="G9651">
        <v>421</v>
      </c>
      <c r="H9651">
        <v>3</v>
      </c>
      <c r="I9651" s="58" t="s">
        <v>11301</v>
      </c>
      <c r="J9651">
        <v>42103</v>
      </c>
      <c r="K9651" s="4">
        <v>0</v>
      </c>
      <c r="L9651" s="4">
        <v>5.3410000000000002</v>
      </c>
      <c r="M9651" s="4">
        <v>76.150999999999996</v>
      </c>
      <c r="N9651" s="4">
        <v>81.492000000000004</v>
      </c>
      <c r="O9651" s="5">
        <v>42305.745292812499</v>
      </c>
      <c r="P9651" s="5">
        <v>43258.050196053242</v>
      </c>
    </row>
    <row r="9652" spans="1:16">
      <c r="A9652">
        <v>6</v>
      </c>
      <c r="B9652">
        <v>19</v>
      </c>
      <c r="C9652">
        <v>15</v>
      </c>
      <c r="D9652">
        <v>82</v>
      </c>
      <c r="E9652">
        <v>4506</v>
      </c>
      <c r="F9652">
        <v>6241</v>
      </c>
      <c r="G9652">
        <v>17</v>
      </c>
      <c r="H9652">
        <v>15</v>
      </c>
      <c r="I9652" s="58" t="s">
        <v>1791</v>
      </c>
      <c r="J9652">
        <v>1715</v>
      </c>
      <c r="K9652" s="4">
        <v>3.8029999999999999</v>
      </c>
      <c r="L9652" s="4">
        <v>11.632</v>
      </c>
      <c r="M9652" s="4">
        <v>0</v>
      </c>
      <c r="N9652" s="4">
        <v>7.8289999999999997</v>
      </c>
      <c r="O9652" s="5">
        <v>42305.745292812499</v>
      </c>
      <c r="P9652" s="5">
        <v>42305.745292812499</v>
      </c>
    </row>
    <row r="9653" spans="1:16">
      <c r="A9653">
        <v>6</v>
      </c>
      <c r="B9653">
        <v>19</v>
      </c>
      <c r="C9653">
        <v>15</v>
      </c>
      <c r="D9653">
        <v>82</v>
      </c>
      <c r="E9653">
        <v>4519</v>
      </c>
      <c r="F9653">
        <v>6242</v>
      </c>
      <c r="G9653">
        <v>276</v>
      </c>
      <c r="H9653">
        <v>7</v>
      </c>
      <c r="I9653" s="58" t="s">
        <v>11302</v>
      </c>
      <c r="J9653">
        <v>27607</v>
      </c>
      <c r="K9653" s="4">
        <v>0</v>
      </c>
      <c r="L9653" s="4">
        <v>24.22</v>
      </c>
      <c r="M9653" s="4">
        <v>73.875</v>
      </c>
      <c r="N9653" s="4">
        <v>98.094999999999999</v>
      </c>
      <c r="O9653" s="5">
        <v>42305.745292812499</v>
      </c>
      <c r="P9653" s="5">
        <v>42305.745292812499</v>
      </c>
    </row>
    <row r="9654" spans="1:16">
      <c r="A9654">
        <v>6</v>
      </c>
      <c r="B9654">
        <v>19</v>
      </c>
      <c r="C9654">
        <v>15</v>
      </c>
      <c r="D9654">
        <v>82</v>
      </c>
      <c r="E9654">
        <v>629</v>
      </c>
      <c r="F9654">
        <v>6224</v>
      </c>
      <c r="G9654">
        <v>848</v>
      </c>
      <c r="H9654">
        <v>2</v>
      </c>
      <c r="I9654" s="58" t="s">
        <v>11303</v>
      </c>
      <c r="J9654">
        <v>84802</v>
      </c>
      <c r="K9654" s="4">
        <v>0</v>
      </c>
      <c r="L9654" s="4">
        <v>4.8150000000000004</v>
      </c>
      <c r="M9654" s="4">
        <v>46.759</v>
      </c>
      <c r="N9654" s="4">
        <v>51.573999999999998</v>
      </c>
      <c r="O9654" s="5">
        <v>42305.745292812499</v>
      </c>
      <c r="P9654" s="5">
        <v>43258.050196053242</v>
      </c>
    </row>
    <row r="9655" spans="1:16">
      <c r="A9655">
        <v>6</v>
      </c>
      <c r="B9655">
        <v>19</v>
      </c>
      <c r="C9655">
        <v>15</v>
      </c>
      <c r="D9655">
        <v>82</v>
      </c>
      <c r="E9655">
        <v>629</v>
      </c>
      <c r="F9655">
        <v>6225</v>
      </c>
      <c r="G9655">
        <v>1729</v>
      </c>
      <c r="H9655">
        <v>1</v>
      </c>
      <c r="I9655" s="58">
        <v>-62455</v>
      </c>
      <c r="J9655">
        <v>172901</v>
      </c>
      <c r="K9655" s="4">
        <v>0</v>
      </c>
      <c r="L9655" s="4">
        <v>8.3849999999999998</v>
      </c>
      <c r="M9655" s="4">
        <v>51.573999999999998</v>
      </c>
      <c r="N9655" s="4">
        <v>59.959000000000003</v>
      </c>
      <c r="O9655" s="5">
        <v>42305.745292812499</v>
      </c>
      <c r="P9655" s="5">
        <v>43258.050196053242</v>
      </c>
    </row>
    <row r="9656" spans="1:16">
      <c r="A9656">
        <v>6</v>
      </c>
      <c r="B9656">
        <v>19</v>
      </c>
      <c r="C9656">
        <v>15</v>
      </c>
      <c r="D9656">
        <v>82</v>
      </c>
      <c r="E9656">
        <v>639</v>
      </c>
      <c r="F9656">
        <v>6226</v>
      </c>
      <c r="G9656">
        <v>849</v>
      </c>
      <c r="H9656">
        <v>4</v>
      </c>
      <c r="I9656" s="58" t="s">
        <v>11304</v>
      </c>
      <c r="J9656">
        <v>84904</v>
      </c>
      <c r="K9656" s="4">
        <v>0</v>
      </c>
      <c r="L9656" s="4">
        <v>13.461</v>
      </c>
      <c r="M9656" s="4">
        <v>0</v>
      </c>
      <c r="N9656" s="4">
        <v>13.461</v>
      </c>
      <c r="O9656" s="5">
        <v>42305.745292812499</v>
      </c>
      <c r="P9656" s="5">
        <v>42305.745292812499</v>
      </c>
    </row>
    <row r="9657" spans="1:16">
      <c r="A9657">
        <v>6</v>
      </c>
      <c r="B9657">
        <v>19</v>
      </c>
      <c r="C9657">
        <v>15</v>
      </c>
      <c r="D9657">
        <v>82</v>
      </c>
      <c r="E9657">
        <v>639</v>
      </c>
      <c r="F9657">
        <v>6227</v>
      </c>
      <c r="G9657">
        <v>849</v>
      </c>
      <c r="H9657">
        <v>5</v>
      </c>
      <c r="I9657" s="58" t="s">
        <v>11305</v>
      </c>
      <c r="J9657">
        <v>84905</v>
      </c>
      <c r="K9657" s="4">
        <v>13.461</v>
      </c>
      <c r="L9657" s="4">
        <v>16.649000000000001</v>
      </c>
      <c r="M9657" s="4">
        <v>13.461</v>
      </c>
      <c r="N9657" s="4">
        <v>16.649000000000001</v>
      </c>
      <c r="O9657" s="5">
        <v>42305.745292812499</v>
      </c>
      <c r="P9657" s="5">
        <v>42305.745292812499</v>
      </c>
    </row>
    <row r="9658" spans="1:16">
      <c r="A9658">
        <v>6</v>
      </c>
      <c r="B9658">
        <v>19</v>
      </c>
      <c r="C9658">
        <v>15</v>
      </c>
      <c r="D9658">
        <v>94</v>
      </c>
      <c r="E9658">
        <v>1170</v>
      </c>
      <c r="F9658">
        <v>6260</v>
      </c>
      <c r="G9658">
        <v>2021</v>
      </c>
      <c r="H9658">
        <v>2</v>
      </c>
      <c r="I9658" s="58">
        <v>44228</v>
      </c>
      <c r="J9658">
        <v>202102</v>
      </c>
      <c r="K9658" s="4">
        <v>0</v>
      </c>
      <c r="L9658" s="4">
        <v>6.3879999999999999</v>
      </c>
      <c r="M9658" s="4">
        <v>1.399</v>
      </c>
      <c r="N9658" s="4">
        <v>7.7869999999999999</v>
      </c>
      <c r="O9658" s="5">
        <v>42305.745292812499</v>
      </c>
      <c r="P9658" s="5">
        <v>42305.745292812499</v>
      </c>
    </row>
    <row r="9659" spans="1:16">
      <c r="A9659">
        <v>6</v>
      </c>
      <c r="B9659">
        <v>19</v>
      </c>
      <c r="C9659">
        <v>15</v>
      </c>
      <c r="D9659">
        <v>94</v>
      </c>
      <c r="E9659">
        <v>1224</v>
      </c>
      <c r="F9659">
        <v>6261</v>
      </c>
      <c r="G9659">
        <v>1272</v>
      </c>
      <c r="H9659">
        <v>2</v>
      </c>
      <c r="I9659" s="58" t="s">
        <v>11306</v>
      </c>
      <c r="J9659">
        <v>127202</v>
      </c>
      <c r="K9659" s="4">
        <v>0</v>
      </c>
      <c r="L9659" s="4">
        <v>3.262</v>
      </c>
      <c r="M9659" s="4">
        <v>7.0069999999999997</v>
      </c>
      <c r="N9659" s="4">
        <v>10.269</v>
      </c>
      <c r="O9659" s="5">
        <v>42305.745292812499</v>
      </c>
      <c r="P9659" s="5">
        <v>43258.050196053242</v>
      </c>
    </row>
    <row r="9660" spans="1:16">
      <c r="A9660">
        <v>6</v>
      </c>
      <c r="B9660">
        <v>19</v>
      </c>
      <c r="C9660">
        <v>15</v>
      </c>
      <c r="D9660">
        <v>94</v>
      </c>
      <c r="E9660">
        <v>1226</v>
      </c>
      <c r="F9660">
        <v>6262</v>
      </c>
      <c r="G9660">
        <v>1268</v>
      </c>
      <c r="H9660">
        <v>2</v>
      </c>
      <c r="I9660" s="58" t="s">
        <v>11307</v>
      </c>
      <c r="J9660">
        <v>126802</v>
      </c>
      <c r="K9660" s="4">
        <v>1</v>
      </c>
      <c r="L9660" s="4">
        <v>6.6319999999999997</v>
      </c>
      <c r="M9660" s="4">
        <v>0.28599999999999998</v>
      </c>
      <c r="N9660" s="4">
        <v>5.9180000000000001</v>
      </c>
      <c r="O9660" s="5">
        <v>42305.745292812499</v>
      </c>
      <c r="P9660" s="5">
        <v>43258.050196053242</v>
      </c>
    </row>
    <row r="9661" spans="1:16">
      <c r="A9661">
        <v>6</v>
      </c>
      <c r="B9661">
        <v>19</v>
      </c>
      <c r="C9661">
        <v>15</v>
      </c>
      <c r="D9661">
        <v>94</v>
      </c>
      <c r="E9661">
        <v>1227</v>
      </c>
      <c r="F9661">
        <v>6263</v>
      </c>
      <c r="G9661">
        <v>1272</v>
      </c>
      <c r="H9661">
        <v>4</v>
      </c>
      <c r="I9661" s="58" t="s">
        <v>11308</v>
      </c>
      <c r="J9661">
        <v>127204</v>
      </c>
      <c r="K9661" s="4">
        <v>0</v>
      </c>
      <c r="L9661" s="4">
        <v>5.7629999999999999</v>
      </c>
      <c r="M9661" s="4">
        <v>0</v>
      </c>
      <c r="N9661" s="4">
        <v>5.7629999999999999</v>
      </c>
      <c r="O9661" s="5">
        <v>42305.745292812499</v>
      </c>
      <c r="P9661" s="5">
        <v>42305.745292812499</v>
      </c>
    </row>
    <row r="9662" spans="1:16">
      <c r="A9662">
        <v>6</v>
      </c>
      <c r="B9662">
        <v>19</v>
      </c>
      <c r="C9662">
        <v>15</v>
      </c>
      <c r="D9662">
        <v>94</v>
      </c>
      <c r="E9662">
        <v>1237</v>
      </c>
      <c r="F9662">
        <v>6264</v>
      </c>
      <c r="G9662">
        <v>216</v>
      </c>
      <c r="H9662">
        <v>5</v>
      </c>
      <c r="I9662" s="58" t="s">
        <v>11309</v>
      </c>
      <c r="J9662">
        <v>21605</v>
      </c>
      <c r="K9662" s="4">
        <v>6.71</v>
      </c>
      <c r="L9662" s="4">
        <v>20.318000000000001</v>
      </c>
      <c r="M9662" s="4">
        <v>0</v>
      </c>
      <c r="N9662" s="4">
        <v>13.608000000000001</v>
      </c>
      <c r="O9662" s="5">
        <v>42305.745292812499</v>
      </c>
      <c r="P9662" s="5">
        <v>42305.745292812499</v>
      </c>
    </row>
    <row r="9663" spans="1:16">
      <c r="A9663">
        <v>6</v>
      </c>
      <c r="B9663">
        <v>19</v>
      </c>
      <c r="C9663">
        <v>15</v>
      </c>
      <c r="D9663">
        <v>94</v>
      </c>
      <c r="E9663">
        <v>1270</v>
      </c>
      <c r="F9663">
        <v>6265</v>
      </c>
      <c r="G9663">
        <v>1269</v>
      </c>
      <c r="H9663">
        <v>1</v>
      </c>
      <c r="I9663" s="58" t="s">
        <v>11310</v>
      </c>
      <c r="J9663">
        <v>126901</v>
      </c>
      <c r="K9663" s="4">
        <v>0</v>
      </c>
      <c r="L9663" s="4">
        <v>10.805999999999999</v>
      </c>
      <c r="M9663" s="4">
        <v>0</v>
      </c>
      <c r="N9663" s="4">
        <v>10.805999999999999</v>
      </c>
      <c r="O9663" s="5">
        <v>42305.745292812499</v>
      </c>
      <c r="P9663" s="5">
        <v>42305.745292812499</v>
      </c>
    </row>
    <row r="9664" spans="1:16">
      <c r="A9664">
        <v>6</v>
      </c>
      <c r="B9664">
        <v>19</v>
      </c>
      <c r="C9664">
        <v>15</v>
      </c>
      <c r="D9664">
        <v>94</v>
      </c>
      <c r="E9664">
        <v>1445</v>
      </c>
      <c r="F9664">
        <v>6266</v>
      </c>
      <c r="G9664">
        <v>1434</v>
      </c>
      <c r="H9664">
        <v>1</v>
      </c>
      <c r="I9664" s="58" t="s">
        <v>11311</v>
      </c>
      <c r="J9664">
        <v>143401</v>
      </c>
      <c r="K9664" s="4">
        <v>0</v>
      </c>
      <c r="L9664" s="4">
        <v>8.9339999999999993</v>
      </c>
      <c r="M9664" s="4">
        <v>0</v>
      </c>
      <c r="N9664" s="4">
        <v>8.9339999999999993</v>
      </c>
      <c r="O9664" s="5">
        <v>42305.745292812499</v>
      </c>
      <c r="P9664" s="5">
        <v>42305.745292812499</v>
      </c>
    </row>
    <row r="9665" spans="1:16">
      <c r="A9665">
        <v>6</v>
      </c>
      <c r="B9665">
        <v>19</v>
      </c>
      <c r="C9665">
        <v>15</v>
      </c>
      <c r="D9665">
        <v>94</v>
      </c>
      <c r="E9665">
        <v>1616</v>
      </c>
      <c r="F9665">
        <v>6267</v>
      </c>
      <c r="G9665">
        <v>1542</v>
      </c>
      <c r="H9665">
        <v>1</v>
      </c>
      <c r="I9665" s="58" t="s">
        <v>11312</v>
      </c>
      <c r="J9665">
        <v>154201</v>
      </c>
      <c r="K9665" s="4">
        <v>0.5</v>
      </c>
      <c r="L9665" s="4">
        <v>4.1550000000000002</v>
      </c>
      <c r="M9665" s="4">
        <v>0</v>
      </c>
      <c r="N9665" s="4">
        <v>3.6549999999999998</v>
      </c>
      <c r="O9665" s="5">
        <v>42305.745292812499</v>
      </c>
      <c r="P9665" s="5">
        <v>42305.745292812499</v>
      </c>
    </row>
    <row r="9666" spans="1:16">
      <c r="A9666">
        <v>6</v>
      </c>
      <c r="B9666">
        <v>19</v>
      </c>
      <c r="C9666">
        <v>15</v>
      </c>
      <c r="D9666">
        <v>94</v>
      </c>
      <c r="E9666">
        <v>1715</v>
      </c>
      <c r="F9666">
        <v>6268</v>
      </c>
      <c r="G9666">
        <v>1543</v>
      </c>
      <c r="H9666">
        <v>1</v>
      </c>
      <c r="I9666" s="58" t="s">
        <v>11313</v>
      </c>
      <c r="J9666">
        <v>154301</v>
      </c>
      <c r="K9666" s="4">
        <v>5</v>
      </c>
      <c r="L9666" s="4">
        <v>6.43</v>
      </c>
      <c r="M9666" s="4">
        <v>0</v>
      </c>
      <c r="N9666" s="4">
        <v>1.43</v>
      </c>
      <c r="O9666" s="5">
        <v>42305.745292812499</v>
      </c>
      <c r="P9666" s="5">
        <v>42305.745292812499</v>
      </c>
    </row>
    <row r="9667" spans="1:16">
      <c r="A9667">
        <v>6</v>
      </c>
      <c r="B9667">
        <v>19</v>
      </c>
      <c r="C9667">
        <v>15</v>
      </c>
      <c r="D9667">
        <v>94</v>
      </c>
      <c r="E9667">
        <v>2045</v>
      </c>
      <c r="F9667">
        <v>6269</v>
      </c>
      <c r="G9667">
        <v>1434</v>
      </c>
      <c r="H9667">
        <v>2</v>
      </c>
      <c r="I9667" s="58" t="s">
        <v>11314</v>
      </c>
      <c r="J9667">
        <v>143402</v>
      </c>
      <c r="K9667" s="4">
        <v>5</v>
      </c>
      <c r="L9667" s="4">
        <v>5.3140000000000001</v>
      </c>
      <c r="M9667" s="4">
        <v>0</v>
      </c>
      <c r="N9667" s="4">
        <v>0.314</v>
      </c>
      <c r="O9667" s="5">
        <v>42305.745292812499</v>
      </c>
      <c r="P9667" s="5">
        <v>42305.745292812499</v>
      </c>
    </row>
    <row r="9668" spans="1:16">
      <c r="A9668">
        <v>6</v>
      </c>
      <c r="B9668">
        <v>19</v>
      </c>
      <c r="C9668">
        <v>15</v>
      </c>
      <c r="D9668">
        <v>94</v>
      </c>
      <c r="E9668">
        <v>2046</v>
      </c>
      <c r="F9668">
        <v>6270</v>
      </c>
      <c r="G9668">
        <v>1897</v>
      </c>
      <c r="H9668">
        <v>2</v>
      </c>
      <c r="I9668" s="58">
        <v>-1063</v>
      </c>
      <c r="J9668">
        <v>189702</v>
      </c>
      <c r="K9668" s="4">
        <v>1</v>
      </c>
      <c r="L9668" s="4">
        <v>4.7610000000000001</v>
      </c>
      <c r="M9668" s="4">
        <v>0</v>
      </c>
      <c r="N9668" s="4">
        <v>3.7610000000000001</v>
      </c>
      <c r="O9668" s="5">
        <v>42305.745292812499</v>
      </c>
      <c r="P9668" s="5">
        <v>42305.745292812499</v>
      </c>
    </row>
    <row r="9669" spans="1:16">
      <c r="A9669">
        <v>6</v>
      </c>
      <c r="B9669">
        <v>19</v>
      </c>
      <c r="C9669">
        <v>15</v>
      </c>
      <c r="D9669">
        <v>94</v>
      </c>
      <c r="E9669">
        <v>2047</v>
      </c>
      <c r="F9669">
        <v>6271</v>
      </c>
      <c r="G9669">
        <v>1898</v>
      </c>
      <c r="H9669">
        <v>2</v>
      </c>
      <c r="I9669" s="58">
        <v>-698</v>
      </c>
      <c r="J9669">
        <v>189802</v>
      </c>
      <c r="K9669" s="4">
        <v>1</v>
      </c>
      <c r="L9669" s="4">
        <v>2.5339999999999998</v>
      </c>
      <c r="M9669" s="4">
        <v>6.6449999999999996</v>
      </c>
      <c r="N9669" s="4">
        <v>8.1790000000000003</v>
      </c>
      <c r="O9669" s="5">
        <v>42305.745292812499</v>
      </c>
      <c r="P9669" s="5">
        <v>42305.745292812499</v>
      </c>
    </row>
    <row r="9670" spans="1:16">
      <c r="A9670">
        <v>6</v>
      </c>
      <c r="B9670">
        <v>19</v>
      </c>
      <c r="C9670">
        <v>15</v>
      </c>
      <c r="D9670">
        <v>94</v>
      </c>
      <c r="E9670">
        <v>2047</v>
      </c>
      <c r="F9670">
        <v>6272</v>
      </c>
      <c r="G9670">
        <v>1898</v>
      </c>
      <c r="H9670">
        <v>3</v>
      </c>
      <c r="I9670" s="58">
        <v>-670</v>
      </c>
      <c r="J9670">
        <v>189803</v>
      </c>
      <c r="K9670" s="4">
        <v>0</v>
      </c>
      <c r="L9670" s="4">
        <v>5.4589999999999996</v>
      </c>
      <c r="M9670" s="4">
        <v>0</v>
      </c>
      <c r="N9670" s="4">
        <v>5.4589999999999996</v>
      </c>
      <c r="O9670" s="5">
        <v>42305.745292812499</v>
      </c>
      <c r="P9670" s="5">
        <v>42305.745292812499</v>
      </c>
    </row>
    <row r="9671" spans="1:16">
      <c r="A9671">
        <v>6</v>
      </c>
      <c r="B9671">
        <v>19</v>
      </c>
      <c r="C9671">
        <v>15</v>
      </c>
      <c r="D9671">
        <v>94</v>
      </c>
      <c r="E9671">
        <v>216</v>
      </c>
      <c r="F9671">
        <v>6244</v>
      </c>
      <c r="G9671">
        <v>115</v>
      </c>
      <c r="H9671">
        <v>1</v>
      </c>
      <c r="I9671" s="58" t="s">
        <v>11315</v>
      </c>
      <c r="J9671">
        <v>11501</v>
      </c>
      <c r="K9671" s="4">
        <v>0</v>
      </c>
      <c r="L9671" s="4">
        <v>2.597</v>
      </c>
      <c r="M9671" s="4">
        <v>13.632999999999999</v>
      </c>
      <c r="N9671" s="4">
        <v>16.23</v>
      </c>
      <c r="O9671" s="5">
        <v>42305.745292812499</v>
      </c>
      <c r="P9671" s="5">
        <v>43258.050196053242</v>
      </c>
    </row>
    <row r="9672" spans="1:16">
      <c r="A9672">
        <v>6</v>
      </c>
      <c r="B9672">
        <v>19</v>
      </c>
      <c r="C9672">
        <v>15</v>
      </c>
      <c r="D9672">
        <v>94</v>
      </c>
      <c r="E9672">
        <v>216</v>
      </c>
      <c r="F9672">
        <v>6245</v>
      </c>
      <c r="G9672">
        <v>987</v>
      </c>
      <c r="H9672">
        <v>1</v>
      </c>
      <c r="I9672" s="58" t="s">
        <v>1793</v>
      </c>
      <c r="J9672">
        <v>98701</v>
      </c>
      <c r="K9672" s="4">
        <v>20</v>
      </c>
      <c r="L9672" s="4">
        <v>33.633000000000003</v>
      </c>
      <c r="M9672" s="4">
        <v>0</v>
      </c>
      <c r="N9672" s="4">
        <v>13.632999999999999</v>
      </c>
      <c r="O9672" s="5">
        <v>42305.745292812499</v>
      </c>
      <c r="P9672" s="5">
        <v>43258.050196053242</v>
      </c>
    </row>
    <row r="9673" spans="1:16">
      <c r="A9673">
        <v>6</v>
      </c>
      <c r="B9673">
        <v>19</v>
      </c>
      <c r="C9673">
        <v>15</v>
      </c>
      <c r="D9673">
        <v>94</v>
      </c>
      <c r="E9673">
        <v>2463</v>
      </c>
      <c r="F9673">
        <v>6273</v>
      </c>
      <c r="G9673">
        <v>2651</v>
      </c>
      <c r="H9673">
        <v>1</v>
      </c>
      <c r="I9673" s="58">
        <v>274299</v>
      </c>
      <c r="J9673">
        <v>265101</v>
      </c>
      <c r="K9673" s="4">
        <v>0</v>
      </c>
      <c r="L9673" s="4">
        <v>6.1070000000000002</v>
      </c>
      <c r="M9673" s="4">
        <v>0</v>
      </c>
      <c r="N9673" s="4">
        <v>6.1070000000000002</v>
      </c>
      <c r="O9673" s="5">
        <v>42305.745292812499</v>
      </c>
      <c r="P9673" s="5">
        <v>42305.745292812499</v>
      </c>
    </row>
    <row r="9674" spans="1:16">
      <c r="A9674">
        <v>6</v>
      </c>
      <c r="B9674">
        <v>19</v>
      </c>
      <c r="C9674">
        <v>15</v>
      </c>
      <c r="D9674">
        <v>94</v>
      </c>
      <c r="E9674">
        <v>2559</v>
      </c>
      <c r="F9674">
        <v>6274</v>
      </c>
      <c r="G9674">
        <v>2442</v>
      </c>
      <c r="H9674">
        <v>2</v>
      </c>
      <c r="I9674" s="58">
        <v>197995</v>
      </c>
      <c r="J9674">
        <v>244202</v>
      </c>
      <c r="K9674" s="4">
        <v>0</v>
      </c>
      <c r="L9674" s="4">
        <v>1.57</v>
      </c>
      <c r="M9674" s="4">
        <v>6.2910000000000004</v>
      </c>
      <c r="N9674" s="4">
        <v>7.8620000000000001</v>
      </c>
      <c r="O9674" s="5">
        <v>42305.745292812499</v>
      </c>
      <c r="P9674" s="5">
        <v>42305.745292812499</v>
      </c>
    </row>
    <row r="9675" spans="1:16">
      <c r="A9675">
        <v>6</v>
      </c>
      <c r="B9675">
        <v>19</v>
      </c>
      <c r="C9675">
        <v>15</v>
      </c>
      <c r="D9675">
        <v>94</v>
      </c>
      <c r="E9675">
        <v>2636</v>
      </c>
      <c r="F9675">
        <v>6275</v>
      </c>
      <c r="G9675">
        <v>2882</v>
      </c>
      <c r="H9675">
        <v>2</v>
      </c>
      <c r="I9675" s="58">
        <v>358702</v>
      </c>
      <c r="J9675">
        <v>288202</v>
      </c>
      <c r="K9675" s="4">
        <v>0</v>
      </c>
      <c r="L9675" s="4">
        <v>4.1360000000000001</v>
      </c>
      <c r="M9675" s="4">
        <v>0</v>
      </c>
      <c r="N9675" s="4">
        <v>4.1360000000000001</v>
      </c>
      <c r="O9675" s="5">
        <v>42305.745292812499</v>
      </c>
      <c r="P9675" s="5">
        <v>42305.745292812499</v>
      </c>
    </row>
    <row r="9676" spans="1:16">
      <c r="A9676">
        <v>6</v>
      </c>
      <c r="B9676">
        <v>19</v>
      </c>
      <c r="C9676">
        <v>15</v>
      </c>
      <c r="D9676">
        <v>94</v>
      </c>
      <c r="E9676">
        <v>267</v>
      </c>
      <c r="F9676">
        <v>6246</v>
      </c>
      <c r="G9676">
        <v>25</v>
      </c>
      <c r="H9676">
        <v>10</v>
      </c>
      <c r="I9676" s="58">
        <v>45931</v>
      </c>
      <c r="J9676">
        <v>2510</v>
      </c>
      <c r="K9676" s="4">
        <v>0</v>
      </c>
      <c r="L9676" s="4">
        <v>18.827999999999999</v>
      </c>
      <c r="M9676" s="4">
        <v>11.377000000000001</v>
      </c>
      <c r="N9676" s="4">
        <v>30.204999999999998</v>
      </c>
      <c r="O9676" s="5">
        <v>42305.745292812499</v>
      </c>
      <c r="P9676" s="5">
        <v>42305.745292812499</v>
      </c>
    </row>
    <row r="9677" spans="1:16">
      <c r="A9677">
        <v>6</v>
      </c>
      <c r="B9677">
        <v>19</v>
      </c>
      <c r="C9677">
        <v>15</v>
      </c>
      <c r="D9677">
        <v>94</v>
      </c>
      <c r="E9677">
        <v>267</v>
      </c>
      <c r="F9677">
        <v>6247</v>
      </c>
      <c r="G9677">
        <v>25</v>
      </c>
      <c r="H9677">
        <v>11</v>
      </c>
      <c r="I9677" s="58">
        <v>45962</v>
      </c>
      <c r="J9677">
        <v>2511</v>
      </c>
      <c r="K9677" s="4">
        <v>2.57</v>
      </c>
      <c r="L9677" s="4">
        <v>3.581</v>
      </c>
      <c r="M9677" s="4">
        <v>13.946999999999999</v>
      </c>
      <c r="N9677" s="4">
        <v>14.958</v>
      </c>
      <c r="O9677" s="5">
        <v>42305.745292812499</v>
      </c>
      <c r="P9677" s="5">
        <v>43258.050196053242</v>
      </c>
    </row>
    <row r="9678" spans="1:16">
      <c r="A9678">
        <v>6</v>
      </c>
      <c r="B9678">
        <v>19</v>
      </c>
      <c r="C9678">
        <v>15</v>
      </c>
      <c r="D9678">
        <v>94</v>
      </c>
      <c r="E9678">
        <v>2989</v>
      </c>
      <c r="F9678">
        <v>6276</v>
      </c>
      <c r="G9678">
        <v>3107</v>
      </c>
      <c r="H9678">
        <v>2</v>
      </c>
      <c r="I9678" s="58">
        <v>440880</v>
      </c>
      <c r="J9678">
        <v>310702</v>
      </c>
      <c r="K9678" s="4">
        <v>4.5270000000000001</v>
      </c>
      <c r="L9678" s="4">
        <v>8.2119999999999997</v>
      </c>
      <c r="M9678" s="4">
        <v>13.379</v>
      </c>
      <c r="N9678" s="4">
        <v>17.062999999999999</v>
      </c>
      <c r="O9678" s="5">
        <v>42305.745292812499</v>
      </c>
      <c r="P9678" s="5">
        <v>43258.050196053242</v>
      </c>
    </row>
    <row r="9679" spans="1:16">
      <c r="A9679">
        <v>6</v>
      </c>
      <c r="B9679">
        <v>19</v>
      </c>
      <c r="C9679">
        <v>15</v>
      </c>
      <c r="D9679">
        <v>94</v>
      </c>
      <c r="E9679">
        <v>3303</v>
      </c>
      <c r="F9679">
        <v>6277</v>
      </c>
      <c r="G9679">
        <v>1272</v>
      </c>
      <c r="H9679">
        <v>3</v>
      </c>
      <c r="I9679" s="58" t="s">
        <v>11316</v>
      </c>
      <c r="J9679">
        <v>127203</v>
      </c>
      <c r="K9679" s="4">
        <v>5</v>
      </c>
      <c r="L9679" s="4">
        <v>10.962999999999999</v>
      </c>
      <c r="M9679" s="4">
        <v>0</v>
      </c>
      <c r="N9679" s="4">
        <v>5.9630000000000001</v>
      </c>
      <c r="O9679" s="5">
        <v>42305.745292812499</v>
      </c>
      <c r="P9679" s="5">
        <v>42305.745292812499</v>
      </c>
    </row>
    <row r="9680" spans="1:16">
      <c r="A9680">
        <v>6</v>
      </c>
      <c r="B9680">
        <v>19</v>
      </c>
      <c r="C9680">
        <v>15</v>
      </c>
      <c r="D9680">
        <v>94</v>
      </c>
      <c r="E9680">
        <v>3534</v>
      </c>
      <c r="F9680">
        <v>6278</v>
      </c>
      <c r="G9680">
        <v>25</v>
      </c>
      <c r="H9680">
        <v>3</v>
      </c>
      <c r="I9680" s="58">
        <v>45717</v>
      </c>
      <c r="J9680">
        <v>2503</v>
      </c>
      <c r="K9680" s="4">
        <v>0</v>
      </c>
      <c r="L9680" s="4">
        <v>9.1509999999999998</v>
      </c>
      <c r="M9680" s="4">
        <v>592.80399999999997</v>
      </c>
      <c r="N9680" s="4">
        <v>601.95500000000004</v>
      </c>
      <c r="O9680" s="5">
        <v>42305.745292812499</v>
      </c>
      <c r="P9680" s="5">
        <v>43258.050196053242</v>
      </c>
    </row>
    <row r="9681" spans="1:16">
      <c r="A9681">
        <v>6</v>
      </c>
      <c r="B9681">
        <v>19</v>
      </c>
      <c r="C9681">
        <v>15</v>
      </c>
      <c r="D9681">
        <v>94</v>
      </c>
      <c r="E9681">
        <v>3534</v>
      </c>
      <c r="F9681">
        <v>6279</v>
      </c>
      <c r="G9681">
        <v>535</v>
      </c>
      <c r="H9681">
        <v>1</v>
      </c>
      <c r="I9681" s="58" t="s">
        <v>11317</v>
      </c>
      <c r="J9681">
        <v>53501</v>
      </c>
      <c r="K9681" s="4">
        <v>9.1509999999999998</v>
      </c>
      <c r="L9681" s="4">
        <v>19.994</v>
      </c>
      <c r="M9681" s="4">
        <v>601.95500000000004</v>
      </c>
      <c r="N9681" s="4">
        <v>612.798</v>
      </c>
      <c r="O9681" s="5">
        <v>42305.745292812499</v>
      </c>
      <c r="P9681" s="5">
        <v>42305.745292812499</v>
      </c>
    </row>
    <row r="9682" spans="1:16">
      <c r="A9682">
        <v>6</v>
      </c>
      <c r="B9682">
        <v>19</v>
      </c>
      <c r="C9682">
        <v>15</v>
      </c>
      <c r="D9682">
        <v>94</v>
      </c>
      <c r="E9682">
        <v>3534</v>
      </c>
      <c r="F9682">
        <v>6280</v>
      </c>
      <c r="G9682">
        <v>535</v>
      </c>
      <c r="H9682">
        <v>2</v>
      </c>
      <c r="I9682" s="58" t="s">
        <v>11318</v>
      </c>
      <c r="J9682">
        <v>53502</v>
      </c>
      <c r="K9682" s="4">
        <v>19.994</v>
      </c>
      <c r="L9682" s="4">
        <v>35.420999999999999</v>
      </c>
      <c r="M9682" s="4">
        <v>612.798</v>
      </c>
      <c r="N9682" s="4">
        <v>628.22500000000002</v>
      </c>
      <c r="O9682" s="5">
        <v>42305.745292812499</v>
      </c>
      <c r="P9682" s="5">
        <v>42305.745292812499</v>
      </c>
    </row>
    <row r="9683" spans="1:16">
      <c r="A9683">
        <v>6</v>
      </c>
      <c r="B9683">
        <v>19</v>
      </c>
      <c r="C9683">
        <v>15</v>
      </c>
      <c r="D9683">
        <v>94</v>
      </c>
      <c r="E9683">
        <v>3538</v>
      </c>
      <c r="F9683">
        <v>6281</v>
      </c>
      <c r="G9683">
        <v>16</v>
      </c>
      <c r="H9683">
        <v>6</v>
      </c>
      <c r="I9683" s="58">
        <v>42522</v>
      </c>
      <c r="J9683">
        <v>1606</v>
      </c>
      <c r="K9683" s="4">
        <v>0</v>
      </c>
      <c r="L9683" s="4">
        <v>3.327</v>
      </c>
      <c r="M9683" s="4">
        <v>173.452</v>
      </c>
      <c r="N9683" s="4">
        <v>176.779</v>
      </c>
      <c r="O9683" s="5">
        <v>42305.745292812499</v>
      </c>
      <c r="P9683" s="5">
        <v>43258.050196053242</v>
      </c>
    </row>
    <row r="9684" spans="1:16">
      <c r="A9684">
        <v>6</v>
      </c>
      <c r="B9684">
        <v>19</v>
      </c>
      <c r="C9684">
        <v>15</v>
      </c>
      <c r="D9684">
        <v>94</v>
      </c>
      <c r="E9684">
        <v>3893</v>
      </c>
      <c r="F9684">
        <v>6282</v>
      </c>
      <c r="G9684">
        <v>216</v>
      </c>
      <c r="H9684">
        <v>2</v>
      </c>
      <c r="I9684" s="58" t="s">
        <v>11319</v>
      </c>
      <c r="J9684">
        <v>21602</v>
      </c>
      <c r="K9684" s="4">
        <v>0</v>
      </c>
      <c r="L9684" s="4">
        <v>15.798999999999999</v>
      </c>
      <c r="M9684" s="4">
        <v>57.374000000000002</v>
      </c>
      <c r="N9684" s="4">
        <v>72.018000000000001</v>
      </c>
      <c r="O9684" s="5">
        <v>42305.745292812499</v>
      </c>
      <c r="P9684" s="5">
        <v>42305.745292812499</v>
      </c>
    </row>
    <row r="9685" spans="1:16">
      <c r="A9685">
        <v>6</v>
      </c>
      <c r="B9685">
        <v>19</v>
      </c>
      <c r="C9685">
        <v>15</v>
      </c>
      <c r="D9685">
        <v>94</v>
      </c>
      <c r="E9685">
        <v>3921</v>
      </c>
      <c r="F9685">
        <v>6283</v>
      </c>
      <c r="G9685">
        <v>287</v>
      </c>
      <c r="H9685">
        <v>2</v>
      </c>
      <c r="I9685" s="58" t="s">
        <v>11320</v>
      </c>
      <c r="J9685">
        <v>28702</v>
      </c>
      <c r="K9685" s="4">
        <v>1</v>
      </c>
      <c r="L9685" s="4">
        <v>5.2380000000000004</v>
      </c>
      <c r="M9685" s="4">
        <v>28.126000000000001</v>
      </c>
      <c r="N9685" s="4">
        <v>32.363999999999997</v>
      </c>
      <c r="O9685" s="5">
        <v>42305.745292812499</v>
      </c>
      <c r="P9685" s="5">
        <v>43258.050196053242</v>
      </c>
    </row>
    <row r="9686" spans="1:16">
      <c r="A9686">
        <v>6</v>
      </c>
      <c r="B9686">
        <v>19</v>
      </c>
      <c r="C9686">
        <v>15</v>
      </c>
      <c r="D9686">
        <v>94</v>
      </c>
      <c r="E9686">
        <v>3954</v>
      </c>
      <c r="F9686">
        <v>6284</v>
      </c>
      <c r="G9686">
        <v>366</v>
      </c>
      <c r="H9686">
        <v>2</v>
      </c>
      <c r="I9686" s="58" t="s">
        <v>11321</v>
      </c>
      <c r="J9686">
        <v>36602</v>
      </c>
      <c r="K9686" s="4">
        <v>0</v>
      </c>
      <c r="L9686" s="4">
        <v>16.972000000000001</v>
      </c>
      <c r="M9686" s="4">
        <v>4.4560000000000004</v>
      </c>
      <c r="N9686" s="4">
        <v>21.428000000000001</v>
      </c>
      <c r="O9686" s="5">
        <v>42305.745292812499</v>
      </c>
      <c r="P9686" s="5">
        <v>42305.745292812499</v>
      </c>
    </row>
    <row r="9687" spans="1:16">
      <c r="A9687">
        <v>6</v>
      </c>
      <c r="B9687">
        <v>19</v>
      </c>
      <c r="C9687">
        <v>15</v>
      </c>
      <c r="D9687">
        <v>94</v>
      </c>
      <c r="E9687">
        <v>3954</v>
      </c>
      <c r="F9687">
        <v>6285</v>
      </c>
      <c r="G9687">
        <v>366</v>
      </c>
      <c r="H9687">
        <v>3</v>
      </c>
      <c r="I9687" s="58" t="s">
        <v>11322</v>
      </c>
      <c r="J9687">
        <v>36603</v>
      </c>
      <c r="K9687" s="4">
        <v>1</v>
      </c>
      <c r="L9687" s="4">
        <v>14.491</v>
      </c>
      <c r="M9687" s="4">
        <v>21.428000000000001</v>
      </c>
      <c r="N9687" s="4">
        <v>34.918999999999997</v>
      </c>
      <c r="O9687" s="5">
        <v>42305.745292812499</v>
      </c>
      <c r="P9687" s="5">
        <v>43258.050196053242</v>
      </c>
    </row>
    <row r="9688" spans="1:16">
      <c r="A9688">
        <v>6</v>
      </c>
      <c r="B9688">
        <v>19</v>
      </c>
      <c r="C9688">
        <v>15</v>
      </c>
      <c r="D9688">
        <v>94</v>
      </c>
      <c r="E9688">
        <v>3959</v>
      </c>
      <c r="F9688">
        <v>6286</v>
      </c>
      <c r="G9688">
        <v>3583</v>
      </c>
      <c r="H9688">
        <v>2</v>
      </c>
      <c r="I9688" s="58">
        <v>614736</v>
      </c>
      <c r="J9688">
        <v>358302</v>
      </c>
      <c r="K9688" s="4">
        <v>0</v>
      </c>
      <c r="L9688" s="4">
        <v>14.375999999999999</v>
      </c>
      <c r="M9688" s="4">
        <v>71.850999999999999</v>
      </c>
      <c r="N9688" s="4">
        <v>86.227000000000004</v>
      </c>
      <c r="O9688" s="5">
        <v>42305.745292812499</v>
      </c>
      <c r="P9688" s="5">
        <v>43258.050196053242</v>
      </c>
    </row>
    <row r="9689" spans="1:16">
      <c r="A9689">
        <v>6</v>
      </c>
      <c r="B9689">
        <v>19</v>
      </c>
      <c r="C9689">
        <v>15</v>
      </c>
      <c r="D9689">
        <v>94</v>
      </c>
      <c r="E9689">
        <v>4293</v>
      </c>
      <c r="F9689">
        <v>6287</v>
      </c>
      <c r="G9689">
        <v>25</v>
      </c>
      <c r="H9689">
        <v>10</v>
      </c>
      <c r="I9689" s="58">
        <v>45931</v>
      </c>
      <c r="J9689">
        <v>2510</v>
      </c>
      <c r="K9689" s="4">
        <v>20</v>
      </c>
      <c r="L9689" s="4">
        <v>20.773</v>
      </c>
      <c r="M9689" s="4">
        <v>0</v>
      </c>
      <c r="N9689" s="4">
        <v>0.82499999999999996</v>
      </c>
      <c r="O9689" t="s">
        <v>1223</v>
      </c>
      <c r="P9689" t="s">
        <v>1223</v>
      </c>
    </row>
    <row r="9690" spans="1:16">
      <c r="A9690">
        <v>6</v>
      </c>
      <c r="B9690">
        <v>19</v>
      </c>
      <c r="C9690">
        <v>15</v>
      </c>
      <c r="D9690">
        <v>94</v>
      </c>
      <c r="E9690">
        <v>4514</v>
      </c>
      <c r="F9690">
        <v>6288</v>
      </c>
      <c r="G9690">
        <v>25</v>
      </c>
      <c r="H9690">
        <v>3</v>
      </c>
      <c r="I9690" s="58">
        <v>45717</v>
      </c>
      <c r="J9690">
        <v>2503</v>
      </c>
      <c r="K9690" s="4">
        <v>10</v>
      </c>
      <c r="L9690" s="4">
        <v>12.175000000000001</v>
      </c>
      <c r="M9690" s="4">
        <v>0</v>
      </c>
      <c r="N9690" s="4">
        <v>2.1749999999999998</v>
      </c>
      <c r="O9690" s="5">
        <v>42305.745292812499</v>
      </c>
      <c r="P9690" s="5">
        <v>43258.050196053242</v>
      </c>
    </row>
    <row r="9691" spans="1:16">
      <c r="A9691">
        <v>6</v>
      </c>
      <c r="B9691">
        <v>19</v>
      </c>
      <c r="C9691">
        <v>15</v>
      </c>
      <c r="D9691">
        <v>94</v>
      </c>
      <c r="E9691">
        <v>4514</v>
      </c>
      <c r="F9691">
        <v>6289</v>
      </c>
      <c r="G9691">
        <v>25</v>
      </c>
      <c r="H9691">
        <v>4</v>
      </c>
      <c r="I9691" s="58">
        <v>45748</v>
      </c>
      <c r="J9691">
        <v>2504</v>
      </c>
      <c r="K9691" s="4">
        <v>14.374000000000001</v>
      </c>
      <c r="L9691" s="4">
        <v>29.704000000000001</v>
      </c>
      <c r="M9691" s="4">
        <v>2.1749999999999998</v>
      </c>
      <c r="N9691" s="4">
        <v>17.504999999999999</v>
      </c>
      <c r="O9691" s="5">
        <v>42305.745292812499</v>
      </c>
      <c r="P9691" s="5">
        <v>43258.050196053242</v>
      </c>
    </row>
    <row r="9692" spans="1:16">
      <c r="A9692">
        <v>6</v>
      </c>
      <c r="B9692">
        <v>19</v>
      </c>
      <c r="C9692">
        <v>15</v>
      </c>
      <c r="D9692">
        <v>94</v>
      </c>
      <c r="E9692">
        <v>4537</v>
      </c>
      <c r="F9692">
        <v>6290</v>
      </c>
      <c r="G9692">
        <v>25</v>
      </c>
      <c r="H9692">
        <v>3</v>
      </c>
      <c r="I9692" s="58">
        <v>45717</v>
      </c>
      <c r="J9692">
        <v>2503</v>
      </c>
      <c r="K9692" s="4">
        <v>20</v>
      </c>
      <c r="L9692" s="4">
        <v>23.141999999999999</v>
      </c>
      <c r="M9692" s="4">
        <v>484.41699999999997</v>
      </c>
      <c r="N9692" s="4">
        <v>487.55900000000003</v>
      </c>
      <c r="O9692" s="5">
        <v>42305.745292812499</v>
      </c>
      <c r="P9692" s="5">
        <v>42305.745292812499</v>
      </c>
    </row>
    <row r="9693" spans="1:16">
      <c r="A9693">
        <v>6</v>
      </c>
      <c r="B9693">
        <v>19</v>
      </c>
      <c r="C9693">
        <v>15</v>
      </c>
      <c r="D9693">
        <v>94</v>
      </c>
      <c r="E9693">
        <v>4537</v>
      </c>
      <c r="F9693">
        <v>6291</v>
      </c>
      <c r="G9693">
        <v>29</v>
      </c>
      <c r="H9693">
        <v>1</v>
      </c>
      <c r="I9693" s="58">
        <v>47119</v>
      </c>
      <c r="J9693">
        <v>2901</v>
      </c>
      <c r="K9693" s="4">
        <v>1</v>
      </c>
      <c r="L9693" s="4">
        <v>3.3239999999999998</v>
      </c>
      <c r="M9693" s="4">
        <v>487.55900000000003</v>
      </c>
      <c r="N9693" s="4">
        <v>489.88299999999998</v>
      </c>
      <c r="O9693" s="5">
        <v>42305.745292812499</v>
      </c>
      <c r="P9693" s="5">
        <v>43258.050196053242</v>
      </c>
    </row>
    <row r="9694" spans="1:16">
      <c r="A9694">
        <v>6</v>
      </c>
      <c r="B9694">
        <v>19</v>
      </c>
      <c r="C9694">
        <v>15</v>
      </c>
      <c r="D9694">
        <v>94</v>
      </c>
      <c r="E9694">
        <v>4537</v>
      </c>
      <c r="F9694">
        <v>6292</v>
      </c>
      <c r="G9694">
        <v>29</v>
      </c>
      <c r="H9694">
        <v>2</v>
      </c>
      <c r="I9694" s="58">
        <v>47150</v>
      </c>
      <c r="J9694">
        <v>2902</v>
      </c>
      <c r="K9694" s="4">
        <v>2.38</v>
      </c>
      <c r="L9694" s="4">
        <v>20.111999999999998</v>
      </c>
      <c r="M9694" s="4">
        <v>489.88299999999998</v>
      </c>
      <c r="N9694" s="4">
        <v>507.61500000000001</v>
      </c>
      <c r="O9694" s="5">
        <v>42305.745292812499</v>
      </c>
      <c r="P9694" s="5">
        <v>43258.050196053242</v>
      </c>
    </row>
    <row r="9695" spans="1:16">
      <c r="A9695">
        <v>6</v>
      </c>
      <c r="B9695">
        <v>19</v>
      </c>
      <c r="C9695">
        <v>15</v>
      </c>
      <c r="D9695">
        <v>94</v>
      </c>
      <c r="E9695">
        <v>631</v>
      </c>
      <c r="F9695">
        <v>6248</v>
      </c>
      <c r="G9695">
        <v>436</v>
      </c>
      <c r="H9695">
        <v>1</v>
      </c>
      <c r="I9695" s="58" t="s">
        <v>11323</v>
      </c>
      <c r="J9695">
        <v>43601</v>
      </c>
      <c r="K9695" s="4">
        <v>0</v>
      </c>
      <c r="L9695" s="4">
        <v>1.77</v>
      </c>
      <c r="M9695" s="4">
        <v>0</v>
      </c>
      <c r="N9695" s="4">
        <v>1.77</v>
      </c>
      <c r="O9695" s="5">
        <v>42305.745292812499</v>
      </c>
      <c r="P9695" s="5">
        <v>42305.745292812499</v>
      </c>
    </row>
    <row r="9696" spans="1:16">
      <c r="A9696">
        <v>6</v>
      </c>
      <c r="B9696">
        <v>19</v>
      </c>
      <c r="C9696">
        <v>15</v>
      </c>
      <c r="D9696">
        <v>94</v>
      </c>
      <c r="E9696">
        <v>632</v>
      </c>
      <c r="F9696">
        <v>6249</v>
      </c>
      <c r="G9696">
        <v>850</v>
      </c>
      <c r="H9696">
        <v>1</v>
      </c>
      <c r="I9696" s="58" t="s">
        <v>1794</v>
      </c>
      <c r="J9696">
        <v>85001</v>
      </c>
      <c r="K9696" s="4">
        <v>1</v>
      </c>
      <c r="L9696" s="4">
        <v>4.6669999999999998</v>
      </c>
      <c r="M9696" s="4">
        <v>0</v>
      </c>
      <c r="N9696" s="4">
        <v>3.6669999999999998</v>
      </c>
      <c r="O9696" s="5">
        <v>42305.745292812499</v>
      </c>
      <c r="P9696" s="5">
        <v>42305.745292812499</v>
      </c>
    </row>
    <row r="9697" spans="1:16">
      <c r="A9697">
        <v>6</v>
      </c>
      <c r="B9697">
        <v>19</v>
      </c>
      <c r="C9697">
        <v>15</v>
      </c>
      <c r="D9697">
        <v>94</v>
      </c>
      <c r="E9697">
        <v>633</v>
      </c>
      <c r="F9697">
        <v>6250</v>
      </c>
      <c r="G9697">
        <v>216</v>
      </c>
      <c r="H9697">
        <v>3</v>
      </c>
      <c r="I9697" s="58" t="s">
        <v>11324</v>
      </c>
      <c r="J9697">
        <v>21603</v>
      </c>
      <c r="K9697" s="4">
        <v>4.18</v>
      </c>
      <c r="L9697" s="4">
        <v>20.591000000000001</v>
      </c>
      <c r="M9697" s="4">
        <v>0</v>
      </c>
      <c r="N9697" s="4">
        <v>16.411000000000001</v>
      </c>
      <c r="O9697" s="5">
        <v>42305.745292812499</v>
      </c>
      <c r="P9697" s="5">
        <v>42305.745292812499</v>
      </c>
    </row>
    <row r="9698" spans="1:16">
      <c r="A9698">
        <v>6</v>
      </c>
      <c r="B9698">
        <v>19</v>
      </c>
      <c r="C9698">
        <v>15</v>
      </c>
      <c r="D9698">
        <v>94</v>
      </c>
      <c r="E9698">
        <v>634</v>
      </c>
      <c r="F9698">
        <v>6251</v>
      </c>
      <c r="G9698">
        <v>851</v>
      </c>
      <c r="H9698">
        <v>1</v>
      </c>
      <c r="I9698" s="58" t="s">
        <v>11325</v>
      </c>
      <c r="J9698">
        <v>85101</v>
      </c>
      <c r="K9698" s="4">
        <v>0</v>
      </c>
      <c r="L9698" s="4">
        <v>13.269</v>
      </c>
      <c r="M9698" s="4">
        <v>0</v>
      </c>
      <c r="N9698" s="4">
        <v>13.269</v>
      </c>
      <c r="O9698" s="5">
        <v>42305.745292812499</v>
      </c>
      <c r="P9698" s="5">
        <v>42305.745292812499</v>
      </c>
    </row>
    <row r="9699" spans="1:16">
      <c r="A9699">
        <v>6</v>
      </c>
      <c r="B9699">
        <v>19</v>
      </c>
      <c r="C9699">
        <v>15</v>
      </c>
      <c r="D9699">
        <v>94</v>
      </c>
      <c r="E9699">
        <v>642</v>
      </c>
      <c r="F9699">
        <v>6252</v>
      </c>
      <c r="G9699">
        <v>2231</v>
      </c>
      <c r="H9699">
        <v>1</v>
      </c>
      <c r="I9699" s="58">
        <v>120897</v>
      </c>
      <c r="J9699">
        <v>223101</v>
      </c>
      <c r="K9699" s="4">
        <v>0</v>
      </c>
      <c r="L9699" s="4">
        <v>2.4620000000000002</v>
      </c>
      <c r="M9699" s="4">
        <v>0</v>
      </c>
      <c r="N9699" s="4">
        <v>2.4620000000000002</v>
      </c>
      <c r="O9699" s="5">
        <v>42305.745292812499</v>
      </c>
      <c r="P9699" s="5">
        <v>42305.745292812499</v>
      </c>
    </row>
    <row r="9700" spans="1:16">
      <c r="A9700">
        <v>6</v>
      </c>
      <c r="B9700">
        <v>19</v>
      </c>
      <c r="C9700">
        <v>15</v>
      </c>
      <c r="D9700">
        <v>94</v>
      </c>
      <c r="E9700">
        <v>695</v>
      </c>
      <c r="F9700">
        <v>6253</v>
      </c>
      <c r="G9700">
        <v>2233</v>
      </c>
      <c r="H9700">
        <v>2</v>
      </c>
      <c r="I9700" s="58">
        <v>121659</v>
      </c>
      <c r="J9700">
        <v>223302</v>
      </c>
      <c r="K9700" s="4">
        <v>0</v>
      </c>
      <c r="L9700" s="4">
        <v>3.746</v>
      </c>
      <c r="M9700" s="4">
        <v>0</v>
      </c>
      <c r="N9700" s="4">
        <v>3.746</v>
      </c>
      <c r="O9700" s="5">
        <v>42305.745292812499</v>
      </c>
      <c r="P9700" s="5">
        <v>43258.050196053242</v>
      </c>
    </row>
    <row r="9701" spans="1:16">
      <c r="A9701">
        <v>6</v>
      </c>
      <c r="B9701">
        <v>19</v>
      </c>
      <c r="C9701">
        <v>15</v>
      </c>
      <c r="D9701">
        <v>94</v>
      </c>
      <c r="E9701">
        <v>774</v>
      </c>
      <c r="F9701">
        <v>6254</v>
      </c>
      <c r="G9701">
        <v>987</v>
      </c>
      <c r="H9701">
        <v>1</v>
      </c>
      <c r="I9701" s="58" t="s">
        <v>1793</v>
      </c>
      <c r="J9701">
        <v>98701</v>
      </c>
      <c r="K9701" s="4">
        <v>0</v>
      </c>
      <c r="L9701" s="4">
        <v>13.698</v>
      </c>
      <c r="M9701" s="4">
        <v>2.98</v>
      </c>
      <c r="N9701" s="4">
        <v>12.832000000000001</v>
      </c>
      <c r="O9701" s="5">
        <v>42305.745292812499</v>
      </c>
      <c r="P9701" s="5">
        <v>43258.050196053242</v>
      </c>
    </row>
    <row r="9702" spans="1:16">
      <c r="A9702">
        <v>6</v>
      </c>
      <c r="B9702">
        <v>19</v>
      </c>
      <c r="C9702">
        <v>15</v>
      </c>
      <c r="D9702">
        <v>94</v>
      </c>
      <c r="E9702">
        <v>82</v>
      </c>
      <c r="F9702">
        <v>6243</v>
      </c>
      <c r="G9702">
        <v>366</v>
      </c>
      <c r="H9702">
        <v>12</v>
      </c>
      <c r="I9702" s="58" t="s">
        <v>11326</v>
      </c>
      <c r="J9702">
        <v>36612</v>
      </c>
      <c r="K9702" s="4">
        <v>1</v>
      </c>
      <c r="L9702" s="4">
        <v>7.9619999999999997</v>
      </c>
      <c r="M9702" s="4">
        <v>0</v>
      </c>
      <c r="N9702" s="4">
        <v>6.9619999999999997</v>
      </c>
      <c r="O9702" s="5">
        <v>42305.745292812499</v>
      </c>
      <c r="P9702" s="5">
        <v>42305.745292812499</v>
      </c>
    </row>
    <row r="9703" spans="1:16">
      <c r="A9703">
        <v>6</v>
      </c>
      <c r="B9703">
        <v>19</v>
      </c>
      <c r="C9703">
        <v>15</v>
      </c>
      <c r="D9703">
        <v>94</v>
      </c>
      <c r="E9703">
        <v>870</v>
      </c>
      <c r="F9703">
        <v>6255</v>
      </c>
      <c r="G9703">
        <v>215</v>
      </c>
      <c r="H9703">
        <v>9</v>
      </c>
      <c r="I9703" s="58" t="s">
        <v>11327</v>
      </c>
      <c r="J9703">
        <v>21509</v>
      </c>
      <c r="K9703" s="4">
        <v>0</v>
      </c>
      <c r="L9703" s="4">
        <v>7.6020000000000003</v>
      </c>
      <c r="M9703" s="4">
        <v>1.2310000000000001</v>
      </c>
      <c r="N9703" s="4">
        <v>8.8330000000000002</v>
      </c>
      <c r="O9703" s="5">
        <v>42305.745292812499</v>
      </c>
      <c r="P9703" s="5">
        <v>42305.745292812499</v>
      </c>
    </row>
    <row r="9704" spans="1:16">
      <c r="A9704">
        <v>6</v>
      </c>
      <c r="B9704">
        <v>19</v>
      </c>
      <c r="C9704">
        <v>15</v>
      </c>
      <c r="D9704">
        <v>94</v>
      </c>
      <c r="E9704">
        <v>870</v>
      </c>
      <c r="F9704">
        <v>6256</v>
      </c>
      <c r="G9704">
        <v>2710</v>
      </c>
      <c r="H9704">
        <v>1</v>
      </c>
      <c r="I9704" s="58">
        <v>295848</v>
      </c>
      <c r="J9704">
        <v>271001</v>
      </c>
      <c r="K9704" s="4">
        <v>0</v>
      </c>
      <c r="L9704" s="4">
        <v>7.266</v>
      </c>
      <c r="M9704" s="4">
        <v>9.0589999999999993</v>
      </c>
      <c r="N9704" s="4">
        <v>16.324999999999999</v>
      </c>
      <c r="O9704" s="5">
        <v>42305.745292812499</v>
      </c>
      <c r="P9704" s="5">
        <v>42305.745292812499</v>
      </c>
    </row>
    <row r="9705" spans="1:16">
      <c r="A9705">
        <v>6</v>
      </c>
      <c r="B9705">
        <v>19</v>
      </c>
      <c r="C9705">
        <v>15</v>
      </c>
      <c r="D9705">
        <v>94</v>
      </c>
      <c r="E9705">
        <v>902</v>
      </c>
      <c r="F9705">
        <v>6257</v>
      </c>
      <c r="G9705">
        <v>987</v>
      </c>
      <c r="H9705">
        <v>2</v>
      </c>
      <c r="I9705" s="58" t="s">
        <v>11328</v>
      </c>
      <c r="J9705">
        <v>98702</v>
      </c>
      <c r="K9705" s="4">
        <v>0</v>
      </c>
      <c r="L9705" s="4">
        <v>6.6369999999999996</v>
      </c>
      <c r="M9705" s="4">
        <v>0</v>
      </c>
      <c r="N9705" s="4">
        <v>6.6369999999999996</v>
      </c>
      <c r="O9705" s="5">
        <v>42305.745292812499</v>
      </c>
      <c r="P9705" s="5">
        <v>42305.745292812499</v>
      </c>
    </row>
    <row r="9706" spans="1:16">
      <c r="A9706">
        <v>6</v>
      </c>
      <c r="B9706">
        <v>19</v>
      </c>
      <c r="C9706">
        <v>15</v>
      </c>
      <c r="D9706">
        <v>94</v>
      </c>
      <c r="E9706">
        <v>919</v>
      </c>
      <c r="F9706">
        <v>6258</v>
      </c>
      <c r="G9706">
        <v>850</v>
      </c>
      <c r="H9706">
        <v>1</v>
      </c>
      <c r="I9706" s="58" t="s">
        <v>1794</v>
      </c>
      <c r="J9706">
        <v>85001</v>
      </c>
      <c r="K9706" s="4">
        <v>10</v>
      </c>
      <c r="L9706" s="4">
        <v>16.542999999999999</v>
      </c>
      <c r="M9706" s="4">
        <v>7.4370000000000003</v>
      </c>
      <c r="N9706" s="4">
        <v>13.978999999999999</v>
      </c>
      <c r="O9706" s="5">
        <v>42305.745292812499</v>
      </c>
      <c r="P9706" s="5">
        <v>43258.050196053242</v>
      </c>
    </row>
    <row r="9707" spans="1:16">
      <c r="A9707">
        <v>6</v>
      </c>
      <c r="B9707">
        <v>19</v>
      </c>
      <c r="C9707">
        <v>15</v>
      </c>
      <c r="D9707">
        <v>94</v>
      </c>
      <c r="E9707">
        <v>919</v>
      </c>
      <c r="F9707">
        <v>6259</v>
      </c>
      <c r="G9707">
        <v>1125</v>
      </c>
      <c r="H9707">
        <v>1</v>
      </c>
      <c r="I9707" s="58" t="s">
        <v>11329</v>
      </c>
      <c r="J9707">
        <v>112501</v>
      </c>
      <c r="K9707" s="4">
        <v>1</v>
      </c>
      <c r="L9707" s="4">
        <v>8.4369999999999994</v>
      </c>
      <c r="M9707" s="4">
        <v>0</v>
      </c>
      <c r="N9707" s="4">
        <v>7.4370000000000003</v>
      </c>
      <c r="O9707" s="5">
        <v>42305.745292812499</v>
      </c>
      <c r="P9707" s="5">
        <v>42305.745292812499</v>
      </c>
    </row>
    <row r="9708" spans="1:16">
      <c r="A9708">
        <v>6</v>
      </c>
      <c r="B9708">
        <v>19</v>
      </c>
      <c r="C9708">
        <v>16</v>
      </c>
      <c r="D9708">
        <v>128</v>
      </c>
      <c r="E9708">
        <v>1018</v>
      </c>
      <c r="F9708">
        <v>6630</v>
      </c>
      <c r="G9708">
        <v>991</v>
      </c>
      <c r="H9708">
        <v>1</v>
      </c>
      <c r="I9708" s="58" t="s">
        <v>1795</v>
      </c>
      <c r="J9708">
        <v>99101</v>
      </c>
      <c r="K9708" s="4">
        <v>20</v>
      </c>
      <c r="L9708" s="4">
        <v>22.100999999999999</v>
      </c>
      <c r="M9708" s="4">
        <v>0</v>
      </c>
      <c r="N9708" s="4">
        <v>2.101</v>
      </c>
      <c r="O9708" s="5">
        <v>42305.745292812499</v>
      </c>
      <c r="P9708" s="5">
        <v>43258.050196053242</v>
      </c>
    </row>
    <row r="9709" spans="1:16">
      <c r="A9709">
        <v>6</v>
      </c>
      <c r="B9709">
        <v>19</v>
      </c>
      <c r="C9709">
        <v>16</v>
      </c>
      <c r="D9709">
        <v>128</v>
      </c>
      <c r="E9709">
        <v>1021</v>
      </c>
      <c r="F9709">
        <v>6631</v>
      </c>
      <c r="G9709">
        <v>1204</v>
      </c>
      <c r="H9709">
        <v>1</v>
      </c>
      <c r="I9709" s="58" t="s">
        <v>11330</v>
      </c>
      <c r="J9709">
        <v>120401</v>
      </c>
      <c r="K9709" s="4">
        <v>1</v>
      </c>
      <c r="L9709" s="4">
        <v>4.3579999999999997</v>
      </c>
      <c r="M9709" s="4">
        <v>0</v>
      </c>
      <c r="N9709" s="4">
        <v>3.3580000000000001</v>
      </c>
      <c r="O9709" s="5">
        <v>42305.745292812499</v>
      </c>
      <c r="P9709" s="5">
        <v>42305.745292812499</v>
      </c>
    </row>
    <row r="9710" spans="1:16">
      <c r="A9710">
        <v>6</v>
      </c>
      <c r="B9710">
        <v>19</v>
      </c>
      <c r="C9710">
        <v>16</v>
      </c>
      <c r="D9710">
        <v>128</v>
      </c>
      <c r="E9710">
        <v>1023</v>
      </c>
      <c r="F9710">
        <v>6632</v>
      </c>
      <c r="G9710">
        <v>1122</v>
      </c>
      <c r="H9710">
        <v>2</v>
      </c>
      <c r="I9710" s="58" t="s">
        <v>11331</v>
      </c>
      <c r="J9710">
        <v>112202</v>
      </c>
      <c r="K9710" s="4">
        <v>0</v>
      </c>
      <c r="L9710" s="4">
        <v>20.251999999999999</v>
      </c>
      <c r="M9710" s="4">
        <v>0</v>
      </c>
      <c r="N9710" s="4">
        <v>20.251999999999999</v>
      </c>
      <c r="O9710" s="5">
        <v>42305.745292812499</v>
      </c>
      <c r="P9710" s="5">
        <v>42305.745292812499</v>
      </c>
    </row>
    <row r="9711" spans="1:16">
      <c r="A9711">
        <v>6</v>
      </c>
      <c r="B9711">
        <v>19</v>
      </c>
      <c r="C9711">
        <v>16</v>
      </c>
      <c r="D9711">
        <v>128</v>
      </c>
      <c r="E9711">
        <v>1023</v>
      </c>
      <c r="F9711">
        <v>6633</v>
      </c>
      <c r="G9711">
        <v>1122</v>
      </c>
      <c r="H9711">
        <v>5</v>
      </c>
      <c r="I9711" s="58" t="s">
        <v>11332</v>
      </c>
      <c r="J9711">
        <v>112205</v>
      </c>
      <c r="K9711" s="4">
        <v>1</v>
      </c>
      <c r="L9711" s="4">
        <v>2.1949999999999998</v>
      </c>
      <c r="M9711" s="4">
        <v>20.401</v>
      </c>
      <c r="N9711" s="4">
        <v>21.596</v>
      </c>
      <c r="O9711" s="5">
        <v>42305.745292812499</v>
      </c>
      <c r="P9711" s="5">
        <v>42305.745292812499</v>
      </c>
    </row>
    <row r="9712" spans="1:16">
      <c r="A9712">
        <v>6</v>
      </c>
      <c r="B9712">
        <v>19</v>
      </c>
      <c r="C9712">
        <v>16</v>
      </c>
      <c r="D9712">
        <v>128</v>
      </c>
      <c r="E9712">
        <v>1148</v>
      </c>
      <c r="F9712">
        <v>6634</v>
      </c>
      <c r="G9712">
        <v>1552</v>
      </c>
      <c r="H9712">
        <v>1</v>
      </c>
      <c r="I9712" s="58" t="s">
        <v>11333</v>
      </c>
      <c r="J9712">
        <v>155201</v>
      </c>
      <c r="K9712" s="4">
        <v>0</v>
      </c>
      <c r="L9712" s="4">
        <v>5.0209999999999999</v>
      </c>
      <c r="M9712" s="4">
        <v>0</v>
      </c>
      <c r="N9712" s="4">
        <v>5.0209999999999999</v>
      </c>
      <c r="O9712" s="5">
        <v>42305.745292812499</v>
      </c>
      <c r="P9712" s="5">
        <v>42305.745292812499</v>
      </c>
    </row>
    <row r="9713" spans="1:16">
      <c r="A9713">
        <v>6</v>
      </c>
      <c r="B9713">
        <v>19</v>
      </c>
      <c r="C9713">
        <v>16</v>
      </c>
      <c r="D9713">
        <v>128</v>
      </c>
      <c r="E9713">
        <v>1264</v>
      </c>
      <c r="F9713">
        <v>6635</v>
      </c>
      <c r="G9713">
        <v>1294</v>
      </c>
      <c r="H9713">
        <v>2</v>
      </c>
      <c r="I9713" s="58" t="s">
        <v>1796</v>
      </c>
      <c r="J9713">
        <v>129402</v>
      </c>
      <c r="K9713" s="4">
        <v>0</v>
      </c>
      <c r="L9713" s="4">
        <v>10.25</v>
      </c>
      <c r="M9713" s="4">
        <v>4.79</v>
      </c>
      <c r="N9713" s="4">
        <v>15.04</v>
      </c>
      <c r="O9713" s="5">
        <v>42305.745292812499</v>
      </c>
      <c r="P9713" s="5">
        <v>42305.745292812499</v>
      </c>
    </row>
    <row r="9714" spans="1:16">
      <c r="A9714">
        <v>6</v>
      </c>
      <c r="B9714">
        <v>19</v>
      </c>
      <c r="C9714">
        <v>16</v>
      </c>
      <c r="D9714">
        <v>128</v>
      </c>
      <c r="E9714">
        <v>1264</v>
      </c>
      <c r="F9714">
        <v>6636</v>
      </c>
      <c r="G9714">
        <v>3441</v>
      </c>
      <c r="H9714">
        <v>1</v>
      </c>
      <c r="I9714" s="58">
        <v>562841</v>
      </c>
      <c r="J9714">
        <v>344101</v>
      </c>
      <c r="K9714" s="4">
        <v>0</v>
      </c>
      <c r="L9714" s="4">
        <v>4.79</v>
      </c>
      <c r="M9714" s="4">
        <v>0</v>
      </c>
      <c r="N9714" s="4">
        <v>4.79</v>
      </c>
      <c r="O9714" s="5">
        <v>42305.745292812499</v>
      </c>
      <c r="P9714" s="5">
        <v>42305.745292812499</v>
      </c>
    </row>
    <row r="9715" spans="1:16">
      <c r="A9715">
        <v>6</v>
      </c>
      <c r="B9715">
        <v>19</v>
      </c>
      <c r="C9715">
        <v>16</v>
      </c>
      <c r="D9715">
        <v>128</v>
      </c>
      <c r="E9715">
        <v>1265</v>
      </c>
      <c r="F9715">
        <v>6637</v>
      </c>
      <c r="G9715">
        <v>1295</v>
      </c>
      <c r="H9715">
        <v>1</v>
      </c>
      <c r="I9715" s="58" t="s">
        <v>11334</v>
      </c>
      <c r="J9715">
        <v>129501</v>
      </c>
      <c r="K9715" s="4">
        <v>0</v>
      </c>
      <c r="L9715" s="4">
        <v>1.107</v>
      </c>
      <c r="M9715" s="4">
        <v>0</v>
      </c>
      <c r="N9715" s="4">
        <v>1.107</v>
      </c>
      <c r="O9715" s="5">
        <v>42305.745292812499</v>
      </c>
      <c r="P9715" s="5">
        <v>42305.745292812499</v>
      </c>
    </row>
    <row r="9716" spans="1:16">
      <c r="A9716">
        <v>6</v>
      </c>
      <c r="B9716">
        <v>19</v>
      </c>
      <c r="C9716">
        <v>16</v>
      </c>
      <c r="D9716">
        <v>128</v>
      </c>
      <c r="E9716">
        <v>1450</v>
      </c>
      <c r="F9716">
        <v>6638</v>
      </c>
      <c r="G9716">
        <v>1122</v>
      </c>
      <c r="H9716">
        <v>1</v>
      </c>
      <c r="I9716" s="58" t="s">
        <v>1797</v>
      </c>
      <c r="J9716">
        <v>112201</v>
      </c>
      <c r="K9716" s="4">
        <v>20</v>
      </c>
      <c r="L9716" s="4">
        <v>22.082000000000001</v>
      </c>
      <c r="M9716" s="4">
        <v>14.452</v>
      </c>
      <c r="N9716" s="4">
        <v>16.533999999999999</v>
      </c>
      <c r="O9716" s="5">
        <v>42305.745292812499</v>
      </c>
      <c r="P9716" s="5">
        <v>43258.050196053242</v>
      </c>
    </row>
    <row r="9717" spans="1:16">
      <c r="A9717">
        <v>6</v>
      </c>
      <c r="B9717">
        <v>19</v>
      </c>
      <c r="C9717">
        <v>16</v>
      </c>
      <c r="D9717">
        <v>128</v>
      </c>
      <c r="E9717">
        <v>1458</v>
      </c>
      <c r="F9717">
        <v>6639</v>
      </c>
      <c r="G9717">
        <v>1294</v>
      </c>
      <c r="H9717">
        <v>3</v>
      </c>
      <c r="I9717" s="58" t="s">
        <v>11335</v>
      </c>
      <c r="J9717">
        <v>129403</v>
      </c>
      <c r="K9717" s="4">
        <v>0</v>
      </c>
      <c r="L9717" s="4">
        <v>6.0010000000000003</v>
      </c>
      <c r="M9717" s="4">
        <v>0</v>
      </c>
      <c r="N9717" s="4">
        <v>6.0010000000000003</v>
      </c>
      <c r="O9717" s="5">
        <v>42305.745292812499</v>
      </c>
      <c r="P9717" s="5">
        <v>42305.745292812499</v>
      </c>
    </row>
    <row r="9718" spans="1:16">
      <c r="A9718">
        <v>6</v>
      </c>
      <c r="B9718">
        <v>19</v>
      </c>
      <c r="C9718">
        <v>16</v>
      </c>
      <c r="D9718">
        <v>128</v>
      </c>
      <c r="E9718">
        <v>1459</v>
      </c>
      <c r="F9718">
        <v>6640</v>
      </c>
      <c r="G9718">
        <v>1422</v>
      </c>
      <c r="H9718">
        <v>1</v>
      </c>
      <c r="I9718" s="58" t="s">
        <v>11336</v>
      </c>
      <c r="J9718">
        <v>142201</v>
      </c>
      <c r="K9718" s="4">
        <v>0</v>
      </c>
      <c r="L9718" s="4">
        <v>2.4950000000000001</v>
      </c>
      <c r="M9718" s="4">
        <v>0</v>
      </c>
      <c r="N9718" s="4">
        <v>2.4950000000000001</v>
      </c>
      <c r="O9718" s="5">
        <v>42305.745292812499</v>
      </c>
      <c r="P9718" s="5">
        <v>42305.745292812499</v>
      </c>
    </row>
    <row r="9719" spans="1:16">
      <c r="A9719">
        <v>6</v>
      </c>
      <c r="B9719">
        <v>19</v>
      </c>
      <c r="C9719">
        <v>16</v>
      </c>
      <c r="D9719">
        <v>128</v>
      </c>
      <c r="E9719">
        <v>155</v>
      </c>
      <c r="F9719">
        <v>6610</v>
      </c>
      <c r="G9719">
        <v>1294</v>
      </c>
      <c r="H9719">
        <v>2</v>
      </c>
      <c r="I9719" s="58" t="s">
        <v>1796</v>
      </c>
      <c r="J9719">
        <v>129402</v>
      </c>
      <c r="K9719" s="4">
        <v>12</v>
      </c>
      <c r="L9719" s="4">
        <v>13.12</v>
      </c>
      <c r="M9719" s="4">
        <v>0</v>
      </c>
      <c r="N9719" s="4">
        <v>1.1200000000000001</v>
      </c>
      <c r="O9719" s="5">
        <v>42305.745292812499</v>
      </c>
      <c r="P9719" s="5">
        <v>42305.745292812499</v>
      </c>
    </row>
    <row r="9720" spans="1:16">
      <c r="A9720">
        <v>6</v>
      </c>
      <c r="B9720">
        <v>19</v>
      </c>
      <c r="C9720">
        <v>16</v>
      </c>
      <c r="D9720">
        <v>128</v>
      </c>
      <c r="E9720">
        <v>156</v>
      </c>
      <c r="F9720">
        <v>6611</v>
      </c>
      <c r="G9720">
        <v>348</v>
      </c>
      <c r="H9720">
        <v>4</v>
      </c>
      <c r="I9720" s="58" t="s">
        <v>1798</v>
      </c>
      <c r="J9720">
        <v>34804</v>
      </c>
      <c r="K9720" s="4">
        <v>25.152000000000001</v>
      </c>
      <c r="L9720" s="4">
        <v>26.553000000000001</v>
      </c>
      <c r="M9720" s="4">
        <v>0</v>
      </c>
      <c r="N9720" s="4">
        <v>1.401</v>
      </c>
      <c r="O9720" s="5">
        <v>42305.745292812499</v>
      </c>
      <c r="P9720" s="5">
        <v>42305.745292812499</v>
      </c>
    </row>
    <row r="9721" spans="1:16">
      <c r="A9721">
        <v>6</v>
      </c>
      <c r="B9721">
        <v>19</v>
      </c>
      <c r="C9721">
        <v>16</v>
      </c>
      <c r="D9721">
        <v>128</v>
      </c>
      <c r="E9721">
        <v>157</v>
      </c>
      <c r="F9721">
        <v>6612</v>
      </c>
      <c r="G9721">
        <v>100</v>
      </c>
      <c r="H9721">
        <v>10</v>
      </c>
      <c r="I9721" s="58" t="s">
        <v>11337</v>
      </c>
      <c r="J9721">
        <v>10010</v>
      </c>
      <c r="K9721" s="4">
        <v>1</v>
      </c>
      <c r="L9721" s="4">
        <v>1.82</v>
      </c>
      <c r="M9721" s="4">
        <v>0</v>
      </c>
      <c r="N9721" s="4">
        <v>0.82</v>
      </c>
      <c r="O9721" s="5">
        <v>42305.745292812499</v>
      </c>
      <c r="P9721" s="5">
        <v>42305.745292812499</v>
      </c>
    </row>
    <row r="9722" spans="1:16">
      <c r="A9722">
        <v>6</v>
      </c>
      <c r="B9722">
        <v>19</v>
      </c>
      <c r="C9722">
        <v>16</v>
      </c>
      <c r="D9722">
        <v>128</v>
      </c>
      <c r="E9722">
        <v>158</v>
      </c>
      <c r="F9722">
        <v>6613</v>
      </c>
      <c r="G9722">
        <v>100</v>
      </c>
      <c r="H9722">
        <v>11</v>
      </c>
      <c r="I9722" s="58" t="s">
        <v>11338</v>
      </c>
      <c r="J9722">
        <v>10011</v>
      </c>
      <c r="K9722" s="4">
        <v>1</v>
      </c>
      <c r="L9722" s="4">
        <v>3.6309999999999998</v>
      </c>
      <c r="M9722" s="4">
        <v>0</v>
      </c>
      <c r="N9722" s="4">
        <v>2.6309999999999998</v>
      </c>
      <c r="O9722" s="5">
        <v>42305.745292812499</v>
      </c>
      <c r="P9722" s="5">
        <v>42305.745292812499</v>
      </c>
    </row>
    <row r="9723" spans="1:16">
      <c r="A9723">
        <v>6</v>
      </c>
      <c r="B9723">
        <v>19</v>
      </c>
      <c r="C9723">
        <v>16</v>
      </c>
      <c r="D9723">
        <v>128</v>
      </c>
      <c r="E9723">
        <v>2163</v>
      </c>
      <c r="F9723">
        <v>6641</v>
      </c>
      <c r="G9723">
        <v>2234</v>
      </c>
      <c r="H9723">
        <v>1</v>
      </c>
      <c r="I9723" s="58">
        <v>121993</v>
      </c>
      <c r="J9723">
        <v>223401</v>
      </c>
      <c r="K9723" s="4">
        <v>0</v>
      </c>
      <c r="L9723" s="4">
        <v>7.4409999999999998</v>
      </c>
      <c r="M9723" s="4">
        <v>7.5170000000000003</v>
      </c>
      <c r="N9723" s="4">
        <v>14.958</v>
      </c>
      <c r="O9723" s="5">
        <v>42305.745292812499</v>
      </c>
      <c r="P9723" s="5">
        <v>42305.745292812499</v>
      </c>
    </row>
    <row r="9724" spans="1:16">
      <c r="A9724">
        <v>6</v>
      </c>
      <c r="B9724">
        <v>19</v>
      </c>
      <c r="C9724">
        <v>16</v>
      </c>
      <c r="D9724">
        <v>128</v>
      </c>
      <c r="E9724">
        <v>2163</v>
      </c>
      <c r="F9724">
        <v>6642</v>
      </c>
      <c r="G9724">
        <v>2234</v>
      </c>
      <c r="H9724">
        <v>2</v>
      </c>
      <c r="I9724" s="58">
        <v>122024</v>
      </c>
      <c r="J9724">
        <v>223402</v>
      </c>
      <c r="K9724" s="4">
        <v>0</v>
      </c>
      <c r="L9724" s="4">
        <v>7.0369999999999999</v>
      </c>
      <c r="M9724" s="4">
        <v>0</v>
      </c>
      <c r="N9724" s="4">
        <v>7.0369999999999999</v>
      </c>
      <c r="O9724" s="5">
        <v>42305.745292812499</v>
      </c>
      <c r="P9724" s="5">
        <v>42305.745292812499</v>
      </c>
    </row>
    <row r="9725" spans="1:16">
      <c r="A9725">
        <v>6</v>
      </c>
      <c r="B9725">
        <v>19</v>
      </c>
      <c r="C9725">
        <v>16</v>
      </c>
      <c r="D9725">
        <v>128</v>
      </c>
      <c r="E9725">
        <v>2468</v>
      </c>
      <c r="F9725">
        <v>6643</v>
      </c>
      <c r="G9725">
        <v>2358</v>
      </c>
      <c r="H9725">
        <v>1</v>
      </c>
      <c r="I9725" s="58">
        <v>167283</v>
      </c>
      <c r="J9725">
        <v>235801</v>
      </c>
      <c r="K9725" s="4">
        <v>0</v>
      </c>
      <c r="L9725" s="4">
        <v>3.117</v>
      </c>
      <c r="M9725" s="4">
        <v>0</v>
      </c>
      <c r="N9725" s="4">
        <v>3.117</v>
      </c>
      <c r="O9725" s="5">
        <v>42305.745292812499</v>
      </c>
      <c r="P9725" s="5">
        <v>42305.745292812499</v>
      </c>
    </row>
    <row r="9726" spans="1:16">
      <c r="A9726">
        <v>6</v>
      </c>
      <c r="B9726">
        <v>19</v>
      </c>
      <c r="C9726">
        <v>16</v>
      </c>
      <c r="D9726">
        <v>128</v>
      </c>
      <c r="E9726">
        <v>2532</v>
      </c>
      <c r="F9726">
        <v>6644</v>
      </c>
      <c r="G9726">
        <v>100</v>
      </c>
      <c r="H9726">
        <v>12</v>
      </c>
      <c r="I9726" s="58" t="s">
        <v>11339</v>
      </c>
      <c r="J9726">
        <v>10012</v>
      </c>
      <c r="K9726" s="4">
        <v>1</v>
      </c>
      <c r="L9726" s="4">
        <v>6.657</v>
      </c>
      <c r="M9726" s="4">
        <v>0</v>
      </c>
      <c r="N9726" s="4">
        <v>5.657</v>
      </c>
      <c r="O9726" s="5">
        <v>42305.745292812499</v>
      </c>
      <c r="P9726" s="5">
        <v>42305.745292812499</v>
      </c>
    </row>
    <row r="9727" spans="1:16">
      <c r="A9727">
        <v>6</v>
      </c>
      <c r="B9727">
        <v>19</v>
      </c>
      <c r="C9727">
        <v>16</v>
      </c>
      <c r="D9727">
        <v>128</v>
      </c>
      <c r="E9727">
        <v>270</v>
      </c>
      <c r="F9727">
        <v>6614</v>
      </c>
      <c r="G9727">
        <v>691</v>
      </c>
      <c r="H9727">
        <v>1</v>
      </c>
      <c r="I9727" s="58" t="s">
        <v>11340</v>
      </c>
      <c r="J9727">
        <v>69101</v>
      </c>
      <c r="K9727" s="4">
        <v>1</v>
      </c>
      <c r="L9727" s="4">
        <v>19.289000000000001</v>
      </c>
      <c r="M9727" s="4">
        <v>16.992999999999999</v>
      </c>
      <c r="N9727" s="4">
        <v>35.281999999999996</v>
      </c>
      <c r="O9727" s="5">
        <v>42305.745292812499</v>
      </c>
      <c r="P9727" s="5">
        <v>43258.050196053242</v>
      </c>
    </row>
    <row r="9728" spans="1:16">
      <c r="A9728">
        <v>6</v>
      </c>
      <c r="B9728">
        <v>19</v>
      </c>
      <c r="C9728">
        <v>16</v>
      </c>
      <c r="D9728">
        <v>128</v>
      </c>
      <c r="E9728">
        <v>270</v>
      </c>
      <c r="F9728">
        <v>6615</v>
      </c>
      <c r="G9728">
        <v>991</v>
      </c>
      <c r="H9728">
        <v>2</v>
      </c>
      <c r="I9728" s="58" t="s">
        <v>11341</v>
      </c>
      <c r="J9728">
        <v>99102</v>
      </c>
      <c r="K9728" s="4">
        <v>1</v>
      </c>
      <c r="L9728" s="4">
        <v>6.4219999999999997</v>
      </c>
      <c r="M9728" s="4">
        <v>0</v>
      </c>
      <c r="N9728" s="4">
        <v>5.4219999999999997</v>
      </c>
      <c r="O9728" s="5">
        <v>42305.745292812499</v>
      </c>
      <c r="P9728" s="5">
        <v>42305.745292812499</v>
      </c>
    </row>
    <row r="9729" spans="1:16">
      <c r="A9729">
        <v>6</v>
      </c>
      <c r="B9729">
        <v>19</v>
      </c>
      <c r="C9729">
        <v>16</v>
      </c>
      <c r="D9729">
        <v>128</v>
      </c>
      <c r="E9729">
        <v>270</v>
      </c>
      <c r="F9729">
        <v>6616</v>
      </c>
      <c r="G9729">
        <v>1123</v>
      </c>
      <c r="H9729">
        <v>1</v>
      </c>
      <c r="I9729" s="58" t="s">
        <v>11342</v>
      </c>
      <c r="J9729">
        <v>112301</v>
      </c>
      <c r="K9729" s="4">
        <v>0.5</v>
      </c>
      <c r="L9729" s="4">
        <v>5.6740000000000004</v>
      </c>
      <c r="M9729" s="4">
        <v>5.5350000000000001</v>
      </c>
      <c r="N9729" s="4">
        <v>10.709</v>
      </c>
      <c r="O9729" s="5">
        <v>42305.745292812499</v>
      </c>
      <c r="P9729" s="5">
        <v>42305.745292812499</v>
      </c>
    </row>
    <row r="9730" spans="1:16">
      <c r="A9730">
        <v>6</v>
      </c>
      <c r="B9730">
        <v>19</v>
      </c>
      <c r="C9730">
        <v>16</v>
      </c>
      <c r="D9730">
        <v>128</v>
      </c>
      <c r="E9730">
        <v>270</v>
      </c>
      <c r="F9730">
        <v>6617</v>
      </c>
      <c r="G9730">
        <v>1123</v>
      </c>
      <c r="H9730">
        <v>2</v>
      </c>
      <c r="I9730" s="58" t="s">
        <v>11343</v>
      </c>
      <c r="J9730">
        <v>112302</v>
      </c>
      <c r="K9730" s="4">
        <v>0</v>
      </c>
      <c r="L9730" s="4">
        <v>6.12</v>
      </c>
      <c r="M9730" s="4">
        <v>10.872999999999999</v>
      </c>
      <c r="N9730" s="4">
        <v>16.992999999999999</v>
      </c>
      <c r="O9730" s="5">
        <v>42305.745292812499</v>
      </c>
      <c r="P9730" s="5">
        <v>43258.050196053242</v>
      </c>
    </row>
    <row r="9731" spans="1:16">
      <c r="A9731">
        <v>6</v>
      </c>
      <c r="B9731">
        <v>19</v>
      </c>
      <c r="C9731">
        <v>16</v>
      </c>
      <c r="D9731">
        <v>128</v>
      </c>
      <c r="E9731">
        <v>2726</v>
      </c>
      <c r="F9731">
        <v>6645</v>
      </c>
      <c r="G9731">
        <v>2755</v>
      </c>
      <c r="H9731">
        <v>1</v>
      </c>
      <c r="I9731" s="58">
        <v>312284</v>
      </c>
      <c r="J9731">
        <v>275501</v>
      </c>
      <c r="K9731" s="4">
        <v>0</v>
      </c>
      <c r="L9731" s="4">
        <v>8.0570000000000004</v>
      </c>
      <c r="M9731" s="4">
        <v>0</v>
      </c>
      <c r="N9731" s="4">
        <v>8.0570000000000004</v>
      </c>
      <c r="O9731" s="5">
        <v>42305.745292812499</v>
      </c>
      <c r="P9731" s="5">
        <v>42305.745292812499</v>
      </c>
    </row>
    <row r="9732" spans="1:16">
      <c r="A9732">
        <v>6</v>
      </c>
      <c r="B9732">
        <v>19</v>
      </c>
      <c r="C9732">
        <v>16</v>
      </c>
      <c r="D9732">
        <v>128</v>
      </c>
      <c r="E9732">
        <v>2769</v>
      </c>
      <c r="F9732">
        <v>6646</v>
      </c>
      <c r="G9732">
        <v>2823</v>
      </c>
      <c r="H9732">
        <v>1</v>
      </c>
      <c r="I9732" s="58">
        <v>337121</v>
      </c>
      <c r="J9732">
        <v>282301</v>
      </c>
      <c r="K9732" s="4">
        <v>0</v>
      </c>
      <c r="L9732" s="4">
        <v>2.7679999999999998</v>
      </c>
      <c r="M9732" s="4">
        <v>0</v>
      </c>
      <c r="N9732" s="4">
        <v>2.7679999999999998</v>
      </c>
      <c r="O9732" s="5">
        <v>42305.745292812499</v>
      </c>
      <c r="P9732" s="5">
        <v>42305.745292812499</v>
      </c>
    </row>
    <row r="9733" spans="1:16">
      <c r="A9733">
        <v>6</v>
      </c>
      <c r="B9733">
        <v>19</v>
      </c>
      <c r="C9733">
        <v>16</v>
      </c>
      <c r="D9733">
        <v>128</v>
      </c>
      <c r="E9733">
        <v>288</v>
      </c>
      <c r="F9733">
        <v>6618</v>
      </c>
      <c r="G9733">
        <v>348</v>
      </c>
      <c r="H9733">
        <v>6</v>
      </c>
      <c r="I9733" s="58" t="s">
        <v>11344</v>
      </c>
      <c r="J9733">
        <v>34806</v>
      </c>
      <c r="K9733" s="4">
        <v>1</v>
      </c>
      <c r="L9733" s="4">
        <v>15.385999999999999</v>
      </c>
      <c r="M9733" s="4">
        <v>0</v>
      </c>
      <c r="N9733" s="4">
        <v>14.385999999999999</v>
      </c>
      <c r="O9733" s="5">
        <v>42305.745292812499</v>
      </c>
      <c r="P9733" s="5">
        <v>43258.050196053242</v>
      </c>
    </row>
    <row r="9734" spans="1:16">
      <c r="A9734">
        <v>6</v>
      </c>
      <c r="B9734">
        <v>19</v>
      </c>
      <c r="C9734">
        <v>16</v>
      </c>
      <c r="D9734">
        <v>128</v>
      </c>
      <c r="E9734">
        <v>2967</v>
      </c>
      <c r="F9734">
        <v>6647</v>
      </c>
      <c r="G9734">
        <v>3024</v>
      </c>
      <c r="H9734">
        <v>1</v>
      </c>
      <c r="I9734" s="58">
        <v>410534</v>
      </c>
      <c r="J9734">
        <v>302401</v>
      </c>
      <c r="K9734" s="4">
        <v>0</v>
      </c>
      <c r="L9734" s="4">
        <v>1.7629999999999999</v>
      </c>
      <c r="M9734" s="4">
        <v>0</v>
      </c>
      <c r="N9734" s="4">
        <v>1.7629999999999999</v>
      </c>
      <c r="O9734" s="5">
        <v>42305.745292812499</v>
      </c>
      <c r="P9734" s="5">
        <v>43258.050196053242</v>
      </c>
    </row>
    <row r="9735" spans="1:16">
      <c r="A9735">
        <v>6</v>
      </c>
      <c r="B9735">
        <v>19</v>
      </c>
      <c r="C9735">
        <v>16</v>
      </c>
      <c r="D9735">
        <v>128</v>
      </c>
      <c r="E9735">
        <v>3156</v>
      </c>
      <c r="F9735">
        <v>6648</v>
      </c>
      <c r="G9735">
        <v>3296</v>
      </c>
      <c r="H9735">
        <v>2</v>
      </c>
      <c r="I9735" s="58">
        <v>509912</v>
      </c>
      <c r="J9735">
        <v>329602</v>
      </c>
      <c r="K9735" s="4">
        <v>5</v>
      </c>
      <c r="L9735" s="4">
        <v>8.1980000000000004</v>
      </c>
      <c r="M9735" s="4">
        <v>0</v>
      </c>
      <c r="N9735" s="4">
        <v>3.198</v>
      </c>
      <c r="O9735" s="5">
        <v>42305.745292812499</v>
      </c>
      <c r="P9735" s="5">
        <v>42305.745292812499</v>
      </c>
    </row>
    <row r="9736" spans="1:16">
      <c r="A9736">
        <v>6</v>
      </c>
      <c r="B9736">
        <v>19</v>
      </c>
      <c r="C9736">
        <v>16</v>
      </c>
      <c r="D9736">
        <v>128</v>
      </c>
      <c r="E9736">
        <v>3915</v>
      </c>
      <c r="F9736">
        <v>6649</v>
      </c>
      <c r="G9736">
        <v>270</v>
      </c>
      <c r="H9736">
        <v>3</v>
      </c>
      <c r="I9736" s="58" t="s">
        <v>11345</v>
      </c>
      <c r="J9736">
        <v>27003</v>
      </c>
      <c r="K9736" s="4">
        <v>1</v>
      </c>
      <c r="L9736" s="4">
        <v>15.045999999999999</v>
      </c>
      <c r="M9736" s="4">
        <v>72.096000000000004</v>
      </c>
      <c r="N9736" s="4">
        <v>86.141999999999996</v>
      </c>
      <c r="O9736" s="5">
        <v>42305.745292812499</v>
      </c>
      <c r="P9736" s="5">
        <v>43258.050196053242</v>
      </c>
    </row>
    <row r="9737" spans="1:16">
      <c r="A9737">
        <v>6</v>
      </c>
      <c r="B9737">
        <v>19</v>
      </c>
      <c r="C9737">
        <v>16</v>
      </c>
      <c r="D9737">
        <v>128</v>
      </c>
      <c r="E9737">
        <v>3915</v>
      </c>
      <c r="F9737">
        <v>6650</v>
      </c>
      <c r="G9737">
        <v>270</v>
      </c>
      <c r="H9737">
        <v>7</v>
      </c>
      <c r="I9737" s="58" t="s">
        <v>11346</v>
      </c>
      <c r="J9737">
        <v>27007</v>
      </c>
      <c r="K9737" s="4">
        <v>0</v>
      </c>
      <c r="L9737" s="4">
        <v>12.474</v>
      </c>
      <c r="M9737" s="4">
        <v>59.622</v>
      </c>
      <c r="N9737" s="4">
        <v>72.096000000000004</v>
      </c>
      <c r="O9737" s="5">
        <v>42305.745292812499</v>
      </c>
      <c r="P9737" s="5">
        <v>43258.050196053242</v>
      </c>
    </row>
    <row r="9738" spans="1:16">
      <c r="A9738">
        <v>6</v>
      </c>
      <c r="B9738">
        <v>19</v>
      </c>
      <c r="C9738">
        <v>16</v>
      </c>
      <c r="D9738">
        <v>128</v>
      </c>
      <c r="E9738">
        <v>3921</v>
      </c>
      <c r="F9738">
        <v>6651</v>
      </c>
      <c r="G9738">
        <v>348</v>
      </c>
      <c r="H9738">
        <v>3</v>
      </c>
      <c r="I9738" s="58" t="s">
        <v>11347</v>
      </c>
      <c r="J9738">
        <v>34803</v>
      </c>
      <c r="K9738" s="4">
        <v>1</v>
      </c>
      <c r="L9738" s="4">
        <v>16.599</v>
      </c>
      <c r="M9738" s="4">
        <v>61.222999999999999</v>
      </c>
      <c r="N9738" s="4">
        <v>76.822000000000003</v>
      </c>
      <c r="O9738" s="5">
        <v>42305.745292812499</v>
      </c>
      <c r="P9738" s="5">
        <v>43258.050196053242</v>
      </c>
    </row>
    <row r="9739" spans="1:16">
      <c r="A9739">
        <v>6</v>
      </c>
      <c r="B9739">
        <v>19</v>
      </c>
      <c r="C9739">
        <v>16</v>
      </c>
      <c r="D9739">
        <v>128</v>
      </c>
      <c r="E9739">
        <v>3921</v>
      </c>
      <c r="F9739">
        <v>6652</v>
      </c>
      <c r="G9739">
        <v>348</v>
      </c>
      <c r="H9739">
        <v>4</v>
      </c>
      <c r="I9739" s="58" t="s">
        <v>1798</v>
      </c>
      <c r="J9739">
        <v>34804</v>
      </c>
      <c r="K9739" s="4">
        <v>15.599</v>
      </c>
      <c r="L9739" s="4">
        <v>25.152000000000001</v>
      </c>
      <c r="M9739" s="4">
        <v>76.822000000000003</v>
      </c>
      <c r="N9739" s="4">
        <v>86.375</v>
      </c>
      <c r="O9739" s="5">
        <v>42305.745292812499</v>
      </c>
      <c r="P9739" s="5">
        <v>42305.745292812499</v>
      </c>
    </row>
    <row r="9740" spans="1:16">
      <c r="A9740">
        <v>6</v>
      </c>
      <c r="B9740">
        <v>19</v>
      </c>
      <c r="C9740">
        <v>16</v>
      </c>
      <c r="D9740">
        <v>128</v>
      </c>
      <c r="E9740">
        <v>3952</v>
      </c>
      <c r="F9740">
        <v>6653</v>
      </c>
      <c r="G9740">
        <v>359</v>
      </c>
      <c r="H9740">
        <v>4</v>
      </c>
      <c r="I9740" s="58" t="s">
        <v>11348</v>
      </c>
      <c r="J9740">
        <v>35904</v>
      </c>
      <c r="K9740" s="4">
        <v>1</v>
      </c>
      <c r="L9740" s="4">
        <v>12.388</v>
      </c>
      <c r="M9740" s="4">
        <v>10.888999999999999</v>
      </c>
      <c r="N9740" s="4">
        <v>22.277000000000001</v>
      </c>
      <c r="O9740" s="5">
        <v>42305.745292812499</v>
      </c>
      <c r="P9740" s="5">
        <v>43258.050196053242</v>
      </c>
    </row>
    <row r="9741" spans="1:16">
      <c r="A9741">
        <v>6</v>
      </c>
      <c r="B9741">
        <v>19</v>
      </c>
      <c r="C9741">
        <v>16</v>
      </c>
      <c r="D9741">
        <v>128</v>
      </c>
      <c r="E9741">
        <v>3954</v>
      </c>
      <c r="F9741">
        <v>6654</v>
      </c>
      <c r="G9741">
        <v>366</v>
      </c>
      <c r="H9741">
        <v>6</v>
      </c>
      <c r="I9741" s="58" t="s">
        <v>11349</v>
      </c>
      <c r="J9741">
        <v>36606</v>
      </c>
      <c r="K9741" s="4">
        <v>0.5</v>
      </c>
      <c r="L9741" s="4">
        <v>13.095000000000001</v>
      </c>
      <c r="M9741" s="4">
        <v>56.508000000000003</v>
      </c>
      <c r="N9741" s="4">
        <v>69.103999999999999</v>
      </c>
      <c r="O9741" s="5">
        <v>42305.745292812499</v>
      </c>
      <c r="P9741" s="5">
        <v>42305.745292812499</v>
      </c>
    </row>
    <row r="9742" spans="1:16">
      <c r="A9742">
        <v>6</v>
      </c>
      <c r="B9742">
        <v>19</v>
      </c>
      <c r="C9742">
        <v>16</v>
      </c>
      <c r="D9742">
        <v>128</v>
      </c>
      <c r="E9742">
        <v>4035</v>
      </c>
      <c r="F9742">
        <v>6655</v>
      </c>
      <c r="G9742">
        <v>516</v>
      </c>
      <c r="H9742">
        <v>1</v>
      </c>
      <c r="I9742" s="58" t="s">
        <v>11350</v>
      </c>
      <c r="J9742">
        <v>51601</v>
      </c>
      <c r="K9742" s="4">
        <v>0.5</v>
      </c>
      <c r="L9742" s="4">
        <v>10.696999999999999</v>
      </c>
      <c r="M9742" s="4">
        <v>0</v>
      </c>
      <c r="N9742" s="4">
        <v>10.196999999999999</v>
      </c>
      <c r="O9742" s="5">
        <v>42305.745292812499</v>
      </c>
      <c r="P9742" s="5">
        <v>43258.050196053242</v>
      </c>
    </row>
    <row r="9743" spans="1:16">
      <c r="A9743">
        <v>6</v>
      </c>
      <c r="B9743">
        <v>19</v>
      </c>
      <c r="C9743">
        <v>16</v>
      </c>
      <c r="D9743">
        <v>128</v>
      </c>
      <c r="E9743">
        <v>4392</v>
      </c>
      <c r="F9743">
        <v>6656</v>
      </c>
      <c r="G9743">
        <v>348</v>
      </c>
      <c r="H9743">
        <v>10</v>
      </c>
      <c r="I9743" s="58" t="s">
        <v>11351</v>
      </c>
      <c r="J9743">
        <v>34810</v>
      </c>
      <c r="K9743" s="4">
        <v>1</v>
      </c>
      <c r="L9743" s="4">
        <v>1.341</v>
      </c>
      <c r="M9743" s="4">
        <v>0</v>
      </c>
      <c r="N9743" s="4">
        <v>0.34100000000000003</v>
      </c>
      <c r="O9743" s="5">
        <v>42305.745292812499</v>
      </c>
      <c r="P9743" s="5">
        <v>42305.745292812499</v>
      </c>
    </row>
    <row r="9744" spans="1:16">
      <c r="A9744">
        <v>6</v>
      </c>
      <c r="B9744">
        <v>19</v>
      </c>
      <c r="C9744">
        <v>16</v>
      </c>
      <c r="D9744">
        <v>128</v>
      </c>
      <c r="E9744">
        <v>4541</v>
      </c>
      <c r="F9744">
        <v>6657</v>
      </c>
      <c r="G9744">
        <v>100</v>
      </c>
      <c r="H9744">
        <v>5</v>
      </c>
      <c r="I9744" s="58" t="s">
        <v>11352</v>
      </c>
      <c r="J9744">
        <v>10005</v>
      </c>
      <c r="K9744" s="4">
        <v>1</v>
      </c>
      <c r="L9744" s="4">
        <v>15.468999999999999</v>
      </c>
      <c r="M9744" s="4">
        <v>31.852</v>
      </c>
      <c r="N9744" s="4">
        <v>46.320999999999998</v>
      </c>
      <c r="O9744" s="5">
        <v>42305.745292812499</v>
      </c>
      <c r="P9744" s="5">
        <v>43258.050196053242</v>
      </c>
    </row>
    <row r="9745" spans="1:16">
      <c r="A9745">
        <v>6</v>
      </c>
      <c r="B9745">
        <v>19</v>
      </c>
      <c r="C9745">
        <v>16</v>
      </c>
      <c r="D9745">
        <v>128</v>
      </c>
      <c r="E9745">
        <v>4541</v>
      </c>
      <c r="F9745">
        <v>6658</v>
      </c>
      <c r="G9745">
        <v>100</v>
      </c>
      <c r="H9745">
        <v>6</v>
      </c>
      <c r="I9745" s="58" t="s">
        <v>11353</v>
      </c>
      <c r="J9745">
        <v>10006</v>
      </c>
      <c r="K9745" s="4">
        <v>15.468999999999999</v>
      </c>
      <c r="L9745" s="4">
        <v>28.391999999999999</v>
      </c>
      <c r="M9745" s="4">
        <v>46.320999999999998</v>
      </c>
      <c r="N9745" s="4">
        <v>59.244</v>
      </c>
      <c r="O9745" s="5">
        <v>42305.745292812499</v>
      </c>
      <c r="P9745" s="5">
        <v>43258.050196053242</v>
      </c>
    </row>
    <row r="9746" spans="1:16">
      <c r="A9746">
        <v>6</v>
      </c>
      <c r="B9746">
        <v>19</v>
      </c>
      <c r="C9746">
        <v>16</v>
      </c>
      <c r="D9746">
        <v>128</v>
      </c>
      <c r="E9746">
        <v>70</v>
      </c>
      <c r="F9746">
        <v>6608</v>
      </c>
      <c r="G9746">
        <v>270</v>
      </c>
      <c r="H9746">
        <v>4</v>
      </c>
      <c r="I9746" s="58" t="s">
        <v>11354</v>
      </c>
      <c r="J9746">
        <v>27004</v>
      </c>
      <c r="K9746" s="4">
        <v>1</v>
      </c>
      <c r="L9746" s="4">
        <v>2.0960000000000001</v>
      </c>
      <c r="M9746" s="4">
        <v>0</v>
      </c>
      <c r="N9746" s="4">
        <v>1.0960000000000001</v>
      </c>
      <c r="O9746" s="5">
        <v>42305.745292812499</v>
      </c>
      <c r="P9746" s="5">
        <v>42305.745292812499</v>
      </c>
    </row>
    <row r="9747" spans="1:16">
      <c r="A9747">
        <v>6</v>
      </c>
      <c r="B9747">
        <v>19</v>
      </c>
      <c r="C9747">
        <v>16</v>
      </c>
      <c r="D9747">
        <v>128</v>
      </c>
      <c r="E9747">
        <v>779</v>
      </c>
      <c r="F9747">
        <v>6619</v>
      </c>
      <c r="G9747">
        <v>991</v>
      </c>
      <c r="H9747">
        <v>1</v>
      </c>
      <c r="I9747" s="58" t="s">
        <v>1795</v>
      </c>
      <c r="J9747">
        <v>99101</v>
      </c>
      <c r="K9747" s="4">
        <v>4</v>
      </c>
      <c r="L9747" s="4">
        <v>13.494999999999999</v>
      </c>
      <c r="M9747" s="4">
        <v>0</v>
      </c>
      <c r="N9747" s="4">
        <v>9.4939999999999998</v>
      </c>
      <c r="O9747" s="5">
        <v>42305.745292812499</v>
      </c>
      <c r="P9747" s="5">
        <v>43258.050196053242</v>
      </c>
    </row>
    <row r="9748" spans="1:16">
      <c r="A9748">
        <v>6</v>
      </c>
      <c r="B9748">
        <v>19</v>
      </c>
      <c r="C9748">
        <v>16</v>
      </c>
      <c r="D9748">
        <v>128</v>
      </c>
      <c r="E9748">
        <v>779</v>
      </c>
      <c r="F9748">
        <v>6620</v>
      </c>
      <c r="G9748">
        <v>2432</v>
      </c>
      <c r="H9748">
        <v>1</v>
      </c>
      <c r="I9748" s="58">
        <v>194311</v>
      </c>
      <c r="J9748">
        <v>243201</v>
      </c>
      <c r="K9748" s="4">
        <v>0</v>
      </c>
      <c r="L9748" s="4">
        <v>1.9490000000000001</v>
      </c>
      <c r="M9748" s="4">
        <v>9.4939999999999998</v>
      </c>
      <c r="N9748" s="4">
        <v>11.444000000000001</v>
      </c>
      <c r="O9748" s="5">
        <v>42305.745292812499</v>
      </c>
      <c r="P9748" s="5">
        <v>43258.050196053242</v>
      </c>
    </row>
    <row r="9749" spans="1:16">
      <c r="A9749">
        <v>6</v>
      </c>
      <c r="B9749">
        <v>19</v>
      </c>
      <c r="C9749">
        <v>16</v>
      </c>
      <c r="D9749">
        <v>128</v>
      </c>
      <c r="E9749">
        <v>780</v>
      </c>
      <c r="F9749">
        <v>6621</v>
      </c>
      <c r="G9749">
        <v>943</v>
      </c>
      <c r="H9749">
        <v>1</v>
      </c>
      <c r="I9749" s="58" t="s">
        <v>11355</v>
      </c>
      <c r="J9749">
        <v>94301</v>
      </c>
      <c r="K9749" s="4">
        <v>0.5</v>
      </c>
      <c r="L9749" s="4">
        <v>8.0969999999999995</v>
      </c>
      <c r="M9749" s="4">
        <v>0</v>
      </c>
      <c r="N9749" s="4">
        <v>7.5970000000000004</v>
      </c>
      <c r="O9749" s="5">
        <v>42305.745292812499</v>
      </c>
      <c r="P9749" s="5">
        <v>42305.745292812499</v>
      </c>
    </row>
    <row r="9750" spans="1:16">
      <c r="A9750">
        <v>6</v>
      </c>
      <c r="B9750">
        <v>19</v>
      </c>
      <c r="C9750">
        <v>16</v>
      </c>
      <c r="D9750">
        <v>128</v>
      </c>
      <c r="E9750">
        <v>780</v>
      </c>
      <c r="F9750">
        <v>6622</v>
      </c>
      <c r="G9750">
        <v>1095</v>
      </c>
      <c r="H9750">
        <v>1</v>
      </c>
      <c r="I9750" s="58" t="s">
        <v>11356</v>
      </c>
      <c r="J9750">
        <v>109501</v>
      </c>
      <c r="K9750" s="4">
        <v>7.9429999999999996</v>
      </c>
      <c r="L9750" s="4">
        <v>13.629</v>
      </c>
      <c r="M9750" s="4">
        <v>11.323</v>
      </c>
      <c r="N9750" s="4">
        <v>17.009</v>
      </c>
      <c r="O9750" s="5">
        <v>42305.745292812499</v>
      </c>
      <c r="P9750" s="5">
        <v>42305.745292812499</v>
      </c>
    </row>
    <row r="9751" spans="1:16">
      <c r="A9751">
        <v>6</v>
      </c>
      <c r="B9751">
        <v>19</v>
      </c>
      <c r="C9751">
        <v>16</v>
      </c>
      <c r="D9751">
        <v>128</v>
      </c>
      <c r="E9751">
        <v>780</v>
      </c>
      <c r="F9751">
        <v>6623</v>
      </c>
      <c r="G9751">
        <v>1095</v>
      </c>
      <c r="H9751">
        <v>4</v>
      </c>
      <c r="I9751" s="58" t="s">
        <v>11357</v>
      </c>
      <c r="J9751">
        <v>109504</v>
      </c>
      <c r="K9751" s="4">
        <v>10</v>
      </c>
      <c r="L9751" s="4">
        <v>12.555999999999999</v>
      </c>
      <c r="M9751" s="4">
        <v>7.5970000000000004</v>
      </c>
      <c r="N9751" s="4">
        <v>10.153</v>
      </c>
      <c r="O9751" s="5">
        <v>42305.745292812499</v>
      </c>
      <c r="P9751" s="5">
        <v>42305.745292812499</v>
      </c>
    </row>
    <row r="9752" spans="1:16">
      <c r="A9752">
        <v>6</v>
      </c>
      <c r="B9752">
        <v>19</v>
      </c>
      <c r="C9752">
        <v>16</v>
      </c>
      <c r="D9752">
        <v>128</v>
      </c>
      <c r="E9752">
        <v>784</v>
      </c>
      <c r="F9752">
        <v>6624</v>
      </c>
      <c r="G9752">
        <v>3598</v>
      </c>
      <c r="H9752">
        <v>1</v>
      </c>
      <c r="I9752" s="58">
        <v>620184</v>
      </c>
      <c r="J9752">
        <v>359801</v>
      </c>
      <c r="K9752" s="4">
        <v>0</v>
      </c>
      <c r="L9752" s="4">
        <v>0.872</v>
      </c>
      <c r="M9752" s="4">
        <v>0</v>
      </c>
      <c r="N9752" s="4">
        <v>0.872</v>
      </c>
      <c r="O9752" s="5">
        <v>42305.745292812499</v>
      </c>
      <c r="P9752" s="5">
        <v>42305.745292812499</v>
      </c>
    </row>
    <row r="9753" spans="1:16">
      <c r="A9753">
        <v>6</v>
      </c>
      <c r="B9753">
        <v>19</v>
      </c>
      <c r="C9753">
        <v>16</v>
      </c>
      <c r="D9753">
        <v>128</v>
      </c>
      <c r="E9753">
        <v>83</v>
      </c>
      <c r="F9753">
        <v>6609</v>
      </c>
      <c r="G9753">
        <v>366</v>
      </c>
      <c r="H9753">
        <v>7</v>
      </c>
      <c r="I9753" s="58" t="s">
        <v>11358</v>
      </c>
      <c r="J9753">
        <v>36607</v>
      </c>
      <c r="K9753" s="4">
        <v>0</v>
      </c>
      <c r="L9753" s="4">
        <v>1.3280000000000001</v>
      </c>
      <c r="M9753" s="4">
        <v>0</v>
      </c>
      <c r="N9753" s="4">
        <v>1.3280000000000001</v>
      </c>
      <c r="O9753" s="5">
        <v>42305.745292812499</v>
      </c>
      <c r="P9753" s="5">
        <v>42305.745292812499</v>
      </c>
    </row>
    <row r="9754" spans="1:16">
      <c r="A9754">
        <v>6</v>
      </c>
      <c r="B9754">
        <v>19</v>
      </c>
      <c r="C9754">
        <v>16</v>
      </c>
      <c r="D9754">
        <v>128</v>
      </c>
      <c r="E9754">
        <v>864</v>
      </c>
      <c r="F9754">
        <v>6625</v>
      </c>
      <c r="G9754">
        <v>1827</v>
      </c>
      <c r="H9754">
        <v>1</v>
      </c>
      <c r="I9754" s="58">
        <v>-26662</v>
      </c>
      <c r="J9754">
        <v>182701</v>
      </c>
      <c r="K9754" s="4">
        <v>1</v>
      </c>
      <c r="L9754" s="4">
        <v>1.927</v>
      </c>
      <c r="M9754" s="4">
        <v>0</v>
      </c>
      <c r="N9754" s="4">
        <v>0.92700000000000005</v>
      </c>
      <c r="O9754" s="5">
        <v>42305.745292812499</v>
      </c>
      <c r="P9754" s="5">
        <v>42305.745292812499</v>
      </c>
    </row>
    <row r="9755" spans="1:16">
      <c r="A9755">
        <v>6</v>
      </c>
      <c r="B9755">
        <v>19</v>
      </c>
      <c r="C9755">
        <v>16</v>
      </c>
      <c r="D9755">
        <v>128</v>
      </c>
      <c r="E9755">
        <v>887</v>
      </c>
      <c r="F9755">
        <v>6626</v>
      </c>
      <c r="G9755">
        <v>1095</v>
      </c>
      <c r="H9755">
        <v>3</v>
      </c>
      <c r="I9755" s="58" t="s">
        <v>11359</v>
      </c>
      <c r="J9755">
        <v>109503</v>
      </c>
      <c r="K9755" s="4">
        <v>1</v>
      </c>
      <c r="L9755" s="4">
        <v>18.221</v>
      </c>
      <c r="M9755" s="4">
        <v>0</v>
      </c>
      <c r="N9755" s="4">
        <v>17.221</v>
      </c>
      <c r="O9755" s="5">
        <v>42305.745292812499</v>
      </c>
      <c r="P9755" s="5">
        <v>42305.745292812499</v>
      </c>
    </row>
    <row r="9756" spans="1:16">
      <c r="A9756">
        <v>6</v>
      </c>
      <c r="B9756">
        <v>19</v>
      </c>
      <c r="C9756">
        <v>16</v>
      </c>
      <c r="D9756">
        <v>128</v>
      </c>
      <c r="E9756">
        <v>933</v>
      </c>
      <c r="F9756">
        <v>6627</v>
      </c>
      <c r="G9756">
        <v>1122</v>
      </c>
      <c r="H9756">
        <v>1</v>
      </c>
      <c r="I9756" s="58" t="s">
        <v>1797</v>
      </c>
      <c r="J9756">
        <v>112201</v>
      </c>
      <c r="K9756" s="4">
        <v>4.202</v>
      </c>
      <c r="L9756" s="4">
        <v>13.420999999999999</v>
      </c>
      <c r="M9756" s="4">
        <v>35.213000000000001</v>
      </c>
      <c r="N9756" s="4">
        <v>44.432000000000002</v>
      </c>
      <c r="O9756" s="5">
        <v>42305.745292812499</v>
      </c>
      <c r="P9756" s="5">
        <v>42305.745292812499</v>
      </c>
    </row>
    <row r="9757" spans="1:16">
      <c r="A9757">
        <v>6</v>
      </c>
      <c r="B9757">
        <v>19</v>
      </c>
      <c r="C9757">
        <v>16</v>
      </c>
      <c r="D9757">
        <v>128</v>
      </c>
      <c r="E9757">
        <v>933</v>
      </c>
      <c r="F9757">
        <v>6628</v>
      </c>
      <c r="G9757">
        <v>1739</v>
      </c>
      <c r="H9757">
        <v>1</v>
      </c>
      <c r="I9757" s="58">
        <v>-58803</v>
      </c>
      <c r="J9757">
        <v>173901</v>
      </c>
      <c r="K9757" s="4">
        <v>0</v>
      </c>
      <c r="L9757" s="4">
        <v>4.202</v>
      </c>
      <c r="M9757" s="4">
        <v>31.010999999999999</v>
      </c>
      <c r="N9757" s="4">
        <v>35.213000000000001</v>
      </c>
      <c r="O9757" s="5">
        <v>42305.745292812499</v>
      </c>
      <c r="P9757" s="5">
        <v>43258.050196053242</v>
      </c>
    </row>
    <row r="9758" spans="1:16">
      <c r="A9758">
        <v>6</v>
      </c>
      <c r="B9758">
        <v>19</v>
      </c>
      <c r="C9758">
        <v>16</v>
      </c>
      <c r="D9758">
        <v>128</v>
      </c>
      <c r="E9758">
        <v>934</v>
      </c>
      <c r="F9758">
        <v>6629</v>
      </c>
      <c r="G9758">
        <v>1121</v>
      </c>
      <c r="H9758">
        <v>1</v>
      </c>
      <c r="I9758" s="58" t="s">
        <v>11360</v>
      </c>
      <c r="J9758">
        <v>112101</v>
      </c>
      <c r="K9758" s="4">
        <v>4</v>
      </c>
      <c r="L9758" s="4">
        <v>12.471</v>
      </c>
      <c r="M9758" s="4">
        <v>0</v>
      </c>
      <c r="N9758" s="4">
        <v>8.4710000000000001</v>
      </c>
      <c r="O9758" s="5">
        <v>42305.745292812499</v>
      </c>
      <c r="P9758" s="5">
        <v>42305.745292812499</v>
      </c>
    </row>
    <row r="9759" spans="1:16">
      <c r="A9759">
        <v>6</v>
      </c>
      <c r="B9759">
        <v>19</v>
      </c>
      <c r="C9759">
        <v>16</v>
      </c>
      <c r="D9759">
        <v>88</v>
      </c>
      <c r="E9759">
        <v>1019</v>
      </c>
      <c r="F9759">
        <v>6546</v>
      </c>
      <c r="G9759">
        <v>1117</v>
      </c>
      <c r="H9759">
        <v>3</v>
      </c>
      <c r="I9759" s="58" t="s">
        <v>11361</v>
      </c>
      <c r="J9759">
        <v>111703</v>
      </c>
      <c r="K9759" s="4">
        <v>0</v>
      </c>
      <c r="L9759" s="4">
        <v>14.683</v>
      </c>
      <c r="M9759" s="4">
        <v>1.1950000000000001</v>
      </c>
      <c r="N9759" s="4">
        <v>15.878</v>
      </c>
      <c r="O9759" s="5">
        <v>42305.745292812499</v>
      </c>
      <c r="P9759" s="5">
        <v>42305.745292812499</v>
      </c>
    </row>
    <row r="9760" spans="1:16">
      <c r="A9760">
        <v>6</v>
      </c>
      <c r="B9760">
        <v>19</v>
      </c>
      <c r="C9760">
        <v>16</v>
      </c>
      <c r="D9760">
        <v>88</v>
      </c>
      <c r="E9760">
        <v>1020</v>
      </c>
      <c r="F9760">
        <v>6547</v>
      </c>
      <c r="G9760">
        <v>1196</v>
      </c>
      <c r="H9760">
        <v>2</v>
      </c>
      <c r="I9760" s="58" t="s">
        <v>11362</v>
      </c>
      <c r="J9760">
        <v>119602</v>
      </c>
      <c r="K9760" s="4">
        <v>0</v>
      </c>
      <c r="L9760" s="4">
        <v>5.8259999999999996</v>
      </c>
      <c r="M9760" s="4">
        <v>6.976</v>
      </c>
      <c r="N9760" s="4">
        <v>12.802</v>
      </c>
      <c r="O9760" s="5">
        <v>42305.745292812499</v>
      </c>
      <c r="P9760" s="5">
        <v>43258.050196053242</v>
      </c>
    </row>
    <row r="9761" spans="1:16">
      <c r="A9761">
        <v>6</v>
      </c>
      <c r="B9761">
        <v>19</v>
      </c>
      <c r="C9761">
        <v>16</v>
      </c>
      <c r="D9761">
        <v>88</v>
      </c>
      <c r="E9761">
        <v>1020</v>
      </c>
      <c r="F9761">
        <v>6548</v>
      </c>
      <c r="G9761">
        <v>1196</v>
      </c>
      <c r="H9761">
        <v>3</v>
      </c>
      <c r="I9761" s="58" t="s">
        <v>11363</v>
      </c>
      <c r="J9761">
        <v>119603</v>
      </c>
      <c r="K9761" s="4">
        <v>0</v>
      </c>
      <c r="L9761" s="4">
        <v>13.067</v>
      </c>
      <c r="M9761" s="4">
        <v>12.862</v>
      </c>
      <c r="N9761" s="4">
        <v>25.928999999999998</v>
      </c>
      <c r="O9761" s="5">
        <v>42305.745292812499</v>
      </c>
      <c r="P9761" s="5">
        <v>42305.745292812499</v>
      </c>
    </row>
    <row r="9762" spans="1:16">
      <c r="A9762">
        <v>6</v>
      </c>
      <c r="B9762">
        <v>19</v>
      </c>
      <c r="C9762">
        <v>16</v>
      </c>
      <c r="D9762">
        <v>88</v>
      </c>
      <c r="E9762">
        <v>1020</v>
      </c>
      <c r="F9762">
        <v>6549</v>
      </c>
      <c r="G9762">
        <v>2346</v>
      </c>
      <c r="H9762">
        <v>2</v>
      </c>
      <c r="I9762" s="58">
        <v>162931</v>
      </c>
      <c r="J9762">
        <v>234602</v>
      </c>
      <c r="K9762" s="4">
        <v>0</v>
      </c>
      <c r="L9762" s="4">
        <v>1.329</v>
      </c>
      <c r="M9762" s="4">
        <v>5.6470000000000002</v>
      </c>
      <c r="N9762" s="4">
        <v>6.976</v>
      </c>
      <c r="O9762" s="5">
        <v>42305.745292812499</v>
      </c>
      <c r="P9762" s="5">
        <v>43258.050196053242</v>
      </c>
    </row>
    <row r="9763" spans="1:16">
      <c r="A9763">
        <v>6</v>
      </c>
      <c r="B9763">
        <v>19</v>
      </c>
      <c r="C9763">
        <v>16</v>
      </c>
      <c r="D9763">
        <v>88</v>
      </c>
      <c r="E9763">
        <v>1456</v>
      </c>
      <c r="F9763">
        <v>6550</v>
      </c>
      <c r="G9763">
        <v>691</v>
      </c>
      <c r="H9763">
        <v>3</v>
      </c>
      <c r="I9763" s="58" t="s">
        <v>11364</v>
      </c>
      <c r="J9763">
        <v>69103</v>
      </c>
      <c r="K9763" s="4">
        <v>0</v>
      </c>
      <c r="L9763" s="4">
        <v>6.1289999999999996</v>
      </c>
      <c r="M9763" s="4">
        <v>10.601000000000001</v>
      </c>
      <c r="N9763" s="4">
        <v>16.73</v>
      </c>
      <c r="O9763" s="5">
        <v>42305.745292812499</v>
      </c>
      <c r="P9763" s="5">
        <v>42305.745292812499</v>
      </c>
    </row>
    <row r="9764" spans="1:16">
      <c r="A9764">
        <v>6</v>
      </c>
      <c r="B9764">
        <v>19</v>
      </c>
      <c r="C9764">
        <v>16</v>
      </c>
      <c r="D9764">
        <v>88</v>
      </c>
      <c r="E9764">
        <v>1456</v>
      </c>
      <c r="F9764">
        <v>6551</v>
      </c>
      <c r="G9764">
        <v>3279</v>
      </c>
      <c r="H9764">
        <v>1</v>
      </c>
      <c r="I9764" s="58">
        <v>503672</v>
      </c>
      <c r="J9764">
        <v>327901</v>
      </c>
      <c r="K9764" s="4">
        <v>0</v>
      </c>
      <c r="L9764" s="4">
        <v>10.601000000000001</v>
      </c>
      <c r="M9764" s="4">
        <v>0</v>
      </c>
      <c r="N9764" s="4">
        <v>10.601000000000001</v>
      </c>
      <c r="O9764" s="5">
        <v>42305.745292812499</v>
      </c>
      <c r="P9764" s="5">
        <v>42305.745292812499</v>
      </c>
    </row>
    <row r="9765" spans="1:16">
      <c r="A9765">
        <v>6</v>
      </c>
      <c r="B9765">
        <v>19</v>
      </c>
      <c r="C9765">
        <v>16</v>
      </c>
      <c r="D9765">
        <v>88</v>
      </c>
      <c r="E9765">
        <v>1810</v>
      </c>
      <c r="F9765">
        <v>6552</v>
      </c>
      <c r="G9765">
        <v>1551</v>
      </c>
      <c r="H9765">
        <v>1</v>
      </c>
      <c r="I9765" s="58" t="s">
        <v>11365</v>
      </c>
      <c r="J9765">
        <v>155101</v>
      </c>
      <c r="K9765" s="4">
        <v>0</v>
      </c>
      <c r="L9765" s="4">
        <v>12.332000000000001</v>
      </c>
      <c r="M9765" s="4">
        <v>0</v>
      </c>
      <c r="N9765" s="4">
        <v>12.332000000000001</v>
      </c>
      <c r="O9765" s="5">
        <v>42305.745292812499</v>
      </c>
      <c r="P9765" s="5">
        <v>42305.745292812499</v>
      </c>
    </row>
    <row r="9766" spans="1:16">
      <c r="A9766">
        <v>6</v>
      </c>
      <c r="B9766">
        <v>19</v>
      </c>
      <c r="C9766">
        <v>16</v>
      </c>
      <c r="D9766">
        <v>88</v>
      </c>
      <c r="E9766">
        <v>2031</v>
      </c>
      <c r="F9766">
        <v>6553</v>
      </c>
      <c r="G9766">
        <v>1843</v>
      </c>
      <c r="H9766">
        <v>1</v>
      </c>
      <c r="I9766" s="58">
        <v>-20818</v>
      </c>
      <c r="J9766">
        <v>184301</v>
      </c>
      <c r="K9766" s="4">
        <v>0</v>
      </c>
      <c r="L9766" s="4">
        <v>20.236999999999998</v>
      </c>
      <c r="M9766" s="4">
        <v>0</v>
      </c>
      <c r="N9766" s="4">
        <v>13.387</v>
      </c>
      <c r="O9766" s="5">
        <v>42305.745292812499</v>
      </c>
      <c r="P9766" s="5">
        <v>42305.745292812499</v>
      </c>
    </row>
    <row r="9767" spans="1:16">
      <c r="A9767">
        <v>6</v>
      </c>
      <c r="B9767">
        <v>19</v>
      </c>
      <c r="C9767">
        <v>16</v>
      </c>
      <c r="D9767">
        <v>88</v>
      </c>
      <c r="E9767">
        <v>2107</v>
      </c>
      <c r="F9767">
        <v>6554</v>
      </c>
      <c r="G9767">
        <v>1958</v>
      </c>
      <c r="H9767">
        <v>1</v>
      </c>
      <c r="I9767" s="58">
        <v>21186</v>
      </c>
      <c r="J9767">
        <v>195801</v>
      </c>
      <c r="K9767" s="4">
        <v>0</v>
      </c>
      <c r="L9767" s="4">
        <v>8.4440000000000008</v>
      </c>
      <c r="M9767" s="4">
        <v>0</v>
      </c>
      <c r="N9767" s="4">
        <v>8.4440000000000008</v>
      </c>
      <c r="O9767" s="5">
        <v>42305.745292812499</v>
      </c>
      <c r="P9767" s="5">
        <v>42305.745292812499</v>
      </c>
    </row>
    <row r="9768" spans="1:16">
      <c r="A9768">
        <v>6</v>
      </c>
      <c r="B9768">
        <v>19</v>
      </c>
      <c r="C9768">
        <v>16</v>
      </c>
      <c r="D9768">
        <v>88</v>
      </c>
      <c r="E9768">
        <v>2466</v>
      </c>
      <c r="F9768">
        <v>6555</v>
      </c>
      <c r="G9768">
        <v>2885</v>
      </c>
      <c r="H9768">
        <v>1</v>
      </c>
      <c r="I9768" s="58">
        <v>359767</v>
      </c>
      <c r="J9768">
        <v>288501</v>
      </c>
      <c r="K9768" s="4">
        <v>0</v>
      </c>
      <c r="L9768" s="4">
        <v>16.87</v>
      </c>
      <c r="M9768" s="4">
        <v>0</v>
      </c>
      <c r="N9768" s="4">
        <v>16.87</v>
      </c>
      <c r="O9768" s="5">
        <v>42305.745292812499</v>
      </c>
      <c r="P9768" s="5">
        <v>42305.745292812499</v>
      </c>
    </row>
    <row r="9769" spans="1:16">
      <c r="A9769">
        <v>6</v>
      </c>
      <c r="B9769">
        <v>19</v>
      </c>
      <c r="C9769">
        <v>16</v>
      </c>
      <c r="D9769">
        <v>88</v>
      </c>
      <c r="E9769">
        <v>2467</v>
      </c>
      <c r="F9769">
        <v>6556</v>
      </c>
      <c r="G9769">
        <v>2342</v>
      </c>
      <c r="H9769">
        <v>1</v>
      </c>
      <c r="I9769" s="58">
        <v>161439</v>
      </c>
      <c r="J9769">
        <v>234201</v>
      </c>
      <c r="K9769" s="4">
        <v>0</v>
      </c>
      <c r="L9769" s="4">
        <v>8.4</v>
      </c>
      <c r="M9769" s="4">
        <v>0</v>
      </c>
      <c r="N9769" s="4">
        <v>8.4</v>
      </c>
      <c r="O9769" s="5">
        <v>42305.745292812499</v>
      </c>
      <c r="P9769" s="5">
        <v>42305.745292812499</v>
      </c>
    </row>
    <row r="9770" spans="1:16">
      <c r="A9770">
        <v>6</v>
      </c>
      <c r="B9770">
        <v>19</v>
      </c>
      <c r="C9770">
        <v>16</v>
      </c>
      <c r="D9770">
        <v>88</v>
      </c>
      <c r="E9770">
        <v>2529</v>
      </c>
      <c r="F9770">
        <v>6557</v>
      </c>
      <c r="G9770">
        <v>411</v>
      </c>
      <c r="H9770">
        <v>2</v>
      </c>
      <c r="I9770" s="58" t="s">
        <v>11366</v>
      </c>
      <c r="J9770">
        <v>41102</v>
      </c>
      <c r="K9770" s="4">
        <v>0</v>
      </c>
      <c r="L9770" s="4">
        <v>6.1029999999999998</v>
      </c>
      <c r="M9770" s="4">
        <v>0</v>
      </c>
      <c r="N9770" s="4">
        <v>6.1029999999999998</v>
      </c>
      <c r="O9770" s="5">
        <v>42305.745292812499</v>
      </c>
      <c r="P9770" s="5">
        <v>42305.745292812499</v>
      </c>
    </row>
    <row r="9771" spans="1:16">
      <c r="A9771">
        <v>6</v>
      </c>
      <c r="B9771">
        <v>19</v>
      </c>
      <c r="C9771">
        <v>16</v>
      </c>
      <c r="D9771">
        <v>88</v>
      </c>
      <c r="E9771">
        <v>270</v>
      </c>
      <c r="F9771">
        <v>6544</v>
      </c>
      <c r="G9771">
        <v>691</v>
      </c>
      <c r="H9771">
        <v>2</v>
      </c>
      <c r="I9771" s="58" t="s">
        <v>11367</v>
      </c>
      <c r="J9771">
        <v>69102</v>
      </c>
      <c r="K9771" s="4">
        <v>0</v>
      </c>
      <c r="L9771" s="4">
        <v>3.0939999999999999</v>
      </c>
      <c r="M9771" s="4">
        <v>35.281999999999996</v>
      </c>
      <c r="N9771" s="4">
        <v>38.375999999999998</v>
      </c>
      <c r="O9771" s="5">
        <v>42305.745292812499</v>
      </c>
      <c r="P9771" s="5">
        <v>43258.050196053242</v>
      </c>
    </row>
    <row r="9772" spans="1:16">
      <c r="A9772">
        <v>6</v>
      </c>
      <c r="B9772">
        <v>19</v>
      </c>
      <c r="C9772">
        <v>16</v>
      </c>
      <c r="D9772">
        <v>88</v>
      </c>
      <c r="E9772">
        <v>2969</v>
      </c>
      <c r="F9772">
        <v>6558</v>
      </c>
      <c r="G9772">
        <v>3025</v>
      </c>
      <c r="H9772">
        <v>3</v>
      </c>
      <c r="I9772" s="58">
        <v>410959</v>
      </c>
      <c r="J9772">
        <v>302503</v>
      </c>
      <c r="K9772" s="4">
        <v>0</v>
      </c>
      <c r="L9772" s="4">
        <v>4.742</v>
      </c>
      <c r="M9772" s="4">
        <v>0</v>
      </c>
      <c r="N9772" s="4">
        <v>4.742</v>
      </c>
      <c r="O9772" s="5">
        <v>42305.745292812499</v>
      </c>
      <c r="P9772" s="5">
        <v>42305.745292812499</v>
      </c>
    </row>
    <row r="9773" spans="1:16">
      <c r="A9773">
        <v>6</v>
      </c>
      <c r="B9773">
        <v>19</v>
      </c>
      <c r="C9773">
        <v>16</v>
      </c>
      <c r="D9773">
        <v>88</v>
      </c>
      <c r="E9773">
        <v>3355</v>
      </c>
      <c r="F9773">
        <v>6559</v>
      </c>
      <c r="G9773">
        <v>3393</v>
      </c>
      <c r="H9773">
        <v>1</v>
      </c>
      <c r="I9773" s="58">
        <v>545310</v>
      </c>
      <c r="J9773">
        <v>339301</v>
      </c>
      <c r="K9773" s="4">
        <v>1</v>
      </c>
      <c r="L9773" s="4">
        <v>2.0230000000000001</v>
      </c>
      <c r="M9773" s="4">
        <v>0</v>
      </c>
      <c r="N9773" s="4">
        <v>1.0229999999999999</v>
      </c>
      <c r="O9773" t="s">
        <v>1223</v>
      </c>
      <c r="P9773" t="s">
        <v>1223</v>
      </c>
    </row>
    <row r="9774" spans="1:16">
      <c r="A9774">
        <v>6</v>
      </c>
      <c r="B9774">
        <v>19</v>
      </c>
      <c r="C9774">
        <v>16</v>
      </c>
      <c r="D9774">
        <v>88</v>
      </c>
      <c r="E9774">
        <v>3568</v>
      </c>
      <c r="F9774">
        <v>6560</v>
      </c>
      <c r="G9774">
        <v>155</v>
      </c>
      <c r="H9774">
        <v>9</v>
      </c>
      <c r="I9774" s="58" t="s">
        <v>1799</v>
      </c>
      <c r="J9774">
        <v>15509</v>
      </c>
      <c r="K9774" s="4">
        <v>1</v>
      </c>
      <c r="L9774" s="4">
        <v>1.94</v>
      </c>
      <c r="M9774" s="4">
        <v>0</v>
      </c>
      <c r="N9774" s="4">
        <v>0.94</v>
      </c>
      <c r="O9774" s="5">
        <v>42305.745292812499</v>
      </c>
      <c r="P9774" s="5">
        <v>42305.745292812499</v>
      </c>
    </row>
    <row r="9775" spans="1:16">
      <c r="A9775">
        <v>6</v>
      </c>
      <c r="B9775">
        <v>19</v>
      </c>
      <c r="C9775">
        <v>16</v>
      </c>
      <c r="D9775">
        <v>88</v>
      </c>
      <c r="E9775">
        <v>3569</v>
      </c>
      <c r="F9775">
        <v>6561</v>
      </c>
      <c r="G9775">
        <v>155</v>
      </c>
      <c r="H9775">
        <v>9</v>
      </c>
      <c r="I9775" s="58" t="s">
        <v>1799</v>
      </c>
      <c r="J9775">
        <v>15509</v>
      </c>
      <c r="K9775" s="4">
        <v>10</v>
      </c>
      <c r="L9775" s="4">
        <v>10.17</v>
      </c>
      <c r="M9775" s="4">
        <v>0</v>
      </c>
      <c r="N9775" s="4">
        <v>0.17</v>
      </c>
      <c r="O9775" s="5">
        <v>42305.745292812499</v>
      </c>
      <c r="P9775" s="5">
        <v>42305.745292812499</v>
      </c>
    </row>
    <row r="9776" spans="1:16">
      <c r="A9776">
        <v>6</v>
      </c>
      <c r="B9776">
        <v>19</v>
      </c>
      <c r="C9776">
        <v>16</v>
      </c>
      <c r="D9776">
        <v>88</v>
      </c>
      <c r="E9776">
        <v>3591</v>
      </c>
      <c r="F9776">
        <v>6562</v>
      </c>
      <c r="G9776">
        <v>411</v>
      </c>
      <c r="H9776">
        <v>1</v>
      </c>
      <c r="I9776" s="58" t="s">
        <v>11368</v>
      </c>
      <c r="J9776">
        <v>41101</v>
      </c>
      <c r="K9776" s="4">
        <v>0</v>
      </c>
      <c r="L9776" s="4">
        <v>1.0329999999999999</v>
      </c>
      <c r="M9776" s="4">
        <v>0</v>
      </c>
      <c r="N9776" s="4">
        <v>0.76900000000000002</v>
      </c>
      <c r="O9776" s="5">
        <v>43258.050196053242</v>
      </c>
      <c r="P9776" s="5">
        <v>43258.050196053242</v>
      </c>
    </row>
    <row r="9777" spans="1:16">
      <c r="A9777">
        <v>6</v>
      </c>
      <c r="B9777">
        <v>19</v>
      </c>
      <c r="C9777">
        <v>16</v>
      </c>
      <c r="D9777">
        <v>88</v>
      </c>
      <c r="E9777">
        <v>3952</v>
      </c>
      <c r="F9777">
        <v>6563</v>
      </c>
      <c r="G9777">
        <v>359</v>
      </c>
      <c r="H9777">
        <v>2</v>
      </c>
      <c r="I9777" s="58" t="s">
        <v>11369</v>
      </c>
      <c r="J9777">
        <v>35902</v>
      </c>
      <c r="K9777" s="4">
        <v>0</v>
      </c>
      <c r="L9777" s="4">
        <v>8.16</v>
      </c>
      <c r="M9777" s="4">
        <v>40.834000000000003</v>
      </c>
      <c r="N9777" s="4">
        <v>48.994</v>
      </c>
      <c r="O9777" s="5">
        <v>42305.745292812499</v>
      </c>
      <c r="P9777" s="5">
        <v>42305.745292812499</v>
      </c>
    </row>
    <row r="9778" spans="1:16">
      <c r="A9778">
        <v>6</v>
      </c>
      <c r="B9778">
        <v>19</v>
      </c>
      <c r="C9778">
        <v>16</v>
      </c>
      <c r="D9778">
        <v>88</v>
      </c>
      <c r="E9778">
        <v>4035</v>
      </c>
      <c r="F9778">
        <v>6564</v>
      </c>
      <c r="G9778">
        <v>516</v>
      </c>
      <c r="H9778">
        <v>2</v>
      </c>
      <c r="I9778" s="58" t="s">
        <v>11370</v>
      </c>
      <c r="J9778">
        <v>51602</v>
      </c>
      <c r="K9778" s="4">
        <v>0</v>
      </c>
      <c r="L9778" s="4">
        <v>17.97</v>
      </c>
      <c r="M9778" s="4">
        <v>10.196999999999999</v>
      </c>
      <c r="N9778" s="4">
        <v>28.167000000000002</v>
      </c>
      <c r="O9778" s="5">
        <v>42305.745292812499</v>
      </c>
      <c r="P9778" s="5">
        <v>43258.050196053242</v>
      </c>
    </row>
    <row r="9779" spans="1:16">
      <c r="A9779">
        <v>6</v>
      </c>
      <c r="B9779">
        <v>19</v>
      </c>
      <c r="C9779">
        <v>16</v>
      </c>
      <c r="D9779">
        <v>88</v>
      </c>
      <c r="E9779">
        <v>4035</v>
      </c>
      <c r="F9779">
        <v>6565</v>
      </c>
      <c r="G9779">
        <v>3075</v>
      </c>
      <c r="H9779">
        <v>1</v>
      </c>
      <c r="I9779" s="58">
        <v>429162</v>
      </c>
      <c r="J9779">
        <v>307501</v>
      </c>
      <c r="K9779" s="4">
        <v>0</v>
      </c>
      <c r="L9779" s="4">
        <v>14.997</v>
      </c>
      <c r="M9779" s="4">
        <v>32.256</v>
      </c>
      <c r="N9779" s="4">
        <v>47.253</v>
      </c>
      <c r="O9779" s="5">
        <v>42305.745292812499</v>
      </c>
      <c r="P9779" s="5">
        <v>42305.745292812499</v>
      </c>
    </row>
    <row r="9780" spans="1:16">
      <c r="A9780">
        <v>6</v>
      </c>
      <c r="B9780">
        <v>19</v>
      </c>
      <c r="C9780">
        <v>16</v>
      </c>
      <c r="D9780">
        <v>88</v>
      </c>
      <c r="E9780">
        <v>4125</v>
      </c>
      <c r="F9780">
        <v>6566</v>
      </c>
      <c r="G9780">
        <v>155</v>
      </c>
      <c r="H9780">
        <v>8</v>
      </c>
      <c r="I9780" s="58" t="s">
        <v>11371</v>
      </c>
      <c r="J9780">
        <v>15508</v>
      </c>
      <c r="K9780" s="4">
        <v>0</v>
      </c>
      <c r="L9780" s="4">
        <v>0.63700000000000001</v>
      </c>
      <c r="M9780" s="4">
        <v>0</v>
      </c>
      <c r="N9780" s="4">
        <v>0.63700000000000001</v>
      </c>
      <c r="O9780" s="5">
        <v>42305.745292812499</v>
      </c>
      <c r="P9780" s="5">
        <v>42305.745292812499</v>
      </c>
    </row>
    <row r="9781" spans="1:16">
      <c r="A9781">
        <v>6</v>
      </c>
      <c r="B9781">
        <v>19</v>
      </c>
      <c r="C9781">
        <v>16</v>
      </c>
      <c r="D9781">
        <v>88</v>
      </c>
      <c r="E9781">
        <v>4520</v>
      </c>
      <c r="F9781">
        <v>6567</v>
      </c>
      <c r="G9781">
        <v>88</v>
      </c>
      <c r="H9781">
        <v>2</v>
      </c>
      <c r="I9781" s="58">
        <v>32174</v>
      </c>
      <c r="J9781">
        <v>8802</v>
      </c>
      <c r="K9781" s="4">
        <v>0</v>
      </c>
      <c r="L9781" s="4">
        <v>17.286000000000001</v>
      </c>
      <c r="M9781" s="4">
        <v>455.92700000000002</v>
      </c>
      <c r="N9781" s="4">
        <v>473.21300000000002</v>
      </c>
      <c r="O9781" s="5">
        <v>42305.745292812499</v>
      </c>
      <c r="P9781" s="5">
        <v>42305.745292812499</v>
      </c>
    </row>
    <row r="9782" spans="1:16">
      <c r="A9782">
        <v>6</v>
      </c>
      <c r="B9782">
        <v>19</v>
      </c>
      <c r="C9782">
        <v>16</v>
      </c>
      <c r="D9782">
        <v>88</v>
      </c>
      <c r="E9782">
        <v>4520</v>
      </c>
      <c r="F9782">
        <v>6568</v>
      </c>
      <c r="G9782">
        <v>88</v>
      </c>
      <c r="H9782">
        <v>3</v>
      </c>
      <c r="I9782" s="58">
        <v>32203</v>
      </c>
      <c r="J9782">
        <v>8803</v>
      </c>
      <c r="K9782" s="4">
        <v>0.5</v>
      </c>
      <c r="L9782" s="4">
        <v>13.526</v>
      </c>
      <c r="M9782" s="4">
        <v>442.90100000000001</v>
      </c>
      <c r="N9782" s="4">
        <v>455.92700000000002</v>
      </c>
      <c r="O9782" s="5">
        <v>42305.745292812499</v>
      </c>
      <c r="P9782" s="5">
        <v>42305.745292812499</v>
      </c>
    </row>
    <row r="9783" spans="1:16">
      <c r="A9783">
        <v>6</v>
      </c>
      <c r="B9783">
        <v>19</v>
      </c>
      <c r="C9783">
        <v>16</v>
      </c>
      <c r="D9783">
        <v>88</v>
      </c>
      <c r="E9783">
        <v>4542</v>
      </c>
      <c r="F9783">
        <v>6569</v>
      </c>
      <c r="G9783">
        <v>155</v>
      </c>
      <c r="H9783">
        <v>2</v>
      </c>
      <c r="I9783" s="58" t="s">
        <v>11372</v>
      </c>
      <c r="J9783">
        <v>15502</v>
      </c>
      <c r="K9783" s="4">
        <v>0</v>
      </c>
      <c r="L9783" s="4">
        <v>7.1</v>
      </c>
      <c r="M9783" s="4">
        <v>432.26900000000001</v>
      </c>
      <c r="N9783" s="4">
        <v>439.36900000000003</v>
      </c>
      <c r="O9783" s="5">
        <v>42305.745292812499</v>
      </c>
      <c r="P9783" s="5">
        <v>42305.745292812499</v>
      </c>
    </row>
    <row r="9784" spans="1:16">
      <c r="A9784">
        <v>6</v>
      </c>
      <c r="B9784">
        <v>19</v>
      </c>
      <c r="C9784">
        <v>16</v>
      </c>
      <c r="D9784">
        <v>88</v>
      </c>
      <c r="E9784">
        <v>4542</v>
      </c>
      <c r="F9784">
        <v>6570</v>
      </c>
      <c r="G9784">
        <v>155</v>
      </c>
      <c r="H9784">
        <v>3</v>
      </c>
      <c r="I9784" s="58" t="s">
        <v>11373</v>
      </c>
      <c r="J9784">
        <v>15503</v>
      </c>
      <c r="K9784" s="4">
        <v>0</v>
      </c>
      <c r="L9784" s="4">
        <v>8.9060000000000006</v>
      </c>
      <c r="M9784" s="4">
        <v>439.36900000000003</v>
      </c>
      <c r="N9784" s="4">
        <v>448.27499999999998</v>
      </c>
      <c r="O9784" s="5">
        <v>42305.745292812499</v>
      </c>
      <c r="P9784" s="5">
        <v>43258.050196053242</v>
      </c>
    </row>
    <row r="9785" spans="1:16">
      <c r="A9785">
        <v>6</v>
      </c>
      <c r="B9785">
        <v>19</v>
      </c>
      <c r="C9785">
        <v>16</v>
      </c>
      <c r="D9785">
        <v>88</v>
      </c>
      <c r="E9785">
        <v>4542</v>
      </c>
      <c r="F9785">
        <v>6571</v>
      </c>
      <c r="G9785">
        <v>155</v>
      </c>
      <c r="H9785">
        <v>4</v>
      </c>
      <c r="I9785" s="58" t="s">
        <v>11374</v>
      </c>
      <c r="J9785">
        <v>15504</v>
      </c>
      <c r="K9785" s="4">
        <v>0</v>
      </c>
      <c r="L9785" s="4">
        <v>17.149000000000001</v>
      </c>
      <c r="M9785" s="4">
        <v>448.27499999999998</v>
      </c>
      <c r="N9785" s="4">
        <v>465.42399999999998</v>
      </c>
      <c r="O9785" s="5">
        <v>42305.745292812499</v>
      </c>
      <c r="P9785" s="5">
        <v>43258.050196053242</v>
      </c>
    </row>
    <row r="9786" spans="1:16">
      <c r="A9786">
        <v>6</v>
      </c>
      <c r="B9786">
        <v>19</v>
      </c>
      <c r="C9786">
        <v>16</v>
      </c>
      <c r="D9786">
        <v>88</v>
      </c>
      <c r="E9786">
        <v>775</v>
      </c>
      <c r="F9786">
        <v>6545</v>
      </c>
      <c r="G9786">
        <v>943</v>
      </c>
      <c r="H9786">
        <v>4</v>
      </c>
      <c r="I9786" s="58" t="s">
        <v>11375</v>
      </c>
      <c r="J9786">
        <v>94304</v>
      </c>
      <c r="K9786" s="4">
        <v>0</v>
      </c>
      <c r="L9786" s="4">
        <v>15.154</v>
      </c>
      <c r="M9786" s="4">
        <v>0</v>
      </c>
      <c r="N9786" s="4">
        <v>15.113</v>
      </c>
      <c r="O9786" s="5">
        <v>43258.050196053242</v>
      </c>
      <c r="P9786" s="5">
        <v>43258.050196053242</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255"/>
  <sheetViews>
    <sheetView workbookViewId="0"/>
  </sheetViews>
  <sheetFormatPr defaultColWidth="9" defaultRowHeight="12.75"/>
  <cols>
    <col min="1" max="1" width="14.140625" bestFit="1" customWidth="1"/>
    <col min="2" max="2" width="17.42578125" bestFit="1" customWidth="1"/>
    <col min="3" max="4" width="15.140625" bestFit="1" customWidth="1"/>
  </cols>
  <sheetData>
    <row r="1" spans="1:4" s="54" customFormat="1">
      <c r="A1" s="54" t="s">
        <v>1220</v>
      </c>
      <c r="B1" s="54" t="s">
        <v>11376</v>
      </c>
      <c r="C1" s="55" t="s">
        <v>0</v>
      </c>
      <c r="D1" s="55" t="s">
        <v>1</v>
      </c>
    </row>
    <row r="2" spans="1:4">
      <c r="A2">
        <v>1</v>
      </c>
      <c r="B2" t="s">
        <v>1045</v>
      </c>
      <c r="C2" s="1">
        <v>36161</v>
      </c>
      <c r="D2" s="1">
        <v>2958465</v>
      </c>
    </row>
    <row r="3" spans="1:4">
      <c r="A3">
        <v>2</v>
      </c>
      <c r="B3" t="s">
        <v>951</v>
      </c>
      <c r="C3" s="1">
        <v>36161</v>
      </c>
      <c r="D3" s="1">
        <v>2958465</v>
      </c>
    </row>
    <row r="4" spans="1:4">
      <c r="A4">
        <v>3</v>
      </c>
      <c r="B4" t="s">
        <v>1800</v>
      </c>
      <c r="C4" s="1">
        <v>36161</v>
      </c>
      <c r="D4" s="1">
        <v>2958465</v>
      </c>
    </row>
    <row r="5" spans="1:4">
      <c r="A5">
        <v>4</v>
      </c>
      <c r="B5" t="s">
        <v>11377</v>
      </c>
      <c r="C5" s="1">
        <v>36161</v>
      </c>
      <c r="D5" s="1">
        <v>2958465</v>
      </c>
    </row>
    <row r="6" spans="1:4">
      <c r="A6">
        <v>5</v>
      </c>
      <c r="B6" t="s">
        <v>1801</v>
      </c>
      <c r="C6" s="1">
        <v>36161</v>
      </c>
      <c r="D6" s="1">
        <v>2958465</v>
      </c>
    </row>
    <row r="7" spans="1:4">
      <c r="A7">
        <v>6</v>
      </c>
      <c r="B7" t="s">
        <v>1201</v>
      </c>
      <c r="C7" s="1">
        <v>36161</v>
      </c>
      <c r="D7" s="1">
        <v>2958465</v>
      </c>
    </row>
    <row r="8" spans="1:4">
      <c r="A8">
        <v>7</v>
      </c>
      <c r="B8" t="s">
        <v>1132</v>
      </c>
      <c r="C8" s="1">
        <v>36161</v>
      </c>
      <c r="D8" s="1">
        <v>2958465</v>
      </c>
    </row>
    <row r="9" spans="1:4">
      <c r="A9">
        <v>8</v>
      </c>
      <c r="B9" t="s">
        <v>270</v>
      </c>
      <c r="C9" s="1">
        <v>36161</v>
      </c>
      <c r="D9" s="1">
        <v>2958465</v>
      </c>
    </row>
    <row r="10" spans="1:4">
      <c r="A10">
        <v>9</v>
      </c>
      <c r="B10" t="s">
        <v>1048</v>
      </c>
      <c r="C10" s="1">
        <v>36161</v>
      </c>
      <c r="D10" s="1">
        <v>2958465</v>
      </c>
    </row>
    <row r="11" spans="1:4">
      <c r="A11">
        <v>10</v>
      </c>
      <c r="B11" t="s">
        <v>1050</v>
      </c>
      <c r="C11" s="1">
        <v>36161</v>
      </c>
      <c r="D11" s="1">
        <v>2958465</v>
      </c>
    </row>
    <row r="12" spans="1:4">
      <c r="A12">
        <v>11</v>
      </c>
      <c r="B12" t="s">
        <v>957</v>
      </c>
      <c r="C12" s="1">
        <v>36161</v>
      </c>
      <c r="D12" s="1">
        <v>2958465</v>
      </c>
    </row>
    <row r="13" spans="1:4">
      <c r="A13">
        <v>12</v>
      </c>
      <c r="B13" t="s">
        <v>182</v>
      </c>
      <c r="C13" s="1">
        <v>36161</v>
      </c>
      <c r="D13" s="1">
        <v>2958465</v>
      </c>
    </row>
    <row r="14" spans="1:4">
      <c r="A14">
        <v>13</v>
      </c>
      <c r="B14" t="s">
        <v>11378</v>
      </c>
      <c r="C14" s="1">
        <v>36161</v>
      </c>
      <c r="D14" s="1">
        <v>2958465</v>
      </c>
    </row>
    <row r="15" spans="1:4">
      <c r="A15">
        <v>14</v>
      </c>
      <c r="B15" t="s">
        <v>1802</v>
      </c>
      <c r="C15" s="1">
        <v>36161</v>
      </c>
      <c r="D15" s="1">
        <v>2958465</v>
      </c>
    </row>
    <row r="16" spans="1:4">
      <c r="A16">
        <v>15</v>
      </c>
      <c r="B16" t="s">
        <v>1803</v>
      </c>
      <c r="C16" s="1">
        <v>36161</v>
      </c>
      <c r="D16" s="1">
        <v>2958465</v>
      </c>
    </row>
    <row r="17" spans="1:4">
      <c r="A17">
        <v>16</v>
      </c>
      <c r="B17" t="s">
        <v>1053</v>
      </c>
      <c r="C17" s="1">
        <v>36161</v>
      </c>
      <c r="D17" s="1">
        <v>2958465</v>
      </c>
    </row>
    <row r="18" spans="1:4">
      <c r="A18">
        <v>17</v>
      </c>
      <c r="B18" t="s">
        <v>1135</v>
      </c>
      <c r="C18" s="1">
        <v>36161</v>
      </c>
      <c r="D18" s="1">
        <v>2958465</v>
      </c>
    </row>
    <row r="19" spans="1:4">
      <c r="A19">
        <v>18</v>
      </c>
      <c r="B19" t="s">
        <v>11379</v>
      </c>
      <c r="C19" s="1">
        <v>36161</v>
      </c>
      <c r="D19" s="1">
        <v>2958465</v>
      </c>
    </row>
    <row r="20" spans="1:4">
      <c r="A20">
        <v>19</v>
      </c>
      <c r="B20" t="s">
        <v>960</v>
      </c>
      <c r="C20" s="1">
        <v>36161</v>
      </c>
      <c r="D20" s="1">
        <v>2958465</v>
      </c>
    </row>
    <row r="21" spans="1:4">
      <c r="A21">
        <v>20</v>
      </c>
      <c r="B21" t="s">
        <v>961</v>
      </c>
      <c r="C21" s="1">
        <v>36161</v>
      </c>
      <c r="D21" s="1">
        <v>2958465</v>
      </c>
    </row>
    <row r="22" spans="1:4">
      <c r="A22">
        <v>21</v>
      </c>
      <c r="B22" t="s">
        <v>1136</v>
      </c>
      <c r="C22" s="1">
        <v>36161</v>
      </c>
      <c r="D22" s="1">
        <v>2958465</v>
      </c>
    </row>
    <row r="23" spans="1:4">
      <c r="A23">
        <v>22</v>
      </c>
      <c r="B23" t="s">
        <v>11380</v>
      </c>
      <c r="C23" s="1">
        <v>36161</v>
      </c>
      <c r="D23" s="1">
        <v>2958465</v>
      </c>
    </row>
    <row r="24" spans="1:4">
      <c r="A24">
        <v>23</v>
      </c>
      <c r="B24" t="s">
        <v>11381</v>
      </c>
      <c r="C24" s="1">
        <v>36161</v>
      </c>
      <c r="D24" s="1">
        <v>2958465</v>
      </c>
    </row>
    <row r="25" spans="1:4">
      <c r="A25">
        <v>24</v>
      </c>
      <c r="B25" t="s">
        <v>11382</v>
      </c>
      <c r="C25" s="1">
        <v>36161</v>
      </c>
      <c r="D25" s="1">
        <v>2958465</v>
      </c>
    </row>
    <row r="26" spans="1:4">
      <c r="A26">
        <v>25</v>
      </c>
      <c r="B26" t="s">
        <v>1804</v>
      </c>
      <c r="C26" s="1">
        <v>36161</v>
      </c>
      <c r="D26" s="1">
        <v>2958465</v>
      </c>
    </row>
    <row r="27" spans="1:4">
      <c r="A27">
        <v>26</v>
      </c>
      <c r="B27" t="s">
        <v>966</v>
      </c>
      <c r="C27" s="1">
        <v>36161</v>
      </c>
      <c r="D27" s="1">
        <v>2958465</v>
      </c>
    </row>
    <row r="28" spans="1:4">
      <c r="A28">
        <v>27</v>
      </c>
      <c r="B28" t="s">
        <v>330</v>
      </c>
      <c r="C28" s="1">
        <v>36161</v>
      </c>
      <c r="D28" s="1">
        <v>2958465</v>
      </c>
    </row>
    <row r="29" spans="1:4">
      <c r="A29">
        <v>28</v>
      </c>
      <c r="B29" t="s">
        <v>967</v>
      </c>
      <c r="C29" s="1">
        <v>36161</v>
      </c>
      <c r="D29" s="1">
        <v>2958465</v>
      </c>
    </row>
    <row r="30" spans="1:4">
      <c r="A30">
        <v>29</v>
      </c>
      <c r="B30" t="s">
        <v>11383</v>
      </c>
      <c r="C30" s="1">
        <v>36161</v>
      </c>
      <c r="D30" s="1">
        <v>2958465</v>
      </c>
    </row>
    <row r="31" spans="1:4">
      <c r="A31">
        <v>30</v>
      </c>
      <c r="B31" t="s">
        <v>1141</v>
      </c>
      <c r="C31" s="1">
        <v>36161</v>
      </c>
      <c r="D31" s="1">
        <v>2958465</v>
      </c>
    </row>
    <row r="32" spans="1:4">
      <c r="A32">
        <v>31</v>
      </c>
      <c r="B32" t="s">
        <v>968</v>
      </c>
      <c r="C32" s="1">
        <v>36161</v>
      </c>
      <c r="D32" s="1">
        <v>2958465</v>
      </c>
    </row>
    <row r="33" spans="1:4">
      <c r="A33">
        <v>32</v>
      </c>
      <c r="B33" t="s">
        <v>1805</v>
      </c>
      <c r="C33" s="1">
        <v>36161</v>
      </c>
      <c r="D33" s="1">
        <v>2958465</v>
      </c>
    </row>
    <row r="34" spans="1:4">
      <c r="A34">
        <v>33</v>
      </c>
      <c r="B34" t="s">
        <v>1806</v>
      </c>
      <c r="C34" s="1">
        <v>36161</v>
      </c>
      <c r="D34" s="1">
        <v>2958465</v>
      </c>
    </row>
    <row r="35" spans="1:4">
      <c r="A35">
        <v>34</v>
      </c>
      <c r="B35" t="s">
        <v>11384</v>
      </c>
      <c r="C35" s="1">
        <v>36161</v>
      </c>
      <c r="D35" s="1">
        <v>2958465</v>
      </c>
    </row>
    <row r="36" spans="1:4">
      <c r="A36">
        <v>35</v>
      </c>
      <c r="B36" t="s">
        <v>11385</v>
      </c>
      <c r="C36" s="1">
        <v>36161</v>
      </c>
      <c r="D36" s="1">
        <v>2958465</v>
      </c>
    </row>
    <row r="37" spans="1:4">
      <c r="A37">
        <v>36</v>
      </c>
      <c r="B37" t="s">
        <v>1807</v>
      </c>
      <c r="C37" s="1">
        <v>36161</v>
      </c>
      <c r="D37" s="1">
        <v>2958465</v>
      </c>
    </row>
    <row r="38" spans="1:4">
      <c r="A38">
        <v>37</v>
      </c>
      <c r="B38" t="s">
        <v>1143</v>
      </c>
      <c r="C38" s="1">
        <v>36161</v>
      </c>
      <c r="D38" s="1">
        <v>2958465</v>
      </c>
    </row>
    <row r="39" spans="1:4">
      <c r="A39">
        <v>38</v>
      </c>
      <c r="B39" t="s">
        <v>971</v>
      </c>
      <c r="C39" s="1">
        <v>36161</v>
      </c>
      <c r="D39" s="1">
        <v>2958465</v>
      </c>
    </row>
    <row r="40" spans="1:4">
      <c r="A40">
        <v>39</v>
      </c>
      <c r="B40" t="s">
        <v>1145</v>
      </c>
      <c r="C40" s="1">
        <v>36161</v>
      </c>
      <c r="D40" s="1">
        <v>2958465</v>
      </c>
    </row>
    <row r="41" spans="1:4">
      <c r="A41">
        <v>40</v>
      </c>
      <c r="B41" t="s">
        <v>11386</v>
      </c>
      <c r="C41" s="1">
        <v>36161</v>
      </c>
      <c r="D41" s="1">
        <v>2958465</v>
      </c>
    </row>
    <row r="42" spans="1:4">
      <c r="A42">
        <v>41</v>
      </c>
      <c r="B42" t="s">
        <v>11387</v>
      </c>
      <c r="C42" s="1">
        <v>36161</v>
      </c>
      <c r="D42" s="1">
        <v>2958465</v>
      </c>
    </row>
    <row r="43" spans="1:4">
      <c r="A43">
        <v>42</v>
      </c>
      <c r="B43" t="s">
        <v>972</v>
      </c>
      <c r="C43" s="1">
        <v>36161</v>
      </c>
      <c r="D43" s="1">
        <v>2958465</v>
      </c>
    </row>
    <row r="44" spans="1:4">
      <c r="A44">
        <v>43</v>
      </c>
      <c r="B44" t="s">
        <v>1808</v>
      </c>
      <c r="C44" s="1">
        <v>36161</v>
      </c>
      <c r="D44" s="1">
        <v>2958465</v>
      </c>
    </row>
    <row r="45" spans="1:4">
      <c r="A45">
        <v>44</v>
      </c>
      <c r="B45" t="s">
        <v>11388</v>
      </c>
      <c r="C45" s="1">
        <v>36161</v>
      </c>
      <c r="D45" s="1">
        <v>2958465</v>
      </c>
    </row>
    <row r="46" spans="1:4">
      <c r="A46">
        <v>45</v>
      </c>
      <c r="B46" t="s">
        <v>1809</v>
      </c>
      <c r="C46" s="1">
        <v>36161</v>
      </c>
      <c r="D46" s="1">
        <v>2958465</v>
      </c>
    </row>
    <row r="47" spans="1:4">
      <c r="A47">
        <v>46</v>
      </c>
      <c r="B47" t="s">
        <v>1810</v>
      </c>
      <c r="C47" s="1">
        <v>36161</v>
      </c>
      <c r="D47" s="1">
        <v>2958465</v>
      </c>
    </row>
    <row r="48" spans="1:4">
      <c r="A48">
        <v>47</v>
      </c>
      <c r="B48" t="s">
        <v>974</v>
      </c>
      <c r="C48" s="1">
        <v>36161</v>
      </c>
      <c r="D48" s="1">
        <v>2958465</v>
      </c>
    </row>
    <row r="49" spans="1:4">
      <c r="A49">
        <v>48</v>
      </c>
      <c r="B49" t="s">
        <v>1811</v>
      </c>
      <c r="C49" s="1">
        <v>36161</v>
      </c>
      <c r="D49" s="1">
        <v>2958465</v>
      </c>
    </row>
    <row r="50" spans="1:4">
      <c r="A50">
        <v>49</v>
      </c>
      <c r="B50" t="s">
        <v>596</v>
      </c>
      <c r="C50" s="1">
        <v>36161</v>
      </c>
      <c r="D50" s="1">
        <v>2958465</v>
      </c>
    </row>
    <row r="51" spans="1:4">
      <c r="A51">
        <v>50</v>
      </c>
      <c r="B51" t="s">
        <v>1812</v>
      </c>
      <c r="C51" s="1">
        <v>36161</v>
      </c>
      <c r="D51" s="1">
        <v>2958465</v>
      </c>
    </row>
    <row r="52" spans="1:4">
      <c r="A52">
        <v>51</v>
      </c>
      <c r="B52" t="s">
        <v>11389</v>
      </c>
      <c r="C52" s="1">
        <v>36161</v>
      </c>
      <c r="D52" s="1">
        <v>2958465</v>
      </c>
    </row>
    <row r="53" spans="1:4">
      <c r="A53">
        <v>52</v>
      </c>
      <c r="B53" t="s">
        <v>976</v>
      </c>
      <c r="C53" s="1">
        <v>36161</v>
      </c>
      <c r="D53" s="1">
        <v>2958465</v>
      </c>
    </row>
    <row r="54" spans="1:4">
      <c r="A54">
        <v>53</v>
      </c>
      <c r="B54" t="s">
        <v>360</v>
      </c>
      <c r="C54" s="1">
        <v>36161</v>
      </c>
      <c r="D54" s="1">
        <v>2958465</v>
      </c>
    </row>
    <row r="55" spans="1:4">
      <c r="A55">
        <v>54</v>
      </c>
      <c r="B55" t="s">
        <v>812</v>
      </c>
      <c r="C55" s="1">
        <v>36161</v>
      </c>
      <c r="D55" s="1">
        <v>2958465</v>
      </c>
    </row>
    <row r="56" spans="1:4">
      <c r="A56">
        <v>55</v>
      </c>
      <c r="B56" t="s">
        <v>11390</v>
      </c>
      <c r="C56" s="1">
        <v>36161</v>
      </c>
      <c r="D56" s="1">
        <v>2958465</v>
      </c>
    </row>
    <row r="57" spans="1:4">
      <c r="A57">
        <v>56</v>
      </c>
      <c r="B57" t="s">
        <v>11391</v>
      </c>
      <c r="C57" s="1">
        <v>36161</v>
      </c>
      <c r="D57" s="1">
        <v>2958465</v>
      </c>
    </row>
    <row r="58" spans="1:4">
      <c r="A58">
        <v>57</v>
      </c>
      <c r="B58" t="s">
        <v>247</v>
      </c>
      <c r="C58" s="1">
        <v>36161</v>
      </c>
      <c r="D58" s="1">
        <v>2958465</v>
      </c>
    </row>
    <row r="59" spans="1:4">
      <c r="A59">
        <v>58</v>
      </c>
      <c r="B59" t="s">
        <v>1062</v>
      </c>
      <c r="C59" s="1">
        <v>36161</v>
      </c>
      <c r="D59" s="1">
        <v>2958465</v>
      </c>
    </row>
    <row r="60" spans="1:4">
      <c r="A60">
        <v>59</v>
      </c>
      <c r="B60" t="s">
        <v>11392</v>
      </c>
      <c r="C60" s="1">
        <v>36161</v>
      </c>
      <c r="D60" s="1">
        <v>2958465</v>
      </c>
    </row>
    <row r="61" spans="1:4">
      <c r="A61">
        <v>60</v>
      </c>
      <c r="B61" t="s">
        <v>1813</v>
      </c>
      <c r="C61" s="1">
        <v>36161</v>
      </c>
      <c r="D61" s="1">
        <v>2958465</v>
      </c>
    </row>
    <row r="62" spans="1:4">
      <c r="A62">
        <v>61</v>
      </c>
      <c r="B62" t="s">
        <v>401</v>
      </c>
      <c r="C62" s="1">
        <v>36161</v>
      </c>
      <c r="D62" s="1">
        <v>2958465</v>
      </c>
    </row>
    <row r="63" spans="1:4">
      <c r="A63">
        <v>62</v>
      </c>
      <c r="B63" t="s">
        <v>1814</v>
      </c>
      <c r="C63" s="1">
        <v>36161</v>
      </c>
      <c r="D63" s="1">
        <v>2958465</v>
      </c>
    </row>
    <row r="64" spans="1:4">
      <c r="A64">
        <v>63</v>
      </c>
      <c r="B64" t="s">
        <v>1063</v>
      </c>
      <c r="C64" s="1">
        <v>36161</v>
      </c>
      <c r="D64" s="1">
        <v>2958465</v>
      </c>
    </row>
    <row r="65" spans="1:4">
      <c r="A65">
        <v>64</v>
      </c>
      <c r="B65" t="s">
        <v>11393</v>
      </c>
      <c r="C65" s="1">
        <v>36161</v>
      </c>
      <c r="D65" s="1">
        <v>2958465</v>
      </c>
    </row>
    <row r="66" spans="1:4">
      <c r="A66">
        <v>65</v>
      </c>
      <c r="B66" t="s">
        <v>1815</v>
      </c>
      <c r="C66" s="1">
        <v>36161</v>
      </c>
      <c r="D66" s="1">
        <v>2958465</v>
      </c>
    </row>
    <row r="67" spans="1:4">
      <c r="A67">
        <v>66</v>
      </c>
      <c r="B67" t="s">
        <v>1816</v>
      </c>
      <c r="C67" s="1">
        <v>36161</v>
      </c>
      <c r="D67" s="1">
        <v>2958465</v>
      </c>
    </row>
    <row r="68" spans="1:4">
      <c r="A68">
        <v>67</v>
      </c>
      <c r="B68" t="s">
        <v>979</v>
      </c>
      <c r="C68" s="1">
        <v>36161</v>
      </c>
      <c r="D68" s="1">
        <v>2958465</v>
      </c>
    </row>
    <row r="69" spans="1:4">
      <c r="A69">
        <v>68</v>
      </c>
      <c r="B69" t="s">
        <v>1065</v>
      </c>
      <c r="C69" s="1">
        <v>36161</v>
      </c>
      <c r="D69" s="1">
        <v>2958465</v>
      </c>
    </row>
    <row r="70" spans="1:4">
      <c r="A70">
        <v>69</v>
      </c>
      <c r="B70" t="s">
        <v>829</v>
      </c>
      <c r="C70" s="1">
        <v>36161</v>
      </c>
      <c r="D70" s="1">
        <v>2958465</v>
      </c>
    </row>
    <row r="71" spans="1:4">
      <c r="A71">
        <v>70</v>
      </c>
      <c r="B71" t="s">
        <v>1817</v>
      </c>
      <c r="C71" s="1">
        <v>36161</v>
      </c>
      <c r="D71" s="1">
        <v>2958465</v>
      </c>
    </row>
    <row r="72" spans="1:4">
      <c r="A72">
        <v>71</v>
      </c>
      <c r="B72" t="s">
        <v>349</v>
      </c>
      <c r="C72" s="1">
        <v>36161</v>
      </c>
      <c r="D72" s="1">
        <v>2958465</v>
      </c>
    </row>
    <row r="73" spans="1:4">
      <c r="A73">
        <v>72</v>
      </c>
      <c r="B73" t="s">
        <v>1818</v>
      </c>
      <c r="C73" s="1">
        <v>36161</v>
      </c>
      <c r="D73" s="1">
        <v>2958465</v>
      </c>
    </row>
    <row r="74" spans="1:4">
      <c r="A74">
        <v>73</v>
      </c>
      <c r="B74" t="s">
        <v>1819</v>
      </c>
      <c r="C74" s="1">
        <v>36161</v>
      </c>
      <c r="D74" s="1">
        <v>2958465</v>
      </c>
    </row>
    <row r="75" spans="1:4">
      <c r="A75">
        <v>74</v>
      </c>
      <c r="B75" t="s">
        <v>1157</v>
      </c>
      <c r="C75" s="1">
        <v>36161</v>
      </c>
      <c r="D75" s="1">
        <v>2958465</v>
      </c>
    </row>
    <row r="76" spans="1:4">
      <c r="A76">
        <v>75</v>
      </c>
      <c r="B76" t="s">
        <v>1820</v>
      </c>
      <c r="C76" s="1">
        <v>36161</v>
      </c>
      <c r="D76" s="1">
        <v>2958465</v>
      </c>
    </row>
    <row r="77" spans="1:4">
      <c r="A77">
        <v>76</v>
      </c>
      <c r="B77" t="s">
        <v>11394</v>
      </c>
      <c r="C77" s="1">
        <v>36161</v>
      </c>
      <c r="D77" s="1">
        <v>2958465</v>
      </c>
    </row>
    <row r="78" spans="1:4">
      <c r="A78">
        <v>77</v>
      </c>
      <c r="B78" t="s">
        <v>1821</v>
      </c>
      <c r="C78" s="1">
        <v>36161</v>
      </c>
      <c r="D78" s="1">
        <v>2958465</v>
      </c>
    </row>
    <row r="79" spans="1:4">
      <c r="A79">
        <v>78</v>
      </c>
      <c r="B79" t="s">
        <v>11395</v>
      </c>
      <c r="C79" s="1">
        <v>36161</v>
      </c>
      <c r="D79" s="1">
        <v>2958465</v>
      </c>
    </row>
    <row r="80" spans="1:4">
      <c r="A80">
        <v>79</v>
      </c>
      <c r="B80" t="s">
        <v>821</v>
      </c>
      <c r="C80" s="1">
        <v>36161</v>
      </c>
      <c r="D80" s="1">
        <v>2958465</v>
      </c>
    </row>
    <row r="81" spans="1:4">
      <c r="A81">
        <v>80</v>
      </c>
      <c r="B81" t="s">
        <v>1822</v>
      </c>
      <c r="C81" s="1">
        <v>36161</v>
      </c>
      <c r="D81" s="1">
        <v>2958465</v>
      </c>
    </row>
    <row r="82" spans="1:4">
      <c r="A82">
        <v>81</v>
      </c>
      <c r="B82" t="s">
        <v>1160</v>
      </c>
      <c r="C82" s="1">
        <v>36161</v>
      </c>
      <c r="D82" s="1">
        <v>2958465</v>
      </c>
    </row>
    <row r="83" spans="1:4">
      <c r="A83">
        <v>82</v>
      </c>
      <c r="B83" t="s">
        <v>11396</v>
      </c>
      <c r="C83" s="1">
        <v>36161</v>
      </c>
      <c r="D83" s="1">
        <v>2958465</v>
      </c>
    </row>
    <row r="84" spans="1:4">
      <c r="A84">
        <v>83</v>
      </c>
      <c r="B84" t="s">
        <v>1823</v>
      </c>
      <c r="C84" s="1">
        <v>36161</v>
      </c>
      <c r="D84" s="1">
        <v>2958465</v>
      </c>
    </row>
    <row r="85" spans="1:4">
      <c r="A85">
        <v>84</v>
      </c>
      <c r="B85" t="s">
        <v>293</v>
      </c>
      <c r="C85" s="1">
        <v>36161</v>
      </c>
      <c r="D85" s="1">
        <v>2958465</v>
      </c>
    </row>
    <row r="86" spans="1:4">
      <c r="A86">
        <v>85</v>
      </c>
      <c r="B86" t="s">
        <v>1824</v>
      </c>
      <c r="C86" s="1">
        <v>36161</v>
      </c>
      <c r="D86" s="1">
        <v>2958465</v>
      </c>
    </row>
    <row r="87" spans="1:4">
      <c r="A87">
        <v>86</v>
      </c>
      <c r="B87" t="s">
        <v>1825</v>
      </c>
      <c r="C87" s="1">
        <v>36161</v>
      </c>
      <c r="D87" s="1">
        <v>2958465</v>
      </c>
    </row>
    <row r="88" spans="1:4">
      <c r="A88">
        <v>87</v>
      </c>
      <c r="B88" t="s">
        <v>11397</v>
      </c>
      <c r="C88" s="1">
        <v>36161</v>
      </c>
      <c r="D88" s="1">
        <v>2958465</v>
      </c>
    </row>
    <row r="89" spans="1:4">
      <c r="A89">
        <v>88</v>
      </c>
      <c r="B89" t="s">
        <v>1068</v>
      </c>
      <c r="C89" s="1">
        <v>36161</v>
      </c>
      <c r="D89" s="1">
        <v>2958465</v>
      </c>
    </row>
    <row r="90" spans="1:4">
      <c r="A90">
        <v>89</v>
      </c>
      <c r="B90" t="s">
        <v>987</v>
      </c>
      <c r="C90" s="1">
        <v>36161</v>
      </c>
      <c r="D90" s="1">
        <v>2958465</v>
      </c>
    </row>
    <row r="91" spans="1:4">
      <c r="A91">
        <v>90</v>
      </c>
      <c r="B91" t="s">
        <v>1826</v>
      </c>
      <c r="C91" s="1">
        <v>36161</v>
      </c>
      <c r="D91" s="1">
        <v>2958465</v>
      </c>
    </row>
    <row r="92" spans="1:4">
      <c r="A92">
        <v>91</v>
      </c>
      <c r="B92" t="s">
        <v>1827</v>
      </c>
      <c r="C92" s="1">
        <v>36161</v>
      </c>
      <c r="D92" s="1">
        <v>2958465</v>
      </c>
    </row>
    <row r="93" spans="1:4">
      <c r="A93">
        <v>92</v>
      </c>
      <c r="B93" t="s">
        <v>1828</v>
      </c>
      <c r="C93" s="1">
        <v>36161</v>
      </c>
      <c r="D93" s="1">
        <v>2958465</v>
      </c>
    </row>
    <row r="94" spans="1:4">
      <c r="A94">
        <v>93</v>
      </c>
      <c r="B94" t="s">
        <v>630</v>
      </c>
      <c r="C94" s="1">
        <v>36161</v>
      </c>
      <c r="D94" s="1">
        <v>2958465</v>
      </c>
    </row>
    <row r="95" spans="1:4">
      <c r="A95">
        <v>94</v>
      </c>
      <c r="B95" t="s">
        <v>1206</v>
      </c>
      <c r="C95" s="1">
        <v>36161</v>
      </c>
      <c r="D95" s="1">
        <v>2958465</v>
      </c>
    </row>
    <row r="96" spans="1:4">
      <c r="A96">
        <v>95</v>
      </c>
      <c r="B96" t="s">
        <v>11398</v>
      </c>
      <c r="C96" s="1">
        <v>36161</v>
      </c>
      <c r="D96" s="1">
        <v>2958465</v>
      </c>
    </row>
    <row r="97" spans="1:4">
      <c r="A97">
        <v>96</v>
      </c>
      <c r="B97" t="s">
        <v>1829</v>
      </c>
      <c r="C97" s="1">
        <v>36161</v>
      </c>
      <c r="D97" s="1">
        <v>2958465</v>
      </c>
    </row>
    <row r="98" spans="1:4">
      <c r="A98">
        <v>97</v>
      </c>
      <c r="B98" t="s">
        <v>11399</v>
      </c>
      <c r="C98" s="1">
        <v>36161</v>
      </c>
      <c r="D98" s="1">
        <v>2958465</v>
      </c>
    </row>
    <row r="99" spans="1:4">
      <c r="A99">
        <v>98</v>
      </c>
      <c r="B99" t="s">
        <v>356</v>
      </c>
      <c r="C99" s="1">
        <v>36161</v>
      </c>
      <c r="D99" s="1">
        <v>2958465</v>
      </c>
    </row>
    <row r="100" spans="1:4">
      <c r="A100">
        <v>99</v>
      </c>
      <c r="B100" t="s">
        <v>11400</v>
      </c>
      <c r="C100" s="1">
        <v>36161</v>
      </c>
      <c r="D100" s="1">
        <v>2958465</v>
      </c>
    </row>
    <row r="101" spans="1:4">
      <c r="A101">
        <v>100</v>
      </c>
      <c r="B101" t="s">
        <v>1071</v>
      </c>
      <c r="C101" s="1">
        <v>36161</v>
      </c>
      <c r="D101" s="1">
        <v>2958465</v>
      </c>
    </row>
    <row r="102" spans="1:4">
      <c r="A102">
        <v>101</v>
      </c>
      <c r="B102" t="s">
        <v>191</v>
      </c>
      <c r="C102" s="1">
        <v>36161</v>
      </c>
      <c r="D102" s="1">
        <v>2958465</v>
      </c>
    </row>
    <row r="103" spans="1:4">
      <c r="A103">
        <v>102</v>
      </c>
      <c r="B103" t="s">
        <v>1830</v>
      </c>
      <c r="C103" s="1">
        <v>36161</v>
      </c>
      <c r="D103" s="1">
        <v>2958465</v>
      </c>
    </row>
    <row r="104" spans="1:4">
      <c r="A104">
        <v>103</v>
      </c>
      <c r="B104" t="s">
        <v>1072</v>
      </c>
      <c r="C104" s="1">
        <v>36161</v>
      </c>
      <c r="D104" s="1">
        <v>2958465</v>
      </c>
    </row>
    <row r="105" spans="1:4">
      <c r="A105">
        <v>104</v>
      </c>
      <c r="B105" t="s">
        <v>989</v>
      </c>
      <c r="C105" s="1">
        <v>36161</v>
      </c>
      <c r="D105" s="1">
        <v>2958465</v>
      </c>
    </row>
    <row r="106" spans="1:4">
      <c r="A106">
        <v>105</v>
      </c>
      <c r="B106" t="s">
        <v>1073</v>
      </c>
      <c r="C106" s="1">
        <v>36161</v>
      </c>
      <c r="D106" s="1">
        <v>2958465</v>
      </c>
    </row>
    <row r="107" spans="1:4">
      <c r="A107">
        <v>106</v>
      </c>
      <c r="B107" t="s">
        <v>1074</v>
      </c>
      <c r="C107" s="1">
        <v>36161</v>
      </c>
      <c r="D107" s="1">
        <v>2958465</v>
      </c>
    </row>
    <row r="108" spans="1:4">
      <c r="A108">
        <v>107</v>
      </c>
      <c r="B108" t="s">
        <v>990</v>
      </c>
      <c r="C108" s="1">
        <v>36161</v>
      </c>
      <c r="D108" s="1">
        <v>2958465</v>
      </c>
    </row>
    <row r="109" spans="1:4">
      <c r="A109">
        <v>108</v>
      </c>
      <c r="B109" t="s">
        <v>991</v>
      </c>
      <c r="C109" s="1">
        <v>36161</v>
      </c>
      <c r="D109" s="1">
        <v>2958465</v>
      </c>
    </row>
    <row r="110" spans="1:4">
      <c r="A110">
        <v>109</v>
      </c>
      <c r="B110" t="s">
        <v>1831</v>
      </c>
      <c r="C110" s="1">
        <v>36161</v>
      </c>
      <c r="D110" s="1">
        <v>2958465</v>
      </c>
    </row>
    <row r="111" spans="1:4">
      <c r="A111">
        <v>110</v>
      </c>
      <c r="B111" t="s">
        <v>1129</v>
      </c>
      <c r="C111" s="1">
        <v>36161</v>
      </c>
      <c r="D111" s="1">
        <v>2958465</v>
      </c>
    </row>
    <row r="112" spans="1:4">
      <c r="A112">
        <v>111</v>
      </c>
      <c r="B112" t="s">
        <v>11401</v>
      </c>
      <c r="C112" s="1">
        <v>36161</v>
      </c>
      <c r="D112" s="1">
        <v>2958465</v>
      </c>
    </row>
    <row r="113" spans="1:4">
      <c r="A113">
        <v>112</v>
      </c>
      <c r="B113" t="s">
        <v>1832</v>
      </c>
      <c r="C113" s="1">
        <v>36161</v>
      </c>
      <c r="D113" s="1">
        <v>2958465</v>
      </c>
    </row>
    <row r="114" spans="1:4">
      <c r="A114">
        <v>113</v>
      </c>
      <c r="B114" t="s">
        <v>357</v>
      </c>
      <c r="C114" s="1">
        <v>36161</v>
      </c>
      <c r="D114" s="1">
        <v>2958465</v>
      </c>
    </row>
    <row r="115" spans="1:4">
      <c r="A115">
        <v>114</v>
      </c>
      <c r="B115" t="s">
        <v>11402</v>
      </c>
      <c r="C115" s="1">
        <v>36161</v>
      </c>
      <c r="D115" s="1">
        <v>2958465</v>
      </c>
    </row>
    <row r="116" spans="1:4">
      <c r="A116">
        <v>115</v>
      </c>
      <c r="B116" t="s">
        <v>11403</v>
      </c>
      <c r="C116" s="1">
        <v>36161</v>
      </c>
      <c r="D116" s="1">
        <v>2958465</v>
      </c>
    </row>
    <row r="117" spans="1:4">
      <c r="A117">
        <v>116</v>
      </c>
      <c r="B117" t="s">
        <v>1164</v>
      </c>
      <c r="C117" s="1">
        <v>36161</v>
      </c>
      <c r="D117" s="1">
        <v>2958465</v>
      </c>
    </row>
    <row r="118" spans="1:4">
      <c r="A118">
        <v>117</v>
      </c>
      <c r="B118" t="s">
        <v>11404</v>
      </c>
      <c r="C118" s="1">
        <v>36161</v>
      </c>
      <c r="D118" s="1">
        <v>2958465</v>
      </c>
    </row>
    <row r="119" spans="1:4">
      <c r="A119">
        <v>118</v>
      </c>
      <c r="B119" t="s">
        <v>11405</v>
      </c>
      <c r="C119" s="1">
        <v>36161</v>
      </c>
      <c r="D119" s="1">
        <v>2958465</v>
      </c>
    </row>
    <row r="120" spans="1:4">
      <c r="A120">
        <v>119</v>
      </c>
      <c r="B120" t="s">
        <v>393</v>
      </c>
      <c r="C120" s="1">
        <v>36161</v>
      </c>
      <c r="D120" s="1">
        <v>2958465</v>
      </c>
    </row>
    <row r="121" spans="1:4">
      <c r="A121">
        <v>120</v>
      </c>
      <c r="B121" t="s">
        <v>11406</v>
      </c>
      <c r="C121" s="1">
        <v>36161</v>
      </c>
      <c r="D121" s="1">
        <v>2958465</v>
      </c>
    </row>
    <row r="122" spans="1:4">
      <c r="A122">
        <v>121</v>
      </c>
      <c r="B122" t="s">
        <v>995</v>
      </c>
      <c r="C122" s="1">
        <v>36161</v>
      </c>
      <c r="D122" s="1">
        <v>2958465</v>
      </c>
    </row>
    <row r="123" spans="1:4">
      <c r="A123">
        <v>122</v>
      </c>
      <c r="B123" t="s">
        <v>11407</v>
      </c>
      <c r="C123" s="1">
        <v>36161</v>
      </c>
      <c r="D123" s="1">
        <v>2958465</v>
      </c>
    </row>
    <row r="124" spans="1:4">
      <c r="A124">
        <v>123</v>
      </c>
      <c r="B124" t="s">
        <v>1078</v>
      </c>
      <c r="C124" s="1">
        <v>36161</v>
      </c>
      <c r="D124" s="1">
        <v>2958465</v>
      </c>
    </row>
    <row r="125" spans="1:4">
      <c r="A125">
        <v>124</v>
      </c>
      <c r="B125" t="s">
        <v>11408</v>
      </c>
      <c r="C125" s="1">
        <v>36161</v>
      </c>
      <c r="D125" s="1">
        <v>2958465</v>
      </c>
    </row>
    <row r="126" spans="1:4">
      <c r="A126">
        <v>125</v>
      </c>
      <c r="B126" t="s">
        <v>1833</v>
      </c>
      <c r="C126" s="1">
        <v>36161</v>
      </c>
      <c r="D126" s="1">
        <v>2958465</v>
      </c>
    </row>
    <row r="127" spans="1:4">
      <c r="A127">
        <v>126</v>
      </c>
      <c r="B127" t="s">
        <v>1834</v>
      </c>
      <c r="C127" s="1">
        <v>36161</v>
      </c>
      <c r="D127" s="1">
        <v>2958465</v>
      </c>
    </row>
    <row r="128" spans="1:4">
      <c r="A128">
        <v>127</v>
      </c>
      <c r="B128" t="s">
        <v>1835</v>
      </c>
      <c r="C128" s="1">
        <v>36161</v>
      </c>
      <c r="D128" s="1">
        <v>2958465</v>
      </c>
    </row>
    <row r="129" spans="1:4">
      <c r="A129">
        <v>128</v>
      </c>
      <c r="B129" t="s">
        <v>11409</v>
      </c>
      <c r="C129" s="1">
        <v>36161</v>
      </c>
      <c r="D129" s="1">
        <v>2958465</v>
      </c>
    </row>
    <row r="130" spans="1:4">
      <c r="A130">
        <v>129</v>
      </c>
      <c r="B130" t="s">
        <v>996</v>
      </c>
      <c r="C130" s="1">
        <v>36161</v>
      </c>
      <c r="D130" s="1">
        <v>2958465</v>
      </c>
    </row>
    <row r="131" spans="1:4">
      <c r="A131">
        <v>130</v>
      </c>
      <c r="B131" t="s">
        <v>11410</v>
      </c>
      <c r="C131" s="1">
        <v>36161</v>
      </c>
      <c r="D131" s="1">
        <v>2958465</v>
      </c>
    </row>
    <row r="132" spans="1:4">
      <c r="A132">
        <v>131</v>
      </c>
      <c r="B132" t="s">
        <v>1082</v>
      </c>
      <c r="C132" s="1">
        <v>36161</v>
      </c>
      <c r="D132" s="1">
        <v>2958465</v>
      </c>
    </row>
    <row r="133" spans="1:4">
      <c r="A133">
        <v>132</v>
      </c>
      <c r="B133" t="s">
        <v>1207</v>
      </c>
      <c r="C133" s="1">
        <v>36161</v>
      </c>
      <c r="D133" s="1">
        <v>2958465</v>
      </c>
    </row>
    <row r="134" spans="1:4">
      <c r="A134">
        <v>133</v>
      </c>
      <c r="B134" t="s">
        <v>11411</v>
      </c>
      <c r="C134" s="1">
        <v>36161</v>
      </c>
      <c r="D134" s="1">
        <v>2958465</v>
      </c>
    </row>
    <row r="135" spans="1:4">
      <c r="A135">
        <v>134</v>
      </c>
      <c r="B135" t="s">
        <v>11412</v>
      </c>
      <c r="C135" s="1">
        <v>36161</v>
      </c>
      <c r="D135" s="1">
        <v>2958465</v>
      </c>
    </row>
    <row r="136" spans="1:4">
      <c r="A136">
        <v>135</v>
      </c>
      <c r="B136" t="s">
        <v>1836</v>
      </c>
      <c r="C136" s="1">
        <v>36161</v>
      </c>
      <c r="D136" s="1">
        <v>2958465</v>
      </c>
    </row>
    <row r="137" spans="1:4">
      <c r="A137">
        <v>136</v>
      </c>
      <c r="B137" t="s">
        <v>11413</v>
      </c>
      <c r="C137" s="1">
        <v>36161</v>
      </c>
      <c r="D137" s="1">
        <v>2958465</v>
      </c>
    </row>
    <row r="138" spans="1:4">
      <c r="A138">
        <v>137</v>
      </c>
      <c r="B138" t="s">
        <v>11414</v>
      </c>
      <c r="C138" s="1">
        <v>36161</v>
      </c>
      <c r="D138" s="1">
        <v>2958465</v>
      </c>
    </row>
    <row r="139" spans="1:4">
      <c r="A139">
        <v>138</v>
      </c>
      <c r="B139" t="s">
        <v>1837</v>
      </c>
      <c r="C139" s="1">
        <v>36161</v>
      </c>
      <c r="D139" s="1">
        <v>2958465</v>
      </c>
    </row>
    <row r="140" spans="1:4">
      <c r="A140">
        <v>139</v>
      </c>
      <c r="B140" t="s">
        <v>1167</v>
      </c>
      <c r="C140" s="1">
        <v>36161</v>
      </c>
      <c r="D140" s="1">
        <v>2958465</v>
      </c>
    </row>
    <row r="141" spans="1:4">
      <c r="A141">
        <v>140</v>
      </c>
      <c r="B141" t="s">
        <v>11415</v>
      </c>
      <c r="C141" s="1">
        <v>36161</v>
      </c>
      <c r="D141" s="1">
        <v>2958465</v>
      </c>
    </row>
    <row r="142" spans="1:4">
      <c r="A142">
        <v>141</v>
      </c>
      <c r="B142" t="s">
        <v>1000</v>
      </c>
      <c r="C142" s="1">
        <v>36161</v>
      </c>
      <c r="D142" s="1">
        <v>2958465</v>
      </c>
    </row>
    <row r="143" spans="1:4">
      <c r="A143">
        <v>142</v>
      </c>
      <c r="B143" t="s">
        <v>11416</v>
      </c>
      <c r="C143" s="1">
        <v>36161</v>
      </c>
      <c r="D143" s="1">
        <v>2958465</v>
      </c>
    </row>
    <row r="144" spans="1:4">
      <c r="A144">
        <v>143</v>
      </c>
      <c r="B144" t="s">
        <v>1838</v>
      </c>
      <c r="C144" s="1">
        <v>36161</v>
      </c>
      <c r="D144" s="1">
        <v>2958465</v>
      </c>
    </row>
    <row r="145" spans="1:4">
      <c r="A145">
        <v>144</v>
      </c>
      <c r="B145" t="s">
        <v>1839</v>
      </c>
      <c r="C145" s="1">
        <v>36161</v>
      </c>
      <c r="D145" s="1">
        <v>2958465</v>
      </c>
    </row>
    <row r="146" spans="1:4">
      <c r="A146">
        <v>145</v>
      </c>
      <c r="B146" t="s">
        <v>11417</v>
      </c>
      <c r="C146" s="1">
        <v>36161</v>
      </c>
      <c r="D146" s="1">
        <v>2958465</v>
      </c>
    </row>
    <row r="147" spans="1:4">
      <c r="A147">
        <v>146</v>
      </c>
      <c r="B147" t="s">
        <v>1208</v>
      </c>
      <c r="C147" s="1">
        <v>36161</v>
      </c>
      <c r="D147" s="1">
        <v>2958465</v>
      </c>
    </row>
    <row r="148" spans="1:4">
      <c r="A148">
        <v>147</v>
      </c>
      <c r="B148" t="s">
        <v>1840</v>
      </c>
      <c r="C148" s="1">
        <v>36161</v>
      </c>
      <c r="D148" s="1">
        <v>2958465</v>
      </c>
    </row>
    <row r="149" spans="1:4">
      <c r="A149">
        <v>148</v>
      </c>
      <c r="B149" t="s">
        <v>1088</v>
      </c>
      <c r="C149" s="1">
        <v>36161</v>
      </c>
      <c r="D149" s="1">
        <v>2958465</v>
      </c>
    </row>
    <row r="150" spans="1:4">
      <c r="A150">
        <v>149</v>
      </c>
      <c r="B150" t="s">
        <v>1003</v>
      </c>
      <c r="C150" s="1">
        <v>36161</v>
      </c>
      <c r="D150" s="1">
        <v>2958465</v>
      </c>
    </row>
    <row r="151" spans="1:4">
      <c r="A151">
        <v>150</v>
      </c>
      <c r="B151" t="s">
        <v>1004</v>
      </c>
      <c r="C151" s="1">
        <v>36161</v>
      </c>
      <c r="D151" s="1">
        <v>2958465</v>
      </c>
    </row>
    <row r="152" spans="1:4">
      <c r="A152">
        <v>151</v>
      </c>
      <c r="B152" t="s">
        <v>1169</v>
      </c>
      <c r="C152" s="1">
        <v>36161</v>
      </c>
      <c r="D152" s="1">
        <v>2958465</v>
      </c>
    </row>
    <row r="153" spans="1:4">
      <c r="A153">
        <v>152</v>
      </c>
      <c r="B153" t="s">
        <v>282</v>
      </c>
      <c r="C153" s="1">
        <v>36161</v>
      </c>
      <c r="D153" s="1">
        <v>2958465</v>
      </c>
    </row>
    <row r="154" spans="1:4">
      <c r="A154">
        <v>153</v>
      </c>
      <c r="B154" t="s">
        <v>11418</v>
      </c>
      <c r="C154" s="1">
        <v>36161</v>
      </c>
      <c r="D154" s="1">
        <v>2958465</v>
      </c>
    </row>
    <row r="155" spans="1:4">
      <c r="A155">
        <v>154</v>
      </c>
      <c r="B155" t="s">
        <v>621</v>
      </c>
      <c r="C155" s="1">
        <v>36161</v>
      </c>
      <c r="D155" s="1">
        <v>2958465</v>
      </c>
    </row>
    <row r="156" spans="1:4">
      <c r="A156">
        <v>155</v>
      </c>
      <c r="B156" t="s">
        <v>1090</v>
      </c>
      <c r="C156" s="1">
        <v>36161</v>
      </c>
      <c r="D156" s="1">
        <v>2958465</v>
      </c>
    </row>
    <row r="157" spans="1:4">
      <c r="A157">
        <v>156</v>
      </c>
      <c r="B157" t="s">
        <v>11419</v>
      </c>
      <c r="C157" s="1">
        <v>36161</v>
      </c>
      <c r="D157" s="1">
        <v>2958465</v>
      </c>
    </row>
    <row r="158" spans="1:4">
      <c r="A158">
        <v>157</v>
      </c>
      <c r="B158" t="s">
        <v>1091</v>
      </c>
      <c r="C158" s="1">
        <v>36161</v>
      </c>
      <c r="D158" s="1">
        <v>2958465</v>
      </c>
    </row>
    <row r="159" spans="1:4">
      <c r="A159">
        <v>158</v>
      </c>
      <c r="B159" t="s">
        <v>333</v>
      </c>
      <c r="C159" s="1">
        <v>36161</v>
      </c>
      <c r="D159" s="1">
        <v>2958465</v>
      </c>
    </row>
    <row r="160" spans="1:4">
      <c r="A160">
        <v>159</v>
      </c>
      <c r="B160" t="s">
        <v>1841</v>
      </c>
      <c r="C160" s="1">
        <v>36161</v>
      </c>
      <c r="D160" s="1">
        <v>2958465</v>
      </c>
    </row>
    <row r="161" spans="1:4">
      <c r="A161">
        <v>160</v>
      </c>
      <c r="B161" t="s">
        <v>11420</v>
      </c>
      <c r="C161" s="1">
        <v>36161</v>
      </c>
      <c r="D161" s="1">
        <v>2958465</v>
      </c>
    </row>
    <row r="162" spans="1:4">
      <c r="A162">
        <v>161</v>
      </c>
      <c r="B162" t="s">
        <v>11421</v>
      </c>
      <c r="C162" s="1">
        <v>36161</v>
      </c>
      <c r="D162" s="1">
        <v>2958465</v>
      </c>
    </row>
    <row r="163" spans="1:4">
      <c r="A163">
        <v>162</v>
      </c>
      <c r="B163" t="s">
        <v>11422</v>
      </c>
      <c r="C163" s="1">
        <v>36161</v>
      </c>
      <c r="D163" s="1">
        <v>2958465</v>
      </c>
    </row>
    <row r="164" spans="1:4">
      <c r="A164">
        <v>163</v>
      </c>
      <c r="B164" t="s">
        <v>1842</v>
      </c>
      <c r="C164" s="1">
        <v>36161</v>
      </c>
      <c r="D164" s="1">
        <v>2958465</v>
      </c>
    </row>
    <row r="165" spans="1:4">
      <c r="A165">
        <v>164</v>
      </c>
      <c r="B165" t="s">
        <v>1092</v>
      </c>
      <c r="C165" s="1">
        <v>36161</v>
      </c>
      <c r="D165" s="1">
        <v>2958465</v>
      </c>
    </row>
    <row r="166" spans="1:4">
      <c r="A166">
        <v>165</v>
      </c>
      <c r="B166" t="s">
        <v>396</v>
      </c>
      <c r="C166" s="1">
        <v>36161</v>
      </c>
      <c r="D166" s="1">
        <v>2958465</v>
      </c>
    </row>
    <row r="167" spans="1:4">
      <c r="A167">
        <v>166</v>
      </c>
      <c r="B167" t="s">
        <v>1094</v>
      </c>
      <c r="C167" s="1">
        <v>36161</v>
      </c>
      <c r="D167" s="1">
        <v>2958465</v>
      </c>
    </row>
    <row r="168" spans="1:4">
      <c r="A168">
        <v>167</v>
      </c>
      <c r="B168" t="s">
        <v>1843</v>
      </c>
      <c r="C168" s="1">
        <v>36161</v>
      </c>
      <c r="D168" s="1">
        <v>2958465</v>
      </c>
    </row>
    <row r="169" spans="1:4">
      <c r="A169">
        <v>168</v>
      </c>
      <c r="B169" t="s">
        <v>1844</v>
      </c>
      <c r="C169" s="1">
        <v>36161</v>
      </c>
      <c r="D169" s="1">
        <v>2958465</v>
      </c>
    </row>
    <row r="170" spans="1:4">
      <c r="A170">
        <v>169</v>
      </c>
      <c r="B170" t="s">
        <v>1174</v>
      </c>
      <c r="C170" s="1">
        <v>36161</v>
      </c>
      <c r="D170" s="1">
        <v>2958465</v>
      </c>
    </row>
    <row r="171" spans="1:4">
      <c r="A171">
        <v>170</v>
      </c>
      <c r="B171" t="s">
        <v>1097</v>
      </c>
      <c r="C171" s="1">
        <v>36161</v>
      </c>
      <c r="D171" s="1">
        <v>2958465</v>
      </c>
    </row>
    <row r="172" spans="1:4">
      <c r="A172">
        <v>171</v>
      </c>
      <c r="B172" t="s">
        <v>1099</v>
      </c>
      <c r="C172" s="1">
        <v>36161</v>
      </c>
      <c r="D172" s="1">
        <v>2958465</v>
      </c>
    </row>
    <row r="173" spans="1:4">
      <c r="A173">
        <v>172</v>
      </c>
      <c r="B173" t="s">
        <v>1845</v>
      </c>
      <c r="C173" s="1">
        <v>36161</v>
      </c>
      <c r="D173" s="1">
        <v>2958465</v>
      </c>
    </row>
    <row r="174" spans="1:4">
      <c r="A174">
        <v>173</v>
      </c>
      <c r="B174" t="s">
        <v>11423</v>
      </c>
      <c r="C174" s="1">
        <v>36161</v>
      </c>
      <c r="D174" s="1">
        <v>2958465</v>
      </c>
    </row>
    <row r="175" spans="1:4">
      <c r="A175">
        <v>174</v>
      </c>
      <c r="B175" t="s">
        <v>305</v>
      </c>
      <c r="C175" s="1">
        <v>36161</v>
      </c>
      <c r="D175" s="1">
        <v>2958465</v>
      </c>
    </row>
    <row r="176" spans="1:4">
      <c r="A176">
        <v>175</v>
      </c>
      <c r="B176" t="s">
        <v>281</v>
      </c>
      <c r="C176" s="1">
        <v>36161</v>
      </c>
      <c r="D176" s="1">
        <v>2958465</v>
      </c>
    </row>
    <row r="177" spans="1:4">
      <c r="A177">
        <v>176</v>
      </c>
      <c r="B177" t="s">
        <v>783</v>
      </c>
      <c r="C177" s="1">
        <v>36161</v>
      </c>
      <c r="D177" s="1">
        <v>2958465</v>
      </c>
    </row>
    <row r="178" spans="1:4">
      <c r="A178">
        <v>177</v>
      </c>
      <c r="B178" t="s">
        <v>1176</v>
      </c>
      <c r="C178" s="1">
        <v>36161</v>
      </c>
      <c r="D178" s="1">
        <v>2958465</v>
      </c>
    </row>
    <row r="179" spans="1:4">
      <c r="A179">
        <v>178</v>
      </c>
      <c r="B179" t="s">
        <v>11424</v>
      </c>
      <c r="C179" s="1">
        <v>36161</v>
      </c>
      <c r="D179" s="1">
        <v>2958465</v>
      </c>
    </row>
    <row r="180" spans="1:4">
      <c r="A180">
        <v>179</v>
      </c>
      <c r="B180" t="s">
        <v>11425</v>
      </c>
      <c r="C180" s="1">
        <v>36161</v>
      </c>
      <c r="D180" s="1">
        <v>2958465</v>
      </c>
    </row>
    <row r="181" spans="1:4">
      <c r="A181">
        <v>180</v>
      </c>
      <c r="B181" t="s">
        <v>11426</v>
      </c>
      <c r="C181" s="1">
        <v>36161</v>
      </c>
      <c r="D181" s="1">
        <v>2958465</v>
      </c>
    </row>
    <row r="182" spans="1:4">
      <c r="A182">
        <v>181</v>
      </c>
      <c r="B182" t="s">
        <v>1010</v>
      </c>
      <c r="C182" s="1">
        <v>36161</v>
      </c>
      <c r="D182" s="1">
        <v>2958465</v>
      </c>
    </row>
    <row r="183" spans="1:4">
      <c r="A183">
        <v>182</v>
      </c>
      <c r="B183" t="s">
        <v>1179</v>
      </c>
      <c r="C183" s="1">
        <v>36161</v>
      </c>
      <c r="D183" s="1">
        <v>2958465</v>
      </c>
    </row>
    <row r="184" spans="1:4">
      <c r="A184">
        <v>183</v>
      </c>
      <c r="B184" t="s">
        <v>11427</v>
      </c>
      <c r="C184" s="1">
        <v>36161</v>
      </c>
      <c r="D184" s="1">
        <v>2958465</v>
      </c>
    </row>
    <row r="185" spans="1:4">
      <c r="A185">
        <v>184</v>
      </c>
      <c r="B185" t="s">
        <v>11428</v>
      </c>
      <c r="C185" s="1">
        <v>36161</v>
      </c>
      <c r="D185" s="1">
        <v>2958465</v>
      </c>
    </row>
    <row r="186" spans="1:4">
      <c r="A186">
        <v>185</v>
      </c>
      <c r="B186" t="s">
        <v>1846</v>
      </c>
      <c r="C186" s="1">
        <v>36161</v>
      </c>
      <c r="D186" s="1">
        <v>2958465</v>
      </c>
    </row>
    <row r="187" spans="1:4">
      <c r="A187">
        <v>186</v>
      </c>
      <c r="B187" t="s">
        <v>1011</v>
      </c>
      <c r="C187" s="1">
        <v>36161</v>
      </c>
      <c r="D187" s="1">
        <v>2958465</v>
      </c>
    </row>
    <row r="188" spans="1:4">
      <c r="A188">
        <v>187</v>
      </c>
      <c r="B188" t="s">
        <v>11429</v>
      </c>
      <c r="C188" s="1">
        <v>36161</v>
      </c>
      <c r="D188" s="1">
        <v>2958465</v>
      </c>
    </row>
    <row r="189" spans="1:4">
      <c r="A189">
        <v>188</v>
      </c>
      <c r="B189" t="s">
        <v>11430</v>
      </c>
      <c r="C189" s="1">
        <v>36161</v>
      </c>
      <c r="D189" s="1">
        <v>2958465</v>
      </c>
    </row>
    <row r="190" spans="1:4">
      <c r="A190">
        <v>189</v>
      </c>
      <c r="B190" t="s">
        <v>1013</v>
      </c>
      <c r="C190" s="1">
        <v>36161</v>
      </c>
      <c r="D190" s="1">
        <v>2958465</v>
      </c>
    </row>
    <row r="191" spans="1:4">
      <c r="A191">
        <v>190</v>
      </c>
      <c r="B191" t="s">
        <v>11431</v>
      </c>
      <c r="C191" s="1">
        <v>36161</v>
      </c>
      <c r="D191" s="1">
        <v>2958465</v>
      </c>
    </row>
    <row r="192" spans="1:4">
      <c r="A192">
        <v>191</v>
      </c>
      <c r="B192" t="s">
        <v>11432</v>
      </c>
      <c r="C192" s="1">
        <v>36161</v>
      </c>
      <c r="D192" s="1">
        <v>2958465</v>
      </c>
    </row>
    <row r="193" spans="1:4">
      <c r="A193">
        <v>192</v>
      </c>
      <c r="B193" t="s">
        <v>1182</v>
      </c>
      <c r="C193" s="1">
        <v>36161</v>
      </c>
      <c r="D193" s="1">
        <v>2958465</v>
      </c>
    </row>
    <row r="194" spans="1:4">
      <c r="A194">
        <v>193</v>
      </c>
      <c r="B194" t="s">
        <v>11433</v>
      </c>
      <c r="C194" s="1">
        <v>36161</v>
      </c>
      <c r="D194" s="1">
        <v>2958465</v>
      </c>
    </row>
    <row r="195" spans="1:4">
      <c r="A195">
        <v>194</v>
      </c>
      <c r="B195" t="s">
        <v>11434</v>
      </c>
      <c r="C195" s="1">
        <v>36161</v>
      </c>
      <c r="D195" s="1">
        <v>2958465</v>
      </c>
    </row>
    <row r="196" spans="1:4">
      <c r="A196">
        <v>195</v>
      </c>
      <c r="B196" t="s">
        <v>1847</v>
      </c>
      <c r="C196" s="1">
        <v>36161</v>
      </c>
      <c r="D196" s="1">
        <v>2958465</v>
      </c>
    </row>
    <row r="197" spans="1:4">
      <c r="A197">
        <v>196</v>
      </c>
      <c r="B197" t="s">
        <v>1017</v>
      </c>
      <c r="C197" s="1">
        <v>36161</v>
      </c>
      <c r="D197" s="1">
        <v>2958465</v>
      </c>
    </row>
    <row r="198" spans="1:4">
      <c r="A198">
        <v>197</v>
      </c>
      <c r="B198" t="s">
        <v>11435</v>
      </c>
      <c r="C198" s="1">
        <v>36161</v>
      </c>
      <c r="D198" s="1">
        <v>2958465</v>
      </c>
    </row>
    <row r="199" spans="1:4">
      <c r="A199">
        <v>198</v>
      </c>
      <c r="B199" t="s">
        <v>11436</v>
      </c>
      <c r="C199" s="1">
        <v>36161</v>
      </c>
      <c r="D199" s="1">
        <v>2958465</v>
      </c>
    </row>
    <row r="200" spans="1:4">
      <c r="A200">
        <v>199</v>
      </c>
      <c r="B200" t="s">
        <v>1018</v>
      </c>
      <c r="C200" s="1">
        <v>36161</v>
      </c>
      <c r="D200" s="1">
        <v>2958465</v>
      </c>
    </row>
    <row r="201" spans="1:4">
      <c r="A201">
        <v>200</v>
      </c>
      <c r="B201" t="s">
        <v>11437</v>
      </c>
      <c r="C201" s="1">
        <v>36161</v>
      </c>
      <c r="D201" s="1">
        <v>2958465</v>
      </c>
    </row>
    <row r="202" spans="1:4">
      <c r="A202">
        <v>201</v>
      </c>
      <c r="B202" t="s">
        <v>1020</v>
      </c>
      <c r="C202" s="1">
        <v>36161</v>
      </c>
      <c r="D202" s="1">
        <v>2958465</v>
      </c>
    </row>
    <row r="203" spans="1:4">
      <c r="A203">
        <v>202</v>
      </c>
      <c r="B203" t="s">
        <v>1848</v>
      </c>
      <c r="C203" s="1">
        <v>36161</v>
      </c>
      <c r="D203" s="1">
        <v>2958465</v>
      </c>
    </row>
    <row r="204" spans="1:4">
      <c r="A204">
        <v>203</v>
      </c>
      <c r="B204" t="s">
        <v>1107</v>
      </c>
      <c r="C204" s="1">
        <v>36161</v>
      </c>
      <c r="D204" s="1">
        <v>2958465</v>
      </c>
    </row>
    <row r="205" spans="1:4">
      <c r="A205">
        <v>204</v>
      </c>
      <c r="B205" t="s">
        <v>178</v>
      </c>
      <c r="C205" s="1">
        <v>36161</v>
      </c>
      <c r="D205" s="1">
        <v>2958465</v>
      </c>
    </row>
    <row r="206" spans="1:4">
      <c r="A206">
        <v>205</v>
      </c>
      <c r="B206" t="s">
        <v>1108</v>
      </c>
      <c r="C206" s="1">
        <v>36161</v>
      </c>
      <c r="D206" s="1">
        <v>2958465</v>
      </c>
    </row>
    <row r="207" spans="1:4">
      <c r="A207">
        <v>206</v>
      </c>
      <c r="B207" t="s">
        <v>1023</v>
      </c>
      <c r="C207" s="1">
        <v>36161</v>
      </c>
      <c r="D207" s="1">
        <v>2958465</v>
      </c>
    </row>
    <row r="208" spans="1:4">
      <c r="A208">
        <v>207</v>
      </c>
      <c r="B208" t="s">
        <v>11438</v>
      </c>
      <c r="C208" s="1">
        <v>36161</v>
      </c>
      <c r="D208" s="1">
        <v>2958465</v>
      </c>
    </row>
    <row r="209" spans="1:4">
      <c r="A209">
        <v>208</v>
      </c>
      <c r="B209" t="s">
        <v>1189</v>
      </c>
      <c r="C209" s="1">
        <v>36161</v>
      </c>
      <c r="D209" s="1">
        <v>2958465</v>
      </c>
    </row>
    <row r="210" spans="1:4">
      <c r="A210">
        <v>209</v>
      </c>
      <c r="B210" t="s">
        <v>1849</v>
      </c>
      <c r="C210" s="1">
        <v>36161</v>
      </c>
      <c r="D210" s="1">
        <v>2958465</v>
      </c>
    </row>
    <row r="211" spans="1:4">
      <c r="A211">
        <v>210</v>
      </c>
      <c r="B211" t="s">
        <v>1850</v>
      </c>
      <c r="C211" s="1">
        <v>36161</v>
      </c>
      <c r="D211" s="1">
        <v>2958465</v>
      </c>
    </row>
    <row r="212" spans="1:4">
      <c r="A212">
        <v>211</v>
      </c>
      <c r="B212" t="s">
        <v>1025</v>
      </c>
      <c r="C212" s="1">
        <v>36161</v>
      </c>
      <c r="D212" s="1">
        <v>2958465</v>
      </c>
    </row>
    <row r="213" spans="1:4">
      <c r="A213">
        <v>212</v>
      </c>
      <c r="B213" t="s">
        <v>861</v>
      </c>
      <c r="C213" s="1">
        <v>36161</v>
      </c>
      <c r="D213" s="1">
        <v>2958465</v>
      </c>
    </row>
    <row r="214" spans="1:4">
      <c r="A214">
        <v>213</v>
      </c>
      <c r="B214" t="s">
        <v>1851</v>
      </c>
      <c r="C214" s="1">
        <v>36161</v>
      </c>
      <c r="D214" s="1">
        <v>2958465</v>
      </c>
    </row>
    <row r="215" spans="1:4">
      <c r="A215">
        <v>214</v>
      </c>
      <c r="B215" t="s">
        <v>1852</v>
      </c>
      <c r="C215" s="1">
        <v>36161</v>
      </c>
      <c r="D215" s="1">
        <v>2958465</v>
      </c>
    </row>
    <row r="216" spans="1:4">
      <c r="A216">
        <v>215</v>
      </c>
      <c r="B216" t="s">
        <v>1853</v>
      </c>
      <c r="C216" s="1">
        <v>36161</v>
      </c>
      <c r="D216" s="1">
        <v>2958465</v>
      </c>
    </row>
    <row r="217" spans="1:4">
      <c r="A217">
        <v>216</v>
      </c>
      <c r="B217" t="s">
        <v>518</v>
      </c>
      <c r="C217" s="1">
        <v>36161</v>
      </c>
      <c r="D217" s="1">
        <v>2958465</v>
      </c>
    </row>
    <row r="218" spans="1:4">
      <c r="A218">
        <v>217</v>
      </c>
      <c r="B218" t="s">
        <v>1113</v>
      </c>
      <c r="C218" s="1">
        <v>36161</v>
      </c>
      <c r="D218" s="1">
        <v>2958465</v>
      </c>
    </row>
    <row r="219" spans="1:4">
      <c r="A219">
        <v>218</v>
      </c>
      <c r="B219" t="s">
        <v>1191</v>
      </c>
      <c r="C219" s="1">
        <v>36161</v>
      </c>
      <c r="D219" s="1">
        <v>2958465</v>
      </c>
    </row>
    <row r="220" spans="1:4">
      <c r="A220">
        <v>219</v>
      </c>
      <c r="B220" t="s">
        <v>11439</v>
      </c>
      <c r="C220" s="1">
        <v>36161</v>
      </c>
      <c r="D220" s="1">
        <v>2958465</v>
      </c>
    </row>
    <row r="221" spans="1:4">
      <c r="A221">
        <v>220</v>
      </c>
      <c r="B221" t="s">
        <v>11440</v>
      </c>
      <c r="C221" s="1">
        <v>36161</v>
      </c>
      <c r="D221" s="1">
        <v>2958465</v>
      </c>
    </row>
    <row r="222" spans="1:4">
      <c r="A222">
        <v>221</v>
      </c>
      <c r="B222" t="s">
        <v>1030</v>
      </c>
      <c r="C222" s="1">
        <v>36161</v>
      </c>
      <c r="D222" s="1">
        <v>2958465</v>
      </c>
    </row>
    <row r="223" spans="1:4">
      <c r="A223">
        <v>222</v>
      </c>
      <c r="B223" t="s">
        <v>317</v>
      </c>
      <c r="C223" s="1">
        <v>36161</v>
      </c>
      <c r="D223" s="1">
        <v>2958465</v>
      </c>
    </row>
    <row r="224" spans="1:4">
      <c r="A224">
        <v>223</v>
      </c>
      <c r="B224" t="s">
        <v>1854</v>
      </c>
      <c r="C224" s="1">
        <v>36161</v>
      </c>
      <c r="D224" s="1">
        <v>2958465</v>
      </c>
    </row>
    <row r="225" spans="1:4">
      <c r="A225">
        <v>224</v>
      </c>
      <c r="B225" t="s">
        <v>1116</v>
      </c>
      <c r="C225" s="1">
        <v>36161</v>
      </c>
      <c r="D225" s="1">
        <v>2958465</v>
      </c>
    </row>
    <row r="226" spans="1:4">
      <c r="A226">
        <v>225</v>
      </c>
      <c r="B226" t="s">
        <v>249</v>
      </c>
      <c r="C226" s="1">
        <v>36161</v>
      </c>
      <c r="D226" s="1">
        <v>2958465</v>
      </c>
    </row>
    <row r="227" spans="1:4">
      <c r="A227">
        <v>226</v>
      </c>
      <c r="B227" t="s">
        <v>11441</v>
      </c>
      <c r="C227" s="1">
        <v>36161</v>
      </c>
      <c r="D227" s="1">
        <v>2958465</v>
      </c>
    </row>
    <row r="228" spans="1:4">
      <c r="A228">
        <v>227</v>
      </c>
      <c r="B228" t="s">
        <v>1193</v>
      </c>
      <c r="C228" s="1">
        <v>36161</v>
      </c>
      <c r="D228" s="1">
        <v>2958465</v>
      </c>
    </row>
    <row r="229" spans="1:4">
      <c r="A229">
        <v>228</v>
      </c>
      <c r="B229" t="s">
        <v>362</v>
      </c>
      <c r="C229" s="1">
        <v>36161</v>
      </c>
      <c r="D229" s="1">
        <v>2958465</v>
      </c>
    </row>
    <row r="230" spans="1:4">
      <c r="A230">
        <v>229</v>
      </c>
      <c r="B230" t="s">
        <v>288</v>
      </c>
      <c r="C230" s="1">
        <v>36161</v>
      </c>
      <c r="D230" s="1">
        <v>2958465</v>
      </c>
    </row>
    <row r="231" spans="1:4">
      <c r="A231">
        <v>230</v>
      </c>
      <c r="B231" t="s">
        <v>1855</v>
      </c>
      <c r="C231" s="1">
        <v>36161</v>
      </c>
      <c r="D231" s="1">
        <v>2958465</v>
      </c>
    </row>
    <row r="232" spans="1:4">
      <c r="A232">
        <v>231</v>
      </c>
      <c r="B232" t="s">
        <v>11442</v>
      </c>
      <c r="C232" s="1">
        <v>36161</v>
      </c>
      <c r="D232" s="1">
        <v>2958465</v>
      </c>
    </row>
    <row r="233" spans="1:4">
      <c r="A233">
        <v>232</v>
      </c>
      <c r="B233" t="s">
        <v>1036</v>
      </c>
      <c r="C233" s="1">
        <v>36161</v>
      </c>
      <c r="D233" s="1">
        <v>2958465</v>
      </c>
    </row>
    <row r="234" spans="1:4">
      <c r="A234">
        <v>233</v>
      </c>
      <c r="B234" t="s">
        <v>11443</v>
      </c>
      <c r="C234" s="1">
        <v>36161</v>
      </c>
      <c r="D234" s="1">
        <v>2958465</v>
      </c>
    </row>
    <row r="235" spans="1:4">
      <c r="A235">
        <v>234</v>
      </c>
      <c r="B235" t="s">
        <v>1856</v>
      </c>
      <c r="C235" s="1">
        <v>36161</v>
      </c>
      <c r="D235" s="1">
        <v>2958465</v>
      </c>
    </row>
    <row r="236" spans="1:4">
      <c r="A236">
        <v>235</v>
      </c>
      <c r="B236" t="s">
        <v>1038</v>
      </c>
      <c r="C236" s="1">
        <v>36161</v>
      </c>
      <c r="D236" s="1">
        <v>2958465</v>
      </c>
    </row>
    <row r="237" spans="1:4">
      <c r="A237">
        <v>236</v>
      </c>
      <c r="B237" t="s">
        <v>597</v>
      </c>
      <c r="C237" s="1">
        <v>36161</v>
      </c>
      <c r="D237" s="1">
        <v>2958465</v>
      </c>
    </row>
    <row r="238" spans="1:4">
      <c r="A238">
        <v>237</v>
      </c>
      <c r="B238" t="s">
        <v>1121</v>
      </c>
      <c r="C238" s="1">
        <v>36161</v>
      </c>
      <c r="D238" s="1">
        <v>2958465</v>
      </c>
    </row>
    <row r="239" spans="1:4">
      <c r="A239">
        <v>238</v>
      </c>
      <c r="B239" t="s">
        <v>11444</v>
      </c>
      <c r="C239" s="1">
        <v>36161</v>
      </c>
      <c r="D239" s="1">
        <v>2958465</v>
      </c>
    </row>
    <row r="240" spans="1:4">
      <c r="A240">
        <v>239</v>
      </c>
      <c r="B240" t="s">
        <v>1197</v>
      </c>
      <c r="C240" s="1">
        <v>36161</v>
      </c>
      <c r="D240" s="1">
        <v>2958465</v>
      </c>
    </row>
    <row r="241" spans="1:4">
      <c r="A241">
        <v>240</v>
      </c>
      <c r="B241" t="s">
        <v>1857</v>
      </c>
      <c r="C241" s="1">
        <v>36161</v>
      </c>
      <c r="D241" s="1">
        <v>2958465</v>
      </c>
    </row>
    <row r="242" spans="1:4">
      <c r="A242">
        <v>241</v>
      </c>
      <c r="B242" t="s">
        <v>1041</v>
      </c>
      <c r="C242" s="1">
        <v>36161</v>
      </c>
      <c r="D242" s="1">
        <v>2958465</v>
      </c>
    </row>
    <row r="243" spans="1:4">
      <c r="A243">
        <v>242</v>
      </c>
      <c r="B243" t="s">
        <v>1123</v>
      </c>
      <c r="C243" s="1">
        <v>36161</v>
      </c>
      <c r="D243" s="1">
        <v>2958465</v>
      </c>
    </row>
    <row r="244" spans="1:4">
      <c r="A244">
        <v>243</v>
      </c>
      <c r="B244" t="s">
        <v>11445</v>
      </c>
      <c r="C244" s="1">
        <v>36161</v>
      </c>
      <c r="D244" s="1">
        <v>2958465</v>
      </c>
    </row>
    <row r="245" spans="1:4">
      <c r="A245">
        <v>244</v>
      </c>
      <c r="B245" t="s">
        <v>11446</v>
      </c>
      <c r="C245" s="1">
        <v>36161</v>
      </c>
      <c r="D245" s="1">
        <v>2958465</v>
      </c>
    </row>
    <row r="246" spans="1:4">
      <c r="A246">
        <v>245</v>
      </c>
      <c r="B246" t="s">
        <v>11447</v>
      </c>
      <c r="C246" s="1">
        <v>36161</v>
      </c>
      <c r="D246" s="1">
        <v>2958465</v>
      </c>
    </row>
    <row r="247" spans="1:4">
      <c r="A247">
        <v>246</v>
      </c>
      <c r="B247" t="s">
        <v>620</v>
      </c>
      <c r="C247" s="1">
        <v>36161</v>
      </c>
      <c r="D247" s="1">
        <v>2958465</v>
      </c>
    </row>
    <row r="248" spans="1:4">
      <c r="A248">
        <v>247</v>
      </c>
      <c r="B248" t="s">
        <v>1858</v>
      </c>
      <c r="C248" s="1">
        <v>36161</v>
      </c>
      <c r="D248" s="1">
        <v>2958465</v>
      </c>
    </row>
    <row r="249" spans="1:4">
      <c r="A249">
        <v>248</v>
      </c>
      <c r="B249" t="s">
        <v>11448</v>
      </c>
      <c r="C249" s="1">
        <v>36161</v>
      </c>
      <c r="D249" s="1">
        <v>2958465</v>
      </c>
    </row>
    <row r="250" spans="1:4">
      <c r="A250">
        <v>249</v>
      </c>
      <c r="B250" t="s">
        <v>1198</v>
      </c>
      <c r="C250" s="1">
        <v>36161</v>
      </c>
      <c r="D250" s="1">
        <v>2958465</v>
      </c>
    </row>
    <row r="251" spans="1:4">
      <c r="A251">
        <v>250</v>
      </c>
      <c r="B251" t="s">
        <v>1859</v>
      </c>
      <c r="C251" s="1">
        <v>36161</v>
      </c>
      <c r="D251" s="1">
        <v>2958465</v>
      </c>
    </row>
    <row r="252" spans="1:4">
      <c r="A252">
        <v>251</v>
      </c>
      <c r="B252" t="s">
        <v>379</v>
      </c>
      <c r="C252" s="1">
        <v>36161</v>
      </c>
      <c r="D252" s="1">
        <v>2958465</v>
      </c>
    </row>
    <row r="253" spans="1:4">
      <c r="A253">
        <v>252</v>
      </c>
      <c r="B253" t="s">
        <v>1860</v>
      </c>
      <c r="C253" s="1">
        <v>36161</v>
      </c>
      <c r="D253" s="1">
        <v>2958465</v>
      </c>
    </row>
    <row r="254" spans="1:4">
      <c r="A254">
        <v>253</v>
      </c>
      <c r="B254" t="s">
        <v>1125</v>
      </c>
      <c r="C254" s="1">
        <v>36161</v>
      </c>
      <c r="D254" s="1">
        <v>2958465</v>
      </c>
    </row>
    <row r="255" spans="1:4">
      <c r="A255">
        <v>254</v>
      </c>
      <c r="B255" t="s">
        <v>1861</v>
      </c>
      <c r="C255" s="1">
        <v>36161</v>
      </c>
      <c r="D25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43"/>
  <sheetViews>
    <sheetView topLeftCell="A19" workbookViewId="0">
      <selection activeCell="A44" sqref="A44"/>
    </sheetView>
  </sheetViews>
  <sheetFormatPr defaultColWidth="9" defaultRowHeight="12.75"/>
  <cols>
    <col min="1" max="1" width="11.42578125" bestFit="1" customWidth="1"/>
    <col min="2" max="2" width="57" bestFit="1" customWidth="1"/>
    <col min="3" max="4" width="15.140625" bestFit="1" customWidth="1"/>
  </cols>
  <sheetData>
    <row r="1" spans="1:4" s="54" customFormat="1" ht="13.5" customHeight="1">
      <c r="A1" s="54" t="s">
        <v>11449</v>
      </c>
      <c r="B1" s="54" t="s">
        <v>11450</v>
      </c>
      <c r="C1" s="55" t="s">
        <v>0</v>
      </c>
      <c r="D1" s="55" t="s">
        <v>1</v>
      </c>
    </row>
    <row r="2" spans="1:4">
      <c r="A2">
        <v>1</v>
      </c>
      <c r="B2" t="s">
        <v>11451</v>
      </c>
      <c r="C2" s="1">
        <v>37622</v>
      </c>
      <c r="D2" s="1">
        <v>2958465</v>
      </c>
    </row>
    <row r="3" spans="1:4">
      <c r="A3">
        <v>2</v>
      </c>
      <c r="B3" t="s">
        <v>11452</v>
      </c>
      <c r="C3" s="1">
        <v>37622</v>
      </c>
      <c r="D3" s="1">
        <v>2958465</v>
      </c>
    </row>
    <row r="4" spans="1:4">
      <c r="A4">
        <v>3</v>
      </c>
      <c r="B4" t="s">
        <v>11453</v>
      </c>
      <c r="C4" s="1">
        <v>37622</v>
      </c>
      <c r="D4" s="1">
        <v>2958465</v>
      </c>
    </row>
    <row r="5" spans="1:4">
      <c r="A5">
        <v>4</v>
      </c>
      <c r="B5" t="s">
        <v>11454</v>
      </c>
      <c r="C5" s="1">
        <v>37622</v>
      </c>
      <c r="D5" s="1">
        <v>2958465</v>
      </c>
    </row>
    <row r="6" spans="1:4">
      <c r="A6">
        <v>5</v>
      </c>
      <c r="B6" t="s">
        <v>11455</v>
      </c>
      <c r="C6" s="1">
        <v>37622</v>
      </c>
      <c r="D6" s="1">
        <v>2958465</v>
      </c>
    </row>
    <row r="7" spans="1:4">
      <c r="A7">
        <v>10</v>
      </c>
      <c r="B7" t="s">
        <v>11456</v>
      </c>
      <c r="C7" s="1">
        <v>32874</v>
      </c>
      <c r="D7" s="1">
        <v>2958465</v>
      </c>
    </row>
    <row r="8" spans="1:4">
      <c r="A8">
        <v>11</v>
      </c>
      <c r="B8" t="s">
        <v>11457</v>
      </c>
      <c r="C8" s="1">
        <v>37622</v>
      </c>
      <c r="D8" s="1">
        <v>2958465</v>
      </c>
    </row>
    <row r="9" spans="1:4">
      <c r="A9">
        <v>12</v>
      </c>
      <c r="B9" t="s">
        <v>11458</v>
      </c>
      <c r="C9" s="1">
        <v>37622</v>
      </c>
      <c r="D9" s="1">
        <v>2958465</v>
      </c>
    </row>
    <row r="10" spans="1:4">
      <c r="A10">
        <v>13</v>
      </c>
      <c r="B10" t="s">
        <v>11459</v>
      </c>
      <c r="C10" s="1">
        <v>37622</v>
      </c>
      <c r="D10" s="1">
        <v>2958465</v>
      </c>
    </row>
    <row r="11" spans="1:4">
      <c r="A11">
        <v>14</v>
      </c>
      <c r="B11" t="s">
        <v>11460</v>
      </c>
      <c r="C11" s="1">
        <v>37622</v>
      </c>
      <c r="D11" s="1">
        <v>2958465</v>
      </c>
    </row>
    <row r="12" spans="1:4">
      <c r="A12">
        <v>15</v>
      </c>
      <c r="B12" t="s">
        <v>11461</v>
      </c>
      <c r="C12" s="1">
        <v>32874</v>
      </c>
      <c r="D12" s="1">
        <v>2958465</v>
      </c>
    </row>
    <row r="13" spans="1:4">
      <c r="A13">
        <v>16</v>
      </c>
      <c r="B13" t="s">
        <v>11462</v>
      </c>
      <c r="C13" s="1">
        <v>37622</v>
      </c>
      <c r="D13" s="1">
        <v>2958465</v>
      </c>
    </row>
    <row r="14" spans="1:4">
      <c r="A14">
        <v>17</v>
      </c>
      <c r="B14" t="s">
        <v>11463</v>
      </c>
      <c r="C14" s="1">
        <v>37622</v>
      </c>
      <c r="D14" s="1">
        <v>2958465</v>
      </c>
    </row>
    <row r="15" spans="1:4">
      <c r="A15">
        <v>18</v>
      </c>
      <c r="B15" t="s">
        <v>11464</v>
      </c>
      <c r="C15" s="1">
        <v>32874</v>
      </c>
      <c r="D15" s="1">
        <v>2958465</v>
      </c>
    </row>
    <row r="16" spans="1:4">
      <c r="A16">
        <v>19</v>
      </c>
      <c r="B16" t="s">
        <v>11465</v>
      </c>
      <c r="C16" s="1">
        <v>37622</v>
      </c>
      <c r="D16" s="1">
        <v>2958465</v>
      </c>
    </row>
    <row r="17" spans="1:4">
      <c r="A17">
        <v>20</v>
      </c>
      <c r="B17" t="s">
        <v>11466</v>
      </c>
      <c r="C17" s="1">
        <v>37622</v>
      </c>
      <c r="D17" s="1">
        <v>2958465</v>
      </c>
    </row>
    <row r="18" spans="1:4">
      <c r="A18">
        <v>21</v>
      </c>
      <c r="B18" t="s">
        <v>11467</v>
      </c>
      <c r="C18" s="1">
        <v>37622</v>
      </c>
      <c r="D18" s="1">
        <v>2958465</v>
      </c>
    </row>
    <row r="19" spans="1:4">
      <c r="A19">
        <v>22</v>
      </c>
      <c r="B19" t="s">
        <v>11468</v>
      </c>
      <c r="C19" s="1">
        <v>37622</v>
      </c>
      <c r="D19" s="1">
        <v>2958465</v>
      </c>
    </row>
    <row r="20" spans="1:4">
      <c r="A20">
        <v>23</v>
      </c>
      <c r="B20" t="s">
        <v>11469</v>
      </c>
      <c r="C20" s="1">
        <v>37622</v>
      </c>
      <c r="D20" s="1">
        <v>2958465</v>
      </c>
    </row>
    <row r="21" spans="1:4">
      <c r="A21">
        <v>24</v>
      </c>
      <c r="B21" t="s">
        <v>11470</v>
      </c>
      <c r="C21" s="1">
        <v>37622</v>
      </c>
      <c r="D21" s="1">
        <v>2958465</v>
      </c>
    </row>
    <row r="22" spans="1:4">
      <c r="A22">
        <v>25</v>
      </c>
      <c r="B22" t="s">
        <v>11471</v>
      </c>
      <c r="C22" s="1">
        <v>37622</v>
      </c>
      <c r="D22" s="1">
        <v>2958465</v>
      </c>
    </row>
    <row r="23" spans="1:4">
      <c r="A23">
        <v>26</v>
      </c>
      <c r="B23" t="s">
        <v>11472</v>
      </c>
      <c r="C23" s="1">
        <v>37622</v>
      </c>
      <c r="D23" s="1">
        <v>2958465</v>
      </c>
    </row>
    <row r="24" spans="1:4">
      <c r="A24">
        <v>27</v>
      </c>
      <c r="B24" t="s">
        <v>11473</v>
      </c>
      <c r="C24" s="1">
        <v>37622</v>
      </c>
      <c r="D24" s="1">
        <v>2958465</v>
      </c>
    </row>
    <row r="25" spans="1:4">
      <c r="A25">
        <v>28</v>
      </c>
      <c r="B25" t="s">
        <v>11474</v>
      </c>
      <c r="C25" s="1">
        <v>37622</v>
      </c>
      <c r="D25" s="1">
        <v>2958465</v>
      </c>
    </row>
    <row r="26" spans="1:4">
      <c r="A26">
        <v>29</v>
      </c>
      <c r="B26" t="s">
        <v>11475</v>
      </c>
      <c r="C26" s="1">
        <v>37622</v>
      </c>
      <c r="D26" s="1">
        <v>2958465</v>
      </c>
    </row>
    <row r="27" spans="1:4">
      <c r="A27">
        <v>30</v>
      </c>
      <c r="B27" t="s">
        <v>11476</v>
      </c>
      <c r="C27" s="1">
        <v>37622</v>
      </c>
      <c r="D27" s="1">
        <v>2958465</v>
      </c>
    </row>
    <row r="28" spans="1:4">
      <c r="A28">
        <v>31</v>
      </c>
      <c r="B28" t="s">
        <v>11477</v>
      </c>
      <c r="C28" s="1">
        <v>37622</v>
      </c>
      <c r="D28" s="1">
        <v>2958465</v>
      </c>
    </row>
    <row r="29" spans="1:4">
      <c r="A29">
        <v>32</v>
      </c>
      <c r="B29" t="s">
        <v>11478</v>
      </c>
      <c r="C29" s="1">
        <v>37622</v>
      </c>
      <c r="D29" s="1">
        <v>2958465</v>
      </c>
    </row>
    <row r="30" spans="1:4">
      <c r="A30">
        <v>33</v>
      </c>
      <c r="B30" t="s">
        <v>11479</v>
      </c>
      <c r="C30" s="1">
        <v>37622</v>
      </c>
      <c r="D30" s="1">
        <v>2958465</v>
      </c>
    </row>
    <row r="31" spans="1:4">
      <c r="A31">
        <v>34</v>
      </c>
      <c r="B31" t="s">
        <v>11480</v>
      </c>
      <c r="C31" s="1">
        <v>37622</v>
      </c>
      <c r="D31" s="1">
        <v>2958465</v>
      </c>
    </row>
    <row r="32" spans="1:4">
      <c r="A32">
        <v>35</v>
      </c>
      <c r="B32" t="s">
        <v>11481</v>
      </c>
      <c r="C32" s="1">
        <v>37622</v>
      </c>
      <c r="D32" s="1">
        <v>2958465</v>
      </c>
    </row>
    <row r="33" spans="1:4">
      <c r="A33">
        <v>36</v>
      </c>
      <c r="B33" t="s">
        <v>11482</v>
      </c>
      <c r="C33" s="1">
        <v>37622</v>
      </c>
      <c r="D33" s="1">
        <v>2958465</v>
      </c>
    </row>
    <row r="34" spans="1:4">
      <c r="A34">
        <v>37</v>
      </c>
      <c r="B34" t="s">
        <v>11483</v>
      </c>
      <c r="C34" s="1">
        <v>37622</v>
      </c>
      <c r="D34" s="1">
        <v>2958465</v>
      </c>
    </row>
    <row r="35" spans="1:4">
      <c r="A35">
        <v>38</v>
      </c>
      <c r="B35" t="s">
        <v>11484</v>
      </c>
      <c r="C35" s="1">
        <v>37622</v>
      </c>
      <c r="D35" s="1">
        <v>2958465</v>
      </c>
    </row>
    <row r="36" spans="1:4">
      <c r="A36">
        <v>39</v>
      </c>
      <c r="B36" t="s">
        <v>11485</v>
      </c>
      <c r="C36" s="1">
        <v>37622</v>
      </c>
      <c r="D36" s="1">
        <v>2958465</v>
      </c>
    </row>
    <row r="37" spans="1:4">
      <c r="A37">
        <v>40</v>
      </c>
      <c r="B37" t="s">
        <v>11486</v>
      </c>
      <c r="C37" s="1">
        <v>37622</v>
      </c>
      <c r="D37" s="1">
        <v>2958465</v>
      </c>
    </row>
    <row r="38" spans="1:4">
      <c r="A38">
        <v>41</v>
      </c>
      <c r="B38" t="s">
        <v>11487</v>
      </c>
      <c r="C38" s="1">
        <v>37622</v>
      </c>
      <c r="D38" s="1">
        <v>2958465</v>
      </c>
    </row>
    <row r="39" spans="1:4">
      <c r="A39">
        <v>42</v>
      </c>
      <c r="B39" t="s">
        <v>11488</v>
      </c>
      <c r="C39" s="1">
        <v>37622</v>
      </c>
      <c r="D39" s="1">
        <v>2958465</v>
      </c>
    </row>
    <row r="40" spans="1:4">
      <c r="A40">
        <v>43</v>
      </c>
      <c r="B40" t="s">
        <v>11489</v>
      </c>
      <c r="C40" s="1">
        <v>37622</v>
      </c>
      <c r="D40" s="1">
        <v>2958465</v>
      </c>
    </row>
    <row r="41" spans="1:4">
      <c r="A41">
        <v>44</v>
      </c>
      <c r="B41" t="s">
        <v>11490</v>
      </c>
      <c r="C41" s="1">
        <v>37622</v>
      </c>
      <c r="D41" s="1">
        <v>2958465</v>
      </c>
    </row>
    <row r="42" spans="1:4">
      <c r="A42">
        <v>45</v>
      </c>
      <c r="B42" t="s">
        <v>11491</v>
      </c>
      <c r="C42" s="1">
        <v>37622</v>
      </c>
      <c r="D42" s="1">
        <v>2958465</v>
      </c>
    </row>
    <row r="43" spans="1:4">
      <c r="A43">
        <v>46</v>
      </c>
      <c r="B43" t="s">
        <v>137</v>
      </c>
      <c r="C43" s="1">
        <v>40179</v>
      </c>
      <c r="D4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73"/>
  <sheetViews>
    <sheetView topLeftCell="A40" workbookViewId="0">
      <selection activeCell="E73" sqref="E73"/>
    </sheetView>
  </sheetViews>
  <sheetFormatPr defaultColWidth="9" defaultRowHeight="12.75"/>
  <cols>
    <col min="1" max="1" width="20.85546875" bestFit="1" customWidth="1"/>
    <col min="2" max="2" width="72" customWidth="1"/>
    <col min="3" max="4" width="15.140625" bestFit="1" customWidth="1"/>
    <col min="5" max="5" width="11.140625" bestFit="1" customWidth="1"/>
  </cols>
  <sheetData>
    <row r="1" spans="1:5" s="54" customFormat="1">
      <c r="A1" s="54" t="s">
        <v>41067</v>
      </c>
      <c r="B1" s="54" t="s">
        <v>41067</v>
      </c>
      <c r="C1" s="54" t="s">
        <v>0</v>
      </c>
      <c r="D1" s="54" t="s">
        <v>1</v>
      </c>
    </row>
    <row r="2" spans="1:5">
      <c r="A2">
        <v>0</v>
      </c>
      <c r="B2" t="s">
        <v>148</v>
      </c>
      <c r="C2" s="3">
        <v>40179</v>
      </c>
      <c r="D2" s="1">
        <v>43100</v>
      </c>
      <c r="E2" s="1"/>
    </row>
    <row r="3" spans="1:5">
      <c r="A3">
        <v>1</v>
      </c>
      <c r="B3" t="s">
        <v>11492</v>
      </c>
      <c r="C3" s="3">
        <v>32874</v>
      </c>
      <c r="D3" s="1">
        <v>2958465</v>
      </c>
      <c r="E3" s="1"/>
    </row>
    <row r="4" spans="1:5">
      <c r="A4">
        <v>2</v>
      </c>
      <c r="B4" t="s">
        <v>11493</v>
      </c>
      <c r="C4" s="3">
        <v>32874</v>
      </c>
      <c r="D4" s="1">
        <v>2958465</v>
      </c>
      <c r="E4" s="1"/>
    </row>
    <row r="5" spans="1:5">
      <c r="A5">
        <v>3</v>
      </c>
      <c r="B5" t="s">
        <v>11494</v>
      </c>
      <c r="C5" s="3">
        <v>32874</v>
      </c>
      <c r="D5" s="1">
        <v>2958465</v>
      </c>
      <c r="E5" s="1"/>
    </row>
    <row r="6" spans="1:5">
      <c r="A6">
        <v>4</v>
      </c>
      <c r="B6" t="s">
        <v>11495</v>
      </c>
      <c r="C6" s="3">
        <v>32874</v>
      </c>
      <c r="D6" s="1">
        <v>2958465</v>
      </c>
      <c r="E6" s="1"/>
    </row>
    <row r="7" spans="1:5">
      <c r="A7">
        <v>14</v>
      </c>
      <c r="B7" t="s">
        <v>11496</v>
      </c>
      <c r="C7" s="3">
        <v>32874</v>
      </c>
      <c r="D7" s="1">
        <v>2958465</v>
      </c>
      <c r="E7" s="1"/>
    </row>
    <row r="8" spans="1:5">
      <c r="A8">
        <v>15</v>
      </c>
      <c r="B8" t="s">
        <v>11497</v>
      </c>
      <c r="C8" s="3">
        <v>32874</v>
      </c>
      <c r="D8" s="1">
        <v>2958465</v>
      </c>
      <c r="E8" s="1"/>
    </row>
    <row r="9" spans="1:5">
      <c r="A9">
        <v>16</v>
      </c>
      <c r="B9" t="s">
        <v>11498</v>
      </c>
      <c r="C9" s="3">
        <v>32874</v>
      </c>
      <c r="D9" s="1">
        <v>2958465</v>
      </c>
      <c r="E9" s="1"/>
    </row>
    <row r="10" spans="1:5">
      <c r="A10">
        <v>17</v>
      </c>
      <c r="B10" t="s">
        <v>11499</v>
      </c>
      <c r="C10" s="3">
        <v>32874</v>
      </c>
      <c r="D10" s="1">
        <v>2958465</v>
      </c>
      <c r="E10" s="1"/>
    </row>
    <row r="11" spans="1:5">
      <c r="A11">
        <v>18</v>
      </c>
      <c r="B11" t="s">
        <v>11500</v>
      </c>
      <c r="C11" s="3">
        <v>32874</v>
      </c>
      <c r="D11" s="1">
        <v>2958465</v>
      </c>
      <c r="E11" s="1"/>
    </row>
    <row r="12" spans="1:5">
      <c r="A12">
        <v>19</v>
      </c>
      <c r="B12" t="s">
        <v>11501</v>
      </c>
      <c r="C12" s="3">
        <v>32874</v>
      </c>
      <c r="D12" s="1">
        <v>2958465</v>
      </c>
      <c r="E12" s="1"/>
    </row>
    <row r="13" spans="1:5">
      <c r="A13">
        <v>20</v>
      </c>
      <c r="B13" t="s">
        <v>11502</v>
      </c>
      <c r="C13" s="3">
        <v>32874</v>
      </c>
      <c r="D13" s="1">
        <v>2958465</v>
      </c>
      <c r="E13" s="1"/>
    </row>
    <row r="14" spans="1:5">
      <c r="A14">
        <v>21</v>
      </c>
      <c r="B14" t="s">
        <v>11503</v>
      </c>
      <c r="C14" s="3">
        <v>32874</v>
      </c>
      <c r="D14" s="1">
        <v>2958465</v>
      </c>
      <c r="E14" s="1"/>
    </row>
    <row r="15" spans="1:5">
      <c r="A15">
        <v>22</v>
      </c>
      <c r="B15" t="s">
        <v>11504</v>
      </c>
      <c r="C15" s="3">
        <v>32874</v>
      </c>
      <c r="D15" s="1">
        <v>2958465</v>
      </c>
      <c r="E15" s="1"/>
    </row>
    <row r="16" spans="1:5">
      <c r="A16">
        <v>23</v>
      </c>
      <c r="B16" t="s">
        <v>11505</v>
      </c>
      <c r="C16" s="3">
        <v>32874</v>
      </c>
      <c r="D16" s="1">
        <v>2958465</v>
      </c>
      <c r="E16" s="1"/>
    </row>
    <row r="17" spans="1:5">
      <c r="A17">
        <v>24</v>
      </c>
      <c r="B17" t="s">
        <v>11506</v>
      </c>
      <c r="C17" s="3">
        <v>32874</v>
      </c>
      <c r="D17" s="1">
        <v>2958465</v>
      </c>
      <c r="E17" s="1"/>
    </row>
    <row r="18" spans="1:5">
      <c r="A18">
        <v>25</v>
      </c>
      <c r="B18" t="s">
        <v>11507</v>
      </c>
      <c r="C18" s="3">
        <v>32874</v>
      </c>
      <c r="D18" s="1">
        <v>2958465</v>
      </c>
      <c r="E18" s="1"/>
    </row>
    <row r="19" spans="1:5">
      <c r="A19">
        <v>26</v>
      </c>
      <c r="B19" t="s">
        <v>11508</v>
      </c>
      <c r="C19" s="3">
        <v>32874</v>
      </c>
      <c r="D19" s="1">
        <v>2958465</v>
      </c>
      <c r="E19" s="1"/>
    </row>
    <row r="20" spans="1:5">
      <c r="A20">
        <v>27</v>
      </c>
      <c r="B20" t="s">
        <v>11509</v>
      </c>
      <c r="C20" s="3">
        <v>32874</v>
      </c>
      <c r="D20" s="1">
        <v>2958465</v>
      </c>
      <c r="E20" s="1"/>
    </row>
    <row r="21" spans="1:5">
      <c r="A21">
        <v>28</v>
      </c>
      <c r="B21" t="s">
        <v>11510</v>
      </c>
      <c r="C21" s="3">
        <v>32874</v>
      </c>
      <c r="D21" s="1">
        <v>2958465</v>
      </c>
      <c r="E21" s="1"/>
    </row>
    <row r="22" spans="1:5">
      <c r="A22">
        <v>29</v>
      </c>
      <c r="B22" t="s">
        <v>11511</v>
      </c>
      <c r="C22" s="3">
        <v>32874</v>
      </c>
      <c r="D22" s="1">
        <v>2958465</v>
      </c>
      <c r="E22" s="1"/>
    </row>
    <row r="23" spans="1:5">
      <c r="A23">
        <v>30</v>
      </c>
      <c r="B23" t="s">
        <v>11512</v>
      </c>
      <c r="C23" s="3">
        <v>32874</v>
      </c>
      <c r="D23" s="1">
        <v>2958465</v>
      </c>
      <c r="E23" s="1"/>
    </row>
    <row r="24" spans="1:5">
      <c r="A24">
        <v>31</v>
      </c>
      <c r="B24" t="s">
        <v>11513</v>
      </c>
      <c r="C24" s="3">
        <v>32874</v>
      </c>
      <c r="D24" s="1">
        <v>2958465</v>
      </c>
      <c r="E24" s="1"/>
    </row>
    <row r="25" spans="1:5">
      <c r="A25">
        <v>32</v>
      </c>
      <c r="B25" t="s">
        <v>11514</v>
      </c>
      <c r="C25" s="3">
        <v>32874</v>
      </c>
      <c r="D25" s="1">
        <v>2958465</v>
      </c>
      <c r="E25" s="1"/>
    </row>
    <row r="26" spans="1:5">
      <c r="A26">
        <v>33</v>
      </c>
      <c r="B26" t="s">
        <v>11515</v>
      </c>
      <c r="C26" s="3">
        <v>32874</v>
      </c>
      <c r="D26" s="1">
        <v>2958465</v>
      </c>
      <c r="E26" s="1"/>
    </row>
    <row r="27" spans="1:5">
      <c r="A27">
        <v>34</v>
      </c>
      <c r="B27" t="s">
        <v>11516</v>
      </c>
      <c r="C27" s="3">
        <v>32874</v>
      </c>
      <c r="D27" s="1">
        <v>2958465</v>
      </c>
      <c r="E27" s="1"/>
    </row>
    <row r="28" spans="1:5">
      <c r="A28">
        <v>35</v>
      </c>
      <c r="B28" t="s">
        <v>11517</v>
      </c>
      <c r="C28" s="3">
        <v>32874</v>
      </c>
      <c r="D28" s="1">
        <v>2958465</v>
      </c>
      <c r="E28" s="1"/>
    </row>
    <row r="29" spans="1:5">
      <c r="A29">
        <v>36</v>
      </c>
      <c r="B29" t="s">
        <v>11518</v>
      </c>
      <c r="C29" s="3">
        <v>32874</v>
      </c>
      <c r="D29" s="1">
        <v>2958465</v>
      </c>
      <c r="E29" s="1"/>
    </row>
    <row r="30" spans="1:5">
      <c r="A30">
        <v>37</v>
      </c>
      <c r="B30" t="s">
        <v>11519</v>
      </c>
      <c r="C30" s="3">
        <v>32874</v>
      </c>
      <c r="D30" s="1">
        <v>2958465</v>
      </c>
      <c r="E30" s="1"/>
    </row>
    <row r="31" spans="1:5">
      <c r="A31">
        <v>38</v>
      </c>
      <c r="B31" t="s">
        <v>11520</v>
      </c>
      <c r="C31" s="3">
        <v>32874</v>
      </c>
      <c r="D31" s="1">
        <v>2958465</v>
      </c>
      <c r="E31" s="1"/>
    </row>
    <row r="32" spans="1:5">
      <c r="A32">
        <v>39</v>
      </c>
      <c r="B32" t="s">
        <v>11521</v>
      </c>
      <c r="C32" s="3">
        <v>32874</v>
      </c>
      <c r="D32" s="1">
        <v>2958465</v>
      </c>
      <c r="E32" s="1"/>
    </row>
    <row r="33" spans="1:5">
      <c r="A33">
        <v>40</v>
      </c>
      <c r="B33" t="s">
        <v>11522</v>
      </c>
      <c r="C33" s="3">
        <v>32874</v>
      </c>
      <c r="D33" s="1">
        <v>2958465</v>
      </c>
      <c r="E33" s="1"/>
    </row>
    <row r="34" spans="1:5">
      <c r="A34">
        <v>41</v>
      </c>
      <c r="B34" t="s">
        <v>11523</v>
      </c>
      <c r="C34" s="3">
        <v>32874</v>
      </c>
      <c r="D34" s="1">
        <v>2958465</v>
      </c>
      <c r="E34" s="1"/>
    </row>
    <row r="35" spans="1:5">
      <c r="A35">
        <v>42</v>
      </c>
      <c r="B35" t="s">
        <v>11524</v>
      </c>
      <c r="C35" s="3">
        <v>32874</v>
      </c>
      <c r="D35" s="1">
        <v>2958465</v>
      </c>
      <c r="E35" s="1"/>
    </row>
    <row r="36" spans="1:5">
      <c r="A36">
        <v>43</v>
      </c>
      <c r="B36" t="s">
        <v>11525</v>
      </c>
      <c r="C36" s="3">
        <v>32874</v>
      </c>
      <c r="D36" s="1">
        <v>2958465</v>
      </c>
      <c r="E36" s="1"/>
    </row>
    <row r="37" spans="1:5">
      <c r="A37">
        <v>44</v>
      </c>
      <c r="B37" t="s">
        <v>11526</v>
      </c>
      <c r="C37" s="3">
        <v>32874</v>
      </c>
      <c r="D37" s="1">
        <v>2958465</v>
      </c>
      <c r="E37" s="1"/>
    </row>
    <row r="38" spans="1:5">
      <c r="A38">
        <v>45</v>
      </c>
      <c r="B38" t="s">
        <v>11527</v>
      </c>
      <c r="C38" s="3">
        <v>32874</v>
      </c>
      <c r="D38" s="1">
        <v>2958465</v>
      </c>
      <c r="E38" s="1"/>
    </row>
    <row r="39" spans="1:5">
      <c r="A39">
        <v>46</v>
      </c>
      <c r="B39" t="s">
        <v>11528</v>
      </c>
      <c r="C39" s="3">
        <v>32874</v>
      </c>
      <c r="D39" s="1">
        <v>2958465</v>
      </c>
      <c r="E39" s="1"/>
    </row>
    <row r="40" spans="1:5">
      <c r="A40">
        <v>47</v>
      </c>
      <c r="B40" t="s">
        <v>11529</v>
      </c>
      <c r="C40" s="3">
        <v>32874</v>
      </c>
      <c r="D40" s="1">
        <v>2958465</v>
      </c>
      <c r="E40" s="1"/>
    </row>
    <row r="41" spans="1:5">
      <c r="A41">
        <v>48</v>
      </c>
      <c r="B41" t="s">
        <v>11530</v>
      </c>
      <c r="C41" s="3">
        <v>32874</v>
      </c>
      <c r="D41" s="1">
        <v>2958465</v>
      </c>
      <c r="E41" s="1"/>
    </row>
    <row r="42" spans="1:5">
      <c r="A42">
        <v>49</v>
      </c>
      <c r="B42" t="s">
        <v>11531</v>
      </c>
      <c r="C42" s="3">
        <v>32874</v>
      </c>
      <c r="D42" s="1">
        <v>2958465</v>
      </c>
      <c r="E42" s="1"/>
    </row>
    <row r="43" spans="1:5">
      <c r="A43">
        <v>50</v>
      </c>
      <c r="B43" t="s">
        <v>11532</v>
      </c>
      <c r="C43" s="3">
        <v>32874</v>
      </c>
      <c r="D43" s="1">
        <v>2958465</v>
      </c>
      <c r="E43" s="1"/>
    </row>
    <row r="44" spans="1:5">
      <c r="A44">
        <v>51</v>
      </c>
      <c r="B44" t="s">
        <v>11533</v>
      </c>
      <c r="C44" s="3">
        <v>32874</v>
      </c>
      <c r="D44" s="1">
        <v>2958465</v>
      </c>
      <c r="E44" s="1"/>
    </row>
    <row r="45" spans="1:5">
      <c r="A45">
        <v>52</v>
      </c>
      <c r="B45" t="s">
        <v>11534</v>
      </c>
      <c r="C45" s="3">
        <v>32874</v>
      </c>
      <c r="D45" s="1">
        <v>2958465</v>
      </c>
      <c r="E45" s="1"/>
    </row>
    <row r="46" spans="1:5">
      <c r="A46">
        <v>53</v>
      </c>
      <c r="B46" t="s">
        <v>11535</v>
      </c>
      <c r="C46" s="3">
        <v>32874</v>
      </c>
      <c r="D46" s="1">
        <v>2958465</v>
      </c>
      <c r="E46" s="1"/>
    </row>
    <row r="47" spans="1:5">
      <c r="A47">
        <v>54</v>
      </c>
      <c r="B47" t="s">
        <v>11536</v>
      </c>
      <c r="C47" s="3">
        <v>32874</v>
      </c>
      <c r="D47" s="1">
        <v>2958465</v>
      </c>
      <c r="E47" s="1"/>
    </row>
    <row r="48" spans="1:5">
      <c r="A48">
        <v>55</v>
      </c>
      <c r="B48" t="s">
        <v>11537</v>
      </c>
      <c r="C48" s="3">
        <v>32874</v>
      </c>
      <c r="D48" s="1">
        <v>2958465</v>
      </c>
      <c r="E48" s="1"/>
    </row>
    <row r="49" spans="1:5">
      <c r="A49">
        <v>56</v>
      </c>
      <c r="B49" t="s">
        <v>11538</v>
      </c>
      <c r="C49" s="3">
        <v>32874</v>
      </c>
      <c r="D49" s="1">
        <v>2958465</v>
      </c>
      <c r="E49" s="1"/>
    </row>
    <row r="50" spans="1:5">
      <c r="A50">
        <v>57</v>
      </c>
      <c r="B50" t="s">
        <v>11539</v>
      </c>
      <c r="C50" s="3">
        <v>32874</v>
      </c>
      <c r="D50" s="1">
        <v>2958465</v>
      </c>
      <c r="E50" s="1"/>
    </row>
    <row r="51" spans="1:5">
      <c r="A51">
        <v>58</v>
      </c>
      <c r="B51" t="s">
        <v>11540</v>
      </c>
      <c r="C51" s="3">
        <v>32874</v>
      </c>
      <c r="D51" s="1">
        <v>2958465</v>
      </c>
      <c r="E51" s="1"/>
    </row>
    <row r="52" spans="1:5">
      <c r="A52">
        <v>59</v>
      </c>
      <c r="B52" t="s">
        <v>11541</v>
      </c>
      <c r="C52" s="3">
        <v>40179</v>
      </c>
      <c r="D52" s="1">
        <v>2958465</v>
      </c>
      <c r="E52" s="1"/>
    </row>
    <row r="53" spans="1:5">
      <c r="A53">
        <v>60</v>
      </c>
      <c r="B53" t="s">
        <v>11542</v>
      </c>
      <c r="C53" s="3">
        <v>40179</v>
      </c>
      <c r="D53" s="1">
        <v>2958465</v>
      </c>
      <c r="E53" s="1"/>
    </row>
    <row r="54" spans="1:5">
      <c r="A54">
        <v>61</v>
      </c>
      <c r="B54" t="s">
        <v>11543</v>
      </c>
      <c r="C54" s="3">
        <v>32874</v>
      </c>
      <c r="D54" s="1">
        <v>2958465</v>
      </c>
      <c r="E54" s="1"/>
    </row>
    <row r="55" spans="1:5">
      <c r="A55">
        <v>62</v>
      </c>
      <c r="B55" t="s">
        <v>11544</v>
      </c>
      <c r="C55" s="3">
        <v>32874</v>
      </c>
      <c r="D55" s="1">
        <v>2958465</v>
      </c>
      <c r="E55" s="1"/>
    </row>
    <row r="56" spans="1:5">
      <c r="A56">
        <v>63</v>
      </c>
      <c r="B56" t="s">
        <v>11545</v>
      </c>
      <c r="C56" s="3">
        <v>32874</v>
      </c>
      <c r="D56" s="1">
        <v>2958465</v>
      </c>
      <c r="E56" s="1"/>
    </row>
    <row r="57" spans="1:5">
      <c r="A57">
        <v>64</v>
      </c>
      <c r="B57" t="s">
        <v>11546</v>
      </c>
      <c r="C57" s="3">
        <v>32874</v>
      </c>
      <c r="D57" s="1">
        <v>2958465</v>
      </c>
      <c r="E57" s="1"/>
    </row>
    <row r="58" spans="1:5">
      <c r="A58">
        <v>65</v>
      </c>
      <c r="B58" t="s">
        <v>11547</v>
      </c>
      <c r="C58" s="3">
        <v>32874</v>
      </c>
      <c r="D58" s="1">
        <v>2958465</v>
      </c>
      <c r="E58" s="1"/>
    </row>
    <row r="59" spans="1:5">
      <c r="A59">
        <v>66</v>
      </c>
      <c r="B59" t="s">
        <v>11548</v>
      </c>
      <c r="C59" s="3">
        <v>32874</v>
      </c>
      <c r="D59" s="1">
        <v>2958465</v>
      </c>
      <c r="E59" s="1"/>
    </row>
    <row r="60" spans="1:5">
      <c r="A60">
        <v>67</v>
      </c>
      <c r="B60" t="s">
        <v>11549</v>
      </c>
      <c r="C60" s="3">
        <v>32874</v>
      </c>
      <c r="D60" s="1">
        <v>2958465</v>
      </c>
      <c r="E60" s="1"/>
    </row>
    <row r="61" spans="1:5">
      <c r="A61">
        <v>68</v>
      </c>
      <c r="B61" t="s">
        <v>11550</v>
      </c>
      <c r="C61" s="3">
        <v>32874</v>
      </c>
      <c r="D61" s="1">
        <v>2958465</v>
      </c>
      <c r="E61" s="1"/>
    </row>
    <row r="62" spans="1:5">
      <c r="A62">
        <v>69</v>
      </c>
      <c r="B62" t="s">
        <v>11551</v>
      </c>
      <c r="C62" s="3">
        <v>40179</v>
      </c>
      <c r="D62" s="1">
        <v>2958465</v>
      </c>
      <c r="E62" s="1"/>
    </row>
    <row r="63" spans="1:5">
      <c r="A63">
        <v>70</v>
      </c>
      <c r="B63" t="s">
        <v>11552</v>
      </c>
      <c r="C63" s="3">
        <v>32874</v>
      </c>
      <c r="D63" s="1">
        <v>2958465</v>
      </c>
      <c r="E63" s="1"/>
    </row>
    <row r="64" spans="1:5">
      <c r="A64">
        <v>71</v>
      </c>
      <c r="B64" t="s">
        <v>11553</v>
      </c>
      <c r="C64" s="3">
        <v>32874</v>
      </c>
      <c r="D64" s="1">
        <v>2958465</v>
      </c>
      <c r="E64" s="1"/>
    </row>
    <row r="65" spans="1:5">
      <c r="A65">
        <v>72</v>
      </c>
      <c r="B65" t="s">
        <v>41341</v>
      </c>
      <c r="C65" s="1">
        <v>38718</v>
      </c>
      <c r="D65" s="1">
        <v>42004</v>
      </c>
    </row>
    <row r="66" spans="1:5">
      <c r="A66">
        <v>73</v>
      </c>
      <c r="B66" t="s">
        <v>11554</v>
      </c>
      <c r="C66" s="3">
        <v>36892</v>
      </c>
      <c r="D66" s="1">
        <v>2958465</v>
      </c>
      <c r="E66" s="1"/>
    </row>
    <row r="67" spans="1:5">
      <c r="A67">
        <v>74</v>
      </c>
      <c r="B67" t="s">
        <v>147</v>
      </c>
      <c r="C67" s="3">
        <v>40179</v>
      </c>
      <c r="D67" s="1">
        <v>2958465</v>
      </c>
      <c r="E67" s="1"/>
    </row>
    <row r="68" spans="1:5">
      <c r="A68">
        <v>75</v>
      </c>
      <c r="B68" t="s">
        <v>11555</v>
      </c>
      <c r="C68" s="3">
        <v>42005</v>
      </c>
      <c r="D68" s="1">
        <v>2958465</v>
      </c>
      <c r="E68" s="1"/>
    </row>
    <row r="69" spans="1:5">
      <c r="A69">
        <v>76</v>
      </c>
      <c r="B69" t="s">
        <v>11556</v>
      </c>
      <c r="C69" s="3">
        <v>42005</v>
      </c>
      <c r="D69" s="1">
        <v>2958465</v>
      </c>
      <c r="E69" s="1"/>
    </row>
    <row r="70" spans="1:5">
      <c r="A70">
        <v>77</v>
      </c>
      <c r="B70" t="s">
        <v>11557</v>
      </c>
      <c r="C70" s="3">
        <v>42005</v>
      </c>
      <c r="D70" s="1">
        <v>2958465</v>
      </c>
      <c r="E70" s="1"/>
    </row>
    <row r="71" spans="1:5">
      <c r="A71">
        <v>78</v>
      </c>
      <c r="B71" t="s">
        <v>11558</v>
      </c>
      <c r="C71" s="3">
        <v>42005</v>
      </c>
      <c r="D71" s="1">
        <v>2958465</v>
      </c>
      <c r="E71" s="1"/>
    </row>
    <row r="72" spans="1:5">
      <c r="A72">
        <v>79</v>
      </c>
      <c r="B72" t="s">
        <v>41340</v>
      </c>
      <c r="C72" s="3">
        <v>32874</v>
      </c>
      <c r="D72" s="1">
        <v>2958465</v>
      </c>
    </row>
    <row r="73" spans="1:5">
      <c r="A73">
        <v>80</v>
      </c>
      <c r="B73" t="s">
        <v>41620</v>
      </c>
      <c r="C73" s="3">
        <v>45017</v>
      </c>
      <c r="D7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
  <sheetViews>
    <sheetView workbookViewId="0">
      <selection activeCell="G8" sqref="G8"/>
    </sheetView>
  </sheetViews>
  <sheetFormatPr defaultColWidth="9" defaultRowHeight="12.75"/>
  <cols>
    <col min="1" max="1" width="15.140625" bestFit="1" customWidth="1"/>
    <col min="2" max="2" width="23.42578125" bestFit="1" customWidth="1"/>
    <col min="3" max="4" width="15.140625" bestFit="1" customWidth="1"/>
  </cols>
  <sheetData>
    <row r="1" spans="1:4" s="54" customFormat="1">
      <c r="A1" s="54" t="s">
        <v>41068</v>
      </c>
      <c r="B1" s="54" t="s">
        <v>41069</v>
      </c>
      <c r="C1" s="54" t="s">
        <v>0</v>
      </c>
      <c r="D1" s="54" t="s">
        <v>1</v>
      </c>
    </row>
    <row r="2" spans="1:4">
      <c r="A2">
        <v>0</v>
      </c>
      <c r="B2" t="s">
        <v>133</v>
      </c>
      <c r="C2" s="1">
        <v>32874</v>
      </c>
      <c r="D2" s="1">
        <v>2958465</v>
      </c>
    </row>
    <row r="3" spans="1:4">
      <c r="A3">
        <v>1</v>
      </c>
      <c r="B3" t="s">
        <v>1862</v>
      </c>
      <c r="C3" s="1">
        <v>32874</v>
      </c>
      <c r="D3" s="1">
        <v>43100</v>
      </c>
    </row>
    <row r="4" spans="1:4">
      <c r="A4">
        <v>1</v>
      </c>
      <c r="B4" t="s">
        <v>41330</v>
      </c>
      <c r="C4" s="1">
        <v>43101</v>
      </c>
      <c r="D4" s="1">
        <v>2958465</v>
      </c>
    </row>
    <row r="5" spans="1:4">
      <c r="A5">
        <v>2</v>
      </c>
      <c r="B5" t="s">
        <v>11559</v>
      </c>
      <c r="C5" s="1">
        <v>32874</v>
      </c>
      <c r="D5" s="1">
        <v>43100</v>
      </c>
    </row>
    <row r="6" spans="1:4">
      <c r="A6">
        <v>2</v>
      </c>
      <c r="B6" t="s">
        <v>41336</v>
      </c>
      <c r="C6" s="1">
        <v>43101</v>
      </c>
      <c r="D6" s="1">
        <v>2958465</v>
      </c>
    </row>
    <row r="7" spans="1:4">
      <c r="A7">
        <v>3</v>
      </c>
      <c r="B7" t="s">
        <v>326</v>
      </c>
      <c r="C7" s="1">
        <v>32874</v>
      </c>
      <c r="D7" s="1">
        <v>2958465</v>
      </c>
    </row>
    <row r="8" spans="1:4">
      <c r="A8">
        <v>4</v>
      </c>
      <c r="B8" t="s">
        <v>234</v>
      </c>
      <c r="C8" s="1">
        <v>32874</v>
      </c>
      <c r="D8" s="1">
        <v>43100</v>
      </c>
    </row>
    <row r="9" spans="1:4">
      <c r="A9">
        <v>4</v>
      </c>
      <c r="B9" t="s">
        <v>41335</v>
      </c>
      <c r="C9" s="1">
        <v>43101</v>
      </c>
      <c r="D9" s="1">
        <v>2958465</v>
      </c>
    </row>
    <row r="10" spans="1:4">
      <c r="A10">
        <v>5</v>
      </c>
      <c r="B10" t="s">
        <v>328</v>
      </c>
      <c r="C10" s="1">
        <v>32874</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1"/>
  <sheetViews>
    <sheetView workbookViewId="0">
      <selection sqref="A1:XFD1"/>
    </sheetView>
  </sheetViews>
  <sheetFormatPr defaultColWidth="9" defaultRowHeight="12.75"/>
  <cols>
    <col min="1" max="1" width="18.42578125" bestFit="1" customWidth="1"/>
    <col min="2" max="2" width="57.42578125" bestFit="1" customWidth="1"/>
    <col min="3" max="4" width="15.140625" bestFit="1" customWidth="1"/>
  </cols>
  <sheetData>
    <row r="1" spans="1:4" s="54" customFormat="1">
      <c r="A1" s="54" t="s">
        <v>11560</v>
      </c>
      <c r="B1" s="54" t="s">
        <v>11561</v>
      </c>
      <c r="C1" s="55" t="s">
        <v>0</v>
      </c>
      <c r="D1" s="55" t="s">
        <v>1</v>
      </c>
    </row>
    <row r="2" spans="1:4">
      <c r="A2">
        <v>11</v>
      </c>
      <c r="B2" t="s">
        <v>11562</v>
      </c>
      <c r="C2" s="1">
        <v>32874</v>
      </c>
      <c r="D2" s="1">
        <v>2958465</v>
      </c>
    </row>
    <row r="3" spans="1:4">
      <c r="A3">
        <v>12</v>
      </c>
      <c r="B3" t="s">
        <v>11563</v>
      </c>
      <c r="C3" s="1">
        <v>32874</v>
      </c>
      <c r="D3" s="1">
        <v>2958465</v>
      </c>
    </row>
    <row r="4" spans="1:4">
      <c r="A4">
        <v>13</v>
      </c>
      <c r="B4" t="s">
        <v>11564</v>
      </c>
      <c r="C4" s="1">
        <v>32874</v>
      </c>
      <c r="D4" s="1">
        <v>2958465</v>
      </c>
    </row>
    <row r="5" spans="1:4">
      <c r="A5">
        <v>14</v>
      </c>
      <c r="B5" t="s">
        <v>11565</v>
      </c>
      <c r="C5" s="1">
        <v>32874</v>
      </c>
      <c r="D5" s="1">
        <v>2958465</v>
      </c>
    </row>
    <row r="6" spans="1:4">
      <c r="A6">
        <v>15</v>
      </c>
      <c r="B6" t="s">
        <v>11566</v>
      </c>
      <c r="C6" s="1">
        <v>32874</v>
      </c>
      <c r="D6" s="1">
        <v>2958465</v>
      </c>
    </row>
    <row r="7" spans="1:4">
      <c r="A7">
        <v>16</v>
      </c>
      <c r="B7" t="s">
        <v>11567</v>
      </c>
      <c r="C7" s="1">
        <v>32874</v>
      </c>
      <c r="D7" s="1">
        <v>2958465</v>
      </c>
    </row>
    <row r="8" spans="1:4">
      <c r="A8">
        <v>17</v>
      </c>
      <c r="B8" t="s">
        <v>11568</v>
      </c>
      <c r="C8" s="1">
        <v>32874</v>
      </c>
      <c r="D8" s="1">
        <v>2958465</v>
      </c>
    </row>
    <row r="9" spans="1:4">
      <c r="A9">
        <v>19</v>
      </c>
      <c r="B9" t="s">
        <v>11569</v>
      </c>
      <c r="C9" s="1">
        <v>32874</v>
      </c>
      <c r="D9" s="1">
        <v>2958465</v>
      </c>
    </row>
    <row r="10" spans="1:4">
      <c r="A10">
        <v>21</v>
      </c>
      <c r="B10" t="s">
        <v>11570</v>
      </c>
      <c r="C10" s="1">
        <v>32874</v>
      </c>
      <c r="D10" s="1">
        <v>2958465</v>
      </c>
    </row>
    <row r="11" spans="1:4">
      <c r="A11">
        <v>22</v>
      </c>
      <c r="B11" t="s">
        <v>11571</v>
      </c>
      <c r="C11" s="1">
        <v>32874</v>
      </c>
      <c r="D11" s="1">
        <v>2958465</v>
      </c>
    </row>
    <row r="12" spans="1:4">
      <c r="A12">
        <v>23</v>
      </c>
      <c r="B12" t="s">
        <v>11572</v>
      </c>
      <c r="C12" s="1">
        <v>32874</v>
      </c>
      <c r="D12" s="1">
        <v>2958465</v>
      </c>
    </row>
    <row r="13" spans="1:4">
      <c r="A13">
        <v>24</v>
      </c>
      <c r="B13" t="s">
        <v>11573</v>
      </c>
      <c r="C13" s="1">
        <v>32874</v>
      </c>
      <c r="D13" s="1">
        <v>2958465</v>
      </c>
    </row>
    <row r="14" spans="1:4">
      <c r="A14">
        <v>25</v>
      </c>
      <c r="B14" t="s">
        <v>11574</v>
      </c>
      <c r="C14" s="1">
        <v>32874</v>
      </c>
      <c r="D14" s="1">
        <v>2958465</v>
      </c>
    </row>
    <row r="15" spans="1:4">
      <c r="A15">
        <v>26</v>
      </c>
      <c r="B15" t="s">
        <v>11575</v>
      </c>
      <c r="C15" s="1">
        <v>32874</v>
      </c>
      <c r="D15" s="1">
        <v>2958465</v>
      </c>
    </row>
    <row r="16" spans="1:4">
      <c r="A16">
        <v>27</v>
      </c>
      <c r="B16" t="s">
        <v>11576</v>
      </c>
      <c r="C16" s="1">
        <v>32874</v>
      </c>
      <c r="D16" s="1">
        <v>2958465</v>
      </c>
    </row>
    <row r="17" spans="1:4">
      <c r="A17">
        <v>29</v>
      </c>
      <c r="B17" t="s">
        <v>11577</v>
      </c>
      <c r="C17" s="1">
        <v>32874</v>
      </c>
      <c r="D17" s="1">
        <v>2958465</v>
      </c>
    </row>
    <row r="18" spans="1:4">
      <c r="A18">
        <v>31</v>
      </c>
      <c r="B18" t="s">
        <v>11578</v>
      </c>
      <c r="C18" s="1">
        <v>32874</v>
      </c>
      <c r="D18" s="1">
        <v>2958465</v>
      </c>
    </row>
    <row r="19" spans="1:4">
      <c r="A19">
        <v>32</v>
      </c>
      <c r="B19" t="s">
        <v>11579</v>
      </c>
      <c r="C19" s="1">
        <v>32874</v>
      </c>
      <c r="D19" s="1">
        <v>2958465</v>
      </c>
    </row>
    <row r="20" spans="1:4">
      <c r="A20">
        <v>33</v>
      </c>
      <c r="B20" t="s">
        <v>11580</v>
      </c>
      <c r="C20" s="1">
        <v>32874</v>
      </c>
      <c r="D20" s="1">
        <v>2958465</v>
      </c>
    </row>
    <row r="21" spans="1:4">
      <c r="A21">
        <v>34</v>
      </c>
      <c r="B21" t="s">
        <v>11581</v>
      </c>
      <c r="C21" s="1">
        <v>32874</v>
      </c>
      <c r="D21" s="1">
        <v>2958465</v>
      </c>
    </row>
    <row r="22" spans="1:4">
      <c r="A22">
        <v>35</v>
      </c>
      <c r="B22" t="s">
        <v>11582</v>
      </c>
      <c r="C22" s="1">
        <v>32874</v>
      </c>
      <c r="D22" s="1">
        <v>2958465</v>
      </c>
    </row>
    <row r="23" spans="1:4">
      <c r="A23">
        <v>36</v>
      </c>
      <c r="B23" t="s">
        <v>11583</v>
      </c>
      <c r="C23" s="1">
        <v>32874</v>
      </c>
      <c r="D23" s="1">
        <v>2958465</v>
      </c>
    </row>
    <row r="24" spans="1:4">
      <c r="A24">
        <v>37</v>
      </c>
      <c r="B24" t="s">
        <v>11584</v>
      </c>
      <c r="C24" s="1">
        <v>32874</v>
      </c>
      <c r="D24" s="1">
        <v>2958465</v>
      </c>
    </row>
    <row r="25" spans="1:4">
      <c r="A25">
        <v>39</v>
      </c>
      <c r="B25" t="s">
        <v>11585</v>
      </c>
      <c r="C25" s="1">
        <v>32874</v>
      </c>
      <c r="D25" s="1">
        <v>2958465</v>
      </c>
    </row>
    <row r="26" spans="1:4">
      <c r="A26">
        <v>41</v>
      </c>
      <c r="B26" t="s">
        <v>11586</v>
      </c>
      <c r="C26" s="1">
        <v>32874</v>
      </c>
      <c r="D26" s="1">
        <v>2958465</v>
      </c>
    </row>
    <row r="27" spans="1:4">
      <c r="A27">
        <v>42</v>
      </c>
      <c r="B27" t="s">
        <v>11587</v>
      </c>
      <c r="C27" s="1">
        <v>32874</v>
      </c>
      <c r="D27" s="1">
        <v>2958465</v>
      </c>
    </row>
    <row r="28" spans="1:4">
      <c r="A28">
        <v>43</v>
      </c>
      <c r="B28" t="s">
        <v>11588</v>
      </c>
      <c r="C28" s="1">
        <v>32874</v>
      </c>
      <c r="D28" s="1">
        <v>2958465</v>
      </c>
    </row>
    <row r="29" spans="1:4">
      <c r="A29">
        <v>44</v>
      </c>
      <c r="B29" t="s">
        <v>11589</v>
      </c>
      <c r="C29" s="1">
        <v>32874</v>
      </c>
      <c r="D29" s="1">
        <v>2958465</v>
      </c>
    </row>
    <row r="30" spans="1:4">
      <c r="A30">
        <v>45</v>
      </c>
      <c r="B30" t="s">
        <v>11590</v>
      </c>
      <c r="C30" s="1">
        <v>32874</v>
      </c>
      <c r="D30" s="1">
        <v>2958465</v>
      </c>
    </row>
    <row r="31" spans="1:4">
      <c r="A31">
        <v>46</v>
      </c>
      <c r="B31" t="s">
        <v>11591</v>
      </c>
      <c r="C31" s="1">
        <v>32874</v>
      </c>
      <c r="D31" s="1">
        <v>2958465</v>
      </c>
    </row>
    <row r="32" spans="1:4">
      <c r="A32">
        <v>47</v>
      </c>
      <c r="B32" t="s">
        <v>11592</v>
      </c>
      <c r="C32" s="1">
        <v>32874</v>
      </c>
      <c r="D32" s="1">
        <v>2958465</v>
      </c>
    </row>
    <row r="33" spans="1:4">
      <c r="A33">
        <v>49</v>
      </c>
      <c r="B33" t="s">
        <v>11593</v>
      </c>
      <c r="C33" s="1">
        <v>32874</v>
      </c>
      <c r="D33" s="1">
        <v>2958465</v>
      </c>
    </row>
    <row r="34" spans="1:4">
      <c r="A34">
        <v>91</v>
      </c>
      <c r="B34" t="s">
        <v>11594</v>
      </c>
      <c r="C34" s="1">
        <v>32874</v>
      </c>
      <c r="D34" s="1">
        <v>2958465</v>
      </c>
    </row>
    <row r="35" spans="1:4">
      <c r="A35">
        <v>92</v>
      </c>
      <c r="B35" t="s">
        <v>11595</v>
      </c>
      <c r="C35" s="1">
        <v>32874</v>
      </c>
      <c r="D35" s="1">
        <v>2958465</v>
      </c>
    </row>
    <row r="36" spans="1:4">
      <c r="A36">
        <v>93</v>
      </c>
      <c r="B36" t="s">
        <v>11596</v>
      </c>
      <c r="C36" s="1">
        <v>32874</v>
      </c>
      <c r="D36" s="1">
        <v>2958465</v>
      </c>
    </row>
    <row r="37" spans="1:4">
      <c r="A37">
        <v>94</v>
      </c>
      <c r="B37" t="s">
        <v>11597</v>
      </c>
      <c r="C37" s="1">
        <v>32874</v>
      </c>
      <c r="D37" s="1">
        <v>2958465</v>
      </c>
    </row>
    <row r="38" spans="1:4">
      <c r="A38">
        <v>95</v>
      </c>
      <c r="B38" t="s">
        <v>11598</v>
      </c>
      <c r="C38" s="1">
        <v>32874</v>
      </c>
      <c r="D38" s="1">
        <v>2958465</v>
      </c>
    </row>
    <row r="39" spans="1:4">
      <c r="A39">
        <v>96</v>
      </c>
      <c r="B39" t="s">
        <v>11599</v>
      </c>
      <c r="C39" s="1">
        <v>32874</v>
      </c>
      <c r="D39" s="1">
        <v>2958465</v>
      </c>
    </row>
    <row r="40" spans="1:4">
      <c r="A40">
        <v>97</v>
      </c>
      <c r="B40" t="s">
        <v>11600</v>
      </c>
      <c r="C40" s="1">
        <v>32874</v>
      </c>
      <c r="D40" s="1">
        <v>2958465</v>
      </c>
    </row>
    <row r="41" spans="1:4">
      <c r="A41">
        <v>99</v>
      </c>
      <c r="B41" t="s">
        <v>11601</v>
      </c>
      <c r="C41" s="1">
        <v>32874</v>
      </c>
      <c r="D4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
  <sheetViews>
    <sheetView workbookViewId="0">
      <selection sqref="A1:XFD1"/>
    </sheetView>
  </sheetViews>
  <sheetFormatPr defaultColWidth="9" defaultRowHeight="12.75"/>
  <cols>
    <col min="1" max="1" width="14.85546875" bestFit="1" customWidth="1"/>
    <col min="2" max="2" width="49.140625" bestFit="1" customWidth="1"/>
    <col min="3" max="4" width="15.140625" bestFit="1" customWidth="1"/>
  </cols>
  <sheetData>
    <row r="1" spans="1:4" s="54" customFormat="1">
      <c r="A1" s="54" t="s">
        <v>41070</v>
      </c>
      <c r="B1" s="54" t="s">
        <v>41070</v>
      </c>
      <c r="C1" s="54" t="s">
        <v>0</v>
      </c>
      <c r="D1" s="54" t="s">
        <v>1</v>
      </c>
    </row>
    <row r="2" spans="1:4">
      <c r="A2">
        <v>0</v>
      </c>
      <c r="B2" t="s">
        <v>148</v>
      </c>
      <c r="C2" s="1">
        <v>32874</v>
      </c>
      <c r="D2" s="1">
        <v>2958465</v>
      </c>
    </row>
    <row r="3" spans="1:4">
      <c r="A3">
        <v>1</v>
      </c>
      <c r="B3" t="s">
        <v>11602</v>
      </c>
      <c r="C3" s="1">
        <v>32874</v>
      </c>
      <c r="D3" s="1">
        <v>2958465</v>
      </c>
    </row>
    <row r="4" spans="1:4">
      <c r="A4">
        <v>2</v>
      </c>
      <c r="B4" t="s">
        <v>11603</v>
      </c>
      <c r="C4" s="1">
        <v>32874</v>
      </c>
      <c r="D4" s="1">
        <v>2958465</v>
      </c>
    </row>
    <row r="5" spans="1:4">
      <c r="A5">
        <v>3</v>
      </c>
      <c r="B5" t="s">
        <v>11604</v>
      </c>
      <c r="C5" s="1">
        <v>32874</v>
      </c>
      <c r="D5" s="1">
        <v>2958465</v>
      </c>
    </row>
    <row r="6" spans="1:4">
      <c r="A6">
        <v>4</v>
      </c>
      <c r="B6" t="s">
        <v>11605</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6"/>
  <sheetViews>
    <sheetView workbookViewId="0">
      <selection sqref="A1:XFD1"/>
    </sheetView>
  </sheetViews>
  <sheetFormatPr defaultColWidth="9" defaultRowHeight="12.75"/>
  <cols>
    <col min="1" max="1" width="16" bestFit="1" customWidth="1"/>
    <col min="2" max="2" width="19.140625" bestFit="1" customWidth="1"/>
    <col min="3" max="4" width="15.140625" bestFit="1" customWidth="1"/>
  </cols>
  <sheetData>
    <row r="1" spans="1:4" s="54" customFormat="1">
      <c r="A1" s="54" t="s">
        <v>11606</v>
      </c>
      <c r="B1" s="54" t="s">
        <v>11607</v>
      </c>
      <c r="C1" s="55" t="s">
        <v>0</v>
      </c>
      <c r="D1" s="55" t="s">
        <v>1</v>
      </c>
    </row>
    <row r="2" spans="1:4">
      <c r="A2">
        <v>-2</v>
      </c>
      <c r="B2" t="s">
        <v>2</v>
      </c>
      <c r="C2" s="1"/>
      <c r="D2" s="1"/>
    </row>
    <row r="3" spans="1:4">
      <c r="A3">
        <v>-1</v>
      </c>
      <c r="B3" t="s">
        <v>1863</v>
      </c>
      <c r="C3" s="1"/>
      <c r="D3" s="1"/>
    </row>
    <row r="4" spans="1:4">
      <c r="A4">
        <v>1</v>
      </c>
      <c r="B4" t="s">
        <v>1864</v>
      </c>
      <c r="C4" s="1">
        <v>32874</v>
      </c>
      <c r="D4" s="1">
        <v>2958465</v>
      </c>
    </row>
    <row r="5" spans="1:4">
      <c r="A5">
        <v>2</v>
      </c>
      <c r="B5" t="s">
        <v>1865</v>
      </c>
      <c r="C5" s="1">
        <v>32874</v>
      </c>
      <c r="D5" s="1">
        <v>2958465</v>
      </c>
    </row>
    <row r="6" spans="1:4">
      <c r="A6">
        <v>3</v>
      </c>
      <c r="B6" t="s">
        <v>902</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5"/>
  <sheetViews>
    <sheetView workbookViewId="0">
      <selection sqref="A1:XFD1"/>
    </sheetView>
  </sheetViews>
  <sheetFormatPr defaultColWidth="9" defaultRowHeight="12.75"/>
  <cols>
    <col min="1" max="1" width="22.42578125" bestFit="1" customWidth="1"/>
    <col min="2" max="2" width="25.85546875" bestFit="1" customWidth="1"/>
    <col min="3" max="4" width="15.140625" bestFit="1" customWidth="1"/>
  </cols>
  <sheetData>
    <row r="1" spans="1:4" s="54" customFormat="1">
      <c r="A1" s="54" t="s">
        <v>11608</v>
      </c>
      <c r="B1" s="54" t="s">
        <v>11609</v>
      </c>
      <c r="C1" s="55" t="s">
        <v>0</v>
      </c>
      <c r="D1" s="55" t="s">
        <v>1</v>
      </c>
    </row>
    <row r="2" spans="1:4">
      <c r="A2">
        <v>-2</v>
      </c>
      <c r="B2" t="s">
        <v>2</v>
      </c>
      <c r="C2" s="1"/>
      <c r="D2" s="1"/>
    </row>
    <row r="3" spans="1:4">
      <c r="A3">
        <v>-1</v>
      </c>
      <c r="B3" t="s">
        <v>1863</v>
      </c>
      <c r="C3" s="1"/>
      <c r="D3" s="1"/>
    </row>
    <row r="4" spans="1:4">
      <c r="A4">
        <v>1</v>
      </c>
      <c r="B4" t="s">
        <v>373</v>
      </c>
      <c r="C4" s="1">
        <v>32874</v>
      </c>
      <c r="D4" s="1">
        <v>2958465</v>
      </c>
    </row>
    <row r="5" spans="1:4">
      <c r="A5">
        <v>2</v>
      </c>
      <c r="B5" t="s">
        <v>11610</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36"/>
  <sheetViews>
    <sheetView topLeftCell="A25" zoomScale="85" zoomScaleNormal="85" workbookViewId="0">
      <selection activeCell="J27" sqref="J27"/>
    </sheetView>
  </sheetViews>
  <sheetFormatPr defaultColWidth="9.140625" defaultRowHeight="15"/>
  <cols>
    <col min="1" max="1" width="31.85546875" style="27" customWidth="1"/>
    <col min="2" max="2" width="27.140625" style="27" customWidth="1"/>
    <col min="3" max="4" width="12.140625" style="27" hidden="1" customWidth="1"/>
    <col min="5" max="6" width="18.42578125" style="27" customWidth="1"/>
    <col min="7" max="7" width="18.85546875" style="28" customWidth="1"/>
    <col min="8" max="10" width="53" style="20" customWidth="1"/>
    <col min="11" max="11" width="53" style="27" customWidth="1"/>
    <col min="12" max="12" width="87.42578125" style="20" customWidth="1"/>
    <col min="13" max="1025" width="11.42578125" style="12" customWidth="1"/>
    <col min="1026" max="16384" width="9.140625" style="12"/>
  </cols>
  <sheetData>
    <row r="2" spans="1:12" s="14" customFormat="1" ht="20.25">
      <c r="A2" s="96" t="s">
        <v>40848</v>
      </c>
      <c r="B2" s="96"/>
      <c r="C2" s="96"/>
      <c r="D2" s="96"/>
      <c r="E2" s="96"/>
      <c r="F2" s="96"/>
      <c r="G2" s="96"/>
      <c r="H2" s="96"/>
      <c r="I2" s="96"/>
      <c r="J2" s="96"/>
      <c r="K2" s="96"/>
      <c r="L2" s="13"/>
    </row>
    <row r="3" spans="1:12" ht="20.25">
      <c r="A3" s="13"/>
      <c r="B3" s="15"/>
      <c r="C3" s="15"/>
      <c r="D3" s="15"/>
      <c r="E3" s="15"/>
      <c r="F3" s="15"/>
      <c r="G3" s="15"/>
      <c r="H3" s="15"/>
      <c r="I3" s="15"/>
      <c r="J3" s="15"/>
      <c r="K3" s="15"/>
      <c r="L3" s="15"/>
    </row>
    <row r="4" spans="1:12" ht="18">
      <c r="A4" s="17" t="s">
        <v>40849</v>
      </c>
      <c r="B4" s="35"/>
      <c r="C4" s="18"/>
      <c r="D4" s="18"/>
      <c r="E4" s="18"/>
      <c r="F4" s="18"/>
      <c r="G4" s="19"/>
      <c r="H4" s="18"/>
      <c r="I4" s="18"/>
      <c r="J4" s="18"/>
      <c r="K4" s="18"/>
      <c r="L4" s="18"/>
    </row>
    <row r="5" spans="1:12">
      <c r="A5" s="20"/>
      <c r="B5" s="18"/>
      <c r="C5" s="18"/>
      <c r="D5" s="18"/>
      <c r="E5" s="18"/>
      <c r="F5" s="18"/>
      <c r="G5" s="19"/>
      <c r="H5" s="18"/>
      <c r="I5" s="18"/>
      <c r="J5" s="18"/>
      <c r="K5" s="18"/>
      <c r="L5" s="18"/>
    </row>
    <row r="6" spans="1:12">
      <c r="A6" s="20"/>
      <c r="B6" s="18"/>
      <c r="C6" s="18"/>
      <c r="D6" s="18"/>
      <c r="E6" s="18"/>
      <c r="F6" s="18"/>
      <c r="G6" s="19"/>
      <c r="H6" s="18"/>
      <c r="I6" s="18"/>
      <c r="J6" s="18"/>
      <c r="K6" s="18"/>
      <c r="L6" s="18"/>
    </row>
    <row r="7" spans="1:12" s="19" customFormat="1" ht="105">
      <c r="A7" s="21" t="s">
        <v>39781</v>
      </c>
      <c r="B7" s="21" t="s">
        <v>39782</v>
      </c>
      <c r="C7" s="21" t="s">
        <v>39783</v>
      </c>
      <c r="D7" s="21" t="s">
        <v>39784</v>
      </c>
      <c r="E7" s="21" t="s">
        <v>39785</v>
      </c>
      <c r="F7" s="21" t="s">
        <v>39786</v>
      </c>
      <c r="G7" s="21" t="s">
        <v>39787</v>
      </c>
      <c r="H7" s="21" t="s">
        <v>39788</v>
      </c>
      <c r="I7" s="21" t="s">
        <v>39789</v>
      </c>
      <c r="J7" s="21" t="s">
        <v>39790</v>
      </c>
      <c r="K7" s="21" t="s">
        <v>39791</v>
      </c>
      <c r="L7" s="21" t="s">
        <v>39792</v>
      </c>
    </row>
    <row r="8" spans="1:12" s="19" customFormat="1" ht="21.75" customHeight="1">
      <c r="A8" s="23"/>
      <c r="B8" s="39" t="s">
        <v>39793</v>
      </c>
      <c r="C8" s="25"/>
      <c r="D8" s="25"/>
      <c r="E8" s="25"/>
      <c r="F8" s="25"/>
      <c r="G8" s="25"/>
      <c r="H8" s="26"/>
      <c r="I8" s="26"/>
      <c r="J8" s="26"/>
      <c r="K8" s="25"/>
      <c r="L8" s="20"/>
    </row>
    <row r="9" spans="1:12" ht="60">
      <c r="A9" s="27" t="s">
        <v>39794</v>
      </c>
      <c r="B9" s="23" t="s">
        <v>39795</v>
      </c>
      <c r="E9" s="27" t="s">
        <v>39796</v>
      </c>
      <c r="F9" s="20" t="s">
        <v>39797</v>
      </c>
      <c r="H9" s="20" t="s">
        <v>40850</v>
      </c>
      <c r="I9" s="30" t="s">
        <v>39799</v>
      </c>
      <c r="L9" s="20" t="s">
        <v>39800</v>
      </c>
    </row>
    <row r="10" spans="1:12" ht="42.75">
      <c r="A10" s="29" t="s">
        <v>40525</v>
      </c>
      <c r="B10" s="30" t="s">
        <v>40526</v>
      </c>
      <c r="E10" s="27" t="s">
        <v>39796</v>
      </c>
      <c r="F10" s="20" t="s">
        <v>39797</v>
      </c>
      <c r="H10" s="20" t="s">
        <v>40851</v>
      </c>
      <c r="I10" s="30" t="s">
        <v>39799</v>
      </c>
      <c r="L10" s="20" t="s">
        <v>40528</v>
      </c>
    </row>
    <row r="11" spans="1:12" ht="28.5">
      <c r="A11" s="12" t="s">
        <v>40852</v>
      </c>
      <c r="B11" s="30" t="s">
        <v>40853</v>
      </c>
      <c r="E11" s="27" t="s">
        <v>39796</v>
      </c>
      <c r="F11" s="20" t="s">
        <v>39797</v>
      </c>
      <c r="H11" s="20" t="s">
        <v>40854</v>
      </c>
      <c r="I11" s="30" t="s">
        <v>39799</v>
      </c>
      <c r="L11" s="20" t="s">
        <v>40855</v>
      </c>
    </row>
    <row r="12" spans="1:12">
      <c r="A12" s="12" t="s">
        <v>40856</v>
      </c>
      <c r="B12" s="27" t="s">
        <v>40857</v>
      </c>
      <c r="E12" s="27" t="s">
        <v>39796</v>
      </c>
      <c r="F12" s="20" t="s">
        <v>39797</v>
      </c>
      <c r="H12" s="20" t="s">
        <v>40858</v>
      </c>
      <c r="I12" s="30" t="s">
        <v>39799</v>
      </c>
      <c r="J12" s="31" t="str">
        <f>HYPERLINK("#'PRSN_TYPE_LKP'!A1","PRSN_TYPE_LKP")</f>
        <v>PRSN_TYPE_LKP</v>
      </c>
      <c r="K12" s="12" t="s">
        <v>40859</v>
      </c>
      <c r="L12" s="20" t="s">
        <v>40860</v>
      </c>
    </row>
    <row r="13" spans="1:12" ht="71.25">
      <c r="A13" s="12" t="s">
        <v>40861</v>
      </c>
      <c r="B13" s="30" t="s">
        <v>40862</v>
      </c>
      <c r="E13" s="27" t="s">
        <v>39796</v>
      </c>
      <c r="F13" s="20" t="s">
        <v>39797</v>
      </c>
      <c r="H13" s="20" t="s">
        <v>40863</v>
      </c>
      <c r="I13" s="30" t="s">
        <v>39799</v>
      </c>
      <c r="J13" s="31" t="str">
        <f>HYPERLINK("#'OCCPNT_POS_LKP'!A1","OCCPNT_POS_LKP")</f>
        <v>OCCPNT_POS_LKP</v>
      </c>
      <c r="K13" s="12" t="s">
        <v>40864</v>
      </c>
      <c r="L13" s="20" t="s">
        <v>40865</v>
      </c>
    </row>
    <row r="14" spans="1:12" ht="28.5">
      <c r="A14" s="12" t="s">
        <v>40866</v>
      </c>
      <c r="B14" s="30" t="s">
        <v>40867</v>
      </c>
      <c r="E14" s="27" t="s">
        <v>39796</v>
      </c>
      <c r="F14" s="20" t="s">
        <v>39797</v>
      </c>
      <c r="H14" s="20" t="s">
        <v>40868</v>
      </c>
      <c r="I14" s="30" t="s">
        <v>39799</v>
      </c>
      <c r="J14" s="31" t="str">
        <f>HYPERLINK("#'INJRY_SEV_LKP'!A1","INJRY_SEV_LKP")</f>
        <v>INJRY_SEV_LKP</v>
      </c>
      <c r="K14" s="12" t="s">
        <v>40869</v>
      </c>
      <c r="L14" s="20" t="s">
        <v>40870</v>
      </c>
    </row>
    <row r="15" spans="1:12" ht="28.5">
      <c r="A15" s="12" t="s">
        <v>40871</v>
      </c>
      <c r="B15" s="30" t="s">
        <v>40872</v>
      </c>
      <c r="E15" s="27" t="s">
        <v>39796</v>
      </c>
      <c r="F15" s="20" t="s">
        <v>39797</v>
      </c>
      <c r="H15" s="20" t="s">
        <v>40873</v>
      </c>
      <c r="I15" s="30" t="s">
        <v>39799</v>
      </c>
      <c r="L15" s="20" t="s">
        <v>40874</v>
      </c>
    </row>
    <row r="16" spans="1:12">
      <c r="A16" s="12" t="s">
        <v>40875</v>
      </c>
      <c r="B16" s="27" t="s">
        <v>40876</v>
      </c>
      <c r="E16" s="27" t="s">
        <v>39796</v>
      </c>
      <c r="F16" s="20" t="s">
        <v>39797</v>
      </c>
      <c r="H16" s="20" t="s">
        <v>40877</v>
      </c>
      <c r="I16" s="30" t="s">
        <v>39799</v>
      </c>
      <c r="J16" s="31" t="str">
        <f>HYPERLINK("#'DRVR_ETHNCTY_LKP'!A1","DRVR_ETHNTY_LKP")</f>
        <v>DRVR_ETHNTY_LKP</v>
      </c>
      <c r="K16" s="12" t="s">
        <v>40878</v>
      </c>
      <c r="L16" s="20" t="s">
        <v>40879</v>
      </c>
    </row>
    <row r="17" spans="1:12">
      <c r="A17" s="12" t="s">
        <v>40880</v>
      </c>
      <c r="B17" s="27" t="s">
        <v>40881</v>
      </c>
      <c r="E17" s="27" t="s">
        <v>39796</v>
      </c>
      <c r="F17" s="20" t="s">
        <v>39797</v>
      </c>
      <c r="H17" s="20" t="s">
        <v>40882</v>
      </c>
      <c r="I17" s="30" t="s">
        <v>39799</v>
      </c>
      <c r="J17" s="31" t="str">
        <f>HYPERLINK("#'GNDR_LKP'!A1","GNDR_LKP")</f>
        <v>GNDR_LKP</v>
      </c>
      <c r="K17" s="12" t="s">
        <v>40883</v>
      </c>
      <c r="L17" s="20" t="s">
        <v>40884</v>
      </c>
    </row>
    <row r="18" spans="1:12" ht="57">
      <c r="A18" s="12" t="s">
        <v>40885</v>
      </c>
      <c r="B18" s="30" t="s">
        <v>40886</v>
      </c>
      <c r="E18" s="27" t="s">
        <v>39796</v>
      </c>
      <c r="F18" s="20" t="s">
        <v>39797</v>
      </c>
      <c r="H18" s="20" t="s">
        <v>40887</v>
      </c>
      <c r="I18" s="30" t="s">
        <v>39799</v>
      </c>
      <c r="J18" s="31" t="str">
        <f>HYPERLINK("#'EJCT_LKP'!A1","EJCT_LKP")</f>
        <v>EJCT_LKP</v>
      </c>
      <c r="K18" s="12" t="s">
        <v>40888</v>
      </c>
      <c r="L18" s="20" t="s">
        <v>40889</v>
      </c>
    </row>
    <row r="19" spans="1:12" ht="28.5">
      <c r="A19" s="12" t="s">
        <v>40890</v>
      </c>
      <c r="B19" s="30" t="s">
        <v>40891</v>
      </c>
      <c r="E19" s="27" t="s">
        <v>39796</v>
      </c>
      <c r="F19" s="20" t="s">
        <v>39797</v>
      </c>
      <c r="H19" s="20" t="s">
        <v>40892</v>
      </c>
      <c r="I19" s="30" t="s">
        <v>39799</v>
      </c>
      <c r="J19" s="31" t="str">
        <f>HYPERLINK("#'REST_LKP'!A1","REST_LKP")</f>
        <v>REST_LKP</v>
      </c>
      <c r="K19" s="12" t="s">
        <v>40893</v>
      </c>
      <c r="L19" s="20" t="s">
        <v>40894</v>
      </c>
    </row>
    <row r="20" spans="1:12" ht="57">
      <c r="A20" s="12" t="s">
        <v>40895</v>
      </c>
      <c r="B20" s="30" t="s">
        <v>40896</v>
      </c>
      <c r="E20" s="27" t="s">
        <v>39796</v>
      </c>
      <c r="F20" s="20" t="s">
        <v>39797</v>
      </c>
      <c r="H20" s="20" t="s">
        <v>40897</v>
      </c>
      <c r="I20" s="30" t="s">
        <v>39799</v>
      </c>
      <c r="J20" s="31" t="str">
        <f>HYPERLINK("#'AIRBAG_LKP'!A1","AIRBAG_LKP")</f>
        <v>AIRBAG_LKP</v>
      </c>
      <c r="K20" s="12" t="s">
        <v>40898</v>
      </c>
      <c r="L20" s="20" t="s">
        <v>40899</v>
      </c>
    </row>
    <row r="21" spans="1:12" ht="42.75">
      <c r="A21" s="12" t="s">
        <v>40900</v>
      </c>
      <c r="B21" s="30" t="s">
        <v>40901</v>
      </c>
      <c r="E21" s="27" t="s">
        <v>39796</v>
      </c>
      <c r="F21" s="20" t="s">
        <v>39797</v>
      </c>
      <c r="H21" s="20" t="s">
        <v>40902</v>
      </c>
      <c r="I21" s="30" t="s">
        <v>39799</v>
      </c>
      <c r="J21" s="31" t="str">
        <f>HYPERLINK("#'HELMET_LKP'!A1","HELMET_LKP")</f>
        <v>HELMET_LKP</v>
      </c>
      <c r="K21" s="12" t="s">
        <v>40903</v>
      </c>
      <c r="L21" s="20" t="s">
        <v>40904</v>
      </c>
    </row>
    <row r="22" spans="1:12">
      <c r="A22" s="12" t="s">
        <v>40905</v>
      </c>
      <c r="B22" s="27" t="s">
        <v>40906</v>
      </c>
      <c r="E22" s="27" t="s">
        <v>39803</v>
      </c>
      <c r="F22" s="20" t="s">
        <v>39804</v>
      </c>
      <c r="G22" s="28">
        <v>1</v>
      </c>
      <c r="H22" s="20" t="s">
        <v>40907</v>
      </c>
      <c r="I22" s="30" t="s">
        <v>39799</v>
      </c>
      <c r="K22" s="20"/>
      <c r="L22" s="20" t="s">
        <v>40908</v>
      </c>
    </row>
    <row r="23" spans="1:12" ht="57">
      <c r="A23" s="12" t="s">
        <v>40909</v>
      </c>
      <c r="B23" s="30" t="s">
        <v>40910</v>
      </c>
      <c r="E23" s="27" t="s">
        <v>39796</v>
      </c>
      <c r="F23" s="20" t="s">
        <v>39797</v>
      </c>
      <c r="H23" s="20" t="s">
        <v>40911</v>
      </c>
      <c r="I23" s="30" t="s">
        <v>39799</v>
      </c>
      <c r="J23" s="31" t="str">
        <f>HYPERLINK("#'SPECIMEN_TYPE_LKP'!A1","SPECIMEN_TYPE_LKP")</f>
        <v>SPECIMEN_TYPE_LKP</v>
      </c>
      <c r="K23" s="12" t="s">
        <v>40912</v>
      </c>
      <c r="L23" s="20" t="s">
        <v>40913</v>
      </c>
    </row>
    <row r="24" spans="1:12">
      <c r="A24" s="12" t="s">
        <v>40914</v>
      </c>
      <c r="B24" s="27" t="s">
        <v>40915</v>
      </c>
      <c r="E24" s="27" t="s">
        <v>39796</v>
      </c>
      <c r="F24" s="20" t="s">
        <v>39797</v>
      </c>
      <c r="H24" s="20" t="s">
        <v>40916</v>
      </c>
      <c r="I24" s="30" t="s">
        <v>39799</v>
      </c>
      <c r="J24" s="31" t="str">
        <f>HYPERLINK("#'SUBSTNC_TST_RESULT_LKP'!A1","SUBST_TST_RESULT_LKP")</f>
        <v>SUBST_TST_RESULT_LKP</v>
      </c>
      <c r="K24" s="12" t="s">
        <v>40917</v>
      </c>
      <c r="L24" s="20" t="s">
        <v>40918</v>
      </c>
    </row>
    <row r="25" spans="1:12" ht="99.75">
      <c r="A25" s="12" t="s">
        <v>40919</v>
      </c>
      <c r="B25" s="30" t="s">
        <v>40920</v>
      </c>
      <c r="E25" s="27" t="s">
        <v>40921</v>
      </c>
      <c r="F25" s="27" t="s">
        <v>40147</v>
      </c>
      <c r="H25" s="20" t="s">
        <v>40922</v>
      </c>
      <c r="I25" s="30" t="s">
        <v>39799</v>
      </c>
      <c r="L25" s="20" t="s">
        <v>40923</v>
      </c>
    </row>
    <row r="26" spans="1:12" ht="57">
      <c r="A26" s="12" t="s">
        <v>40924</v>
      </c>
      <c r="B26" s="30" t="s">
        <v>40925</v>
      </c>
      <c r="E26" s="27" t="s">
        <v>39796</v>
      </c>
      <c r="F26" s="20" t="s">
        <v>39797</v>
      </c>
      <c r="H26" s="20" t="s">
        <v>40926</v>
      </c>
      <c r="I26" s="30" t="s">
        <v>39799</v>
      </c>
      <c r="J26" s="31" t="str">
        <f>HYPERLINK("#'SPECIMEN_TYPE_LKP'!A1","SPECIMEN_TYPE_LKP")</f>
        <v>SPECIMEN_TYPE_LKP</v>
      </c>
      <c r="K26" s="12" t="s">
        <v>40912</v>
      </c>
      <c r="L26" s="20" t="s">
        <v>40927</v>
      </c>
    </row>
    <row r="27" spans="1:12" ht="28.5">
      <c r="A27" s="12" t="s">
        <v>40928</v>
      </c>
      <c r="B27" s="30" t="s">
        <v>40929</v>
      </c>
      <c r="E27" s="27" t="s">
        <v>39796</v>
      </c>
      <c r="F27" s="20" t="s">
        <v>39797</v>
      </c>
      <c r="H27" s="20" t="s">
        <v>40930</v>
      </c>
      <c r="I27" s="30" t="s">
        <v>39799</v>
      </c>
      <c r="J27" s="31" t="str">
        <f>HYPERLINK("#'SUBSTNC_TST_RESULT_LKP'!A1","SUBST_TST_RESULT_LKP")</f>
        <v>SUBST_TST_RESULT_LKP</v>
      </c>
      <c r="K27" s="12" t="s">
        <v>40917</v>
      </c>
      <c r="L27" s="20" t="s">
        <v>40931</v>
      </c>
    </row>
    <row r="28" spans="1:12" ht="15.75">
      <c r="A28" s="12" t="s">
        <v>40932</v>
      </c>
      <c r="B28" s="27" t="s">
        <v>40933</v>
      </c>
      <c r="E28" s="27" t="s">
        <v>391</v>
      </c>
      <c r="F28" s="27" t="s">
        <v>39804</v>
      </c>
      <c r="G28" s="28">
        <v>8</v>
      </c>
      <c r="H28" s="20" t="s">
        <v>40934</v>
      </c>
      <c r="I28" s="30" t="s">
        <v>39799</v>
      </c>
      <c r="K28" s="18" t="s">
        <v>39839</v>
      </c>
      <c r="L28" s="20" t="s">
        <v>40935</v>
      </c>
    </row>
    <row r="29" spans="1:12" ht="21">
      <c r="B29" s="36" t="s">
        <v>40493</v>
      </c>
      <c r="C29" s="37"/>
      <c r="D29" s="37"/>
      <c r="E29" s="37"/>
      <c r="F29" s="37"/>
      <c r="G29" s="37"/>
      <c r="H29" s="42"/>
      <c r="I29" s="42"/>
      <c r="J29" s="42"/>
      <c r="K29" s="37"/>
    </row>
    <row r="30" spans="1:12" ht="30">
      <c r="A30" s="29" t="s">
        <v>40494</v>
      </c>
      <c r="B30" s="29" t="s">
        <v>40495</v>
      </c>
      <c r="F30" s="20" t="s">
        <v>39797</v>
      </c>
      <c r="H30" s="20" t="s">
        <v>40936</v>
      </c>
      <c r="L30" s="20" t="s">
        <v>40937</v>
      </c>
    </row>
    <row r="31" spans="1:12" ht="30">
      <c r="A31" s="29" t="s">
        <v>40498</v>
      </c>
      <c r="B31" s="29" t="s">
        <v>40499</v>
      </c>
      <c r="F31" s="20" t="s">
        <v>39797</v>
      </c>
      <c r="H31" s="20" t="s">
        <v>40938</v>
      </c>
      <c r="L31" s="20" t="s">
        <v>40939</v>
      </c>
    </row>
    <row r="32" spans="1:12">
      <c r="A32" s="29" t="s">
        <v>40502</v>
      </c>
      <c r="B32" s="29" t="s">
        <v>40503</v>
      </c>
      <c r="F32" s="20" t="s">
        <v>39797</v>
      </c>
      <c r="H32" s="20" t="s">
        <v>40940</v>
      </c>
      <c r="L32" s="20" t="s">
        <v>40941</v>
      </c>
    </row>
    <row r="33" spans="1:12">
      <c r="A33" s="29" t="s">
        <v>40506</v>
      </c>
      <c r="B33" s="29" t="s">
        <v>40507</v>
      </c>
      <c r="F33" s="20" t="s">
        <v>39797</v>
      </c>
      <c r="H33" s="20" t="s">
        <v>40942</v>
      </c>
      <c r="L33" s="20" t="s">
        <v>40943</v>
      </c>
    </row>
    <row r="34" spans="1:12">
      <c r="A34" s="29" t="s">
        <v>40510</v>
      </c>
      <c r="B34" s="29" t="s">
        <v>40511</v>
      </c>
      <c r="F34" s="20" t="s">
        <v>39797</v>
      </c>
      <c r="H34" s="20" t="s">
        <v>40944</v>
      </c>
      <c r="L34" s="20" t="s">
        <v>40945</v>
      </c>
    </row>
    <row r="35" spans="1:12">
      <c r="A35" s="29" t="s">
        <v>40514</v>
      </c>
      <c r="B35" s="29" t="s">
        <v>40515</v>
      </c>
      <c r="F35" s="20" t="s">
        <v>39797</v>
      </c>
      <c r="H35" s="20" t="s">
        <v>40946</v>
      </c>
      <c r="L35" s="20" t="s">
        <v>40947</v>
      </c>
    </row>
    <row r="36" spans="1:12">
      <c r="A36" s="29" t="s">
        <v>40518</v>
      </c>
      <c r="B36" s="29" t="s">
        <v>40519</v>
      </c>
      <c r="F36" s="20" t="s">
        <v>39797</v>
      </c>
      <c r="H36" s="20" t="s">
        <v>40948</v>
      </c>
      <c r="L36" s="20" t="s">
        <v>40949</v>
      </c>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8"/>
  <sheetViews>
    <sheetView workbookViewId="0">
      <selection activeCell="A9" sqref="A9"/>
    </sheetView>
  </sheetViews>
  <sheetFormatPr defaultColWidth="9" defaultRowHeight="12.75"/>
  <cols>
    <col min="1" max="1" width="18.85546875" bestFit="1" customWidth="1"/>
    <col min="2" max="2" width="30.85546875" bestFit="1" customWidth="1"/>
    <col min="3" max="4" width="15.140625" bestFit="1" customWidth="1"/>
  </cols>
  <sheetData>
    <row r="1" spans="1:4" s="54" customFormat="1">
      <c r="A1" s="54" t="s">
        <v>41071</v>
      </c>
      <c r="B1" s="54" t="s">
        <v>41072</v>
      </c>
      <c r="C1" s="54" t="s">
        <v>0</v>
      </c>
      <c r="D1" s="54" t="s">
        <v>1</v>
      </c>
    </row>
    <row r="2" spans="1:4">
      <c r="A2">
        <v>0</v>
      </c>
      <c r="B2" t="s">
        <v>133</v>
      </c>
      <c r="C2" s="1">
        <v>40179</v>
      </c>
      <c r="D2" s="1">
        <v>2958465</v>
      </c>
    </row>
    <row r="3" spans="1:4">
      <c r="A3">
        <v>1</v>
      </c>
      <c r="B3" t="s">
        <v>1866</v>
      </c>
      <c r="C3" s="1">
        <v>40179</v>
      </c>
      <c r="D3" s="1">
        <v>2958465</v>
      </c>
    </row>
    <row r="4" spans="1:4">
      <c r="A4">
        <v>2</v>
      </c>
      <c r="B4" t="s">
        <v>11611</v>
      </c>
      <c r="C4" s="1">
        <v>40179</v>
      </c>
      <c r="D4" s="1">
        <v>2958465</v>
      </c>
    </row>
    <row r="5" spans="1:4">
      <c r="A5">
        <v>3</v>
      </c>
      <c r="B5" t="s">
        <v>1867</v>
      </c>
      <c r="C5" s="1">
        <v>40179</v>
      </c>
      <c r="D5" s="1">
        <v>2958465</v>
      </c>
    </row>
    <row r="6" spans="1:4">
      <c r="A6">
        <v>4</v>
      </c>
      <c r="B6" t="s">
        <v>11612</v>
      </c>
      <c r="C6" s="1">
        <v>40179</v>
      </c>
      <c r="D6" s="1">
        <v>2958465</v>
      </c>
    </row>
    <row r="7" spans="1:4">
      <c r="A7">
        <v>5</v>
      </c>
      <c r="B7" t="s">
        <v>137</v>
      </c>
      <c r="C7" s="1">
        <v>40179</v>
      </c>
      <c r="D7" s="1">
        <v>2958465</v>
      </c>
    </row>
    <row r="8" spans="1:4">
      <c r="A8">
        <v>6</v>
      </c>
      <c r="B8" t="s">
        <v>11613</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1"/>
  <sheetViews>
    <sheetView workbookViewId="0">
      <selection activeCell="A12" sqref="A12"/>
    </sheetView>
  </sheetViews>
  <sheetFormatPr defaultColWidth="9" defaultRowHeight="12.75"/>
  <cols>
    <col min="1" max="1" width="18" bestFit="1" customWidth="1"/>
    <col min="2" max="2" width="21.42578125" bestFit="1" customWidth="1"/>
    <col min="3" max="4" width="15.140625" bestFit="1" customWidth="1"/>
  </cols>
  <sheetData>
    <row r="1" spans="1:4" s="54" customFormat="1">
      <c r="A1" s="54" t="s">
        <v>41073</v>
      </c>
      <c r="B1" s="54" t="s">
        <v>41074</v>
      </c>
      <c r="C1" s="54" t="s">
        <v>0</v>
      </c>
      <c r="D1" s="54" t="s">
        <v>1</v>
      </c>
    </row>
    <row r="2" spans="1:4">
      <c r="A2">
        <v>0</v>
      </c>
      <c r="B2" t="s">
        <v>133</v>
      </c>
      <c r="C2" s="1">
        <v>40179</v>
      </c>
      <c r="D2" s="1">
        <v>2958465</v>
      </c>
    </row>
    <row r="3" spans="1:4">
      <c r="A3">
        <v>1</v>
      </c>
      <c r="B3" t="s">
        <v>1868</v>
      </c>
      <c r="C3" s="1">
        <v>32874</v>
      </c>
      <c r="D3" s="1">
        <v>2958465</v>
      </c>
    </row>
    <row r="4" spans="1:4">
      <c r="A4">
        <v>2</v>
      </c>
      <c r="B4" t="s">
        <v>11614</v>
      </c>
      <c r="C4" s="1">
        <v>32874</v>
      </c>
      <c r="D4" s="1">
        <v>2958465</v>
      </c>
    </row>
    <row r="5" spans="1:4">
      <c r="A5">
        <v>3</v>
      </c>
      <c r="B5" t="s">
        <v>11615</v>
      </c>
      <c r="C5" s="1">
        <v>32874</v>
      </c>
      <c r="D5" s="1">
        <v>2958465</v>
      </c>
    </row>
    <row r="6" spans="1:4">
      <c r="A6">
        <v>4</v>
      </c>
      <c r="B6" t="s">
        <v>11616</v>
      </c>
      <c r="C6" s="1">
        <v>32874</v>
      </c>
      <c r="D6" s="1">
        <v>2958465</v>
      </c>
    </row>
    <row r="7" spans="1:4">
      <c r="A7">
        <v>5</v>
      </c>
      <c r="B7" t="s">
        <v>11617</v>
      </c>
      <c r="C7" s="1">
        <v>32874</v>
      </c>
      <c r="D7" s="1">
        <v>2958465</v>
      </c>
    </row>
    <row r="8" spans="1:4">
      <c r="A8">
        <v>6</v>
      </c>
      <c r="B8" t="s">
        <v>11618</v>
      </c>
      <c r="C8" s="1">
        <v>32874</v>
      </c>
      <c r="D8" s="1">
        <v>2958465</v>
      </c>
    </row>
    <row r="9" spans="1:4">
      <c r="A9">
        <v>7</v>
      </c>
      <c r="B9" t="s">
        <v>11619</v>
      </c>
      <c r="C9" s="1">
        <v>32874</v>
      </c>
      <c r="D9" s="1">
        <v>2958465</v>
      </c>
    </row>
    <row r="10" spans="1:4">
      <c r="A10">
        <v>8</v>
      </c>
      <c r="B10" t="s">
        <v>1869</v>
      </c>
      <c r="C10" s="1">
        <v>40179</v>
      </c>
      <c r="D10" s="1">
        <v>2958465</v>
      </c>
    </row>
    <row r="11" spans="1:4">
      <c r="A11">
        <v>98</v>
      </c>
      <c r="B11" t="s">
        <v>1870</v>
      </c>
      <c r="C11" s="1">
        <v>40179</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r:id="rId1"/>
  <headerFooter>
    <oddHeader>&amp;C&amp;A</oddHeader>
    <oddFooter>&amp;CPage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1"/>
  <sheetViews>
    <sheetView workbookViewId="0">
      <selection activeCell="A12" sqref="A12"/>
    </sheetView>
  </sheetViews>
  <sheetFormatPr defaultColWidth="9" defaultRowHeight="12.75"/>
  <cols>
    <col min="1" max="1" width="22.140625" bestFit="1" customWidth="1"/>
    <col min="2" max="2" width="43.42578125" bestFit="1" customWidth="1"/>
    <col min="3" max="4" width="15.140625" bestFit="1" customWidth="1"/>
  </cols>
  <sheetData>
    <row r="1" spans="1:4" s="54" customFormat="1">
      <c r="A1" s="54" t="s">
        <v>11620</v>
      </c>
      <c r="B1" s="54" t="s">
        <v>11621</v>
      </c>
      <c r="C1" s="55" t="s">
        <v>0</v>
      </c>
      <c r="D1" s="55" t="s">
        <v>1</v>
      </c>
    </row>
    <row r="2" spans="1:4">
      <c r="A2">
        <v>2</v>
      </c>
      <c r="B2" t="s">
        <v>631</v>
      </c>
      <c r="C2" s="1">
        <v>32874</v>
      </c>
      <c r="D2" s="1">
        <v>2958465</v>
      </c>
    </row>
    <row r="3" spans="1:4">
      <c r="A3">
        <v>3</v>
      </c>
      <c r="B3" t="s">
        <v>11622</v>
      </c>
      <c r="C3" s="1">
        <v>32874</v>
      </c>
      <c r="D3" s="1">
        <v>2958465</v>
      </c>
    </row>
    <row r="4" spans="1:4">
      <c r="A4">
        <v>4</v>
      </c>
      <c r="B4" t="s">
        <v>11623</v>
      </c>
      <c r="C4" s="1">
        <v>32874</v>
      </c>
      <c r="D4" s="1">
        <v>2958465</v>
      </c>
    </row>
    <row r="5" spans="1:4">
      <c r="A5">
        <v>5</v>
      </c>
      <c r="B5" t="s">
        <v>763</v>
      </c>
      <c r="C5" s="1">
        <v>32874</v>
      </c>
      <c r="D5" s="1">
        <v>2958465</v>
      </c>
    </row>
    <row r="6" spans="1:4">
      <c r="A6">
        <v>6</v>
      </c>
      <c r="B6" t="s">
        <v>11624</v>
      </c>
      <c r="C6" s="1">
        <v>40179</v>
      </c>
      <c r="D6" s="1">
        <v>2958465</v>
      </c>
    </row>
    <row r="7" spans="1:4">
      <c r="A7">
        <v>7</v>
      </c>
      <c r="B7" t="s">
        <v>11625</v>
      </c>
      <c r="C7" s="1">
        <v>40179</v>
      </c>
      <c r="D7" s="1">
        <v>2958465</v>
      </c>
    </row>
    <row r="8" spans="1:4">
      <c r="A8">
        <v>8</v>
      </c>
      <c r="B8" t="s">
        <v>1869</v>
      </c>
      <c r="C8" s="1">
        <v>40179</v>
      </c>
      <c r="D8" s="1">
        <v>2958465</v>
      </c>
    </row>
    <row r="9" spans="1:4">
      <c r="A9">
        <v>96</v>
      </c>
      <c r="B9" t="s">
        <v>148</v>
      </c>
      <c r="C9" s="1">
        <v>40179</v>
      </c>
      <c r="D9" s="1">
        <v>2958465</v>
      </c>
    </row>
    <row r="10" spans="1:4">
      <c r="A10">
        <v>98</v>
      </c>
      <c r="B10" t="s">
        <v>1870</v>
      </c>
      <c r="C10" s="1">
        <v>40179</v>
      </c>
      <c r="D10" s="1">
        <v>2958465</v>
      </c>
    </row>
    <row r="11" spans="1:4">
      <c r="A11">
        <v>99</v>
      </c>
      <c r="B11" t="s">
        <v>133</v>
      </c>
      <c r="C11" s="1">
        <v>40179</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79"/>
  <sheetViews>
    <sheetView topLeftCell="A52" workbookViewId="0">
      <selection activeCell="A80" sqref="A80"/>
    </sheetView>
  </sheetViews>
  <sheetFormatPr defaultColWidth="9" defaultRowHeight="12.75"/>
  <cols>
    <col min="1" max="1" width="21.85546875" bestFit="1" customWidth="1"/>
    <col min="2" max="2" width="56" bestFit="1" customWidth="1"/>
    <col min="3" max="4" width="15.42578125" bestFit="1" customWidth="1"/>
  </cols>
  <sheetData>
    <row r="1" spans="1:4" s="54" customFormat="1">
      <c r="A1" s="54" t="s">
        <v>11626</v>
      </c>
      <c r="B1" s="54" t="s">
        <v>11627</v>
      </c>
      <c r="C1" s="55" t="s">
        <v>0</v>
      </c>
      <c r="D1" s="55" t="s">
        <v>1</v>
      </c>
    </row>
    <row r="2" spans="1:4">
      <c r="A2">
        <v>1</v>
      </c>
      <c r="B2" t="s">
        <v>11628</v>
      </c>
      <c r="C2" s="1">
        <v>32874</v>
      </c>
      <c r="D2" s="1">
        <v>2958465</v>
      </c>
    </row>
    <row r="3" spans="1:4">
      <c r="A3">
        <v>3</v>
      </c>
      <c r="B3" t="s">
        <v>11629</v>
      </c>
      <c r="C3" s="1">
        <v>32874</v>
      </c>
      <c r="D3" s="1">
        <v>2958465</v>
      </c>
    </row>
    <row r="4" spans="1:4">
      <c r="A4">
        <v>4</v>
      </c>
      <c r="B4" t="s">
        <v>11630</v>
      </c>
      <c r="C4" s="1">
        <v>32874</v>
      </c>
      <c r="D4" s="1">
        <v>2958465</v>
      </c>
    </row>
    <row r="5" spans="1:4">
      <c r="A5">
        <v>5</v>
      </c>
      <c r="B5" t="s">
        <v>11631</v>
      </c>
      <c r="C5" s="1">
        <v>32874</v>
      </c>
      <c r="D5" s="1">
        <v>42735</v>
      </c>
    </row>
    <row r="6" spans="1:4">
      <c r="A6">
        <v>6</v>
      </c>
      <c r="B6" t="s">
        <v>11632</v>
      </c>
      <c r="C6" s="1">
        <v>40179</v>
      </c>
      <c r="D6" s="1">
        <v>2958465</v>
      </c>
    </row>
    <row r="7" spans="1:4">
      <c r="A7">
        <v>8</v>
      </c>
      <c r="B7" t="s">
        <v>11633</v>
      </c>
      <c r="C7" s="1">
        <v>32874</v>
      </c>
      <c r="D7" s="1">
        <v>42735</v>
      </c>
    </row>
    <row r="8" spans="1:4">
      <c r="A8">
        <v>9</v>
      </c>
      <c r="B8" t="s">
        <v>11634</v>
      </c>
      <c r="C8" s="1">
        <v>32874</v>
      </c>
      <c r="D8" s="1">
        <v>2958465</v>
      </c>
    </row>
    <row r="9" spans="1:4">
      <c r="A9">
        <v>10</v>
      </c>
      <c r="B9" t="s">
        <v>11635</v>
      </c>
      <c r="C9" s="1">
        <v>32874</v>
      </c>
      <c r="D9" s="1">
        <v>42735</v>
      </c>
    </row>
    <row r="10" spans="1:4">
      <c r="A10">
        <v>11</v>
      </c>
      <c r="B10" t="s">
        <v>11636</v>
      </c>
      <c r="C10" s="1">
        <v>32874</v>
      </c>
      <c r="D10" s="1">
        <v>42004</v>
      </c>
    </row>
    <row r="11" spans="1:4">
      <c r="A11">
        <v>14</v>
      </c>
      <c r="B11" t="s">
        <v>11637</v>
      </c>
      <c r="C11" s="1">
        <v>40179</v>
      </c>
      <c r="D11" s="1">
        <v>2958465</v>
      </c>
    </row>
    <row r="12" spans="1:4">
      <c r="A12">
        <v>15</v>
      </c>
      <c r="B12" t="s">
        <v>11638</v>
      </c>
      <c r="C12" s="1">
        <v>32874</v>
      </c>
      <c r="D12" s="1">
        <v>2958465</v>
      </c>
    </row>
    <row r="13" spans="1:4">
      <c r="A13">
        <v>16</v>
      </c>
      <c r="B13" t="s">
        <v>11639</v>
      </c>
      <c r="C13" s="1">
        <v>32874</v>
      </c>
      <c r="D13" s="1">
        <v>2958465</v>
      </c>
    </row>
    <row r="14" spans="1:4">
      <c r="A14">
        <v>17</v>
      </c>
      <c r="B14" t="s">
        <v>11640</v>
      </c>
      <c r="C14" s="1">
        <v>32874</v>
      </c>
      <c r="D14" s="1">
        <v>42735</v>
      </c>
    </row>
    <row r="15" spans="1:4">
      <c r="A15">
        <v>18</v>
      </c>
      <c r="B15" t="s">
        <v>11641</v>
      </c>
      <c r="C15" s="1">
        <v>32874</v>
      </c>
      <c r="D15" s="1">
        <v>2958465</v>
      </c>
    </row>
    <row r="16" spans="1:4">
      <c r="A16">
        <v>19</v>
      </c>
      <c r="B16" t="s">
        <v>148</v>
      </c>
      <c r="C16" s="1">
        <v>40179</v>
      </c>
      <c r="D16" s="1">
        <v>2958465</v>
      </c>
    </row>
    <row r="17" spans="1:4">
      <c r="A17">
        <v>20</v>
      </c>
      <c r="B17" t="s">
        <v>1869</v>
      </c>
      <c r="C17" s="1">
        <v>40179</v>
      </c>
      <c r="D17" s="1">
        <v>2958465</v>
      </c>
    </row>
    <row r="18" spans="1:4">
      <c r="A18">
        <v>21</v>
      </c>
      <c r="B18" t="s">
        <v>11642</v>
      </c>
      <c r="C18" s="1">
        <v>40179</v>
      </c>
      <c r="D18" s="1">
        <v>2958465</v>
      </c>
    </row>
    <row r="19" spans="1:4">
      <c r="A19">
        <v>22</v>
      </c>
      <c r="B19" t="s">
        <v>11643</v>
      </c>
      <c r="C19" s="1">
        <v>40179</v>
      </c>
      <c r="D19" s="1">
        <v>2958465</v>
      </c>
    </row>
    <row r="20" spans="1:4">
      <c r="A20">
        <v>23</v>
      </c>
      <c r="B20" t="s">
        <v>11644</v>
      </c>
      <c r="C20" s="1">
        <v>40179</v>
      </c>
      <c r="D20" s="1">
        <v>2958465</v>
      </c>
    </row>
    <row r="21" spans="1:4">
      <c r="A21">
        <v>24</v>
      </c>
      <c r="B21" t="s">
        <v>11645</v>
      </c>
      <c r="C21" s="1">
        <v>40179</v>
      </c>
      <c r="D21" s="1">
        <v>2958465</v>
      </c>
    </row>
    <row r="22" spans="1:4">
      <c r="A22">
        <v>25</v>
      </c>
      <c r="B22" t="s">
        <v>11646</v>
      </c>
      <c r="C22" s="1">
        <v>40179</v>
      </c>
      <c r="D22" s="1">
        <v>2958465</v>
      </c>
    </row>
    <row r="23" spans="1:4">
      <c r="A23">
        <v>26</v>
      </c>
      <c r="B23" t="s">
        <v>11647</v>
      </c>
      <c r="C23" s="1">
        <v>40179</v>
      </c>
      <c r="D23" s="1">
        <v>42735</v>
      </c>
    </row>
    <row r="24" spans="1:4">
      <c r="A24">
        <v>27</v>
      </c>
      <c r="B24" t="s">
        <v>11648</v>
      </c>
      <c r="C24" s="1">
        <v>40179</v>
      </c>
      <c r="D24" s="1">
        <v>42735</v>
      </c>
    </row>
    <row r="25" spans="1:4">
      <c r="A25">
        <v>28</v>
      </c>
      <c r="B25" t="s">
        <v>11649</v>
      </c>
      <c r="C25" s="1">
        <v>40179</v>
      </c>
      <c r="D25" s="1">
        <v>2958465</v>
      </c>
    </row>
    <row r="26" spans="1:4">
      <c r="A26">
        <v>29</v>
      </c>
      <c r="B26" t="s">
        <v>11650</v>
      </c>
      <c r="C26" s="1">
        <v>40179</v>
      </c>
      <c r="D26" s="1">
        <v>2958465</v>
      </c>
    </row>
    <row r="27" spans="1:4">
      <c r="A27">
        <v>30</v>
      </c>
      <c r="B27" t="s">
        <v>11651</v>
      </c>
      <c r="C27" s="1">
        <v>40179</v>
      </c>
      <c r="D27" s="1">
        <v>42735</v>
      </c>
    </row>
    <row r="28" spans="1:4">
      <c r="A28">
        <v>31</v>
      </c>
      <c r="B28" t="s">
        <v>11652</v>
      </c>
      <c r="C28" s="1">
        <v>40179</v>
      </c>
      <c r="D28" s="1">
        <v>2958465</v>
      </c>
    </row>
    <row r="29" spans="1:4">
      <c r="A29">
        <v>32</v>
      </c>
      <c r="B29" t="s">
        <v>11653</v>
      </c>
      <c r="C29" s="1">
        <v>40179</v>
      </c>
      <c r="D29" s="1">
        <v>42004</v>
      </c>
    </row>
    <row r="30" spans="1:4">
      <c r="A30">
        <v>33</v>
      </c>
      <c r="B30" t="s">
        <v>11654</v>
      </c>
      <c r="C30" s="1">
        <v>42005</v>
      </c>
      <c r="D30" s="1">
        <v>2958465</v>
      </c>
    </row>
    <row r="31" spans="1:4">
      <c r="A31">
        <v>34</v>
      </c>
      <c r="B31" t="s">
        <v>11655</v>
      </c>
      <c r="C31" s="1">
        <v>42005</v>
      </c>
      <c r="D31" s="1">
        <v>2958465</v>
      </c>
    </row>
    <row r="32" spans="1:4">
      <c r="A32">
        <v>35</v>
      </c>
      <c r="B32" t="s">
        <v>11656</v>
      </c>
      <c r="C32" s="1">
        <v>42005</v>
      </c>
      <c r="D32" s="1">
        <v>2958465</v>
      </c>
    </row>
    <row r="33" spans="1:4">
      <c r="A33">
        <v>36</v>
      </c>
      <c r="B33" t="s">
        <v>11657</v>
      </c>
      <c r="C33" s="1">
        <v>42005</v>
      </c>
      <c r="D33" s="1">
        <v>2958465</v>
      </c>
    </row>
    <row r="34" spans="1:4">
      <c r="A34">
        <v>37</v>
      </c>
      <c r="B34" t="s">
        <v>11658</v>
      </c>
      <c r="C34" s="1">
        <v>42005</v>
      </c>
      <c r="D34" s="1">
        <v>2958465</v>
      </c>
    </row>
    <row r="35" spans="1:4">
      <c r="A35">
        <v>38</v>
      </c>
      <c r="B35" t="s">
        <v>11659</v>
      </c>
      <c r="C35" s="1">
        <v>42005</v>
      </c>
      <c r="D35" s="1">
        <v>2958465</v>
      </c>
    </row>
    <row r="36" spans="1:4">
      <c r="A36">
        <v>39</v>
      </c>
      <c r="B36" t="s">
        <v>11660</v>
      </c>
      <c r="C36" s="1">
        <v>42005</v>
      </c>
      <c r="D36" s="1">
        <v>2958465</v>
      </c>
    </row>
    <row r="37" spans="1:4">
      <c r="A37">
        <v>40</v>
      </c>
      <c r="B37" t="s">
        <v>11661</v>
      </c>
      <c r="C37" s="1">
        <v>42005</v>
      </c>
      <c r="D37" s="1">
        <v>2958465</v>
      </c>
    </row>
    <row r="38" spans="1:4">
      <c r="A38">
        <v>41</v>
      </c>
      <c r="B38" t="s">
        <v>11662</v>
      </c>
      <c r="C38" s="1">
        <v>42005</v>
      </c>
      <c r="D38" s="1">
        <v>2958465</v>
      </c>
    </row>
    <row r="39" spans="1:4">
      <c r="A39">
        <v>42</v>
      </c>
      <c r="B39" t="s">
        <v>11663</v>
      </c>
      <c r="C39" s="1">
        <v>42005</v>
      </c>
      <c r="D39" s="1">
        <v>2958465</v>
      </c>
    </row>
    <row r="40" spans="1:4">
      <c r="A40">
        <v>43</v>
      </c>
      <c r="B40" t="s">
        <v>11664</v>
      </c>
      <c r="C40" s="1">
        <v>42005</v>
      </c>
      <c r="D40" s="1">
        <v>2958465</v>
      </c>
    </row>
    <row r="41" spans="1:4">
      <c r="A41">
        <v>44</v>
      </c>
      <c r="B41" t="s">
        <v>11665</v>
      </c>
      <c r="C41" s="1">
        <v>42005</v>
      </c>
      <c r="D41" s="1">
        <v>2958465</v>
      </c>
    </row>
    <row r="42" spans="1:4">
      <c r="A42">
        <v>45</v>
      </c>
      <c r="B42" t="s">
        <v>11666</v>
      </c>
      <c r="C42" s="1">
        <v>42005</v>
      </c>
      <c r="D42" s="1">
        <v>2958465</v>
      </c>
    </row>
    <row r="43" spans="1:4">
      <c r="A43">
        <v>46</v>
      </c>
      <c r="B43" t="s">
        <v>11667</v>
      </c>
      <c r="C43" s="1">
        <v>42005</v>
      </c>
      <c r="D43" s="1">
        <v>2958465</v>
      </c>
    </row>
    <row r="44" spans="1:4">
      <c r="A44">
        <v>47</v>
      </c>
      <c r="B44" t="s">
        <v>11668</v>
      </c>
      <c r="C44" s="1">
        <v>42005</v>
      </c>
      <c r="D44" s="1">
        <v>2958465</v>
      </c>
    </row>
    <row r="45" spans="1:4">
      <c r="A45">
        <v>48</v>
      </c>
      <c r="B45" t="s">
        <v>11669</v>
      </c>
      <c r="C45" s="1">
        <v>42005</v>
      </c>
      <c r="D45" s="1">
        <v>2958465</v>
      </c>
    </row>
    <row r="46" spans="1:4">
      <c r="A46">
        <v>49</v>
      </c>
      <c r="B46" t="s">
        <v>11670</v>
      </c>
      <c r="C46" s="1">
        <v>42005</v>
      </c>
      <c r="D46" s="1">
        <v>2958465</v>
      </c>
    </row>
    <row r="47" spans="1:4">
      <c r="A47">
        <v>50</v>
      </c>
      <c r="B47" t="s">
        <v>11671</v>
      </c>
      <c r="C47" s="1">
        <v>42005</v>
      </c>
      <c r="D47" s="1">
        <v>2958465</v>
      </c>
    </row>
    <row r="48" spans="1:4">
      <c r="A48">
        <v>51</v>
      </c>
      <c r="B48" t="s">
        <v>11672</v>
      </c>
      <c r="C48" s="1">
        <v>42005</v>
      </c>
      <c r="D48" s="1">
        <v>2958465</v>
      </c>
    </row>
    <row r="49" spans="1:4">
      <c r="A49">
        <v>52</v>
      </c>
      <c r="B49" t="s">
        <v>11673</v>
      </c>
      <c r="C49" s="1">
        <v>42005</v>
      </c>
      <c r="D49" s="1">
        <v>2958465</v>
      </c>
    </row>
    <row r="50" spans="1:4">
      <c r="A50">
        <v>53</v>
      </c>
      <c r="B50" t="s">
        <v>11674</v>
      </c>
      <c r="C50" s="1">
        <v>42005</v>
      </c>
      <c r="D50" s="1">
        <v>2958465</v>
      </c>
    </row>
    <row r="51" spans="1:4">
      <c r="A51">
        <v>54</v>
      </c>
      <c r="B51" t="s">
        <v>11675</v>
      </c>
      <c r="C51" s="1">
        <v>42005</v>
      </c>
      <c r="D51" s="1">
        <v>2958465</v>
      </c>
    </row>
    <row r="52" spans="1:4">
      <c r="A52">
        <v>55</v>
      </c>
      <c r="B52" t="s">
        <v>11676</v>
      </c>
      <c r="C52" s="1">
        <v>42005</v>
      </c>
      <c r="D52" s="1">
        <v>2958465</v>
      </c>
    </row>
    <row r="53" spans="1:4">
      <c r="A53">
        <v>56</v>
      </c>
      <c r="B53" t="s">
        <v>11677</v>
      </c>
      <c r="C53" s="1">
        <v>42005</v>
      </c>
      <c r="D53" s="1">
        <v>2958465</v>
      </c>
    </row>
    <row r="54" spans="1:4">
      <c r="A54">
        <v>57</v>
      </c>
      <c r="B54" t="s">
        <v>11678</v>
      </c>
      <c r="C54" s="1">
        <v>42005</v>
      </c>
      <c r="D54" s="1">
        <v>2958465</v>
      </c>
    </row>
    <row r="55" spans="1:4">
      <c r="A55">
        <v>58</v>
      </c>
      <c r="B55" t="s">
        <v>11679</v>
      </c>
      <c r="C55" s="1">
        <v>42005</v>
      </c>
      <c r="D55" s="1">
        <v>2958465</v>
      </c>
    </row>
    <row r="56" spans="1:4">
      <c r="A56">
        <v>59</v>
      </c>
      <c r="B56" t="s">
        <v>11680</v>
      </c>
      <c r="C56" s="1">
        <v>42005</v>
      </c>
      <c r="D56" s="1">
        <v>2958465</v>
      </c>
    </row>
    <row r="57" spans="1:4">
      <c r="A57">
        <v>60</v>
      </c>
      <c r="B57" t="s">
        <v>11681</v>
      </c>
      <c r="C57" s="1">
        <v>42005</v>
      </c>
      <c r="D57" s="1">
        <v>2958465</v>
      </c>
    </row>
    <row r="58" spans="1:4">
      <c r="A58">
        <v>61</v>
      </c>
      <c r="B58" t="s">
        <v>11682</v>
      </c>
      <c r="C58" s="1">
        <v>42005</v>
      </c>
      <c r="D58" s="1">
        <v>2958465</v>
      </c>
    </row>
    <row r="59" spans="1:4">
      <c r="A59">
        <v>62</v>
      </c>
      <c r="B59" t="s">
        <v>11683</v>
      </c>
      <c r="C59" s="1">
        <v>42005</v>
      </c>
      <c r="D59" s="1">
        <v>2958465</v>
      </c>
    </row>
    <row r="60" spans="1:4">
      <c r="A60">
        <v>63</v>
      </c>
      <c r="B60" t="s">
        <v>11684</v>
      </c>
      <c r="C60" s="1">
        <v>42005</v>
      </c>
      <c r="D60" s="1">
        <v>2958465</v>
      </c>
    </row>
    <row r="61" spans="1:4">
      <c r="A61">
        <v>64</v>
      </c>
      <c r="B61" t="s">
        <v>137</v>
      </c>
      <c r="C61" s="1">
        <v>42005</v>
      </c>
      <c r="D61" s="1">
        <v>2958465</v>
      </c>
    </row>
    <row r="62" spans="1:4">
      <c r="A62">
        <v>65</v>
      </c>
      <c r="B62" t="s">
        <v>11685</v>
      </c>
      <c r="C62" s="1">
        <v>42005</v>
      </c>
      <c r="D62" s="1">
        <v>2958465</v>
      </c>
    </row>
    <row r="63" spans="1:4">
      <c r="A63">
        <v>66</v>
      </c>
      <c r="B63" t="s">
        <v>11686</v>
      </c>
      <c r="C63" s="1">
        <v>42005</v>
      </c>
      <c r="D63" s="1">
        <v>2958465</v>
      </c>
    </row>
    <row r="64" spans="1:4">
      <c r="A64">
        <v>67</v>
      </c>
      <c r="B64" t="s">
        <v>11687</v>
      </c>
      <c r="C64" s="1">
        <v>42005</v>
      </c>
      <c r="D64" s="1">
        <v>2958465</v>
      </c>
    </row>
    <row r="65" spans="1:4">
      <c r="A65">
        <v>68</v>
      </c>
      <c r="B65" t="s">
        <v>11688</v>
      </c>
      <c r="C65" s="1">
        <v>42005</v>
      </c>
      <c r="D65" s="1">
        <v>2958465</v>
      </c>
    </row>
    <row r="66" spans="1:4">
      <c r="A66">
        <v>69</v>
      </c>
      <c r="B66" t="s">
        <v>11689</v>
      </c>
      <c r="C66" s="1">
        <v>42005</v>
      </c>
      <c r="D66" s="1">
        <v>2958465</v>
      </c>
    </row>
    <row r="67" spans="1:4">
      <c r="A67">
        <v>70</v>
      </c>
      <c r="B67" t="s">
        <v>11690</v>
      </c>
      <c r="C67" s="1">
        <v>42005</v>
      </c>
      <c r="D67" s="1">
        <v>2958465</v>
      </c>
    </row>
    <row r="68" spans="1:4">
      <c r="A68">
        <v>71</v>
      </c>
      <c r="B68" t="s">
        <v>11691</v>
      </c>
      <c r="C68" s="1">
        <v>42005</v>
      </c>
      <c r="D68" s="1">
        <v>2958465</v>
      </c>
    </row>
    <row r="69" spans="1:4">
      <c r="A69">
        <v>72</v>
      </c>
      <c r="B69" t="s">
        <v>11692</v>
      </c>
      <c r="C69" s="1">
        <v>42005</v>
      </c>
      <c r="D69" s="1">
        <v>2958465</v>
      </c>
    </row>
    <row r="70" spans="1:4">
      <c r="A70">
        <v>73</v>
      </c>
      <c r="B70" t="s">
        <v>11693</v>
      </c>
      <c r="C70" s="1">
        <v>42005</v>
      </c>
      <c r="D70" s="1">
        <v>2958465</v>
      </c>
    </row>
    <row r="71" spans="1:4">
      <c r="A71">
        <v>74</v>
      </c>
      <c r="B71" t="s">
        <v>11694</v>
      </c>
      <c r="C71" s="1">
        <v>42005</v>
      </c>
      <c r="D71" s="1">
        <v>2958465</v>
      </c>
    </row>
    <row r="72" spans="1:4">
      <c r="A72">
        <v>75</v>
      </c>
      <c r="B72" t="s">
        <v>11695</v>
      </c>
      <c r="C72" s="1">
        <v>42005</v>
      </c>
      <c r="D72" s="1">
        <v>2958465</v>
      </c>
    </row>
    <row r="73" spans="1:4">
      <c r="A73">
        <v>76</v>
      </c>
      <c r="B73" t="s">
        <v>11696</v>
      </c>
      <c r="C73" s="1">
        <v>42005</v>
      </c>
      <c r="D73" s="1">
        <v>2958465</v>
      </c>
    </row>
    <row r="74" spans="1:4">
      <c r="A74">
        <v>77</v>
      </c>
      <c r="B74" t="s">
        <v>11697</v>
      </c>
      <c r="C74" s="1">
        <v>42005</v>
      </c>
      <c r="D74" s="1">
        <v>2958465</v>
      </c>
    </row>
    <row r="75" spans="1:4">
      <c r="A75">
        <v>78</v>
      </c>
      <c r="B75" t="s">
        <v>11698</v>
      </c>
      <c r="C75" s="1">
        <v>42005</v>
      </c>
      <c r="D75" s="1">
        <v>2958465</v>
      </c>
    </row>
    <row r="76" spans="1:4">
      <c r="A76">
        <v>79</v>
      </c>
      <c r="B76" t="s">
        <v>11699</v>
      </c>
      <c r="C76" s="1">
        <v>42005</v>
      </c>
      <c r="D76" s="1">
        <v>2958465</v>
      </c>
    </row>
    <row r="77" spans="1:4">
      <c r="A77">
        <v>80</v>
      </c>
      <c r="B77" t="s">
        <v>11700</v>
      </c>
      <c r="C77" s="1">
        <v>42005</v>
      </c>
      <c r="D77" s="1">
        <v>2958465</v>
      </c>
    </row>
    <row r="78" spans="1:4">
      <c r="A78">
        <v>98</v>
      </c>
      <c r="B78" t="s">
        <v>1870</v>
      </c>
      <c r="C78" s="1">
        <v>40179</v>
      </c>
      <c r="D78" s="1">
        <v>2958465</v>
      </c>
    </row>
    <row r="79" spans="1:4">
      <c r="A79">
        <v>99</v>
      </c>
      <c r="B79" t="s">
        <v>133</v>
      </c>
      <c r="C79" s="1">
        <v>40179</v>
      </c>
      <c r="D79"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8"/>
  <sheetViews>
    <sheetView workbookViewId="0">
      <selection activeCell="A9" sqref="A9"/>
    </sheetView>
  </sheetViews>
  <sheetFormatPr defaultColWidth="9" defaultRowHeight="12.75"/>
  <cols>
    <col min="1" max="1" width="19" bestFit="1" customWidth="1"/>
    <col min="2" max="2" width="25.140625" bestFit="1" customWidth="1"/>
    <col min="3" max="4" width="15.140625" bestFit="1" customWidth="1"/>
  </cols>
  <sheetData>
    <row r="1" spans="1:4" s="54" customFormat="1">
      <c r="A1" s="54" t="s">
        <v>11701</v>
      </c>
      <c r="B1" s="54" t="s">
        <v>11702</v>
      </c>
      <c r="C1" s="55" t="s">
        <v>0</v>
      </c>
      <c r="D1" s="55" t="s">
        <v>1</v>
      </c>
    </row>
    <row r="2" spans="1:4">
      <c r="A2">
        <v>1</v>
      </c>
      <c r="B2" t="s">
        <v>11703</v>
      </c>
      <c r="C2" s="1">
        <v>40179</v>
      </c>
      <c r="D2" s="1">
        <v>2958465</v>
      </c>
    </row>
    <row r="3" spans="1:4">
      <c r="A3">
        <v>4</v>
      </c>
      <c r="B3" t="s">
        <v>11704</v>
      </c>
      <c r="C3" s="1">
        <v>40179</v>
      </c>
      <c r="D3" s="1">
        <v>2958465</v>
      </c>
    </row>
    <row r="4" spans="1:4">
      <c r="A4">
        <v>8</v>
      </c>
      <c r="B4" t="s">
        <v>1869</v>
      </c>
      <c r="C4" s="1">
        <v>40179</v>
      </c>
      <c r="D4" s="1">
        <v>2958465</v>
      </c>
    </row>
    <row r="5" spans="1:4">
      <c r="A5">
        <v>9</v>
      </c>
      <c r="B5" t="s">
        <v>1871</v>
      </c>
      <c r="C5" s="1">
        <v>40179</v>
      </c>
      <c r="D5" s="1">
        <v>2958465</v>
      </c>
    </row>
    <row r="6" spans="1:4">
      <c r="A6">
        <v>10</v>
      </c>
      <c r="B6" t="s">
        <v>11705</v>
      </c>
      <c r="C6" s="1">
        <v>40179</v>
      </c>
      <c r="D6" s="1">
        <v>2958465</v>
      </c>
    </row>
    <row r="7" spans="1:4">
      <c r="A7">
        <v>98</v>
      </c>
      <c r="B7" t="s">
        <v>137</v>
      </c>
      <c r="C7" s="1">
        <v>40179</v>
      </c>
      <c r="D7" s="1">
        <v>2958465</v>
      </c>
    </row>
    <row r="8" spans="1:4">
      <c r="A8">
        <v>99</v>
      </c>
      <c r="B8" t="s">
        <v>133</v>
      </c>
      <c r="C8" s="1">
        <v>40179</v>
      </c>
      <c r="D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6"/>
  <sheetViews>
    <sheetView workbookViewId="0">
      <selection activeCell="A7" sqref="A7"/>
    </sheetView>
  </sheetViews>
  <sheetFormatPr defaultColWidth="9" defaultRowHeight="12.75"/>
  <cols>
    <col min="1" max="1" width="8.42578125" bestFit="1" customWidth="1"/>
    <col min="2" max="2" width="19" bestFit="1" customWidth="1"/>
    <col min="3" max="4" width="15.140625" bestFit="1" customWidth="1"/>
  </cols>
  <sheetData>
    <row r="1" spans="1:4" s="54" customFormat="1">
      <c r="A1" s="54" t="s">
        <v>11706</v>
      </c>
      <c r="B1" s="54" t="s">
        <v>11707</v>
      </c>
      <c r="C1" s="55" t="s">
        <v>0</v>
      </c>
      <c r="D1" s="55" t="s">
        <v>1</v>
      </c>
    </row>
    <row r="2" spans="1:4">
      <c r="A2">
        <v>1</v>
      </c>
      <c r="B2" t="s">
        <v>327</v>
      </c>
      <c r="C2" s="1">
        <v>38718</v>
      </c>
      <c r="D2" s="1">
        <v>2958465</v>
      </c>
    </row>
    <row r="3" spans="1:4">
      <c r="A3">
        <v>2</v>
      </c>
      <c r="B3" t="s">
        <v>1872</v>
      </c>
      <c r="C3" s="1">
        <v>38718</v>
      </c>
      <c r="D3" s="1">
        <v>2958465</v>
      </c>
    </row>
    <row r="4" spans="1:4">
      <c r="A4">
        <v>3</v>
      </c>
      <c r="B4" t="s">
        <v>11708</v>
      </c>
      <c r="C4" s="1">
        <v>38718</v>
      </c>
      <c r="D4" s="1">
        <v>2958465</v>
      </c>
    </row>
    <row r="5" spans="1:4">
      <c r="A5">
        <v>4</v>
      </c>
      <c r="B5" t="s">
        <v>134</v>
      </c>
      <c r="C5" s="1">
        <v>40179</v>
      </c>
      <c r="D5" s="1">
        <v>2958465</v>
      </c>
    </row>
    <row r="6" spans="1:4">
      <c r="A6">
        <v>5</v>
      </c>
      <c r="B6" t="s">
        <v>133</v>
      </c>
      <c r="C6" s="1">
        <v>40179</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
  <sheetViews>
    <sheetView workbookViewId="0">
      <selection activeCell="A11" sqref="A11"/>
    </sheetView>
  </sheetViews>
  <sheetFormatPr defaultColWidth="9" defaultRowHeight="12.75"/>
  <cols>
    <col min="1" max="1" width="15.140625" bestFit="1" customWidth="1"/>
    <col min="2" max="2" width="30.42578125" bestFit="1" customWidth="1"/>
    <col min="3" max="4" width="15.140625" bestFit="1" customWidth="1"/>
  </cols>
  <sheetData>
    <row r="1" spans="1:4" s="54" customFormat="1">
      <c r="A1" s="54" t="s">
        <v>41075</v>
      </c>
      <c r="B1" s="54" t="s">
        <v>41076</v>
      </c>
      <c r="C1" s="54" t="s">
        <v>0</v>
      </c>
      <c r="D1" s="54" t="s">
        <v>1</v>
      </c>
    </row>
    <row r="2" spans="1:4">
      <c r="A2">
        <v>0</v>
      </c>
      <c r="B2" t="s">
        <v>134</v>
      </c>
      <c r="C2" s="1">
        <v>40179</v>
      </c>
      <c r="D2" s="1">
        <v>2958465</v>
      </c>
    </row>
    <row r="3" spans="1:4">
      <c r="A3">
        <v>2</v>
      </c>
      <c r="B3" t="s">
        <v>11709</v>
      </c>
      <c r="C3" s="1">
        <v>32874</v>
      </c>
      <c r="D3" s="1">
        <v>2958465</v>
      </c>
    </row>
    <row r="4" spans="1:4">
      <c r="A4">
        <v>3</v>
      </c>
      <c r="B4" t="s">
        <v>11710</v>
      </c>
      <c r="C4" s="1">
        <v>32874</v>
      </c>
      <c r="D4" s="1">
        <v>2958465</v>
      </c>
    </row>
    <row r="5" spans="1:4">
      <c r="A5">
        <v>4</v>
      </c>
      <c r="B5" t="s">
        <v>11711</v>
      </c>
      <c r="C5" s="1">
        <v>32874</v>
      </c>
      <c r="D5" s="1">
        <v>2958465</v>
      </c>
    </row>
    <row r="6" spans="1:4">
      <c r="A6">
        <v>5</v>
      </c>
      <c r="B6" t="s">
        <v>11712</v>
      </c>
      <c r="C6" s="1">
        <v>32874</v>
      </c>
      <c r="D6" s="1">
        <v>2958465</v>
      </c>
    </row>
    <row r="7" spans="1:4">
      <c r="A7">
        <v>6</v>
      </c>
      <c r="B7" t="s">
        <v>11713</v>
      </c>
      <c r="C7" s="1">
        <v>32874</v>
      </c>
      <c r="D7" s="1">
        <v>2958465</v>
      </c>
    </row>
    <row r="8" spans="1:4">
      <c r="A8">
        <v>7</v>
      </c>
      <c r="B8" t="s">
        <v>11714</v>
      </c>
      <c r="C8" s="1">
        <v>32874</v>
      </c>
      <c r="D8" s="1">
        <v>2958465</v>
      </c>
    </row>
    <row r="9" spans="1:4">
      <c r="A9">
        <v>8</v>
      </c>
      <c r="B9" t="s">
        <v>685</v>
      </c>
      <c r="C9" s="1">
        <v>32874</v>
      </c>
      <c r="D9" s="1">
        <v>2958465</v>
      </c>
    </row>
    <row r="10" spans="1:4">
      <c r="A10">
        <v>98</v>
      </c>
      <c r="B10" t="s">
        <v>147</v>
      </c>
      <c r="C10" s="1">
        <v>40179</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83EB5-7282-8142-9E1C-4CC5C96E4FD9}">
  <dimension ref="A1:E5"/>
  <sheetViews>
    <sheetView workbookViewId="0"/>
  </sheetViews>
  <sheetFormatPr defaultColWidth="11.42578125" defaultRowHeight="12.75"/>
  <cols>
    <col min="2" max="2" width="32.140625" customWidth="1"/>
  </cols>
  <sheetData>
    <row r="1" spans="1:5">
      <c r="A1" s="68" t="s">
        <v>41366</v>
      </c>
      <c r="B1" s="68" t="s">
        <v>41367</v>
      </c>
      <c r="C1" s="68" t="s">
        <v>0</v>
      </c>
      <c r="D1" s="68" t="s">
        <v>1</v>
      </c>
      <c r="E1" s="54"/>
    </row>
    <row r="2" spans="1:5">
      <c r="A2" s="67">
        <v>1</v>
      </c>
      <c r="B2" s="67" t="s">
        <v>1872</v>
      </c>
      <c r="C2" s="69">
        <v>40179</v>
      </c>
      <c r="D2" s="69">
        <v>2958465</v>
      </c>
    </row>
    <row r="3" spans="1:5">
      <c r="A3" s="67">
        <v>2</v>
      </c>
      <c r="B3" s="67" t="s">
        <v>327</v>
      </c>
      <c r="C3" s="69">
        <v>40179</v>
      </c>
      <c r="D3" s="69">
        <v>2958465</v>
      </c>
    </row>
    <row r="4" spans="1:5">
      <c r="A4" s="67">
        <v>97</v>
      </c>
      <c r="B4" s="67" t="s">
        <v>134</v>
      </c>
      <c r="C4" s="69">
        <v>40179</v>
      </c>
      <c r="D4" s="69">
        <v>2958465</v>
      </c>
    </row>
    <row r="5" spans="1:5">
      <c r="A5" s="67">
        <v>95</v>
      </c>
      <c r="B5" s="67" t="s">
        <v>41365</v>
      </c>
      <c r="C5" s="69">
        <v>40179</v>
      </c>
      <c r="D5" s="69">
        <v>44196</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3"/>
  <sheetViews>
    <sheetView workbookViewId="0"/>
  </sheetViews>
  <sheetFormatPr defaultColWidth="9" defaultRowHeight="12.75"/>
  <cols>
    <col min="1" max="1" width="13.85546875" bestFit="1" customWidth="1"/>
    <col min="2" max="2" width="40.85546875" bestFit="1" customWidth="1"/>
    <col min="3" max="4" width="15.140625" bestFit="1" customWidth="1"/>
  </cols>
  <sheetData>
    <row r="1" spans="1:4" s="54" customFormat="1">
      <c r="A1" s="54" t="s">
        <v>11715</v>
      </c>
      <c r="B1" s="54" t="s">
        <v>11716</v>
      </c>
      <c r="C1" s="55" t="s">
        <v>0</v>
      </c>
      <c r="D1" s="55" t="s">
        <v>1</v>
      </c>
    </row>
    <row r="2" spans="1:4">
      <c r="A2">
        <v>1</v>
      </c>
      <c r="B2" t="s">
        <v>11717</v>
      </c>
      <c r="C2" s="1">
        <v>32874</v>
      </c>
      <c r="D2" s="1">
        <v>2958465</v>
      </c>
    </row>
    <row r="3" spans="1:4">
      <c r="A3">
        <v>2</v>
      </c>
      <c r="B3" t="s">
        <v>11718</v>
      </c>
      <c r="C3" s="1">
        <v>32874</v>
      </c>
      <c r="D3" s="1">
        <v>2958465</v>
      </c>
    </row>
    <row r="4" spans="1:4">
      <c r="A4">
        <v>6</v>
      </c>
      <c r="B4" t="s">
        <v>11719</v>
      </c>
      <c r="C4" s="1">
        <v>32874</v>
      </c>
      <c r="D4" s="1">
        <v>2958465</v>
      </c>
    </row>
    <row r="5" spans="1:4">
      <c r="A5">
        <v>7</v>
      </c>
      <c r="B5" t="s">
        <v>11720</v>
      </c>
      <c r="C5" s="1">
        <v>32874</v>
      </c>
      <c r="D5" s="1">
        <v>2958465</v>
      </c>
    </row>
    <row r="6" spans="1:4">
      <c r="A6">
        <v>8</v>
      </c>
      <c r="B6" t="s">
        <v>11721</v>
      </c>
      <c r="C6" s="1">
        <v>32874</v>
      </c>
      <c r="D6" s="1">
        <v>2958465</v>
      </c>
    </row>
    <row r="7" spans="1:4">
      <c r="A7">
        <v>9</v>
      </c>
      <c r="B7" t="s">
        <v>11722</v>
      </c>
      <c r="C7" s="1">
        <v>32874</v>
      </c>
      <c r="D7" s="1">
        <v>2958465</v>
      </c>
    </row>
    <row r="8" spans="1:4">
      <c r="A8">
        <v>11</v>
      </c>
      <c r="B8" t="s">
        <v>11723</v>
      </c>
      <c r="C8" s="1">
        <v>32874</v>
      </c>
      <c r="D8" s="1">
        <v>2958465</v>
      </c>
    </row>
    <row r="9" spans="1:4">
      <c r="A9">
        <v>12</v>
      </c>
      <c r="B9" t="s">
        <v>11724</v>
      </c>
      <c r="C9" s="1">
        <v>32874</v>
      </c>
      <c r="D9" s="1">
        <v>2958465</v>
      </c>
    </row>
    <row r="10" spans="1:4">
      <c r="A10">
        <v>14</v>
      </c>
      <c r="B10" t="s">
        <v>11725</v>
      </c>
      <c r="C10" s="1">
        <v>32874</v>
      </c>
      <c r="D10" s="1">
        <v>2958465</v>
      </c>
    </row>
    <row r="11" spans="1:4">
      <c r="A11">
        <v>16</v>
      </c>
      <c r="B11" t="s">
        <v>11726</v>
      </c>
      <c r="C11" s="1">
        <v>32874</v>
      </c>
      <c r="D11" s="1">
        <v>2958465</v>
      </c>
    </row>
    <row r="12" spans="1:4">
      <c r="A12">
        <v>17</v>
      </c>
      <c r="B12" t="s">
        <v>11727</v>
      </c>
      <c r="C12" s="1">
        <v>32874</v>
      </c>
      <c r="D12" s="1">
        <v>2958465</v>
      </c>
    </row>
    <row r="13" spans="1:4">
      <c r="A13">
        <v>19</v>
      </c>
      <c r="B13" t="s">
        <v>11728</v>
      </c>
      <c r="C13" s="1">
        <v>32874</v>
      </c>
      <c r="D1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
  <sheetViews>
    <sheetView workbookViewId="0">
      <selection activeCell="A5" sqref="A5"/>
    </sheetView>
  </sheetViews>
  <sheetFormatPr defaultColWidth="9" defaultRowHeight="12.75"/>
  <cols>
    <col min="2" max="2" width="15.42578125" bestFit="1" customWidth="1"/>
    <col min="3" max="4" width="15.140625" bestFit="1" customWidth="1"/>
  </cols>
  <sheetData>
    <row r="1" spans="1:4" s="54" customFormat="1">
      <c r="A1" s="54" t="s">
        <v>41077</v>
      </c>
      <c r="B1" s="54" t="s">
        <v>41078</v>
      </c>
      <c r="C1" s="54" t="s">
        <v>0</v>
      </c>
      <c r="D1" s="54" t="s">
        <v>1</v>
      </c>
    </row>
    <row r="2" spans="1:4">
      <c r="A2">
        <v>0</v>
      </c>
      <c r="B2" t="s">
        <v>133</v>
      </c>
      <c r="C2" s="1">
        <v>40179</v>
      </c>
      <c r="D2" s="1">
        <v>2958465</v>
      </c>
    </row>
    <row r="3" spans="1:4">
      <c r="A3">
        <v>1</v>
      </c>
      <c r="B3" t="s">
        <v>923</v>
      </c>
      <c r="C3" s="1">
        <v>32874</v>
      </c>
      <c r="D3" s="1">
        <v>2958465</v>
      </c>
    </row>
    <row r="4" spans="1:4">
      <c r="A4">
        <v>2</v>
      </c>
      <c r="B4" t="s">
        <v>11729</v>
      </c>
      <c r="C4" s="1">
        <v>32874</v>
      </c>
      <c r="D4"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12"/>
  <sheetViews>
    <sheetView topLeftCell="A3" zoomScale="85" zoomScaleNormal="85" workbookViewId="0">
      <selection activeCell="A11" sqref="A11:XFD11"/>
    </sheetView>
  </sheetViews>
  <sheetFormatPr defaultColWidth="9.140625" defaultRowHeight="15"/>
  <cols>
    <col min="1" max="1" width="42.140625" style="27" customWidth="1"/>
    <col min="2" max="2" width="60.42578125" style="27" customWidth="1"/>
    <col min="3" max="4" width="12.140625" style="27" hidden="1" customWidth="1"/>
    <col min="5" max="6" width="12.140625" style="27" customWidth="1"/>
    <col min="7" max="7" width="18.85546875" style="28" customWidth="1"/>
    <col min="8" max="8" width="43.42578125" style="20" customWidth="1"/>
    <col min="9" max="10" width="18.140625" style="20" customWidth="1"/>
    <col min="11" max="11" width="18.140625" style="27" customWidth="1"/>
    <col min="12" max="12" width="87.42578125" style="20" customWidth="1"/>
    <col min="13" max="1025" width="11.42578125" style="12" customWidth="1"/>
    <col min="1026" max="16384" width="9.140625" style="12"/>
  </cols>
  <sheetData>
    <row r="2" spans="1:12" s="14" customFormat="1" ht="20.25">
      <c r="A2" s="96" t="s">
        <v>40950</v>
      </c>
      <c r="B2" s="96"/>
      <c r="C2" s="96"/>
      <c r="D2" s="96"/>
      <c r="E2" s="96"/>
      <c r="F2" s="96"/>
      <c r="G2" s="96"/>
      <c r="H2" s="96"/>
      <c r="I2" s="96"/>
      <c r="J2" s="96"/>
      <c r="K2" s="96"/>
      <c r="L2" s="13"/>
    </row>
    <row r="3" spans="1:12" ht="20.25">
      <c r="A3" s="13"/>
      <c r="B3" s="15"/>
      <c r="C3" s="15"/>
      <c r="D3" s="15"/>
      <c r="E3" s="15"/>
      <c r="F3" s="15"/>
      <c r="G3" s="15"/>
      <c r="H3" s="15"/>
      <c r="I3" s="15"/>
      <c r="J3" s="15"/>
      <c r="K3" s="15"/>
      <c r="L3" s="15"/>
    </row>
    <row r="4" spans="1:12" ht="18">
      <c r="A4" s="17" t="s">
        <v>40951</v>
      </c>
      <c r="B4" s="35"/>
      <c r="C4" s="18"/>
      <c r="D4" s="18"/>
      <c r="E4" s="18"/>
      <c r="F4" s="18"/>
      <c r="G4" s="19"/>
      <c r="H4" s="18"/>
      <c r="I4" s="18"/>
      <c r="J4" s="18"/>
      <c r="K4" s="18"/>
      <c r="L4" s="18"/>
    </row>
    <row r="5" spans="1:12">
      <c r="A5" s="20"/>
      <c r="B5" s="18"/>
      <c r="C5" s="18"/>
      <c r="D5" s="18"/>
      <c r="E5" s="18"/>
      <c r="F5" s="18"/>
      <c r="G5" s="19"/>
      <c r="H5" s="18"/>
      <c r="I5" s="18"/>
      <c r="J5" s="18"/>
      <c r="K5" s="18"/>
      <c r="L5" s="18"/>
    </row>
    <row r="6" spans="1:12">
      <c r="A6" s="20"/>
      <c r="B6" s="18"/>
      <c r="C6" s="18"/>
      <c r="D6" s="18"/>
      <c r="E6" s="18"/>
      <c r="F6" s="18"/>
      <c r="G6" s="19"/>
      <c r="H6" s="18"/>
      <c r="I6" s="18"/>
      <c r="J6" s="18"/>
      <c r="K6" s="18"/>
      <c r="L6" s="18"/>
    </row>
    <row r="7" spans="1:12" s="19" customFormat="1" ht="80.099999999999994" customHeight="1">
      <c r="A7" s="21" t="s">
        <v>39781</v>
      </c>
      <c r="B7" s="21" t="s">
        <v>39782</v>
      </c>
      <c r="C7" s="21" t="s">
        <v>39783</v>
      </c>
      <c r="D7" s="21" t="s">
        <v>39784</v>
      </c>
      <c r="E7" s="21" t="s">
        <v>39785</v>
      </c>
      <c r="F7" s="21" t="s">
        <v>39786</v>
      </c>
      <c r="G7" s="21" t="s">
        <v>39787</v>
      </c>
      <c r="H7" s="21" t="s">
        <v>39788</v>
      </c>
      <c r="I7" s="21" t="s">
        <v>39789</v>
      </c>
      <c r="J7" s="21" t="s">
        <v>39790</v>
      </c>
      <c r="K7" s="21" t="s">
        <v>39791</v>
      </c>
      <c r="L7" s="21" t="s">
        <v>39792</v>
      </c>
    </row>
    <row r="8" spans="1:12" ht="30">
      <c r="A8" s="27" t="s">
        <v>39794</v>
      </c>
      <c r="B8" s="23" t="s">
        <v>39795</v>
      </c>
      <c r="E8" s="27" t="s">
        <v>39796</v>
      </c>
      <c r="F8" s="27" t="s">
        <v>39797</v>
      </c>
      <c r="H8" s="20" t="s">
        <v>40850</v>
      </c>
      <c r="I8" s="30" t="s">
        <v>39799</v>
      </c>
      <c r="L8" s="20" t="s">
        <v>39800</v>
      </c>
    </row>
    <row r="9" spans="1:12">
      <c r="A9" s="27" t="s">
        <v>40525</v>
      </c>
      <c r="B9" s="27" t="s">
        <v>40952</v>
      </c>
      <c r="E9" s="27" t="s">
        <v>39796</v>
      </c>
      <c r="F9" s="27" t="s">
        <v>39797</v>
      </c>
      <c r="H9" s="20" t="s">
        <v>40851</v>
      </c>
      <c r="I9" s="30" t="s">
        <v>39799</v>
      </c>
      <c r="L9" s="20" t="s">
        <v>40528</v>
      </c>
    </row>
    <row r="10" spans="1:12">
      <c r="A10" s="27" t="s">
        <v>40852</v>
      </c>
      <c r="B10" s="27" t="s">
        <v>40953</v>
      </c>
      <c r="E10" s="27" t="s">
        <v>39796</v>
      </c>
      <c r="F10" s="27" t="s">
        <v>39797</v>
      </c>
      <c r="H10" s="20" t="s">
        <v>40854</v>
      </c>
      <c r="I10" s="30" t="s">
        <v>39799</v>
      </c>
      <c r="L10" s="20" t="s">
        <v>40855</v>
      </c>
    </row>
    <row r="11" spans="1:12">
      <c r="A11" s="27" t="s">
        <v>40954</v>
      </c>
      <c r="B11" s="27" t="s">
        <v>40954</v>
      </c>
      <c r="E11" s="27" t="s">
        <v>40955</v>
      </c>
      <c r="F11" s="27" t="s">
        <v>39804</v>
      </c>
      <c r="G11" s="28">
        <v>80</v>
      </c>
      <c r="H11" s="20" t="s">
        <v>40956</v>
      </c>
      <c r="I11" s="30" t="s">
        <v>39799</v>
      </c>
      <c r="L11" s="20" t="s">
        <v>40957</v>
      </c>
    </row>
    <row r="12" spans="1:12">
      <c r="A12" s="27" t="s">
        <v>40958</v>
      </c>
      <c r="B12" s="27" t="s">
        <v>40959</v>
      </c>
      <c r="E12" s="27" t="s">
        <v>39843</v>
      </c>
      <c r="F12" s="27" t="s">
        <v>39804</v>
      </c>
      <c r="G12" s="28">
        <v>20</v>
      </c>
      <c r="H12" s="20" t="s">
        <v>40960</v>
      </c>
      <c r="I12" s="30" t="s">
        <v>39834</v>
      </c>
      <c r="L12" s="20" t="s">
        <v>40961</v>
      </c>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1"/>
  <sheetViews>
    <sheetView workbookViewId="0">
      <selection activeCell="A12" sqref="A12"/>
    </sheetView>
  </sheetViews>
  <sheetFormatPr defaultColWidth="9" defaultRowHeight="12.75"/>
  <cols>
    <col min="1" max="1" width="15.140625" bestFit="1" customWidth="1"/>
    <col min="2" max="2" width="42.85546875" bestFit="1" customWidth="1"/>
    <col min="3" max="4" width="15.140625" bestFit="1" customWidth="1"/>
  </cols>
  <sheetData>
    <row r="1" spans="1:4" s="54" customFormat="1">
      <c r="A1" s="54" t="s">
        <v>11730</v>
      </c>
      <c r="B1" s="54" t="s">
        <v>11731</v>
      </c>
      <c r="C1" s="55" t="s">
        <v>0</v>
      </c>
      <c r="D1" s="55" t="s">
        <v>1</v>
      </c>
    </row>
    <row r="2" spans="1:4">
      <c r="A2">
        <v>1</v>
      </c>
      <c r="B2" t="s">
        <v>881</v>
      </c>
      <c r="C2" s="1">
        <v>32874</v>
      </c>
      <c r="D2" s="1">
        <v>2958465</v>
      </c>
    </row>
    <row r="3" spans="1:4">
      <c r="A3">
        <v>2</v>
      </c>
      <c r="B3" t="s">
        <v>11732</v>
      </c>
      <c r="C3" s="1">
        <v>32874</v>
      </c>
      <c r="D3" s="1">
        <v>2958465</v>
      </c>
    </row>
    <row r="4" spans="1:4">
      <c r="A4">
        <v>3</v>
      </c>
      <c r="B4" t="s">
        <v>11733</v>
      </c>
      <c r="C4" s="1">
        <v>32874</v>
      </c>
      <c r="D4" s="1">
        <v>2958465</v>
      </c>
    </row>
    <row r="5" spans="1:4">
      <c r="A5">
        <v>4</v>
      </c>
      <c r="B5" t="s">
        <v>1873</v>
      </c>
      <c r="C5" s="1">
        <v>32874</v>
      </c>
      <c r="D5" s="1">
        <v>2958465</v>
      </c>
    </row>
    <row r="6" spans="1:4">
      <c r="A6">
        <v>5</v>
      </c>
      <c r="B6" t="s">
        <v>1874</v>
      </c>
      <c r="C6" s="1">
        <v>32874</v>
      </c>
      <c r="D6" s="1">
        <v>2958465</v>
      </c>
    </row>
    <row r="7" spans="1:4">
      <c r="A7">
        <v>6</v>
      </c>
      <c r="B7" t="s">
        <v>11734</v>
      </c>
      <c r="C7" s="1">
        <v>32874</v>
      </c>
      <c r="D7" s="1">
        <v>2958465</v>
      </c>
    </row>
    <row r="8" spans="1:4">
      <c r="A8">
        <v>7</v>
      </c>
      <c r="B8" t="s">
        <v>11735</v>
      </c>
      <c r="C8" s="1">
        <v>32874</v>
      </c>
      <c r="D8" s="1">
        <v>2958465</v>
      </c>
    </row>
    <row r="9" spans="1:4">
      <c r="A9">
        <v>8</v>
      </c>
      <c r="B9" t="s">
        <v>11736</v>
      </c>
      <c r="C9" s="1">
        <v>32874</v>
      </c>
      <c r="D9" s="1">
        <v>2958465</v>
      </c>
    </row>
    <row r="10" spans="1:4">
      <c r="A10">
        <v>9</v>
      </c>
      <c r="B10" t="s">
        <v>11737</v>
      </c>
      <c r="C10" s="1">
        <v>40179</v>
      </c>
      <c r="D10" s="1">
        <v>2958465</v>
      </c>
    </row>
    <row r="11" spans="1:4">
      <c r="A11">
        <v>10</v>
      </c>
      <c r="B11" t="s">
        <v>1875</v>
      </c>
      <c r="C11" s="1">
        <v>40179</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2"/>
  <sheetViews>
    <sheetView workbookViewId="0">
      <selection activeCell="A13" sqref="A13"/>
    </sheetView>
  </sheetViews>
  <sheetFormatPr defaultColWidth="9" defaultRowHeight="12.75"/>
  <cols>
    <col min="1" max="1" width="16.140625" bestFit="1" customWidth="1"/>
    <col min="2" max="2" width="47.42578125" bestFit="1" customWidth="1"/>
    <col min="3" max="4" width="15.140625" bestFit="1" customWidth="1"/>
  </cols>
  <sheetData>
    <row r="1" spans="1:4" s="54" customFormat="1">
      <c r="A1" s="54" t="s">
        <v>11738</v>
      </c>
      <c r="B1" s="54" t="s">
        <v>11739</v>
      </c>
      <c r="C1" s="55" t="s">
        <v>0</v>
      </c>
      <c r="D1" s="55" t="s">
        <v>1</v>
      </c>
    </row>
    <row r="2" spans="1:4">
      <c r="A2">
        <v>-2</v>
      </c>
      <c r="B2" t="s">
        <v>2</v>
      </c>
      <c r="C2" s="1"/>
      <c r="D2" s="1"/>
    </row>
    <row r="3" spans="1:4">
      <c r="A3">
        <v>-1</v>
      </c>
      <c r="B3" t="s">
        <v>3</v>
      </c>
      <c r="C3" s="1"/>
      <c r="D3" s="1"/>
    </row>
    <row r="4" spans="1:4">
      <c r="A4">
        <v>1</v>
      </c>
      <c r="B4" t="s">
        <v>11740</v>
      </c>
      <c r="C4" s="1">
        <v>32874</v>
      </c>
      <c r="D4" s="1">
        <v>2958465</v>
      </c>
    </row>
    <row r="5" spans="1:4">
      <c r="A5">
        <v>2</v>
      </c>
      <c r="B5" t="s">
        <v>11741</v>
      </c>
      <c r="C5" s="1">
        <v>32874</v>
      </c>
      <c r="D5" s="1">
        <v>2958465</v>
      </c>
    </row>
    <row r="6" spans="1:4">
      <c r="A6">
        <v>3</v>
      </c>
      <c r="B6" t="s">
        <v>11742</v>
      </c>
      <c r="C6" s="1">
        <v>32874</v>
      </c>
      <c r="D6" s="1">
        <v>2958465</v>
      </c>
    </row>
    <row r="7" spans="1:4">
      <c r="A7">
        <v>4</v>
      </c>
      <c r="B7" t="s">
        <v>11743</v>
      </c>
      <c r="C7" s="1">
        <v>32874</v>
      </c>
      <c r="D7" s="1">
        <v>2958465</v>
      </c>
    </row>
    <row r="8" spans="1:4">
      <c r="A8">
        <v>5</v>
      </c>
      <c r="B8" t="s">
        <v>11744</v>
      </c>
      <c r="C8" s="1">
        <v>32874</v>
      </c>
      <c r="D8" s="1">
        <v>2958465</v>
      </c>
    </row>
    <row r="9" spans="1:4">
      <c r="A9">
        <v>6</v>
      </c>
      <c r="B9" t="s">
        <v>11745</v>
      </c>
      <c r="C9" s="1">
        <v>32874</v>
      </c>
      <c r="D9" s="1">
        <v>2958465</v>
      </c>
    </row>
    <row r="10" spans="1:4">
      <c r="A10">
        <v>7</v>
      </c>
      <c r="B10" t="s">
        <v>11746</v>
      </c>
      <c r="C10" s="1">
        <v>32874</v>
      </c>
      <c r="D10" s="1">
        <v>2958465</v>
      </c>
    </row>
    <row r="11" spans="1:4">
      <c r="A11">
        <v>8</v>
      </c>
      <c r="B11" t="s">
        <v>11747</v>
      </c>
      <c r="C11" s="1">
        <v>32874</v>
      </c>
      <c r="D11" s="1">
        <v>2958465</v>
      </c>
    </row>
    <row r="12" spans="1:4">
      <c r="A12">
        <v>9</v>
      </c>
      <c r="B12" t="s">
        <v>11748</v>
      </c>
      <c r="C12" s="1">
        <v>32874</v>
      </c>
      <c r="D1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800"/>
  <sheetViews>
    <sheetView workbookViewId="0">
      <selection sqref="A1:XFD1"/>
    </sheetView>
  </sheetViews>
  <sheetFormatPr defaultColWidth="9" defaultRowHeight="12.75"/>
  <cols>
    <col min="1" max="1" width="18.42578125" bestFit="1" customWidth="1"/>
    <col min="2" max="2" width="21.85546875" bestFit="1" customWidth="1"/>
    <col min="3" max="4" width="15.140625" bestFit="1" customWidth="1"/>
  </cols>
  <sheetData>
    <row r="1" spans="1:4" s="54" customFormat="1">
      <c r="A1" s="54" t="s">
        <v>11749</v>
      </c>
      <c r="B1" s="54" t="s">
        <v>11750</v>
      </c>
      <c r="C1" s="54" t="s">
        <v>0</v>
      </c>
      <c r="D1" s="54" t="s">
        <v>1</v>
      </c>
    </row>
    <row r="2" spans="1:4">
      <c r="A2">
        <v>-1</v>
      </c>
      <c r="B2" t="s">
        <v>3</v>
      </c>
    </row>
    <row r="3" spans="1:4">
      <c r="A3">
        <v>1</v>
      </c>
      <c r="B3" t="s">
        <v>11751</v>
      </c>
    </row>
    <row r="4" spans="1:4">
      <c r="A4">
        <v>2</v>
      </c>
      <c r="B4" t="s">
        <v>11752</v>
      </c>
    </row>
    <row r="5" spans="1:4">
      <c r="A5">
        <v>21</v>
      </c>
      <c r="B5">
        <v>654</v>
      </c>
    </row>
    <row r="6" spans="1:4">
      <c r="A6">
        <v>22</v>
      </c>
      <c r="B6">
        <v>5568</v>
      </c>
    </row>
    <row r="7" spans="1:4">
      <c r="A7">
        <v>23</v>
      </c>
      <c r="B7">
        <v>1234</v>
      </c>
    </row>
    <row r="8" spans="1:4">
      <c r="A8">
        <v>24</v>
      </c>
      <c r="B8">
        <v>5678</v>
      </c>
    </row>
    <row r="9" spans="1:4">
      <c r="A9">
        <v>41</v>
      </c>
      <c r="B9">
        <v>1993</v>
      </c>
    </row>
    <row r="10" spans="1:4">
      <c r="A10">
        <v>285</v>
      </c>
      <c r="B10">
        <v>1775</v>
      </c>
    </row>
    <row r="11" spans="1:4">
      <c r="A11">
        <v>286</v>
      </c>
      <c r="B11" t="s">
        <v>11753</v>
      </c>
    </row>
    <row r="12" spans="1:4">
      <c r="A12">
        <v>287</v>
      </c>
      <c r="B12">
        <v>2211</v>
      </c>
    </row>
    <row r="13" spans="1:4">
      <c r="A13">
        <v>288</v>
      </c>
      <c r="B13">
        <v>61710</v>
      </c>
    </row>
    <row r="14" spans="1:4">
      <c r="A14">
        <v>289</v>
      </c>
      <c r="B14">
        <v>1203</v>
      </c>
    </row>
    <row r="15" spans="1:4">
      <c r="A15">
        <v>290</v>
      </c>
      <c r="B15" t="s">
        <v>11754</v>
      </c>
    </row>
    <row r="16" spans="1:4">
      <c r="A16">
        <v>291</v>
      </c>
      <c r="B16">
        <v>615095</v>
      </c>
    </row>
    <row r="17" spans="1:2">
      <c r="A17">
        <v>292</v>
      </c>
      <c r="B17">
        <v>1267</v>
      </c>
    </row>
    <row r="18" spans="1:2">
      <c r="A18">
        <v>293</v>
      </c>
      <c r="B18" t="s">
        <v>11755</v>
      </c>
    </row>
    <row r="19" spans="1:2">
      <c r="A19">
        <v>294</v>
      </c>
      <c r="B19" t="s">
        <v>11756</v>
      </c>
    </row>
    <row r="20" spans="1:2">
      <c r="A20">
        <v>295</v>
      </c>
      <c r="B20" t="s">
        <v>11757</v>
      </c>
    </row>
    <row r="21" spans="1:2">
      <c r="A21">
        <v>296</v>
      </c>
      <c r="B21" t="s">
        <v>11758</v>
      </c>
    </row>
    <row r="22" spans="1:2">
      <c r="A22">
        <v>297</v>
      </c>
      <c r="B22" t="s">
        <v>11759</v>
      </c>
    </row>
    <row r="23" spans="1:2">
      <c r="A23">
        <v>298</v>
      </c>
      <c r="B23" t="s">
        <v>11760</v>
      </c>
    </row>
    <row r="24" spans="1:2">
      <c r="A24">
        <v>299</v>
      </c>
      <c r="B24" t="s">
        <v>11761</v>
      </c>
    </row>
    <row r="25" spans="1:2">
      <c r="A25">
        <v>300</v>
      </c>
      <c r="B25" t="s">
        <v>11762</v>
      </c>
    </row>
    <row r="26" spans="1:2">
      <c r="A26">
        <v>301</v>
      </c>
      <c r="B26" t="s">
        <v>11763</v>
      </c>
    </row>
    <row r="27" spans="1:2">
      <c r="A27">
        <v>302</v>
      </c>
      <c r="B27" t="s">
        <v>11764</v>
      </c>
    </row>
    <row r="28" spans="1:2">
      <c r="A28">
        <v>303</v>
      </c>
      <c r="B28" t="s">
        <v>11765</v>
      </c>
    </row>
    <row r="29" spans="1:2">
      <c r="A29">
        <v>304</v>
      </c>
      <c r="B29">
        <v>1603</v>
      </c>
    </row>
    <row r="30" spans="1:2">
      <c r="A30">
        <v>305</v>
      </c>
      <c r="B30" t="s">
        <v>11766</v>
      </c>
    </row>
    <row r="31" spans="1:2">
      <c r="A31">
        <v>306</v>
      </c>
      <c r="B31">
        <v>2922</v>
      </c>
    </row>
    <row r="32" spans="1:2">
      <c r="A32">
        <v>307</v>
      </c>
      <c r="B32">
        <v>1002</v>
      </c>
    </row>
    <row r="33" spans="1:2">
      <c r="A33">
        <v>308</v>
      </c>
      <c r="B33" t="s">
        <v>11767</v>
      </c>
    </row>
    <row r="34" spans="1:2">
      <c r="A34">
        <v>309</v>
      </c>
      <c r="B34" t="s">
        <v>11768</v>
      </c>
    </row>
    <row r="35" spans="1:2">
      <c r="A35">
        <v>310</v>
      </c>
      <c r="B35">
        <v>1203</v>
      </c>
    </row>
    <row r="36" spans="1:2">
      <c r="A36">
        <v>311</v>
      </c>
      <c r="B36" t="s">
        <v>11769</v>
      </c>
    </row>
    <row r="37" spans="1:2">
      <c r="A37">
        <v>312</v>
      </c>
      <c r="B37" t="s">
        <v>11770</v>
      </c>
    </row>
    <row r="38" spans="1:2">
      <c r="A38">
        <v>313</v>
      </c>
      <c r="B38">
        <v>1075</v>
      </c>
    </row>
    <row r="39" spans="1:2">
      <c r="A39">
        <v>314</v>
      </c>
      <c r="B39">
        <v>2218</v>
      </c>
    </row>
    <row r="40" spans="1:2">
      <c r="A40">
        <v>315</v>
      </c>
      <c r="B40">
        <v>3267</v>
      </c>
    </row>
    <row r="41" spans="1:2">
      <c r="A41">
        <v>316</v>
      </c>
      <c r="B41" t="s">
        <v>11771</v>
      </c>
    </row>
    <row r="42" spans="1:2">
      <c r="A42">
        <v>317</v>
      </c>
      <c r="B42" t="s">
        <v>11772</v>
      </c>
    </row>
    <row r="43" spans="1:2">
      <c r="A43">
        <v>318</v>
      </c>
      <c r="B43" t="s">
        <v>11773</v>
      </c>
    </row>
    <row r="44" spans="1:2">
      <c r="A44">
        <v>319</v>
      </c>
      <c r="B44" t="s">
        <v>11774</v>
      </c>
    </row>
    <row r="45" spans="1:2">
      <c r="A45">
        <v>320</v>
      </c>
      <c r="B45">
        <v>1304</v>
      </c>
    </row>
    <row r="46" spans="1:2">
      <c r="A46">
        <v>321</v>
      </c>
      <c r="B46" t="s">
        <v>11775</v>
      </c>
    </row>
    <row r="47" spans="1:2">
      <c r="A47">
        <v>322</v>
      </c>
      <c r="B47" t="s">
        <v>11776</v>
      </c>
    </row>
    <row r="48" spans="1:2">
      <c r="A48">
        <v>323</v>
      </c>
      <c r="B48">
        <v>1791</v>
      </c>
    </row>
    <row r="49" spans="1:2">
      <c r="A49">
        <v>324</v>
      </c>
      <c r="B49" t="s">
        <v>11777</v>
      </c>
    </row>
    <row r="50" spans="1:2">
      <c r="A50">
        <v>325</v>
      </c>
      <c r="B50" t="s">
        <v>11778</v>
      </c>
    </row>
    <row r="51" spans="1:2">
      <c r="A51">
        <v>326</v>
      </c>
      <c r="B51">
        <v>1494</v>
      </c>
    </row>
    <row r="52" spans="1:2">
      <c r="A52">
        <v>327</v>
      </c>
      <c r="B52" t="s">
        <v>11779</v>
      </c>
    </row>
    <row r="53" spans="1:2">
      <c r="A53">
        <v>328</v>
      </c>
      <c r="B53">
        <v>1202</v>
      </c>
    </row>
    <row r="54" spans="1:2">
      <c r="A54">
        <v>329</v>
      </c>
      <c r="B54" t="s">
        <v>11780</v>
      </c>
    </row>
    <row r="55" spans="1:2">
      <c r="A55">
        <v>330</v>
      </c>
      <c r="B55" t="s">
        <v>11781</v>
      </c>
    </row>
    <row r="56" spans="1:2">
      <c r="A56">
        <v>331</v>
      </c>
      <c r="B56" t="s">
        <v>11782</v>
      </c>
    </row>
    <row r="57" spans="1:2">
      <c r="A57">
        <v>332</v>
      </c>
      <c r="B57" t="s">
        <v>11783</v>
      </c>
    </row>
    <row r="58" spans="1:2">
      <c r="A58">
        <v>333</v>
      </c>
      <c r="B58" t="s">
        <v>11784</v>
      </c>
    </row>
    <row r="59" spans="1:2">
      <c r="A59">
        <v>334</v>
      </c>
      <c r="B59" t="s">
        <v>11785</v>
      </c>
    </row>
    <row r="60" spans="1:2">
      <c r="A60">
        <v>335</v>
      </c>
      <c r="B60" t="s">
        <v>11786</v>
      </c>
    </row>
    <row r="61" spans="1:2">
      <c r="A61">
        <v>336</v>
      </c>
      <c r="B61" t="s">
        <v>11787</v>
      </c>
    </row>
    <row r="62" spans="1:2">
      <c r="A62">
        <v>337</v>
      </c>
      <c r="B62" t="s">
        <v>11788</v>
      </c>
    </row>
    <row r="63" spans="1:2">
      <c r="A63">
        <v>338</v>
      </c>
      <c r="B63">
        <v>22187</v>
      </c>
    </row>
    <row r="64" spans="1:2">
      <c r="A64">
        <v>339</v>
      </c>
      <c r="B64" t="s">
        <v>11789</v>
      </c>
    </row>
    <row r="65" spans="1:2">
      <c r="A65">
        <v>340</v>
      </c>
      <c r="B65" t="s">
        <v>11790</v>
      </c>
    </row>
    <row r="66" spans="1:2">
      <c r="A66">
        <v>341</v>
      </c>
      <c r="B66">
        <v>1073</v>
      </c>
    </row>
    <row r="67" spans="1:2">
      <c r="A67">
        <v>342</v>
      </c>
      <c r="B67" t="s">
        <v>11791</v>
      </c>
    </row>
    <row r="68" spans="1:2">
      <c r="A68">
        <v>343</v>
      </c>
      <c r="B68" t="s">
        <v>11792</v>
      </c>
    </row>
    <row r="69" spans="1:2">
      <c r="A69">
        <v>344</v>
      </c>
      <c r="B69" t="s">
        <v>11793</v>
      </c>
    </row>
    <row r="70" spans="1:2">
      <c r="A70">
        <v>345</v>
      </c>
      <c r="B70" t="s">
        <v>11794</v>
      </c>
    </row>
    <row r="71" spans="1:2">
      <c r="A71">
        <v>346</v>
      </c>
      <c r="B71">
        <v>2187</v>
      </c>
    </row>
    <row r="72" spans="1:2">
      <c r="A72">
        <v>347</v>
      </c>
      <c r="B72" t="s">
        <v>11795</v>
      </c>
    </row>
    <row r="73" spans="1:2">
      <c r="A73">
        <v>348</v>
      </c>
      <c r="B73">
        <v>1160</v>
      </c>
    </row>
    <row r="74" spans="1:2">
      <c r="A74">
        <v>349</v>
      </c>
      <c r="B74">
        <v>31933</v>
      </c>
    </row>
    <row r="75" spans="1:2">
      <c r="A75">
        <v>350</v>
      </c>
      <c r="B75" t="s">
        <v>11796</v>
      </c>
    </row>
    <row r="76" spans="1:2">
      <c r="A76">
        <v>351</v>
      </c>
      <c r="B76" t="s">
        <v>11797</v>
      </c>
    </row>
    <row r="77" spans="1:2">
      <c r="A77">
        <v>352</v>
      </c>
      <c r="B77">
        <v>31203</v>
      </c>
    </row>
    <row r="78" spans="1:2">
      <c r="A78">
        <v>353</v>
      </c>
      <c r="B78">
        <v>3257</v>
      </c>
    </row>
    <row r="79" spans="1:2">
      <c r="A79">
        <v>354</v>
      </c>
      <c r="B79" t="s">
        <v>11798</v>
      </c>
    </row>
    <row r="80" spans="1:2">
      <c r="A80">
        <v>355</v>
      </c>
      <c r="B80" t="s">
        <v>11799</v>
      </c>
    </row>
    <row r="81" spans="1:2">
      <c r="A81">
        <v>356</v>
      </c>
      <c r="B81" t="s">
        <v>1876</v>
      </c>
    </row>
    <row r="82" spans="1:2">
      <c r="A82">
        <v>357</v>
      </c>
      <c r="B82" t="s">
        <v>11800</v>
      </c>
    </row>
    <row r="83" spans="1:2">
      <c r="A83">
        <v>358</v>
      </c>
      <c r="B83" t="s">
        <v>11801</v>
      </c>
    </row>
    <row r="84" spans="1:2">
      <c r="A84">
        <v>359</v>
      </c>
      <c r="B84" t="s">
        <v>11802</v>
      </c>
    </row>
    <row r="85" spans="1:2">
      <c r="A85">
        <v>360</v>
      </c>
      <c r="B85" t="s">
        <v>11803</v>
      </c>
    </row>
    <row r="86" spans="1:2">
      <c r="A86">
        <v>361</v>
      </c>
      <c r="B86" t="s">
        <v>11804</v>
      </c>
    </row>
    <row r="87" spans="1:2">
      <c r="A87">
        <v>362</v>
      </c>
      <c r="B87" t="s">
        <v>11805</v>
      </c>
    </row>
    <row r="88" spans="1:2">
      <c r="A88">
        <v>363</v>
      </c>
      <c r="B88">
        <v>31203</v>
      </c>
    </row>
    <row r="89" spans="1:2">
      <c r="A89">
        <v>364</v>
      </c>
      <c r="B89" t="s">
        <v>11806</v>
      </c>
    </row>
    <row r="90" spans="1:2">
      <c r="A90">
        <v>365</v>
      </c>
      <c r="B90" t="s">
        <v>11807</v>
      </c>
    </row>
    <row r="91" spans="1:2">
      <c r="A91">
        <v>366</v>
      </c>
      <c r="B91" t="s">
        <v>11808</v>
      </c>
    </row>
    <row r="92" spans="1:2">
      <c r="A92">
        <v>367</v>
      </c>
      <c r="B92">
        <v>229662</v>
      </c>
    </row>
    <row r="93" spans="1:2">
      <c r="A93">
        <v>368</v>
      </c>
      <c r="B93" t="s">
        <v>517</v>
      </c>
    </row>
    <row r="94" spans="1:2">
      <c r="A94">
        <v>369</v>
      </c>
      <c r="B94" t="s">
        <v>11809</v>
      </c>
    </row>
    <row r="95" spans="1:2">
      <c r="A95">
        <v>370</v>
      </c>
      <c r="B95">
        <v>1276</v>
      </c>
    </row>
    <row r="96" spans="1:2">
      <c r="A96">
        <v>371</v>
      </c>
      <c r="B96" t="s">
        <v>11810</v>
      </c>
    </row>
    <row r="97" spans="1:2">
      <c r="A97">
        <v>372</v>
      </c>
      <c r="B97">
        <v>1805</v>
      </c>
    </row>
    <row r="98" spans="1:2">
      <c r="A98">
        <v>373</v>
      </c>
      <c r="B98">
        <v>3264</v>
      </c>
    </row>
    <row r="99" spans="1:2">
      <c r="A99">
        <v>374</v>
      </c>
      <c r="B99">
        <v>110</v>
      </c>
    </row>
    <row r="100" spans="1:2">
      <c r="A100">
        <v>375</v>
      </c>
      <c r="B100" t="s">
        <v>11811</v>
      </c>
    </row>
    <row r="101" spans="1:2">
      <c r="A101">
        <v>376</v>
      </c>
      <c r="B101">
        <v>1977</v>
      </c>
    </row>
    <row r="102" spans="1:2">
      <c r="A102">
        <v>377</v>
      </c>
      <c r="B102" t="s">
        <v>11812</v>
      </c>
    </row>
    <row r="103" spans="1:2">
      <c r="A103">
        <v>378</v>
      </c>
      <c r="B103" t="s">
        <v>11813</v>
      </c>
    </row>
    <row r="104" spans="1:2">
      <c r="A104">
        <v>379</v>
      </c>
      <c r="B104" t="s">
        <v>11814</v>
      </c>
    </row>
    <row r="105" spans="1:2">
      <c r="A105">
        <v>380</v>
      </c>
      <c r="B105" t="s">
        <v>11815</v>
      </c>
    </row>
    <row r="106" spans="1:2">
      <c r="A106">
        <v>381</v>
      </c>
      <c r="B106">
        <v>3291</v>
      </c>
    </row>
    <row r="107" spans="1:2">
      <c r="A107">
        <v>382</v>
      </c>
      <c r="B107" t="s">
        <v>11816</v>
      </c>
    </row>
    <row r="108" spans="1:2">
      <c r="A108">
        <v>383</v>
      </c>
      <c r="B108">
        <v>31075</v>
      </c>
    </row>
    <row r="109" spans="1:2">
      <c r="A109">
        <v>384</v>
      </c>
      <c r="B109">
        <v>301202</v>
      </c>
    </row>
    <row r="110" spans="1:2">
      <c r="A110">
        <v>385</v>
      </c>
      <c r="B110" t="s">
        <v>11817</v>
      </c>
    </row>
    <row r="111" spans="1:2">
      <c r="A111">
        <v>386</v>
      </c>
      <c r="B111">
        <v>1863</v>
      </c>
    </row>
    <row r="112" spans="1:2">
      <c r="A112">
        <v>387</v>
      </c>
      <c r="B112" t="s">
        <v>11818</v>
      </c>
    </row>
    <row r="113" spans="1:2">
      <c r="A113">
        <v>388</v>
      </c>
      <c r="B113" t="s">
        <v>11819</v>
      </c>
    </row>
    <row r="114" spans="1:2">
      <c r="A114">
        <v>389</v>
      </c>
      <c r="B114" t="s">
        <v>11820</v>
      </c>
    </row>
    <row r="115" spans="1:2">
      <c r="A115">
        <v>390</v>
      </c>
      <c r="B115">
        <v>516</v>
      </c>
    </row>
    <row r="116" spans="1:2">
      <c r="A116">
        <v>391</v>
      </c>
      <c r="B116" t="s">
        <v>11821</v>
      </c>
    </row>
    <row r="117" spans="1:2">
      <c r="A117">
        <v>392</v>
      </c>
      <c r="B117" t="s">
        <v>11822</v>
      </c>
    </row>
    <row r="118" spans="1:2">
      <c r="A118">
        <v>393</v>
      </c>
      <c r="B118" t="s">
        <v>11823</v>
      </c>
    </row>
    <row r="119" spans="1:2">
      <c r="A119">
        <v>394</v>
      </c>
      <c r="B119" t="s">
        <v>11824</v>
      </c>
    </row>
    <row r="120" spans="1:2">
      <c r="A120">
        <v>405</v>
      </c>
      <c r="B120" t="s">
        <v>11825</v>
      </c>
    </row>
    <row r="121" spans="1:2">
      <c r="A121">
        <v>406</v>
      </c>
      <c r="B121" t="s">
        <v>11826</v>
      </c>
    </row>
    <row r="122" spans="1:2">
      <c r="A122">
        <v>407</v>
      </c>
      <c r="B122" t="s">
        <v>11827</v>
      </c>
    </row>
    <row r="123" spans="1:2">
      <c r="A123">
        <v>408</v>
      </c>
      <c r="B123" t="s">
        <v>11828</v>
      </c>
    </row>
    <row r="124" spans="1:2">
      <c r="A124">
        <v>409</v>
      </c>
      <c r="B124" t="s">
        <v>11829</v>
      </c>
    </row>
    <row r="125" spans="1:2">
      <c r="A125">
        <v>410</v>
      </c>
      <c r="B125" t="s">
        <v>11830</v>
      </c>
    </row>
    <row r="126" spans="1:2">
      <c r="A126">
        <v>411</v>
      </c>
      <c r="B126" t="s">
        <v>11831</v>
      </c>
    </row>
    <row r="127" spans="1:2">
      <c r="A127">
        <v>412</v>
      </c>
      <c r="B127" t="s">
        <v>11832</v>
      </c>
    </row>
    <row r="128" spans="1:2">
      <c r="A128">
        <v>413</v>
      </c>
      <c r="B128">
        <v>36647</v>
      </c>
    </row>
    <row r="129" spans="1:2">
      <c r="A129">
        <v>414</v>
      </c>
      <c r="B129" t="s">
        <v>11833</v>
      </c>
    </row>
    <row r="130" spans="1:2">
      <c r="A130">
        <v>415</v>
      </c>
      <c r="B130">
        <v>2347</v>
      </c>
    </row>
    <row r="131" spans="1:2">
      <c r="A131">
        <v>416</v>
      </c>
      <c r="B131">
        <v>3082</v>
      </c>
    </row>
    <row r="132" spans="1:2">
      <c r="A132">
        <v>417</v>
      </c>
      <c r="B132" t="s">
        <v>11834</v>
      </c>
    </row>
    <row r="133" spans="1:2">
      <c r="A133">
        <v>418</v>
      </c>
      <c r="B133" t="s">
        <v>11835</v>
      </c>
    </row>
    <row r="134" spans="1:2">
      <c r="A134">
        <v>419</v>
      </c>
      <c r="B134">
        <v>1475</v>
      </c>
    </row>
    <row r="135" spans="1:2">
      <c r="A135">
        <v>420</v>
      </c>
      <c r="B135" t="s">
        <v>11836</v>
      </c>
    </row>
    <row r="136" spans="1:2">
      <c r="A136">
        <v>421</v>
      </c>
      <c r="B136" t="s">
        <v>11837</v>
      </c>
    </row>
    <row r="137" spans="1:2">
      <c r="A137">
        <v>422</v>
      </c>
      <c r="B137" t="s">
        <v>11838</v>
      </c>
    </row>
    <row r="138" spans="1:2">
      <c r="A138">
        <v>423</v>
      </c>
      <c r="B138" t="s">
        <v>11839</v>
      </c>
    </row>
    <row r="139" spans="1:2">
      <c r="A139">
        <v>424</v>
      </c>
      <c r="B139">
        <v>2209</v>
      </c>
    </row>
    <row r="140" spans="1:2">
      <c r="A140">
        <v>425</v>
      </c>
      <c r="B140">
        <v>3175</v>
      </c>
    </row>
    <row r="141" spans="1:2">
      <c r="A141">
        <v>426</v>
      </c>
      <c r="B141" t="s">
        <v>11840</v>
      </c>
    </row>
    <row r="142" spans="1:2">
      <c r="A142">
        <v>427</v>
      </c>
      <c r="B142" t="s">
        <v>11841</v>
      </c>
    </row>
    <row r="143" spans="1:2">
      <c r="A143">
        <v>428</v>
      </c>
      <c r="B143" t="s">
        <v>11842</v>
      </c>
    </row>
    <row r="144" spans="1:2">
      <c r="A144">
        <v>429</v>
      </c>
      <c r="B144" t="s">
        <v>11843</v>
      </c>
    </row>
    <row r="145" spans="1:2">
      <c r="A145">
        <v>430</v>
      </c>
      <c r="B145">
        <v>1247</v>
      </c>
    </row>
    <row r="146" spans="1:2">
      <c r="A146">
        <v>431</v>
      </c>
      <c r="B146">
        <v>6182</v>
      </c>
    </row>
    <row r="147" spans="1:2">
      <c r="A147">
        <v>432</v>
      </c>
      <c r="B147" t="s">
        <v>11844</v>
      </c>
    </row>
    <row r="148" spans="1:2">
      <c r="A148">
        <v>433</v>
      </c>
      <c r="B148" t="s">
        <v>11845</v>
      </c>
    </row>
    <row r="149" spans="1:2">
      <c r="A149">
        <v>434</v>
      </c>
      <c r="B149" t="s">
        <v>11846</v>
      </c>
    </row>
    <row r="150" spans="1:2">
      <c r="A150">
        <v>435</v>
      </c>
      <c r="B150" t="s">
        <v>11847</v>
      </c>
    </row>
    <row r="151" spans="1:2">
      <c r="A151">
        <v>436</v>
      </c>
      <c r="B151">
        <v>21073</v>
      </c>
    </row>
    <row r="152" spans="1:2">
      <c r="A152">
        <v>437</v>
      </c>
      <c r="B152">
        <v>23161</v>
      </c>
    </row>
    <row r="153" spans="1:2">
      <c r="A153">
        <v>438</v>
      </c>
      <c r="B153">
        <v>11203</v>
      </c>
    </row>
    <row r="154" spans="1:2">
      <c r="A154">
        <v>439</v>
      </c>
      <c r="B154">
        <v>92448</v>
      </c>
    </row>
    <row r="155" spans="1:2">
      <c r="A155">
        <v>440</v>
      </c>
      <c r="B155">
        <v>1293</v>
      </c>
    </row>
    <row r="156" spans="1:2">
      <c r="A156">
        <v>441</v>
      </c>
      <c r="B156">
        <v>3295</v>
      </c>
    </row>
    <row r="157" spans="1:2">
      <c r="A157">
        <v>442</v>
      </c>
      <c r="B157">
        <v>3266</v>
      </c>
    </row>
    <row r="158" spans="1:2">
      <c r="A158">
        <v>443</v>
      </c>
      <c r="B158">
        <v>1191</v>
      </c>
    </row>
    <row r="159" spans="1:2">
      <c r="A159">
        <v>444</v>
      </c>
      <c r="B159" t="s">
        <v>11848</v>
      </c>
    </row>
    <row r="160" spans="1:2">
      <c r="A160">
        <v>445</v>
      </c>
      <c r="B160">
        <v>1789</v>
      </c>
    </row>
    <row r="161" spans="1:2">
      <c r="A161">
        <v>446</v>
      </c>
      <c r="B161">
        <v>2924</v>
      </c>
    </row>
    <row r="162" spans="1:2">
      <c r="A162">
        <v>447</v>
      </c>
      <c r="B162" t="s">
        <v>11849</v>
      </c>
    </row>
    <row r="163" spans="1:2">
      <c r="A163">
        <v>448</v>
      </c>
      <c r="B163" t="s">
        <v>11850</v>
      </c>
    </row>
    <row r="164" spans="1:2">
      <c r="A164">
        <v>449</v>
      </c>
      <c r="B164" t="s">
        <v>11851</v>
      </c>
    </row>
    <row r="165" spans="1:2">
      <c r="A165">
        <v>450</v>
      </c>
      <c r="B165" t="s">
        <v>11852</v>
      </c>
    </row>
    <row r="166" spans="1:2">
      <c r="A166">
        <v>451</v>
      </c>
      <c r="B166">
        <v>31993</v>
      </c>
    </row>
    <row r="167" spans="1:2">
      <c r="A167">
        <v>452</v>
      </c>
      <c r="B167">
        <v>1223</v>
      </c>
    </row>
    <row r="168" spans="1:2">
      <c r="A168">
        <v>453</v>
      </c>
      <c r="B168">
        <v>1824</v>
      </c>
    </row>
    <row r="169" spans="1:2">
      <c r="A169">
        <v>454</v>
      </c>
      <c r="B169" t="s">
        <v>11853</v>
      </c>
    </row>
    <row r="170" spans="1:2">
      <c r="A170">
        <v>465</v>
      </c>
      <c r="B170">
        <v>31993</v>
      </c>
    </row>
    <row r="171" spans="1:2">
      <c r="A171">
        <v>466</v>
      </c>
      <c r="B171">
        <v>2811</v>
      </c>
    </row>
    <row r="172" spans="1:2">
      <c r="A172">
        <v>485</v>
      </c>
      <c r="B172" t="s">
        <v>11854</v>
      </c>
    </row>
    <row r="173" spans="1:2">
      <c r="A173">
        <v>505</v>
      </c>
      <c r="B173" t="s">
        <v>11855</v>
      </c>
    </row>
    <row r="174" spans="1:2">
      <c r="A174">
        <v>525</v>
      </c>
      <c r="B174" t="s">
        <v>11856</v>
      </c>
    </row>
    <row r="175" spans="1:2">
      <c r="A175">
        <v>526</v>
      </c>
      <c r="B175" t="s">
        <v>11857</v>
      </c>
    </row>
    <row r="176" spans="1:2">
      <c r="A176">
        <v>545</v>
      </c>
      <c r="B176" t="s">
        <v>11858</v>
      </c>
    </row>
    <row r="177" spans="1:2">
      <c r="A177">
        <v>546</v>
      </c>
      <c r="B177" t="s">
        <v>11859</v>
      </c>
    </row>
    <row r="178" spans="1:2">
      <c r="A178">
        <v>547</v>
      </c>
      <c r="B178" t="s">
        <v>11860</v>
      </c>
    </row>
    <row r="179" spans="1:2">
      <c r="A179">
        <v>548</v>
      </c>
      <c r="B179" t="s">
        <v>11861</v>
      </c>
    </row>
    <row r="180" spans="1:2">
      <c r="A180">
        <v>549</v>
      </c>
      <c r="B180" t="s">
        <v>11862</v>
      </c>
    </row>
    <row r="181" spans="1:2">
      <c r="A181">
        <v>565</v>
      </c>
      <c r="B181">
        <v>1866</v>
      </c>
    </row>
    <row r="182" spans="1:2">
      <c r="A182">
        <v>566</v>
      </c>
      <c r="B182">
        <v>60809</v>
      </c>
    </row>
    <row r="183" spans="1:2">
      <c r="A183">
        <v>567</v>
      </c>
      <c r="B183">
        <v>1834</v>
      </c>
    </row>
    <row r="184" spans="1:2">
      <c r="A184">
        <v>568</v>
      </c>
      <c r="B184" t="s">
        <v>11863</v>
      </c>
    </row>
    <row r="185" spans="1:2">
      <c r="A185">
        <v>569</v>
      </c>
      <c r="B185" t="s">
        <v>11864</v>
      </c>
    </row>
    <row r="186" spans="1:2">
      <c r="A186">
        <v>570</v>
      </c>
      <c r="B186" t="s">
        <v>11865</v>
      </c>
    </row>
    <row r="187" spans="1:2">
      <c r="A187">
        <v>571</v>
      </c>
      <c r="B187">
        <v>1263</v>
      </c>
    </row>
    <row r="188" spans="1:2">
      <c r="A188">
        <v>572</v>
      </c>
      <c r="B188" t="s">
        <v>11866</v>
      </c>
    </row>
    <row r="189" spans="1:2">
      <c r="A189">
        <v>573</v>
      </c>
      <c r="B189" t="s">
        <v>11867</v>
      </c>
    </row>
    <row r="190" spans="1:2">
      <c r="A190">
        <v>574</v>
      </c>
      <c r="B190" t="s">
        <v>11868</v>
      </c>
    </row>
    <row r="191" spans="1:2">
      <c r="A191">
        <v>575</v>
      </c>
      <c r="B191">
        <v>1268</v>
      </c>
    </row>
    <row r="192" spans="1:2">
      <c r="A192">
        <v>576</v>
      </c>
      <c r="B192" t="s">
        <v>11869</v>
      </c>
    </row>
    <row r="193" spans="1:2">
      <c r="A193">
        <v>577</v>
      </c>
      <c r="B193">
        <v>1993</v>
      </c>
    </row>
    <row r="194" spans="1:2">
      <c r="A194">
        <v>578</v>
      </c>
      <c r="B194" t="s">
        <v>11870</v>
      </c>
    </row>
    <row r="195" spans="1:2">
      <c r="A195">
        <v>579</v>
      </c>
      <c r="B195">
        <v>564721</v>
      </c>
    </row>
    <row r="196" spans="1:2">
      <c r="A196">
        <v>580</v>
      </c>
      <c r="B196">
        <v>2448</v>
      </c>
    </row>
    <row r="197" spans="1:2">
      <c r="A197">
        <v>581</v>
      </c>
      <c r="B197" t="s">
        <v>11871</v>
      </c>
    </row>
    <row r="198" spans="1:2">
      <c r="A198">
        <v>582</v>
      </c>
      <c r="B198">
        <v>550027</v>
      </c>
    </row>
    <row r="199" spans="1:2">
      <c r="A199">
        <v>583</v>
      </c>
      <c r="B199" t="s">
        <v>11872</v>
      </c>
    </row>
    <row r="200" spans="1:2">
      <c r="A200">
        <v>584</v>
      </c>
      <c r="B200" t="s">
        <v>11873</v>
      </c>
    </row>
    <row r="201" spans="1:2">
      <c r="A201">
        <v>585</v>
      </c>
      <c r="B201">
        <v>8502</v>
      </c>
    </row>
    <row r="202" spans="1:2">
      <c r="A202">
        <v>586</v>
      </c>
      <c r="B202">
        <v>1779</v>
      </c>
    </row>
    <row r="203" spans="1:2">
      <c r="A203">
        <v>587</v>
      </c>
      <c r="B203">
        <v>1219</v>
      </c>
    </row>
    <row r="204" spans="1:2">
      <c r="A204">
        <v>588</v>
      </c>
      <c r="B204" t="s">
        <v>11874</v>
      </c>
    </row>
    <row r="205" spans="1:2">
      <c r="A205">
        <v>589</v>
      </c>
      <c r="B205">
        <v>1987</v>
      </c>
    </row>
    <row r="206" spans="1:2">
      <c r="A206">
        <v>590</v>
      </c>
      <c r="B206" t="s">
        <v>11875</v>
      </c>
    </row>
    <row r="207" spans="1:2">
      <c r="A207">
        <v>591</v>
      </c>
      <c r="B207" t="s">
        <v>11876</v>
      </c>
    </row>
    <row r="208" spans="1:2">
      <c r="A208">
        <v>592</v>
      </c>
      <c r="B208" t="s">
        <v>11877</v>
      </c>
    </row>
    <row r="209" spans="1:2">
      <c r="A209">
        <v>593</v>
      </c>
      <c r="B209" t="s">
        <v>11878</v>
      </c>
    </row>
    <row r="210" spans="1:2">
      <c r="A210">
        <v>594</v>
      </c>
      <c r="B210">
        <v>142868</v>
      </c>
    </row>
    <row r="211" spans="1:2">
      <c r="A211">
        <v>595</v>
      </c>
      <c r="B211">
        <v>41</v>
      </c>
    </row>
    <row r="212" spans="1:2">
      <c r="A212">
        <v>596</v>
      </c>
      <c r="B212">
        <v>2103</v>
      </c>
    </row>
    <row r="213" spans="1:2">
      <c r="A213">
        <v>597</v>
      </c>
      <c r="B213">
        <v>899</v>
      </c>
    </row>
    <row r="214" spans="1:2">
      <c r="A214">
        <v>598</v>
      </c>
      <c r="B214" t="s">
        <v>11879</v>
      </c>
    </row>
    <row r="215" spans="1:2">
      <c r="A215">
        <v>599</v>
      </c>
      <c r="B215">
        <v>2734</v>
      </c>
    </row>
    <row r="216" spans="1:2">
      <c r="A216">
        <v>600</v>
      </c>
      <c r="B216">
        <v>21977</v>
      </c>
    </row>
    <row r="217" spans="1:2">
      <c r="A217">
        <v>601</v>
      </c>
      <c r="B217" t="s">
        <v>11880</v>
      </c>
    </row>
    <row r="218" spans="1:2">
      <c r="A218">
        <v>602</v>
      </c>
      <c r="B218" t="s">
        <v>11881</v>
      </c>
    </row>
    <row r="219" spans="1:2">
      <c r="A219">
        <v>603</v>
      </c>
      <c r="B219">
        <v>92448</v>
      </c>
    </row>
    <row r="220" spans="1:2">
      <c r="A220">
        <v>604</v>
      </c>
      <c r="B220">
        <v>12</v>
      </c>
    </row>
    <row r="221" spans="1:2">
      <c r="A221">
        <v>605</v>
      </c>
      <c r="B221">
        <v>1199</v>
      </c>
    </row>
    <row r="222" spans="1:2">
      <c r="A222">
        <v>606</v>
      </c>
      <c r="B222" t="s">
        <v>11882</v>
      </c>
    </row>
    <row r="223" spans="1:2">
      <c r="A223">
        <v>607</v>
      </c>
      <c r="B223">
        <v>2213</v>
      </c>
    </row>
    <row r="224" spans="1:2">
      <c r="A224">
        <v>608</v>
      </c>
      <c r="B224">
        <v>7361</v>
      </c>
    </row>
    <row r="225" spans="1:2">
      <c r="A225">
        <v>609</v>
      </c>
      <c r="B225" t="s">
        <v>11883</v>
      </c>
    </row>
    <row r="226" spans="1:2">
      <c r="A226">
        <v>610</v>
      </c>
      <c r="B226" t="s">
        <v>11884</v>
      </c>
    </row>
    <row r="227" spans="1:2">
      <c r="A227">
        <v>611</v>
      </c>
      <c r="B227">
        <v>2</v>
      </c>
    </row>
    <row r="228" spans="1:2">
      <c r="A228">
        <v>612</v>
      </c>
      <c r="B228" t="s">
        <v>11885</v>
      </c>
    </row>
    <row r="229" spans="1:2">
      <c r="A229">
        <v>613</v>
      </c>
      <c r="B229">
        <v>3802</v>
      </c>
    </row>
    <row r="230" spans="1:2">
      <c r="A230">
        <v>625</v>
      </c>
      <c r="B230" t="s">
        <v>11886</v>
      </c>
    </row>
    <row r="231" spans="1:2">
      <c r="A231">
        <v>626</v>
      </c>
      <c r="B231">
        <v>27913</v>
      </c>
    </row>
    <row r="232" spans="1:2">
      <c r="A232">
        <v>627</v>
      </c>
      <c r="B232" t="s">
        <v>11887</v>
      </c>
    </row>
    <row r="233" spans="1:2">
      <c r="A233">
        <v>628</v>
      </c>
      <c r="B233">
        <v>1003</v>
      </c>
    </row>
    <row r="234" spans="1:2">
      <c r="A234">
        <v>629</v>
      </c>
      <c r="B234" t="s">
        <v>11888</v>
      </c>
    </row>
    <row r="235" spans="1:2">
      <c r="A235">
        <v>630</v>
      </c>
      <c r="B235" t="s">
        <v>11889</v>
      </c>
    </row>
    <row r="236" spans="1:2">
      <c r="A236">
        <v>631</v>
      </c>
      <c r="B236">
        <v>31202</v>
      </c>
    </row>
    <row r="237" spans="1:2">
      <c r="A237">
        <v>632</v>
      </c>
      <c r="B237" t="s">
        <v>11890</v>
      </c>
    </row>
    <row r="238" spans="1:2">
      <c r="A238">
        <v>633</v>
      </c>
      <c r="B238" t="s">
        <v>11891</v>
      </c>
    </row>
    <row r="239" spans="1:2">
      <c r="A239">
        <v>634</v>
      </c>
      <c r="B239" t="s">
        <v>268</v>
      </c>
    </row>
    <row r="240" spans="1:2">
      <c r="A240">
        <v>635</v>
      </c>
      <c r="B240" t="s">
        <v>11892</v>
      </c>
    </row>
    <row r="241" spans="1:2">
      <c r="A241">
        <v>636</v>
      </c>
      <c r="B241" t="s">
        <v>11893</v>
      </c>
    </row>
    <row r="242" spans="1:2">
      <c r="A242">
        <v>637</v>
      </c>
      <c r="B242">
        <v>1164</v>
      </c>
    </row>
    <row r="243" spans="1:2">
      <c r="A243">
        <v>638</v>
      </c>
      <c r="B243" t="s">
        <v>11894</v>
      </c>
    </row>
    <row r="244" spans="1:2">
      <c r="A244">
        <v>639</v>
      </c>
      <c r="B244" t="s">
        <v>11895</v>
      </c>
    </row>
    <row r="245" spans="1:2">
      <c r="A245">
        <v>640</v>
      </c>
      <c r="B245" t="s">
        <v>11896</v>
      </c>
    </row>
    <row r="246" spans="1:2">
      <c r="A246">
        <v>641</v>
      </c>
      <c r="B246" t="s">
        <v>11897</v>
      </c>
    </row>
    <row r="247" spans="1:2">
      <c r="A247">
        <v>642</v>
      </c>
      <c r="B247" t="s">
        <v>11898</v>
      </c>
    </row>
    <row r="248" spans="1:2">
      <c r="A248">
        <v>643</v>
      </c>
      <c r="B248">
        <v>1933</v>
      </c>
    </row>
    <row r="249" spans="1:2">
      <c r="A249">
        <v>644</v>
      </c>
      <c r="B249" t="s">
        <v>11899</v>
      </c>
    </row>
    <row r="250" spans="1:2">
      <c r="A250">
        <v>645</v>
      </c>
      <c r="B250" t="s">
        <v>11900</v>
      </c>
    </row>
    <row r="251" spans="1:2">
      <c r="A251">
        <v>646</v>
      </c>
      <c r="B251" t="s">
        <v>11901</v>
      </c>
    </row>
    <row r="252" spans="1:2">
      <c r="A252">
        <v>647</v>
      </c>
      <c r="B252">
        <v>1090</v>
      </c>
    </row>
    <row r="253" spans="1:2">
      <c r="A253">
        <v>648</v>
      </c>
      <c r="B253">
        <v>51810</v>
      </c>
    </row>
    <row r="254" spans="1:2">
      <c r="A254">
        <v>649</v>
      </c>
      <c r="B254">
        <v>832922</v>
      </c>
    </row>
    <row r="255" spans="1:2">
      <c r="A255">
        <v>650</v>
      </c>
      <c r="B255" t="s">
        <v>11902</v>
      </c>
    </row>
    <row r="256" spans="1:2">
      <c r="A256">
        <v>651</v>
      </c>
      <c r="B256">
        <v>31267</v>
      </c>
    </row>
    <row r="257" spans="1:2">
      <c r="A257">
        <v>652</v>
      </c>
      <c r="B257">
        <v>1992</v>
      </c>
    </row>
    <row r="258" spans="1:2">
      <c r="A258">
        <v>653</v>
      </c>
      <c r="B258" t="s">
        <v>11903</v>
      </c>
    </row>
    <row r="259" spans="1:2">
      <c r="A259">
        <v>654</v>
      </c>
      <c r="B259">
        <v>21090</v>
      </c>
    </row>
    <row r="260" spans="1:2">
      <c r="A260">
        <v>655</v>
      </c>
      <c r="B260" t="s">
        <v>11904</v>
      </c>
    </row>
    <row r="261" spans="1:2">
      <c r="A261">
        <v>656</v>
      </c>
      <c r="B261" t="s">
        <v>11905</v>
      </c>
    </row>
    <row r="262" spans="1:2">
      <c r="A262">
        <v>657</v>
      </c>
      <c r="B262" t="s">
        <v>11906</v>
      </c>
    </row>
    <row r="263" spans="1:2">
      <c r="A263">
        <v>658</v>
      </c>
      <c r="B263" t="s">
        <v>11907</v>
      </c>
    </row>
    <row r="264" spans="1:2">
      <c r="A264">
        <v>659</v>
      </c>
      <c r="B264">
        <v>1079</v>
      </c>
    </row>
    <row r="265" spans="1:2">
      <c r="A265">
        <v>660</v>
      </c>
      <c r="B265">
        <v>1072</v>
      </c>
    </row>
    <row r="266" spans="1:2">
      <c r="A266">
        <v>661</v>
      </c>
      <c r="B266" t="s">
        <v>11908</v>
      </c>
    </row>
    <row r="267" spans="1:2">
      <c r="A267">
        <v>662</v>
      </c>
      <c r="B267">
        <v>48575</v>
      </c>
    </row>
    <row r="268" spans="1:2">
      <c r="A268">
        <v>663</v>
      </c>
      <c r="B268">
        <v>1005</v>
      </c>
    </row>
    <row r="269" spans="1:2">
      <c r="A269">
        <v>664</v>
      </c>
      <c r="B269" t="s">
        <v>11909</v>
      </c>
    </row>
    <row r="270" spans="1:2">
      <c r="A270">
        <v>665</v>
      </c>
      <c r="B270" t="s">
        <v>11910</v>
      </c>
    </row>
    <row r="271" spans="1:2">
      <c r="A271">
        <v>666</v>
      </c>
      <c r="B271">
        <v>70709</v>
      </c>
    </row>
    <row r="272" spans="1:2">
      <c r="A272">
        <v>667</v>
      </c>
      <c r="B272" t="s">
        <v>11911</v>
      </c>
    </row>
    <row r="273" spans="1:2">
      <c r="A273">
        <v>668</v>
      </c>
      <c r="B273" t="s">
        <v>11912</v>
      </c>
    </row>
    <row r="274" spans="1:2">
      <c r="A274">
        <v>669</v>
      </c>
      <c r="B274">
        <v>191919</v>
      </c>
    </row>
    <row r="275" spans="1:2">
      <c r="A275">
        <v>670</v>
      </c>
      <c r="B275">
        <v>173120</v>
      </c>
    </row>
    <row r="276" spans="1:2">
      <c r="A276">
        <v>685</v>
      </c>
      <c r="B276" t="s">
        <v>11913</v>
      </c>
    </row>
    <row r="277" spans="1:2">
      <c r="A277">
        <v>705</v>
      </c>
      <c r="B277" t="s">
        <v>11914</v>
      </c>
    </row>
    <row r="278" spans="1:2">
      <c r="A278">
        <v>725</v>
      </c>
      <c r="B278">
        <v>1903</v>
      </c>
    </row>
    <row r="279" spans="1:2">
      <c r="A279">
        <v>726</v>
      </c>
      <c r="B279" t="s">
        <v>11915</v>
      </c>
    </row>
    <row r="280" spans="1:2">
      <c r="A280">
        <v>727</v>
      </c>
      <c r="B280" t="s">
        <v>11916</v>
      </c>
    </row>
    <row r="281" spans="1:2">
      <c r="A281">
        <v>745</v>
      </c>
      <c r="B281">
        <v>12033</v>
      </c>
    </row>
    <row r="282" spans="1:2">
      <c r="A282">
        <v>746</v>
      </c>
      <c r="B282">
        <v>2735</v>
      </c>
    </row>
    <row r="283" spans="1:2">
      <c r="A283">
        <v>747</v>
      </c>
      <c r="B283">
        <v>80000</v>
      </c>
    </row>
    <row r="284" spans="1:2">
      <c r="A284">
        <v>748</v>
      </c>
      <c r="B284">
        <v>1887</v>
      </c>
    </row>
    <row r="285" spans="1:2">
      <c r="A285">
        <v>749</v>
      </c>
      <c r="B285" t="s">
        <v>11917</v>
      </c>
    </row>
    <row r="286" spans="1:2">
      <c r="A286">
        <v>750</v>
      </c>
      <c r="B286">
        <v>688000</v>
      </c>
    </row>
    <row r="287" spans="1:2">
      <c r="A287">
        <v>751</v>
      </c>
      <c r="B287" t="s">
        <v>11918</v>
      </c>
    </row>
    <row r="288" spans="1:2">
      <c r="A288">
        <v>752</v>
      </c>
      <c r="B288" t="s">
        <v>11919</v>
      </c>
    </row>
    <row r="289" spans="1:2">
      <c r="A289">
        <v>753</v>
      </c>
      <c r="B289">
        <v>3107</v>
      </c>
    </row>
    <row r="290" spans="1:2">
      <c r="A290">
        <v>754</v>
      </c>
      <c r="B290" t="s">
        <v>11920</v>
      </c>
    </row>
    <row r="291" spans="1:2">
      <c r="A291">
        <v>765</v>
      </c>
      <c r="B291">
        <v>2348</v>
      </c>
    </row>
    <row r="292" spans="1:2">
      <c r="A292">
        <v>766</v>
      </c>
      <c r="B292">
        <v>1893</v>
      </c>
    </row>
    <row r="293" spans="1:2">
      <c r="A293">
        <v>767</v>
      </c>
      <c r="B293">
        <v>93077</v>
      </c>
    </row>
    <row r="294" spans="1:2">
      <c r="A294">
        <v>768</v>
      </c>
      <c r="B294" t="s">
        <v>11921</v>
      </c>
    </row>
    <row r="295" spans="1:2">
      <c r="A295">
        <v>769</v>
      </c>
      <c r="B295">
        <v>971207</v>
      </c>
    </row>
    <row r="296" spans="1:2">
      <c r="A296">
        <v>770</v>
      </c>
      <c r="B296" t="s">
        <v>11922</v>
      </c>
    </row>
    <row r="297" spans="1:2">
      <c r="A297">
        <v>785</v>
      </c>
      <c r="B297" t="s">
        <v>11923</v>
      </c>
    </row>
    <row r="298" spans="1:2">
      <c r="A298">
        <v>805</v>
      </c>
      <c r="B298">
        <v>60910</v>
      </c>
    </row>
    <row r="299" spans="1:2">
      <c r="A299">
        <v>806</v>
      </c>
      <c r="B299">
        <v>13</v>
      </c>
    </row>
    <row r="300" spans="1:2">
      <c r="A300">
        <v>807</v>
      </c>
      <c r="B300">
        <v>2222</v>
      </c>
    </row>
    <row r="301" spans="1:2">
      <c r="A301">
        <v>808</v>
      </c>
      <c r="B301" t="s">
        <v>11924</v>
      </c>
    </row>
    <row r="302" spans="1:2">
      <c r="A302">
        <v>809</v>
      </c>
      <c r="B302" t="s">
        <v>11925</v>
      </c>
    </row>
    <row r="303" spans="1:2">
      <c r="A303">
        <v>810</v>
      </c>
      <c r="B303" t="s">
        <v>11926</v>
      </c>
    </row>
    <row r="304" spans="1:2">
      <c r="A304">
        <v>811</v>
      </c>
      <c r="B304" t="s">
        <v>11927</v>
      </c>
    </row>
    <row r="305" spans="1:2">
      <c r="A305">
        <v>812</v>
      </c>
      <c r="B305">
        <v>1206</v>
      </c>
    </row>
    <row r="306" spans="1:2">
      <c r="A306">
        <v>813</v>
      </c>
      <c r="B306">
        <v>3399</v>
      </c>
    </row>
    <row r="307" spans="1:2">
      <c r="A307">
        <v>814</v>
      </c>
      <c r="B307" t="s">
        <v>11928</v>
      </c>
    </row>
    <row r="308" spans="1:2">
      <c r="A308">
        <v>815</v>
      </c>
      <c r="B308">
        <v>2794</v>
      </c>
    </row>
    <row r="309" spans="1:2">
      <c r="A309">
        <v>816</v>
      </c>
      <c r="B309">
        <v>239039</v>
      </c>
    </row>
    <row r="310" spans="1:2">
      <c r="A310">
        <v>817</v>
      </c>
      <c r="B310" t="s">
        <v>11929</v>
      </c>
    </row>
    <row r="311" spans="1:2">
      <c r="A311">
        <v>818</v>
      </c>
      <c r="B311">
        <v>325</v>
      </c>
    </row>
    <row r="312" spans="1:2">
      <c r="A312">
        <v>819</v>
      </c>
      <c r="B312" t="s">
        <v>11930</v>
      </c>
    </row>
    <row r="313" spans="1:2">
      <c r="A313">
        <v>820</v>
      </c>
      <c r="B313">
        <v>400377</v>
      </c>
    </row>
    <row r="314" spans="1:2">
      <c r="A314">
        <v>821</v>
      </c>
      <c r="B314" t="s">
        <v>11931</v>
      </c>
    </row>
    <row r="315" spans="1:2">
      <c r="A315">
        <v>822</v>
      </c>
      <c r="B315" t="s">
        <v>11932</v>
      </c>
    </row>
    <row r="316" spans="1:2">
      <c r="A316">
        <v>823</v>
      </c>
      <c r="B316">
        <v>1667</v>
      </c>
    </row>
    <row r="317" spans="1:2">
      <c r="A317">
        <v>824</v>
      </c>
      <c r="B317" t="s">
        <v>11933</v>
      </c>
    </row>
    <row r="318" spans="1:2">
      <c r="A318">
        <v>825</v>
      </c>
      <c r="B318">
        <v>1502</v>
      </c>
    </row>
    <row r="319" spans="1:2">
      <c r="A319">
        <v>826</v>
      </c>
      <c r="B319" t="s">
        <v>11934</v>
      </c>
    </row>
    <row r="320" spans="1:2">
      <c r="A320">
        <v>827</v>
      </c>
      <c r="B320">
        <v>13243</v>
      </c>
    </row>
    <row r="321" spans="1:2">
      <c r="A321">
        <v>828</v>
      </c>
      <c r="B321" t="s">
        <v>11935</v>
      </c>
    </row>
    <row r="322" spans="1:2">
      <c r="A322">
        <v>829</v>
      </c>
      <c r="B322" t="s">
        <v>11936</v>
      </c>
    </row>
    <row r="323" spans="1:2">
      <c r="A323">
        <v>830</v>
      </c>
      <c r="B323" t="s">
        <v>11937</v>
      </c>
    </row>
    <row r="324" spans="1:2">
      <c r="A324">
        <v>831</v>
      </c>
      <c r="B324" t="s">
        <v>11938</v>
      </c>
    </row>
    <row r="325" spans="1:2">
      <c r="A325">
        <v>832</v>
      </c>
      <c r="B325">
        <v>33094</v>
      </c>
    </row>
    <row r="326" spans="1:2">
      <c r="A326">
        <v>833</v>
      </c>
      <c r="B326" t="s">
        <v>11939</v>
      </c>
    </row>
    <row r="327" spans="1:2">
      <c r="A327">
        <v>834</v>
      </c>
      <c r="B327" t="s">
        <v>11940</v>
      </c>
    </row>
    <row r="328" spans="1:2">
      <c r="A328">
        <v>835</v>
      </c>
      <c r="B328" t="s">
        <v>11941</v>
      </c>
    </row>
    <row r="329" spans="1:2">
      <c r="A329">
        <v>836</v>
      </c>
      <c r="B329" t="s">
        <v>11942</v>
      </c>
    </row>
    <row r="330" spans="1:2">
      <c r="A330">
        <v>837</v>
      </c>
      <c r="B330" t="s">
        <v>11943</v>
      </c>
    </row>
    <row r="331" spans="1:2">
      <c r="A331">
        <v>838</v>
      </c>
      <c r="B331">
        <v>31264</v>
      </c>
    </row>
    <row r="332" spans="1:2">
      <c r="A332">
        <v>839</v>
      </c>
      <c r="B332">
        <v>1075</v>
      </c>
    </row>
    <row r="333" spans="1:2">
      <c r="A333">
        <v>840</v>
      </c>
      <c r="B333" t="s">
        <v>11944</v>
      </c>
    </row>
    <row r="334" spans="1:2">
      <c r="A334">
        <v>841</v>
      </c>
      <c r="B334" t="s">
        <v>11945</v>
      </c>
    </row>
    <row r="335" spans="1:2">
      <c r="A335">
        <v>842</v>
      </c>
      <c r="B335">
        <v>3239</v>
      </c>
    </row>
    <row r="336" spans="1:2">
      <c r="A336">
        <v>843</v>
      </c>
      <c r="B336" t="s">
        <v>11946</v>
      </c>
    </row>
    <row r="337" spans="1:2">
      <c r="A337">
        <v>844</v>
      </c>
      <c r="B337" t="s">
        <v>11947</v>
      </c>
    </row>
    <row r="338" spans="1:2">
      <c r="A338">
        <v>845</v>
      </c>
      <c r="B338" t="s">
        <v>11948</v>
      </c>
    </row>
    <row r="339" spans="1:2">
      <c r="A339">
        <v>846</v>
      </c>
      <c r="B339" t="s">
        <v>11949</v>
      </c>
    </row>
    <row r="340" spans="1:2">
      <c r="A340">
        <v>847</v>
      </c>
      <c r="B340" t="s">
        <v>11950</v>
      </c>
    </row>
    <row r="341" spans="1:2">
      <c r="A341">
        <v>848</v>
      </c>
      <c r="B341">
        <v>61809</v>
      </c>
    </row>
    <row r="342" spans="1:2">
      <c r="A342">
        <v>849</v>
      </c>
      <c r="B342" t="s">
        <v>11951</v>
      </c>
    </row>
    <row r="343" spans="1:2">
      <c r="A343">
        <v>850</v>
      </c>
      <c r="B343" t="s">
        <v>11952</v>
      </c>
    </row>
    <row r="344" spans="1:2">
      <c r="A344">
        <v>851</v>
      </c>
      <c r="B344" t="s">
        <v>11953</v>
      </c>
    </row>
    <row r="345" spans="1:2">
      <c r="A345">
        <v>852</v>
      </c>
      <c r="B345" t="s">
        <v>11954</v>
      </c>
    </row>
    <row r="346" spans="1:2">
      <c r="A346">
        <v>853</v>
      </c>
      <c r="B346">
        <v>8</v>
      </c>
    </row>
    <row r="347" spans="1:2">
      <c r="A347">
        <v>854</v>
      </c>
      <c r="B347">
        <v>1999</v>
      </c>
    </row>
    <row r="348" spans="1:2">
      <c r="A348">
        <v>855</v>
      </c>
      <c r="B348" t="s">
        <v>11955</v>
      </c>
    </row>
    <row r="349" spans="1:2">
      <c r="A349">
        <v>856</v>
      </c>
      <c r="B349">
        <v>3077</v>
      </c>
    </row>
    <row r="350" spans="1:2">
      <c r="A350">
        <v>857</v>
      </c>
      <c r="B350" t="s">
        <v>11956</v>
      </c>
    </row>
    <row r="351" spans="1:2">
      <c r="A351">
        <v>858</v>
      </c>
      <c r="B351">
        <v>222251</v>
      </c>
    </row>
    <row r="352" spans="1:2">
      <c r="A352">
        <v>859</v>
      </c>
      <c r="B352" t="s">
        <v>11957</v>
      </c>
    </row>
    <row r="353" spans="1:2">
      <c r="A353">
        <v>860</v>
      </c>
      <c r="B353" t="s">
        <v>11958</v>
      </c>
    </row>
    <row r="354" spans="1:2">
      <c r="A354">
        <v>861</v>
      </c>
      <c r="B354" t="s">
        <v>11959</v>
      </c>
    </row>
    <row r="355" spans="1:2">
      <c r="A355">
        <v>862</v>
      </c>
      <c r="B355" t="s">
        <v>11960</v>
      </c>
    </row>
    <row r="356" spans="1:2">
      <c r="A356">
        <v>863</v>
      </c>
      <c r="B356">
        <v>22187</v>
      </c>
    </row>
    <row r="357" spans="1:2">
      <c r="A357">
        <v>864</v>
      </c>
      <c r="B357">
        <v>31863</v>
      </c>
    </row>
    <row r="358" spans="1:2">
      <c r="A358">
        <v>865</v>
      </c>
      <c r="B358" t="s">
        <v>11961</v>
      </c>
    </row>
    <row r="359" spans="1:2">
      <c r="A359">
        <v>866</v>
      </c>
      <c r="B359" t="s">
        <v>11962</v>
      </c>
    </row>
    <row r="360" spans="1:2">
      <c r="A360">
        <v>867</v>
      </c>
      <c r="B360" t="s">
        <v>11963</v>
      </c>
    </row>
    <row r="361" spans="1:2">
      <c r="A361">
        <v>868</v>
      </c>
      <c r="B361" t="s">
        <v>11964</v>
      </c>
    </row>
    <row r="362" spans="1:2">
      <c r="A362">
        <v>869</v>
      </c>
      <c r="B362" t="s">
        <v>11965</v>
      </c>
    </row>
    <row r="363" spans="1:2">
      <c r="A363">
        <v>870</v>
      </c>
      <c r="B363" t="s">
        <v>11966</v>
      </c>
    </row>
    <row r="364" spans="1:2">
      <c r="A364">
        <v>871</v>
      </c>
      <c r="B364">
        <v>21075</v>
      </c>
    </row>
    <row r="365" spans="1:2">
      <c r="A365">
        <v>872</v>
      </c>
      <c r="B365" t="s">
        <v>11967</v>
      </c>
    </row>
    <row r="366" spans="1:2">
      <c r="A366">
        <v>873</v>
      </c>
      <c r="B366">
        <v>1208</v>
      </c>
    </row>
    <row r="367" spans="1:2">
      <c r="A367">
        <v>874</v>
      </c>
      <c r="B367">
        <v>1951</v>
      </c>
    </row>
    <row r="368" spans="1:2">
      <c r="A368">
        <v>875</v>
      </c>
      <c r="B368">
        <v>270617</v>
      </c>
    </row>
    <row r="369" spans="1:2">
      <c r="A369">
        <v>876</v>
      </c>
      <c r="B369">
        <v>1859</v>
      </c>
    </row>
    <row r="370" spans="1:2">
      <c r="A370">
        <v>877</v>
      </c>
      <c r="B370" t="s">
        <v>11968</v>
      </c>
    </row>
    <row r="371" spans="1:2">
      <c r="A371">
        <v>878</v>
      </c>
      <c r="B371" t="s">
        <v>11969</v>
      </c>
    </row>
    <row r="372" spans="1:2">
      <c r="A372">
        <v>879</v>
      </c>
      <c r="B372">
        <v>480200</v>
      </c>
    </row>
    <row r="373" spans="1:2">
      <c r="A373">
        <v>880</v>
      </c>
      <c r="B373">
        <v>1991</v>
      </c>
    </row>
    <row r="374" spans="1:2">
      <c r="A374">
        <v>881</v>
      </c>
      <c r="B374" t="s">
        <v>11970</v>
      </c>
    </row>
    <row r="375" spans="1:2">
      <c r="A375">
        <v>882</v>
      </c>
      <c r="B375" t="s">
        <v>11971</v>
      </c>
    </row>
    <row r="376" spans="1:2">
      <c r="A376">
        <v>883</v>
      </c>
      <c r="B376" t="s">
        <v>11972</v>
      </c>
    </row>
    <row r="377" spans="1:2">
      <c r="A377">
        <v>884</v>
      </c>
      <c r="B377" t="s">
        <v>11973</v>
      </c>
    </row>
    <row r="378" spans="1:2">
      <c r="A378">
        <v>885</v>
      </c>
      <c r="B378">
        <v>1017</v>
      </c>
    </row>
    <row r="379" spans="1:2">
      <c r="A379">
        <v>886</v>
      </c>
      <c r="B379" t="s">
        <v>11974</v>
      </c>
    </row>
    <row r="380" spans="1:2">
      <c r="A380">
        <v>887</v>
      </c>
      <c r="B380">
        <v>6422</v>
      </c>
    </row>
    <row r="381" spans="1:2">
      <c r="A381">
        <v>888</v>
      </c>
      <c r="B381" t="s">
        <v>11975</v>
      </c>
    </row>
    <row r="382" spans="1:2">
      <c r="A382">
        <v>889</v>
      </c>
      <c r="B382" t="s">
        <v>11976</v>
      </c>
    </row>
    <row r="383" spans="1:2">
      <c r="A383">
        <v>890</v>
      </c>
      <c r="B383" t="s">
        <v>11977</v>
      </c>
    </row>
    <row r="384" spans="1:2">
      <c r="A384">
        <v>891</v>
      </c>
      <c r="B384">
        <v>343</v>
      </c>
    </row>
    <row r="385" spans="1:2">
      <c r="A385">
        <v>892</v>
      </c>
      <c r="B385">
        <v>1198</v>
      </c>
    </row>
    <row r="386" spans="1:2">
      <c r="A386">
        <v>893</v>
      </c>
      <c r="B386" t="s">
        <v>11978</v>
      </c>
    </row>
    <row r="387" spans="1:2">
      <c r="A387">
        <v>894</v>
      </c>
      <c r="B387" t="s">
        <v>11979</v>
      </c>
    </row>
    <row r="388" spans="1:2">
      <c r="A388">
        <v>895</v>
      </c>
      <c r="B388" t="s">
        <v>11980</v>
      </c>
    </row>
    <row r="389" spans="1:2">
      <c r="A389">
        <v>896</v>
      </c>
      <c r="B389">
        <v>1709</v>
      </c>
    </row>
    <row r="390" spans="1:2">
      <c r="A390">
        <v>897</v>
      </c>
      <c r="B390" t="s">
        <v>11981</v>
      </c>
    </row>
    <row r="391" spans="1:2">
      <c r="A391">
        <v>898</v>
      </c>
      <c r="B391" t="s">
        <v>11982</v>
      </c>
    </row>
    <row r="392" spans="1:2">
      <c r="A392">
        <v>899</v>
      </c>
      <c r="B392">
        <v>1835</v>
      </c>
    </row>
    <row r="393" spans="1:2">
      <c r="A393">
        <v>900</v>
      </c>
      <c r="B393">
        <v>1224</v>
      </c>
    </row>
    <row r="394" spans="1:2">
      <c r="A394">
        <v>901</v>
      </c>
      <c r="B394" t="s">
        <v>11983</v>
      </c>
    </row>
    <row r="395" spans="1:2">
      <c r="A395">
        <v>902</v>
      </c>
      <c r="B395">
        <v>50411</v>
      </c>
    </row>
    <row r="396" spans="1:2">
      <c r="A396">
        <v>903</v>
      </c>
      <c r="B396">
        <v>1783</v>
      </c>
    </row>
    <row r="397" spans="1:2">
      <c r="A397">
        <v>904</v>
      </c>
      <c r="B397" t="s">
        <v>11984</v>
      </c>
    </row>
    <row r="398" spans="1:2">
      <c r="A398">
        <v>905</v>
      </c>
      <c r="B398">
        <v>1719</v>
      </c>
    </row>
    <row r="399" spans="1:2">
      <c r="A399">
        <v>906</v>
      </c>
      <c r="B399">
        <v>3567</v>
      </c>
    </row>
    <row r="400" spans="1:2">
      <c r="A400">
        <v>907</v>
      </c>
      <c r="B400" t="s">
        <v>11985</v>
      </c>
    </row>
    <row r="401" spans="1:2">
      <c r="A401">
        <v>908</v>
      </c>
      <c r="B401">
        <v>93427</v>
      </c>
    </row>
    <row r="402" spans="1:2">
      <c r="A402">
        <v>909</v>
      </c>
      <c r="B402">
        <v>61807</v>
      </c>
    </row>
    <row r="403" spans="1:2">
      <c r="A403">
        <v>910</v>
      </c>
      <c r="B403" t="s">
        <v>11986</v>
      </c>
    </row>
    <row r="404" spans="1:2">
      <c r="A404">
        <v>911</v>
      </c>
      <c r="B404" t="s">
        <v>11987</v>
      </c>
    </row>
    <row r="405" spans="1:2">
      <c r="A405">
        <v>912</v>
      </c>
      <c r="B405" t="s">
        <v>11988</v>
      </c>
    </row>
    <row r="406" spans="1:2">
      <c r="A406">
        <v>913</v>
      </c>
      <c r="B406" t="s">
        <v>11989</v>
      </c>
    </row>
    <row r="407" spans="1:2">
      <c r="A407">
        <v>914</v>
      </c>
      <c r="B407">
        <v>52</v>
      </c>
    </row>
    <row r="408" spans="1:2">
      <c r="A408">
        <v>915</v>
      </c>
      <c r="B408" t="s">
        <v>11990</v>
      </c>
    </row>
    <row r="409" spans="1:2">
      <c r="A409">
        <v>916</v>
      </c>
      <c r="B409">
        <v>50911</v>
      </c>
    </row>
    <row r="410" spans="1:2">
      <c r="A410">
        <v>917</v>
      </c>
      <c r="B410">
        <v>1307</v>
      </c>
    </row>
    <row r="411" spans="1:2">
      <c r="A411">
        <v>918</v>
      </c>
      <c r="B411" t="s">
        <v>11991</v>
      </c>
    </row>
    <row r="412" spans="1:2">
      <c r="A412">
        <v>919</v>
      </c>
      <c r="B412" t="s">
        <v>11992</v>
      </c>
    </row>
    <row r="413" spans="1:2">
      <c r="A413">
        <v>920</v>
      </c>
      <c r="B413" t="s">
        <v>11993</v>
      </c>
    </row>
    <row r="414" spans="1:2">
      <c r="A414">
        <v>921</v>
      </c>
      <c r="B414" t="s">
        <v>11994</v>
      </c>
    </row>
    <row r="415" spans="1:2">
      <c r="A415">
        <v>922</v>
      </c>
      <c r="B415" t="s">
        <v>11995</v>
      </c>
    </row>
    <row r="416" spans="1:2">
      <c r="A416">
        <v>923</v>
      </c>
      <c r="B416" t="s">
        <v>11996</v>
      </c>
    </row>
    <row r="417" spans="1:2">
      <c r="A417">
        <v>924</v>
      </c>
      <c r="B417">
        <v>1013</v>
      </c>
    </row>
    <row r="418" spans="1:2">
      <c r="A418">
        <v>925</v>
      </c>
      <c r="B418">
        <v>31863</v>
      </c>
    </row>
    <row r="419" spans="1:2">
      <c r="A419">
        <v>926</v>
      </c>
      <c r="B419" t="s">
        <v>11997</v>
      </c>
    </row>
    <row r="420" spans="1:2">
      <c r="A420">
        <v>927</v>
      </c>
      <c r="B420" t="s">
        <v>11998</v>
      </c>
    </row>
    <row r="421" spans="1:2">
      <c r="A421">
        <v>928</v>
      </c>
      <c r="B421">
        <v>1072</v>
      </c>
    </row>
    <row r="422" spans="1:2">
      <c r="A422">
        <v>929</v>
      </c>
      <c r="B422">
        <v>50002</v>
      </c>
    </row>
    <row r="423" spans="1:2">
      <c r="A423">
        <v>930</v>
      </c>
      <c r="B423">
        <v>144016</v>
      </c>
    </row>
    <row r="424" spans="1:2">
      <c r="A424">
        <v>931</v>
      </c>
      <c r="B424" t="s">
        <v>11999</v>
      </c>
    </row>
    <row r="425" spans="1:2">
      <c r="A425">
        <v>932</v>
      </c>
      <c r="B425">
        <v>120300</v>
      </c>
    </row>
    <row r="426" spans="1:2">
      <c r="A426">
        <v>933</v>
      </c>
      <c r="B426" t="s">
        <v>12000</v>
      </c>
    </row>
    <row r="427" spans="1:2">
      <c r="A427">
        <v>934</v>
      </c>
      <c r="B427">
        <v>1204</v>
      </c>
    </row>
    <row r="428" spans="1:2">
      <c r="A428">
        <v>935</v>
      </c>
      <c r="B428" t="s">
        <v>12001</v>
      </c>
    </row>
    <row r="429" spans="1:2">
      <c r="A429">
        <v>936</v>
      </c>
      <c r="B429" t="s">
        <v>12002</v>
      </c>
    </row>
    <row r="430" spans="1:2">
      <c r="A430">
        <v>937</v>
      </c>
      <c r="B430" t="s">
        <v>12003</v>
      </c>
    </row>
    <row r="431" spans="1:2">
      <c r="A431">
        <v>938</v>
      </c>
      <c r="B431" t="s">
        <v>12004</v>
      </c>
    </row>
    <row r="432" spans="1:2">
      <c r="A432">
        <v>939</v>
      </c>
      <c r="B432" t="s">
        <v>12005</v>
      </c>
    </row>
    <row r="433" spans="1:2">
      <c r="A433">
        <v>940</v>
      </c>
      <c r="B433">
        <v>1046</v>
      </c>
    </row>
    <row r="434" spans="1:2">
      <c r="A434">
        <v>941</v>
      </c>
      <c r="B434" t="s">
        <v>12006</v>
      </c>
    </row>
    <row r="435" spans="1:2">
      <c r="A435">
        <v>942</v>
      </c>
      <c r="B435" t="s">
        <v>12007</v>
      </c>
    </row>
    <row r="436" spans="1:2">
      <c r="A436">
        <v>943</v>
      </c>
      <c r="B436">
        <v>1230</v>
      </c>
    </row>
    <row r="437" spans="1:2">
      <c r="A437">
        <v>944</v>
      </c>
      <c r="B437">
        <v>3</v>
      </c>
    </row>
    <row r="438" spans="1:2">
      <c r="A438">
        <v>945</v>
      </c>
      <c r="B438" t="s">
        <v>12008</v>
      </c>
    </row>
    <row r="439" spans="1:2">
      <c r="A439">
        <v>946</v>
      </c>
      <c r="B439" t="s">
        <v>12009</v>
      </c>
    </row>
    <row r="440" spans="1:2">
      <c r="A440">
        <v>947</v>
      </c>
      <c r="B440" t="s">
        <v>12010</v>
      </c>
    </row>
    <row r="441" spans="1:2">
      <c r="A441">
        <v>948</v>
      </c>
      <c r="B441" t="s">
        <v>12011</v>
      </c>
    </row>
    <row r="442" spans="1:2">
      <c r="A442">
        <v>949</v>
      </c>
      <c r="B442">
        <v>1270</v>
      </c>
    </row>
    <row r="443" spans="1:2">
      <c r="A443">
        <v>950</v>
      </c>
      <c r="B443" t="s">
        <v>12012</v>
      </c>
    </row>
    <row r="444" spans="1:2">
      <c r="A444">
        <v>951</v>
      </c>
      <c r="B444" t="s">
        <v>12013</v>
      </c>
    </row>
    <row r="445" spans="1:2">
      <c r="A445">
        <v>952</v>
      </c>
      <c r="B445">
        <v>3463</v>
      </c>
    </row>
    <row r="446" spans="1:2">
      <c r="A446">
        <v>953</v>
      </c>
      <c r="B446">
        <v>1209</v>
      </c>
    </row>
    <row r="447" spans="1:2">
      <c r="A447">
        <v>954</v>
      </c>
      <c r="B447">
        <v>111401</v>
      </c>
    </row>
    <row r="448" spans="1:2">
      <c r="A448">
        <v>955</v>
      </c>
      <c r="B448">
        <v>649504</v>
      </c>
    </row>
    <row r="449" spans="1:2">
      <c r="A449">
        <v>956</v>
      </c>
      <c r="B449" t="s">
        <v>12014</v>
      </c>
    </row>
    <row r="450" spans="1:2">
      <c r="A450">
        <v>957</v>
      </c>
      <c r="B450">
        <v>2015</v>
      </c>
    </row>
    <row r="451" spans="1:2">
      <c r="A451">
        <v>958</v>
      </c>
      <c r="B451" t="s">
        <v>12015</v>
      </c>
    </row>
    <row r="452" spans="1:2">
      <c r="A452">
        <v>959</v>
      </c>
      <c r="B452" t="s">
        <v>12016</v>
      </c>
    </row>
    <row r="453" spans="1:2">
      <c r="A453">
        <v>960</v>
      </c>
      <c r="B453">
        <v>1663</v>
      </c>
    </row>
    <row r="454" spans="1:2">
      <c r="A454">
        <v>961</v>
      </c>
      <c r="B454" t="s">
        <v>12017</v>
      </c>
    </row>
    <row r="455" spans="1:2">
      <c r="A455">
        <v>962</v>
      </c>
      <c r="B455" t="s">
        <v>12018</v>
      </c>
    </row>
    <row r="456" spans="1:2">
      <c r="A456">
        <v>963</v>
      </c>
      <c r="B456" t="s">
        <v>12019</v>
      </c>
    </row>
    <row r="457" spans="1:2">
      <c r="A457">
        <v>964</v>
      </c>
      <c r="B457" t="s">
        <v>12020</v>
      </c>
    </row>
    <row r="458" spans="1:2">
      <c r="A458">
        <v>965</v>
      </c>
      <c r="B458" t="s">
        <v>12021</v>
      </c>
    </row>
    <row r="459" spans="1:2">
      <c r="A459">
        <v>966</v>
      </c>
      <c r="B459" t="s">
        <v>12022</v>
      </c>
    </row>
    <row r="460" spans="1:2">
      <c r="A460">
        <v>967</v>
      </c>
      <c r="B460" t="s">
        <v>12023</v>
      </c>
    </row>
    <row r="461" spans="1:2">
      <c r="A461">
        <v>968</v>
      </c>
      <c r="B461" t="s">
        <v>12024</v>
      </c>
    </row>
    <row r="462" spans="1:2">
      <c r="A462">
        <v>969</v>
      </c>
      <c r="B462" t="s">
        <v>12025</v>
      </c>
    </row>
    <row r="463" spans="1:2">
      <c r="A463">
        <v>970</v>
      </c>
      <c r="B463" t="s">
        <v>12026</v>
      </c>
    </row>
    <row r="464" spans="1:2">
      <c r="A464">
        <v>971</v>
      </c>
      <c r="B464" t="s">
        <v>12027</v>
      </c>
    </row>
    <row r="465" spans="1:2">
      <c r="A465">
        <v>985</v>
      </c>
      <c r="B465" t="s">
        <v>12028</v>
      </c>
    </row>
    <row r="466" spans="1:2">
      <c r="A466">
        <v>986</v>
      </c>
      <c r="B466" t="s">
        <v>12029</v>
      </c>
    </row>
    <row r="467" spans="1:2">
      <c r="A467">
        <v>987</v>
      </c>
      <c r="B467" t="s">
        <v>12030</v>
      </c>
    </row>
    <row r="468" spans="1:2">
      <c r="A468">
        <v>988</v>
      </c>
      <c r="B468" t="s">
        <v>12031</v>
      </c>
    </row>
    <row r="469" spans="1:2">
      <c r="A469">
        <v>989</v>
      </c>
      <c r="B469" t="s">
        <v>12032</v>
      </c>
    </row>
    <row r="470" spans="1:2">
      <c r="A470">
        <v>1005</v>
      </c>
      <c r="B470" t="s">
        <v>12033</v>
      </c>
    </row>
    <row r="471" spans="1:2">
      <c r="A471">
        <v>1006</v>
      </c>
      <c r="B471" t="s">
        <v>12034</v>
      </c>
    </row>
    <row r="472" spans="1:2">
      <c r="A472">
        <v>1025</v>
      </c>
      <c r="B472" t="s">
        <v>12035</v>
      </c>
    </row>
    <row r="473" spans="1:2">
      <c r="A473">
        <v>1026</v>
      </c>
      <c r="B473" t="s">
        <v>12036</v>
      </c>
    </row>
    <row r="474" spans="1:2">
      <c r="A474">
        <v>1027</v>
      </c>
      <c r="B474" t="s">
        <v>12037</v>
      </c>
    </row>
    <row r="475" spans="1:2">
      <c r="A475">
        <v>1028</v>
      </c>
      <c r="B475" t="s">
        <v>12038</v>
      </c>
    </row>
    <row r="476" spans="1:2">
      <c r="A476">
        <v>1029</v>
      </c>
      <c r="B476" t="s">
        <v>12039</v>
      </c>
    </row>
    <row r="477" spans="1:2">
      <c r="A477">
        <v>1030</v>
      </c>
      <c r="B477" t="s">
        <v>12040</v>
      </c>
    </row>
    <row r="478" spans="1:2">
      <c r="A478">
        <v>1031</v>
      </c>
      <c r="B478" t="s">
        <v>12041</v>
      </c>
    </row>
    <row r="479" spans="1:2">
      <c r="A479">
        <v>1032</v>
      </c>
      <c r="B479">
        <v>61209</v>
      </c>
    </row>
    <row r="480" spans="1:2">
      <c r="A480">
        <v>1045</v>
      </c>
      <c r="B480" t="s">
        <v>12042</v>
      </c>
    </row>
    <row r="481" spans="1:2">
      <c r="A481">
        <v>1046</v>
      </c>
      <c r="B481" t="s">
        <v>12043</v>
      </c>
    </row>
    <row r="482" spans="1:2">
      <c r="A482">
        <v>1065</v>
      </c>
      <c r="B482" t="s">
        <v>12044</v>
      </c>
    </row>
    <row r="483" spans="1:2">
      <c r="A483">
        <v>1085</v>
      </c>
      <c r="B483" t="s">
        <v>12045</v>
      </c>
    </row>
    <row r="484" spans="1:2">
      <c r="A484">
        <v>1086</v>
      </c>
      <c r="B484" t="s">
        <v>12046</v>
      </c>
    </row>
    <row r="485" spans="1:2">
      <c r="A485">
        <v>1105</v>
      </c>
      <c r="B485" t="s">
        <v>12047</v>
      </c>
    </row>
    <row r="486" spans="1:2">
      <c r="A486">
        <v>1106</v>
      </c>
      <c r="B486" t="s">
        <v>12048</v>
      </c>
    </row>
    <row r="487" spans="1:2">
      <c r="A487">
        <v>1107</v>
      </c>
      <c r="B487" t="s">
        <v>12049</v>
      </c>
    </row>
    <row r="488" spans="1:2">
      <c r="A488">
        <v>1108</v>
      </c>
      <c r="B488" t="s">
        <v>12050</v>
      </c>
    </row>
    <row r="489" spans="1:2">
      <c r="A489">
        <v>1109</v>
      </c>
      <c r="B489" t="s">
        <v>12051</v>
      </c>
    </row>
    <row r="490" spans="1:2">
      <c r="A490">
        <v>1110</v>
      </c>
      <c r="B490" t="s">
        <v>12052</v>
      </c>
    </row>
    <row r="491" spans="1:2">
      <c r="A491">
        <v>1111</v>
      </c>
      <c r="B491" t="s">
        <v>12053</v>
      </c>
    </row>
    <row r="492" spans="1:2">
      <c r="A492">
        <v>1112</v>
      </c>
      <c r="B492">
        <v>326518</v>
      </c>
    </row>
    <row r="493" spans="1:2">
      <c r="A493">
        <v>1113</v>
      </c>
      <c r="B493" t="s">
        <v>12054</v>
      </c>
    </row>
    <row r="494" spans="1:2">
      <c r="A494">
        <v>1114</v>
      </c>
      <c r="B494" t="s">
        <v>12055</v>
      </c>
    </row>
    <row r="495" spans="1:2">
      <c r="A495">
        <v>1115</v>
      </c>
      <c r="B495">
        <v>2672</v>
      </c>
    </row>
    <row r="496" spans="1:2">
      <c r="A496">
        <v>1116</v>
      </c>
      <c r="B496" t="s">
        <v>12056</v>
      </c>
    </row>
    <row r="497" spans="1:2">
      <c r="A497">
        <v>1117</v>
      </c>
      <c r="B497">
        <v>2821</v>
      </c>
    </row>
    <row r="498" spans="1:2">
      <c r="A498">
        <v>1118</v>
      </c>
      <c r="B498">
        <v>781</v>
      </c>
    </row>
    <row r="499" spans="1:2">
      <c r="A499">
        <v>1119</v>
      </c>
      <c r="B499" t="s">
        <v>12057</v>
      </c>
    </row>
    <row r="500" spans="1:2">
      <c r="A500">
        <v>1120</v>
      </c>
      <c r="B500" t="s">
        <v>12058</v>
      </c>
    </row>
    <row r="501" spans="1:2">
      <c r="A501">
        <v>1121</v>
      </c>
      <c r="B501" t="s">
        <v>12059</v>
      </c>
    </row>
    <row r="502" spans="1:2">
      <c r="A502">
        <v>1122</v>
      </c>
      <c r="B502" t="s">
        <v>12060</v>
      </c>
    </row>
    <row r="503" spans="1:2">
      <c r="A503">
        <v>1123</v>
      </c>
      <c r="B503" t="s">
        <v>12061</v>
      </c>
    </row>
    <row r="504" spans="1:2">
      <c r="A504">
        <v>1124</v>
      </c>
      <c r="B504">
        <v>5.0999999999999996</v>
      </c>
    </row>
    <row r="505" spans="1:2">
      <c r="A505">
        <v>1125</v>
      </c>
      <c r="B505" t="s">
        <v>12062</v>
      </c>
    </row>
    <row r="506" spans="1:2">
      <c r="A506">
        <v>1126</v>
      </c>
      <c r="B506" t="s">
        <v>12063</v>
      </c>
    </row>
    <row r="507" spans="1:2">
      <c r="A507">
        <v>1127</v>
      </c>
      <c r="B507" t="s">
        <v>12064</v>
      </c>
    </row>
    <row r="508" spans="1:2">
      <c r="A508">
        <v>1128</v>
      </c>
      <c r="B508">
        <v>1294</v>
      </c>
    </row>
    <row r="509" spans="1:2">
      <c r="A509">
        <v>1129</v>
      </c>
      <c r="B509" t="s">
        <v>12065</v>
      </c>
    </row>
    <row r="510" spans="1:2">
      <c r="A510">
        <v>1130</v>
      </c>
      <c r="B510" t="s">
        <v>12066</v>
      </c>
    </row>
    <row r="511" spans="1:2">
      <c r="A511">
        <v>1131</v>
      </c>
      <c r="B511" t="s">
        <v>12067</v>
      </c>
    </row>
    <row r="512" spans="1:2">
      <c r="A512">
        <v>1132</v>
      </c>
      <c r="B512" t="s">
        <v>12068</v>
      </c>
    </row>
    <row r="513" spans="1:2">
      <c r="A513">
        <v>1133</v>
      </c>
      <c r="B513" t="s">
        <v>12069</v>
      </c>
    </row>
    <row r="514" spans="1:2">
      <c r="A514">
        <v>1134</v>
      </c>
      <c r="B514" t="s">
        <v>12070</v>
      </c>
    </row>
    <row r="515" spans="1:2">
      <c r="A515">
        <v>1135</v>
      </c>
      <c r="B515" t="s">
        <v>12071</v>
      </c>
    </row>
    <row r="516" spans="1:2">
      <c r="A516">
        <v>1136</v>
      </c>
      <c r="B516" t="s">
        <v>12072</v>
      </c>
    </row>
    <row r="517" spans="1:2">
      <c r="A517">
        <v>1137</v>
      </c>
      <c r="B517" t="s">
        <v>12073</v>
      </c>
    </row>
    <row r="518" spans="1:2">
      <c r="A518">
        <v>1138</v>
      </c>
      <c r="B518" t="s">
        <v>12074</v>
      </c>
    </row>
    <row r="519" spans="1:2">
      <c r="A519">
        <v>1139</v>
      </c>
      <c r="B519" t="s">
        <v>12075</v>
      </c>
    </row>
    <row r="520" spans="1:2">
      <c r="A520">
        <v>1140</v>
      </c>
      <c r="B520">
        <v>28880</v>
      </c>
    </row>
    <row r="521" spans="1:2">
      <c r="A521">
        <v>1141</v>
      </c>
      <c r="B521">
        <v>2468</v>
      </c>
    </row>
    <row r="522" spans="1:2">
      <c r="A522">
        <v>1142</v>
      </c>
      <c r="B522">
        <v>152151</v>
      </c>
    </row>
    <row r="523" spans="1:2">
      <c r="A523">
        <v>1143</v>
      </c>
      <c r="B523" t="s">
        <v>12076</v>
      </c>
    </row>
    <row r="524" spans="1:2">
      <c r="A524">
        <v>1144</v>
      </c>
      <c r="B524" t="s">
        <v>12077</v>
      </c>
    </row>
    <row r="525" spans="1:2">
      <c r="A525">
        <v>1145</v>
      </c>
      <c r="B525">
        <v>3627</v>
      </c>
    </row>
    <row r="526" spans="1:2">
      <c r="A526">
        <v>1146</v>
      </c>
      <c r="B526" t="s">
        <v>12078</v>
      </c>
    </row>
    <row r="527" spans="1:2">
      <c r="A527">
        <v>1147</v>
      </c>
      <c r="B527" t="s">
        <v>12079</v>
      </c>
    </row>
    <row r="528" spans="1:2">
      <c r="A528">
        <v>1148</v>
      </c>
      <c r="B528" t="s">
        <v>12080</v>
      </c>
    </row>
    <row r="529" spans="1:2">
      <c r="A529">
        <v>1165</v>
      </c>
      <c r="B529" t="s">
        <v>12081</v>
      </c>
    </row>
    <row r="530" spans="1:2">
      <c r="A530">
        <v>1166</v>
      </c>
      <c r="B530" t="s">
        <v>12082</v>
      </c>
    </row>
    <row r="531" spans="1:2">
      <c r="A531">
        <v>1167</v>
      </c>
      <c r="B531">
        <v>47854</v>
      </c>
    </row>
    <row r="532" spans="1:2">
      <c r="A532">
        <v>1168</v>
      </c>
      <c r="B532" t="s">
        <v>12083</v>
      </c>
    </row>
    <row r="533" spans="1:2">
      <c r="A533">
        <v>1169</v>
      </c>
      <c r="B533">
        <v>83082</v>
      </c>
    </row>
    <row r="534" spans="1:2">
      <c r="A534">
        <v>1170</v>
      </c>
      <c r="B534">
        <v>569646</v>
      </c>
    </row>
    <row r="535" spans="1:2">
      <c r="A535">
        <v>1171</v>
      </c>
      <c r="B535">
        <v>51911</v>
      </c>
    </row>
    <row r="536" spans="1:2">
      <c r="A536">
        <v>1172</v>
      </c>
      <c r="B536">
        <v>17958</v>
      </c>
    </row>
    <row r="537" spans="1:2">
      <c r="A537">
        <v>1173</v>
      </c>
      <c r="B537">
        <v>31267</v>
      </c>
    </row>
    <row r="538" spans="1:2">
      <c r="A538">
        <v>1174</v>
      </c>
      <c r="B538">
        <v>563864</v>
      </c>
    </row>
    <row r="539" spans="1:2">
      <c r="A539">
        <v>1175</v>
      </c>
      <c r="B539">
        <v>36606</v>
      </c>
    </row>
    <row r="540" spans="1:2">
      <c r="A540">
        <v>1176</v>
      </c>
      <c r="B540">
        <v>1814</v>
      </c>
    </row>
    <row r="541" spans="1:2">
      <c r="A541">
        <v>1177</v>
      </c>
      <c r="B541" t="s">
        <v>12084</v>
      </c>
    </row>
    <row r="542" spans="1:2">
      <c r="A542">
        <v>1178</v>
      </c>
      <c r="B542" t="s">
        <v>12085</v>
      </c>
    </row>
    <row r="543" spans="1:2">
      <c r="A543">
        <v>1179</v>
      </c>
      <c r="B543">
        <v>2887</v>
      </c>
    </row>
    <row r="544" spans="1:2">
      <c r="A544">
        <v>1180</v>
      </c>
      <c r="B544" t="s">
        <v>12086</v>
      </c>
    </row>
    <row r="545" spans="1:2">
      <c r="A545">
        <v>1181</v>
      </c>
      <c r="B545">
        <v>23206</v>
      </c>
    </row>
    <row r="546" spans="1:2">
      <c r="A546">
        <v>1182</v>
      </c>
      <c r="B546">
        <v>55850</v>
      </c>
    </row>
    <row r="547" spans="1:2">
      <c r="A547">
        <v>1183</v>
      </c>
      <c r="B547" t="s">
        <v>12087</v>
      </c>
    </row>
    <row r="548" spans="1:2">
      <c r="A548">
        <v>1184</v>
      </c>
      <c r="B548" t="s">
        <v>12088</v>
      </c>
    </row>
    <row r="549" spans="1:2">
      <c r="A549">
        <v>1185</v>
      </c>
      <c r="B549" t="s">
        <v>12089</v>
      </c>
    </row>
    <row r="550" spans="1:2">
      <c r="A550">
        <v>1186</v>
      </c>
      <c r="B550">
        <v>1170</v>
      </c>
    </row>
    <row r="551" spans="1:2">
      <c r="A551">
        <v>1187</v>
      </c>
      <c r="B551">
        <v>1274</v>
      </c>
    </row>
    <row r="552" spans="1:2">
      <c r="A552">
        <v>1188</v>
      </c>
      <c r="B552">
        <v>136243</v>
      </c>
    </row>
    <row r="553" spans="1:2">
      <c r="A553">
        <v>1189</v>
      </c>
      <c r="B553" t="s">
        <v>12090</v>
      </c>
    </row>
    <row r="554" spans="1:2">
      <c r="A554">
        <v>1190</v>
      </c>
      <c r="B554" t="s">
        <v>12091</v>
      </c>
    </row>
    <row r="555" spans="1:2">
      <c r="A555">
        <v>1191</v>
      </c>
      <c r="B555" t="s">
        <v>12092</v>
      </c>
    </row>
    <row r="556" spans="1:2">
      <c r="A556">
        <v>1192</v>
      </c>
      <c r="B556" t="s">
        <v>12093</v>
      </c>
    </row>
    <row r="557" spans="1:2">
      <c r="A557">
        <v>1193</v>
      </c>
      <c r="B557" t="s">
        <v>12094</v>
      </c>
    </row>
    <row r="558" spans="1:2">
      <c r="A558">
        <v>1194</v>
      </c>
      <c r="B558">
        <v>1302</v>
      </c>
    </row>
    <row r="559" spans="1:2">
      <c r="A559">
        <v>1195</v>
      </c>
      <c r="B559" t="s">
        <v>12095</v>
      </c>
    </row>
    <row r="560" spans="1:2">
      <c r="A560">
        <v>1196</v>
      </c>
      <c r="B560" t="s">
        <v>12096</v>
      </c>
    </row>
    <row r="561" spans="1:2">
      <c r="A561">
        <v>1197</v>
      </c>
      <c r="B561" t="s">
        <v>12097</v>
      </c>
    </row>
    <row r="562" spans="1:2">
      <c r="A562">
        <v>1198</v>
      </c>
      <c r="B562">
        <v>1297</v>
      </c>
    </row>
    <row r="563" spans="1:2">
      <c r="A563">
        <v>1199</v>
      </c>
      <c r="B563" t="s">
        <v>12098</v>
      </c>
    </row>
    <row r="564" spans="1:2">
      <c r="A564">
        <v>1200</v>
      </c>
      <c r="B564" t="s">
        <v>12099</v>
      </c>
    </row>
    <row r="565" spans="1:2">
      <c r="A565">
        <v>1201</v>
      </c>
      <c r="B565" t="s">
        <v>12100</v>
      </c>
    </row>
    <row r="566" spans="1:2">
      <c r="A566">
        <v>1202</v>
      </c>
      <c r="B566" t="s">
        <v>12101</v>
      </c>
    </row>
    <row r="567" spans="1:2">
      <c r="A567">
        <v>1203</v>
      </c>
      <c r="B567" t="s">
        <v>12102</v>
      </c>
    </row>
    <row r="568" spans="1:2">
      <c r="A568">
        <v>1204</v>
      </c>
      <c r="B568">
        <v>2014</v>
      </c>
    </row>
    <row r="569" spans="1:2">
      <c r="A569">
        <v>1205</v>
      </c>
      <c r="B569">
        <v>1823</v>
      </c>
    </row>
    <row r="570" spans="1:2">
      <c r="A570">
        <v>1206</v>
      </c>
      <c r="B570">
        <v>1.1000000000000001</v>
      </c>
    </row>
    <row r="571" spans="1:2">
      <c r="A571">
        <v>1207</v>
      </c>
      <c r="B571" t="s">
        <v>12103</v>
      </c>
    </row>
    <row r="572" spans="1:2">
      <c r="A572">
        <v>1208</v>
      </c>
      <c r="B572" t="s">
        <v>12104</v>
      </c>
    </row>
    <row r="573" spans="1:2">
      <c r="A573">
        <v>1209</v>
      </c>
      <c r="B573" t="s">
        <v>12105</v>
      </c>
    </row>
    <row r="574" spans="1:2">
      <c r="A574">
        <v>1210</v>
      </c>
      <c r="B574" t="s">
        <v>12106</v>
      </c>
    </row>
    <row r="575" spans="1:2">
      <c r="A575">
        <v>1211</v>
      </c>
      <c r="B575">
        <v>1577</v>
      </c>
    </row>
    <row r="576" spans="1:2">
      <c r="A576">
        <v>1212</v>
      </c>
      <c r="B576">
        <v>1061</v>
      </c>
    </row>
    <row r="577" spans="1:2">
      <c r="A577">
        <v>1213</v>
      </c>
      <c r="B577" t="s">
        <v>12107</v>
      </c>
    </row>
    <row r="578" spans="1:2">
      <c r="A578">
        <v>1214</v>
      </c>
      <c r="B578" t="s">
        <v>12108</v>
      </c>
    </row>
    <row r="579" spans="1:2">
      <c r="A579">
        <v>1215</v>
      </c>
      <c r="B579" t="s">
        <v>12109</v>
      </c>
    </row>
    <row r="580" spans="1:2">
      <c r="A580">
        <v>1216</v>
      </c>
      <c r="B580" t="s">
        <v>12110</v>
      </c>
    </row>
    <row r="581" spans="1:2">
      <c r="A581">
        <v>1217</v>
      </c>
      <c r="B581" t="s">
        <v>12111</v>
      </c>
    </row>
    <row r="582" spans="1:2">
      <c r="A582">
        <v>1218</v>
      </c>
      <c r="B582" t="s">
        <v>12112</v>
      </c>
    </row>
    <row r="583" spans="1:2">
      <c r="A583">
        <v>1219</v>
      </c>
      <c r="B583" t="s">
        <v>12113</v>
      </c>
    </row>
    <row r="584" spans="1:2">
      <c r="A584">
        <v>1220</v>
      </c>
      <c r="B584" t="s">
        <v>12114</v>
      </c>
    </row>
    <row r="585" spans="1:2">
      <c r="A585">
        <v>1221</v>
      </c>
      <c r="B585" t="s">
        <v>12115</v>
      </c>
    </row>
    <row r="586" spans="1:2">
      <c r="A586">
        <v>1222</v>
      </c>
      <c r="B586" t="s">
        <v>12116</v>
      </c>
    </row>
    <row r="587" spans="1:2">
      <c r="A587">
        <v>1223</v>
      </c>
      <c r="B587" t="s">
        <v>12117</v>
      </c>
    </row>
    <row r="588" spans="1:2">
      <c r="A588">
        <v>1224</v>
      </c>
      <c r="B588">
        <v>29354</v>
      </c>
    </row>
    <row r="589" spans="1:2">
      <c r="A589">
        <v>1225</v>
      </c>
      <c r="B589">
        <v>28693</v>
      </c>
    </row>
    <row r="590" spans="1:2">
      <c r="A590">
        <v>1226</v>
      </c>
      <c r="B590">
        <v>3882</v>
      </c>
    </row>
    <row r="591" spans="1:2">
      <c r="A591">
        <v>1227</v>
      </c>
      <c r="B591">
        <v>150</v>
      </c>
    </row>
    <row r="592" spans="1:2">
      <c r="A592">
        <v>1228</v>
      </c>
      <c r="B592">
        <v>1200</v>
      </c>
    </row>
    <row r="593" spans="1:2">
      <c r="A593">
        <v>1229</v>
      </c>
      <c r="B593">
        <v>1498</v>
      </c>
    </row>
    <row r="594" spans="1:2">
      <c r="A594">
        <v>1230</v>
      </c>
      <c r="B594">
        <v>55440</v>
      </c>
    </row>
    <row r="595" spans="1:2">
      <c r="A595">
        <v>1231</v>
      </c>
      <c r="B595" t="s">
        <v>12118</v>
      </c>
    </row>
    <row r="596" spans="1:2">
      <c r="A596">
        <v>1232</v>
      </c>
      <c r="B596" t="s">
        <v>12119</v>
      </c>
    </row>
    <row r="597" spans="1:2">
      <c r="A597">
        <v>1233</v>
      </c>
      <c r="B597">
        <v>762503</v>
      </c>
    </row>
    <row r="598" spans="1:2">
      <c r="A598">
        <v>1234</v>
      </c>
      <c r="B598">
        <v>35814</v>
      </c>
    </row>
    <row r="599" spans="1:2">
      <c r="A599">
        <v>1235</v>
      </c>
      <c r="B599">
        <v>1486</v>
      </c>
    </row>
    <row r="600" spans="1:2">
      <c r="A600">
        <v>1236</v>
      </c>
      <c r="B600" t="s">
        <v>12120</v>
      </c>
    </row>
    <row r="601" spans="1:2">
      <c r="A601">
        <v>1237</v>
      </c>
      <c r="B601" t="s">
        <v>12121</v>
      </c>
    </row>
    <row r="602" spans="1:2">
      <c r="A602">
        <v>1238</v>
      </c>
      <c r="B602">
        <v>101051</v>
      </c>
    </row>
    <row r="603" spans="1:2">
      <c r="A603">
        <v>1239</v>
      </c>
      <c r="B603" t="s">
        <v>12122</v>
      </c>
    </row>
    <row r="604" spans="1:2">
      <c r="A604">
        <v>1240</v>
      </c>
      <c r="B604" t="s">
        <v>12123</v>
      </c>
    </row>
    <row r="605" spans="1:2">
      <c r="A605">
        <v>1241</v>
      </c>
      <c r="B605">
        <v>3119</v>
      </c>
    </row>
    <row r="606" spans="1:2">
      <c r="A606">
        <v>1242</v>
      </c>
      <c r="B606">
        <v>2056</v>
      </c>
    </row>
    <row r="607" spans="1:2">
      <c r="A607">
        <v>1243</v>
      </c>
      <c r="B607">
        <v>33505</v>
      </c>
    </row>
    <row r="608" spans="1:2">
      <c r="A608">
        <v>1244</v>
      </c>
      <c r="B608">
        <v>127</v>
      </c>
    </row>
    <row r="609" spans="1:2">
      <c r="A609">
        <v>1245</v>
      </c>
      <c r="B609">
        <v>252937</v>
      </c>
    </row>
    <row r="610" spans="1:2">
      <c r="A610">
        <v>1246</v>
      </c>
      <c r="B610">
        <v>20175</v>
      </c>
    </row>
    <row r="611" spans="1:2">
      <c r="A611">
        <v>1247</v>
      </c>
      <c r="B611">
        <v>21267</v>
      </c>
    </row>
    <row r="612" spans="1:2">
      <c r="A612">
        <v>1248</v>
      </c>
      <c r="B612" t="s">
        <v>12124</v>
      </c>
    </row>
    <row r="613" spans="1:2">
      <c r="A613">
        <v>1249</v>
      </c>
      <c r="B613" t="s">
        <v>12125</v>
      </c>
    </row>
    <row r="614" spans="1:2">
      <c r="A614">
        <v>1250</v>
      </c>
      <c r="B614" t="s">
        <v>12126</v>
      </c>
    </row>
    <row r="615" spans="1:2">
      <c r="A615">
        <v>1251</v>
      </c>
      <c r="B615" t="s">
        <v>12127</v>
      </c>
    </row>
    <row r="616" spans="1:2">
      <c r="A616">
        <v>1252</v>
      </c>
      <c r="B616" t="s">
        <v>12128</v>
      </c>
    </row>
    <row r="617" spans="1:2">
      <c r="A617">
        <v>1253</v>
      </c>
      <c r="B617" t="s">
        <v>12129</v>
      </c>
    </row>
    <row r="618" spans="1:2">
      <c r="A618">
        <v>1254</v>
      </c>
      <c r="B618" t="s">
        <v>12130</v>
      </c>
    </row>
    <row r="619" spans="1:2">
      <c r="A619">
        <v>1255</v>
      </c>
      <c r="B619" t="s">
        <v>12131</v>
      </c>
    </row>
    <row r="620" spans="1:2">
      <c r="A620">
        <v>1256</v>
      </c>
      <c r="B620" t="s">
        <v>12132</v>
      </c>
    </row>
    <row r="621" spans="1:2">
      <c r="A621">
        <v>1257</v>
      </c>
      <c r="B621" t="s">
        <v>12133</v>
      </c>
    </row>
    <row r="622" spans="1:2">
      <c r="A622">
        <v>1258</v>
      </c>
      <c r="B622" t="s">
        <v>12134</v>
      </c>
    </row>
    <row r="623" spans="1:2">
      <c r="A623">
        <v>1259</v>
      </c>
      <c r="B623" t="s">
        <v>12135</v>
      </c>
    </row>
    <row r="624" spans="1:2">
      <c r="A624">
        <v>1260</v>
      </c>
      <c r="B624">
        <v>3287</v>
      </c>
    </row>
    <row r="625" spans="1:2">
      <c r="A625">
        <v>1261</v>
      </c>
      <c r="B625">
        <v>1846</v>
      </c>
    </row>
    <row r="626" spans="1:2">
      <c r="A626">
        <v>1262</v>
      </c>
      <c r="B626" t="s">
        <v>12136</v>
      </c>
    </row>
    <row r="627" spans="1:2">
      <c r="A627">
        <v>1263</v>
      </c>
      <c r="B627" t="s">
        <v>12137</v>
      </c>
    </row>
    <row r="628" spans="1:2">
      <c r="A628">
        <v>1264</v>
      </c>
      <c r="B628">
        <v>1997</v>
      </c>
    </row>
    <row r="629" spans="1:2">
      <c r="A629">
        <v>1265</v>
      </c>
      <c r="B629" t="s">
        <v>12138</v>
      </c>
    </row>
    <row r="630" spans="1:2">
      <c r="A630">
        <v>1266</v>
      </c>
      <c r="B630" t="s">
        <v>12139</v>
      </c>
    </row>
    <row r="631" spans="1:2">
      <c r="A631">
        <v>1267</v>
      </c>
      <c r="B631" t="s">
        <v>12140</v>
      </c>
    </row>
    <row r="632" spans="1:2">
      <c r="A632">
        <v>1268</v>
      </c>
      <c r="B632" t="s">
        <v>12141</v>
      </c>
    </row>
    <row r="633" spans="1:2">
      <c r="A633">
        <v>1269</v>
      </c>
      <c r="B633" t="s">
        <v>12142</v>
      </c>
    </row>
    <row r="634" spans="1:2">
      <c r="A634">
        <v>1270</v>
      </c>
      <c r="B634" t="s">
        <v>12143</v>
      </c>
    </row>
    <row r="635" spans="1:2">
      <c r="A635">
        <v>1271</v>
      </c>
      <c r="B635" t="s">
        <v>12144</v>
      </c>
    </row>
    <row r="636" spans="1:2">
      <c r="A636">
        <v>1272</v>
      </c>
      <c r="B636" t="s">
        <v>12145</v>
      </c>
    </row>
    <row r="637" spans="1:2">
      <c r="A637">
        <v>1273</v>
      </c>
      <c r="B637" t="s">
        <v>12146</v>
      </c>
    </row>
    <row r="638" spans="1:2">
      <c r="A638">
        <v>1274</v>
      </c>
      <c r="B638" t="s">
        <v>12147</v>
      </c>
    </row>
    <row r="639" spans="1:2">
      <c r="A639">
        <v>1275</v>
      </c>
      <c r="B639" t="s">
        <v>12148</v>
      </c>
    </row>
    <row r="640" spans="1:2">
      <c r="A640">
        <v>1276</v>
      </c>
      <c r="B640">
        <v>115</v>
      </c>
    </row>
    <row r="641" spans="1:2">
      <c r="A641">
        <v>1277</v>
      </c>
      <c r="B641" t="s">
        <v>12149</v>
      </c>
    </row>
    <row r="642" spans="1:2">
      <c r="A642">
        <v>1278</v>
      </c>
      <c r="B642" t="s">
        <v>12150</v>
      </c>
    </row>
    <row r="643" spans="1:2">
      <c r="A643">
        <v>1279</v>
      </c>
      <c r="B643" t="s">
        <v>12151</v>
      </c>
    </row>
    <row r="644" spans="1:2">
      <c r="A644">
        <v>1280</v>
      </c>
      <c r="B644">
        <v>1777</v>
      </c>
    </row>
    <row r="645" spans="1:2">
      <c r="A645">
        <v>1281</v>
      </c>
      <c r="B645" t="s">
        <v>12152</v>
      </c>
    </row>
    <row r="646" spans="1:2">
      <c r="A646">
        <v>1282</v>
      </c>
      <c r="B646" t="s">
        <v>12153</v>
      </c>
    </row>
    <row r="647" spans="1:2">
      <c r="A647">
        <v>1283</v>
      </c>
      <c r="B647">
        <v>211075</v>
      </c>
    </row>
    <row r="648" spans="1:2">
      <c r="A648">
        <v>1284</v>
      </c>
      <c r="B648" t="s">
        <v>12154</v>
      </c>
    </row>
    <row r="649" spans="1:2">
      <c r="A649">
        <v>1285</v>
      </c>
      <c r="B649">
        <v>8</v>
      </c>
    </row>
    <row r="650" spans="1:2">
      <c r="A650">
        <v>1286</v>
      </c>
      <c r="B650" t="s">
        <v>12155</v>
      </c>
    </row>
    <row r="651" spans="1:2">
      <c r="A651">
        <v>1287</v>
      </c>
      <c r="B651" t="s">
        <v>12156</v>
      </c>
    </row>
    <row r="652" spans="1:2">
      <c r="A652">
        <v>1288</v>
      </c>
      <c r="B652">
        <v>2031</v>
      </c>
    </row>
    <row r="653" spans="1:2">
      <c r="A653">
        <v>1289</v>
      </c>
      <c r="B653" t="s">
        <v>12157</v>
      </c>
    </row>
    <row r="654" spans="1:2">
      <c r="A654">
        <v>1290</v>
      </c>
      <c r="B654" t="s">
        <v>12158</v>
      </c>
    </row>
    <row r="655" spans="1:2">
      <c r="A655">
        <v>1291</v>
      </c>
      <c r="B655" t="s">
        <v>12159</v>
      </c>
    </row>
    <row r="656" spans="1:2">
      <c r="A656">
        <v>1292</v>
      </c>
      <c r="B656">
        <v>1956</v>
      </c>
    </row>
    <row r="657" spans="1:2">
      <c r="A657">
        <v>1293</v>
      </c>
      <c r="B657" t="s">
        <v>12160</v>
      </c>
    </row>
    <row r="658" spans="1:2">
      <c r="A658">
        <v>1294</v>
      </c>
      <c r="B658" t="s">
        <v>12161</v>
      </c>
    </row>
    <row r="659" spans="1:2">
      <c r="A659">
        <v>1295</v>
      </c>
      <c r="B659">
        <v>1173</v>
      </c>
    </row>
    <row r="660" spans="1:2">
      <c r="A660">
        <v>1296</v>
      </c>
      <c r="B660">
        <v>33295</v>
      </c>
    </row>
    <row r="661" spans="1:2">
      <c r="A661">
        <v>1297</v>
      </c>
      <c r="B661">
        <v>31268</v>
      </c>
    </row>
    <row r="662" spans="1:2">
      <c r="A662">
        <v>1298</v>
      </c>
      <c r="B662" t="s">
        <v>12162</v>
      </c>
    </row>
    <row r="663" spans="1:2">
      <c r="A663">
        <v>1299</v>
      </c>
      <c r="B663" t="s">
        <v>12163</v>
      </c>
    </row>
    <row r="664" spans="1:2">
      <c r="A664">
        <v>1300</v>
      </c>
      <c r="B664" t="s">
        <v>12164</v>
      </c>
    </row>
    <row r="665" spans="1:2">
      <c r="A665">
        <v>1301</v>
      </c>
      <c r="B665">
        <v>741639</v>
      </c>
    </row>
    <row r="666" spans="1:2">
      <c r="A666">
        <v>1302</v>
      </c>
      <c r="B666" t="s">
        <v>12165</v>
      </c>
    </row>
    <row r="667" spans="1:2">
      <c r="A667">
        <v>1303</v>
      </c>
      <c r="B667">
        <v>121296</v>
      </c>
    </row>
    <row r="668" spans="1:2">
      <c r="A668">
        <v>1304</v>
      </c>
      <c r="B668" t="s">
        <v>12166</v>
      </c>
    </row>
    <row r="669" spans="1:2">
      <c r="A669">
        <v>1305</v>
      </c>
      <c r="B669">
        <v>2067</v>
      </c>
    </row>
    <row r="670" spans="1:2">
      <c r="A670">
        <v>1306</v>
      </c>
      <c r="B670">
        <v>121203</v>
      </c>
    </row>
    <row r="671" spans="1:2">
      <c r="A671">
        <v>1307</v>
      </c>
      <c r="B671" t="s">
        <v>12167</v>
      </c>
    </row>
    <row r="672" spans="1:2">
      <c r="A672">
        <v>1308</v>
      </c>
      <c r="B672">
        <v>1155</v>
      </c>
    </row>
    <row r="673" spans="1:2">
      <c r="A673">
        <v>1309</v>
      </c>
      <c r="B673">
        <v>636</v>
      </c>
    </row>
    <row r="674" spans="1:2">
      <c r="A674">
        <v>1310</v>
      </c>
      <c r="B674">
        <v>246975</v>
      </c>
    </row>
    <row r="675" spans="1:2">
      <c r="A675">
        <v>1311</v>
      </c>
      <c r="B675" t="s">
        <v>12168</v>
      </c>
    </row>
    <row r="676" spans="1:2">
      <c r="A676">
        <v>1312</v>
      </c>
      <c r="B676" t="s">
        <v>12169</v>
      </c>
    </row>
    <row r="677" spans="1:2">
      <c r="A677">
        <v>1325</v>
      </c>
      <c r="B677" t="s">
        <v>12170</v>
      </c>
    </row>
    <row r="678" spans="1:2">
      <c r="A678">
        <v>1345</v>
      </c>
      <c r="B678" t="s">
        <v>12171</v>
      </c>
    </row>
    <row r="679" spans="1:2">
      <c r="A679">
        <v>1346</v>
      </c>
      <c r="B679">
        <v>77387</v>
      </c>
    </row>
    <row r="680" spans="1:2">
      <c r="A680">
        <v>1347</v>
      </c>
      <c r="B680">
        <v>121575</v>
      </c>
    </row>
    <row r="681" spans="1:2">
      <c r="A681">
        <v>1348</v>
      </c>
      <c r="B681">
        <v>1836</v>
      </c>
    </row>
    <row r="682" spans="1:2">
      <c r="A682">
        <v>1349</v>
      </c>
      <c r="B682" t="s">
        <v>12172</v>
      </c>
    </row>
    <row r="683" spans="1:2">
      <c r="A683">
        <v>1350</v>
      </c>
      <c r="B683">
        <v>73257</v>
      </c>
    </row>
    <row r="684" spans="1:2">
      <c r="A684">
        <v>1351</v>
      </c>
      <c r="B684">
        <v>10010</v>
      </c>
    </row>
    <row r="685" spans="1:2">
      <c r="A685">
        <v>1352</v>
      </c>
      <c r="B685" t="s">
        <v>12173</v>
      </c>
    </row>
    <row r="686" spans="1:2">
      <c r="A686">
        <v>1353</v>
      </c>
      <c r="B686">
        <v>535776</v>
      </c>
    </row>
    <row r="687" spans="1:2">
      <c r="A687">
        <v>1354</v>
      </c>
      <c r="B687" t="s">
        <v>12174</v>
      </c>
    </row>
    <row r="688" spans="1:2">
      <c r="A688">
        <v>1355</v>
      </c>
      <c r="B688">
        <v>20010</v>
      </c>
    </row>
    <row r="689" spans="1:2">
      <c r="A689">
        <v>1356</v>
      </c>
      <c r="B689">
        <v>1942</v>
      </c>
    </row>
    <row r="690" spans="1:2">
      <c r="A690">
        <v>1357</v>
      </c>
      <c r="B690" t="s">
        <v>12175</v>
      </c>
    </row>
    <row r="691" spans="1:2">
      <c r="A691">
        <v>1358</v>
      </c>
      <c r="B691" t="s">
        <v>12176</v>
      </c>
    </row>
    <row r="692" spans="1:2">
      <c r="A692">
        <v>1359</v>
      </c>
      <c r="B692" t="s">
        <v>12177</v>
      </c>
    </row>
    <row r="693" spans="1:2">
      <c r="A693">
        <v>1360</v>
      </c>
      <c r="B693" t="s">
        <v>12178</v>
      </c>
    </row>
    <row r="694" spans="1:2">
      <c r="A694">
        <v>1361</v>
      </c>
      <c r="B694" t="s">
        <v>12179</v>
      </c>
    </row>
    <row r="695" spans="1:2">
      <c r="A695">
        <v>1362</v>
      </c>
      <c r="B695" t="s">
        <v>12180</v>
      </c>
    </row>
    <row r="696" spans="1:2">
      <c r="A696">
        <v>1363</v>
      </c>
      <c r="B696" t="s">
        <v>12181</v>
      </c>
    </row>
    <row r="697" spans="1:2">
      <c r="A697">
        <v>1364</v>
      </c>
      <c r="B697" t="s">
        <v>12182</v>
      </c>
    </row>
    <row r="698" spans="1:2">
      <c r="A698">
        <v>1365</v>
      </c>
      <c r="B698">
        <v>1989</v>
      </c>
    </row>
    <row r="699" spans="1:2">
      <c r="A699">
        <v>1366</v>
      </c>
      <c r="B699">
        <v>275543</v>
      </c>
    </row>
    <row r="700" spans="1:2">
      <c r="A700">
        <v>1367</v>
      </c>
      <c r="B700">
        <v>793441</v>
      </c>
    </row>
    <row r="701" spans="1:2">
      <c r="A701">
        <v>1368</v>
      </c>
      <c r="B701">
        <v>156171</v>
      </c>
    </row>
    <row r="702" spans="1:2">
      <c r="A702">
        <v>1369</v>
      </c>
      <c r="B702" t="s">
        <v>12183</v>
      </c>
    </row>
    <row r="703" spans="1:2">
      <c r="A703">
        <v>1370</v>
      </c>
      <c r="B703" t="s">
        <v>12184</v>
      </c>
    </row>
    <row r="704" spans="1:2">
      <c r="A704">
        <v>1371</v>
      </c>
      <c r="B704" t="s">
        <v>12185</v>
      </c>
    </row>
    <row r="705" spans="1:2">
      <c r="A705">
        <v>1372</v>
      </c>
      <c r="B705">
        <v>3375</v>
      </c>
    </row>
    <row r="706" spans="1:2">
      <c r="A706">
        <v>1373</v>
      </c>
      <c r="B706" t="s">
        <v>12186</v>
      </c>
    </row>
    <row r="707" spans="1:2">
      <c r="A707">
        <v>1374</v>
      </c>
      <c r="B707" t="s">
        <v>12187</v>
      </c>
    </row>
    <row r="708" spans="1:2">
      <c r="A708">
        <v>1375</v>
      </c>
      <c r="B708" t="s">
        <v>12188</v>
      </c>
    </row>
    <row r="709" spans="1:2">
      <c r="A709">
        <v>1376</v>
      </c>
      <c r="B709">
        <v>1066</v>
      </c>
    </row>
    <row r="710" spans="1:2">
      <c r="A710">
        <v>1377</v>
      </c>
      <c r="B710" t="s">
        <v>12189</v>
      </c>
    </row>
    <row r="711" spans="1:2">
      <c r="A711">
        <v>1378</v>
      </c>
      <c r="B711" t="s">
        <v>12190</v>
      </c>
    </row>
    <row r="712" spans="1:2">
      <c r="A712">
        <v>1379</v>
      </c>
      <c r="B712" t="s">
        <v>12191</v>
      </c>
    </row>
    <row r="713" spans="1:2">
      <c r="A713">
        <v>1380</v>
      </c>
      <c r="B713" t="s">
        <v>12192</v>
      </c>
    </row>
    <row r="714" spans="1:2">
      <c r="A714">
        <v>1381</v>
      </c>
      <c r="B714" t="s">
        <v>12193</v>
      </c>
    </row>
    <row r="715" spans="1:2">
      <c r="A715">
        <v>1382</v>
      </c>
      <c r="B715" t="s">
        <v>12194</v>
      </c>
    </row>
    <row r="716" spans="1:2">
      <c r="A716">
        <v>1383</v>
      </c>
      <c r="B716">
        <v>2693</v>
      </c>
    </row>
    <row r="717" spans="1:2">
      <c r="A717">
        <v>1384</v>
      </c>
      <c r="B717" t="s">
        <v>12195</v>
      </c>
    </row>
    <row r="718" spans="1:2">
      <c r="A718">
        <v>1385</v>
      </c>
      <c r="B718">
        <v>2114</v>
      </c>
    </row>
    <row r="719" spans="1:2">
      <c r="A719">
        <v>1386</v>
      </c>
      <c r="B719" t="s">
        <v>12196</v>
      </c>
    </row>
    <row r="720" spans="1:2">
      <c r="A720">
        <v>1387</v>
      </c>
      <c r="B720" t="s">
        <v>12197</v>
      </c>
    </row>
    <row r="721" spans="1:2">
      <c r="A721">
        <v>1388</v>
      </c>
      <c r="B721" t="s">
        <v>12198</v>
      </c>
    </row>
    <row r="722" spans="1:2">
      <c r="A722">
        <v>1389</v>
      </c>
      <c r="B722" t="s">
        <v>12199</v>
      </c>
    </row>
    <row r="723" spans="1:2">
      <c r="A723">
        <v>1390</v>
      </c>
      <c r="B723" t="s">
        <v>12200</v>
      </c>
    </row>
    <row r="724" spans="1:2">
      <c r="A724">
        <v>1391</v>
      </c>
      <c r="B724">
        <v>65264</v>
      </c>
    </row>
    <row r="725" spans="1:2">
      <c r="A725">
        <v>1392</v>
      </c>
      <c r="B725" t="s">
        <v>12201</v>
      </c>
    </row>
    <row r="726" spans="1:2">
      <c r="A726">
        <v>1393</v>
      </c>
      <c r="B726" t="s">
        <v>12202</v>
      </c>
    </row>
    <row r="727" spans="1:2">
      <c r="A727">
        <v>1394</v>
      </c>
      <c r="B727">
        <v>203</v>
      </c>
    </row>
    <row r="728" spans="1:2">
      <c r="A728">
        <v>1395</v>
      </c>
      <c r="B728" t="s">
        <v>12203</v>
      </c>
    </row>
    <row r="729" spans="1:2">
      <c r="A729">
        <v>1396</v>
      </c>
      <c r="B729" t="s">
        <v>12204</v>
      </c>
    </row>
    <row r="730" spans="1:2">
      <c r="A730">
        <v>1397</v>
      </c>
      <c r="B730" t="s">
        <v>12205</v>
      </c>
    </row>
    <row r="731" spans="1:2">
      <c r="A731">
        <v>1398</v>
      </c>
      <c r="B731" t="s">
        <v>12206</v>
      </c>
    </row>
    <row r="732" spans="1:2">
      <c r="A732">
        <v>1399</v>
      </c>
      <c r="B732" t="s">
        <v>12207</v>
      </c>
    </row>
    <row r="733" spans="1:2">
      <c r="A733">
        <v>1400</v>
      </c>
      <c r="B733" t="s">
        <v>12208</v>
      </c>
    </row>
    <row r="734" spans="1:2">
      <c r="A734">
        <v>1401</v>
      </c>
      <c r="B734">
        <v>1237</v>
      </c>
    </row>
    <row r="735" spans="1:2">
      <c r="A735">
        <v>1402</v>
      </c>
      <c r="B735">
        <v>3252</v>
      </c>
    </row>
    <row r="736" spans="1:2">
      <c r="A736">
        <v>1403</v>
      </c>
      <c r="B736" t="s">
        <v>12209</v>
      </c>
    </row>
    <row r="737" spans="1:2">
      <c r="A737">
        <v>1404</v>
      </c>
      <c r="B737" t="s">
        <v>12210</v>
      </c>
    </row>
    <row r="738" spans="1:2">
      <c r="A738">
        <v>1405</v>
      </c>
      <c r="B738" t="s">
        <v>12211</v>
      </c>
    </row>
    <row r="739" spans="1:2">
      <c r="A739">
        <v>1425</v>
      </c>
      <c r="B739" t="s">
        <v>12212</v>
      </c>
    </row>
    <row r="740" spans="1:2">
      <c r="A740">
        <v>1445</v>
      </c>
      <c r="B740" t="s">
        <v>12213</v>
      </c>
    </row>
    <row r="741" spans="1:2">
      <c r="A741">
        <v>1446</v>
      </c>
      <c r="B741" t="s">
        <v>12214</v>
      </c>
    </row>
    <row r="742" spans="1:2">
      <c r="A742">
        <v>1447</v>
      </c>
      <c r="B742" t="s">
        <v>12215</v>
      </c>
    </row>
    <row r="743" spans="1:2">
      <c r="A743">
        <v>1448</v>
      </c>
      <c r="B743" t="s">
        <v>12216</v>
      </c>
    </row>
    <row r="744" spans="1:2">
      <c r="A744">
        <v>1449</v>
      </c>
      <c r="B744" t="s">
        <v>12217</v>
      </c>
    </row>
    <row r="745" spans="1:2">
      <c r="A745">
        <v>1450</v>
      </c>
      <c r="B745" t="s">
        <v>12218</v>
      </c>
    </row>
    <row r="746" spans="1:2">
      <c r="A746">
        <v>1451</v>
      </c>
      <c r="B746" t="s">
        <v>12219</v>
      </c>
    </row>
    <row r="747" spans="1:2">
      <c r="A747">
        <v>1465</v>
      </c>
      <c r="B747" t="s">
        <v>12220</v>
      </c>
    </row>
    <row r="748" spans="1:2">
      <c r="A748">
        <v>1466</v>
      </c>
      <c r="B748" t="s">
        <v>12221</v>
      </c>
    </row>
    <row r="749" spans="1:2">
      <c r="A749">
        <v>1467</v>
      </c>
      <c r="B749">
        <v>221071</v>
      </c>
    </row>
    <row r="750" spans="1:2">
      <c r="A750">
        <v>1485</v>
      </c>
      <c r="B750" t="s">
        <v>12222</v>
      </c>
    </row>
    <row r="751" spans="1:2">
      <c r="A751">
        <v>1486</v>
      </c>
      <c r="B751" t="s">
        <v>12223</v>
      </c>
    </row>
    <row r="752" spans="1:2">
      <c r="A752">
        <v>1505</v>
      </c>
      <c r="B752" t="s">
        <v>12224</v>
      </c>
    </row>
    <row r="753" spans="1:2">
      <c r="A753">
        <v>1506</v>
      </c>
      <c r="B753" t="s">
        <v>12225</v>
      </c>
    </row>
    <row r="754" spans="1:2">
      <c r="A754">
        <v>1507</v>
      </c>
      <c r="B754" t="s">
        <v>12226</v>
      </c>
    </row>
    <row r="755" spans="1:2">
      <c r="A755">
        <v>1525</v>
      </c>
      <c r="B755" t="s">
        <v>12227</v>
      </c>
    </row>
    <row r="756" spans="1:2">
      <c r="A756">
        <v>1526</v>
      </c>
      <c r="B756" t="s">
        <v>12228</v>
      </c>
    </row>
    <row r="757" spans="1:2">
      <c r="A757">
        <v>1545</v>
      </c>
      <c r="B757" t="s">
        <v>12229</v>
      </c>
    </row>
    <row r="758" spans="1:2">
      <c r="A758">
        <v>1546</v>
      </c>
      <c r="B758" t="s">
        <v>12230</v>
      </c>
    </row>
    <row r="759" spans="1:2">
      <c r="A759">
        <v>1547</v>
      </c>
      <c r="B759" t="s">
        <v>12231</v>
      </c>
    </row>
    <row r="760" spans="1:2">
      <c r="A760">
        <v>1548</v>
      </c>
      <c r="B760" t="s">
        <v>12232</v>
      </c>
    </row>
    <row r="761" spans="1:2">
      <c r="A761">
        <v>1549</v>
      </c>
      <c r="B761" t="s">
        <v>12233</v>
      </c>
    </row>
    <row r="762" spans="1:2">
      <c r="A762">
        <v>1550</v>
      </c>
      <c r="B762" t="s">
        <v>12234</v>
      </c>
    </row>
    <row r="763" spans="1:2">
      <c r="A763">
        <v>1551</v>
      </c>
      <c r="B763" t="s">
        <v>12235</v>
      </c>
    </row>
    <row r="764" spans="1:2">
      <c r="A764">
        <v>1552</v>
      </c>
      <c r="B764" t="s">
        <v>12236</v>
      </c>
    </row>
    <row r="765" spans="1:2">
      <c r="A765">
        <v>1553</v>
      </c>
      <c r="B765" t="s">
        <v>12237</v>
      </c>
    </row>
    <row r="766" spans="1:2">
      <c r="A766">
        <v>1554</v>
      </c>
      <c r="B766" t="s">
        <v>12238</v>
      </c>
    </row>
    <row r="767" spans="1:2">
      <c r="A767">
        <v>1555</v>
      </c>
      <c r="B767" t="s">
        <v>12239</v>
      </c>
    </row>
    <row r="768" spans="1:2">
      <c r="A768">
        <v>1556</v>
      </c>
      <c r="B768" t="s">
        <v>12240</v>
      </c>
    </row>
    <row r="769" spans="1:2">
      <c r="A769">
        <v>1557</v>
      </c>
      <c r="B769" t="s">
        <v>12241</v>
      </c>
    </row>
    <row r="770" spans="1:2">
      <c r="A770">
        <v>1558</v>
      </c>
      <c r="B770" t="s">
        <v>12242</v>
      </c>
    </row>
    <row r="771" spans="1:2">
      <c r="A771">
        <v>1559</v>
      </c>
      <c r="B771" t="s">
        <v>12243</v>
      </c>
    </row>
    <row r="772" spans="1:2">
      <c r="A772">
        <v>1560</v>
      </c>
      <c r="B772" t="s">
        <v>12244</v>
      </c>
    </row>
    <row r="773" spans="1:2">
      <c r="A773">
        <v>1561</v>
      </c>
      <c r="B773" t="s">
        <v>12245</v>
      </c>
    </row>
    <row r="774" spans="1:2">
      <c r="A774">
        <v>1562</v>
      </c>
      <c r="B774" t="s">
        <v>12246</v>
      </c>
    </row>
    <row r="775" spans="1:2">
      <c r="A775">
        <v>1563</v>
      </c>
      <c r="B775" t="s">
        <v>12247</v>
      </c>
    </row>
    <row r="776" spans="1:2">
      <c r="A776">
        <v>1564</v>
      </c>
      <c r="B776" t="s">
        <v>12248</v>
      </c>
    </row>
    <row r="777" spans="1:2">
      <c r="A777">
        <v>1565</v>
      </c>
      <c r="B777" t="s">
        <v>12249</v>
      </c>
    </row>
    <row r="778" spans="1:2">
      <c r="A778">
        <v>1566</v>
      </c>
      <c r="B778" t="s">
        <v>12250</v>
      </c>
    </row>
    <row r="779" spans="1:2">
      <c r="A779">
        <v>1567</v>
      </c>
      <c r="B779" t="s">
        <v>12251</v>
      </c>
    </row>
    <row r="780" spans="1:2">
      <c r="A780">
        <v>1568</v>
      </c>
      <c r="B780" t="s">
        <v>12252</v>
      </c>
    </row>
    <row r="781" spans="1:2">
      <c r="A781">
        <v>1569</v>
      </c>
      <c r="B781" t="s">
        <v>12253</v>
      </c>
    </row>
    <row r="782" spans="1:2">
      <c r="A782">
        <v>1570</v>
      </c>
      <c r="B782" t="s">
        <v>12254</v>
      </c>
    </row>
    <row r="783" spans="1:2">
      <c r="A783">
        <v>1571</v>
      </c>
      <c r="B783" t="s">
        <v>12255</v>
      </c>
    </row>
    <row r="784" spans="1:2">
      <c r="A784">
        <v>1572</v>
      </c>
      <c r="B784" t="s">
        <v>12256</v>
      </c>
    </row>
    <row r="785" spans="1:2">
      <c r="A785">
        <v>1573</v>
      </c>
      <c r="B785" t="s">
        <v>12257</v>
      </c>
    </row>
    <row r="786" spans="1:2">
      <c r="A786">
        <v>1574</v>
      </c>
      <c r="B786" t="s">
        <v>12258</v>
      </c>
    </row>
    <row r="787" spans="1:2">
      <c r="A787">
        <v>1575</v>
      </c>
      <c r="B787" t="s">
        <v>12259</v>
      </c>
    </row>
    <row r="788" spans="1:2">
      <c r="A788">
        <v>1576</v>
      </c>
      <c r="B788" t="s">
        <v>12260</v>
      </c>
    </row>
    <row r="789" spans="1:2">
      <c r="A789">
        <v>1577</v>
      </c>
      <c r="B789" t="s">
        <v>12261</v>
      </c>
    </row>
    <row r="790" spans="1:2">
      <c r="A790">
        <v>1578</v>
      </c>
      <c r="B790" t="s">
        <v>12262</v>
      </c>
    </row>
    <row r="791" spans="1:2">
      <c r="A791">
        <v>1579</v>
      </c>
      <c r="B791" t="s">
        <v>12263</v>
      </c>
    </row>
    <row r="792" spans="1:2">
      <c r="A792">
        <v>1580</v>
      </c>
      <c r="B792" t="s">
        <v>12264</v>
      </c>
    </row>
    <row r="793" spans="1:2">
      <c r="A793">
        <v>1581</v>
      </c>
      <c r="B793" t="s">
        <v>12265</v>
      </c>
    </row>
    <row r="794" spans="1:2">
      <c r="A794">
        <v>1582</v>
      </c>
      <c r="B794" t="s">
        <v>12266</v>
      </c>
    </row>
    <row r="795" spans="1:2">
      <c r="A795">
        <v>1583</v>
      </c>
      <c r="B795" t="s">
        <v>12267</v>
      </c>
    </row>
    <row r="796" spans="1:2">
      <c r="A796">
        <v>1584</v>
      </c>
      <c r="B796" t="s">
        <v>12268</v>
      </c>
    </row>
    <row r="797" spans="1:2">
      <c r="A797">
        <v>1585</v>
      </c>
      <c r="B797" t="s">
        <v>12269</v>
      </c>
    </row>
    <row r="798" spans="1:2">
      <c r="A798">
        <v>1586</v>
      </c>
      <c r="B798" t="s">
        <v>12270</v>
      </c>
    </row>
    <row r="799" spans="1:2">
      <c r="A799">
        <v>1587</v>
      </c>
      <c r="B799" t="s">
        <v>12271</v>
      </c>
    </row>
    <row r="800" spans="1:2">
      <c r="A800">
        <v>1588</v>
      </c>
      <c r="B800" t="s">
        <v>12272</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7"/>
  <sheetViews>
    <sheetView workbookViewId="0">
      <selection activeCell="A8" sqref="A8"/>
    </sheetView>
  </sheetViews>
  <sheetFormatPr defaultColWidth="9" defaultRowHeight="12.75"/>
  <cols>
    <col min="1" max="1" width="11.140625" bestFit="1" customWidth="1"/>
    <col min="2" max="2" width="22.140625" bestFit="1" customWidth="1"/>
    <col min="3" max="4" width="15.140625" bestFit="1" customWidth="1"/>
  </cols>
  <sheetData>
    <row r="1" spans="1:4" s="54" customFormat="1">
      <c r="A1" s="54" t="s">
        <v>12273</v>
      </c>
      <c r="B1" s="54" t="s">
        <v>12274</v>
      </c>
      <c r="C1" s="55" t="s">
        <v>0</v>
      </c>
      <c r="D1" s="55" t="s">
        <v>1</v>
      </c>
    </row>
    <row r="2" spans="1:4">
      <c r="A2">
        <v>1</v>
      </c>
      <c r="B2" t="s">
        <v>12275</v>
      </c>
      <c r="C2" s="1">
        <v>40179</v>
      </c>
      <c r="D2" s="1">
        <v>2958465</v>
      </c>
    </row>
    <row r="3" spans="1:4">
      <c r="A3">
        <v>2</v>
      </c>
      <c r="B3" t="s">
        <v>12276</v>
      </c>
      <c r="C3" s="1">
        <v>40179</v>
      </c>
      <c r="D3" s="1">
        <v>2958465</v>
      </c>
    </row>
    <row r="4" spans="1:4">
      <c r="A4">
        <v>3</v>
      </c>
      <c r="B4" t="s">
        <v>12277</v>
      </c>
      <c r="C4" s="1">
        <v>40179</v>
      </c>
      <c r="D4" s="1">
        <v>2958465</v>
      </c>
    </row>
    <row r="5" spans="1:4">
      <c r="A5">
        <v>4</v>
      </c>
      <c r="B5" t="s">
        <v>12278</v>
      </c>
      <c r="C5" s="1">
        <v>40179</v>
      </c>
      <c r="D5" s="1">
        <v>2958465</v>
      </c>
    </row>
    <row r="6" spans="1:4">
      <c r="A6">
        <v>5</v>
      </c>
      <c r="B6" t="s">
        <v>12279</v>
      </c>
      <c r="C6" s="1">
        <v>40179</v>
      </c>
      <c r="D6" s="1">
        <v>2958465</v>
      </c>
    </row>
    <row r="7" spans="1:4">
      <c r="A7">
        <v>97</v>
      </c>
      <c r="B7" t="s">
        <v>134</v>
      </c>
      <c r="C7" s="1">
        <v>38718</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5"/>
  <sheetViews>
    <sheetView workbookViewId="0">
      <selection sqref="A1:D1"/>
    </sheetView>
  </sheetViews>
  <sheetFormatPr defaultColWidth="9" defaultRowHeight="12.75"/>
  <cols>
    <col min="1" max="1" width="20.42578125" bestFit="1" customWidth="1"/>
    <col min="2" max="2" width="37.85546875" bestFit="1" customWidth="1"/>
    <col min="3" max="4" width="15.140625" bestFit="1" customWidth="1"/>
  </cols>
  <sheetData>
    <row r="1" spans="1:4" s="54" customFormat="1">
      <c r="A1" s="54" t="s">
        <v>41079</v>
      </c>
      <c r="B1" s="54" t="s">
        <v>41080</v>
      </c>
      <c r="C1" s="54" t="s">
        <v>0</v>
      </c>
      <c r="D1" s="54" t="s">
        <v>1</v>
      </c>
    </row>
    <row r="2" spans="1:4">
      <c r="A2">
        <v>0</v>
      </c>
      <c r="B2" t="s">
        <v>12280</v>
      </c>
      <c r="C2" s="1">
        <v>32874</v>
      </c>
      <c r="D2" s="1">
        <v>2958465</v>
      </c>
    </row>
    <row r="3" spans="1:4">
      <c r="A3">
        <v>1</v>
      </c>
      <c r="B3" t="s">
        <v>12281</v>
      </c>
      <c r="C3" s="1">
        <v>32874</v>
      </c>
      <c r="D3" s="1">
        <v>2958465</v>
      </c>
    </row>
    <row r="4" spans="1:4">
      <c r="A4">
        <v>2</v>
      </c>
      <c r="B4" t="s">
        <v>12282</v>
      </c>
      <c r="C4" s="1">
        <v>32874</v>
      </c>
      <c r="D4" s="1">
        <v>2958465</v>
      </c>
    </row>
    <row r="5" spans="1:4">
      <c r="A5">
        <v>3</v>
      </c>
      <c r="B5" t="s">
        <v>1877</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7"/>
  <sheetViews>
    <sheetView workbookViewId="0">
      <selection activeCell="A2" sqref="A2"/>
    </sheetView>
  </sheetViews>
  <sheetFormatPr defaultColWidth="9" defaultRowHeight="12.75"/>
  <cols>
    <col min="1" max="1" width="20.42578125" bestFit="1" customWidth="1"/>
    <col min="2" max="2" width="23.85546875" bestFit="1" customWidth="1"/>
    <col min="3" max="4" width="15.140625" bestFit="1" customWidth="1"/>
  </cols>
  <sheetData>
    <row r="1" spans="1:4" s="54" customFormat="1">
      <c r="A1" s="54" t="s">
        <v>41081</v>
      </c>
      <c r="B1" s="54" t="s">
        <v>41082</v>
      </c>
      <c r="C1" s="54" t="s">
        <v>0</v>
      </c>
      <c r="D1" s="54" t="s">
        <v>1</v>
      </c>
    </row>
    <row r="2" spans="1:4">
      <c r="A2">
        <v>0</v>
      </c>
      <c r="B2" t="s">
        <v>1878</v>
      </c>
      <c r="C2" s="1">
        <v>32874</v>
      </c>
      <c r="D2" s="1">
        <v>2958465</v>
      </c>
    </row>
    <row r="3" spans="1:4">
      <c r="A3">
        <v>1</v>
      </c>
      <c r="B3" t="s">
        <v>12283</v>
      </c>
      <c r="C3" s="1">
        <v>32874</v>
      </c>
      <c r="D3" s="1">
        <v>2958465</v>
      </c>
    </row>
    <row r="4" spans="1:4">
      <c r="A4">
        <v>2</v>
      </c>
      <c r="B4" t="s">
        <v>12284</v>
      </c>
      <c r="C4" s="1">
        <v>32874</v>
      </c>
      <c r="D4" s="1">
        <v>2958465</v>
      </c>
    </row>
    <row r="5" spans="1:4">
      <c r="A5">
        <v>3</v>
      </c>
      <c r="B5" t="s">
        <v>1879</v>
      </c>
      <c r="C5" s="1">
        <v>32874</v>
      </c>
      <c r="D5" s="1">
        <v>2958465</v>
      </c>
    </row>
    <row r="6" spans="1:4">
      <c r="A6">
        <v>4</v>
      </c>
      <c r="B6" t="s">
        <v>1880</v>
      </c>
      <c r="C6" s="1">
        <v>32874</v>
      </c>
      <c r="D6" s="1">
        <v>2958465</v>
      </c>
    </row>
    <row r="7" spans="1:4">
      <c r="A7">
        <v>5</v>
      </c>
      <c r="B7" t="s">
        <v>1881</v>
      </c>
      <c r="C7" s="1">
        <v>32874</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28"/>
  <sheetViews>
    <sheetView workbookViewId="0"/>
  </sheetViews>
  <sheetFormatPr defaultColWidth="9" defaultRowHeight="12.75"/>
  <cols>
    <col min="1" max="2" width="12.85546875" bestFit="1" customWidth="1"/>
    <col min="3" max="4" width="15.140625" bestFit="1" customWidth="1"/>
  </cols>
  <sheetData>
    <row r="1" spans="1:4" s="54" customFormat="1">
      <c r="A1" s="54" t="s">
        <v>41083</v>
      </c>
      <c r="B1" s="54" t="s">
        <v>41083</v>
      </c>
      <c r="C1" s="54" t="s">
        <v>0</v>
      </c>
      <c r="D1" s="54" t="s">
        <v>1</v>
      </c>
    </row>
    <row r="2" spans="1:4">
      <c r="A2">
        <v>0</v>
      </c>
      <c r="B2" s="3"/>
      <c r="C2" s="1">
        <v>32874</v>
      </c>
      <c r="D2" s="1">
        <v>2958465</v>
      </c>
    </row>
    <row r="3" spans="1:4">
      <c r="A3">
        <v>1</v>
      </c>
      <c r="B3" t="s">
        <v>868</v>
      </c>
      <c r="C3" s="1">
        <v>32874</v>
      </c>
      <c r="D3" s="1">
        <v>2958465</v>
      </c>
    </row>
    <row r="4" spans="1:4">
      <c r="A4">
        <v>2</v>
      </c>
      <c r="B4" t="s">
        <v>346</v>
      </c>
      <c r="C4" s="1">
        <v>32874</v>
      </c>
      <c r="D4" s="1">
        <v>2958465</v>
      </c>
    </row>
    <row r="5" spans="1:4">
      <c r="A5">
        <v>3</v>
      </c>
      <c r="B5" t="s">
        <v>1882</v>
      </c>
      <c r="C5" s="1">
        <v>32874</v>
      </c>
      <c r="D5" s="1">
        <v>2958465</v>
      </c>
    </row>
    <row r="6" spans="1:4">
      <c r="A6">
        <v>4</v>
      </c>
      <c r="B6" t="s">
        <v>1883</v>
      </c>
      <c r="C6" s="1">
        <v>32874</v>
      </c>
      <c r="D6" s="1">
        <v>2958465</v>
      </c>
    </row>
    <row r="7" spans="1:4">
      <c r="A7">
        <v>5</v>
      </c>
      <c r="B7" t="s">
        <v>1884</v>
      </c>
      <c r="C7" s="1">
        <v>32874</v>
      </c>
      <c r="D7" s="1">
        <v>2958465</v>
      </c>
    </row>
    <row r="8" spans="1:4">
      <c r="A8">
        <v>6</v>
      </c>
      <c r="B8" t="s">
        <v>312</v>
      </c>
      <c r="C8" s="1">
        <v>32874</v>
      </c>
      <c r="D8" s="1">
        <v>2958465</v>
      </c>
    </row>
    <row r="9" spans="1:4">
      <c r="A9">
        <v>7</v>
      </c>
      <c r="B9" t="s">
        <v>1885</v>
      </c>
      <c r="C9" s="1">
        <v>32874</v>
      </c>
      <c r="D9" s="1">
        <v>2958465</v>
      </c>
    </row>
    <row r="10" spans="1:4">
      <c r="A10">
        <v>8</v>
      </c>
      <c r="B10" t="s">
        <v>862</v>
      </c>
      <c r="C10" s="1">
        <v>32874</v>
      </c>
      <c r="D10" s="1">
        <v>2958465</v>
      </c>
    </row>
    <row r="11" spans="1:4">
      <c r="A11">
        <v>9</v>
      </c>
      <c r="B11" t="s">
        <v>1886</v>
      </c>
      <c r="C11" s="1">
        <v>32874</v>
      </c>
      <c r="D11" s="1">
        <v>2958465</v>
      </c>
    </row>
    <row r="12" spans="1:4">
      <c r="A12">
        <v>10</v>
      </c>
      <c r="B12" t="s">
        <v>1887</v>
      </c>
      <c r="C12" s="1">
        <v>32874</v>
      </c>
      <c r="D12" s="1">
        <v>2958465</v>
      </c>
    </row>
    <row r="13" spans="1:4">
      <c r="A13">
        <v>11</v>
      </c>
      <c r="B13" t="s">
        <v>622</v>
      </c>
      <c r="C13" s="1">
        <v>32874</v>
      </c>
      <c r="D13" s="1">
        <v>2958465</v>
      </c>
    </row>
    <row r="14" spans="1:4">
      <c r="A14">
        <v>12</v>
      </c>
      <c r="B14" t="s">
        <v>1888</v>
      </c>
      <c r="C14" s="1">
        <v>32874</v>
      </c>
      <c r="D14" s="1">
        <v>2958465</v>
      </c>
    </row>
    <row r="15" spans="1:4">
      <c r="A15">
        <v>13</v>
      </c>
      <c r="B15" t="s">
        <v>1889</v>
      </c>
      <c r="C15" s="1">
        <v>32874</v>
      </c>
      <c r="D15" s="1">
        <v>2958465</v>
      </c>
    </row>
    <row r="16" spans="1:4">
      <c r="A16">
        <v>14</v>
      </c>
      <c r="B16" t="s">
        <v>1864</v>
      </c>
      <c r="C16" s="1">
        <v>32874</v>
      </c>
      <c r="D16" s="1">
        <v>2958465</v>
      </c>
    </row>
    <row r="17" spans="1:4">
      <c r="A17">
        <v>15</v>
      </c>
      <c r="B17" t="s">
        <v>1865</v>
      </c>
      <c r="C17" s="1">
        <v>32874</v>
      </c>
      <c r="D17" s="1">
        <v>2958465</v>
      </c>
    </row>
    <row r="18" spans="1:4">
      <c r="A18">
        <v>16</v>
      </c>
      <c r="B18" t="s">
        <v>1890</v>
      </c>
      <c r="C18" s="1">
        <v>32874</v>
      </c>
      <c r="D18" s="1">
        <v>2958465</v>
      </c>
    </row>
    <row r="19" spans="1:4">
      <c r="A19">
        <v>17</v>
      </c>
      <c r="B19" t="s">
        <v>1891</v>
      </c>
      <c r="C19" s="1">
        <v>32874</v>
      </c>
      <c r="D19" s="1">
        <v>2958465</v>
      </c>
    </row>
    <row r="20" spans="1:4">
      <c r="A20">
        <v>18</v>
      </c>
      <c r="B20" t="s">
        <v>902</v>
      </c>
      <c r="C20" s="1">
        <v>32874</v>
      </c>
      <c r="D20" s="1">
        <v>2958465</v>
      </c>
    </row>
    <row r="21" spans="1:4">
      <c r="A21">
        <v>19</v>
      </c>
      <c r="B21" t="s">
        <v>1892</v>
      </c>
      <c r="C21" s="1">
        <v>32874</v>
      </c>
      <c r="D21" s="1">
        <v>2958465</v>
      </c>
    </row>
    <row r="22" spans="1:4">
      <c r="A22">
        <v>20</v>
      </c>
      <c r="B22" t="s">
        <v>1893</v>
      </c>
      <c r="C22" s="1">
        <v>32874</v>
      </c>
      <c r="D22" s="1">
        <v>2958465</v>
      </c>
    </row>
    <row r="23" spans="1:4">
      <c r="A23">
        <v>21</v>
      </c>
      <c r="B23" t="s">
        <v>1894</v>
      </c>
      <c r="C23" s="1">
        <v>32874</v>
      </c>
      <c r="D23" s="1">
        <v>2958465</v>
      </c>
    </row>
    <row r="24" spans="1:4">
      <c r="A24">
        <v>22</v>
      </c>
      <c r="B24" t="s">
        <v>1895</v>
      </c>
      <c r="C24" s="1">
        <v>32874</v>
      </c>
      <c r="D24" s="1">
        <v>2958465</v>
      </c>
    </row>
    <row r="25" spans="1:4">
      <c r="A25">
        <v>23</v>
      </c>
      <c r="B25" t="s">
        <v>313</v>
      </c>
      <c r="C25" s="1">
        <v>32874</v>
      </c>
      <c r="D25" s="1">
        <v>2958465</v>
      </c>
    </row>
    <row r="26" spans="1:4">
      <c r="A26">
        <v>24</v>
      </c>
      <c r="B26" t="s">
        <v>505</v>
      </c>
      <c r="C26" s="1">
        <v>32874</v>
      </c>
      <c r="D26" s="1">
        <v>2958465</v>
      </c>
    </row>
    <row r="27" spans="1:4">
      <c r="A27">
        <v>25</v>
      </c>
      <c r="B27" t="s">
        <v>12285</v>
      </c>
      <c r="C27" s="1">
        <v>32874</v>
      </c>
      <c r="D27" s="1">
        <v>2958465</v>
      </c>
    </row>
    <row r="28" spans="1:4">
      <c r="A28">
        <v>26</v>
      </c>
      <c r="B28" t="s">
        <v>730</v>
      </c>
      <c r="C28" s="1">
        <v>32874</v>
      </c>
      <c r="D2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27"/>
  <sheetViews>
    <sheetView workbookViewId="0">
      <selection activeCell="A2" sqref="A2"/>
    </sheetView>
  </sheetViews>
  <sheetFormatPr defaultColWidth="9" defaultRowHeight="12.75"/>
  <cols>
    <col min="1" max="1" width="12.85546875" bestFit="1" customWidth="1"/>
    <col min="2" max="2" width="23.85546875" bestFit="1" customWidth="1"/>
    <col min="3" max="4" width="15.140625" bestFit="1" customWidth="1"/>
  </cols>
  <sheetData>
    <row r="1" spans="1:4" s="54" customFormat="1">
      <c r="A1" s="54" t="s">
        <v>12286</v>
      </c>
      <c r="B1" s="54" t="s">
        <v>12287</v>
      </c>
      <c r="C1" s="55" t="s">
        <v>0</v>
      </c>
      <c r="D1" s="55" t="s">
        <v>1</v>
      </c>
    </row>
    <row r="2" spans="1:4">
      <c r="A2">
        <v>1</v>
      </c>
      <c r="B2" t="s">
        <v>1896</v>
      </c>
      <c r="C2" s="1">
        <v>32874</v>
      </c>
      <c r="D2" s="1">
        <v>2958465</v>
      </c>
    </row>
    <row r="3" spans="1:4">
      <c r="A3">
        <v>2</v>
      </c>
      <c r="B3" t="s">
        <v>12288</v>
      </c>
      <c r="C3" s="1">
        <v>32874</v>
      </c>
      <c r="D3" s="1">
        <v>2958465</v>
      </c>
    </row>
    <row r="4" spans="1:4">
      <c r="A4">
        <v>3</v>
      </c>
      <c r="B4" t="s">
        <v>12289</v>
      </c>
      <c r="C4" s="1">
        <v>32874</v>
      </c>
      <c r="D4" s="1">
        <v>2958465</v>
      </c>
    </row>
    <row r="5" spans="1:4">
      <c r="A5">
        <v>4</v>
      </c>
      <c r="B5" t="s">
        <v>1897</v>
      </c>
      <c r="C5" s="1">
        <v>32874</v>
      </c>
      <c r="D5" s="1">
        <v>2958465</v>
      </c>
    </row>
    <row r="6" spans="1:4">
      <c r="A6">
        <v>5</v>
      </c>
      <c r="B6" t="s">
        <v>1898</v>
      </c>
      <c r="C6" s="1">
        <v>32874</v>
      </c>
      <c r="D6" s="1">
        <v>2958465</v>
      </c>
    </row>
    <row r="7" spans="1:4">
      <c r="A7">
        <v>6</v>
      </c>
      <c r="B7" t="s">
        <v>12290</v>
      </c>
      <c r="C7" s="1">
        <v>32874</v>
      </c>
      <c r="D7" s="1">
        <v>2958465</v>
      </c>
    </row>
    <row r="8" spans="1:4">
      <c r="A8">
        <v>7</v>
      </c>
      <c r="B8" t="s">
        <v>1899</v>
      </c>
      <c r="C8" s="1">
        <v>32874</v>
      </c>
      <c r="D8" s="1">
        <v>2958465</v>
      </c>
    </row>
    <row r="9" spans="1:4">
      <c r="A9">
        <v>8</v>
      </c>
      <c r="B9" t="s">
        <v>12291</v>
      </c>
      <c r="C9" s="1">
        <v>32874</v>
      </c>
      <c r="D9" s="1">
        <v>2958465</v>
      </c>
    </row>
    <row r="10" spans="1:4">
      <c r="A10">
        <v>9</v>
      </c>
      <c r="B10" t="s">
        <v>1900</v>
      </c>
      <c r="C10" s="1">
        <v>32874</v>
      </c>
      <c r="D10" s="1">
        <v>2958465</v>
      </c>
    </row>
    <row r="11" spans="1:4">
      <c r="A11">
        <v>10</v>
      </c>
      <c r="B11" t="s">
        <v>12292</v>
      </c>
      <c r="C11" s="1">
        <v>32874</v>
      </c>
      <c r="D11" s="1">
        <v>2958465</v>
      </c>
    </row>
    <row r="12" spans="1:4">
      <c r="A12">
        <v>11</v>
      </c>
      <c r="B12" t="s">
        <v>12293</v>
      </c>
      <c r="C12" s="1">
        <v>32874</v>
      </c>
      <c r="D12" s="1">
        <v>2958465</v>
      </c>
    </row>
    <row r="13" spans="1:4">
      <c r="A13">
        <v>12</v>
      </c>
      <c r="B13" t="s">
        <v>1901</v>
      </c>
      <c r="C13" s="1">
        <v>32874</v>
      </c>
      <c r="D13" s="1">
        <v>2958465</v>
      </c>
    </row>
    <row r="14" spans="1:4">
      <c r="A14">
        <v>13</v>
      </c>
      <c r="B14" t="s">
        <v>12294</v>
      </c>
      <c r="C14" s="1">
        <v>32874</v>
      </c>
      <c r="D14" s="1">
        <v>2958465</v>
      </c>
    </row>
    <row r="15" spans="1:4">
      <c r="A15">
        <v>14</v>
      </c>
      <c r="B15" t="s">
        <v>1902</v>
      </c>
      <c r="C15" s="1">
        <v>32874</v>
      </c>
      <c r="D15" s="1">
        <v>2958465</v>
      </c>
    </row>
    <row r="16" spans="1:4">
      <c r="A16">
        <v>15</v>
      </c>
      <c r="B16" t="s">
        <v>1903</v>
      </c>
      <c r="C16" s="1">
        <v>32874</v>
      </c>
      <c r="D16" s="1">
        <v>2958465</v>
      </c>
    </row>
    <row r="17" spans="1:4">
      <c r="A17">
        <v>16</v>
      </c>
      <c r="B17" t="s">
        <v>12295</v>
      </c>
      <c r="C17" s="1">
        <v>32874</v>
      </c>
      <c r="D17" s="1">
        <v>2958465</v>
      </c>
    </row>
    <row r="18" spans="1:4">
      <c r="A18">
        <v>17</v>
      </c>
      <c r="B18" t="s">
        <v>12296</v>
      </c>
      <c r="C18" s="1">
        <v>32874</v>
      </c>
      <c r="D18" s="1">
        <v>2958465</v>
      </c>
    </row>
    <row r="19" spans="1:4">
      <c r="A19">
        <v>18</v>
      </c>
      <c r="B19" t="s">
        <v>12297</v>
      </c>
      <c r="C19" s="1">
        <v>32874</v>
      </c>
      <c r="D19" s="1">
        <v>2958465</v>
      </c>
    </row>
    <row r="20" spans="1:4">
      <c r="A20">
        <v>19</v>
      </c>
      <c r="B20" t="s">
        <v>1904</v>
      </c>
      <c r="C20" s="1">
        <v>32874</v>
      </c>
      <c r="D20" s="1">
        <v>2958465</v>
      </c>
    </row>
    <row r="21" spans="1:4">
      <c r="A21">
        <v>20</v>
      </c>
      <c r="B21" t="s">
        <v>1905</v>
      </c>
      <c r="C21" s="1">
        <v>32874</v>
      </c>
      <c r="D21" s="1">
        <v>2958465</v>
      </c>
    </row>
    <row r="22" spans="1:4">
      <c r="A22">
        <v>21</v>
      </c>
      <c r="B22" t="s">
        <v>1906</v>
      </c>
      <c r="C22" s="1">
        <v>32874</v>
      </c>
      <c r="D22" s="1">
        <v>2958465</v>
      </c>
    </row>
    <row r="23" spans="1:4">
      <c r="A23">
        <v>22</v>
      </c>
      <c r="B23" t="s">
        <v>12298</v>
      </c>
      <c r="C23" s="1">
        <v>32874</v>
      </c>
      <c r="D23" s="1">
        <v>2958465</v>
      </c>
    </row>
    <row r="24" spans="1:4">
      <c r="A24">
        <v>23</v>
      </c>
      <c r="B24" t="s">
        <v>1877</v>
      </c>
      <c r="C24" s="1">
        <v>32874</v>
      </c>
      <c r="D24" s="1">
        <v>2958465</v>
      </c>
    </row>
    <row r="25" spans="1:4">
      <c r="A25">
        <v>24</v>
      </c>
      <c r="B25" t="s">
        <v>12299</v>
      </c>
      <c r="C25" s="1">
        <v>32874</v>
      </c>
      <c r="D25" s="1">
        <v>2958465</v>
      </c>
    </row>
    <row r="26" spans="1:4">
      <c r="A26">
        <v>25</v>
      </c>
      <c r="B26" t="s">
        <v>12300</v>
      </c>
      <c r="C26" s="1">
        <v>32874</v>
      </c>
      <c r="D26" s="1">
        <v>2958465</v>
      </c>
    </row>
    <row r="27" spans="1:4">
      <c r="A27">
        <v>26</v>
      </c>
      <c r="B27" t="s">
        <v>12301</v>
      </c>
      <c r="C27" s="1">
        <v>32874</v>
      </c>
      <c r="D2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
  <sheetViews>
    <sheetView workbookViewId="0">
      <selection activeCell="A9" sqref="A9:D9"/>
    </sheetView>
  </sheetViews>
  <sheetFormatPr defaultColWidth="9" defaultRowHeight="12.75"/>
  <cols>
    <col min="1" max="1" width="14" bestFit="1" customWidth="1"/>
    <col min="2" max="2" width="28.140625" customWidth="1"/>
    <col min="3" max="4" width="15.140625" bestFit="1" customWidth="1"/>
  </cols>
  <sheetData>
    <row r="1" spans="1:4" s="54" customFormat="1">
      <c r="A1" s="54" t="s">
        <v>41084</v>
      </c>
      <c r="B1" s="54" t="s">
        <v>41084</v>
      </c>
      <c r="C1" s="54" t="s">
        <v>0</v>
      </c>
      <c r="D1" s="54" t="s">
        <v>1</v>
      </c>
    </row>
    <row r="2" spans="1:4">
      <c r="A2">
        <v>0</v>
      </c>
      <c r="B2" t="s">
        <v>133</v>
      </c>
      <c r="C2" s="1">
        <v>40179</v>
      </c>
      <c r="D2" s="1">
        <v>2958465</v>
      </c>
    </row>
    <row r="3" spans="1:4">
      <c r="A3">
        <v>1</v>
      </c>
      <c r="B3" t="s">
        <v>1862</v>
      </c>
      <c r="C3" s="1">
        <v>32874</v>
      </c>
      <c r="D3" s="1">
        <v>43100</v>
      </c>
    </row>
    <row r="4" spans="1:4">
      <c r="A4">
        <v>1</v>
      </c>
      <c r="B4" t="s">
        <v>41330</v>
      </c>
      <c r="C4" s="1">
        <v>43101</v>
      </c>
      <c r="D4" s="1">
        <v>2958465</v>
      </c>
    </row>
    <row r="5" spans="1:4">
      <c r="A5">
        <v>2</v>
      </c>
      <c r="B5" t="s">
        <v>12302</v>
      </c>
      <c r="C5" s="1">
        <v>32874</v>
      </c>
      <c r="D5" s="1">
        <v>43100</v>
      </c>
    </row>
    <row r="6" spans="1:4">
      <c r="A6">
        <v>2</v>
      </c>
      <c r="B6" t="s">
        <v>41336</v>
      </c>
      <c r="C6" s="1">
        <v>43101</v>
      </c>
      <c r="D6" s="1">
        <v>2958465</v>
      </c>
    </row>
    <row r="7" spans="1:4">
      <c r="A7">
        <v>3</v>
      </c>
      <c r="B7" t="s">
        <v>326</v>
      </c>
      <c r="C7" s="1">
        <v>32874</v>
      </c>
      <c r="D7" s="1">
        <v>2958465</v>
      </c>
    </row>
    <row r="8" spans="1:4">
      <c r="A8">
        <v>4</v>
      </c>
      <c r="B8" t="s">
        <v>234</v>
      </c>
      <c r="C8" s="1">
        <v>32874</v>
      </c>
      <c r="D8" s="1">
        <v>43100</v>
      </c>
    </row>
    <row r="9" spans="1:4">
      <c r="A9">
        <v>4</v>
      </c>
      <c r="B9" t="s">
        <v>41335</v>
      </c>
      <c r="C9" s="1">
        <v>43101</v>
      </c>
      <c r="D9" s="1">
        <v>2958465</v>
      </c>
    </row>
    <row r="10" spans="1:4">
      <c r="A10">
        <v>5</v>
      </c>
      <c r="B10" t="s">
        <v>328</v>
      </c>
      <c r="C10" s="1">
        <v>32874</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r:id="rId1"/>
  <headerFooter>
    <oddHeader>&amp;C&amp;A</oddHeader>
    <oddFooter>&amp;CPage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7"/>
  <sheetViews>
    <sheetView workbookViewId="0">
      <selection activeCell="A8" sqref="A8"/>
    </sheetView>
  </sheetViews>
  <sheetFormatPr defaultColWidth="9" defaultRowHeight="12.75"/>
  <cols>
    <col min="1" max="1" width="22.42578125" bestFit="1" customWidth="1"/>
    <col min="2" max="2" width="25.85546875" bestFit="1" customWidth="1"/>
    <col min="3" max="4" width="15.140625" bestFit="1" customWidth="1"/>
  </cols>
  <sheetData>
    <row r="1" spans="1:4" s="54" customFormat="1">
      <c r="A1" s="54" t="s">
        <v>12317</v>
      </c>
      <c r="B1" s="54" t="s">
        <v>12318</v>
      </c>
      <c r="C1" s="55" t="s">
        <v>0</v>
      </c>
      <c r="D1" s="55" t="s">
        <v>1</v>
      </c>
    </row>
    <row r="2" spans="1:4">
      <c r="A2">
        <v>-2</v>
      </c>
      <c r="B2" t="s">
        <v>2</v>
      </c>
      <c r="C2" s="1"/>
      <c r="D2" s="1"/>
    </row>
    <row r="3" spans="1:4">
      <c r="A3">
        <v>-1</v>
      </c>
      <c r="B3" t="s">
        <v>3</v>
      </c>
      <c r="C3" s="1"/>
      <c r="D3" s="1"/>
    </row>
    <row r="4" spans="1:4">
      <c r="A4">
        <v>1</v>
      </c>
      <c r="B4" t="s">
        <v>1872</v>
      </c>
      <c r="C4" s="1">
        <v>36161</v>
      </c>
      <c r="D4" s="1">
        <v>2958465</v>
      </c>
    </row>
    <row r="5" spans="1:4">
      <c r="A5">
        <v>2</v>
      </c>
      <c r="B5" t="s">
        <v>327</v>
      </c>
      <c r="C5" s="1">
        <v>36161</v>
      </c>
      <c r="D5" s="1">
        <v>2958465</v>
      </c>
    </row>
    <row r="6" spans="1:4">
      <c r="A6">
        <v>3</v>
      </c>
      <c r="B6" t="s">
        <v>2040</v>
      </c>
      <c r="C6" s="1">
        <v>36161</v>
      </c>
      <c r="D6" s="1">
        <v>2958465</v>
      </c>
    </row>
    <row r="7" spans="1:4">
      <c r="A7">
        <v>4</v>
      </c>
      <c r="B7" t="s">
        <v>1918</v>
      </c>
      <c r="C7" s="1">
        <v>40179</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8"/>
  <sheetViews>
    <sheetView topLeftCell="A18" zoomScale="85" zoomScaleNormal="85" workbookViewId="0">
      <selection activeCell="J37" sqref="J37"/>
    </sheetView>
  </sheetViews>
  <sheetFormatPr defaultColWidth="9.140625" defaultRowHeight="15"/>
  <cols>
    <col min="1" max="1" width="28.85546875" style="12" customWidth="1"/>
    <col min="2" max="2" width="37.85546875" style="29" customWidth="1"/>
    <col min="3" max="3" width="5.42578125" style="12" customWidth="1"/>
    <col min="4" max="4" width="4.42578125" style="12" customWidth="1"/>
    <col min="5" max="6" width="12" style="12" customWidth="1"/>
    <col min="7" max="7" width="7.42578125" style="12" customWidth="1"/>
    <col min="8" max="8" width="58.85546875" style="12" customWidth="1"/>
    <col min="9" max="9" width="15.85546875" style="12" customWidth="1"/>
    <col min="10" max="10" width="28" style="12" customWidth="1"/>
    <col min="11" max="11" width="49.85546875" style="12" customWidth="1"/>
    <col min="12" max="12" width="45.42578125" style="12" customWidth="1"/>
    <col min="13" max="1025" width="12" style="12" customWidth="1"/>
    <col min="1026" max="16384" width="9.140625" style="12"/>
  </cols>
  <sheetData>
    <row r="1" spans="1:12" ht="15.75">
      <c r="A1" s="96" t="s">
        <v>40962</v>
      </c>
      <c r="B1" s="96"/>
      <c r="C1" s="96"/>
      <c r="D1" s="96"/>
      <c r="E1" s="96"/>
      <c r="F1" s="96"/>
      <c r="G1" s="96"/>
      <c r="H1" s="96"/>
      <c r="I1" s="96"/>
      <c r="J1" s="96"/>
      <c r="K1" s="96"/>
      <c r="L1" s="48"/>
    </row>
    <row r="2" spans="1:12" ht="15.75">
      <c r="A2" s="48"/>
      <c r="B2" s="49"/>
      <c r="C2" s="50"/>
      <c r="D2" s="50"/>
      <c r="E2" s="50"/>
      <c r="F2" s="50"/>
      <c r="G2" s="50"/>
      <c r="H2" s="50"/>
      <c r="I2" s="50"/>
      <c r="J2" s="50"/>
      <c r="K2" s="50"/>
      <c r="L2" s="50"/>
    </row>
    <row r="3" spans="1:12" ht="15.75">
      <c r="A3" s="48" t="s">
        <v>40963</v>
      </c>
      <c r="B3" s="35"/>
      <c r="C3" s="18"/>
      <c r="D3" s="18"/>
      <c r="E3" s="18"/>
      <c r="F3" s="18"/>
      <c r="G3" s="19"/>
      <c r="H3" s="18"/>
      <c r="I3" s="18"/>
      <c r="J3" s="18"/>
      <c r="K3" s="18"/>
      <c r="L3" s="18"/>
    </row>
    <row r="4" spans="1:12">
      <c r="A4" s="20"/>
      <c r="B4" s="35"/>
      <c r="C4" s="18"/>
      <c r="D4" s="18"/>
      <c r="E4" s="18"/>
      <c r="F4" s="18"/>
      <c r="G4" s="19"/>
      <c r="H4" s="18"/>
      <c r="I4" s="18"/>
      <c r="J4" s="18"/>
      <c r="K4" s="18"/>
      <c r="L4" s="18"/>
    </row>
    <row r="5" spans="1:12">
      <c r="A5" s="20"/>
      <c r="B5" s="35"/>
      <c r="C5" s="18"/>
      <c r="D5" s="18"/>
      <c r="E5" s="18"/>
      <c r="F5" s="18"/>
      <c r="G5" s="19"/>
      <c r="H5" s="18"/>
      <c r="I5" s="18"/>
      <c r="J5" s="18"/>
      <c r="K5" s="18"/>
      <c r="L5" s="18"/>
    </row>
    <row r="6" spans="1:12" ht="255">
      <c r="A6" s="21" t="s">
        <v>39781</v>
      </c>
      <c r="B6" s="21" t="s">
        <v>39782</v>
      </c>
      <c r="C6" s="21" t="s">
        <v>39783</v>
      </c>
      <c r="D6" s="21" t="s">
        <v>39784</v>
      </c>
      <c r="E6" s="21" t="s">
        <v>39785</v>
      </c>
      <c r="F6" s="21" t="s">
        <v>39786</v>
      </c>
      <c r="G6" s="21" t="s">
        <v>39787</v>
      </c>
      <c r="H6" s="21" t="s">
        <v>39788</v>
      </c>
      <c r="I6" s="21" t="s">
        <v>39789</v>
      </c>
      <c r="J6" s="21" t="s">
        <v>39790</v>
      </c>
      <c r="K6" s="21" t="s">
        <v>39791</v>
      </c>
      <c r="L6" s="21" t="s">
        <v>39792</v>
      </c>
    </row>
    <row r="7" spans="1:12" ht="45">
      <c r="A7" s="27" t="s">
        <v>39794</v>
      </c>
      <c r="B7" s="23" t="s">
        <v>39795</v>
      </c>
      <c r="C7" s="27"/>
      <c r="D7" s="27"/>
      <c r="E7" s="20" t="s">
        <v>39796</v>
      </c>
      <c r="F7" s="20" t="s">
        <v>39797</v>
      </c>
      <c r="G7" s="28"/>
      <c r="H7" s="12" t="s">
        <v>40524</v>
      </c>
      <c r="I7" s="29" t="s">
        <v>39799</v>
      </c>
      <c r="K7" s="20"/>
      <c r="L7" s="20" t="s">
        <v>39800</v>
      </c>
    </row>
    <row r="8" spans="1:12" ht="30">
      <c r="A8" s="51" t="s">
        <v>40525</v>
      </c>
      <c r="B8" s="29" t="s">
        <v>40526</v>
      </c>
      <c r="C8" s="27"/>
      <c r="D8" s="27"/>
      <c r="E8" s="27" t="s">
        <v>39796</v>
      </c>
      <c r="F8" s="20" t="s">
        <v>39797</v>
      </c>
      <c r="G8" s="25"/>
      <c r="H8" s="20" t="s">
        <v>40964</v>
      </c>
      <c r="I8" s="20" t="s">
        <v>39799</v>
      </c>
      <c r="J8" s="20"/>
      <c r="K8" s="27"/>
      <c r="L8" s="20" t="s">
        <v>40528</v>
      </c>
    </row>
    <row r="9" spans="1:12" ht="30">
      <c r="A9" s="12" t="s">
        <v>40852</v>
      </c>
      <c r="B9" s="29" t="s">
        <v>40853</v>
      </c>
      <c r="C9" s="27"/>
      <c r="D9" s="27"/>
      <c r="E9" s="27" t="s">
        <v>39796</v>
      </c>
      <c r="F9" s="20" t="s">
        <v>39797</v>
      </c>
      <c r="G9" s="28"/>
      <c r="H9" s="20" t="s">
        <v>40965</v>
      </c>
      <c r="I9" s="29" t="s">
        <v>39799</v>
      </c>
      <c r="J9" s="20"/>
      <c r="K9" s="27"/>
      <c r="L9" s="20" t="s">
        <v>40855</v>
      </c>
    </row>
    <row r="10" spans="1:12">
      <c r="A10" s="12" t="s">
        <v>40856</v>
      </c>
      <c r="B10" s="23" t="s">
        <v>40857</v>
      </c>
      <c r="C10" s="27"/>
      <c r="D10" s="27"/>
      <c r="E10" s="27" t="s">
        <v>39796</v>
      </c>
      <c r="F10" s="20" t="s">
        <v>39797</v>
      </c>
      <c r="G10" s="28"/>
      <c r="H10" s="20" t="s">
        <v>40858</v>
      </c>
      <c r="I10" s="29" t="s">
        <v>39799</v>
      </c>
      <c r="J10" s="52" t="str">
        <f>HYPERLINK("#'PRSN_TYPE_LKP'!A1","PRSN_TYPE_LKP")</f>
        <v>PRSN_TYPE_LKP</v>
      </c>
      <c r="K10" s="12" t="s">
        <v>40859</v>
      </c>
      <c r="L10" s="20" t="s">
        <v>40860</v>
      </c>
    </row>
    <row r="11" spans="1:12" ht="60">
      <c r="A11" s="12" t="s">
        <v>40861</v>
      </c>
      <c r="B11" s="29" t="s">
        <v>40862</v>
      </c>
      <c r="C11" s="27"/>
      <c r="D11" s="27"/>
      <c r="E11" s="27" t="s">
        <v>39796</v>
      </c>
      <c r="F11" s="20" t="s">
        <v>39797</v>
      </c>
      <c r="G11" s="28"/>
      <c r="H11" s="20" t="s">
        <v>40966</v>
      </c>
      <c r="I11" s="29" t="s">
        <v>39799</v>
      </c>
      <c r="J11" s="52" t="str">
        <f>HYPERLINK("#'OCCPNT_POS_LKP'!A1","OCCPNT_POS_LKP")</f>
        <v>OCCPNT_POS_LKP</v>
      </c>
      <c r="K11" s="12" t="s">
        <v>40864</v>
      </c>
      <c r="L11" s="53" t="s">
        <v>40865</v>
      </c>
    </row>
    <row r="12" spans="1:12">
      <c r="A12" s="51" t="s">
        <v>40866</v>
      </c>
      <c r="B12" s="29" t="s">
        <v>40867</v>
      </c>
      <c r="C12" s="27"/>
      <c r="D12" s="27"/>
      <c r="E12" s="27" t="s">
        <v>39796</v>
      </c>
      <c r="F12" s="20" t="s">
        <v>39797</v>
      </c>
      <c r="G12" s="28"/>
      <c r="H12" s="20" t="s">
        <v>40967</v>
      </c>
      <c r="I12" s="29" t="s">
        <v>39799</v>
      </c>
      <c r="J12" s="52" t="str">
        <f>HYPERLINK("#'INJRY_SEV_LKP'!A1","INJRY_SEV_LKP")</f>
        <v>INJRY_SEV_LKP</v>
      </c>
      <c r="K12" s="12" t="s">
        <v>40869</v>
      </c>
      <c r="L12" s="20" t="s">
        <v>40870</v>
      </c>
    </row>
    <row r="13" spans="1:12">
      <c r="A13" s="51" t="s">
        <v>40871</v>
      </c>
      <c r="B13" s="29" t="s">
        <v>40872</v>
      </c>
      <c r="C13" s="27"/>
      <c r="D13" s="27"/>
      <c r="E13" s="27" t="s">
        <v>39796</v>
      </c>
      <c r="F13" s="20" t="s">
        <v>39797</v>
      </c>
      <c r="G13" s="28"/>
      <c r="H13" s="20" t="s">
        <v>40968</v>
      </c>
      <c r="I13" s="29" t="s">
        <v>39799</v>
      </c>
      <c r="J13" s="20"/>
      <c r="K13" s="27"/>
      <c r="L13" s="20" t="s">
        <v>40874</v>
      </c>
    </row>
    <row r="14" spans="1:12" ht="30">
      <c r="A14" s="51" t="s">
        <v>40875</v>
      </c>
      <c r="B14" s="23" t="s">
        <v>40876</v>
      </c>
      <c r="C14" s="27"/>
      <c r="D14" s="27"/>
      <c r="E14" s="27" t="s">
        <v>39796</v>
      </c>
      <c r="F14" s="20" t="s">
        <v>39797</v>
      </c>
      <c r="G14" s="28"/>
      <c r="H14" s="20" t="s">
        <v>40969</v>
      </c>
      <c r="I14" s="29" t="s">
        <v>39799</v>
      </c>
      <c r="J14" s="52" t="str">
        <f>HYPERLINK("#'DRVR_ETHNCTY_LKP'!A1","DRVR_ETHNTY_LKP")</f>
        <v>DRVR_ETHNTY_LKP</v>
      </c>
      <c r="K14" s="12" t="s">
        <v>40878</v>
      </c>
      <c r="L14" s="20" t="s">
        <v>40879</v>
      </c>
    </row>
    <row r="15" spans="1:12" ht="30">
      <c r="A15" s="51" t="s">
        <v>40880</v>
      </c>
      <c r="B15" s="23" t="s">
        <v>40881</v>
      </c>
      <c r="C15" s="27"/>
      <c r="D15" s="27"/>
      <c r="E15" s="27" t="s">
        <v>39796</v>
      </c>
      <c r="F15" s="20" t="s">
        <v>39797</v>
      </c>
      <c r="G15" s="28"/>
      <c r="H15" s="20" t="s">
        <v>40970</v>
      </c>
      <c r="I15" s="29" t="s">
        <v>39799</v>
      </c>
      <c r="J15" s="52" t="str">
        <f>HYPERLINK("#'GNDR_LKP'!A1","GNDR_LKP")</f>
        <v>GNDR_LKP</v>
      </c>
      <c r="K15" s="12" t="s">
        <v>40883</v>
      </c>
      <c r="L15" s="20" t="s">
        <v>40884</v>
      </c>
    </row>
    <row r="16" spans="1:12" ht="45">
      <c r="A16" s="51" t="s">
        <v>40885</v>
      </c>
      <c r="B16" s="29" t="s">
        <v>40886</v>
      </c>
      <c r="C16" s="27"/>
      <c r="D16" s="27"/>
      <c r="E16" s="27" t="s">
        <v>39796</v>
      </c>
      <c r="F16" s="20" t="s">
        <v>39797</v>
      </c>
      <c r="G16" s="28"/>
      <c r="H16" s="20" t="s">
        <v>40971</v>
      </c>
      <c r="I16" s="29" t="s">
        <v>39799</v>
      </c>
      <c r="J16" s="52" t="str">
        <f>HYPERLINK("#'EJCT_LKP'!A1","EJCT_LKP")</f>
        <v>EJCT_LKP</v>
      </c>
      <c r="K16" s="12" t="s">
        <v>40888</v>
      </c>
      <c r="L16" s="20" t="s">
        <v>40889</v>
      </c>
    </row>
    <row r="17" spans="1:12" ht="30">
      <c r="A17" s="51" t="s">
        <v>40890</v>
      </c>
      <c r="B17" s="29" t="s">
        <v>40891</v>
      </c>
      <c r="C17" s="27"/>
      <c r="D17" s="27"/>
      <c r="E17" s="27" t="s">
        <v>39796</v>
      </c>
      <c r="F17" s="20" t="s">
        <v>39797</v>
      </c>
      <c r="G17" s="28"/>
      <c r="H17" s="20" t="s">
        <v>40972</v>
      </c>
      <c r="I17" s="29" t="s">
        <v>39799</v>
      </c>
      <c r="J17" s="52" t="str">
        <f>HYPERLINK("#'REST_LKP'!A1","REST_LKP")</f>
        <v>REST_LKP</v>
      </c>
      <c r="K17" s="12" t="s">
        <v>40893</v>
      </c>
      <c r="L17" s="20" t="s">
        <v>40894</v>
      </c>
    </row>
    <row r="18" spans="1:12" ht="45">
      <c r="A18" s="51" t="s">
        <v>40895</v>
      </c>
      <c r="B18" s="29" t="s">
        <v>40896</v>
      </c>
      <c r="C18" s="27"/>
      <c r="D18" s="27"/>
      <c r="E18" s="27" t="s">
        <v>39796</v>
      </c>
      <c r="F18" s="20" t="s">
        <v>39797</v>
      </c>
      <c r="G18" s="28"/>
      <c r="H18" s="20" t="s">
        <v>40973</v>
      </c>
      <c r="I18" s="29" t="s">
        <v>39799</v>
      </c>
      <c r="J18" s="52" t="str">
        <f>HYPERLINK("#'AIRBAG_LKP'!A1","AIRBAG_LKP")</f>
        <v>AIRBAG_LKP</v>
      </c>
      <c r="K18" s="12" t="s">
        <v>40898</v>
      </c>
      <c r="L18" s="20" t="s">
        <v>40899</v>
      </c>
    </row>
    <row r="19" spans="1:12" ht="30">
      <c r="A19" s="51" t="s">
        <v>40900</v>
      </c>
      <c r="B19" s="29" t="s">
        <v>40901</v>
      </c>
      <c r="C19" s="27"/>
      <c r="D19" s="27"/>
      <c r="E19" s="27" t="s">
        <v>39796</v>
      </c>
      <c r="F19" s="20" t="s">
        <v>39797</v>
      </c>
      <c r="G19" s="28"/>
      <c r="H19" s="20" t="s">
        <v>40974</v>
      </c>
      <c r="I19" s="29" t="s">
        <v>39799</v>
      </c>
      <c r="J19" s="52" t="str">
        <f>HYPERLINK("#'HELMET_LKP'!A1","HELMET_LKP")</f>
        <v>HELMET_LKP</v>
      </c>
      <c r="K19" s="12" t="s">
        <v>40903</v>
      </c>
      <c r="L19" s="53" t="s">
        <v>40904</v>
      </c>
    </row>
    <row r="20" spans="1:12">
      <c r="A20" s="51" t="s">
        <v>40905</v>
      </c>
      <c r="B20" s="29" t="s">
        <v>40975</v>
      </c>
      <c r="E20" s="20" t="s">
        <v>39803</v>
      </c>
      <c r="F20" s="20" t="s">
        <v>39804</v>
      </c>
      <c r="G20" s="28">
        <v>1</v>
      </c>
      <c r="H20" s="20" t="s">
        <v>40976</v>
      </c>
      <c r="I20" s="20" t="s">
        <v>39799</v>
      </c>
      <c r="L20" s="12" t="s">
        <v>40977</v>
      </c>
    </row>
    <row r="21" spans="1:12" ht="45">
      <c r="A21" s="51" t="s">
        <v>40909</v>
      </c>
      <c r="B21" s="29" t="s">
        <v>40910</v>
      </c>
      <c r="C21" s="27"/>
      <c r="D21" s="27"/>
      <c r="E21" s="27" t="s">
        <v>39796</v>
      </c>
      <c r="F21" s="20" t="s">
        <v>39797</v>
      </c>
      <c r="G21" s="28"/>
      <c r="H21" s="20" t="s">
        <v>40978</v>
      </c>
      <c r="I21" s="29" t="s">
        <v>39799</v>
      </c>
      <c r="J21" s="52" t="str">
        <f>HYPERLINK("#'SPECIMEN_TYPE_LKP'!A1","SPECIMEN_TYPE_LKP")</f>
        <v>SPECIMEN_TYPE_LKP</v>
      </c>
      <c r="K21" s="12" t="s">
        <v>40912</v>
      </c>
      <c r="L21" s="20" t="s">
        <v>40913</v>
      </c>
    </row>
    <row r="22" spans="1:12">
      <c r="A22" s="51" t="s">
        <v>40914</v>
      </c>
      <c r="B22" s="23" t="s">
        <v>40915</v>
      </c>
      <c r="C22" s="27"/>
      <c r="D22" s="27"/>
      <c r="E22" s="27" t="s">
        <v>39796</v>
      </c>
      <c r="F22" s="20" t="s">
        <v>39797</v>
      </c>
      <c r="G22" s="28"/>
      <c r="H22" s="20" t="s">
        <v>40979</v>
      </c>
      <c r="I22" s="29" t="s">
        <v>39799</v>
      </c>
      <c r="J22" s="52" t="str">
        <f>HYPERLINK("#'SUBSTNC_TST_RESULT_LKP'!A1","SUBST_TST_RESULT_LKP")</f>
        <v>SUBST_TST_RESULT_LKP</v>
      </c>
      <c r="K22" s="12" t="s">
        <v>40917</v>
      </c>
      <c r="L22" s="20" t="s">
        <v>40918</v>
      </c>
    </row>
    <row r="23" spans="1:12" ht="75">
      <c r="A23" s="51" t="s">
        <v>40919</v>
      </c>
      <c r="B23" s="29" t="s">
        <v>40920</v>
      </c>
      <c r="C23" s="27"/>
      <c r="D23" s="27"/>
      <c r="E23" s="27" t="s">
        <v>40921</v>
      </c>
      <c r="F23" s="27" t="s">
        <v>40147</v>
      </c>
      <c r="G23" s="28"/>
      <c r="H23" s="20" t="s">
        <v>40980</v>
      </c>
      <c r="I23" s="29" t="s">
        <v>39799</v>
      </c>
      <c r="J23" s="20"/>
      <c r="K23" s="27"/>
      <c r="L23" s="20" t="s">
        <v>40923</v>
      </c>
    </row>
    <row r="24" spans="1:12" ht="45">
      <c r="A24" s="51" t="s">
        <v>40924</v>
      </c>
      <c r="B24" s="29" t="s">
        <v>40925</v>
      </c>
      <c r="C24" s="27"/>
      <c r="D24" s="27"/>
      <c r="E24" s="27" t="s">
        <v>39796</v>
      </c>
      <c r="F24" s="20" t="s">
        <v>39797</v>
      </c>
      <c r="G24" s="28"/>
      <c r="H24" s="20" t="s">
        <v>40981</v>
      </c>
      <c r="I24" s="29" t="s">
        <v>39799</v>
      </c>
      <c r="J24" s="52" t="str">
        <f>HYPERLINK("#'SPECIMEN_TYPE_LKP'!A1","SPECIMEN_TYPE_LKP")</f>
        <v>SPECIMEN_TYPE_LKP</v>
      </c>
      <c r="K24" s="12" t="s">
        <v>40912</v>
      </c>
      <c r="L24" s="20" t="s">
        <v>40927</v>
      </c>
    </row>
    <row r="25" spans="1:12">
      <c r="A25" s="51" t="s">
        <v>40928</v>
      </c>
      <c r="B25" s="29" t="s">
        <v>40929</v>
      </c>
      <c r="C25" s="27"/>
      <c r="D25" s="27"/>
      <c r="E25" s="27" t="s">
        <v>39796</v>
      </c>
      <c r="F25" s="20" t="s">
        <v>39797</v>
      </c>
      <c r="G25" s="28"/>
      <c r="H25" s="20" t="s">
        <v>40982</v>
      </c>
      <c r="I25" s="29" t="s">
        <v>39799</v>
      </c>
      <c r="J25" s="52" t="str">
        <f>HYPERLINK("#'SUBSTNC_TST_RESULT_LKP'!A1","SUBST_TST_RESULT_LKP")</f>
        <v>SUBST_TST_RESULT_LKP</v>
      </c>
      <c r="K25" s="12" t="s">
        <v>40917</v>
      </c>
      <c r="L25" s="20" t="s">
        <v>40931</v>
      </c>
    </row>
    <row r="26" spans="1:12" ht="30">
      <c r="A26" s="51" t="s">
        <v>40983</v>
      </c>
      <c r="B26" s="29" t="s">
        <v>40984</v>
      </c>
      <c r="C26" s="27"/>
      <c r="D26" s="27"/>
      <c r="E26" s="27" t="s">
        <v>39796</v>
      </c>
      <c r="F26" s="20" t="s">
        <v>39797</v>
      </c>
      <c r="G26" s="25"/>
      <c r="H26" s="20" t="s">
        <v>40985</v>
      </c>
      <c r="I26" s="20" t="s">
        <v>39799</v>
      </c>
      <c r="J26" s="52" t="str">
        <f>HYPERLINK("#'SUBSTNC_CAT_LKP'!A1","SUBST_CAT_LKP")</f>
        <v>SUBST_CAT_LKP</v>
      </c>
      <c r="K26" s="12" t="s">
        <v>40986</v>
      </c>
      <c r="L26" s="53" t="s">
        <v>40987</v>
      </c>
    </row>
    <row r="27" spans="1:12">
      <c r="A27" s="51" t="s">
        <v>40932</v>
      </c>
      <c r="B27" s="29" t="s">
        <v>40988</v>
      </c>
      <c r="E27" s="27" t="s">
        <v>391</v>
      </c>
      <c r="F27" s="20" t="s">
        <v>39804</v>
      </c>
      <c r="G27" s="25">
        <v>8</v>
      </c>
      <c r="H27" s="20" t="s">
        <v>40989</v>
      </c>
      <c r="K27" s="18" t="s">
        <v>39839</v>
      </c>
      <c r="L27" s="12" t="s">
        <v>40990</v>
      </c>
    </row>
    <row r="28" spans="1:12">
      <c r="A28" s="51" t="s">
        <v>40494</v>
      </c>
      <c r="B28" s="29" t="s">
        <v>40495</v>
      </c>
      <c r="C28" s="27"/>
      <c r="D28" s="27"/>
      <c r="E28" s="27" t="s">
        <v>39796</v>
      </c>
      <c r="F28" s="20" t="s">
        <v>39797</v>
      </c>
      <c r="G28" s="25"/>
      <c r="H28" s="20" t="s">
        <v>40991</v>
      </c>
      <c r="I28" s="20"/>
      <c r="J28" s="20"/>
      <c r="K28" s="27"/>
      <c r="L28" s="20" t="s">
        <v>40794</v>
      </c>
    </row>
    <row r="29" spans="1:12">
      <c r="A29" s="51" t="s">
        <v>40498</v>
      </c>
      <c r="B29" s="29" t="s">
        <v>40499</v>
      </c>
      <c r="C29" s="27"/>
      <c r="D29" s="27"/>
      <c r="E29" s="27" t="s">
        <v>39796</v>
      </c>
      <c r="F29" s="20" t="s">
        <v>39797</v>
      </c>
      <c r="G29" s="25"/>
      <c r="H29" s="20" t="s">
        <v>40992</v>
      </c>
      <c r="I29" s="20"/>
      <c r="J29" s="20"/>
      <c r="K29" s="27"/>
      <c r="L29" s="20" t="s">
        <v>40796</v>
      </c>
    </row>
    <row r="30" spans="1:12">
      <c r="A30" s="51" t="s">
        <v>40502</v>
      </c>
      <c r="B30" s="29" t="s">
        <v>40503</v>
      </c>
      <c r="C30" s="27"/>
      <c r="D30" s="27"/>
      <c r="E30" s="27" t="s">
        <v>39796</v>
      </c>
      <c r="F30" s="20" t="s">
        <v>39797</v>
      </c>
      <c r="G30" s="25"/>
      <c r="H30" s="20" t="s">
        <v>40993</v>
      </c>
      <c r="I30" s="20"/>
      <c r="J30" s="20"/>
      <c r="K30" s="27"/>
      <c r="L30" s="20" t="s">
        <v>40798</v>
      </c>
    </row>
    <row r="31" spans="1:12">
      <c r="A31" s="51" t="s">
        <v>40506</v>
      </c>
      <c r="B31" s="29" t="s">
        <v>40507</v>
      </c>
      <c r="C31" s="27"/>
      <c r="D31" s="27"/>
      <c r="E31" s="27" t="s">
        <v>39796</v>
      </c>
      <c r="F31" s="20" t="s">
        <v>39797</v>
      </c>
      <c r="G31" s="25"/>
      <c r="H31" s="20" t="s">
        <v>40994</v>
      </c>
      <c r="I31" s="20"/>
      <c r="J31" s="20"/>
      <c r="K31" s="27"/>
      <c r="L31" s="20" t="s">
        <v>40800</v>
      </c>
    </row>
    <row r="32" spans="1:12">
      <c r="A32" s="51" t="s">
        <v>40510</v>
      </c>
      <c r="B32" s="29" t="s">
        <v>40511</v>
      </c>
      <c r="C32" s="27"/>
      <c r="D32" s="27"/>
      <c r="E32" s="27" t="s">
        <v>39796</v>
      </c>
      <c r="F32" s="20" t="s">
        <v>39797</v>
      </c>
      <c r="G32" s="25"/>
      <c r="H32" s="20" t="s">
        <v>40995</v>
      </c>
      <c r="I32" s="20"/>
      <c r="J32" s="20"/>
      <c r="K32" s="27"/>
      <c r="L32" s="20" t="s">
        <v>40802</v>
      </c>
    </row>
    <row r="33" spans="1:12">
      <c r="A33" s="51" t="s">
        <v>40514</v>
      </c>
      <c r="B33" s="29" t="s">
        <v>40515</v>
      </c>
      <c r="C33" s="27"/>
      <c r="D33" s="27"/>
      <c r="E33" s="27" t="s">
        <v>39796</v>
      </c>
      <c r="F33" s="20" t="s">
        <v>39797</v>
      </c>
      <c r="G33" s="25"/>
      <c r="H33" s="20" t="s">
        <v>40996</v>
      </c>
      <c r="I33" s="20"/>
      <c r="J33" s="20"/>
      <c r="K33" s="27"/>
      <c r="L33" s="20" t="s">
        <v>40804</v>
      </c>
    </row>
    <row r="34" spans="1:12">
      <c r="A34" s="51" t="s">
        <v>40518</v>
      </c>
      <c r="B34" s="29" t="s">
        <v>40519</v>
      </c>
      <c r="C34" s="27"/>
      <c r="D34" s="27"/>
      <c r="E34" s="27" t="s">
        <v>39796</v>
      </c>
      <c r="F34" s="20" t="s">
        <v>39797</v>
      </c>
      <c r="G34" s="25"/>
      <c r="H34" s="20" t="s">
        <v>40997</v>
      </c>
      <c r="I34" s="20"/>
      <c r="J34" s="20"/>
      <c r="K34" s="27"/>
      <c r="L34" s="20" t="s">
        <v>40806</v>
      </c>
    </row>
    <row r="35" spans="1:12">
      <c r="A35" s="51" t="s">
        <v>40998</v>
      </c>
      <c r="B35" s="29" t="s">
        <v>40999</v>
      </c>
      <c r="E35" s="27" t="s">
        <v>39796</v>
      </c>
      <c r="F35" s="20" t="s">
        <v>39797</v>
      </c>
      <c r="H35" s="12" t="s">
        <v>41000</v>
      </c>
      <c r="J35" s="52" t="str">
        <f>HYPERLINK("#'DRVR_LIC_TYPE_LKP'!A1","DRVR_LIC_TYPE_LKP")</f>
        <v>DRVR_LIC_TYPE_LKP</v>
      </c>
      <c r="K35" s="12" t="s">
        <v>41001</v>
      </c>
      <c r="L35" s="52" t="s">
        <v>41002</v>
      </c>
    </row>
    <row r="36" spans="1:12" ht="45">
      <c r="A36" s="51" t="s">
        <v>41003</v>
      </c>
      <c r="B36" s="29" t="s">
        <v>41004</v>
      </c>
      <c r="C36" s="27"/>
      <c r="D36" s="27"/>
      <c r="E36" s="27" t="s">
        <v>39796</v>
      </c>
      <c r="F36" s="20" t="s">
        <v>39797</v>
      </c>
      <c r="G36" s="25"/>
      <c r="H36" s="20" t="s">
        <v>41005</v>
      </c>
      <c r="I36" s="20" t="s">
        <v>39799</v>
      </c>
      <c r="J36" s="52" t="str">
        <f>HYPERLINK("#'STATE_LKP'!A1","STATE_LKP")</f>
        <v>STATE_LKP</v>
      </c>
      <c r="K36" s="12" t="s">
        <v>40546</v>
      </c>
      <c r="L36" s="53" t="s">
        <v>41006</v>
      </c>
    </row>
    <row r="37" spans="1:12">
      <c r="A37" s="51" t="s">
        <v>41007</v>
      </c>
      <c r="B37" s="29" t="s">
        <v>41008</v>
      </c>
      <c r="E37" s="27" t="s">
        <v>39796</v>
      </c>
      <c r="F37" s="20" t="s">
        <v>39797</v>
      </c>
      <c r="H37" s="20" t="s">
        <v>41009</v>
      </c>
      <c r="J37" s="52" t="str">
        <f>HYPERLINK("#'DRVR_LIC_CLS_LKP'!A1","DRVR_LIC_CLS_LKP")</f>
        <v>DRVR_LIC_CLS_LKP</v>
      </c>
      <c r="K37" s="12" t="s">
        <v>41010</v>
      </c>
      <c r="L37" s="52" t="s">
        <v>41011</v>
      </c>
    </row>
    <row r="38" spans="1:12">
      <c r="A38" s="51" t="s">
        <v>41012</v>
      </c>
      <c r="B38" s="29" t="s">
        <v>41013</v>
      </c>
      <c r="E38" s="27" t="s">
        <v>41014</v>
      </c>
      <c r="F38" s="27" t="s">
        <v>39804</v>
      </c>
      <c r="G38" s="28">
        <v>15</v>
      </c>
      <c r="H38" s="20" t="s">
        <v>40584</v>
      </c>
      <c r="I38" s="20" t="s">
        <v>39799</v>
      </c>
      <c r="L38" s="12" t="s">
        <v>41015</v>
      </c>
    </row>
  </sheetData>
  <mergeCells count="1">
    <mergeCell ref="A1:K1"/>
  </mergeCells>
  <hyperlinks>
    <hyperlink ref="L11" r:id="rId1" xr:uid="{00000000-0004-0000-0500-000000000000}"/>
    <hyperlink ref="L19" r:id="rId2" xr:uid="{00000000-0004-0000-0500-000001000000}"/>
    <hyperlink ref="L26" r:id="rId3" xr:uid="{00000000-0004-0000-0500-000002000000}"/>
    <hyperlink ref="L35" r:id="rId4" xr:uid="{00000000-0004-0000-0500-000003000000}"/>
    <hyperlink ref="L36" r:id="rId5" xr:uid="{00000000-0004-0000-0500-000004000000}"/>
    <hyperlink ref="L37" r:id="rId6" xr:uid="{00000000-0004-0000-0500-000005000000}"/>
  </hyperlink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
  <sheetViews>
    <sheetView workbookViewId="0">
      <selection activeCell="A11" sqref="A11"/>
    </sheetView>
  </sheetViews>
  <sheetFormatPr defaultColWidth="9" defaultRowHeight="12.75"/>
  <cols>
    <col min="1" max="1" width="20.42578125" bestFit="1" customWidth="1"/>
    <col min="2" max="2" width="45.42578125" bestFit="1" customWidth="1"/>
    <col min="3" max="4" width="15.140625" bestFit="1" customWidth="1"/>
  </cols>
  <sheetData>
    <row r="1" spans="1:4" s="54" customFormat="1">
      <c r="A1" s="54" t="s">
        <v>12319</v>
      </c>
      <c r="B1" s="54" t="s">
        <v>12320</v>
      </c>
      <c r="C1" s="55" t="s">
        <v>0</v>
      </c>
      <c r="D1" s="55" t="s">
        <v>1</v>
      </c>
    </row>
    <row r="2" spans="1:4">
      <c r="A2">
        <v>-2</v>
      </c>
      <c r="B2" t="s">
        <v>2</v>
      </c>
      <c r="C2" s="1"/>
      <c r="D2" s="1"/>
    </row>
    <row r="3" spans="1:4">
      <c r="A3">
        <v>-1</v>
      </c>
      <c r="B3" t="s">
        <v>3</v>
      </c>
      <c r="C3" s="1"/>
      <c r="D3" s="1"/>
    </row>
    <row r="4" spans="1:4">
      <c r="A4">
        <v>1</v>
      </c>
      <c r="B4" t="s">
        <v>2064</v>
      </c>
      <c r="C4" s="1">
        <v>40179</v>
      </c>
      <c r="D4" s="1">
        <v>2958465</v>
      </c>
    </row>
    <row r="5" spans="1:4">
      <c r="A5">
        <v>2</v>
      </c>
      <c r="B5" t="s">
        <v>2139</v>
      </c>
      <c r="C5" s="1">
        <v>40179</v>
      </c>
      <c r="D5" s="1">
        <v>2958465</v>
      </c>
    </row>
    <row r="6" spans="1:4">
      <c r="A6">
        <v>3</v>
      </c>
      <c r="B6" t="s">
        <v>2013</v>
      </c>
      <c r="C6" s="1">
        <v>40179</v>
      </c>
      <c r="D6" s="1">
        <v>2958465</v>
      </c>
    </row>
    <row r="7" spans="1:4">
      <c r="A7">
        <v>4</v>
      </c>
      <c r="B7" t="s">
        <v>1996</v>
      </c>
      <c r="C7" s="1">
        <v>40179</v>
      </c>
      <c r="D7" s="1">
        <v>2958465</v>
      </c>
    </row>
    <row r="8" spans="1:4">
      <c r="A8">
        <v>5</v>
      </c>
      <c r="B8" t="s">
        <v>12321</v>
      </c>
      <c r="C8" s="1">
        <v>40179</v>
      </c>
      <c r="D8" s="1">
        <v>2958465</v>
      </c>
    </row>
    <row r="9" spans="1:4">
      <c r="A9">
        <v>6</v>
      </c>
      <c r="B9" t="s">
        <v>12322</v>
      </c>
      <c r="C9" s="1">
        <v>40179</v>
      </c>
      <c r="D9" s="1">
        <v>2958465</v>
      </c>
    </row>
    <row r="10" spans="1:4">
      <c r="A10">
        <v>7</v>
      </c>
      <c r="B10" t="s">
        <v>1968</v>
      </c>
      <c r="C10" s="1">
        <v>40179</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5"/>
  <sheetViews>
    <sheetView workbookViewId="0">
      <selection activeCell="A6" sqref="A6"/>
    </sheetView>
  </sheetViews>
  <sheetFormatPr defaultColWidth="9" defaultRowHeight="12.75"/>
  <cols>
    <col min="1" max="1" width="19.140625" bestFit="1" customWidth="1"/>
    <col min="2" max="2" width="42.85546875" bestFit="1" customWidth="1"/>
    <col min="3" max="4" width="15.140625" bestFit="1" customWidth="1"/>
  </cols>
  <sheetData>
    <row r="1" spans="1:4" s="54" customFormat="1">
      <c r="A1" s="54" t="s">
        <v>12323</v>
      </c>
      <c r="B1" s="54" t="s">
        <v>12324</v>
      </c>
      <c r="C1" s="55" t="s">
        <v>0</v>
      </c>
      <c r="D1" s="55" t="s">
        <v>1</v>
      </c>
    </row>
    <row r="2" spans="1:4">
      <c r="A2">
        <v>1</v>
      </c>
      <c r="B2" t="s">
        <v>12325</v>
      </c>
      <c r="C2" s="1">
        <v>32874</v>
      </c>
      <c r="D2" s="1">
        <v>2958465</v>
      </c>
    </row>
    <row r="3" spans="1:4">
      <c r="A3">
        <v>2</v>
      </c>
      <c r="B3" t="s">
        <v>12326</v>
      </c>
      <c r="C3" s="1">
        <v>32874</v>
      </c>
      <c r="D3" s="1">
        <v>2958465</v>
      </c>
    </row>
    <row r="4" spans="1:4">
      <c r="A4">
        <v>3</v>
      </c>
      <c r="B4" t="s">
        <v>12327</v>
      </c>
      <c r="C4" s="1">
        <v>32874</v>
      </c>
      <c r="D4" s="1">
        <v>2958465</v>
      </c>
    </row>
    <row r="5" spans="1:4">
      <c r="A5">
        <v>4</v>
      </c>
      <c r="B5" t="s">
        <v>12328</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21833"/>
  <sheetViews>
    <sheetView topLeftCell="A78" workbookViewId="0">
      <selection activeCell="A471" sqref="A471"/>
    </sheetView>
  </sheetViews>
  <sheetFormatPr defaultColWidth="9" defaultRowHeight="12.75"/>
  <cols>
    <col min="1" max="1" width="21.140625" bestFit="1" customWidth="1"/>
    <col min="2" max="2" width="27.140625" bestFit="1" customWidth="1"/>
    <col min="3" max="4" width="15.140625" bestFit="1" customWidth="1"/>
  </cols>
  <sheetData>
    <row r="1" spans="1:4" s="54" customFormat="1">
      <c r="A1" s="54" t="s">
        <v>12329</v>
      </c>
      <c r="B1" s="54" t="s">
        <v>12330</v>
      </c>
      <c r="C1" s="54" t="s">
        <v>0</v>
      </c>
      <c r="D1" s="54" t="s">
        <v>1</v>
      </c>
    </row>
    <row r="2" spans="1:4">
      <c r="A2">
        <v>-1</v>
      </c>
      <c r="B2" t="s">
        <v>3</v>
      </c>
    </row>
    <row r="3" spans="1:4">
      <c r="A3">
        <v>1</v>
      </c>
      <c r="B3" t="s">
        <v>2146</v>
      </c>
    </row>
    <row r="4" spans="1:4">
      <c r="A4">
        <v>2</v>
      </c>
      <c r="B4" t="s">
        <v>12331</v>
      </c>
    </row>
    <row r="5" spans="1:4">
      <c r="A5">
        <v>3</v>
      </c>
      <c r="B5" t="s">
        <v>12332</v>
      </c>
    </row>
    <row r="6" spans="1:4">
      <c r="A6">
        <v>4</v>
      </c>
      <c r="B6" t="s">
        <v>530</v>
      </c>
    </row>
    <row r="7" spans="1:4">
      <c r="A7">
        <v>5</v>
      </c>
      <c r="B7" t="s">
        <v>12333</v>
      </c>
    </row>
    <row r="8" spans="1:4">
      <c r="A8">
        <v>6</v>
      </c>
      <c r="B8" t="s">
        <v>12334</v>
      </c>
    </row>
    <row r="9" spans="1:4">
      <c r="A9">
        <v>7</v>
      </c>
      <c r="B9" t="s">
        <v>12335</v>
      </c>
    </row>
    <row r="10" spans="1:4">
      <c r="A10">
        <v>8</v>
      </c>
      <c r="B10" t="s">
        <v>12336</v>
      </c>
    </row>
    <row r="11" spans="1:4">
      <c r="A11">
        <v>9</v>
      </c>
      <c r="B11" t="s">
        <v>12337</v>
      </c>
    </row>
    <row r="12" spans="1:4">
      <c r="A12">
        <v>21</v>
      </c>
      <c r="B12" t="s">
        <v>12338</v>
      </c>
    </row>
    <row r="13" spans="1:4">
      <c r="A13">
        <v>22</v>
      </c>
      <c r="B13" t="s">
        <v>12339</v>
      </c>
    </row>
    <row r="14" spans="1:4">
      <c r="A14">
        <v>23</v>
      </c>
      <c r="B14" t="s">
        <v>208</v>
      </c>
    </row>
    <row r="15" spans="1:4">
      <c r="A15">
        <v>24</v>
      </c>
      <c r="B15" t="s">
        <v>12340</v>
      </c>
    </row>
    <row r="16" spans="1:4">
      <c r="A16">
        <v>25</v>
      </c>
      <c r="B16" t="s">
        <v>2147</v>
      </c>
    </row>
    <row r="17" spans="1:2">
      <c r="A17">
        <v>26</v>
      </c>
      <c r="B17" t="s">
        <v>1192</v>
      </c>
    </row>
    <row r="18" spans="1:2">
      <c r="A18">
        <v>27</v>
      </c>
      <c r="B18" t="s">
        <v>926</v>
      </c>
    </row>
    <row r="19" spans="1:2">
      <c r="A19">
        <v>28</v>
      </c>
      <c r="B19" t="s">
        <v>12341</v>
      </c>
    </row>
    <row r="20" spans="1:2">
      <c r="A20">
        <v>29</v>
      </c>
      <c r="B20" t="s">
        <v>2148</v>
      </c>
    </row>
    <row r="21" spans="1:2">
      <c r="A21">
        <v>30</v>
      </c>
      <c r="B21" t="s">
        <v>12342</v>
      </c>
    </row>
    <row r="22" spans="1:2">
      <c r="A22">
        <v>31</v>
      </c>
      <c r="B22" t="s">
        <v>12343</v>
      </c>
    </row>
    <row r="23" spans="1:2">
      <c r="A23">
        <v>32</v>
      </c>
      <c r="B23" t="s">
        <v>12344</v>
      </c>
    </row>
    <row r="24" spans="1:2">
      <c r="A24">
        <v>33</v>
      </c>
      <c r="B24" t="s">
        <v>12345</v>
      </c>
    </row>
    <row r="25" spans="1:2">
      <c r="A25">
        <v>34</v>
      </c>
      <c r="B25" t="s">
        <v>12346</v>
      </c>
    </row>
    <row r="26" spans="1:2">
      <c r="A26">
        <v>35</v>
      </c>
      <c r="B26" t="s">
        <v>12347</v>
      </c>
    </row>
    <row r="27" spans="1:2">
      <c r="A27">
        <v>36</v>
      </c>
      <c r="B27" t="s">
        <v>12348</v>
      </c>
    </row>
    <row r="28" spans="1:2">
      <c r="A28">
        <v>37</v>
      </c>
      <c r="B28" t="s">
        <v>12349</v>
      </c>
    </row>
    <row r="29" spans="1:2">
      <c r="A29">
        <v>38</v>
      </c>
      <c r="B29" t="s">
        <v>12350</v>
      </c>
    </row>
    <row r="30" spans="1:2">
      <c r="A30">
        <v>39</v>
      </c>
      <c r="B30" t="s">
        <v>12351</v>
      </c>
    </row>
    <row r="31" spans="1:2">
      <c r="A31">
        <v>40</v>
      </c>
      <c r="B31" t="s">
        <v>12352</v>
      </c>
    </row>
    <row r="32" spans="1:2">
      <c r="A32">
        <v>41</v>
      </c>
      <c r="B32" t="s">
        <v>12353</v>
      </c>
    </row>
    <row r="33" spans="1:2">
      <c r="A33">
        <v>42</v>
      </c>
      <c r="B33" s="2">
        <v>40188</v>
      </c>
    </row>
    <row r="34" spans="1:2">
      <c r="A34">
        <v>43</v>
      </c>
      <c r="B34" t="s">
        <v>12354</v>
      </c>
    </row>
    <row r="35" spans="1:2">
      <c r="A35">
        <v>44</v>
      </c>
      <c r="B35" t="s">
        <v>1828</v>
      </c>
    </row>
    <row r="36" spans="1:2">
      <c r="A36">
        <v>45</v>
      </c>
      <c r="B36" t="s">
        <v>2149</v>
      </c>
    </row>
    <row r="37" spans="1:2">
      <c r="A37">
        <v>46</v>
      </c>
      <c r="B37" t="s">
        <v>12355</v>
      </c>
    </row>
    <row r="38" spans="1:2">
      <c r="A38">
        <v>47</v>
      </c>
      <c r="B38" t="s">
        <v>12356</v>
      </c>
    </row>
    <row r="39" spans="1:2">
      <c r="A39">
        <v>48</v>
      </c>
      <c r="B39" t="s">
        <v>12357</v>
      </c>
    </row>
    <row r="40" spans="1:2">
      <c r="A40">
        <v>49</v>
      </c>
      <c r="B40" t="s">
        <v>12358</v>
      </c>
    </row>
    <row r="41" spans="1:2">
      <c r="A41">
        <v>50</v>
      </c>
      <c r="B41" t="s">
        <v>590</v>
      </c>
    </row>
    <row r="42" spans="1:2">
      <c r="A42">
        <v>51</v>
      </c>
      <c r="B42" t="s">
        <v>12359</v>
      </c>
    </row>
    <row r="43" spans="1:2">
      <c r="A43">
        <v>52</v>
      </c>
      <c r="B43" t="s">
        <v>12360</v>
      </c>
    </row>
    <row r="44" spans="1:2">
      <c r="A44">
        <v>53</v>
      </c>
      <c r="B44" t="s">
        <v>12361</v>
      </c>
    </row>
    <row r="45" spans="1:2">
      <c r="A45">
        <v>54</v>
      </c>
      <c r="B45" t="s">
        <v>12362</v>
      </c>
    </row>
    <row r="46" spans="1:2">
      <c r="A46">
        <v>55</v>
      </c>
      <c r="B46" t="s">
        <v>12363</v>
      </c>
    </row>
    <row r="47" spans="1:2">
      <c r="A47">
        <v>56</v>
      </c>
      <c r="B47" t="s">
        <v>12364</v>
      </c>
    </row>
    <row r="48" spans="1:2">
      <c r="A48">
        <v>57</v>
      </c>
      <c r="B48" t="s">
        <v>12365</v>
      </c>
    </row>
    <row r="49" spans="1:2">
      <c r="A49">
        <v>58</v>
      </c>
      <c r="B49" t="s">
        <v>12366</v>
      </c>
    </row>
    <row r="50" spans="1:2">
      <c r="A50">
        <v>59</v>
      </c>
      <c r="B50" t="s">
        <v>12367</v>
      </c>
    </row>
    <row r="51" spans="1:2">
      <c r="A51">
        <v>60</v>
      </c>
      <c r="B51" t="s">
        <v>12368</v>
      </c>
    </row>
    <row r="52" spans="1:2">
      <c r="A52">
        <v>61</v>
      </c>
      <c r="B52" t="s">
        <v>12369</v>
      </c>
    </row>
    <row r="53" spans="1:2">
      <c r="A53">
        <v>62</v>
      </c>
      <c r="B53" t="s">
        <v>12370</v>
      </c>
    </row>
    <row r="54" spans="1:2">
      <c r="A54">
        <v>63</v>
      </c>
      <c r="B54" t="s">
        <v>12371</v>
      </c>
    </row>
    <row r="55" spans="1:2">
      <c r="A55">
        <v>64</v>
      </c>
      <c r="B55" t="s">
        <v>365</v>
      </c>
    </row>
    <row r="56" spans="1:2">
      <c r="A56">
        <v>65</v>
      </c>
      <c r="B56" t="s">
        <v>12372</v>
      </c>
    </row>
    <row r="57" spans="1:2">
      <c r="A57">
        <v>66</v>
      </c>
      <c r="B57" t="s">
        <v>12373</v>
      </c>
    </row>
    <row r="58" spans="1:2">
      <c r="A58">
        <v>67</v>
      </c>
      <c r="B58" t="s">
        <v>12374</v>
      </c>
    </row>
    <row r="59" spans="1:2">
      <c r="A59">
        <v>68</v>
      </c>
      <c r="B59" t="s">
        <v>12375</v>
      </c>
    </row>
    <row r="60" spans="1:2">
      <c r="A60">
        <v>69</v>
      </c>
      <c r="B60" t="s">
        <v>12376</v>
      </c>
    </row>
    <row r="61" spans="1:2">
      <c r="A61">
        <v>70</v>
      </c>
      <c r="B61" t="s">
        <v>12377</v>
      </c>
    </row>
    <row r="62" spans="1:2">
      <c r="A62">
        <v>71</v>
      </c>
      <c r="B62" t="s">
        <v>12378</v>
      </c>
    </row>
    <row r="63" spans="1:2">
      <c r="A63">
        <v>72</v>
      </c>
      <c r="B63" t="s">
        <v>12379</v>
      </c>
    </row>
    <row r="64" spans="1:2">
      <c r="A64">
        <v>73</v>
      </c>
      <c r="B64" t="s">
        <v>12380</v>
      </c>
    </row>
    <row r="65" spans="1:2">
      <c r="A65">
        <v>74</v>
      </c>
      <c r="B65" t="s">
        <v>12381</v>
      </c>
    </row>
    <row r="66" spans="1:2">
      <c r="A66">
        <v>75</v>
      </c>
      <c r="B66" t="s">
        <v>12382</v>
      </c>
    </row>
    <row r="67" spans="1:2">
      <c r="A67">
        <v>76</v>
      </c>
      <c r="B67" t="s">
        <v>12383</v>
      </c>
    </row>
    <row r="68" spans="1:2">
      <c r="A68">
        <v>77</v>
      </c>
      <c r="B68" t="s">
        <v>12384</v>
      </c>
    </row>
    <row r="69" spans="1:2">
      <c r="A69">
        <v>78</v>
      </c>
      <c r="B69" t="s">
        <v>12385</v>
      </c>
    </row>
    <row r="70" spans="1:2">
      <c r="A70">
        <v>79</v>
      </c>
      <c r="B70" t="s">
        <v>12386</v>
      </c>
    </row>
    <row r="71" spans="1:2">
      <c r="A71">
        <v>80</v>
      </c>
      <c r="B71" t="s">
        <v>12387</v>
      </c>
    </row>
    <row r="72" spans="1:2">
      <c r="A72">
        <v>81</v>
      </c>
      <c r="B72" t="s">
        <v>12388</v>
      </c>
    </row>
    <row r="73" spans="1:2">
      <c r="A73">
        <v>82</v>
      </c>
      <c r="B73" t="s">
        <v>12389</v>
      </c>
    </row>
    <row r="74" spans="1:2">
      <c r="A74">
        <v>101</v>
      </c>
      <c r="B74" t="s">
        <v>12390</v>
      </c>
    </row>
    <row r="75" spans="1:2">
      <c r="A75">
        <v>102</v>
      </c>
      <c r="B75" t="s">
        <v>12391</v>
      </c>
    </row>
    <row r="76" spans="1:2">
      <c r="A76">
        <v>103</v>
      </c>
      <c r="B76" t="s">
        <v>12392</v>
      </c>
    </row>
    <row r="77" spans="1:2">
      <c r="A77">
        <v>121</v>
      </c>
      <c r="B77" t="s">
        <v>12393</v>
      </c>
    </row>
    <row r="78" spans="1:2">
      <c r="A78">
        <v>122</v>
      </c>
      <c r="B78" t="s">
        <v>12394</v>
      </c>
    </row>
    <row r="79" spans="1:2">
      <c r="A79">
        <v>123</v>
      </c>
      <c r="B79" t="s">
        <v>442</v>
      </c>
    </row>
    <row r="80" spans="1:2">
      <c r="A80">
        <v>124</v>
      </c>
      <c r="B80" t="s">
        <v>12395</v>
      </c>
    </row>
    <row r="81" spans="1:2">
      <c r="A81">
        <v>125</v>
      </c>
      <c r="B81" t="s">
        <v>12396</v>
      </c>
    </row>
    <row r="82" spans="1:2">
      <c r="A82">
        <v>126</v>
      </c>
      <c r="B82" t="s">
        <v>12397</v>
      </c>
    </row>
    <row r="83" spans="1:2">
      <c r="A83">
        <v>127</v>
      </c>
      <c r="B83" t="s">
        <v>273</v>
      </c>
    </row>
    <row r="84" spans="1:2">
      <c r="A84">
        <v>128</v>
      </c>
      <c r="B84" t="s">
        <v>12398</v>
      </c>
    </row>
    <row r="85" spans="1:2">
      <c r="A85">
        <v>141</v>
      </c>
      <c r="B85" t="s">
        <v>12399</v>
      </c>
    </row>
    <row r="86" spans="1:2">
      <c r="A86">
        <v>142</v>
      </c>
      <c r="B86" t="s">
        <v>899</v>
      </c>
    </row>
    <row r="87" spans="1:2">
      <c r="A87">
        <v>143</v>
      </c>
      <c r="B87" t="s">
        <v>12400</v>
      </c>
    </row>
    <row r="88" spans="1:2">
      <c r="A88">
        <v>161</v>
      </c>
      <c r="B88" t="s">
        <v>12401</v>
      </c>
    </row>
    <row r="89" spans="1:2">
      <c r="A89">
        <v>181</v>
      </c>
      <c r="B89" t="s">
        <v>12402</v>
      </c>
    </row>
    <row r="90" spans="1:2">
      <c r="A90">
        <v>201</v>
      </c>
      <c r="B90" t="s">
        <v>729</v>
      </c>
    </row>
    <row r="91" spans="1:2">
      <c r="A91">
        <v>221</v>
      </c>
      <c r="B91" t="s">
        <v>12403</v>
      </c>
    </row>
    <row r="92" spans="1:2">
      <c r="A92">
        <v>4822</v>
      </c>
      <c r="B92" t="s">
        <v>12404</v>
      </c>
    </row>
    <row r="93" spans="1:2">
      <c r="A93">
        <v>4823</v>
      </c>
      <c r="B93" t="s">
        <v>12405</v>
      </c>
    </row>
    <row r="94" spans="1:2">
      <c r="A94">
        <v>4824</v>
      </c>
      <c r="B94" t="s">
        <v>12406</v>
      </c>
    </row>
    <row r="95" spans="1:2">
      <c r="A95">
        <v>4825</v>
      </c>
      <c r="B95" t="s">
        <v>12407</v>
      </c>
    </row>
    <row r="96" spans="1:2">
      <c r="A96">
        <v>4826</v>
      </c>
      <c r="B96" t="s">
        <v>12408</v>
      </c>
    </row>
    <row r="97" spans="1:2">
      <c r="A97">
        <v>4827</v>
      </c>
      <c r="B97" t="s">
        <v>12409</v>
      </c>
    </row>
    <row r="98" spans="1:2">
      <c r="A98">
        <v>4828</v>
      </c>
      <c r="B98" t="s">
        <v>12410</v>
      </c>
    </row>
    <row r="99" spans="1:2">
      <c r="A99">
        <v>4829</v>
      </c>
      <c r="B99" t="s">
        <v>12411</v>
      </c>
    </row>
    <row r="100" spans="1:2">
      <c r="A100">
        <v>4830</v>
      </c>
      <c r="B100" t="s">
        <v>12412</v>
      </c>
    </row>
    <row r="101" spans="1:2">
      <c r="A101">
        <v>4831</v>
      </c>
      <c r="B101" t="s">
        <v>12413</v>
      </c>
    </row>
    <row r="102" spans="1:2">
      <c r="A102">
        <v>4832</v>
      </c>
      <c r="B102" t="s">
        <v>12414</v>
      </c>
    </row>
    <row r="103" spans="1:2">
      <c r="A103">
        <v>4833</v>
      </c>
      <c r="B103" t="s">
        <v>12415</v>
      </c>
    </row>
    <row r="104" spans="1:2">
      <c r="A104">
        <v>4834</v>
      </c>
      <c r="B104" t="s">
        <v>12416</v>
      </c>
    </row>
    <row r="105" spans="1:2">
      <c r="A105">
        <v>4835</v>
      </c>
      <c r="B105" t="s">
        <v>12417</v>
      </c>
    </row>
    <row r="106" spans="1:2">
      <c r="A106">
        <v>4836</v>
      </c>
      <c r="B106" t="s">
        <v>12418</v>
      </c>
    </row>
    <row r="107" spans="1:2">
      <c r="A107">
        <v>4837</v>
      </c>
      <c r="B107" t="s">
        <v>12419</v>
      </c>
    </row>
    <row r="108" spans="1:2">
      <c r="A108">
        <v>4838</v>
      </c>
      <c r="B108" t="s">
        <v>12420</v>
      </c>
    </row>
    <row r="109" spans="1:2">
      <c r="A109">
        <v>4839</v>
      </c>
      <c r="B109" t="s">
        <v>12421</v>
      </c>
    </row>
    <row r="110" spans="1:2">
      <c r="A110">
        <v>4840</v>
      </c>
      <c r="B110" t="s">
        <v>12422</v>
      </c>
    </row>
    <row r="111" spans="1:2">
      <c r="A111">
        <v>4841</v>
      </c>
      <c r="B111" t="s">
        <v>727</v>
      </c>
    </row>
    <row r="112" spans="1:2">
      <c r="A112">
        <v>4842</v>
      </c>
      <c r="B112" t="s">
        <v>12423</v>
      </c>
    </row>
    <row r="113" spans="1:2">
      <c r="A113">
        <v>4843</v>
      </c>
      <c r="B113" t="s">
        <v>12424</v>
      </c>
    </row>
    <row r="114" spans="1:2">
      <c r="A114">
        <v>4844</v>
      </c>
      <c r="B114" t="s">
        <v>12425</v>
      </c>
    </row>
    <row r="115" spans="1:2">
      <c r="A115">
        <v>4845</v>
      </c>
      <c r="B115" t="s">
        <v>451</v>
      </c>
    </row>
    <row r="116" spans="1:2">
      <c r="A116">
        <v>4846</v>
      </c>
      <c r="B116" t="s">
        <v>12426</v>
      </c>
    </row>
    <row r="117" spans="1:2">
      <c r="A117">
        <v>4847</v>
      </c>
      <c r="B117" t="s">
        <v>12427</v>
      </c>
    </row>
    <row r="118" spans="1:2">
      <c r="A118">
        <v>4848</v>
      </c>
      <c r="B118" t="s">
        <v>12428</v>
      </c>
    </row>
    <row r="119" spans="1:2">
      <c r="A119">
        <v>4849</v>
      </c>
      <c r="B119" t="s">
        <v>12429</v>
      </c>
    </row>
    <row r="120" spans="1:2">
      <c r="A120">
        <v>4850</v>
      </c>
      <c r="B120" t="s">
        <v>12430</v>
      </c>
    </row>
    <row r="121" spans="1:2">
      <c r="A121">
        <v>4851</v>
      </c>
      <c r="B121" t="s">
        <v>12431</v>
      </c>
    </row>
    <row r="122" spans="1:2">
      <c r="A122">
        <v>4852</v>
      </c>
      <c r="B122" t="s">
        <v>12432</v>
      </c>
    </row>
    <row r="123" spans="1:2">
      <c r="A123">
        <v>4853</v>
      </c>
      <c r="B123" t="s">
        <v>12433</v>
      </c>
    </row>
    <row r="124" spans="1:2">
      <c r="A124">
        <v>4854</v>
      </c>
      <c r="B124" t="s">
        <v>12434</v>
      </c>
    </row>
    <row r="125" spans="1:2">
      <c r="A125">
        <v>4855</v>
      </c>
      <c r="B125" t="s">
        <v>12435</v>
      </c>
    </row>
    <row r="126" spans="1:2">
      <c r="A126">
        <v>4856</v>
      </c>
      <c r="B126" t="s">
        <v>12436</v>
      </c>
    </row>
    <row r="127" spans="1:2">
      <c r="A127">
        <v>4857</v>
      </c>
      <c r="B127" t="s">
        <v>224</v>
      </c>
    </row>
    <row r="128" spans="1:2">
      <c r="A128">
        <v>4858</v>
      </c>
      <c r="B128" t="s">
        <v>12437</v>
      </c>
    </row>
    <row r="129" spans="1:2">
      <c r="A129">
        <v>4859</v>
      </c>
      <c r="B129" t="s">
        <v>12438</v>
      </c>
    </row>
    <row r="130" spans="1:2">
      <c r="A130">
        <v>4860</v>
      </c>
      <c r="B130" t="s">
        <v>12439</v>
      </c>
    </row>
    <row r="131" spans="1:2">
      <c r="A131">
        <v>4861</v>
      </c>
      <c r="B131" t="s">
        <v>12440</v>
      </c>
    </row>
    <row r="132" spans="1:2">
      <c r="A132">
        <v>4862</v>
      </c>
      <c r="B132" t="s">
        <v>12441</v>
      </c>
    </row>
    <row r="133" spans="1:2">
      <c r="A133">
        <v>4863</v>
      </c>
      <c r="B133" t="s">
        <v>12442</v>
      </c>
    </row>
    <row r="134" spans="1:2">
      <c r="A134">
        <v>4864</v>
      </c>
      <c r="B134" t="s">
        <v>12443</v>
      </c>
    </row>
    <row r="135" spans="1:2">
      <c r="A135">
        <v>4865</v>
      </c>
      <c r="B135" t="s">
        <v>12444</v>
      </c>
    </row>
    <row r="136" spans="1:2">
      <c r="A136">
        <v>4866</v>
      </c>
      <c r="B136" t="s">
        <v>12445</v>
      </c>
    </row>
    <row r="137" spans="1:2">
      <c r="A137">
        <v>4867</v>
      </c>
      <c r="B137" t="s">
        <v>12446</v>
      </c>
    </row>
    <row r="138" spans="1:2">
      <c r="A138">
        <v>4868</v>
      </c>
      <c r="B138" t="s">
        <v>12447</v>
      </c>
    </row>
    <row r="139" spans="1:2">
      <c r="A139">
        <v>4869</v>
      </c>
      <c r="B139" t="s">
        <v>12448</v>
      </c>
    </row>
    <row r="140" spans="1:2">
      <c r="A140">
        <v>4870</v>
      </c>
      <c r="B140" t="s">
        <v>12449</v>
      </c>
    </row>
    <row r="141" spans="1:2">
      <c r="A141">
        <v>4871</v>
      </c>
      <c r="B141" t="s">
        <v>12450</v>
      </c>
    </row>
    <row r="142" spans="1:2">
      <c r="A142">
        <v>4872</v>
      </c>
      <c r="B142" t="s">
        <v>12451</v>
      </c>
    </row>
    <row r="143" spans="1:2">
      <c r="A143">
        <v>4873</v>
      </c>
      <c r="B143" t="s">
        <v>12452</v>
      </c>
    </row>
    <row r="144" spans="1:2">
      <c r="A144">
        <v>4874</v>
      </c>
      <c r="B144" t="s">
        <v>12453</v>
      </c>
    </row>
    <row r="145" spans="1:2">
      <c r="A145">
        <v>4875</v>
      </c>
      <c r="B145" t="s">
        <v>12454</v>
      </c>
    </row>
    <row r="146" spans="1:2">
      <c r="A146">
        <v>4876</v>
      </c>
      <c r="B146" t="s">
        <v>12455</v>
      </c>
    </row>
    <row r="147" spans="1:2">
      <c r="A147">
        <v>4877</v>
      </c>
      <c r="B147" t="s">
        <v>12456</v>
      </c>
    </row>
    <row r="148" spans="1:2">
      <c r="A148">
        <v>4878</v>
      </c>
      <c r="B148" t="s">
        <v>137</v>
      </c>
    </row>
    <row r="149" spans="1:2">
      <c r="A149">
        <v>4879</v>
      </c>
      <c r="B149" t="s">
        <v>12457</v>
      </c>
    </row>
    <row r="150" spans="1:2">
      <c r="A150">
        <v>4880</v>
      </c>
      <c r="B150" t="s">
        <v>664</v>
      </c>
    </row>
    <row r="151" spans="1:2">
      <c r="A151">
        <v>4881</v>
      </c>
      <c r="B151" t="s">
        <v>12458</v>
      </c>
    </row>
    <row r="152" spans="1:2">
      <c r="A152">
        <v>4882</v>
      </c>
      <c r="B152" t="s">
        <v>712</v>
      </c>
    </row>
    <row r="153" spans="1:2">
      <c r="A153">
        <v>4883</v>
      </c>
      <c r="B153">
        <v>2</v>
      </c>
    </row>
    <row r="154" spans="1:2">
      <c r="A154">
        <v>4884</v>
      </c>
      <c r="B154" t="s">
        <v>12459</v>
      </c>
    </row>
    <row r="155" spans="1:2">
      <c r="A155">
        <v>4885</v>
      </c>
      <c r="B155" t="s">
        <v>12460</v>
      </c>
    </row>
    <row r="156" spans="1:2">
      <c r="A156">
        <v>4886</v>
      </c>
      <c r="B156" t="s">
        <v>12461</v>
      </c>
    </row>
    <row r="157" spans="1:2">
      <c r="A157">
        <v>4887</v>
      </c>
      <c r="B157" t="s">
        <v>12462</v>
      </c>
    </row>
    <row r="158" spans="1:2">
      <c r="A158">
        <v>4888</v>
      </c>
      <c r="B158" t="s">
        <v>12463</v>
      </c>
    </row>
    <row r="159" spans="1:2">
      <c r="A159">
        <v>4889</v>
      </c>
      <c r="B159" t="s">
        <v>12464</v>
      </c>
    </row>
    <row r="160" spans="1:2">
      <c r="A160">
        <v>4890</v>
      </c>
      <c r="B160" t="s">
        <v>12465</v>
      </c>
    </row>
    <row r="161" spans="1:2">
      <c r="A161">
        <v>4891</v>
      </c>
      <c r="B161" t="s">
        <v>12466</v>
      </c>
    </row>
    <row r="162" spans="1:2">
      <c r="A162">
        <v>4892</v>
      </c>
      <c r="B162" t="s">
        <v>12467</v>
      </c>
    </row>
    <row r="163" spans="1:2">
      <c r="A163">
        <v>4893</v>
      </c>
      <c r="B163" t="s">
        <v>12468</v>
      </c>
    </row>
    <row r="164" spans="1:2">
      <c r="A164">
        <v>4894</v>
      </c>
      <c r="B164" t="s">
        <v>12469</v>
      </c>
    </row>
    <row r="165" spans="1:2">
      <c r="A165">
        <v>4895</v>
      </c>
      <c r="B165" t="s">
        <v>12470</v>
      </c>
    </row>
    <row r="166" spans="1:2">
      <c r="A166">
        <v>4896</v>
      </c>
      <c r="B166" t="s">
        <v>12471</v>
      </c>
    </row>
    <row r="167" spans="1:2">
      <c r="A167">
        <v>4897</v>
      </c>
      <c r="B167" t="s">
        <v>12472</v>
      </c>
    </row>
    <row r="168" spans="1:2">
      <c r="A168">
        <v>4898</v>
      </c>
      <c r="B168" t="s">
        <v>12473</v>
      </c>
    </row>
    <row r="169" spans="1:2">
      <c r="A169">
        <v>4899</v>
      </c>
      <c r="B169" t="s">
        <v>12474</v>
      </c>
    </row>
    <row r="170" spans="1:2">
      <c r="A170">
        <v>4900</v>
      </c>
      <c r="B170" t="s">
        <v>12475</v>
      </c>
    </row>
    <row r="171" spans="1:2">
      <c r="A171">
        <v>4901</v>
      </c>
      <c r="B171" t="s">
        <v>12476</v>
      </c>
    </row>
    <row r="172" spans="1:2">
      <c r="A172">
        <v>4902</v>
      </c>
      <c r="B172" t="s">
        <v>12477</v>
      </c>
    </row>
    <row r="173" spans="1:2">
      <c r="A173">
        <v>4903</v>
      </c>
      <c r="B173" t="s">
        <v>12478</v>
      </c>
    </row>
    <row r="174" spans="1:2">
      <c r="A174">
        <v>4904</v>
      </c>
      <c r="B174" t="s">
        <v>306</v>
      </c>
    </row>
    <row r="175" spans="1:2">
      <c r="A175">
        <v>4905</v>
      </c>
      <c r="B175" t="s">
        <v>12479</v>
      </c>
    </row>
    <row r="176" spans="1:2">
      <c r="A176">
        <v>4906</v>
      </c>
      <c r="B176" t="s">
        <v>12480</v>
      </c>
    </row>
    <row r="177" spans="1:2">
      <c r="A177">
        <v>4907</v>
      </c>
      <c r="B177" t="s">
        <v>12481</v>
      </c>
    </row>
    <row r="178" spans="1:2">
      <c r="A178">
        <v>4908</v>
      </c>
      <c r="B178" t="s">
        <v>12482</v>
      </c>
    </row>
    <row r="179" spans="1:2">
      <c r="A179">
        <v>4909</v>
      </c>
      <c r="B179" t="s">
        <v>12483</v>
      </c>
    </row>
    <row r="180" spans="1:2">
      <c r="A180">
        <v>4910</v>
      </c>
      <c r="B180" t="s">
        <v>12484</v>
      </c>
    </row>
    <row r="181" spans="1:2">
      <c r="A181">
        <v>4911</v>
      </c>
      <c r="B181" t="s">
        <v>12485</v>
      </c>
    </row>
    <row r="182" spans="1:2">
      <c r="A182">
        <v>4912</v>
      </c>
      <c r="B182" t="s">
        <v>606</v>
      </c>
    </row>
    <row r="183" spans="1:2">
      <c r="A183">
        <v>4913</v>
      </c>
      <c r="B183" t="s">
        <v>12486</v>
      </c>
    </row>
    <row r="184" spans="1:2">
      <c r="A184">
        <v>4914</v>
      </c>
      <c r="B184" t="s">
        <v>12487</v>
      </c>
    </row>
    <row r="185" spans="1:2">
      <c r="A185">
        <v>4915</v>
      </c>
      <c r="B185" t="s">
        <v>12488</v>
      </c>
    </row>
    <row r="186" spans="1:2">
      <c r="A186">
        <v>4916</v>
      </c>
      <c r="B186" t="s">
        <v>368</v>
      </c>
    </row>
    <row r="187" spans="1:2">
      <c r="A187">
        <v>4917</v>
      </c>
      <c r="B187" t="s">
        <v>12489</v>
      </c>
    </row>
    <row r="188" spans="1:2">
      <c r="A188">
        <v>4918</v>
      </c>
      <c r="B188" t="s">
        <v>12490</v>
      </c>
    </row>
    <row r="189" spans="1:2">
      <c r="A189">
        <v>4919</v>
      </c>
      <c r="B189" t="s">
        <v>12491</v>
      </c>
    </row>
    <row r="190" spans="1:2">
      <c r="A190">
        <v>4920</v>
      </c>
      <c r="B190" t="s">
        <v>193</v>
      </c>
    </row>
    <row r="191" spans="1:2">
      <c r="A191">
        <v>4921</v>
      </c>
      <c r="B191" t="s">
        <v>12492</v>
      </c>
    </row>
    <row r="192" spans="1:2">
      <c r="A192">
        <v>4922</v>
      </c>
      <c r="B192" t="s">
        <v>12493</v>
      </c>
    </row>
    <row r="193" spans="1:2">
      <c r="A193">
        <v>4923</v>
      </c>
      <c r="B193" t="s">
        <v>12494</v>
      </c>
    </row>
    <row r="194" spans="1:2">
      <c r="A194">
        <v>4924</v>
      </c>
      <c r="B194" t="s">
        <v>12495</v>
      </c>
    </row>
    <row r="195" spans="1:2">
      <c r="A195">
        <v>4925</v>
      </c>
      <c r="B195" t="s">
        <v>12496</v>
      </c>
    </row>
    <row r="196" spans="1:2">
      <c r="A196">
        <v>4926</v>
      </c>
      <c r="B196" t="s">
        <v>12497</v>
      </c>
    </row>
    <row r="197" spans="1:2">
      <c r="A197">
        <v>4927</v>
      </c>
      <c r="B197" t="s">
        <v>624</v>
      </c>
    </row>
    <row r="198" spans="1:2">
      <c r="A198">
        <v>4928</v>
      </c>
      <c r="B198" t="s">
        <v>12498</v>
      </c>
    </row>
    <row r="199" spans="1:2">
      <c r="A199">
        <v>4929</v>
      </c>
      <c r="B199" t="s">
        <v>12499</v>
      </c>
    </row>
    <row r="200" spans="1:2">
      <c r="A200">
        <v>4930</v>
      </c>
      <c r="B200" t="s">
        <v>12500</v>
      </c>
    </row>
    <row r="201" spans="1:2">
      <c r="A201">
        <v>4931</v>
      </c>
      <c r="B201" t="s">
        <v>12501</v>
      </c>
    </row>
    <row r="202" spans="1:2">
      <c r="A202">
        <v>4932</v>
      </c>
      <c r="B202" t="s">
        <v>12502</v>
      </c>
    </row>
    <row r="203" spans="1:2">
      <c r="A203">
        <v>4933</v>
      </c>
      <c r="B203" t="s">
        <v>12503</v>
      </c>
    </row>
    <row r="204" spans="1:2">
      <c r="A204">
        <v>4934</v>
      </c>
      <c r="B204" t="s">
        <v>751</v>
      </c>
    </row>
    <row r="205" spans="1:2">
      <c r="A205">
        <v>4935</v>
      </c>
      <c r="B205" t="s">
        <v>12504</v>
      </c>
    </row>
    <row r="206" spans="1:2">
      <c r="A206">
        <v>4936</v>
      </c>
      <c r="B206" t="s">
        <v>693</v>
      </c>
    </row>
    <row r="207" spans="1:2">
      <c r="A207">
        <v>4937</v>
      </c>
      <c r="B207" t="s">
        <v>12505</v>
      </c>
    </row>
    <row r="208" spans="1:2">
      <c r="A208">
        <v>4938</v>
      </c>
      <c r="B208" t="s">
        <v>12506</v>
      </c>
    </row>
    <row r="209" spans="1:2">
      <c r="A209">
        <v>4939</v>
      </c>
      <c r="B209" t="s">
        <v>12507</v>
      </c>
    </row>
    <row r="210" spans="1:2">
      <c r="A210">
        <v>4940</v>
      </c>
      <c r="B210" t="s">
        <v>12508</v>
      </c>
    </row>
    <row r="211" spans="1:2">
      <c r="A211">
        <v>4941</v>
      </c>
      <c r="B211">
        <v>911</v>
      </c>
    </row>
    <row r="212" spans="1:2">
      <c r="A212">
        <v>4942</v>
      </c>
      <c r="B212" t="s">
        <v>12509</v>
      </c>
    </row>
    <row r="213" spans="1:2">
      <c r="A213">
        <v>4943</v>
      </c>
      <c r="B213" t="s">
        <v>12510</v>
      </c>
    </row>
    <row r="214" spans="1:2">
      <c r="A214">
        <v>4944</v>
      </c>
      <c r="B214" t="s">
        <v>12511</v>
      </c>
    </row>
    <row r="215" spans="1:2">
      <c r="A215">
        <v>4945</v>
      </c>
      <c r="B215" t="s">
        <v>12512</v>
      </c>
    </row>
    <row r="216" spans="1:2">
      <c r="A216">
        <v>4946</v>
      </c>
      <c r="B216" t="s">
        <v>12513</v>
      </c>
    </row>
    <row r="217" spans="1:2">
      <c r="A217">
        <v>4947</v>
      </c>
      <c r="B217" t="s">
        <v>12514</v>
      </c>
    </row>
    <row r="218" spans="1:2">
      <c r="A218">
        <v>4948</v>
      </c>
      <c r="B218" t="s">
        <v>12515</v>
      </c>
    </row>
    <row r="219" spans="1:2">
      <c r="A219">
        <v>4949</v>
      </c>
      <c r="B219" t="s">
        <v>12516</v>
      </c>
    </row>
    <row r="220" spans="1:2">
      <c r="A220">
        <v>4950</v>
      </c>
      <c r="B220" t="s">
        <v>12517</v>
      </c>
    </row>
    <row r="221" spans="1:2">
      <c r="A221">
        <v>4951</v>
      </c>
      <c r="B221" t="s">
        <v>12518</v>
      </c>
    </row>
    <row r="222" spans="1:2">
      <c r="A222">
        <v>4952</v>
      </c>
      <c r="B222" t="s">
        <v>12519</v>
      </c>
    </row>
    <row r="223" spans="1:2">
      <c r="A223">
        <v>4953</v>
      </c>
      <c r="B223" t="s">
        <v>12520</v>
      </c>
    </row>
    <row r="224" spans="1:2">
      <c r="A224">
        <v>4954</v>
      </c>
      <c r="B224" t="s">
        <v>12521</v>
      </c>
    </row>
    <row r="225" spans="1:2">
      <c r="A225">
        <v>4955</v>
      </c>
      <c r="B225" t="s">
        <v>12522</v>
      </c>
    </row>
    <row r="226" spans="1:2">
      <c r="A226">
        <v>4956</v>
      </c>
      <c r="B226" t="s">
        <v>12523</v>
      </c>
    </row>
    <row r="227" spans="1:2">
      <c r="A227">
        <v>4957</v>
      </c>
      <c r="B227" t="s">
        <v>12524</v>
      </c>
    </row>
    <row r="228" spans="1:2">
      <c r="A228">
        <v>4958</v>
      </c>
      <c r="B228" t="s">
        <v>12525</v>
      </c>
    </row>
    <row r="229" spans="1:2">
      <c r="A229">
        <v>4959</v>
      </c>
      <c r="B229" t="s">
        <v>12526</v>
      </c>
    </row>
    <row r="230" spans="1:2">
      <c r="A230">
        <v>4960</v>
      </c>
      <c r="B230" t="s">
        <v>12527</v>
      </c>
    </row>
    <row r="231" spans="1:2">
      <c r="A231">
        <v>4961</v>
      </c>
      <c r="B231" t="s">
        <v>12528</v>
      </c>
    </row>
    <row r="232" spans="1:2">
      <c r="A232">
        <v>4962</v>
      </c>
      <c r="B232" t="s">
        <v>2016</v>
      </c>
    </row>
    <row r="233" spans="1:2">
      <c r="A233">
        <v>4963</v>
      </c>
      <c r="B233" t="s">
        <v>12529</v>
      </c>
    </row>
    <row r="234" spans="1:2">
      <c r="A234">
        <v>4964</v>
      </c>
      <c r="B234" t="s">
        <v>12530</v>
      </c>
    </row>
    <row r="235" spans="1:2">
      <c r="A235">
        <v>4965</v>
      </c>
      <c r="B235" t="s">
        <v>12531</v>
      </c>
    </row>
    <row r="236" spans="1:2">
      <c r="A236">
        <v>4966</v>
      </c>
      <c r="B236" t="s">
        <v>12532</v>
      </c>
    </row>
    <row r="237" spans="1:2">
      <c r="A237">
        <v>4967</v>
      </c>
      <c r="B237" t="s">
        <v>12533</v>
      </c>
    </row>
    <row r="238" spans="1:2">
      <c r="A238">
        <v>4968</v>
      </c>
      <c r="B238" t="s">
        <v>12534</v>
      </c>
    </row>
    <row r="239" spans="1:2">
      <c r="A239">
        <v>4969</v>
      </c>
      <c r="B239" t="s">
        <v>12535</v>
      </c>
    </row>
    <row r="240" spans="1:2">
      <c r="A240">
        <v>4970</v>
      </c>
      <c r="B240" t="s">
        <v>12536</v>
      </c>
    </row>
    <row r="241" spans="1:2">
      <c r="A241">
        <v>4971</v>
      </c>
      <c r="B241" t="s">
        <v>12537</v>
      </c>
    </row>
    <row r="242" spans="1:2">
      <c r="A242">
        <v>4972</v>
      </c>
      <c r="B242" t="s">
        <v>12538</v>
      </c>
    </row>
    <row r="243" spans="1:2">
      <c r="A243">
        <v>4973</v>
      </c>
      <c r="B243" t="s">
        <v>12539</v>
      </c>
    </row>
    <row r="244" spans="1:2">
      <c r="A244">
        <v>4974</v>
      </c>
      <c r="B244" t="s">
        <v>12540</v>
      </c>
    </row>
    <row r="245" spans="1:2">
      <c r="A245">
        <v>4975</v>
      </c>
      <c r="B245" t="s">
        <v>12541</v>
      </c>
    </row>
    <row r="246" spans="1:2">
      <c r="A246">
        <v>4976</v>
      </c>
      <c r="B246" t="s">
        <v>12542</v>
      </c>
    </row>
    <row r="247" spans="1:2">
      <c r="A247">
        <v>4977</v>
      </c>
      <c r="B247" t="s">
        <v>12543</v>
      </c>
    </row>
    <row r="248" spans="1:2">
      <c r="A248">
        <v>4978</v>
      </c>
      <c r="B248" t="s">
        <v>12544</v>
      </c>
    </row>
    <row r="249" spans="1:2">
      <c r="A249">
        <v>4979</v>
      </c>
      <c r="B249" t="s">
        <v>12545</v>
      </c>
    </row>
    <row r="250" spans="1:2">
      <c r="A250">
        <v>4980</v>
      </c>
      <c r="B250" t="s">
        <v>12546</v>
      </c>
    </row>
    <row r="251" spans="1:2">
      <c r="A251">
        <v>4981</v>
      </c>
      <c r="B251" t="s">
        <v>12547</v>
      </c>
    </row>
    <row r="252" spans="1:2">
      <c r="A252">
        <v>4982</v>
      </c>
      <c r="B252" t="s">
        <v>12548</v>
      </c>
    </row>
    <row r="253" spans="1:2">
      <c r="A253">
        <v>4983</v>
      </c>
      <c r="B253" t="s">
        <v>12549</v>
      </c>
    </row>
    <row r="254" spans="1:2">
      <c r="A254">
        <v>4984</v>
      </c>
      <c r="B254" t="s">
        <v>12550</v>
      </c>
    </row>
    <row r="255" spans="1:2">
      <c r="A255">
        <v>4985</v>
      </c>
      <c r="B255" t="s">
        <v>12551</v>
      </c>
    </row>
    <row r="256" spans="1:2">
      <c r="A256">
        <v>4986</v>
      </c>
      <c r="B256" t="s">
        <v>12552</v>
      </c>
    </row>
    <row r="257" spans="1:2">
      <c r="A257">
        <v>4987</v>
      </c>
      <c r="B257" t="s">
        <v>12553</v>
      </c>
    </row>
    <row r="258" spans="1:2">
      <c r="A258">
        <v>4988</v>
      </c>
      <c r="B258" t="s">
        <v>12554</v>
      </c>
    </row>
    <row r="259" spans="1:2">
      <c r="A259">
        <v>4989</v>
      </c>
      <c r="B259" t="s">
        <v>615</v>
      </c>
    </row>
    <row r="260" spans="1:2">
      <c r="A260">
        <v>4990</v>
      </c>
      <c r="B260" t="s">
        <v>456</v>
      </c>
    </row>
    <row r="261" spans="1:2">
      <c r="A261">
        <v>4991</v>
      </c>
      <c r="B261" t="s">
        <v>12555</v>
      </c>
    </row>
    <row r="262" spans="1:2">
      <c r="A262">
        <v>4992</v>
      </c>
      <c r="B262" t="s">
        <v>12556</v>
      </c>
    </row>
    <row r="263" spans="1:2">
      <c r="A263">
        <v>4993</v>
      </c>
      <c r="B263" t="s">
        <v>12557</v>
      </c>
    </row>
    <row r="264" spans="1:2">
      <c r="A264">
        <v>4994</v>
      </c>
      <c r="B264" t="s">
        <v>12558</v>
      </c>
    </row>
    <row r="265" spans="1:2">
      <c r="A265">
        <v>4995</v>
      </c>
      <c r="B265" t="s">
        <v>12559</v>
      </c>
    </row>
    <row r="266" spans="1:2">
      <c r="A266">
        <v>4996</v>
      </c>
      <c r="B266" t="s">
        <v>12560</v>
      </c>
    </row>
    <row r="267" spans="1:2">
      <c r="A267">
        <v>4997</v>
      </c>
      <c r="B267" t="s">
        <v>12561</v>
      </c>
    </row>
    <row r="268" spans="1:2">
      <c r="A268">
        <v>4998</v>
      </c>
      <c r="B268" t="s">
        <v>12562</v>
      </c>
    </row>
    <row r="269" spans="1:2">
      <c r="A269">
        <v>4999</v>
      </c>
      <c r="B269" t="s">
        <v>12563</v>
      </c>
    </row>
    <row r="270" spans="1:2">
      <c r="A270">
        <v>5000</v>
      </c>
      <c r="B270" t="s">
        <v>12564</v>
      </c>
    </row>
    <row r="271" spans="1:2">
      <c r="A271">
        <v>5001</v>
      </c>
      <c r="B271" t="s">
        <v>12565</v>
      </c>
    </row>
    <row r="272" spans="1:2">
      <c r="A272">
        <v>5002</v>
      </c>
      <c r="B272" t="s">
        <v>12566</v>
      </c>
    </row>
    <row r="273" spans="1:2">
      <c r="A273">
        <v>5003</v>
      </c>
      <c r="B273" t="s">
        <v>12567</v>
      </c>
    </row>
    <row r="274" spans="1:2">
      <c r="A274">
        <v>5004</v>
      </c>
      <c r="B274">
        <v>3052010</v>
      </c>
    </row>
    <row r="275" spans="1:2">
      <c r="A275">
        <v>5005</v>
      </c>
      <c r="B275" t="s">
        <v>12568</v>
      </c>
    </row>
    <row r="276" spans="1:2">
      <c r="A276">
        <v>5006</v>
      </c>
      <c r="B276" t="s">
        <v>216</v>
      </c>
    </row>
    <row r="277" spans="1:2">
      <c r="A277">
        <v>5007</v>
      </c>
      <c r="B277" t="s">
        <v>12569</v>
      </c>
    </row>
    <row r="278" spans="1:2">
      <c r="A278">
        <v>5008</v>
      </c>
      <c r="B278" t="s">
        <v>12570</v>
      </c>
    </row>
    <row r="279" spans="1:2">
      <c r="A279">
        <v>5009</v>
      </c>
      <c r="B279" t="s">
        <v>12571</v>
      </c>
    </row>
    <row r="280" spans="1:2">
      <c r="A280">
        <v>5010</v>
      </c>
      <c r="B280" t="s">
        <v>12572</v>
      </c>
    </row>
    <row r="281" spans="1:2">
      <c r="A281">
        <v>5011</v>
      </c>
      <c r="B281" t="s">
        <v>12573</v>
      </c>
    </row>
    <row r="282" spans="1:2">
      <c r="A282">
        <v>5012</v>
      </c>
      <c r="B282" t="s">
        <v>12574</v>
      </c>
    </row>
    <row r="283" spans="1:2">
      <c r="A283">
        <v>5013</v>
      </c>
      <c r="B283" t="s">
        <v>12575</v>
      </c>
    </row>
    <row r="284" spans="1:2">
      <c r="A284">
        <v>5014</v>
      </c>
      <c r="B284" t="s">
        <v>12576</v>
      </c>
    </row>
    <row r="285" spans="1:2">
      <c r="A285">
        <v>5015</v>
      </c>
      <c r="B285" t="s">
        <v>12577</v>
      </c>
    </row>
    <row r="286" spans="1:2">
      <c r="A286">
        <v>5016</v>
      </c>
      <c r="B286" t="s">
        <v>12578</v>
      </c>
    </row>
    <row r="287" spans="1:2">
      <c r="A287">
        <v>5017</v>
      </c>
      <c r="B287" t="s">
        <v>12579</v>
      </c>
    </row>
    <row r="288" spans="1:2">
      <c r="A288">
        <v>5018</v>
      </c>
      <c r="B288" t="s">
        <v>12580</v>
      </c>
    </row>
    <row r="289" spans="1:2">
      <c r="A289">
        <v>5019</v>
      </c>
      <c r="B289" t="s">
        <v>12581</v>
      </c>
    </row>
    <row r="290" spans="1:2">
      <c r="A290">
        <v>5020</v>
      </c>
      <c r="B290" t="s">
        <v>12582</v>
      </c>
    </row>
    <row r="291" spans="1:2">
      <c r="A291">
        <v>5021</v>
      </c>
      <c r="B291" t="s">
        <v>12583</v>
      </c>
    </row>
    <row r="292" spans="1:2">
      <c r="A292">
        <v>5022</v>
      </c>
      <c r="B292" t="s">
        <v>12584</v>
      </c>
    </row>
    <row r="293" spans="1:2">
      <c r="A293">
        <v>5023</v>
      </c>
      <c r="B293" t="s">
        <v>12585</v>
      </c>
    </row>
    <row r="294" spans="1:2">
      <c r="A294">
        <v>5024</v>
      </c>
      <c r="B294" t="s">
        <v>12586</v>
      </c>
    </row>
    <row r="295" spans="1:2">
      <c r="A295">
        <v>5025</v>
      </c>
      <c r="B295" t="s">
        <v>12587</v>
      </c>
    </row>
    <row r="296" spans="1:2">
      <c r="A296">
        <v>5026</v>
      </c>
      <c r="B296" t="s">
        <v>12588</v>
      </c>
    </row>
    <row r="297" spans="1:2">
      <c r="A297">
        <v>5027</v>
      </c>
      <c r="B297" t="s">
        <v>12589</v>
      </c>
    </row>
    <row r="298" spans="1:2">
      <c r="A298">
        <v>5028</v>
      </c>
      <c r="B298" t="s">
        <v>12590</v>
      </c>
    </row>
    <row r="299" spans="1:2">
      <c r="A299">
        <v>5029</v>
      </c>
      <c r="B299" t="s">
        <v>12591</v>
      </c>
    </row>
    <row r="300" spans="1:2">
      <c r="A300">
        <v>5030</v>
      </c>
      <c r="B300" t="s">
        <v>12592</v>
      </c>
    </row>
    <row r="301" spans="1:2">
      <c r="A301">
        <v>5031</v>
      </c>
      <c r="B301" t="s">
        <v>12593</v>
      </c>
    </row>
    <row r="302" spans="1:2">
      <c r="A302">
        <v>5032</v>
      </c>
      <c r="B302" t="s">
        <v>12594</v>
      </c>
    </row>
    <row r="303" spans="1:2">
      <c r="A303">
        <v>5033</v>
      </c>
      <c r="B303" t="s">
        <v>12595</v>
      </c>
    </row>
    <row r="304" spans="1:2">
      <c r="A304">
        <v>5034</v>
      </c>
      <c r="B304" t="s">
        <v>12596</v>
      </c>
    </row>
    <row r="305" spans="1:2">
      <c r="A305">
        <v>5035</v>
      </c>
      <c r="B305" t="s">
        <v>12597</v>
      </c>
    </row>
    <row r="306" spans="1:2">
      <c r="A306">
        <v>5036</v>
      </c>
      <c r="B306" t="s">
        <v>12598</v>
      </c>
    </row>
    <row r="307" spans="1:2">
      <c r="A307">
        <v>5037</v>
      </c>
      <c r="B307" t="s">
        <v>555</v>
      </c>
    </row>
    <row r="308" spans="1:2">
      <c r="A308">
        <v>5038</v>
      </c>
      <c r="B308" t="s">
        <v>12599</v>
      </c>
    </row>
    <row r="309" spans="1:2">
      <c r="A309">
        <v>5039</v>
      </c>
      <c r="B309" t="s">
        <v>12600</v>
      </c>
    </row>
    <row r="310" spans="1:2">
      <c r="A310">
        <v>5040</v>
      </c>
      <c r="B310" t="s">
        <v>12601</v>
      </c>
    </row>
    <row r="311" spans="1:2">
      <c r="A311">
        <v>5041</v>
      </c>
      <c r="B311" t="s">
        <v>12602</v>
      </c>
    </row>
    <row r="312" spans="1:2">
      <c r="A312">
        <v>5042</v>
      </c>
      <c r="B312" t="s">
        <v>12603</v>
      </c>
    </row>
    <row r="313" spans="1:2">
      <c r="A313">
        <v>5043</v>
      </c>
      <c r="B313" t="s">
        <v>12604</v>
      </c>
    </row>
    <row r="314" spans="1:2">
      <c r="A314">
        <v>5044</v>
      </c>
      <c r="B314" t="s">
        <v>2035</v>
      </c>
    </row>
    <row r="315" spans="1:2">
      <c r="A315">
        <v>5045</v>
      </c>
      <c r="B315" t="s">
        <v>12605</v>
      </c>
    </row>
    <row r="316" spans="1:2">
      <c r="A316">
        <v>5046</v>
      </c>
      <c r="B316" t="s">
        <v>12606</v>
      </c>
    </row>
    <row r="317" spans="1:2">
      <c r="A317">
        <v>5047</v>
      </c>
      <c r="B317" t="s">
        <v>12607</v>
      </c>
    </row>
    <row r="318" spans="1:2">
      <c r="A318">
        <v>5048</v>
      </c>
      <c r="B318" t="s">
        <v>12608</v>
      </c>
    </row>
    <row r="319" spans="1:2">
      <c r="A319">
        <v>5049</v>
      </c>
      <c r="B319" t="s">
        <v>12609</v>
      </c>
    </row>
    <row r="320" spans="1:2">
      <c r="A320">
        <v>5050</v>
      </c>
      <c r="B320" t="s">
        <v>12610</v>
      </c>
    </row>
    <row r="321" spans="1:2">
      <c r="A321">
        <v>5051</v>
      </c>
      <c r="B321" t="s">
        <v>12611</v>
      </c>
    </row>
    <row r="322" spans="1:2">
      <c r="A322">
        <v>5052</v>
      </c>
      <c r="B322" t="s">
        <v>12612</v>
      </c>
    </row>
    <row r="323" spans="1:2">
      <c r="A323">
        <v>5053</v>
      </c>
      <c r="B323" t="s">
        <v>12613</v>
      </c>
    </row>
    <row r="324" spans="1:2">
      <c r="A324">
        <v>5054</v>
      </c>
      <c r="B324" t="s">
        <v>900</v>
      </c>
    </row>
    <row r="325" spans="1:2">
      <c r="A325">
        <v>5055</v>
      </c>
      <c r="B325" t="s">
        <v>12614</v>
      </c>
    </row>
    <row r="326" spans="1:2">
      <c r="A326">
        <v>5056</v>
      </c>
      <c r="B326" t="s">
        <v>12615</v>
      </c>
    </row>
    <row r="327" spans="1:2">
      <c r="A327">
        <v>5057</v>
      </c>
      <c r="B327" t="s">
        <v>655</v>
      </c>
    </row>
    <row r="328" spans="1:2">
      <c r="A328">
        <v>5058</v>
      </c>
      <c r="B328" t="s">
        <v>12616</v>
      </c>
    </row>
    <row r="329" spans="1:2">
      <c r="A329">
        <v>5059</v>
      </c>
      <c r="B329" t="s">
        <v>12617</v>
      </c>
    </row>
    <row r="330" spans="1:2">
      <c r="A330">
        <v>5060</v>
      </c>
      <c r="B330" t="s">
        <v>12618</v>
      </c>
    </row>
    <row r="331" spans="1:2">
      <c r="A331">
        <v>5061</v>
      </c>
      <c r="B331" t="s">
        <v>12619</v>
      </c>
    </row>
    <row r="332" spans="1:2">
      <c r="A332">
        <v>5062</v>
      </c>
      <c r="B332" t="s">
        <v>12620</v>
      </c>
    </row>
    <row r="333" spans="1:2">
      <c r="A333">
        <v>5063</v>
      </c>
      <c r="B333" t="s">
        <v>984</v>
      </c>
    </row>
    <row r="334" spans="1:2">
      <c r="A334">
        <v>5064</v>
      </c>
      <c r="B334" t="s">
        <v>12621</v>
      </c>
    </row>
    <row r="335" spans="1:2">
      <c r="A335">
        <v>5065</v>
      </c>
      <c r="B335" t="s">
        <v>12622</v>
      </c>
    </row>
    <row r="336" spans="1:2">
      <c r="A336">
        <v>5066</v>
      </c>
      <c r="B336" t="s">
        <v>12623</v>
      </c>
    </row>
    <row r="337" spans="1:2">
      <c r="A337">
        <v>5067</v>
      </c>
      <c r="B337" t="s">
        <v>12624</v>
      </c>
    </row>
    <row r="338" spans="1:2">
      <c r="A338">
        <v>5068</v>
      </c>
      <c r="B338" t="s">
        <v>12625</v>
      </c>
    </row>
    <row r="339" spans="1:2">
      <c r="A339">
        <v>5069</v>
      </c>
      <c r="B339" t="s">
        <v>12626</v>
      </c>
    </row>
    <row r="340" spans="1:2">
      <c r="A340">
        <v>5070</v>
      </c>
      <c r="B340" t="s">
        <v>809</v>
      </c>
    </row>
    <row r="341" spans="1:2">
      <c r="A341">
        <v>5071</v>
      </c>
      <c r="B341" t="s">
        <v>12627</v>
      </c>
    </row>
    <row r="342" spans="1:2">
      <c r="A342">
        <v>5072</v>
      </c>
      <c r="B342" t="s">
        <v>12628</v>
      </c>
    </row>
    <row r="343" spans="1:2">
      <c r="A343">
        <v>5073</v>
      </c>
      <c r="B343" t="s">
        <v>12629</v>
      </c>
    </row>
    <row r="344" spans="1:2">
      <c r="A344">
        <v>5074</v>
      </c>
      <c r="B344" t="s">
        <v>12630</v>
      </c>
    </row>
    <row r="345" spans="1:2">
      <c r="A345">
        <v>5075</v>
      </c>
      <c r="B345" t="s">
        <v>12631</v>
      </c>
    </row>
    <row r="346" spans="1:2">
      <c r="A346">
        <v>5076</v>
      </c>
      <c r="B346" t="s">
        <v>12632</v>
      </c>
    </row>
    <row r="347" spans="1:2">
      <c r="A347">
        <v>5077</v>
      </c>
      <c r="B347" t="s">
        <v>12633</v>
      </c>
    </row>
    <row r="348" spans="1:2">
      <c r="A348">
        <v>5078</v>
      </c>
      <c r="B348" t="s">
        <v>12634</v>
      </c>
    </row>
    <row r="349" spans="1:2">
      <c r="A349">
        <v>5079</v>
      </c>
      <c r="B349" t="s">
        <v>12635</v>
      </c>
    </row>
    <row r="350" spans="1:2">
      <c r="A350">
        <v>5080</v>
      </c>
      <c r="B350" t="s">
        <v>12636</v>
      </c>
    </row>
    <row r="351" spans="1:2">
      <c r="A351">
        <v>5081</v>
      </c>
      <c r="B351" t="s">
        <v>12637</v>
      </c>
    </row>
    <row r="352" spans="1:2">
      <c r="A352">
        <v>5082</v>
      </c>
      <c r="B352" t="s">
        <v>12638</v>
      </c>
    </row>
    <row r="353" spans="1:2">
      <c r="A353">
        <v>5083</v>
      </c>
      <c r="B353" t="s">
        <v>12639</v>
      </c>
    </row>
    <row r="354" spans="1:2">
      <c r="A354">
        <v>5084</v>
      </c>
      <c r="B354" t="s">
        <v>12640</v>
      </c>
    </row>
    <row r="355" spans="1:2">
      <c r="A355">
        <v>5085</v>
      </c>
      <c r="B355" t="s">
        <v>12641</v>
      </c>
    </row>
    <row r="356" spans="1:2">
      <c r="A356">
        <v>5086</v>
      </c>
      <c r="B356" t="s">
        <v>12642</v>
      </c>
    </row>
    <row r="357" spans="1:2">
      <c r="A357">
        <v>5087</v>
      </c>
      <c r="B357" t="s">
        <v>12643</v>
      </c>
    </row>
    <row r="358" spans="1:2">
      <c r="A358">
        <v>5088</v>
      </c>
      <c r="B358" t="s">
        <v>2150</v>
      </c>
    </row>
    <row r="359" spans="1:2">
      <c r="A359">
        <v>5089</v>
      </c>
      <c r="B359" t="s">
        <v>12644</v>
      </c>
    </row>
    <row r="360" spans="1:2">
      <c r="A360">
        <v>5090</v>
      </c>
      <c r="B360" t="s">
        <v>12645</v>
      </c>
    </row>
    <row r="361" spans="1:2">
      <c r="A361">
        <v>5091</v>
      </c>
      <c r="B361" t="s">
        <v>12646</v>
      </c>
    </row>
    <row r="362" spans="1:2">
      <c r="A362">
        <v>5092</v>
      </c>
      <c r="B362" t="s">
        <v>12647</v>
      </c>
    </row>
    <row r="363" spans="1:2">
      <c r="A363">
        <v>5093</v>
      </c>
      <c r="B363" t="s">
        <v>779</v>
      </c>
    </row>
    <row r="364" spans="1:2">
      <c r="A364">
        <v>5094</v>
      </c>
      <c r="B364" t="s">
        <v>837</v>
      </c>
    </row>
    <row r="365" spans="1:2">
      <c r="A365">
        <v>5095</v>
      </c>
      <c r="B365" t="s">
        <v>2151</v>
      </c>
    </row>
    <row r="366" spans="1:2">
      <c r="A366">
        <v>5096</v>
      </c>
      <c r="B366" t="s">
        <v>12648</v>
      </c>
    </row>
    <row r="367" spans="1:2">
      <c r="A367">
        <v>5097</v>
      </c>
      <c r="B367" t="s">
        <v>12649</v>
      </c>
    </row>
    <row r="368" spans="1:2">
      <c r="A368">
        <v>5098</v>
      </c>
      <c r="B368" t="s">
        <v>12650</v>
      </c>
    </row>
    <row r="369" spans="1:2">
      <c r="A369">
        <v>5099</v>
      </c>
      <c r="B369" t="s">
        <v>12651</v>
      </c>
    </row>
    <row r="370" spans="1:2">
      <c r="A370">
        <v>5100</v>
      </c>
      <c r="B370" t="s">
        <v>12652</v>
      </c>
    </row>
    <row r="371" spans="1:2">
      <c r="A371">
        <v>5101</v>
      </c>
      <c r="B371" t="s">
        <v>12653</v>
      </c>
    </row>
    <row r="372" spans="1:2">
      <c r="A372">
        <v>5102</v>
      </c>
      <c r="B372" t="s">
        <v>12654</v>
      </c>
    </row>
    <row r="373" spans="1:2">
      <c r="A373">
        <v>5103</v>
      </c>
      <c r="B373" t="s">
        <v>12655</v>
      </c>
    </row>
    <row r="374" spans="1:2">
      <c r="A374">
        <v>5104</v>
      </c>
      <c r="B374" t="s">
        <v>12656</v>
      </c>
    </row>
    <row r="375" spans="1:2">
      <c r="A375">
        <v>5105</v>
      </c>
      <c r="B375" t="s">
        <v>12657</v>
      </c>
    </row>
    <row r="376" spans="1:2">
      <c r="A376">
        <v>5106</v>
      </c>
      <c r="B376" t="s">
        <v>12658</v>
      </c>
    </row>
    <row r="377" spans="1:2">
      <c r="A377">
        <v>5107</v>
      </c>
      <c r="B377" t="s">
        <v>12659</v>
      </c>
    </row>
    <row r="378" spans="1:2">
      <c r="A378">
        <v>5108</v>
      </c>
      <c r="B378" t="s">
        <v>12660</v>
      </c>
    </row>
    <row r="379" spans="1:2">
      <c r="A379">
        <v>5109</v>
      </c>
      <c r="B379" t="s">
        <v>12661</v>
      </c>
    </row>
    <row r="380" spans="1:2">
      <c r="A380">
        <v>5110</v>
      </c>
      <c r="B380" t="s">
        <v>12662</v>
      </c>
    </row>
    <row r="381" spans="1:2">
      <c r="A381">
        <v>5111</v>
      </c>
      <c r="B381" t="s">
        <v>901</v>
      </c>
    </row>
    <row r="382" spans="1:2">
      <c r="A382">
        <v>5112</v>
      </c>
      <c r="B382" t="s">
        <v>12663</v>
      </c>
    </row>
    <row r="383" spans="1:2">
      <c r="A383">
        <v>5113</v>
      </c>
      <c r="B383" t="s">
        <v>12664</v>
      </c>
    </row>
    <row r="384" spans="1:2">
      <c r="A384">
        <v>5114</v>
      </c>
      <c r="B384" t="s">
        <v>12665</v>
      </c>
    </row>
    <row r="385" spans="1:2">
      <c r="A385">
        <v>5115</v>
      </c>
      <c r="B385" t="s">
        <v>12666</v>
      </c>
    </row>
    <row r="386" spans="1:2">
      <c r="A386">
        <v>5116</v>
      </c>
      <c r="B386" t="s">
        <v>1864</v>
      </c>
    </row>
    <row r="387" spans="1:2">
      <c r="A387">
        <v>5117</v>
      </c>
      <c r="B387" t="s">
        <v>12667</v>
      </c>
    </row>
    <row r="388" spans="1:2">
      <c r="A388">
        <v>5118</v>
      </c>
      <c r="B388" t="s">
        <v>12668</v>
      </c>
    </row>
    <row r="389" spans="1:2">
      <c r="A389">
        <v>5119</v>
      </c>
      <c r="B389" t="s">
        <v>12669</v>
      </c>
    </row>
    <row r="390" spans="1:2">
      <c r="A390">
        <v>5120</v>
      </c>
      <c r="B390" t="s">
        <v>12670</v>
      </c>
    </row>
    <row r="391" spans="1:2">
      <c r="A391">
        <v>5121</v>
      </c>
      <c r="B391" t="s">
        <v>12671</v>
      </c>
    </row>
    <row r="392" spans="1:2">
      <c r="A392">
        <v>5122</v>
      </c>
      <c r="B392" t="s">
        <v>12672</v>
      </c>
    </row>
    <row r="393" spans="1:2">
      <c r="A393">
        <v>5123</v>
      </c>
      <c r="B393" t="s">
        <v>12673</v>
      </c>
    </row>
    <row r="394" spans="1:2">
      <c r="A394">
        <v>5124</v>
      </c>
      <c r="B394" t="s">
        <v>12674</v>
      </c>
    </row>
    <row r="395" spans="1:2">
      <c r="A395">
        <v>5125</v>
      </c>
      <c r="B395" t="s">
        <v>12675</v>
      </c>
    </row>
    <row r="396" spans="1:2">
      <c r="A396">
        <v>5126</v>
      </c>
      <c r="B396" t="s">
        <v>12676</v>
      </c>
    </row>
    <row r="397" spans="1:2">
      <c r="A397">
        <v>5127</v>
      </c>
      <c r="B397" t="s">
        <v>12677</v>
      </c>
    </row>
    <row r="398" spans="1:2">
      <c r="A398">
        <v>5128</v>
      </c>
      <c r="B398" t="s">
        <v>12678</v>
      </c>
    </row>
    <row r="399" spans="1:2">
      <c r="A399">
        <v>5129</v>
      </c>
      <c r="B399" t="s">
        <v>12679</v>
      </c>
    </row>
    <row r="400" spans="1:2">
      <c r="A400">
        <v>5130</v>
      </c>
      <c r="B400" t="s">
        <v>12680</v>
      </c>
    </row>
    <row r="401" spans="1:2">
      <c r="A401">
        <v>5131</v>
      </c>
      <c r="B401" t="s">
        <v>12681</v>
      </c>
    </row>
    <row r="402" spans="1:2">
      <c r="A402">
        <v>5132</v>
      </c>
      <c r="B402" t="s">
        <v>12682</v>
      </c>
    </row>
    <row r="403" spans="1:2">
      <c r="A403">
        <v>5133</v>
      </c>
      <c r="B403" t="s">
        <v>12683</v>
      </c>
    </row>
    <row r="404" spans="1:2">
      <c r="A404">
        <v>5134</v>
      </c>
      <c r="B404" t="s">
        <v>12684</v>
      </c>
    </row>
    <row r="405" spans="1:2">
      <c r="A405">
        <v>5135</v>
      </c>
      <c r="B405" t="s">
        <v>12685</v>
      </c>
    </row>
    <row r="406" spans="1:2">
      <c r="A406">
        <v>5136</v>
      </c>
      <c r="B406" t="s">
        <v>12686</v>
      </c>
    </row>
    <row r="407" spans="1:2">
      <c r="A407">
        <v>5137</v>
      </c>
      <c r="B407" t="s">
        <v>12687</v>
      </c>
    </row>
    <row r="408" spans="1:2">
      <c r="A408">
        <v>5138</v>
      </c>
      <c r="B408" t="s">
        <v>12688</v>
      </c>
    </row>
    <row r="409" spans="1:2">
      <c r="A409">
        <v>5139</v>
      </c>
      <c r="B409" t="s">
        <v>12689</v>
      </c>
    </row>
    <row r="410" spans="1:2">
      <c r="A410">
        <v>5140</v>
      </c>
      <c r="B410" t="s">
        <v>12690</v>
      </c>
    </row>
    <row r="411" spans="1:2">
      <c r="A411">
        <v>5141</v>
      </c>
      <c r="B411" t="s">
        <v>12691</v>
      </c>
    </row>
    <row r="412" spans="1:2">
      <c r="A412">
        <v>5142</v>
      </c>
      <c r="B412" t="s">
        <v>12692</v>
      </c>
    </row>
    <row r="413" spans="1:2">
      <c r="A413">
        <v>5143</v>
      </c>
      <c r="B413" t="s">
        <v>12693</v>
      </c>
    </row>
    <row r="414" spans="1:2">
      <c r="A414">
        <v>5144</v>
      </c>
      <c r="B414" t="s">
        <v>12694</v>
      </c>
    </row>
    <row r="415" spans="1:2">
      <c r="A415">
        <v>5145</v>
      </c>
      <c r="B415" t="s">
        <v>12695</v>
      </c>
    </row>
    <row r="416" spans="1:2">
      <c r="A416">
        <v>5146</v>
      </c>
      <c r="B416" t="s">
        <v>12696</v>
      </c>
    </row>
    <row r="417" spans="1:2">
      <c r="A417">
        <v>5147</v>
      </c>
      <c r="B417" t="s">
        <v>12697</v>
      </c>
    </row>
    <row r="418" spans="1:2">
      <c r="A418">
        <v>5148</v>
      </c>
      <c r="B418" t="s">
        <v>12698</v>
      </c>
    </row>
    <row r="419" spans="1:2">
      <c r="A419">
        <v>5149</v>
      </c>
      <c r="B419" t="s">
        <v>12699</v>
      </c>
    </row>
    <row r="420" spans="1:2">
      <c r="A420">
        <v>5150</v>
      </c>
      <c r="B420" t="s">
        <v>12700</v>
      </c>
    </row>
    <row r="421" spans="1:2">
      <c r="A421">
        <v>5151</v>
      </c>
      <c r="B421" t="s">
        <v>12701</v>
      </c>
    </row>
    <row r="422" spans="1:2">
      <c r="A422">
        <v>5152</v>
      </c>
      <c r="B422" t="s">
        <v>12702</v>
      </c>
    </row>
    <row r="423" spans="1:2">
      <c r="A423">
        <v>5153</v>
      </c>
      <c r="B423" t="s">
        <v>430</v>
      </c>
    </row>
    <row r="424" spans="1:2">
      <c r="A424">
        <v>5154</v>
      </c>
      <c r="B424" t="s">
        <v>12703</v>
      </c>
    </row>
    <row r="425" spans="1:2">
      <c r="A425">
        <v>5155</v>
      </c>
      <c r="B425" t="s">
        <v>12704</v>
      </c>
    </row>
    <row r="426" spans="1:2">
      <c r="A426">
        <v>5156</v>
      </c>
      <c r="B426" t="s">
        <v>12705</v>
      </c>
    </row>
    <row r="427" spans="1:2">
      <c r="A427">
        <v>5157</v>
      </c>
      <c r="B427" t="s">
        <v>12706</v>
      </c>
    </row>
    <row r="428" spans="1:2">
      <c r="A428">
        <v>5158</v>
      </c>
      <c r="B428" t="s">
        <v>12707</v>
      </c>
    </row>
    <row r="429" spans="1:2">
      <c r="A429">
        <v>5159</v>
      </c>
      <c r="B429" t="s">
        <v>12708</v>
      </c>
    </row>
    <row r="430" spans="1:2">
      <c r="A430">
        <v>5160</v>
      </c>
      <c r="B430" t="s">
        <v>12709</v>
      </c>
    </row>
    <row r="431" spans="1:2">
      <c r="A431">
        <v>5161</v>
      </c>
      <c r="B431" t="s">
        <v>12710</v>
      </c>
    </row>
    <row r="432" spans="1:2">
      <c r="A432">
        <v>5162</v>
      </c>
      <c r="B432" t="s">
        <v>12711</v>
      </c>
    </row>
    <row r="433" spans="1:2">
      <c r="A433">
        <v>5163</v>
      </c>
      <c r="B433" t="s">
        <v>12712</v>
      </c>
    </row>
    <row r="434" spans="1:2">
      <c r="A434">
        <v>5164</v>
      </c>
      <c r="B434" t="s">
        <v>12713</v>
      </c>
    </row>
    <row r="435" spans="1:2">
      <c r="A435">
        <v>5165</v>
      </c>
      <c r="B435" t="s">
        <v>12714</v>
      </c>
    </row>
    <row r="436" spans="1:2">
      <c r="A436">
        <v>5166</v>
      </c>
      <c r="B436" t="s">
        <v>12715</v>
      </c>
    </row>
    <row r="437" spans="1:2">
      <c r="A437">
        <v>5167</v>
      </c>
      <c r="B437" t="s">
        <v>12716</v>
      </c>
    </row>
    <row r="438" spans="1:2">
      <c r="A438">
        <v>5168</v>
      </c>
      <c r="B438" t="s">
        <v>12717</v>
      </c>
    </row>
    <row r="439" spans="1:2">
      <c r="A439">
        <v>5169</v>
      </c>
      <c r="B439" t="s">
        <v>12718</v>
      </c>
    </row>
    <row r="440" spans="1:2">
      <c r="A440">
        <v>5170</v>
      </c>
      <c r="B440" t="s">
        <v>12719</v>
      </c>
    </row>
    <row r="441" spans="1:2">
      <c r="A441">
        <v>5171</v>
      </c>
      <c r="B441" t="s">
        <v>1180</v>
      </c>
    </row>
    <row r="442" spans="1:2">
      <c r="A442">
        <v>5172</v>
      </c>
      <c r="B442" t="s">
        <v>12720</v>
      </c>
    </row>
    <row r="443" spans="1:2">
      <c r="A443">
        <v>5173</v>
      </c>
      <c r="B443" t="s">
        <v>12721</v>
      </c>
    </row>
    <row r="444" spans="1:2">
      <c r="A444">
        <v>5174</v>
      </c>
      <c r="B444" t="s">
        <v>12722</v>
      </c>
    </row>
    <row r="445" spans="1:2">
      <c r="A445">
        <v>5175</v>
      </c>
      <c r="B445" t="s">
        <v>12723</v>
      </c>
    </row>
    <row r="446" spans="1:2">
      <c r="A446">
        <v>5176</v>
      </c>
      <c r="B446" t="s">
        <v>12724</v>
      </c>
    </row>
    <row r="447" spans="1:2">
      <c r="A447">
        <v>5177</v>
      </c>
      <c r="B447" t="s">
        <v>12725</v>
      </c>
    </row>
    <row r="448" spans="1:2">
      <c r="A448">
        <v>5178</v>
      </c>
      <c r="B448" t="s">
        <v>12726</v>
      </c>
    </row>
    <row r="449" spans="1:2">
      <c r="A449">
        <v>5179</v>
      </c>
      <c r="B449" t="s">
        <v>229</v>
      </c>
    </row>
    <row r="450" spans="1:2">
      <c r="A450">
        <v>5180</v>
      </c>
      <c r="B450" t="s">
        <v>12727</v>
      </c>
    </row>
    <row r="451" spans="1:2">
      <c r="A451">
        <v>5181</v>
      </c>
      <c r="B451" t="s">
        <v>12728</v>
      </c>
    </row>
    <row r="452" spans="1:2">
      <c r="A452">
        <v>5182</v>
      </c>
      <c r="B452" t="s">
        <v>12729</v>
      </c>
    </row>
    <row r="453" spans="1:2">
      <c r="A453">
        <v>5183</v>
      </c>
      <c r="B453" t="s">
        <v>12730</v>
      </c>
    </row>
    <row r="454" spans="1:2">
      <c r="A454">
        <v>5184</v>
      </c>
      <c r="B454" t="s">
        <v>12731</v>
      </c>
    </row>
    <row r="455" spans="1:2">
      <c r="A455">
        <v>5185</v>
      </c>
      <c r="B455" t="s">
        <v>12732</v>
      </c>
    </row>
    <row r="456" spans="1:2">
      <c r="A456">
        <v>5186</v>
      </c>
      <c r="B456" t="s">
        <v>12733</v>
      </c>
    </row>
    <row r="457" spans="1:2">
      <c r="A457">
        <v>5187</v>
      </c>
      <c r="B457" t="s">
        <v>12734</v>
      </c>
    </row>
    <row r="458" spans="1:2">
      <c r="A458">
        <v>5188</v>
      </c>
      <c r="B458" t="s">
        <v>12735</v>
      </c>
    </row>
    <row r="459" spans="1:2">
      <c r="A459">
        <v>5189</v>
      </c>
      <c r="B459" t="s">
        <v>12736</v>
      </c>
    </row>
    <row r="460" spans="1:2">
      <c r="A460">
        <v>5190</v>
      </c>
      <c r="B460" t="s">
        <v>12737</v>
      </c>
    </row>
    <row r="461" spans="1:2">
      <c r="A461">
        <v>5191</v>
      </c>
      <c r="B461" t="s">
        <v>12738</v>
      </c>
    </row>
    <row r="462" spans="1:2">
      <c r="A462">
        <v>5192</v>
      </c>
      <c r="B462" t="s">
        <v>12739</v>
      </c>
    </row>
    <row r="463" spans="1:2">
      <c r="A463">
        <v>5193</v>
      </c>
      <c r="B463" t="s">
        <v>12740</v>
      </c>
    </row>
    <row r="464" spans="1:2">
      <c r="A464">
        <v>5194</v>
      </c>
      <c r="B464" t="s">
        <v>12741</v>
      </c>
    </row>
    <row r="465" spans="1:2">
      <c r="A465">
        <v>5195</v>
      </c>
      <c r="B465" t="s">
        <v>12742</v>
      </c>
    </row>
    <row r="466" spans="1:2">
      <c r="A466">
        <v>5196</v>
      </c>
      <c r="B466" t="s">
        <v>12743</v>
      </c>
    </row>
    <row r="467" spans="1:2">
      <c r="A467">
        <v>5197</v>
      </c>
      <c r="B467" t="s">
        <v>12744</v>
      </c>
    </row>
    <row r="468" spans="1:2">
      <c r="A468">
        <v>5198</v>
      </c>
      <c r="B468" t="s">
        <v>12745</v>
      </c>
    </row>
    <row r="469" spans="1:2">
      <c r="A469">
        <v>5199</v>
      </c>
      <c r="B469" t="s">
        <v>12746</v>
      </c>
    </row>
    <row r="470" spans="1:2">
      <c r="A470">
        <v>5200</v>
      </c>
      <c r="B470" t="s">
        <v>12747</v>
      </c>
    </row>
    <row r="471" spans="1:2">
      <c r="A471">
        <v>5201</v>
      </c>
      <c r="B471" t="s">
        <v>12748</v>
      </c>
    </row>
    <row r="472" spans="1:2">
      <c r="A472">
        <v>5202</v>
      </c>
      <c r="B472" t="s">
        <v>12749</v>
      </c>
    </row>
    <row r="473" spans="1:2">
      <c r="A473">
        <v>5203</v>
      </c>
      <c r="B473" t="s">
        <v>12750</v>
      </c>
    </row>
    <row r="474" spans="1:2">
      <c r="A474">
        <v>5204</v>
      </c>
      <c r="B474" t="s">
        <v>12751</v>
      </c>
    </row>
    <row r="475" spans="1:2">
      <c r="A475">
        <v>5205</v>
      </c>
      <c r="B475" t="s">
        <v>12752</v>
      </c>
    </row>
    <row r="476" spans="1:2">
      <c r="A476">
        <v>5206</v>
      </c>
      <c r="B476" t="s">
        <v>567</v>
      </c>
    </row>
    <row r="477" spans="1:2">
      <c r="A477">
        <v>5207</v>
      </c>
      <c r="B477" t="s">
        <v>12753</v>
      </c>
    </row>
    <row r="478" spans="1:2">
      <c r="A478">
        <v>5208</v>
      </c>
      <c r="B478" t="s">
        <v>12754</v>
      </c>
    </row>
    <row r="479" spans="1:2">
      <c r="A479">
        <v>5209</v>
      </c>
      <c r="B479" t="s">
        <v>12755</v>
      </c>
    </row>
    <row r="480" spans="1:2">
      <c r="A480">
        <v>5210</v>
      </c>
      <c r="B480" t="s">
        <v>12756</v>
      </c>
    </row>
    <row r="481" spans="1:2">
      <c r="A481">
        <v>5211</v>
      </c>
      <c r="B481" t="s">
        <v>566</v>
      </c>
    </row>
    <row r="482" spans="1:2">
      <c r="A482">
        <v>5212</v>
      </c>
      <c r="B482" t="s">
        <v>12757</v>
      </c>
    </row>
    <row r="483" spans="1:2">
      <c r="A483">
        <v>5213</v>
      </c>
      <c r="B483" t="s">
        <v>780</v>
      </c>
    </row>
    <row r="484" spans="1:2">
      <c r="A484">
        <v>5214</v>
      </c>
      <c r="B484" t="s">
        <v>12758</v>
      </c>
    </row>
    <row r="485" spans="1:2">
      <c r="A485">
        <v>5215</v>
      </c>
      <c r="B485" t="s">
        <v>2090</v>
      </c>
    </row>
    <row r="486" spans="1:2">
      <c r="A486">
        <v>5216</v>
      </c>
      <c r="B486" t="s">
        <v>12759</v>
      </c>
    </row>
    <row r="487" spans="1:2">
      <c r="A487">
        <v>5217</v>
      </c>
      <c r="B487" t="s">
        <v>12760</v>
      </c>
    </row>
    <row r="488" spans="1:2">
      <c r="A488">
        <v>5218</v>
      </c>
      <c r="B488" t="s">
        <v>323</v>
      </c>
    </row>
    <row r="489" spans="1:2">
      <c r="A489">
        <v>5219</v>
      </c>
      <c r="B489" t="s">
        <v>12761</v>
      </c>
    </row>
    <row r="490" spans="1:2">
      <c r="A490">
        <v>5220</v>
      </c>
      <c r="B490" t="s">
        <v>12762</v>
      </c>
    </row>
    <row r="491" spans="1:2">
      <c r="A491">
        <v>5221</v>
      </c>
      <c r="B491" t="s">
        <v>12763</v>
      </c>
    </row>
    <row r="492" spans="1:2">
      <c r="A492">
        <v>5222</v>
      </c>
      <c r="B492" t="s">
        <v>12764</v>
      </c>
    </row>
    <row r="493" spans="1:2">
      <c r="A493">
        <v>5223</v>
      </c>
      <c r="B493" t="s">
        <v>12765</v>
      </c>
    </row>
    <row r="494" spans="1:2">
      <c r="A494">
        <v>5224</v>
      </c>
      <c r="B494" t="s">
        <v>12766</v>
      </c>
    </row>
    <row r="495" spans="1:2">
      <c r="A495">
        <v>5225</v>
      </c>
      <c r="B495" t="s">
        <v>12767</v>
      </c>
    </row>
    <row r="496" spans="1:2">
      <c r="A496">
        <v>5226</v>
      </c>
      <c r="B496" t="s">
        <v>12768</v>
      </c>
    </row>
    <row r="497" spans="1:2">
      <c r="A497">
        <v>5227</v>
      </c>
      <c r="B497" t="s">
        <v>12769</v>
      </c>
    </row>
    <row r="498" spans="1:2">
      <c r="A498">
        <v>5228</v>
      </c>
      <c r="B498" t="s">
        <v>12770</v>
      </c>
    </row>
    <row r="499" spans="1:2">
      <c r="A499">
        <v>5229</v>
      </c>
      <c r="B499" t="s">
        <v>12771</v>
      </c>
    </row>
    <row r="500" spans="1:2">
      <c r="A500">
        <v>5230</v>
      </c>
      <c r="B500" t="s">
        <v>12772</v>
      </c>
    </row>
    <row r="501" spans="1:2">
      <c r="A501">
        <v>5231</v>
      </c>
      <c r="B501" t="s">
        <v>12773</v>
      </c>
    </row>
    <row r="502" spans="1:2">
      <c r="A502">
        <v>5232</v>
      </c>
      <c r="B502" t="s">
        <v>12774</v>
      </c>
    </row>
    <row r="503" spans="1:2">
      <c r="A503">
        <v>5233</v>
      </c>
      <c r="B503" t="s">
        <v>12775</v>
      </c>
    </row>
    <row r="504" spans="1:2">
      <c r="A504">
        <v>5234</v>
      </c>
      <c r="B504" t="s">
        <v>12776</v>
      </c>
    </row>
    <row r="505" spans="1:2">
      <c r="A505">
        <v>5235</v>
      </c>
      <c r="B505" t="s">
        <v>12777</v>
      </c>
    </row>
    <row r="506" spans="1:2">
      <c r="A506">
        <v>5236</v>
      </c>
      <c r="B506" t="s">
        <v>12778</v>
      </c>
    </row>
    <row r="507" spans="1:2">
      <c r="A507">
        <v>5237</v>
      </c>
      <c r="B507" t="s">
        <v>12779</v>
      </c>
    </row>
    <row r="508" spans="1:2">
      <c r="A508">
        <v>5238</v>
      </c>
      <c r="B508" t="s">
        <v>12780</v>
      </c>
    </row>
    <row r="509" spans="1:2">
      <c r="A509">
        <v>5239</v>
      </c>
      <c r="B509" t="s">
        <v>12781</v>
      </c>
    </row>
    <row r="510" spans="1:2">
      <c r="A510">
        <v>5240</v>
      </c>
      <c r="B510" t="s">
        <v>12782</v>
      </c>
    </row>
    <row r="511" spans="1:2">
      <c r="A511">
        <v>5241</v>
      </c>
      <c r="B511" t="s">
        <v>12783</v>
      </c>
    </row>
    <row r="512" spans="1:2">
      <c r="A512">
        <v>5242</v>
      </c>
      <c r="B512" t="s">
        <v>12784</v>
      </c>
    </row>
    <row r="513" spans="1:2">
      <c r="A513">
        <v>5243</v>
      </c>
      <c r="B513" t="s">
        <v>12785</v>
      </c>
    </row>
    <row r="514" spans="1:2">
      <c r="A514">
        <v>5244</v>
      </c>
      <c r="B514" t="s">
        <v>12786</v>
      </c>
    </row>
    <row r="515" spans="1:2">
      <c r="A515">
        <v>5245</v>
      </c>
      <c r="B515" t="s">
        <v>12787</v>
      </c>
    </row>
    <row r="516" spans="1:2">
      <c r="A516">
        <v>5246</v>
      </c>
      <c r="B516" t="s">
        <v>12788</v>
      </c>
    </row>
    <row r="517" spans="1:2">
      <c r="A517">
        <v>5247</v>
      </c>
      <c r="B517" t="s">
        <v>12789</v>
      </c>
    </row>
    <row r="518" spans="1:2">
      <c r="A518">
        <v>5248</v>
      </c>
      <c r="B518" t="s">
        <v>12790</v>
      </c>
    </row>
    <row r="519" spans="1:2">
      <c r="A519">
        <v>5249</v>
      </c>
      <c r="B519" t="s">
        <v>12791</v>
      </c>
    </row>
    <row r="520" spans="1:2">
      <c r="A520">
        <v>5250</v>
      </c>
      <c r="B520" t="s">
        <v>422</v>
      </c>
    </row>
    <row r="521" spans="1:2">
      <c r="A521">
        <v>5251</v>
      </c>
      <c r="B521" t="s">
        <v>12792</v>
      </c>
    </row>
    <row r="522" spans="1:2">
      <c r="A522">
        <v>5252</v>
      </c>
      <c r="B522" t="s">
        <v>12793</v>
      </c>
    </row>
    <row r="523" spans="1:2">
      <c r="A523">
        <v>5253</v>
      </c>
      <c r="B523" t="s">
        <v>12794</v>
      </c>
    </row>
    <row r="524" spans="1:2">
      <c r="A524">
        <v>5254</v>
      </c>
      <c r="B524" t="s">
        <v>12795</v>
      </c>
    </row>
    <row r="525" spans="1:2">
      <c r="A525">
        <v>5255</v>
      </c>
      <c r="B525" t="s">
        <v>12796</v>
      </c>
    </row>
    <row r="526" spans="1:2">
      <c r="A526">
        <v>5256</v>
      </c>
      <c r="B526" t="s">
        <v>12797</v>
      </c>
    </row>
    <row r="527" spans="1:2">
      <c r="A527">
        <v>5257</v>
      </c>
      <c r="B527" t="s">
        <v>12798</v>
      </c>
    </row>
    <row r="528" spans="1:2">
      <c r="A528">
        <v>5258</v>
      </c>
      <c r="B528" t="s">
        <v>12799</v>
      </c>
    </row>
    <row r="529" spans="1:2">
      <c r="A529">
        <v>5259</v>
      </c>
      <c r="B529" t="s">
        <v>12800</v>
      </c>
    </row>
    <row r="530" spans="1:2">
      <c r="A530">
        <v>5260</v>
      </c>
      <c r="B530" t="s">
        <v>12801</v>
      </c>
    </row>
    <row r="531" spans="1:2">
      <c r="A531">
        <v>5261</v>
      </c>
      <c r="B531" t="s">
        <v>12802</v>
      </c>
    </row>
    <row r="532" spans="1:2">
      <c r="A532">
        <v>5262</v>
      </c>
      <c r="B532" t="s">
        <v>750</v>
      </c>
    </row>
    <row r="533" spans="1:2">
      <c r="A533">
        <v>5263</v>
      </c>
      <c r="B533" t="s">
        <v>12803</v>
      </c>
    </row>
    <row r="534" spans="1:2">
      <c r="A534">
        <v>5264</v>
      </c>
      <c r="B534" t="s">
        <v>12804</v>
      </c>
    </row>
    <row r="535" spans="1:2">
      <c r="A535">
        <v>5265</v>
      </c>
      <c r="B535" t="s">
        <v>12805</v>
      </c>
    </row>
    <row r="536" spans="1:2">
      <c r="A536">
        <v>5266</v>
      </c>
      <c r="B536" t="s">
        <v>12806</v>
      </c>
    </row>
    <row r="537" spans="1:2">
      <c r="A537">
        <v>5267</v>
      </c>
      <c r="B537" t="s">
        <v>12807</v>
      </c>
    </row>
    <row r="538" spans="1:2">
      <c r="A538">
        <v>5268</v>
      </c>
      <c r="B538" t="s">
        <v>12808</v>
      </c>
    </row>
    <row r="539" spans="1:2">
      <c r="A539">
        <v>5269</v>
      </c>
      <c r="B539" t="s">
        <v>12809</v>
      </c>
    </row>
    <row r="540" spans="1:2">
      <c r="A540">
        <v>5270</v>
      </c>
      <c r="B540" t="s">
        <v>738</v>
      </c>
    </row>
    <row r="541" spans="1:2">
      <c r="A541">
        <v>5271</v>
      </c>
      <c r="B541" t="s">
        <v>843</v>
      </c>
    </row>
    <row r="542" spans="1:2">
      <c r="A542">
        <v>5272</v>
      </c>
      <c r="B542" t="s">
        <v>2152</v>
      </c>
    </row>
    <row r="543" spans="1:2">
      <c r="A543">
        <v>5273</v>
      </c>
      <c r="B543" t="s">
        <v>12810</v>
      </c>
    </row>
    <row r="544" spans="1:2">
      <c r="A544">
        <v>5274</v>
      </c>
      <c r="B544" t="s">
        <v>12811</v>
      </c>
    </row>
    <row r="545" spans="1:2">
      <c r="A545">
        <v>5275</v>
      </c>
      <c r="B545" t="s">
        <v>12812</v>
      </c>
    </row>
    <row r="546" spans="1:2">
      <c r="A546">
        <v>5276</v>
      </c>
      <c r="B546" t="s">
        <v>12813</v>
      </c>
    </row>
    <row r="547" spans="1:2">
      <c r="A547">
        <v>5277</v>
      </c>
      <c r="B547" t="s">
        <v>12814</v>
      </c>
    </row>
    <row r="548" spans="1:2">
      <c r="A548">
        <v>5278</v>
      </c>
      <c r="B548" t="s">
        <v>12815</v>
      </c>
    </row>
    <row r="549" spans="1:2">
      <c r="A549">
        <v>5279</v>
      </c>
      <c r="B549" t="s">
        <v>12816</v>
      </c>
    </row>
    <row r="550" spans="1:2">
      <c r="A550">
        <v>5280</v>
      </c>
      <c r="B550" t="s">
        <v>12817</v>
      </c>
    </row>
    <row r="551" spans="1:2">
      <c r="A551">
        <v>5281</v>
      </c>
      <c r="B551" t="s">
        <v>12818</v>
      </c>
    </row>
    <row r="552" spans="1:2">
      <c r="A552">
        <v>5282</v>
      </c>
      <c r="B552" t="s">
        <v>12819</v>
      </c>
    </row>
    <row r="553" spans="1:2">
      <c r="A553">
        <v>5283</v>
      </c>
      <c r="B553" t="s">
        <v>12820</v>
      </c>
    </row>
    <row r="554" spans="1:2">
      <c r="A554">
        <v>5284</v>
      </c>
      <c r="B554" t="s">
        <v>12821</v>
      </c>
    </row>
    <row r="555" spans="1:2">
      <c r="A555">
        <v>5285</v>
      </c>
      <c r="B555" t="s">
        <v>760</v>
      </c>
    </row>
    <row r="556" spans="1:2">
      <c r="A556">
        <v>5286</v>
      </c>
      <c r="B556" t="s">
        <v>12822</v>
      </c>
    </row>
    <row r="557" spans="1:2">
      <c r="A557">
        <v>5287</v>
      </c>
      <c r="B557" t="s">
        <v>12823</v>
      </c>
    </row>
    <row r="558" spans="1:2">
      <c r="A558">
        <v>5288</v>
      </c>
      <c r="B558" t="s">
        <v>12824</v>
      </c>
    </row>
    <row r="559" spans="1:2">
      <c r="A559">
        <v>5289</v>
      </c>
      <c r="B559" t="s">
        <v>12825</v>
      </c>
    </row>
    <row r="560" spans="1:2">
      <c r="A560">
        <v>5290</v>
      </c>
      <c r="B560" t="s">
        <v>12826</v>
      </c>
    </row>
    <row r="561" spans="1:2">
      <c r="A561">
        <v>5291</v>
      </c>
      <c r="B561" t="s">
        <v>12827</v>
      </c>
    </row>
    <row r="562" spans="1:2">
      <c r="A562">
        <v>5292</v>
      </c>
      <c r="B562" t="s">
        <v>12828</v>
      </c>
    </row>
    <row r="563" spans="1:2">
      <c r="A563">
        <v>5293</v>
      </c>
      <c r="B563" t="s">
        <v>12829</v>
      </c>
    </row>
    <row r="564" spans="1:2">
      <c r="A564">
        <v>5294</v>
      </c>
      <c r="B564" t="s">
        <v>12830</v>
      </c>
    </row>
    <row r="565" spans="1:2">
      <c r="A565">
        <v>5295</v>
      </c>
      <c r="B565" t="s">
        <v>12831</v>
      </c>
    </row>
    <row r="566" spans="1:2">
      <c r="A566">
        <v>5296</v>
      </c>
      <c r="B566" t="s">
        <v>12832</v>
      </c>
    </row>
    <row r="567" spans="1:2">
      <c r="A567">
        <v>5297</v>
      </c>
      <c r="B567" t="s">
        <v>12833</v>
      </c>
    </row>
    <row r="568" spans="1:2">
      <c r="A568">
        <v>5298</v>
      </c>
      <c r="B568" t="s">
        <v>12834</v>
      </c>
    </row>
    <row r="569" spans="1:2">
      <c r="A569">
        <v>5299</v>
      </c>
      <c r="B569" t="s">
        <v>12835</v>
      </c>
    </row>
    <row r="570" spans="1:2">
      <c r="A570">
        <v>5300</v>
      </c>
      <c r="B570" t="s">
        <v>12836</v>
      </c>
    </row>
    <row r="571" spans="1:2">
      <c r="A571">
        <v>5301</v>
      </c>
      <c r="B571" t="s">
        <v>12837</v>
      </c>
    </row>
    <row r="572" spans="1:2">
      <c r="A572">
        <v>5302</v>
      </c>
      <c r="B572" t="s">
        <v>12838</v>
      </c>
    </row>
    <row r="573" spans="1:2">
      <c r="A573">
        <v>5303</v>
      </c>
      <c r="B573" t="s">
        <v>12839</v>
      </c>
    </row>
    <row r="574" spans="1:2">
      <c r="A574">
        <v>5304</v>
      </c>
      <c r="B574" t="s">
        <v>12840</v>
      </c>
    </row>
    <row r="575" spans="1:2">
      <c r="A575">
        <v>5305</v>
      </c>
      <c r="B575" t="s">
        <v>12841</v>
      </c>
    </row>
    <row r="576" spans="1:2">
      <c r="A576">
        <v>5306</v>
      </c>
      <c r="B576" t="s">
        <v>12842</v>
      </c>
    </row>
    <row r="577" spans="1:2">
      <c r="A577">
        <v>5307</v>
      </c>
      <c r="B577" t="s">
        <v>12843</v>
      </c>
    </row>
    <row r="578" spans="1:2">
      <c r="A578">
        <v>5308</v>
      </c>
      <c r="B578" t="s">
        <v>12844</v>
      </c>
    </row>
    <row r="579" spans="1:2">
      <c r="A579">
        <v>5309</v>
      </c>
      <c r="B579" t="s">
        <v>12845</v>
      </c>
    </row>
    <row r="580" spans="1:2">
      <c r="A580">
        <v>5310</v>
      </c>
      <c r="B580" t="s">
        <v>12846</v>
      </c>
    </row>
    <row r="581" spans="1:2">
      <c r="A581">
        <v>5311</v>
      </c>
      <c r="B581" t="s">
        <v>12847</v>
      </c>
    </row>
    <row r="582" spans="1:2">
      <c r="A582">
        <v>5312</v>
      </c>
      <c r="B582" t="s">
        <v>12848</v>
      </c>
    </row>
    <row r="583" spans="1:2">
      <c r="A583">
        <v>5313</v>
      </c>
      <c r="B583" t="s">
        <v>12849</v>
      </c>
    </row>
    <row r="584" spans="1:2">
      <c r="A584">
        <v>5314</v>
      </c>
      <c r="B584" t="s">
        <v>12850</v>
      </c>
    </row>
    <row r="585" spans="1:2">
      <c r="A585">
        <v>5315</v>
      </c>
      <c r="B585" t="s">
        <v>12851</v>
      </c>
    </row>
    <row r="586" spans="1:2">
      <c r="A586">
        <v>5316</v>
      </c>
      <c r="B586" t="s">
        <v>325</v>
      </c>
    </row>
    <row r="587" spans="1:2">
      <c r="A587">
        <v>5317</v>
      </c>
      <c r="B587" t="s">
        <v>12852</v>
      </c>
    </row>
    <row r="588" spans="1:2">
      <c r="A588">
        <v>5318</v>
      </c>
      <c r="B588" t="s">
        <v>12853</v>
      </c>
    </row>
    <row r="589" spans="1:2">
      <c r="A589">
        <v>5319</v>
      </c>
      <c r="B589" t="s">
        <v>12854</v>
      </c>
    </row>
    <row r="590" spans="1:2">
      <c r="A590">
        <v>5320</v>
      </c>
      <c r="B590" t="s">
        <v>12855</v>
      </c>
    </row>
    <row r="591" spans="1:2">
      <c r="A591">
        <v>5321</v>
      </c>
      <c r="B591" t="s">
        <v>12856</v>
      </c>
    </row>
    <row r="592" spans="1:2">
      <c r="A592">
        <v>5322</v>
      </c>
      <c r="B592" t="s">
        <v>12857</v>
      </c>
    </row>
    <row r="593" spans="1:2">
      <c r="A593">
        <v>5323</v>
      </c>
      <c r="B593" t="s">
        <v>12858</v>
      </c>
    </row>
    <row r="594" spans="1:2">
      <c r="A594">
        <v>5324</v>
      </c>
      <c r="B594" t="s">
        <v>12859</v>
      </c>
    </row>
    <row r="595" spans="1:2">
      <c r="A595">
        <v>5325</v>
      </c>
      <c r="B595" t="s">
        <v>12860</v>
      </c>
    </row>
    <row r="596" spans="1:2">
      <c r="A596">
        <v>5326</v>
      </c>
      <c r="B596" t="s">
        <v>12861</v>
      </c>
    </row>
    <row r="597" spans="1:2">
      <c r="A597">
        <v>5327</v>
      </c>
      <c r="B597" t="s">
        <v>12862</v>
      </c>
    </row>
    <row r="598" spans="1:2">
      <c r="A598">
        <v>5328</v>
      </c>
      <c r="B598" t="s">
        <v>12863</v>
      </c>
    </row>
    <row r="599" spans="1:2">
      <c r="A599">
        <v>5329</v>
      </c>
      <c r="B599" t="s">
        <v>12864</v>
      </c>
    </row>
    <row r="600" spans="1:2">
      <c r="A600">
        <v>5330</v>
      </c>
      <c r="B600" t="s">
        <v>12865</v>
      </c>
    </row>
    <row r="601" spans="1:2">
      <c r="A601">
        <v>5331</v>
      </c>
      <c r="B601" t="s">
        <v>12866</v>
      </c>
    </row>
    <row r="602" spans="1:2">
      <c r="A602">
        <v>5332</v>
      </c>
      <c r="B602" t="s">
        <v>205</v>
      </c>
    </row>
    <row r="603" spans="1:2">
      <c r="A603">
        <v>5333</v>
      </c>
      <c r="B603" t="s">
        <v>12867</v>
      </c>
    </row>
    <row r="604" spans="1:2">
      <c r="A604">
        <v>5334</v>
      </c>
      <c r="B604" t="s">
        <v>12868</v>
      </c>
    </row>
    <row r="605" spans="1:2">
      <c r="A605">
        <v>5335</v>
      </c>
      <c r="B605" t="s">
        <v>12869</v>
      </c>
    </row>
    <row r="606" spans="1:2">
      <c r="A606">
        <v>5336</v>
      </c>
      <c r="B606" t="s">
        <v>12870</v>
      </c>
    </row>
    <row r="607" spans="1:2">
      <c r="A607">
        <v>5337</v>
      </c>
      <c r="B607" t="s">
        <v>881</v>
      </c>
    </row>
    <row r="608" spans="1:2">
      <c r="A608">
        <v>5338</v>
      </c>
      <c r="B608" t="s">
        <v>12871</v>
      </c>
    </row>
    <row r="609" spans="1:2">
      <c r="A609">
        <v>5339</v>
      </c>
      <c r="B609" t="s">
        <v>12872</v>
      </c>
    </row>
    <row r="610" spans="1:2">
      <c r="A610">
        <v>5340</v>
      </c>
      <c r="B610" t="s">
        <v>12873</v>
      </c>
    </row>
    <row r="611" spans="1:2">
      <c r="A611">
        <v>5341</v>
      </c>
      <c r="B611" t="s">
        <v>12874</v>
      </c>
    </row>
    <row r="612" spans="1:2">
      <c r="A612">
        <v>5342</v>
      </c>
      <c r="B612" t="s">
        <v>12875</v>
      </c>
    </row>
    <row r="613" spans="1:2">
      <c r="A613">
        <v>5343</v>
      </c>
      <c r="B613" t="s">
        <v>12876</v>
      </c>
    </row>
    <row r="614" spans="1:2">
      <c r="A614">
        <v>5344</v>
      </c>
      <c r="B614" t="s">
        <v>12877</v>
      </c>
    </row>
    <row r="615" spans="1:2">
      <c r="A615">
        <v>5345</v>
      </c>
      <c r="B615" t="s">
        <v>12878</v>
      </c>
    </row>
    <row r="616" spans="1:2">
      <c r="A616">
        <v>5346</v>
      </c>
      <c r="B616" t="s">
        <v>785</v>
      </c>
    </row>
    <row r="617" spans="1:2">
      <c r="A617">
        <v>5347</v>
      </c>
      <c r="B617" t="s">
        <v>12879</v>
      </c>
    </row>
    <row r="618" spans="1:2">
      <c r="A618">
        <v>5348</v>
      </c>
      <c r="B618" t="s">
        <v>12880</v>
      </c>
    </row>
    <row r="619" spans="1:2">
      <c r="A619">
        <v>5349</v>
      </c>
      <c r="B619" t="s">
        <v>12881</v>
      </c>
    </row>
    <row r="620" spans="1:2">
      <c r="A620">
        <v>5350</v>
      </c>
      <c r="B620" t="s">
        <v>12882</v>
      </c>
    </row>
    <row r="621" spans="1:2">
      <c r="A621">
        <v>5351</v>
      </c>
      <c r="B621" t="s">
        <v>12883</v>
      </c>
    </row>
    <row r="622" spans="1:2">
      <c r="A622">
        <v>5352</v>
      </c>
      <c r="B622" t="s">
        <v>12884</v>
      </c>
    </row>
    <row r="623" spans="1:2">
      <c r="A623">
        <v>5353</v>
      </c>
      <c r="B623" t="s">
        <v>12885</v>
      </c>
    </row>
    <row r="624" spans="1:2">
      <c r="A624">
        <v>5354</v>
      </c>
      <c r="B624" t="s">
        <v>721</v>
      </c>
    </row>
    <row r="625" spans="1:2">
      <c r="A625">
        <v>5355</v>
      </c>
      <c r="B625" t="s">
        <v>12886</v>
      </c>
    </row>
    <row r="626" spans="1:2">
      <c r="A626">
        <v>5356</v>
      </c>
      <c r="B626" t="s">
        <v>12887</v>
      </c>
    </row>
    <row r="627" spans="1:2">
      <c r="A627">
        <v>5357</v>
      </c>
      <c r="B627" t="s">
        <v>12888</v>
      </c>
    </row>
    <row r="628" spans="1:2">
      <c r="A628">
        <v>5358</v>
      </c>
      <c r="B628" t="s">
        <v>12889</v>
      </c>
    </row>
    <row r="629" spans="1:2">
      <c r="A629">
        <v>5359</v>
      </c>
      <c r="B629" t="s">
        <v>12890</v>
      </c>
    </row>
    <row r="630" spans="1:2">
      <c r="A630">
        <v>5360</v>
      </c>
      <c r="B630" t="s">
        <v>12891</v>
      </c>
    </row>
    <row r="631" spans="1:2">
      <c r="A631">
        <v>5361</v>
      </c>
      <c r="B631" t="s">
        <v>12892</v>
      </c>
    </row>
    <row r="632" spans="1:2">
      <c r="A632">
        <v>5362</v>
      </c>
      <c r="B632" t="s">
        <v>12893</v>
      </c>
    </row>
    <row r="633" spans="1:2">
      <c r="A633">
        <v>5363</v>
      </c>
      <c r="B633" t="s">
        <v>12894</v>
      </c>
    </row>
    <row r="634" spans="1:2">
      <c r="A634">
        <v>5364</v>
      </c>
      <c r="B634" t="s">
        <v>12895</v>
      </c>
    </row>
    <row r="635" spans="1:2">
      <c r="A635">
        <v>5365</v>
      </c>
      <c r="B635" t="s">
        <v>12896</v>
      </c>
    </row>
    <row r="636" spans="1:2">
      <c r="A636">
        <v>5366</v>
      </c>
      <c r="B636" t="s">
        <v>12897</v>
      </c>
    </row>
    <row r="637" spans="1:2">
      <c r="A637">
        <v>5367</v>
      </c>
      <c r="B637" t="s">
        <v>12898</v>
      </c>
    </row>
    <row r="638" spans="1:2">
      <c r="A638">
        <v>5368</v>
      </c>
      <c r="B638" t="s">
        <v>12899</v>
      </c>
    </row>
    <row r="639" spans="1:2">
      <c r="A639">
        <v>5369</v>
      </c>
      <c r="B639" t="s">
        <v>12900</v>
      </c>
    </row>
    <row r="640" spans="1:2">
      <c r="A640">
        <v>5370</v>
      </c>
      <c r="B640" t="s">
        <v>12901</v>
      </c>
    </row>
    <row r="641" spans="1:2">
      <c r="A641">
        <v>5371</v>
      </c>
      <c r="B641" t="s">
        <v>12902</v>
      </c>
    </row>
    <row r="642" spans="1:2">
      <c r="A642">
        <v>5372</v>
      </c>
      <c r="B642" t="s">
        <v>548</v>
      </c>
    </row>
    <row r="643" spans="1:2">
      <c r="A643">
        <v>5373</v>
      </c>
      <c r="B643" t="s">
        <v>12903</v>
      </c>
    </row>
    <row r="644" spans="1:2">
      <c r="A644">
        <v>5374</v>
      </c>
      <c r="B644" t="s">
        <v>12904</v>
      </c>
    </row>
    <row r="645" spans="1:2">
      <c r="A645">
        <v>5375</v>
      </c>
      <c r="B645" t="s">
        <v>12905</v>
      </c>
    </row>
    <row r="646" spans="1:2">
      <c r="A646">
        <v>5376</v>
      </c>
      <c r="B646" t="s">
        <v>12906</v>
      </c>
    </row>
    <row r="647" spans="1:2">
      <c r="A647">
        <v>5377</v>
      </c>
      <c r="B647" t="s">
        <v>12907</v>
      </c>
    </row>
    <row r="648" spans="1:2">
      <c r="A648">
        <v>5378</v>
      </c>
      <c r="B648" t="s">
        <v>12908</v>
      </c>
    </row>
    <row r="649" spans="1:2">
      <c r="A649">
        <v>5379</v>
      </c>
      <c r="B649" t="s">
        <v>12909</v>
      </c>
    </row>
    <row r="650" spans="1:2">
      <c r="A650">
        <v>5380</v>
      </c>
      <c r="B650" t="s">
        <v>12910</v>
      </c>
    </row>
    <row r="651" spans="1:2">
      <c r="A651">
        <v>5381</v>
      </c>
      <c r="B651" t="s">
        <v>12911</v>
      </c>
    </row>
    <row r="652" spans="1:2">
      <c r="A652">
        <v>5382</v>
      </c>
      <c r="B652" t="s">
        <v>12912</v>
      </c>
    </row>
    <row r="653" spans="1:2">
      <c r="A653">
        <v>5383</v>
      </c>
      <c r="B653" t="s">
        <v>12913</v>
      </c>
    </row>
    <row r="654" spans="1:2">
      <c r="A654">
        <v>5384</v>
      </c>
      <c r="B654" t="s">
        <v>12914</v>
      </c>
    </row>
    <row r="655" spans="1:2">
      <c r="A655">
        <v>5385</v>
      </c>
      <c r="B655" t="s">
        <v>12915</v>
      </c>
    </row>
    <row r="656" spans="1:2">
      <c r="A656">
        <v>5386</v>
      </c>
      <c r="B656" t="s">
        <v>12916</v>
      </c>
    </row>
    <row r="657" spans="1:2">
      <c r="A657">
        <v>5387</v>
      </c>
      <c r="B657" t="s">
        <v>12917</v>
      </c>
    </row>
    <row r="658" spans="1:2">
      <c r="A658">
        <v>5388</v>
      </c>
      <c r="B658" t="s">
        <v>12918</v>
      </c>
    </row>
    <row r="659" spans="1:2">
      <c r="A659">
        <v>5389</v>
      </c>
      <c r="B659" t="s">
        <v>12919</v>
      </c>
    </row>
    <row r="660" spans="1:2">
      <c r="A660">
        <v>5390</v>
      </c>
      <c r="B660" t="s">
        <v>12920</v>
      </c>
    </row>
    <row r="661" spans="1:2">
      <c r="A661">
        <v>5391</v>
      </c>
      <c r="B661" t="s">
        <v>12921</v>
      </c>
    </row>
    <row r="662" spans="1:2">
      <c r="A662">
        <v>5392</v>
      </c>
      <c r="B662" t="s">
        <v>12922</v>
      </c>
    </row>
    <row r="663" spans="1:2">
      <c r="A663">
        <v>5393</v>
      </c>
      <c r="B663" t="s">
        <v>12923</v>
      </c>
    </row>
    <row r="664" spans="1:2">
      <c r="A664">
        <v>5394</v>
      </c>
      <c r="B664" t="s">
        <v>12924</v>
      </c>
    </row>
    <row r="665" spans="1:2">
      <c r="A665">
        <v>5395</v>
      </c>
      <c r="B665" t="s">
        <v>12925</v>
      </c>
    </row>
    <row r="666" spans="1:2">
      <c r="A666">
        <v>5396</v>
      </c>
      <c r="B666" t="s">
        <v>12926</v>
      </c>
    </row>
    <row r="667" spans="1:2">
      <c r="A667">
        <v>5397</v>
      </c>
      <c r="B667" t="s">
        <v>2153</v>
      </c>
    </row>
    <row r="668" spans="1:2">
      <c r="A668">
        <v>5398</v>
      </c>
      <c r="B668" t="s">
        <v>12927</v>
      </c>
    </row>
    <row r="669" spans="1:2">
      <c r="A669">
        <v>5399</v>
      </c>
      <c r="B669" t="s">
        <v>12928</v>
      </c>
    </row>
    <row r="670" spans="1:2">
      <c r="A670">
        <v>5400</v>
      </c>
      <c r="B670" t="s">
        <v>12929</v>
      </c>
    </row>
    <row r="671" spans="1:2">
      <c r="A671">
        <v>5401</v>
      </c>
      <c r="B671" t="s">
        <v>12930</v>
      </c>
    </row>
    <row r="672" spans="1:2">
      <c r="A672">
        <v>5402</v>
      </c>
      <c r="B672" t="s">
        <v>12931</v>
      </c>
    </row>
    <row r="673" spans="1:2">
      <c r="A673">
        <v>5403</v>
      </c>
      <c r="B673" t="s">
        <v>497</v>
      </c>
    </row>
    <row r="674" spans="1:2">
      <c r="A674">
        <v>5404</v>
      </c>
      <c r="B674" t="s">
        <v>12932</v>
      </c>
    </row>
    <row r="675" spans="1:2">
      <c r="A675">
        <v>5405</v>
      </c>
      <c r="B675" t="s">
        <v>12933</v>
      </c>
    </row>
    <row r="676" spans="1:2">
      <c r="A676">
        <v>5406</v>
      </c>
      <c r="B676" t="s">
        <v>406</v>
      </c>
    </row>
    <row r="677" spans="1:2">
      <c r="A677">
        <v>5407</v>
      </c>
      <c r="B677" t="s">
        <v>598</v>
      </c>
    </row>
    <row r="678" spans="1:2">
      <c r="A678">
        <v>5408</v>
      </c>
      <c r="B678" t="s">
        <v>12934</v>
      </c>
    </row>
    <row r="679" spans="1:2">
      <c r="A679">
        <v>5409</v>
      </c>
      <c r="B679" t="s">
        <v>12935</v>
      </c>
    </row>
    <row r="680" spans="1:2">
      <c r="A680">
        <v>5410</v>
      </c>
      <c r="B680" t="s">
        <v>12936</v>
      </c>
    </row>
    <row r="681" spans="1:2">
      <c r="A681">
        <v>5411</v>
      </c>
      <c r="B681" t="s">
        <v>12937</v>
      </c>
    </row>
    <row r="682" spans="1:2">
      <c r="A682">
        <v>5412</v>
      </c>
      <c r="B682" t="s">
        <v>12938</v>
      </c>
    </row>
    <row r="683" spans="1:2">
      <c r="A683">
        <v>5413</v>
      </c>
      <c r="B683" t="s">
        <v>12939</v>
      </c>
    </row>
    <row r="684" spans="1:2">
      <c r="A684">
        <v>5414</v>
      </c>
      <c r="B684" t="s">
        <v>12940</v>
      </c>
    </row>
    <row r="685" spans="1:2">
      <c r="A685">
        <v>5415</v>
      </c>
      <c r="B685" t="s">
        <v>12941</v>
      </c>
    </row>
    <row r="686" spans="1:2">
      <c r="A686">
        <v>5416</v>
      </c>
      <c r="B686" t="s">
        <v>12942</v>
      </c>
    </row>
    <row r="687" spans="1:2">
      <c r="A687">
        <v>5417</v>
      </c>
      <c r="B687" t="s">
        <v>12943</v>
      </c>
    </row>
    <row r="688" spans="1:2">
      <c r="A688">
        <v>5418</v>
      </c>
      <c r="B688" t="s">
        <v>12944</v>
      </c>
    </row>
    <row r="689" spans="1:2">
      <c r="A689">
        <v>5419</v>
      </c>
      <c r="B689" t="s">
        <v>12945</v>
      </c>
    </row>
    <row r="690" spans="1:2">
      <c r="A690">
        <v>5420</v>
      </c>
      <c r="B690" t="s">
        <v>12946</v>
      </c>
    </row>
    <row r="691" spans="1:2">
      <c r="A691">
        <v>5421</v>
      </c>
      <c r="B691" t="s">
        <v>12947</v>
      </c>
    </row>
    <row r="692" spans="1:2">
      <c r="A692">
        <v>5422</v>
      </c>
      <c r="B692" t="s">
        <v>12948</v>
      </c>
    </row>
    <row r="693" spans="1:2">
      <c r="A693">
        <v>5423</v>
      </c>
      <c r="B693" t="s">
        <v>12949</v>
      </c>
    </row>
    <row r="694" spans="1:2">
      <c r="A694">
        <v>5424</v>
      </c>
      <c r="B694" t="s">
        <v>12950</v>
      </c>
    </row>
    <row r="695" spans="1:2">
      <c r="A695">
        <v>5425</v>
      </c>
      <c r="B695" t="s">
        <v>12951</v>
      </c>
    </row>
    <row r="696" spans="1:2">
      <c r="A696">
        <v>5426</v>
      </c>
      <c r="B696" t="s">
        <v>12952</v>
      </c>
    </row>
    <row r="697" spans="1:2">
      <c r="A697">
        <v>5427</v>
      </c>
      <c r="B697" t="s">
        <v>12953</v>
      </c>
    </row>
    <row r="698" spans="1:2">
      <c r="A698">
        <v>5428</v>
      </c>
      <c r="B698" t="s">
        <v>12954</v>
      </c>
    </row>
    <row r="699" spans="1:2">
      <c r="A699">
        <v>5429</v>
      </c>
      <c r="B699" t="s">
        <v>12955</v>
      </c>
    </row>
    <row r="700" spans="1:2">
      <c r="A700">
        <v>5430</v>
      </c>
      <c r="B700" t="s">
        <v>12956</v>
      </c>
    </row>
    <row r="701" spans="1:2">
      <c r="A701">
        <v>5431</v>
      </c>
      <c r="B701" t="s">
        <v>12957</v>
      </c>
    </row>
    <row r="702" spans="1:2">
      <c r="A702">
        <v>5432</v>
      </c>
      <c r="B702" t="s">
        <v>12958</v>
      </c>
    </row>
    <row r="703" spans="1:2">
      <c r="A703">
        <v>5433</v>
      </c>
      <c r="B703" t="s">
        <v>12959</v>
      </c>
    </row>
    <row r="704" spans="1:2">
      <c r="A704">
        <v>5434</v>
      </c>
      <c r="B704" t="s">
        <v>12960</v>
      </c>
    </row>
    <row r="705" spans="1:2">
      <c r="A705">
        <v>5435</v>
      </c>
      <c r="B705" t="s">
        <v>12961</v>
      </c>
    </row>
    <row r="706" spans="1:2">
      <c r="A706">
        <v>5436</v>
      </c>
      <c r="B706" t="s">
        <v>12962</v>
      </c>
    </row>
    <row r="707" spans="1:2">
      <c r="A707">
        <v>5437</v>
      </c>
      <c r="B707" t="s">
        <v>12963</v>
      </c>
    </row>
    <row r="708" spans="1:2">
      <c r="A708">
        <v>5438</v>
      </c>
      <c r="B708" t="s">
        <v>12964</v>
      </c>
    </row>
    <row r="709" spans="1:2">
      <c r="A709">
        <v>5439</v>
      </c>
      <c r="B709" t="s">
        <v>12965</v>
      </c>
    </row>
    <row r="710" spans="1:2">
      <c r="A710">
        <v>5440</v>
      </c>
      <c r="B710" t="s">
        <v>12966</v>
      </c>
    </row>
    <row r="711" spans="1:2">
      <c r="A711">
        <v>5441</v>
      </c>
      <c r="B711" t="s">
        <v>12967</v>
      </c>
    </row>
    <row r="712" spans="1:2">
      <c r="A712">
        <v>5442</v>
      </c>
      <c r="B712" t="s">
        <v>12968</v>
      </c>
    </row>
    <row r="713" spans="1:2">
      <c r="A713">
        <v>5443</v>
      </c>
      <c r="B713" t="s">
        <v>12969</v>
      </c>
    </row>
    <row r="714" spans="1:2">
      <c r="A714">
        <v>5444</v>
      </c>
      <c r="B714" t="s">
        <v>12970</v>
      </c>
    </row>
    <row r="715" spans="1:2">
      <c r="A715">
        <v>5445</v>
      </c>
      <c r="B715" t="s">
        <v>12971</v>
      </c>
    </row>
    <row r="716" spans="1:2">
      <c r="A716">
        <v>5446</v>
      </c>
      <c r="B716" t="s">
        <v>12972</v>
      </c>
    </row>
    <row r="717" spans="1:2">
      <c r="A717">
        <v>5447</v>
      </c>
      <c r="B717" t="s">
        <v>12973</v>
      </c>
    </row>
    <row r="718" spans="1:2">
      <c r="A718">
        <v>5448</v>
      </c>
      <c r="B718" t="s">
        <v>12974</v>
      </c>
    </row>
    <row r="719" spans="1:2">
      <c r="A719">
        <v>5449</v>
      </c>
      <c r="B719" t="s">
        <v>12975</v>
      </c>
    </row>
    <row r="720" spans="1:2">
      <c r="A720">
        <v>5450</v>
      </c>
      <c r="B720" t="s">
        <v>12976</v>
      </c>
    </row>
    <row r="721" spans="1:2">
      <c r="A721">
        <v>5451</v>
      </c>
      <c r="B721" t="s">
        <v>12977</v>
      </c>
    </row>
    <row r="722" spans="1:2">
      <c r="A722">
        <v>5452</v>
      </c>
      <c r="B722" t="s">
        <v>12978</v>
      </c>
    </row>
    <row r="723" spans="1:2">
      <c r="A723">
        <v>5453</v>
      </c>
      <c r="B723" t="s">
        <v>12979</v>
      </c>
    </row>
    <row r="724" spans="1:2">
      <c r="A724">
        <v>5454</v>
      </c>
      <c r="B724" t="s">
        <v>12980</v>
      </c>
    </row>
    <row r="725" spans="1:2">
      <c r="A725">
        <v>5455</v>
      </c>
      <c r="B725" t="s">
        <v>357</v>
      </c>
    </row>
    <row r="726" spans="1:2">
      <c r="A726">
        <v>5456</v>
      </c>
      <c r="B726" t="s">
        <v>12981</v>
      </c>
    </row>
    <row r="727" spans="1:2">
      <c r="A727">
        <v>5457</v>
      </c>
      <c r="B727" t="s">
        <v>12982</v>
      </c>
    </row>
    <row r="728" spans="1:2">
      <c r="A728">
        <v>5458</v>
      </c>
      <c r="B728" t="s">
        <v>418</v>
      </c>
    </row>
    <row r="729" spans="1:2">
      <c r="A729">
        <v>5459</v>
      </c>
      <c r="B729" t="s">
        <v>12983</v>
      </c>
    </row>
    <row r="730" spans="1:2">
      <c r="A730">
        <v>5460</v>
      </c>
      <c r="B730" t="s">
        <v>12984</v>
      </c>
    </row>
    <row r="731" spans="1:2">
      <c r="A731">
        <v>5461</v>
      </c>
      <c r="B731" t="s">
        <v>12985</v>
      </c>
    </row>
    <row r="732" spans="1:2">
      <c r="A732">
        <v>5462</v>
      </c>
      <c r="B732" t="s">
        <v>12986</v>
      </c>
    </row>
    <row r="733" spans="1:2">
      <c r="A733">
        <v>5463</v>
      </c>
      <c r="B733" t="s">
        <v>12987</v>
      </c>
    </row>
    <row r="734" spans="1:2">
      <c r="A734">
        <v>5464</v>
      </c>
      <c r="B734" t="s">
        <v>12988</v>
      </c>
    </row>
    <row r="735" spans="1:2">
      <c r="A735">
        <v>5465</v>
      </c>
      <c r="B735" t="s">
        <v>12989</v>
      </c>
    </row>
    <row r="736" spans="1:2">
      <c r="A736">
        <v>5466</v>
      </c>
      <c r="B736" t="s">
        <v>303</v>
      </c>
    </row>
    <row r="737" spans="1:2">
      <c r="A737">
        <v>5467</v>
      </c>
      <c r="B737" t="s">
        <v>12990</v>
      </c>
    </row>
    <row r="738" spans="1:2">
      <c r="A738">
        <v>5468</v>
      </c>
      <c r="B738" t="s">
        <v>787</v>
      </c>
    </row>
    <row r="739" spans="1:2">
      <c r="A739">
        <v>5469</v>
      </c>
      <c r="B739" t="s">
        <v>12991</v>
      </c>
    </row>
    <row r="740" spans="1:2">
      <c r="A740">
        <v>5470</v>
      </c>
      <c r="B740" t="s">
        <v>12992</v>
      </c>
    </row>
    <row r="741" spans="1:2">
      <c r="A741">
        <v>5471</v>
      </c>
      <c r="B741" t="s">
        <v>12993</v>
      </c>
    </row>
    <row r="742" spans="1:2">
      <c r="A742">
        <v>5472</v>
      </c>
      <c r="B742" t="s">
        <v>12994</v>
      </c>
    </row>
    <row r="743" spans="1:2">
      <c r="A743">
        <v>5473</v>
      </c>
      <c r="B743" t="s">
        <v>753</v>
      </c>
    </row>
    <row r="744" spans="1:2">
      <c r="A744">
        <v>5474</v>
      </c>
      <c r="B744" t="s">
        <v>12995</v>
      </c>
    </row>
    <row r="745" spans="1:2">
      <c r="A745">
        <v>5475</v>
      </c>
      <c r="B745" t="s">
        <v>12996</v>
      </c>
    </row>
    <row r="746" spans="1:2">
      <c r="A746">
        <v>5476</v>
      </c>
      <c r="B746" t="s">
        <v>12997</v>
      </c>
    </row>
    <row r="747" spans="1:2">
      <c r="A747">
        <v>5477</v>
      </c>
      <c r="B747" t="s">
        <v>12998</v>
      </c>
    </row>
    <row r="748" spans="1:2">
      <c r="A748">
        <v>5478</v>
      </c>
      <c r="B748" t="s">
        <v>12999</v>
      </c>
    </row>
    <row r="749" spans="1:2">
      <c r="A749">
        <v>5479</v>
      </c>
      <c r="B749" t="s">
        <v>13000</v>
      </c>
    </row>
    <row r="750" spans="1:2">
      <c r="A750">
        <v>5480</v>
      </c>
      <c r="B750" t="s">
        <v>13001</v>
      </c>
    </row>
    <row r="751" spans="1:2">
      <c r="A751">
        <v>5481</v>
      </c>
      <c r="B751" t="s">
        <v>13002</v>
      </c>
    </row>
    <row r="752" spans="1:2">
      <c r="A752">
        <v>5482</v>
      </c>
      <c r="B752" t="s">
        <v>13003</v>
      </c>
    </row>
    <row r="753" spans="1:2">
      <c r="A753">
        <v>5483</v>
      </c>
      <c r="B753" t="s">
        <v>13004</v>
      </c>
    </row>
    <row r="754" spans="1:2">
      <c r="A754">
        <v>5484</v>
      </c>
      <c r="B754" t="s">
        <v>13005</v>
      </c>
    </row>
    <row r="755" spans="1:2">
      <c r="A755">
        <v>5485</v>
      </c>
      <c r="B755" t="s">
        <v>13006</v>
      </c>
    </row>
    <row r="756" spans="1:2">
      <c r="A756">
        <v>5486</v>
      </c>
      <c r="B756" t="s">
        <v>13007</v>
      </c>
    </row>
    <row r="757" spans="1:2">
      <c r="A757">
        <v>5487</v>
      </c>
      <c r="B757" t="s">
        <v>13008</v>
      </c>
    </row>
    <row r="758" spans="1:2">
      <c r="A758">
        <v>5488</v>
      </c>
      <c r="B758" t="s">
        <v>13009</v>
      </c>
    </row>
    <row r="759" spans="1:2">
      <c r="A759">
        <v>5489</v>
      </c>
      <c r="B759" t="s">
        <v>13010</v>
      </c>
    </row>
    <row r="760" spans="1:2">
      <c r="A760">
        <v>5490</v>
      </c>
      <c r="B760" t="s">
        <v>13011</v>
      </c>
    </row>
    <row r="761" spans="1:2">
      <c r="A761">
        <v>5491</v>
      </c>
      <c r="B761" t="s">
        <v>13012</v>
      </c>
    </row>
    <row r="762" spans="1:2">
      <c r="A762">
        <v>5492</v>
      </c>
      <c r="B762" t="s">
        <v>13013</v>
      </c>
    </row>
    <row r="763" spans="1:2">
      <c r="A763">
        <v>5493</v>
      </c>
      <c r="B763" t="s">
        <v>13014</v>
      </c>
    </row>
    <row r="764" spans="1:2">
      <c r="A764">
        <v>5494</v>
      </c>
      <c r="B764" t="s">
        <v>13015</v>
      </c>
    </row>
    <row r="765" spans="1:2">
      <c r="A765">
        <v>5495</v>
      </c>
      <c r="B765" t="s">
        <v>13016</v>
      </c>
    </row>
    <row r="766" spans="1:2">
      <c r="A766">
        <v>5496</v>
      </c>
      <c r="B766" t="s">
        <v>13017</v>
      </c>
    </row>
    <row r="767" spans="1:2">
      <c r="A767">
        <v>5497</v>
      </c>
      <c r="B767" t="s">
        <v>13018</v>
      </c>
    </row>
    <row r="768" spans="1:2">
      <c r="A768">
        <v>5498</v>
      </c>
      <c r="B768" t="s">
        <v>13019</v>
      </c>
    </row>
    <row r="769" spans="1:2">
      <c r="A769">
        <v>5499</v>
      </c>
      <c r="B769" t="s">
        <v>13020</v>
      </c>
    </row>
    <row r="770" spans="1:2">
      <c r="A770">
        <v>5500</v>
      </c>
      <c r="B770" t="s">
        <v>13021</v>
      </c>
    </row>
    <row r="771" spans="1:2">
      <c r="A771">
        <v>5501</v>
      </c>
      <c r="B771" t="s">
        <v>13022</v>
      </c>
    </row>
    <row r="772" spans="1:2">
      <c r="A772">
        <v>5502</v>
      </c>
      <c r="B772" t="s">
        <v>13023</v>
      </c>
    </row>
    <row r="773" spans="1:2">
      <c r="A773">
        <v>5503</v>
      </c>
      <c r="B773" t="s">
        <v>13024</v>
      </c>
    </row>
    <row r="774" spans="1:2">
      <c r="A774">
        <v>5504</v>
      </c>
      <c r="B774" t="s">
        <v>13025</v>
      </c>
    </row>
    <row r="775" spans="1:2">
      <c r="A775">
        <v>5505</v>
      </c>
      <c r="B775" t="s">
        <v>13026</v>
      </c>
    </row>
    <row r="776" spans="1:2">
      <c r="A776">
        <v>5506</v>
      </c>
      <c r="B776" t="s">
        <v>13027</v>
      </c>
    </row>
    <row r="777" spans="1:2">
      <c r="A777">
        <v>5507</v>
      </c>
      <c r="B777" t="s">
        <v>13028</v>
      </c>
    </row>
    <row r="778" spans="1:2">
      <c r="A778">
        <v>5508</v>
      </c>
      <c r="B778" t="s">
        <v>511</v>
      </c>
    </row>
    <row r="779" spans="1:2">
      <c r="A779">
        <v>5509</v>
      </c>
      <c r="B779" t="s">
        <v>13029</v>
      </c>
    </row>
    <row r="780" spans="1:2">
      <c r="A780">
        <v>5510</v>
      </c>
      <c r="B780" t="s">
        <v>13030</v>
      </c>
    </row>
    <row r="781" spans="1:2">
      <c r="A781">
        <v>5511</v>
      </c>
      <c r="B781" t="s">
        <v>13031</v>
      </c>
    </row>
    <row r="782" spans="1:2">
      <c r="A782">
        <v>5512</v>
      </c>
      <c r="B782" t="s">
        <v>13032</v>
      </c>
    </row>
    <row r="783" spans="1:2">
      <c r="A783">
        <v>5513</v>
      </c>
      <c r="B783" t="s">
        <v>13033</v>
      </c>
    </row>
    <row r="784" spans="1:2">
      <c r="A784">
        <v>5514</v>
      </c>
      <c r="B784" t="s">
        <v>13034</v>
      </c>
    </row>
    <row r="785" spans="1:2">
      <c r="A785">
        <v>5515</v>
      </c>
      <c r="B785" t="s">
        <v>13035</v>
      </c>
    </row>
    <row r="786" spans="1:2">
      <c r="A786">
        <v>5516</v>
      </c>
      <c r="B786" t="s">
        <v>13036</v>
      </c>
    </row>
    <row r="787" spans="1:2">
      <c r="A787">
        <v>5517</v>
      </c>
      <c r="B787" t="s">
        <v>13037</v>
      </c>
    </row>
    <row r="788" spans="1:2">
      <c r="A788">
        <v>5518</v>
      </c>
      <c r="B788" t="s">
        <v>13038</v>
      </c>
    </row>
    <row r="789" spans="1:2">
      <c r="A789">
        <v>5519</v>
      </c>
      <c r="B789" t="s">
        <v>13039</v>
      </c>
    </row>
    <row r="790" spans="1:2">
      <c r="A790">
        <v>5520</v>
      </c>
      <c r="B790" t="s">
        <v>13040</v>
      </c>
    </row>
    <row r="791" spans="1:2">
      <c r="A791">
        <v>5521</v>
      </c>
      <c r="B791" t="s">
        <v>13041</v>
      </c>
    </row>
    <row r="792" spans="1:2">
      <c r="A792">
        <v>5522</v>
      </c>
      <c r="B792" t="s">
        <v>13042</v>
      </c>
    </row>
    <row r="793" spans="1:2">
      <c r="A793">
        <v>5523</v>
      </c>
      <c r="B793" t="s">
        <v>13043</v>
      </c>
    </row>
    <row r="794" spans="1:2">
      <c r="A794">
        <v>5524</v>
      </c>
      <c r="B794" t="s">
        <v>13044</v>
      </c>
    </row>
    <row r="795" spans="1:2">
      <c r="A795">
        <v>5525</v>
      </c>
      <c r="B795" t="s">
        <v>13045</v>
      </c>
    </row>
    <row r="796" spans="1:2">
      <c r="A796">
        <v>5526</v>
      </c>
      <c r="B796" t="s">
        <v>13046</v>
      </c>
    </row>
    <row r="797" spans="1:2">
      <c r="A797">
        <v>5527</v>
      </c>
      <c r="B797" t="s">
        <v>13047</v>
      </c>
    </row>
    <row r="798" spans="1:2">
      <c r="A798">
        <v>5528</v>
      </c>
      <c r="B798" t="s">
        <v>13048</v>
      </c>
    </row>
    <row r="799" spans="1:2">
      <c r="A799">
        <v>5529</v>
      </c>
      <c r="B799" t="s">
        <v>13049</v>
      </c>
    </row>
    <row r="800" spans="1:2">
      <c r="A800">
        <v>5530</v>
      </c>
      <c r="B800" t="s">
        <v>13050</v>
      </c>
    </row>
    <row r="801" spans="1:2">
      <c r="A801">
        <v>5531</v>
      </c>
      <c r="B801" t="s">
        <v>13051</v>
      </c>
    </row>
    <row r="802" spans="1:2">
      <c r="A802">
        <v>5532</v>
      </c>
      <c r="B802" t="s">
        <v>13052</v>
      </c>
    </row>
    <row r="803" spans="1:2">
      <c r="A803">
        <v>5533</v>
      </c>
      <c r="B803" t="s">
        <v>13053</v>
      </c>
    </row>
    <row r="804" spans="1:2">
      <c r="A804">
        <v>5534</v>
      </c>
      <c r="B804">
        <v>10</v>
      </c>
    </row>
    <row r="805" spans="1:2">
      <c r="A805">
        <v>5535</v>
      </c>
      <c r="B805" t="s">
        <v>13054</v>
      </c>
    </row>
    <row r="806" spans="1:2">
      <c r="A806">
        <v>5536</v>
      </c>
      <c r="B806" t="s">
        <v>13055</v>
      </c>
    </row>
    <row r="807" spans="1:2">
      <c r="A807">
        <v>5537</v>
      </c>
      <c r="B807" t="s">
        <v>13056</v>
      </c>
    </row>
    <row r="808" spans="1:2">
      <c r="A808">
        <v>5538</v>
      </c>
      <c r="B808" t="s">
        <v>13057</v>
      </c>
    </row>
    <row r="809" spans="1:2">
      <c r="A809">
        <v>5539</v>
      </c>
      <c r="B809" t="s">
        <v>13058</v>
      </c>
    </row>
    <row r="810" spans="1:2">
      <c r="A810">
        <v>5540</v>
      </c>
      <c r="B810" t="s">
        <v>13059</v>
      </c>
    </row>
    <row r="811" spans="1:2">
      <c r="A811">
        <v>5541</v>
      </c>
      <c r="B811" t="s">
        <v>13060</v>
      </c>
    </row>
    <row r="812" spans="1:2">
      <c r="A812">
        <v>5542</v>
      </c>
      <c r="B812" t="s">
        <v>13061</v>
      </c>
    </row>
    <row r="813" spans="1:2">
      <c r="A813">
        <v>5543</v>
      </c>
      <c r="B813" t="s">
        <v>13062</v>
      </c>
    </row>
    <row r="814" spans="1:2">
      <c r="A814">
        <v>5544</v>
      </c>
      <c r="B814" t="s">
        <v>13063</v>
      </c>
    </row>
    <row r="815" spans="1:2">
      <c r="A815">
        <v>5545</v>
      </c>
      <c r="B815" t="s">
        <v>13064</v>
      </c>
    </row>
    <row r="816" spans="1:2">
      <c r="A816">
        <v>5546</v>
      </c>
      <c r="B816" t="s">
        <v>13065</v>
      </c>
    </row>
    <row r="817" spans="1:2">
      <c r="A817">
        <v>5547</v>
      </c>
      <c r="B817" t="s">
        <v>13066</v>
      </c>
    </row>
    <row r="818" spans="1:2">
      <c r="A818">
        <v>5548</v>
      </c>
      <c r="B818" t="s">
        <v>13067</v>
      </c>
    </row>
    <row r="819" spans="1:2">
      <c r="A819">
        <v>5549</v>
      </c>
      <c r="B819" t="s">
        <v>13068</v>
      </c>
    </row>
    <row r="820" spans="1:2">
      <c r="A820">
        <v>5550</v>
      </c>
      <c r="B820" t="s">
        <v>13069</v>
      </c>
    </row>
    <row r="821" spans="1:2">
      <c r="A821">
        <v>5551</v>
      </c>
      <c r="B821" t="s">
        <v>13070</v>
      </c>
    </row>
    <row r="822" spans="1:2">
      <c r="A822">
        <v>5552</v>
      </c>
      <c r="B822" t="s">
        <v>13071</v>
      </c>
    </row>
    <row r="823" spans="1:2">
      <c r="A823">
        <v>5553</v>
      </c>
      <c r="B823" t="s">
        <v>13072</v>
      </c>
    </row>
    <row r="824" spans="1:2">
      <c r="A824">
        <v>5554</v>
      </c>
      <c r="B824" t="s">
        <v>13073</v>
      </c>
    </row>
    <row r="825" spans="1:2">
      <c r="A825">
        <v>5555</v>
      </c>
      <c r="B825" t="s">
        <v>13074</v>
      </c>
    </row>
    <row r="826" spans="1:2">
      <c r="A826">
        <v>5556</v>
      </c>
      <c r="B826" t="s">
        <v>13075</v>
      </c>
    </row>
    <row r="827" spans="1:2">
      <c r="A827">
        <v>5557</v>
      </c>
      <c r="B827" t="s">
        <v>13076</v>
      </c>
    </row>
    <row r="828" spans="1:2">
      <c r="A828">
        <v>5558</v>
      </c>
      <c r="B828" t="s">
        <v>13077</v>
      </c>
    </row>
    <row r="829" spans="1:2">
      <c r="A829">
        <v>5559</v>
      </c>
      <c r="B829" t="s">
        <v>13078</v>
      </c>
    </row>
    <row r="830" spans="1:2">
      <c r="A830">
        <v>5560</v>
      </c>
      <c r="B830" t="s">
        <v>13079</v>
      </c>
    </row>
    <row r="831" spans="1:2">
      <c r="A831">
        <v>5561</v>
      </c>
      <c r="B831" t="s">
        <v>13080</v>
      </c>
    </row>
    <row r="832" spans="1:2">
      <c r="A832">
        <v>5562</v>
      </c>
      <c r="B832" t="s">
        <v>13081</v>
      </c>
    </row>
    <row r="833" spans="1:2">
      <c r="A833">
        <v>5563</v>
      </c>
      <c r="B833" t="s">
        <v>13082</v>
      </c>
    </row>
    <row r="834" spans="1:2">
      <c r="A834">
        <v>5564</v>
      </c>
      <c r="B834" t="s">
        <v>13083</v>
      </c>
    </row>
    <row r="835" spans="1:2">
      <c r="A835">
        <v>5565</v>
      </c>
      <c r="B835" t="s">
        <v>13084</v>
      </c>
    </row>
    <row r="836" spans="1:2">
      <c r="A836">
        <v>5566</v>
      </c>
      <c r="B836" t="s">
        <v>13085</v>
      </c>
    </row>
    <row r="837" spans="1:2">
      <c r="A837">
        <v>5567</v>
      </c>
      <c r="B837" t="s">
        <v>13086</v>
      </c>
    </row>
    <row r="838" spans="1:2">
      <c r="A838">
        <v>5568</v>
      </c>
      <c r="B838" t="s">
        <v>13087</v>
      </c>
    </row>
    <row r="839" spans="1:2">
      <c r="A839">
        <v>5569</v>
      </c>
      <c r="B839" t="s">
        <v>13088</v>
      </c>
    </row>
    <row r="840" spans="1:2">
      <c r="A840">
        <v>5570</v>
      </c>
      <c r="B840" t="s">
        <v>13089</v>
      </c>
    </row>
    <row r="841" spans="1:2">
      <c r="A841">
        <v>5571</v>
      </c>
      <c r="B841" t="s">
        <v>13090</v>
      </c>
    </row>
    <row r="842" spans="1:2">
      <c r="A842">
        <v>5572</v>
      </c>
      <c r="B842" t="s">
        <v>13091</v>
      </c>
    </row>
    <row r="843" spans="1:2">
      <c r="A843">
        <v>5573</v>
      </c>
      <c r="B843" t="s">
        <v>13092</v>
      </c>
    </row>
    <row r="844" spans="1:2">
      <c r="A844">
        <v>5574</v>
      </c>
      <c r="B844" t="s">
        <v>13093</v>
      </c>
    </row>
    <row r="845" spans="1:2">
      <c r="A845">
        <v>5575</v>
      </c>
      <c r="B845" t="s">
        <v>13094</v>
      </c>
    </row>
    <row r="846" spans="1:2">
      <c r="A846">
        <v>5576</v>
      </c>
      <c r="B846" t="s">
        <v>332</v>
      </c>
    </row>
    <row r="847" spans="1:2">
      <c r="A847">
        <v>5577</v>
      </c>
      <c r="B847" t="s">
        <v>13095</v>
      </c>
    </row>
    <row r="848" spans="1:2">
      <c r="A848">
        <v>5578</v>
      </c>
      <c r="B848" t="s">
        <v>13096</v>
      </c>
    </row>
    <row r="849" spans="1:2">
      <c r="A849">
        <v>5579</v>
      </c>
      <c r="B849" t="s">
        <v>13097</v>
      </c>
    </row>
    <row r="850" spans="1:2">
      <c r="A850">
        <v>5580</v>
      </c>
      <c r="B850" t="s">
        <v>13098</v>
      </c>
    </row>
    <row r="851" spans="1:2">
      <c r="A851">
        <v>5581</v>
      </c>
      <c r="B851" t="s">
        <v>13099</v>
      </c>
    </row>
    <row r="852" spans="1:2">
      <c r="A852">
        <v>5582</v>
      </c>
      <c r="B852" t="s">
        <v>13100</v>
      </c>
    </row>
    <row r="853" spans="1:2">
      <c r="A853">
        <v>5583</v>
      </c>
      <c r="B853" t="s">
        <v>13101</v>
      </c>
    </row>
    <row r="854" spans="1:2">
      <c r="A854">
        <v>5584</v>
      </c>
      <c r="B854" t="s">
        <v>13102</v>
      </c>
    </row>
    <row r="855" spans="1:2">
      <c r="A855">
        <v>5585</v>
      </c>
      <c r="B855" t="s">
        <v>13103</v>
      </c>
    </row>
    <row r="856" spans="1:2">
      <c r="A856">
        <v>5586</v>
      </c>
      <c r="B856" t="s">
        <v>13104</v>
      </c>
    </row>
    <row r="857" spans="1:2">
      <c r="A857">
        <v>5587</v>
      </c>
      <c r="B857" t="s">
        <v>13105</v>
      </c>
    </row>
    <row r="858" spans="1:2">
      <c r="A858">
        <v>5588</v>
      </c>
      <c r="B858" t="s">
        <v>13106</v>
      </c>
    </row>
    <row r="859" spans="1:2">
      <c r="A859">
        <v>5589</v>
      </c>
      <c r="B859" t="s">
        <v>13107</v>
      </c>
    </row>
    <row r="860" spans="1:2">
      <c r="A860">
        <v>5590</v>
      </c>
      <c r="B860" t="s">
        <v>13108</v>
      </c>
    </row>
    <row r="861" spans="1:2">
      <c r="A861">
        <v>5591</v>
      </c>
      <c r="B861" t="s">
        <v>13109</v>
      </c>
    </row>
    <row r="862" spans="1:2">
      <c r="A862">
        <v>5592</v>
      </c>
      <c r="B862" t="s">
        <v>13110</v>
      </c>
    </row>
    <row r="863" spans="1:2">
      <c r="A863">
        <v>5593</v>
      </c>
      <c r="B863" t="s">
        <v>13111</v>
      </c>
    </row>
    <row r="864" spans="1:2">
      <c r="A864">
        <v>5594</v>
      </c>
      <c r="B864" t="s">
        <v>13112</v>
      </c>
    </row>
    <row r="865" spans="1:2">
      <c r="A865">
        <v>5595</v>
      </c>
      <c r="B865" t="s">
        <v>13113</v>
      </c>
    </row>
    <row r="866" spans="1:2">
      <c r="A866">
        <v>5596</v>
      </c>
      <c r="B866" t="s">
        <v>13114</v>
      </c>
    </row>
    <row r="867" spans="1:2">
      <c r="A867">
        <v>5597</v>
      </c>
      <c r="B867" t="s">
        <v>13115</v>
      </c>
    </row>
    <row r="868" spans="1:2">
      <c r="A868">
        <v>5598</v>
      </c>
      <c r="B868" t="s">
        <v>13116</v>
      </c>
    </row>
    <row r="869" spans="1:2">
      <c r="A869">
        <v>5599</v>
      </c>
      <c r="B869" t="s">
        <v>13117</v>
      </c>
    </row>
    <row r="870" spans="1:2">
      <c r="A870">
        <v>5600</v>
      </c>
      <c r="B870" t="s">
        <v>13118</v>
      </c>
    </row>
    <row r="871" spans="1:2">
      <c r="A871">
        <v>5601</v>
      </c>
      <c r="B871" t="s">
        <v>743</v>
      </c>
    </row>
    <row r="872" spans="1:2">
      <c r="A872">
        <v>5602</v>
      </c>
      <c r="B872" t="s">
        <v>13119</v>
      </c>
    </row>
    <row r="873" spans="1:2">
      <c r="A873">
        <v>5603</v>
      </c>
      <c r="B873" t="s">
        <v>13120</v>
      </c>
    </row>
    <row r="874" spans="1:2">
      <c r="A874">
        <v>5604</v>
      </c>
      <c r="B874" t="s">
        <v>13121</v>
      </c>
    </row>
    <row r="875" spans="1:2">
      <c r="A875">
        <v>5605</v>
      </c>
      <c r="B875" t="s">
        <v>13122</v>
      </c>
    </row>
    <row r="876" spans="1:2">
      <c r="A876">
        <v>5606</v>
      </c>
      <c r="B876" t="s">
        <v>805</v>
      </c>
    </row>
    <row r="877" spans="1:2">
      <c r="A877">
        <v>5607</v>
      </c>
      <c r="B877" t="s">
        <v>552</v>
      </c>
    </row>
    <row r="878" spans="1:2">
      <c r="A878">
        <v>5608</v>
      </c>
      <c r="B878" t="s">
        <v>13123</v>
      </c>
    </row>
    <row r="879" spans="1:2">
      <c r="A879">
        <v>5609</v>
      </c>
      <c r="B879" t="s">
        <v>13124</v>
      </c>
    </row>
    <row r="880" spans="1:2">
      <c r="A880">
        <v>5610</v>
      </c>
      <c r="B880" t="s">
        <v>13125</v>
      </c>
    </row>
    <row r="881" spans="1:2">
      <c r="A881">
        <v>5611</v>
      </c>
      <c r="B881" t="s">
        <v>13126</v>
      </c>
    </row>
    <row r="882" spans="1:2">
      <c r="A882">
        <v>5612</v>
      </c>
      <c r="B882" t="s">
        <v>13127</v>
      </c>
    </row>
    <row r="883" spans="1:2">
      <c r="A883">
        <v>5613</v>
      </c>
      <c r="B883" t="s">
        <v>13128</v>
      </c>
    </row>
    <row r="884" spans="1:2">
      <c r="A884">
        <v>5614</v>
      </c>
      <c r="B884" t="s">
        <v>13129</v>
      </c>
    </row>
    <row r="885" spans="1:2">
      <c r="A885">
        <v>5615</v>
      </c>
      <c r="B885" t="s">
        <v>13130</v>
      </c>
    </row>
    <row r="886" spans="1:2">
      <c r="A886">
        <v>5616</v>
      </c>
      <c r="B886" t="s">
        <v>13131</v>
      </c>
    </row>
    <row r="887" spans="1:2">
      <c r="A887">
        <v>5617</v>
      </c>
      <c r="B887" t="s">
        <v>13132</v>
      </c>
    </row>
    <row r="888" spans="1:2">
      <c r="A888">
        <v>5618</v>
      </c>
      <c r="B888" t="s">
        <v>13133</v>
      </c>
    </row>
    <row r="889" spans="1:2">
      <c r="A889">
        <v>5619</v>
      </c>
      <c r="B889" t="s">
        <v>13134</v>
      </c>
    </row>
    <row r="890" spans="1:2">
      <c r="A890">
        <v>5620</v>
      </c>
      <c r="B890" t="s">
        <v>13135</v>
      </c>
    </row>
    <row r="891" spans="1:2">
      <c r="A891">
        <v>5621</v>
      </c>
      <c r="B891" t="s">
        <v>13136</v>
      </c>
    </row>
    <row r="892" spans="1:2">
      <c r="A892">
        <v>5622</v>
      </c>
      <c r="B892" t="s">
        <v>13137</v>
      </c>
    </row>
    <row r="893" spans="1:2">
      <c r="A893">
        <v>5623</v>
      </c>
      <c r="B893" t="s">
        <v>13138</v>
      </c>
    </row>
    <row r="894" spans="1:2">
      <c r="A894">
        <v>5624</v>
      </c>
      <c r="B894" t="s">
        <v>13139</v>
      </c>
    </row>
    <row r="895" spans="1:2">
      <c r="A895">
        <v>5625</v>
      </c>
      <c r="B895" t="s">
        <v>13140</v>
      </c>
    </row>
    <row r="896" spans="1:2">
      <c r="A896">
        <v>5626</v>
      </c>
      <c r="B896" t="s">
        <v>13141</v>
      </c>
    </row>
    <row r="897" spans="1:2">
      <c r="A897">
        <v>5627</v>
      </c>
      <c r="B897" t="s">
        <v>13142</v>
      </c>
    </row>
    <row r="898" spans="1:2">
      <c r="A898">
        <v>5628</v>
      </c>
      <c r="B898" t="s">
        <v>13143</v>
      </c>
    </row>
    <row r="899" spans="1:2">
      <c r="A899">
        <v>5629</v>
      </c>
      <c r="B899" t="s">
        <v>13144</v>
      </c>
    </row>
    <row r="900" spans="1:2">
      <c r="A900">
        <v>5630</v>
      </c>
      <c r="B900" t="s">
        <v>13145</v>
      </c>
    </row>
    <row r="901" spans="1:2">
      <c r="A901">
        <v>5631</v>
      </c>
      <c r="B901" t="s">
        <v>13146</v>
      </c>
    </row>
    <row r="902" spans="1:2">
      <c r="A902">
        <v>5632</v>
      </c>
      <c r="B902" t="s">
        <v>13147</v>
      </c>
    </row>
    <row r="903" spans="1:2">
      <c r="A903">
        <v>5633</v>
      </c>
      <c r="B903" t="s">
        <v>13148</v>
      </c>
    </row>
    <row r="904" spans="1:2">
      <c r="A904">
        <v>5634</v>
      </c>
      <c r="B904" t="s">
        <v>13149</v>
      </c>
    </row>
    <row r="905" spans="1:2">
      <c r="A905">
        <v>5635</v>
      </c>
      <c r="B905" t="s">
        <v>13150</v>
      </c>
    </row>
    <row r="906" spans="1:2">
      <c r="A906">
        <v>5636</v>
      </c>
      <c r="B906" t="s">
        <v>13151</v>
      </c>
    </row>
    <row r="907" spans="1:2">
      <c r="A907">
        <v>5637</v>
      </c>
      <c r="B907" t="s">
        <v>13152</v>
      </c>
    </row>
    <row r="908" spans="1:2">
      <c r="A908">
        <v>5638</v>
      </c>
      <c r="B908" t="s">
        <v>13153</v>
      </c>
    </row>
    <row r="909" spans="1:2">
      <c r="A909">
        <v>5639</v>
      </c>
      <c r="B909" t="s">
        <v>13154</v>
      </c>
    </row>
    <row r="910" spans="1:2">
      <c r="A910">
        <v>5640</v>
      </c>
      <c r="B910" t="s">
        <v>13155</v>
      </c>
    </row>
    <row r="911" spans="1:2">
      <c r="A911">
        <v>5641</v>
      </c>
      <c r="B911" t="s">
        <v>13156</v>
      </c>
    </row>
    <row r="912" spans="1:2">
      <c r="A912">
        <v>5642</v>
      </c>
      <c r="B912" t="s">
        <v>13157</v>
      </c>
    </row>
    <row r="913" spans="1:2">
      <c r="A913">
        <v>5643</v>
      </c>
      <c r="B913" t="s">
        <v>13158</v>
      </c>
    </row>
    <row r="914" spans="1:2">
      <c r="A914">
        <v>5644</v>
      </c>
      <c r="B914" t="s">
        <v>13159</v>
      </c>
    </row>
    <row r="915" spans="1:2">
      <c r="A915">
        <v>5645</v>
      </c>
      <c r="B915" t="s">
        <v>13160</v>
      </c>
    </row>
    <row r="916" spans="1:2">
      <c r="A916">
        <v>5646</v>
      </c>
      <c r="B916" t="s">
        <v>793</v>
      </c>
    </row>
    <row r="917" spans="1:2">
      <c r="A917">
        <v>5647</v>
      </c>
      <c r="B917" t="s">
        <v>13161</v>
      </c>
    </row>
    <row r="918" spans="1:2">
      <c r="A918">
        <v>5648</v>
      </c>
      <c r="B918" t="s">
        <v>13162</v>
      </c>
    </row>
    <row r="919" spans="1:2">
      <c r="A919">
        <v>5649</v>
      </c>
      <c r="B919" t="s">
        <v>13163</v>
      </c>
    </row>
    <row r="920" spans="1:2">
      <c r="A920">
        <v>5650</v>
      </c>
      <c r="B920" t="s">
        <v>13164</v>
      </c>
    </row>
    <row r="921" spans="1:2">
      <c r="A921">
        <v>5651</v>
      </c>
      <c r="B921" t="s">
        <v>13165</v>
      </c>
    </row>
    <row r="922" spans="1:2">
      <c r="A922">
        <v>5652</v>
      </c>
      <c r="B922" t="s">
        <v>13166</v>
      </c>
    </row>
    <row r="923" spans="1:2">
      <c r="A923">
        <v>5653</v>
      </c>
      <c r="B923" t="s">
        <v>759</v>
      </c>
    </row>
    <row r="924" spans="1:2">
      <c r="A924">
        <v>5654</v>
      </c>
      <c r="B924" t="s">
        <v>13167</v>
      </c>
    </row>
    <row r="925" spans="1:2">
      <c r="A925">
        <v>5655</v>
      </c>
      <c r="B925" t="s">
        <v>13168</v>
      </c>
    </row>
    <row r="926" spans="1:2">
      <c r="A926">
        <v>5656</v>
      </c>
      <c r="B926" t="s">
        <v>13169</v>
      </c>
    </row>
    <row r="927" spans="1:2">
      <c r="A927">
        <v>5657</v>
      </c>
      <c r="B927" t="s">
        <v>13170</v>
      </c>
    </row>
    <row r="928" spans="1:2">
      <c r="A928">
        <v>5658</v>
      </c>
      <c r="B928" t="s">
        <v>13171</v>
      </c>
    </row>
    <row r="929" spans="1:2">
      <c r="A929">
        <v>5659</v>
      </c>
      <c r="B929" t="s">
        <v>13172</v>
      </c>
    </row>
    <row r="930" spans="1:2">
      <c r="A930">
        <v>5660</v>
      </c>
      <c r="B930" t="s">
        <v>13173</v>
      </c>
    </row>
    <row r="931" spans="1:2">
      <c r="A931">
        <v>5661</v>
      </c>
      <c r="B931" t="s">
        <v>13174</v>
      </c>
    </row>
    <row r="932" spans="1:2">
      <c r="A932">
        <v>5662</v>
      </c>
      <c r="B932" t="s">
        <v>13175</v>
      </c>
    </row>
    <row r="933" spans="1:2">
      <c r="A933">
        <v>5663</v>
      </c>
      <c r="B933" t="s">
        <v>13176</v>
      </c>
    </row>
    <row r="934" spans="1:2">
      <c r="A934">
        <v>5664</v>
      </c>
      <c r="B934" t="s">
        <v>13177</v>
      </c>
    </row>
    <row r="935" spans="1:2">
      <c r="A935">
        <v>5665</v>
      </c>
      <c r="B935" t="s">
        <v>13178</v>
      </c>
    </row>
    <row r="936" spans="1:2">
      <c r="A936">
        <v>5666</v>
      </c>
      <c r="B936" t="s">
        <v>13179</v>
      </c>
    </row>
    <row r="937" spans="1:2">
      <c r="A937">
        <v>5667</v>
      </c>
      <c r="B937" t="s">
        <v>13180</v>
      </c>
    </row>
    <row r="938" spans="1:2">
      <c r="A938">
        <v>5668</v>
      </c>
      <c r="B938" t="s">
        <v>13181</v>
      </c>
    </row>
    <row r="939" spans="1:2">
      <c r="A939">
        <v>5669</v>
      </c>
      <c r="B939" t="s">
        <v>13182</v>
      </c>
    </row>
    <row r="940" spans="1:2">
      <c r="A940">
        <v>5670</v>
      </c>
      <c r="B940" t="s">
        <v>13183</v>
      </c>
    </row>
    <row r="941" spans="1:2">
      <c r="A941">
        <v>5671</v>
      </c>
      <c r="B941" t="s">
        <v>13184</v>
      </c>
    </row>
    <row r="942" spans="1:2">
      <c r="A942">
        <v>5672</v>
      </c>
      <c r="B942" t="s">
        <v>13185</v>
      </c>
    </row>
    <row r="943" spans="1:2">
      <c r="A943">
        <v>5673</v>
      </c>
      <c r="B943" t="s">
        <v>13186</v>
      </c>
    </row>
    <row r="944" spans="1:2">
      <c r="A944">
        <v>5674</v>
      </c>
      <c r="B944" t="s">
        <v>13187</v>
      </c>
    </row>
    <row r="945" spans="1:2">
      <c r="A945">
        <v>5675</v>
      </c>
      <c r="B945" t="s">
        <v>13188</v>
      </c>
    </row>
    <row r="946" spans="1:2">
      <c r="A946">
        <v>5676</v>
      </c>
      <c r="B946" t="s">
        <v>13189</v>
      </c>
    </row>
    <row r="947" spans="1:2">
      <c r="A947">
        <v>5677</v>
      </c>
      <c r="B947" t="s">
        <v>13190</v>
      </c>
    </row>
    <row r="948" spans="1:2">
      <c r="A948">
        <v>5678</v>
      </c>
      <c r="B948" t="s">
        <v>13191</v>
      </c>
    </row>
    <row r="949" spans="1:2">
      <c r="A949">
        <v>5679</v>
      </c>
      <c r="B949" t="s">
        <v>13192</v>
      </c>
    </row>
    <row r="950" spans="1:2">
      <c r="A950">
        <v>5680</v>
      </c>
      <c r="B950" t="s">
        <v>13193</v>
      </c>
    </row>
    <row r="951" spans="1:2">
      <c r="A951">
        <v>5681</v>
      </c>
      <c r="B951" t="s">
        <v>13194</v>
      </c>
    </row>
    <row r="952" spans="1:2">
      <c r="A952">
        <v>5682</v>
      </c>
      <c r="B952" t="s">
        <v>13195</v>
      </c>
    </row>
    <row r="953" spans="1:2">
      <c r="A953">
        <v>5683</v>
      </c>
      <c r="B953" t="s">
        <v>13196</v>
      </c>
    </row>
    <row r="954" spans="1:2">
      <c r="A954">
        <v>5684</v>
      </c>
      <c r="B954" t="s">
        <v>13197</v>
      </c>
    </row>
    <row r="955" spans="1:2">
      <c r="A955">
        <v>5685</v>
      </c>
      <c r="B955" t="s">
        <v>13198</v>
      </c>
    </row>
    <row r="956" spans="1:2">
      <c r="A956">
        <v>5686</v>
      </c>
      <c r="B956" t="s">
        <v>13199</v>
      </c>
    </row>
    <row r="957" spans="1:2">
      <c r="A957">
        <v>5687</v>
      </c>
      <c r="B957" t="s">
        <v>13200</v>
      </c>
    </row>
    <row r="958" spans="1:2">
      <c r="A958">
        <v>5688</v>
      </c>
      <c r="B958" t="s">
        <v>13201</v>
      </c>
    </row>
    <row r="959" spans="1:2">
      <c r="A959">
        <v>5689</v>
      </c>
      <c r="B959" t="s">
        <v>13202</v>
      </c>
    </row>
    <row r="960" spans="1:2">
      <c r="A960">
        <v>5690</v>
      </c>
      <c r="B960" t="s">
        <v>13203</v>
      </c>
    </row>
    <row r="961" spans="1:2">
      <c r="A961">
        <v>5691</v>
      </c>
      <c r="B961" t="s">
        <v>13204</v>
      </c>
    </row>
    <row r="962" spans="1:2">
      <c r="A962">
        <v>5692</v>
      </c>
      <c r="B962" t="s">
        <v>13205</v>
      </c>
    </row>
    <row r="963" spans="1:2">
      <c r="A963">
        <v>5693</v>
      </c>
      <c r="B963" t="s">
        <v>13206</v>
      </c>
    </row>
    <row r="964" spans="1:2">
      <c r="A964">
        <v>5694</v>
      </c>
      <c r="B964" t="s">
        <v>13207</v>
      </c>
    </row>
    <row r="965" spans="1:2">
      <c r="A965">
        <v>5695</v>
      </c>
      <c r="B965" t="s">
        <v>13208</v>
      </c>
    </row>
    <row r="966" spans="1:2">
      <c r="A966">
        <v>5696</v>
      </c>
      <c r="B966" t="s">
        <v>13209</v>
      </c>
    </row>
    <row r="967" spans="1:2">
      <c r="A967">
        <v>5697</v>
      </c>
      <c r="B967" t="s">
        <v>13210</v>
      </c>
    </row>
    <row r="968" spans="1:2">
      <c r="A968">
        <v>5698</v>
      </c>
      <c r="B968" t="s">
        <v>13211</v>
      </c>
    </row>
    <row r="969" spans="1:2">
      <c r="A969">
        <v>5699</v>
      </c>
      <c r="B969" t="s">
        <v>13212</v>
      </c>
    </row>
    <row r="970" spans="1:2">
      <c r="A970">
        <v>5700</v>
      </c>
      <c r="B970" t="s">
        <v>13213</v>
      </c>
    </row>
    <row r="971" spans="1:2">
      <c r="A971">
        <v>5701</v>
      </c>
      <c r="B971" t="s">
        <v>13214</v>
      </c>
    </row>
    <row r="972" spans="1:2">
      <c r="A972">
        <v>5702</v>
      </c>
      <c r="B972" t="s">
        <v>13215</v>
      </c>
    </row>
    <row r="973" spans="1:2">
      <c r="A973">
        <v>5703</v>
      </c>
      <c r="B973" t="s">
        <v>13216</v>
      </c>
    </row>
    <row r="974" spans="1:2">
      <c r="A974">
        <v>5704</v>
      </c>
      <c r="B974" t="s">
        <v>13217</v>
      </c>
    </row>
    <row r="975" spans="1:2">
      <c r="A975">
        <v>5705</v>
      </c>
      <c r="B975" t="s">
        <v>13218</v>
      </c>
    </row>
    <row r="976" spans="1:2">
      <c r="A976">
        <v>5706</v>
      </c>
      <c r="B976" t="s">
        <v>13219</v>
      </c>
    </row>
    <row r="977" spans="1:2">
      <c r="A977">
        <v>5707</v>
      </c>
      <c r="B977" t="s">
        <v>13220</v>
      </c>
    </row>
    <row r="978" spans="1:2">
      <c r="A978">
        <v>5708</v>
      </c>
      <c r="B978" t="s">
        <v>13221</v>
      </c>
    </row>
    <row r="979" spans="1:2">
      <c r="A979">
        <v>5709</v>
      </c>
      <c r="B979" t="s">
        <v>13222</v>
      </c>
    </row>
    <row r="980" spans="1:2">
      <c r="A980">
        <v>5710</v>
      </c>
      <c r="B980" t="s">
        <v>13223</v>
      </c>
    </row>
    <row r="981" spans="1:2">
      <c r="A981">
        <v>5711</v>
      </c>
      <c r="B981" t="s">
        <v>13224</v>
      </c>
    </row>
    <row r="982" spans="1:2">
      <c r="A982">
        <v>5712</v>
      </c>
      <c r="B982" t="s">
        <v>13225</v>
      </c>
    </row>
    <row r="983" spans="1:2">
      <c r="A983">
        <v>5713</v>
      </c>
      <c r="B983" t="s">
        <v>13226</v>
      </c>
    </row>
    <row r="984" spans="1:2">
      <c r="A984">
        <v>5714</v>
      </c>
      <c r="B984" t="s">
        <v>13227</v>
      </c>
    </row>
    <row r="985" spans="1:2">
      <c r="A985">
        <v>5715</v>
      </c>
      <c r="B985" t="s">
        <v>13228</v>
      </c>
    </row>
    <row r="986" spans="1:2">
      <c r="A986">
        <v>5716</v>
      </c>
      <c r="B986" t="s">
        <v>13229</v>
      </c>
    </row>
    <row r="987" spans="1:2">
      <c r="A987">
        <v>5717</v>
      </c>
      <c r="B987" t="s">
        <v>13230</v>
      </c>
    </row>
    <row r="988" spans="1:2">
      <c r="A988">
        <v>5718</v>
      </c>
      <c r="B988" t="s">
        <v>13231</v>
      </c>
    </row>
    <row r="989" spans="1:2">
      <c r="A989">
        <v>5719</v>
      </c>
      <c r="B989" t="s">
        <v>13232</v>
      </c>
    </row>
    <row r="990" spans="1:2">
      <c r="A990">
        <v>5720</v>
      </c>
      <c r="B990" t="s">
        <v>13233</v>
      </c>
    </row>
    <row r="991" spans="1:2">
      <c r="A991">
        <v>5721</v>
      </c>
      <c r="B991" t="s">
        <v>13234</v>
      </c>
    </row>
    <row r="992" spans="1:2">
      <c r="A992">
        <v>5722</v>
      </c>
      <c r="B992">
        <v>1</v>
      </c>
    </row>
    <row r="993" spans="1:2">
      <c r="A993">
        <v>5723</v>
      </c>
      <c r="B993" t="s">
        <v>13235</v>
      </c>
    </row>
    <row r="994" spans="1:2">
      <c r="A994">
        <v>5724</v>
      </c>
      <c r="B994" t="s">
        <v>13236</v>
      </c>
    </row>
    <row r="995" spans="1:2">
      <c r="A995">
        <v>5725</v>
      </c>
      <c r="B995" t="s">
        <v>13237</v>
      </c>
    </row>
    <row r="996" spans="1:2">
      <c r="A996">
        <v>5726</v>
      </c>
      <c r="B996" t="s">
        <v>13238</v>
      </c>
    </row>
    <row r="997" spans="1:2">
      <c r="A997">
        <v>5727</v>
      </c>
      <c r="B997" t="s">
        <v>561</v>
      </c>
    </row>
    <row r="998" spans="1:2">
      <c r="A998">
        <v>5728</v>
      </c>
      <c r="B998" t="s">
        <v>13239</v>
      </c>
    </row>
    <row r="999" spans="1:2">
      <c r="A999">
        <v>5729</v>
      </c>
      <c r="B999" t="s">
        <v>13240</v>
      </c>
    </row>
    <row r="1000" spans="1:2">
      <c r="A1000">
        <v>5730</v>
      </c>
      <c r="B1000" t="s">
        <v>13241</v>
      </c>
    </row>
    <row r="1001" spans="1:2">
      <c r="A1001">
        <v>5731</v>
      </c>
      <c r="B1001" t="s">
        <v>13242</v>
      </c>
    </row>
    <row r="1002" spans="1:2">
      <c r="A1002">
        <v>5732</v>
      </c>
      <c r="B1002" t="s">
        <v>13243</v>
      </c>
    </row>
    <row r="1003" spans="1:2">
      <c r="A1003">
        <v>5733</v>
      </c>
      <c r="B1003" t="s">
        <v>13244</v>
      </c>
    </row>
    <row r="1004" spans="1:2">
      <c r="A1004">
        <v>5734</v>
      </c>
      <c r="B1004" t="s">
        <v>13245</v>
      </c>
    </row>
    <row r="1005" spans="1:2">
      <c r="A1005">
        <v>5735</v>
      </c>
      <c r="B1005" t="s">
        <v>13246</v>
      </c>
    </row>
    <row r="1006" spans="1:2">
      <c r="A1006">
        <v>5736</v>
      </c>
      <c r="B1006" t="s">
        <v>13247</v>
      </c>
    </row>
    <row r="1007" spans="1:2">
      <c r="A1007">
        <v>5737</v>
      </c>
      <c r="B1007" t="s">
        <v>13248</v>
      </c>
    </row>
    <row r="1008" spans="1:2">
      <c r="A1008">
        <v>5738</v>
      </c>
      <c r="B1008" t="s">
        <v>13249</v>
      </c>
    </row>
    <row r="1009" spans="1:2">
      <c r="A1009">
        <v>5739</v>
      </c>
      <c r="B1009" t="s">
        <v>13250</v>
      </c>
    </row>
    <row r="1010" spans="1:2">
      <c r="A1010">
        <v>5740</v>
      </c>
      <c r="B1010" t="s">
        <v>13251</v>
      </c>
    </row>
    <row r="1011" spans="1:2">
      <c r="A1011">
        <v>5741</v>
      </c>
      <c r="B1011" t="s">
        <v>13252</v>
      </c>
    </row>
    <row r="1012" spans="1:2">
      <c r="A1012">
        <v>5742</v>
      </c>
      <c r="B1012" t="s">
        <v>13253</v>
      </c>
    </row>
    <row r="1013" spans="1:2">
      <c r="A1013">
        <v>5743</v>
      </c>
      <c r="B1013" t="s">
        <v>13254</v>
      </c>
    </row>
    <row r="1014" spans="1:2">
      <c r="A1014">
        <v>5744</v>
      </c>
      <c r="B1014" t="s">
        <v>13255</v>
      </c>
    </row>
    <row r="1015" spans="1:2">
      <c r="A1015">
        <v>5745</v>
      </c>
      <c r="B1015" t="s">
        <v>13256</v>
      </c>
    </row>
    <row r="1016" spans="1:2">
      <c r="A1016">
        <v>5746</v>
      </c>
      <c r="B1016" t="s">
        <v>13257</v>
      </c>
    </row>
    <row r="1017" spans="1:2">
      <c r="A1017">
        <v>5747</v>
      </c>
      <c r="B1017" t="s">
        <v>13258</v>
      </c>
    </row>
    <row r="1018" spans="1:2">
      <c r="A1018">
        <v>5748</v>
      </c>
      <c r="B1018" t="s">
        <v>13259</v>
      </c>
    </row>
    <row r="1019" spans="1:2">
      <c r="A1019">
        <v>5749</v>
      </c>
      <c r="B1019" t="s">
        <v>13260</v>
      </c>
    </row>
    <row r="1020" spans="1:2">
      <c r="A1020">
        <v>5750</v>
      </c>
      <c r="B1020" t="s">
        <v>13261</v>
      </c>
    </row>
    <row r="1021" spans="1:2">
      <c r="A1021">
        <v>5751</v>
      </c>
      <c r="B1021" t="s">
        <v>13262</v>
      </c>
    </row>
    <row r="1022" spans="1:2">
      <c r="A1022">
        <v>5752</v>
      </c>
      <c r="B1022" t="s">
        <v>13263</v>
      </c>
    </row>
    <row r="1023" spans="1:2">
      <c r="A1023">
        <v>5753</v>
      </c>
      <c r="B1023" t="s">
        <v>13264</v>
      </c>
    </row>
    <row r="1024" spans="1:2">
      <c r="A1024">
        <v>5754</v>
      </c>
      <c r="B1024" t="s">
        <v>13265</v>
      </c>
    </row>
    <row r="1025" spans="1:2">
      <c r="A1025">
        <v>5755</v>
      </c>
      <c r="B1025" t="s">
        <v>13266</v>
      </c>
    </row>
    <row r="1026" spans="1:2">
      <c r="A1026">
        <v>5756</v>
      </c>
      <c r="B1026" t="s">
        <v>13267</v>
      </c>
    </row>
    <row r="1027" spans="1:2">
      <c r="A1027">
        <v>5757</v>
      </c>
      <c r="B1027" t="s">
        <v>13268</v>
      </c>
    </row>
    <row r="1028" spans="1:2">
      <c r="A1028">
        <v>5758</v>
      </c>
      <c r="B1028" t="s">
        <v>13269</v>
      </c>
    </row>
    <row r="1029" spans="1:2">
      <c r="A1029">
        <v>5759</v>
      </c>
      <c r="B1029" t="s">
        <v>13270</v>
      </c>
    </row>
    <row r="1030" spans="1:2">
      <c r="A1030">
        <v>5760</v>
      </c>
      <c r="B1030" t="s">
        <v>13271</v>
      </c>
    </row>
    <row r="1031" spans="1:2">
      <c r="A1031">
        <v>5761</v>
      </c>
      <c r="B1031" t="s">
        <v>13272</v>
      </c>
    </row>
    <row r="1032" spans="1:2">
      <c r="A1032">
        <v>5762</v>
      </c>
      <c r="B1032" t="s">
        <v>13273</v>
      </c>
    </row>
    <row r="1033" spans="1:2">
      <c r="A1033">
        <v>5763</v>
      </c>
      <c r="B1033" t="s">
        <v>13274</v>
      </c>
    </row>
    <row r="1034" spans="1:2">
      <c r="A1034">
        <v>5764</v>
      </c>
      <c r="B1034" t="s">
        <v>510</v>
      </c>
    </row>
    <row r="1035" spans="1:2">
      <c r="A1035">
        <v>5765</v>
      </c>
      <c r="B1035" t="s">
        <v>13275</v>
      </c>
    </row>
    <row r="1036" spans="1:2">
      <c r="A1036">
        <v>5766</v>
      </c>
      <c r="B1036" t="s">
        <v>13276</v>
      </c>
    </row>
    <row r="1037" spans="1:2">
      <c r="A1037">
        <v>5767</v>
      </c>
      <c r="B1037" t="s">
        <v>13277</v>
      </c>
    </row>
    <row r="1038" spans="1:2">
      <c r="A1038">
        <v>5768</v>
      </c>
      <c r="B1038" t="s">
        <v>13278</v>
      </c>
    </row>
    <row r="1039" spans="1:2">
      <c r="A1039">
        <v>5769</v>
      </c>
      <c r="B1039" t="s">
        <v>13279</v>
      </c>
    </row>
    <row r="1040" spans="1:2">
      <c r="A1040">
        <v>5770</v>
      </c>
      <c r="B1040" t="s">
        <v>13280</v>
      </c>
    </row>
    <row r="1041" spans="1:2">
      <c r="A1041">
        <v>5771</v>
      </c>
      <c r="B1041" t="s">
        <v>13281</v>
      </c>
    </row>
    <row r="1042" spans="1:2">
      <c r="A1042">
        <v>5772</v>
      </c>
      <c r="B1042" t="s">
        <v>13282</v>
      </c>
    </row>
    <row r="1043" spans="1:2">
      <c r="A1043">
        <v>5773</v>
      </c>
      <c r="B1043" t="s">
        <v>13283</v>
      </c>
    </row>
    <row r="1044" spans="1:2">
      <c r="A1044">
        <v>5774</v>
      </c>
      <c r="B1044" t="s">
        <v>13284</v>
      </c>
    </row>
    <row r="1045" spans="1:2">
      <c r="A1045">
        <v>5775</v>
      </c>
      <c r="B1045" t="s">
        <v>13285</v>
      </c>
    </row>
    <row r="1046" spans="1:2">
      <c r="A1046">
        <v>5776</v>
      </c>
      <c r="B1046" t="s">
        <v>13286</v>
      </c>
    </row>
    <row r="1047" spans="1:2">
      <c r="A1047">
        <v>5777</v>
      </c>
      <c r="B1047" t="s">
        <v>13287</v>
      </c>
    </row>
    <row r="1048" spans="1:2">
      <c r="A1048">
        <v>5778</v>
      </c>
      <c r="B1048" t="s">
        <v>13288</v>
      </c>
    </row>
    <row r="1049" spans="1:2">
      <c r="A1049">
        <v>5779</v>
      </c>
      <c r="B1049" t="s">
        <v>459</v>
      </c>
    </row>
    <row r="1050" spans="1:2">
      <c r="A1050">
        <v>5780</v>
      </c>
      <c r="B1050" t="s">
        <v>13289</v>
      </c>
    </row>
    <row r="1051" spans="1:2">
      <c r="A1051">
        <v>5781</v>
      </c>
      <c r="B1051" t="s">
        <v>13290</v>
      </c>
    </row>
    <row r="1052" spans="1:2">
      <c r="A1052">
        <v>5782</v>
      </c>
      <c r="B1052" t="s">
        <v>13291</v>
      </c>
    </row>
    <row r="1053" spans="1:2">
      <c r="A1053">
        <v>5783</v>
      </c>
      <c r="B1053" t="s">
        <v>13292</v>
      </c>
    </row>
    <row r="1054" spans="1:2">
      <c r="A1054">
        <v>5784</v>
      </c>
      <c r="B1054" t="s">
        <v>13293</v>
      </c>
    </row>
    <row r="1055" spans="1:2">
      <c r="A1055">
        <v>5785</v>
      </c>
      <c r="B1055" t="s">
        <v>13294</v>
      </c>
    </row>
    <row r="1056" spans="1:2">
      <c r="A1056">
        <v>5786</v>
      </c>
      <c r="B1056" t="s">
        <v>13295</v>
      </c>
    </row>
    <row r="1057" spans="1:2">
      <c r="A1057">
        <v>5787</v>
      </c>
      <c r="B1057" t="s">
        <v>13296</v>
      </c>
    </row>
    <row r="1058" spans="1:2">
      <c r="A1058">
        <v>5788</v>
      </c>
      <c r="B1058" t="s">
        <v>13297</v>
      </c>
    </row>
    <row r="1059" spans="1:2">
      <c r="A1059">
        <v>5789</v>
      </c>
      <c r="B1059" t="s">
        <v>227</v>
      </c>
    </row>
    <row r="1060" spans="1:2">
      <c r="A1060">
        <v>5790</v>
      </c>
      <c r="B1060" t="s">
        <v>13298</v>
      </c>
    </row>
    <row r="1061" spans="1:2">
      <c r="A1061">
        <v>5791</v>
      </c>
      <c r="B1061" t="s">
        <v>13299</v>
      </c>
    </row>
    <row r="1062" spans="1:2">
      <c r="A1062">
        <v>5792</v>
      </c>
      <c r="B1062" t="s">
        <v>13300</v>
      </c>
    </row>
    <row r="1063" spans="1:2">
      <c r="A1063">
        <v>5793</v>
      </c>
      <c r="B1063" t="s">
        <v>13301</v>
      </c>
    </row>
    <row r="1064" spans="1:2">
      <c r="A1064">
        <v>5794</v>
      </c>
      <c r="B1064" t="s">
        <v>13302</v>
      </c>
    </row>
    <row r="1065" spans="1:2">
      <c r="A1065">
        <v>5795</v>
      </c>
      <c r="B1065" t="s">
        <v>13303</v>
      </c>
    </row>
    <row r="1066" spans="1:2">
      <c r="A1066">
        <v>5796</v>
      </c>
      <c r="B1066" t="s">
        <v>13304</v>
      </c>
    </row>
    <row r="1067" spans="1:2">
      <c r="A1067">
        <v>5797</v>
      </c>
      <c r="B1067" t="s">
        <v>13305</v>
      </c>
    </row>
    <row r="1068" spans="1:2">
      <c r="A1068">
        <v>5798</v>
      </c>
      <c r="B1068" t="s">
        <v>13306</v>
      </c>
    </row>
    <row r="1069" spans="1:2">
      <c r="A1069">
        <v>5799</v>
      </c>
      <c r="B1069" t="s">
        <v>13307</v>
      </c>
    </row>
    <row r="1070" spans="1:2">
      <c r="A1070">
        <v>5800</v>
      </c>
      <c r="B1070" t="s">
        <v>13308</v>
      </c>
    </row>
    <row r="1071" spans="1:2">
      <c r="A1071">
        <v>5801</v>
      </c>
      <c r="B1071" t="s">
        <v>13309</v>
      </c>
    </row>
    <row r="1072" spans="1:2">
      <c r="A1072">
        <v>5802</v>
      </c>
      <c r="B1072" t="s">
        <v>13310</v>
      </c>
    </row>
    <row r="1073" spans="1:2">
      <c r="A1073">
        <v>5803</v>
      </c>
      <c r="B1073" t="s">
        <v>13311</v>
      </c>
    </row>
    <row r="1074" spans="1:2">
      <c r="A1074">
        <v>5804</v>
      </c>
      <c r="B1074" t="s">
        <v>13312</v>
      </c>
    </row>
    <row r="1075" spans="1:2">
      <c r="A1075">
        <v>5805</v>
      </c>
      <c r="B1075" t="s">
        <v>547</v>
      </c>
    </row>
    <row r="1076" spans="1:2">
      <c r="A1076">
        <v>5806</v>
      </c>
      <c r="B1076" t="s">
        <v>13313</v>
      </c>
    </row>
    <row r="1077" spans="1:2">
      <c r="A1077">
        <v>5807</v>
      </c>
      <c r="B1077" t="s">
        <v>1195</v>
      </c>
    </row>
    <row r="1078" spans="1:2">
      <c r="A1078">
        <v>5808</v>
      </c>
      <c r="B1078" t="s">
        <v>13314</v>
      </c>
    </row>
    <row r="1079" spans="1:2">
      <c r="A1079">
        <v>5809</v>
      </c>
      <c r="B1079" t="s">
        <v>13315</v>
      </c>
    </row>
    <row r="1080" spans="1:2">
      <c r="A1080">
        <v>5810</v>
      </c>
      <c r="B1080" t="s">
        <v>13316</v>
      </c>
    </row>
    <row r="1081" spans="1:2">
      <c r="A1081">
        <v>5811</v>
      </c>
      <c r="B1081" t="s">
        <v>13317</v>
      </c>
    </row>
    <row r="1082" spans="1:2">
      <c r="A1082">
        <v>5812</v>
      </c>
      <c r="B1082" t="s">
        <v>13318</v>
      </c>
    </row>
    <row r="1083" spans="1:2">
      <c r="A1083">
        <v>5813</v>
      </c>
      <c r="B1083" t="s">
        <v>13319</v>
      </c>
    </row>
    <row r="1084" spans="1:2">
      <c r="A1084">
        <v>5814</v>
      </c>
      <c r="B1084" t="s">
        <v>13320</v>
      </c>
    </row>
    <row r="1085" spans="1:2">
      <c r="A1085">
        <v>5815</v>
      </c>
      <c r="B1085" t="s">
        <v>13321</v>
      </c>
    </row>
    <row r="1086" spans="1:2">
      <c r="A1086">
        <v>5816</v>
      </c>
      <c r="B1086" t="s">
        <v>13322</v>
      </c>
    </row>
    <row r="1087" spans="1:2">
      <c r="A1087">
        <v>5817</v>
      </c>
      <c r="B1087" t="s">
        <v>13323</v>
      </c>
    </row>
    <row r="1088" spans="1:2">
      <c r="A1088">
        <v>5818</v>
      </c>
      <c r="B1088" t="s">
        <v>13324</v>
      </c>
    </row>
    <row r="1089" spans="1:2">
      <c r="A1089">
        <v>5819</v>
      </c>
      <c r="B1089" t="s">
        <v>13325</v>
      </c>
    </row>
    <row r="1090" spans="1:2">
      <c r="A1090">
        <v>5820</v>
      </c>
      <c r="B1090" t="s">
        <v>13326</v>
      </c>
    </row>
    <row r="1091" spans="1:2">
      <c r="A1091">
        <v>5821</v>
      </c>
      <c r="B1091" t="s">
        <v>856</v>
      </c>
    </row>
    <row r="1092" spans="1:2">
      <c r="A1092">
        <v>5822</v>
      </c>
      <c r="B1092" t="s">
        <v>13327</v>
      </c>
    </row>
    <row r="1093" spans="1:2">
      <c r="A1093">
        <v>5823</v>
      </c>
      <c r="B1093" t="s">
        <v>13328</v>
      </c>
    </row>
    <row r="1094" spans="1:2">
      <c r="A1094">
        <v>5824</v>
      </c>
      <c r="B1094" t="s">
        <v>987</v>
      </c>
    </row>
    <row r="1095" spans="1:2">
      <c r="A1095">
        <v>5825</v>
      </c>
      <c r="B1095" t="s">
        <v>660</v>
      </c>
    </row>
    <row r="1096" spans="1:2">
      <c r="A1096">
        <v>5826</v>
      </c>
      <c r="B1096" t="s">
        <v>13329</v>
      </c>
    </row>
    <row r="1097" spans="1:2">
      <c r="A1097">
        <v>5827</v>
      </c>
      <c r="B1097" t="s">
        <v>13330</v>
      </c>
    </row>
    <row r="1098" spans="1:2">
      <c r="A1098">
        <v>5828</v>
      </c>
      <c r="B1098" t="s">
        <v>13331</v>
      </c>
    </row>
    <row r="1099" spans="1:2">
      <c r="A1099">
        <v>5829</v>
      </c>
      <c r="B1099" t="s">
        <v>13332</v>
      </c>
    </row>
    <row r="1100" spans="1:2">
      <c r="A1100">
        <v>5830</v>
      </c>
      <c r="B1100" t="s">
        <v>13333</v>
      </c>
    </row>
    <row r="1101" spans="1:2">
      <c r="A1101">
        <v>5831</v>
      </c>
      <c r="B1101" t="s">
        <v>13334</v>
      </c>
    </row>
    <row r="1102" spans="1:2">
      <c r="A1102">
        <v>5832</v>
      </c>
      <c r="B1102" t="s">
        <v>13335</v>
      </c>
    </row>
    <row r="1103" spans="1:2">
      <c r="A1103">
        <v>5833</v>
      </c>
      <c r="B1103" t="s">
        <v>13336</v>
      </c>
    </row>
    <row r="1104" spans="1:2">
      <c r="A1104">
        <v>5834</v>
      </c>
      <c r="B1104" t="s">
        <v>13337</v>
      </c>
    </row>
    <row r="1105" spans="1:2">
      <c r="A1105">
        <v>5835</v>
      </c>
      <c r="B1105" t="s">
        <v>13338</v>
      </c>
    </row>
    <row r="1106" spans="1:2">
      <c r="A1106">
        <v>5836</v>
      </c>
      <c r="B1106" t="s">
        <v>13339</v>
      </c>
    </row>
    <row r="1107" spans="1:2">
      <c r="A1107">
        <v>5837</v>
      </c>
      <c r="B1107" t="s">
        <v>13340</v>
      </c>
    </row>
    <row r="1108" spans="1:2">
      <c r="A1108">
        <v>5838</v>
      </c>
      <c r="B1108" t="s">
        <v>13341</v>
      </c>
    </row>
    <row r="1109" spans="1:2">
      <c r="A1109">
        <v>5839</v>
      </c>
      <c r="B1109" t="s">
        <v>13342</v>
      </c>
    </row>
    <row r="1110" spans="1:2">
      <c r="A1110">
        <v>5840</v>
      </c>
      <c r="B1110" t="s">
        <v>13343</v>
      </c>
    </row>
    <row r="1111" spans="1:2">
      <c r="A1111">
        <v>5841</v>
      </c>
      <c r="B1111" t="s">
        <v>13344</v>
      </c>
    </row>
    <row r="1112" spans="1:2">
      <c r="A1112">
        <v>5842</v>
      </c>
      <c r="B1112" t="s">
        <v>13345</v>
      </c>
    </row>
    <row r="1113" spans="1:2">
      <c r="A1113">
        <v>5843</v>
      </c>
      <c r="B1113" t="s">
        <v>13346</v>
      </c>
    </row>
    <row r="1114" spans="1:2">
      <c r="A1114">
        <v>5844</v>
      </c>
      <c r="B1114" t="s">
        <v>13347</v>
      </c>
    </row>
    <row r="1115" spans="1:2">
      <c r="A1115">
        <v>5845</v>
      </c>
      <c r="B1115" t="s">
        <v>13348</v>
      </c>
    </row>
    <row r="1116" spans="1:2">
      <c r="A1116">
        <v>5846</v>
      </c>
      <c r="B1116" t="s">
        <v>13349</v>
      </c>
    </row>
    <row r="1117" spans="1:2">
      <c r="A1117">
        <v>5847</v>
      </c>
      <c r="B1117" t="s">
        <v>13350</v>
      </c>
    </row>
    <row r="1118" spans="1:2">
      <c r="A1118">
        <v>5848</v>
      </c>
      <c r="B1118" t="s">
        <v>13351</v>
      </c>
    </row>
    <row r="1119" spans="1:2">
      <c r="A1119">
        <v>5849</v>
      </c>
      <c r="B1119" t="s">
        <v>13352</v>
      </c>
    </row>
    <row r="1120" spans="1:2">
      <c r="A1120">
        <v>5850</v>
      </c>
      <c r="B1120" t="s">
        <v>13353</v>
      </c>
    </row>
    <row r="1121" spans="1:2">
      <c r="A1121">
        <v>5851</v>
      </c>
      <c r="B1121" t="s">
        <v>13354</v>
      </c>
    </row>
    <row r="1122" spans="1:2">
      <c r="A1122">
        <v>5852</v>
      </c>
      <c r="B1122" t="s">
        <v>13355</v>
      </c>
    </row>
    <row r="1123" spans="1:2">
      <c r="A1123">
        <v>5853</v>
      </c>
      <c r="B1123" t="s">
        <v>13356</v>
      </c>
    </row>
    <row r="1124" spans="1:2">
      <c r="A1124">
        <v>5854</v>
      </c>
      <c r="B1124" t="s">
        <v>13357</v>
      </c>
    </row>
    <row r="1125" spans="1:2">
      <c r="A1125">
        <v>5855</v>
      </c>
      <c r="B1125" t="s">
        <v>13358</v>
      </c>
    </row>
    <row r="1126" spans="1:2">
      <c r="A1126">
        <v>5856</v>
      </c>
      <c r="B1126" t="s">
        <v>13359</v>
      </c>
    </row>
    <row r="1127" spans="1:2">
      <c r="A1127">
        <v>5857</v>
      </c>
      <c r="B1127" t="s">
        <v>13360</v>
      </c>
    </row>
    <row r="1128" spans="1:2">
      <c r="A1128">
        <v>5858</v>
      </c>
      <c r="B1128" t="s">
        <v>675</v>
      </c>
    </row>
    <row r="1129" spans="1:2">
      <c r="A1129">
        <v>5859</v>
      </c>
      <c r="B1129" t="s">
        <v>13361</v>
      </c>
    </row>
    <row r="1130" spans="1:2">
      <c r="A1130">
        <v>5860</v>
      </c>
      <c r="B1130" t="s">
        <v>13362</v>
      </c>
    </row>
    <row r="1131" spans="1:2">
      <c r="A1131">
        <v>5861</v>
      </c>
      <c r="B1131" t="s">
        <v>13363</v>
      </c>
    </row>
    <row r="1132" spans="1:2">
      <c r="A1132">
        <v>5862</v>
      </c>
      <c r="B1132" t="s">
        <v>13364</v>
      </c>
    </row>
    <row r="1133" spans="1:2">
      <c r="A1133">
        <v>5863</v>
      </c>
      <c r="B1133" t="s">
        <v>13365</v>
      </c>
    </row>
    <row r="1134" spans="1:2">
      <c r="A1134">
        <v>5864</v>
      </c>
      <c r="B1134" t="s">
        <v>13366</v>
      </c>
    </row>
    <row r="1135" spans="1:2">
      <c r="A1135">
        <v>5865</v>
      </c>
      <c r="B1135" t="s">
        <v>13367</v>
      </c>
    </row>
    <row r="1136" spans="1:2">
      <c r="A1136">
        <v>5866</v>
      </c>
      <c r="B1136" t="s">
        <v>13368</v>
      </c>
    </row>
    <row r="1137" spans="1:2">
      <c r="A1137">
        <v>5867</v>
      </c>
      <c r="B1137" t="s">
        <v>13369</v>
      </c>
    </row>
    <row r="1138" spans="1:2">
      <c r="A1138">
        <v>5868</v>
      </c>
      <c r="B1138" t="s">
        <v>13370</v>
      </c>
    </row>
    <row r="1139" spans="1:2">
      <c r="A1139">
        <v>5869</v>
      </c>
      <c r="B1139" t="s">
        <v>659</v>
      </c>
    </row>
    <row r="1140" spans="1:2">
      <c r="A1140">
        <v>5870</v>
      </c>
      <c r="B1140" t="s">
        <v>13371</v>
      </c>
    </row>
    <row r="1141" spans="1:2">
      <c r="A1141">
        <v>5871</v>
      </c>
      <c r="B1141" t="s">
        <v>13372</v>
      </c>
    </row>
    <row r="1142" spans="1:2">
      <c r="A1142">
        <v>5872</v>
      </c>
      <c r="B1142" t="s">
        <v>13373</v>
      </c>
    </row>
    <row r="1143" spans="1:2">
      <c r="A1143">
        <v>5873</v>
      </c>
      <c r="B1143" t="s">
        <v>13374</v>
      </c>
    </row>
    <row r="1144" spans="1:2">
      <c r="A1144">
        <v>5874</v>
      </c>
      <c r="B1144" t="s">
        <v>13375</v>
      </c>
    </row>
    <row r="1145" spans="1:2">
      <c r="A1145">
        <v>5875</v>
      </c>
      <c r="B1145" t="s">
        <v>13376</v>
      </c>
    </row>
    <row r="1146" spans="1:2">
      <c r="A1146">
        <v>5876</v>
      </c>
      <c r="B1146" t="s">
        <v>1894</v>
      </c>
    </row>
    <row r="1147" spans="1:2">
      <c r="A1147">
        <v>5877</v>
      </c>
      <c r="B1147" t="s">
        <v>13377</v>
      </c>
    </row>
    <row r="1148" spans="1:2">
      <c r="A1148">
        <v>5878</v>
      </c>
      <c r="B1148" t="s">
        <v>13378</v>
      </c>
    </row>
    <row r="1149" spans="1:2">
      <c r="A1149">
        <v>5879</v>
      </c>
      <c r="B1149" t="s">
        <v>296</v>
      </c>
    </row>
    <row r="1150" spans="1:2">
      <c r="A1150">
        <v>5880</v>
      </c>
      <c r="B1150" t="s">
        <v>13379</v>
      </c>
    </row>
    <row r="1151" spans="1:2">
      <c r="A1151">
        <v>5881</v>
      </c>
      <c r="B1151" t="s">
        <v>677</v>
      </c>
    </row>
    <row r="1152" spans="1:2">
      <c r="A1152">
        <v>5882</v>
      </c>
      <c r="B1152" t="s">
        <v>13380</v>
      </c>
    </row>
    <row r="1153" spans="1:2">
      <c r="A1153">
        <v>5883</v>
      </c>
      <c r="B1153" t="s">
        <v>2091</v>
      </c>
    </row>
    <row r="1154" spans="1:2">
      <c r="A1154">
        <v>5884</v>
      </c>
      <c r="B1154" t="s">
        <v>13381</v>
      </c>
    </row>
    <row r="1155" spans="1:2">
      <c r="A1155">
        <v>5885</v>
      </c>
      <c r="B1155" t="s">
        <v>1202</v>
      </c>
    </row>
    <row r="1156" spans="1:2">
      <c r="A1156">
        <v>5886</v>
      </c>
      <c r="B1156" t="s">
        <v>13382</v>
      </c>
    </row>
    <row r="1157" spans="1:2">
      <c r="A1157">
        <v>5887</v>
      </c>
      <c r="B1157" t="s">
        <v>13383</v>
      </c>
    </row>
    <row r="1158" spans="1:2">
      <c r="A1158">
        <v>5888</v>
      </c>
      <c r="B1158" t="s">
        <v>13384</v>
      </c>
    </row>
    <row r="1159" spans="1:2">
      <c r="A1159">
        <v>5889</v>
      </c>
      <c r="B1159" t="s">
        <v>13385</v>
      </c>
    </row>
    <row r="1160" spans="1:2">
      <c r="A1160">
        <v>5890</v>
      </c>
      <c r="B1160" t="s">
        <v>13386</v>
      </c>
    </row>
    <row r="1161" spans="1:2">
      <c r="A1161">
        <v>5891</v>
      </c>
      <c r="B1161" t="s">
        <v>13387</v>
      </c>
    </row>
    <row r="1162" spans="1:2">
      <c r="A1162">
        <v>5892</v>
      </c>
      <c r="B1162">
        <v>1756</v>
      </c>
    </row>
    <row r="1163" spans="1:2">
      <c r="A1163">
        <v>5893</v>
      </c>
      <c r="B1163" t="s">
        <v>13388</v>
      </c>
    </row>
    <row r="1164" spans="1:2">
      <c r="A1164">
        <v>5894</v>
      </c>
      <c r="B1164" t="s">
        <v>13389</v>
      </c>
    </row>
    <row r="1165" spans="1:2">
      <c r="A1165">
        <v>5895</v>
      </c>
      <c r="B1165" t="s">
        <v>13390</v>
      </c>
    </row>
    <row r="1166" spans="1:2">
      <c r="A1166">
        <v>5896</v>
      </c>
      <c r="B1166" t="s">
        <v>13391</v>
      </c>
    </row>
    <row r="1167" spans="1:2">
      <c r="A1167">
        <v>5897</v>
      </c>
      <c r="B1167" t="s">
        <v>13392</v>
      </c>
    </row>
    <row r="1168" spans="1:2">
      <c r="A1168">
        <v>5898</v>
      </c>
      <c r="B1168" t="s">
        <v>13393</v>
      </c>
    </row>
    <row r="1169" spans="1:2">
      <c r="A1169">
        <v>5899</v>
      </c>
      <c r="B1169" t="s">
        <v>13394</v>
      </c>
    </row>
    <row r="1170" spans="1:2">
      <c r="A1170">
        <v>5900</v>
      </c>
      <c r="B1170" t="s">
        <v>13395</v>
      </c>
    </row>
    <row r="1171" spans="1:2">
      <c r="A1171">
        <v>5901</v>
      </c>
      <c r="B1171" t="s">
        <v>13396</v>
      </c>
    </row>
    <row r="1172" spans="1:2">
      <c r="A1172">
        <v>5902</v>
      </c>
      <c r="B1172" t="s">
        <v>13397</v>
      </c>
    </row>
    <row r="1173" spans="1:2">
      <c r="A1173">
        <v>5903</v>
      </c>
      <c r="B1173" t="s">
        <v>13398</v>
      </c>
    </row>
    <row r="1174" spans="1:2">
      <c r="A1174">
        <v>5904</v>
      </c>
      <c r="B1174" t="s">
        <v>13399</v>
      </c>
    </row>
    <row r="1175" spans="1:2">
      <c r="A1175">
        <v>5905</v>
      </c>
      <c r="B1175" t="s">
        <v>13400</v>
      </c>
    </row>
    <row r="1176" spans="1:2">
      <c r="A1176">
        <v>5906</v>
      </c>
      <c r="B1176" t="s">
        <v>13401</v>
      </c>
    </row>
    <row r="1177" spans="1:2">
      <c r="A1177">
        <v>5907</v>
      </c>
      <c r="B1177" t="s">
        <v>13402</v>
      </c>
    </row>
    <row r="1178" spans="1:2">
      <c r="A1178">
        <v>5908</v>
      </c>
      <c r="B1178" t="s">
        <v>13403</v>
      </c>
    </row>
    <row r="1179" spans="1:2">
      <c r="A1179">
        <v>5909</v>
      </c>
      <c r="B1179" t="s">
        <v>13404</v>
      </c>
    </row>
    <row r="1180" spans="1:2">
      <c r="A1180">
        <v>5910</v>
      </c>
      <c r="B1180" t="s">
        <v>13405</v>
      </c>
    </row>
    <row r="1181" spans="1:2">
      <c r="A1181">
        <v>5911</v>
      </c>
      <c r="B1181" t="s">
        <v>13406</v>
      </c>
    </row>
    <row r="1182" spans="1:2">
      <c r="A1182">
        <v>5912</v>
      </c>
      <c r="B1182" t="s">
        <v>13407</v>
      </c>
    </row>
    <row r="1183" spans="1:2">
      <c r="A1183">
        <v>5913</v>
      </c>
      <c r="B1183" t="s">
        <v>13408</v>
      </c>
    </row>
    <row r="1184" spans="1:2">
      <c r="A1184">
        <v>5914</v>
      </c>
      <c r="B1184" t="s">
        <v>13409</v>
      </c>
    </row>
    <row r="1185" spans="1:2">
      <c r="A1185">
        <v>5915</v>
      </c>
      <c r="B1185" t="s">
        <v>13410</v>
      </c>
    </row>
    <row r="1186" spans="1:2">
      <c r="A1186">
        <v>5916</v>
      </c>
      <c r="B1186" t="s">
        <v>13411</v>
      </c>
    </row>
    <row r="1187" spans="1:2">
      <c r="A1187">
        <v>5917</v>
      </c>
      <c r="B1187" t="s">
        <v>13412</v>
      </c>
    </row>
    <row r="1188" spans="1:2">
      <c r="A1188">
        <v>5918</v>
      </c>
      <c r="B1188" t="s">
        <v>13413</v>
      </c>
    </row>
    <row r="1189" spans="1:2">
      <c r="A1189">
        <v>5919</v>
      </c>
      <c r="B1189" t="s">
        <v>13414</v>
      </c>
    </row>
    <row r="1190" spans="1:2">
      <c r="A1190">
        <v>5920</v>
      </c>
      <c r="B1190" t="s">
        <v>13415</v>
      </c>
    </row>
    <row r="1191" spans="1:2">
      <c r="A1191">
        <v>5921</v>
      </c>
      <c r="B1191" t="s">
        <v>13416</v>
      </c>
    </row>
    <row r="1192" spans="1:2">
      <c r="A1192">
        <v>5922</v>
      </c>
      <c r="B1192" t="s">
        <v>13417</v>
      </c>
    </row>
    <row r="1193" spans="1:2">
      <c r="A1193">
        <v>5923</v>
      </c>
      <c r="B1193" t="s">
        <v>13418</v>
      </c>
    </row>
    <row r="1194" spans="1:2">
      <c r="A1194">
        <v>5924</v>
      </c>
      <c r="B1194" t="s">
        <v>13419</v>
      </c>
    </row>
    <row r="1195" spans="1:2">
      <c r="A1195">
        <v>5925</v>
      </c>
      <c r="B1195" t="s">
        <v>599</v>
      </c>
    </row>
    <row r="1196" spans="1:2">
      <c r="A1196">
        <v>5926</v>
      </c>
      <c r="B1196" t="s">
        <v>13420</v>
      </c>
    </row>
    <row r="1197" spans="1:2">
      <c r="A1197">
        <v>5927</v>
      </c>
      <c r="B1197" t="s">
        <v>13421</v>
      </c>
    </row>
    <row r="1198" spans="1:2">
      <c r="A1198">
        <v>5928</v>
      </c>
      <c r="B1198" t="s">
        <v>13422</v>
      </c>
    </row>
    <row r="1199" spans="1:2">
      <c r="A1199">
        <v>5929</v>
      </c>
      <c r="B1199" t="s">
        <v>13423</v>
      </c>
    </row>
    <row r="1200" spans="1:2">
      <c r="A1200">
        <v>5930</v>
      </c>
      <c r="B1200" t="s">
        <v>13424</v>
      </c>
    </row>
    <row r="1201" spans="1:2">
      <c r="A1201">
        <v>5931</v>
      </c>
      <c r="B1201" t="s">
        <v>13425</v>
      </c>
    </row>
    <row r="1202" spans="1:2">
      <c r="A1202">
        <v>5932</v>
      </c>
      <c r="B1202" t="s">
        <v>13426</v>
      </c>
    </row>
    <row r="1203" spans="1:2">
      <c r="A1203">
        <v>5933</v>
      </c>
      <c r="B1203" t="s">
        <v>13427</v>
      </c>
    </row>
    <row r="1204" spans="1:2">
      <c r="A1204">
        <v>5934</v>
      </c>
      <c r="B1204" t="s">
        <v>433</v>
      </c>
    </row>
    <row r="1205" spans="1:2">
      <c r="A1205">
        <v>5935</v>
      </c>
      <c r="B1205" t="s">
        <v>13428</v>
      </c>
    </row>
    <row r="1206" spans="1:2">
      <c r="A1206">
        <v>5936</v>
      </c>
      <c r="B1206" t="s">
        <v>13429</v>
      </c>
    </row>
    <row r="1207" spans="1:2">
      <c r="A1207">
        <v>5937</v>
      </c>
      <c r="B1207" t="s">
        <v>13430</v>
      </c>
    </row>
    <row r="1208" spans="1:2">
      <c r="A1208">
        <v>5938</v>
      </c>
      <c r="B1208" t="s">
        <v>13431</v>
      </c>
    </row>
    <row r="1209" spans="1:2">
      <c r="A1209">
        <v>5939</v>
      </c>
      <c r="B1209" t="s">
        <v>13432</v>
      </c>
    </row>
    <row r="1210" spans="1:2">
      <c r="A1210">
        <v>5940</v>
      </c>
      <c r="B1210" t="s">
        <v>13433</v>
      </c>
    </row>
    <row r="1211" spans="1:2">
      <c r="A1211">
        <v>5941</v>
      </c>
      <c r="B1211" t="s">
        <v>13434</v>
      </c>
    </row>
    <row r="1212" spans="1:2">
      <c r="A1212">
        <v>5942</v>
      </c>
      <c r="B1212" t="s">
        <v>13435</v>
      </c>
    </row>
    <row r="1213" spans="1:2">
      <c r="A1213">
        <v>5943</v>
      </c>
      <c r="B1213" t="s">
        <v>13436</v>
      </c>
    </row>
    <row r="1214" spans="1:2">
      <c r="A1214">
        <v>5944</v>
      </c>
      <c r="B1214" t="s">
        <v>13437</v>
      </c>
    </row>
    <row r="1215" spans="1:2">
      <c r="A1215">
        <v>5945</v>
      </c>
      <c r="B1215" t="s">
        <v>13438</v>
      </c>
    </row>
    <row r="1216" spans="1:2">
      <c r="A1216">
        <v>5946</v>
      </c>
      <c r="B1216" t="s">
        <v>13439</v>
      </c>
    </row>
    <row r="1217" spans="1:2">
      <c r="A1217">
        <v>5947</v>
      </c>
      <c r="B1217" t="s">
        <v>13440</v>
      </c>
    </row>
    <row r="1218" spans="1:2">
      <c r="A1218">
        <v>5948</v>
      </c>
      <c r="B1218" t="s">
        <v>13441</v>
      </c>
    </row>
    <row r="1219" spans="1:2">
      <c r="A1219">
        <v>5949</v>
      </c>
      <c r="B1219" t="s">
        <v>13442</v>
      </c>
    </row>
    <row r="1220" spans="1:2">
      <c r="A1220">
        <v>5950</v>
      </c>
      <c r="B1220" t="s">
        <v>13443</v>
      </c>
    </row>
    <row r="1221" spans="1:2">
      <c r="A1221">
        <v>5951</v>
      </c>
      <c r="B1221" t="s">
        <v>13444</v>
      </c>
    </row>
    <row r="1222" spans="1:2">
      <c r="A1222">
        <v>5952</v>
      </c>
      <c r="B1222" t="s">
        <v>13445</v>
      </c>
    </row>
    <row r="1223" spans="1:2">
      <c r="A1223">
        <v>5953</v>
      </c>
      <c r="B1223" t="s">
        <v>13446</v>
      </c>
    </row>
    <row r="1224" spans="1:2">
      <c r="A1224">
        <v>5954</v>
      </c>
      <c r="B1224" t="s">
        <v>13447</v>
      </c>
    </row>
    <row r="1225" spans="1:2">
      <c r="A1225">
        <v>5955</v>
      </c>
      <c r="B1225" t="s">
        <v>13448</v>
      </c>
    </row>
    <row r="1226" spans="1:2">
      <c r="A1226">
        <v>5956</v>
      </c>
      <c r="B1226" t="s">
        <v>13449</v>
      </c>
    </row>
    <row r="1227" spans="1:2">
      <c r="A1227">
        <v>5957</v>
      </c>
      <c r="B1227" t="s">
        <v>13450</v>
      </c>
    </row>
    <row r="1228" spans="1:2">
      <c r="A1228">
        <v>5958</v>
      </c>
      <c r="B1228" t="s">
        <v>13451</v>
      </c>
    </row>
    <row r="1229" spans="1:2">
      <c r="A1229">
        <v>5959</v>
      </c>
      <c r="B1229" t="s">
        <v>13452</v>
      </c>
    </row>
    <row r="1230" spans="1:2">
      <c r="A1230">
        <v>5960</v>
      </c>
      <c r="B1230" t="s">
        <v>13453</v>
      </c>
    </row>
    <row r="1231" spans="1:2">
      <c r="A1231">
        <v>5961</v>
      </c>
      <c r="B1231" t="s">
        <v>13454</v>
      </c>
    </row>
    <row r="1232" spans="1:2">
      <c r="A1232">
        <v>5962</v>
      </c>
      <c r="B1232" t="s">
        <v>13455</v>
      </c>
    </row>
    <row r="1233" spans="1:2">
      <c r="A1233">
        <v>5963</v>
      </c>
      <c r="B1233" s="2">
        <v>40352</v>
      </c>
    </row>
    <row r="1234" spans="1:2">
      <c r="A1234">
        <v>5964</v>
      </c>
      <c r="B1234" t="s">
        <v>13456</v>
      </c>
    </row>
    <row r="1235" spans="1:2">
      <c r="A1235">
        <v>5965</v>
      </c>
      <c r="B1235" t="s">
        <v>13457</v>
      </c>
    </row>
    <row r="1236" spans="1:2">
      <c r="A1236">
        <v>5966</v>
      </c>
      <c r="B1236" t="s">
        <v>13458</v>
      </c>
    </row>
    <row r="1237" spans="1:2">
      <c r="A1237">
        <v>5967</v>
      </c>
      <c r="B1237" t="s">
        <v>13459</v>
      </c>
    </row>
    <row r="1238" spans="1:2">
      <c r="A1238">
        <v>5968</v>
      </c>
      <c r="B1238" t="s">
        <v>13460</v>
      </c>
    </row>
    <row r="1239" spans="1:2">
      <c r="A1239">
        <v>5969</v>
      </c>
      <c r="B1239" t="s">
        <v>13461</v>
      </c>
    </row>
    <row r="1240" spans="1:2">
      <c r="A1240">
        <v>5970</v>
      </c>
      <c r="B1240" t="s">
        <v>13462</v>
      </c>
    </row>
    <row r="1241" spans="1:2">
      <c r="A1241">
        <v>5971</v>
      </c>
      <c r="B1241" t="s">
        <v>13463</v>
      </c>
    </row>
    <row r="1242" spans="1:2">
      <c r="A1242">
        <v>5972</v>
      </c>
      <c r="B1242" t="s">
        <v>13464</v>
      </c>
    </row>
    <row r="1243" spans="1:2">
      <c r="A1243">
        <v>5973</v>
      </c>
      <c r="B1243" t="s">
        <v>13465</v>
      </c>
    </row>
    <row r="1244" spans="1:2">
      <c r="A1244">
        <v>5974</v>
      </c>
      <c r="B1244" t="s">
        <v>13466</v>
      </c>
    </row>
    <row r="1245" spans="1:2">
      <c r="A1245">
        <v>5975</v>
      </c>
      <c r="B1245" t="s">
        <v>13467</v>
      </c>
    </row>
    <row r="1246" spans="1:2">
      <c r="A1246">
        <v>5976</v>
      </c>
      <c r="B1246" t="s">
        <v>13468</v>
      </c>
    </row>
    <row r="1247" spans="1:2">
      <c r="A1247">
        <v>5977</v>
      </c>
      <c r="B1247" t="s">
        <v>13469</v>
      </c>
    </row>
    <row r="1248" spans="1:2">
      <c r="A1248">
        <v>5978</v>
      </c>
      <c r="B1248" t="s">
        <v>13470</v>
      </c>
    </row>
    <row r="1249" spans="1:2">
      <c r="A1249">
        <v>5979</v>
      </c>
      <c r="B1249" t="s">
        <v>13471</v>
      </c>
    </row>
    <row r="1250" spans="1:2">
      <c r="A1250">
        <v>5980</v>
      </c>
      <c r="B1250" t="s">
        <v>13472</v>
      </c>
    </row>
    <row r="1251" spans="1:2">
      <c r="A1251">
        <v>5981</v>
      </c>
      <c r="B1251" t="s">
        <v>13473</v>
      </c>
    </row>
    <row r="1252" spans="1:2">
      <c r="A1252">
        <v>5982</v>
      </c>
      <c r="B1252" t="s">
        <v>13474</v>
      </c>
    </row>
    <row r="1253" spans="1:2">
      <c r="A1253">
        <v>5983</v>
      </c>
      <c r="B1253" t="s">
        <v>13475</v>
      </c>
    </row>
    <row r="1254" spans="1:2">
      <c r="A1254">
        <v>5984</v>
      </c>
      <c r="B1254" t="s">
        <v>13476</v>
      </c>
    </row>
    <row r="1255" spans="1:2">
      <c r="A1255">
        <v>5985</v>
      </c>
      <c r="B1255" t="s">
        <v>13477</v>
      </c>
    </row>
    <row r="1256" spans="1:2">
      <c r="A1256">
        <v>5986</v>
      </c>
      <c r="B1256" t="s">
        <v>13478</v>
      </c>
    </row>
    <row r="1257" spans="1:2">
      <c r="A1257">
        <v>5987</v>
      </c>
      <c r="B1257" t="s">
        <v>13479</v>
      </c>
    </row>
    <row r="1258" spans="1:2">
      <c r="A1258">
        <v>5988</v>
      </c>
      <c r="B1258" t="s">
        <v>13480</v>
      </c>
    </row>
    <row r="1259" spans="1:2">
      <c r="A1259">
        <v>5989</v>
      </c>
      <c r="B1259" t="s">
        <v>13481</v>
      </c>
    </row>
    <row r="1260" spans="1:2">
      <c r="A1260">
        <v>5990</v>
      </c>
      <c r="B1260" t="s">
        <v>13482</v>
      </c>
    </row>
    <row r="1261" spans="1:2">
      <c r="A1261">
        <v>5991</v>
      </c>
      <c r="B1261" t="s">
        <v>13483</v>
      </c>
    </row>
    <row r="1262" spans="1:2">
      <c r="A1262">
        <v>5992</v>
      </c>
      <c r="B1262" t="s">
        <v>13484</v>
      </c>
    </row>
    <row r="1263" spans="1:2">
      <c r="A1263">
        <v>5993</v>
      </c>
      <c r="B1263" t="s">
        <v>13485</v>
      </c>
    </row>
    <row r="1264" spans="1:2">
      <c r="A1264">
        <v>5994</v>
      </c>
      <c r="B1264" t="s">
        <v>13486</v>
      </c>
    </row>
    <row r="1265" spans="1:2">
      <c r="A1265">
        <v>5995</v>
      </c>
      <c r="B1265" t="s">
        <v>252</v>
      </c>
    </row>
    <row r="1266" spans="1:2">
      <c r="A1266">
        <v>5996</v>
      </c>
      <c r="B1266" t="s">
        <v>13487</v>
      </c>
    </row>
    <row r="1267" spans="1:2">
      <c r="A1267">
        <v>5997</v>
      </c>
      <c r="B1267" t="s">
        <v>13488</v>
      </c>
    </row>
    <row r="1268" spans="1:2">
      <c r="A1268">
        <v>5998</v>
      </c>
      <c r="B1268" t="s">
        <v>13489</v>
      </c>
    </row>
    <row r="1269" spans="1:2">
      <c r="A1269">
        <v>5999</v>
      </c>
      <c r="B1269" t="s">
        <v>13490</v>
      </c>
    </row>
    <row r="1270" spans="1:2">
      <c r="A1270">
        <v>6000</v>
      </c>
      <c r="B1270" t="s">
        <v>13491</v>
      </c>
    </row>
    <row r="1271" spans="1:2">
      <c r="A1271">
        <v>6001</v>
      </c>
      <c r="B1271" t="s">
        <v>13492</v>
      </c>
    </row>
    <row r="1272" spans="1:2">
      <c r="A1272">
        <v>6002</v>
      </c>
      <c r="B1272" t="s">
        <v>13493</v>
      </c>
    </row>
    <row r="1273" spans="1:2">
      <c r="A1273">
        <v>6003</v>
      </c>
      <c r="B1273" t="s">
        <v>13494</v>
      </c>
    </row>
    <row r="1274" spans="1:2">
      <c r="A1274">
        <v>6004</v>
      </c>
      <c r="B1274" t="s">
        <v>13495</v>
      </c>
    </row>
    <row r="1275" spans="1:2">
      <c r="A1275">
        <v>6005</v>
      </c>
      <c r="B1275" t="s">
        <v>13496</v>
      </c>
    </row>
    <row r="1276" spans="1:2">
      <c r="A1276">
        <v>6006</v>
      </c>
      <c r="B1276" t="s">
        <v>13497</v>
      </c>
    </row>
    <row r="1277" spans="1:2">
      <c r="A1277">
        <v>6007</v>
      </c>
      <c r="B1277" t="s">
        <v>13498</v>
      </c>
    </row>
    <row r="1278" spans="1:2">
      <c r="A1278">
        <v>6008</v>
      </c>
      <c r="B1278" t="s">
        <v>13499</v>
      </c>
    </row>
    <row r="1279" spans="1:2">
      <c r="A1279">
        <v>6009</v>
      </c>
      <c r="B1279" t="s">
        <v>13500</v>
      </c>
    </row>
    <row r="1280" spans="1:2">
      <c r="A1280">
        <v>6010</v>
      </c>
      <c r="B1280" t="s">
        <v>13501</v>
      </c>
    </row>
    <row r="1281" spans="1:2">
      <c r="A1281">
        <v>6011</v>
      </c>
      <c r="B1281" t="s">
        <v>13502</v>
      </c>
    </row>
    <row r="1282" spans="1:2">
      <c r="A1282">
        <v>6012</v>
      </c>
      <c r="B1282" t="s">
        <v>13503</v>
      </c>
    </row>
    <row r="1283" spans="1:2">
      <c r="A1283">
        <v>6013</v>
      </c>
      <c r="B1283" t="s">
        <v>13504</v>
      </c>
    </row>
    <row r="1284" spans="1:2">
      <c r="A1284">
        <v>6014</v>
      </c>
      <c r="B1284" t="s">
        <v>13505</v>
      </c>
    </row>
    <row r="1285" spans="1:2">
      <c r="A1285">
        <v>6015</v>
      </c>
      <c r="B1285" t="s">
        <v>13506</v>
      </c>
    </row>
    <row r="1286" spans="1:2">
      <c r="A1286">
        <v>6016</v>
      </c>
      <c r="B1286" t="s">
        <v>13507</v>
      </c>
    </row>
    <row r="1287" spans="1:2">
      <c r="A1287">
        <v>6017</v>
      </c>
      <c r="B1287" t="s">
        <v>13508</v>
      </c>
    </row>
    <row r="1288" spans="1:2">
      <c r="A1288">
        <v>6018</v>
      </c>
      <c r="B1288" t="s">
        <v>13509</v>
      </c>
    </row>
    <row r="1289" spans="1:2">
      <c r="A1289">
        <v>6019</v>
      </c>
      <c r="B1289" t="s">
        <v>13510</v>
      </c>
    </row>
    <row r="1290" spans="1:2">
      <c r="A1290">
        <v>6020</v>
      </c>
      <c r="B1290" t="s">
        <v>13511</v>
      </c>
    </row>
    <row r="1291" spans="1:2">
      <c r="A1291">
        <v>6021</v>
      </c>
      <c r="B1291" t="s">
        <v>13512</v>
      </c>
    </row>
    <row r="1292" spans="1:2">
      <c r="A1292">
        <v>6022</v>
      </c>
      <c r="B1292" t="s">
        <v>13513</v>
      </c>
    </row>
    <row r="1293" spans="1:2">
      <c r="A1293">
        <v>6023</v>
      </c>
      <c r="B1293" t="s">
        <v>437</v>
      </c>
    </row>
    <row r="1294" spans="1:2">
      <c r="A1294">
        <v>6024</v>
      </c>
      <c r="B1294" t="s">
        <v>13514</v>
      </c>
    </row>
    <row r="1295" spans="1:2">
      <c r="A1295">
        <v>6025</v>
      </c>
      <c r="B1295" t="s">
        <v>13515</v>
      </c>
    </row>
    <row r="1296" spans="1:2">
      <c r="A1296">
        <v>6026</v>
      </c>
      <c r="B1296" t="s">
        <v>13516</v>
      </c>
    </row>
    <row r="1297" spans="1:2">
      <c r="A1297">
        <v>6027</v>
      </c>
      <c r="B1297" t="s">
        <v>13517</v>
      </c>
    </row>
    <row r="1298" spans="1:2">
      <c r="A1298">
        <v>6028</v>
      </c>
      <c r="B1298" t="s">
        <v>13518</v>
      </c>
    </row>
    <row r="1299" spans="1:2">
      <c r="A1299">
        <v>6029</v>
      </c>
      <c r="B1299" t="s">
        <v>13519</v>
      </c>
    </row>
    <row r="1300" spans="1:2">
      <c r="A1300">
        <v>6030</v>
      </c>
      <c r="B1300" t="s">
        <v>13520</v>
      </c>
    </row>
    <row r="1301" spans="1:2">
      <c r="A1301">
        <v>6031</v>
      </c>
      <c r="B1301" t="s">
        <v>13521</v>
      </c>
    </row>
    <row r="1302" spans="1:2">
      <c r="A1302">
        <v>6032</v>
      </c>
      <c r="B1302" t="s">
        <v>13522</v>
      </c>
    </row>
    <row r="1303" spans="1:2">
      <c r="A1303">
        <v>6033</v>
      </c>
      <c r="B1303" t="s">
        <v>13523</v>
      </c>
    </row>
    <row r="1304" spans="1:2">
      <c r="A1304">
        <v>6034</v>
      </c>
      <c r="B1304" t="s">
        <v>13524</v>
      </c>
    </row>
    <row r="1305" spans="1:2">
      <c r="A1305">
        <v>6035</v>
      </c>
      <c r="B1305" t="s">
        <v>13525</v>
      </c>
    </row>
    <row r="1306" spans="1:2">
      <c r="A1306">
        <v>6036</v>
      </c>
      <c r="B1306" t="s">
        <v>13526</v>
      </c>
    </row>
    <row r="1307" spans="1:2">
      <c r="A1307">
        <v>6037</v>
      </c>
      <c r="B1307" t="s">
        <v>13527</v>
      </c>
    </row>
    <row r="1308" spans="1:2">
      <c r="A1308">
        <v>6038</v>
      </c>
      <c r="B1308" t="s">
        <v>13528</v>
      </c>
    </row>
    <row r="1309" spans="1:2">
      <c r="A1309">
        <v>6039</v>
      </c>
      <c r="B1309" t="s">
        <v>13529</v>
      </c>
    </row>
    <row r="1310" spans="1:2">
      <c r="A1310">
        <v>6040</v>
      </c>
      <c r="B1310" t="s">
        <v>13530</v>
      </c>
    </row>
    <row r="1311" spans="1:2">
      <c r="A1311">
        <v>6041</v>
      </c>
      <c r="B1311" t="s">
        <v>13531</v>
      </c>
    </row>
    <row r="1312" spans="1:2">
      <c r="A1312">
        <v>6042</v>
      </c>
      <c r="B1312" t="s">
        <v>13532</v>
      </c>
    </row>
    <row r="1313" spans="1:2">
      <c r="A1313">
        <v>6043</v>
      </c>
      <c r="B1313" t="s">
        <v>13533</v>
      </c>
    </row>
    <row r="1314" spans="1:2">
      <c r="A1314">
        <v>6044</v>
      </c>
      <c r="B1314" t="s">
        <v>13534</v>
      </c>
    </row>
    <row r="1315" spans="1:2">
      <c r="A1315">
        <v>6045</v>
      </c>
      <c r="B1315" t="s">
        <v>13535</v>
      </c>
    </row>
    <row r="1316" spans="1:2">
      <c r="A1316">
        <v>6046</v>
      </c>
      <c r="B1316" t="s">
        <v>398</v>
      </c>
    </row>
    <row r="1317" spans="1:2">
      <c r="A1317">
        <v>6047</v>
      </c>
      <c r="B1317" t="s">
        <v>13536</v>
      </c>
    </row>
    <row r="1318" spans="1:2">
      <c r="A1318">
        <v>6048</v>
      </c>
      <c r="B1318" t="s">
        <v>448</v>
      </c>
    </row>
    <row r="1319" spans="1:2">
      <c r="A1319">
        <v>6049</v>
      </c>
      <c r="B1319" t="s">
        <v>13537</v>
      </c>
    </row>
    <row r="1320" spans="1:2">
      <c r="A1320">
        <v>6050</v>
      </c>
      <c r="B1320">
        <v>1447</v>
      </c>
    </row>
    <row r="1321" spans="1:2">
      <c r="A1321">
        <v>6051</v>
      </c>
      <c r="B1321" t="s">
        <v>13538</v>
      </c>
    </row>
    <row r="1322" spans="1:2">
      <c r="A1322">
        <v>6052</v>
      </c>
      <c r="B1322" t="s">
        <v>13539</v>
      </c>
    </row>
    <row r="1323" spans="1:2">
      <c r="A1323">
        <v>6053</v>
      </c>
      <c r="B1323" t="s">
        <v>13540</v>
      </c>
    </row>
    <row r="1324" spans="1:2">
      <c r="A1324">
        <v>6054</v>
      </c>
      <c r="B1324" t="s">
        <v>13541</v>
      </c>
    </row>
    <row r="1325" spans="1:2">
      <c r="A1325">
        <v>6055</v>
      </c>
      <c r="B1325" t="s">
        <v>13542</v>
      </c>
    </row>
    <row r="1326" spans="1:2">
      <c r="A1326">
        <v>6056</v>
      </c>
      <c r="B1326" t="s">
        <v>13543</v>
      </c>
    </row>
    <row r="1327" spans="1:2">
      <c r="A1327">
        <v>6057</v>
      </c>
      <c r="B1327" t="s">
        <v>13544</v>
      </c>
    </row>
    <row r="1328" spans="1:2">
      <c r="A1328">
        <v>6058</v>
      </c>
      <c r="B1328" t="s">
        <v>13545</v>
      </c>
    </row>
    <row r="1329" spans="1:2">
      <c r="A1329">
        <v>6059</v>
      </c>
      <c r="B1329" t="s">
        <v>13546</v>
      </c>
    </row>
    <row r="1330" spans="1:2">
      <c r="A1330">
        <v>6060</v>
      </c>
      <c r="B1330" t="s">
        <v>13547</v>
      </c>
    </row>
    <row r="1331" spans="1:2">
      <c r="A1331">
        <v>6061</v>
      </c>
      <c r="B1331" t="s">
        <v>13548</v>
      </c>
    </row>
    <row r="1332" spans="1:2">
      <c r="A1332">
        <v>6062</v>
      </c>
      <c r="B1332" t="s">
        <v>13549</v>
      </c>
    </row>
    <row r="1333" spans="1:2">
      <c r="A1333">
        <v>6063</v>
      </c>
      <c r="B1333" t="s">
        <v>13550</v>
      </c>
    </row>
    <row r="1334" spans="1:2">
      <c r="A1334">
        <v>6064</v>
      </c>
      <c r="B1334" t="s">
        <v>13551</v>
      </c>
    </row>
    <row r="1335" spans="1:2">
      <c r="A1335">
        <v>6065</v>
      </c>
      <c r="B1335" t="s">
        <v>13552</v>
      </c>
    </row>
    <row r="1336" spans="1:2">
      <c r="A1336">
        <v>6066</v>
      </c>
      <c r="B1336" t="s">
        <v>13553</v>
      </c>
    </row>
    <row r="1337" spans="1:2">
      <c r="A1337">
        <v>6067</v>
      </c>
      <c r="B1337" t="s">
        <v>13554</v>
      </c>
    </row>
    <row r="1338" spans="1:2">
      <c r="A1338">
        <v>6068</v>
      </c>
      <c r="B1338" t="s">
        <v>13555</v>
      </c>
    </row>
    <row r="1339" spans="1:2">
      <c r="A1339">
        <v>6069</v>
      </c>
      <c r="B1339" t="s">
        <v>13556</v>
      </c>
    </row>
    <row r="1340" spans="1:2">
      <c r="A1340">
        <v>6070</v>
      </c>
      <c r="B1340" t="s">
        <v>13557</v>
      </c>
    </row>
    <row r="1341" spans="1:2">
      <c r="A1341">
        <v>6071</v>
      </c>
      <c r="B1341" t="s">
        <v>13558</v>
      </c>
    </row>
    <row r="1342" spans="1:2">
      <c r="A1342">
        <v>6072</v>
      </c>
      <c r="B1342" t="s">
        <v>13559</v>
      </c>
    </row>
    <row r="1343" spans="1:2">
      <c r="A1343">
        <v>6073</v>
      </c>
      <c r="B1343" t="s">
        <v>13560</v>
      </c>
    </row>
    <row r="1344" spans="1:2">
      <c r="A1344">
        <v>6074</v>
      </c>
      <c r="B1344" t="s">
        <v>13561</v>
      </c>
    </row>
    <row r="1345" spans="1:2">
      <c r="A1345">
        <v>6075</v>
      </c>
      <c r="B1345" t="s">
        <v>13562</v>
      </c>
    </row>
    <row r="1346" spans="1:2">
      <c r="A1346">
        <v>6076</v>
      </c>
      <c r="B1346" t="s">
        <v>13563</v>
      </c>
    </row>
    <row r="1347" spans="1:2">
      <c r="A1347">
        <v>6077</v>
      </c>
      <c r="B1347" t="s">
        <v>13564</v>
      </c>
    </row>
    <row r="1348" spans="1:2">
      <c r="A1348">
        <v>6078</v>
      </c>
      <c r="B1348" t="s">
        <v>13565</v>
      </c>
    </row>
    <row r="1349" spans="1:2">
      <c r="A1349">
        <v>6079</v>
      </c>
      <c r="B1349" t="s">
        <v>13566</v>
      </c>
    </row>
    <row r="1350" spans="1:2">
      <c r="A1350">
        <v>6080</v>
      </c>
      <c r="B1350" t="s">
        <v>767</v>
      </c>
    </row>
    <row r="1351" spans="1:2">
      <c r="A1351">
        <v>6081</v>
      </c>
      <c r="B1351" t="s">
        <v>13567</v>
      </c>
    </row>
    <row r="1352" spans="1:2">
      <c r="A1352">
        <v>6082</v>
      </c>
      <c r="B1352" t="s">
        <v>13568</v>
      </c>
    </row>
    <row r="1353" spans="1:2">
      <c r="A1353">
        <v>6083</v>
      </c>
      <c r="B1353" t="s">
        <v>13569</v>
      </c>
    </row>
    <row r="1354" spans="1:2">
      <c r="A1354">
        <v>6084</v>
      </c>
      <c r="B1354" t="s">
        <v>13570</v>
      </c>
    </row>
    <row r="1355" spans="1:2">
      <c r="A1355">
        <v>6085</v>
      </c>
      <c r="B1355" t="s">
        <v>13571</v>
      </c>
    </row>
    <row r="1356" spans="1:2">
      <c r="A1356">
        <v>6086</v>
      </c>
      <c r="B1356" t="s">
        <v>13572</v>
      </c>
    </row>
    <row r="1357" spans="1:2">
      <c r="A1357">
        <v>6087</v>
      </c>
      <c r="B1357" t="s">
        <v>13573</v>
      </c>
    </row>
    <row r="1358" spans="1:2">
      <c r="A1358">
        <v>6088</v>
      </c>
      <c r="B1358" t="s">
        <v>13574</v>
      </c>
    </row>
    <row r="1359" spans="1:2">
      <c r="A1359">
        <v>6089</v>
      </c>
      <c r="B1359" t="s">
        <v>13575</v>
      </c>
    </row>
    <row r="1360" spans="1:2">
      <c r="A1360">
        <v>6090</v>
      </c>
      <c r="B1360" t="s">
        <v>13576</v>
      </c>
    </row>
    <row r="1361" spans="1:2">
      <c r="A1361">
        <v>6091</v>
      </c>
      <c r="B1361" t="s">
        <v>13577</v>
      </c>
    </row>
    <row r="1362" spans="1:2">
      <c r="A1362">
        <v>6092</v>
      </c>
      <c r="B1362" t="s">
        <v>13578</v>
      </c>
    </row>
    <row r="1363" spans="1:2">
      <c r="A1363">
        <v>6093</v>
      </c>
      <c r="B1363" t="s">
        <v>13579</v>
      </c>
    </row>
    <row r="1364" spans="1:2">
      <c r="A1364">
        <v>6094</v>
      </c>
      <c r="B1364" t="s">
        <v>13580</v>
      </c>
    </row>
    <row r="1365" spans="1:2">
      <c r="A1365">
        <v>6095</v>
      </c>
      <c r="B1365" t="s">
        <v>13581</v>
      </c>
    </row>
    <row r="1366" spans="1:2">
      <c r="A1366">
        <v>6096</v>
      </c>
      <c r="B1366" t="s">
        <v>591</v>
      </c>
    </row>
    <row r="1367" spans="1:2">
      <c r="A1367">
        <v>6097</v>
      </c>
      <c r="B1367" t="s">
        <v>13582</v>
      </c>
    </row>
    <row r="1368" spans="1:2">
      <c r="A1368">
        <v>6098</v>
      </c>
      <c r="B1368" t="s">
        <v>13583</v>
      </c>
    </row>
    <row r="1369" spans="1:2">
      <c r="A1369">
        <v>6099</v>
      </c>
      <c r="B1369" t="s">
        <v>13584</v>
      </c>
    </row>
    <row r="1370" spans="1:2">
      <c r="A1370">
        <v>6100</v>
      </c>
      <c r="B1370" t="s">
        <v>13585</v>
      </c>
    </row>
    <row r="1371" spans="1:2">
      <c r="A1371">
        <v>6101</v>
      </c>
      <c r="B1371" t="s">
        <v>13586</v>
      </c>
    </row>
    <row r="1372" spans="1:2">
      <c r="A1372">
        <v>6102</v>
      </c>
      <c r="B1372" t="s">
        <v>13587</v>
      </c>
    </row>
    <row r="1373" spans="1:2">
      <c r="A1373">
        <v>6103</v>
      </c>
      <c r="B1373" t="s">
        <v>13588</v>
      </c>
    </row>
    <row r="1374" spans="1:2">
      <c r="A1374">
        <v>6104</v>
      </c>
      <c r="B1374" t="s">
        <v>13589</v>
      </c>
    </row>
    <row r="1375" spans="1:2">
      <c r="A1375">
        <v>6105</v>
      </c>
      <c r="B1375" t="s">
        <v>13590</v>
      </c>
    </row>
    <row r="1376" spans="1:2">
      <c r="A1376">
        <v>6106</v>
      </c>
      <c r="B1376" t="s">
        <v>13591</v>
      </c>
    </row>
    <row r="1377" spans="1:2">
      <c r="A1377">
        <v>6107</v>
      </c>
      <c r="B1377" t="s">
        <v>13592</v>
      </c>
    </row>
    <row r="1378" spans="1:2">
      <c r="A1378">
        <v>6108</v>
      </c>
      <c r="B1378" t="s">
        <v>13593</v>
      </c>
    </row>
    <row r="1379" spans="1:2">
      <c r="A1379">
        <v>6109</v>
      </c>
      <c r="B1379" t="s">
        <v>13594</v>
      </c>
    </row>
    <row r="1380" spans="1:2">
      <c r="A1380">
        <v>6110</v>
      </c>
      <c r="B1380" t="s">
        <v>13595</v>
      </c>
    </row>
    <row r="1381" spans="1:2">
      <c r="A1381">
        <v>6111</v>
      </c>
      <c r="B1381" t="s">
        <v>13596</v>
      </c>
    </row>
    <row r="1382" spans="1:2">
      <c r="A1382">
        <v>6112</v>
      </c>
      <c r="B1382" t="s">
        <v>13597</v>
      </c>
    </row>
    <row r="1383" spans="1:2">
      <c r="A1383">
        <v>6113</v>
      </c>
      <c r="B1383" t="s">
        <v>13598</v>
      </c>
    </row>
    <row r="1384" spans="1:2">
      <c r="A1384">
        <v>6114</v>
      </c>
      <c r="B1384" t="s">
        <v>13599</v>
      </c>
    </row>
    <row r="1385" spans="1:2">
      <c r="A1385">
        <v>6115</v>
      </c>
      <c r="B1385" t="s">
        <v>13600</v>
      </c>
    </row>
    <row r="1386" spans="1:2">
      <c r="A1386">
        <v>6116</v>
      </c>
      <c r="B1386" t="s">
        <v>13601</v>
      </c>
    </row>
    <row r="1387" spans="1:2">
      <c r="A1387">
        <v>6117</v>
      </c>
      <c r="B1387" t="s">
        <v>13602</v>
      </c>
    </row>
    <row r="1388" spans="1:2">
      <c r="A1388">
        <v>6118</v>
      </c>
      <c r="B1388" t="s">
        <v>13603</v>
      </c>
    </row>
    <row r="1389" spans="1:2">
      <c r="A1389">
        <v>6119</v>
      </c>
      <c r="B1389" t="s">
        <v>13604</v>
      </c>
    </row>
    <row r="1390" spans="1:2">
      <c r="A1390">
        <v>6120</v>
      </c>
      <c r="B1390" t="s">
        <v>13605</v>
      </c>
    </row>
    <row r="1391" spans="1:2">
      <c r="A1391">
        <v>6121</v>
      </c>
      <c r="B1391" t="s">
        <v>207</v>
      </c>
    </row>
    <row r="1392" spans="1:2">
      <c r="A1392">
        <v>6122</v>
      </c>
      <c r="B1392" t="s">
        <v>13606</v>
      </c>
    </row>
    <row r="1393" spans="1:2">
      <c r="A1393">
        <v>6123</v>
      </c>
      <c r="B1393" t="s">
        <v>13607</v>
      </c>
    </row>
    <row r="1394" spans="1:2">
      <c r="A1394">
        <v>6124</v>
      </c>
      <c r="B1394" t="s">
        <v>13608</v>
      </c>
    </row>
    <row r="1395" spans="1:2">
      <c r="A1395">
        <v>6125</v>
      </c>
      <c r="B1395" t="s">
        <v>2154</v>
      </c>
    </row>
    <row r="1396" spans="1:2">
      <c r="A1396">
        <v>6126</v>
      </c>
      <c r="B1396" t="s">
        <v>13609</v>
      </c>
    </row>
    <row r="1397" spans="1:2">
      <c r="A1397">
        <v>6127</v>
      </c>
      <c r="B1397" t="s">
        <v>13610</v>
      </c>
    </row>
    <row r="1398" spans="1:2">
      <c r="A1398">
        <v>6128</v>
      </c>
      <c r="B1398" t="s">
        <v>13611</v>
      </c>
    </row>
    <row r="1399" spans="1:2">
      <c r="A1399">
        <v>6129</v>
      </c>
      <c r="B1399" t="s">
        <v>13612</v>
      </c>
    </row>
    <row r="1400" spans="1:2">
      <c r="A1400">
        <v>6130</v>
      </c>
      <c r="B1400" t="s">
        <v>13613</v>
      </c>
    </row>
    <row r="1401" spans="1:2">
      <c r="A1401">
        <v>6131</v>
      </c>
      <c r="B1401" t="s">
        <v>13614</v>
      </c>
    </row>
    <row r="1402" spans="1:2">
      <c r="A1402">
        <v>6132</v>
      </c>
      <c r="B1402" t="s">
        <v>13615</v>
      </c>
    </row>
    <row r="1403" spans="1:2">
      <c r="A1403">
        <v>6133</v>
      </c>
      <c r="B1403" t="s">
        <v>13616</v>
      </c>
    </row>
    <row r="1404" spans="1:2">
      <c r="A1404">
        <v>6134</v>
      </c>
      <c r="B1404" t="s">
        <v>13617</v>
      </c>
    </row>
    <row r="1405" spans="1:2">
      <c r="A1405">
        <v>6135</v>
      </c>
      <c r="B1405" t="s">
        <v>13618</v>
      </c>
    </row>
    <row r="1406" spans="1:2">
      <c r="A1406">
        <v>6136</v>
      </c>
      <c r="B1406" t="s">
        <v>13619</v>
      </c>
    </row>
    <row r="1407" spans="1:2">
      <c r="A1407">
        <v>6137</v>
      </c>
      <c r="B1407" t="s">
        <v>13620</v>
      </c>
    </row>
    <row r="1408" spans="1:2">
      <c r="A1408">
        <v>6138</v>
      </c>
      <c r="B1408" t="s">
        <v>13621</v>
      </c>
    </row>
    <row r="1409" spans="1:2">
      <c r="A1409">
        <v>6139</v>
      </c>
      <c r="B1409" t="s">
        <v>13622</v>
      </c>
    </row>
    <row r="1410" spans="1:2">
      <c r="A1410">
        <v>6140</v>
      </c>
      <c r="B1410" t="s">
        <v>13623</v>
      </c>
    </row>
    <row r="1411" spans="1:2">
      <c r="A1411">
        <v>6141</v>
      </c>
      <c r="B1411" t="s">
        <v>13624</v>
      </c>
    </row>
    <row r="1412" spans="1:2">
      <c r="A1412">
        <v>6142</v>
      </c>
      <c r="B1412" t="s">
        <v>13625</v>
      </c>
    </row>
    <row r="1413" spans="1:2">
      <c r="A1413">
        <v>6143</v>
      </c>
      <c r="B1413" t="s">
        <v>509</v>
      </c>
    </row>
    <row r="1414" spans="1:2">
      <c r="A1414">
        <v>6144</v>
      </c>
      <c r="B1414" t="s">
        <v>13626</v>
      </c>
    </row>
    <row r="1415" spans="1:2">
      <c r="A1415">
        <v>6145</v>
      </c>
      <c r="B1415" t="s">
        <v>13627</v>
      </c>
    </row>
    <row r="1416" spans="1:2">
      <c r="A1416">
        <v>6146</v>
      </c>
      <c r="B1416" t="s">
        <v>13628</v>
      </c>
    </row>
    <row r="1417" spans="1:2">
      <c r="A1417">
        <v>6147</v>
      </c>
      <c r="B1417" t="s">
        <v>13629</v>
      </c>
    </row>
    <row r="1418" spans="1:2">
      <c r="A1418">
        <v>6148</v>
      </c>
      <c r="B1418" t="s">
        <v>13630</v>
      </c>
    </row>
    <row r="1419" spans="1:2">
      <c r="A1419">
        <v>6149</v>
      </c>
      <c r="B1419" t="s">
        <v>13631</v>
      </c>
    </row>
    <row r="1420" spans="1:2">
      <c r="A1420">
        <v>6150</v>
      </c>
      <c r="B1420" t="s">
        <v>13632</v>
      </c>
    </row>
    <row r="1421" spans="1:2">
      <c r="A1421">
        <v>6151</v>
      </c>
      <c r="B1421" t="s">
        <v>13633</v>
      </c>
    </row>
    <row r="1422" spans="1:2">
      <c r="A1422">
        <v>6152</v>
      </c>
      <c r="B1422" t="s">
        <v>13634</v>
      </c>
    </row>
    <row r="1423" spans="1:2">
      <c r="A1423">
        <v>6153</v>
      </c>
      <c r="B1423" t="s">
        <v>13635</v>
      </c>
    </row>
    <row r="1424" spans="1:2">
      <c r="A1424">
        <v>6154</v>
      </c>
      <c r="B1424" t="s">
        <v>13636</v>
      </c>
    </row>
    <row r="1425" spans="1:2">
      <c r="A1425">
        <v>6155</v>
      </c>
      <c r="B1425" t="s">
        <v>13637</v>
      </c>
    </row>
    <row r="1426" spans="1:2">
      <c r="A1426">
        <v>6156</v>
      </c>
      <c r="B1426" t="s">
        <v>13638</v>
      </c>
    </row>
    <row r="1427" spans="1:2">
      <c r="A1427">
        <v>6157</v>
      </c>
      <c r="B1427" t="s">
        <v>13639</v>
      </c>
    </row>
    <row r="1428" spans="1:2">
      <c r="A1428">
        <v>6158</v>
      </c>
      <c r="B1428" t="s">
        <v>890</v>
      </c>
    </row>
    <row r="1429" spans="1:2">
      <c r="A1429">
        <v>6159</v>
      </c>
      <c r="B1429" t="s">
        <v>563</v>
      </c>
    </row>
    <row r="1430" spans="1:2">
      <c r="A1430">
        <v>6160</v>
      </c>
      <c r="B1430" t="s">
        <v>13640</v>
      </c>
    </row>
    <row r="1431" spans="1:2">
      <c r="A1431">
        <v>6161</v>
      </c>
      <c r="B1431" t="s">
        <v>13641</v>
      </c>
    </row>
    <row r="1432" spans="1:2">
      <c r="A1432">
        <v>6162</v>
      </c>
      <c r="B1432" t="s">
        <v>13642</v>
      </c>
    </row>
    <row r="1433" spans="1:2">
      <c r="A1433">
        <v>6163</v>
      </c>
      <c r="B1433" t="s">
        <v>13643</v>
      </c>
    </row>
    <row r="1434" spans="1:2">
      <c r="A1434">
        <v>6164</v>
      </c>
      <c r="B1434" t="s">
        <v>13644</v>
      </c>
    </row>
    <row r="1435" spans="1:2">
      <c r="A1435">
        <v>6165</v>
      </c>
      <c r="B1435" t="s">
        <v>13645</v>
      </c>
    </row>
    <row r="1436" spans="1:2">
      <c r="A1436">
        <v>6166</v>
      </c>
      <c r="B1436" t="s">
        <v>13646</v>
      </c>
    </row>
    <row r="1437" spans="1:2">
      <c r="A1437">
        <v>6167</v>
      </c>
      <c r="B1437" t="s">
        <v>13647</v>
      </c>
    </row>
    <row r="1438" spans="1:2">
      <c r="A1438">
        <v>6168</v>
      </c>
      <c r="B1438" t="s">
        <v>13648</v>
      </c>
    </row>
    <row r="1439" spans="1:2">
      <c r="A1439">
        <v>6169</v>
      </c>
      <c r="B1439" t="s">
        <v>13649</v>
      </c>
    </row>
    <row r="1440" spans="1:2">
      <c r="A1440">
        <v>6170</v>
      </c>
      <c r="B1440" t="s">
        <v>1107</v>
      </c>
    </row>
    <row r="1441" spans="1:2">
      <c r="A1441">
        <v>6171</v>
      </c>
      <c r="B1441" t="s">
        <v>13650</v>
      </c>
    </row>
    <row r="1442" spans="1:2">
      <c r="A1442">
        <v>6172</v>
      </c>
      <c r="B1442" t="s">
        <v>13651</v>
      </c>
    </row>
    <row r="1443" spans="1:2">
      <c r="A1443">
        <v>6173</v>
      </c>
      <c r="B1443" t="s">
        <v>13652</v>
      </c>
    </row>
    <row r="1444" spans="1:2">
      <c r="A1444">
        <v>6174</v>
      </c>
      <c r="B1444" t="s">
        <v>13653</v>
      </c>
    </row>
    <row r="1445" spans="1:2">
      <c r="A1445">
        <v>6175</v>
      </c>
      <c r="B1445" t="s">
        <v>13654</v>
      </c>
    </row>
    <row r="1446" spans="1:2">
      <c r="A1446">
        <v>6176</v>
      </c>
      <c r="B1446" t="s">
        <v>13655</v>
      </c>
    </row>
    <row r="1447" spans="1:2">
      <c r="A1447">
        <v>6177</v>
      </c>
      <c r="B1447" t="s">
        <v>13656</v>
      </c>
    </row>
    <row r="1448" spans="1:2">
      <c r="A1448">
        <v>6178</v>
      </c>
      <c r="B1448" t="s">
        <v>13657</v>
      </c>
    </row>
    <row r="1449" spans="1:2">
      <c r="A1449">
        <v>6179</v>
      </c>
      <c r="B1449" t="s">
        <v>13658</v>
      </c>
    </row>
    <row r="1450" spans="1:2">
      <c r="A1450">
        <v>6180</v>
      </c>
      <c r="B1450" t="s">
        <v>13659</v>
      </c>
    </row>
    <row r="1451" spans="1:2">
      <c r="A1451">
        <v>6181</v>
      </c>
      <c r="B1451" t="s">
        <v>13660</v>
      </c>
    </row>
    <row r="1452" spans="1:2">
      <c r="A1452">
        <v>6182</v>
      </c>
      <c r="B1452" t="s">
        <v>13661</v>
      </c>
    </row>
    <row r="1453" spans="1:2">
      <c r="A1453">
        <v>6183</v>
      </c>
      <c r="B1453" t="s">
        <v>13662</v>
      </c>
    </row>
    <row r="1454" spans="1:2">
      <c r="A1454">
        <v>6184</v>
      </c>
      <c r="B1454" t="s">
        <v>13663</v>
      </c>
    </row>
    <row r="1455" spans="1:2">
      <c r="A1455">
        <v>6185</v>
      </c>
      <c r="B1455" t="s">
        <v>13664</v>
      </c>
    </row>
    <row r="1456" spans="1:2">
      <c r="A1456">
        <v>6186</v>
      </c>
      <c r="B1456" t="s">
        <v>13665</v>
      </c>
    </row>
    <row r="1457" spans="1:2">
      <c r="A1457">
        <v>6187</v>
      </c>
      <c r="B1457" t="s">
        <v>13666</v>
      </c>
    </row>
    <row r="1458" spans="1:2">
      <c r="A1458">
        <v>6188</v>
      </c>
      <c r="B1458" t="s">
        <v>13667</v>
      </c>
    </row>
    <row r="1459" spans="1:2">
      <c r="A1459">
        <v>6189</v>
      </c>
      <c r="B1459" t="s">
        <v>13668</v>
      </c>
    </row>
    <row r="1460" spans="1:2">
      <c r="A1460">
        <v>6190</v>
      </c>
      <c r="B1460" t="s">
        <v>13669</v>
      </c>
    </row>
    <row r="1461" spans="1:2">
      <c r="A1461">
        <v>6191</v>
      </c>
      <c r="B1461" t="s">
        <v>13670</v>
      </c>
    </row>
    <row r="1462" spans="1:2">
      <c r="A1462">
        <v>6192</v>
      </c>
      <c r="B1462" t="s">
        <v>13671</v>
      </c>
    </row>
    <row r="1463" spans="1:2">
      <c r="A1463">
        <v>6193</v>
      </c>
      <c r="B1463" t="s">
        <v>13672</v>
      </c>
    </row>
    <row r="1464" spans="1:2">
      <c r="A1464">
        <v>6194</v>
      </c>
      <c r="B1464" t="s">
        <v>13673</v>
      </c>
    </row>
    <row r="1465" spans="1:2">
      <c r="A1465">
        <v>6195</v>
      </c>
      <c r="B1465" t="s">
        <v>13674</v>
      </c>
    </row>
    <row r="1466" spans="1:2">
      <c r="A1466">
        <v>6196</v>
      </c>
      <c r="B1466" t="s">
        <v>13675</v>
      </c>
    </row>
    <row r="1467" spans="1:2">
      <c r="A1467">
        <v>6197</v>
      </c>
      <c r="B1467" t="s">
        <v>13676</v>
      </c>
    </row>
    <row r="1468" spans="1:2">
      <c r="A1468">
        <v>6198</v>
      </c>
      <c r="B1468" t="s">
        <v>13677</v>
      </c>
    </row>
    <row r="1469" spans="1:2">
      <c r="A1469">
        <v>6199</v>
      </c>
      <c r="B1469" t="s">
        <v>13678</v>
      </c>
    </row>
    <row r="1470" spans="1:2">
      <c r="A1470">
        <v>6200</v>
      </c>
      <c r="B1470" t="s">
        <v>13679</v>
      </c>
    </row>
    <row r="1471" spans="1:2">
      <c r="A1471">
        <v>6201</v>
      </c>
      <c r="B1471" t="s">
        <v>13680</v>
      </c>
    </row>
    <row r="1472" spans="1:2">
      <c r="A1472">
        <v>6202</v>
      </c>
      <c r="B1472" t="s">
        <v>13681</v>
      </c>
    </row>
    <row r="1473" spans="1:2">
      <c r="A1473">
        <v>6203</v>
      </c>
      <c r="B1473" t="s">
        <v>13682</v>
      </c>
    </row>
    <row r="1474" spans="1:2">
      <c r="A1474">
        <v>6204</v>
      </c>
      <c r="B1474" t="s">
        <v>13683</v>
      </c>
    </row>
    <row r="1475" spans="1:2">
      <c r="A1475">
        <v>6205</v>
      </c>
      <c r="B1475" t="s">
        <v>13684</v>
      </c>
    </row>
    <row r="1476" spans="1:2">
      <c r="A1476">
        <v>6206</v>
      </c>
      <c r="B1476" t="s">
        <v>13685</v>
      </c>
    </row>
    <row r="1477" spans="1:2">
      <c r="A1477">
        <v>6207</v>
      </c>
      <c r="B1477" t="s">
        <v>13686</v>
      </c>
    </row>
    <row r="1478" spans="1:2">
      <c r="A1478">
        <v>6208</v>
      </c>
      <c r="B1478" t="s">
        <v>13687</v>
      </c>
    </row>
    <row r="1479" spans="1:2">
      <c r="A1479">
        <v>6209</v>
      </c>
      <c r="B1479" t="s">
        <v>13688</v>
      </c>
    </row>
    <row r="1480" spans="1:2">
      <c r="A1480">
        <v>6210</v>
      </c>
      <c r="B1480" t="s">
        <v>13689</v>
      </c>
    </row>
    <row r="1481" spans="1:2">
      <c r="A1481">
        <v>6211</v>
      </c>
      <c r="B1481" t="s">
        <v>13690</v>
      </c>
    </row>
    <row r="1482" spans="1:2">
      <c r="A1482">
        <v>6212</v>
      </c>
      <c r="B1482" t="s">
        <v>13691</v>
      </c>
    </row>
    <row r="1483" spans="1:2">
      <c r="A1483">
        <v>6213</v>
      </c>
      <c r="B1483" t="s">
        <v>13692</v>
      </c>
    </row>
    <row r="1484" spans="1:2">
      <c r="A1484">
        <v>6214</v>
      </c>
      <c r="B1484" t="s">
        <v>13693</v>
      </c>
    </row>
    <row r="1485" spans="1:2">
      <c r="A1485">
        <v>6215</v>
      </c>
      <c r="B1485" t="s">
        <v>13694</v>
      </c>
    </row>
    <row r="1486" spans="1:2">
      <c r="A1486">
        <v>6216</v>
      </c>
      <c r="B1486" t="s">
        <v>13695</v>
      </c>
    </row>
    <row r="1487" spans="1:2">
      <c r="A1487">
        <v>6217</v>
      </c>
      <c r="B1487" t="s">
        <v>13696</v>
      </c>
    </row>
    <row r="1488" spans="1:2">
      <c r="A1488">
        <v>6218</v>
      </c>
      <c r="B1488" t="s">
        <v>13697</v>
      </c>
    </row>
    <row r="1489" spans="1:2">
      <c r="A1489">
        <v>6219</v>
      </c>
      <c r="B1489" t="s">
        <v>13698</v>
      </c>
    </row>
    <row r="1490" spans="1:2">
      <c r="A1490">
        <v>6220</v>
      </c>
      <c r="B1490" t="s">
        <v>13699</v>
      </c>
    </row>
    <row r="1491" spans="1:2">
      <c r="A1491">
        <v>6221</v>
      </c>
      <c r="B1491" t="s">
        <v>13700</v>
      </c>
    </row>
    <row r="1492" spans="1:2">
      <c r="A1492">
        <v>6222</v>
      </c>
      <c r="B1492" t="s">
        <v>13701</v>
      </c>
    </row>
    <row r="1493" spans="1:2">
      <c r="A1493">
        <v>6223</v>
      </c>
      <c r="B1493" t="s">
        <v>13702</v>
      </c>
    </row>
    <row r="1494" spans="1:2">
      <c r="A1494">
        <v>6224</v>
      </c>
      <c r="B1494" t="s">
        <v>13703</v>
      </c>
    </row>
    <row r="1495" spans="1:2">
      <c r="A1495">
        <v>6225</v>
      </c>
      <c r="B1495" t="s">
        <v>13704</v>
      </c>
    </row>
    <row r="1496" spans="1:2">
      <c r="A1496">
        <v>6226</v>
      </c>
      <c r="B1496" t="s">
        <v>13705</v>
      </c>
    </row>
    <row r="1497" spans="1:2">
      <c r="A1497">
        <v>6227</v>
      </c>
      <c r="B1497" t="s">
        <v>13706</v>
      </c>
    </row>
    <row r="1498" spans="1:2">
      <c r="A1498">
        <v>6228</v>
      </c>
      <c r="B1498" t="s">
        <v>13707</v>
      </c>
    </row>
    <row r="1499" spans="1:2">
      <c r="A1499">
        <v>6229</v>
      </c>
      <c r="B1499" t="s">
        <v>13708</v>
      </c>
    </row>
    <row r="1500" spans="1:2">
      <c r="A1500">
        <v>6230</v>
      </c>
      <c r="B1500" t="s">
        <v>13709</v>
      </c>
    </row>
    <row r="1501" spans="1:2">
      <c r="A1501">
        <v>6231</v>
      </c>
      <c r="B1501" t="s">
        <v>13710</v>
      </c>
    </row>
    <row r="1502" spans="1:2">
      <c r="A1502">
        <v>6232</v>
      </c>
      <c r="B1502" t="s">
        <v>13711</v>
      </c>
    </row>
    <row r="1503" spans="1:2">
      <c r="A1503">
        <v>6233</v>
      </c>
      <c r="B1503" t="s">
        <v>13712</v>
      </c>
    </row>
    <row r="1504" spans="1:2">
      <c r="A1504">
        <v>6234</v>
      </c>
      <c r="B1504" t="s">
        <v>13713</v>
      </c>
    </row>
    <row r="1505" spans="1:2">
      <c r="A1505">
        <v>6235</v>
      </c>
      <c r="B1505" t="s">
        <v>13714</v>
      </c>
    </row>
    <row r="1506" spans="1:2">
      <c r="A1506">
        <v>6236</v>
      </c>
      <c r="B1506" t="s">
        <v>13715</v>
      </c>
    </row>
    <row r="1507" spans="1:2">
      <c r="A1507">
        <v>6237</v>
      </c>
      <c r="B1507" t="s">
        <v>13716</v>
      </c>
    </row>
    <row r="1508" spans="1:2">
      <c r="A1508">
        <v>6238</v>
      </c>
      <c r="B1508" t="s">
        <v>13717</v>
      </c>
    </row>
    <row r="1509" spans="1:2">
      <c r="A1509">
        <v>6239</v>
      </c>
      <c r="B1509" t="s">
        <v>13718</v>
      </c>
    </row>
    <row r="1510" spans="1:2">
      <c r="A1510">
        <v>6240</v>
      </c>
      <c r="B1510" t="s">
        <v>13719</v>
      </c>
    </row>
    <row r="1511" spans="1:2">
      <c r="A1511">
        <v>6241</v>
      </c>
      <c r="B1511" t="s">
        <v>13720</v>
      </c>
    </row>
    <row r="1512" spans="1:2">
      <c r="A1512">
        <v>6242</v>
      </c>
      <c r="B1512" t="s">
        <v>13721</v>
      </c>
    </row>
    <row r="1513" spans="1:2">
      <c r="A1513">
        <v>6243</v>
      </c>
      <c r="B1513" t="s">
        <v>13722</v>
      </c>
    </row>
    <row r="1514" spans="1:2">
      <c r="A1514">
        <v>6244</v>
      </c>
      <c r="B1514" t="s">
        <v>13723</v>
      </c>
    </row>
    <row r="1515" spans="1:2">
      <c r="A1515">
        <v>6245</v>
      </c>
      <c r="B1515" t="s">
        <v>13724</v>
      </c>
    </row>
    <row r="1516" spans="1:2">
      <c r="A1516">
        <v>6246</v>
      </c>
      <c r="B1516" t="s">
        <v>13725</v>
      </c>
    </row>
    <row r="1517" spans="1:2">
      <c r="A1517">
        <v>6247</v>
      </c>
      <c r="B1517" t="s">
        <v>13726</v>
      </c>
    </row>
    <row r="1518" spans="1:2">
      <c r="A1518">
        <v>6248</v>
      </c>
      <c r="B1518" t="s">
        <v>13727</v>
      </c>
    </row>
    <row r="1519" spans="1:2">
      <c r="A1519">
        <v>6249</v>
      </c>
      <c r="B1519" t="s">
        <v>13728</v>
      </c>
    </row>
    <row r="1520" spans="1:2">
      <c r="A1520">
        <v>6250</v>
      </c>
      <c r="B1520" t="s">
        <v>13729</v>
      </c>
    </row>
    <row r="1521" spans="1:2">
      <c r="A1521">
        <v>6251</v>
      </c>
      <c r="B1521" t="s">
        <v>1819</v>
      </c>
    </row>
    <row r="1522" spans="1:2">
      <c r="A1522">
        <v>6252</v>
      </c>
      <c r="B1522" t="s">
        <v>13730</v>
      </c>
    </row>
    <row r="1523" spans="1:2">
      <c r="A1523">
        <v>6253</v>
      </c>
      <c r="B1523" t="s">
        <v>13731</v>
      </c>
    </row>
    <row r="1524" spans="1:2">
      <c r="A1524">
        <v>6254</v>
      </c>
      <c r="B1524" t="s">
        <v>13732</v>
      </c>
    </row>
    <row r="1525" spans="1:2">
      <c r="A1525">
        <v>6255</v>
      </c>
      <c r="B1525" t="s">
        <v>13733</v>
      </c>
    </row>
    <row r="1526" spans="1:2">
      <c r="A1526">
        <v>6256</v>
      </c>
      <c r="B1526" t="s">
        <v>13734</v>
      </c>
    </row>
    <row r="1527" spans="1:2">
      <c r="A1527">
        <v>6257</v>
      </c>
      <c r="B1527">
        <v>3</v>
      </c>
    </row>
    <row r="1528" spans="1:2">
      <c r="A1528">
        <v>6258</v>
      </c>
      <c r="B1528" t="s">
        <v>13735</v>
      </c>
    </row>
    <row r="1529" spans="1:2">
      <c r="A1529">
        <v>6259</v>
      </c>
      <c r="B1529" t="s">
        <v>13736</v>
      </c>
    </row>
    <row r="1530" spans="1:2">
      <c r="A1530">
        <v>6260</v>
      </c>
      <c r="B1530" t="s">
        <v>13737</v>
      </c>
    </row>
    <row r="1531" spans="1:2">
      <c r="A1531">
        <v>6261</v>
      </c>
      <c r="B1531" t="s">
        <v>13738</v>
      </c>
    </row>
    <row r="1532" spans="1:2">
      <c r="A1532">
        <v>6262</v>
      </c>
      <c r="B1532" t="s">
        <v>13739</v>
      </c>
    </row>
    <row r="1533" spans="1:2">
      <c r="A1533">
        <v>6263</v>
      </c>
      <c r="B1533" t="s">
        <v>13740</v>
      </c>
    </row>
    <row r="1534" spans="1:2">
      <c r="A1534">
        <v>6264</v>
      </c>
      <c r="B1534" t="s">
        <v>13741</v>
      </c>
    </row>
    <row r="1535" spans="1:2">
      <c r="A1535">
        <v>6265</v>
      </c>
      <c r="B1535" t="s">
        <v>13742</v>
      </c>
    </row>
    <row r="1536" spans="1:2">
      <c r="A1536">
        <v>6266</v>
      </c>
      <c r="B1536" t="s">
        <v>13743</v>
      </c>
    </row>
    <row r="1537" spans="1:2">
      <c r="A1537">
        <v>6267</v>
      </c>
      <c r="B1537" t="s">
        <v>13744</v>
      </c>
    </row>
    <row r="1538" spans="1:2">
      <c r="A1538">
        <v>6268</v>
      </c>
      <c r="B1538" t="s">
        <v>13745</v>
      </c>
    </row>
    <row r="1539" spans="1:2">
      <c r="A1539">
        <v>6269</v>
      </c>
      <c r="B1539" t="s">
        <v>13746</v>
      </c>
    </row>
    <row r="1540" spans="1:2">
      <c r="A1540">
        <v>6270</v>
      </c>
      <c r="B1540" t="s">
        <v>13747</v>
      </c>
    </row>
    <row r="1541" spans="1:2">
      <c r="A1541">
        <v>6271</v>
      </c>
      <c r="B1541" t="s">
        <v>13748</v>
      </c>
    </row>
    <row r="1542" spans="1:2">
      <c r="A1542">
        <v>6272</v>
      </c>
      <c r="B1542" t="s">
        <v>13749</v>
      </c>
    </row>
    <row r="1543" spans="1:2">
      <c r="A1543">
        <v>6273</v>
      </c>
      <c r="B1543" t="s">
        <v>13750</v>
      </c>
    </row>
    <row r="1544" spans="1:2">
      <c r="A1544">
        <v>6274</v>
      </c>
      <c r="B1544" t="s">
        <v>13751</v>
      </c>
    </row>
    <row r="1545" spans="1:2">
      <c r="A1545">
        <v>6275</v>
      </c>
      <c r="B1545" t="s">
        <v>13752</v>
      </c>
    </row>
    <row r="1546" spans="1:2">
      <c r="A1546">
        <v>6276</v>
      </c>
      <c r="B1546" t="s">
        <v>13753</v>
      </c>
    </row>
    <row r="1547" spans="1:2">
      <c r="A1547">
        <v>6277</v>
      </c>
      <c r="B1547" t="s">
        <v>13754</v>
      </c>
    </row>
    <row r="1548" spans="1:2">
      <c r="A1548">
        <v>6278</v>
      </c>
      <c r="B1548" t="s">
        <v>13755</v>
      </c>
    </row>
    <row r="1549" spans="1:2">
      <c r="A1549">
        <v>6279</v>
      </c>
      <c r="B1549" t="s">
        <v>13756</v>
      </c>
    </row>
    <row r="1550" spans="1:2">
      <c r="A1550">
        <v>6280</v>
      </c>
      <c r="B1550" t="s">
        <v>13757</v>
      </c>
    </row>
    <row r="1551" spans="1:2">
      <c r="A1551">
        <v>6281</v>
      </c>
      <c r="B1551" t="s">
        <v>13758</v>
      </c>
    </row>
    <row r="1552" spans="1:2">
      <c r="A1552">
        <v>6282</v>
      </c>
      <c r="B1552" t="s">
        <v>13759</v>
      </c>
    </row>
    <row r="1553" spans="1:2">
      <c r="A1553">
        <v>6283</v>
      </c>
      <c r="B1553" t="s">
        <v>13760</v>
      </c>
    </row>
    <row r="1554" spans="1:2">
      <c r="A1554">
        <v>6284</v>
      </c>
      <c r="B1554" t="s">
        <v>13761</v>
      </c>
    </row>
    <row r="1555" spans="1:2">
      <c r="A1555">
        <v>6285</v>
      </c>
      <c r="B1555" t="s">
        <v>13762</v>
      </c>
    </row>
    <row r="1556" spans="1:2">
      <c r="A1556">
        <v>6286</v>
      </c>
      <c r="B1556" t="s">
        <v>13763</v>
      </c>
    </row>
    <row r="1557" spans="1:2">
      <c r="A1557">
        <v>6287</v>
      </c>
      <c r="B1557" t="s">
        <v>13764</v>
      </c>
    </row>
    <row r="1558" spans="1:2">
      <c r="A1558">
        <v>6288</v>
      </c>
      <c r="B1558" t="s">
        <v>13765</v>
      </c>
    </row>
    <row r="1559" spans="1:2">
      <c r="A1559">
        <v>6289</v>
      </c>
      <c r="B1559" t="s">
        <v>13766</v>
      </c>
    </row>
    <row r="1560" spans="1:2">
      <c r="A1560">
        <v>6290</v>
      </c>
      <c r="B1560" t="s">
        <v>13767</v>
      </c>
    </row>
    <row r="1561" spans="1:2">
      <c r="A1561">
        <v>6291</v>
      </c>
      <c r="B1561" t="s">
        <v>13768</v>
      </c>
    </row>
    <row r="1562" spans="1:2">
      <c r="A1562">
        <v>6292</v>
      </c>
      <c r="B1562" t="s">
        <v>13769</v>
      </c>
    </row>
    <row r="1563" spans="1:2">
      <c r="A1563">
        <v>6293</v>
      </c>
      <c r="B1563" t="s">
        <v>13770</v>
      </c>
    </row>
    <row r="1564" spans="1:2">
      <c r="A1564">
        <v>6294</v>
      </c>
      <c r="B1564" t="s">
        <v>13771</v>
      </c>
    </row>
    <row r="1565" spans="1:2">
      <c r="A1565">
        <v>6295</v>
      </c>
      <c r="B1565" t="s">
        <v>13772</v>
      </c>
    </row>
    <row r="1566" spans="1:2">
      <c r="A1566">
        <v>6296</v>
      </c>
      <c r="B1566" t="s">
        <v>13773</v>
      </c>
    </row>
    <row r="1567" spans="1:2">
      <c r="A1567">
        <v>6297</v>
      </c>
      <c r="B1567" t="s">
        <v>13774</v>
      </c>
    </row>
    <row r="1568" spans="1:2">
      <c r="A1568">
        <v>6298</v>
      </c>
      <c r="B1568" t="s">
        <v>13775</v>
      </c>
    </row>
    <row r="1569" spans="1:2">
      <c r="A1569">
        <v>6299</v>
      </c>
      <c r="B1569" t="s">
        <v>13776</v>
      </c>
    </row>
    <row r="1570" spans="1:2">
      <c r="A1570">
        <v>6300</v>
      </c>
      <c r="B1570" t="s">
        <v>13777</v>
      </c>
    </row>
    <row r="1571" spans="1:2">
      <c r="A1571">
        <v>6301</v>
      </c>
      <c r="B1571" t="s">
        <v>13778</v>
      </c>
    </row>
    <row r="1572" spans="1:2">
      <c r="A1572">
        <v>6302</v>
      </c>
      <c r="B1572" t="s">
        <v>13779</v>
      </c>
    </row>
    <row r="1573" spans="1:2">
      <c r="A1573">
        <v>6303</v>
      </c>
      <c r="B1573" t="s">
        <v>13780</v>
      </c>
    </row>
    <row r="1574" spans="1:2">
      <c r="A1574">
        <v>6304</v>
      </c>
      <c r="B1574" t="s">
        <v>13781</v>
      </c>
    </row>
    <row r="1575" spans="1:2">
      <c r="A1575">
        <v>6305</v>
      </c>
      <c r="B1575" t="s">
        <v>13782</v>
      </c>
    </row>
    <row r="1576" spans="1:2">
      <c r="A1576">
        <v>6306</v>
      </c>
      <c r="B1576" t="s">
        <v>13783</v>
      </c>
    </row>
    <row r="1577" spans="1:2">
      <c r="A1577">
        <v>6307</v>
      </c>
      <c r="B1577" t="s">
        <v>13784</v>
      </c>
    </row>
    <row r="1578" spans="1:2">
      <c r="A1578">
        <v>6308</v>
      </c>
      <c r="B1578" t="s">
        <v>13785</v>
      </c>
    </row>
    <row r="1579" spans="1:2">
      <c r="A1579">
        <v>6309</v>
      </c>
      <c r="B1579" t="s">
        <v>13786</v>
      </c>
    </row>
    <row r="1580" spans="1:2">
      <c r="A1580">
        <v>6310</v>
      </c>
      <c r="B1580" t="s">
        <v>13787</v>
      </c>
    </row>
    <row r="1581" spans="1:2">
      <c r="A1581">
        <v>6311</v>
      </c>
      <c r="B1581" t="s">
        <v>13788</v>
      </c>
    </row>
    <row r="1582" spans="1:2">
      <c r="A1582">
        <v>6312</v>
      </c>
      <c r="B1582" t="s">
        <v>868</v>
      </c>
    </row>
    <row r="1583" spans="1:2">
      <c r="A1583">
        <v>6313</v>
      </c>
      <c r="B1583" t="s">
        <v>13789</v>
      </c>
    </row>
    <row r="1584" spans="1:2">
      <c r="A1584">
        <v>6314</v>
      </c>
      <c r="B1584" t="s">
        <v>13790</v>
      </c>
    </row>
    <row r="1585" spans="1:2">
      <c r="A1585">
        <v>6315</v>
      </c>
      <c r="B1585" t="s">
        <v>576</v>
      </c>
    </row>
    <row r="1586" spans="1:2">
      <c r="A1586">
        <v>6316</v>
      </c>
      <c r="B1586" t="s">
        <v>13791</v>
      </c>
    </row>
    <row r="1587" spans="1:2">
      <c r="A1587">
        <v>6317</v>
      </c>
      <c r="B1587" t="s">
        <v>13792</v>
      </c>
    </row>
    <row r="1588" spans="1:2">
      <c r="A1588">
        <v>6318</v>
      </c>
      <c r="B1588" t="s">
        <v>13793</v>
      </c>
    </row>
    <row r="1589" spans="1:2">
      <c r="A1589">
        <v>6319</v>
      </c>
      <c r="B1589" t="s">
        <v>13794</v>
      </c>
    </row>
    <row r="1590" spans="1:2">
      <c r="A1590">
        <v>6320</v>
      </c>
      <c r="B1590" t="s">
        <v>13795</v>
      </c>
    </row>
    <row r="1591" spans="1:2">
      <c r="A1591">
        <v>6321</v>
      </c>
      <c r="B1591" t="s">
        <v>13796</v>
      </c>
    </row>
    <row r="1592" spans="1:2">
      <c r="A1592">
        <v>6322</v>
      </c>
      <c r="B1592" t="s">
        <v>13797</v>
      </c>
    </row>
    <row r="1593" spans="1:2">
      <c r="A1593">
        <v>6323</v>
      </c>
      <c r="B1593" t="s">
        <v>13798</v>
      </c>
    </row>
    <row r="1594" spans="1:2">
      <c r="A1594">
        <v>6324</v>
      </c>
      <c r="B1594" t="s">
        <v>13799</v>
      </c>
    </row>
    <row r="1595" spans="1:2">
      <c r="A1595">
        <v>6325</v>
      </c>
      <c r="B1595" t="s">
        <v>13800</v>
      </c>
    </row>
    <row r="1596" spans="1:2">
      <c r="A1596">
        <v>6326</v>
      </c>
      <c r="B1596" t="s">
        <v>13801</v>
      </c>
    </row>
    <row r="1597" spans="1:2">
      <c r="A1597">
        <v>6327</v>
      </c>
      <c r="B1597" t="s">
        <v>13802</v>
      </c>
    </row>
    <row r="1598" spans="1:2">
      <c r="A1598">
        <v>6328</v>
      </c>
      <c r="B1598" t="s">
        <v>13803</v>
      </c>
    </row>
    <row r="1599" spans="1:2">
      <c r="A1599">
        <v>6329</v>
      </c>
      <c r="B1599" t="s">
        <v>13804</v>
      </c>
    </row>
    <row r="1600" spans="1:2">
      <c r="A1600">
        <v>6330</v>
      </c>
      <c r="B1600" t="s">
        <v>869</v>
      </c>
    </row>
    <row r="1601" spans="1:2">
      <c r="A1601">
        <v>6331</v>
      </c>
      <c r="B1601" t="s">
        <v>13805</v>
      </c>
    </row>
    <row r="1602" spans="1:2">
      <c r="A1602">
        <v>6332</v>
      </c>
      <c r="B1602" t="s">
        <v>13806</v>
      </c>
    </row>
    <row r="1603" spans="1:2">
      <c r="A1603">
        <v>6333</v>
      </c>
      <c r="B1603" t="s">
        <v>13807</v>
      </c>
    </row>
    <row r="1604" spans="1:2">
      <c r="A1604">
        <v>6334</v>
      </c>
      <c r="B1604" t="s">
        <v>13808</v>
      </c>
    </row>
    <row r="1605" spans="1:2">
      <c r="A1605">
        <v>6335</v>
      </c>
      <c r="B1605" t="s">
        <v>13809</v>
      </c>
    </row>
    <row r="1606" spans="1:2">
      <c r="A1606">
        <v>6336</v>
      </c>
      <c r="B1606" t="s">
        <v>13810</v>
      </c>
    </row>
    <row r="1607" spans="1:2">
      <c r="A1607">
        <v>6337</v>
      </c>
      <c r="B1607" t="s">
        <v>13811</v>
      </c>
    </row>
    <row r="1608" spans="1:2">
      <c r="A1608">
        <v>6338</v>
      </c>
      <c r="B1608" t="s">
        <v>520</v>
      </c>
    </row>
    <row r="1609" spans="1:2">
      <c r="A1609">
        <v>6339</v>
      </c>
      <c r="B1609" t="s">
        <v>13812</v>
      </c>
    </row>
    <row r="1610" spans="1:2">
      <c r="A1610">
        <v>6340</v>
      </c>
      <c r="B1610" t="s">
        <v>13813</v>
      </c>
    </row>
    <row r="1611" spans="1:2">
      <c r="A1611">
        <v>6341</v>
      </c>
      <c r="B1611" t="s">
        <v>13814</v>
      </c>
    </row>
    <row r="1612" spans="1:2">
      <c r="A1612">
        <v>6342</v>
      </c>
      <c r="B1612" t="s">
        <v>13815</v>
      </c>
    </row>
    <row r="1613" spans="1:2">
      <c r="A1613">
        <v>6343</v>
      </c>
      <c r="B1613" t="s">
        <v>13816</v>
      </c>
    </row>
    <row r="1614" spans="1:2">
      <c r="A1614">
        <v>6344</v>
      </c>
      <c r="B1614" t="s">
        <v>13817</v>
      </c>
    </row>
    <row r="1615" spans="1:2">
      <c r="A1615">
        <v>6345</v>
      </c>
      <c r="B1615" t="s">
        <v>13818</v>
      </c>
    </row>
    <row r="1616" spans="1:2">
      <c r="A1616">
        <v>6346</v>
      </c>
      <c r="B1616" t="s">
        <v>13819</v>
      </c>
    </row>
    <row r="1617" spans="1:2">
      <c r="A1617">
        <v>6347</v>
      </c>
      <c r="B1617" t="s">
        <v>13820</v>
      </c>
    </row>
    <row r="1618" spans="1:2">
      <c r="A1618">
        <v>6348</v>
      </c>
      <c r="B1618" t="s">
        <v>13821</v>
      </c>
    </row>
    <row r="1619" spans="1:2">
      <c r="A1619">
        <v>6349</v>
      </c>
      <c r="B1619" t="s">
        <v>13822</v>
      </c>
    </row>
    <row r="1620" spans="1:2">
      <c r="A1620">
        <v>6350</v>
      </c>
      <c r="B1620" t="s">
        <v>2118</v>
      </c>
    </row>
    <row r="1621" spans="1:2">
      <c r="A1621">
        <v>6351</v>
      </c>
      <c r="B1621" t="s">
        <v>13823</v>
      </c>
    </row>
    <row r="1622" spans="1:2">
      <c r="A1622">
        <v>6352</v>
      </c>
      <c r="B1622" t="s">
        <v>13824</v>
      </c>
    </row>
    <row r="1623" spans="1:2">
      <c r="A1623">
        <v>6353</v>
      </c>
      <c r="B1623" t="s">
        <v>13825</v>
      </c>
    </row>
    <row r="1624" spans="1:2">
      <c r="A1624">
        <v>6354</v>
      </c>
      <c r="B1624" t="s">
        <v>13826</v>
      </c>
    </row>
    <row r="1625" spans="1:2">
      <c r="A1625">
        <v>6355</v>
      </c>
      <c r="B1625" t="s">
        <v>13827</v>
      </c>
    </row>
    <row r="1626" spans="1:2">
      <c r="A1626">
        <v>6356</v>
      </c>
      <c r="B1626" t="s">
        <v>13828</v>
      </c>
    </row>
    <row r="1627" spans="1:2">
      <c r="A1627">
        <v>6357</v>
      </c>
      <c r="B1627" t="s">
        <v>13829</v>
      </c>
    </row>
    <row r="1628" spans="1:2">
      <c r="A1628">
        <v>6358</v>
      </c>
      <c r="B1628" t="s">
        <v>13830</v>
      </c>
    </row>
    <row r="1629" spans="1:2">
      <c r="A1629">
        <v>6359</v>
      </c>
      <c r="B1629" t="s">
        <v>13831</v>
      </c>
    </row>
    <row r="1630" spans="1:2">
      <c r="A1630">
        <v>6360</v>
      </c>
      <c r="B1630" t="s">
        <v>13832</v>
      </c>
    </row>
    <row r="1631" spans="1:2">
      <c r="A1631">
        <v>6361</v>
      </c>
      <c r="B1631" t="s">
        <v>13833</v>
      </c>
    </row>
    <row r="1632" spans="1:2">
      <c r="A1632">
        <v>6362</v>
      </c>
      <c r="B1632" t="s">
        <v>1806</v>
      </c>
    </row>
    <row r="1633" spans="1:2">
      <c r="A1633">
        <v>6363</v>
      </c>
      <c r="B1633" t="s">
        <v>13834</v>
      </c>
    </row>
    <row r="1634" spans="1:2">
      <c r="A1634">
        <v>6364</v>
      </c>
      <c r="B1634" t="s">
        <v>13835</v>
      </c>
    </row>
    <row r="1635" spans="1:2">
      <c r="A1635">
        <v>6365</v>
      </c>
      <c r="B1635" t="s">
        <v>13836</v>
      </c>
    </row>
    <row r="1636" spans="1:2">
      <c r="A1636">
        <v>6366</v>
      </c>
      <c r="B1636" t="s">
        <v>108</v>
      </c>
    </row>
    <row r="1637" spans="1:2">
      <c r="A1637">
        <v>6367</v>
      </c>
      <c r="B1637" t="s">
        <v>13837</v>
      </c>
    </row>
    <row r="1638" spans="1:2">
      <c r="A1638">
        <v>6368</v>
      </c>
      <c r="B1638" t="s">
        <v>13838</v>
      </c>
    </row>
    <row r="1639" spans="1:2">
      <c r="A1639">
        <v>6369</v>
      </c>
      <c r="B1639" t="s">
        <v>13839</v>
      </c>
    </row>
    <row r="1640" spans="1:2">
      <c r="A1640">
        <v>6370</v>
      </c>
      <c r="B1640" t="s">
        <v>13840</v>
      </c>
    </row>
    <row r="1641" spans="1:2">
      <c r="A1641">
        <v>6371</v>
      </c>
      <c r="B1641" t="s">
        <v>13841</v>
      </c>
    </row>
    <row r="1642" spans="1:2">
      <c r="A1642">
        <v>6372</v>
      </c>
      <c r="B1642" t="s">
        <v>13842</v>
      </c>
    </row>
    <row r="1643" spans="1:2">
      <c r="A1643">
        <v>6373</v>
      </c>
      <c r="B1643" t="s">
        <v>13843</v>
      </c>
    </row>
    <row r="1644" spans="1:2">
      <c r="A1644">
        <v>6374</v>
      </c>
      <c r="B1644" t="s">
        <v>13844</v>
      </c>
    </row>
    <row r="1645" spans="1:2">
      <c r="A1645">
        <v>6375</v>
      </c>
      <c r="B1645" t="s">
        <v>13845</v>
      </c>
    </row>
    <row r="1646" spans="1:2">
      <c r="A1646">
        <v>6376</v>
      </c>
      <c r="B1646" t="s">
        <v>13846</v>
      </c>
    </row>
    <row r="1647" spans="1:2">
      <c r="A1647">
        <v>6377</v>
      </c>
      <c r="B1647" t="s">
        <v>13847</v>
      </c>
    </row>
    <row r="1648" spans="1:2">
      <c r="A1648">
        <v>6378</v>
      </c>
      <c r="B1648" t="s">
        <v>13848</v>
      </c>
    </row>
    <row r="1649" spans="1:2">
      <c r="A1649">
        <v>6379</v>
      </c>
      <c r="B1649" t="s">
        <v>13849</v>
      </c>
    </row>
    <row r="1650" spans="1:2">
      <c r="A1650">
        <v>6380</v>
      </c>
      <c r="B1650" t="s">
        <v>13850</v>
      </c>
    </row>
    <row r="1651" spans="1:2">
      <c r="A1651">
        <v>6381</v>
      </c>
      <c r="B1651" t="s">
        <v>13851</v>
      </c>
    </row>
    <row r="1652" spans="1:2">
      <c r="A1652">
        <v>6382</v>
      </c>
      <c r="B1652" t="s">
        <v>13852</v>
      </c>
    </row>
    <row r="1653" spans="1:2">
      <c r="A1653">
        <v>6383</v>
      </c>
      <c r="B1653" t="s">
        <v>13853</v>
      </c>
    </row>
    <row r="1654" spans="1:2">
      <c r="A1654">
        <v>6384</v>
      </c>
      <c r="B1654" t="s">
        <v>13854</v>
      </c>
    </row>
    <row r="1655" spans="1:2">
      <c r="A1655">
        <v>6385</v>
      </c>
      <c r="B1655" t="s">
        <v>13855</v>
      </c>
    </row>
    <row r="1656" spans="1:2">
      <c r="A1656">
        <v>6386</v>
      </c>
      <c r="B1656" t="s">
        <v>13856</v>
      </c>
    </row>
    <row r="1657" spans="1:2">
      <c r="A1657">
        <v>6387</v>
      </c>
      <c r="B1657" t="s">
        <v>13857</v>
      </c>
    </row>
    <row r="1658" spans="1:2">
      <c r="A1658">
        <v>6388</v>
      </c>
      <c r="B1658" t="s">
        <v>13858</v>
      </c>
    </row>
    <row r="1659" spans="1:2">
      <c r="A1659">
        <v>6389</v>
      </c>
      <c r="B1659" t="s">
        <v>13859</v>
      </c>
    </row>
    <row r="1660" spans="1:2">
      <c r="A1660">
        <v>6390</v>
      </c>
      <c r="B1660" t="s">
        <v>13860</v>
      </c>
    </row>
    <row r="1661" spans="1:2">
      <c r="A1661">
        <v>6391</v>
      </c>
      <c r="B1661" t="s">
        <v>13861</v>
      </c>
    </row>
    <row r="1662" spans="1:2">
      <c r="A1662">
        <v>6392</v>
      </c>
      <c r="B1662" t="s">
        <v>13862</v>
      </c>
    </row>
    <row r="1663" spans="1:2">
      <c r="A1663">
        <v>6393</v>
      </c>
      <c r="B1663" t="s">
        <v>13863</v>
      </c>
    </row>
    <row r="1664" spans="1:2">
      <c r="A1664">
        <v>6394</v>
      </c>
      <c r="B1664" t="s">
        <v>13864</v>
      </c>
    </row>
    <row r="1665" spans="1:2">
      <c r="A1665">
        <v>6395</v>
      </c>
      <c r="B1665" t="s">
        <v>13865</v>
      </c>
    </row>
    <row r="1666" spans="1:2">
      <c r="A1666">
        <v>6396</v>
      </c>
      <c r="B1666" t="s">
        <v>13866</v>
      </c>
    </row>
    <row r="1667" spans="1:2">
      <c r="A1667">
        <v>6397</v>
      </c>
      <c r="B1667" t="s">
        <v>13867</v>
      </c>
    </row>
    <row r="1668" spans="1:2">
      <c r="A1668">
        <v>6398</v>
      </c>
      <c r="B1668" t="s">
        <v>13868</v>
      </c>
    </row>
    <row r="1669" spans="1:2">
      <c r="A1669">
        <v>6399</v>
      </c>
      <c r="B1669" t="s">
        <v>13869</v>
      </c>
    </row>
    <row r="1670" spans="1:2">
      <c r="A1670">
        <v>6400</v>
      </c>
      <c r="B1670" t="s">
        <v>13870</v>
      </c>
    </row>
    <row r="1671" spans="1:2">
      <c r="A1671">
        <v>6401</v>
      </c>
      <c r="B1671" t="s">
        <v>13871</v>
      </c>
    </row>
    <row r="1672" spans="1:2">
      <c r="A1672">
        <v>6402</v>
      </c>
      <c r="B1672" t="s">
        <v>13872</v>
      </c>
    </row>
    <row r="1673" spans="1:2">
      <c r="A1673">
        <v>6403</v>
      </c>
      <c r="B1673" t="s">
        <v>1883</v>
      </c>
    </row>
    <row r="1674" spans="1:2">
      <c r="A1674">
        <v>6404</v>
      </c>
      <c r="B1674" t="s">
        <v>13873</v>
      </c>
    </row>
    <row r="1675" spans="1:2">
      <c r="A1675">
        <v>6405</v>
      </c>
      <c r="B1675" t="s">
        <v>13874</v>
      </c>
    </row>
    <row r="1676" spans="1:2">
      <c r="A1676">
        <v>6406</v>
      </c>
      <c r="B1676" t="s">
        <v>13875</v>
      </c>
    </row>
    <row r="1677" spans="1:2">
      <c r="A1677">
        <v>6407</v>
      </c>
      <c r="B1677" t="s">
        <v>13876</v>
      </c>
    </row>
    <row r="1678" spans="1:2">
      <c r="A1678">
        <v>6408</v>
      </c>
      <c r="B1678" t="s">
        <v>13877</v>
      </c>
    </row>
    <row r="1679" spans="1:2">
      <c r="A1679">
        <v>6409</v>
      </c>
      <c r="B1679" t="s">
        <v>13878</v>
      </c>
    </row>
    <row r="1680" spans="1:2">
      <c r="A1680">
        <v>6410</v>
      </c>
      <c r="B1680" t="s">
        <v>13879</v>
      </c>
    </row>
    <row r="1681" spans="1:2">
      <c r="A1681">
        <v>6411</v>
      </c>
      <c r="B1681" t="s">
        <v>13880</v>
      </c>
    </row>
    <row r="1682" spans="1:2">
      <c r="A1682">
        <v>6412</v>
      </c>
      <c r="B1682" t="s">
        <v>13881</v>
      </c>
    </row>
    <row r="1683" spans="1:2">
      <c r="A1683">
        <v>6413</v>
      </c>
      <c r="B1683" t="s">
        <v>13882</v>
      </c>
    </row>
    <row r="1684" spans="1:2">
      <c r="A1684">
        <v>6414</v>
      </c>
      <c r="B1684" t="s">
        <v>13883</v>
      </c>
    </row>
    <row r="1685" spans="1:2">
      <c r="A1685">
        <v>6415</v>
      </c>
      <c r="B1685" t="s">
        <v>13884</v>
      </c>
    </row>
    <row r="1686" spans="1:2">
      <c r="A1686">
        <v>6416</v>
      </c>
      <c r="B1686" t="s">
        <v>13885</v>
      </c>
    </row>
    <row r="1687" spans="1:2">
      <c r="A1687">
        <v>6417</v>
      </c>
      <c r="B1687" t="s">
        <v>13886</v>
      </c>
    </row>
    <row r="1688" spans="1:2">
      <c r="A1688">
        <v>6418</v>
      </c>
      <c r="B1688" t="s">
        <v>13887</v>
      </c>
    </row>
    <row r="1689" spans="1:2">
      <c r="A1689">
        <v>6419</v>
      </c>
      <c r="B1689" t="s">
        <v>13888</v>
      </c>
    </row>
    <row r="1690" spans="1:2">
      <c r="A1690">
        <v>6420</v>
      </c>
      <c r="B1690" t="s">
        <v>13889</v>
      </c>
    </row>
    <row r="1691" spans="1:2">
      <c r="A1691">
        <v>6421</v>
      </c>
      <c r="B1691" t="s">
        <v>13890</v>
      </c>
    </row>
    <row r="1692" spans="1:2">
      <c r="A1692">
        <v>6422</v>
      </c>
      <c r="B1692" t="s">
        <v>13891</v>
      </c>
    </row>
    <row r="1693" spans="1:2">
      <c r="A1693">
        <v>6423</v>
      </c>
      <c r="B1693" t="s">
        <v>13892</v>
      </c>
    </row>
    <row r="1694" spans="1:2">
      <c r="A1694">
        <v>6424</v>
      </c>
      <c r="B1694" t="s">
        <v>13893</v>
      </c>
    </row>
    <row r="1695" spans="1:2">
      <c r="A1695">
        <v>6425</v>
      </c>
      <c r="B1695" t="s">
        <v>13894</v>
      </c>
    </row>
    <row r="1696" spans="1:2">
      <c r="A1696">
        <v>6426</v>
      </c>
      <c r="B1696" t="s">
        <v>1884</v>
      </c>
    </row>
    <row r="1697" spans="1:2">
      <c r="A1697">
        <v>6427</v>
      </c>
      <c r="B1697" t="s">
        <v>13895</v>
      </c>
    </row>
    <row r="1698" spans="1:2">
      <c r="A1698">
        <v>6428</v>
      </c>
      <c r="B1698" t="s">
        <v>13896</v>
      </c>
    </row>
    <row r="1699" spans="1:2">
      <c r="A1699">
        <v>6429</v>
      </c>
      <c r="B1699" t="s">
        <v>13897</v>
      </c>
    </row>
    <row r="1700" spans="1:2">
      <c r="A1700">
        <v>6430</v>
      </c>
      <c r="B1700" t="s">
        <v>13898</v>
      </c>
    </row>
    <row r="1701" spans="1:2">
      <c r="A1701">
        <v>6431</v>
      </c>
      <c r="B1701" t="s">
        <v>13899</v>
      </c>
    </row>
    <row r="1702" spans="1:2">
      <c r="A1702">
        <v>6432</v>
      </c>
      <c r="B1702" t="s">
        <v>13900</v>
      </c>
    </row>
    <row r="1703" spans="1:2">
      <c r="A1703">
        <v>6433</v>
      </c>
      <c r="B1703" t="s">
        <v>13901</v>
      </c>
    </row>
    <row r="1704" spans="1:2">
      <c r="A1704">
        <v>6434</v>
      </c>
      <c r="B1704" t="s">
        <v>13902</v>
      </c>
    </row>
    <row r="1705" spans="1:2">
      <c r="A1705">
        <v>6435</v>
      </c>
      <c r="B1705" t="s">
        <v>13903</v>
      </c>
    </row>
    <row r="1706" spans="1:2">
      <c r="A1706">
        <v>6436</v>
      </c>
      <c r="B1706" t="s">
        <v>13904</v>
      </c>
    </row>
    <row r="1707" spans="1:2">
      <c r="A1707">
        <v>6437</v>
      </c>
      <c r="B1707" t="s">
        <v>13905</v>
      </c>
    </row>
    <row r="1708" spans="1:2">
      <c r="A1708">
        <v>6438</v>
      </c>
      <c r="B1708" t="s">
        <v>13906</v>
      </c>
    </row>
    <row r="1709" spans="1:2">
      <c r="A1709">
        <v>6439</v>
      </c>
      <c r="B1709" t="s">
        <v>13907</v>
      </c>
    </row>
    <row r="1710" spans="1:2">
      <c r="A1710">
        <v>6440</v>
      </c>
      <c r="B1710" t="s">
        <v>13908</v>
      </c>
    </row>
    <row r="1711" spans="1:2">
      <c r="A1711">
        <v>6441</v>
      </c>
      <c r="B1711" t="s">
        <v>13909</v>
      </c>
    </row>
    <row r="1712" spans="1:2">
      <c r="A1712">
        <v>6442</v>
      </c>
      <c r="B1712" t="s">
        <v>13910</v>
      </c>
    </row>
    <row r="1713" spans="1:2">
      <c r="A1713">
        <v>6443</v>
      </c>
      <c r="B1713" t="s">
        <v>13911</v>
      </c>
    </row>
    <row r="1714" spans="1:2">
      <c r="A1714">
        <v>6444</v>
      </c>
      <c r="B1714" t="s">
        <v>13912</v>
      </c>
    </row>
    <row r="1715" spans="1:2">
      <c r="A1715">
        <v>6445</v>
      </c>
      <c r="B1715" t="s">
        <v>13913</v>
      </c>
    </row>
    <row r="1716" spans="1:2">
      <c r="A1716">
        <v>6446</v>
      </c>
      <c r="B1716" t="s">
        <v>13914</v>
      </c>
    </row>
    <row r="1717" spans="1:2">
      <c r="A1717">
        <v>6447</v>
      </c>
      <c r="B1717" t="s">
        <v>13915</v>
      </c>
    </row>
    <row r="1718" spans="1:2">
      <c r="A1718">
        <v>6448</v>
      </c>
      <c r="B1718" t="s">
        <v>13916</v>
      </c>
    </row>
    <row r="1719" spans="1:2">
      <c r="A1719">
        <v>6449</v>
      </c>
      <c r="B1719" t="s">
        <v>13917</v>
      </c>
    </row>
    <row r="1720" spans="1:2">
      <c r="A1720">
        <v>6450</v>
      </c>
      <c r="B1720" t="s">
        <v>13918</v>
      </c>
    </row>
    <row r="1721" spans="1:2">
      <c r="A1721">
        <v>6451</v>
      </c>
      <c r="B1721" t="s">
        <v>13919</v>
      </c>
    </row>
    <row r="1722" spans="1:2">
      <c r="A1722">
        <v>6452</v>
      </c>
      <c r="B1722" t="s">
        <v>13920</v>
      </c>
    </row>
    <row r="1723" spans="1:2">
      <c r="A1723">
        <v>6453</v>
      </c>
      <c r="B1723" t="s">
        <v>13921</v>
      </c>
    </row>
    <row r="1724" spans="1:2">
      <c r="A1724">
        <v>6454</v>
      </c>
      <c r="B1724" t="s">
        <v>13922</v>
      </c>
    </row>
    <row r="1725" spans="1:2">
      <c r="A1725">
        <v>6455</v>
      </c>
      <c r="B1725" t="s">
        <v>13923</v>
      </c>
    </row>
    <row r="1726" spans="1:2">
      <c r="A1726">
        <v>6456</v>
      </c>
      <c r="B1726" t="s">
        <v>13924</v>
      </c>
    </row>
    <row r="1727" spans="1:2">
      <c r="A1727">
        <v>6457</v>
      </c>
      <c r="B1727" t="s">
        <v>13925</v>
      </c>
    </row>
    <row r="1728" spans="1:2">
      <c r="A1728">
        <v>6458</v>
      </c>
      <c r="B1728" t="s">
        <v>13926</v>
      </c>
    </row>
    <row r="1729" spans="1:2">
      <c r="A1729">
        <v>6459</v>
      </c>
      <c r="B1729" t="s">
        <v>13927</v>
      </c>
    </row>
    <row r="1730" spans="1:2">
      <c r="A1730">
        <v>6460</v>
      </c>
      <c r="B1730" t="s">
        <v>13928</v>
      </c>
    </row>
    <row r="1731" spans="1:2">
      <c r="A1731">
        <v>6461</v>
      </c>
      <c r="B1731" t="s">
        <v>13929</v>
      </c>
    </row>
    <row r="1732" spans="1:2">
      <c r="A1732">
        <v>6462</v>
      </c>
      <c r="B1732" t="s">
        <v>13930</v>
      </c>
    </row>
    <row r="1733" spans="1:2">
      <c r="A1733">
        <v>6463</v>
      </c>
      <c r="B1733" t="s">
        <v>13931</v>
      </c>
    </row>
    <row r="1734" spans="1:2">
      <c r="A1734">
        <v>6464</v>
      </c>
      <c r="B1734" t="s">
        <v>13932</v>
      </c>
    </row>
    <row r="1735" spans="1:2">
      <c r="A1735">
        <v>6465</v>
      </c>
      <c r="B1735" t="s">
        <v>13933</v>
      </c>
    </row>
    <row r="1736" spans="1:2">
      <c r="A1736">
        <v>6466</v>
      </c>
      <c r="B1736" t="s">
        <v>13934</v>
      </c>
    </row>
    <row r="1737" spans="1:2">
      <c r="A1737">
        <v>6467</v>
      </c>
      <c r="B1737" t="s">
        <v>13935</v>
      </c>
    </row>
    <row r="1738" spans="1:2">
      <c r="A1738">
        <v>6468</v>
      </c>
      <c r="B1738" t="s">
        <v>13936</v>
      </c>
    </row>
    <row r="1739" spans="1:2">
      <c r="A1739">
        <v>6469</v>
      </c>
      <c r="B1739" t="s">
        <v>13937</v>
      </c>
    </row>
    <row r="1740" spans="1:2">
      <c r="A1740">
        <v>6470</v>
      </c>
      <c r="B1740" t="s">
        <v>13938</v>
      </c>
    </row>
    <row r="1741" spans="1:2">
      <c r="A1741">
        <v>6471</v>
      </c>
      <c r="B1741" t="s">
        <v>13939</v>
      </c>
    </row>
    <row r="1742" spans="1:2">
      <c r="A1742">
        <v>6472</v>
      </c>
      <c r="B1742" t="s">
        <v>150</v>
      </c>
    </row>
    <row r="1743" spans="1:2">
      <c r="A1743">
        <v>6473</v>
      </c>
      <c r="B1743" t="s">
        <v>13940</v>
      </c>
    </row>
    <row r="1744" spans="1:2">
      <c r="A1744">
        <v>6474</v>
      </c>
      <c r="B1744" t="s">
        <v>13941</v>
      </c>
    </row>
    <row r="1745" spans="1:2">
      <c r="A1745">
        <v>6475</v>
      </c>
      <c r="B1745" t="s">
        <v>13942</v>
      </c>
    </row>
    <row r="1746" spans="1:2">
      <c r="A1746">
        <v>6476</v>
      </c>
      <c r="B1746" t="s">
        <v>13943</v>
      </c>
    </row>
    <row r="1747" spans="1:2">
      <c r="A1747">
        <v>6477</v>
      </c>
      <c r="B1747" t="s">
        <v>13944</v>
      </c>
    </row>
    <row r="1748" spans="1:2">
      <c r="A1748">
        <v>6478</v>
      </c>
      <c r="B1748" t="s">
        <v>13945</v>
      </c>
    </row>
    <row r="1749" spans="1:2">
      <c r="A1749">
        <v>6479</v>
      </c>
      <c r="B1749" t="s">
        <v>13946</v>
      </c>
    </row>
    <row r="1750" spans="1:2">
      <c r="A1750">
        <v>6480</v>
      </c>
      <c r="B1750" t="s">
        <v>13947</v>
      </c>
    </row>
    <row r="1751" spans="1:2">
      <c r="A1751">
        <v>6481</v>
      </c>
      <c r="B1751" t="s">
        <v>13948</v>
      </c>
    </row>
    <row r="1752" spans="1:2">
      <c r="A1752">
        <v>6482</v>
      </c>
      <c r="B1752" t="s">
        <v>13949</v>
      </c>
    </row>
    <row r="1753" spans="1:2">
      <c r="A1753">
        <v>6483</v>
      </c>
      <c r="B1753" t="s">
        <v>13950</v>
      </c>
    </row>
    <row r="1754" spans="1:2">
      <c r="A1754">
        <v>6484</v>
      </c>
      <c r="B1754" t="s">
        <v>13951</v>
      </c>
    </row>
    <row r="1755" spans="1:2">
      <c r="A1755">
        <v>6485</v>
      </c>
      <c r="B1755" t="s">
        <v>13952</v>
      </c>
    </row>
    <row r="1756" spans="1:2">
      <c r="A1756">
        <v>6486</v>
      </c>
      <c r="B1756" t="s">
        <v>13953</v>
      </c>
    </row>
    <row r="1757" spans="1:2">
      <c r="A1757">
        <v>6487</v>
      </c>
      <c r="B1757" t="s">
        <v>13954</v>
      </c>
    </row>
    <row r="1758" spans="1:2">
      <c r="A1758">
        <v>6488</v>
      </c>
      <c r="B1758" t="s">
        <v>13955</v>
      </c>
    </row>
    <row r="1759" spans="1:2">
      <c r="A1759">
        <v>6489</v>
      </c>
      <c r="B1759" t="s">
        <v>13956</v>
      </c>
    </row>
    <row r="1760" spans="1:2">
      <c r="A1760">
        <v>6490</v>
      </c>
      <c r="B1760" t="s">
        <v>13957</v>
      </c>
    </row>
    <row r="1761" spans="1:2">
      <c r="A1761">
        <v>6491</v>
      </c>
      <c r="B1761" t="s">
        <v>13958</v>
      </c>
    </row>
    <row r="1762" spans="1:2">
      <c r="A1762">
        <v>6492</v>
      </c>
      <c r="B1762" t="s">
        <v>13959</v>
      </c>
    </row>
    <row r="1763" spans="1:2">
      <c r="A1763">
        <v>6493</v>
      </c>
      <c r="B1763" t="s">
        <v>13960</v>
      </c>
    </row>
    <row r="1764" spans="1:2">
      <c r="A1764">
        <v>6494</v>
      </c>
      <c r="B1764" t="s">
        <v>13961</v>
      </c>
    </row>
    <row r="1765" spans="1:2">
      <c r="A1765">
        <v>6495</v>
      </c>
      <c r="B1765" t="s">
        <v>13962</v>
      </c>
    </row>
    <row r="1766" spans="1:2">
      <c r="A1766">
        <v>6496</v>
      </c>
      <c r="B1766" t="s">
        <v>13963</v>
      </c>
    </row>
    <row r="1767" spans="1:2">
      <c r="A1767">
        <v>6497</v>
      </c>
      <c r="B1767" t="s">
        <v>13964</v>
      </c>
    </row>
    <row r="1768" spans="1:2">
      <c r="A1768">
        <v>6498</v>
      </c>
      <c r="B1768" t="s">
        <v>13965</v>
      </c>
    </row>
    <row r="1769" spans="1:2">
      <c r="A1769">
        <v>6499</v>
      </c>
      <c r="B1769" t="s">
        <v>13966</v>
      </c>
    </row>
    <row r="1770" spans="1:2">
      <c r="A1770">
        <v>6500</v>
      </c>
      <c r="B1770" t="s">
        <v>13967</v>
      </c>
    </row>
    <row r="1771" spans="1:2">
      <c r="A1771">
        <v>6501</v>
      </c>
      <c r="B1771" t="s">
        <v>1889</v>
      </c>
    </row>
    <row r="1772" spans="1:2">
      <c r="A1772">
        <v>6502</v>
      </c>
      <c r="B1772" t="s">
        <v>13968</v>
      </c>
    </row>
    <row r="1773" spans="1:2">
      <c r="A1773">
        <v>6503</v>
      </c>
      <c r="B1773" t="s">
        <v>13969</v>
      </c>
    </row>
    <row r="1774" spans="1:2">
      <c r="A1774">
        <v>6504</v>
      </c>
      <c r="B1774" t="s">
        <v>13970</v>
      </c>
    </row>
    <row r="1775" spans="1:2">
      <c r="A1775">
        <v>6505</v>
      </c>
      <c r="B1775" t="s">
        <v>13971</v>
      </c>
    </row>
    <row r="1776" spans="1:2">
      <c r="A1776">
        <v>6506</v>
      </c>
      <c r="B1776" t="s">
        <v>13972</v>
      </c>
    </row>
    <row r="1777" spans="1:2">
      <c r="A1777">
        <v>6507</v>
      </c>
      <c r="B1777" t="s">
        <v>13973</v>
      </c>
    </row>
    <row r="1778" spans="1:2">
      <c r="A1778">
        <v>6508</v>
      </c>
      <c r="B1778" t="s">
        <v>13974</v>
      </c>
    </row>
    <row r="1779" spans="1:2">
      <c r="A1779">
        <v>6509</v>
      </c>
      <c r="B1779" t="s">
        <v>13975</v>
      </c>
    </row>
    <row r="1780" spans="1:2">
      <c r="A1780">
        <v>6510</v>
      </c>
      <c r="B1780" t="s">
        <v>13976</v>
      </c>
    </row>
    <row r="1781" spans="1:2">
      <c r="A1781">
        <v>6511</v>
      </c>
      <c r="B1781" t="s">
        <v>13977</v>
      </c>
    </row>
    <row r="1782" spans="1:2">
      <c r="A1782">
        <v>6512</v>
      </c>
      <c r="B1782" t="s">
        <v>13978</v>
      </c>
    </row>
    <row r="1783" spans="1:2">
      <c r="A1783">
        <v>6513</v>
      </c>
      <c r="B1783" t="s">
        <v>13979</v>
      </c>
    </row>
    <row r="1784" spans="1:2">
      <c r="A1784">
        <v>6514</v>
      </c>
      <c r="B1784" t="s">
        <v>13980</v>
      </c>
    </row>
    <row r="1785" spans="1:2">
      <c r="A1785">
        <v>6515</v>
      </c>
      <c r="B1785" t="s">
        <v>13981</v>
      </c>
    </row>
    <row r="1786" spans="1:2">
      <c r="A1786">
        <v>6516</v>
      </c>
      <c r="B1786" t="s">
        <v>13982</v>
      </c>
    </row>
    <row r="1787" spans="1:2">
      <c r="A1787">
        <v>6517</v>
      </c>
      <c r="B1787" t="s">
        <v>13983</v>
      </c>
    </row>
    <row r="1788" spans="1:2">
      <c r="A1788">
        <v>6518</v>
      </c>
      <c r="B1788" t="s">
        <v>13984</v>
      </c>
    </row>
    <row r="1789" spans="1:2">
      <c r="A1789">
        <v>6519</v>
      </c>
      <c r="B1789" t="s">
        <v>13985</v>
      </c>
    </row>
    <row r="1790" spans="1:2">
      <c r="A1790">
        <v>6520</v>
      </c>
      <c r="B1790" t="s">
        <v>13986</v>
      </c>
    </row>
    <row r="1791" spans="1:2">
      <c r="A1791">
        <v>6521</v>
      </c>
      <c r="B1791" t="s">
        <v>13987</v>
      </c>
    </row>
    <row r="1792" spans="1:2">
      <c r="A1792">
        <v>6522</v>
      </c>
      <c r="B1792" t="s">
        <v>13988</v>
      </c>
    </row>
    <row r="1793" spans="1:2">
      <c r="A1793">
        <v>6523</v>
      </c>
      <c r="B1793" t="s">
        <v>13989</v>
      </c>
    </row>
    <row r="1794" spans="1:2">
      <c r="A1794">
        <v>6524</v>
      </c>
      <c r="B1794" t="s">
        <v>13990</v>
      </c>
    </row>
    <row r="1795" spans="1:2">
      <c r="A1795">
        <v>6525</v>
      </c>
      <c r="B1795" t="s">
        <v>13991</v>
      </c>
    </row>
    <row r="1796" spans="1:2">
      <c r="A1796">
        <v>6526</v>
      </c>
      <c r="B1796" t="s">
        <v>13992</v>
      </c>
    </row>
    <row r="1797" spans="1:2">
      <c r="A1797">
        <v>6527</v>
      </c>
      <c r="B1797" t="s">
        <v>13993</v>
      </c>
    </row>
    <row r="1798" spans="1:2">
      <c r="A1798">
        <v>6528</v>
      </c>
      <c r="B1798" t="s">
        <v>13994</v>
      </c>
    </row>
    <row r="1799" spans="1:2">
      <c r="A1799">
        <v>6529</v>
      </c>
      <c r="B1799" t="s">
        <v>13995</v>
      </c>
    </row>
    <row r="1800" spans="1:2">
      <c r="A1800">
        <v>6530</v>
      </c>
      <c r="B1800" t="s">
        <v>13996</v>
      </c>
    </row>
    <row r="1801" spans="1:2">
      <c r="A1801">
        <v>6531</v>
      </c>
      <c r="B1801" t="s">
        <v>13997</v>
      </c>
    </row>
    <row r="1802" spans="1:2">
      <c r="A1802">
        <v>6532</v>
      </c>
      <c r="B1802" t="s">
        <v>13998</v>
      </c>
    </row>
    <row r="1803" spans="1:2">
      <c r="A1803">
        <v>6533</v>
      </c>
      <c r="B1803" t="s">
        <v>13999</v>
      </c>
    </row>
    <row r="1804" spans="1:2">
      <c r="A1804">
        <v>6534</v>
      </c>
      <c r="B1804" t="s">
        <v>346</v>
      </c>
    </row>
    <row r="1805" spans="1:2">
      <c r="A1805">
        <v>6535</v>
      </c>
      <c r="B1805" t="s">
        <v>14000</v>
      </c>
    </row>
    <row r="1806" spans="1:2">
      <c r="A1806">
        <v>6536</v>
      </c>
      <c r="B1806" t="s">
        <v>14001</v>
      </c>
    </row>
    <row r="1807" spans="1:2">
      <c r="A1807">
        <v>6537</v>
      </c>
      <c r="B1807" t="s">
        <v>309</v>
      </c>
    </row>
    <row r="1808" spans="1:2">
      <c r="A1808">
        <v>6538</v>
      </c>
      <c r="B1808" t="s">
        <v>14002</v>
      </c>
    </row>
    <row r="1809" spans="1:2">
      <c r="A1809">
        <v>6539</v>
      </c>
      <c r="B1809" t="s">
        <v>14003</v>
      </c>
    </row>
    <row r="1810" spans="1:2">
      <c r="A1810">
        <v>6540</v>
      </c>
      <c r="B1810" t="s">
        <v>14004</v>
      </c>
    </row>
    <row r="1811" spans="1:2">
      <c r="A1811">
        <v>6541</v>
      </c>
      <c r="B1811" t="s">
        <v>14005</v>
      </c>
    </row>
    <row r="1812" spans="1:2">
      <c r="A1812">
        <v>6542</v>
      </c>
      <c r="B1812" t="s">
        <v>14006</v>
      </c>
    </row>
    <row r="1813" spans="1:2">
      <c r="A1813">
        <v>6543</v>
      </c>
      <c r="B1813" t="s">
        <v>14007</v>
      </c>
    </row>
    <row r="1814" spans="1:2">
      <c r="A1814">
        <v>6544</v>
      </c>
      <c r="B1814" t="s">
        <v>14008</v>
      </c>
    </row>
    <row r="1815" spans="1:2">
      <c r="A1815">
        <v>6545</v>
      </c>
      <c r="B1815" t="s">
        <v>14009</v>
      </c>
    </row>
    <row r="1816" spans="1:2">
      <c r="A1816">
        <v>6546</v>
      </c>
      <c r="B1816" t="s">
        <v>14010</v>
      </c>
    </row>
    <row r="1817" spans="1:2">
      <c r="A1817">
        <v>6547</v>
      </c>
      <c r="B1817" t="s">
        <v>14011</v>
      </c>
    </row>
    <row r="1818" spans="1:2">
      <c r="A1818">
        <v>6548</v>
      </c>
      <c r="B1818" t="s">
        <v>14012</v>
      </c>
    </row>
    <row r="1819" spans="1:2">
      <c r="A1819">
        <v>6549</v>
      </c>
      <c r="B1819" t="s">
        <v>14013</v>
      </c>
    </row>
    <row r="1820" spans="1:2">
      <c r="A1820">
        <v>6550</v>
      </c>
      <c r="B1820">
        <v>11</v>
      </c>
    </row>
    <row r="1821" spans="1:2">
      <c r="A1821">
        <v>6551</v>
      </c>
      <c r="B1821" t="s">
        <v>14014</v>
      </c>
    </row>
    <row r="1822" spans="1:2">
      <c r="A1822">
        <v>6552</v>
      </c>
      <c r="B1822" t="s">
        <v>14015</v>
      </c>
    </row>
    <row r="1823" spans="1:2">
      <c r="A1823">
        <v>6553</v>
      </c>
      <c r="B1823" t="s">
        <v>14016</v>
      </c>
    </row>
    <row r="1824" spans="1:2">
      <c r="A1824">
        <v>6554</v>
      </c>
      <c r="B1824" t="s">
        <v>14017</v>
      </c>
    </row>
    <row r="1825" spans="1:2">
      <c r="A1825">
        <v>6555</v>
      </c>
      <c r="B1825" t="s">
        <v>14018</v>
      </c>
    </row>
    <row r="1826" spans="1:2">
      <c r="A1826">
        <v>6556</v>
      </c>
      <c r="B1826" t="s">
        <v>185</v>
      </c>
    </row>
    <row r="1827" spans="1:2">
      <c r="A1827">
        <v>6557</v>
      </c>
      <c r="B1827" t="s">
        <v>14019</v>
      </c>
    </row>
    <row r="1828" spans="1:2">
      <c r="A1828">
        <v>6558</v>
      </c>
      <c r="B1828" t="s">
        <v>14020</v>
      </c>
    </row>
    <row r="1829" spans="1:2">
      <c r="A1829">
        <v>6559</v>
      </c>
      <c r="B1829" t="s">
        <v>14021</v>
      </c>
    </row>
    <row r="1830" spans="1:2">
      <c r="A1830">
        <v>6560</v>
      </c>
      <c r="B1830" t="s">
        <v>14022</v>
      </c>
    </row>
    <row r="1831" spans="1:2">
      <c r="A1831">
        <v>6561</v>
      </c>
      <c r="B1831" t="s">
        <v>14023</v>
      </c>
    </row>
    <row r="1832" spans="1:2">
      <c r="A1832">
        <v>6562</v>
      </c>
      <c r="B1832" t="s">
        <v>14024</v>
      </c>
    </row>
    <row r="1833" spans="1:2">
      <c r="A1833">
        <v>6563</v>
      </c>
      <c r="B1833" t="s">
        <v>14025</v>
      </c>
    </row>
    <row r="1834" spans="1:2">
      <c r="A1834">
        <v>6564</v>
      </c>
      <c r="B1834" t="s">
        <v>14026</v>
      </c>
    </row>
    <row r="1835" spans="1:2">
      <c r="A1835">
        <v>6565</v>
      </c>
      <c r="B1835" s="2">
        <v>40374</v>
      </c>
    </row>
    <row r="1836" spans="1:2">
      <c r="A1836">
        <v>6566</v>
      </c>
      <c r="B1836" t="s">
        <v>14027</v>
      </c>
    </row>
    <row r="1837" spans="1:2">
      <c r="A1837">
        <v>6567</v>
      </c>
      <c r="B1837" t="s">
        <v>14028</v>
      </c>
    </row>
    <row r="1838" spans="1:2">
      <c r="A1838">
        <v>6568</v>
      </c>
      <c r="B1838" t="s">
        <v>14029</v>
      </c>
    </row>
    <row r="1839" spans="1:2">
      <c r="A1839">
        <v>6569</v>
      </c>
      <c r="B1839" t="s">
        <v>14030</v>
      </c>
    </row>
    <row r="1840" spans="1:2">
      <c r="A1840">
        <v>6570</v>
      </c>
      <c r="B1840" t="s">
        <v>14031</v>
      </c>
    </row>
    <row r="1841" spans="1:2">
      <c r="A1841">
        <v>6571</v>
      </c>
      <c r="B1841" t="s">
        <v>14032</v>
      </c>
    </row>
    <row r="1842" spans="1:2">
      <c r="A1842">
        <v>6572</v>
      </c>
      <c r="B1842" t="s">
        <v>14033</v>
      </c>
    </row>
    <row r="1843" spans="1:2">
      <c r="A1843">
        <v>6573</v>
      </c>
      <c r="B1843" t="s">
        <v>14034</v>
      </c>
    </row>
    <row r="1844" spans="1:2">
      <c r="A1844">
        <v>6574</v>
      </c>
      <c r="B1844" t="s">
        <v>14035</v>
      </c>
    </row>
    <row r="1845" spans="1:2">
      <c r="A1845">
        <v>6575</v>
      </c>
      <c r="B1845" t="s">
        <v>14036</v>
      </c>
    </row>
    <row r="1846" spans="1:2">
      <c r="A1846">
        <v>6576</v>
      </c>
      <c r="B1846" t="s">
        <v>14037</v>
      </c>
    </row>
    <row r="1847" spans="1:2">
      <c r="A1847">
        <v>6577</v>
      </c>
      <c r="B1847" t="s">
        <v>14038</v>
      </c>
    </row>
    <row r="1848" spans="1:2">
      <c r="A1848">
        <v>6578</v>
      </c>
      <c r="B1848" t="s">
        <v>14039</v>
      </c>
    </row>
    <row r="1849" spans="1:2">
      <c r="A1849">
        <v>6579</v>
      </c>
      <c r="B1849" t="s">
        <v>14040</v>
      </c>
    </row>
    <row r="1850" spans="1:2">
      <c r="A1850">
        <v>6580</v>
      </c>
      <c r="B1850" t="s">
        <v>14041</v>
      </c>
    </row>
    <row r="1851" spans="1:2">
      <c r="A1851">
        <v>6581</v>
      </c>
      <c r="B1851" t="s">
        <v>1855</v>
      </c>
    </row>
    <row r="1852" spans="1:2">
      <c r="A1852">
        <v>6582</v>
      </c>
      <c r="B1852" t="s">
        <v>14042</v>
      </c>
    </row>
    <row r="1853" spans="1:2">
      <c r="A1853">
        <v>6583</v>
      </c>
      <c r="B1853" t="s">
        <v>14043</v>
      </c>
    </row>
    <row r="1854" spans="1:2">
      <c r="A1854">
        <v>6584</v>
      </c>
      <c r="B1854" t="s">
        <v>14044</v>
      </c>
    </row>
    <row r="1855" spans="1:2">
      <c r="A1855">
        <v>6585</v>
      </c>
      <c r="B1855" t="s">
        <v>14045</v>
      </c>
    </row>
    <row r="1856" spans="1:2">
      <c r="A1856">
        <v>6586</v>
      </c>
      <c r="B1856" t="s">
        <v>14046</v>
      </c>
    </row>
    <row r="1857" spans="1:2">
      <c r="A1857">
        <v>6587</v>
      </c>
      <c r="B1857" t="s">
        <v>14047</v>
      </c>
    </row>
    <row r="1858" spans="1:2">
      <c r="A1858">
        <v>6588</v>
      </c>
      <c r="B1858" t="s">
        <v>14048</v>
      </c>
    </row>
    <row r="1859" spans="1:2">
      <c r="A1859">
        <v>6589</v>
      </c>
      <c r="B1859" t="s">
        <v>14049</v>
      </c>
    </row>
    <row r="1860" spans="1:2">
      <c r="A1860">
        <v>6590</v>
      </c>
      <c r="B1860" t="s">
        <v>14050</v>
      </c>
    </row>
    <row r="1861" spans="1:2">
      <c r="A1861">
        <v>6591</v>
      </c>
      <c r="B1861" t="s">
        <v>407</v>
      </c>
    </row>
    <row r="1862" spans="1:2">
      <c r="A1862">
        <v>6592</v>
      </c>
      <c r="B1862" t="s">
        <v>14051</v>
      </c>
    </row>
    <row r="1863" spans="1:2">
      <c r="A1863">
        <v>6593</v>
      </c>
      <c r="B1863" t="s">
        <v>14052</v>
      </c>
    </row>
    <row r="1864" spans="1:2">
      <c r="A1864">
        <v>6594</v>
      </c>
      <c r="B1864" t="s">
        <v>14053</v>
      </c>
    </row>
    <row r="1865" spans="1:2">
      <c r="A1865">
        <v>6595</v>
      </c>
      <c r="B1865" t="s">
        <v>14054</v>
      </c>
    </row>
    <row r="1866" spans="1:2">
      <c r="A1866">
        <v>6596</v>
      </c>
      <c r="B1866" t="s">
        <v>14055</v>
      </c>
    </row>
    <row r="1867" spans="1:2">
      <c r="A1867">
        <v>6597</v>
      </c>
      <c r="B1867" t="s">
        <v>14056</v>
      </c>
    </row>
    <row r="1868" spans="1:2">
      <c r="A1868">
        <v>6598</v>
      </c>
      <c r="B1868" t="s">
        <v>14057</v>
      </c>
    </row>
    <row r="1869" spans="1:2">
      <c r="A1869">
        <v>6599</v>
      </c>
      <c r="B1869" t="s">
        <v>14058</v>
      </c>
    </row>
    <row r="1870" spans="1:2">
      <c r="A1870">
        <v>6600</v>
      </c>
      <c r="B1870" t="s">
        <v>14059</v>
      </c>
    </row>
    <row r="1871" spans="1:2">
      <c r="A1871">
        <v>6601</v>
      </c>
      <c r="B1871" t="s">
        <v>14060</v>
      </c>
    </row>
    <row r="1872" spans="1:2">
      <c r="A1872">
        <v>6602</v>
      </c>
      <c r="B1872" t="s">
        <v>14061</v>
      </c>
    </row>
    <row r="1873" spans="1:2">
      <c r="A1873">
        <v>6603</v>
      </c>
      <c r="B1873" t="s">
        <v>14062</v>
      </c>
    </row>
    <row r="1874" spans="1:2">
      <c r="A1874">
        <v>6604</v>
      </c>
      <c r="B1874" t="s">
        <v>14063</v>
      </c>
    </row>
    <row r="1875" spans="1:2">
      <c r="A1875">
        <v>6605</v>
      </c>
      <c r="B1875" t="s">
        <v>14064</v>
      </c>
    </row>
    <row r="1876" spans="1:2">
      <c r="A1876">
        <v>6606</v>
      </c>
      <c r="B1876" t="s">
        <v>14065</v>
      </c>
    </row>
    <row r="1877" spans="1:2">
      <c r="A1877">
        <v>6607</v>
      </c>
      <c r="B1877" t="s">
        <v>14066</v>
      </c>
    </row>
    <row r="1878" spans="1:2">
      <c r="A1878">
        <v>6608</v>
      </c>
      <c r="B1878" t="s">
        <v>14067</v>
      </c>
    </row>
    <row r="1879" spans="1:2">
      <c r="A1879">
        <v>6609</v>
      </c>
      <c r="B1879" t="s">
        <v>14068</v>
      </c>
    </row>
    <row r="1880" spans="1:2">
      <c r="A1880">
        <v>6610</v>
      </c>
      <c r="B1880" t="s">
        <v>14069</v>
      </c>
    </row>
    <row r="1881" spans="1:2">
      <c r="A1881">
        <v>6611</v>
      </c>
      <c r="B1881" t="s">
        <v>14070</v>
      </c>
    </row>
    <row r="1882" spans="1:2">
      <c r="A1882">
        <v>6612</v>
      </c>
      <c r="B1882" t="s">
        <v>14071</v>
      </c>
    </row>
    <row r="1883" spans="1:2">
      <c r="A1883">
        <v>6613</v>
      </c>
      <c r="B1883" t="s">
        <v>14072</v>
      </c>
    </row>
    <row r="1884" spans="1:2">
      <c r="A1884">
        <v>6614</v>
      </c>
      <c r="B1884" t="s">
        <v>14073</v>
      </c>
    </row>
    <row r="1885" spans="1:2">
      <c r="A1885">
        <v>6615</v>
      </c>
      <c r="B1885" t="s">
        <v>14074</v>
      </c>
    </row>
    <row r="1886" spans="1:2">
      <c r="A1886">
        <v>6616</v>
      </c>
      <c r="B1886" t="s">
        <v>14075</v>
      </c>
    </row>
    <row r="1887" spans="1:2">
      <c r="A1887">
        <v>6617</v>
      </c>
      <c r="B1887" t="s">
        <v>14076</v>
      </c>
    </row>
    <row r="1888" spans="1:2">
      <c r="A1888">
        <v>6618</v>
      </c>
      <c r="B1888" t="s">
        <v>14077</v>
      </c>
    </row>
    <row r="1889" spans="1:2">
      <c r="A1889">
        <v>6619</v>
      </c>
      <c r="B1889" t="s">
        <v>14078</v>
      </c>
    </row>
    <row r="1890" spans="1:2">
      <c r="A1890">
        <v>6620</v>
      </c>
      <c r="B1890" t="s">
        <v>14079</v>
      </c>
    </row>
    <row r="1891" spans="1:2">
      <c r="A1891">
        <v>6621</v>
      </c>
      <c r="B1891" t="s">
        <v>14080</v>
      </c>
    </row>
    <row r="1892" spans="1:2">
      <c r="A1892">
        <v>6622</v>
      </c>
      <c r="B1892" t="s">
        <v>14081</v>
      </c>
    </row>
    <row r="1893" spans="1:2">
      <c r="A1893">
        <v>6623</v>
      </c>
      <c r="B1893" t="s">
        <v>14082</v>
      </c>
    </row>
    <row r="1894" spans="1:2">
      <c r="A1894">
        <v>6624</v>
      </c>
      <c r="B1894" t="s">
        <v>14083</v>
      </c>
    </row>
    <row r="1895" spans="1:2">
      <c r="A1895">
        <v>6625</v>
      </c>
      <c r="B1895" t="s">
        <v>14084</v>
      </c>
    </row>
    <row r="1896" spans="1:2">
      <c r="A1896">
        <v>6626</v>
      </c>
      <c r="B1896" t="s">
        <v>14085</v>
      </c>
    </row>
    <row r="1897" spans="1:2">
      <c r="A1897">
        <v>6627</v>
      </c>
      <c r="B1897" t="s">
        <v>14086</v>
      </c>
    </row>
    <row r="1898" spans="1:2">
      <c r="A1898">
        <v>6628</v>
      </c>
      <c r="B1898" t="s">
        <v>14087</v>
      </c>
    </row>
    <row r="1899" spans="1:2">
      <c r="A1899">
        <v>6629</v>
      </c>
      <c r="B1899" t="s">
        <v>14088</v>
      </c>
    </row>
    <row r="1900" spans="1:2">
      <c r="A1900">
        <v>6630</v>
      </c>
      <c r="B1900" t="s">
        <v>14089</v>
      </c>
    </row>
    <row r="1901" spans="1:2">
      <c r="A1901">
        <v>6631</v>
      </c>
      <c r="B1901" t="s">
        <v>14090</v>
      </c>
    </row>
    <row r="1902" spans="1:2">
      <c r="A1902">
        <v>6632</v>
      </c>
      <c r="B1902" t="s">
        <v>14091</v>
      </c>
    </row>
    <row r="1903" spans="1:2">
      <c r="A1903">
        <v>6633</v>
      </c>
      <c r="B1903" t="s">
        <v>14092</v>
      </c>
    </row>
    <row r="1904" spans="1:2">
      <c r="A1904">
        <v>6634</v>
      </c>
      <c r="B1904" t="s">
        <v>14093</v>
      </c>
    </row>
    <row r="1905" spans="1:2">
      <c r="A1905">
        <v>6635</v>
      </c>
      <c r="B1905" t="s">
        <v>14094</v>
      </c>
    </row>
    <row r="1906" spans="1:2">
      <c r="A1906">
        <v>6636</v>
      </c>
      <c r="B1906" t="s">
        <v>14095</v>
      </c>
    </row>
    <row r="1907" spans="1:2">
      <c r="A1907">
        <v>6637</v>
      </c>
      <c r="B1907" t="s">
        <v>14096</v>
      </c>
    </row>
    <row r="1908" spans="1:2">
      <c r="A1908">
        <v>6638</v>
      </c>
      <c r="B1908" t="s">
        <v>14097</v>
      </c>
    </row>
    <row r="1909" spans="1:2">
      <c r="A1909">
        <v>6639</v>
      </c>
      <c r="B1909" t="s">
        <v>14098</v>
      </c>
    </row>
    <row r="1910" spans="1:2">
      <c r="A1910">
        <v>6640</v>
      </c>
      <c r="B1910" t="s">
        <v>14099</v>
      </c>
    </row>
    <row r="1911" spans="1:2">
      <c r="A1911">
        <v>6641</v>
      </c>
      <c r="B1911" t="s">
        <v>582</v>
      </c>
    </row>
    <row r="1912" spans="1:2">
      <c r="A1912">
        <v>6642</v>
      </c>
      <c r="B1912" t="s">
        <v>14100</v>
      </c>
    </row>
    <row r="1913" spans="1:2">
      <c r="A1913">
        <v>6643</v>
      </c>
      <c r="B1913" t="s">
        <v>14101</v>
      </c>
    </row>
    <row r="1914" spans="1:2">
      <c r="A1914">
        <v>6644</v>
      </c>
      <c r="B1914" t="s">
        <v>14102</v>
      </c>
    </row>
    <row r="1915" spans="1:2">
      <c r="A1915">
        <v>6645</v>
      </c>
      <c r="B1915" t="s">
        <v>14103</v>
      </c>
    </row>
    <row r="1916" spans="1:2">
      <c r="A1916">
        <v>6646</v>
      </c>
      <c r="B1916" t="s">
        <v>14104</v>
      </c>
    </row>
    <row r="1917" spans="1:2">
      <c r="A1917">
        <v>6647</v>
      </c>
      <c r="B1917" t="s">
        <v>14105</v>
      </c>
    </row>
    <row r="1918" spans="1:2">
      <c r="A1918">
        <v>6648</v>
      </c>
      <c r="B1918" t="s">
        <v>14106</v>
      </c>
    </row>
    <row r="1919" spans="1:2">
      <c r="A1919">
        <v>6649</v>
      </c>
      <c r="B1919" t="s">
        <v>14107</v>
      </c>
    </row>
    <row r="1920" spans="1:2">
      <c r="A1920">
        <v>6650</v>
      </c>
      <c r="B1920" t="s">
        <v>14108</v>
      </c>
    </row>
    <row r="1921" spans="1:2">
      <c r="A1921">
        <v>6651</v>
      </c>
      <c r="B1921" t="s">
        <v>14109</v>
      </c>
    </row>
    <row r="1922" spans="1:2">
      <c r="A1922">
        <v>6652</v>
      </c>
      <c r="B1922" t="s">
        <v>14110</v>
      </c>
    </row>
    <row r="1923" spans="1:2">
      <c r="A1923">
        <v>6653</v>
      </c>
      <c r="B1923" t="s">
        <v>14111</v>
      </c>
    </row>
    <row r="1924" spans="1:2">
      <c r="A1924">
        <v>6654</v>
      </c>
      <c r="B1924" t="s">
        <v>14112</v>
      </c>
    </row>
    <row r="1925" spans="1:2">
      <c r="A1925">
        <v>6655</v>
      </c>
      <c r="B1925" t="s">
        <v>14113</v>
      </c>
    </row>
    <row r="1926" spans="1:2">
      <c r="A1926">
        <v>6656</v>
      </c>
      <c r="B1926" t="s">
        <v>1852</v>
      </c>
    </row>
    <row r="1927" spans="1:2">
      <c r="A1927">
        <v>6657</v>
      </c>
      <c r="B1927" t="s">
        <v>14114</v>
      </c>
    </row>
    <row r="1928" spans="1:2">
      <c r="A1928">
        <v>6658</v>
      </c>
      <c r="B1928" t="s">
        <v>14115</v>
      </c>
    </row>
    <row r="1929" spans="1:2">
      <c r="A1929">
        <v>6659</v>
      </c>
      <c r="B1929" t="s">
        <v>14116</v>
      </c>
    </row>
    <row r="1930" spans="1:2">
      <c r="A1930">
        <v>6660</v>
      </c>
      <c r="B1930" t="s">
        <v>14117</v>
      </c>
    </row>
    <row r="1931" spans="1:2">
      <c r="A1931">
        <v>6661</v>
      </c>
      <c r="B1931" t="s">
        <v>14118</v>
      </c>
    </row>
    <row r="1932" spans="1:2">
      <c r="A1932">
        <v>6662</v>
      </c>
      <c r="B1932" t="s">
        <v>14119</v>
      </c>
    </row>
    <row r="1933" spans="1:2">
      <c r="A1933">
        <v>6663</v>
      </c>
      <c r="B1933" t="s">
        <v>14120</v>
      </c>
    </row>
    <row r="1934" spans="1:2">
      <c r="A1934">
        <v>6664</v>
      </c>
      <c r="B1934" t="s">
        <v>14121</v>
      </c>
    </row>
    <row r="1935" spans="1:2">
      <c r="A1935">
        <v>6665</v>
      </c>
      <c r="B1935" t="s">
        <v>14122</v>
      </c>
    </row>
    <row r="1936" spans="1:2">
      <c r="A1936">
        <v>6666</v>
      </c>
      <c r="B1936" t="s">
        <v>14123</v>
      </c>
    </row>
    <row r="1937" spans="1:2">
      <c r="A1937">
        <v>6667</v>
      </c>
      <c r="B1937" t="s">
        <v>14124</v>
      </c>
    </row>
    <row r="1938" spans="1:2">
      <c r="A1938">
        <v>6668</v>
      </c>
      <c r="B1938" t="s">
        <v>14125</v>
      </c>
    </row>
    <row r="1939" spans="1:2">
      <c r="A1939">
        <v>6669</v>
      </c>
      <c r="B1939" t="s">
        <v>14126</v>
      </c>
    </row>
    <row r="1940" spans="1:2">
      <c r="A1940">
        <v>6670</v>
      </c>
      <c r="B1940" t="s">
        <v>14127</v>
      </c>
    </row>
    <row r="1941" spans="1:2">
      <c r="A1941">
        <v>6671</v>
      </c>
      <c r="B1941" t="s">
        <v>14128</v>
      </c>
    </row>
    <row r="1942" spans="1:2">
      <c r="A1942">
        <v>6672</v>
      </c>
      <c r="B1942" t="s">
        <v>14129</v>
      </c>
    </row>
    <row r="1943" spans="1:2">
      <c r="A1943">
        <v>6673</v>
      </c>
      <c r="B1943" t="s">
        <v>2020</v>
      </c>
    </row>
    <row r="1944" spans="1:2">
      <c r="A1944">
        <v>6674</v>
      </c>
      <c r="B1944" t="s">
        <v>14130</v>
      </c>
    </row>
    <row r="1945" spans="1:2">
      <c r="A1945">
        <v>6675</v>
      </c>
      <c r="B1945" t="s">
        <v>14131</v>
      </c>
    </row>
    <row r="1946" spans="1:2">
      <c r="A1946">
        <v>6676</v>
      </c>
      <c r="B1946" t="s">
        <v>14132</v>
      </c>
    </row>
    <row r="1947" spans="1:2">
      <c r="A1947">
        <v>6677</v>
      </c>
      <c r="B1947" t="s">
        <v>14133</v>
      </c>
    </row>
    <row r="1948" spans="1:2">
      <c r="A1948">
        <v>6678</v>
      </c>
      <c r="B1948" t="s">
        <v>1083</v>
      </c>
    </row>
    <row r="1949" spans="1:2">
      <c r="A1949">
        <v>6679</v>
      </c>
      <c r="B1949" t="s">
        <v>14134</v>
      </c>
    </row>
    <row r="1950" spans="1:2">
      <c r="A1950">
        <v>6680</v>
      </c>
      <c r="B1950" t="s">
        <v>14135</v>
      </c>
    </row>
    <row r="1951" spans="1:2">
      <c r="A1951">
        <v>6681</v>
      </c>
      <c r="B1951" t="s">
        <v>14136</v>
      </c>
    </row>
    <row r="1952" spans="1:2">
      <c r="A1952">
        <v>6682</v>
      </c>
      <c r="B1952" t="s">
        <v>14137</v>
      </c>
    </row>
    <row r="1953" spans="1:2">
      <c r="A1953">
        <v>6683</v>
      </c>
      <c r="B1953" t="s">
        <v>14138</v>
      </c>
    </row>
    <row r="1954" spans="1:2">
      <c r="A1954">
        <v>6684</v>
      </c>
      <c r="B1954" t="s">
        <v>14139</v>
      </c>
    </row>
    <row r="1955" spans="1:2">
      <c r="A1955">
        <v>6685</v>
      </c>
      <c r="B1955" t="s">
        <v>14140</v>
      </c>
    </row>
    <row r="1956" spans="1:2">
      <c r="A1956">
        <v>6686</v>
      </c>
      <c r="B1956" t="s">
        <v>14141</v>
      </c>
    </row>
    <row r="1957" spans="1:2">
      <c r="A1957">
        <v>6687</v>
      </c>
      <c r="B1957" t="s">
        <v>14142</v>
      </c>
    </row>
    <row r="1958" spans="1:2">
      <c r="A1958">
        <v>6688</v>
      </c>
      <c r="B1958" t="s">
        <v>14143</v>
      </c>
    </row>
    <row r="1959" spans="1:2">
      <c r="A1959">
        <v>6689</v>
      </c>
      <c r="B1959" t="s">
        <v>14144</v>
      </c>
    </row>
    <row r="1960" spans="1:2">
      <c r="A1960">
        <v>6690</v>
      </c>
      <c r="B1960">
        <v>22</v>
      </c>
    </row>
    <row r="1961" spans="1:2">
      <c r="A1961">
        <v>6691</v>
      </c>
      <c r="B1961" t="s">
        <v>14145</v>
      </c>
    </row>
    <row r="1962" spans="1:2">
      <c r="A1962">
        <v>6692</v>
      </c>
      <c r="B1962" t="s">
        <v>14146</v>
      </c>
    </row>
    <row r="1963" spans="1:2">
      <c r="A1963">
        <v>6693</v>
      </c>
      <c r="B1963" t="s">
        <v>14147</v>
      </c>
    </row>
    <row r="1964" spans="1:2">
      <c r="A1964">
        <v>6694</v>
      </c>
      <c r="B1964" t="s">
        <v>14148</v>
      </c>
    </row>
    <row r="1965" spans="1:2">
      <c r="A1965">
        <v>6695</v>
      </c>
      <c r="B1965" t="s">
        <v>14149</v>
      </c>
    </row>
    <row r="1966" spans="1:2">
      <c r="A1966">
        <v>6696</v>
      </c>
      <c r="B1966" t="s">
        <v>14150</v>
      </c>
    </row>
    <row r="1967" spans="1:2">
      <c r="A1967">
        <v>6697</v>
      </c>
      <c r="B1967" t="s">
        <v>14151</v>
      </c>
    </row>
    <row r="1968" spans="1:2">
      <c r="A1968">
        <v>6698</v>
      </c>
      <c r="B1968" t="s">
        <v>14152</v>
      </c>
    </row>
    <row r="1969" spans="1:2">
      <c r="A1969">
        <v>6699</v>
      </c>
      <c r="B1969" t="s">
        <v>14153</v>
      </c>
    </row>
    <row r="1970" spans="1:2">
      <c r="A1970">
        <v>6700</v>
      </c>
      <c r="B1970" t="s">
        <v>14154</v>
      </c>
    </row>
    <row r="1971" spans="1:2">
      <c r="A1971">
        <v>6701</v>
      </c>
      <c r="B1971" t="s">
        <v>14155</v>
      </c>
    </row>
    <row r="1972" spans="1:2">
      <c r="A1972">
        <v>6702</v>
      </c>
      <c r="B1972" t="s">
        <v>14156</v>
      </c>
    </row>
    <row r="1973" spans="1:2">
      <c r="A1973">
        <v>6703</v>
      </c>
      <c r="B1973" t="s">
        <v>14157</v>
      </c>
    </row>
    <row r="1974" spans="1:2">
      <c r="A1974">
        <v>6704</v>
      </c>
      <c r="B1974" t="s">
        <v>14158</v>
      </c>
    </row>
    <row r="1975" spans="1:2">
      <c r="A1975">
        <v>6705</v>
      </c>
      <c r="B1975" t="s">
        <v>14159</v>
      </c>
    </row>
    <row r="1976" spans="1:2">
      <c r="A1976">
        <v>6706</v>
      </c>
      <c r="B1976" t="s">
        <v>14160</v>
      </c>
    </row>
    <row r="1977" spans="1:2">
      <c r="A1977">
        <v>6707</v>
      </c>
      <c r="B1977" t="s">
        <v>14161</v>
      </c>
    </row>
    <row r="1978" spans="1:2">
      <c r="A1978">
        <v>6708</v>
      </c>
      <c r="B1978" t="s">
        <v>14162</v>
      </c>
    </row>
    <row r="1979" spans="1:2">
      <c r="A1979">
        <v>6709</v>
      </c>
      <c r="B1979" t="s">
        <v>14163</v>
      </c>
    </row>
    <row r="1980" spans="1:2">
      <c r="A1980">
        <v>6710</v>
      </c>
      <c r="B1980" t="s">
        <v>14164</v>
      </c>
    </row>
    <row r="1981" spans="1:2">
      <c r="A1981">
        <v>6711</v>
      </c>
      <c r="B1981" t="s">
        <v>14165</v>
      </c>
    </row>
    <row r="1982" spans="1:2">
      <c r="A1982">
        <v>6712</v>
      </c>
      <c r="B1982" t="s">
        <v>14166</v>
      </c>
    </row>
    <row r="1983" spans="1:2">
      <c r="A1983">
        <v>6713</v>
      </c>
      <c r="B1983" t="s">
        <v>14167</v>
      </c>
    </row>
    <row r="1984" spans="1:2">
      <c r="A1984">
        <v>6714</v>
      </c>
      <c r="B1984" t="s">
        <v>233</v>
      </c>
    </row>
    <row r="1985" spans="1:2">
      <c r="A1985">
        <v>6715</v>
      </c>
      <c r="B1985" t="s">
        <v>14168</v>
      </c>
    </row>
    <row r="1986" spans="1:2">
      <c r="A1986">
        <v>6716</v>
      </c>
      <c r="B1986" t="s">
        <v>14169</v>
      </c>
    </row>
    <row r="1987" spans="1:2">
      <c r="A1987">
        <v>6717</v>
      </c>
      <c r="B1987" t="s">
        <v>14170</v>
      </c>
    </row>
    <row r="1988" spans="1:2">
      <c r="A1988">
        <v>6718</v>
      </c>
      <c r="B1988" t="s">
        <v>14171</v>
      </c>
    </row>
    <row r="1989" spans="1:2">
      <c r="A1989">
        <v>6719</v>
      </c>
      <c r="B1989" t="s">
        <v>14172</v>
      </c>
    </row>
    <row r="1990" spans="1:2">
      <c r="A1990">
        <v>6720</v>
      </c>
      <c r="B1990" t="s">
        <v>14173</v>
      </c>
    </row>
    <row r="1991" spans="1:2">
      <c r="A1991">
        <v>6721</v>
      </c>
      <c r="B1991" t="s">
        <v>14174</v>
      </c>
    </row>
    <row r="1992" spans="1:2">
      <c r="A1992">
        <v>6722</v>
      </c>
      <c r="B1992" t="s">
        <v>14175</v>
      </c>
    </row>
    <row r="1993" spans="1:2">
      <c r="A1993">
        <v>6723</v>
      </c>
      <c r="B1993" t="s">
        <v>14176</v>
      </c>
    </row>
    <row r="1994" spans="1:2">
      <c r="A1994">
        <v>6724</v>
      </c>
      <c r="B1994" t="s">
        <v>14177</v>
      </c>
    </row>
    <row r="1995" spans="1:2">
      <c r="A1995">
        <v>6725</v>
      </c>
      <c r="B1995" t="s">
        <v>14178</v>
      </c>
    </row>
    <row r="1996" spans="1:2">
      <c r="A1996">
        <v>6726</v>
      </c>
      <c r="B1996" t="s">
        <v>14179</v>
      </c>
    </row>
    <row r="1997" spans="1:2">
      <c r="A1997">
        <v>6727</v>
      </c>
      <c r="B1997" t="s">
        <v>14180</v>
      </c>
    </row>
    <row r="1998" spans="1:2">
      <c r="A1998">
        <v>6728</v>
      </c>
      <c r="B1998" t="s">
        <v>14181</v>
      </c>
    </row>
    <row r="1999" spans="1:2">
      <c r="A1999">
        <v>6729</v>
      </c>
      <c r="B1999" t="s">
        <v>14182</v>
      </c>
    </row>
    <row r="2000" spans="1:2">
      <c r="A2000">
        <v>6730</v>
      </c>
      <c r="B2000" t="s">
        <v>14183</v>
      </c>
    </row>
    <row r="2001" spans="1:2">
      <c r="A2001">
        <v>6731</v>
      </c>
      <c r="B2001" t="s">
        <v>14184</v>
      </c>
    </row>
    <row r="2002" spans="1:2">
      <c r="A2002">
        <v>6732</v>
      </c>
      <c r="B2002" t="s">
        <v>14185</v>
      </c>
    </row>
    <row r="2003" spans="1:2">
      <c r="A2003">
        <v>6733</v>
      </c>
      <c r="B2003" t="s">
        <v>14186</v>
      </c>
    </row>
    <row r="2004" spans="1:2">
      <c r="A2004">
        <v>6734</v>
      </c>
      <c r="B2004" t="s">
        <v>14187</v>
      </c>
    </row>
    <row r="2005" spans="1:2">
      <c r="A2005">
        <v>6735</v>
      </c>
      <c r="B2005" t="s">
        <v>14188</v>
      </c>
    </row>
    <row r="2006" spans="1:2">
      <c r="A2006">
        <v>6736</v>
      </c>
      <c r="B2006" t="s">
        <v>14189</v>
      </c>
    </row>
    <row r="2007" spans="1:2">
      <c r="A2007">
        <v>6737</v>
      </c>
      <c r="B2007" t="s">
        <v>14190</v>
      </c>
    </row>
    <row r="2008" spans="1:2">
      <c r="A2008">
        <v>6738</v>
      </c>
      <c r="B2008" t="s">
        <v>14191</v>
      </c>
    </row>
    <row r="2009" spans="1:2">
      <c r="A2009">
        <v>6739</v>
      </c>
      <c r="B2009" t="s">
        <v>14192</v>
      </c>
    </row>
    <row r="2010" spans="1:2">
      <c r="A2010">
        <v>6740</v>
      </c>
      <c r="B2010" t="s">
        <v>14193</v>
      </c>
    </row>
    <row r="2011" spans="1:2">
      <c r="A2011">
        <v>6741</v>
      </c>
      <c r="B2011" t="s">
        <v>14194</v>
      </c>
    </row>
    <row r="2012" spans="1:2">
      <c r="A2012">
        <v>6742</v>
      </c>
      <c r="B2012" t="s">
        <v>14195</v>
      </c>
    </row>
    <row r="2013" spans="1:2">
      <c r="A2013">
        <v>6743</v>
      </c>
      <c r="B2013" t="s">
        <v>14196</v>
      </c>
    </row>
    <row r="2014" spans="1:2">
      <c r="A2014">
        <v>6744</v>
      </c>
      <c r="B2014" t="s">
        <v>14197</v>
      </c>
    </row>
    <row r="2015" spans="1:2">
      <c r="A2015">
        <v>6745</v>
      </c>
      <c r="B2015" t="s">
        <v>14198</v>
      </c>
    </row>
    <row r="2016" spans="1:2">
      <c r="A2016">
        <v>6746</v>
      </c>
      <c r="B2016" t="s">
        <v>14199</v>
      </c>
    </row>
    <row r="2017" spans="1:2">
      <c r="A2017">
        <v>6747</v>
      </c>
      <c r="B2017" t="s">
        <v>14200</v>
      </c>
    </row>
    <row r="2018" spans="1:2">
      <c r="A2018">
        <v>6748</v>
      </c>
      <c r="B2018" t="s">
        <v>14201</v>
      </c>
    </row>
    <row r="2019" spans="1:2">
      <c r="A2019">
        <v>6749</v>
      </c>
      <c r="B2019" t="s">
        <v>14202</v>
      </c>
    </row>
    <row r="2020" spans="1:2">
      <c r="A2020">
        <v>6750</v>
      </c>
      <c r="B2020" t="s">
        <v>14203</v>
      </c>
    </row>
    <row r="2021" spans="1:2">
      <c r="A2021">
        <v>6751</v>
      </c>
      <c r="B2021" t="s">
        <v>14204</v>
      </c>
    </row>
    <row r="2022" spans="1:2">
      <c r="A2022">
        <v>6752</v>
      </c>
      <c r="B2022" t="s">
        <v>14205</v>
      </c>
    </row>
    <row r="2023" spans="1:2">
      <c r="A2023">
        <v>6753</v>
      </c>
      <c r="B2023" t="s">
        <v>14206</v>
      </c>
    </row>
    <row r="2024" spans="1:2">
      <c r="A2024">
        <v>6754</v>
      </c>
      <c r="B2024" t="s">
        <v>14207</v>
      </c>
    </row>
    <row r="2025" spans="1:2">
      <c r="A2025">
        <v>6755</v>
      </c>
      <c r="B2025" t="s">
        <v>14208</v>
      </c>
    </row>
    <row r="2026" spans="1:2">
      <c r="A2026">
        <v>6756</v>
      </c>
      <c r="B2026" t="s">
        <v>14209</v>
      </c>
    </row>
    <row r="2027" spans="1:2">
      <c r="A2027">
        <v>6757</v>
      </c>
      <c r="B2027" t="s">
        <v>14210</v>
      </c>
    </row>
    <row r="2028" spans="1:2">
      <c r="A2028">
        <v>6758</v>
      </c>
      <c r="B2028" t="s">
        <v>14211</v>
      </c>
    </row>
    <row r="2029" spans="1:2">
      <c r="A2029">
        <v>6759</v>
      </c>
      <c r="B2029" t="s">
        <v>14212</v>
      </c>
    </row>
    <row r="2030" spans="1:2">
      <c r="A2030">
        <v>6760</v>
      </c>
      <c r="B2030" t="s">
        <v>14213</v>
      </c>
    </row>
    <row r="2031" spans="1:2">
      <c r="A2031">
        <v>6761</v>
      </c>
      <c r="B2031" t="s">
        <v>14214</v>
      </c>
    </row>
    <row r="2032" spans="1:2">
      <c r="A2032">
        <v>6762</v>
      </c>
      <c r="B2032" t="s">
        <v>14215</v>
      </c>
    </row>
    <row r="2033" spans="1:2">
      <c r="A2033">
        <v>6763</v>
      </c>
      <c r="B2033" t="s">
        <v>14216</v>
      </c>
    </row>
    <row r="2034" spans="1:2">
      <c r="A2034">
        <v>6764</v>
      </c>
      <c r="B2034" t="s">
        <v>1036</v>
      </c>
    </row>
    <row r="2035" spans="1:2">
      <c r="A2035">
        <v>6765</v>
      </c>
      <c r="B2035" t="s">
        <v>14217</v>
      </c>
    </row>
    <row r="2036" spans="1:2">
      <c r="A2036">
        <v>6766</v>
      </c>
      <c r="B2036" t="s">
        <v>14218</v>
      </c>
    </row>
    <row r="2037" spans="1:2">
      <c r="A2037">
        <v>6767</v>
      </c>
      <c r="B2037" t="s">
        <v>14219</v>
      </c>
    </row>
    <row r="2038" spans="1:2">
      <c r="A2038">
        <v>6768</v>
      </c>
      <c r="B2038" t="s">
        <v>14220</v>
      </c>
    </row>
    <row r="2039" spans="1:2">
      <c r="A2039">
        <v>6769</v>
      </c>
      <c r="B2039" t="s">
        <v>14221</v>
      </c>
    </row>
    <row r="2040" spans="1:2">
      <c r="A2040">
        <v>6770</v>
      </c>
      <c r="B2040" t="s">
        <v>14222</v>
      </c>
    </row>
    <row r="2041" spans="1:2">
      <c r="A2041">
        <v>6771</v>
      </c>
      <c r="B2041" t="s">
        <v>14223</v>
      </c>
    </row>
    <row r="2042" spans="1:2">
      <c r="A2042">
        <v>6772</v>
      </c>
      <c r="B2042" t="s">
        <v>14224</v>
      </c>
    </row>
    <row r="2043" spans="1:2">
      <c r="A2043">
        <v>6773</v>
      </c>
      <c r="B2043" t="s">
        <v>14225</v>
      </c>
    </row>
    <row r="2044" spans="1:2">
      <c r="A2044">
        <v>6774</v>
      </c>
      <c r="B2044" t="s">
        <v>14226</v>
      </c>
    </row>
    <row r="2045" spans="1:2">
      <c r="A2045">
        <v>6775</v>
      </c>
      <c r="B2045" t="s">
        <v>14227</v>
      </c>
    </row>
    <row r="2046" spans="1:2">
      <c r="A2046">
        <v>6776</v>
      </c>
      <c r="B2046" t="s">
        <v>14228</v>
      </c>
    </row>
    <row r="2047" spans="1:2">
      <c r="A2047">
        <v>6777</v>
      </c>
      <c r="B2047" t="s">
        <v>14229</v>
      </c>
    </row>
    <row r="2048" spans="1:2">
      <c r="A2048">
        <v>6778</v>
      </c>
      <c r="B2048" t="s">
        <v>698</v>
      </c>
    </row>
    <row r="2049" spans="1:2">
      <c r="A2049">
        <v>6779</v>
      </c>
      <c r="B2049" t="s">
        <v>14230</v>
      </c>
    </row>
    <row r="2050" spans="1:2">
      <c r="A2050">
        <v>6780</v>
      </c>
      <c r="B2050" t="s">
        <v>14231</v>
      </c>
    </row>
    <row r="2051" spans="1:2">
      <c r="A2051">
        <v>6781</v>
      </c>
      <c r="B2051" t="s">
        <v>14232</v>
      </c>
    </row>
    <row r="2052" spans="1:2">
      <c r="A2052">
        <v>6782</v>
      </c>
      <c r="B2052" t="s">
        <v>14233</v>
      </c>
    </row>
    <row r="2053" spans="1:2">
      <c r="A2053">
        <v>6783</v>
      </c>
      <c r="B2053" t="s">
        <v>512</v>
      </c>
    </row>
    <row r="2054" spans="1:2">
      <c r="A2054">
        <v>6784</v>
      </c>
      <c r="B2054" t="s">
        <v>14234</v>
      </c>
    </row>
    <row r="2055" spans="1:2">
      <c r="A2055">
        <v>6785</v>
      </c>
      <c r="B2055" t="s">
        <v>14235</v>
      </c>
    </row>
    <row r="2056" spans="1:2">
      <c r="A2056">
        <v>6786</v>
      </c>
      <c r="B2056" t="s">
        <v>14236</v>
      </c>
    </row>
    <row r="2057" spans="1:2">
      <c r="A2057">
        <v>6787</v>
      </c>
      <c r="B2057" t="s">
        <v>218</v>
      </c>
    </row>
    <row r="2058" spans="1:2">
      <c r="A2058">
        <v>6788</v>
      </c>
      <c r="B2058" t="s">
        <v>14237</v>
      </c>
    </row>
    <row r="2059" spans="1:2">
      <c r="A2059">
        <v>6789</v>
      </c>
      <c r="B2059" t="s">
        <v>14238</v>
      </c>
    </row>
    <row r="2060" spans="1:2">
      <c r="A2060">
        <v>6790</v>
      </c>
      <c r="B2060" t="s">
        <v>14239</v>
      </c>
    </row>
    <row r="2061" spans="1:2">
      <c r="A2061">
        <v>6791</v>
      </c>
      <c r="B2061" t="s">
        <v>14240</v>
      </c>
    </row>
    <row r="2062" spans="1:2">
      <c r="A2062">
        <v>6792</v>
      </c>
      <c r="B2062" t="s">
        <v>14241</v>
      </c>
    </row>
    <row r="2063" spans="1:2">
      <c r="A2063">
        <v>6793</v>
      </c>
      <c r="B2063" t="s">
        <v>14242</v>
      </c>
    </row>
    <row r="2064" spans="1:2">
      <c r="A2064">
        <v>6794</v>
      </c>
      <c r="B2064" s="2">
        <v>37135</v>
      </c>
    </row>
    <row r="2065" spans="1:2">
      <c r="A2065">
        <v>6795</v>
      </c>
      <c r="B2065" t="s">
        <v>14243</v>
      </c>
    </row>
    <row r="2066" spans="1:2">
      <c r="A2066">
        <v>6796</v>
      </c>
      <c r="B2066" t="s">
        <v>14244</v>
      </c>
    </row>
    <row r="2067" spans="1:2">
      <c r="A2067">
        <v>6797</v>
      </c>
      <c r="B2067" t="s">
        <v>14245</v>
      </c>
    </row>
    <row r="2068" spans="1:2">
      <c r="A2068">
        <v>6798</v>
      </c>
      <c r="B2068" t="s">
        <v>14246</v>
      </c>
    </row>
    <row r="2069" spans="1:2">
      <c r="A2069">
        <v>6799</v>
      </c>
      <c r="B2069" t="s">
        <v>14247</v>
      </c>
    </row>
    <row r="2070" spans="1:2">
      <c r="A2070">
        <v>6800</v>
      </c>
      <c r="B2070" t="s">
        <v>14248</v>
      </c>
    </row>
    <row r="2071" spans="1:2">
      <c r="A2071">
        <v>6801</v>
      </c>
      <c r="B2071" t="s">
        <v>14249</v>
      </c>
    </row>
    <row r="2072" spans="1:2">
      <c r="A2072">
        <v>6802</v>
      </c>
      <c r="B2072" t="s">
        <v>14250</v>
      </c>
    </row>
    <row r="2073" spans="1:2">
      <c r="A2073">
        <v>6803</v>
      </c>
      <c r="B2073" t="s">
        <v>14251</v>
      </c>
    </row>
    <row r="2074" spans="1:2">
      <c r="A2074">
        <v>6804</v>
      </c>
      <c r="B2074" t="s">
        <v>14252</v>
      </c>
    </row>
    <row r="2075" spans="1:2">
      <c r="A2075">
        <v>6805</v>
      </c>
      <c r="B2075" t="s">
        <v>14253</v>
      </c>
    </row>
    <row r="2076" spans="1:2">
      <c r="A2076">
        <v>6806</v>
      </c>
      <c r="B2076" t="s">
        <v>14254</v>
      </c>
    </row>
    <row r="2077" spans="1:2">
      <c r="A2077">
        <v>6807</v>
      </c>
      <c r="B2077" t="s">
        <v>14255</v>
      </c>
    </row>
    <row r="2078" spans="1:2">
      <c r="A2078">
        <v>6808</v>
      </c>
      <c r="B2078" t="s">
        <v>14256</v>
      </c>
    </row>
    <row r="2079" spans="1:2">
      <c r="A2079">
        <v>6809</v>
      </c>
      <c r="B2079" t="s">
        <v>835</v>
      </c>
    </row>
    <row r="2080" spans="1:2">
      <c r="A2080">
        <v>6810</v>
      </c>
      <c r="B2080" t="s">
        <v>14257</v>
      </c>
    </row>
    <row r="2081" spans="1:2">
      <c r="A2081">
        <v>6811</v>
      </c>
      <c r="B2081" t="s">
        <v>14258</v>
      </c>
    </row>
    <row r="2082" spans="1:2">
      <c r="A2082">
        <v>6812</v>
      </c>
      <c r="B2082" t="s">
        <v>14259</v>
      </c>
    </row>
    <row r="2083" spans="1:2">
      <c r="A2083">
        <v>6813</v>
      </c>
      <c r="B2083" t="s">
        <v>14260</v>
      </c>
    </row>
    <row r="2084" spans="1:2">
      <c r="A2084">
        <v>6814</v>
      </c>
      <c r="B2084" t="s">
        <v>14261</v>
      </c>
    </row>
    <row r="2085" spans="1:2">
      <c r="A2085">
        <v>6815</v>
      </c>
      <c r="B2085" t="s">
        <v>14262</v>
      </c>
    </row>
    <row r="2086" spans="1:2">
      <c r="A2086">
        <v>6816</v>
      </c>
      <c r="B2086" t="s">
        <v>14263</v>
      </c>
    </row>
    <row r="2087" spans="1:2">
      <c r="A2087">
        <v>6817</v>
      </c>
      <c r="B2087" t="s">
        <v>14264</v>
      </c>
    </row>
    <row r="2088" spans="1:2">
      <c r="A2088">
        <v>6818</v>
      </c>
      <c r="B2088" t="s">
        <v>14265</v>
      </c>
    </row>
    <row r="2089" spans="1:2">
      <c r="A2089">
        <v>6819</v>
      </c>
      <c r="B2089" t="s">
        <v>14266</v>
      </c>
    </row>
    <row r="2090" spans="1:2">
      <c r="A2090">
        <v>6820</v>
      </c>
      <c r="B2090" t="s">
        <v>14267</v>
      </c>
    </row>
    <row r="2091" spans="1:2">
      <c r="A2091">
        <v>6821</v>
      </c>
      <c r="B2091" t="s">
        <v>14268</v>
      </c>
    </row>
    <row r="2092" spans="1:2">
      <c r="A2092">
        <v>6822</v>
      </c>
      <c r="B2092" t="s">
        <v>14269</v>
      </c>
    </row>
    <row r="2093" spans="1:2">
      <c r="A2093">
        <v>6823</v>
      </c>
      <c r="B2093" t="s">
        <v>14270</v>
      </c>
    </row>
    <row r="2094" spans="1:2">
      <c r="A2094">
        <v>6824</v>
      </c>
      <c r="B2094" t="s">
        <v>14271</v>
      </c>
    </row>
    <row r="2095" spans="1:2">
      <c r="A2095">
        <v>6825</v>
      </c>
      <c r="B2095" t="s">
        <v>14272</v>
      </c>
    </row>
    <row r="2096" spans="1:2">
      <c r="A2096">
        <v>6826</v>
      </c>
      <c r="B2096" t="s">
        <v>14273</v>
      </c>
    </row>
    <row r="2097" spans="1:2">
      <c r="A2097">
        <v>6827</v>
      </c>
      <c r="B2097" t="s">
        <v>14274</v>
      </c>
    </row>
    <row r="2098" spans="1:2">
      <c r="A2098">
        <v>6828</v>
      </c>
      <c r="B2098" t="s">
        <v>14275</v>
      </c>
    </row>
    <row r="2099" spans="1:2">
      <c r="A2099">
        <v>6829</v>
      </c>
      <c r="B2099" t="s">
        <v>14276</v>
      </c>
    </row>
    <row r="2100" spans="1:2">
      <c r="A2100">
        <v>6830</v>
      </c>
      <c r="B2100" t="s">
        <v>14277</v>
      </c>
    </row>
    <row r="2101" spans="1:2">
      <c r="A2101">
        <v>6831</v>
      </c>
      <c r="B2101" t="s">
        <v>14278</v>
      </c>
    </row>
    <row r="2102" spans="1:2">
      <c r="A2102">
        <v>6832</v>
      </c>
      <c r="B2102" t="s">
        <v>14279</v>
      </c>
    </row>
    <row r="2103" spans="1:2">
      <c r="A2103">
        <v>6833</v>
      </c>
      <c r="B2103" t="s">
        <v>14280</v>
      </c>
    </row>
    <row r="2104" spans="1:2">
      <c r="A2104">
        <v>6834</v>
      </c>
      <c r="B2104" t="s">
        <v>14281</v>
      </c>
    </row>
    <row r="2105" spans="1:2">
      <c r="A2105">
        <v>6835</v>
      </c>
      <c r="B2105" t="s">
        <v>14282</v>
      </c>
    </row>
    <row r="2106" spans="1:2">
      <c r="A2106">
        <v>6836</v>
      </c>
      <c r="B2106" t="s">
        <v>14283</v>
      </c>
    </row>
    <row r="2107" spans="1:2">
      <c r="A2107">
        <v>6837</v>
      </c>
      <c r="B2107" t="s">
        <v>14284</v>
      </c>
    </row>
    <row r="2108" spans="1:2">
      <c r="A2108">
        <v>6838</v>
      </c>
      <c r="B2108" t="s">
        <v>14285</v>
      </c>
    </row>
    <row r="2109" spans="1:2">
      <c r="A2109">
        <v>6839</v>
      </c>
      <c r="B2109" t="s">
        <v>14286</v>
      </c>
    </row>
    <row r="2110" spans="1:2">
      <c r="A2110">
        <v>6840</v>
      </c>
      <c r="B2110" t="s">
        <v>14287</v>
      </c>
    </row>
    <row r="2111" spans="1:2">
      <c r="A2111">
        <v>6841</v>
      </c>
      <c r="B2111" t="s">
        <v>14288</v>
      </c>
    </row>
    <row r="2112" spans="1:2">
      <c r="A2112">
        <v>6842</v>
      </c>
      <c r="B2112" t="s">
        <v>14289</v>
      </c>
    </row>
    <row r="2113" spans="1:2">
      <c r="A2113">
        <v>6843</v>
      </c>
      <c r="B2113" t="s">
        <v>14290</v>
      </c>
    </row>
    <row r="2114" spans="1:2">
      <c r="A2114">
        <v>6844</v>
      </c>
      <c r="B2114" t="s">
        <v>14291</v>
      </c>
    </row>
    <row r="2115" spans="1:2">
      <c r="A2115">
        <v>6845</v>
      </c>
      <c r="B2115" t="s">
        <v>14292</v>
      </c>
    </row>
    <row r="2116" spans="1:2">
      <c r="A2116">
        <v>6846</v>
      </c>
      <c r="B2116" t="s">
        <v>14293</v>
      </c>
    </row>
    <row r="2117" spans="1:2">
      <c r="A2117">
        <v>6847</v>
      </c>
      <c r="B2117" t="s">
        <v>14294</v>
      </c>
    </row>
    <row r="2118" spans="1:2">
      <c r="A2118">
        <v>6848</v>
      </c>
      <c r="B2118" t="s">
        <v>14295</v>
      </c>
    </row>
    <row r="2119" spans="1:2">
      <c r="A2119">
        <v>6849</v>
      </c>
      <c r="B2119" t="s">
        <v>14296</v>
      </c>
    </row>
    <row r="2120" spans="1:2">
      <c r="A2120">
        <v>6850</v>
      </c>
      <c r="B2120" t="s">
        <v>14297</v>
      </c>
    </row>
    <row r="2121" spans="1:2">
      <c r="A2121">
        <v>6851</v>
      </c>
      <c r="B2121" t="s">
        <v>14298</v>
      </c>
    </row>
    <row r="2122" spans="1:2">
      <c r="A2122">
        <v>6852</v>
      </c>
      <c r="B2122" t="s">
        <v>14299</v>
      </c>
    </row>
    <row r="2123" spans="1:2">
      <c r="A2123">
        <v>6853</v>
      </c>
      <c r="B2123" t="s">
        <v>14300</v>
      </c>
    </row>
    <row r="2124" spans="1:2">
      <c r="A2124">
        <v>6854</v>
      </c>
      <c r="B2124" t="s">
        <v>14301</v>
      </c>
    </row>
    <row r="2125" spans="1:2">
      <c r="A2125">
        <v>6855</v>
      </c>
      <c r="B2125" t="s">
        <v>14302</v>
      </c>
    </row>
    <row r="2126" spans="1:2">
      <c r="A2126">
        <v>6856</v>
      </c>
      <c r="B2126" t="s">
        <v>14303</v>
      </c>
    </row>
    <row r="2127" spans="1:2">
      <c r="A2127">
        <v>6857</v>
      </c>
      <c r="B2127" t="s">
        <v>14304</v>
      </c>
    </row>
    <row r="2128" spans="1:2">
      <c r="A2128">
        <v>6858</v>
      </c>
      <c r="B2128" t="s">
        <v>14305</v>
      </c>
    </row>
    <row r="2129" spans="1:2">
      <c r="A2129">
        <v>6859</v>
      </c>
      <c r="B2129" t="s">
        <v>14306</v>
      </c>
    </row>
    <row r="2130" spans="1:2">
      <c r="A2130">
        <v>6860</v>
      </c>
      <c r="B2130" t="s">
        <v>2155</v>
      </c>
    </row>
    <row r="2131" spans="1:2">
      <c r="A2131">
        <v>6861</v>
      </c>
      <c r="B2131" t="s">
        <v>14307</v>
      </c>
    </row>
    <row r="2132" spans="1:2">
      <c r="A2132">
        <v>6862</v>
      </c>
      <c r="B2132" t="s">
        <v>14308</v>
      </c>
    </row>
    <row r="2133" spans="1:2">
      <c r="A2133">
        <v>6863</v>
      </c>
      <c r="B2133" t="s">
        <v>14309</v>
      </c>
    </row>
    <row r="2134" spans="1:2">
      <c r="A2134">
        <v>6864</v>
      </c>
      <c r="B2134" t="s">
        <v>14310</v>
      </c>
    </row>
    <row r="2135" spans="1:2">
      <c r="A2135">
        <v>6865</v>
      </c>
      <c r="B2135" t="s">
        <v>14311</v>
      </c>
    </row>
    <row r="2136" spans="1:2">
      <c r="A2136">
        <v>6866</v>
      </c>
      <c r="B2136" t="s">
        <v>14312</v>
      </c>
    </row>
    <row r="2137" spans="1:2">
      <c r="A2137">
        <v>6867</v>
      </c>
      <c r="B2137" t="s">
        <v>14313</v>
      </c>
    </row>
    <row r="2138" spans="1:2">
      <c r="A2138">
        <v>6868</v>
      </c>
      <c r="B2138" t="s">
        <v>14314</v>
      </c>
    </row>
    <row r="2139" spans="1:2">
      <c r="A2139">
        <v>6869</v>
      </c>
      <c r="B2139" t="s">
        <v>14315</v>
      </c>
    </row>
    <row r="2140" spans="1:2">
      <c r="A2140">
        <v>6870</v>
      </c>
      <c r="B2140" t="s">
        <v>14316</v>
      </c>
    </row>
    <row r="2141" spans="1:2">
      <c r="A2141">
        <v>6871</v>
      </c>
      <c r="B2141" t="s">
        <v>318</v>
      </c>
    </row>
    <row r="2142" spans="1:2">
      <c r="A2142">
        <v>6872</v>
      </c>
      <c r="B2142" t="s">
        <v>14317</v>
      </c>
    </row>
    <row r="2143" spans="1:2">
      <c r="A2143">
        <v>6873</v>
      </c>
      <c r="B2143" t="s">
        <v>14318</v>
      </c>
    </row>
    <row r="2144" spans="1:2">
      <c r="A2144">
        <v>6874</v>
      </c>
      <c r="B2144" t="s">
        <v>14319</v>
      </c>
    </row>
    <row r="2145" spans="1:2">
      <c r="A2145">
        <v>6875</v>
      </c>
      <c r="B2145" t="s">
        <v>14320</v>
      </c>
    </row>
    <row r="2146" spans="1:2">
      <c r="A2146">
        <v>6876</v>
      </c>
      <c r="B2146" t="s">
        <v>2004</v>
      </c>
    </row>
    <row r="2147" spans="1:2">
      <c r="A2147">
        <v>6877</v>
      </c>
      <c r="B2147" t="s">
        <v>2095</v>
      </c>
    </row>
    <row r="2148" spans="1:2">
      <c r="A2148">
        <v>6878</v>
      </c>
      <c r="B2148" t="s">
        <v>14321</v>
      </c>
    </row>
    <row r="2149" spans="1:2">
      <c r="A2149">
        <v>6879</v>
      </c>
      <c r="B2149" t="s">
        <v>14322</v>
      </c>
    </row>
    <row r="2150" spans="1:2">
      <c r="A2150">
        <v>6880</v>
      </c>
      <c r="B2150" t="s">
        <v>14323</v>
      </c>
    </row>
    <row r="2151" spans="1:2">
      <c r="A2151">
        <v>6881</v>
      </c>
      <c r="B2151" t="s">
        <v>14324</v>
      </c>
    </row>
    <row r="2152" spans="1:2">
      <c r="A2152">
        <v>6882</v>
      </c>
      <c r="B2152" t="s">
        <v>154</v>
      </c>
    </row>
    <row r="2153" spans="1:2">
      <c r="A2153">
        <v>6883</v>
      </c>
      <c r="B2153" t="s">
        <v>14325</v>
      </c>
    </row>
    <row r="2154" spans="1:2">
      <c r="A2154">
        <v>6884</v>
      </c>
      <c r="B2154" t="s">
        <v>14326</v>
      </c>
    </row>
    <row r="2155" spans="1:2">
      <c r="A2155">
        <v>6885</v>
      </c>
      <c r="B2155" t="s">
        <v>14327</v>
      </c>
    </row>
    <row r="2156" spans="1:2">
      <c r="A2156">
        <v>6886</v>
      </c>
      <c r="B2156" t="s">
        <v>14328</v>
      </c>
    </row>
    <row r="2157" spans="1:2">
      <c r="A2157">
        <v>6887</v>
      </c>
      <c r="B2157" t="s">
        <v>14329</v>
      </c>
    </row>
    <row r="2158" spans="1:2">
      <c r="A2158">
        <v>6888</v>
      </c>
      <c r="B2158" t="s">
        <v>14330</v>
      </c>
    </row>
    <row r="2159" spans="1:2">
      <c r="A2159">
        <v>6889</v>
      </c>
      <c r="B2159" t="s">
        <v>470</v>
      </c>
    </row>
    <row r="2160" spans="1:2">
      <c r="A2160">
        <v>6890</v>
      </c>
      <c r="B2160" t="s">
        <v>14331</v>
      </c>
    </row>
    <row r="2161" spans="1:2">
      <c r="A2161">
        <v>6891</v>
      </c>
      <c r="B2161" t="s">
        <v>14332</v>
      </c>
    </row>
    <row r="2162" spans="1:2">
      <c r="A2162">
        <v>6892</v>
      </c>
      <c r="B2162" t="s">
        <v>14333</v>
      </c>
    </row>
    <row r="2163" spans="1:2">
      <c r="A2163">
        <v>6893</v>
      </c>
      <c r="B2163" t="s">
        <v>14334</v>
      </c>
    </row>
    <row r="2164" spans="1:2">
      <c r="A2164">
        <v>6894</v>
      </c>
      <c r="B2164" t="s">
        <v>14335</v>
      </c>
    </row>
    <row r="2165" spans="1:2">
      <c r="A2165">
        <v>6895</v>
      </c>
      <c r="B2165" t="s">
        <v>14336</v>
      </c>
    </row>
    <row r="2166" spans="1:2">
      <c r="A2166">
        <v>6896</v>
      </c>
      <c r="B2166" t="s">
        <v>14337</v>
      </c>
    </row>
    <row r="2167" spans="1:2">
      <c r="A2167">
        <v>6897</v>
      </c>
      <c r="B2167" t="s">
        <v>14338</v>
      </c>
    </row>
    <row r="2168" spans="1:2">
      <c r="A2168">
        <v>6898</v>
      </c>
      <c r="B2168" t="s">
        <v>14339</v>
      </c>
    </row>
    <row r="2169" spans="1:2">
      <c r="A2169">
        <v>6899</v>
      </c>
      <c r="B2169" t="s">
        <v>14340</v>
      </c>
    </row>
    <row r="2170" spans="1:2">
      <c r="A2170">
        <v>6900</v>
      </c>
      <c r="B2170" t="s">
        <v>14341</v>
      </c>
    </row>
    <row r="2171" spans="1:2">
      <c r="A2171">
        <v>6901</v>
      </c>
      <c r="B2171" t="s">
        <v>1848</v>
      </c>
    </row>
    <row r="2172" spans="1:2">
      <c r="A2172">
        <v>6902</v>
      </c>
      <c r="B2172" t="s">
        <v>14342</v>
      </c>
    </row>
    <row r="2173" spans="1:2">
      <c r="A2173">
        <v>6903</v>
      </c>
      <c r="B2173" t="s">
        <v>14343</v>
      </c>
    </row>
    <row r="2174" spans="1:2">
      <c r="A2174">
        <v>6904</v>
      </c>
      <c r="B2174" t="s">
        <v>906</v>
      </c>
    </row>
    <row r="2175" spans="1:2">
      <c r="A2175">
        <v>6905</v>
      </c>
      <c r="B2175" t="s">
        <v>14344</v>
      </c>
    </row>
    <row r="2176" spans="1:2">
      <c r="A2176">
        <v>6906</v>
      </c>
      <c r="B2176" t="s">
        <v>14345</v>
      </c>
    </row>
    <row r="2177" spans="1:2">
      <c r="A2177">
        <v>6907</v>
      </c>
      <c r="B2177" t="s">
        <v>1832</v>
      </c>
    </row>
    <row r="2178" spans="1:2">
      <c r="A2178">
        <v>6908</v>
      </c>
      <c r="B2178" t="s">
        <v>14346</v>
      </c>
    </row>
    <row r="2179" spans="1:2">
      <c r="A2179">
        <v>6909</v>
      </c>
      <c r="B2179" t="s">
        <v>14347</v>
      </c>
    </row>
    <row r="2180" spans="1:2">
      <c r="A2180">
        <v>6910</v>
      </c>
      <c r="B2180" t="s">
        <v>14348</v>
      </c>
    </row>
    <row r="2181" spans="1:2">
      <c r="A2181">
        <v>6911</v>
      </c>
      <c r="B2181" t="s">
        <v>14349</v>
      </c>
    </row>
    <row r="2182" spans="1:2">
      <c r="A2182">
        <v>6912</v>
      </c>
      <c r="B2182" t="s">
        <v>14350</v>
      </c>
    </row>
    <row r="2183" spans="1:2">
      <c r="A2183">
        <v>6913</v>
      </c>
      <c r="B2183" t="s">
        <v>14351</v>
      </c>
    </row>
    <row r="2184" spans="1:2">
      <c r="A2184">
        <v>6914</v>
      </c>
      <c r="B2184" t="s">
        <v>14352</v>
      </c>
    </row>
    <row r="2185" spans="1:2">
      <c r="A2185">
        <v>6915</v>
      </c>
      <c r="B2185" t="s">
        <v>14353</v>
      </c>
    </row>
    <row r="2186" spans="1:2">
      <c r="A2186">
        <v>6916</v>
      </c>
      <c r="B2186" t="s">
        <v>14354</v>
      </c>
    </row>
    <row r="2187" spans="1:2">
      <c r="A2187">
        <v>6917</v>
      </c>
      <c r="B2187" t="s">
        <v>14355</v>
      </c>
    </row>
    <row r="2188" spans="1:2">
      <c r="A2188">
        <v>6918</v>
      </c>
      <c r="B2188" t="s">
        <v>14356</v>
      </c>
    </row>
    <row r="2189" spans="1:2">
      <c r="A2189">
        <v>6919</v>
      </c>
      <c r="B2189" t="s">
        <v>14357</v>
      </c>
    </row>
    <row r="2190" spans="1:2">
      <c r="A2190">
        <v>6920</v>
      </c>
      <c r="B2190" t="s">
        <v>14358</v>
      </c>
    </row>
    <row r="2191" spans="1:2">
      <c r="A2191">
        <v>6921</v>
      </c>
      <c r="B2191" t="s">
        <v>14359</v>
      </c>
    </row>
    <row r="2192" spans="1:2">
      <c r="A2192">
        <v>6922</v>
      </c>
      <c r="B2192" t="s">
        <v>14360</v>
      </c>
    </row>
    <row r="2193" spans="1:2">
      <c r="A2193">
        <v>6923</v>
      </c>
      <c r="B2193" t="s">
        <v>14361</v>
      </c>
    </row>
    <row r="2194" spans="1:2">
      <c r="A2194">
        <v>6924</v>
      </c>
      <c r="B2194" t="s">
        <v>14362</v>
      </c>
    </row>
    <row r="2195" spans="1:2">
      <c r="A2195">
        <v>6925</v>
      </c>
      <c r="B2195" t="s">
        <v>14363</v>
      </c>
    </row>
    <row r="2196" spans="1:2">
      <c r="A2196">
        <v>6926</v>
      </c>
      <c r="B2196" t="s">
        <v>14364</v>
      </c>
    </row>
    <row r="2197" spans="1:2">
      <c r="A2197">
        <v>6927</v>
      </c>
      <c r="B2197" t="s">
        <v>14365</v>
      </c>
    </row>
    <row r="2198" spans="1:2">
      <c r="A2198">
        <v>6928</v>
      </c>
      <c r="B2198" t="s">
        <v>14366</v>
      </c>
    </row>
    <row r="2199" spans="1:2">
      <c r="A2199">
        <v>6929</v>
      </c>
      <c r="B2199" t="s">
        <v>14367</v>
      </c>
    </row>
    <row r="2200" spans="1:2">
      <c r="A2200">
        <v>6930</v>
      </c>
      <c r="B2200" t="s">
        <v>14368</v>
      </c>
    </row>
    <row r="2201" spans="1:2">
      <c r="A2201">
        <v>6931</v>
      </c>
      <c r="B2201" t="s">
        <v>14369</v>
      </c>
    </row>
    <row r="2202" spans="1:2">
      <c r="A2202">
        <v>6932</v>
      </c>
      <c r="B2202" t="s">
        <v>14370</v>
      </c>
    </row>
    <row r="2203" spans="1:2">
      <c r="A2203">
        <v>6933</v>
      </c>
      <c r="B2203" t="s">
        <v>14371</v>
      </c>
    </row>
    <row r="2204" spans="1:2">
      <c r="A2204">
        <v>6934</v>
      </c>
      <c r="B2204" t="s">
        <v>14372</v>
      </c>
    </row>
    <row r="2205" spans="1:2">
      <c r="A2205">
        <v>6935</v>
      </c>
      <c r="B2205" t="s">
        <v>463</v>
      </c>
    </row>
    <row r="2206" spans="1:2">
      <c r="A2206">
        <v>6936</v>
      </c>
      <c r="B2206" t="s">
        <v>527</v>
      </c>
    </row>
    <row r="2207" spans="1:2">
      <c r="A2207">
        <v>6937</v>
      </c>
      <c r="B2207" t="s">
        <v>14373</v>
      </c>
    </row>
    <row r="2208" spans="1:2">
      <c r="A2208">
        <v>6938</v>
      </c>
      <c r="B2208" t="s">
        <v>14374</v>
      </c>
    </row>
    <row r="2209" spans="1:2">
      <c r="A2209">
        <v>6939</v>
      </c>
      <c r="B2209" t="s">
        <v>14375</v>
      </c>
    </row>
    <row r="2210" spans="1:2">
      <c r="A2210">
        <v>6940</v>
      </c>
      <c r="B2210" t="s">
        <v>14376</v>
      </c>
    </row>
    <row r="2211" spans="1:2">
      <c r="A2211">
        <v>6941</v>
      </c>
      <c r="B2211" t="s">
        <v>14377</v>
      </c>
    </row>
    <row r="2212" spans="1:2">
      <c r="A2212">
        <v>6942</v>
      </c>
      <c r="B2212" t="s">
        <v>14378</v>
      </c>
    </row>
    <row r="2213" spans="1:2">
      <c r="A2213">
        <v>6943</v>
      </c>
      <c r="B2213" t="s">
        <v>14379</v>
      </c>
    </row>
    <row r="2214" spans="1:2">
      <c r="A2214">
        <v>6944</v>
      </c>
      <c r="B2214" t="s">
        <v>14380</v>
      </c>
    </row>
    <row r="2215" spans="1:2">
      <c r="A2215">
        <v>6945</v>
      </c>
      <c r="B2215" t="s">
        <v>14381</v>
      </c>
    </row>
    <row r="2216" spans="1:2">
      <c r="A2216">
        <v>6946</v>
      </c>
      <c r="B2216" t="s">
        <v>14382</v>
      </c>
    </row>
    <row r="2217" spans="1:2">
      <c r="A2217">
        <v>6947</v>
      </c>
      <c r="B2217" t="s">
        <v>14383</v>
      </c>
    </row>
    <row r="2218" spans="1:2">
      <c r="A2218">
        <v>6948</v>
      </c>
      <c r="B2218" t="s">
        <v>14384</v>
      </c>
    </row>
    <row r="2219" spans="1:2">
      <c r="A2219">
        <v>6949</v>
      </c>
      <c r="B2219" t="s">
        <v>14385</v>
      </c>
    </row>
    <row r="2220" spans="1:2">
      <c r="A2220">
        <v>6950</v>
      </c>
      <c r="B2220" t="s">
        <v>14386</v>
      </c>
    </row>
    <row r="2221" spans="1:2">
      <c r="A2221">
        <v>6951</v>
      </c>
      <c r="B2221" t="s">
        <v>14387</v>
      </c>
    </row>
    <row r="2222" spans="1:2">
      <c r="A2222">
        <v>6952</v>
      </c>
      <c r="B2222" t="s">
        <v>14388</v>
      </c>
    </row>
    <row r="2223" spans="1:2">
      <c r="A2223">
        <v>6953</v>
      </c>
      <c r="B2223" t="s">
        <v>14389</v>
      </c>
    </row>
    <row r="2224" spans="1:2">
      <c r="A2224">
        <v>6954</v>
      </c>
      <c r="B2224" t="s">
        <v>14390</v>
      </c>
    </row>
    <row r="2225" spans="1:2">
      <c r="A2225">
        <v>6955</v>
      </c>
      <c r="B2225" t="s">
        <v>14391</v>
      </c>
    </row>
    <row r="2226" spans="1:2">
      <c r="A2226">
        <v>6956</v>
      </c>
      <c r="B2226" t="s">
        <v>14392</v>
      </c>
    </row>
    <row r="2227" spans="1:2">
      <c r="A2227">
        <v>6957</v>
      </c>
      <c r="B2227" t="s">
        <v>707</v>
      </c>
    </row>
    <row r="2228" spans="1:2">
      <c r="A2228">
        <v>6958</v>
      </c>
      <c r="B2228" t="s">
        <v>862</v>
      </c>
    </row>
    <row r="2229" spans="1:2">
      <c r="A2229">
        <v>6959</v>
      </c>
      <c r="B2229" t="s">
        <v>14393</v>
      </c>
    </row>
    <row r="2230" spans="1:2">
      <c r="A2230">
        <v>6960</v>
      </c>
      <c r="B2230" t="s">
        <v>14394</v>
      </c>
    </row>
    <row r="2231" spans="1:2">
      <c r="A2231">
        <v>6961</v>
      </c>
      <c r="B2231" t="s">
        <v>14395</v>
      </c>
    </row>
    <row r="2232" spans="1:2">
      <c r="A2232">
        <v>6962</v>
      </c>
      <c r="B2232" t="s">
        <v>14396</v>
      </c>
    </row>
    <row r="2233" spans="1:2">
      <c r="A2233">
        <v>6963</v>
      </c>
      <c r="B2233" t="s">
        <v>14397</v>
      </c>
    </row>
    <row r="2234" spans="1:2">
      <c r="A2234">
        <v>6964</v>
      </c>
      <c r="B2234" t="s">
        <v>14398</v>
      </c>
    </row>
    <row r="2235" spans="1:2">
      <c r="A2235">
        <v>6965</v>
      </c>
      <c r="B2235" t="s">
        <v>14399</v>
      </c>
    </row>
    <row r="2236" spans="1:2">
      <c r="A2236">
        <v>6966</v>
      </c>
      <c r="B2236" t="s">
        <v>14400</v>
      </c>
    </row>
    <row r="2237" spans="1:2">
      <c r="A2237">
        <v>6967</v>
      </c>
      <c r="B2237" t="s">
        <v>702</v>
      </c>
    </row>
    <row r="2238" spans="1:2">
      <c r="A2238">
        <v>6968</v>
      </c>
      <c r="B2238" t="s">
        <v>14401</v>
      </c>
    </row>
    <row r="2239" spans="1:2">
      <c r="A2239">
        <v>6969</v>
      </c>
      <c r="B2239" t="s">
        <v>14402</v>
      </c>
    </row>
    <row r="2240" spans="1:2">
      <c r="A2240">
        <v>6970</v>
      </c>
      <c r="B2240" t="s">
        <v>14403</v>
      </c>
    </row>
    <row r="2241" spans="1:2">
      <c r="A2241">
        <v>6971</v>
      </c>
      <c r="B2241" t="s">
        <v>14404</v>
      </c>
    </row>
    <row r="2242" spans="1:2">
      <c r="A2242">
        <v>6972</v>
      </c>
      <c r="B2242" t="s">
        <v>14405</v>
      </c>
    </row>
    <row r="2243" spans="1:2">
      <c r="A2243">
        <v>6973</v>
      </c>
      <c r="B2243" t="s">
        <v>14406</v>
      </c>
    </row>
    <row r="2244" spans="1:2">
      <c r="A2244">
        <v>6974</v>
      </c>
      <c r="B2244" t="s">
        <v>14407</v>
      </c>
    </row>
    <row r="2245" spans="1:2">
      <c r="A2245">
        <v>6975</v>
      </c>
      <c r="B2245" t="s">
        <v>14408</v>
      </c>
    </row>
    <row r="2246" spans="1:2">
      <c r="A2246">
        <v>6976</v>
      </c>
      <c r="B2246" t="s">
        <v>14409</v>
      </c>
    </row>
    <row r="2247" spans="1:2">
      <c r="A2247">
        <v>6977</v>
      </c>
      <c r="B2247" t="s">
        <v>14410</v>
      </c>
    </row>
    <row r="2248" spans="1:2">
      <c r="A2248">
        <v>6978</v>
      </c>
      <c r="B2248" t="s">
        <v>14411</v>
      </c>
    </row>
    <row r="2249" spans="1:2">
      <c r="A2249">
        <v>6979</v>
      </c>
      <c r="B2249" t="s">
        <v>14412</v>
      </c>
    </row>
    <row r="2250" spans="1:2">
      <c r="A2250">
        <v>6980</v>
      </c>
      <c r="B2250" t="s">
        <v>14413</v>
      </c>
    </row>
    <row r="2251" spans="1:2">
      <c r="A2251">
        <v>6981</v>
      </c>
      <c r="B2251" t="s">
        <v>14414</v>
      </c>
    </row>
    <row r="2252" spans="1:2">
      <c r="A2252">
        <v>6982</v>
      </c>
      <c r="B2252" t="s">
        <v>14415</v>
      </c>
    </row>
    <row r="2253" spans="1:2">
      <c r="A2253">
        <v>6983</v>
      </c>
      <c r="B2253" t="s">
        <v>14416</v>
      </c>
    </row>
    <row r="2254" spans="1:2">
      <c r="A2254">
        <v>6984</v>
      </c>
      <c r="B2254" t="s">
        <v>14417</v>
      </c>
    </row>
    <row r="2255" spans="1:2">
      <c r="A2255">
        <v>6985</v>
      </c>
      <c r="B2255" t="s">
        <v>14418</v>
      </c>
    </row>
    <row r="2256" spans="1:2">
      <c r="A2256">
        <v>6986</v>
      </c>
      <c r="B2256" t="s">
        <v>14419</v>
      </c>
    </row>
    <row r="2257" spans="1:2">
      <c r="A2257">
        <v>6987</v>
      </c>
      <c r="B2257" t="s">
        <v>14420</v>
      </c>
    </row>
    <row r="2258" spans="1:2">
      <c r="A2258">
        <v>6988</v>
      </c>
      <c r="B2258" t="s">
        <v>14421</v>
      </c>
    </row>
    <row r="2259" spans="1:2">
      <c r="A2259">
        <v>6989</v>
      </c>
      <c r="B2259" t="s">
        <v>14422</v>
      </c>
    </row>
    <row r="2260" spans="1:2">
      <c r="A2260">
        <v>6990</v>
      </c>
      <c r="B2260" t="s">
        <v>353</v>
      </c>
    </row>
    <row r="2261" spans="1:2">
      <c r="A2261">
        <v>6991</v>
      </c>
      <c r="B2261" t="s">
        <v>14423</v>
      </c>
    </row>
    <row r="2262" spans="1:2">
      <c r="A2262">
        <v>6992</v>
      </c>
      <c r="B2262" t="s">
        <v>14424</v>
      </c>
    </row>
    <row r="2263" spans="1:2">
      <c r="A2263">
        <v>6993</v>
      </c>
      <c r="B2263" t="s">
        <v>14425</v>
      </c>
    </row>
    <row r="2264" spans="1:2">
      <c r="A2264">
        <v>6994</v>
      </c>
      <c r="B2264" t="s">
        <v>14426</v>
      </c>
    </row>
    <row r="2265" spans="1:2">
      <c r="A2265">
        <v>6995</v>
      </c>
      <c r="B2265" t="s">
        <v>14427</v>
      </c>
    </row>
    <row r="2266" spans="1:2">
      <c r="A2266">
        <v>6996</v>
      </c>
      <c r="B2266" t="s">
        <v>14428</v>
      </c>
    </row>
    <row r="2267" spans="1:2">
      <c r="A2267">
        <v>6997</v>
      </c>
      <c r="B2267" t="s">
        <v>14429</v>
      </c>
    </row>
    <row r="2268" spans="1:2">
      <c r="A2268">
        <v>6998</v>
      </c>
      <c r="B2268" t="s">
        <v>14430</v>
      </c>
    </row>
    <row r="2269" spans="1:2">
      <c r="A2269">
        <v>6999</v>
      </c>
      <c r="B2269" t="s">
        <v>14431</v>
      </c>
    </row>
    <row r="2270" spans="1:2">
      <c r="A2270">
        <v>7000</v>
      </c>
      <c r="B2270" t="s">
        <v>580</v>
      </c>
    </row>
    <row r="2271" spans="1:2">
      <c r="A2271">
        <v>7001</v>
      </c>
      <c r="B2271" t="s">
        <v>14432</v>
      </c>
    </row>
    <row r="2272" spans="1:2">
      <c r="A2272">
        <v>7002</v>
      </c>
      <c r="B2272" t="s">
        <v>14433</v>
      </c>
    </row>
    <row r="2273" spans="1:2">
      <c r="A2273">
        <v>7003</v>
      </c>
      <c r="B2273" t="s">
        <v>14434</v>
      </c>
    </row>
    <row r="2274" spans="1:2">
      <c r="A2274">
        <v>7004</v>
      </c>
      <c r="B2274" t="s">
        <v>14435</v>
      </c>
    </row>
    <row r="2275" spans="1:2">
      <c r="A2275">
        <v>7005</v>
      </c>
      <c r="B2275" t="s">
        <v>14436</v>
      </c>
    </row>
    <row r="2276" spans="1:2">
      <c r="A2276">
        <v>7006</v>
      </c>
      <c r="B2276" t="s">
        <v>14437</v>
      </c>
    </row>
    <row r="2277" spans="1:2">
      <c r="A2277">
        <v>7007</v>
      </c>
      <c r="B2277" t="s">
        <v>14438</v>
      </c>
    </row>
    <row r="2278" spans="1:2">
      <c r="A2278">
        <v>7008</v>
      </c>
      <c r="B2278" t="s">
        <v>14439</v>
      </c>
    </row>
    <row r="2279" spans="1:2">
      <c r="A2279">
        <v>7009</v>
      </c>
      <c r="B2279" t="s">
        <v>14440</v>
      </c>
    </row>
    <row r="2280" spans="1:2">
      <c r="A2280">
        <v>7010</v>
      </c>
      <c r="B2280" t="s">
        <v>14441</v>
      </c>
    </row>
    <row r="2281" spans="1:2">
      <c r="A2281">
        <v>7011</v>
      </c>
      <c r="B2281" t="s">
        <v>14442</v>
      </c>
    </row>
    <row r="2282" spans="1:2">
      <c r="A2282">
        <v>7012</v>
      </c>
      <c r="B2282" t="s">
        <v>14443</v>
      </c>
    </row>
    <row r="2283" spans="1:2">
      <c r="A2283">
        <v>7013</v>
      </c>
      <c r="B2283" t="s">
        <v>14444</v>
      </c>
    </row>
    <row r="2284" spans="1:2">
      <c r="A2284">
        <v>7014</v>
      </c>
      <c r="B2284" t="s">
        <v>14445</v>
      </c>
    </row>
    <row r="2285" spans="1:2">
      <c r="A2285">
        <v>7015</v>
      </c>
      <c r="B2285" t="s">
        <v>14446</v>
      </c>
    </row>
    <row r="2286" spans="1:2">
      <c r="A2286">
        <v>7016</v>
      </c>
      <c r="B2286" t="s">
        <v>14447</v>
      </c>
    </row>
    <row r="2287" spans="1:2">
      <c r="A2287">
        <v>7017</v>
      </c>
      <c r="B2287" t="s">
        <v>14448</v>
      </c>
    </row>
    <row r="2288" spans="1:2">
      <c r="A2288">
        <v>7018</v>
      </c>
      <c r="B2288" t="s">
        <v>14449</v>
      </c>
    </row>
    <row r="2289" spans="1:2">
      <c r="A2289">
        <v>7019</v>
      </c>
      <c r="B2289" t="s">
        <v>14450</v>
      </c>
    </row>
    <row r="2290" spans="1:2">
      <c r="A2290">
        <v>7020</v>
      </c>
      <c r="B2290" t="s">
        <v>14451</v>
      </c>
    </row>
    <row r="2291" spans="1:2">
      <c r="A2291">
        <v>7021</v>
      </c>
      <c r="B2291" t="s">
        <v>14452</v>
      </c>
    </row>
    <row r="2292" spans="1:2">
      <c r="A2292">
        <v>7022</v>
      </c>
      <c r="B2292" t="s">
        <v>14453</v>
      </c>
    </row>
    <row r="2293" spans="1:2">
      <c r="A2293">
        <v>7023</v>
      </c>
      <c r="B2293" t="s">
        <v>14454</v>
      </c>
    </row>
    <row r="2294" spans="1:2">
      <c r="A2294">
        <v>7024</v>
      </c>
      <c r="B2294" t="s">
        <v>14455</v>
      </c>
    </row>
    <row r="2295" spans="1:2">
      <c r="A2295">
        <v>7025</v>
      </c>
      <c r="B2295" t="s">
        <v>14456</v>
      </c>
    </row>
    <row r="2296" spans="1:2">
      <c r="A2296">
        <v>7026</v>
      </c>
      <c r="B2296" t="s">
        <v>14457</v>
      </c>
    </row>
    <row r="2297" spans="1:2">
      <c r="A2297">
        <v>7027</v>
      </c>
      <c r="B2297" t="s">
        <v>14458</v>
      </c>
    </row>
    <row r="2298" spans="1:2">
      <c r="A2298">
        <v>7028</v>
      </c>
      <c r="B2298" t="s">
        <v>14459</v>
      </c>
    </row>
    <row r="2299" spans="1:2">
      <c r="A2299">
        <v>7029</v>
      </c>
      <c r="B2299" t="s">
        <v>14460</v>
      </c>
    </row>
    <row r="2300" spans="1:2">
      <c r="A2300">
        <v>7030</v>
      </c>
      <c r="B2300" t="s">
        <v>14461</v>
      </c>
    </row>
    <row r="2301" spans="1:2">
      <c r="A2301">
        <v>7031</v>
      </c>
      <c r="B2301">
        <v>0</v>
      </c>
    </row>
    <row r="2302" spans="1:2">
      <c r="A2302">
        <v>7032</v>
      </c>
      <c r="B2302" t="s">
        <v>14462</v>
      </c>
    </row>
    <row r="2303" spans="1:2">
      <c r="A2303">
        <v>7033</v>
      </c>
      <c r="B2303" t="s">
        <v>14463</v>
      </c>
    </row>
    <row r="2304" spans="1:2">
      <c r="A2304">
        <v>7034</v>
      </c>
      <c r="B2304" t="s">
        <v>14464</v>
      </c>
    </row>
    <row r="2305" spans="1:2">
      <c r="A2305">
        <v>7035</v>
      </c>
      <c r="B2305" t="s">
        <v>14465</v>
      </c>
    </row>
    <row r="2306" spans="1:2">
      <c r="A2306">
        <v>7036</v>
      </c>
      <c r="B2306" t="s">
        <v>14466</v>
      </c>
    </row>
    <row r="2307" spans="1:2">
      <c r="A2307">
        <v>7037</v>
      </c>
      <c r="B2307" t="s">
        <v>14467</v>
      </c>
    </row>
    <row r="2308" spans="1:2">
      <c r="A2308">
        <v>7038</v>
      </c>
      <c r="B2308" t="s">
        <v>14468</v>
      </c>
    </row>
    <row r="2309" spans="1:2">
      <c r="A2309">
        <v>7039</v>
      </c>
      <c r="B2309" t="s">
        <v>14469</v>
      </c>
    </row>
    <row r="2310" spans="1:2">
      <c r="A2310">
        <v>7040</v>
      </c>
      <c r="B2310" t="s">
        <v>507</v>
      </c>
    </row>
    <row r="2311" spans="1:2">
      <c r="A2311">
        <v>7041</v>
      </c>
      <c r="B2311" t="s">
        <v>14470</v>
      </c>
    </row>
    <row r="2312" spans="1:2">
      <c r="A2312">
        <v>7042</v>
      </c>
      <c r="B2312" t="s">
        <v>14471</v>
      </c>
    </row>
    <row r="2313" spans="1:2">
      <c r="A2313">
        <v>7043</v>
      </c>
      <c r="B2313" t="s">
        <v>14472</v>
      </c>
    </row>
    <row r="2314" spans="1:2">
      <c r="A2314">
        <v>7044</v>
      </c>
      <c r="B2314" t="s">
        <v>14473</v>
      </c>
    </row>
    <row r="2315" spans="1:2">
      <c r="A2315">
        <v>7045</v>
      </c>
      <c r="B2315" t="s">
        <v>14474</v>
      </c>
    </row>
    <row r="2316" spans="1:2">
      <c r="A2316">
        <v>7046</v>
      </c>
      <c r="B2316" t="s">
        <v>14475</v>
      </c>
    </row>
    <row r="2317" spans="1:2">
      <c r="A2317">
        <v>7047</v>
      </c>
      <c r="B2317" t="s">
        <v>14476</v>
      </c>
    </row>
    <row r="2318" spans="1:2">
      <c r="A2318">
        <v>7048</v>
      </c>
      <c r="B2318" t="s">
        <v>14477</v>
      </c>
    </row>
    <row r="2319" spans="1:2">
      <c r="A2319">
        <v>7049</v>
      </c>
      <c r="B2319" t="s">
        <v>14478</v>
      </c>
    </row>
    <row r="2320" spans="1:2">
      <c r="A2320">
        <v>7050</v>
      </c>
      <c r="B2320" t="s">
        <v>14479</v>
      </c>
    </row>
    <row r="2321" spans="1:2">
      <c r="A2321">
        <v>7051</v>
      </c>
      <c r="B2321" t="s">
        <v>2023</v>
      </c>
    </row>
    <row r="2322" spans="1:2">
      <c r="A2322">
        <v>7052</v>
      </c>
      <c r="B2322" t="s">
        <v>14480</v>
      </c>
    </row>
    <row r="2323" spans="1:2">
      <c r="A2323">
        <v>7053</v>
      </c>
      <c r="B2323" t="s">
        <v>14481</v>
      </c>
    </row>
    <row r="2324" spans="1:2">
      <c r="A2324">
        <v>7054</v>
      </c>
      <c r="B2324" t="s">
        <v>152</v>
      </c>
    </row>
    <row r="2325" spans="1:2">
      <c r="A2325">
        <v>7055</v>
      </c>
      <c r="B2325" t="s">
        <v>14482</v>
      </c>
    </row>
    <row r="2326" spans="1:2">
      <c r="A2326">
        <v>7056</v>
      </c>
      <c r="B2326" t="s">
        <v>14483</v>
      </c>
    </row>
    <row r="2327" spans="1:2">
      <c r="A2327">
        <v>7057</v>
      </c>
      <c r="B2327" t="s">
        <v>14484</v>
      </c>
    </row>
    <row r="2328" spans="1:2">
      <c r="A2328">
        <v>7058</v>
      </c>
      <c r="B2328" t="s">
        <v>14485</v>
      </c>
    </row>
    <row r="2329" spans="1:2">
      <c r="A2329">
        <v>7059</v>
      </c>
      <c r="B2329" t="s">
        <v>14486</v>
      </c>
    </row>
    <row r="2330" spans="1:2">
      <c r="A2330">
        <v>7060</v>
      </c>
      <c r="B2330" t="s">
        <v>14487</v>
      </c>
    </row>
    <row r="2331" spans="1:2">
      <c r="A2331">
        <v>7061</v>
      </c>
      <c r="B2331" t="s">
        <v>14488</v>
      </c>
    </row>
    <row r="2332" spans="1:2">
      <c r="A2332">
        <v>7062</v>
      </c>
      <c r="B2332" t="s">
        <v>14489</v>
      </c>
    </row>
    <row r="2333" spans="1:2">
      <c r="A2333">
        <v>7063</v>
      </c>
      <c r="B2333" t="s">
        <v>14490</v>
      </c>
    </row>
    <row r="2334" spans="1:2">
      <c r="A2334">
        <v>7064</v>
      </c>
      <c r="B2334" t="s">
        <v>14491</v>
      </c>
    </row>
    <row r="2335" spans="1:2">
      <c r="A2335">
        <v>7065</v>
      </c>
      <c r="B2335" t="s">
        <v>14492</v>
      </c>
    </row>
    <row r="2336" spans="1:2">
      <c r="A2336">
        <v>7066</v>
      </c>
      <c r="B2336" t="s">
        <v>14493</v>
      </c>
    </row>
    <row r="2337" spans="1:2">
      <c r="A2337">
        <v>7067</v>
      </c>
      <c r="B2337" t="s">
        <v>966</v>
      </c>
    </row>
    <row r="2338" spans="1:2">
      <c r="A2338">
        <v>7068</v>
      </c>
      <c r="B2338" t="s">
        <v>329</v>
      </c>
    </row>
    <row r="2339" spans="1:2">
      <c r="A2339">
        <v>7069</v>
      </c>
      <c r="B2339" t="s">
        <v>14494</v>
      </c>
    </row>
    <row r="2340" spans="1:2">
      <c r="A2340">
        <v>7070</v>
      </c>
      <c r="B2340" t="s">
        <v>14495</v>
      </c>
    </row>
    <row r="2341" spans="1:2">
      <c r="A2341">
        <v>7071</v>
      </c>
      <c r="B2341" t="s">
        <v>14496</v>
      </c>
    </row>
    <row r="2342" spans="1:2">
      <c r="A2342">
        <v>7072</v>
      </c>
      <c r="B2342" t="s">
        <v>14497</v>
      </c>
    </row>
    <row r="2343" spans="1:2">
      <c r="A2343">
        <v>7073</v>
      </c>
      <c r="B2343" t="s">
        <v>14498</v>
      </c>
    </row>
    <row r="2344" spans="1:2">
      <c r="A2344">
        <v>7074</v>
      </c>
      <c r="B2344" t="s">
        <v>14499</v>
      </c>
    </row>
    <row r="2345" spans="1:2">
      <c r="A2345">
        <v>7075</v>
      </c>
      <c r="B2345" t="s">
        <v>14500</v>
      </c>
    </row>
    <row r="2346" spans="1:2">
      <c r="A2346">
        <v>7076</v>
      </c>
      <c r="B2346" t="s">
        <v>14501</v>
      </c>
    </row>
    <row r="2347" spans="1:2">
      <c r="A2347">
        <v>7077</v>
      </c>
      <c r="B2347" t="s">
        <v>14502</v>
      </c>
    </row>
    <row r="2348" spans="1:2">
      <c r="A2348">
        <v>7078</v>
      </c>
      <c r="B2348" t="s">
        <v>14503</v>
      </c>
    </row>
    <row r="2349" spans="1:2">
      <c r="A2349">
        <v>7079</v>
      </c>
      <c r="B2349" t="s">
        <v>14504</v>
      </c>
    </row>
    <row r="2350" spans="1:2">
      <c r="A2350">
        <v>7080</v>
      </c>
      <c r="B2350" t="s">
        <v>14505</v>
      </c>
    </row>
    <row r="2351" spans="1:2">
      <c r="A2351">
        <v>7081</v>
      </c>
      <c r="B2351" t="s">
        <v>14506</v>
      </c>
    </row>
    <row r="2352" spans="1:2">
      <c r="A2352">
        <v>7082</v>
      </c>
      <c r="B2352" t="s">
        <v>14507</v>
      </c>
    </row>
    <row r="2353" spans="1:2">
      <c r="A2353">
        <v>7083</v>
      </c>
      <c r="B2353" t="s">
        <v>14508</v>
      </c>
    </row>
    <row r="2354" spans="1:2">
      <c r="A2354">
        <v>7084</v>
      </c>
      <c r="B2354" t="s">
        <v>14509</v>
      </c>
    </row>
    <row r="2355" spans="1:2">
      <c r="A2355">
        <v>7085</v>
      </c>
      <c r="B2355" t="s">
        <v>14510</v>
      </c>
    </row>
    <row r="2356" spans="1:2">
      <c r="A2356">
        <v>7086</v>
      </c>
      <c r="B2356" t="s">
        <v>14511</v>
      </c>
    </row>
    <row r="2357" spans="1:2">
      <c r="A2357">
        <v>7087</v>
      </c>
      <c r="B2357" t="s">
        <v>14512</v>
      </c>
    </row>
    <row r="2358" spans="1:2">
      <c r="A2358">
        <v>7088</v>
      </c>
      <c r="B2358" t="s">
        <v>14513</v>
      </c>
    </row>
    <row r="2359" spans="1:2">
      <c r="A2359">
        <v>7089</v>
      </c>
      <c r="B2359" t="s">
        <v>14514</v>
      </c>
    </row>
    <row r="2360" spans="1:2">
      <c r="A2360">
        <v>7090</v>
      </c>
      <c r="B2360" t="s">
        <v>14515</v>
      </c>
    </row>
    <row r="2361" spans="1:2">
      <c r="A2361">
        <v>7091</v>
      </c>
      <c r="B2361" t="s">
        <v>14516</v>
      </c>
    </row>
    <row r="2362" spans="1:2">
      <c r="A2362">
        <v>7092</v>
      </c>
      <c r="B2362" t="s">
        <v>14517</v>
      </c>
    </row>
    <row r="2363" spans="1:2">
      <c r="A2363">
        <v>7093</v>
      </c>
      <c r="B2363" t="s">
        <v>14518</v>
      </c>
    </row>
    <row r="2364" spans="1:2">
      <c r="A2364">
        <v>7094</v>
      </c>
      <c r="B2364" t="s">
        <v>14519</v>
      </c>
    </row>
    <row r="2365" spans="1:2">
      <c r="A2365">
        <v>7095</v>
      </c>
      <c r="B2365" t="s">
        <v>14520</v>
      </c>
    </row>
    <row r="2366" spans="1:2">
      <c r="A2366">
        <v>7096</v>
      </c>
      <c r="B2366" t="s">
        <v>14521</v>
      </c>
    </row>
    <row r="2367" spans="1:2">
      <c r="A2367">
        <v>7097</v>
      </c>
      <c r="B2367" t="s">
        <v>14522</v>
      </c>
    </row>
    <row r="2368" spans="1:2">
      <c r="A2368">
        <v>7098</v>
      </c>
      <c r="B2368" t="s">
        <v>14523</v>
      </c>
    </row>
    <row r="2369" spans="1:2">
      <c r="A2369">
        <v>7099</v>
      </c>
      <c r="B2369" t="s">
        <v>14524</v>
      </c>
    </row>
    <row r="2370" spans="1:2">
      <c r="A2370">
        <v>7100</v>
      </c>
      <c r="B2370" t="s">
        <v>14525</v>
      </c>
    </row>
    <row r="2371" spans="1:2">
      <c r="A2371">
        <v>7101</v>
      </c>
      <c r="B2371" t="s">
        <v>14526</v>
      </c>
    </row>
    <row r="2372" spans="1:2">
      <c r="A2372">
        <v>7102</v>
      </c>
      <c r="B2372" t="s">
        <v>14527</v>
      </c>
    </row>
    <row r="2373" spans="1:2">
      <c r="A2373">
        <v>7103</v>
      </c>
      <c r="B2373" t="s">
        <v>14528</v>
      </c>
    </row>
    <row r="2374" spans="1:2">
      <c r="A2374">
        <v>7104</v>
      </c>
      <c r="B2374" t="s">
        <v>14529</v>
      </c>
    </row>
    <row r="2375" spans="1:2">
      <c r="A2375">
        <v>7105</v>
      </c>
      <c r="B2375" t="s">
        <v>14530</v>
      </c>
    </row>
    <row r="2376" spans="1:2">
      <c r="A2376">
        <v>7106</v>
      </c>
      <c r="B2376" t="s">
        <v>14531</v>
      </c>
    </row>
    <row r="2377" spans="1:2">
      <c r="A2377">
        <v>7107</v>
      </c>
      <c r="B2377" t="s">
        <v>14532</v>
      </c>
    </row>
    <row r="2378" spans="1:2">
      <c r="A2378">
        <v>7108</v>
      </c>
      <c r="B2378" t="s">
        <v>14533</v>
      </c>
    </row>
    <row r="2379" spans="1:2">
      <c r="A2379">
        <v>7109</v>
      </c>
      <c r="B2379" t="s">
        <v>14534</v>
      </c>
    </row>
    <row r="2380" spans="1:2">
      <c r="A2380">
        <v>7110</v>
      </c>
      <c r="B2380" t="s">
        <v>14535</v>
      </c>
    </row>
    <row r="2381" spans="1:2">
      <c r="A2381">
        <v>7111</v>
      </c>
      <c r="B2381" t="s">
        <v>14536</v>
      </c>
    </row>
    <row r="2382" spans="1:2">
      <c r="A2382">
        <v>7112</v>
      </c>
      <c r="B2382" t="s">
        <v>14537</v>
      </c>
    </row>
    <row r="2383" spans="1:2">
      <c r="A2383">
        <v>7113</v>
      </c>
      <c r="B2383" t="s">
        <v>14538</v>
      </c>
    </row>
    <row r="2384" spans="1:2">
      <c r="A2384">
        <v>7114</v>
      </c>
      <c r="B2384" t="s">
        <v>14539</v>
      </c>
    </row>
    <row r="2385" spans="1:2">
      <c r="A2385">
        <v>7115</v>
      </c>
      <c r="B2385" t="s">
        <v>541</v>
      </c>
    </row>
    <row r="2386" spans="1:2">
      <c r="A2386">
        <v>7116</v>
      </c>
      <c r="B2386" t="s">
        <v>473</v>
      </c>
    </row>
    <row r="2387" spans="1:2">
      <c r="A2387">
        <v>7117</v>
      </c>
      <c r="B2387" t="s">
        <v>14540</v>
      </c>
    </row>
    <row r="2388" spans="1:2">
      <c r="A2388">
        <v>7118</v>
      </c>
      <c r="B2388" t="s">
        <v>14541</v>
      </c>
    </row>
    <row r="2389" spans="1:2">
      <c r="A2389">
        <v>7119</v>
      </c>
      <c r="B2389" t="s">
        <v>14542</v>
      </c>
    </row>
    <row r="2390" spans="1:2">
      <c r="A2390">
        <v>7120</v>
      </c>
      <c r="B2390" t="s">
        <v>14543</v>
      </c>
    </row>
    <row r="2391" spans="1:2">
      <c r="A2391">
        <v>7121</v>
      </c>
      <c r="B2391" t="s">
        <v>14544</v>
      </c>
    </row>
    <row r="2392" spans="1:2">
      <c r="A2392">
        <v>7122</v>
      </c>
      <c r="B2392" t="s">
        <v>14545</v>
      </c>
    </row>
    <row r="2393" spans="1:2">
      <c r="A2393">
        <v>7123</v>
      </c>
      <c r="B2393" t="s">
        <v>14546</v>
      </c>
    </row>
    <row r="2394" spans="1:2">
      <c r="A2394">
        <v>7124</v>
      </c>
      <c r="B2394" t="s">
        <v>14547</v>
      </c>
    </row>
    <row r="2395" spans="1:2">
      <c r="A2395">
        <v>7125</v>
      </c>
      <c r="B2395" t="s">
        <v>14548</v>
      </c>
    </row>
    <row r="2396" spans="1:2">
      <c r="A2396">
        <v>7126</v>
      </c>
      <c r="B2396" t="s">
        <v>14549</v>
      </c>
    </row>
    <row r="2397" spans="1:2">
      <c r="A2397">
        <v>7127</v>
      </c>
      <c r="B2397" t="s">
        <v>14550</v>
      </c>
    </row>
    <row r="2398" spans="1:2">
      <c r="A2398">
        <v>7128</v>
      </c>
      <c r="B2398" t="s">
        <v>14551</v>
      </c>
    </row>
    <row r="2399" spans="1:2">
      <c r="A2399">
        <v>7129</v>
      </c>
      <c r="B2399" t="s">
        <v>14552</v>
      </c>
    </row>
    <row r="2400" spans="1:2">
      <c r="A2400">
        <v>7130</v>
      </c>
      <c r="B2400" t="s">
        <v>14553</v>
      </c>
    </row>
    <row r="2401" spans="1:2">
      <c r="A2401">
        <v>7131</v>
      </c>
      <c r="B2401" t="s">
        <v>14554</v>
      </c>
    </row>
    <row r="2402" spans="1:2">
      <c r="A2402">
        <v>7132</v>
      </c>
      <c r="B2402" t="s">
        <v>14555</v>
      </c>
    </row>
    <row r="2403" spans="1:2">
      <c r="A2403">
        <v>7133</v>
      </c>
      <c r="B2403" t="s">
        <v>14556</v>
      </c>
    </row>
    <row r="2404" spans="1:2">
      <c r="A2404">
        <v>7134</v>
      </c>
      <c r="B2404" t="s">
        <v>14557</v>
      </c>
    </row>
    <row r="2405" spans="1:2">
      <c r="A2405">
        <v>7135</v>
      </c>
      <c r="B2405" t="s">
        <v>14558</v>
      </c>
    </row>
    <row r="2406" spans="1:2">
      <c r="A2406">
        <v>7136</v>
      </c>
      <c r="B2406" t="s">
        <v>14559</v>
      </c>
    </row>
    <row r="2407" spans="1:2">
      <c r="A2407">
        <v>7137</v>
      </c>
      <c r="B2407" t="s">
        <v>14560</v>
      </c>
    </row>
    <row r="2408" spans="1:2">
      <c r="A2408">
        <v>7138</v>
      </c>
      <c r="B2408" t="s">
        <v>875</v>
      </c>
    </row>
    <row r="2409" spans="1:2">
      <c r="A2409">
        <v>7139</v>
      </c>
      <c r="B2409" t="s">
        <v>14561</v>
      </c>
    </row>
    <row r="2410" spans="1:2">
      <c r="A2410">
        <v>7140</v>
      </c>
      <c r="B2410" t="s">
        <v>14562</v>
      </c>
    </row>
    <row r="2411" spans="1:2">
      <c r="A2411">
        <v>7141</v>
      </c>
      <c r="B2411" t="s">
        <v>14563</v>
      </c>
    </row>
    <row r="2412" spans="1:2">
      <c r="A2412">
        <v>7142</v>
      </c>
      <c r="B2412" t="s">
        <v>14564</v>
      </c>
    </row>
    <row r="2413" spans="1:2">
      <c r="A2413">
        <v>7143</v>
      </c>
      <c r="B2413" t="s">
        <v>14565</v>
      </c>
    </row>
    <row r="2414" spans="1:2">
      <c r="A2414">
        <v>7144</v>
      </c>
      <c r="B2414" t="s">
        <v>14566</v>
      </c>
    </row>
    <row r="2415" spans="1:2">
      <c r="A2415">
        <v>7145</v>
      </c>
      <c r="B2415" t="s">
        <v>14567</v>
      </c>
    </row>
    <row r="2416" spans="1:2">
      <c r="A2416">
        <v>7146</v>
      </c>
      <c r="B2416" t="s">
        <v>14568</v>
      </c>
    </row>
    <row r="2417" spans="1:2">
      <c r="A2417">
        <v>7147</v>
      </c>
      <c r="B2417" t="s">
        <v>14569</v>
      </c>
    </row>
    <row r="2418" spans="1:2">
      <c r="A2418">
        <v>7148</v>
      </c>
      <c r="B2418" t="s">
        <v>14570</v>
      </c>
    </row>
    <row r="2419" spans="1:2">
      <c r="A2419">
        <v>7149</v>
      </c>
      <c r="B2419" t="s">
        <v>14571</v>
      </c>
    </row>
    <row r="2420" spans="1:2">
      <c r="A2420">
        <v>7150</v>
      </c>
      <c r="B2420" t="s">
        <v>1998</v>
      </c>
    </row>
    <row r="2421" spans="1:2">
      <c r="A2421">
        <v>7151</v>
      </c>
      <c r="B2421" t="s">
        <v>14572</v>
      </c>
    </row>
    <row r="2422" spans="1:2">
      <c r="A2422">
        <v>7152</v>
      </c>
      <c r="B2422" t="s">
        <v>14573</v>
      </c>
    </row>
    <row r="2423" spans="1:2">
      <c r="A2423">
        <v>7153</v>
      </c>
      <c r="B2423" t="s">
        <v>14574</v>
      </c>
    </row>
    <row r="2424" spans="1:2">
      <c r="A2424">
        <v>7154</v>
      </c>
      <c r="B2424" t="s">
        <v>586</v>
      </c>
    </row>
    <row r="2425" spans="1:2">
      <c r="A2425">
        <v>7155</v>
      </c>
      <c r="B2425" t="s">
        <v>14575</v>
      </c>
    </row>
    <row r="2426" spans="1:2">
      <c r="A2426">
        <v>7156</v>
      </c>
      <c r="B2426" t="s">
        <v>14576</v>
      </c>
    </row>
    <row r="2427" spans="1:2">
      <c r="A2427">
        <v>7157</v>
      </c>
      <c r="B2427" t="s">
        <v>14577</v>
      </c>
    </row>
    <row r="2428" spans="1:2">
      <c r="A2428">
        <v>7158</v>
      </c>
      <c r="B2428" t="s">
        <v>14578</v>
      </c>
    </row>
    <row r="2429" spans="1:2">
      <c r="A2429">
        <v>7159</v>
      </c>
      <c r="B2429" t="s">
        <v>14579</v>
      </c>
    </row>
    <row r="2430" spans="1:2">
      <c r="A2430">
        <v>7160</v>
      </c>
      <c r="B2430" t="s">
        <v>14580</v>
      </c>
    </row>
    <row r="2431" spans="1:2">
      <c r="A2431">
        <v>7161</v>
      </c>
      <c r="B2431" t="s">
        <v>14581</v>
      </c>
    </row>
    <row r="2432" spans="1:2">
      <c r="A2432">
        <v>7162</v>
      </c>
      <c r="B2432" t="s">
        <v>14582</v>
      </c>
    </row>
    <row r="2433" spans="1:2">
      <c r="A2433">
        <v>7163</v>
      </c>
      <c r="B2433" t="s">
        <v>14583</v>
      </c>
    </row>
    <row r="2434" spans="1:2">
      <c r="A2434">
        <v>7164</v>
      </c>
      <c r="B2434" t="s">
        <v>14584</v>
      </c>
    </row>
    <row r="2435" spans="1:2">
      <c r="A2435">
        <v>7165</v>
      </c>
      <c r="B2435" t="s">
        <v>14585</v>
      </c>
    </row>
    <row r="2436" spans="1:2">
      <c r="A2436">
        <v>7166</v>
      </c>
      <c r="B2436" t="s">
        <v>14586</v>
      </c>
    </row>
    <row r="2437" spans="1:2">
      <c r="A2437">
        <v>7167</v>
      </c>
      <c r="B2437" t="s">
        <v>14587</v>
      </c>
    </row>
    <row r="2438" spans="1:2">
      <c r="A2438">
        <v>7168</v>
      </c>
      <c r="B2438" t="s">
        <v>14588</v>
      </c>
    </row>
    <row r="2439" spans="1:2">
      <c r="A2439">
        <v>7169</v>
      </c>
      <c r="B2439" t="s">
        <v>14589</v>
      </c>
    </row>
    <row r="2440" spans="1:2">
      <c r="A2440">
        <v>7170</v>
      </c>
      <c r="B2440" t="s">
        <v>14590</v>
      </c>
    </row>
    <row r="2441" spans="1:2">
      <c r="A2441">
        <v>7171</v>
      </c>
      <c r="B2441" t="s">
        <v>401</v>
      </c>
    </row>
    <row r="2442" spans="1:2">
      <c r="A2442">
        <v>7172</v>
      </c>
      <c r="B2442" t="s">
        <v>14591</v>
      </c>
    </row>
    <row r="2443" spans="1:2">
      <c r="A2443">
        <v>7173</v>
      </c>
      <c r="B2443" t="s">
        <v>14592</v>
      </c>
    </row>
    <row r="2444" spans="1:2">
      <c r="A2444">
        <v>7174</v>
      </c>
      <c r="B2444" t="s">
        <v>14593</v>
      </c>
    </row>
    <row r="2445" spans="1:2">
      <c r="A2445">
        <v>7175</v>
      </c>
      <c r="B2445" t="s">
        <v>14594</v>
      </c>
    </row>
    <row r="2446" spans="1:2">
      <c r="A2446">
        <v>7176</v>
      </c>
      <c r="B2446" t="s">
        <v>14595</v>
      </c>
    </row>
    <row r="2447" spans="1:2">
      <c r="A2447">
        <v>7177</v>
      </c>
      <c r="B2447" t="s">
        <v>14596</v>
      </c>
    </row>
    <row r="2448" spans="1:2">
      <c r="A2448">
        <v>7178</v>
      </c>
      <c r="B2448" t="s">
        <v>14597</v>
      </c>
    </row>
    <row r="2449" spans="1:2">
      <c r="A2449">
        <v>7179</v>
      </c>
      <c r="B2449" t="s">
        <v>14598</v>
      </c>
    </row>
    <row r="2450" spans="1:2">
      <c r="A2450">
        <v>7180</v>
      </c>
      <c r="B2450" t="s">
        <v>14599</v>
      </c>
    </row>
    <row r="2451" spans="1:2">
      <c r="A2451">
        <v>7181</v>
      </c>
      <c r="B2451" t="s">
        <v>14600</v>
      </c>
    </row>
    <row r="2452" spans="1:2">
      <c r="A2452">
        <v>7182</v>
      </c>
      <c r="B2452" t="s">
        <v>14601</v>
      </c>
    </row>
    <row r="2453" spans="1:2">
      <c r="A2453">
        <v>7183</v>
      </c>
      <c r="B2453" t="s">
        <v>14602</v>
      </c>
    </row>
    <row r="2454" spans="1:2">
      <c r="A2454">
        <v>7184</v>
      </c>
      <c r="B2454" t="s">
        <v>14603</v>
      </c>
    </row>
    <row r="2455" spans="1:2">
      <c r="A2455">
        <v>7185</v>
      </c>
      <c r="B2455" t="s">
        <v>14604</v>
      </c>
    </row>
    <row r="2456" spans="1:2">
      <c r="A2456">
        <v>7186</v>
      </c>
      <c r="B2456" t="s">
        <v>641</v>
      </c>
    </row>
    <row r="2457" spans="1:2">
      <c r="A2457">
        <v>7187</v>
      </c>
      <c r="B2457" t="s">
        <v>289</v>
      </c>
    </row>
    <row r="2458" spans="1:2">
      <c r="A2458">
        <v>7188</v>
      </c>
      <c r="B2458" t="s">
        <v>14605</v>
      </c>
    </row>
    <row r="2459" spans="1:2">
      <c r="A2459">
        <v>7189</v>
      </c>
      <c r="B2459" t="s">
        <v>14606</v>
      </c>
    </row>
    <row r="2460" spans="1:2">
      <c r="A2460">
        <v>7190</v>
      </c>
      <c r="B2460" t="s">
        <v>14607</v>
      </c>
    </row>
    <row r="2461" spans="1:2">
      <c r="A2461">
        <v>7191</v>
      </c>
      <c r="B2461" t="s">
        <v>14608</v>
      </c>
    </row>
    <row r="2462" spans="1:2">
      <c r="A2462">
        <v>7192</v>
      </c>
      <c r="B2462" t="s">
        <v>14609</v>
      </c>
    </row>
    <row r="2463" spans="1:2">
      <c r="A2463">
        <v>7193</v>
      </c>
      <c r="B2463" t="s">
        <v>14610</v>
      </c>
    </row>
    <row r="2464" spans="1:2">
      <c r="A2464">
        <v>7194</v>
      </c>
      <c r="B2464" t="s">
        <v>14611</v>
      </c>
    </row>
    <row r="2465" spans="1:2">
      <c r="A2465">
        <v>7195</v>
      </c>
      <c r="B2465" t="s">
        <v>455</v>
      </c>
    </row>
    <row r="2466" spans="1:2">
      <c r="A2466">
        <v>7196</v>
      </c>
      <c r="B2466" t="s">
        <v>14612</v>
      </c>
    </row>
    <row r="2467" spans="1:2">
      <c r="A2467">
        <v>7197</v>
      </c>
      <c r="B2467" t="s">
        <v>14613</v>
      </c>
    </row>
    <row r="2468" spans="1:2">
      <c r="A2468">
        <v>7198</v>
      </c>
      <c r="B2468" t="s">
        <v>14614</v>
      </c>
    </row>
    <row r="2469" spans="1:2">
      <c r="A2469">
        <v>7199</v>
      </c>
      <c r="B2469" t="s">
        <v>14615</v>
      </c>
    </row>
    <row r="2470" spans="1:2">
      <c r="A2470">
        <v>7200</v>
      </c>
      <c r="B2470" t="s">
        <v>295</v>
      </c>
    </row>
    <row r="2471" spans="1:2">
      <c r="A2471">
        <v>7201</v>
      </c>
      <c r="B2471" t="s">
        <v>14616</v>
      </c>
    </row>
    <row r="2472" spans="1:2">
      <c r="A2472">
        <v>7202</v>
      </c>
      <c r="B2472" t="s">
        <v>14617</v>
      </c>
    </row>
    <row r="2473" spans="1:2">
      <c r="A2473">
        <v>7203</v>
      </c>
      <c r="B2473" t="s">
        <v>14618</v>
      </c>
    </row>
    <row r="2474" spans="1:2">
      <c r="A2474">
        <v>7204</v>
      </c>
      <c r="B2474" t="s">
        <v>14619</v>
      </c>
    </row>
    <row r="2475" spans="1:2">
      <c r="A2475">
        <v>7205</v>
      </c>
      <c r="B2475" t="s">
        <v>14620</v>
      </c>
    </row>
    <row r="2476" spans="1:2">
      <c r="A2476">
        <v>7206</v>
      </c>
      <c r="B2476" t="s">
        <v>14621</v>
      </c>
    </row>
    <row r="2477" spans="1:2">
      <c r="A2477">
        <v>7207</v>
      </c>
      <c r="B2477" t="s">
        <v>14622</v>
      </c>
    </row>
    <row r="2478" spans="1:2">
      <c r="A2478">
        <v>7208</v>
      </c>
      <c r="B2478" t="s">
        <v>485</v>
      </c>
    </row>
    <row r="2479" spans="1:2">
      <c r="A2479">
        <v>7209</v>
      </c>
      <c r="B2479" t="s">
        <v>14623</v>
      </c>
    </row>
    <row r="2480" spans="1:2">
      <c r="A2480">
        <v>7210</v>
      </c>
      <c r="B2480" t="s">
        <v>14624</v>
      </c>
    </row>
    <row r="2481" spans="1:2">
      <c r="A2481">
        <v>7211</v>
      </c>
      <c r="B2481" t="s">
        <v>14625</v>
      </c>
    </row>
    <row r="2482" spans="1:2">
      <c r="A2482">
        <v>7212</v>
      </c>
      <c r="B2482" t="s">
        <v>14626</v>
      </c>
    </row>
    <row r="2483" spans="1:2">
      <c r="A2483">
        <v>7213</v>
      </c>
      <c r="B2483" t="s">
        <v>14627</v>
      </c>
    </row>
    <row r="2484" spans="1:2">
      <c r="A2484">
        <v>7214</v>
      </c>
      <c r="B2484" t="s">
        <v>14628</v>
      </c>
    </row>
    <row r="2485" spans="1:2">
      <c r="A2485">
        <v>7215</v>
      </c>
      <c r="B2485" t="s">
        <v>14629</v>
      </c>
    </row>
    <row r="2486" spans="1:2">
      <c r="A2486">
        <v>7216</v>
      </c>
      <c r="B2486" t="s">
        <v>14630</v>
      </c>
    </row>
    <row r="2487" spans="1:2">
      <c r="A2487">
        <v>7217</v>
      </c>
      <c r="B2487" t="s">
        <v>14631</v>
      </c>
    </row>
    <row r="2488" spans="1:2">
      <c r="A2488">
        <v>7218</v>
      </c>
      <c r="B2488" t="s">
        <v>811</v>
      </c>
    </row>
    <row r="2489" spans="1:2">
      <c r="A2489">
        <v>7219</v>
      </c>
      <c r="B2489" t="s">
        <v>14632</v>
      </c>
    </row>
    <row r="2490" spans="1:2">
      <c r="A2490">
        <v>7220</v>
      </c>
      <c r="B2490" t="s">
        <v>14633</v>
      </c>
    </row>
    <row r="2491" spans="1:2">
      <c r="A2491">
        <v>7221</v>
      </c>
      <c r="B2491" t="s">
        <v>14634</v>
      </c>
    </row>
    <row r="2492" spans="1:2">
      <c r="A2492">
        <v>7222</v>
      </c>
      <c r="B2492" t="s">
        <v>14635</v>
      </c>
    </row>
    <row r="2493" spans="1:2">
      <c r="A2493">
        <v>7223</v>
      </c>
      <c r="B2493" t="s">
        <v>1936</v>
      </c>
    </row>
    <row r="2494" spans="1:2">
      <c r="A2494">
        <v>7224</v>
      </c>
      <c r="B2494" t="s">
        <v>14636</v>
      </c>
    </row>
    <row r="2495" spans="1:2">
      <c r="A2495">
        <v>7225</v>
      </c>
      <c r="B2495" t="s">
        <v>14637</v>
      </c>
    </row>
    <row r="2496" spans="1:2">
      <c r="A2496">
        <v>7226</v>
      </c>
      <c r="B2496" t="s">
        <v>14638</v>
      </c>
    </row>
    <row r="2497" spans="1:2">
      <c r="A2497">
        <v>7227</v>
      </c>
      <c r="B2497" t="s">
        <v>14639</v>
      </c>
    </row>
    <row r="2498" spans="1:2">
      <c r="A2498">
        <v>7228</v>
      </c>
      <c r="B2498" t="s">
        <v>14640</v>
      </c>
    </row>
    <row r="2499" spans="1:2">
      <c r="A2499">
        <v>7229</v>
      </c>
      <c r="B2499" t="s">
        <v>14641</v>
      </c>
    </row>
    <row r="2500" spans="1:2">
      <c r="A2500">
        <v>7230</v>
      </c>
      <c r="B2500" t="s">
        <v>14642</v>
      </c>
    </row>
    <row r="2501" spans="1:2">
      <c r="A2501">
        <v>7231</v>
      </c>
      <c r="B2501" t="s">
        <v>14643</v>
      </c>
    </row>
    <row r="2502" spans="1:2">
      <c r="A2502">
        <v>7232</v>
      </c>
      <c r="B2502">
        <v>2727</v>
      </c>
    </row>
    <row r="2503" spans="1:2">
      <c r="A2503">
        <v>7233</v>
      </c>
      <c r="B2503" t="s">
        <v>14644</v>
      </c>
    </row>
    <row r="2504" spans="1:2">
      <c r="A2504">
        <v>7234</v>
      </c>
      <c r="B2504" t="s">
        <v>14645</v>
      </c>
    </row>
    <row r="2505" spans="1:2">
      <c r="A2505">
        <v>7235</v>
      </c>
      <c r="B2505" t="s">
        <v>14646</v>
      </c>
    </row>
    <row r="2506" spans="1:2">
      <c r="A2506">
        <v>7236</v>
      </c>
      <c r="B2506" t="s">
        <v>14647</v>
      </c>
    </row>
    <row r="2507" spans="1:2">
      <c r="A2507">
        <v>7237</v>
      </c>
      <c r="B2507" t="s">
        <v>14648</v>
      </c>
    </row>
    <row r="2508" spans="1:2">
      <c r="A2508">
        <v>7238</v>
      </c>
      <c r="B2508" t="s">
        <v>14649</v>
      </c>
    </row>
    <row r="2509" spans="1:2">
      <c r="A2509">
        <v>7239</v>
      </c>
      <c r="B2509" t="s">
        <v>14650</v>
      </c>
    </row>
    <row r="2510" spans="1:2">
      <c r="A2510">
        <v>7240</v>
      </c>
      <c r="B2510" t="s">
        <v>14651</v>
      </c>
    </row>
    <row r="2511" spans="1:2">
      <c r="A2511">
        <v>7241</v>
      </c>
      <c r="B2511" t="s">
        <v>14652</v>
      </c>
    </row>
    <row r="2512" spans="1:2">
      <c r="A2512">
        <v>7242</v>
      </c>
      <c r="B2512" t="s">
        <v>14653</v>
      </c>
    </row>
    <row r="2513" spans="1:2">
      <c r="A2513">
        <v>7243</v>
      </c>
      <c r="B2513" t="s">
        <v>14654</v>
      </c>
    </row>
    <row r="2514" spans="1:2">
      <c r="A2514">
        <v>7244</v>
      </c>
      <c r="B2514" t="s">
        <v>14655</v>
      </c>
    </row>
    <row r="2515" spans="1:2">
      <c r="A2515">
        <v>7245</v>
      </c>
      <c r="B2515" t="s">
        <v>14656</v>
      </c>
    </row>
    <row r="2516" spans="1:2">
      <c r="A2516">
        <v>7246</v>
      </c>
      <c r="B2516" t="s">
        <v>14657</v>
      </c>
    </row>
    <row r="2517" spans="1:2">
      <c r="A2517">
        <v>7247</v>
      </c>
      <c r="B2517" t="s">
        <v>14658</v>
      </c>
    </row>
    <row r="2518" spans="1:2">
      <c r="A2518">
        <v>7248</v>
      </c>
      <c r="B2518" t="s">
        <v>14659</v>
      </c>
    </row>
    <row r="2519" spans="1:2">
      <c r="A2519">
        <v>7249</v>
      </c>
      <c r="B2519" t="s">
        <v>14660</v>
      </c>
    </row>
    <row r="2520" spans="1:2">
      <c r="A2520">
        <v>7250</v>
      </c>
      <c r="B2520" t="s">
        <v>14661</v>
      </c>
    </row>
    <row r="2521" spans="1:2">
      <c r="A2521">
        <v>7251</v>
      </c>
      <c r="B2521" t="s">
        <v>14662</v>
      </c>
    </row>
    <row r="2522" spans="1:2">
      <c r="A2522">
        <v>7252</v>
      </c>
      <c r="B2522" t="s">
        <v>14663</v>
      </c>
    </row>
    <row r="2523" spans="1:2">
      <c r="A2523">
        <v>7253</v>
      </c>
      <c r="B2523" t="s">
        <v>14664</v>
      </c>
    </row>
    <row r="2524" spans="1:2">
      <c r="A2524">
        <v>7254</v>
      </c>
      <c r="B2524" t="s">
        <v>14665</v>
      </c>
    </row>
    <row r="2525" spans="1:2">
      <c r="A2525">
        <v>7255</v>
      </c>
      <c r="B2525" t="s">
        <v>14666</v>
      </c>
    </row>
    <row r="2526" spans="1:2">
      <c r="A2526">
        <v>7256</v>
      </c>
      <c r="B2526" t="s">
        <v>14667</v>
      </c>
    </row>
    <row r="2527" spans="1:2">
      <c r="A2527">
        <v>7257</v>
      </c>
      <c r="B2527" t="s">
        <v>14668</v>
      </c>
    </row>
    <row r="2528" spans="1:2">
      <c r="A2528">
        <v>7258</v>
      </c>
      <c r="B2528" t="s">
        <v>14669</v>
      </c>
    </row>
    <row r="2529" spans="1:2">
      <c r="A2529">
        <v>7259</v>
      </c>
      <c r="B2529" t="s">
        <v>14670</v>
      </c>
    </row>
    <row r="2530" spans="1:2">
      <c r="A2530">
        <v>7260</v>
      </c>
      <c r="B2530" t="s">
        <v>14671</v>
      </c>
    </row>
    <row r="2531" spans="1:2">
      <c r="A2531">
        <v>7261</v>
      </c>
      <c r="B2531" t="s">
        <v>14672</v>
      </c>
    </row>
    <row r="2532" spans="1:2">
      <c r="A2532">
        <v>7262</v>
      </c>
      <c r="B2532" t="s">
        <v>14673</v>
      </c>
    </row>
    <row r="2533" spans="1:2">
      <c r="A2533">
        <v>7263</v>
      </c>
      <c r="B2533" t="s">
        <v>14674</v>
      </c>
    </row>
    <row r="2534" spans="1:2">
      <c r="A2534">
        <v>7264</v>
      </c>
      <c r="B2534" t="s">
        <v>14675</v>
      </c>
    </row>
    <row r="2535" spans="1:2">
      <c r="A2535">
        <v>7265</v>
      </c>
      <c r="B2535" t="s">
        <v>14676</v>
      </c>
    </row>
    <row r="2536" spans="1:2">
      <c r="A2536">
        <v>7266</v>
      </c>
      <c r="B2536">
        <v>1429</v>
      </c>
    </row>
    <row r="2537" spans="1:2">
      <c r="A2537">
        <v>7267</v>
      </c>
      <c r="B2537" t="s">
        <v>14677</v>
      </c>
    </row>
    <row r="2538" spans="1:2">
      <c r="A2538">
        <v>7268</v>
      </c>
      <c r="B2538" t="s">
        <v>158</v>
      </c>
    </row>
    <row r="2539" spans="1:2">
      <c r="A2539">
        <v>7269</v>
      </c>
      <c r="B2539" t="s">
        <v>14678</v>
      </c>
    </row>
    <row r="2540" spans="1:2">
      <c r="A2540">
        <v>7270</v>
      </c>
      <c r="B2540" t="s">
        <v>14679</v>
      </c>
    </row>
    <row r="2541" spans="1:2">
      <c r="A2541">
        <v>7271</v>
      </c>
      <c r="B2541" t="s">
        <v>14680</v>
      </c>
    </row>
    <row r="2542" spans="1:2">
      <c r="A2542">
        <v>7272</v>
      </c>
      <c r="B2542" t="s">
        <v>14681</v>
      </c>
    </row>
    <row r="2543" spans="1:2">
      <c r="A2543">
        <v>7273</v>
      </c>
      <c r="B2543" t="s">
        <v>14682</v>
      </c>
    </row>
    <row r="2544" spans="1:2">
      <c r="A2544">
        <v>7274</v>
      </c>
      <c r="B2544" t="s">
        <v>14683</v>
      </c>
    </row>
    <row r="2545" spans="1:2">
      <c r="A2545">
        <v>7275</v>
      </c>
      <c r="B2545" t="s">
        <v>14684</v>
      </c>
    </row>
    <row r="2546" spans="1:2">
      <c r="A2546">
        <v>7276</v>
      </c>
      <c r="B2546" t="s">
        <v>14685</v>
      </c>
    </row>
    <row r="2547" spans="1:2">
      <c r="A2547">
        <v>7277</v>
      </c>
      <c r="B2547" t="s">
        <v>14686</v>
      </c>
    </row>
    <row r="2548" spans="1:2">
      <c r="A2548">
        <v>7278</v>
      </c>
      <c r="B2548" t="s">
        <v>14687</v>
      </c>
    </row>
    <row r="2549" spans="1:2">
      <c r="A2549">
        <v>7279</v>
      </c>
      <c r="B2549" t="s">
        <v>14688</v>
      </c>
    </row>
    <row r="2550" spans="1:2">
      <c r="A2550">
        <v>7280</v>
      </c>
      <c r="B2550" t="s">
        <v>14689</v>
      </c>
    </row>
    <row r="2551" spans="1:2">
      <c r="A2551">
        <v>7281</v>
      </c>
      <c r="B2551" t="s">
        <v>14690</v>
      </c>
    </row>
    <row r="2552" spans="1:2">
      <c r="A2552">
        <v>7282</v>
      </c>
      <c r="B2552" t="s">
        <v>14691</v>
      </c>
    </row>
    <row r="2553" spans="1:2">
      <c r="A2553">
        <v>7283</v>
      </c>
      <c r="B2553" t="s">
        <v>613</v>
      </c>
    </row>
    <row r="2554" spans="1:2">
      <c r="A2554">
        <v>7284</v>
      </c>
      <c r="B2554" t="s">
        <v>14692</v>
      </c>
    </row>
    <row r="2555" spans="1:2">
      <c r="A2555">
        <v>7285</v>
      </c>
      <c r="B2555" t="s">
        <v>14693</v>
      </c>
    </row>
    <row r="2556" spans="1:2">
      <c r="A2556">
        <v>7286</v>
      </c>
      <c r="B2556" t="s">
        <v>14694</v>
      </c>
    </row>
    <row r="2557" spans="1:2">
      <c r="A2557">
        <v>7287</v>
      </c>
      <c r="B2557" t="s">
        <v>952</v>
      </c>
    </row>
    <row r="2558" spans="1:2">
      <c r="A2558">
        <v>7288</v>
      </c>
      <c r="B2558" t="s">
        <v>14695</v>
      </c>
    </row>
    <row r="2559" spans="1:2">
      <c r="A2559">
        <v>7289</v>
      </c>
      <c r="B2559" t="s">
        <v>14696</v>
      </c>
    </row>
    <row r="2560" spans="1:2">
      <c r="A2560">
        <v>7290</v>
      </c>
      <c r="B2560" t="s">
        <v>14697</v>
      </c>
    </row>
    <row r="2561" spans="1:2">
      <c r="A2561">
        <v>7291</v>
      </c>
      <c r="B2561" t="s">
        <v>14698</v>
      </c>
    </row>
    <row r="2562" spans="1:2">
      <c r="A2562">
        <v>7292</v>
      </c>
      <c r="B2562" t="s">
        <v>14699</v>
      </c>
    </row>
    <row r="2563" spans="1:2">
      <c r="A2563">
        <v>7293</v>
      </c>
      <c r="B2563" t="s">
        <v>14700</v>
      </c>
    </row>
    <row r="2564" spans="1:2">
      <c r="A2564">
        <v>7294</v>
      </c>
      <c r="B2564" t="s">
        <v>14701</v>
      </c>
    </row>
    <row r="2565" spans="1:2">
      <c r="A2565">
        <v>7295</v>
      </c>
      <c r="B2565" t="s">
        <v>14702</v>
      </c>
    </row>
    <row r="2566" spans="1:2">
      <c r="A2566">
        <v>7296</v>
      </c>
      <c r="B2566" t="s">
        <v>14703</v>
      </c>
    </row>
    <row r="2567" spans="1:2">
      <c r="A2567">
        <v>7297</v>
      </c>
      <c r="B2567" t="s">
        <v>14704</v>
      </c>
    </row>
    <row r="2568" spans="1:2">
      <c r="A2568">
        <v>7298</v>
      </c>
      <c r="B2568" t="s">
        <v>14705</v>
      </c>
    </row>
    <row r="2569" spans="1:2">
      <c r="A2569">
        <v>7299</v>
      </c>
      <c r="B2569" t="s">
        <v>14706</v>
      </c>
    </row>
    <row r="2570" spans="1:2">
      <c r="A2570">
        <v>7300</v>
      </c>
      <c r="B2570" t="s">
        <v>14707</v>
      </c>
    </row>
    <row r="2571" spans="1:2">
      <c r="A2571">
        <v>7301</v>
      </c>
      <c r="B2571" t="s">
        <v>14708</v>
      </c>
    </row>
    <row r="2572" spans="1:2">
      <c r="A2572">
        <v>7302</v>
      </c>
      <c r="B2572" t="s">
        <v>14709</v>
      </c>
    </row>
    <row r="2573" spans="1:2">
      <c r="A2573">
        <v>7303</v>
      </c>
      <c r="B2573" t="s">
        <v>14710</v>
      </c>
    </row>
    <row r="2574" spans="1:2">
      <c r="A2574">
        <v>7304</v>
      </c>
      <c r="B2574" t="s">
        <v>14711</v>
      </c>
    </row>
    <row r="2575" spans="1:2">
      <c r="A2575">
        <v>7305</v>
      </c>
      <c r="B2575" t="s">
        <v>14712</v>
      </c>
    </row>
    <row r="2576" spans="1:2">
      <c r="A2576">
        <v>7306</v>
      </c>
      <c r="B2576" t="s">
        <v>176</v>
      </c>
    </row>
    <row r="2577" spans="1:2">
      <c r="A2577">
        <v>7307</v>
      </c>
      <c r="B2577" t="s">
        <v>14713</v>
      </c>
    </row>
    <row r="2578" spans="1:2">
      <c r="A2578">
        <v>7308</v>
      </c>
      <c r="B2578" t="s">
        <v>14714</v>
      </c>
    </row>
    <row r="2579" spans="1:2">
      <c r="A2579">
        <v>7309</v>
      </c>
      <c r="B2579" t="s">
        <v>14715</v>
      </c>
    </row>
    <row r="2580" spans="1:2">
      <c r="A2580">
        <v>7310</v>
      </c>
      <c r="B2580" t="s">
        <v>14716</v>
      </c>
    </row>
    <row r="2581" spans="1:2">
      <c r="A2581">
        <v>7311</v>
      </c>
      <c r="B2581" t="s">
        <v>14717</v>
      </c>
    </row>
    <row r="2582" spans="1:2">
      <c r="A2582">
        <v>7312</v>
      </c>
      <c r="B2582" t="s">
        <v>14718</v>
      </c>
    </row>
    <row r="2583" spans="1:2">
      <c r="A2583">
        <v>7313</v>
      </c>
      <c r="B2583" t="s">
        <v>14719</v>
      </c>
    </row>
    <row r="2584" spans="1:2">
      <c r="A2584">
        <v>7314</v>
      </c>
      <c r="B2584" t="s">
        <v>14720</v>
      </c>
    </row>
    <row r="2585" spans="1:2">
      <c r="A2585">
        <v>7315</v>
      </c>
      <c r="B2585" t="s">
        <v>14721</v>
      </c>
    </row>
    <row r="2586" spans="1:2">
      <c r="A2586">
        <v>7316</v>
      </c>
      <c r="B2586" t="s">
        <v>14722</v>
      </c>
    </row>
    <row r="2587" spans="1:2">
      <c r="A2587">
        <v>7317</v>
      </c>
      <c r="B2587" t="s">
        <v>14723</v>
      </c>
    </row>
    <row r="2588" spans="1:2">
      <c r="A2588">
        <v>7318</v>
      </c>
      <c r="B2588" t="s">
        <v>14724</v>
      </c>
    </row>
    <row r="2589" spans="1:2">
      <c r="A2589">
        <v>7319</v>
      </c>
      <c r="B2589" t="s">
        <v>14725</v>
      </c>
    </row>
    <row r="2590" spans="1:2">
      <c r="A2590">
        <v>7320</v>
      </c>
      <c r="B2590" t="s">
        <v>14726</v>
      </c>
    </row>
    <row r="2591" spans="1:2">
      <c r="A2591">
        <v>7321</v>
      </c>
      <c r="B2591" t="s">
        <v>14727</v>
      </c>
    </row>
    <row r="2592" spans="1:2">
      <c r="A2592">
        <v>7322</v>
      </c>
      <c r="B2592" t="s">
        <v>14728</v>
      </c>
    </row>
    <row r="2593" spans="1:2">
      <c r="A2593">
        <v>7323</v>
      </c>
      <c r="B2593" t="s">
        <v>14729</v>
      </c>
    </row>
    <row r="2594" spans="1:2">
      <c r="A2594">
        <v>7324</v>
      </c>
      <c r="B2594" t="s">
        <v>14730</v>
      </c>
    </row>
    <row r="2595" spans="1:2">
      <c r="A2595">
        <v>7325</v>
      </c>
      <c r="B2595" t="s">
        <v>14731</v>
      </c>
    </row>
    <row r="2596" spans="1:2">
      <c r="A2596">
        <v>7326</v>
      </c>
      <c r="B2596" t="s">
        <v>14732</v>
      </c>
    </row>
    <row r="2597" spans="1:2">
      <c r="A2597">
        <v>7327</v>
      </c>
      <c r="B2597" t="s">
        <v>14733</v>
      </c>
    </row>
    <row r="2598" spans="1:2">
      <c r="A2598">
        <v>7328</v>
      </c>
      <c r="B2598" t="s">
        <v>14734</v>
      </c>
    </row>
    <row r="2599" spans="1:2">
      <c r="A2599">
        <v>7329</v>
      </c>
      <c r="B2599" t="s">
        <v>14735</v>
      </c>
    </row>
    <row r="2600" spans="1:2">
      <c r="A2600">
        <v>7330</v>
      </c>
      <c r="B2600" t="s">
        <v>14736</v>
      </c>
    </row>
    <row r="2601" spans="1:2">
      <c r="A2601">
        <v>7331</v>
      </c>
      <c r="B2601" t="s">
        <v>14737</v>
      </c>
    </row>
    <row r="2602" spans="1:2">
      <c r="A2602">
        <v>7332</v>
      </c>
      <c r="B2602" t="s">
        <v>14738</v>
      </c>
    </row>
    <row r="2603" spans="1:2">
      <c r="A2603">
        <v>7333</v>
      </c>
      <c r="B2603" t="s">
        <v>14739</v>
      </c>
    </row>
    <row r="2604" spans="1:2">
      <c r="A2604">
        <v>7334</v>
      </c>
      <c r="B2604" t="s">
        <v>14740</v>
      </c>
    </row>
    <row r="2605" spans="1:2">
      <c r="A2605">
        <v>7335</v>
      </c>
      <c r="B2605" t="s">
        <v>14741</v>
      </c>
    </row>
    <row r="2606" spans="1:2">
      <c r="A2606">
        <v>7336</v>
      </c>
      <c r="B2606" t="s">
        <v>14742</v>
      </c>
    </row>
    <row r="2607" spans="1:2">
      <c r="A2607">
        <v>7337</v>
      </c>
      <c r="B2607" t="s">
        <v>14743</v>
      </c>
    </row>
    <row r="2608" spans="1:2">
      <c r="A2608">
        <v>7338</v>
      </c>
      <c r="B2608" t="s">
        <v>14744</v>
      </c>
    </row>
    <row r="2609" spans="1:2">
      <c r="A2609">
        <v>7339</v>
      </c>
      <c r="B2609" t="s">
        <v>14745</v>
      </c>
    </row>
    <row r="2610" spans="1:2">
      <c r="A2610">
        <v>7340</v>
      </c>
      <c r="B2610" t="s">
        <v>14746</v>
      </c>
    </row>
    <row r="2611" spans="1:2">
      <c r="A2611">
        <v>7341</v>
      </c>
      <c r="B2611" t="s">
        <v>14747</v>
      </c>
    </row>
    <row r="2612" spans="1:2">
      <c r="A2612">
        <v>7342</v>
      </c>
      <c r="B2612" t="s">
        <v>14748</v>
      </c>
    </row>
    <row r="2613" spans="1:2">
      <c r="A2613">
        <v>7343</v>
      </c>
      <c r="B2613" t="s">
        <v>14749</v>
      </c>
    </row>
    <row r="2614" spans="1:2">
      <c r="A2614">
        <v>7344</v>
      </c>
      <c r="B2614" t="s">
        <v>14750</v>
      </c>
    </row>
    <row r="2615" spans="1:2">
      <c r="A2615">
        <v>7345</v>
      </c>
      <c r="B2615" t="s">
        <v>14751</v>
      </c>
    </row>
    <row r="2616" spans="1:2">
      <c r="A2616">
        <v>7346</v>
      </c>
      <c r="B2616" t="s">
        <v>14752</v>
      </c>
    </row>
    <row r="2617" spans="1:2">
      <c r="A2617">
        <v>7347</v>
      </c>
      <c r="B2617" t="s">
        <v>14753</v>
      </c>
    </row>
    <row r="2618" spans="1:2">
      <c r="A2618">
        <v>7348</v>
      </c>
      <c r="B2618" t="s">
        <v>14754</v>
      </c>
    </row>
    <row r="2619" spans="1:2">
      <c r="A2619">
        <v>7349</v>
      </c>
      <c r="B2619" t="s">
        <v>14755</v>
      </c>
    </row>
    <row r="2620" spans="1:2">
      <c r="A2620">
        <v>7350</v>
      </c>
      <c r="B2620" t="s">
        <v>14756</v>
      </c>
    </row>
    <row r="2621" spans="1:2">
      <c r="A2621">
        <v>7351</v>
      </c>
      <c r="B2621" t="s">
        <v>14757</v>
      </c>
    </row>
    <row r="2622" spans="1:2">
      <c r="A2622">
        <v>7352</v>
      </c>
      <c r="B2622" t="s">
        <v>14758</v>
      </c>
    </row>
    <row r="2623" spans="1:2">
      <c r="A2623">
        <v>7353</v>
      </c>
      <c r="B2623" t="s">
        <v>14759</v>
      </c>
    </row>
    <row r="2624" spans="1:2">
      <c r="A2624">
        <v>7354</v>
      </c>
      <c r="B2624" t="s">
        <v>14760</v>
      </c>
    </row>
    <row r="2625" spans="1:2">
      <c r="A2625">
        <v>7355</v>
      </c>
      <c r="B2625" t="s">
        <v>14761</v>
      </c>
    </row>
    <row r="2626" spans="1:2">
      <c r="A2626">
        <v>7356</v>
      </c>
      <c r="B2626" t="s">
        <v>14762</v>
      </c>
    </row>
    <row r="2627" spans="1:2">
      <c r="A2627">
        <v>7357</v>
      </c>
      <c r="B2627" t="s">
        <v>14763</v>
      </c>
    </row>
    <row r="2628" spans="1:2">
      <c r="A2628">
        <v>7358</v>
      </c>
      <c r="B2628" t="s">
        <v>14764</v>
      </c>
    </row>
    <row r="2629" spans="1:2">
      <c r="A2629">
        <v>7359</v>
      </c>
      <c r="B2629" t="s">
        <v>14765</v>
      </c>
    </row>
    <row r="2630" spans="1:2">
      <c r="A2630">
        <v>7360</v>
      </c>
      <c r="B2630" t="s">
        <v>14766</v>
      </c>
    </row>
    <row r="2631" spans="1:2">
      <c r="A2631">
        <v>7361</v>
      </c>
      <c r="B2631" t="s">
        <v>14767</v>
      </c>
    </row>
    <row r="2632" spans="1:2">
      <c r="A2632">
        <v>7362</v>
      </c>
      <c r="B2632" t="s">
        <v>14768</v>
      </c>
    </row>
    <row r="2633" spans="1:2">
      <c r="A2633">
        <v>7363</v>
      </c>
      <c r="B2633" t="s">
        <v>14769</v>
      </c>
    </row>
    <row r="2634" spans="1:2">
      <c r="A2634">
        <v>7364</v>
      </c>
      <c r="B2634" t="s">
        <v>14770</v>
      </c>
    </row>
    <row r="2635" spans="1:2">
      <c r="A2635">
        <v>7365</v>
      </c>
      <c r="B2635" t="s">
        <v>14771</v>
      </c>
    </row>
    <row r="2636" spans="1:2">
      <c r="A2636">
        <v>7366</v>
      </c>
      <c r="B2636" t="s">
        <v>14772</v>
      </c>
    </row>
    <row r="2637" spans="1:2">
      <c r="A2637">
        <v>7367</v>
      </c>
      <c r="B2637" t="s">
        <v>14773</v>
      </c>
    </row>
    <row r="2638" spans="1:2">
      <c r="A2638">
        <v>7368</v>
      </c>
      <c r="B2638" t="s">
        <v>14774</v>
      </c>
    </row>
    <row r="2639" spans="1:2">
      <c r="A2639">
        <v>7369</v>
      </c>
      <c r="B2639" t="s">
        <v>14775</v>
      </c>
    </row>
    <row r="2640" spans="1:2">
      <c r="A2640">
        <v>7370</v>
      </c>
      <c r="B2640" t="s">
        <v>14776</v>
      </c>
    </row>
    <row r="2641" spans="1:2">
      <c r="A2641">
        <v>7371</v>
      </c>
      <c r="B2641" t="s">
        <v>14777</v>
      </c>
    </row>
    <row r="2642" spans="1:2">
      <c r="A2642">
        <v>7372</v>
      </c>
      <c r="B2642" t="s">
        <v>14778</v>
      </c>
    </row>
    <row r="2643" spans="1:2">
      <c r="A2643">
        <v>7373</v>
      </c>
      <c r="B2643" t="s">
        <v>14779</v>
      </c>
    </row>
    <row r="2644" spans="1:2">
      <c r="A2644">
        <v>7374</v>
      </c>
      <c r="B2644" t="s">
        <v>14780</v>
      </c>
    </row>
    <row r="2645" spans="1:2">
      <c r="A2645">
        <v>7375</v>
      </c>
      <c r="B2645" t="s">
        <v>14781</v>
      </c>
    </row>
    <row r="2646" spans="1:2">
      <c r="A2646">
        <v>7376</v>
      </c>
      <c r="B2646" t="s">
        <v>14782</v>
      </c>
    </row>
    <row r="2647" spans="1:2">
      <c r="A2647">
        <v>7377</v>
      </c>
      <c r="B2647" t="s">
        <v>14783</v>
      </c>
    </row>
    <row r="2648" spans="1:2">
      <c r="A2648">
        <v>7378</v>
      </c>
      <c r="B2648" t="s">
        <v>870</v>
      </c>
    </row>
    <row r="2649" spans="1:2">
      <c r="A2649">
        <v>7379</v>
      </c>
      <c r="B2649" t="s">
        <v>14784</v>
      </c>
    </row>
    <row r="2650" spans="1:2">
      <c r="A2650">
        <v>7380</v>
      </c>
      <c r="B2650" t="s">
        <v>14785</v>
      </c>
    </row>
    <row r="2651" spans="1:2">
      <c r="A2651">
        <v>7381</v>
      </c>
      <c r="B2651" t="s">
        <v>14786</v>
      </c>
    </row>
    <row r="2652" spans="1:2">
      <c r="A2652">
        <v>7382</v>
      </c>
      <c r="B2652" t="s">
        <v>14787</v>
      </c>
    </row>
    <row r="2653" spans="1:2">
      <c r="A2653">
        <v>7383</v>
      </c>
      <c r="B2653" t="s">
        <v>14788</v>
      </c>
    </row>
    <row r="2654" spans="1:2">
      <c r="A2654">
        <v>7384</v>
      </c>
      <c r="B2654" t="s">
        <v>2156</v>
      </c>
    </row>
    <row r="2655" spans="1:2">
      <c r="A2655">
        <v>7385</v>
      </c>
      <c r="B2655" t="s">
        <v>14789</v>
      </c>
    </row>
    <row r="2656" spans="1:2">
      <c r="A2656">
        <v>7386</v>
      </c>
      <c r="B2656" t="s">
        <v>14790</v>
      </c>
    </row>
    <row r="2657" spans="1:2">
      <c r="A2657">
        <v>7387</v>
      </c>
      <c r="B2657" t="s">
        <v>14791</v>
      </c>
    </row>
    <row r="2658" spans="1:2">
      <c r="A2658">
        <v>7388</v>
      </c>
      <c r="B2658" t="s">
        <v>14792</v>
      </c>
    </row>
    <row r="2659" spans="1:2">
      <c r="A2659">
        <v>7389</v>
      </c>
      <c r="B2659" t="s">
        <v>14793</v>
      </c>
    </row>
    <row r="2660" spans="1:2">
      <c r="A2660">
        <v>7390</v>
      </c>
      <c r="B2660" t="s">
        <v>14794</v>
      </c>
    </row>
    <row r="2661" spans="1:2">
      <c r="A2661">
        <v>7391</v>
      </c>
      <c r="B2661" t="s">
        <v>14795</v>
      </c>
    </row>
    <row r="2662" spans="1:2">
      <c r="A2662">
        <v>7392</v>
      </c>
      <c r="B2662" t="s">
        <v>1917</v>
      </c>
    </row>
    <row r="2663" spans="1:2">
      <c r="A2663">
        <v>7393</v>
      </c>
      <c r="B2663" t="s">
        <v>14796</v>
      </c>
    </row>
    <row r="2664" spans="1:2">
      <c r="A2664">
        <v>7394</v>
      </c>
      <c r="B2664" t="s">
        <v>14797</v>
      </c>
    </row>
    <row r="2665" spans="1:2">
      <c r="A2665">
        <v>7395</v>
      </c>
      <c r="B2665" t="s">
        <v>14798</v>
      </c>
    </row>
    <row r="2666" spans="1:2">
      <c r="A2666">
        <v>7396</v>
      </c>
      <c r="B2666" t="s">
        <v>14799</v>
      </c>
    </row>
    <row r="2667" spans="1:2">
      <c r="A2667">
        <v>7397</v>
      </c>
      <c r="B2667" t="s">
        <v>14800</v>
      </c>
    </row>
    <row r="2668" spans="1:2">
      <c r="A2668">
        <v>7398</v>
      </c>
      <c r="B2668" t="s">
        <v>14801</v>
      </c>
    </row>
    <row r="2669" spans="1:2">
      <c r="A2669">
        <v>7399</v>
      </c>
      <c r="B2669" t="s">
        <v>14802</v>
      </c>
    </row>
    <row r="2670" spans="1:2">
      <c r="A2670">
        <v>7400</v>
      </c>
      <c r="B2670" t="s">
        <v>14803</v>
      </c>
    </row>
    <row r="2671" spans="1:2">
      <c r="A2671">
        <v>7401</v>
      </c>
      <c r="B2671" t="s">
        <v>14804</v>
      </c>
    </row>
    <row r="2672" spans="1:2">
      <c r="A2672">
        <v>7402</v>
      </c>
      <c r="B2672" t="s">
        <v>14805</v>
      </c>
    </row>
    <row r="2673" spans="1:2">
      <c r="A2673">
        <v>7403</v>
      </c>
      <c r="B2673" t="s">
        <v>14806</v>
      </c>
    </row>
    <row r="2674" spans="1:2">
      <c r="A2674">
        <v>7404</v>
      </c>
      <c r="B2674" t="s">
        <v>14807</v>
      </c>
    </row>
    <row r="2675" spans="1:2">
      <c r="A2675">
        <v>7405</v>
      </c>
      <c r="B2675" t="s">
        <v>14808</v>
      </c>
    </row>
    <row r="2676" spans="1:2">
      <c r="A2676">
        <v>7406</v>
      </c>
      <c r="B2676" t="s">
        <v>14809</v>
      </c>
    </row>
    <row r="2677" spans="1:2">
      <c r="A2677">
        <v>7407</v>
      </c>
      <c r="B2677" t="s">
        <v>14810</v>
      </c>
    </row>
    <row r="2678" spans="1:2">
      <c r="A2678">
        <v>7408</v>
      </c>
      <c r="B2678" t="s">
        <v>14811</v>
      </c>
    </row>
    <row r="2679" spans="1:2">
      <c r="A2679">
        <v>7409</v>
      </c>
      <c r="B2679" t="s">
        <v>14812</v>
      </c>
    </row>
    <row r="2680" spans="1:2">
      <c r="A2680">
        <v>7410</v>
      </c>
      <c r="B2680" t="s">
        <v>14813</v>
      </c>
    </row>
    <row r="2681" spans="1:2">
      <c r="A2681">
        <v>7411</v>
      </c>
      <c r="B2681" t="s">
        <v>14814</v>
      </c>
    </row>
    <row r="2682" spans="1:2">
      <c r="A2682">
        <v>7412</v>
      </c>
      <c r="B2682" t="s">
        <v>14815</v>
      </c>
    </row>
    <row r="2683" spans="1:2">
      <c r="A2683">
        <v>7413</v>
      </c>
      <c r="B2683" t="s">
        <v>14816</v>
      </c>
    </row>
    <row r="2684" spans="1:2">
      <c r="A2684">
        <v>7414</v>
      </c>
      <c r="B2684" t="s">
        <v>14817</v>
      </c>
    </row>
    <row r="2685" spans="1:2">
      <c r="A2685">
        <v>7415</v>
      </c>
      <c r="B2685" t="s">
        <v>14818</v>
      </c>
    </row>
    <row r="2686" spans="1:2">
      <c r="A2686">
        <v>7416</v>
      </c>
      <c r="B2686" t="s">
        <v>14819</v>
      </c>
    </row>
    <row r="2687" spans="1:2">
      <c r="A2687">
        <v>7417</v>
      </c>
      <c r="B2687" t="s">
        <v>14820</v>
      </c>
    </row>
    <row r="2688" spans="1:2">
      <c r="A2688">
        <v>7418</v>
      </c>
      <c r="B2688" t="s">
        <v>14821</v>
      </c>
    </row>
    <row r="2689" spans="1:2">
      <c r="A2689">
        <v>7419</v>
      </c>
      <c r="B2689" t="s">
        <v>14822</v>
      </c>
    </row>
    <row r="2690" spans="1:2">
      <c r="A2690">
        <v>7420</v>
      </c>
      <c r="B2690" t="s">
        <v>14823</v>
      </c>
    </row>
    <row r="2691" spans="1:2">
      <c r="A2691">
        <v>7421</v>
      </c>
      <c r="B2691" t="s">
        <v>14824</v>
      </c>
    </row>
    <row r="2692" spans="1:2">
      <c r="A2692">
        <v>7422</v>
      </c>
      <c r="B2692" t="s">
        <v>14825</v>
      </c>
    </row>
    <row r="2693" spans="1:2">
      <c r="A2693">
        <v>7423</v>
      </c>
      <c r="B2693" t="s">
        <v>14826</v>
      </c>
    </row>
    <row r="2694" spans="1:2">
      <c r="A2694">
        <v>7424</v>
      </c>
      <c r="B2694" t="s">
        <v>14827</v>
      </c>
    </row>
    <row r="2695" spans="1:2">
      <c r="A2695">
        <v>7425</v>
      </c>
      <c r="B2695" t="s">
        <v>14828</v>
      </c>
    </row>
    <row r="2696" spans="1:2">
      <c r="A2696">
        <v>7426</v>
      </c>
      <c r="B2696" t="s">
        <v>962</v>
      </c>
    </row>
    <row r="2697" spans="1:2">
      <c r="A2697">
        <v>7427</v>
      </c>
      <c r="B2697" t="s">
        <v>14829</v>
      </c>
    </row>
    <row r="2698" spans="1:2">
      <c r="A2698">
        <v>7428</v>
      </c>
      <c r="B2698" t="s">
        <v>14830</v>
      </c>
    </row>
    <row r="2699" spans="1:2">
      <c r="A2699">
        <v>7429</v>
      </c>
      <c r="B2699" t="s">
        <v>14831</v>
      </c>
    </row>
    <row r="2700" spans="1:2">
      <c r="A2700">
        <v>7430</v>
      </c>
      <c r="B2700" t="s">
        <v>14832</v>
      </c>
    </row>
    <row r="2701" spans="1:2">
      <c r="A2701">
        <v>7431</v>
      </c>
      <c r="B2701" t="s">
        <v>14833</v>
      </c>
    </row>
    <row r="2702" spans="1:2">
      <c r="A2702">
        <v>7432</v>
      </c>
      <c r="B2702" t="s">
        <v>14834</v>
      </c>
    </row>
    <row r="2703" spans="1:2">
      <c r="A2703">
        <v>7433</v>
      </c>
      <c r="B2703" t="s">
        <v>14835</v>
      </c>
    </row>
    <row r="2704" spans="1:2">
      <c r="A2704">
        <v>7434</v>
      </c>
      <c r="B2704" t="s">
        <v>464</v>
      </c>
    </row>
    <row r="2705" spans="1:2">
      <c r="A2705">
        <v>7435</v>
      </c>
      <c r="B2705" t="s">
        <v>14836</v>
      </c>
    </row>
    <row r="2706" spans="1:2">
      <c r="A2706">
        <v>7436</v>
      </c>
      <c r="B2706" t="s">
        <v>14837</v>
      </c>
    </row>
    <row r="2707" spans="1:2">
      <c r="A2707">
        <v>7437</v>
      </c>
      <c r="B2707" t="s">
        <v>14838</v>
      </c>
    </row>
    <row r="2708" spans="1:2">
      <c r="A2708">
        <v>7438</v>
      </c>
      <c r="B2708" t="s">
        <v>14839</v>
      </c>
    </row>
    <row r="2709" spans="1:2">
      <c r="A2709">
        <v>7439</v>
      </c>
      <c r="B2709" t="s">
        <v>14840</v>
      </c>
    </row>
    <row r="2710" spans="1:2">
      <c r="A2710">
        <v>7440</v>
      </c>
      <c r="B2710" t="s">
        <v>14841</v>
      </c>
    </row>
    <row r="2711" spans="1:2">
      <c r="A2711">
        <v>7441</v>
      </c>
      <c r="B2711" t="s">
        <v>14842</v>
      </c>
    </row>
    <row r="2712" spans="1:2">
      <c r="A2712">
        <v>7442</v>
      </c>
      <c r="B2712" t="s">
        <v>14843</v>
      </c>
    </row>
    <row r="2713" spans="1:2">
      <c r="A2713">
        <v>7443</v>
      </c>
      <c r="B2713" t="s">
        <v>14844</v>
      </c>
    </row>
    <row r="2714" spans="1:2">
      <c r="A2714">
        <v>7444</v>
      </c>
      <c r="B2714" t="s">
        <v>14845</v>
      </c>
    </row>
    <row r="2715" spans="1:2">
      <c r="A2715">
        <v>7445</v>
      </c>
      <c r="B2715" t="s">
        <v>14846</v>
      </c>
    </row>
    <row r="2716" spans="1:2">
      <c r="A2716">
        <v>7446</v>
      </c>
      <c r="B2716" t="s">
        <v>14847</v>
      </c>
    </row>
    <row r="2717" spans="1:2">
      <c r="A2717">
        <v>7447</v>
      </c>
      <c r="B2717" t="s">
        <v>14848</v>
      </c>
    </row>
    <row r="2718" spans="1:2">
      <c r="A2718">
        <v>7448</v>
      </c>
      <c r="B2718" t="s">
        <v>14849</v>
      </c>
    </row>
    <row r="2719" spans="1:2">
      <c r="A2719">
        <v>7449</v>
      </c>
      <c r="B2719" t="s">
        <v>14850</v>
      </c>
    </row>
    <row r="2720" spans="1:2">
      <c r="A2720">
        <v>7450</v>
      </c>
      <c r="B2720" t="s">
        <v>14851</v>
      </c>
    </row>
    <row r="2721" spans="1:2">
      <c r="A2721">
        <v>7451</v>
      </c>
      <c r="B2721" t="s">
        <v>14852</v>
      </c>
    </row>
    <row r="2722" spans="1:2">
      <c r="A2722">
        <v>7452</v>
      </c>
      <c r="B2722" t="s">
        <v>14853</v>
      </c>
    </row>
    <row r="2723" spans="1:2">
      <c r="A2723">
        <v>7453</v>
      </c>
      <c r="B2723" t="s">
        <v>14854</v>
      </c>
    </row>
    <row r="2724" spans="1:2">
      <c r="A2724">
        <v>7454</v>
      </c>
      <c r="B2724" t="s">
        <v>14855</v>
      </c>
    </row>
    <row r="2725" spans="1:2">
      <c r="A2725">
        <v>7455</v>
      </c>
      <c r="B2725" t="s">
        <v>14856</v>
      </c>
    </row>
    <row r="2726" spans="1:2">
      <c r="A2726">
        <v>7456</v>
      </c>
      <c r="B2726" t="s">
        <v>14857</v>
      </c>
    </row>
    <row r="2727" spans="1:2">
      <c r="A2727">
        <v>7457</v>
      </c>
      <c r="B2727" t="s">
        <v>14858</v>
      </c>
    </row>
    <row r="2728" spans="1:2">
      <c r="A2728">
        <v>7458</v>
      </c>
      <c r="B2728" t="s">
        <v>14859</v>
      </c>
    </row>
    <row r="2729" spans="1:2">
      <c r="A2729">
        <v>7459</v>
      </c>
      <c r="B2729" t="s">
        <v>14860</v>
      </c>
    </row>
    <row r="2730" spans="1:2">
      <c r="A2730">
        <v>7460</v>
      </c>
      <c r="B2730" t="s">
        <v>261</v>
      </c>
    </row>
    <row r="2731" spans="1:2">
      <c r="A2731">
        <v>7461</v>
      </c>
      <c r="B2731" t="s">
        <v>14861</v>
      </c>
    </row>
    <row r="2732" spans="1:2">
      <c r="A2732">
        <v>7462</v>
      </c>
      <c r="B2732" t="s">
        <v>14862</v>
      </c>
    </row>
    <row r="2733" spans="1:2">
      <c r="A2733">
        <v>7463</v>
      </c>
      <c r="B2733" t="s">
        <v>14863</v>
      </c>
    </row>
    <row r="2734" spans="1:2">
      <c r="A2734">
        <v>7464</v>
      </c>
      <c r="B2734" t="s">
        <v>14864</v>
      </c>
    </row>
    <row r="2735" spans="1:2">
      <c r="A2735">
        <v>7465</v>
      </c>
      <c r="B2735" t="s">
        <v>14865</v>
      </c>
    </row>
    <row r="2736" spans="1:2">
      <c r="A2736">
        <v>7466</v>
      </c>
      <c r="B2736" t="s">
        <v>14866</v>
      </c>
    </row>
    <row r="2737" spans="1:2">
      <c r="A2737">
        <v>7467</v>
      </c>
      <c r="B2737" t="s">
        <v>14867</v>
      </c>
    </row>
    <row r="2738" spans="1:2">
      <c r="A2738">
        <v>7468</v>
      </c>
      <c r="B2738" t="s">
        <v>14868</v>
      </c>
    </row>
    <row r="2739" spans="1:2">
      <c r="A2739">
        <v>7469</v>
      </c>
      <c r="B2739" t="s">
        <v>14869</v>
      </c>
    </row>
    <row r="2740" spans="1:2">
      <c r="A2740">
        <v>7470</v>
      </c>
      <c r="B2740" t="s">
        <v>14870</v>
      </c>
    </row>
    <row r="2741" spans="1:2">
      <c r="A2741">
        <v>7471</v>
      </c>
      <c r="B2741" t="s">
        <v>1907</v>
      </c>
    </row>
    <row r="2742" spans="1:2">
      <c r="A2742">
        <v>7472</v>
      </c>
      <c r="B2742" t="s">
        <v>14871</v>
      </c>
    </row>
    <row r="2743" spans="1:2">
      <c r="A2743">
        <v>7473</v>
      </c>
      <c r="B2743" t="s">
        <v>14872</v>
      </c>
    </row>
    <row r="2744" spans="1:2">
      <c r="A2744">
        <v>7474</v>
      </c>
      <c r="B2744" t="s">
        <v>14873</v>
      </c>
    </row>
    <row r="2745" spans="1:2">
      <c r="A2745">
        <v>7475</v>
      </c>
      <c r="B2745" t="s">
        <v>14874</v>
      </c>
    </row>
    <row r="2746" spans="1:2">
      <c r="A2746">
        <v>7476</v>
      </c>
      <c r="B2746" t="s">
        <v>14875</v>
      </c>
    </row>
    <row r="2747" spans="1:2">
      <c r="A2747">
        <v>7477</v>
      </c>
      <c r="B2747" t="s">
        <v>14876</v>
      </c>
    </row>
    <row r="2748" spans="1:2">
      <c r="A2748">
        <v>7478</v>
      </c>
      <c r="B2748" t="s">
        <v>14877</v>
      </c>
    </row>
    <row r="2749" spans="1:2">
      <c r="A2749">
        <v>7479</v>
      </c>
      <c r="B2749" t="s">
        <v>14878</v>
      </c>
    </row>
    <row r="2750" spans="1:2">
      <c r="A2750">
        <v>7480</v>
      </c>
      <c r="B2750" t="s">
        <v>14879</v>
      </c>
    </row>
    <row r="2751" spans="1:2">
      <c r="A2751">
        <v>7481</v>
      </c>
      <c r="B2751" t="s">
        <v>14880</v>
      </c>
    </row>
    <row r="2752" spans="1:2">
      <c r="A2752">
        <v>7482</v>
      </c>
      <c r="B2752" t="s">
        <v>14881</v>
      </c>
    </row>
    <row r="2753" spans="1:2">
      <c r="A2753">
        <v>7483</v>
      </c>
      <c r="B2753" t="s">
        <v>14882</v>
      </c>
    </row>
    <row r="2754" spans="1:2">
      <c r="A2754">
        <v>7484</v>
      </c>
      <c r="B2754" t="s">
        <v>14883</v>
      </c>
    </row>
    <row r="2755" spans="1:2">
      <c r="A2755">
        <v>7485</v>
      </c>
      <c r="B2755" t="s">
        <v>14884</v>
      </c>
    </row>
    <row r="2756" spans="1:2">
      <c r="A2756">
        <v>7486</v>
      </c>
      <c r="B2756" t="s">
        <v>14885</v>
      </c>
    </row>
    <row r="2757" spans="1:2">
      <c r="A2757">
        <v>7487</v>
      </c>
      <c r="B2757" t="s">
        <v>14886</v>
      </c>
    </row>
    <row r="2758" spans="1:2">
      <c r="A2758">
        <v>7488</v>
      </c>
      <c r="B2758" t="s">
        <v>14887</v>
      </c>
    </row>
    <row r="2759" spans="1:2">
      <c r="A2759">
        <v>7489</v>
      </c>
      <c r="B2759" t="s">
        <v>14888</v>
      </c>
    </row>
    <row r="2760" spans="1:2">
      <c r="A2760">
        <v>7490</v>
      </c>
      <c r="B2760" t="s">
        <v>14889</v>
      </c>
    </row>
    <row r="2761" spans="1:2">
      <c r="A2761">
        <v>7491</v>
      </c>
      <c r="B2761" t="s">
        <v>14890</v>
      </c>
    </row>
    <row r="2762" spans="1:2">
      <c r="A2762">
        <v>7492</v>
      </c>
      <c r="B2762" t="s">
        <v>14891</v>
      </c>
    </row>
    <row r="2763" spans="1:2">
      <c r="A2763">
        <v>7493</v>
      </c>
      <c r="B2763" t="s">
        <v>14892</v>
      </c>
    </row>
    <row r="2764" spans="1:2">
      <c r="A2764">
        <v>7494</v>
      </c>
      <c r="B2764" t="s">
        <v>643</v>
      </c>
    </row>
    <row r="2765" spans="1:2">
      <c r="A2765">
        <v>7495</v>
      </c>
      <c r="B2765" t="s">
        <v>14893</v>
      </c>
    </row>
    <row r="2766" spans="1:2">
      <c r="A2766">
        <v>7496</v>
      </c>
      <c r="B2766" t="s">
        <v>14894</v>
      </c>
    </row>
    <row r="2767" spans="1:2">
      <c r="A2767">
        <v>7497</v>
      </c>
      <c r="B2767" t="s">
        <v>14895</v>
      </c>
    </row>
    <row r="2768" spans="1:2">
      <c r="A2768">
        <v>7498</v>
      </c>
      <c r="B2768" t="s">
        <v>14896</v>
      </c>
    </row>
    <row r="2769" spans="1:2">
      <c r="A2769">
        <v>7499</v>
      </c>
      <c r="B2769" t="s">
        <v>14897</v>
      </c>
    </row>
    <row r="2770" spans="1:2">
      <c r="A2770">
        <v>7500</v>
      </c>
      <c r="B2770" t="s">
        <v>14898</v>
      </c>
    </row>
    <row r="2771" spans="1:2">
      <c r="A2771">
        <v>7501</v>
      </c>
      <c r="B2771" t="s">
        <v>14899</v>
      </c>
    </row>
    <row r="2772" spans="1:2">
      <c r="A2772">
        <v>7502</v>
      </c>
      <c r="B2772" t="s">
        <v>14900</v>
      </c>
    </row>
    <row r="2773" spans="1:2">
      <c r="A2773">
        <v>7503</v>
      </c>
      <c r="B2773" t="s">
        <v>14901</v>
      </c>
    </row>
    <row r="2774" spans="1:2">
      <c r="A2774">
        <v>7504</v>
      </c>
      <c r="B2774" t="s">
        <v>14902</v>
      </c>
    </row>
    <row r="2775" spans="1:2">
      <c r="A2775">
        <v>7505</v>
      </c>
      <c r="B2775" t="s">
        <v>14903</v>
      </c>
    </row>
    <row r="2776" spans="1:2">
      <c r="A2776">
        <v>7506</v>
      </c>
      <c r="B2776" t="s">
        <v>14904</v>
      </c>
    </row>
    <row r="2777" spans="1:2">
      <c r="A2777">
        <v>7507</v>
      </c>
      <c r="B2777" t="s">
        <v>14905</v>
      </c>
    </row>
    <row r="2778" spans="1:2">
      <c r="A2778">
        <v>7508</v>
      </c>
      <c r="B2778">
        <v>1750</v>
      </c>
    </row>
    <row r="2779" spans="1:2">
      <c r="A2779">
        <v>7509</v>
      </c>
      <c r="B2779" t="s">
        <v>14906</v>
      </c>
    </row>
    <row r="2780" spans="1:2">
      <c r="A2780">
        <v>7510</v>
      </c>
      <c r="B2780" t="s">
        <v>14907</v>
      </c>
    </row>
    <row r="2781" spans="1:2">
      <c r="A2781">
        <v>7511</v>
      </c>
      <c r="B2781" t="s">
        <v>14908</v>
      </c>
    </row>
    <row r="2782" spans="1:2">
      <c r="A2782">
        <v>7512</v>
      </c>
      <c r="B2782" t="s">
        <v>14909</v>
      </c>
    </row>
    <row r="2783" spans="1:2">
      <c r="A2783">
        <v>7513</v>
      </c>
      <c r="B2783" t="s">
        <v>14910</v>
      </c>
    </row>
    <row r="2784" spans="1:2">
      <c r="A2784">
        <v>7514</v>
      </c>
      <c r="B2784" t="s">
        <v>14911</v>
      </c>
    </row>
    <row r="2785" spans="1:2">
      <c r="A2785">
        <v>7515</v>
      </c>
      <c r="B2785" t="s">
        <v>14912</v>
      </c>
    </row>
    <row r="2786" spans="1:2">
      <c r="A2786">
        <v>7516</v>
      </c>
      <c r="B2786" t="s">
        <v>14913</v>
      </c>
    </row>
    <row r="2787" spans="1:2">
      <c r="A2787">
        <v>7517</v>
      </c>
      <c r="B2787" t="s">
        <v>14914</v>
      </c>
    </row>
    <row r="2788" spans="1:2">
      <c r="A2788">
        <v>7518</v>
      </c>
      <c r="B2788" t="s">
        <v>14915</v>
      </c>
    </row>
    <row r="2789" spans="1:2">
      <c r="A2789">
        <v>7519</v>
      </c>
      <c r="B2789" t="s">
        <v>14916</v>
      </c>
    </row>
    <row r="2790" spans="1:2">
      <c r="A2790">
        <v>7520</v>
      </c>
      <c r="B2790" t="s">
        <v>14917</v>
      </c>
    </row>
    <row r="2791" spans="1:2">
      <c r="A2791">
        <v>7521</v>
      </c>
      <c r="B2791" t="s">
        <v>14918</v>
      </c>
    </row>
    <row r="2792" spans="1:2">
      <c r="A2792">
        <v>7522</v>
      </c>
      <c r="B2792" t="s">
        <v>14919</v>
      </c>
    </row>
    <row r="2793" spans="1:2">
      <c r="A2793">
        <v>7523</v>
      </c>
      <c r="B2793" t="s">
        <v>14920</v>
      </c>
    </row>
    <row r="2794" spans="1:2">
      <c r="A2794">
        <v>7524</v>
      </c>
      <c r="B2794" t="s">
        <v>14921</v>
      </c>
    </row>
    <row r="2795" spans="1:2">
      <c r="A2795">
        <v>7525</v>
      </c>
      <c r="B2795" t="s">
        <v>14922</v>
      </c>
    </row>
    <row r="2796" spans="1:2">
      <c r="A2796">
        <v>7526</v>
      </c>
      <c r="B2796" t="s">
        <v>14923</v>
      </c>
    </row>
    <row r="2797" spans="1:2">
      <c r="A2797">
        <v>7527</v>
      </c>
      <c r="B2797" t="s">
        <v>14924</v>
      </c>
    </row>
    <row r="2798" spans="1:2">
      <c r="A2798">
        <v>7528</v>
      </c>
      <c r="B2798" t="s">
        <v>14925</v>
      </c>
    </row>
    <row r="2799" spans="1:2">
      <c r="A2799">
        <v>7529</v>
      </c>
      <c r="B2799" t="s">
        <v>14926</v>
      </c>
    </row>
    <row r="2800" spans="1:2">
      <c r="A2800">
        <v>7530</v>
      </c>
      <c r="B2800" t="s">
        <v>14927</v>
      </c>
    </row>
    <row r="2801" spans="1:2">
      <c r="A2801">
        <v>7531</v>
      </c>
      <c r="B2801" t="s">
        <v>14928</v>
      </c>
    </row>
    <row r="2802" spans="1:2">
      <c r="A2802">
        <v>7532</v>
      </c>
      <c r="B2802" t="s">
        <v>14929</v>
      </c>
    </row>
    <row r="2803" spans="1:2">
      <c r="A2803">
        <v>7533</v>
      </c>
      <c r="B2803" t="s">
        <v>14930</v>
      </c>
    </row>
    <row r="2804" spans="1:2">
      <c r="A2804">
        <v>7534</v>
      </c>
      <c r="B2804" t="s">
        <v>14931</v>
      </c>
    </row>
    <row r="2805" spans="1:2">
      <c r="A2805">
        <v>7535</v>
      </c>
      <c r="B2805" t="s">
        <v>14932</v>
      </c>
    </row>
    <row r="2806" spans="1:2">
      <c r="A2806">
        <v>7536</v>
      </c>
      <c r="B2806" t="s">
        <v>14933</v>
      </c>
    </row>
    <row r="2807" spans="1:2">
      <c r="A2807">
        <v>7537</v>
      </c>
      <c r="B2807" t="s">
        <v>14934</v>
      </c>
    </row>
    <row r="2808" spans="1:2">
      <c r="A2808">
        <v>7538</v>
      </c>
      <c r="B2808" t="s">
        <v>14935</v>
      </c>
    </row>
    <row r="2809" spans="1:2">
      <c r="A2809">
        <v>7539</v>
      </c>
      <c r="B2809" t="s">
        <v>14936</v>
      </c>
    </row>
    <row r="2810" spans="1:2">
      <c r="A2810">
        <v>7540</v>
      </c>
      <c r="B2810" t="s">
        <v>14937</v>
      </c>
    </row>
    <row r="2811" spans="1:2">
      <c r="A2811">
        <v>7541</v>
      </c>
      <c r="B2811" t="s">
        <v>14938</v>
      </c>
    </row>
    <row r="2812" spans="1:2">
      <c r="A2812">
        <v>7542</v>
      </c>
      <c r="B2812" t="s">
        <v>14939</v>
      </c>
    </row>
    <row r="2813" spans="1:2">
      <c r="A2813">
        <v>7543</v>
      </c>
      <c r="B2813" t="s">
        <v>14940</v>
      </c>
    </row>
    <row r="2814" spans="1:2">
      <c r="A2814">
        <v>7544</v>
      </c>
      <c r="B2814" t="s">
        <v>14941</v>
      </c>
    </row>
    <row r="2815" spans="1:2">
      <c r="A2815">
        <v>7545</v>
      </c>
      <c r="B2815" t="s">
        <v>631</v>
      </c>
    </row>
    <row r="2816" spans="1:2">
      <c r="A2816">
        <v>7546</v>
      </c>
      <c r="B2816" t="s">
        <v>14942</v>
      </c>
    </row>
    <row r="2817" spans="1:2">
      <c r="A2817">
        <v>7547</v>
      </c>
      <c r="B2817" t="s">
        <v>14943</v>
      </c>
    </row>
    <row r="2818" spans="1:2">
      <c r="A2818">
        <v>7548</v>
      </c>
      <c r="B2818" t="s">
        <v>14944</v>
      </c>
    </row>
    <row r="2819" spans="1:2">
      <c r="A2819">
        <v>7549</v>
      </c>
      <c r="B2819" t="s">
        <v>14945</v>
      </c>
    </row>
    <row r="2820" spans="1:2">
      <c r="A2820">
        <v>7550</v>
      </c>
      <c r="B2820" t="s">
        <v>14946</v>
      </c>
    </row>
    <row r="2821" spans="1:2">
      <c r="A2821">
        <v>7551</v>
      </c>
      <c r="B2821" t="s">
        <v>823</v>
      </c>
    </row>
    <row r="2822" spans="1:2">
      <c r="A2822">
        <v>7552</v>
      </c>
      <c r="B2822" t="s">
        <v>14947</v>
      </c>
    </row>
    <row r="2823" spans="1:2">
      <c r="A2823">
        <v>7553</v>
      </c>
      <c r="B2823" t="s">
        <v>14948</v>
      </c>
    </row>
    <row r="2824" spans="1:2">
      <c r="A2824">
        <v>7554</v>
      </c>
      <c r="B2824" t="s">
        <v>14949</v>
      </c>
    </row>
    <row r="2825" spans="1:2">
      <c r="A2825">
        <v>7555</v>
      </c>
      <c r="B2825" t="s">
        <v>14950</v>
      </c>
    </row>
    <row r="2826" spans="1:2">
      <c r="A2826">
        <v>7556</v>
      </c>
      <c r="B2826" t="s">
        <v>14951</v>
      </c>
    </row>
    <row r="2827" spans="1:2">
      <c r="A2827">
        <v>7557</v>
      </c>
      <c r="B2827" t="s">
        <v>14952</v>
      </c>
    </row>
    <row r="2828" spans="1:2">
      <c r="A2828">
        <v>7558</v>
      </c>
      <c r="B2828" t="s">
        <v>14953</v>
      </c>
    </row>
    <row r="2829" spans="1:2">
      <c r="A2829">
        <v>7559</v>
      </c>
      <c r="B2829" t="s">
        <v>14954</v>
      </c>
    </row>
    <row r="2830" spans="1:2">
      <c r="A2830">
        <v>7560</v>
      </c>
      <c r="B2830" t="s">
        <v>14955</v>
      </c>
    </row>
    <row r="2831" spans="1:2">
      <c r="A2831">
        <v>7561</v>
      </c>
      <c r="B2831" t="s">
        <v>14956</v>
      </c>
    </row>
    <row r="2832" spans="1:2">
      <c r="A2832">
        <v>7562</v>
      </c>
      <c r="B2832" t="s">
        <v>14957</v>
      </c>
    </row>
    <row r="2833" spans="1:2">
      <c r="A2833">
        <v>7563</v>
      </c>
      <c r="B2833" t="s">
        <v>14958</v>
      </c>
    </row>
    <row r="2834" spans="1:2">
      <c r="A2834">
        <v>7564</v>
      </c>
      <c r="B2834" t="s">
        <v>14959</v>
      </c>
    </row>
    <row r="2835" spans="1:2">
      <c r="A2835">
        <v>7565</v>
      </c>
      <c r="B2835" t="s">
        <v>14960</v>
      </c>
    </row>
    <row r="2836" spans="1:2">
      <c r="A2836">
        <v>7566</v>
      </c>
      <c r="B2836" t="s">
        <v>14961</v>
      </c>
    </row>
    <row r="2837" spans="1:2">
      <c r="A2837">
        <v>7567</v>
      </c>
      <c r="B2837" t="s">
        <v>14962</v>
      </c>
    </row>
    <row r="2838" spans="1:2">
      <c r="A2838">
        <v>7568</v>
      </c>
      <c r="B2838" t="s">
        <v>14963</v>
      </c>
    </row>
    <row r="2839" spans="1:2">
      <c r="A2839">
        <v>7569</v>
      </c>
      <c r="B2839" t="s">
        <v>14964</v>
      </c>
    </row>
    <row r="2840" spans="1:2">
      <c r="A2840">
        <v>7570</v>
      </c>
      <c r="B2840" t="s">
        <v>14965</v>
      </c>
    </row>
    <row r="2841" spans="1:2">
      <c r="A2841">
        <v>7571</v>
      </c>
      <c r="B2841" t="s">
        <v>14966</v>
      </c>
    </row>
    <row r="2842" spans="1:2">
      <c r="A2842">
        <v>7572</v>
      </c>
      <c r="B2842" t="s">
        <v>14967</v>
      </c>
    </row>
    <row r="2843" spans="1:2">
      <c r="A2843">
        <v>7573</v>
      </c>
      <c r="B2843" t="s">
        <v>14968</v>
      </c>
    </row>
    <row r="2844" spans="1:2">
      <c r="A2844">
        <v>7574</v>
      </c>
      <c r="B2844" t="s">
        <v>14969</v>
      </c>
    </row>
    <row r="2845" spans="1:2">
      <c r="A2845">
        <v>7575</v>
      </c>
      <c r="B2845" t="s">
        <v>14970</v>
      </c>
    </row>
    <row r="2846" spans="1:2">
      <c r="A2846">
        <v>7576</v>
      </c>
      <c r="B2846" t="s">
        <v>14971</v>
      </c>
    </row>
    <row r="2847" spans="1:2">
      <c r="A2847">
        <v>7577</v>
      </c>
      <c r="B2847" t="s">
        <v>14972</v>
      </c>
    </row>
    <row r="2848" spans="1:2">
      <c r="A2848">
        <v>7578</v>
      </c>
      <c r="B2848" t="s">
        <v>14973</v>
      </c>
    </row>
    <row r="2849" spans="1:2">
      <c r="A2849">
        <v>7579</v>
      </c>
      <c r="B2849" t="s">
        <v>14974</v>
      </c>
    </row>
    <row r="2850" spans="1:2">
      <c r="A2850">
        <v>7580</v>
      </c>
      <c r="B2850">
        <v>20</v>
      </c>
    </row>
    <row r="2851" spans="1:2">
      <c r="A2851">
        <v>7581</v>
      </c>
      <c r="B2851" t="s">
        <v>14975</v>
      </c>
    </row>
    <row r="2852" spans="1:2">
      <c r="A2852">
        <v>7582</v>
      </c>
      <c r="B2852" t="s">
        <v>14976</v>
      </c>
    </row>
    <row r="2853" spans="1:2">
      <c r="A2853">
        <v>7583</v>
      </c>
      <c r="B2853" t="s">
        <v>14977</v>
      </c>
    </row>
    <row r="2854" spans="1:2">
      <c r="A2854">
        <v>7584</v>
      </c>
      <c r="B2854" t="s">
        <v>14978</v>
      </c>
    </row>
    <row r="2855" spans="1:2">
      <c r="A2855">
        <v>7585</v>
      </c>
      <c r="B2855" t="s">
        <v>14979</v>
      </c>
    </row>
    <row r="2856" spans="1:2">
      <c r="A2856">
        <v>7586</v>
      </c>
      <c r="B2856" t="s">
        <v>14980</v>
      </c>
    </row>
    <row r="2857" spans="1:2">
      <c r="A2857">
        <v>7587</v>
      </c>
      <c r="B2857" t="s">
        <v>14981</v>
      </c>
    </row>
    <row r="2858" spans="1:2">
      <c r="A2858">
        <v>7588</v>
      </c>
      <c r="B2858" t="s">
        <v>14982</v>
      </c>
    </row>
    <row r="2859" spans="1:2">
      <c r="A2859">
        <v>7589</v>
      </c>
      <c r="B2859" t="s">
        <v>14983</v>
      </c>
    </row>
    <row r="2860" spans="1:2">
      <c r="A2860">
        <v>7590</v>
      </c>
      <c r="B2860" t="s">
        <v>14984</v>
      </c>
    </row>
    <row r="2861" spans="1:2">
      <c r="A2861">
        <v>7591</v>
      </c>
      <c r="B2861" t="s">
        <v>14985</v>
      </c>
    </row>
    <row r="2862" spans="1:2">
      <c r="A2862">
        <v>7592</v>
      </c>
      <c r="B2862" t="s">
        <v>14986</v>
      </c>
    </row>
    <row r="2863" spans="1:2">
      <c r="A2863">
        <v>7593</v>
      </c>
      <c r="B2863" t="s">
        <v>14987</v>
      </c>
    </row>
    <row r="2864" spans="1:2">
      <c r="A2864">
        <v>7594</v>
      </c>
      <c r="B2864" t="s">
        <v>14988</v>
      </c>
    </row>
    <row r="2865" spans="1:2">
      <c r="A2865">
        <v>7595</v>
      </c>
      <c r="B2865" t="s">
        <v>14989</v>
      </c>
    </row>
    <row r="2866" spans="1:2">
      <c r="A2866">
        <v>7596</v>
      </c>
      <c r="B2866" t="s">
        <v>14990</v>
      </c>
    </row>
    <row r="2867" spans="1:2">
      <c r="A2867">
        <v>7597</v>
      </c>
      <c r="B2867" t="s">
        <v>14991</v>
      </c>
    </row>
    <row r="2868" spans="1:2">
      <c r="A2868">
        <v>7598</v>
      </c>
      <c r="B2868" t="s">
        <v>14992</v>
      </c>
    </row>
    <row r="2869" spans="1:2">
      <c r="A2869">
        <v>7599</v>
      </c>
      <c r="B2869" t="s">
        <v>14993</v>
      </c>
    </row>
    <row r="2870" spans="1:2">
      <c r="A2870">
        <v>7600</v>
      </c>
      <c r="B2870" t="s">
        <v>14994</v>
      </c>
    </row>
    <row r="2871" spans="1:2">
      <c r="A2871">
        <v>7601</v>
      </c>
      <c r="B2871" t="s">
        <v>14995</v>
      </c>
    </row>
    <row r="2872" spans="1:2">
      <c r="A2872">
        <v>7602</v>
      </c>
      <c r="B2872" t="s">
        <v>14996</v>
      </c>
    </row>
    <row r="2873" spans="1:2">
      <c r="A2873">
        <v>7603</v>
      </c>
      <c r="B2873" t="s">
        <v>14997</v>
      </c>
    </row>
    <row r="2874" spans="1:2">
      <c r="A2874">
        <v>7604</v>
      </c>
      <c r="B2874" t="s">
        <v>14998</v>
      </c>
    </row>
    <row r="2875" spans="1:2">
      <c r="A2875">
        <v>7605</v>
      </c>
      <c r="B2875" t="s">
        <v>14999</v>
      </c>
    </row>
    <row r="2876" spans="1:2">
      <c r="A2876">
        <v>7606</v>
      </c>
      <c r="B2876" t="s">
        <v>15000</v>
      </c>
    </row>
    <row r="2877" spans="1:2">
      <c r="A2877">
        <v>7607</v>
      </c>
      <c r="B2877" t="s">
        <v>15001</v>
      </c>
    </row>
    <row r="2878" spans="1:2">
      <c r="A2878">
        <v>7608</v>
      </c>
      <c r="B2878" t="s">
        <v>15002</v>
      </c>
    </row>
    <row r="2879" spans="1:2">
      <c r="A2879">
        <v>7609</v>
      </c>
      <c r="B2879" t="s">
        <v>15003</v>
      </c>
    </row>
    <row r="2880" spans="1:2">
      <c r="A2880">
        <v>7610</v>
      </c>
      <c r="B2880" t="s">
        <v>15004</v>
      </c>
    </row>
    <row r="2881" spans="1:2">
      <c r="A2881">
        <v>7611</v>
      </c>
      <c r="B2881" t="s">
        <v>15005</v>
      </c>
    </row>
    <row r="2882" spans="1:2">
      <c r="A2882">
        <v>7612</v>
      </c>
      <c r="B2882" t="s">
        <v>15006</v>
      </c>
    </row>
    <row r="2883" spans="1:2">
      <c r="A2883">
        <v>7613</v>
      </c>
      <c r="B2883" t="s">
        <v>15007</v>
      </c>
    </row>
    <row r="2884" spans="1:2">
      <c r="A2884">
        <v>7614</v>
      </c>
      <c r="B2884" t="s">
        <v>15008</v>
      </c>
    </row>
    <row r="2885" spans="1:2">
      <c r="A2885">
        <v>7615</v>
      </c>
      <c r="B2885" t="s">
        <v>15009</v>
      </c>
    </row>
    <row r="2886" spans="1:2">
      <c r="A2886">
        <v>7616</v>
      </c>
      <c r="B2886" t="s">
        <v>15010</v>
      </c>
    </row>
    <row r="2887" spans="1:2">
      <c r="A2887">
        <v>7617</v>
      </c>
      <c r="B2887" t="s">
        <v>15011</v>
      </c>
    </row>
    <row r="2888" spans="1:2">
      <c r="A2888">
        <v>7618</v>
      </c>
      <c r="B2888">
        <v>1302</v>
      </c>
    </row>
    <row r="2889" spans="1:2">
      <c r="A2889">
        <v>7619</v>
      </c>
      <c r="B2889" t="s">
        <v>15012</v>
      </c>
    </row>
    <row r="2890" spans="1:2">
      <c r="A2890">
        <v>7620</v>
      </c>
      <c r="B2890" t="s">
        <v>15013</v>
      </c>
    </row>
    <row r="2891" spans="1:2">
      <c r="A2891">
        <v>7621</v>
      </c>
      <c r="B2891" t="s">
        <v>15014</v>
      </c>
    </row>
    <row r="2892" spans="1:2">
      <c r="A2892">
        <v>7622</v>
      </c>
      <c r="B2892" t="s">
        <v>15015</v>
      </c>
    </row>
    <row r="2893" spans="1:2">
      <c r="A2893">
        <v>7623</v>
      </c>
      <c r="B2893" t="s">
        <v>15016</v>
      </c>
    </row>
    <row r="2894" spans="1:2">
      <c r="A2894">
        <v>7624</v>
      </c>
      <c r="B2894" t="s">
        <v>15017</v>
      </c>
    </row>
    <row r="2895" spans="1:2">
      <c r="A2895">
        <v>7625</v>
      </c>
      <c r="B2895" t="s">
        <v>15018</v>
      </c>
    </row>
    <row r="2896" spans="1:2">
      <c r="A2896">
        <v>7626</v>
      </c>
      <c r="B2896" t="s">
        <v>15019</v>
      </c>
    </row>
    <row r="2897" spans="1:2">
      <c r="A2897">
        <v>7627</v>
      </c>
      <c r="B2897" t="s">
        <v>15020</v>
      </c>
    </row>
    <row r="2898" spans="1:2">
      <c r="A2898">
        <v>7628</v>
      </c>
      <c r="B2898" t="s">
        <v>15021</v>
      </c>
    </row>
    <row r="2899" spans="1:2">
      <c r="A2899">
        <v>7629</v>
      </c>
      <c r="B2899" t="s">
        <v>1193</v>
      </c>
    </row>
    <row r="2900" spans="1:2">
      <c r="A2900">
        <v>7630</v>
      </c>
      <c r="B2900" t="s">
        <v>15022</v>
      </c>
    </row>
    <row r="2901" spans="1:2">
      <c r="A2901">
        <v>7631</v>
      </c>
      <c r="B2901" t="s">
        <v>15023</v>
      </c>
    </row>
    <row r="2902" spans="1:2">
      <c r="A2902">
        <v>7632</v>
      </c>
      <c r="B2902" t="s">
        <v>15024</v>
      </c>
    </row>
    <row r="2903" spans="1:2">
      <c r="A2903">
        <v>7633</v>
      </c>
      <c r="B2903" t="s">
        <v>15025</v>
      </c>
    </row>
    <row r="2904" spans="1:2">
      <c r="A2904">
        <v>7634</v>
      </c>
      <c r="B2904" t="s">
        <v>2135</v>
      </c>
    </row>
    <row r="2905" spans="1:2">
      <c r="A2905">
        <v>7635</v>
      </c>
      <c r="B2905" t="s">
        <v>15026</v>
      </c>
    </row>
    <row r="2906" spans="1:2">
      <c r="A2906">
        <v>7636</v>
      </c>
      <c r="B2906" t="s">
        <v>251</v>
      </c>
    </row>
    <row r="2907" spans="1:2">
      <c r="A2907">
        <v>7637</v>
      </c>
      <c r="B2907" t="s">
        <v>15027</v>
      </c>
    </row>
    <row r="2908" spans="1:2">
      <c r="A2908">
        <v>7638</v>
      </c>
      <c r="B2908" t="s">
        <v>15028</v>
      </c>
    </row>
    <row r="2909" spans="1:2">
      <c r="A2909">
        <v>7639</v>
      </c>
      <c r="B2909" t="s">
        <v>15029</v>
      </c>
    </row>
    <row r="2910" spans="1:2">
      <c r="A2910">
        <v>7640</v>
      </c>
      <c r="B2910" t="s">
        <v>15030</v>
      </c>
    </row>
    <row r="2911" spans="1:2">
      <c r="A2911">
        <v>7641</v>
      </c>
      <c r="B2911" t="s">
        <v>15031</v>
      </c>
    </row>
    <row r="2912" spans="1:2">
      <c r="A2912">
        <v>7642</v>
      </c>
      <c r="B2912" t="s">
        <v>15032</v>
      </c>
    </row>
    <row r="2913" spans="1:2">
      <c r="A2913">
        <v>7643</v>
      </c>
      <c r="B2913" t="s">
        <v>1895</v>
      </c>
    </row>
    <row r="2914" spans="1:2">
      <c r="A2914">
        <v>7644</v>
      </c>
      <c r="B2914" t="s">
        <v>15033</v>
      </c>
    </row>
    <row r="2915" spans="1:2">
      <c r="A2915">
        <v>7645</v>
      </c>
      <c r="B2915" t="s">
        <v>764</v>
      </c>
    </row>
    <row r="2916" spans="1:2">
      <c r="A2916">
        <v>7646</v>
      </c>
      <c r="B2916" t="s">
        <v>15034</v>
      </c>
    </row>
    <row r="2917" spans="1:2">
      <c r="A2917">
        <v>7647</v>
      </c>
      <c r="B2917" t="s">
        <v>15035</v>
      </c>
    </row>
    <row r="2918" spans="1:2">
      <c r="A2918">
        <v>7648</v>
      </c>
      <c r="B2918" t="s">
        <v>15036</v>
      </c>
    </row>
    <row r="2919" spans="1:2">
      <c r="A2919">
        <v>7649</v>
      </c>
      <c r="B2919" t="s">
        <v>15037</v>
      </c>
    </row>
    <row r="2920" spans="1:2">
      <c r="A2920">
        <v>7650</v>
      </c>
      <c r="B2920" t="s">
        <v>15038</v>
      </c>
    </row>
    <row r="2921" spans="1:2">
      <c r="A2921">
        <v>7651</v>
      </c>
      <c r="B2921" t="s">
        <v>333</v>
      </c>
    </row>
    <row r="2922" spans="1:2">
      <c r="A2922">
        <v>7662</v>
      </c>
      <c r="B2922" t="s">
        <v>15039</v>
      </c>
    </row>
    <row r="2923" spans="1:2">
      <c r="A2923">
        <v>7663</v>
      </c>
      <c r="B2923" t="s">
        <v>15040</v>
      </c>
    </row>
    <row r="2924" spans="1:2">
      <c r="A2924">
        <v>7664</v>
      </c>
      <c r="B2924" t="s">
        <v>15041</v>
      </c>
    </row>
    <row r="2925" spans="1:2">
      <c r="A2925">
        <v>7665</v>
      </c>
      <c r="B2925" t="s">
        <v>15042</v>
      </c>
    </row>
    <row r="2926" spans="1:2">
      <c r="A2926">
        <v>7666</v>
      </c>
      <c r="B2926" t="s">
        <v>15043</v>
      </c>
    </row>
    <row r="2927" spans="1:2">
      <c r="A2927">
        <v>7667</v>
      </c>
      <c r="B2927" t="s">
        <v>15044</v>
      </c>
    </row>
    <row r="2928" spans="1:2">
      <c r="A2928">
        <v>7668</v>
      </c>
      <c r="B2928" t="s">
        <v>15045</v>
      </c>
    </row>
    <row r="2929" spans="1:2">
      <c r="A2929">
        <v>7669</v>
      </c>
      <c r="B2929" t="s">
        <v>15046</v>
      </c>
    </row>
    <row r="2930" spans="1:2">
      <c r="A2930">
        <v>7670</v>
      </c>
      <c r="B2930" t="s">
        <v>15047</v>
      </c>
    </row>
    <row r="2931" spans="1:2">
      <c r="A2931">
        <v>7671</v>
      </c>
      <c r="B2931" t="s">
        <v>15048</v>
      </c>
    </row>
    <row r="2932" spans="1:2">
      <c r="A2932">
        <v>7672</v>
      </c>
      <c r="B2932" t="s">
        <v>15049</v>
      </c>
    </row>
    <row r="2933" spans="1:2">
      <c r="A2933">
        <v>7673</v>
      </c>
      <c r="B2933" t="s">
        <v>15050</v>
      </c>
    </row>
    <row r="2934" spans="1:2">
      <c r="A2934">
        <v>7674</v>
      </c>
      <c r="B2934" t="s">
        <v>15051</v>
      </c>
    </row>
    <row r="2935" spans="1:2">
      <c r="A2935">
        <v>7675</v>
      </c>
      <c r="B2935" t="s">
        <v>15052</v>
      </c>
    </row>
    <row r="2936" spans="1:2">
      <c r="A2936">
        <v>7676</v>
      </c>
      <c r="B2936" t="s">
        <v>15053</v>
      </c>
    </row>
    <row r="2937" spans="1:2">
      <c r="A2937">
        <v>7677</v>
      </c>
      <c r="B2937" t="s">
        <v>15054</v>
      </c>
    </row>
    <row r="2938" spans="1:2">
      <c r="A2938">
        <v>7678</v>
      </c>
      <c r="B2938" t="s">
        <v>15055</v>
      </c>
    </row>
    <row r="2939" spans="1:2">
      <c r="A2939">
        <v>7679</v>
      </c>
      <c r="B2939" t="s">
        <v>15056</v>
      </c>
    </row>
    <row r="2940" spans="1:2">
      <c r="A2940">
        <v>7680</v>
      </c>
      <c r="B2940" t="s">
        <v>15057</v>
      </c>
    </row>
    <row r="2941" spans="1:2">
      <c r="A2941">
        <v>7681</v>
      </c>
      <c r="B2941" t="s">
        <v>15058</v>
      </c>
    </row>
    <row r="2942" spans="1:2">
      <c r="A2942">
        <v>7682</v>
      </c>
      <c r="B2942" t="s">
        <v>15059</v>
      </c>
    </row>
    <row r="2943" spans="1:2">
      <c r="A2943">
        <v>7683</v>
      </c>
      <c r="B2943" t="s">
        <v>15060</v>
      </c>
    </row>
    <row r="2944" spans="1:2">
      <c r="A2944">
        <v>7684</v>
      </c>
      <c r="B2944" t="s">
        <v>15061</v>
      </c>
    </row>
    <row r="2945" spans="1:2">
      <c r="A2945">
        <v>7685</v>
      </c>
      <c r="B2945" t="s">
        <v>15062</v>
      </c>
    </row>
    <row r="2946" spans="1:2">
      <c r="A2946">
        <v>7686</v>
      </c>
      <c r="B2946" t="s">
        <v>15063</v>
      </c>
    </row>
    <row r="2947" spans="1:2">
      <c r="A2947">
        <v>7687</v>
      </c>
      <c r="B2947" t="s">
        <v>15064</v>
      </c>
    </row>
    <row r="2948" spans="1:2">
      <c r="A2948">
        <v>7688</v>
      </c>
      <c r="B2948" t="s">
        <v>15065</v>
      </c>
    </row>
    <row r="2949" spans="1:2">
      <c r="A2949">
        <v>7689</v>
      </c>
      <c r="B2949" t="s">
        <v>15066</v>
      </c>
    </row>
    <row r="2950" spans="1:2">
      <c r="A2950">
        <v>7690</v>
      </c>
      <c r="B2950" t="s">
        <v>15067</v>
      </c>
    </row>
    <row r="2951" spans="1:2">
      <c r="A2951">
        <v>7691</v>
      </c>
      <c r="B2951" t="s">
        <v>15068</v>
      </c>
    </row>
    <row r="2952" spans="1:2">
      <c r="A2952">
        <v>7692</v>
      </c>
      <c r="B2952" t="s">
        <v>15069</v>
      </c>
    </row>
    <row r="2953" spans="1:2">
      <c r="A2953">
        <v>7693</v>
      </c>
      <c r="B2953" t="s">
        <v>15070</v>
      </c>
    </row>
    <row r="2954" spans="1:2">
      <c r="A2954">
        <v>7694</v>
      </c>
      <c r="B2954" t="s">
        <v>15071</v>
      </c>
    </row>
    <row r="2955" spans="1:2">
      <c r="A2955">
        <v>7695</v>
      </c>
      <c r="B2955" t="s">
        <v>15072</v>
      </c>
    </row>
    <row r="2956" spans="1:2">
      <c r="A2956">
        <v>7696</v>
      </c>
      <c r="B2956" t="s">
        <v>15073</v>
      </c>
    </row>
    <row r="2957" spans="1:2">
      <c r="A2957">
        <v>7697</v>
      </c>
      <c r="B2957" t="s">
        <v>15074</v>
      </c>
    </row>
    <row r="2958" spans="1:2">
      <c r="A2958">
        <v>7698</v>
      </c>
      <c r="B2958" t="s">
        <v>15075</v>
      </c>
    </row>
    <row r="2959" spans="1:2">
      <c r="A2959">
        <v>7699</v>
      </c>
      <c r="B2959" t="s">
        <v>15076</v>
      </c>
    </row>
    <row r="2960" spans="1:2">
      <c r="A2960">
        <v>7700</v>
      </c>
      <c r="B2960" t="s">
        <v>15077</v>
      </c>
    </row>
    <row r="2961" spans="1:2">
      <c r="A2961">
        <v>7701</v>
      </c>
      <c r="B2961" t="s">
        <v>15078</v>
      </c>
    </row>
    <row r="2962" spans="1:2">
      <c r="A2962">
        <v>7702</v>
      </c>
      <c r="B2962" t="s">
        <v>15079</v>
      </c>
    </row>
    <row r="2963" spans="1:2">
      <c r="A2963">
        <v>7703</v>
      </c>
      <c r="B2963" t="s">
        <v>15080</v>
      </c>
    </row>
    <row r="2964" spans="1:2">
      <c r="A2964">
        <v>7704</v>
      </c>
      <c r="B2964" t="s">
        <v>15081</v>
      </c>
    </row>
    <row r="2965" spans="1:2">
      <c r="A2965">
        <v>7705</v>
      </c>
      <c r="B2965" t="s">
        <v>15082</v>
      </c>
    </row>
    <row r="2966" spans="1:2">
      <c r="A2966">
        <v>7706</v>
      </c>
      <c r="B2966" t="s">
        <v>15083</v>
      </c>
    </row>
    <row r="2967" spans="1:2">
      <c r="A2967">
        <v>7707</v>
      </c>
      <c r="B2967" t="s">
        <v>15084</v>
      </c>
    </row>
    <row r="2968" spans="1:2">
      <c r="A2968">
        <v>7708</v>
      </c>
      <c r="B2968" t="s">
        <v>15085</v>
      </c>
    </row>
    <row r="2969" spans="1:2">
      <c r="A2969">
        <v>7709</v>
      </c>
      <c r="B2969" t="s">
        <v>180</v>
      </c>
    </row>
    <row r="2970" spans="1:2">
      <c r="A2970">
        <v>7710</v>
      </c>
      <c r="B2970" t="s">
        <v>15086</v>
      </c>
    </row>
    <row r="2971" spans="1:2">
      <c r="A2971">
        <v>7711</v>
      </c>
      <c r="B2971" t="s">
        <v>15087</v>
      </c>
    </row>
    <row r="2972" spans="1:2">
      <c r="A2972">
        <v>7712</v>
      </c>
      <c r="B2972" t="s">
        <v>15088</v>
      </c>
    </row>
    <row r="2973" spans="1:2">
      <c r="A2973">
        <v>7713</v>
      </c>
      <c r="B2973" t="s">
        <v>15089</v>
      </c>
    </row>
    <row r="2974" spans="1:2">
      <c r="A2974">
        <v>7714</v>
      </c>
      <c r="B2974" t="s">
        <v>15090</v>
      </c>
    </row>
    <row r="2975" spans="1:2">
      <c r="A2975">
        <v>7715</v>
      </c>
      <c r="B2975" t="s">
        <v>15091</v>
      </c>
    </row>
    <row r="2976" spans="1:2">
      <c r="A2976">
        <v>7716</v>
      </c>
      <c r="B2976" t="s">
        <v>15092</v>
      </c>
    </row>
    <row r="2977" spans="1:2">
      <c r="A2977">
        <v>7717</v>
      </c>
      <c r="B2977" t="s">
        <v>15093</v>
      </c>
    </row>
    <row r="2978" spans="1:2">
      <c r="A2978">
        <v>7718</v>
      </c>
      <c r="B2978" t="s">
        <v>15094</v>
      </c>
    </row>
    <row r="2979" spans="1:2">
      <c r="A2979">
        <v>7719</v>
      </c>
      <c r="B2979" t="s">
        <v>15095</v>
      </c>
    </row>
    <row r="2980" spans="1:2">
      <c r="A2980">
        <v>7720</v>
      </c>
      <c r="B2980" t="s">
        <v>15096</v>
      </c>
    </row>
    <row r="2981" spans="1:2">
      <c r="A2981">
        <v>7721</v>
      </c>
      <c r="B2981" t="s">
        <v>171</v>
      </c>
    </row>
    <row r="2982" spans="1:2">
      <c r="A2982">
        <v>7722</v>
      </c>
      <c r="B2982" t="s">
        <v>2157</v>
      </c>
    </row>
    <row r="2983" spans="1:2">
      <c r="A2983">
        <v>7723</v>
      </c>
      <c r="B2983" t="s">
        <v>15097</v>
      </c>
    </row>
    <row r="2984" spans="1:2">
      <c r="A2984">
        <v>7724</v>
      </c>
      <c r="B2984" t="s">
        <v>15098</v>
      </c>
    </row>
    <row r="2985" spans="1:2">
      <c r="A2985">
        <v>7725</v>
      </c>
      <c r="B2985" t="s">
        <v>15099</v>
      </c>
    </row>
    <row r="2986" spans="1:2">
      <c r="A2986">
        <v>7726</v>
      </c>
      <c r="B2986" t="s">
        <v>15100</v>
      </c>
    </row>
    <row r="2987" spans="1:2">
      <c r="A2987">
        <v>7727</v>
      </c>
      <c r="B2987" t="s">
        <v>15101</v>
      </c>
    </row>
    <row r="2988" spans="1:2">
      <c r="A2988">
        <v>7728</v>
      </c>
      <c r="B2988" t="s">
        <v>15102</v>
      </c>
    </row>
    <row r="2989" spans="1:2">
      <c r="A2989">
        <v>7729</v>
      </c>
      <c r="B2989" t="s">
        <v>15103</v>
      </c>
    </row>
    <row r="2990" spans="1:2">
      <c r="A2990">
        <v>7730</v>
      </c>
      <c r="B2990" t="s">
        <v>15104</v>
      </c>
    </row>
    <row r="2991" spans="1:2">
      <c r="A2991">
        <v>7731</v>
      </c>
      <c r="B2991" t="s">
        <v>15105</v>
      </c>
    </row>
    <row r="2992" spans="1:2">
      <c r="A2992">
        <v>7732</v>
      </c>
      <c r="B2992" t="s">
        <v>15106</v>
      </c>
    </row>
    <row r="2993" spans="1:2">
      <c r="A2993">
        <v>7733</v>
      </c>
      <c r="B2993" t="s">
        <v>15107</v>
      </c>
    </row>
    <row r="2994" spans="1:2">
      <c r="A2994">
        <v>7734</v>
      </c>
      <c r="B2994" t="s">
        <v>15108</v>
      </c>
    </row>
    <row r="2995" spans="1:2">
      <c r="A2995">
        <v>7735</v>
      </c>
      <c r="B2995" t="s">
        <v>15109</v>
      </c>
    </row>
    <row r="2996" spans="1:2">
      <c r="A2996">
        <v>7736</v>
      </c>
      <c r="B2996" t="s">
        <v>358</v>
      </c>
    </row>
    <row r="2997" spans="1:2">
      <c r="A2997">
        <v>7737</v>
      </c>
      <c r="B2997" t="s">
        <v>15110</v>
      </c>
    </row>
    <row r="2998" spans="1:2">
      <c r="A2998">
        <v>7738</v>
      </c>
      <c r="B2998" t="s">
        <v>15111</v>
      </c>
    </row>
    <row r="2999" spans="1:2">
      <c r="A2999">
        <v>7739</v>
      </c>
      <c r="B2999" t="s">
        <v>15112</v>
      </c>
    </row>
    <row r="3000" spans="1:2">
      <c r="A3000">
        <v>7740</v>
      </c>
      <c r="B3000" t="s">
        <v>15113</v>
      </c>
    </row>
    <row r="3001" spans="1:2">
      <c r="A3001">
        <v>7741</v>
      </c>
      <c r="B3001" t="s">
        <v>15114</v>
      </c>
    </row>
    <row r="3002" spans="1:2">
      <c r="A3002">
        <v>7742</v>
      </c>
      <c r="B3002" t="s">
        <v>15115</v>
      </c>
    </row>
    <row r="3003" spans="1:2">
      <c r="A3003">
        <v>7743</v>
      </c>
      <c r="B3003" t="s">
        <v>15116</v>
      </c>
    </row>
    <row r="3004" spans="1:2">
      <c r="A3004">
        <v>7744</v>
      </c>
      <c r="B3004" t="s">
        <v>15117</v>
      </c>
    </row>
    <row r="3005" spans="1:2">
      <c r="A3005">
        <v>7745</v>
      </c>
      <c r="B3005" t="s">
        <v>15118</v>
      </c>
    </row>
    <row r="3006" spans="1:2">
      <c r="A3006">
        <v>7746</v>
      </c>
      <c r="B3006" t="s">
        <v>15119</v>
      </c>
    </row>
    <row r="3007" spans="1:2">
      <c r="A3007">
        <v>7747</v>
      </c>
      <c r="B3007" t="s">
        <v>15120</v>
      </c>
    </row>
    <row r="3008" spans="1:2">
      <c r="A3008">
        <v>7748</v>
      </c>
      <c r="B3008" t="s">
        <v>15121</v>
      </c>
    </row>
    <row r="3009" spans="1:2">
      <c r="A3009">
        <v>7749</v>
      </c>
      <c r="B3009" t="s">
        <v>15122</v>
      </c>
    </row>
    <row r="3010" spans="1:2">
      <c r="A3010">
        <v>7750</v>
      </c>
      <c r="B3010" t="s">
        <v>15123</v>
      </c>
    </row>
    <row r="3011" spans="1:2">
      <c r="A3011">
        <v>7751</v>
      </c>
      <c r="B3011" t="s">
        <v>15124</v>
      </c>
    </row>
    <row r="3012" spans="1:2">
      <c r="A3012">
        <v>7752</v>
      </c>
      <c r="B3012" t="s">
        <v>15125</v>
      </c>
    </row>
    <row r="3013" spans="1:2">
      <c r="A3013">
        <v>7753</v>
      </c>
      <c r="B3013">
        <v>718</v>
      </c>
    </row>
    <row r="3014" spans="1:2">
      <c r="A3014">
        <v>7754</v>
      </c>
      <c r="B3014" t="s">
        <v>15126</v>
      </c>
    </row>
    <row r="3015" spans="1:2">
      <c r="A3015">
        <v>7755</v>
      </c>
      <c r="B3015" t="s">
        <v>15127</v>
      </c>
    </row>
    <row r="3016" spans="1:2">
      <c r="A3016">
        <v>7756</v>
      </c>
      <c r="B3016" t="s">
        <v>15128</v>
      </c>
    </row>
    <row r="3017" spans="1:2">
      <c r="A3017">
        <v>7757</v>
      </c>
      <c r="B3017" t="s">
        <v>15129</v>
      </c>
    </row>
    <row r="3018" spans="1:2">
      <c r="A3018">
        <v>7758</v>
      </c>
      <c r="B3018" t="s">
        <v>15130</v>
      </c>
    </row>
    <row r="3019" spans="1:2">
      <c r="A3019">
        <v>7759</v>
      </c>
      <c r="B3019" t="s">
        <v>15131</v>
      </c>
    </row>
    <row r="3020" spans="1:2">
      <c r="A3020">
        <v>7760</v>
      </c>
      <c r="B3020" t="s">
        <v>1865</v>
      </c>
    </row>
    <row r="3021" spans="1:2">
      <c r="A3021">
        <v>7761</v>
      </c>
      <c r="B3021" t="s">
        <v>15132</v>
      </c>
    </row>
    <row r="3022" spans="1:2">
      <c r="A3022">
        <v>7762</v>
      </c>
      <c r="B3022" t="s">
        <v>15133</v>
      </c>
    </row>
    <row r="3023" spans="1:2">
      <c r="A3023">
        <v>7763</v>
      </c>
      <c r="B3023" t="s">
        <v>15134</v>
      </c>
    </row>
    <row r="3024" spans="1:2">
      <c r="A3024">
        <v>7764</v>
      </c>
      <c r="B3024" t="s">
        <v>170</v>
      </c>
    </row>
    <row r="3025" spans="1:2">
      <c r="A3025">
        <v>7765</v>
      </c>
      <c r="B3025" t="s">
        <v>15135</v>
      </c>
    </row>
    <row r="3026" spans="1:2">
      <c r="A3026">
        <v>7766</v>
      </c>
      <c r="B3026" t="s">
        <v>1885</v>
      </c>
    </row>
    <row r="3027" spans="1:2">
      <c r="A3027">
        <v>7767</v>
      </c>
      <c r="B3027" t="s">
        <v>15136</v>
      </c>
    </row>
    <row r="3028" spans="1:2">
      <c r="A3028">
        <v>7768</v>
      </c>
      <c r="B3028" t="s">
        <v>15137</v>
      </c>
    </row>
    <row r="3029" spans="1:2">
      <c r="A3029">
        <v>7769</v>
      </c>
      <c r="B3029" t="s">
        <v>15138</v>
      </c>
    </row>
    <row r="3030" spans="1:2">
      <c r="A3030">
        <v>7770</v>
      </c>
      <c r="B3030" t="s">
        <v>15139</v>
      </c>
    </row>
    <row r="3031" spans="1:2">
      <c r="A3031">
        <v>7771</v>
      </c>
      <c r="B3031" t="s">
        <v>15140</v>
      </c>
    </row>
    <row r="3032" spans="1:2">
      <c r="A3032">
        <v>7772</v>
      </c>
      <c r="B3032" t="s">
        <v>15141</v>
      </c>
    </row>
    <row r="3033" spans="1:2">
      <c r="A3033">
        <v>7773</v>
      </c>
      <c r="B3033" t="s">
        <v>15142</v>
      </c>
    </row>
    <row r="3034" spans="1:2">
      <c r="A3034">
        <v>7774</v>
      </c>
      <c r="B3034" t="s">
        <v>15143</v>
      </c>
    </row>
    <row r="3035" spans="1:2">
      <c r="A3035">
        <v>7775</v>
      </c>
      <c r="B3035" t="s">
        <v>15144</v>
      </c>
    </row>
    <row r="3036" spans="1:2">
      <c r="A3036">
        <v>7776</v>
      </c>
      <c r="B3036" t="s">
        <v>15145</v>
      </c>
    </row>
    <row r="3037" spans="1:2">
      <c r="A3037">
        <v>7777</v>
      </c>
      <c r="B3037" t="s">
        <v>15146</v>
      </c>
    </row>
    <row r="3038" spans="1:2">
      <c r="A3038">
        <v>7778</v>
      </c>
      <c r="B3038" t="s">
        <v>15147</v>
      </c>
    </row>
    <row r="3039" spans="1:2">
      <c r="A3039">
        <v>7779</v>
      </c>
      <c r="B3039" t="s">
        <v>15148</v>
      </c>
    </row>
    <row r="3040" spans="1:2">
      <c r="A3040">
        <v>7780</v>
      </c>
      <c r="B3040" t="s">
        <v>15149</v>
      </c>
    </row>
    <row r="3041" spans="1:2">
      <c r="A3041">
        <v>7781</v>
      </c>
      <c r="B3041" t="s">
        <v>15150</v>
      </c>
    </row>
    <row r="3042" spans="1:2">
      <c r="A3042">
        <v>7782</v>
      </c>
      <c r="B3042" t="s">
        <v>15151</v>
      </c>
    </row>
    <row r="3043" spans="1:2">
      <c r="A3043">
        <v>7783</v>
      </c>
      <c r="B3043" t="s">
        <v>1011</v>
      </c>
    </row>
    <row r="3044" spans="1:2">
      <c r="A3044">
        <v>7784</v>
      </c>
      <c r="B3044" t="s">
        <v>15152</v>
      </c>
    </row>
    <row r="3045" spans="1:2">
      <c r="A3045">
        <v>7785</v>
      </c>
      <c r="B3045" t="s">
        <v>15153</v>
      </c>
    </row>
    <row r="3046" spans="1:2">
      <c r="A3046">
        <v>7786</v>
      </c>
      <c r="B3046" t="s">
        <v>15154</v>
      </c>
    </row>
    <row r="3047" spans="1:2">
      <c r="A3047">
        <v>7787</v>
      </c>
      <c r="B3047" t="s">
        <v>15155</v>
      </c>
    </row>
    <row r="3048" spans="1:2">
      <c r="A3048">
        <v>7788</v>
      </c>
      <c r="B3048" t="s">
        <v>460</v>
      </c>
    </row>
    <row r="3049" spans="1:2">
      <c r="A3049">
        <v>7789</v>
      </c>
      <c r="B3049" t="s">
        <v>15156</v>
      </c>
    </row>
    <row r="3050" spans="1:2">
      <c r="A3050">
        <v>7790</v>
      </c>
      <c r="B3050" t="s">
        <v>15157</v>
      </c>
    </row>
    <row r="3051" spans="1:2">
      <c r="A3051">
        <v>7791</v>
      </c>
      <c r="B3051" t="s">
        <v>15158</v>
      </c>
    </row>
    <row r="3052" spans="1:2">
      <c r="A3052">
        <v>7792</v>
      </c>
      <c r="B3052" t="s">
        <v>15159</v>
      </c>
    </row>
    <row r="3053" spans="1:2">
      <c r="A3053">
        <v>7793</v>
      </c>
      <c r="B3053" t="s">
        <v>15160</v>
      </c>
    </row>
    <row r="3054" spans="1:2">
      <c r="A3054">
        <v>7794</v>
      </c>
      <c r="B3054" t="s">
        <v>15161</v>
      </c>
    </row>
    <row r="3055" spans="1:2">
      <c r="A3055">
        <v>7795</v>
      </c>
      <c r="B3055" t="s">
        <v>15162</v>
      </c>
    </row>
    <row r="3056" spans="1:2">
      <c r="A3056">
        <v>7796</v>
      </c>
      <c r="B3056" t="s">
        <v>15163</v>
      </c>
    </row>
    <row r="3057" spans="1:2">
      <c r="A3057">
        <v>7797</v>
      </c>
      <c r="B3057" t="s">
        <v>15164</v>
      </c>
    </row>
    <row r="3058" spans="1:2">
      <c r="A3058">
        <v>7798</v>
      </c>
      <c r="B3058" t="s">
        <v>15165</v>
      </c>
    </row>
    <row r="3059" spans="1:2">
      <c r="A3059">
        <v>7799</v>
      </c>
      <c r="B3059" t="s">
        <v>15166</v>
      </c>
    </row>
    <row r="3060" spans="1:2">
      <c r="A3060">
        <v>7800</v>
      </c>
      <c r="B3060" t="s">
        <v>15167</v>
      </c>
    </row>
    <row r="3061" spans="1:2">
      <c r="A3061">
        <v>7801</v>
      </c>
      <c r="B3061" t="s">
        <v>15168</v>
      </c>
    </row>
    <row r="3062" spans="1:2">
      <c r="A3062">
        <v>7802</v>
      </c>
      <c r="B3062" t="s">
        <v>15169</v>
      </c>
    </row>
    <row r="3063" spans="1:2">
      <c r="A3063">
        <v>7803</v>
      </c>
      <c r="B3063">
        <v>8</v>
      </c>
    </row>
    <row r="3064" spans="1:2">
      <c r="A3064">
        <v>7804</v>
      </c>
      <c r="B3064" t="s">
        <v>15170</v>
      </c>
    </row>
    <row r="3065" spans="1:2">
      <c r="A3065">
        <v>7805</v>
      </c>
      <c r="B3065" t="s">
        <v>15171</v>
      </c>
    </row>
    <row r="3066" spans="1:2">
      <c r="A3066">
        <v>7806</v>
      </c>
      <c r="B3066" t="s">
        <v>15172</v>
      </c>
    </row>
    <row r="3067" spans="1:2">
      <c r="A3067">
        <v>7807</v>
      </c>
      <c r="B3067" t="s">
        <v>15173</v>
      </c>
    </row>
    <row r="3068" spans="1:2">
      <c r="A3068">
        <v>7808</v>
      </c>
      <c r="B3068" t="s">
        <v>15174</v>
      </c>
    </row>
    <row r="3069" spans="1:2">
      <c r="A3069">
        <v>7809</v>
      </c>
      <c r="B3069" t="s">
        <v>15175</v>
      </c>
    </row>
    <row r="3070" spans="1:2">
      <c r="A3070">
        <v>7810</v>
      </c>
      <c r="B3070" t="s">
        <v>15176</v>
      </c>
    </row>
    <row r="3071" spans="1:2">
      <c r="A3071">
        <v>7811</v>
      </c>
      <c r="B3071" t="s">
        <v>15177</v>
      </c>
    </row>
    <row r="3072" spans="1:2">
      <c r="A3072">
        <v>7812</v>
      </c>
      <c r="B3072" t="s">
        <v>15178</v>
      </c>
    </row>
    <row r="3073" spans="1:2">
      <c r="A3073">
        <v>7813</v>
      </c>
      <c r="B3073" t="s">
        <v>15179</v>
      </c>
    </row>
    <row r="3074" spans="1:2">
      <c r="A3074">
        <v>7814</v>
      </c>
      <c r="B3074" t="s">
        <v>15180</v>
      </c>
    </row>
    <row r="3075" spans="1:2">
      <c r="A3075">
        <v>7815</v>
      </c>
      <c r="B3075" t="s">
        <v>15181</v>
      </c>
    </row>
    <row r="3076" spans="1:2">
      <c r="A3076">
        <v>7816</v>
      </c>
      <c r="B3076" t="s">
        <v>15182</v>
      </c>
    </row>
    <row r="3077" spans="1:2">
      <c r="A3077">
        <v>7817</v>
      </c>
      <c r="B3077" t="s">
        <v>15183</v>
      </c>
    </row>
    <row r="3078" spans="1:2">
      <c r="A3078">
        <v>7818</v>
      </c>
      <c r="B3078" t="s">
        <v>15184</v>
      </c>
    </row>
    <row r="3079" spans="1:2">
      <c r="A3079">
        <v>7819</v>
      </c>
      <c r="B3079" t="s">
        <v>15185</v>
      </c>
    </row>
    <row r="3080" spans="1:2">
      <c r="A3080">
        <v>7820</v>
      </c>
      <c r="B3080" t="s">
        <v>15186</v>
      </c>
    </row>
    <row r="3081" spans="1:2">
      <c r="A3081">
        <v>7821</v>
      </c>
      <c r="B3081" t="s">
        <v>15187</v>
      </c>
    </row>
    <row r="3082" spans="1:2">
      <c r="A3082">
        <v>7822</v>
      </c>
      <c r="B3082" t="s">
        <v>15188</v>
      </c>
    </row>
    <row r="3083" spans="1:2">
      <c r="A3083">
        <v>7823</v>
      </c>
      <c r="B3083" t="s">
        <v>15189</v>
      </c>
    </row>
    <row r="3084" spans="1:2">
      <c r="A3084">
        <v>7824</v>
      </c>
      <c r="B3084" t="s">
        <v>15190</v>
      </c>
    </row>
    <row r="3085" spans="1:2">
      <c r="A3085">
        <v>7825</v>
      </c>
      <c r="B3085" t="s">
        <v>15191</v>
      </c>
    </row>
    <row r="3086" spans="1:2">
      <c r="A3086">
        <v>7826</v>
      </c>
      <c r="B3086" t="s">
        <v>15192</v>
      </c>
    </row>
    <row r="3087" spans="1:2">
      <c r="A3087">
        <v>7827</v>
      </c>
      <c r="B3087" t="s">
        <v>15193</v>
      </c>
    </row>
    <row r="3088" spans="1:2">
      <c r="A3088">
        <v>7828</v>
      </c>
      <c r="B3088" t="s">
        <v>15194</v>
      </c>
    </row>
    <row r="3089" spans="1:2">
      <c r="A3089">
        <v>7829</v>
      </c>
      <c r="B3089" t="s">
        <v>15195</v>
      </c>
    </row>
    <row r="3090" spans="1:2">
      <c r="A3090">
        <v>7830</v>
      </c>
      <c r="B3090" t="s">
        <v>15196</v>
      </c>
    </row>
    <row r="3091" spans="1:2">
      <c r="A3091">
        <v>7831</v>
      </c>
      <c r="B3091" t="s">
        <v>15197</v>
      </c>
    </row>
    <row r="3092" spans="1:2">
      <c r="A3092">
        <v>7832</v>
      </c>
      <c r="B3092" t="s">
        <v>15198</v>
      </c>
    </row>
    <row r="3093" spans="1:2">
      <c r="A3093">
        <v>7833</v>
      </c>
      <c r="B3093" t="s">
        <v>15199</v>
      </c>
    </row>
    <row r="3094" spans="1:2">
      <c r="A3094">
        <v>7834</v>
      </c>
      <c r="B3094" t="s">
        <v>15200</v>
      </c>
    </row>
    <row r="3095" spans="1:2">
      <c r="A3095">
        <v>7835</v>
      </c>
      <c r="B3095" t="s">
        <v>15201</v>
      </c>
    </row>
    <row r="3096" spans="1:2">
      <c r="A3096">
        <v>7836</v>
      </c>
      <c r="B3096" t="s">
        <v>15202</v>
      </c>
    </row>
    <row r="3097" spans="1:2">
      <c r="A3097">
        <v>7837</v>
      </c>
      <c r="B3097" t="s">
        <v>15203</v>
      </c>
    </row>
    <row r="3098" spans="1:2">
      <c r="A3098">
        <v>7838</v>
      </c>
      <c r="B3098" t="s">
        <v>15204</v>
      </c>
    </row>
    <row r="3099" spans="1:2">
      <c r="A3099">
        <v>7839</v>
      </c>
      <c r="B3099" t="s">
        <v>15205</v>
      </c>
    </row>
    <row r="3100" spans="1:2">
      <c r="A3100">
        <v>7840</v>
      </c>
      <c r="B3100" t="s">
        <v>15206</v>
      </c>
    </row>
    <row r="3101" spans="1:2">
      <c r="A3101">
        <v>7841</v>
      </c>
      <c r="B3101" t="s">
        <v>15207</v>
      </c>
    </row>
    <row r="3102" spans="1:2">
      <c r="A3102">
        <v>7842</v>
      </c>
      <c r="B3102" t="s">
        <v>15208</v>
      </c>
    </row>
    <row r="3103" spans="1:2">
      <c r="A3103">
        <v>7843</v>
      </c>
      <c r="B3103" t="s">
        <v>15209</v>
      </c>
    </row>
    <row r="3104" spans="1:2">
      <c r="A3104">
        <v>7844</v>
      </c>
      <c r="B3104" t="s">
        <v>15210</v>
      </c>
    </row>
    <row r="3105" spans="1:2">
      <c r="A3105">
        <v>7845</v>
      </c>
      <c r="B3105" t="s">
        <v>15211</v>
      </c>
    </row>
    <row r="3106" spans="1:2">
      <c r="A3106">
        <v>7846</v>
      </c>
      <c r="B3106" t="s">
        <v>15212</v>
      </c>
    </row>
    <row r="3107" spans="1:2">
      <c r="A3107">
        <v>7847</v>
      </c>
      <c r="B3107" t="s">
        <v>15213</v>
      </c>
    </row>
    <row r="3108" spans="1:2">
      <c r="A3108">
        <v>7848</v>
      </c>
      <c r="B3108" t="s">
        <v>15214</v>
      </c>
    </row>
    <row r="3109" spans="1:2">
      <c r="A3109">
        <v>7849</v>
      </c>
      <c r="B3109" t="s">
        <v>15215</v>
      </c>
    </row>
    <row r="3110" spans="1:2">
      <c r="A3110">
        <v>7850</v>
      </c>
      <c r="B3110" t="s">
        <v>15216</v>
      </c>
    </row>
    <row r="3111" spans="1:2">
      <c r="A3111">
        <v>7851</v>
      </c>
      <c r="B3111" t="s">
        <v>15217</v>
      </c>
    </row>
    <row r="3112" spans="1:2">
      <c r="A3112">
        <v>7852</v>
      </c>
      <c r="B3112" t="s">
        <v>15218</v>
      </c>
    </row>
    <row r="3113" spans="1:2">
      <c r="A3113">
        <v>7853</v>
      </c>
      <c r="B3113" t="s">
        <v>15219</v>
      </c>
    </row>
    <row r="3114" spans="1:2">
      <c r="A3114">
        <v>7854</v>
      </c>
      <c r="B3114" t="s">
        <v>15220</v>
      </c>
    </row>
    <row r="3115" spans="1:2">
      <c r="A3115">
        <v>7855</v>
      </c>
      <c r="B3115" t="s">
        <v>165</v>
      </c>
    </row>
    <row r="3116" spans="1:2">
      <c r="A3116">
        <v>7856</v>
      </c>
      <c r="B3116" t="s">
        <v>15221</v>
      </c>
    </row>
    <row r="3117" spans="1:2">
      <c r="A3117">
        <v>7857</v>
      </c>
      <c r="B3117" t="s">
        <v>15222</v>
      </c>
    </row>
    <row r="3118" spans="1:2">
      <c r="A3118">
        <v>7858</v>
      </c>
      <c r="B3118" t="s">
        <v>15223</v>
      </c>
    </row>
    <row r="3119" spans="1:2">
      <c r="A3119">
        <v>7859</v>
      </c>
      <c r="B3119" t="s">
        <v>15224</v>
      </c>
    </row>
    <row r="3120" spans="1:2">
      <c r="A3120">
        <v>7860</v>
      </c>
      <c r="B3120" t="s">
        <v>15225</v>
      </c>
    </row>
    <row r="3121" spans="1:2">
      <c r="A3121">
        <v>7861</v>
      </c>
      <c r="B3121" t="s">
        <v>15226</v>
      </c>
    </row>
    <row r="3122" spans="1:2">
      <c r="A3122">
        <v>7862</v>
      </c>
      <c r="B3122" t="s">
        <v>15227</v>
      </c>
    </row>
    <row r="3123" spans="1:2">
      <c r="A3123">
        <v>7863</v>
      </c>
      <c r="B3123" t="s">
        <v>15228</v>
      </c>
    </row>
    <row r="3124" spans="1:2">
      <c r="A3124">
        <v>7864</v>
      </c>
      <c r="B3124" t="s">
        <v>15229</v>
      </c>
    </row>
    <row r="3125" spans="1:2">
      <c r="A3125">
        <v>7865</v>
      </c>
      <c r="B3125" t="s">
        <v>15230</v>
      </c>
    </row>
    <row r="3126" spans="1:2">
      <c r="A3126">
        <v>7866</v>
      </c>
      <c r="B3126" t="s">
        <v>15231</v>
      </c>
    </row>
    <row r="3127" spans="1:2">
      <c r="A3127">
        <v>7867</v>
      </c>
      <c r="B3127" t="s">
        <v>15232</v>
      </c>
    </row>
    <row r="3128" spans="1:2">
      <c r="A3128">
        <v>7868</v>
      </c>
      <c r="B3128" t="s">
        <v>15233</v>
      </c>
    </row>
    <row r="3129" spans="1:2">
      <c r="A3129">
        <v>7869</v>
      </c>
      <c r="B3129" t="s">
        <v>15234</v>
      </c>
    </row>
    <row r="3130" spans="1:2">
      <c r="A3130">
        <v>7870</v>
      </c>
      <c r="B3130" t="s">
        <v>15235</v>
      </c>
    </row>
    <row r="3131" spans="1:2">
      <c r="A3131">
        <v>7871</v>
      </c>
      <c r="B3131" t="s">
        <v>15236</v>
      </c>
    </row>
    <row r="3132" spans="1:2">
      <c r="A3132">
        <v>7872</v>
      </c>
      <c r="B3132" t="s">
        <v>15237</v>
      </c>
    </row>
    <row r="3133" spans="1:2">
      <c r="A3133">
        <v>7873</v>
      </c>
      <c r="B3133" t="s">
        <v>15238</v>
      </c>
    </row>
    <row r="3134" spans="1:2">
      <c r="A3134">
        <v>7874</v>
      </c>
      <c r="B3134" t="s">
        <v>15239</v>
      </c>
    </row>
    <row r="3135" spans="1:2">
      <c r="A3135">
        <v>7875</v>
      </c>
      <c r="B3135" t="s">
        <v>15240</v>
      </c>
    </row>
    <row r="3136" spans="1:2">
      <c r="A3136">
        <v>7876</v>
      </c>
      <c r="B3136" t="s">
        <v>15241</v>
      </c>
    </row>
    <row r="3137" spans="1:2">
      <c r="A3137">
        <v>7877</v>
      </c>
      <c r="B3137" t="s">
        <v>15242</v>
      </c>
    </row>
    <row r="3138" spans="1:2">
      <c r="A3138">
        <v>7878</v>
      </c>
      <c r="B3138" t="s">
        <v>15243</v>
      </c>
    </row>
    <row r="3139" spans="1:2">
      <c r="A3139">
        <v>7879</v>
      </c>
      <c r="B3139" t="s">
        <v>15244</v>
      </c>
    </row>
    <row r="3140" spans="1:2">
      <c r="A3140">
        <v>7880</v>
      </c>
      <c r="B3140" t="s">
        <v>15245</v>
      </c>
    </row>
    <row r="3141" spans="1:2">
      <c r="A3141">
        <v>7881</v>
      </c>
      <c r="B3141" t="s">
        <v>15246</v>
      </c>
    </row>
    <row r="3142" spans="1:2">
      <c r="A3142">
        <v>7882</v>
      </c>
      <c r="B3142" t="s">
        <v>15247</v>
      </c>
    </row>
    <row r="3143" spans="1:2">
      <c r="A3143">
        <v>7883</v>
      </c>
      <c r="B3143" t="s">
        <v>146</v>
      </c>
    </row>
    <row r="3144" spans="1:2">
      <c r="A3144">
        <v>7884</v>
      </c>
      <c r="B3144" t="s">
        <v>15248</v>
      </c>
    </row>
    <row r="3145" spans="1:2">
      <c r="A3145">
        <v>7885</v>
      </c>
      <c r="B3145" t="s">
        <v>15249</v>
      </c>
    </row>
    <row r="3146" spans="1:2">
      <c r="A3146">
        <v>7886</v>
      </c>
      <c r="B3146" t="s">
        <v>15250</v>
      </c>
    </row>
    <row r="3147" spans="1:2">
      <c r="A3147">
        <v>7887</v>
      </c>
      <c r="B3147" t="s">
        <v>15251</v>
      </c>
    </row>
    <row r="3148" spans="1:2">
      <c r="A3148">
        <v>7888</v>
      </c>
      <c r="B3148" t="s">
        <v>15252</v>
      </c>
    </row>
    <row r="3149" spans="1:2">
      <c r="A3149">
        <v>7889</v>
      </c>
      <c r="B3149" t="s">
        <v>15253</v>
      </c>
    </row>
    <row r="3150" spans="1:2">
      <c r="A3150">
        <v>7890</v>
      </c>
      <c r="B3150" t="s">
        <v>15254</v>
      </c>
    </row>
    <row r="3151" spans="1:2">
      <c r="A3151">
        <v>7891</v>
      </c>
      <c r="B3151" t="s">
        <v>15255</v>
      </c>
    </row>
    <row r="3152" spans="1:2">
      <c r="A3152">
        <v>7892</v>
      </c>
      <c r="B3152" t="s">
        <v>15256</v>
      </c>
    </row>
    <row r="3153" spans="1:2">
      <c r="A3153">
        <v>7893</v>
      </c>
      <c r="B3153" t="s">
        <v>15257</v>
      </c>
    </row>
    <row r="3154" spans="1:2">
      <c r="A3154">
        <v>7894</v>
      </c>
      <c r="B3154" t="s">
        <v>15258</v>
      </c>
    </row>
    <row r="3155" spans="1:2">
      <c r="A3155">
        <v>7895</v>
      </c>
      <c r="B3155" t="s">
        <v>15259</v>
      </c>
    </row>
    <row r="3156" spans="1:2">
      <c r="A3156">
        <v>7896</v>
      </c>
      <c r="B3156" t="s">
        <v>15260</v>
      </c>
    </row>
    <row r="3157" spans="1:2">
      <c r="A3157">
        <v>7897</v>
      </c>
      <c r="B3157" t="s">
        <v>15261</v>
      </c>
    </row>
    <row r="3158" spans="1:2">
      <c r="A3158">
        <v>7898</v>
      </c>
      <c r="B3158" t="s">
        <v>209</v>
      </c>
    </row>
    <row r="3159" spans="1:2">
      <c r="A3159">
        <v>7899</v>
      </c>
      <c r="B3159" t="s">
        <v>15262</v>
      </c>
    </row>
    <row r="3160" spans="1:2">
      <c r="A3160">
        <v>7900</v>
      </c>
      <c r="B3160" t="s">
        <v>15263</v>
      </c>
    </row>
    <row r="3161" spans="1:2">
      <c r="A3161">
        <v>7901</v>
      </c>
      <c r="B3161" t="s">
        <v>15264</v>
      </c>
    </row>
    <row r="3162" spans="1:2">
      <c r="A3162">
        <v>7902</v>
      </c>
      <c r="B3162" t="s">
        <v>15265</v>
      </c>
    </row>
    <row r="3163" spans="1:2">
      <c r="A3163">
        <v>7903</v>
      </c>
      <c r="B3163" t="s">
        <v>15266</v>
      </c>
    </row>
    <row r="3164" spans="1:2">
      <c r="A3164">
        <v>7904</v>
      </c>
      <c r="B3164" t="s">
        <v>15267</v>
      </c>
    </row>
    <row r="3165" spans="1:2">
      <c r="A3165">
        <v>7905</v>
      </c>
      <c r="B3165" t="s">
        <v>15268</v>
      </c>
    </row>
    <row r="3166" spans="1:2">
      <c r="A3166">
        <v>7906</v>
      </c>
      <c r="B3166" t="s">
        <v>15269</v>
      </c>
    </row>
    <row r="3167" spans="1:2">
      <c r="A3167">
        <v>7907</v>
      </c>
      <c r="B3167" t="s">
        <v>15270</v>
      </c>
    </row>
    <row r="3168" spans="1:2">
      <c r="A3168">
        <v>7908</v>
      </c>
      <c r="B3168" t="s">
        <v>15271</v>
      </c>
    </row>
    <row r="3169" spans="1:2">
      <c r="A3169">
        <v>7909</v>
      </c>
      <c r="B3169" t="s">
        <v>15272</v>
      </c>
    </row>
    <row r="3170" spans="1:2">
      <c r="A3170">
        <v>7910</v>
      </c>
      <c r="B3170" t="s">
        <v>15273</v>
      </c>
    </row>
    <row r="3171" spans="1:2">
      <c r="A3171">
        <v>7911</v>
      </c>
      <c r="B3171" t="s">
        <v>15274</v>
      </c>
    </row>
    <row r="3172" spans="1:2">
      <c r="A3172">
        <v>7912</v>
      </c>
      <c r="B3172" t="s">
        <v>15275</v>
      </c>
    </row>
    <row r="3173" spans="1:2">
      <c r="A3173">
        <v>7913</v>
      </c>
      <c r="B3173" t="s">
        <v>15276</v>
      </c>
    </row>
    <row r="3174" spans="1:2">
      <c r="A3174">
        <v>7914</v>
      </c>
      <c r="B3174" t="s">
        <v>15277</v>
      </c>
    </row>
    <row r="3175" spans="1:2">
      <c r="A3175">
        <v>7915</v>
      </c>
      <c r="B3175" t="s">
        <v>15278</v>
      </c>
    </row>
    <row r="3176" spans="1:2">
      <c r="A3176">
        <v>7916</v>
      </c>
      <c r="B3176" t="s">
        <v>15279</v>
      </c>
    </row>
    <row r="3177" spans="1:2">
      <c r="A3177">
        <v>7917</v>
      </c>
      <c r="B3177" t="s">
        <v>15280</v>
      </c>
    </row>
    <row r="3178" spans="1:2">
      <c r="A3178">
        <v>7918</v>
      </c>
      <c r="B3178" t="s">
        <v>15281</v>
      </c>
    </row>
    <row r="3179" spans="1:2">
      <c r="A3179">
        <v>7919</v>
      </c>
      <c r="B3179" t="s">
        <v>15282</v>
      </c>
    </row>
    <row r="3180" spans="1:2">
      <c r="A3180">
        <v>7920</v>
      </c>
      <c r="B3180" t="s">
        <v>15283</v>
      </c>
    </row>
    <row r="3181" spans="1:2">
      <c r="A3181">
        <v>7921</v>
      </c>
      <c r="B3181" t="s">
        <v>15284</v>
      </c>
    </row>
    <row r="3182" spans="1:2">
      <c r="A3182">
        <v>7922</v>
      </c>
      <c r="B3182" t="s">
        <v>15285</v>
      </c>
    </row>
    <row r="3183" spans="1:2">
      <c r="A3183">
        <v>7923</v>
      </c>
      <c r="B3183" t="s">
        <v>15286</v>
      </c>
    </row>
    <row r="3184" spans="1:2">
      <c r="A3184">
        <v>7924</v>
      </c>
      <c r="B3184" t="s">
        <v>2158</v>
      </c>
    </row>
    <row r="3185" spans="1:2">
      <c r="A3185">
        <v>7925</v>
      </c>
      <c r="B3185" t="s">
        <v>15287</v>
      </c>
    </row>
    <row r="3186" spans="1:2">
      <c r="A3186">
        <v>7926</v>
      </c>
      <c r="B3186" t="s">
        <v>15288</v>
      </c>
    </row>
    <row r="3187" spans="1:2">
      <c r="A3187">
        <v>7927</v>
      </c>
      <c r="B3187" t="s">
        <v>15289</v>
      </c>
    </row>
    <row r="3188" spans="1:2">
      <c r="A3188">
        <v>7928</v>
      </c>
      <c r="B3188" t="s">
        <v>15290</v>
      </c>
    </row>
    <row r="3189" spans="1:2">
      <c r="A3189">
        <v>7929</v>
      </c>
      <c r="B3189" t="s">
        <v>15291</v>
      </c>
    </row>
    <row r="3190" spans="1:2">
      <c r="A3190">
        <v>7930</v>
      </c>
      <c r="B3190" t="s">
        <v>15292</v>
      </c>
    </row>
    <row r="3191" spans="1:2">
      <c r="A3191">
        <v>7931</v>
      </c>
      <c r="B3191" t="s">
        <v>15293</v>
      </c>
    </row>
    <row r="3192" spans="1:2">
      <c r="A3192">
        <v>7932</v>
      </c>
      <c r="B3192" t="s">
        <v>15294</v>
      </c>
    </row>
    <row r="3193" spans="1:2">
      <c r="A3193">
        <v>7933</v>
      </c>
      <c r="B3193" t="s">
        <v>15295</v>
      </c>
    </row>
    <row r="3194" spans="1:2">
      <c r="A3194">
        <v>7934</v>
      </c>
      <c r="B3194" t="s">
        <v>15296</v>
      </c>
    </row>
    <row r="3195" spans="1:2">
      <c r="A3195">
        <v>7935</v>
      </c>
      <c r="B3195" t="s">
        <v>15297</v>
      </c>
    </row>
    <row r="3196" spans="1:2">
      <c r="A3196">
        <v>7936</v>
      </c>
      <c r="B3196" t="s">
        <v>2159</v>
      </c>
    </row>
    <row r="3197" spans="1:2">
      <c r="A3197">
        <v>7937</v>
      </c>
      <c r="B3197" t="s">
        <v>15298</v>
      </c>
    </row>
    <row r="3198" spans="1:2">
      <c r="A3198">
        <v>7938</v>
      </c>
      <c r="B3198" t="s">
        <v>15299</v>
      </c>
    </row>
    <row r="3199" spans="1:2">
      <c r="A3199">
        <v>7939</v>
      </c>
      <c r="B3199" t="s">
        <v>15300</v>
      </c>
    </row>
    <row r="3200" spans="1:2">
      <c r="A3200">
        <v>7940</v>
      </c>
      <c r="B3200" t="s">
        <v>15301</v>
      </c>
    </row>
    <row r="3201" spans="1:2">
      <c r="A3201">
        <v>7941</v>
      </c>
      <c r="B3201" t="s">
        <v>15302</v>
      </c>
    </row>
    <row r="3202" spans="1:2">
      <c r="A3202">
        <v>7942</v>
      </c>
      <c r="B3202" t="s">
        <v>15303</v>
      </c>
    </row>
    <row r="3203" spans="1:2">
      <c r="A3203">
        <v>7943</v>
      </c>
      <c r="B3203" t="s">
        <v>15304</v>
      </c>
    </row>
    <row r="3204" spans="1:2">
      <c r="A3204">
        <v>7944</v>
      </c>
      <c r="B3204" t="s">
        <v>15305</v>
      </c>
    </row>
    <row r="3205" spans="1:2">
      <c r="A3205">
        <v>7945</v>
      </c>
      <c r="B3205" t="s">
        <v>15306</v>
      </c>
    </row>
    <row r="3206" spans="1:2">
      <c r="A3206">
        <v>7946</v>
      </c>
      <c r="B3206" t="s">
        <v>15307</v>
      </c>
    </row>
    <row r="3207" spans="1:2">
      <c r="A3207">
        <v>7947</v>
      </c>
      <c r="B3207" t="s">
        <v>15308</v>
      </c>
    </row>
    <row r="3208" spans="1:2">
      <c r="A3208">
        <v>7948</v>
      </c>
      <c r="B3208" t="s">
        <v>15309</v>
      </c>
    </row>
    <row r="3209" spans="1:2">
      <c r="A3209">
        <v>7949</v>
      </c>
      <c r="B3209" t="s">
        <v>15310</v>
      </c>
    </row>
    <row r="3210" spans="1:2">
      <c r="A3210">
        <v>7950</v>
      </c>
      <c r="B3210" t="s">
        <v>15311</v>
      </c>
    </row>
    <row r="3211" spans="1:2">
      <c r="A3211">
        <v>7951</v>
      </c>
      <c r="B3211" t="s">
        <v>15312</v>
      </c>
    </row>
    <row r="3212" spans="1:2">
      <c r="A3212">
        <v>7952</v>
      </c>
      <c r="B3212" t="s">
        <v>15313</v>
      </c>
    </row>
    <row r="3213" spans="1:2">
      <c r="A3213">
        <v>7953</v>
      </c>
      <c r="B3213" t="s">
        <v>15314</v>
      </c>
    </row>
    <row r="3214" spans="1:2">
      <c r="A3214">
        <v>7954</v>
      </c>
      <c r="B3214" t="s">
        <v>15315</v>
      </c>
    </row>
    <row r="3215" spans="1:2">
      <c r="A3215">
        <v>7955</v>
      </c>
      <c r="B3215" t="s">
        <v>15316</v>
      </c>
    </row>
    <row r="3216" spans="1:2">
      <c r="A3216">
        <v>7956</v>
      </c>
      <c r="B3216" t="s">
        <v>15317</v>
      </c>
    </row>
    <row r="3217" spans="1:2">
      <c r="A3217">
        <v>7957</v>
      </c>
      <c r="B3217" t="s">
        <v>15318</v>
      </c>
    </row>
    <row r="3218" spans="1:2">
      <c r="A3218">
        <v>7958</v>
      </c>
      <c r="B3218" t="s">
        <v>15319</v>
      </c>
    </row>
    <row r="3219" spans="1:2">
      <c r="A3219">
        <v>7959</v>
      </c>
      <c r="B3219" t="s">
        <v>15320</v>
      </c>
    </row>
    <row r="3220" spans="1:2">
      <c r="A3220">
        <v>7960</v>
      </c>
      <c r="B3220" t="s">
        <v>15321</v>
      </c>
    </row>
    <row r="3221" spans="1:2">
      <c r="A3221">
        <v>7961</v>
      </c>
      <c r="B3221" t="s">
        <v>15322</v>
      </c>
    </row>
    <row r="3222" spans="1:2">
      <c r="A3222">
        <v>7962</v>
      </c>
      <c r="B3222" t="s">
        <v>1876</v>
      </c>
    </row>
    <row r="3223" spans="1:2">
      <c r="A3223">
        <v>7963</v>
      </c>
      <c r="B3223" t="s">
        <v>15323</v>
      </c>
    </row>
    <row r="3224" spans="1:2">
      <c r="A3224">
        <v>7964</v>
      </c>
      <c r="B3224" t="s">
        <v>15324</v>
      </c>
    </row>
    <row r="3225" spans="1:2">
      <c r="A3225">
        <v>7965</v>
      </c>
      <c r="B3225" t="s">
        <v>15325</v>
      </c>
    </row>
    <row r="3226" spans="1:2">
      <c r="A3226">
        <v>7966</v>
      </c>
      <c r="B3226" t="s">
        <v>15326</v>
      </c>
    </row>
    <row r="3227" spans="1:2">
      <c r="A3227">
        <v>7967</v>
      </c>
      <c r="B3227" t="s">
        <v>15327</v>
      </c>
    </row>
    <row r="3228" spans="1:2">
      <c r="A3228">
        <v>7968</v>
      </c>
      <c r="B3228" t="s">
        <v>15328</v>
      </c>
    </row>
    <row r="3229" spans="1:2">
      <c r="A3229">
        <v>7969</v>
      </c>
      <c r="B3229" t="s">
        <v>15329</v>
      </c>
    </row>
    <row r="3230" spans="1:2">
      <c r="A3230">
        <v>7970</v>
      </c>
      <c r="B3230" t="s">
        <v>15330</v>
      </c>
    </row>
    <row r="3231" spans="1:2">
      <c r="A3231">
        <v>7971</v>
      </c>
      <c r="B3231" t="s">
        <v>15331</v>
      </c>
    </row>
    <row r="3232" spans="1:2">
      <c r="A3232">
        <v>7972</v>
      </c>
      <c r="B3232" t="s">
        <v>15332</v>
      </c>
    </row>
    <row r="3233" spans="1:2">
      <c r="A3233">
        <v>7973</v>
      </c>
      <c r="B3233" t="s">
        <v>15333</v>
      </c>
    </row>
    <row r="3234" spans="1:2">
      <c r="A3234">
        <v>7974</v>
      </c>
      <c r="B3234" t="s">
        <v>15334</v>
      </c>
    </row>
    <row r="3235" spans="1:2">
      <c r="A3235">
        <v>7975</v>
      </c>
      <c r="B3235" t="s">
        <v>15335</v>
      </c>
    </row>
    <row r="3236" spans="1:2">
      <c r="A3236">
        <v>7976</v>
      </c>
      <c r="B3236" t="s">
        <v>15336</v>
      </c>
    </row>
    <row r="3237" spans="1:2">
      <c r="A3237">
        <v>7977</v>
      </c>
      <c r="B3237" t="s">
        <v>15337</v>
      </c>
    </row>
    <row r="3238" spans="1:2">
      <c r="A3238">
        <v>7978</v>
      </c>
      <c r="B3238" t="s">
        <v>15338</v>
      </c>
    </row>
    <row r="3239" spans="1:2">
      <c r="A3239">
        <v>7979</v>
      </c>
      <c r="B3239" t="s">
        <v>15339</v>
      </c>
    </row>
    <row r="3240" spans="1:2">
      <c r="A3240">
        <v>7980</v>
      </c>
      <c r="B3240" t="s">
        <v>15340</v>
      </c>
    </row>
    <row r="3241" spans="1:2">
      <c r="A3241">
        <v>7981</v>
      </c>
      <c r="B3241" t="s">
        <v>15341</v>
      </c>
    </row>
    <row r="3242" spans="1:2">
      <c r="A3242">
        <v>7982</v>
      </c>
      <c r="B3242" t="s">
        <v>15342</v>
      </c>
    </row>
    <row r="3243" spans="1:2">
      <c r="A3243">
        <v>7983</v>
      </c>
      <c r="B3243" t="s">
        <v>15343</v>
      </c>
    </row>
    <row r="3244" spans="1:2">
      <c r="A3244">
        <v>7984</v>
      </c>
      <c r="B3244" t="s">
        <v>15344</v>
      </c>
    </row>
    <row r="3245" spans="1:2">
      <c r="A3245">
        <v>7985</v>
      </c>
      <c r="B3245" t="s">
        <v>15345</v>
      </c>
    </row>
    <row r="3246" spans="1:2">
      <c r="A3246">
        <v>7986</v>
      </c>
      <c r="B3246" t="s">
        <v>15346</v>
      </c>
    </row>
    <row r="3247" spans="1:2">
      <c r="A3247">
        <v>7987</v>
      </c>
      <c r="B3247" t="s">
        <v>15347</v>
      </c>
    </row>
    <row r="3248" spans="1:2">
      <c r="A3248">
        <v>7988</v>
      </c>
      <c r="B3248" t="s">
        <v>15348</v>
      </c>
    </row>
    <row r="3249" spans="1:2">
      <c r="A3249">
        <v>7989</v>
      </c>
      <c r="B3249" t="s">
        <v>15349</v>
      </c>
    </row>
    <row r="3250" spans="1:2">
      <c r="A3250">
        <v>7990</v>
      </c>
      <c r="B3250" t="s">
        <v>15350</v>
      </c>
    </row>
    <row r="3251" spans="1:2">
      <c r="A3251">
        <v>7991</v>
      </c>
      <c r="B3251" t="s">
        <v>15351</v>
      </c>
    </row>
    <row r="3252" spans="1:2">
      <c r="A3252">
        <v>7992</v>
      </c>
      <c r="B3252" t="s">
        <v>15352</v>
      </c>
    </row>
    <row r="3253" spans="1:2">
      <c r="A3253">
        <v>7993</v>
      </c>
      <c r="B3253" t="s">
        <v>15353</v>
      </c>
    </row>
    <row r="3254" spans="1:2">
      <c r="A3254">
        <v>7994</v>
      </c>
      <c r="B3254" t="s">
        <v>15354</v>
      </c>
    </row>
    <row r="3255" spans="1:2">
      <c r="A3255">
        <v>7995</v>
      </c>
      <c r="B3255" t="s">
        <v>15355</v>
      </c>
    </row>
    <row r="3256" spans="1:2">
      <c r="A3256">
        <v>7996</v>
      </c>
      <c r="B3256" t="s">
        <v>15356</v>
      </c>
    </row>
    <row r="3257" spans="1:2">
      <c r="A3257">
        <v>7997</v>
      </c>
      <c r="B3257" t="s">
        <v>15357</v>
      </c>
    </row>
    <row r="3258" spans="1:2">
      <c r="A3258">
        <v>7998</v>
      </c>
      <c r="B3258" t="s">
        <v>15358</v>
      </c>
    </row>
    <row r="3259" spans="1:2">
      <c r="A3259">
        <v>7999</v>
      </c>
      <c r="B3259" t="s">
        <v>15359</v>
      </c>
    </row>
    <row r="3260" spans="1:2">
      <c r="A3260">
        <v>8000</v>
      </c>
      <c r="B3260" t="s">
        <v>15360</v>
      </c>
    </row>
    <row r="3261" spans="1:2">
      <c r="A3261">
        <v>8001</v>
      </c>
      <c r="B3261" t="s">
        <v>15361</v>
      </c>
    </row>
    <row r="3262" spans="1:2">
      <c r="A3262">
        <v>8002</v>
      </c>
      <c r="B3262" t="s">
        <v>15362</v>
      </c>
    </row>
    <row r="3263" spans="1:2">
      <c r="A3263">
        <v>8003</v>
      </c>
      <c r="B3263" t="s">
        <v>15363</v>
      </c>
    </row>
    <row r="3264" spans="1:2">
      <c r="A3264">
        <v>8004</v>
      </c>
      <c r="B3264" t="s">
        <v>15364</v>
      </c>
    </row>
    <row r="3265" spans="1:2">
      <c r="A3265">
        <v>8005</v>
      </c>
      <c r="B3265" t="s">
        <v>432</v>
      </c>
    </row>
    <row r="3266" spans="1:2">
      <c r="A3266">
        <v>8006</v>
      </c>
      <c r="B3266" t="s">
        <v>15365</v>
      </c>
    </row>
    <row r="3267" spans="1:2">
      <c r="A3267">
        <v>8007</v>
      </c>
      <c r="B3267" t="s">
        <v>15366</v>
      </c>
    </row>
    <row r="3268" spans="1:2">
      <c r="A3268">
        <v>8008</v>
      </c>
      <c r="B3268" t="s">
        <v>15367</v>
      </c>
    </row>
    <row r="3269" spans="1:2">
      <c r="A3269">
        <v>8009</v>
      </c>
      <c r="B3269" t="s">
        <v>2160</v>
      </c>
    </row>
    <row r="3270" spans="1:2">
      <c r="A3270">
        <v>8010</v>
      </c>
      <c r="B3270" t="s">
        <v>15368</v>
      </c>
    </row>
    <row r="3271" spans="1:2">
      <c r="A3271">
        <v>8011</v>
      </c>
      <c r="B3271" t="s">
        <v>15369</v>
      </c>
    </row>
    <row r="3272" spans="1:2">
      <c r="A3272">
        <v>8012</v>
      </c>
      <c r="B3272" t="s">
        <v>15370</v>
      </c>
    </row>
    <row r="3273" spans="1:2">
      <c r="A3273">
        <v>8013</v>
      </c>
      <c r="B3273" t="s">
        <v>819</v>
      </c>
    </row>
    <row r="3274" spans="1:2">
      <c r="A3274">
        <v>8014</v>
      </c>
      <c r="B3274" t="s">
        <v>15371</v>
      </c>
    </row>
    <row r="3275" spans="1:2">
      <c r="A3275">
        <v>8015</v>
      </c>
      <c r="B3275" t="s">
        <v>15372</v>
      </c>
    </row>
    <row r="3276" spans="1:2">
      <c r="A3276">
        <v>8016</v>
      </c>
      <c r="B3276" t="s">
        <v>15373</v>
      </c>
    </row>
    <row r="3277" spans="1:2">
      <c r="A3277">
        <v>8017</v>
      </c>
      <c r="B3277" t="s">
        <v>15374</v>
      </c>
    </row>
    <row r="3278" spans="1:2">
      <c r="A3278">
        <v>8018</v>
      </c>
      <c r="B3278" t="s">
        <v>15375</v>
      </c>
    </row>
    <row r="3279" spans="1:2">
      <c r="A3279">
        <v>8019</v>
      </c>
      <c r="B3279" t="s">
        <v>15376</v>
      </c>
    </row>
    <row r="3280" spans="1:2">
      <c r="A3280">
        <v>8020</v>
      </c>
      <c r="B3280" t="s">
        <v>15377</v>
      </c>
    </row>
    <row r="3281" spans="1:2">
      <c r="A3281">
        <v>8021</v>
      </c>
      <c r="B3281" t="s">
        <v>15378</v>
      </c>
    </row>
    <row r="3282" spans="1:2">
      <c r="A3282">
        <v>8022</v>
      </c>
      <c r="B3282" t="s">
        <v>15379</v>
      </c>
    </row>
    <row r="3283" spans="1:2">
      <c r="A3283">
        <v>8023</v>
      </c>
      <c r="B3283" t="s">
        <v>15380</v>
      </c>
    </row>
    <row r="3284" spans="1:2">
      <c r="A3284">
        <v>8024</v>
      </c>
      <c r="B3284" t="s">
        <v>657</v>
      </c>
    </row>
    <row r="3285" spans="1:2">
      <c r="A3285">
        <v>8025</v>
      </c>
      <c r="B3285" t="s">
        <v>15381</v>
      </c>
    </row>
    <row r="3286" spans="1:2">
      <c r="A3286">
        <v>8026</v>
      </c>
      <c r="B3286" t="s">
        <v>15382</v>
      </c>
    </row>
    <row r="3287" spans="1:2">
      <c r="A3287">
        <v>8027</v>
      </c>
      <c r="B3287" t="s">
        <v>15383</v>
      </c>
    </row>
    <row r="3288" spans="1:2">
      <c r="A3288">
        <v>8028</v>
      </c>
      <c r="B3288" t="s">
        <v>15384</v>
      </c>
    </row>
    <row r="3289" spans="1:2">
      <c r="A3289">
        <v>8029</v>
      </c>
      <c r="B3289" t="s">
        <v>15385</v>
      </c>
    </row>
    <row r="3290" spans="1:2">
      <c r="A3290">
        <v>8030</v>
      </c>
      <c r="B3290" t="s">
        <v>15386</v>
      </c>
    </row>
    <row r="3291" spans="1:2">
      <c r="A3291">
        <v>8031</v>
      </c>
      <c r="B3291" t="s">
        <v>15387</v>
      </c>
    </row>
    <row r="3292" spans="1:2">
      <c r="A3292">
        <v>8032</v>
      </c>
      <c r="B3292" t="s">
        <v>15388</v>
      </c>
    </row>
    <row r="3293" spans="1:2">
      <c r="A3293">
        <v>8033</v>
      </c>
      <c r="B3293" t="s">
        <v>206</v>
      </c>
    </row>
    <row r="3294" spans="1:2">
      <c r="A3294">
        <v>8034</v>
      </c>
      <c r="B3294" t="s">
        <v>15389</v>
      </c>
    </row>
    <row r="3295" spans="1:2">
      <c r="A3295">
        <v>8035</v>
      </c>
      <c r="B3295" t="s">
        <v>15390</v>
      </c>
    </row>
    <row r="3296" spans="1:2">
      <c r="A3296">
        <v>8036</v>
      </c>
      <c r="B3296" t="s">
        <v>15391</v>
      </c>
    </row>
    <row r="3297" spans="1:2">
      <c r="A3297">
        <v>8037</v>
      </c>
      <c r="B3297" t="s">
        <v>15392</v>
      </c>
    </row>
    <row r="3298" spans="1:2">
      <c r="A3298">
        <v>8038</v>
      </c>
      <c r="B3298" t="s">
        <v>15393</v>
      </c>
    </row>
    <row r="3299" spans="1:2">
      <c r="A3299">
        <v>8039</v>
      </c>
      <c r="B3299" t="s">
        <v>15394</v>
      </c>
    </row>
    <row r="3300" spans="1:2">
      <c r="A3300">
        <v>8040</v>
      </c>
      <c r="B3300" t="s">
        <v>15395</v>
      </c>
    </row>
    <row r="3301" spans="1:2">
      <c r="A3301">
        <v>8041</v>
      </c>
      <c r="B3301">
        <v>1201</v>
      </c>
    </row>
    <row r="3302" spans="1:2">
      <c r="A3302">
        <v>8042</v>
      </c>
      <c r="B3302" t="s">
        <v>15396</v>
      </c>
    </row>
    <row r="3303" spans="1:2">
      <c r="A3303">
        <v>8043</v>
      </c>
      <c r="B3303" t="s">
        <v>327</v>
      </c>
    </row>
    <row r="3304" spans="1:2">
      <c r="A3304">
        <v>8044</v>
      </c>
      <c r="B3304" t="s">
        <v>15397</v>
      </c>
    </row>
    <row r="3305" spans="1:2">
      <c r="A3305">
        <v>8045</v>
      </c>
      <c r="B3305" t="s">
        <v>15398</v>
      </c>
    </row>
    <row r="3306" spans="1:2">
      <c r="A3306">
        <v>8046</v>
      </c>
      <c r="B3306" t="s">
        <v>15399</v>
      </c>
    </row>
    <row r="3307" spans="1:2">
      <c r="A3307">
        <v>8047</v>
      </c>
      <c r="B3307" t="s">
        <v>15400</v>
      </c>
    </row>
    <row r="3308" spans="1:2">
      <c r="A3308">
        <v>8048</v>
      </c>
      <c r="B3308" t="s">
        <v>15401</v>
      </c>
    </row>
    <row r="3309" spans="1:2">
      <c r="A3309">
        <v>8049</v>
      </c>
      <c r="B3309" t="s">
        <v>15402</v>
      </c>
    </row>
    <row r="3310" spans="1:2">
      <c r="A3310">
        <v>8050</v>
      </c>
      <c r="B3310" t="s">
        <v>15403</v>
      </c>
    </row>
    <row r="3311" spans="1:2">
      <c r="A3311">
        <v>8051</v>
      </c>
      <c r="B3311" t="s">
        <v>15404</v>
      </c>
    </row>
    <row r="3312" spans="1:2">
      <c r="A3312">
        <v>8052</v>
      </c>
      <c r="B3312" t="s">
        <v>15405</v>
      </c>
    </row>
    <row r="3313" spans="1:2">
      <c r="A3313">
        <v>8053</v>
      </c>
      <c r="B3313" t="s">
        <v>15406</v>
      </c>
    </row>
    <row r="3314" spans="1:2">
      <c r="A3314">
        <v>8054</v>
      </c>
      <c r="B3314" t="s">
        <v>726</v>
      </c>
    </row>
    <row r="3315" spans="1:2">
      <c r="A3315">
        <v>8055</v>
      </c>
      <c r="B3315" t="s">
        <v>15407</v>
      </c>
    </row>
    <row r="3316" spans="1:2">
      <c r="A3316">
        <v>8056</v>
      </c>
      <c r="B3316" t="s">
        <v>15408</v>
      </c>
    </row>
    <row r="3317" spans="1:2">
      <c r="A3317">
        <v>8057</v>
      </c>
      <c r="B3317" t="s">
        <v>15409</v>
      </c>
    </row>
    <row r="3318" spans="1:2">
      <c r="A3318">
        <v>8058</v>
      </c>
      <c r="B3318" t="s">
        <v>15410</v>
      </c>
    </row>
    <row r="3319" spans="1:2">
      <c r="A3319">
        <v>8059</v>
      </c>
      <c r="B3319" t="s">
        <v>15411</v>
      </c>
    </row>
    <row r="3320" spans="1:2">
      <c r="A3320">
        <v>8060</v>
      </c>
      <c r="B3320" t="s">
        <v>15412</v>
      </c>
    </row>
    <row r="3321" spans="1:2">
      <c r="A3321">
        <v>8061</v>
      </c>
      <c r="B3321" t="s">
        <v>15413</v>
      </c>
    </row>
    <row r="3322" spans="1:2">
      <c r="A3322">
        <v>8062</v>
      </c>
      <c r="B3322" t="s">
        <v>15414</v>
      </c>
    </row>
    <row r="3323" spans="1:2">
      <c r="A3323">
        <v>8063</v>
      </c>
      <c r="B3323" t="s">
        <v>15415</v>
      </c>
    </row>
    <row r="3324" spans="1:2">
      <c r="A3324">
        <v>8064</v>
      </c>
      <c r="B3324" t="s">
        <v>15416</v>
      </c>
    </row>
    <row r="3325" spans="1:2">
      <c r="A3325">
        <v>8065</v>
      </c>
      <c r="B3325" t="s">
        <v>15417</v>
      </c>
    </row>
    <row r="3326" spans="1:2">
      <c r="A3326">
        <v>8066</v>
      </c>
      <c r="B3326" t="s">
        <v>15418</v>
      </c>
    </row>
    <row r="3327" spans="1:2">
      <c r="A3327">
        <v>8067</v>
      </c>
      <c r="B3327" t="s">
        <v>15419</v>
      </c>
    </row>
    <row r="3328" spans="1:2">
      <c r="A3328">
        <v>8068</v>
      </c>
      <c r="B3328" t="s">
        <v>15420</v>
      </c>
    </row>
    <row r="3329" spans="1:2">
      <c r="A3329">
        <v>8069</v>
      </c>
      <c r="B3329" t="s">
        <v>15421</v>
      </c>
    </row>
    <row r="3330" spans="1:2">
      <c r="A3330">
        <v>8070</v>
      </c>
      <c r="B3330" t="s">
        <v>15422</v>
      </c>
    </row>
    <row r="3331" spans="1:2">
      <c r="A3331">
        <v>8071</v>
      </c>
      <c r="B3331" t="s">
        <v>15423</v>
      </c>
    </row>
    <row r="3332" spans="1:2">
      <c r="A3332">
        <v>8072</v>
      </c>
      <c r="B3332" t="s">
        <v>15424</v>
      </c>
    </row>
    <row r="3333" spans="1:2">
      <c r="A3333">
        <v>8073</v>
      </c>
      <c r="B3333" t="s">
        <v>15425</v>
      </c>
    </row>
    <row r="3334" spans="1:2">
      <c r="A3334">
        <v>8074</v>
      </c>
      <c r="B3334" t="s">
        <v>15426</v>
      </c>
    </row>
    <row r="3335" spans="1:2">
      <c r="A3335">
        <v>8075</v>
      </c>
      <c r="B3335" t="s">
        <v>15427</v>
      </c>
    </row>
    <row r="3336" spans="1:2">
      <c r="A3336">
        <v>8076</v>
      </c>
      <c r="B3336" t="s">
        <v>15428</v>
      </c>
    </row>
    <row r="3337" spans="1:2">
      <c r="A3337">
        <v>8077</v>
      </c>
      <c r="B3337" t="s">
        <v>15429</v>
      </c>
    </row>
    <row r="3338" spans="1:2">
      <c r="A3338">
        <v>8078</v>
      </c>
      <c r="B3338" t="s">
        <v>15430</v>
      </c>
    </row>
    <row r="3339" spans="1:2">
      <c r="A3339">
        <v>8079</v>
      </c>
      <c r="B3339" t="s">
        <v>15431</v>
      </c>
    </row>
    <row r="3340" spans="1:2">
      <c r="A3340">
        <v>8080</v>
      </c>
      <c r="B3340" t="s">
        <v>15432</v>
      </c>
    </row>
    <row r="3341" spans="1:2">
      <c r="A3341">
        <v>8081</v>
      </c>
      <c r="B3341" t="s">
        <v>15433</v>
      </c>
    </row>
    <row r="3342" spans="1:2">
      <c r="A3342">
        <v>8082</v>
      </c>
      <c r="B3342" t="s">
        <v>15434</v>
      </c>
    </row>
    <row r="3343" spans="1:2">
      <c r="A3343">
        <v>8083</v>
      </c>
      <c r="B3343" t="s">
        <v>15435</v>
      </c>
    </row>
    <row r="3344" spans="1:2">
      <c r="A3344">
        <v>8084</v>
      </c>
      <c r="B3344" t="s">
        <v>15436</v>
      </c>
    </row>
    <row r="3345" spans="1:2">
      <c r="A3345">
        <v>8085</v>
      </c>
      <c r="B3345" t="s">
        <v>15437</v>
      </c>
    </row>
    <row r="3346" spans="1:2">
      <c r="A3346">
        <v>8086</v>
      </c>
      <c r="B3346" t="s">
        <v>15438</v>
      </c>
    </row>
    <row r="3347" spans="1:2">
      <c r="A3347">
        <v>8087</v>
      </c>
      <c r="B3347" t="s">
        <v>15439</v>
      </c>
    </row>
    <row r="3348" spans="1:2">
      <c r="A3348">
        <v>8088</v>
      </c>
      <c r="B3348" t="s">
        <v>15440</v>
      </c>
    </row>
    <row r="3349" spans="1:2">
      <c r="A3349">
        <v>8089</v>
      </c>
      <c r="B3349" t="s">
        <v>546</v>
      </c>
    </row>
    <row r="3350" spans="1:2">
      <c r="A3350">
        <v>8090</v>
      </c>
      <c r="B3350" t="s">
        <v>15441</v>
      </c>
    </row>
    <row r="3351" spans="1:2">
      <c r="A3351">
        <v>8091</v>
      </c>
      <c r="B3351" t="s">
        <v>15442</v>
      </c>
    </row>
    <row r="3352" spans="1:2">
      <c r="A3352">
        <v>8092</v>
      </c>
      <c r="B3352" t="s">
        <v>536</v>
      </c>
    </row>
    <row r="3353" spans="1:2">
      <c r="A3353">
        <v>8093</v>
      </c>
      <c r="B3353" t="s">
        <v>15443</v>
      </c>
    </row>
    <row r="3354" spans="1:2">
      <c r="A3354">
        <v>8094</v>
      </c>
      <c r="B3354" t="s">
        <v>15444</v>
      </c>
    </row>
    <row r="3355" spans="1:2">
      <c r="A3355">
        <v>8095</v>
      </c>
      <c r="B3355" t="s">
        <v>15445</v>
      </c>
    </row>
    <row r="3356" spans="1:2">
      <c r="A3356">
        <v>8096</v>
      </c>
      <c r="B3356" t="s">
        <v>15446</v>
      </c>
    </row>
    <row r="3357" spans="1:2">
      <c r="A3357">
        <v>8097</v>
      </c>
      <c r="B3357" t="s">
        <v>505</v>
      </c>
    </row>
    <row r="3358" spans="1:2">
      <c r="A3358">
        <v>8098</v>
      </c>
      <c r="B3358" t="s">
        <v>15447</v>
      </c>
    </row>
    <row r="3359" spans="1:2">
      <c r="A3359">
        <v>8099</v>
      </c>
      <c r="B3359" t="s">
        <v>15448</v>
      </c>
    </row>
    <row r="3360" spans="1:2">
      <c r="A3360">
        <v>8100</v>
      </c>
      <c r="B3360" t="s">
        <v>15449</v>
      </c>
    </row>
    <row r="3361" spans="1:2">
      <c r="A3361">
        <v>8101</v>
      </c>
      <c r="B3361" t="s">
        <v>15450</v>
      </c>
    </row>
    <row r="3362" spans="1:2">
      <c r="A3362">
        <v>8102</v>
      </c>
      <c r="B3362" t="s">
        <v>15451</v>
      </c>
    </row>
    <row r="3363" spans="1:2">
      <c r="A3363">
        <v>8103</v>
      </c>
      <c r="B3363" t="s">
        <v>15452</v>
      </c>
    </row>
    <row r="3364" spans="1:2">
      <c r="A3364">
        <v>8104</v>
      </c>
      <c r="B3364" t="s">
        <v>15453</v>
      </c>
    </row>
    <row r="3365" spans="1:2">
      <c r="A3365">
        <v>8105</v>
      </c>
      <c r="B3365" t="s">
        <v>15454</v>
      </c>
    </row>
    <row r="3366" spans="1:2">
      <c r="A3366">
        <v>8106</v>
      </c>
      <c r="B3366" t="s">
        <v>15455</v>
      </c>
    </row>
    <row r="3367" spans="1:2">
      <c r="A3367">
        <v>8107</v>
      </c>
      <c r="B3367" t="s">
        <v>15456</v>
      </c>
    </row>
    <row r="3368" spans="1:2">
      <c r="A3368">
        <v>8108</v>
      </c>
      <c r="B3368" t="s">
        <v>15457</v>
      </c>
    </row>
    <row r="3369" spans="1:2">
      <c r="A3369">
        <v>8109</v>
      </c>
      <c r="B3369" t="s">
        <v>15458</v>
      </c>
    </row>
    <row r="3370" spans="1:2">
      <c r="A3370">
        <v>8110</v>
      </c>
      <c r="B3370" t="s">
        <v>15459</v>
      </c>
    </row>
    <row r="3371" spans="1:2">
      <c r="A3371">
        <v>8111</v>
      </c>
      <c r="B3371" t="s">
        <v>15460</v>
      </c>
    </row>
    <row r="3372" spans="1:2">
      <c r="A3372">
        <v>8112</v>
      </c>
      <c r="B3372" t="s">
        <v>15461</v>
      </c>
    </row>
    <row r="3373" spans="1:2">
      <c r="A3373">
        <v>8113</v>
      </c>
      <c r="B3373" t="s">
        <v>15462</v>
      </c>
    </row>
    <row r="3374" spans="1:2">
      <c r="A3374">
        <v>8114</v>
      </c>
      <c r="B3374" t="s">
        <v>15463</v>
      </c>
    </row>
    <row r="3375" spans="1:2">
      <c r="A3375">
        <v>8115</v>
      </c>
      <c r="B3375" t="s">
        <v>15464</v>
      </c>
    </row>
    <row r="3376" spans="1:2">
      <c r="A3376">
        <v>8116</v>
      </c>
      <c r="B3376" t="s">
        <v>15465</v>
      </c>
    </row>
    <row r="3377" spans="1:2">
      <c r="A3377">
        <v>8117</v>
      </c>
      <c r="B3377" t="s">
        <v>15466</v>
      </c>
    </row>
    <row r="3378" spans="1:2">
      <c r="A3378">
        <v>8118</v>
      </c>
      <c r="B3378" t="s">
        <v>153</v>
      </c>
    </row>
    <row r="3379" spans="1:2">
      <c r="A3379">
        <v>8119</v>
      </c>
      <c r="B3379" t="s">
        <v>15467</v>
      </c>
    </row>
    <row r="3380" spans="1:2">
      <c r="A3380">
        <v>8120</v>
      </c>
      <c r="B3380" t="s">
        <v>15468</v>
      </c>
    </row>
    <row r="3381" spans="1:2">
      <c r="A3381">
        <v>8121</v>
      </c>
      <c r="B3381" t="s">
        <v>1984</v>
      </c>
    </row>
    <row r="3382" spans="1:2">
      <c r="A3382">
        <v>8122</v>
      </c>
      <c r="B3382" t="s">
        <v>15469</v>
      </c>
    </row>
    <row r="3383" spans="1:2">
      <c r="A3383">
        <v>8123</v>
      </c>
      <c r="B3383" t="s">
        <v>15470</v>
      </c>
    </row>
    <row r="3384" spans="1:2">
      <c r="A3384">
        <v>8124</v>
      </c>
      <c r="B3384" t="s">
        <v>15471</v>
      </c>
    </row>
    <row r="3385" spans="1:2">
      <c r="A3385">
        <v>8125</v>
      </c>
      <c r="B3385" t="s">
        <v>15472</v>
      </c>
    </row>
    <row r="3386" spans="1:2">
      <c r="A3386">
        <v>8126</v>
      </c>
      <c r="B3386" t="s">
        <v>15473</v>
      </c>
    </row>
    <row r="3387" spans="1:2">
      <c r="A3387">
        <v>8127</v>
      </c>
      <c r="B3387" t="s">
        <v>15474</v>
      </c>
    </row>
    <row r="3388" spans="1:2">
      <c r="A3388">
        <v>8128</v>
      </c>
      <c r="B3388" t="s">
        <v>15475</v>
      </c>
    </row>
    <row r="3389" spans="1:2">
      <c r="A3389">
        <v>8129</v>
      </c>
      <c r="B3389" t="s">
        <v>15476</v>
      </c>
    </row>
    <row r="3390" spans="1:2">
      <c r="A3390">
        <v>8130</v>
      </c>
      <c r="B3390" t="s">
        <v>15477</v>
      </c>
    </row>
    <row r="3391" spans="1:2">
      <c r="A3391">
        <v>8131</v>
      </c>
      <c r="B3391" t="s">
        <v>15478</v>
      </c>
    </row>
    <row r="3392" spans="1:2">
      <c r="A3392">
        <v>8132</v>
      </c>
      <c r="B3392" t="s">
        <v>169</v>
      </c>
    </row>
    <row r="3393" spans="1:2">
      <c r="A3393">
        <v>8133</v>
      </c>
      <c r="B3393" t="s">
        <v>15479</v>
      </c>
    </row>
    <row r="3394" spans="1:2">
      <c r="A3394">
        <v>8134</v>
      </c>
      <c r="B3394" t="s">
        <v>15480</v>
      </c>
    </row>
    <row r="3395" spans="1:2">
      <c r="A3395">
        <v>8135</v>
      </c>
      <c r="B3395" t="s">
        <v>15481</v>
      </c>
    </row>
    <row r="3396" spans="1:2">
      <c r="A3396">
        <v>8136</v>
      </c>
      <c r="B3396" t="s">
        <v>15482</v>
      </c>
    </row>
    <row r="3397" spans="1:2">
      <c r="A3397">
        <v>8137</v>
      </c>
      <c r="B3397" t="s">
        <v>15483</v>
      </c>
    </row>
    <row r="3398" spans="1:2">
      <c r="A3398">
        <v>8138</v>
      </c>
      <c r="B3398" t="s">
        <v>15484</v>
      </c>
    </row>
    <row r="3399" spans="1:2">
      <c r="A3399">
        <v>8139</v>
      </c>
      <c r="B3399" t="s">
        <v>15485</v>
      </c>
    </row>
    <row r="3400" spans="1:2">
      <c r="A3400">
        <v>8140</v>
      </c>
      <c r="B3400" t="s">
        <v>1034</v>
      </c>
    </row>
    <row r="3401" spans="1:2">
      <c r="A3401">
        <v>8141</v>
      </c>
      <c r="B3401" t="s">
        <v>15486</v>
      </c>
    </row>
    <row r="3402" spans="1:2">
      <c r="A3402">
        <v>8142</v>
      </c>
      <c r="B3402" t="s">
        <v>15487</v>
      </c>
    </row>
    <row r="3403" spans="1:2">
      <c r="A3403">
        <v>8143</v>
      </c>
      <c r="B3403" t="s">
        <v>15488</v>
      </c>
    </row>
    <row r="3404" spans="1:2">
      <c r="A3404">
        <v>8144</v>
      </c>
      <c r="B3404" t="s">
        <v>15489</v>
      </c>
    </row>
    <row r="3405" spans="1:2">
      <c r="A3405">
        <v>8145</v>
      </c>
      <c r="B3405" t="s">
        <v>15490</v>
      </c>
    </row>
    <row r="3406" spans="1:2">
      <c r="A3406">
        <v>8146</v>
      </c>
      <c r="B3406" t="s">
        <v>15491</v>
      </c>
    </row>
    <row r="3407" spans="1:2">
      <c r="A3407">
        <v>8147</v>
      </c>
      <c r="B3407" t="s">
        <v>15492</v>
      </c>
    </row>
    <row r="3408" spans="1:2">
      <c r="A3408">
        <v>8148</v>
      </c>
      <c r="B3408" t="s">
        <v>15493</v>
      </c>
    </row>
    <row r="3409" spans="1:2">
      <c r="A3409">
        <v>8149</v>
      </c>
      <c r="B3409" t="s">
        <v>15494</v>
      </c>
    </row>
    <row r="3410" spans="1:2">
      <c r="A3410">
        <v>8150</v>
      </c>
      <c r="B3410" t="s">
        <v>777</v>
      </c>
    </row>
    <row r="3411" spans="1:2">
      <c r="A3411">
        <v>8151</v>
      </c>
      <c r="B3411" t="s">
        <v>15495</v>
      </c>
    </row>
    <row r="3412" spans="1:2">
      <c r="A3412">
        <v>8152</v>
      </c>
      <c r="B3412" t="s">
        <v>15496</v>
      </c>
    </row>
    <row r="3413" spans="1:2">
      <c r="A3413">
        <v>8153</v>
      </c>
      <c r="B3413" t="s">
        <v>15497</v>
      </c>
    </row>
    <row r="3414" spans="1:2">
      <c r="A3414">
        <v>8154</v>
      </c>
      <c r="B3414" t="s">
        <v>15498</v>
      </c>
    </row>
    <row r="3415" spans="1:2">
      <c r="A3415">
        <v>8155</v>
      </c>
      <c r="B3415" t="s">
        <v>15499</v>
      </c>
    </row>
    <row r="3416" spans="1:2">
      <c r="A3416">
        <v>8156</v>
      </c>
      <c r="B3416" t="s">
        <v>15500</v>
      </c>
    </row>
    <row r="3417" spans="1:2">
      <c r="A3417">
        <v>8157</v>
      </c>
      <c r="B3417" t="s">
        <v>612</v>
      </c>
    </row>
    <row r="3418" spans="1:2">
      <c r="A3418">
        <v>8158</v>
      </c>
      <c r="B3418" t="s">
        <v>15501</v>
      </c>
    </row>
    <row r="3419" spans="1:2">
      <c r="A3419">
        <v>8159</v>
      </c>
      <c r="B3419" t="s">
        <v>15502</v>
      </c>
    </row>
    <row r="3420" spans="1:2">
      <c r="A3420">
        <v>8160</v>
      </c>
      <c r="B3420">
        <v>31220101105</v>
      </c>
    </row>
    <row r="3421" spans="1:2">
      <c r="A3421">
        <v>8161</v>
      </c>
      <c r="B3421" t="s">
        <v>15503</v>
      </c>
    </row>
    <row r="3422" spans="1:2">
      <c r="A3422">
        <v>8162</v>
      </c>
      <c r="B3422" t="s">
        <v>15504</v>
      </c>
    </row>
    <row r="3423" spans="1:2">
      <c r="A3423">
        <v>8163</v>
      </c>
      <c r="B3423" t="s">
        <v>15505</v>
      </c>
    </row>
    <row r="3424" spans="1:2">
      <c r="A3424">
        <v>8164</v>
      </c>
      <c r="B3424" t="s">
        <v>15506</v>
      </c>
    </row>
    <row r="3425" spans="1:2">
      <c r="A3425">
        <v>8165</v>
      </c>
      <c r="B3425" t="s">
        <v>15507</v>
      </c>
    </row>
    <row r="3426" spans="1:2">
      <c r="A3426">
        <v>8166</v>
      </c>
      <c r="B3426" t="s">
        <v>15508</v>
      </c>
    </row>
    <row r="3427" spans="1:2">
      <c r="A3427">
        <v>8167</v>
      </c>
      <c r="B3427" t="s">
        <v>15509</v>
      </c>
    </row>
    <row r="3428" spans="1:2">
      <c r="A3428">
        <v>8168</v>
      </c>
      <c r="B3428" t="s">
        <v>15510</v>
      </c>
    </row>
    <row r="3429" spans="1:2">
      <c r="A3429">
        <v>8169</v>
      </c>
      <c r="B3429" t="s">
        <v>15511</v>
      </c>
    </row>
    <row r="3430" spans="1:2">
      <c r="A3430">
        <v>8170</v>
      </c>
      <c r="B3430" t="s">
        <v>124</v>
      </c>
    </row>
    <row r="3431" spans="1:2">
      <c r="A3431">
        <v>8171</v>
      </c>
      <c r="B3431" t="s">
        <v>15512</v>
      </c>
    </row>
    <row r="3432" spans="1:2">
      <c r="A3432">
        <v>8172</v>
      </c>
      <c r="B3432" t="s">
        <v>15513</v>
      </c>
    </row>
    <row r="3433" spans="1:2">
      <c r="A3433">
        <v>8173</v>
      </c>
      <c r="B3433" t="s">
        <v>15514</v>
      </c>
    </row>
    <row r="3434" spans="1:2">
      <c r="A3434">
        <v>8174</v>
      </c>
      <c r="B3434" t="s">
        <v>15515</v>
      </c>
    </row>
    <row r="3435" spans="1:2">
      <c r="A3435">
        <v>8175</v>
      </c>
      <c r="B3435" t="s">
        <v>15516</v>
      </c>
    </row>
    <row r="3436" spans="1:2">
      <c r="A3436">
        <v>8176</v>
      </c>
      <c r="B3436" t="s">
        <v>15517</v>
      </c>
    </row>
    <row r="3437" spans="1:2">
      <c r="A3437">
        <v>8177</v>
      </c>
      <c r="B3437" t="s">
        <v>15518</v>
      </c>
    </row>
    <row r="3438" spans="1:2">
      <c r="A3438">
        <v>8178</v>
      </c>
      <c r="B3438" t="s">
        <v>15519</v>
      </c>
    </row>
    <row r="3439" spans="1:2">
      <c r="A3439">
        <v>8179</v>
      </c>
      <c r="B3439">
        <v>1102</v>
      </c>
    </row>
    <row r="3440" spans="1:2">
      <c r="A3440">
        <v>8180</v>
      </c>
      <c r="B3440" t="s">
        <v>15520</v>
      </c>
    </row>
    <row r="3441" spans="1:2">
      <c r="A3441">
        <v>8181</v>
      </c>
      <c r="B3441" t="s">
        <v>15521</v>
      </c>
    </row>
    <row r="3442" spans="1:2">
      <c r="A3442">
        <v>8182</v>
      </c>
      <c r="B3442" t="s">
        <v>15522</v>
      </c>
    </row>
    <row r="3443" spans="1:2">
      <c r="A3443">
        <v>8183</v>
      </c>
      <c r="B3443" t="s">
        <v>15523</v>
      </c>
    </row>
    <row r="3444" spans="1:2">
      <c r="A3444">
        <v>8184</v>
      </c>
      <c r="B3444" t="s">
        <v>15524</v>
      </c>
    </row>
    <row r="3445" spans="1:2">
      <c r="A3445">
        <v>8185</v>
      </c>
      <c r="B3445" t="s">
        <v>15525</v>
      </c>
    </row>
    <row r="3446" spans="1:2">
      <c r="A3446">
        <v>8186</v>
      </c>
      <c r="B3446" t="s">
        <v>15526</v>
      </c>
    </row>
    <row r="3447" spans="1:2">
      <c r="A3447">
        <v>8187</v>
      </c>
      <c r="B3447" t="s">
        <v>15527</v>
      </c>
    </row>
    <row r="3448" spans="1:2">
      <c r="A3448">
        <v>8188</v>
      </c>
      <c r="B3448" t="s">
        <v>15528</v>
      </c>
    </row>
    <row r="3449" spans="1:2">
      <c r="A3449">
        <v>8189</v>
      </c>
      <c r="B3449" t="s">
        <v>15529</v>
      </c>
    </row>
    <row r="3450" spans="1:2">
      <c r="A3450">
        <v>8190</v>
      </c>
      <c r="B3450" t="s">
        <v>15530</v>
      </c>
    </row>
    <row r="3451" spans="1:2">
      <c r="A3451">
        <v>8191</v>
      </c>
      <c r="B3451" t="s">
        <v>15531</v>
      </c>
    </row>
    <row r="3452" spans="1:2">
      <c r="A3452">
        <v>8192</v>
      </c>
      <c r="B3452" t="s">
        <v>15532</v>
      </c>
    </row>
    <row r="3453" spans="1:2">
      <c r="A3453">
        <v>8193</v>
      </c>
      <c r="B3453" t="s">
        <v>15533</v>
      </c>
    </row>
    <row r="3454" spans="1:2">
      <c r="A3454">
        <v>8194</v>
      </c>
      <c r="B3454" t="s">
        <v>15534</v>
      </c>
    </row>
    <row r="3455" spans="1:2">
      <c r="A3455">
        <v>8195</v>
      </c>
      <c r="B3455" t="s">
        <v>15535</v>
      </c>
    </row>
    <row r="3456" spans="1:2">
      <c r="A3456">
        <v>8196</v>
      </c>
      <c r="B3456" t="s">
        <v>15536</v>
      </c>
    </row>
    <row r="3457" spans="1:2">
      <c r="A3457">
        <v>8197</v>
      </c>
      <c r="B3457" t="s">
        <v>15537</v>
      </c>
    </row>
    <row r="3458" spans="1:2">
      <c r="A3458">
        <v>8198</v>
      </c>
      <c r="B3458" t="s">
        <v>15538</v>
      </c>
    </row>
    <row r="3459" spans="1:2">
      <c r="A3459">
        <v>8199</v>
      </c>
      <c r="B3459" t="s">
        <v>15539</v>
      </c>
    </row>
    <row r="3460" spans="1:2">
      <c r="A3460">
        <v>8200</v>
      </c>
      <c r="B3460" t="s">
        <v>15540</v>
      </c>
    </row>
    <row r="3461" spans="1:2">
      <c r="A3461">
        <v>8201</v>
      </c>
      <c r="B3461" t="s">
        <v>15541</v>
      </c>
    </row>
    <row r="3462" spans="1:2">
      <c r="A3462">
        <v>8202</v>
      </c>
      <c r="B3462" t="s">
        <v>15542</v>
      </c>
    </row>
    <row r="3463" spans="1:2">
      <c r="A3463">
        <v>8203</v>
      </c>
      <c r="B3463" t="s">
        <v>15543</v>
      </c>
    </row>
    <row r="3464" spans="1:2">
      <c r="A3464">
        <v>8204</v>
      </c>
      <c r="B3464" t="s">
        <v>15544</v>
      </c>
    </row>
    <row r="3465" spans="1:2">
      <c r="A3465">
        <v>8205</v>
      </c>
      <c r="B3465" t="s">
        <v>15545</v>
      </c>
    </row>
    <row r="3466" spans="1:2">
      <c r="A3466">
        <v>8206</v>
      </c>
      <c r="B3466" t="s">
        <v>15546</v>
      </c>
    </row>
    <row r="3467" spans="1:2">
      <c r="A3467">
        <v>8207</v>
      </c>
      <c r="B3467" t="s">
        <v>15547</v>
      </c>
    </row>
    <row r="3468" spans="1:2">
      <c r="A3468">
        <v>8208</v>
      </c>
      <c r="B3468" t="s">
        <v>15548</v>
      </c>
    </row>
    <row r="3469" spans="1:2">
      <c r="A3469">
        <v>8209</v>
      </c>
      <c r="B3469" t="s">
        <v>15549</v>
      </c>
    </row>
    <row r="3470" spans="1:2">
      <c r="A3470">
        <v>8210</v>
      </c>
      <c r="B3470" t="s">
        <v>15550</v>
      </c>
    </row>
    <row r="3471" spans="1:2">
      <c r="A3471">
        <v>8211</v>
      </c>
      <c r="B3471" t="s">
        <v>15551</v>
      </c>
    </row>
    <row r="3472" spans="1:2">
      <c r="A3472">
        <v>8212</v>
      </c>
      <c r="B3472" t="s">
        <v>15552</v>
      </c>
    </row>
    <row r="3473" spans="1:2">
      <c r="A3473">
        <v>8213</v>
      </c>
      <c r="B3473" t="s">
        <v>15553</v>
      </c>
    </row>
    <row r="3474" spans="1:2">
      <c r="A3474">
        <v>8214</v>
      </c>
      <c r="B3474" t="s">
        <v>15554</v>
      </c>
    </row>
    <row r="3475" spans="1:2">
      <c r="A3475">
        <v>8215</v>
      </c>
      <c r="B3475" t="s">
        <v>183</v>
      </c>
    </row>
    <row r="3476" spans="1:2">
      <c r="A3476">
        <v>8216</v>
      </c>
      <c r="B3476" t="s">
        <v>15555</v>
      </c>
    </row>
    <row r="3477" spans="1:2">
      <c r="A3477">
        <v>8217</v>
      </c>
      <c r="B3477" t="s">
        <v>15556</v>
      </c>
    </row>
    <row r="3478" spans="1:2">
      <c r="A3478">
        <v>8218</v>
      </c>
      <c r="B3478" t="s">
        <v>15557</v>
      </c>
    </row>
    <row r="3479" spans="1:2">
      <c r="A3479">
        <v>8219</v>
      </c>
      <c r="B3479" t="s">
        <v>15558</v>
      </c>
    </row>
    <row r="3480" spans="1:2">
      <c r="A3480">
        <v>8220</v>
      </c>
      <c r="B3480" t="s">
        <v>15559</v>
      </c>
    </row>
    <row r="3481" spans="1:2">
      <c r="A3481">
        <v>8221</v>
      </c>
      <c r="B3481" t="s">
        <v>15560</v>
      </c>
    </row>
    <row r="3482" spans="1:2">
      <c r="A3482">
        <v>8222</v>
      </c>
      <c r="B3482" t="s">
        <v>2033</v>
      </c>
    </row>
    <row r="3483" spans="1:2">
      <c r="A3483">
        <v>8223</v>
      </c>
      <c r="B3483" t="s">
        <v>15561</v>
      </c>
    </row>
    <row r="3484" spans="1:2">
      <c r="A3484">
        <v>8224</v>
      </c>
      <c r="B3484" t="s">
        <v>15562</v>
      </c>
    </row>
    <row r="3485" spans="1:2">
      <c r="A3485">
        <v>8225</v>
      </c>
      <c r="B3485" t="s">
        <v>15563</v>
      </c>
    </row>
    <row r="3486" spans="1:2">
      <c r="A3486">
        <v>8226</v>
      </c>
      <c r="B3486" t="s">
        <v>15564</v>
      </c>
    </row>
    <row r="3487" spans="1:2">
      <c r="A3487">
        <v>8227</v>
      </c>
      <c r="B3487" t="s">
        <v>915</v>
      </c>
    </row>
    <row r="3488" spans="1:2">
      <c r="A3488">
        <v>8228</v>
      </c>
      <c r="B3488" t="s">
        <v>15565</v>
      </c>
    </row>
    <row r="3489" spans="1:2">
      <c r="A3489">
        <v>8229</v>
      </c>
      <c r="B3489" t="s">
        <v>15566</v>
      </c>
    </row>
    <row r="3490" spans="1:2">
      <c r="A3490">
        <v>8230</v>
      </c>
      <c r="B3490" t="s">
        <v>15567</v>
      </c>
    </row>
    <row r="3491" spans="1:2">
      <c r="A3491">
        <v>8231</v>
      </c>
      <c r="B3491" t="s">
        <v>15568</v>
      </c>
    </row>
    <row r="3492" spans="1:2">
      <c r="A3492">
        <v>8232</v>
      </c>
      <c r="B3492" t="s">
        <v>15569</v>
      </c>
    </row>
    <row r="3493" spans="1:2">
      <c r="A3493">
        <v>8233</v>
      </c>
      <c r="B3493" t="s">
        <v>15570</v>
      </c>
    </row>
    <row r="3494" spans="1:2">
      <c r="A3494">
        <v>8234</v>
      </c>
      <c r="B3494" t="s">
        <v>15571</v>
      </c>
    </row>
    <row r="3495" spans="1:2">
      <c r="A3495">
        <v>8235</v>
      </c>
      <c r="B3495" t="s">
        <v>15572</v>
      </c>
    </row>
    <row r="3496" spans="1:2">
      <c r="A3496">
        <v>8236</v>
      </c>
      <c r="B3496" t="s">
        <v>15573</v>
      </c>
    </row>
    <row r="3497" spans="1:2">
      <c r="A3497">
        <v>8237</v>
      </c>
      <c r="B3497" t="s">
        <v>15574</v>
      </c>
    </row>
    <row r="3498" spans="1:2">
      <c r="A3498">
        <v>8238</v>
      </c>
      <c r="B3498" t="s">
        <v>15575</v>
      </c>
    </row>
    <row r="3499" spans="1:2">
      <c r="A3499">
        <v>8239</v>
      </c>
      <c r="B3499" t="s">
        <v>15576</v>
      </c>
    </row>
    <row r="3500" spans="1:2">
      <c r="A3500">
        <v>8240</v>
      </c>
      <c r="B3500" t="s">
        <v>15577</v>
      </c>
    </row>
    <row r="3501" spans="1:2">
      <c r="A3501">
        <v>8241</v>
      </c>
      <c r="B3501" t="s">
        <v>15578</v>
      </c>
    </row>
    <row r="3502" spans="1:2">
      <c r="A3502">
        <v>8242</v>
      </c>
      <c r="B3502" t="s">
        <v>15579</v>
      </c>
    </row>
    <row r="3503" spans="1:2">
      <c r="A3503">
        <v>8243</v>
      </c>
      <c r="B3503" t="s">
        <v>15580</v>
      </c>
    </row>
    <row r="3504" spans="1:2">
      <c r="A3504">
        <v>8244</v>
      </c>
      <c r="B3504" t="s">
        <v>15581</v>
      </c>
    </row>
    <row r="3505" spans="1:2">
      <c r="A3505">
        <v>8245</v>
      </c>
      <c r="B3505" t="s">
        <v>15582</v>
      </c>
    </row>
    <row r="3506" spans="1:2">
      <c r="A3506">
        <v>8246</v>
      </c>
      <c r="B3506" t="s">
        <v>15583</v>
      </c>
    </row>
    <row r="3507" spans="1:2">
      <c r="A3507">
        <v>8247</v>
      </c>
      <c r="B3507" t="s">
        <v>15584</v>
      </c>
    </row>
    <row r="3508" spans="1:2">
      <c r="A3508">
        <v>8248</v>
      </c>
      <c r="B3508" t="s">
        <v>15585</v>
      </c>
    </row>
    <row r="3509" spans="1:2">
      <c r="A3509">
        <v>8249</v>
      </c>
      <c r="B3509" t="s">
        <v>15586</v>
      </c>
    </row>
    <row r="3510" spans="1:2">
      <c r="A3510">
        <v>8250</v>
      </c>
      <c r="B3510" t="s">
        <v>15587</v>
      </c>
    </row>
    <row r="3511" spans="1:2">
      <c r="A3511">
        <v>8251</v>
      </c>
      <c r="B3511" t="s">
        <v>15588</v>
      </c>
    </row>
    <row r="3512" spans="1:2">
      <c r="A3512">
        <v>8252</v>
      </c>
      <c r="B3512" t="s">
        <v>15589</v>
      </c>
    </row>
    <row r="3513" spans="1:2">
      <c r="A3513">
        <v>8253</v>
      </c>
      <c r="B3513" t="s">
        <v>15590</v>
      </c>
    </row>
    <row r="3514" spans="1:2">
      <c r="A3514">
        <v>8254</v>
      </c>
      <c r="B3514" t="s">
        <v>15591</v>
      </c>
    </row>
    <row r="3515" spans="1:2">
      <c r="A3515">
        <v>8255</v>
      </c>
      <c r="B3515" t="s">
        <v>15592</v>
      </c>
    </row>
    <row r="3516" spans="1:2">
      <c r="A3516">
        <v>8256</v>
      </c>
      <c r="B3516" t="s">
        <v>15593</v>
      </c>
    </row>
    <row r="3517" spans="1:2">
      <c r="A3517">
        <v>8257</v>
      </c>
      <c r="B3517" t="s">
        <v>1967</v>
      </c>
    </row>
    <row r="3518" spans="1:2">
      <c r="A3518">
        <v>8258</v>
      </c>
      <c r="B3518" t="s">
        <v>15594</v>
      </c>
    </row>
    <row r="3519" spans="1:2">
      <c r="A3519">
        <v>8259</v>
      </c>
      <c r="B3519" t="s">
        <v>15595</v>
      </c>
    </row>
    <row r="3520" spans="1:2">
      <c r="A3520">
        <v>8260</v>
      </c>
      <c r="B3520" t="s">
        <v>15596</v>
      </c>
    </row>
    <row r="3521" spans="1:2">
      <c r="A3521">
        <v>8261</v>
      </c>
      <c r="B3521" t="s">
        <v>15597</v>
      </c>
    </row>
    <row r="3522" spans="1:2">
      <c r="A3522">
        <v>8262</v>
      </c>
      <c r="B3522" t="s">
        <v>15598</v>
      </c>
    </row>
    <row r="3523" spans="1:2">
      <c r="A3523">
        <v>8263</v>
      </c>
      <c r="B3523" t="s">
        <v>15599</v>
      </c>
    </row>
    <row r="3524" spans="1:2">
      <c r="A3524">
        <v>8264</v>
      </c>
      <c r="B3524" t="s">
        <v>491</v>
      </c>
    </row>
    <row r="3525" spans="1:2">
      <c r="A3525">
        <v>8265</v>
      </c>
      <c r="B3525" t="s">
        <v>15600</v>
      </c>
    </row>
    <row r="3526" spans="1:2">
      <c r="A3526">
        <v>8266</v>
      </c>
      <c r="B3526" t="s">
        <v>15601</v>
      </c>
    </row>
    <row r="3527" spans="1:2">
      <c r="A3527">
        <v>8267</v>
      </c>
      <c r="B3527" t="s">
        <v>15602</v>
      </c>
    </row>
    <row r="3528" spans="1:2">
      <c r="A3528">
        <v>8268</v>
      </c>
      <c r="B3528" t="s">
        <v>15603</v>
      </c>
    </row>
    <row r="3529" spans="1:2">
      <c r="A3529">
        <v>8269</v>
      </c>
      <c r="B3529" t="s">
        <v>15604</v>
      </c>
    </row>
    <row r="3530" spans="1:2">
      <c r="A3530">
        <v>8270</v>
      </c>
      <c r="B3530" t="s">
        <v>15605</v>
      </c>
    </row>
    <row r="3531" spans="1:2">
      <c r="A3531">
        <v>8271</v>
      </c>
      <c r="B3531" t="s">
        <v>194</v>
      </c>
    </row>
    <row r="3532" spans="1:2">
      <c r="A3532">
        <v>8272</v>
      </c>
      <c r="B3532" t="s">
        <v>15606</v>
      </c>
    </row>
    <row r="3533" spans="1:2">
      <c r="A3533">
        <v>8273</v>
      </c>
      <c r="B3533" t="s">
        <v>15607</v>
      </c>
    </row>
    <row r="3534" spans="1:2">
      <c r="A3534">
        <v>8274</v>
      </c>
      <c r="B3534" t="s">
        <v>15608</v>
      </c>
    </row>
    <row r="3535" spans="1:2">
      <c r="A3535">
        <v>8275</v>
      </c>
      <c r="B3535" t="s">
        <v>15609</v>
      </c>
    </row>
    <row r="3536" spans="1:2">
      <c r="A3536">
        <v>8276</v>
      </c>
      <c r="B3536" t="s">
        <v>15610</v>
      </c>
    </row>
    <row r="3537" spans="1:2">
      <c r="A3537">
        <v>8277</v>
      </c>
      <c r="B3537" t="s">
        <v>15611</v>
      </c>
    </row>
    <row r="3538" spans="1:2">
      <c r="A3538">
        <v>8278</v>
      </c>
      <c r="B3538" t="s">
        <v>15612</v>
      </c>
    </row>
    <row r="3539" spans="1:2">
      <c r="A3539">
        <v>8279</v>
      </c>
      <c r="B3539" t="s">
        <v>15613</v>
      </c>
    </row>
    <row r="3540" spans="1:2">
      <c r="A3540">
        <v>8280</v>
      </c>
      <c r="B3540" t="s">
        <v>15614</v>
      </c>
    </row>
    <row r="3541" spans="1:2">
      <c r="A3541">
        <v>8281</v>
      </c>
      <c r="B3541" t="s">
        <v>15615</v>
      </c>
    </row>
    <row r="3542" spans="1:2">
      <c r="A3542">
        <v>8282</v>
      </c>
      <c r="B3542" t="s">
        <v>15616</v>
      </c>
    </row>
    <row r="3543" spans="1:2">
      <c r="A3543">
        <v>8283</v>
      </c>
      <c r="B3543" t="s">
        <v>15617</v>
      </c>
    </row>
    <row r="3544" spans="1:2">
      <c r="A3544">
        <v>8284</v>
      </c>
      <c r="B3544" t="s">
        <v>15618</v>
      </c>
    </row>
    <row r="3545" spans="1:2">
      <c r="A3545">
        <v>8285</v>
      </c>
      <c r="B3545" t="s">
        <v>15619</v>
      </c>
    </row>
    <row r="3546" spans="1:2">
      <c r="A3546">
        <v>8286</v>
      </c>
      <c r="B3546">
        <v>3082010</v>
      </c>
    </row>
    <row r="3547" spans="1:2">
      <c r="A3547">
        <v>8287</v>
      </c>
      <c r="B3547" t="s">
        <v>15620</v>
      </c>
    </row>
    <row r="3548" spans="1:2">
      <c r="A3548">
        <v>8288</v>
      </c>
      <c r="B3548" t="s">
        <v>15621</v>
      </c>
    </row>
    <row r="3549" spans="1:2">
      <c r="A3549">
        <v>8289</v>
      </c>
      <c r="B3549" t="s">
        <v>15622</v>
      </c>
    </row>
    <row r="3550" spans="1:2">
      <c r="A3550">
        <v>8290</v>
      </c>
      <c r="B3550" t="s">
        <v>15623</v>
      </c>
    </row>
    <row r="3551" spans="1:2">
      <c r="A3551">
        <v>8291</v>
      </c>
      <c r="B3551" t="s">
        <v>15624</v>
      </c>
    </row>
    <row r="3552" spans="1:2">
      <c r="A3552">
        <v>8292</v>
      </c>
      <c r="B3552" t="s">
        <v>15625</v>
      </c>
    </row>
    <row r="3553" spans="1:2">
      <c r="A3553">
        <v>8293</v>
      </c>
      <c r="B3553" t="s">
        <v>15626</v>
      </c>
    </row>
    <row r="3554" spans="1:2">
      <c r="A3554">
        <v>8294</v>
      </c>
      <c r="B3554" t="s">
        <v>15627</v>
      </c>
    </row>
    <row r="3555" spans="1:2">
      <c r="A3555">
        <v>8295</v>
      </c>
      <c r="B3555" t="s">
        <v>15628</v>
      </c>
    </row>
    <row r="3556" spans="1:2">
      <c r="A3556">
        <v>8296</v>
      </c>
      <c r="B3556" t="s">
        <v>15629</v>
      </c>
    </row>
    <row r="3557" spans="1:2">
      <c r="A3557">
        <v>8297</v>
      </c>
      <c r="B3557" t="s">
        <v>15630</v>
      </c>
    </row>
    <row r="3558" spans="1:2">
      <c r="A3558">
        <v>8298</v>
      </c>
      <c r="B3558" t="s">
        <v>15631</v>
      </c>
    </row>
    <row r="3559" spans="1:2">
      <c r="A3559">
        <v>8299</v>
      </c>
      <c r="B3559" t="s">
        <v>160</v>
      </c>
    </row>
    <row r="3560" spans="1:2">
      <c r="A3560">
        <v>8300</v>
      </c>
      <c r="B3560" t="s">
        <v>15632</v>
      </c>
    </row>
    <row r="3561" spans="1:2">
      <c r="A3561">
        <v>8301</v>
      </c>
      <c r="B3561" t="s">
        <v>15633</v>
      </c>
    </row>
    <row r="3562" spans="1:2">
      <c r="A3562">
        <v>8302</v>
      </c>
      <c r="B3562" t="s">
        <v>15634</v>
      </c>
    </row>
    <row r="3563" spans="1:2">
      <c r="A3563">
        <v>8303</v>
      </c>
      <c r="B3563" t="s">
        <v>15635</v>
      </c>
    </row>
    <row r="3564" spans="1:2">
      <c r="A3564">
        <v>8304</v>
      </c>
      <c r="B3564" t="s">
        <v>15636</v>
      </c>
    </row>
    <row r="3565" spans="1:2">
      <c r="A3565">
        <v>8305</v>
      </c>
      <c r="B3565" t="s">
        <v>15637</v>
      </c>
    </row>
    <row r="3566" spans="1:2">
      <c r="A3566">
        <v>8306</v>
      </c>
      <c r="B3566" t="s">
        <v>15638</v>
      </c>
    </row>
    <row r="3567" spans="1:2">
      <c r="A3567">
        <v>8307</v>
      </c>
      <c r="B3567" t="s">
        <v>15639</v>
      </c>
    </row>
    <row r="3568" spans="1:2">
      <c r="A3568">
        <v>8308</v>
      </c>
      <c r="B3568" t="s">
        <v>15640</v>
      </c>
    </row>
    <row r="3569" spans="1:2">
      <c r="A3569">
        <v>8309</v>
      </c>
      <c r="B3569" t="s">
        <v>15641</v>
      </c>
    </row>
    <row r="3570" spans="1:2">
      <c r="A3570">
        <v>8310</v>
      </c>
      <c r="B3570" t="s">
        <v>15642</v>
      </c>
    </row>
    <row r="3571" spans="1:2">
      <c r="A3571">
        <v>8311</v>
      </c>
      <c r="B3571" t="s">
        <v>15643</v>
      </c>
    </row>
    <row r="3572" spans="1:2">
      <c r="A3572">
        <v>8312</v>
      </c>
      <c r="B3572" t="s">
        <v>15644</v>
      </c>
    </row>
    <row r="3573" spans="1:2">
      <c r="A3573">
        <v>8313</v>
      </c>
      <c r="B3573" t="s">
        <v>15645</v>
      </c>
    </row>
    <row r="3574" spans="1:2">
      <c r="A3574">
        <v>8314</v>
      </c>
      <c r="B3574" t="s">
        <v>15646</v>
      </c>
    </row>
    <row r="3575" spans="1:2">
      <c r="A3575">
        <v>8315</v>
      </c>
      <c r="B3575" t="s">
        <v>15647</v>
      </c>
    </row>
    <row r="3576" spans="1:2">
      <c r="A3576">
        <v>8316</v>
      </c>
      <c r="B3576" t="s">
        <v>15648</v>
      </c>
    </row>
    <row r="3577" spans="1:2">
      <c r="A3577">
        <v>8317</v>
      </c>
      <c r="B3577" t="s">
        <v>15649</v>
      </c>
    </row>
    <row r="3578" spans="1:2">
      <c r="A3578">
        <v>8318</v>
      </c>
      <c r="B3578" t="s">
        <v>15650</v>
      </c>
    </row>
    <row r="3579" spans="1:2">
      <c r="A3579">
        <v>8319</v>
      </c>
      <c r="B3579" t="s">
        <v>15651</v>
      </c>
    </row>
    <row r="3580" spans="1:2">
      <c r="A3580">
        <v>8320</v>
      </c>
      <c r="B3580" t="s">
        <v>15652</v>
      </c>
    </row>
    <row r="3581" spans="1:2">
      <c r="A3581">
        <v>8321</v>
      </c>
      <c r="B3581" t="s">
        <v>15653</v>
      </c>
    </row>
    <row r="3582" spans="1:2">
      <c r="A3582">
        <v>8322</v>
      </c>
      <c r="B3582" t="s">
        <v>15654</v>
      </c>
    </row>
    <row r="3583" spans="1:2">
      <c r="A3583">
        <v>8323</v>
      </c>
      <c r="B3583" t="s">
        <v>15655</v>
      </c>
    </row>
    <row r="3584" spans="1:2">
      <c r="A3584">
        <v>8324</v>
      </c>
      <c r="B3584" t="s">
        <v>15656</v>
      </c>
    </row>
    <row r="3585" spans="1:2">
      <c r="A3585">
        <v>8325</v>
      </c>
      <c r="B3585" t="s">
        <v>15657</v>
      </c>
    </row>
    <row r="3586" spans="1:2">
      <c r="A3586">
        <v>8326</v>
      </c>
      <c r="B3586" t="s">
        <v>15658</v>
      </c>
    </row>
    <row r="3587" spans="1:2">
      <c r="A3587">
        <v>8327</v>
      </c>
      <c r="B3587" t="s">
        <v>15659</v>
      </c>
    </row>
    <row r="3588" spans="1:2">
      <c r="A3588">
        <v>8328</v>
      </c>
      <c r="B3588" t="s">
        <v>15660</v>
      </c>
    </row>
    <row r="3589" spans="1:2">
      <c r="A3589">
        <v>8329</v>
      </c>
      <c r="B3589" t="s">
        <v>15661</v>
      </c>
    </row>
    <row r="3590" spans="1:2">
      <c r="A3590">
        <v>8330</v>
      </c>
      <c r="B3590" t="s">
        <v>15662</v>
      </c>
    </row>
    <row r="3591" spans="1:2">
      <c r="A3591">
        <v>8331</v>
      </c>
      <c r="B3591" t="s">
        <v>15663</v>
      </c>
    </row>
    <row r="3592" spans="1:2">
      <c r="A3592">
        <v>8332</v>
      </c>
      <c r="B3592" t="s">
        <v>15664</v>
      </c>
    </row>
    <row r="3593" spans="1:2">
      <c r="A3593">
        <v>8333</v>
      </c>
      <c r="B3593" t="s">
        <v>15665</v>
      </c>
    </row>
    <row r="3594" spans="1:2">
      <c r="A3594">
        <v>8334</v>
      </c>
      <c r="B3594" t="s">
        <v>15666</v>
      </c>
    </row>
    <row r="3595" spans="1:2">
      <c r="A3595">
        <v>8335</v>
      </c>
      <c r="B3595" t="s">
        <v>15667</v>
      </c>
    </row>
    <row r="3596" spans="1:2">
      <c r="A3596">
        <v>8336</v>
      </c>
      <c r="B3596" t="s">
        <v>15668</v>
      </c>
    </row>
    <row r="3597" spans="1:2">
      <c r="A3597">
        <v>8337</v>
      </c>
      <c r="B3597" t="s">
        <v>15669</v>
      </c>
    </row>
    <row r="3598" spans="1:2">
      <c r="A3598">
        <v>8338</v>
      </c>
      <c r="B3598" t="s">
        <v>15670</v>
      </c>
    </row>
    <row r="3599" spans="1:2">
      <c r="A3599">
        <v>8339</v>
      </c>
      <c r="B3599" t="s">
        <v>15671</v>
      </c>
    </row>
    <row r="3600" spans="1:2">
      <c r="A3600">
        <v>8340</v>
      </c>
      <c r="B3600" t="s">
        <v>15672</v>
      </c>
    </row>
    <row r="3601" spans="1:2">
      <c r="A3601">
        <v>8341</v>
      </c>
      <c r="B3601" t="s">
        <v>15673</v>
      </c>
    </row>
    <row r="3602" spans="1:2">
      <c r="A3602">
        <v>8342</v>
      </c>
      <c r="B3602" t="s">
        <v>15674</v>
      </c>
    </row>
    <row r="3603" spans="1:2">
      <c r="A3603">
        <v>8343</v>
      </c>
      <c r="B3603" t="s">
        <v>15675</v>
      </c>
    </row>
    <row r="3604" spans="1:2">
      <c r="A3604">
        <v>8344</v>
      </c>
      <c r="B3604" t="s">
        <v>15676</v>
      </c>
    </row>
    <row r="3605" spans="1:2">
      <c r="A3605">
        <v>8345</v>
      </c>
      <c r="B3605" t="s">
        <v>15677</v>
      </c>
    </row>
    <row r="3606" spans="1:2">
      <c r="A3606">
        <v>8346</v>
      </c>
      <c r="B3606" t="s">
        <v>15678</v>
      </c>
    </row>
    <row r="3607" spans="1:2">
      <c r="A3607">
        <v>8347</v>
      </c>
      <c r="B3607" t="s">
        <v>15679</v>
      </c>
    </row>
    <row r="3608" spans="1:2">
      <c r="A3608">
        <v>8348</v>
      </c>
      <c r="B3608" t="s">
        <v>15680</v>
      </c>
    </row>
    <row r="3609" spans="1:2">
      <c r="A3609">
        <v>8349</v>
      </c>
      <c r="B3609" t="s">
        <v>15681</v>
      </c>
    </row>
    <row r="3610" spans="1:2">
      <c r="A3610">
        <v>8350</v>
      </c>
      <c r="B3610" t="s">
        <v>15682</v>
      </c>
    </row>
    <row r="3611" spans="1:2">
      <c r="A3611">
        <v>8351</v>
      </c>
      <c r="B3611" t="s">
        <v>15683</v>
      </c>
    </row>
    <row r="3612" spans="1:2">
      <c r="A3612">
        <v>8352</v>
      </c>
      <c r="B3612" t="s">
        <v>15684</v>
      </c>
    </row>
    <row r="3613" spans="1:2">
      <c r="A3613">
        <v>8353</v>
      </c>
      <c r="B3613" t="s">
        <v>15685</v>
      </c>
    </row>
    <row r="3614" spans="1:2">
      <c r="A3614">
        <v>8354</v>
      </c>
      <c r="B3614" t="s">
        <v>15686</v>
      </c>
    </row>
    <row r="3615" spans="1:2">
      <c r="A3615">
        <v>8355</v>
      </c>
      <c r="B3615" t="s">
        <v>15687</v>
      </c>
    </row>
    <row r="3616" spans="1:2">
      <c r="A3616">
        <v>8356</v>
      </c>
      <c r="B3616" t="s">
        <v>15688</v>
      </c>
    </row>
    <row r="3617" spans="1:2">
      <c r="A3617">
        <v>8357</v>
      </c>
      <c r="B3617" t="s">
        <v>15689</v>
      </c>
    </row>
    <row r="3618" spans="1:2">
      <c r="A3618">
        <v>8358</v>
      </c>
      <c r="B3618" t="s">
        <v>15690</v>
      </c>
    </row>
    <row r="3619" spans="1:2">
      <c r="A3619">
        <v>8359</v>
      </c>
      <c r="B3619" t="s">
        <v>15691</v>
      </c>
    </row>
    <row r="3620" spans="1:2">
      <c r="A3620">
        <v>8360</v>
      </c>
      <c r="B3620" t="s">
        <v>15692</v>
      </c>
    </row>
    <row r="3621" spans="1:2">
      <c r="A3621">
        <v>8361</v>
      </c>
      <c r="B3621" t="s">
        <v>15693</v>
      </c>
    </row>
    <row r="3622" spans="1:2">
      <c r="A3622">
        <v>8362</v>
      </c>
      <c r="B3622" t="s">
        <v>15694</v>
      </c>
    </row>
    <row r="3623" spans="1:2">
      <c r="A3623">
        <v>8363</v>
      </c>
      <c r="B3623" t="s">
        <v>15695</v>
      </c>
    </row>
    <row r="3624" spans="1:2">
      <c r="A3624">
        <v>8364</v>
      </c>
      <c r="B3624" t="s">
        <v>15696</v>
      </c>
    </row>
    <row r="3625" spans="1:2">
      <c r="A3625">
        <v>8365</v>
      </c>
      <c r="B3625" t="s">
        <v>15697</v>
      </c>
    </row>
    <row r="3626" spans="1:2">
      <c r="A3626">
        <v>8366</v>
      </c>
      <c r="B3626" t="s">
        <v>15698</v>
      </c>
    </row>
    <row r="3627" spans="1:2">
      <c r="A3627">
        <v>8367</v>
      </c>
      <c r="B3627" t="s">
        <v>15699</v>
      </c>
    </row>
    <row r="3628" spans="1:2">
      <c r="A3628">
        <v>8368</v>
      </c>
      <c r="B3628" t="s">
        <v>15700</v>
      </c>
    </row>
    <row r="3629" spans="1:2">
      <c r="A3629">
        <v>8369</v>
      </c>
      <c r="B3629" t="s">
        <v>15701</v>
      </c>
    </row>
    <row r="3630" spans="1:2">
      <c r="A3630">
        <v>8370</v>
      </c>
      <c r="B3630" t="s">
        <v>15702</v>
      </c>
    </row>
    <row r="3631" spans="1:2">
      <c r="A3631">
        <v>8371</v>
      </c>
      <c r="B3631" t="s">
        <v>429</v>
      </c>
    </row>
    <row r="3632" spans="1:2">
      <c r="A3632">
        <v>8372</v>
      </c>
      <c r="B3632" t="s">
        <v>15703</v>
      </c>
    </row>
    <row r="3633" spans="1:2">
      <c r="A3633">
        <v>8373</v>
      </c>
      <c r="B3633" t="s">
        <v>15704</v>
      </c>
    </row>
    <row r="3634" spans="1:2">
      <c r="A3634">
        <v>8374</v>
      </c>
      <c r="B3634" t="s">
        <v>15705</v>
      </c>
    </row>
    <row r="3635" spans="1:2">
      <c r="A3635">
        <v>8375</v>
      </c>
      <c r="B3635" t="s">
        <v>15706</v>
      </c>
    </row>
    <row r="3636" spans="1:2">
      <c r="A3636">
        <v>8376</v>
      </c>
      <c r="B3636" t="s">
        <v>15707</v>
      </c>
    </row>
    <row r="3637" spans="1:2">
      <c r="A3637">
        <v>8377</v>
      </c>
      <c r="B3637" t="s">
        <v>15708</v>
      </c>
    </row>
    <row r="3638" spans="1:2">
      <c r="A3638">
        <v>8378</v>
      </c>
      <c r="B3638" t="s">
        <v>15709</v>
      </c>
    </row>
    <row r="3639" spans="1:2">
      <c r="A3639">
        <v>8379</v>
      </c>
      <c r="B3639" t="s">
        <v>15710</v>
      </c>
    </row>
    <row r="3640" spans="1:2">
      <c r="A3640">
        <v>8380</v>
      </c>
      <c r="B3640" t="s">
        <v>15711</v>
      </c>
    </row>
    <row r="3641" spans="1:2">
      <c r="A3641">
        <v>8381</v>
      </c>
      <c r="B3641" t="s">
        <v>15712</v>
      </c>
    </row>
    <row r="3642" spans="1:2">
      <c r="A3642">
        <v>8382</v>
      </c>
      <c r="B3642" t="s">
        <v>15713</v>
      </c>
    </row>
    <row r="3643" spans="1:2">
      <c r="A3643">
        <v>8383</v>
      </c>
      <c r="B3643" t="s">
        <v>175</v>
      </c>
    </row>
    <row r="3644" spans="1:2">
      <c r="A3644">
        <v>8384</v>
      </c>
      <c r="B3644">
        <v>4</v>
      </c>
    </row>
    <row r="3645" spans="1:2">
      <c r="A3645">
        <v>8385</v>
      </c>
      <c r="B3645" t="s">
        <v>15714</v>
      </c>
    </row>
    <row r="3646" spans="1:2">
      <c r="A3646">
        <v>8386</v>
      </c>
      <c r="B3646" t="s">
        <v>15715</v>
      </c>
    </row>
    <row r="3647" spans="1:2">
      <c r="A3647">
        <v>8387</v>
      </c>
      <c r="B3647" t="s">
        <v>15716</v>
      </c>
    </row>
    <row r="3648" spans="1:2">
      <c r="A3648">
        <v>8388</v>
      </c>
      <c r="B3648" t="s">
        <v>15717</v>
      </c>
    </row>
    <row r="3649" spans="1:2">
      <c r="A3649">
        <v>8389</v>
      </c>
      <c r="B3649" t="s">
        <v>15718</v>
      </c>
    </row>
    <row r="3650" spans="1:2">
      <c r="A3650">
        <v>8390</v>
      </c>
      <c r="B3650" t="s">
        <v>15719</v>
      </c>
    </row>
    <row r="3651" spans="1:2">
      <c r="A3651">
        <v>8391</v>
      </c>
      <c r="B3651" t="s">
        <v>15720</v>
      </c>
    </row>
    <row r="3652" spans="1:2">
      <c r="A3652">
        <v>8392</v>
      </c>
      <c r="B3652" t="s">
        <v>15721</v>
      </c>
    </row>
    <row r="3653" spans="1:2">
      <c r="A3653">
        <v>8393</v>
      </c>
      <c r="B3653" t="s">
        <v>15722</v>
      </c>
    </row>
    <row r="3654" spans="1:2">
      <c r="A3654">
        <v>8394</v>
      </c>
      <c r="B3654" t="s">
        <v>15723</v>
      </c>
    </row>
    <row r="3655" spans="1:2">
      <c r="A3655">
        <v>8395</v>
      </c>
      <c r="B3655" t="s">
        <v>15724</v>
      </c>
    </row>
    <row r="3656" spans="1:2">
      <c r="A3656">
        <v>8396</v>
      </c>
      <c r="B3656" t="s">
        <v>15725</v>
      </c>
    </row>
    <row r="3657" spans="1:2">
      <c r="A3657">
        <v>8397</v>
      </c>
      <c r="B3657" t="s">
        <v>15726</v>
      </c>
    </row>
    <row r="3658" spans="1:2">
      <c r="A3658">
        <v>8398</v>
      </c>
      <c r="B3658" t="s">
        <v>15727</v>
      </c>
    </row>
    <row r="3659" spans="1:2">
      <c r="A3659">
        <v>8399</v>
      </c>
      <c r="B3659" t="s">
        <v>15728</v>
      </c>
    </row>
    <row r="3660" spans="1:2">
      <c r="A3660">
        <v>8400</v>
      </c>
      <c r="B3660" t="s">
        <v>15729</v>
      </c>
    </row>
    <row r="3661" spans="1:2">
      <c r="A3661">
        <v>8401</v>
      </c>
      <c r="B3661" t="s">
        <v>15730</v>
      </c>
    </row>
    <row r="3662" spans="1:2">
      <c r="A3662">
        <v>8402</v>
      </c>
      <c r="B3662" t="s">
        <v>15731</v>
      </c>
    </row>
    <row r="3663" spans="1:2">
      <c r="A3663">
        <v>8403</v>
      </c>
      <c r="B3663" t="s">
        <v>15732</v>
      </c>
    </row>
    <row r="3664" spans="1:2">
      <c r="A3664">
        <v>8404</v>
      </c>
      <c r="B3664" t="s">
        <v>15733</v>
      </c>
    </row>
    <row r="3665" spans="1:2">
      <c r="A3665">
        <v>8405</v>
      </c>
      <c r="B3665" t="s">
        <v>15734</v>
      </c>
    </row>
    <row r="3666" spans="1:2">
      <c r="A3666">
        <v>8406</v>
      </c>
      <c r="B3666" t="s">
        <v>15735</v>
      </c>
    </row>
    <row r="3667" spans="1:2">
      <c r="A3667">
        <v>8407</v>
      </c>
      <c r="B3667" t="s">
        <v>15736</v>
      </c>
    </row>
    <row r="3668" spans="1:2">
      <c r="A3668">
        <v>8408</v>
      </c>
      <c r="B3668" t="s">
        <v>15737</v>
      </c>
    </row>
    <row r="3669" spans="1:2">
      <c r="A3669">
        <v>8409</v>
      </c>
      <c r="B3669" t="s">
        <v>15738</v>
      </c>
    </row>
    <row r="3670" spans="1:2">
      <c r="A3670">
        <v>8410</v>
      </c>
      <c r="B3670" t="s">
        <v>1198</v>
      </c>
    </row>
    <row r="3671" spans="1:2">
      <c r="A3671">
        <v>8411</v>
      </c>
      <c r="B3671" t="s">
        <v>15739</v>
      </c>
    </row>
    <row r="3672" spans="1:2">
      <c r="A3672">
        <v>8412</v>
      </c>
      <c r="B3672" t="s">
        <v>15740</v>
      </c>
    </row>
    <row r="3673" spans="1:2">
      <c r="A3673">
        <v>8413</v>
      </c>
      <c r="B3673" t="s">
        <v>15741</v>
      </c>
    </row>
    <row r="3674" spans="1:2">
      <c r="A3674">
        <v>8414</v>
      </c>
      <c r="B3674" t="s">
        <v>15742</v>
      </c>
    </row>
    <row r="3675" spans="1:2">
      <c r="A3675">
        <v>8415</v>
      </c>
      <c r="B3675" t="s">
        <v>15743</v>
      </c>
    </row>
    <row r="3676" spans="1:2">
      <c r="A3676">
        <v>8416</v>
      </c>
      <c r="B3676" t="s">
        <v>15744</v>
      </c>
    </row>
    <row r="3677" spans="1:2">
      <c r="A3677">
        <v>8417</v>
      </c>
      <c r="B3677" t="s">
        <v>15745</v>
      </c>
    </row>
    <row r="3678" spans="1:2">
      <c r="A3678">
        <v>8418</v>
      </c>
      <c r="B3678" t="s">
        <v>15746</v>
      </c>
    </row>
    <row r="3679" spans="1:2">
      <c r="A3679">
        <v>8419</v>
      </c>
      <c r="B3679" t="s">
        <v>15747</v>
      </c>
    </row>
    <row r="3680" spans="1:2">
      <c r="A3680">
        <v>8420</v>
      </c>
      <c r="B3680" t="s">
        <v>15748</v>
      </c>
    </row>
    <row r="3681" spans="1:2">
      <c r="A3681">
        <v>8421</v>
      </c>
      <c r="B3681" t="s">
        <v>15749</v>
      </c>
    </row>
    <row r="3682" spans="1:2">
      <c r="A3682">
        <v>8422</v>
      </c>
      <c r="B3682" t="s">
        <v>15750</v>
      </c>
    </row>
    <row r="3683" spans="1:2">
      <c r="A3683">
        <v>8423</v>
      </c>
      <c r="B3683" t="s">
        <v>15751</v>
      </c>
    </row>
    <row r="3684" spans="1:2">
      <c r="A3684">
        <v>8424</v>
      </c>
      <c r="B3684" t="s">
        <v>15752</v>
      </c>
    </row>
    <row r="3685" spans="1:2">
      <c r="A3685">
        <v>8425</v>
      </c>
      <c r="B3685" t="s">
        <v>769</v>
      </c>
    </row>
    <row r="3686" spans="1:2">
      <c r="A3686">
        <v>8426</v>
      </c>
      <c r="B3686" t="s">
        <v>179</v>
      </c>
    </row>
    <row r="3687" spans="1:2">
      <c r="A3687">
        <v>8427</v>
      </c>
      <c r="B3687" t="s">
        <v>15753</v>
      </c>
    </row>
    <row r="3688" spans="1:2">
      <c r="A3688">
        <v>8428</v>
      </c>
      <c r="B3688" t="s">
        <v>15754</v>
      </c>
    </row>
    <row r="3689" spans="1:2">
      <c r="A3689">
        <v>8429</v>
      </c>
      <c r="B3689" t="s">
        <v>15755</v>
      </c>
    </row>
    <row r="3690" spans="1:2">
      <c r="A3690">
        <v>8430</v>
      </c>
      <c r="B3690" t="s">
        <v>15756</v>
      </c>
    </row>
    <row r="3691" spans="1:2">
      <c r="A3691">
        <v>8431</v>
      </c>
      <c r="B3691" t="s">
        <v>15757</v>
      </c>
    </row>
    <row r="3692" spans="1:2">
      <c r="A3692">
        <v>8432</v>
      </c>
      <c r="B3692">
        <v>4081020</v>
      </c>
    </row>
    <row r="3693" spans="1:2">
      <c r="A3693">
        <v>8433</v>
      </c>
      <c r="B3693" t="s">
        <v>15758</v>
      </c>
    </row>
    <row r="3694" spans="1:2">
      <c r="A3694">
        <v>8434</v>
      </c>
      <c r="B3694" t="s">
        <v>15759</v>
      </c>
    </row>
    <row r="3695" spans="1:2">
      <c r="A3695">
        <v>8435</v>
      </c>
      <c r="B3695" t="s">
        <v>15760</v>
      </c>
    </row>
    <row r="3696" spans="1:2">
      <c r="A3696">
        <v>8436</v>
      </c>
      <c r="B3696" t="s">
        <v>15761</v>
      </c>
    </row>
    <row r="3697" spans="1:2">
      <c r="A3697">
        <v>8437</v>
      </c>
      <c r="B3697" t="s">
        <v>15762</v>
      </c>
    </row>
    <row r="3698" spans="1:2">
      <c r="A3698">
        <v>8438</v>
      </c>
      <c r="B3698" t="s">
        <v>15763</v>
      </c>
    </row>
    <row r="3699" spans="1:2">
      <c r="A3699">
        <v>8439</v>
      </c>
      <c r="B3699" t="s">
        <v>15764</v>
      </c>
    </row>
    <row r="3700" spans="1:2">
      <c r="A3700">
        <v>8440</v>
      </c>
      <c r="B3700" t="s">
        <v>15765</v>
      </c>
    </row>
    <row r="3701" spans="1:2">
      <c r="A3701">
        <v>8441</v>
      </c>
      <c r="B3701" t="s">
        <v>15766</v>
      </c>
    </row>
    <row r="3702" spans="1:2">
      <c r="A3702">
        <v>8442</v>
      </c>
      <c r="B3702" t="s">
        <v>15767</v>
      </c>
    </row>
    <row r="3703" spans="1:2">
      <c r="A3703">
        <v>8443</v>
      </c>
      <c r="B3703" t="s">
        <v>15768</v>
      </c>
    </row>
    <row r="3704" spans="1:2">
      <c r="A3704">
        <v>8444</v>
      </c>
      <c r="B3704" t="s">
        <v>15769</v>
      </c>
    </row>
    <row r="3705" spans="1:2">
      <c r="A3705">
        <v>8445</v>
      </c>
      <c r="B3705" t="s">
        <v>15770</v>
      </c>
    </row>
    <row r="3706" spans="1:2">
      <c r="A3706">
        <v>8446</v>
      </c>
      <c r="B3706" t="s">
        <v>15771</v>
      </c>
    </row>
    <row r="3707" spans="1:2">
      <c r="A3707">
        <v>8447</v>
      </c>
      <c r="B3707" t="s">
        <v>15772</v>
      </c>
    </row>
    <row r="3708" spans="1:2">
      <c r="A3708">
        <v>8448</v>
      </c>
      <c r="B3708" t="s">
        <v>15773</v>
      </c>
    </row>
    <row r="3709" spans="1:2">
      <c r="A3709">
        <v>8449</v>
      </c>
      <c r="B3709" t="s">
        <v>15774</v>
      </c>
    </row>
    <row r="3710" spans="1:2">
      <c r="A3710">
        <v>8450</v>
      </c>
      <c r="B3710" t="s">
        <v>15775</v>
      </c>
    </row>
    <row r="3711" spans="1:2">
      <c r="A3711">
        <v>8451</v>
      </c>
      <c r="B3711" t="s">
        <v>15776</v>
      </c>
    </row>
    <row r="3712" spans="1:2">
      <c r="A3712">
        <v>8452</v>
      </c>
      <c r="B3712" t="s">
        <v>15777</v>
      </c>
    </row>
    <row r="3713" spans="1:2">
      <c r="A3713">
        <v>8453</v>
      </c>
      <c r="B3713" t="s">
        <v>15778</v>
      </c>
    </row>
    <row r="3714" spans="1:2">
      <c r="A3714">
        <v>8454</v>
      </c>
      <c r="B3714" t="s">
        <v>15779</v>
      </c>
    </row>
    <row r="3715" spans="1:2">
      <c r="A3715">
        <v>8455</v>
      </c>
      <c r="B3715" t="s">
        <v>15780</v>
      </c>
    </row>
    <row r="3716" spans="1:2">
      <c r="A3716">
        <v>8456</v>
      </c>
      <c r="B3716" t="s">
        <v>15781</v>
      </c>
    </row>
    <row r="3717" spans="1:2">
      <c r="A3717">
        <v>8457</v>
      </c>
      <c r="B3717" t="s">
        <v>15782</v>
      </c>
    </row>
    <row r="3718" spans="1:2">
      <c r="A3718">
        <v>8458</v>
      </c>
      <c r="B3718" t="s">
        <v>15783</v>
      </c>
    </row>
    <row r="3719" spans="1:2">
      <c r="A3719">
        <v>8459</v>
      </c>
      <c r="B3719" t="s">
        <v>15784</v>
      </c>
    </row>
    <row r="3720" spans="1:2">
      <c r="A3720">
        <v>8460</v>
      </c>
      <c r="B3720" t="s">
        <v>15785</v>
      </c>
    </row>
    <row r="3721" spans="1:2">
      <c r="A3721">
        <v>8461</v>
      </c>
      <c r="B3721" t="s">
        <v>593</v>
      </c>
    </row>
    <row r="3722" spans="1:2">
      <c r="A3722">
        <v>8462</v>
      </c>
      <c r="B3722" t="s">
        <v>15786</v>
      </c>
    </row>
    <row r="3723" spans="1:2">
      <c r="A3723">
        <v>8463</v>
      </c>
      <c r="B3723" t="s">
        <v>15787</v>
      </c>
    </row>
    <row r="3724" spans="1:2">
      <c r="A3724">
        <v>8464</v>
      </c>
      <c r="B3724" t="s">
        <v>15788</v>
      </c>
    </row>
    <row r="3725" spans="1:2">
      <c r="A3725">
        <v>8465</v>
      </c>
      <c r="B3725" t="s">
        <v>15789</v>
      </c>
    </row>
    <row r="3726" spans="1:2">
      <c r="A3726">
        <v>8466</v>
      </c>
      <c r="B3726" t="s">
        <v>1833</v>
      </c>
    </row>
    <row r="3727" spans="1:2">
      <c r="A3727">
        <v>8467</v>
      </c>
      <c r="B3727" t="s">
        <v>15790</v>
      </c>
    </row>
    <row r="3728" spans="1:2">
      <c r="A3728">
        <v>8468</v>
      </c>
      <c r="B3728" t="s">
        <v>15791</v>
      </c>
    </row>
    <row r="3729" spans="1:2">
      <c r="A3729">
        <v>8469</v>
      </c>
      <c r="B3729" t="s">
        <v>15792</v>
      </c>
    </row>
    <row r="3730" spans="1:2">
      <c r="A3730">
        <v>8470</v>
      </c>
      <c r="B3730" t="s">
        <v>15793</v>
      </c>
    </row>
    <row r="3731" spans="1:2">
      <c r="A3731">
        <v>8471</v>
      </c>
      <c r="B3731" t="s">
        <v>15794</v>
      </c>
    </row>
    <row r="3732" spans="1:2">
      <c r="A3732">
        <v>8472</v>
      </c>
      <c r="B3732" t="s">
        <v>15795</v>
      </c>
    </row>
    <row r="3733" spans="1:2">
      <c r="A3733">
        <v>8473</v>
      </c>
      <c r="B3733" t="s">
        <v>15796</v>
      </c>
    </row>
    <row r="3734" spans="1:2">
      <c r="A3734">
        <v>8474</v>
      </c>
      <c r="B3734" t="s">
        <v>15797</v>
      </c>
    </row>
    <row r="3735" spans="1:2">
      <c r="A3735">
        <v>8475</v>
      </c>
      <c r="B3735" t="s">
        <v>645</v>
      </c>
    </row>
    <row r="3736" spans="1:2">
      <c r="A3736">
        <v>8476</v>
      </c>
      <c r="B3736" t="s">
        <v>15798</v>
      </c>
    </row>
    <row r="3737" spans="1:2">
      <c r="A3737">
        <v>8477</v>
      </c>
      <c r="B3737" t="s">
        <v>15799</v>
      </c>
    </row>
    <row r="3738" spans="1:2">
      <c r="A3738">
        <v>8478</v>
      </c>
      <c r="B3738" t="s">
        <v>15800</v>
      </c>
    </row>
    <row r="3739" spans="1:2">
      <c r="A3739">
        <v>8479</v>
      </c>
      <c r="B3739" t="s">
        <v>15801</v>
      </c>
    </row>
    <row r="3740" spans="1:2">
      <c r="A3740">
        <v>8480</v>
      </c>
      <c r="B3740" t="s">
        <v>15802</v>
      </c>
    </row>
    <row r="3741" spans="1:2">
      <c r="A3741">
        <v>8481</v>
      </c>
      <c r="B3741" t="s">
        <v>15803</v>
      </c>
    </row>
    <row r="3742" spans="1:2">
      <c r="A3742">
        <v>8482</v>
      </c>
      <c r="B3742" t="s">
        <v>15804</v>
      </c>
    </row>
    <row r="3743" spans="1:2">
      <c r="A3743">
        <v>8483</v>
      </c>
      <c r="B3743" t="s">
        <v>15805</v>
      </c>
    </row>
    <row r="3744" spans="1:2">
      <c r="A3744">
        <v>8484</v>
      </c>
      <c r="B3744" t="s">
        <v>15806</v>
      </c>
    </row>
    <row r="3745" spans="1:2">
      <c r="A3745">
        <v>8485</v>
      </c>
      <c r="B3745" t="s">
        <v>15807</v>
      </c>
    </row>
    <row r="3746" spans="1:2">
      <c r="A3746">
        <v>8486</v>
      </c>
      <c r="B3746" t="s">
        <v>15808</v>
      </c>
    </row>
    <row r="3747" spans="1:2">
      <c r="A3747">
        <v>8487</v>
      </c>
      <c r="B3747" t="s">
        <v>15809</v>
      </c>
    </row>
    <row r="3748" spans="1:2">
      <c r="A3748">
        <v>8488</v>
      </c>
      <c r="B3748" t="s">
        <v>15810</v>
      </c>
    </row>
    <row r="3749" spans="1:2">
      <c r="A3749">
        <v>8489</v>
      </c>
      <c r="B3749" t="s">
        <v>15811</v>
      </c>
    </row>
    <row r="3750" spans="1:2">
      <c r="A3750">
        <v>8490</v>
      </c>
      <c r="B3750" t="s">
        <v>202</v>
      </c>
    </row>
    <row r="3751" spans="1:2">
      <c r="A3751">
        <v>8491</v>
      </c>
      <c r="B3751" t="s">
        <v>15812</v>
      </c>
    </row>
    <row r="3752" spans="1:2">
      <c r="A3752">
        <v>8492</v>
      </c>
      <c r="B3752" t="s">
        <v>15813</v>
      </c>
    </row>
    <row r="3753" spans="1:2">
      <c r="A3753">
        <v>8493</v>
      </c>
      <c r="B3753" t="s">
        <v>15814</v>
      </c>
    </row>
    <row r="3754" spans="1:2">
      <c r="A3754">
        <v>8494</v>
      </c>
      <c r="B3754" t="s">
        <v>15815</v>
      </c>
    </row>
    <row r="3755" spans="1:2">
      <c r="A3755">
        <v>8495</v>
      </c>
      <c r="B3755" t="s">
        <v>15816</v>
      </c>
    </row>
    <row r="3756" spans="1:2">
      <c r="A3756">
        <v>8496</v>
      </c>
      <c r="B3756" t="s">
        <v>15817</v>
      </c>
    </row>
    <row r="3757" spans="1:2">
      <c r="A3757">
        <v>8497</v>
      </c>
      <c r="B3757" t="s">
        <v>609</v>
      </c>
    </row>
    <row r="3758" spans="1:2">
      <c r="A3758">
        <v>8498</v>
      </c>
      <c r="B3758" t="s">
        <v>15818</v>
      </c>
    </row>
    <row r="3759" spans="1:2">
      <c r="A3759">
        <v>8499</v>
      </c>
      <c r="B3759" t="s">
        <v>15819</v>
      </c>
    </row>
    <row r="3760" spans="1:2">
      <c r="A3760">
        <v>8500</v>
      </c>
      <c r="B3760" t="s">
        <v>15820</v>
      </c>
    </row>
    <row r="3761" spans="1:2">
      <c r="A3761">
        <v>8501</v>
      </c>
      <c r="B3761" t="s">
        <v>15821</v>
      </c>
    </row>
    <row r="3762" spans="1:2">
      <c r="A3762">
        <v>8502</v>
      </c>
      <c r="B3762" t="s">
        <v>597</v>
      </c>
    </row>
    <row r="3763" spans="1:2">
      <c r="A3763">
        <v>8503</v>
      </c>
      <c r="B3763" t="s">
        <v>392</v>
      </c>
    </row>
    <row r="3764" spans="1:2">
      <c r="A3764">
        <v>8504</v>
      </c>
      <c r="B3764" t="s">
        <v>15822</v>
      </c>
    </row>
    <row r="3765" spans="1:2">
      <c r="A3765">
        <v>8505</v>
      </c>
      <c r="B3765" t="s">
        <v>15823</v>
      </c>
    </row>
    <row r="3766" spans="1:2">
      <c r="A3766">
        <v>8506</v>
      </c>
      <c r="B3766" t="s">
        <v>15824</v>
      </c>
    </row>
    <row r="3767" spans="1:2">
      <c r="A3767">
        <v>8507</v>
      </c>
      <c r="B3767" t="s">
        <v>15825</v>
      </c>
    </row>
    <row r="3768" spans="1:2">
      <c r="A3768">
        <v>8508</v>
      </c>
      <c r="B3768" t="s">
        <v>15826</v>
      </c>
    </row>
    <row r="3769" spans="1:2">
      <c r="A3769">
        <v>8509</v>
      </c>
      <c r="B3769" t="s">
        <v>15827</v>
      </c>
    </row>
    <row r="3770" spans="1:2">
      <c r="A3770">
        <v>8510</v>
      </c>
      <c r="B3770" t="s">
        <v>15828</v>
      </c>
    </row>
    <row r="3771" spans="1:2">
      <c r="A3771">
        <v>8511</v>
      </c>
      <c r="B3771" t="s">
        <v>15829</v>
      </c>
    </row>
    <row r="3772" spans="1:2">
      <c r="A3772">
        <v>8512</v>
      </c>
      <c r="B3772" t="s">
        <v>15830</v>
      </c>
    </row>
    <row r="3773" spans="1:2">
      <c r="A3773">
        <v>8513</v>
      </c>
      <c r="B3773" t="s">
        <v>15831</v>
      </c>
    </row>
    <row r="3774" spans="1:2">
      <c r="A3774">
        <v>8514</v>
      </c>
      <c r="B3774" t="s">
        <v>15832</v>
      </c>
    </row>
    <row r="3775" spans="1:2">
      <c r="A3775">
        <v>8515</v>
      </c>
      <c r="B3775" t="s">
        <v>15833</v>
      </c>
    </row>
    <row r="3776" spans="1:2">
      <c r="A3776">
        <v>8516</v>
      </c>
      <c r="B3776" t="s">
        <v>15834</v>
      </c>
    </row>
    <row r="3777" spans="1:2">
      <c r="A3777">
        <v>8517</v>
      </c>
      <c r="B3777" t="s">
        <v>15835</v>
      </c>
    </row>
    <row r="3778" spans="1:2">
      <c r="A3778">
        <v>8518</v>
      </c>
      <c r="B3778" t="s">
        <v>15836</v>
      </c>
    </row>
    <row r="3779" spans="1:2">
      <c r="A3779">
        <v>8519</v>
      </c>
      <c r="B3779" t="s">
        <v>15837</v>
      </c>
    </row>
    <row r="3780" spans="1:2">
      <c r="A3780">
        <v>8520</v>
      </c>
      <c r="B3780" t="s">
        <v>626</v>
      </c>
    </row>
    <row r="3781" spans="1:2">
      <c r="A3781">
        <v>8521</v>
      </c>
      <c r="B3781" t="s">
        <v>15838</v>
      </c>
    </row>
    <row r="3782" spans="1:2">
      <c r="A3782">
        <v>8522</v>
      </c>
      <c r="B3782" t="s">
        <v>15839</v>
      </c>
    </row>
    <row r="3783" spans="1:2">
      <c r="A3783">
        <v>8523</v>
      </c>
      <c r="B3783" t="s">
        <v>15840</v>
      </c>
    </row>
    <row r="3784" spans="1:2">
      <c r="A3784">
        <v>8524</v>
      </c>
      <c r="B3784" t="s">
        <v>15841</v>
      </c>
    </row>
    <row r="3785" spans="1:2">
      <c r="A3785">
        <v>8525</v>
      </c>
      <c r="B3785" t="s">
        <v>15842</v>
      </c>
    </row>
    <row r="3786" spans="1:2">
      <c r="A3786">
        <v>8526</v>
      </c>
      <c r="B3786" t="s">
        <v>15843</v>
      </c>
    </row>
    <row r="3787" spans="1:2">
      <c r="A3787">
        <v>8527</v>
      </c>
      <c r="B3787" t="s">
        <v>15844</v>
      </c>
    </row>
    <row r="3788" spans="1:2">
      <c r="A3788">
        <v>8528</v>
      </c>
      <c r="B3788" t="s">
        <v>15845</v>
      </c>
    </row>
    <row r="3789" spans="1:2">
      <c r="A3789">
        <v>8529</v>
      </c>
      <c r="B3789" t="s">
        <v>15846</v>
      </c>
    </row>
    <row r="3790" spans="1:2">
      <c r="A3790">
        <v>8530</v>
      </c>
      <c r="B3790" t="s">
        <v>15847</v>
      </c>
    </row>
    <row r="3791" spans="1:2">
      <c r="A3791">
        <v>8531</v>
      </c>
      <c r="B3791" t="s">
        <v>15848</v>
      </c>
    </row>
    <row r="3792" spans="1:2">
      <c r="A3792">
        <v>8532</v>
      </c>
      <c r="B3792" t="s">
        <v>15849</v>
      </c>
    </row>
    <row r="3793" spans="1:2">
      <c r="A3793">
        <v>8533</v>
      </c>
      <c r="B3793" t="s">
        <v>15850</v>
      </c>
    </row>
    <row r="3794" spans="1:2">
      <c r="A3794">
        <v>8534</v>
      </c>
      <c r="B3794" t="s">
        <v>15851</v>
      </c>
    </row>
    <row r="3795" spans="1:2">
      <c r="A3795">
        <v>8535</v>
      </c>
      <c r="B3795">
        <v>7865</v>
      </c>
    </row>
    <row r="3796" spans="1:2">
      <c r="A3796">
        <v>8536</v>
      </c>
      <c r="B3796" t="s">
        <v>15852</v>
      </c>
    </row>
    <row r="3797" spans="1:2">
      <c r="A3797">
        <v>8537</v>
      </c>
      <c r="B3797" t="s">
        <v>605</v>
      </c>
    </row>
    <row r="3798" spans="1:2">
      <c r="A3798">
        <v>8538</v>
      </c>
      <c r="B3798" t="s">
        <v>15853</v>
      </c>
    </row>
    <row r="3799" spans="1:2">
      <c r="A3799">
        <v>8539</v>
      </c>
      <c r="B3799" t="s">
        <v>15854</v>
      </c>
    </row>
    <row r="3800" spans="1:2">
      <c r="A3800">
        <v>8540</v>
      </c>
      <c r="B3800" t="s">
        <v>15855</v>
      </c>
    </row>
    <row r="3801" spans="1:2">
      <c r="A3801">
        <v>8541</v>
      </c>
      <c r="B3801" t="s">
        <v>15856</v>
      </c>
    </row>
    <row r="3802" spans="1:2">
      <c r="A3802">
        <v>8542</v>
      </c>
      <c r="B3802" t="s">
        <v>15857</v>
      </c>
    </row>
    <row r="3803" spans="1:2">
      <c r="A3803">
        <v>8543</v>
      </c>
      <c r="B3803" t="s">
        <v>15858</v>
      </c>
    </row>
    <row r="3804" spans="1:2">
      <c r="A3804">
        <v>8544</v>
      </c>
      <c r="B3804" t="s">
        <v>15859</v>
      </c>
    </row>
    <row r="3805" spans="1:2">
      <c r="A3805">
        <v>8545</v>
      </c>
      <c r="B3805" t="s">
        <v>15860</v>
      </c>
    </row>
    <row r="3806" spans="1:2">
      <c r="A3806">
        <v>8546</v>
      </c>
      <c r="B3806" t="s">
        <v>15861</v>
      </c>
    </row>
    <row r="3807" spans="1:2">
      <c r="A3807">
        <v>8547</v>
      </c>
      <c r="B3807" t="s">
        <v>15862</v>
      </c>
    </row>
    <row r="3808" spans="1:2">
      <c r="A3808">
        <v>8548</v>
      </c>
      <c r="B3808" t="s">
        <v>15863</v>
      </c>
    </row>
    <row r="3809" spans="1:2">
      <c r="A3809">
        <v>8549</v>
      </c>
      <c r="B3809" t="s">
        <v>15864</v>
      </c>
    </row>
    <row r="3810" spans="1:2">
      <c r="A3810">
        <v>8550</v>
      </c>
      <c r="B3810" t="s">
        <v>15865</v>
      </c>
    </row>
    <row r="3811" spans="1:2">
      <c r="A3811">
        <v>8551</v>
      </c>
      <c r="B3811" t="s">
        <v>15866</v>
      </c>
    </row>
    <row r="3812" spans="1:2">
      <c r="A3812">
        <v>8552</v>
      </c>
      <c r="B3812" t="s">
        <v>15867</v>
      </c>
    </row>
    <row r="3813" spans="1:2">
      <c r="A3813">
        <v>8553</v>
      </c>
      <c r="B3813" t="s">
        <v>15868</v>
      </c>
    </row>
    <row r="3814" spans="1:2">
      <c r="A3814">
        <v>8554</v>
      </c>
      <c r="B3814" t="s">
        <v>15869</v>
      </c>
    </row>
    <row r="3815" spans="1:2">
      <c r="A3815">
        <v>8555</v>
      </c>
      <c r="B3815" t="s">
        <v>15870</v>
      </c>
    </row>
    <row r="3816" spans="1:2">
      <c r="A3816">
        <v>8556</v>
      </c>
      <c r="B3816" t="s">
        <v>15871</v>
      </c>
    </row>
    <row r="3817" spans="1:2">
      <c r="A3817">
        <v>8557</v>
      </c>
      <c r="B3817" t="s">
        <v>15872</v>
      </c>
    </row>
    <row r="3818" spans="1:2">
      <c r="A3818">
        <v>8558</v>
      </c>
      <c r="B3818" t="s">
        <v>15873</v>
      </c>
    </row>
    <row r="3819" spans="1:2">
      <c r="A3819">
        <v>8559</v>
      </c>
      <c r="B3819" t="s">
        <v>15874</v>
      </c>
    </row>
    <row r="3820" spans="1:2">
      <c r="A3820">
        <v>8560</v>
      </c>
      <c r="B3820" t="s">
        <v>15875</v>
      </c>
    </row>
    <row r="3821" spans="1:2">
      <c r="A3821">
        <v>8561</v>
      </c>
      <c r="B3821" t="s">
        <v>15876</v>
      </c>
    </row>
    <row r="3822" spans="1:2">
      <c r="A3822">
        <v>8562</v>
      </c>
      <c r="B3822" t="s">
        <v>15877</v>
      </c>
    </row>
    <row r="3823" spans="1:2">
      <c r="A3823">
        <v>8563</v>
      </c>
      <c r="B3823" t="s">
        <v>15878</v>
      </c>
    </row>
    <row r="3824" spans="1:2">
      <c r="A3824">
        <v>8564</v>
      </c>
      <c r="B3824" t="s">
        <v>15879</v>
      </c>
    </row>
    <row r="3825" spans="1:2">
      <c r="A3825">
        <v>8565</v>
      </c>
      <c r="B3825" t="s">
        <v>420</v>
      </c>
    </row>
    <row r="3826" spans="1:2">
      <c r="A3826">
        <v>8566</v>
      </c>
      <c r="B3826" t="s">
        <v>15880</v>
      </c>
    </row>
    <row r="3827" spans="1:2">
      <c r="A3827">
        <v>8567</v>
      </c>
      <c r="B3827" t="s">
        <v>15881</v>
      </c>
    </row>
    <row r="3828" spans="1:2">
      <c r="A3828">
        <v>8568</v>
      </c>
      <c r="B3828" t="s">
        <v>15882</v>
      </c>
    </row>
    <row r="3829" spans="1:2">
      <c r="A3829">
        <v>8569</v>
      </c>
      <c r="B3829" t="s">
        <v>15883</v>
      </c>
    </row>
    <row r="3830" spans="1:2">
      <c r="A3830">
        <v>8570</v>
      </c>
      <c r="B3830" t="s">
        <v>15884</v>
      </c>
    </row>
    <row r="3831" spans="1:2">
      <c r="A3831">
        <v>8571</v>
      </c>
      <c r="B3831" t="s">
        <v>15885</v>
      </c>
    </row>
    <row r="3832" spans="1:2">
      <c r="A3832">
        <v>8572</v>
      </c>
      <c r="B3832" t="s">
        <v>15886</v>
      </c>
    </row>
    <row r="3833" spans="1:2">
      <c r="A3833">
        <v>8573</v>
      </c>
      <c r="B3833" t="s">
        <v>214</v>
      </c>
    </row>
    <row r="3834" spans="1:2">
      <c r="A3834">
        <v>8574</v>
      </c>
      <c r="B3834" t="s">
        <v>15887</v>
      </c>
    </row>
    <row r="3835" spans="1:2">
      <c r="A3835">
        <v>8575</v>
      </c>
      <c r="B3835" t="s">
        <v>15888</v>
      </c>
    </row>
    <row r="3836" spans="1:2">
      <c r="A3836">
        <v>8576</v>
      </c>
      <c r="B3836" t="s">
        <v>15889</v>
      </c>
    </row>
    <row r="3837" spans="1:2">
      <c r="A3837">
        <v>8577</v>
      </c>
      <c r="B3837" t="s">
        <v>15890</v>
      </c>
    </row>
    <row r="3838" spans="1:2">
      <c r="A3838">
        <v>8578</v>
      </c>
      <c r="B3838" t="s">
        <v>15891</v>
      </c>
    </row>
    <row r="3839" spans="1:2">
      <c r="A3839">
        <v>8579</v>
      </c>
      <c r="B3839" t="s">
        <v>15892</v>
      </c>
    </row>
    <row r="3840" spans="1:2">
      <c r="A3840">
        <v>8580</v>
      </c>
      <c r="B3840" t="s">
        <v>15893</v>
      </c>
    </row>
    <row r="3841" spans="1:2">
      <c r="A3841">
        <v>8581</v>
      </c>
      <c r="B3841" t="s">
        <v>15894</v>
      </c>
    </row>
    <row r="3842" spans="1:2">
      <c r="A3842">
        <v>8582</v>
      </c>
      <c r="B3842" t="s">
        <v>15895</v>
      </c>
    </row>
    <row r="3843" spans="1:2">
      <c r="A3843">
        <v>8583</v>
      </c>
      <c r="B3843" t="s">
        <v>15896</v>
      </c>
    </row>
    <row r="3844" spans="1:2">
      <c r="A3844">
        <v>8584</v>
      </c>
      <c r="B3844" t="s">
        <v>15897</v>
      </c>
    </row>
    <row r="3845" spans="1:2">
      <c r="A3845">
        <v>8585</v>
      </c>
      <c r="B3845" t="s">
        <v>15898</v>
      </c>
    </row>
    <row r="3846" spans="1:2">
      <c r="A3846">
        <v>8586</v>
      </c>
      <c r="B3846" t="s">
        <v>15899</v>
      </c>
    </row>
    <row r="3847" spans="1:2">
      <c r="A3847">
        <v>8587</v>
      </c>
      <c r="B3847" t="s">
        <v>15900</v>
      </c>
    </row>
    <row r="3848" spans="1:2">
      <c r="A3848">
        <v>8588</v>
      </c>
      <c r="B3848" t="s">
        <v>15901</v>
      </c>
    </row>
    <row r="3849" spans="1:2">
      <c r="A3849">
        <v>8589</v>
      </c>
      <c r="B3849" t="s">
        <v>15902</v>
      </c>
    </row>
    <row r="3850" spans="1:2">
      <c r="A3850">
        <v>8590</v>
      </c>
      <c r="B3850" t="s">
        <v>15903</v>
      </c>
    </row>
    <row r="3851" spans="1:2">
      <c r="A3851">
        <v>8591</v>
      </c>
      <c r="B3851" t="s">
        <v>15904</v>
      </c>
    </row>
    <row r="3852" spans="1:2">
      <c r="A3852">
        <v>8592</v>
      </c>
      <c r="B3852" t="s">
        <v>374</v>
      </c>
    </row>
    <row r="3853" spans="1:2">
      <c r="A3853">
        <v>8593</v>
      </c>
      <c r="B3853" t="s">
        <v>15905</v>
      </c>
    </row>
    <row r="3854" spans="1:2">
      <c r="A3854">
        <v>8594</v>
      </c>
      <c r="B3854" t="s">
        <v>15906</v>
      </c>
    </row>
    <row r="3855" spans="1:2">
      <c r="A3855">
        <v>8595</v>
      </c>
      <c r="B3855" t="s">
        <v>15907</v>
      </c>
    </row>
    <row r="3856" spans="1:2">
      <c r="A3856">
        <v>8596</v>
      </c>
      <c r="B3856" t="s">
        <v>15908</v>
      </c>
    </row>
    <row r="3857" spans="1:2">
      <c r="A3857">
        <v>8597</v>
      </c>
      <c r="B3857" t="s">
        <v>15909</v>
      </c>
    </row>
    <row r="3858" spans="1:2">
      <c r="A3858">
        <v>8598</v>
      </c>
      <c r="B3858" t="s">
        <v>15910</v>
      </c>
    </row>
    <row r="3859" spans="1:2">
      <c r="A3859">
        <v>8599</v>
      </c>
      <c r="B3859" t="s">
        <v>15911</v>
      </c>
    </row>
    <row r="3860" spans="1:2">
      <c r="A3860">
        <v>8600</v>
      </c>
      <c r="B3860" t="s">
        <v>2161</v>
      </c>
    </row>
    <row r="3861" spans="1:2">
      <c r="A3861">
        <v>8601</v>
      </c>
      <c r="B3861" t="s">
        <v>15912</v>
      </c>
    </row>
    <row r="3862" spans="1:2">
      <c r="A3862">
        <v>8602</v>
      </c>
      <c r="B3862" t="s">
        <v>15913</v>
      </c>
    </row>
    <row r="3863" spans="1:2">
      <c r="A3863">
        <v>8603</v>
      </c>
      <c r="B3863" t="s">
        <v>15914</v>
      </c>
    </row>
    <row r="3864" spans="1:2">
      <c r="A3864">
        <v>8604</v>
      </c>
      <c r="B3864" t="s">
        <v>15915</v>
      </c>
    </row>
    <row r="3865" spans="1:2">
      <c r="A3865">
        <v>8605</v>
      </c>
      <c r="B3865" t="s">
        <v>15916</v>
      </c>
    </row>
    <row r="3866" spans="1:2">
      <c r="A3866">
        <v>8606</v>
      </c>
      <c r="B3866" t="s">
        <v>15917</v>
      </c>
    </row>
    <row r="3867" spans="1:2">
      <c r="A3867">
        <v>8607</v>
      </c>
      <c r="B3867" t="s">
        <v>15918</v>
      </c>
    </row>
    <row r="3868" spans="1:2">
      <c r="A3868">
        <v>8608</v>
      </c>
      <c r="B3868" t="s">
        <v>15919</v>
      </c>
    </row>
    <row r="3869" spans="1:2">
      <c r="A3869">
        <v>8609</v>
      </c>
      <c r="B3869" t="s">
        <v>15920</v>
      </c>
    </row>
    <row r="3870" spans="1:2">
      <c r="A3870">
        <v>8610</v>
      </c>
      <c r="B3870" t="s">
        <v>15921</v>
      </c>
    </row>
    <row r="3871" spans="1:2">
      <c r="A3871">
        <v>8611</v>
      </c>
      <c r="B3871" t="s">
        <v>15922</v>
      </c>
    </row>
    <row r="3872" spans="1:2">
      <c r="A3872">
        <v>8612</v>
      </c>
      <c r="B3872" t="s">
        <v>15923</v>
      </c>
    </row>
    <row r="3873" spans="1:2">
      <c r="A3873">
        <v>8613</v>
      </c>
      <c r="B3873" t="s">
        <v>15924</v>
      </c>
    </row>
    <row r="3874" spans="1:2">
      <c r="A3874">
        <v>8614</v>
      </c>
      <c r="B3874" t="s">
        <v>15925</v>
      </c>
    </row>
    <row r="3875" spans="1:2">
      <c r="A3875">
        <v>8615</v>
      </c>
      <c r="B3875" t="s">
        <v>15926</v>
      </c>
    </row>
    <row r="3876" spans="1:2">
      <c r="A3876">
        <v>8616</v>
      </c>
      <c r="B3876" t="s">
        <v>15927</v>
      </c>
    </row>
    <row r="3877" spans="1:2">
      <c r="A3877">
        <v>8617</v>
      </c>
      <c r="B3877" t="s">
        <v>15928</v>
      </c>
    </row>
    <row r="3878" spans="1:2">
      <c r="A3878">
        <v>8618</v>
      </c>
      <c r="B3878" t="s">
        <v>15929</v>
      </c>
    </row>
    <row r="3879" spans="1:2">
      <c r="A3879">
        <v>8619</v>
      </c>
      <c r="B3879" t="s">
        <v>15930</v>
      </c>
    </row>
    <row r="3880" spans="1:2">
      <c r="A3880">
        <v>8620</v>
      </c>
      <c r="B3880" t="s">
        <v>15931</v>
      </c>
    </row>
    <row r="3881" spans="1:2">
      <c r="A3881">
        <v>8621</v>
      </c>
      <c r="B3881" t="s">
        <v>15932</v>
      </c>
    </row>
    <row r="3882" spans="1:2">
      <c r="A3882">
        <v>8622</v>
      </c>
      <c r="B3882" t="s">
        <v>15933</v>
      </c>
    </row>
    <row r="3883" spans="1:2">
      <c r="A3883">
        <v>8623</v>
      </c>
      <c r="B3883">
        <v>4442</v>
      </c>
    </row>
    <row r="3884" spans="1:2">
      <c r="A3884">
        <v>8624</v>
      </c>
      <c r="B3884" t="s">
        <v>15934</v>
      </c>
    </row>
    <row r="3885" spans="1:2">
      <c r="A3885">
        <v>8625</v>
      </c>
      <c r="B3885" t="s">
        <v>15935</v>
      </c>
    </row>
    <row r="3886" spans="1:2">
      <c r="A3886">
        <v>8626</v>
      </c>
      <c r="B3886" t="s">
        <v>15936</v>
      </c>
    </row>
    <row r="3887" spans="1:2">
      <c r="A3887">
        <v>8627</v>
      </c>
      <c r="B3887" t="s">
        <v>15937</v>
      </c>
    </row>
    <row r="3888" spans="1:2">
      <c r="A3888">
        <v>8628</v>
      </c>
      <c r="B3888" t="s">
        <v>15938</v>
      </c>
    </row>
    <row r="3889" spans="1:2">
      <c r="A3889">
        <v>8629</v>
      </c>
      <c r="B3889" t="s">
        <v>15939</v>
      </c>
    </row>
    <row r="3890" spans="1:2">
      <c r="A3890">
        <v>8630</v>
      </c>
      <c r="B3890" t="s">
        <v>15940</v>
      </c>
    </row>
    <row r="3891" spans="1:2">
      <c r="A3891">
        <v>8631</v>
      </c>
      <c r="B3891" t="s">
        <v>15941</v>
      </c>
    </row>
    <row r="3892" spans="1:2">
      <c r="A3892">
        <v>8632</v>
      </c>
      <c r="B3892" t="s">
        <v>15942</v>
      </c>
    </row>
    <row r="3893" spans="1:2">
      <c r="A3893">
        <v>8633</v>
      </c>
      <c r="B3893" t="s">
        <v>15943</v>
      </c>
    </row>
    <row r="3894" spans="1:2">
      <c r="A3894">
        <v>8634</v>
      </c>
      <c r="B3894" t="s">
        <v>15944</v>
      </c>
    </row>
    <row r="3895" spans="1:2">
      <c r="A3895">
        <v>8635</v>
      </c>
      <c r="B3895" t="s">
        <v>15945</v>
      </c>
    </row>
    <row r="3896" spans="1:2">
      <c r="A3896">
        <v>8636</v>
      </c>
      <c r="B3896" t="s">
        <v>15946</v>
      </c>
    </row>
    <row r="3897" spans="1:2">
      <c r="A3897">
        <v>8637</v>
      </c>
      <c r="B3897" t="s">
        <v>15947</v>
      </c>
    </row>
    <row r="3898" spans="1:2">
      <c r="A3898">
        <v>8638</v>
      </c>
      <c r="B3898" t="s">
        <v>15948</v>
      </c>
    </row>
    <row r="3899" spans="1:2">
      <c r="A3899">
        <v>8639</v>
      </c>
      <c r="B3899" t="s">
        <v>15949</v>
      </c>
    </row>
    <row r="3900" spans="1:2">
      <c r="A3900">
        <v>8640</v>
      </c>
      <c r="B3900" t="s">
        <v>15950</v>
      </c>
    </row>
    <row r="3901" spans="1:2">
      <c r="A3901">
        <v>8641</v>
      </c>
      <c r="B3901" t="s">
        <v>15951</v>
      </c>
    </row>
    <row r="3902" spans="1:2">
      <c r="A3902">
        <v>8642</v>
      </c>
      <c r="B3902" t="s">
        <v>15952</v>
      </c>
    </row>
    <row r="3903" spans="1:2">
      <c r="A3903">
        <v>8643</v>
      </c>
      <c r="B3903" t="s">
        <v>15953</v>
      </c>
    </row>
    <row r="3904" spans="1:2">
      <c r="A3904">
        <v>8644</v>
      </c>
      <c r="B3904" t="s">
        <v>15954</v>
      </c>
    </row>
    <row r="3905" spans="1:2">
      <c r="A3905">
        <v>8645</v>
      </c>
      <c r="B3905" t="s">
        <v>954</v>
      </c>
    </row>
    <row r="3906" spans="1:2">
      <c r="A3906">
        <v>8646</v>
      </c>
      <c r="B3906" t="s">
        <v>519</v>
      </c>
    </row>
    <row r="3907" spans="1:2">
      <c r="A3907">
        <v>8647</v>
      </c>
      <c r="B3907" t="s">
        <v>352</v>
      </c>
    </row>
    <row r="3908" spans="1:2">
      <c r="A3908">
        <v>8648</v>
      </c>
      <c r="B3908" t="s">
        <v>15955</v>
      </c>
    </row>
    <row r="3909" spans="1:2">
      <c r="A3909">
        <v>8649</v>
      </c>
      <c r="B3909" t="s">
        <v>15956</v>
      </c>
    </row>
    <row r="3910" spans="1:2">
      <c r="A3910">
        <v>8650</v>
      </c>
      <c r="B3910" t="s">
        <v>15957</v>
      </c>
    </row>
    <row r="3911" spans="1:2">
      <c r="A3911">
        <v>8651</v>
      </c>
      <c r="B3911" t="s">
        <v>15958</v>
      </c>
    </row>
    <row r="3912" spans="1:2">
      <c r="A3912">
        <v>8652</v>
      </c>
      <c r="B3912" t="s">
        <v>15959</v>
      </c>
    </row>
    <row r="3913" spans="1:2">
      <c r="A3913">
        <v>8653</v>
      </c>
      <c r="B3913" t="s">
        <v>15960</v>
      </c>
    </row>
    <row r="3914" spans="1:2">
      <c r="A3914">
        <v>8654</v>
      </c>
      <c r="B3914" t="s">
        <v>15961</v>
      </c>
    </row>
    <row r="3915" spans="1:2">
      <c r="A3915">
        <v>8655</v>
      </c>
      <c r="B3915" t="s">
        <v>15962</v>
      </c>
    </row>
    <row r="3916" spans="1:2">
      <c r="A3916">
        <v>8656</v>
      </c>
      <c r="B3916" t="s">
        <v>15963</v>
      </c>
    </row>
    <row r="3917" spans="1:2">
      <c r="A3917">
        <v>8657</v>
      </c>
      <c r="B3917" t="s">
        <v>15964</v>
      </c>
    </row>
    <row r="3918" spans="1:2">
      <c r="A3918">
        <v>8658</v>
      </c>
      <c r="B3918" t="s">
        <v>15965</v>
      </c>
    </row>
    <row r="3919" spans="1:2">
      <c r="A3919">
        <v>8659</v>
      </c>
      <c r="B3919" t="s">
        <v>15966</v>
      </c>
    </row>
    <row r="3920" spans="1:2">
      <c r="A3920">
        <v>8660</v>
      </c>
      <c r="B3920" t="s">
        <v>15967</v>
      </c>
    </row>
    <row r="3921" spans="1:2">
      <c r="A3921">
        <v>8661</v>
      </c>
      <c r="B3921" t="s">
        <v>15968</v>
      </c>
    </row>
    <row r="3922" spans="1:2">
      <c r="A3922">
        <v>8662</v>
      </c>
      <c r="B3922" t="s">
        <v>15969</v>
      </c>
    </row>
    <row r="3923" spans="1:2">
      <c r="A3923">
        <v>8663</v>
      </c>
      <c r="B3923" t="s">
        <v>15970</v>
      </c>
    </row>
    <row r="3924" spans="1:2">
      <c r="A3924">
        <v>8664</v>
      </c>
      <c r="B3924" t="s">
        <v>15971</v>
      </c>
    </row>
    <row r="3925" spans="1:2">
      <c r="A3925">
        <v>8665</v>
      </c>
      <c r="B3925" t="s">
        <v>15972</v>
      </c>
    </row>
    <row r="3926" spans="1:2">
      <c r="A3926">
        <v>8666</v>
      </c>
      <c r="B3926" t="s">
        <v>15973</v>
      </c>
    </row>
    <row r="3927" spans="1:2">
      <c r="A3927">
        <v>8667</v>
      </c>
      <c r="B3927" t="s">
        <v>15974</v>
      </c>
    </row>
    <row r="3928" spans="1:2">
      <c r="A3928">
        <v>8668</v>
      </c>
      <c r="B3928" t="s">
        <v>15975</v>
      </c>
    </row>
    <row r="3929" spans="1:2">
      <c r="A3929">
        <v>8669</v>
      </c>
      <c r="B3929" t="s">
        <v>15976</v>
      </c>
    </row>
    <row r="3930" spans="1:2">
      <c r="A3930">
        <v>8670</v>
      </c>
      <c r="B3930" t="s">
        <v>15977</v>
      </c>
    </row>
    <row r="3931" spans="1:2">
      <c r="A3931">
        <v>8671</v>
      </c>
      <c r="B3931" t="s">
        <v>15978</v>
      </c>
    </row>
    <row r="3932" spans="1:2">
      <c r="A3932">
        <v>8672</v>
      </c>
      <c r="B3932" t="s">
        <v>15979</v>
      </c>
    </row>
    <row r="3933" spans="1:2">
      <c r="A3933">
        <v>8673</v>
      </c>
      <c r="B3933" t="s">
        <v>15980</v>
      </c>
    </row>
    <row r="3934" spans="1:2">
      <c r="A3934">
        <v>8674</v>
      </c>
      <c r="B3934" t="s">
        <v>15981</v>
      </c>
    </row>
    <row r="3935" spans="1:2">
      <c r="A3935">
        <v>8675</v>
      </c>
      <c r="B3935" t="s">
        <v>15982</v>
      </c>
    </row>
    <row r="3936" spans="1:2">
      <c r="A3936">
        <v>8676</v>
      </c>
      <c r="B3936" t="s">
        <v>166</v>
      </c>
    </row>
    <row r="3937" spans="1:2">
      <c r="A3937">
        <v>8677</v>
      </c>
      <c r="B3937" t="s">
        <v>15983</v>
      </c>
    </row>
    <row r="3938" spans="1:2">
      <c r="A3938">
        <v>8678</v>
      </c>
      <c r="B3938" t="s">
        <v>15984</v>
      </c>
    </row>
    <row r="3939" spans="1:2">
      <c r="A3939">
        <v>8679</v>
      </c>
      <c r="B3939" t="s">
        <v>15985</v>
      </c>
    </row>
    <row r="3940" spans="1:2">
      <c r="A3940">
        <v>8680</v>
      </c>
      <c r="B3940" t="s">
        <v>15986</v>
      </c>
    </row>
    <row r="3941" spans="1:2">
      <c r="A3941">
        <v>8681</v>
      </c>
      <c r="B3941" t="s">
        <v>272</v>
      </c>
    </row>
    <row r="3942" spans="1:2">
      <c r="A3942">
        <v>8682</v>
      </c>
      <c r="B3942" t="s">
        <v>15987</v>
      </c>
    </row>
    <row r="3943" spans="1:2">
      <c r="A3943">
        <v>8683</v>
      </c>
      <c r="B3943" t="s">
        <v>15988</v>
      </c>
    </row>
    <row r="3944" spans="1:2">
      <c r="A3944">
        <v>8684</v>
      </c>
      <c r="B3944" t="s">
        <v>15989</v>
      </c>
    </row>
    <row r="3945" spans="1:2">
      <c r="A3945">
        <v>8685</v>
      </c>
      <c r="B3945" t="s">
        <v>15990</v>
      </c>
    </row>
    <row r="3946" spans="1:2">
      <c r="A3946">
        <v>8686</v>
      </c>
      <c r="B3946" t="s">
        <v>15991</v>
      </c>
    </row>
    <row r="3947" spans="1:2">
      <c r="A3947">
        <v>8687</v>
      </c>
      <c r="B3947" t="s">
        <v>2121</v>
      </c>
    </row>
    <row r="3948" spans="1:2">
      <c r="A3948">
        <v>8688</v>
      </c>
      <c r="B3948" t="s">
        <v>15992</v>
      </c>
    </row>
    <row r="3949" spans="1:2">
      <c r="A3949">
        <v>8689</v>
      </c>
      <c r="B3949" t="s">
        <v>15993</v>
      </c>
    </row>
    <row r="3950" spans="1:2">
      <c r="A3950">
        <v>8690</v>
      </c>
      <c r="B3950" t="s">
        <v>15994</v>
      </c>
    </row>
    <row r="3951" spans="1:2">
      <c r="A3951">
        <v>8691</v>
      </c>
      <c r="B3951" t="s">
        <v>15995</v>
      </c>
    </row>
    <row r="3952" spans="1:2">
      <c r="A3952">
        <v>8692</v>
      </c>
      <c r="B3952" t="s">
        <v>1132</v>
      </c>
    </row>
    <row r="3953" spans="1:2">
      <c r="A3953">
        <v>8693</v>
      </c>
      <c r="B3953" t="s">
        <v>15996</v>
      </c>
    </row>
    <row r="3954" spans="1:2">
      <c r="A3954">
        <v>8694</v>
      </c>
      <c r="B3954" t="s">
        <v>15997</v>
      </c>
    </row>
    <row r="3955" spans="1:2">
      <c r="A3955">
        <v>8695</v>
      </c>
      <c r="B3955" t="s">
        <v>15998</v>
      </c>
    </row>
    <row r="3956" spans="1:2">
      <c r="A3956">
        <v>8696</v>
      </c>
      <c r="B3956" t="s">
        <v>15999</v>
      </c>
    </row>
    <row r="3957" spans="1:2">
      <c r="A3957">
        <v>8697</v>
      </c>
      <c r="B3957" t="s">
        <v>16000</v>
      </c>
    </row>
    <row r="3958" spans="1:2">
      <c r="A3958">
        <v>8698</v>
      </c>
      <c r="B3958" t="s">
        <v>16001</v>
      </c>
    </row>
    <row r="3959" spans="1:2">
      <c r="A3959">
        <v>8699</v>
      </c>
      <c r="B3959" t="s">
        <v>16002</v>
      </c>
    </row>
    <row r="3960" spans="1:2">
      <c r="A3960">
        <v>8700</v>
      </c>
      <c r="B3960" t="s">
        <v>16003</v>
      </c>
    </row>
    <row r="3961" spans="1:2">
      <c r="A3961">
        <v>8701</v>
      </c>
      <c r="B3961" t="s">
        <v>16004</v>
      </c>
    </row>
    <row r="3962" spans="1:2">
      <c r="A3962">
        <v>8702</v>
      </c>
      <c r="B3962" t="s">
        <v>16005</v>
      </c>
    </row>
    <row r="3963" spans="1:2">
      <c r="A3963">
        <v>8703</v>
      </c>
      <c r="B3963" t="s">
        <v>16006</v>
      </c>
    </row>
    <row r="3964" spans="1:2">
      <c r="A3964">
        <v>8704</v>
      </c>
      <c r="B3964" t="s">
        <v>16007</v>
      </c>
    </row>
    <row r="3965" spans="1:2">
      <c r="A3965">
        <v>8705</v>
      </c>
      <c r="B3965" t="s">
        <v>16008</v>
      </c>
    </row>
    <row r="3966" spans="1:2">
      <c r="A3966">
        <v>8706</v>
      </c>
      <c r="B3966" t="s">
        <v>16009</v>
      </c>
    </row>
    <row r="3967" spans="1:2">
      <c r="A3967">
        <v>8707</v>
      </c>
      <c r="B3967" t="s">
        <v>16010</v>
      </c>
    </row>
    <row r="3968" spans="1:2">
      <c r="A3968">
        <v>8708</v>
      </c>
      <c r="B3968" t="s">
        <v>480</v>
      </c>
    </row>
    <row r="3969" spans="1:2">
      <c r="A3969">
        <v>8709</v>
      </c>
      <c r="B3969" t="s">
        <v>16011</v>
      </c>
    </row>
    <row r="3970" spans="1:2">
      <c r="A3970">
        <v>8710</v>
      </c>
      <c r="B3970" t="s">
        <v>16012</v>
      </c>
    </row>
    <row r="3971" spans="1:2">
      <c r="A3971">
        <v>8711</v>
      </c>
      <c r="B3971" t="s">
        <v>16013</v>
      </c>
    </row>
    <row r="3972" spans="1:2">
      <c r="A3972">
        <v>8712</v>
      </c>
      <c r="B3972" t="s">
        <v>16014</v>
      </c>
    </row>
    <row r="3973" spans="1:2">
      <c r="A3973">
        <v>8713</v>
      </c>
      <c r="B3973" t="s">
        <v>16015</v>
      </c>
    </row>
    <row r="3974" spans="1:2">
      <c r="A3974">
        <v>8714</v>
      </c>
      <c r="B3974" t="s">
        <v>16016</v>
      </c>
    </row>
    <row r="3975" spans="1:2">
      <c r="A3975">
        <v>8715</v>
      </c>
      <c r="B3975" t="s">
        <v>16017</v>
      </c>
    </row>
    <row r="3976" spans="1:2">
      <c r="A3976">
        <v>8716</v>
      </c>
      <c r="B3976" t="s">
        <v>16018</v>
      </c>
    </row>
    <row r="3977" spans="1:2">
      <c r="A3977">
        <v>8717</v>
      </c>
      <c r="B3977" t="s">
        <v>16019</v>
      </c>
    </row>
    <row r="3978" spans="1:2">
      <c r="A3978">
        <v>8718</v>
      </c>
      <c r="B3978" t="s">
        <v>16020</v>
      </c>
    </row>
    <row r="3979" spans="1:2">
      <c r="A3979">
        <v>8719</v>
      </c>
      <c r="B3979" t="s">
        <v>16021</v>
      </c>
    </row>
    <row r="3980" spans="1:2">
      <c r="A3980">
        <v>8720</v>
      </c>
      <c r="B3980" t="s">
        <v>16022</v>
      </c>
    </row>
    <row r="3981" spans="1:2">
      <c r="A3981">
        <v>8721</v>
      </c>
      <c r="B3981" t="s">
        <v>16023</v>
      </c>
    </row>
    <row r="3982" spans="1:2">
      <c r="A3982">
        <v>8722</v>
      </c>
      <c r="B3982" t="s">
        <v>16024</v>
      </c>
    </row>
    <row r="3983" spans="1:2">
      <c r="A3983">
        <v>8723</v>
      </c>
      <c r="B3983" t="s">
        <v>16025</v>
      </c>
    </row>
    <row r="3984" spans="1:2">
      <c r="A3984">
        <v>8724</v>
      </c>
      <c r="B3984" t="s">
        <v>16026</v>
      </c>
    </row>
    <row r="3985" spans="1:2">
      <c r="A3985">
        <v>8725</v>
      </c>
      <c r="B3985" t="s">
        <v>16027</v>
      </c>
    </row>
    <row r="3986" spans="1:2">
      <c r="A3986">
        <v>8726</v>
      </c>
      <c r="B3986" t="s">
        <v>16028</v>
      </c>
    </row>
    <row r="3987" spans="1:2">
      <c r="A3987">
        <v>8727</v>
      </c>
      <c r="B3987" t="s">
        <v>16029</v>
      </c>
    </row>
    <row r="3988" spans="1:2">
      <c r="A3988">
        <v>8728</v>
      </c>
      <c r="B3988" t="s">
        <v>16030</v>
      </c>
    </row>
    <row r="3989" spans="1:2">
      <c r="A3989">
        <v>8729</v>
      </c>
      <c r="B3989" t="s">
        <v>16031</v>
      </c>
    </row>
    <row r="3990" spans="1:2">
      <c r="A3990">
        <v>8730</v>
      </c>
      <c r="B3990" t="s">
        <v>16032</v>
      </c>
    </row>
    <row r="3991" spans="1:2">
      <c r="A3991">
        <v>8731</v>
      </c>
      <c r="B3991" t="s">
        <v>16033</v>
      </c>
    </row>
    <row r="3992" spans="1:2">
      <c r="A3992">
        <v>8732</v>
      </c>
      <c r="B3992" t="s">
        <v>16034</v>
      </c>
    </row>
    <row r="3993" spans="1:2">
      <c r="A3993">
        <v>8733</v>
      </c>
      <c r="B3993">
        <v>1231</v>
      </c>
    </row>
    <row r="3994" spans="1:2">
      <c r="A3994">
        <v>8734</v>
      </c>
      <c r="B3994" t="s">
        <v>16035</v>
      </c>
    </row>
    <row r="3995" spans="1:2">
      <c r="A3995">
        <v>8735</v>
      </c>
      <c r="B3995" t="s">
        <v>16036</v>
      </c>
    </row>
    <row r="3996" spans="1:2">
      <c r="A3996">
        <v>8736</v>
      </c>
      <c r="B3996" t="s">
        <v>16037</v>
      </c>
    </row>
    <row r="3997" spans="1:2">
      <c r="A3997">
        <v>8737</v>
      </c>
      <c r="B3997" t="s">
        <v>16038</v>
      </c>
    </row>
    <row r="3998" spans="1:2">
      <c r="A3998">
        <v>8738</v>
      </c>
      <c r="B3998" t="s">
        <v>16039</v>
      </c>
    </row>
    <row r="3999" spans="1:2">
      <c r="A3999">
        <v>8739</v>
      </c>
      <c r="B3999" t="s">
        <v>16040</v>
      </c>
    </row>
    <row r="4000" spans="1:2">
      <c r="A4000">
        <v>8740</v>
      </c>
      <c r="B4000" t="s">
        <v>16041</v>
      </c>
    </row>
    <row r="4001" spans="1:2">
      <c r="A4001">
        <v>8741</v>
      </c>
      <c r="B4001" t="s">
        <v>16042</v>
      </c>
    </row>
    <row r="4002" spans="1:2">
      <c r="A4002">
        <v>8742</v>
      </c>
      <c r="B4002" t="s">
        <v>16043</v>
      </c>
    </row>
    <row r="4003" spans="1:2">
      <c r="A4003">
        <v>8743</v>
      </c>
      <c r="B4003" t="s">
        <v>16044</v>
      </c>
    </row>
    <row r="4004" spans="1:2">
      <c r="A4004">
        <v>8744</v>
      </c>
      <c r="B4004" t="s">
        <v>16045</v>
      </c>
    </row>
    <row r="4005" spans="1:2">
      <c r="A4005">
        <v>8745</v>
      </c>
      <c r="B4005" t="s">
        <v>16046</v>
      </c>
    </row>
    <row r="4006" spans="1:2">
      <c r="A4006">
        <v>8746</v>
      </c>
      <c r="B4006" t="s">
        <v>16047</v>
      </c>
    </row>
    <row r="4007" spans="1:2">
      <c r="A4007">
        <v>8747</v>
      </c>
      <c r="B4007" t="s">
        <v>16048</v>
      </c>
    </row>
    <row r="4008" spans="1:2">
      <c r="A4008">
        <v>8748</v>
      </c>
      <c r="B4008" t="s">
        <v>16049</v>
      </c>
    </row>
    <row r="4009" spans="1:2">
      <c r="A4009">
        <v>8749</v>
      </c>
      <c r="B4009" t="s">
        <v>16050</v>
      </c>
    </row>
    <row r="4010" spans="1:2">
      <c r="A4010">
        <v>8750</v>
      </c>
      <c r="B4010" t="s">
        <v>16051</v>
      </c>
    </row>
    <row r="4011" spans="1:2">
      <c r="A4011">
        <v>8751</v>
      </c>
      <c r="B4011" t="s">
        <v>2162</v>
      </c>
    </row>
    <row r="4012" spans="1:2">
      <c r="A4012">
        <v>8752</v>
      </c>
      <c r="B4012" t="s">
        <v>16052</v>
      </c>
    </row>
    <row r="4013" spans="1:2">
      <c r="A4013">
        <v>8753</v>
      </c>
      <c r="B4013" t="s">
        <v>16053</v>
      </c>
    </row>
    <row r="4014" spans="1:2">
      <c r="A4014">
        <v>8754</v>
      </c>
      <c r="B4014" t="s">
        <v>16054</v>
      </c>
    </row>
    <row r="4015" spans="1:2">
      <c r="A4015">
        <v>8755</v>
      </c>
      <c r="B4015" t="s">
        <v>16055</v>
      </c>
    </row>
    <row r="4016" spans="1:2">
      <c r="A4016">
        <v>8756</v>
      </c>
      <c r="B4016" t="s">
        <v>16056</v>
      </c>
    </row>
    <row r="4017" spans="1:2">
      <c r="A4017">
        <v>8757</v>
      </c>
      <c r="B4017" t="s">
        <v>16057</v>
      </c>
    </row>
    <row r="4018" spans="1:2">
      <c r="A4018">
        <v>8758</v>
      </c>
      <c r="B4018" t="s">
        <v>16058</v>
      </c>
    </row>
    <row r="4019" spans="1:2">
      <c r="A4019">
        <v>8759</v>
      </c>
      <c r="B4019" t="s">
        <v>16059</v>
      </c>
    </row>
    <row r="4020" spans="1:2">
      <c r="A4020">
        <v>8760</v>
      </c>
      <c r="B4020" t="s">
        <v>16060</v>
      </c>
    </row>
    <row r="4021" spans="1:2">
      <c r="A4021">
        <v>8761</v>
      </c>
      <c r="B4021" t="s">
        <v>16061</v>
      </c>
    </row>
    <row r="4022" spans="1:2">
      <c r="A4022">
        <v>8762</v>
      </c>
      <c r="B4022" t="s">
        <v>16062</v>
      </c>
    </row>
    <row r="4023" spans="1:2">
      <c r="A4023">
        <v>8763</v>
      </c>
      <c r="B4023" t="s">
        <v>16063</v>
      </c>
    </row>
    <row r="4024" spans="1:2">
      <c r="A4024">
        <v>8764</v>
      </c>
      <c r="B4024" t="s">
        <v>16064</v>
      </c>
    </row>
    <row r="4025" spans="1:2">
      <c r="A4025">
        <v>8765</v>
      </c>
      <c r="B4025" t="s">
        <v>16065</v>
      </c>
    </row>
    <row r="4026" spans="1:2">
      <c r="A4026">
        <v>8766</v>
      </c>
      <c r="B4026" t="s">
        <v>16066</v>
      </c>
    </row>
    <row r="4027" spans="1:2">
      <c r="A4027">
        <v>8767</v>
      </c>
      <c r="B4027" t="s">
        <v>16067</v>
      </c>
    </row>
    <row r="4028" spans="1:2">
      <c r="A4028">
        <v>8768</v>
      </c>
      <c r="B4028">
        <v>687</v>
      </c>
    </row>
    <row r="4029" spans="1:2">
      <c r="A4029">
        <v>8769</v>
      </c>
      <c r="B4029" t="s">
        <v>16068</v>
      </c>
    </row>
    <row r="4030" spans="1:2">
      <c r="A4030">
        <v>8770</v>
      </c>
      <c r="B4030" t="s">
        <v>16069</v>
      </c>
    </row>
    <row r="4031" spans="1:2">
      <c r="A4031">
        <v>8771</v>
      </c>
      <c r="B4031" t="s">
        <v>16070</v>
      </c>
    </row>
    <row r="4032" spans="1:2">
      <c r="A4032">
        <v>8772</v>
      </c>
      <c r="B4032" t="s">
        <v>16071</v>
      </c>
    </row>
    <row r="4033" spans="1:2">
      <c r="A4033">
        <v>8773</v>
      </c>
      <c r="B4033" t="s">
        <v>16072</v>
      </c>
    </row>
    <row r="4034" spans="1:2">
      <c r="A4034">
        <v>8774</v>
      </c>
      <c r="B4034" t="s">
        <v>16073</v>
      </c>
    </row>
    <row r="4035" spans="1:2">
      <c r="A4035">
        <v>8775</v>
      </c>
      <c r="B4035" t="s">
        <v>16074</v>
      </c>
    </row>
    <row r="4036" spans="1:2">
      <c r="A4036">
        <v>8776</v>
      </c>
      <c r="B4036" t="s">
        <v>236</v>
      </c>
    </row>
    <row r="4037" spans="1:2">
      <c r="A4037">
        <v>8777</v>
      </c>
      <c r="B4037" t="s">
        <v>16075</v>
      </c>
    </row>
    <row r="4038" spans="1:2">
      <c r="A4038">
        <v>8778</v>
      </c>
      <c r="B4038" t="s">
        <v>16076</v>
      </c>
    </row>
    <row r="4039" spans="1:2">
      <c r="A4039">
        <v>8779</v>
      </c>
      <c r="B4039" t="s">
        <v>16077</v>
      </c>
    </row>
    <row r="4040" spans="1:2">
      <c r="A4040">
        <v>8780</v>
      </c>
      <c r="B4040" t="s">
        <v>16078</v>
      </c>
    </row>
    <row r="4041" spans="1:2">
      <c r="A4041">
        <v>8781</v>
      </c>
      <c r="B4041" t="s">
        <v>16079</v>
      </c>
    </row>
    <row r="4042" spans="1:2">
      <c r="A4042">
        <v>8782</v>
      </c>
      <c r="B4042" t="s">
        <v>16080</v>
      </c>
    </row>
    <row r="4043" spans="1:2">
      <c r="A4043">
        <v>8783</v>
      </c>
      <c r="B4043" t="s">
        <v>16081</v>
      </c>
    </row>
    <row r="4044" spans="1:2">
      <c r="A4044">
        <v>8784</v>
      </c>
      <c r="B4044" t="s">
        <v>16082</v>
      </c>
    </row>
    <row r="4045" spans="1:2">
      <c r="A4045">
        <v>8785</v>
      </c>
      <c r="B4045" t="s">
        <v>16083</v>
      </c>
    </row>
    <row r="4046" spans="1:2">
      <c r="A4046">
        <v>8786</v>
      </c>
      <c r="B4046" t="s">
        <v>16084</v>
      </c>
    </row>
    <row r="4047" spans="1:2">
      <c r="A4047">
        <v>8787</v>
      </c>
      <c r="B4047" t="s">
        <v>16085</v>
      </c>
    </row>
    <row r="4048" spans="1:2">
      <c r="A4048">
        <v>8788</v>
      </c>
      <c r="B4048" t="s">
        <v>16086</v>
      </c>
    </row>
    <row r="4049" spans="1:2">
      <c r="A4049">
        <v>8789</v>
      </c>
      <c r="B4049" t="s">
        <v>16087</v>
      </c>
    </row>
    <row r="4050" spans="1:2">
      <c r="A4050">
        <v>8790</v>
      </c>
      <c r="B4050" t="s">
        <v>16088</v>
      </c>
    </row>
    <row r="4051" spans="1:2">
      <c r="A4051">
        <v>8791</v>
      </c>
      <c r="B4051" t="s">
        <v>16089</v>
      </c>
    </row>
    <row r="4052" spans="1:2">
      <c r="A4052">
        <v>8792</v>
      </c>
      <c r="B4052" t="s">
        <v>1812</v>
      </c>
    </row>
    <row r="4053" spans="1:2">
      <c r="A4053">
        <v>8793</v>
      </c>
      <c r="B4053" t="s">
        <v>16090</v>
      </c>
    </row>
    <row r="4054" spans="1:2">
      <c r="A4054">
        <v>8794</v>
      </c>
      <c r="B4054" t="s">
        <v>16091</v>
      </c>
    </row>
    <row r="4055" spans="1:2">
      <c r="A4055">
        <v>8795</v>
      </c>
      <c r="B4055" t="s">
        <v>16092</v>
      </c>
    </row>
    <row r="4056" spans="1:2">
      <c r="A4056">
        <v>8796</v>
      </c>
      <c r="B4056" t="s">
        <v>16093</v>
      </c>
    </row>
    <row r="4057" spans="1:2">
      <c r="A4057">
        <v>8797</v>
      </c>
      <c r="B4057" t="s">
        <v>16094</v>
      </c>
    </row>
    <row r="4058" spans="1:2">
      <c r="A4058">
        <v>8798</v>
      </c>
      <c r="B4058" t="s">
        <v>16095</v>
      </c>
    </row>
    <row r="4059" spans="1:2">
      <c r="A4059">
        <v>8799</v>
      </c>
      <c r="B4059" t="s">
        <v>16096</v>
      </c>
    </row>
    <row r="4060" spans="1:2">
      <c r="A4060">
        <v>8800</v>
      </c>
      <c r="B4060" t="s">
        <v>16097</v>
      </c>
    </row>
    <row r="4061" spans="1:2">
      <c r="A4061">
        <v>8801</v>
      </c>
      <c r="B4061" t="s">
        <v>16098</v>
      </c>
    </row>
    <row r="4062" spans="1:2">
      <c r="A4062">
        <v>8802</v>
      </c>
      <c r="B4062" t="s">
        <v>16099</v>
      </c>
    </row>
    <row r="4063" spans="1:2">
      <c r="A4063">
        <v>8803</v>
      </c>
      <c r="B4063" t="s">
        <v>16100</v>
      </c>
    </row>
    <row r="4064" spans="1:2">
      <c r="A4064">
        <v>8804</v>
      </c>
      <c r="B4064" t="s">
        <v>16101</v>
      </c>
    </row>
    <row r="4065" spans="1:2">
      <c r="A4065">
        <v>8805</v>
      </c>
      <c r="B4065" t="s">
        <v>16102</v>
      </c>
    </row>
    <row r="4066" spans="1:2">
      <c r="A4066">
        <v>8806</v>
      </c>
      <c r="B4066" t="s">
        <v>16103</v>
      </c>
    </row>
    <row r="4067" spans="1:2">
      <c r="A4067">
        <v>8807</v>
      </c>
      <c r="B4067" t="s">
        <v>16104</v>
      </c>
    </row>
    <row r="4068" spans="1:2">
      <c r="A4068">
        <v>8808</v>
      </c>
      <c r="B4068" t="s">
        <v>16105</v>
      </c>
    </row>
    <row r="4069" spans="1:2">
      <c r="A4069">
        <v>8809</v>
      </c>
      <c r="B4069" t="s">
        <v>503</v>
      </c>
    </row>
    <row r="4070" spans="1:2">
      <c r="A4070">
        <v>8810</v>
      </c>
      <c r="B4070" t="s">
        <v>16106</v>
      </c>
    </row>
    <row r="4071" spans="1:2">
      <c r="A4071">
        <v>8811</v>
      </c>
      <c r="B4071" t="s">
        <v>16107</v>
      </c>
    </row>
    <row r="4072" spans="1:2">
      <c r="A4072">
        <v>8812</v>
      </c>
      <c r="B4072" t="s">
        <v>658</v>
      </c>
    </row>
    <row r="4073" spans="1:2">
      <c r="A4073">
        <v>8813</v>
      </c>
      <c r="B4073" t="s">
        <v>16108</v>
      </c>
    </row>
    <row r="4074" spans="1:2">
      <c r="A4074">
        <v>8814</v>
      </c>
      <c r="B4074" t="s">
        <v>16109</v>
      </c>
    </row>
    <row r="4075" spans="1:2">
      <c r="A4075">
        <v>8815</v>
      </c>
      <c r="B4075" t="s">
        <v>16110</v>
      </c>
    </row>
    <row r="4076" spans="1:2">
      <c r="A4076">
        <v>8816</v>
      </c>
      <c r="B4076" t="s">
        <v>16111</v>
      </c>
    </row>
    <row r="4077" spans="1:2">
      <c r="A4077">
        <v>8817</v>
      </c>
      <c r="B4077" t="s">
        <v>16112</v>
      </c>
    </row>
    <row r="4078" spans="1:2">
      <c r="A4078">
        <v>8818</v>
      </c>
      <c r="B4078" t="s">
        <v>16113</v>
      </c>
    </row>
    <row r="4079" spans="1:2">
      <c r="A4079">
        <v>8819</v>
      </c>
      <c r="B4079" t="s">
        <v>16114</v>
      </c>
    </row>
    <row r="4080" spans="1:2">
      <c r="A4080">
        <v>8820</v>
      </c>
      <c r="B4080" t="s">
        <v>16115</v>
      </c>
    </row>
    <row r="4081" spans="1:2">
      <c r="A4081">
        <v>8821</v>
      </c>
      <c r="B4081" t="s">
        <v>16116</v>
      </c>
    </row>
    <row r="4082" spans="1:2">
      <c r="A4082">
        <v>8822</v>
      </c>
      <c r="B4082" t="s">
        <v>16117</v>
      </c>
    </row>
    <row r="4083" spans="1:2">
      <c r="A4083">
        <v>8823</v>
      </c>
      <c r="B4083" t="s">
        <v>16118</v>
      </c>
    </row>
    <row r="4084" spans="1:2">
      <c r="A4084">
        <v>8824</v>
      </c>
      <c r="B4084" t="s">
        <v>16119</v>
      </c>
    </row>
    <row r="4085" spans="1:2">
      <c r="A4085">
        <v>8825</v>
      </c>
      <c r="B4085" t="s">
        <v>16120</v>
      </c>
    </row>
    <row r="4086" spans="1:2">
      <c r="A4086">
        <v>8826</v>
      </c>
      <c r="B4086" t="s">
        <v>16121</v>
      </c>
    </row>
    <row r="4087" spans="1:2">
      <c r="A4087">
        <v>8827</v>
      </c>
      <c r="B4087" t="s">
        <v>16122</v>
      </c>
    </row>
    <row r="4088" spans="1:2">
      <c r="A4088">
        <v>8828</v>
      </c>
      <c r="B4088" t="s">
        <v>16123</v>
      </c>
    </row>
    <row r="4089" spans="1:2">
      <c r="A4089">
        <v>8829</v>
      </c>
      <c r="B4089" t="s">
        <v>16124</v>
      </c>
    </row>
    <row r="4090" spans="1:2">
      <c r="A4090">
        <v>8830</v>
      </c>
      <c r="B4090" t="s">
        <v>16125</v>
      </c>
    </row>
    <row r="4091" spans="1:2">
      <c r="A4091">
        <v>8831</v>
      </c>
      <c r="B4091" t="s">
        <v>16126</v>
      </c>
    </row>
    <row r="4092" spans="1:2">
      <c r="A4092">
        <v>8832</v>
      </c>
      <c r="B4092" t="s">
        <v>16127</v>
      </c>
    </row>
    <row r="4093" spans="1:2">
      <c r="A4093">
        <v>8833</v>
      </c>
      <c r="B4093" t="s">
        <v>16128</v>
      </c>
    </row>
    <row r="4094" spans="1:2">
      <c r="A4094">
        <v>8834</v>
      </c>
      <c r="B4094" t="s">
        <v>16129</v>
      </c>
    </row>
    <row r="4095" spans="1:2">
      <c r="A4095">
        <v>8835</v>
      </c>
      <c r="B4095" t="s">
        <v>16130</v>
      </c>
    </row>
    <row r="4096" spans="1:2">
      <c r="A4096">
        <v>8836</v>
      </c>
      <c r="B4096" t="s">
        <v>16131</v>
      </c>
    </row>
    <row r="4097" spans="1:2">
      <c r="A4097">
        <v>8837</v>
      </c>
      <c r="B4097">
        <v>2212</v>
      </c>
    </row>
    <row r="4098" spans="1:2">
      <c r="A4098">
        <v>8838</v>
      </c>
      <c r="B4098" t="s">
        <v>16132</v>
      </c>
    </row>
    <row r="4099" spans="1:2">
      <c r="A4099">
        <v>8839</v>
      </c>
      <c r="B4099" t="s">
        <v>16133</v>
      </c>
    </row>
    <row r="4100" spans="1:2">
      <c r="A4100">
        <v>8840</v>
      </c>
      <c r="B4100" t="s">
        <v>16134</v>
      </c>
    </row>
    <row r="4101" spans="1:2">
      <c r="A4101">
        <v>8841</v>
      </c>
      <c r="B4101" t="s">
        <v>16135</v>
      </c>
    </row>
    <row r="4102" spans="1:2">
      <c r="A4102">
        <v>8842</v>
      </c>
      <c r="B4102" t="s">
        <v>16136</v>
      </c>
    </row>
    <row r="4103" spans="1:2">
      <c r="A4103">
        <v>8843</v>
      </c>
      <c r="B4103" t="s">
        <v>16137</v>
      </c>
    </row>
    <row r="4104" spans="1:2">
      <c r="A4104">
        <v>8844</v>
      </c>
      <c r="B4104" t="s">
        <v>16138</v>
      </c>
    </row>
    <row r="4105" spans="1:2">
      <c r="A4105">
        <v>8845</v>
      </c>
      <c r="B4105" t="s">
        <v>16139</v>
      </c>
    </row>
    <row r="4106" spans="1:2">
      <c r="A4106">
        <v>8846</v>
      </c>
      <c r="B4106" t="s">
        <v>16140</v>
      </c>
    </row>
    <row r="4107" spans="1:2">
      <c r="A4107">
        <v>8847</v>
      </c>
      <c r="B4107" t="s">
        <v>16141</v>
      </c>
    </row>
    <row r="4108" spans="1:2">
      <c r="A4108">
        <v>8848</v>
      </c>
      <c r="B4108" t="s">
        <v>16142</v>
      </c>
    </row>
    <row r="4109" spans="1:2">
      <c r="A4109">
        <v>8849</v>
      </c>
      <c r="B4109" t="s">
        <v>16143</v>
      </c>
    </row>
    <row r="4110" spans="1:2">
      <c r="A4110">
        <v>8850</v>
      </c>
      <c r="B4110" t="s">
        <v>16144</v>
      </c>
    </row>
    <row r="4111" spans="1:2">
      <c r="A4111">
        <v>8851</v>
      </c>
      <c r="B4111" t="s">
        <v>16145</v>
      </c>
    </row>
    <row r="4112" spans="1:2">
      <c r="A4112">
        <v>8852</v>
      </c>
      <c r="B4112" t="s">
        <v>16146</v>
      </c>
    </row>
    <row r="4113" spans="1:2">
      <c r="A4113">
        <v>8853</v>
      </c>
      <c r="B4113" t="s">
        <v>16147</v>
      </c>
    </row>
    <row r="4114" spans="1:2">
      <c r="A4114">
        <v>8854</v>
      </c>
      <c r="B4114" t="s">
        <v>16148</v>
      </c>
    </row>
    <row r="4115" spans="1:2">
      <c r="A4115">
        <v>8855</v>
      </c>
      <c r="B4115" t="s">
        <v>16149</v>
      </c>
    </row>
    <row r="4116" spans="1:2">
      <c r="A4116">
        <v>8856</v>
      </c>
      <c r="B4116" t="s">
        <v>16150</v>
      </c>
    </row>
    <row r="4117" spans="1:2">
      <c r="A4117">
        <v>8857</v>
      </c>
      <c r="B4117" t="s">
        <v>16151</v>
      </c>
    </row>
    <row r="4118" spans="1:2">
      <c r="A4118">
        <v>8858</v>
      </c>
      <c r="B4118" t="s">
        <v>16152</v>
      </c>
    </row>
    <row r="4119" spans="1:2">
      <c r="A4119">
        <v>8859</v>
      </c>
      <c r="B4119" t="s">
        <v>16153</v>
      </c>
    </row>
    <row r="4120" spans="1:2">
      <c r="A4120">
        <v>8860</v>
      </c>
      <c r="B4120" t="s">
        <v>16154</v>
      </c>
    </row>
    <row r="4121" spans="1:2">
      <c r="A4121">
        <v>8861</v>
      </c>
      <c r="B4121" t="s">
        <v>16155</v>
      </c>
    </row>
    <row r="4122" spans="1:2">
      <c r="A4122">
        <v>8862</v>
      </c>
      <c r="B4122" t="s">
        <v>16156</v>
      </c>
    </row>
    <row r="4123" spans="1:2">
      <c r="A4123">
        <v>8863</v>
      </c>
      <c r="B4123" t="s">
        <v>16157</v>
      </c>
    </row>
    <row r="4124" spans="1:2">
      <c r="A4124">
        <v>8864</v>
      </c>
      <c r="B4124" t="s">
        <v>16158</v>
      </c>
    </row>
    <row r="4125" spans="1:2">
      <c r="A4125">
        <v>8865</v>
      </c>
      <c r="B4125" t="s">
        <v>16159</v>
      </c>
    </row>
    <row r="4126" spans="1:2">
      <c r="A4126">
        <v>8866</v>
      </c>
      <c r="B4126" t="s">
        <v>16160</v>
      </c>
    </row>
    <row r="4127" spans="1:2">
      <c r="A4127">
        <v>8867</v>
      </c>
      <c r="B4127" t="s">
        <v>16161</v>
      </c>
    </row>
    <row r="4128" spans="1:2">
      <c r="A4128">
        <v>8868</v>
      </c>
      <c r="B4128" t="s">
        <v>16162</v>
      </c>
    </row>
    <row r="4129" spans="1:2">
      <c r="A4129">
        <v>8869</v>
      </c>
      <c r="B4129" t="s">
        <v>16163</v>
      </c>
    </row>
    <row r="4130" spans="1:2">
      <c r="A4130">
        <v>8870</v>
      </c>
      <c r="B4130" t="s">
        <v>16164</v>
      </c>
    </row>
    <row r="4131" spans="1:2">
      <c r="A4131">
        <v>8871</v>
      </c>
      <c r="B4131" t="s">
        <v>16165</v>
      </c>
    </row>
    <row r="4132" spans="1:2">
      <c r="A4132">
        <v>8872</v>
      </c>
      <c r="B4132" t="s">
        <v>1882</v>
      </c>
    </row>
    <row r="4133" spans="1:2">
      <c r="A4133">
        <v>8873</v>
      </c>
      <c r="B4133" t="s">
        <v>16166</v>
      </c>
    </row>
    <row r="4134" spans="1:2">
      <c r="A4134">
        <v>8874</v>
      </c>
      <c r="B4134" t="s">
        <v>16167</v>
      </c>
    </row>
    <row r="4135" spans="1:2">
      <c r="A4135">
        <v>8875</v>
      </c>
      <c r="B4135" t="s">
        <v>16168</v>
      </c>
    </row>
    <row r="4136" spans="1:2">
      <c r="A4136">
        <v>8876</v>
      </c>
      <c r="B4136" t="s">
        <v>16169</v>
      </c>
    </row>
    <row r="4137" spans="1:2">
      <c r="A4137">
        <v>8877</v>
      </c>
      <c r="B4137" t="s">
        <v>339</v>
      </c>
    </row>
    <row r="4138" spans="1:2">
      <c r="A4138">
        <v>8878</v>
      </c>
      <c r="B4138" t="s">
        <v>16170</v>
      </c>
    </row>
    <row r="4139" spans="1:2">
      <c r="A4139">
        <v>8879</v>
      </c>
      <c r="B4139" t="s">
        <v>839</v>
      </c>
    </row>
    <row r="4140" spans="1:2">
      <c r="A4140">
        <v>8880</v>
      </c>
      <c r="B4140" t="s">
        <v>16171</v>
      </c>
    </row>
    <row r="4141" spans="1:2">
      <c r="A4141">
        <v>8881</v>
      </c>
      <c r="B4141" t="s">
        <v>16172</v>
      </c>
    </row>
    <row r="4142" spans="1:2">
      <c r="A4142">
        <v>8882</v>
      </c>
      <c r="B4142" t="s">
        <v>16173</v>
      </c>
    </row>
    <row r="4143" spans="1:2">
      <c r="A4143">
        <v>8883</v>
      </c>
      <c r="B4143" t="s">
        <v>16174</v>
      </c>
    </row>
    <row r="4144" spans="1:2">
      <c r="A4144">
        <v>8884</v>
      </c>
      <c r="B4144" t="s">
        <v>16175</v>
      </c>
    </row>
    <row r="4145" spans="1:2">
      <c r="A4145">
        <v>8885</v>
      </c>
      <c r="B4145" t="s">
        <v>16176</v>
      </c>
    </row>
    <row r="4146" spans="1:2">
      <c r="A4146">
        <v>8886</v>
      </c>
      <c r="B4146" t="s">
        <v>16177</v>
      </c>
    </row>
    <row r="4147" spans="1:2">
      <c r="A4147">
        <v>8887</v>
      </c>
      <c r="B4147" t="s">
        <v>16178</v>
      </c>
    </row>
    <row r="4148" spans="1:2">
      <c r="A4148">
        <v>8888</v>
      </c>
      <c r="B4148" t="s">
        <v>16179</v>
      </c>
    </row>
    <row r="4149" spans="1:2">
      <c r="A4149">
        <v>8889</v>
      </c>
      <c r="B4149" t="s">
        <v>16180</v>
      </c>
    </row>
    <row r="4150" spans="1:2">
      <c r="A4150">
        <v>8890</v>
      </c>
      <c r="B4150" t="s">
        <v>16181</v>
      </c>
    </row>
    <row r="4151" spans="1:2">
      <c r="A4151">
        <v>8891</v>
      </c>
      <c r="B4151" t="s">
        <v>16182</v>
      </c>
    </row>
    <row r="4152" spans="1:2">
      <c r="A4152">
        <v>8892</v>
      </c>
      <c r="B4152" t="s">
        <v>16183</v>
      </c>
    </row>
    <row r="4153" spans="1:2">
      <c r="A4153">
        <v>8893</v>
      </c>
      <c r="B4153" t="s">
        <v>16184</v>
      </c>
    </row>
    <row r="4154" spans="1:2">
      <c r="A4154">
        <v>8894</v>
      </c>
      <c r="B4154" t="s">
        <v>16185</v>
      </c>
    </row>
    <row r="4155" spans="1:2">
      <c r="A4155">
        <v>8895</v>
      </c>
      <c r="B4155" t="s">
        <v>16186</v>
      </c>
    </row>
    <row r="4156" spans="1:2">
      <c r="A4156">
        <v>8896</v>
      </c>
      <c r="B4156" t="s">
        <v>16187</v>
      </c>
    </row>
    <row r="4157" spans="1:2">
      <c r="A4157">
        <v>8897</v>
      </c>
      <c r="B4157">
        <v>642</v>
      </c>
    </row>
    <row r="4158" spans="1:2">
      <c r="A4158">
        <v>8898</v>
      </c>
      <c r="B4158" t="s">
        <v>16188</v>
      </c>
    </row>
    <row r="4159" spans="1:2">
      <c r="A4159">
        <v>8899</v>
      </c>
      <c r="B4159" t="s">
        <v>16189</v>
      </c>
    </row>
    <row r="4160" spans="1:2">
      <c r="A4160">
        <v>8900</v>
      </c>
      <c r="B4160" t="s">
        <v>16190</v>
      </c>
    </row>
    <row r="4161" spans="1:2">
      <c r="A4161">
        <v>8901</v>
      </c>
      <c r="B4161" t="s">
        <v>622</v>
      </c>
    </row>
    <row r="4162" spans="1:2">
      <c r="A4162">
        <v>8902</v>
      </c>
      <c r="B4162" t="s">
        <v>16191</v>
      </c>
    </row>
    <row r="4163" spans="1:2">
      <c r="A4163">
        <v>8903</v>
      </c>
      <c r="B4163" t="s">
        <v>16192</v>
      </c>
    </row>
    <row r="4164" spans="1:2">
      <c r="A4164">
        <v>8904</v>
      </c>
      <c r="B4164" t="s">
        <v>16193</v>
      </c>
    </row>
    <row r="4165" spans="1:2">
      <c r="A4165">
        <v>8905</v>
      </c>
      <c r="B4165" t="s">
        <v>16194</v>
      </c>
    </row>
    <row r="4166" spans="1:2">
      <c r="A4166">
        <v>8906</v>
      </c>
      <c r="B4166" t="s">
        <v>16195</v>
      </c>
    </row>
    <row r="4167" spans="1:2">
      <c r="A4167">
        <v>8907</v>
      </c>
      <c r="B4167" t="s">
        <v>16196</v>
      </c>
    </row>
    <row r="4168" spans="1:2">
      <c r="A4168">
        <v>8908</v>
      </c>
      <c r="B4168" t="s">
        <v>16197</v>
      </c>
    </row>
    <row r="4169" spans="1:2">
      <c r="A4169">
        <v>8909</v>
      </c>
      <c r="B4169" t="s">
        <v>16198</v>
      </c>
    </row>
    <row r="4170" spans="1:2">
      <c r="A4170">
        <v>8910</v>
      </c>
      <c r="B4170" t="s">
        <v>16199</v>
      </c>
    </row>
    <row r="4171" spans="1:2">
      <c r="A4171">
        <v>8911</v>
      </c>
      <c r="B4171" t="s">
        <v>16200</v>
      </c>
    </row>
    <row r="4172" spans="1:2">
      <c r="A4172">
        <v>8912</v>
      </c>
      <c r="B4172" t="s">
        <v>16201</v>
      </c>
    </row>
    <row r="4173" spans="1:2">
      <c r="A4173">
        <v>8913</v>
      </c>
      <c r="B4173" t="s">
        <v>16202</v>
      </c>
    </row>
    <row r="4174" spans="1:2">
      <c r="A4174">
        <v>8914</v>
      </c>
      <c r="B4174" t="s">
        <v>16203</v>
      </c>
    </row>
    <row r="4175" spans="1:2">
      <c r="A4175">
        <v>8915</v>
      </c>
      <c r="B4175" t="s">
        <v>16204</v>
      </c>
    </row>
    <row r="4176" spans="1:2">
      <c r="A4176">
        <v>8916</v>
      </c>
      <c r="B4176" t="s">
        <v>16205</v>
      </c>
    </row>
    <row r="4177" spans="1:2">
      <c r="A4177">
        <v>8917</v>
      </c>
      <c r="B4177" t="s">
        <v>16206</v>
      </c>
    </row>
    <row r="4178" spans="1:2">
      <c r="A4178">
        <v>8918</v>
      </c>
      <c r="B4178" t="s">
        <v>16207</v>
      </c>
    </row>
    <row r="4179" spans="1:2">
      <c r="A4179">
        <v>8919</v>
      </c>
      <c r="B4179" t="s">
        <v>16208</v>
      </c>
    </row>
    <row r="4180" spans="1:2">
      <c r="A4180">
        <v>8920</v>
      </c>
      <c r="B4180" t="s">
        <v>16209</v>
      </c>
    </row>
    <row r="4181" spans="1:2">
      <c r="A4181">
        <v>8921</v>
      </c>
      <c r="B4181" t="s">
        <v>16210</v>
      </c>
    </row>
    <row r="4182" spans="1:2">
      <c r="A4182">
        <v>8922</v>
      </c>
      <c r="B4182" t="s">
        <v>16211</v>
      </c>
    </row>
    <row r="4183" spans="1:2">
      <c r="A4183">
        <v>8923</v>
      </c>
      <c r="B4183" t="s">
        <v>16212</v>
      </c>
    </row>
    <row r="4184" spans="1:2">
      <c r="A4184">
        <v>8924</v>
      </c>
      <c r="B4184" t="s">
        <v>16213</v>
      </c>
    </row>
    <row r="4185" spans="1:2">
      <c r="A4185">
        <v>8925</v>
      </c>
      <c r="B4185" t="s">
        <v>683</v>
      </c>
    </row>
    <row r="4186" spans="1:2">
      <c r="A4186">
        <v>8926</v>
      </c>
      <c r="B4186" t="s">
        <v>16214</v>
      </c>
    </row>
    <row r="4187" spans="1:2">
      <c r="A4187">
        <v>8927</v>
      </c>
      <c r="B4187" t="s">
        <v>16215</v>
      </c>
    </row>
    <row r="4188" spans="1:2">
      <c r="A4188">
        <v>8928</v>
      </c>
      <c r="B4188" t="s">
        <v>16216</v>
      </c>
    </row>
    <row r="4189" spans="1:2">
      <c r="A4189">
        <v>8929</v>
      </c>
      <c r="B4189" t="s">
        <v>16217</v>
      </c>
    </row>
    <row r="4190" spans="1:2">
      <c r="A4190">
        <v>8930</v>
      </c>
      <c r="B4190" t="s">
        <v>16218</v>
      </c>
    </row>
    <row r="4191" spans="1:2">
      <c r="A4191">
        <v>8931</v>
      </c>
      <c r="B4191" t="s">
        <v>16219</v>
      </c>
    </row>
    <row r="4192" spans="1:2">
      <c r="A4192">
        <v>8932</v>
      </c>
      <c r="B4192" t="s">
        <v>16220</v>
      </c>
    </row>
    <row r="4193" spans="1:2">
      <c r="A4193">
        <v>8933</v>
      </c>
      <c r="B4193" t="s">
        <v>16221</v>
      </c>
    </row>
    <row r="4194" spans="1:2">
      <c r="A4194">
        <v>8934</v>
      </c>
      <c r="B4194">
        <v>2050</v>
      </c>
    </row>
    <row r="4195" spans="1:2">
      <c r="A4195">
        <v>8935</v>
      </c>
      <c r="B4195" t="s">
        <v>16222</v>
      </c>
    </row>
    <row r="4196" spans="1:2">
      <c r="A4196">
        <v>8936</v>
      </c>
      <c r="B4196" t="s">
        <v>16223</v>
      </c>
    </row>
    <row r="4197" spans="1:2">
      <c r="A4197">
        <v>8937</v>
      </c>
      <c r="B4197" t="s">
        <v>16224</v>
      </c>
    </row>
    <row r="4198" spans="1:2">
      <c r="A4198">
        <v>8938</v>
      </c>
      <c r="B4198" t="s">
        <v>16225</v>
      </c>
    </row>
    <row r="4199" spans="1:2">
      <c r="A4199">
        <v>8939</v>
      </c>
      <c r="B4199" t="s">
        <v>16226</v>
      </c>
    </row>
    <row r="4200" spans="1:2">
      <c r="A4200">
        <v>8940</v>
      </c>
      <c r="B4200" t="s">
        <v>16227</v>
      </c>
    </row>
    <row r="4201" spans="1:2">
      <c r="A4201">
        <v>8941</v>
      </c>
      <c r="B4201" t="s">
        <v>16228</v>
      </c>
    </row>
    <row r="4202" spans="1:2">
      <c r="A4202">
        <v>8942</v>
      </c>
      <c r="B4202" t="s">
        <v>16229</v>
      </c>
    </row>
    <row r="4203" spans="1:2">
      <c r="A4203">
        <v>8943</v>
      </c>
      <c r="B4203" t="s">
        <v>16230</v>
      </c>
    </row>
    <row r="4204" spans="1:2">
      <c r="A4204">
        <v>8944</v>
      </c>
      <c r="B4204" t="s">
        <v>16231</v>
      </c>
    </row>
    <row r="4205" spans="1:2">
      <c r="A4205">
        <v>8945</v>
      </c>
      <c r="B4205" t="s">
        <v>16232</v>
      </c>
    </row>
    <row r="4206" spans="1:2">
      <c r="A4206">
        <v>8946</v>
      </c>
      <c r="B4206" t="s">
        <v>16233</v>
      </c>
    </row>
    <row r="4207" spans="1:2">
      <c r="A4207">
        <v>8947</v>
      </c>
      <c r="B4207" t="s">
        <v>16234</v>
      </c>
    </row>
    <row r="4208" spans="1:2">
      <c r="A4208">
        <v>8948</v>
      </c>
      <c r="B4208" t="s">
        <v>16235</v>
      </c>
    </row>
    <row r="4209" spans="1:2">
      <c r="A4209">
        <v>8949</v>
      </c>
      <c r="B4209" t="s">
        <v>16236</v>
      </c>
    </row>
    <row r="4210" spans="1:2">
      <c r="A4210">
        <v>8950</v>
      </c>
      <c r="B4210" t="s">
        <v>16237</v>
      </c>
    </row>
    <row r="4211" spans="1:2">
      <c r="A4211">
        <v>8951</v>
      </c>
      <c r="B4211" t="s">
        <v>16238</v>
      </c>
    </row>
    <row r="4212" spans="1:2">
      <c r="A4212">
        <v>8952</v>
      </c>
      <c r="B4212" t="s">
        <v>16239</v>
      </c>
    </row>
    <row r="4213" spans="1:2">
      <c r="A4213">
        <v>8953</v>
      </c>
      <c r="B4213" t="s">
        <v>16240</v>
      </c>
    </row>
    <row r="4214" spans="1:2">
      <c r="A4214">
        <v>8954</v>
      </c>
      <c r="B4214" t="s">
        <v>16241</v>
      </c>
    </row>
    <row r="4215" spans="1:2">
      <c r="A4215">
        <v>8955</v>
      </c>
      <c r="B4215" t="s">
        <v>16242</v>
      </c>
    </row>
    <row r="4216" spans="1:2">
      <c r="A4216">
        <v>8956</v>
      </c>
      <c r="B4216" t="s">
        <v>16243</v>
      </c>
    </row>
    <row r="4217" spans="1:2">
      <c r="A4217">
        <v>8957</v>
      </c>
      <c r="B4217" t="s">
        <v>16244</v>
      </c>
    </row>
    <row r="4218" spans="1:2">
      <c r="A4218">
        <v>8958</v>
      </c>
      <c r="B4218" t="s">
        <v>16245</v>
      </c>
    </row>
    <row r="4219" spans="1:2">
      <c r="A4219">
        <v>8959</v>
      </c>
      <c r="B4219" t="s">
        <v>16246</v>
      </c>
    </row>
    <row r="4220" spans="1:2">
      <c r="A4220">
        <v>8960</v>
      </c>
      <c r="B4220" t="s">
        <v>16247</v>
      </c>
    </row>
    <row r="4221" spans="1:2">
      <c r="A4221">
        <v>8961</v>
      </c>
      <c r="B4221" t="s">
        <v>16248</v>
      </c>
    </row>
    <row r="4222" spans="1:2">
      <c r="A4222">
        <v>8962</v>
      </c>
      <c r="B4222" t="s">
        <v>16249</v>
      </c>
    </row>
    <row r="4223" spans="1:2">
      <c r="A4223">
        <v>8963</v>
      </c>
      <c r="B4223" t="s">
        <v>16250</v>
      </c>
    </row>
    <row r="4224" spans="1:2">
      <c r="A4224">
        <v>8964</v>
      </c>
      <c r="B4224" t="s">
        <v>16251</v>
      </c>
    </row>
    <row r="4225" spans="1:2">
      <c r="A4225">
        <v>8965</v>
      </c>
      <c r="B4225" t="s">
        <v>16252</v>
      </c>
    </row>
    <row r="4226" spans="1:2">
      <c r="A4226">
        <v>8966</v>
      </c>
      <c r="B4226" t="s">
        <v>16253</v>
      </c>
    </row>
    <row r="4227" spans="1:2">
      <c r="A4227">
        <v>8967</v>
      </c>
      <c r="B4227" t="s">
        <v>16254</v>
      </c>
    </row>
    <row r="4228" spans="1:2">
      <c r="A4228">
        <v>8968</v>
      </c>
      <c r="B4228" t="s">
        <v>16255</v>
      </c>
    </row>
    <row r="4229" spans="1:2">
      <c r="A4229">
        <v>8969</v>
      </c>
      <c r="B4229" t="s">
        <v>16256</v>
      </c>
    </row>
    <row r="4230" spans="1:2">
      <c r="A4230">
        <v>8970</v>
      </c>
      <c r="B4230" t="s">
        <v>16257</v>
      </c>
    </row>
    <row r="4231" spans="1:2">
      <c r="A4231">
        <v>8971</v>
      </c>
      <c r="B4231" t="s">
        <v>1840</v>
      </c>
    </row>
    <row r="4232" spans="1:2">
      <c r="A4232">
        <v>8972</v>
      </c>
      <c r="B4232" t="s">
        <v>16258</v>
      </c>
    </row>
    <row r="4233" spans="1:2">
      <c r="A4233">
        <v>8973</v>
      </c>
      <c r="B4233" t="s">
        <v>16259</v>
      </c>
    </row>
    <row r="4234" spans="1:2">
      <c r="A4234">
        <v>8974</v>
      </c>
      <c r="B4234" t="s">
        <v>16260</v>
      </c>
    </row>
    <row r="4235" spans="1:2">
      <c r="A4235">
        <v>8975</v>
      </c>
      <c r="B4235" t="s">
        <v>16261</v>
      </c>
    </row>
    <row r="4236" spans="1:2">
      <c r="A4236">
        <v>8976</v>
      </c>
      <c r="B4236" t="s">
        <v>16262</v>
      </c>
    </row>
    <row r="4237" spans="1:2">
      <c r="A4237">
        <v>8977</v>
      </c>
      <c r="B4237" t="s">
        <v>16263</v>
      </c>
    </row>
    <row r="4238" spans="1:2">
      <c r="A4238">
        <v>8978</v>
      </c>
      <c r="B4238" t="s">
        <v>16264</v>
      </c>
    </row>
    <row r="4239" spans="1:2">
      <c r="A4239">
        <v>8979</v>
      </c>
      <c r="B4239" t="s">
        <v>16265</v>
      </c>
    </row>
    <row r="4240" spans="1:2">
      <c r="A4240">
        <v>8980</v>
      </c>
      <c r="B4240" t="s">
        <v>16266</v>
      </c>
    </row>
    <row r="4241" spans="1:2">
      <c r="A4241">
        <v>8981</v>
      </c>
      <c r="B4241" t="s">
        <v>16267</v>
      </c>
    </row>
    <row r="4242" spans="1:2">
      <c r="A4242">
        <v>8982</v>
      </c>
      <c r="B4242" t="s">
        <v>16268</v>
      </c>
    </row>
    <row r="4243" spans="1:2">
      <c r="A4243">
        <v>8983</v>
      </c>
      <c r="B4243" t="s">
        <v>16269</v>
      </c>
    </row>
    <row r="4244" spans="1:2">
      <c r="A4244">
        <v>8984</v>
      </c>
      <c r="B4244" t="s">
        <v>16270</v>
      </c>
    </row>
    <row r="4245" spans="1:2">
      <c r="A4245">
        <v>8985</v>
      </c>
      <c r="B4245" t="s">
        <v>16271</v>
      </c>
    </row>
    <row r="4246" spans="1:2">
      <c r="A4246">
        <v>8986</v>
      </c>
      <c r="B4246" t="s">
        <v>1071</v>
      </c>
    </row>
    <row r="4247" spans="1:2">
      <c r="A4247">
        <v>8987</v>
      </c>
      <c r="B4247" t="s">
        <v>16272</v>
      </c>
    </row>
    <row r="4248" spans="1:2">
      <c r="A4248">
        <v>8988</v>
      </c>
      <c r="B4248" t="s">
        <v>16273</v>
      </c>
    </row>
    <row r="4249" spans="1:2">
      <c r="A4249">
        <v>8989</v>
      </c>
      <c r="B4249" t="s">
        <v>16274</v>
      </c>
    </row>
    <row r="4250" spans="1:2">
      <c r="A4250">
        <v>8990</v>
      </c>
      <c r="B4250" t="s">
        <v>16275</v>
      </c>
    </row>
    <row r="4251" spans="1:2">
      <c r="A4251">
        <v>8991</v>
      </c>
      <c r="B4251" t="s">
        <v>16276</v>
      </c>
    </row>
    <row r="4252" spans="1:2">
      <c r="A4252">
        <v>8992</v>
      </c>
      <c r="B4252" t="s">
        <v>16277</v>
      </c>
    </row>
    <row r="4253" spans="1:2">
      <c r="A4253">
        <v>8993</v>
      </c>
      <c r="B4253" t="s">
        <v>16278</v>
      </c>
    </row>
    <row r="4254" spans="1:2">
      <c r="A4254">
        <v>8994</v>
      </c>
      <c r="B4254" t="s">
        <v>1839</v>
      </c>
    </row>
    <row r="4255" spans="1:2">
      <c r="A4255">
        <v>8995</v>
      </c>
      <c r="B4255" t="s">
        <v>16279</v>
      </c>
    </row>
    <row r="4256" spans="1:2">
      <c r="A4256">
        <v>8996</v>
      </c>
      <c r="B4256" t="s">
        <v>16280</v>
      </c>
    </row>
    <row r="4257" spans="1:2">
      <c r="A4257">
        <v>8997</v>
      </c>
      <c r="B4257" t="s">
        <v>16281</v>
      </c>
    </row>
    <row r="4258" spans="1:2">
      <c r="A4258">
        <v>8998</v>
      </c>
      <c r="B4258" t="s">
        <v>16282</v>
      </c>
    </row>
    <row r="4259" spans="1:2">
      <c r="A4259">
        <v>8999</v>
      </c>
      <c r="B4259" t="s">
        <v>16283</v>
      </c>
    </row>
    <row r="4260" spans="1:2">
      <c r="A4260">
        <v>9000</v>
      </c>
      <c r="B4260" t="s">
        <v>16284</v>
      </c>
    </row>
    <row r="4261" spans="1:2">
      <c r="A4261">
        <v>9001</v>
      </c>
      <c r="B4261" t="s">
        <v>16285</v>
      </c>
    </row>
    <row r="4262" spans="1:2">
      <c r="A4262">
        <v>9002</v>
      </c>
      <c r="B4262" t="s">
        <v>16286</v>
      </c>
    </row>
    <row r="4263" spans="1:2">
      <c r="A4263">
        <v>9003</v>
      </c>
      <c r="B4263" t="s">
        <v>16287</v>
      </c>
    </row>
    <row r="4264" spans="1:2">
      <c r="A4264">
        <v>9004</v>
      </c>
      <c r="B4264" t="s">
        <v>16288</v>
      </c>
    </row>
    <row r="4265" spans="1:2">
      <c r="A4265">
        <v>9005</v>
      </c>
      <c r="B4265" t="s">
        <v>16289</v>
      </c>
    </row>
    <row r="4266" spans="1:2">
      <c r="A4266">
        <v>9006</v>
      </c>
      <c r="B4266" t="s">
        <v>16290</v>
      </c>
    </row>
    <row r="4267" spans="1:2">
      <c r="A4267">
        <v>9007</v>
      </c>
      <c r="B4267" t="s">
        <v>16291</v>
      </c>
    </row>
    <row r="4268" spans="1:2">
      <c r="A4268">
        <v>9008</v>
      </c>
      <c r="B4268" t="s">
        <v>16292</v>
      </c>
    </row>
    <row r="4269" spans="1:2">
      <c r="A4269">
        <v>9009</v>
      </c>
      <c r="B4269" t="s">
        <v>16293</v>
      </c>
    </row>
    <row r="4270" spans="1:2">
      <c r="A4270">
        <v>9010</v>
      </c>
      <c r="B4270" t="s">
        <v>16294</v>
      </c>
    </row>
    <row r="4271" spans="1:2">
      <c r="A4271">
        <v>9011</v>
      </c>
      <c r="B4271" t="s">
        <v>16295</v>
      </c>
    </row>
    <row r="4272" spans="1:2">
      <c r="A4272">
        <v>9012</v>
      </c>
      <c r="B4272" t="s">
        <v>16296</v>
      </c>
    </row>
    <row r="4273" spans="1:2">
      <c r="A4273">
        <v>9013</v>
      </c>
      <c r="B4273" t="s">
        <v>16297</v>
      </c>
    </row>
    <row r="4274" spans="1:2">
      <c r="A4274">
        <v>9014</v>
      </c>
      <c r="B4274" t="s">
        <v>16298</v>
      </c>
    </row>
    <row r="4275" spans="1:2">
      <c r="A4275">
        <v>9015</v>
      </c>
      <c r="B4275" t="s">
        <v>16299</v>
      </c>
    </row>
    <row r="4276" spans="1:2">
      <c r="A4276">
        <v>9016</v>
      </c>
      <c r="B4276" t="s">
        <v>16300</v>
      </c>
    </row>
    <row r="4277" spans="1:2">
      <c r="A4277">
        <v>9017</v>
      </c>
      <c r="B4277" t="s">
        <v>16301</v>
      </c>
    </row>
    <row r="4278" spans="1:2">
      <c r="A4278">
        <v>9018</v>
      </c>
      <c r="B4278" t="s">
        <v>16302</v>
      </c>
    </row>
    <row r="4279" spans="1:2">
      <c r="A4279">
        <v>9019</v>
      </c>
      <c r="B4279" t="s">
        <v>16303</v>
      </c>
    </row>
    <row r="4280" spans="1:2">
      <c r="A4280">
        <v>9020</v>
      </c>
      <c r="B4280" t="s">
        <v>16304</v>
      </c>
    </row>
    <row r="4281" spans="1:2">
      <c r="A4281">
        <v>9021</v>
      </c>
      <c r="B4281" t="s">
        <v>16305</v>
      </c>
    </row>
    <row r="4282" spans="1:2">
      <c r="A4282">
        <v>9022</v>
      </c>
      <c r="B4282" t="s">
        <v>16306</v>
      </c>
    </row>
    <row r="4283" spans="1:2">
      <c r="A4283">
        <v>9023</v>
      </c>
      <c r="B4283" t="s">
        <v>16307</v>
      </c>
    </row>
    <row r="4284" spans="1:2">
      <c r="A4284">
        <v>9024</v>
      </c>
      <c r="B4284" t="s">
        <v>16308</v>
      </c>
    </row>
    <row r="4285" spans="1:2">
      <c r="A4285">
        <v>9025</v>
      </c>
      <c r="B4285" t="s">
        <v>248</v>
      </c>
    </row>
    <row r="4286" spans="1:2">
      <c r="A4286">
        <v>9026</v>
      </c>
      <c r="B4286" t="s">
        <v>16309</v>
      </c>
    </row>
    <row r="4287" spans="1:2">
      <c r="A4287">
        <v>9027</v>
      </c>
      <c r="B4287" t="s">
        <v>594</v>
      </c>
    </row>
    <row r="4288" spans="1:2">
      <c r="A4288">
        <v>9028</v>
      </c>
      <c r="B4288" t="s">
        <v>16310</v>
      </c>
    </row>
    <row r="4289" spans="1:2">
      <c r="A4289">
        <v>9029</v>
      </c>
      <c r="B4289" t="s">
        <v>16311</v>
      </c>
    </row>
    <row r="4290" spans="1:2">
      <c r="A4290">
        <v>9030</v>
      </c>
      <c r="B4290" t="s">
        <v>16312</v>
      </c>
    </row>
    <row r="4291" spans="1:2">
      <c r="A4291">
        <v>9031</v>
      </c>
      <c r="B4291" t="s">
        <v>16313</v>
      </c>
    </row>
    <row r="4292" spans="1:2">
      <c r="A4292">
        <v>9032</v>
      </c>
      <c r="B4292" t="s">
        <v>16314</v>
      </c>
    </row>
    <row r="4293" spans="1:2">
      <c r="A4293">
        <v>9033</v>
      </c>
      <c r="B4293" t="s">
        <v>16315</v>
      </c>
    </row>
    <row r="4294" spans="1:2">
      <c r="A4294">
        <v>9034</v>
      </c>
      <c r="B4294" t="s">
        <v>16316</v>
      </c>
    </row>
    <row r="4295" spans="1:2">
      <c r="A4295">
        <v>9035</v>
      </c>
      <c r="B4295" s="2">
        <v>40193</v>
      </c>
    </row>
    <row r="4296" spans="1:2">
      <c r="A4296">
        <v>9036</v>
      </c>
      <c r="B4296" t="s">
        <v>16317</v>
      </c>
    </row>
    <row r="4297" spans="1:2">
      <c r="A4297">
        <v>9037</v>
      </c>
      <c r="B4297" t="s">
        <v>16318</v>
      </c>
    </row>
    <row r="4298" spans="1:2">
      <c r="A4298">
        <v>9038</v>
      </c>
      <c r="B4298" t="s">
        <v>16319</v>
      </c>
    </row>
    <row r="4299" spans="1:2">
      <c r="A4299">
        <v>9039</v>
      </c>
      <c r="B4299" t="s">
        <v>16320</v>
      </c>
    </row>
    <row r="4300" spans="1:2">
      <c r="A4300">
        <v>9040</v>
      </c>
      <c r="B4300" t="s">
        <v>16321</v>
      </c>
    </row>
    <row r="4301" spans="1:2">
      <c r="A4301">
        <v>9041</v>
      </c>
      <c r="B4301" t="s">
        <v>16322</v>
      </c>
    </row>
    <row r="4302" spans="1:2">
      <c r="A4302">
        <v>9042</v>
      </c>
      <c r="B4302" t="s">
        <v>16323</v>
      </c>
    </row>
    <row r="4303" spans="1:2">
      <c r="A4303">
        <v>9043</v>
      </c>
      <c r="B4303" t="s">
        <v>16324</v>
      </c>
    </row>
    <row r="4304" spans="1:2">
      <c r="A4304">
        <v>9044</v>
      </c>
      <c r="B4304" t="s">
        <v>16325</v>
      </c>
    </row>
    <row r="4305" spans="1:2">
      <c r="A4305">
        <v>9045</v>
      </c>
      <c r="B4305" t="s">
        <v>16326</v>
      </c>
    </row>
    <row r="4306" spans="1:2">
      <c r="A4306">
        <v>9046</v>
      </c>
      <c r="B4306" t="s">
        <v>155</v>
      </c>
    </row>
    <row r="4307" spans="1:2">
      <c r="A4307">
        <v>9047</v>
      </c>
      <c r="B4307" t="s">
        <v>16327</v>
      </c>
    </row>
    <row r="4308" spans="1:2">
      <c r="A4308">
        <v>9048</v>
      </c>
      <c r="B4308" t="s">
        <v>16328</v>
      </c>
    </row>
    <row r="4309" spans="1:2">
      <c r="A4309">
        <v>9049</v>
      </c>
      <c r="B4309" t="s">
        <v>16329</v>
      </c>
    </row>
    <row r="4310" spans="1:2">
      <c r="A4310">
        <v>9050</v>
      </c>
      <c r="B4310" t="s">
        <v>16330</v>
      </c>
    </row>
    <row r="4311" spans="1:2">
      <c r="A4311">
        <v>9051</v>
      </c>
      <c r="B4311" t="s">
        <v>16331</v>
      </c>
    </row>
    <row r="4312" spans="1:2">
      <c r="A4312">
        <v>9052</v>
      </c>
      <c r="B4312" t="s">
        <v>16332</v>
      </c>
    </row>
    <row r="4313" spans="1:2">
      <c r="A4313">
        <v>9053</v>
      </c>
      <c r="B4313" t="s">
        <v>16333</v>
      </c>
    </row>
    <row r="4314" spans="1:2">
      <c r="A4314">
        <v>9054</v>
      </c>
      <c r="B4314" t="s">
        <v>16334</v>
      </c>
    </row>
    <row r="4315" spans="1:2">
      <c r="A4315">
        <v>9055</v>
      </c>
      <c r="B4315" t="s">
        <v>16335</v>
      </c>
    </row>
    <row r="4316" spans="1:2">
      <c r="A4316">
        <v>9056</v>
      </c>
      <c r="B4316" t="s">
        <v>16336</v>
      </c>
    </row>
    <row r="4317" spans="1:2">
      <c r="A4317">
        <v>9057</v>
      </c>
      <c r="B4317" t="s">
        <v>16337</v>
      </c>
    </row>
    <row r="4318" spans="1:2">
      <c r="A4318">
        <v>9058</v>
      </c>
      <c r="B4318" t="s">
        <v>16338</v>
      </c>
    </row>
    <row r="4319" spans="1:2">
      <c r="A4319">
        <v>9059</v>
      </c>
      <c r="B4319" t="s">
        <v>16339</v>
      </c>
    </row>
    <row r="4320" spans="1:2">
      <c r="A4320">
        <v>9060</v>
      </c>
      <c r="B4320">
        <v>6</v>
      </c>
    </row>
    <row r="4321" spans="1:2">
      <c r="A4321">
        <v>9061</v>
      </c>
      <c r="B4321" t="s">
        <v>16340</v>
      </c>
    </row>
    <row r="4322" spans="1:2">
      <c r="A4322">
        <v>9062</v>
      </c>
      <c r="B4322" t="s">
        <v>1196</v>
      </c>
    </row>
    <row r="4323" spans="1:2">
      <c r="A4323">
        <v>9063</v>
      </c>
      <c r="B4323" t="s">
        <v>16341</v>
      </c>
    </row>
    <row r="4324" spans="1:2">
      <c r="A4324">
        <v>9064</v>
      </c>
      <c r="B4324" t="s">
        <v>16342</v>
      </c>
    </row>
    <row r="4325" spans="1:2">
      <c r="A4325">
        <v>9065</v>
      </c>
      <c r="B4325" t="s">
        <v>16343</v>
      </c>
    </row>
    <row r="4326" spans="1:2">
      <c r="A4326">
        <v>9066</v>
      </c>
      <c r="B4326" t="s">
        <v>16344</v>
      </c>
    </row>
    <row r="4327" spans="1:2">
      <c r="A4327">
        <v>9067</v>
      </c>
      <c r="B4327" t="s">
        <v>16345</v>
      </c>
    </row>
    <row r="4328" spans="1:2">
      <c r="A4328">
        <v>9068</v>
      </c>
      <c r="B4328" t="s">
        <v>16346</v>
      </c>
    </row>
    <row r="4329" spans="1:2">
      <c r="A4329">
        <v>9069</v>
      </c>
      <c r="B4329" t="s">
        <v>16347</v>
      </c>
    </row>
    <row r="4330" spans="1:2">
      <c r="A4330">
        <v>9070</v>
      </c>
      <c r="B4330" t="s">
        <v>16348</v>
      </c>
    </row>
    <row r="4331" spans="1:2">
      <c r="A4331">
        <v>9071</v>
      </c>
      <c r="B4331" t="s">
        <v>16349</v>
      </c>
    </row>
    <row r="4332" spans="1:2">
      <c r="A4332">
        <v>9072</v>
      </c>
      <c r="B4332" t="s">
        <v>16350</v>
      </c>
    </row>
    <row r="4333" spans="1:2">
      <c r="A4333">
        <v>9073</v>
      </c>
      <c r="B4333" t="s">
        <v>16351</v>
      </c>
    </row>
    <row r="4334" spans="1:2">
      <c r="A4334">
        <v>9074</v>
      </c>
      <c r="B4334" t="s">
        <v>16352</v>
      </c>
    </row>
    <row r="4335" spans="1:2">
      <c r="A4335">
        <v>9075</v>
      </c>
      <c r="B4335" t="s">
        <v>16353</v>
      </c>
    </row>
    <row r="4336" spans="1:2">
      <c r="A4336">
        <v>9076</v>
      </c>
      <c r="B4336" t="s">
        <v>16354</v>
      </c>
    </row>
    <row r="4337" spans="1:2">
      <c r="A4337">
        <v>9077</v>
      </c>
      <c r="B4337" t="s">
        <v>16355</v>
      </c>
    </row>
    <row r="4338" spans="1:2">
      <c r="A4338">
        <v>9078</v>
      </c>
      <c r="B4338" t="s">
        <v>436</v>
      </c>
    </row>
    <row r="4339" spans="1:2">
      <c r="A4339">
        <v>9079</v>
      </c>
      <c r="B4339" t="s">
        <v>396</v>
      </c>
    </row>
    <row r="4340" spans="1:2">
      <c r="A4340">
        <v>9080</v>
      </c>
      <c r="B4340" t="s">
        <v>16356</v>
      </c>
    </row>
    <row r="4341" spans="1:2">
      <c r="A4341">
        <v>9081</v>
      </c>
      <c r="B4341" t="s">
        <v>16357</v>
      </c>
    </row>
    <row r="4342" spans="1:2">
      <c r="A4342">
        <v>9082</v>
      </c>
      <c r="B4342" t="s">
        <v>16358</v>
      </c>
    </row>
    <row r="4343" spans="1:2">
      <c r="A4343">
        <v>9083</v>
      </c>
      <c r="B4343" t="s">
        <v>16359</v>
      </c>
    </row>
    <row r="4344" spans="1:2">
      <c r="A4344">
        <v>9084</v>
      </c>
      <c r="B4344" t="s">
        <v>16360</v>
      </c>
    </row>
    <row r="4345" spans="1:2">
      <c r="A4345">
        <v>9085</v>
      </c>
      <c r="B4345" t="s">
        <v>16361</v>
      </c>
    </row>
    <row r="4346" spans="1:2">
      <c r="A4346">
        <v>9086</v>
      </c>
      <c r="B4346" t="s">
        <v>16362</v>
      </c>
    </row>
    <row r="4347" spans="1:2">
      <c r="A4347">
        <v>9087</v>
      </c>
      <c r="B4347" t="s">
        <v>16363</v>
      </c>
    </row>
    <row r="4348" spans="1:2">
      <c r="A4348">
        <v>9088</v>
      </c>
      <c r="B4348" t="s">
        <v>16364</v>
      </c>
    </row>
    <row r="4349" spans="1:2">
      <c r="A4349">
        <v>9089</v>
      </c>
      <c r="B4349" t="s">
        <v>16365</v>
      </c>
    </row>
    <row r="4350" spans="1:2">
      <c r="A4350">
        <v>9090</v>
      </c>
      <c r="B4350" t="s">
        <v>16366</v>
      </c>
    </row>
    <row r="4351" spans="1:2">
      <c r="A4351">
        <v>9091</v>
      </c>
      <c r="B4351" t="s">
        <v>16367</v>
      </c>
    </row>
    <row r="4352" spans="1:2">
      <c r="A4352">
        <v>9092</v>
      </c>
      <c r="B4352" t="s">
        <v>16368</v>
      </c>
    </row>
    <row r="4353" spans="1:2">
      <c r="A4353">
        <v>9093</v>
      </c>
      <c r="B4353" t="s">
        <v>16369</v>
      </c>
    </row>
    <row r="4354" spans="1:2">
      <c r="A4354">
        <v>9094</v>
      </c>
      <c r="B4354" t="s">
        <v>16370</v>
      </c>
    </row>
    <row r="4355" spans="1:2">
      <c r="A4355">
        <v>9095</v>
      </c>
      <c r="B4355" t="s">
        <v>16371</v>
      </c>
    </row>
    <row r="4356" spans="1:2">
      <c r="A4356">
        <v>9096</v>
      </c>
      <c r="B4356" t="s">
        <v>16372</v>
      </c>
    </row>
    <row r="4357" spans="1:2">
      <c r="A4357">
        <v>9097</v>
      </c>
      <c r="B4357" t="s">
        <v>16373</v>
      </c>
    </row>
    <row r="4358" spans="1:2">
      <c r="A4358">
        <v>9098</v>
      </c>
      <c r="B4358" t="s">
        <v>16374</v>
      </c>
    </row>
    <row r="4359" spans="1:2">
      <c r="A4359">
        <v>9099</v>
      </c>
      <c r="B4359" t="s">
        <v>16375</v>
      </c>
    </row>
    <row r="4360" spans="1:2">
      <c r="A4360">
        <v>9100</v>
      </c>
      <c r="B4360" t="s">
        <v>16376</v>
      </c>
    </row>
    <row r="4361" spans="1:2">
      <c r="A4361">
        <v>9101</v>
      </c>
      <c r="B4361" t="s">
        <v>16377</v>
      </c>
    </row>
    <row r="4362" spans="1:2">
      <c r="A4362">
        <v>9102</v>
      </c>
      <c r="B4362" t="s">
        <v>16378</v>
      </c>
    </row>
    <row r="4363" spans="1:2">
      <c r="A4363">
        <v>9103</v>
      </c>
      <c r="B4363" t="s">
        <v>16379</v>
      </c>
    </row>
    <row r="4364" spans="1:2">
      <c r="A4364">
        <v>9104</v>
      </c>
      <c r="B4364" t="s">
        <v>16380</v>
      </c>
    </row>
    <row r="4365" spans="1:2">
      <c r="A4365">
        <v>9105</v>
      </c>
      <c r="B4365" t="s">
        <v>16381</v>
      </c>
    </row>
    <row r="4366" spans="1:2">
      <c r="A4366">
        <v>9106</v>
      </c>
      <c r="B4366" t="s">
        <v>16382</v>
      </c>
    </row>
    <row r="4367" spans="1:2">
      <c r="A4367">
        <v>9107</v>
      </c>
      <c r="B4367" t="s">
        <v>16383</v>
      </c>
    </row>
    <row r="4368" spans="1:2">
      <c r="A4368">
        <v>9108</v>
      </c>
      <c r="B4368" t="s">
        <v>16384</v>
      </c>
    </row>
    <row r="4369" spans="1:2">
      <c r="A4369">
        <v>9109</v>
      </c>
      <c r="B4369" t="s">
        <v>16385</v>
      </c>
    </row>
    <row r="4370" spans="1:2">
      <c r="A4370">
        <v>9110</v>
      </c>
      <c r="B4370" t="s">
        <v>16386</v>
      </c>
    </row>
    <row r="4371" spans="1:2">
      <c r="A4371">
        <v>9111</v>
      </c>
      <c r="B4371" t="s">
        <v>16387</v>
      </c>
    </row>
    <row r="4372" spans="1:2">
      <c r="A4372">
        <v>9112</v>
      </c>
      <c r="B4372" t="s">
        <v>16388</v>
      </c>
    </row>
    <row r="4373" spans="1:2">
      <c r="A4373">
        <v>9113</v>
      </c>
      <c r="B4373" t="s">
        <v>16389</v>
      </c>
    </row>
    <row r="4374" spans="1:2">
      <c r="A4374">
        <v>9114</v>
      </c>
      <c r="B4374" t="s">
        <v>914</v>
      </c>
    </row>
    <row r="4375" spans="1:2">
      <c r="A4375">
        <v>9115</v>
      </c>
      <c r="B4375" t="s">
        <v>16390</v>
      </c>
    </row>
    <row r="4376" spans="1:2">
      <c r="A4376">
        <v>9116</v>
      </c>
      <c r="B4376" t="s">
        <v>16391</v>
      </c>
    </row>
    <row r="4377" spans="1:2">
      <c r="A4377">
        <v>9117</v>
      </c>
      <c r="B4377" t="s">
        <v>16392</v>
      </c>
    </row>
    <row r="4378" spans="1:2">
      <c r="A4378">
        <v>9118</v>
      </c>
      <c r="B4378" t="s">
        <v>16393</v>
      </c>
    </row>
    <row r="4379" spans="1:2">
      <c r="A4379">
        <v>9119</v>
      </c>
      <c r="B4379" t="s">
        <v>16394</v>
      </c>
    </row>
    <row r="4380" spans="1:2">
      <c r="A4380">
        <v>9120</v>
      </c>
      <c r="B4380" t="s">
        <v>16395</v>
      </c>
    </row>
    <row r="4381" spans="1:2">
      <c r="A4381">
        <v>9121</v>
      </c>
      <c r="B4381" t="s">
        <v>16396</v>
      </c>
    </row>
    <row r="4382" spans="1:2">
      <c r="A4382">
        <v>9122</v>
      </c>
      <c r="B4382" t="s">
        <v>16397</v>
      </c>
    </row>
    <row r="4383" spans="1:2">
      <c r="A4383">
        <v>9123</v>
      </c>
      <c r="B4383" t="s">
        <v>16398</v>
      </c>
    </row>
    <row r="4384" spans="1:2">
      <c r="A4384">
        <v>9124</v>
      </c>
      <c r="B4384" t="s">
        <v>16399</v>
      </c>
    </row>
    <row r="4385" spans="1:2">
      <c r="A4385">
        <v>9125</v>
      </c>
      <c r="B4385" t="s">
        <v>16400</v>
      </c>
    </row>
    <row r="4386" spans="1:2">
      <c r="A4386">
        <v>9126</v>
      </c>
      <c r="B4386" t="s">
        <v>16401</v>
      </c>
    </row>
    <row r="4387" spans="1:2">
      <c r="A4387">
        <v>9127</v>
      </c>
      <c r="B4387" t="s">
        <v>16402</v>
      </c>
    </row>
    <row r="4388" spans="1:2">
      <c r="A4388">
        <v>9128</v>
      </c>
      <c r="B4388" t="s">
        <v>16403</v>
      </c>
    </row>
    <row r="4389" spans="1:2">
      <c r="A4389">
        <v>9129</v>
      </c>
      <c r="B4389" t="s">
        <v>16404</v>
      </c>
    </row>
    <row r="4390" spans="1:2">
      <c r="A4390">
        <v>9130</v>
      </c>
      <c r="B4390" t="s">
        <v>16405</v>
      </c>
    </row>
    <row r="4391" spans="1:2">
      <c r="A4391">
        <v>9131</v>
      </c>
      <c r="B4391" t="s">
        <v>16406</v>
      </c>
    </row>
    <row r="4392" spans="1:2">
      <c r="A4392">
        <v>9132</v>
      </c>
      <c r="B4392" t="s">
        <v>16407</v>
      </c>
    </row>
    <row r="4393" spans="1:2">
      <c r="A4393">
        <v>9133</v>
      </c>
      <c r="B4393" t="s">
        <v>16408</v>
      </c>
    </row>
    <row r="4394" spans="1:2">
      <c r="A4394">
        <v>9134</v>
      </c>
      <c r="B4394" t="s">
        <v>16409</v>
      </c>
    </row>
    <row r="4395" spans="1:2">
      <c r="A4395">
        <v>9135</v>
      </c>
      <c r="B4395" t="s">
        <v>16410</v>
      </c>
    </row>
    <row r="4396" spans="1:2">
      <c r="A4396">
        <v>9136</v>
      </c>
      <c r="B4396" t="s">
        <v>16411</v>
      </c>
    </row>
    <row r="4397" spans="1:2">
      <c r="A4397">
        <v>9137</v>
      </c>
      <c r="B4397" t="s">
        <v>2163</v>
      </c>
    </row>
    <row r="4398" spans="1:2">
      <c r="A4398">
        <v>9138</v>
      </c>
      <c r="B4398" t="s">
        <v>16412</v>
      </c>
    </row>
    <row r="4399" spans="1:2">
      <c r="A4399">
        <v>9139</v>
      </c>
      <c r="B4399" t="s">
        <v>16413</v>
      </c>
    </row>
    <row r="4400" spans="1:2">
      <c r="A4400">
        <v>9140</v>
      </c>
      <c r="B4400" t="s">
        <v>498</v>
      </c>
    </row>
    <row r="4401" spans="1:2">
      <c r="A4401">
        <v>9141</v>
      </c>
      <c r="B4401" t="s">
        <v>16414</v>
      </c>
    </row>
    <row r="4402" spans="1:2">
      <c r="A4402">
        <v>9142</v>
      </c>
      <c r="B4402" t="s">
        <v>16415</v>
      </c>
    </row>
    <row r="4403" spans="1:2">
      <c r="A4403">
        <v>9143</v>
      </c>
      <c r="B4403" t="s">
        <v>16416</v>
      </c>
    </row>
    <row r="4404" spans="1:2">
      <c r="A4404">
        <v>9144</v>
      </c>
      <c r="B4404" t="s">
        <v>16417</v>
      </c>
    </row>
    <row r="4405" spans="1:2">
      <c r="A4405">
        <v>9145</v>
      </c>
      <c r="B4405" t="s">
        <v>16418</v>
      </c>
    </row>
    <row r="4406" spans="1:2">
      <c r="A4406">
        <v>9146</v>
      </c>
      <c r="B4406" t="s">
        <v>16419</v>
      </c>
    </row>
    <row r="4407" spans="1:2">
      <c r="A4407">
        <v>9147</v>
      </c>
      <c r="B4407" t="s">
        <v>16420</v>
      </c>
    </row>
    <row r="4408" spans="1:2">
      <c r="A4408">
        <v>9148</v>
      </c>
      <c r="B4408" t="s">
        <v>16421</v>
      </c>
    </row>
    <row r="4409" spans="1:2">
      <c r="A4409">
        <v>9149</v>
      </c>
      <c r="B4409" t="s">
        <v>16422</v>
      </c>
    </row>
    <row r="4410" spans="1:2">
      <c r="A4410">
        <v>9150</v>
      </c>
      <c r="B4410" t="s">
        <v>16423</v>
      </c>
    </row>
    <row r="4411" spans="1:2">
      <c r="A4411">
        <v>9151</v>
      </c>
      <c r="B4411" t="s">
        <v>16424</v>
      </c>
    </row>
    <row r="4412" spans="1:2">
      <c r="A4412">
        <v>9152</v>
      </c>
      <c r="B4412" t="s">
        <v>16425</v>
      </c>
    </row>
    <row r="4413" spans="1:2">
      <c r="A4413">
        <v>9153</v>
      </c>
      <c r="B4413" t="s">
        <v>16426</v>
      </c>
    </row>
    <row r="4414" spans="1:2">
      <c r="A4414">
        <v>9154</v>
      </c>
      <c r="B4414">
        <v>1904</v>
      </c>
    </row>
    <row r="4415" spans="1:2">
      <c r="A4415">
        <v>9155</v>
      </c>
      <c r="B4415" t="s">
        <v>16427</v>
      </c>
    </row>
    <row r="4416" spans="1:2">
      <c r="A4416">
        <v>9156</v>
      </c>
      <c r="B4416" t="s">
        <v>16428</v>
      </c>
    </row>
    <row r="4417" spans="1:2">
      <c r="A4417">
        <v>9157</v>
      </c>
      <c r="B4417" t="s">
        <v>16429</v>
      </c>
    </row>
    <row r="4418" spans="1:2">
      <c r="A4418">
        <v>9158</v>
      </c>
      <c r="B4418" t="s">
        <v>16430</v>
      </c>
    </row>
    <row r="4419" spans="1:2">
      <c r="A4419">
        <v>9159</v>
      </c>
      <c r="B4419" t="s">
        <v>16431</v>
      </c>
    </row>
    <row r="4420" spans="1:2">
      <c r="A4420">
        <v>9160</v>
      </c>
      <c r="B4420" t="s">
        <v>2136</v>
      </c>
    </row>
    <row r="4421" spans="1:2">
      <c r="A4421">
        <v>9161</v>
      </c>
      <c r="B4421" t="s">
        <v>16432</v>
      </c>
    </row>
    <row r="4422" spans="1:2">
      <c r="A4422">
        <v>9162</v>
      </c>
      <c r="B4422" t="s">
        <v>16433</v>
      </c>
    </row>
    <row r="4423" spans="1:2">
      <c r="A4423">
        <v>9163</v>
      </c>
      <c r="B4423" t="s">
        <v>16434</v>
      </c>
    </row>
    <row r="4424" spans="1:2">
      <c r="A4424">
        <v>9164</v>
      </c>
      <c r="B4424" t="s">
        <v>16435</v>
      </c>
    </row>
    <row r="4425" spans="1:2">
      <c r="A4425">
        <v>9165</v>
      </c>
      <c r="B4425" t="s">
        <v>16436</v>
      </c>
    </row>
    <row r="4426" spans="1:2">
      <c r="A4426">
        <v>9166</v>
      </c>
      <c r="B4426" t="s">
        <v>16437</v>
      </c>
    </row>
    <row r="4427" spans="1:2">
      <c r="A4427">
        <v>9167</v>
      </c>
      <c r="B4427" t="s">
        <v>16438</v>
      </c>
    </row>
    <row r="4428" spans="1:2">
      <c r="A4428">
        <v>9168</v>
      </c>
      <c r="B4428" t="s">
        <v>16439</v>
      </c>
    </row>
    <row r="4429" spans="1:2">
      <c r="A4429">
        <v>9169</v>
      </c>
      <c r="B4429" t="s">
        <v>514</v>
      </c>
    </row>
    <row r="4430" spans="1:2">
      <c r="A4430">
        <v>9170</v>
      </c>
      <c r="B4430" t="s">
        <v>16440</v>
      </c>
    </row>
    <row r="4431" spans="1:2">
      <c r="A4431">
        <v>9171</v>
      </c>
      <c r="B4431" t="s">
        <v>16441</v>
      </c>
    </row>
    <row r="4432" spans="1:2">
      <c r="A4432">
        <v>9172</v>
      </c>
      <c r="B4432" t="s">
        <v>16442</v>
      </c>
    </row>
    <row r="4433" spans="1:2">
      <c r="A4433">
        <v>9173</v>
      </c>
      <c r="B4433" t="s">
        <v>16443</v>
      </c>
    </row>
    <row r="4434" spans="1:2">
      <c r="A4434">
        <v>9174</v>
      </c>
      <c r="B4434" t="s">
        <v>16444</v>
      </c>
    </row>
    <row r="4435" spans="1:2">
      <c r="A4435">
        <v>9175</v>
      </c>
      <c r="B4435" t="s">
        <v>16445</v>
      </c>
    </row>
    <row r="4436" spans="1:2">
      <c r="A4436">
        <v>9176</v>
      </c>
      <c r="B4436" t="s">
        <v>16446</v>
      </c>
    </row>
    <row r="4437" spans="1:2">
      <c r="A4437">
        <v>9177</v>
      </c>
      <c r="B4437" t="s">
        <v>16447</v>
      </c>
    </row>
    <row r="4438" spans="1:2">
      <c r="A4438">
        <v>9178</v>
      </c>
      <c r="B4438" t="s">
        <v>16448</v>
      </c>
    </row>
    <row r="4439" spans="1:2">
      <c r="A4439">
        <v>9179</v>
      </c>
      <c r="B4439" t="s">
        <v>16449</v>
      </c>
    </row>
    <row r="4440" spans="1:2">
      <c r="A4440">
        <v>9180</v>
      </c>
      <c r="B4440" t="s">
        <v>16450</v>
      </c>
    </row>
    <row r="4441" spans="1:2">
      <c r="A4441">
        <v>9181</v>
      </c>
      <c r="B4441" t="s">
        <v>16451</v>
      </c>
    </row>
    <row r="4442" spans="1:2">
      <c r="A4442">
        <v>9182</v>
      </c>
      <c r="B4442" t="s">
        <v>16452</v>
      </c>
    </row>
    <row r="4443" spans="1:2">
      <c r="A4443">
        <v>9183</v>
      </c>
      <c r="B4443" t="s">
        <v>16453</v>
      </c>
    </row>
    <row r="4444" spans="1:2">
      <c r="A4444">
        <v>9184</v>
      </c>
      <c r="B4444" t="s">
        <v>16454</v>
      </c>
    </row>
    <row r="4445" spans="1:2">
      <c r="A4445">
        <v>9185</v>
      </c>
      <c r="B4445" t="s">
        <v>16455</v>
      </c>
    </row>
    <row r="4446" spans="1:2">
      <c r="A4446">
        <v>9186</v>
      </c>
      <c r="B4446" t="s">
        <v>16456</v>
      </c>
    </row>
    <row r="4447" spans="1:2">
      <c r="A4447">
        <v>9202</v>
      </c>
      <c r="B4447" t="s">
        <v>16457</v>
      </c>
    </row>
    <row r="4448" spans="1:2">
      <c r="A4448">
        <v>9222</v>
      </c>
      <c r="B4448" t="s">
        <v>16458</v>
      </c>
    </row>
    <row r="4449" spans="1:2">
      <c r="A4449">
        <v>9223</v>
      </c>
      <c r="B4449" t="s">
        <v>16459</v>
      </c>
    </row>
    <row r="4450" spans="1:2">
      <c r="A4450">
        <v>9224</v>
      </c>
      <c r="B4450" t="s">
        <v>16460</v>
      </c>
    </row>
    <row r="4451" spans="1:2">
      <c r="A4451">
        <v>9225</v>
      </c>
      <c r="B4451" t="s">
        <v>1074</v>
      </c>
    </row>
    <row r="4452" spans="1:2">
      <c r="A4452">
        <v>9226</v>
      </c>
      <c r="B4452" t="s">
        <v>16461</v>
      </c>
    </row>
    <row r="4453" spans="1:2">
      <c r="A4453">
        <v>9227</v>
      </c>
      <c r="B4453" t="s">
        <v>882</v>
      </c>
    </row>
    <row r="4454" spans="1:2">
      <c r="A4454">
        <v>9228</v>
      </c>
      <c r="B4454" t="s">
        <v>16462</v>
      </c>
    </row>
    <row r="4455" spans="1:2">
      <c r="A4455">
        <v>9229</v>
      </c>
      <c r="B4455" t="s">
        <v>16463</v>
      </c>
    </row>
    <row r="4456" spans="1:2">
      <c r="A4456">
        <v>9230</v>
      </c>
      <c r="B4456" t="s">
        <v>16464</v>
      </c>
    </row>
    <row r="4457" spans="1:2">
      <c r="A4457">
        <v>9231</v>
      </c>
      <c r="B4457" t="s">
        <v>16465</v>
      </c>
    </row>
    <row r="4458" spans="1:2">
      <c r="A4458">
        <v>9232</v>
      </c>
      <c r="B4458" t="s">
        <v>16466</v>
      </c>
    </row>
    <row r="4459" spans="1:2">
      <c r="A4459">
        <v>9233</v>
      </c>
      <c r="B4459" t="s">
        <v>16467</v>
      </c>
    </row>
    <row r="4460" spans="1:2">
      <c r="A4460">
        <v>9234</v>
      </c>
      <c r="B4460" t="s">
        <v>16468</v>
      </c>
    </row>
    <row r="4461" spans="1:2">
      <c r="A4461">
        <v>9235</v>
      </c>
      <c r="B4461" t="s">
        <v>16469</v>
      </c>
    </row>
    <row r="4462" spans="1:2">
      <c r="A4462">
        <v>9236</v>
      </c>
      <c r="B4462" t="s">
        <v>16470</v>
      </c>
    </row>
    <row r="4463" spans="1:2">
      <c r="A4463">
        <v>9237</v>
      </c>
      <c r="B4463" t="s">
        <v>16471</v>
      </c>
    </row>
    <row r="4464" spans="1:2">
      <c r="A4464">
        <v>9238</v>
      </c>
      <c r="B4464" t="s">
        <v>16472</v>
      </c>
    </row>
    <row r="4465" spans="1:2">
      <c r="A4465">
        <v>9239</v>
      </c>
      <c r="B4465" t="s">
        <v>16473</v>
      </c>
    </row>
    <row r="4466" spans="1:2">
      <c r="A4466">
        <v>9240</v>
      </c>
      <c r="B4466" t="s">
        <v>16474</v>
      </c>
    </row>
    <row r="4467" spans="1:2">
      <c r="A4467">
        <v>9241</v>
      </c>
      <c r="B4467" t="s">
        <v>228</v>
      </c>
    </row>
    <row r="4468" spans="1:2">
      <c r="A4468">
        <v>9242</v>
      </c>
      <c r="B4468" t="s">
        <v>16475</v>
      </c>
    </row>
    <row r="4469" spans="1:2">
      <c r="A4469">
        <v>9243</v>
      </c>
      <c r="B4469" t="s">
        <v>16476</v>
      </c>
    </row>
    <row r="4470" spans="1:2">
      <c r="A4470">
        <v>9244</v>
      </c>
      <c r="B4470" t="s">
        <v>16477</v>
      </c>
    </row>
    <row r="4471" spans="1:2">
      <c r="A4471">
        <v>9245</v>
      </c>
      <c r="B4471" t="s">
        <v>16478</v>
      </c>
    </row>
    <row r="4472" spans="1:2">
      <c r="A4472">
        <v>9246</v>
      </c>
      <c r="B4472" t="s">
        <v>16479</v>
      </c>
    </row>
    <row r="4473" spans="1:2">
      <c r="A4473">
        <v>9247</v>
      </c>
      <c r="B4473" t="s">
        <v>16480</v>
      </c>
    </row>
    <row r="4474" spans="1:2">
      <c r="A4474">
        <v>9248</v>
      </c>
      <c r="B4474" t="s">
        <v>16481</v>
      </c>
    </row>
    <row r="4475" spans="1:2">
      <c r="A4475">
        <v>9249</v>
      </c>
      <c r="B4475" t="s">
        <v>16482</v>
      </c>
    </row>
    <row r="4476" spans="1:2">
      <c r="A4476">
        <v>9250</v>
      </c>
      <c r="B4476">
        <v>7</v>
      </c>
    </row>
    <row r="4477" spans="1:2">
      <c r="A4477">
        <v>9251</v>
      </c>
      <c r="B4477" t="s">
        <v>16483</v>
      </c>
    </row>
    <row r="4478" spans="1:2">
      <c r="A4478">
        <v>9252</v>
      </c>
      <c r="B4478" t="s">
        <v>16484</v>
      </c>
    </row>
    <row r="4479" spans="1:2">
      <c r="A4479">
        <v>9253</v>
      </c>
      <c r="B4479" t="s">
        <v>16485</v>
      </c>
    </row>
    <row r="4480" spans="1:2">
      <c r="A4480">
        <v>9254</v>
      </c>
      <c r="B4480">
        <v>1172010</v>
      </c>
    </row>
    <row r="4481" spans="1:2">
      <c r="A4481">
        <v>9255</v>
      </c>
      <c r="B4481" s="2">
        <v>40181</v>
      </c>
    </row>
    <row r="4482" spans="1:2">
      <c r="A4482">
        <v>9256</v>
      </c>
      <c r="B4482" t="s">
        <v>16486</v>
      </c>
    </row>
    <row r="4483" spans="1:2">
      <c r="A4483">
        <v>9257</v>
      </c>
      <c r="B4483" t="s">
        <v>2000</v>
      </c>
    </row>
    <row r="4484" spans="1:2">
      <c r="A4484">
        <v>9258</v>
      </c>
      <c r="B4484" t="s">
        <v>16487</v>
      </c>
    </row>
    <row r="4485" spans="1:2">
      <c r="A4485">
        <v>9259</v>
      </c>
      <c r="B4485" t="s">
        <v>16488</v>
      </c>
    </row>
    <row r="4486" spans="1:2">
      <c r="A4486">
        <v>9260</v>
      </c>
      <c r="B4486" t="s">
        <v>891</v>
      </c>
    </row>
    <row r="4487" spans="1:2">
      <c r="A4487">
        <v>9261</v>
      </c>
      <c r="B4487" t="s">
        <v>16489</v>
      </c>
    </row>
    <row r="4488" spans="1:2">
      <c r="A4488">
        <v>9262</v>
      </c>
      <c r="B4488" t="s">
        <v>1947</v>
      </c>
    </row>
    <row r="4489" spans="1:2">
      <c r="A4489">
        <v>9263</v>
      </c>
      <c r="B4489" t="s">
        <v>16490</v>
      </c>
    </row>
    <row r="4490" spans="1:2">
      <c r="A4490">
        <v>9264</v>
      </c>
      <c r="B4490" t="s">
        <v>16491</v>
      </c>
    </row>
    <row r="4491" spans="1:2">
      <c r="A4491">
        <v>9265</v>
      </c>
      <c r="B4491" t="s">
        <v>16492</v>
      </c>
    </row>
    <row r="4492" spans="1:2">
      <c r="A4492">
        <v>9266</v>
      </c>
      <c r="B4492" t="s">
        <v>16493</v>
      </c>
    </row>
    <row r="4493" spans="1:2">
      <c r="A4493">
        <v>9267</v>
      </c>
      <c r="B4493" t="s">
        <v>16494</v>
      </c>
    </row>
    <row r="4494" spans="1:2">
      <c r="A4494">
        <v>9268</v>
      </c>
      <c r="B4494" t="s">
        <v>16495</v>
      </c>
    </row>
    <row r="4495" spans="1:2">
      <c r="A4495">
        <v>9269</v>
      </c>
      <c r="B4495" t="s">
        <v>16496</v>
      </c>
    </row>
    <row r="4496" spans="1:2">
      <c r="A4496">
        <v>9270</v>
      </c>
      <c r="B4496" t="s">
        <v>16497</v>
      </c>
    </row>
    <row r="4497" spans="1:2">
      <c r="A4497">
        <v>9271</v>
      </c>
      <c r="B4497" t="s">
        <v>16498</v>
      </c>
    </row>
    <row r="4498" spans="1:2">
      <c r="A4498">
        <v>9272</v>
      </c>
      <c r="B4498" t="s">
        <v>16499</v>
      </c>
    </row>
    <row r="4499" spans="1:2">
      <c r="A4499">
        <v>9273</v>
      </c>
      <c r="B4499" t="s">
        <v>16500</v>
      </c>
    </row>
    <row r="4500" spans="1:2">
      <c r="A4500">
        <v>9274</v>
      </c>
      <c r="B4500" t="s">
        <v>16501</v>
      </c>
    </row>
    <row r="4501" spans="1:2">
      <c r="A4501">
        <v>9275</v>
      </c>
      <c r="B4501" t="s">
        <v>16502</v>
      </c>
    </row>
    <row r="4502" spans="1:2">
      <c r="A4502">
        <v>9276</v>
      </c>
      <c r="B4502" t="s">
        <v>16503</v>
      </c>
    </row>
    <row r="4503" spans="1:2">
      <c r="A4503">
        <v>9277</v>
      </c>
      <c r="B4503" t="s">
        <v>16504</v>
      </c>
    </row>
    <row r="4504" spans="1:2">
      <c r="A4504">
        <v>9278</v>
      </c>
      <c r="B4504" t="s">
        <v>16505</v>
      </c>
    </row>
    <row r="4505" spans="1:2">
      <c r="A4505">
        <v>9279</v>
      </c>
      <c r="B4505" t="s">
        <v>16506</v>
      </c>
    </row>
    <row r="4506" spans="1:2">
      <c r="A4506">
        <v>9280</v>
      </c>
      <c r="B4506" t="s">
        <v>16507</v>
      </c>
    </row>
    <row r="4507" spans="1:2">
      <c r="A4507">
        <v>9281</v>
      </c>
      <c r="B4507" t="s">
        <v>16508</v>
      </c>
    </row>
    <row r="4508" spans="1:2">
      <c r="A4508">
        <v>9282</v>
      </c>
      <c r="B4508" t="s">
        <v>16509</v>
      </c>
    </row>
    <row r="4509" spans="1:2">
      <c r="A4509">
        <v>9283</v>
      </c>
      <c r="B4509" t="s">
        <v>16510</v>
      </c>
    </row>
    <row r="4510" spans="1:2">
      <c r="A4510">
        <v>9284</v>
      </c>
      <c r="B4510" t="s">
        <v>16511</v>
      </c>
    </row>
    <row r="4511" spans="1:2">
      <c r="A4511">
        <v>9285</v>
      </c>
      <c r="B4511" t="s">
        <v>16512</v>
      </c>
    </row>
    <row r="4512" spans="1:2">
      <c r="A4512">
        <v>9286</v>
      </c>
      <c r="B4512" s="2">
        <v>40252</v>
      </c>
    </row>
    <row r="4513" spans="1:2">
      <c r="A4513">
        <v>9287</v>
      </c>
      <c r="B4513" t="s">
        <v>16513</v>
      </c>
    </row>
    <row r="4514" spans="1:2">
      <c r="A4514">
        <v>9288</v>
      </c>
      <c r="B4514" t="s">
        <v>16514</v>
      </c>
    </row>
    <row r="4515" spans="1:2">
      <c r="A4515">
        <v>9289</v>
      </c>
      <c r="B4515">
        <v>97211</v>
      </c>
    </row>
    <row r="4516" spans="1:2">
      <c r="A4516">
        <v>9290</v>
      </c>
      <c r="B4516" t="s">
        <v>16515</v>
      </c>
    </row>
    <row r="4517" spans="1:2">
      <c r="A4517">
        <v>9291</v>
      </c>
      <c r="B4517" t="s">
        <v>16516</v>
      </c>
    </row>
    <row r="4518" spans="1:2">
      <c r="A4518">
        <v>9292</v>
      </c>
      <c r="B4518" t="s">
        <v>16517</v>
      </c>
    </row>
    <row r="4519" spans="1:2">
      <c r="A4519">
        <v>9293</v>
      </c>
      <c r="B4519" t="s">
        <v>16518</v>
      </c>
    </row>
    <row r="4520" spans="1:2">
      <c r="A4520">
        <v>9294</v>
      </c>
      <c r="B4520" t="s">
        <v>16519</v>
      </c>
    </row>
    <row r="4521" spans="1:2">
      <c r="A4521">
        <v>9295</v>
      </c>
      <c r="B4521" t="s">
        <v>16520</v>
      </c>
    </row>
    <row r="4522" spans="1:2">
      <c r="A4522">
        <v>9296</v>
      </c>
      <c r="B4522" t="s">
        <v>16521</v>
      </c>
    </row>
    <row r="4523" spans="1:2">
      <c r="A4523">
        <v>9297</v>
      </c>
      <c r="B4523" t="s">
        <v>16522</v>
      </c>
    </row>
    <row r="4524" spans="1:2">
      <c r="A4524">
        <v>9298</v>
      </c>
      <c r="B4524" t="s">
        <v>16523</v>
      </c>
    </row>
    <row r="4525" spans="1:2">
      <c r="A4525">
        <v>9299</v>
      </c>
      <c r="B4525" t="s">
        <v>16524</v>
      </c>
    </row>
    <row r="4526" spans="1:2">
      <c r="A4526">
        <v>9300</v>
      </c>
      <c r="B4526" t="s">
        <v>16525</v>
      </c>
    </row>
    <row r="4527" spans="1:2">
      <c r="A4527">
        <v>9301</v>
      </c>
      <c r="B4527" t="s">
        <v>16526</v>
      </c>
    </row>
    <row r="4528" spans="1:2">
      <c r="A4528">
        <v>9302</v>
      </c>
      <c r="B4528" t="s">
        <v>16527</v>
      </c>
    </row>
    <row r="4529" spans="1:2">
      <c r="A4529">
        <v>9303</v>
      </c>
      <c r="B4529" t="s">
        <v>16528</v>
      </c>
    </row>
    <row r="4530" spans="1:2">
      <c r="A4530">
        <v>9304</v>
      </c>
      <c r="B4530" t="s">
        <v>16529</v>
      </c>
    </row>
    <row r="4531" spans="1:2">
      <c r="A4531">
        <v>9305</v>
      </c>
      <c r="B4531" t="s">
        <v>16530</v>
      </c>
    </row>
    <row r="4532" spans="1:2">
      <c r="A4532">
        <v>9306</v>
      </c>
      <c r="B4532">
        <v>1516</v>
      </c>
    </row>
    <row r="4533" spans="1:2">
      <c r="A4533">
        <v>9307</v>
      </c>
      <c r="B4533" t="s">
        <v>16531</v>
      </c>
    </row>
    <row r="4534" spans="1:2">
      <c r="A4534">
        <v>9308</v>
      </c>
      <c r="B4534" t="s">
        <v>16532</v>
      </c>
    </row>
    <row r="4535" spans="1:2">
      <c r="A4535">
        <v>9309</v>
      </c>
      <c r="B4535" t="s">
        <v>16533</v>
      </c>
    </row>
    <row r="4536" spans="1:2">
      <c r="A4536">
        <v>9310</v>
      </c>
      <c r="B4536" t="s">
        <v>16534</v>
      </c>
    </row>
    <row r="4537" spans="1:2">
      <c r="A4537">
        <v>9311</v>
      </c>
      <c r="B4537" t="s">
        <v>16535</v>
      </c>
    </row>
    <row r="4538" spans="1:2">
      <c r="A4538">
        <v>9312</v>
      </c>
      <c r="B4538" t="s">
        <v>16536</v>
      </c>
    </row>
    <row r="4539" spans="1:2">
      <c r="A4539">
        <v>9313</v>
      </c>
      <c r="B4539" t="s">
        <v>16537</v>
      </c>
    </row>
    <row r="4540" spans="1:2">
      <c r="A4540">
        <v>9314</v>
      </c>
      <c r="B4540" t="s">
        <v>16538</v>
      </c>
    </row>
    <row r="4541" spans="1:2">
      <c r="A4541">
        <v>9315</v>
      </c>
      <c r="B4541" t="s">
        <v>16539</v>
      </c>
    </row>
    <row r="4542" spans="1:2">
      <c r="A4542">
        <v>9316</v>
      </c>
      <c r="B4542" t="s">
        <v>16540</v>
      </c>
    </row>
    <row r="4543" spans="1:2">
      <c r="A4543">
        <v>9317</v>
      </c>
      <c r="B4543" t="s">
        <v>16541</v>
      </c>
    </row>
    <row r="4544" spans="1:2">
      <c r="A4544">
        <v>9318</v>
      </c>
      <c r="B4544" t="s">
        <v>559</v>
      </c>
    </row>
    <row r="4545" spans="1:2">
      <c r="A4545">
        <v>9319</v>
      </c>
      <c r="B4545" t="s">
        <v>16542</v>
      </c>
    </row>
    <row r="4546" spans="1:2">
      <c r="A4546">
        <v>9320</v>
      </c>
      <c r="B4546" t="s">
        <v>16543</v>
      </c>
    </row>
    <row r="4547" spans="1:2">
      <c r="A4547">
        <v>9321</v>
      </c>
      <c r="B4547" t="s">
        <v>16544</v>
      </c>
    </row>
    <row r="4548" spans="1:2">
      <c r="A4548">
        <v>9322</v>
      </c>
      <c r="B4548" t="s">
        <v>16545</v>
      </c>
    </row>
    <row r="4549" spans="1:2">
      <c r="A4549">
        <v>9323</v>
      </c>
      <c r="B4549" t="s">
        <v>16546</v>
      </c>
    </row>
    <row r="4550" spans="1:2">
      <c r="A4550">
        <v>9324</v>
      </c>
      <c r="B4550" t="s">
        <v>16547</v>
      </c>
    </row>
    <row r="4551" spans="1:2">
      <c r="A4551">
        <v>9325</v>
      </c>
      <c r="B4551" t="s">
        <v>16548</v>
      </c>
    </row>
    <row r="4552" spans="1:2">
      <c r="A4552">
        <v>9326</v>
      </c>
      <c r="B4552" t="s">
        <v>16549</v>
      </c>
    </row>
    <row r="4553" spans="1:2">
      <c r="A4553">
        <v>9327</v>
      </c>
      <c r="B4553" t="s">
        <v>16550</v>
      </c>
    </row>
    <row r="4554" spans="1:2">
      <c r="A4554">
        <v>9328</v>
      </c>
      <c r="B4554" t="s">
        <v>16551</v>
      </c>
    </row>
    <row r="4555" spans="1:2">
      <c r="A4555">
        <v>9329</v>
      </c>
      <c r="B4555" t="s">
        <v>16552</v>
      </c>
    </row>
    <row r="4556" spans="1:2">
      <c r="A4556">
        <v>9330</v>
      </c>
      <c r="B4556" t="s">
        <v>16553</v>
      </c>
    </row>
    <row r="4557" spans="1:2">
      <c r="A4557">
        <v>9331</v>
      </c>
      <c r="B4557" t="s">
        <v>16554</v>
      </c>
    </row>
    <row r="4558" spans="1:2">
      <c r="A4558">
        <v>9332</v>
      </c>
      <c r="B4558" t="s">
        <v>16555</v>
      </c>
    </row>
    <row r="4559" spans="1:2">
      <c r="A4559">
        <v>9333</v>
      </c>
      <c r="B4559" t="s">
        <v>16556</v>
      </c>
    </row>
    <row r="4560" spans="1:2">
      <c r="A4560">
        <v>9334</v>
      </c>
      <c r="B4560" t="s">
        <v>16557</v>
      </c>
    </row>
    <row r="4561" spans="1:2">
      <c r="A4561">
        <v>9335</v>
      </c>
      <c r="B4561" t="s">
        <v>16558</v>
      </c>
    </row>
    <row r="4562" spans="1:2">
      <c r="A4562">
        <v>9336</v>
      </c>
      <c r="B4562" t="s">
        <v>16559</v>
      </c>
    </row>
    <row r="4563" spans="1:2">
      <c r="A4563">
        <v>9337</v>
      </c>
      <c r="B4563" t="s">
        <v>16560</v>
      </c>
    </row>
    <row r="4564" spans="1:2">
      <c r="A4564">
        <v>9338</v>
      </c>
      <c r="B4564" t="s">
        <v>16561</v>
      </c>
    </row>
    <row r="4565" spans="1:2">
      <c r="A4565">
        <v>9339</v>
      </c>
      <c r="B4565" t="s">
        <v>1030</v>
      </c>
    </row>
    <row r="4566" spans="1:2">
      <c r="A4566">
        <v>9340</v>
      </c>
      <c r="B4566" t="s">
        <v>16562</v>
      </c>
    </row>
    <row r="4567" spans="1:2">
      <c r="A4567">
        <v>9341</v>
      </c>
      <c r="B4567" t="s">
        <v>16563</v>
      </c>
    </row>
    <row r="4568" spans="1:2">
      <c r="A4568">
        <v>9342</v>
      </c>
      <c r="B4568" t="s">
        <v>16564</v>
      </c>
    </row>
    <row r="4569" spans="1:2">
      <c r="A4569">
        <v>9343</v>
      </c>
      <c r="B4569" t="s">
        <v>16565</v>
      </c>
    </row>
    <row r="4570" spans="1:2">
      <c r="A4570">
        <v>9344</v>
      </c>
      <c r="B4570" t="s">
        <v>16566</v>
      </c>
    </row>
    <row r="4571" spans="1:2">
      <c r="A4571">
        <v>9345</v>
      </c>
      <c r="B4571" t="s">
        <v>16567</v>
      </c>
    </row>
    <row r="4572" spans="1:2">
      <c r="A4572">
        <v>9346</v>
      </c>
      <c r="B4572" t="s">
        <v>16568</v>
      </c>
    </row>
    <row r="4573" spans="1:2">
      <c r="A4573">
        <v>9347</v>
      </c>
      <c r="B4573" t="s">
        <v>16569</v>
      </c>
    </row>
    <row r="4574" spans="1:2">
      <c r="A4574">
        <v>9348</v>
      </c>
      <c r="B4574" t="s">
        <v>16570</v>
      </c>
    </row>
    <row r="4575" spans="1:2">
      <c r="A4575">
        <v>9349</v>
      </c>
      <c r="B4575" t="s">
        <v>16571</v>
      </c>
    </row>
    <row r="4576" spans="1:2">
      <c r="A4576">
        <v>9350</v>
      </c>
      <c r="B4576" t="s">
        <v>16572</v>
      </c>
    </row>
    <row r="4577" spans="1:2">
      <c r="A4577">
        <v>9351</v>
      </c>
      <c r="B4577" t="s">
        <v>16573</v>
      </c>
    </row>
    <row r="4578" spans="1:2">
      <c r="A4578">
        <v>9352</v>
      </c>
      <c r="B4578" t="s">
        <v>16574</v>
      </c>
    </row>
    <row r="4579" spans="1:2">
      <c r="A4579">
        <v>9353</v>
      </c>
      <c r="B4579" t="s">
        <v>16575</v>
      </c>
    </row>
    <row r="4580" spans="1:2">
      <c r="A4580">
        <v>9354</v>
      </c>
      <c r="B4580" t="s">
        <v>16576</v>
      </c>
    </row>
    <row r="4581" spans="1:2">
      <c r="A4581">
        <v>9355</v>
      </c>
      <c r="B4581" t="s">
        <v>16577</v>
      </c>
    </row>
    <row r="4582" spans="1:2">
      <c r="A4582">
        <v>9356</v>
      </c>
      <c r="B4582" t="s">
        <v>16578</v>
      </c>
    </row>
    <row r="4583" spans="1:2">
      <c r="A4583">
        <v>9357</v>
      </c>
      <c r="B4583" t="s">
        <v>16579</v>
      </c>
    </row>
    <row r="4584" spans="1:2">
      <c r="A4584">
        <v>9358</v>
      </c>
      <c r="B4584" t="s">
        <v>534</v>
      </c>
    </row>
    <row r="4585" spans="1:2">
      <c r="A4585">
        <v>9359</v>
      </c>
      <c r="B4585" t="s">
        <v>16580</v>
      </c>
    </row>
    <row r="4586" spans="1:2">
      <c r="A4586">
        <v>9360</v>
      </c>
      <c r="B4586" t="s">
        <v>16581</v>
      </c>
    </row>
    <row r="4587" spans="1:2">
      <c r="A4587">
        <v>9361</v>
      </c>
      <c r="B4587" t="s">
        <v>16582</v>
      </c>
    </row>
    <row r="4588" spans="1:2">
      <c r="A4588">
        <v>9362</v>
      </c>
      <c r="B4588" t="s">
        <v>16583</v>
      </c>
    </row>
    <row r="4589" spans="1:2">
      <c r="A4589">
        <v>9363</v>
      </c>
      <c r="B4589" t="s">
        <v>16584</v>
      </c>
    </row>
    <row r="4590" spans="1:2">
      <c r="A4590">
        <v>9364</v>
      </c>
      <c r="B4590" t="s">
        <v>939</v>
      </c>
    </row>
    <row r="4591" spans="1:2">
      <c r="A4591">
        <v>9365</v>
      </c>
      <c r="B4591" t="s">
        <v>16585</v>
      </c>
    </row>
    <row r="4592" spans="1:2">
      <c r="A4592">
        <v>9366</v>
      </c>
      <c r="B4592" t="s">
        <v>16586</v>
      </c>
    </row>
    <row r="4593" spans="1:2">
      <c r="A4593">
        <v>9367</v>
      </c>
      <c r="B4593" t="s">
        <v>16587</v>
      </c>
    </row>
    <row r="4594" spans="1:2">
      <c r="A4594">
        <v>9368</v>
      </c>
      <c r="B4594" t="s">
        <v>16588</v>
      </c>
    </row>
    <row r="4595" spans="1:2">
      <c r="A4595">
        <v>9369</v>
      </c>
      <c r="B4595" t="s">
        <v>912</v>
      </c>
    </row>
    <row r="4596" spans="1:2">
      <c r="A4596">
        <v>9370</v>
      </c>
      <c r="B4596" t="s">
        <v>16589</v>
      </c>
    </row>
    <row r="4597" spans="1:2">
      <c r="A4597">
        <v>9371</v>
      </c>
      <c r="B4597" t="s">
        <v>16590</v>
      </c>
    </row>
    <row r="4598" spans="1:2">
      <c r="A4598">
        <v>9372</v>
      </c>
      <c r="B4598" t="s">
        <v>16591</v>
      </c>
    </row>
    <row r="4599" spans="1:2">
      <c r="A4599">
        <v>9373</v>
      </c>
      <c r="B4599" t="s">
        <v>16592</v>
      </c>
    </row>
    <row r="4600" spans="1:2">
      <c r="A4600">
        <v>9374</v>
      </c>
      <c r="B4600" t="s">
        <v>16593</v>
      </c>
    </row>
    <row r="4601" spans="1:2">
      <c r="A4601">
        <v>9375</v>
      </c>
      <c r="B4601" t="s">
        <v>16594</v>
      </c>
    </row>
    <row r="4602" spans="1:2">
      <c r="A4602">
        <v>9376</v>
      </c>
      <c r="B4602" t="s">
        <v>16595</v>
      </c>
    </row>
    <row r="4603" spans="1:2">
      <c r="A4603">
        <v>9377</v>
      </c>
      <c r="B4603" t="s">
        <v>16596</v>
      </c>
    </row>
    <row r="4604" spans="1:2">
      <c r="A4604">
        <v>9378</v>
      </c>
      <c r="B4604" t="s">
        <v>16597</v>
      </c>
    </row>
    <row r="4605" spans="1:2">
      <c r="A4605">
        <v>9379</v>
      </c>
      <c r="B4605" t="s">
        <v>16598</v>
      </c>
    </row>
    <row r="4606" spans="1:2">
      <c r="A4606">
        <v>9380</v>
      </c>
      <c r="B4606" t="s">
        <v>16599</v>
      </c>
    </row>
    <row r="4607" spans="1:2">
      <c r="A4607">
        <v>9381</v>
      </c>
      <c r="B4607" t="s">
        <v>16600</v>
      </c>
    </row>
    <row r="4608" spans="1:2">
      <c r="A4608">
        <v>9382</v>
      </c>
      <c r="B4608" t="s">
        <v>16601</v>
      </c>
    </row>
    <row r="4609" spans="1:2">
      <c r="A4609">
        <v>9383</v>
      </c>
      <c r="B4609" t="s">
        <v>16602</v>
      </c>
    </row>
    <row r="4610" spans="1:2">
      <c r="A4610">
        <v>9384</v>
      </c>
      <c r="B4610" t="s">
        <v>16603</v>
      </c>
    </row>
    <row r="4611" spans="1:2">
      <c r="A4611">
        <v>9385</v>
      </c>
      <c r="B4611" t="s">
        <v>16604</v>
      </c>
    </row>
    <row r="4612" spans="1:2">
      <c r="A4612">
        <v>9386</v>
      </c>
      <c r="B4612" t="s">
        <v>16605</v>
      </c>
    </row>
    <row r="4613" spans="1:2">
      <c r="A4613">
        <v>9387</v>
      </c>
      <c r="B4613" t="s">
        <v>16606</v>
      </c>
    </row>
    <row r="4614" spans="1:2">
      <c r="A4614">
        <v>9388</v>
      </c>
      <c r="B4614" t="s">
        <v>16607</v>
      </c>
    </row>
    <row r="4615" spans="1:2">
      <c r="A4615">
        <v>9389</v>
      </c>
      <c r="B4615" t="s">
        <v>16608</v>
      </c>
    </row>
    <row r="4616" spans="1:2">
      <c r="A4616">
        <v>9390</v>
      </c>
      <c r="B4616" t="s">
        <v>16609</v>
      </c>
    </row>
    <row r="4617" spans="1:2">
      <c r="A4617">
        <v>9391</v>
      </c>
      <c r="B4617" t="s">
        <v>16610</v>
      </c>
    </row>
    <row r="4618" spans="1:2">
      <c r="A4618">
        <v>9392</v>
      </c>
      <c r="B4618" t="s">
        <v>16611</v>
      </c>
    </row>
    <row r="4619" spans="1:2">
      <c r="A4619">
        <v>9393</v>
      </c>
      <c r="B4619" t="s">
        <v>16612</v>
      </c>
    </row>
    <row r="4620" spans="1:2">
      <c r="A4620">
        <v>9394</v>
      </c>
      <c r="B4620" t="s">
        <v>16613</v>
      </c>
    </row>
    <row r="4621" spans="1:2">
      <c r="A4621">
        <v>9395</v>
      </c>
      <c r="B4621" t="s">
        <v>16614</v>
      </c>
    </row>
    <row r="4622" spans="1:2">
      <c r="A4622">
        <v>9396</v>
      </c>
      <c r="B4622" t="s">
        <v>16615</v>
      </c>
    </row>
    <row r="4623" spans="1:2">
      <c r="A4623">
        <v>9397</v>
      </c>
      <c r="B4623" t="s">
        <v>16616</v>
      </c>
    </row>
    <row r="4624" spans="1:2">
      <c r="A4624">
        <v>9398</v>
      </c>
      <c r="B4624" t="s">
        <v>16617</v>
      </c>
    </row>
    <row r="4625" spans="1:2">
      <c r="A4625">
        <v>9399</v>
      </c>
      <c r="B4625" t="s">
        <v>16618</v>
      </c>
    </row>
    <row r="4626" spans="1:2">
      <c r="A4626">
        <v>9400</v>
      </c>
      <c r="B4626" t="s">
        <v>16619</v>
      </c>
    </row>
    <row r="4627" spans="1:2">
      <c r="A4627">
        <v>9401</v>
      </c>
      <c r="B4627" t="s">
        <v>16620</v>
      </c>
    </row>
    <row r="4628" spans="1:2">
      <c r="A4628">
        <v>9402</v>
      </c>
      <c r="B4628" t="s">
        <v>16621</v>
      </c>
    </row>
    <row r="4629" spans="1:2">
      <c r="A4629">
        <v>9403</v>
      </c>
      <c r="B4629" t="s">
        <v>16622</v>
      </c>
    </row>
    <row r="4630" spans="1:2">
      <c r="A4630">
        <v>9404</v>
      </c>
      <c r="B4630" t="s">
        <v>16623</v>
      </c>
    </row>
    <row r="4631" spans="1:2">
      <c r="A4631">
        <v>9405</v>
      </c>
      <c r="B4631" t="s">
        <v>16624</v>
      </c>
    </row>
    <row r="4632" spans="1:2">
      <c r="A4632">
        <v>9406</v>
      </c>
      <c r="B4632" t="s">
        <v>16625</v>
      </c>
    </row>
    <row r="4633" spans="1:2">
      <c r="A4633">
        <v>9407</v>
      </c>
      <c r="B4633" t="s">
        <v>16626</v>
      </c>
    </row>
    <row r="4634" spans="1:2">
      <c r="A4634">
        <v>9408</v>
      </c>
      <c r="B4634" t="s">
        <v>16627</v>
      </c>
    </row>
    <row r="4635" spans="1:2">
      <c r="A4635">
        <v>9409</v>
      </c>
      <c r="B4635" t="s">
        <v>16628</v>
      </c>
    </row>
    <row r="4636" spans="1:2">
      <c r="A4636">
        <v>9410</v>
      </c>
      <c r="B4636" t="s">
        <v>16629</v>
      </c>
    </row>
    <row r="4637" spans="1:2">
      <c r="A4637">
        <v>9411</v>
      </c>
      <c r="B4637" t="s">
        <v>16630</v>
      </c>
    </row>
    <row r="4638" spans="1:2">
      <c r="A4638">
        <v>9412</v>
      </c>
      <c r="B4638" t="s">
        <v>16631</v>
      </c>
    </row>
    <row r="4639" spans="1:2">
      <c r="A4639">
        <v>9413</v>
      </c>
      <c r="B4639" t="s">
        <v>16632</v>
      </c>
    </row>
    <row r="4640" spans="1:2">
      <c r="A4640">
        <v>9414</v>
      </c>
      <c r="B4640" t="s">
        <v>16633</v>
      </c>
    </row>
    <row r="4641" spans="1:2">
      <c r="A4641">
        <v>9415</v>
      </c>
      <c r="B4641" t="s">
        <v>16634</v>
      </c>
    </row>
    <row r="4642" spans="1:2">
      <c r="A4642">
        <v>9416</v>
      </c>
      <c r="B4642" t="s">
        <v>16635</v>
      </c>
    </row>
    <row r="4643" spans="1:2">
      <c r="A4643">
        <v>9417</v>
      </c>
      <c r="B4643" t="s">
        <v>16636</v>
      </c>
    </row>
    <row r="4644" spans="1:2">
      <c r="A4644">
        <v>9418</v>
      </c>
      <c r="B4644" t="s">
        <v>16637</v>
      </c>
    </row>
    <row r="4645" spans="1:2">
      <c r="A4645">
        <v>9419</v>
      </c>
      <c r="B4645" t="s">
        <v>16638</v>
      </c>
    </row>
    <row r="4646" spans="1:2">
      <c r="A4646">
        <v>9420</v>
      </c>
      <c r="B4646" t="s">
        <v>16639</v>
      </c>
    </row>
    <row r="4647" spans="1:2">
      <c r="A4647">
        <v>9421</v>
      </c>
      <c r="B4647" t="s">
        <v>16640</v>
      </c>
    </row>
    <row r="4648" spans="1:2">
      <c r="A4648">
        <v>9422</v>
      </c>
      <c r="B4648" t="s">
        <v>16641</v>
      </c>
    </row>
    <row r="4649" spans="1:2">
      <c r="A4649">
        <v>9423</v>
      </c>
      <c r="B4649" t="s">
        <v>16642</v>
      </c>
    </row>
    <row r="4650" spans="1:2">
      <c r="A4650">
        <v>9424</v>
      </c>
      <c r="B4650" t="s">
        <v>16643</v>
      </c>
    </row>
    <row r="4651" spans="1:2">
      <c r="A4651">
        <v>9425</v>
      </c>
      <c r="B4651" t="s">
        <v>16644</v>
      </c>
    </row>
    <row r="4652" spans="1:2">
      <c r="A4652">
        <v>9426</v>
      </c>
      <c r="B4652" t="s">
        <v>16645</v>
      </c>
    </row>
    <row r="4653" spans="1:2">
      <c r="A4653">
        <v>9427</v>
      </c>
      <c r="B4653">
        <v>1600</v>
      </c>
    </row>
    <row r="4654" spans="1:2">
      <c r="A4654">
        <v>9428</v>
      </c>
      <c r="B4654" t="s">
        <v>16646</v>
      </c>
    </row>
    <row r="4655" spans="1:2">
      <c r="A4655">
        <v>9429</v>
      </c>
      <c r="B4655" t="s">
        <v>16647</v>
      </c>
    </row>
    <row r="4656" spans="1:2">
      <c r="A4656">
        <v>9430</v>
      </c>
      <c r="B4656" t="s">
        <v>16648</v>
      </c>
    </row>
    <row r="4657" spans="1:2">
      <c r="A4657">
        <v>9431</v>
      </c>
      <c r="B4657" t="s">
        <v>16649</v>
      </c>
    </row>
    <row r="4658" spans="1:2">
      <c r="A4658">
        <v>9432</v>
      </c>
      <c r="B4658" t="s">
        <v>16650</v>
      </c>
    </row>
    <row r="4659" spans="1:2">
      <c r="A4659">
        <v>9433</v>
      </c>
      <c r="B4659" t="s">
        <v>16651</v>
      </c>
    </row>
    <row r="4660" spans="1:2">
      <c r="A4660">
        <v>9434</v>
      </c>
      <c r="B4660" t="s">
        <v>16652</v>
      </c>
    </row>
    <row r="4661" spans="1:2">
      <c r="A4661">
        <v>9435</v>
      </c>
      <c r="B4661" t="s">
        <v>16653</v>
      </c>
    </row>
    <row r="4662" spans="1:2">
      <c r="A4662">
        <v>9436</v>
      </c>
      <c r="B4662" t="s">
        <v>16654</v>
      </c>
    </row>
    <row r="4663" spans="1:2">
      <c r="A4663">
        <v>9437</v>
      </c>
      <c r="B4663" t="s">
        <v>16655</v>
      </c>
    </row>
    <row r="4664" spans="1:2">
      <c r="A4664">
        <v>9438</v>
      </c>
      <c r="B4664" t="s">
        <v>16656</v>
      </c>
    </row>
    <row r="4665" spans="1:2">
      <c r="A4665">
        <v>9439</v>
      </c>
      <c r="B4665" t="s">
        <v>16657</v>
      </c>
    </row>
    <row r="4666" spans="1:2">
      <c r="A4666">
        <v>9440</v>
      </c>
      <c r="B4666" t="s">
        <v>16658</v>
      </c>
    </row>
    <row r="4667" spans="1:2">
      <c r="A4667">
        <v>9441</v>
      </c>
      <c r="B4667" t="s">
        <v>16659</v>
      </c>
    </row>
    <row r="4668" spans="1:2">
      <c r="A4668">
        <v>9442</v>
      </c>
      <c r="B4668" t="s">
        <v>16660</v>
      </c>
    </row>
    <row r="4669" spans="1:2">
      <c r="A4669">
        <v>9443</v>
      </c>
      <c r="B4669" t="s">
        <v>16661</v>
      </c>
    </row>
    <row r="4670" spans="1:2">
      <c r="A4670">
        <v>9444</v>
      </c>
      <c r="B4670" t="s">
        <v>16662</v>
      </c>
    </row>
    <row r="4671" spans="1:2">
      <c r="A4671">
        <v>9445</v>
      </c>
      <c r="B4671" t="s">
        <v>16663</v>
      </c>
    </row>
    <row r="4672" spans="1:2">
      <c r="A4672">
        <v>9446</v>
      </c>
      <c r="B4672" t="s">
        <v>16664</v>
      </c>
    </row>
    <row r="4673" spans="1:2">
      <c r="A4673">
        <v>9447</v>
      </c>
      <c r="B4673" t="s">
        <v>16665</v>
      </c>
    </row>
    <row r="4674" spans="1:2">
      <c r="A4674">
        <v>9448</v>
      </c>
      <c r="B4674" t="s">
        <v>16666</v>
      </c>
    </row>
    <row r="4675" spans="1:2">
      <c r="A4675">
        <v>9449</v>
      </c>
      <c r="B4675" t="s">
        <v>16667</v>
      </c>
    </row>
    <row r="4676" spans="1:2">
      <c r="A4676">
        <v>9450</v>
      </c>
      <c r="B4676" t="s">
        <v>16668</v>
      </c>
    </row>
    <row r="4677" spans="1:2">
      <c r="A4677">
        <v>9451</v>
      </c>
      <c r="B4677" t="s">
        <v>16669</v>
      </c>
    </row>
    <row r="4678" spans="1:2">
      <c r="A4678">
        <v>9452</v>
      </c>
      <c r="B4678" t="s">
        <v>16670</v>
      </c>
    </row>
    <row r="4679" spans="1:2">
      <c r="A4679">
        <v>9453</v>
      </c>
      <c r="B4679" t="s">
        <v>16671</v>
      </c>
    </row>
    <row r="4680" spans="1:2">
      <c r="A4680">
        <v>9454</v>
      </c>
      <c r="B4680" t="s">
        <v>16672</v>
      </c>
    </row>
    <row r="4681" spans="1:2">
      <c r="A4681">
        <v>9455</v>
      </c>
      <c r="B4681" t="s">
        <v>16673</v>
      </c>
    </row>
    <row r="4682" spans="1:2">
      <c r="A4682">
        <v>9456</v>
      </c>
      <c r="B4682" t="s">
        <v>16674</v>
      </c>
    </row>
    <row r="4683" spans="1:2">
      <c r="A4683">
        <v>9457</v>
      </c>
      <c r="B4683" t="s">
        <v>16675</v>
      </c>
    </row>
    <row r="4684" spans="1:2">
      <c r="A4684">
        <v>9458</v>
      </c>
      <c r="B4684" t="s">
        <v>16676</v>
      </c>
    </row>
    <row r="4685" spans="1:2">
      <c r="A4685">
        <v>9459</v>
      </c>
      <c r="B4685" t="s">
        <v>16677</v>
      </c>
    </row>
    <row r="4686" spans="1:2">
      <c r="A4686">
        <v>9460</v>
      </c>
      <c r="B4686" t="s">
        <v>16678</v>
      </c>
    </row>
    <row r="4687" spans="1:2">
      <c r="A4687">
        <v>9461</v>
      </c>
      <c r="B4687" t="s">
        <v>16679</v>
      </c>
    </row>
    <row r="4688" spans="1:2">
      <c r="A4688">
        <v>9462</v>
      </c>
      <c r="B4688" t="s">
        <v>16680</v>
      </c>
    </row>
    <row r="4689" spans="1:2">
      <c r="A4689">
        <v>9463</v>
      </c>
      <c r="B4689" t="s">
        <v>16681</v>
      </c>
    </row>
    <row r="4690" spans="1:2">
      <c r="A4690">
        <v>9464</v>
      </c>
      <c r="B4690" t="s">
        <v>16682</v>
      </c>
    </row>
    <row r="4691" spans="1:2">
      <c r="A4691">
        <v>9465</v>
      </c>
      <c r="B4691" t="s">
        <v>16683</v>
      </c>
    </row>
    <row r="4692" spans="1:2">
      <c r="A4692">
        <v>9466</v>
      </c>
      <c r="B4692" t="s">
        <v>16684</v>
      </c>
    </row>
    <row r="4693" spans="1:2">
      <c r="A4693">
        <v>9482</v>
      </c>
      <c r="B4693" t="s">
        <v>16685</v>
      </c>
    </row>
    <row r="4694" spans="1:2">
      <c r="A4694">
        <v>9502</v>
      </c>
      <c r="B4694" t="s">
        <v>16686</v>
      </c>
    </row>
    <row r="4695" spans="1:2">
      <c r="A4695">
        <v>9503</v>
      </c>
      <c r="B4695" t="s">
        <v>16687</v>
      </c>
    </row>
    <row r="4696" spans="1:2">
      <c r="A4696">
        <v>9504</v>
      </c>
      <c r="B4696" t="s">
        <v>16688</v>
      </c>
    </row>
    <row r="4697" spans="1:2">
      <c r="A4697">
        <v>9505</v>
      </c>
      <c r="B4697" t="s">
        <v>16689</v>
      </c>
    </row>
    <row r="4698" spans="1:2">
      <c r="A4698">
        <v>9506</v>
      </c>
      <c r="B4698" t="s">
        <v>16690</v>
      </c>
    </row>
    <row r="4699" spans="1:2">
      <c r="A4699">
        <v>9507</v>
      </c>
      <c r="B4699" t="s">
        <v>16691</v>
      </c>
    </row>
    <row r="4700" spans="1:2">
      <c r="A4700">
        <v>9508</v>
      </c>
      <c r="B4700" t="s">
        <v>16692</v>
      </c>
    </row>
    <row r="4701" spans="1:2">
      <c r="A4701">
        <v>9522</v>
      </c>
      <c r="B4701" t="s">
        <v>16693</v>
      </c>
    </row>
    <row r="4702" spans="1:2">
      <c r="A4702">
        <v>9542</v>
      </c>
      <c r="B4702" t="s">
        <v>16694</v>
      </c>
    </row>
    <row r="4703" spans="1:2">
      <c r="A4703">
        <v>9543</v>
      </c>
      <c r="B4703" t="s">
        <v>16695</v>
      </c>
    </row>
    <row r="4704" spans="1:2">
      <c r="A4704">
        <v>9544</v>
      </c>
      <c r="B4704" t="s">
        <v>16696</v>
      </c>
    </row>
    <row r="4705" spans="1:2">
      <c r="A4705">
        <v>9562</v>
      </c>
      <c r="B4705" t="s">
        <v>2164</v>
      </c>
    </row>
    <row r="4706" spans="1:2">
      <c r="A4706">
        <v>9582</v>
      </c>
      <c r="B4706" t="s">
        <v>16697</v>
      </c>
    </row>
    <row r="4707" spans="1:2">
      <c r="A4707">
        <v>9583</v>
      </c>
      <c r="B4707" t="s">
        <v>16698</v>
      </c>
    </row>
    <row r="4708" spans="1:2">
      <c r="A4708">
        <v>9602</v>
      </c>
      <c r="B4708" t="s">
        <v>16699</v>
      </c>
    </row>
    <row r="4709" spans="1:2">
      <c r="A4709">
        <v>9603</v>
      </c>
      <c r="B4709" t="s">
        <v>16700</v>
      </c>
    </row>
    <row r="4710" spans="1:2">
      <c r="A4710">
        <v>9604</v>
      </c>
      <c r="B4710" t="s">
        <v>16701</v>
      </c>
    </row>
    <row r="4711" spans="1:2">
      <c r="A4711">
        <v>9605</v>
      </c>
      <c r="B4711" t="s">
        <v>16702</v>
      </c>
    </row>
    <row r="4712" spans="1:2">
      <c r="A4712">
        <v>9606</v>
      </c>
      <c r="B4712" t="s">
        <v>16703</v>
      </c>
    </row>
    <row r="4713" spans="1:2">
      <c r="A4713">
        <v>9607</v>
      </c>
      <c r="B4713" t="s">
        <v>16704</v>
      </c>
    </row>
    <row r="4714" spans="1:2">
      <c r="A4714">
        <v>9608</v>
      </c>
      <c r="B4714" t="s">
        <v>16705</v>
      </c>
    </row>
    <row r="4715" spans="1:2">
      <c r="A4715">
        <v>9609</v>
      </c>
      <c r="B4715" t="s">
        <v>16706</v>
      </c>
    </row>
    <row r="4716" spans="1:2">
      <c r="A4716">
        <v>9610</v>
      </c>
      <c r="B4716" t="s">
        <v>16707</v>
      </c>
    </row>
    <row r="4717" spans="1:2">
      <c r="A4717">
        <v>9611</v>
      </c>
      <c r="B4717" t="s">
        <v>16708</v>
      </c>
    </row>
    <row r="4718" spans="1:2">
      <c r="A4718">
        <v>9612</v>
      </c>
      <c r="B4718" t="s">
        <v>16709</v>
      </c>
    </row>
    <row r="4719" spans="1:2">
      <c r="A4719">
        <v>9613</v>
      </c>
      <c r="B4719" t="s">
        <v>16710</v>
      </c>
    </row>
    <row r="4720" spans="1:2">
      <c r="A4720">
        <v>9614</v>
      </c>
      <c r="B4720" t="s">
        <v>16711</v>
      </c>
    </row>
    <row r="4721" spans="1:2">
      <c r="A4721">
        <v>9615</v>
      </c>
      <c r="B4721" t="s">
        <v>16712</v>
      </c>
    </row>
    <row r="4722" spans="1:2">
      <c r="A4722">
        <v>9616</v>
      </c>
      <c r="B4722" t="s">
        <v>16713</v>
      </c>
    </row>
    <row r="4723" spans="1:2">
      <c r="A4723">
        <v>9617</v>
      </c>
      <c r="B4723" t="s">
        <v>2050</v>
      </c>
    </row>
    <row r="4724" spans="1:2">
      <c r="A4724">
        <v>9618</v>
      </c>
      <c r="B4724" t="s">
        <v>543</v>
      </c>
    </row>
    <row r="4725" spans="1:2">
      <c r="A4725">
        <v>9619</v>
      </c>
      <c r="B4725" t="s">
        <v>16714</v>
      </c>
    </row>
    <row r="4726" spans="1:2">
      <c r="A4726">
        <v>9620</v>
      </c>
      <c r="B4726" t="s">
        <v>16715</v>
      </c>
    </row>
    <row r="4727" spans="1:2">
      <c r="A4727">
        <v>9621</v>
      </c>
      <c r="B4727" t="s">
        <v>16716</v>
      </c>
    </row>
    <row r="4728" spans="1:2">
      <c r="A4728">
        <v>9622</v>
      </c>
      <c r="B4728" t="s">
        <v>16717</v>
      </c>
    </row>
    <row r="4729" spans="1:2">
      <c r="A4729">
        <v>9623</v>
      </c>
      <c r="B4729" t="s">
        <v>16718</v>
      </c>
    </row>
    <row r="4730" spans="1:2">
      <c r="A4730">
        <v>9624</v>
      </c>
      <c r="B4730" t="s">
        <v>16719</v>
      </c>
    </row>
    <row r="4731" spans="1:2">
      <c r="A4731">
        <v>9625</v>
      </c>
      <c r="B4731" t="s">
        <v>16720</v>
      </c>
    </row>
    <row r="4732" spans="1:2">
      <c r="A4732">
        <v>9626</v>
      </c>
      <c r="B4732" t="s">
        <v>16721</v>
      </c>
    </row>
    <row r="4733" spans="1:2">
      <c r="A4733">
        <v>9627</v>
      </c>
      <c r="B4733" t="s">
        <v>16722</v>
      </c>
    </row>
    <row r="4734" spans="1:2">
      <c r="A4734">
        <v>9628</v>
      </c>
      <c r="B4734" t="s">
        <v>16723</v>
      </c>
    </row>
    <row r="4735" spans="1:2">
      <c r="A4735">
        <v>9629</v>
      </c>
      <c r="B4735" t="s">
        <v>16724</v>
      </c>
    </row>
    <row r="4736" spans="1:2">
      <c r="A4736">
        <v>9630</v>
      </c>
      <c r="B4736" t="s">
        <v>16725</v>
      </c>
    </row>
    <row r="4737" spans="1:2">
      <c r="A4737">
        <v>9631</v>
      </c>
      <c r="B4737" t="s">
        <v>16726</v>
      </c>
    </row>
    <row r="4738" spans="1:2">
      <c r="A4738">
        <v>9632</v>
      </c>
      <c r="B4738" t="s">
        <v>16727</v>
      </c>
    </row>
    <row r="4739" spans="1:2">
      <c r="A4739">
        <v>9633</v>
      </c>
      <c r="B4739" t="s">
        <v>16728</v>
      </c>
    </row>
    <row r="4740" spans="1:2">
      <c r="A4740">
        <v>9634</v>
      </c>
      <c r="B4740" t="s">
        <v>16729</v>
      </c>
    </row>
    <row r="4741" spans="1:2">
      <c r="A4741">
        <v>9635</v>
      </c>
      <c r="B4741" t="s">
        <v>16730</v>
      </c>
    </row>
    <row r="4742" spans="1:2">
      <c r="A4742">
        <v>9636</v>
      </c>
      <c r="B4742" t="s">
        <v>16731</v>
      </c>
    </row>
    <row r="4743" spans="1:2">
      <c r="A4743">
        <v>9637</v>
      </c>
      <c r="B4743" t="s">
        <v>16732</v>
      </c>
    </row>
    <row r="4744" spans="1:2">
      <c r="A4744">
        <v>9638</v>
      </c>
      <c r="B4744" t="s">
        <v>16733</v>
      </c>
    </row>
    <row r="4745" spans="1:2">
      <c r="A4745">
        <v>9639</v>
      </c>
      <c r="B4745" t="s">
        <v>16734</v>
      </c>
    </row>
    <row r="4746" spans="1:2">
      <c r="A4746">
        <v>9640</v>
      </c>
      <c r="B4746" t="s">
        <v>16735</v>
      </c>
    </row>
    <row r="4747" spans="1:2">
      <c r="A4747">
        <v>9641</v>
      </c>
      <c r="B4747" t="s">
        <v>16736</v>
      </c>
    </row>
    <row r="4748" spans="1:2">
      <c r="A4748">
        <v>9642</v>
      </c>
      <c r="B4748" t="s">
        <v>533</v>
      </c>
    </row>
    <row r="4749" spans="1:2">
      <c r="A4749">
        <v>9643</v>
      </c>
      <c r="B4749" t="s">
        <v>16737</v>
      </c>
    </row>
    <row r="4750" spans="1:2">
      <c r="A4750">
        <v>9644</v>
      </c>
      <c r="B4750" t="s">
        <v>886</v>
      </c>
    </row>
    <row r="4751" spans="1:2">
      <c r="A4751">
        <v>9645</v>
      </c>
      <c r="B4751" t="s">
        <v>16738</v>
      </c>
    </row>
    <row r="4752" spans="1:2">
      <c r="A4752">
        <v>9646</v>
      </c>
      <c r="B4752" t="s">
        <v>16739</v>
      </c>
    </row>
    <row r="4753" spans="1:2">
      <c r="A4753">
        <v>9647</v>
      </c>
      <c r="B4753" t="s">
        <v>16740</v>
      </c>
    </row>
    <row r="4754" spans="1:2">
      <c r="A4754">
        <v>9648</v>
      </c>
      <c r="B4754" t="s">
        <v>16741</v>
      </c>
    </row>
    <row r="4755" spans="1:2">
      <c r="A4755">
        <v>9649</v>
      </c>
      <c r="B4755" t="s">
        <v>16742</v>
      </c>
    </row>
    <row r="4756" spans="1:2">
      <c r="A4756">
        <v>9650</v>
      </c>
      <c r="B4756" t="s">
        <v>16743</v>
      </c>
    </row>
    <row r="4757" spans="1:2">
      <c r="A4757">
        <v>9651</v>
      </c>
      <c r="B4757" t="s">
        <v>16744</v>
      </c>
    </row>
    <row r="4758" spans="1:2">
      <c r="A4758">
        <v>9652</v>
      </c>
      <c r="B4758" t="s">
        <v>16745</v>
      </c>
    </row>
    <row r="4759" spans="1:2">
      <c r="A4759">
        <v>9653</v>
      </c>
      <c r="B4759" t="s">
        <v>16746</v>
      </c>
    </row>
    <row r="4760" spans="1:2">
      <c r="A4760">
        <v>9654</v>
      </c>
      <c r="B4760" t="s">
        <v>16747</v>
      </c>
    </row>
    <row r="4761" spans="1:2">
      <c r="A4761">
        <v>9655</v>
      </c>
      <c r="B4761" t="s">
        <v>16748</v>
      </c>
    </row>
    <row r="4762" spans="1:2">
      <c r="A4762">
        <v>9656</v>
      </c>
      <c r="B4762" t="s">
        <v>735</v>
      </c>
    </row>
    <row r="4763" spans="1:2">
      <c r="A4763">
        <v>9657</v>
      </c>
      <c r="B4763" t="s">
        <v>16749</v>
      </c>
    </row>
    <row r="4764" spans="1:2">
      <c r="A4764">
        <v>9658</v>
      </c>
      <c r="B4764" t="s">
        <v>16750</v>
      </c>
    </row>
    <row r="4765" spans="1:2">
      <c r="A4765">
        <v>9659</v>
      </c>
      <c r="B4765" t="s">
        <v>488</v>
      </c>
    </row>
    <row r="4766" spans="1:2">
      <c r="A4766">
        <v>9660</v>
      </c>
      <c r="B4766" t="s">
        <v>16751</v>
      </c>
    </row>
    <row r="4767" spans="1:2">
      <c r="A4767">
        <v>9661</v>
      </c>
      <c r="B4767" t="s">
        <v>16752</v>
      </c>
    </row>
    <row r="4768" spans="1:2">
      <c r="A4768">
        <v>9662</v>
      </c>
      <c r="B4768" t="s">
        <v>16753</v>
      </c>
    </row>
    <row r="4769" spans="1:2">
      <c r="A4769">
        <v>9663</v>
      </c>
      <c r="B4769" t="s">
        <v>16754</v>
      </c>
    </row>
    <row r="4770" spans="1:2">
      <c r="A4770">
        <v>9664</v>
      </c>
      <c r="B4770" t="s">
        <v>16755</v>
      </c>
    </row>
    <row r="4771" spans="1:2">
      <c r="A4771">
        <v>9665</v>
      </c>
      <c r="B4771" t="s">
        <v>16756</v>
      </c>
    </row>
    <row r="4772" spans="1:2">
      <c r="A4772">
        <v>9666</v>
      </c>
      <c r="B4772" t="s">
        <v>16757</v>
      </c>
    </row>
    <row r="4773" spans="1:2">
      <c r="A4773">
        <v>9667</v>
      </c>
      <c r="B4773" t="s">
        <v>16758</v>
      </c>
    </row>
    <row r="4774" spans="1:2">
      <c r="A4774">
        <v>9668</v>
      </c>
      <c r="B4774" t="s">
        <v>16759</v>
      </c>
    </row>
    <row r="4775" spans="1:2">
      <c r="A4775">
        <v>9669</v>
      </c>
      <c r="B4775" t="s">
        <v>16760</v>
      </c>
    </row>
    <row r="4776" spans="1:2">
      <c r="A4776">
        <v>9670</v>
      </c>
      <c r="B4776" t="s">
        <v>16761</v>
      </c>
    </row>
    <row r="4777" spans="1:2">
      <c r="A4777">
        <v>9671</v>
      </c>
      <c r="B4777" t="s">
        <v>16762</v>
      </c>
    </row>
    <row r="4778" spans="1:2">
      <c r="A4778">
        <v>9672</v>
      </c>
      <c r="B4778" t="s">
        <v>16763</v>
      </c>
    </row>
    <row r="4779" spans="1:2">
      <c r="A4779">
        <v>9673</v>
      </c>
      <c r="B4779" t="s">
        <v>16764</v>
      </c>
    </row>
    <row r="4780" spans="1:2">
      <c r="A4780">
        <v>9674</v>
      </c>
      <c r="B4780" t="s">
        <v>16765</v>
      </c>
    </row>
    <row r="4781" spans="1:2">
      <c r="A4781">
        <v>9675</v>
      </c>
      <c r="B4781" t="s">
        <v>16766</v>
      </c>
    </row>
    <row r="4782" spans="1:2">
      <c r="A4782">
        <v>9676</v>
      </c>
      <c r="B4782" t="s">
        <v>16767</v>
      </c>
    </row>
    <row r="4783" spans="1:2">
      <c r="A4783">
        <v>9677</v>
      </c>
      <c r="B4783" t="s">
        <v>16768</v>
      </c>
    </row>
    <row r="4784" spans="1:2">
      <c r="A4784">
        <v>9678</v>
      </c>
      <c r="B4784" t="s">
        <v>16769</v>
      </c>
    </row>
    <row r="4785" spans="1:2">
      <c r="A4785">
        <v>9679</v>
      </c>
      <c r="B4785" t="s">
        <v>16770</v>
      </c>
    </row>
    <row r="4786" spans="1:2">
      <c r="A4786">
        <v>9680</v>
      </c>
      <c r="B4786" t="s">
        <v>16771</v>
      </c>
    </row>
    <row r="4787" spans="1:2">
      <c r="A4787">
        <v>9681</v>
      </c>
      <c r="B4787" t="s">
        <v>16772</v>
      </c>
    </row>
    <row r="4788" spans="1:2">
      <c r="A4788">
        <v>9682</v>
      </c>
      <c r="B4788" t="s">
        <v>16773</v>
      </c>
    </row>
    <row r="4789" spans="1:2">
      <c r="A4789">
        <v>9683</v>
      </c>
      <c r="B4789" t="s">
        <v>16774</v>
      </c>
    </row>
    <row r="4790" spans="1:2">
      <c r="A4790">
        <v>9684</v>
      </c>
      <c r="B4790" t="s">
        <v>16775</v>
      </c>
    </row>
    <row r="4791" spans="1:2">
      <c r="A4791">
        <v>9685</v>
      </c>
      <c r="B4791" t="s">
        <v>16776</v>
      </c>
    </row>
    <row r="4792" spans="1:2">
      <c r="A4792">
        <v>9686</v>
      </c>
      <c r="B4792" t="s">
        <v>16777</v>
      </c>
    </row>
    <row r="4793" spans="1:2">
      <c r="A4793">
        <v>9687</v>
      </c>
      <c r="B4793" t="s">
        <v>16778</v>
      </c>
    </row>
    <row r="4794" spans="1:2">
      <c r="A4794">
        <v>9688</v>
      </c>
      <c r="B4794" t="s">
        <v>16779</v>
      </c>
    </row>
    <row r="4795" spans="1:2">
      <c r="A4795">
        <v>9689</v>
      </c>
      <c r="B4795" t="s">
        <v>16780</v>
      </c>
    </row>
    <row r="4796" spans="1:2">
      <c r="A4796">
        <v>9690</v>
      </c>
      <c r="B4796" t="s">
        <v>16781</v>
      </c>
    </row>
    <row r="4797" spans="1:2">
      <c r="A4797">
        <v>9691</v>
      </c>
      <c r="B4797" t="s">
        <v>16782</v>
      </c>
    </row>
    <row r="4798" spans="1:2">
      <c r="A4798">
        <v>9692</v>
      </c>
      <c r="B4798" t="s">
        <v>16783</v>
      </c>
    </row>
    <row r="4799" spans="1:2">
      <c r="A4799">
        <v>9693</v>
      </c>
      <c r="B4799" t="s">
        <v>16784</v>
      </c>
    </row>
    <row r="4800" spans="1:2">
      <c r="A4800">
        <v>9694</v>
      </c>
      <c r="B4800" t="s">
        <v>16785</v>
      </c>
    </row>
    <row r="4801" spans="1:2">
      <c r="A4801">
        <v>9695</v>
      </c>
      <c r="B4801" t="s">
        <v>16786</v>
      </c>
    </row>
    <row r="4802" spans="1:2">
      <c r="A4802">
        <v>9696</v>
      </c>
      <c r="B4802" t="s">
        <v>2165</v>
      </c>
    </row>
    <row r="4803" spans="1:2">
      <c r="A4803">
        <v>9697</v>
      </c>
      <c r="B4803" t="s">
        <v>16787</v>
      </c>
    </row>
    <row r="4804" spans="1:2">
      <c r="A4804">
        <v>9698</v>
      </c>
      <c r="B4804" t="s">
        <v>16788</v>
      </c>
    </row>
    <row r="4805" spans="1:2">
      <c r="A4805">
        <v>9699</v>
      </c>
      <c r="B4805" t="s">
        <v>16789</v>
      </c>
    </row>
    <row r="4806" spans="1:2">
      <c r="A4806">
        <v>9700</v>
      </c>
      <c r="B4806" t="s">
        <v>16790</v>
      </c>
    </row>
    <row r="4807" spans="1:2">
      <c r="A4807">
        <v>9701</v>
      </c>
      <c r="B4807" t="s">
        <v>16791</v>
      </c>
    </row>
    <row r="4808" spans="1:2">
      <c r="A4808">
        <v>9702</v>
      </c>
      <c r="B4808" t="s">
        <v>16792</v>
      </c>
    </row>
    <row r="4809" spans="1:2">
      <c r="A4809">
        <v>9703</v>
      </c>
      <c r="B4809" t="s">
        <v>16793</v>
      </c>
    </row>
    <row r="4810" spans="1:2">
      <c r="A4810">
        <v>9704</v>
      </c>
      <c r="B4810" t="s">
        <v>16794</v>
      </c>
    </row>
    <row r="4811" spans="1:2">
      <c r="A4811">
        <v>9705</v>
      </c>
      <c r="B4811" s="2">
        <v>40192</v>
      </c>
    </row>
    <row r="4812" spans="1:2">
      <c r="A4812">
        <v>9706</v>
      </c>
      <c r="B4812" t="s">
        <v>16795</v>
      </c>
    </row>
    <row r="4813" spans="1:2">
      <c r="A4813">
        <v>9707</v>
      </c>
      <c r="B4813" t="s">
        <v>16796</v>
      </c>
    </row>
    <row r="4814" spans="1:2">
      <c r="A4814">
        <v>9708</v>
      </c>
      <c r="B4814" t="s">
        <v>16797</v>
      </c>
    </row>
    <row r="4815" spans="1:2">
      <c r="A4815">
        <v>9709</v>
      </c>
      <c r="B4815" t="s">
        <v>16798</v>
      </c>
    </row>
    <row r="4816" spans="1:2">
      <c r="A4816">
        <v>9710</v>
      </c>
      <c r="B4816" t="s">
        <v>16799</v>
      </c>
    </row>
    <row r="4817" spans="1:2">
      <c r="A4817">
        <v>9711</v>
      </c>
      <c r="B4817" t="s">
        <v>16800</v>
      </c>
    </row>
    <row r="4818" spans="1:2">
      <c r="A4818">
        <v>9712</v>
      </c>
      <c r="B4818" t="s">
        <v>16801</v>
      </c>
    </row>
    <row r="4819" spans="1:2">
      <c r="A4819">
        <v>9713</v>
      </c>
      <c r="B4819" t="s">
        <v>16802</v>
      </c>
    </row>
    <row r="4820" spans="1:2">
      <c r="A4820">
        <v>9714</v>
      </c>
      <c r="B4820" t="s">
        <v>16803</v>
      </c>
    </row>
    <row r="4821" spans="1:2">
      <c r="A4821">
        <v>9715</v>
      </c>
      <c r="B4821" t="s">
        <v>16804</v>
      </c>
    </row>
    <row r="4822" spans="1:2">
      <c r="A4822">
        <v>9716</v>
      </c>
      <c r="B4822" t="s">
        <v>16805</v>
      </c>
    </row>
    <row r="4823" spans="1:2">
      <c r="A4823">
        <v>9717</v>
      </c>
      <c r="B4823" t="s">
        <v>16806</v>
      </c>
    </row>
    <row r="4824" spans="1:2">
      <c r="A4824">
        <v>9718</v>
      </c>
      <c r="B4824" t="s">
        <v>16807</v>
      </c>
    </row>
    <row r="4825" spans="1:2">
      <c r="A4825">
        <v>9719</v>
      </c>
      <c r="B4825" t="s">
        <v>16808</v>
      </c>
    </row>
    <row r="4826" spans="1:2">
      <c r="A4826">
        <v>9720</v>
      </c>
      <c r="B4826" t="s">
        <v>16809</v>
      </c>
    </row>
    <row r="4827" spans="1:2">
      <c r="A4827">
        <v>9721</v>
      </c>
      <c r="B4827" t="s">
        <v>16810</v>
      </c>
    </row>
    <row r="4828" spans="1:2">
      <c r="A4828">
        <v>9722</v>
      </c>
      <c r="B4828" t="s">
        <v>16811</v>
      </c>
    </row>
    <row r="4829" spans="1:2">
      <c r="A4829">
        <v>9723</v>
      </c>
      <c r="B4829" t="s">
        <v>16812</v>
      </c>
    </row>
    <row r="4830" spans="1:2">
      <c r="A4830">
        <v>9724</v>
      </c>
      <c r="B4830" t="s">
        <v>16813</v>
      </c>
    </row>
    <row r="4831" spans="1:2">
      <c r="A4831">
        <v>9725</v>
      </c>
      <c r="B4831" t="s">
        <v>16814</v>
      </c>
    </row>
    <row r="4832" spans="1:2">
      <c r="A4832">
        <v>9726</v>
      </c>
      <c r="B4832" t="s">
        <v>16815</v>
      </c>
    </row>
    <row r="4833" spans="1:2">
      <c r="A4833">
        <v>9727</v>
      </c>
      <c r="B4833" t="s">
        <v>16816</v>
      </c>
    </row>
    <row r="4834" spans="1:2">
      <c r="A4834">
        <v>9728</v>
      </c>
      <c r="B4834" t="s">
        <v>16817</v>
      </c>
    </row>
    <row r="4835" spans="1:2">
      <c r="A4835">
        <v>9729</v>
      </c>
      <c r="B4835" t="s">
        <v>1042</v>
      </c>
    </row>
    <row r="4836" spans="1:2">
      <c r="A4836">
        <v>9730</v>
      </c>
      <c r="B4836" t="s">
        <v>16818</v>
      </c>
    </row>
    <row r="4837" spans="1:2">
      <c r="A4837">
        <v>9731</v>
      </c>
      <c r="B4837" t="s">
        <v>16819</v>
      </c>
    </row>
    <row r="4838" spans="1:2">
      <c r="A4838">
        <v>9732</v>
      </c>
      <c r="B4838" t="s">
        <v>16820</v>
      </c>
    </row>
    <row r="4839" spans="1:2">
      <c r="A4839">
        <v>9733</v>
      </c>
      <c r="B4839" t="s">
        <v>16821</v>
      </c>
    </row>
    <row r="4840" spans="1:2">
      <c r="A4840">
        <v>9734</v>
      </c>
      <c r="B4840" t="s">
        <v>16822</v>
      </c>
    </row>
    <row r="4841" spans="1:2">
      <c r="A4841">
        <v>9735</v>
      </c>
      <c r="B4841" t="s">
        <v>16823</v>
      </c>
    </row>
    <row r="4842" spans="1:2">
      <c r="A4842">
        <v>9736</v>
      </c>
      <c r="B4842" t="s">
        <v>16824</v>
      </c>
    </row>
    <row r="4843" spans="1:2">
      <c r="A4843">
        <v>9737</v>
      </c>
      <c r="B4843" t="s">
        <v>16825</v>
      </c>
    </row>
    <row r="4844" spans="1:2">
      <c r="A4844">
        <v>9738</v>
      </c>
      <c r="B4844" t="s">
        <v>16826</v>
      </c>
    </row>
    <row r="4845" spans="1:2">
      <c r="A4845">
        <v>9739</v>
      </c>
      <c r="B4845" t="s">
        <v>16827</v>
      </c>
    </row>
    <row r="4846" spans="1:2">
      <c r="A4846">
        <v>9740</v>
      </c>
      <c r="B4846" t="s">
        <v>16828</v>
      </c>
    </row>
    <row r="4847" spans="1:2">
      <c r="A4847">
        <v>9741</v>
      </c>
      <c r="B4847" t="s">
        <v>16829</v>
      </c>
    </row>
    <row r="4848" spans="1:2">
      <c r="A4848">
        <v>9742</v>
      </c>
      <c r="B4848" t="s">
        <v>16830</v>
      </c>
    </row>
    <row r="4849" spans="1:2">
      <c r="A4849">
        <v>9743</v>
      </c>
      <c r="B4849" t="s">
        <v>16831</v>
      </c>
    </row>
    <row r="4850" spans="1:2">
      <c r="A4850">
        <v>9744</v>
      </c>
      <c r="B4850" t="s">
        <v>16832</v>
      </c>
    </row>
    <row r="4851" spans="1:2">
      <c r="A4851">
        <v>9745</v>
      </c>
      <c r="B4851" t="s">
        <v>16833</v>
      </c>
    </row>
    <row r="4852" spans="1:2">
      <c r="A4852">
        <v>9746</v>
      </c>
      <c r="B4852" t="s">
        <v>16834</v>
      </c>
    </row>
    <row r="4853" spans="1:2">
      <c r="A4853">
        <v>9747</v>
      </c>
      <c r="B4853" t="s">
        <v>16835</v>
      </c>
    </row>
    <row r="4854" spans="1:2">
      <c r="A4854">
        <v>9748</v>
      </c>
      <c r="B4854" t="s">
        <v>16836</v>
      </c>
    </row>
    <row r="4855" spans="1:2">
      <c r="A4855">
        <v>9749</v>
      </c>
      <c r="B4855" t="s">
        <v>16837</v>
      </c>
    </row>
    <row r="4856" spans="1:2">
      <c r="A4856">
        <v>9750</v>
      </c>
      <c r="B4856" t="s">
        <v>16838</v>
      </c>
    </row>
    <row r="4857" spans="1:2">
      <c r="A4857">
        <v>9751</v>
      </c>
      <c r="B4857" t="s">
        <v>16839</v>
      </c>
    </row>
    <row r="4858" spans="1:2">
      <c r="A4858">
        <v>9752</v>
      </c>
      <c r="B4858" t="s">
        <v>16840</v>
      </c>
    </row>
    <row r="4859" spans="1:2">
      <c r="A4859">
        <v>9753</v>
      </c>
      <c r="B4859" t="s">
        <v>16841</v>
      </c>
    </row>
    <row r="4860" spans="1:2">
      <c r="A4860">
        <v>9754</v>
      </c>
      <c r="B4860" t="s">
        <v>16842</v>
      </c>
    </row>
    <row r="4861" spans="1:2">
      <c r="A4861">
        <v>9755</v>
      </c>
      <c r="B4861" t="s">
        <v>16843</v>
      </c>
    </row>
    <row r="4862" spans="1:2">
      <c r="A4862">
        <v>9756</v>
      </c>
      <c r="B4862" t="s">
        <v>16844</v>
      </c>
    </row>
    <row r="4863" spans="1:2">
      <c r="A4863">
        <v>9757</v>
      </c>
      <c r="B4863">
        <v>9</v>
      </c>
    </row>
    <row r="4864" spans="1:2">
      <c r="A4864">
        <v>9758</v>
      </c>
      <c r="B4864" t="s">
        <v>16845</v>
      </c>
    </row>
    <row r="4865" spans="1:2">
      <c r="A4865">
        <v>9759</v>
      </c>
      <c r="B4865" t="s">
        <v>16846</v>
      </c>
    </row>
    <row r="4866" spans="1:2">
      <c r="A4866">
        <v>9760</v>
      </c>
      <c r="B4866" t="s">
        <v>16847</v>
      </c>
    </row>
    <row r="4867" spans="1:2">
      <c r="A4867">
        <v>9761</v>
      </c>
      <c r="B4867" t="s">
        <v>16848</v>
      </c>
    </row>
    <row r="4868" spans="1:2">
      <c r="A4868">
        <v>9762</v>
      </c>
      <c r="B4868" t="s">
        <v>16849</v>
      </c>
    </row>
    <row r="4869" spans="1:2">
      <c r="A4869">
        <v>9763</v>
      </c>
      <c r="B4869" t="s">
        <v>16850</v>
      </c>
    </row>
    <row r="4870" spans="1:2">
      <c r="A4870">
        <v>9764</v>
      </c>
      <c r="B4870" t="s">
        <v>16851</v>
      </c>
    </row>
    <row r="4871" spans="1:2">
      <c r="A4871">
        <v>9765</v>
      </c>
      <c r="B4871" t="s">
        <v>16852</v>
      </c>
    </row>
    <row r="4872" spans="1:2">
      <c r="A4872">
        <v>9766</v>
      </c>
      <c r="B4872" t="s">
        <v>16853</v>
      </c>
    </row>
    <row r="4873" spans="1:2">
      <c r="A4873">
        <v>9767</v>
      </c>
      <c r="B4873" t="s">
        <v>16854</v>
      </c>
    </row>
    <row r="4874" spans="1:2">
      <c r="A4874">
        <v>9768</v>
      </c>
      <c r="B4874" t="s">
        <v>16855</v>
      </c>
    </row>
    <row r="4875" spans="1:2">
      <c r="A4875">
        <v>9769</v>
      </c>
      <c r="B4875" t="s">
        <v>16856</v>
      </c>
    </row>
    <row r="4876" spans="1:2">
      <c r="A4876">
        <v>9770</v>
      </c>
      <c r="B4876" t="s">
        <v>16857</v>
      </c>
    </row>
    <row r="4877" spans="1:2">
      <c r="A4877">
        <v>9771</v>
      </c>
      <c r="B4877" t="s">
        <v>16858</v>
      </c>
    </row>
    <row r="4878" spans="1:2">
      <c r="A4878">
        <v>9772</v>
      </c>
      <c r="B4878" t="s">
        <v>16859</v>
      </c>
    </row>
    <row r="4879" spans="1:2">
      <c r="A4879">
        <v>9773</v>
      </c>
      <c r="B4879" t="s">
        <v>16860</v>
      </c>
    </row>
    <row r="4880" spans="1:2">
      <c r="A4880">
        <v>9774</v>
      </c>
      <c r="B4880" t="s">
        <v>16861</v>
      </c>
    </row>
    <row r="4881" spans="1:2">
      <c r="A4881">
        <v>9775</v>
      </c>
      <c r="B4881" t="s">
        <v>827</v>
      </c>
    </row>
    <row r="4882" spans="1:2">
      <c r="A4882">
        <v>9776</v>
      </c>
      <c r="B4882" t="s">
        <v>16862</v>
      </c>
    </row>
    <row r="4883" spans="1:2">
      <c r="A4883">
        <v>9777</v>
      </c>
      <c r="B4883" t="s">
        <v>16863</v>
      </c>
    </row>
    <row r="4884" spans="1:2">
      <c r="A4884">
        <v>9778</v>
      </c>
      <c r="B4884" t="s">
        <v>16864</v>
      </c>
    </row>
    <row r="4885" spans="1:2">
      <c r="A4885">
        <v>9779</v>
      </c>
      <c r="B4885" t="s">
        <v>16865</v>
      </c>
    </row>
    <row r="4886" spans="1:2">
      <c r="A4886">
        <v>9780</v>
      </c>
      <c r="B4886" t="s">
        <v>16866</v>
      </c>
    </row>
    <row r="4887" spans="1:2">
      <c r="A4887">
        <v>9781</v>
      </c>
      <c r="B4887" t="s">
        <v>16867</v>
      </c>
    </row>
    <row r="4888" spans="1:2">
      <c r="A4888">
        <v>9782</v>
      </c>
      <c r="B4888" t="s">
        <v>16868</v>
      </c>
    </row>
    <row r="4889" spans="1:2">
      <c r="A4889">
        <v>9783</v>
      </c>
      <c r="B4889" t="s">
        <v>16869</v>
      </c>
    </row>
    <row r="4890" spans="1:2">
      <c r="A4890">
        <v>9784</v>
      </c>
      <c r="B4890" t="s">
        <v>16870</v>
      </c>
    </row>
    <row r="4891" spans="1:2">
      <c r="A4891">
        <v>9785</v>
      </c>
      <c r="B4891" t="s">
        <v>16871</v>
      </c>
    </row>
    <row r="4892" spans="1:2">
      <c r="A4892">
        <v>9786</v>
      </c>
      <c r="B4892" t="s">
        <v>16872</v>
      </c>
    </row>
    <row r="4893" spans="1:2">
      <c r="A4893">
        <v>9787</v>
      </c>
      <c r="B4893" t="s">
        <v>16873</v>
      </c>
    </row>
    <row r="4894" spans="1:2">
      <c r="A4894">
        <v>9788</v>
      </c>
      <c r="B4894" t="s">
        <v>16874</v>
      </c>
    </row>
    <row r="4895" spans="1:2">
      <c r="A4895">
        <v>9789</v>
      </c>
      <c r="B4895" t="s">
        <v>16875</v>
      </c>
    </row>
    <row r="4896" spans="1:2">
      <c r="A4896">
        <v>9790</v>
      </c>
      <c r="B4896" t="s">
        <v>16876</v>
      </c>
    </row>
    <row r="4897" spans="1:2">
      <c r="A4897">
        <v>9791</v>
      </c>
      <c r="B4897" t="s">
        <v>16877</v>
      </c>
    </row>
    <row r="4898" spans="1:2">
      <c r="A4898">
        <v>9792</v>
      </c>
      <c r="B4898" t="s">
        <v>16878</v>
      </c>
    </row>
    <row r="4899" spans="1:2">
      <c r="A4899">
        <v>9793</v>
      </c>
      <c r="B4899" t="s">
        <v>282</v>
      </c>
    </row>
    <row r="4900" spans="1:2">
      <c r="A4900">
        <v>9794</v>
      </c>
      <c r="B4900" t="s">
        <v>16879</v>
      </c>
    </row>
    <row r="4901" spans="1:2">
      <c r="A4901">
        <v>9795</v>
      </c>
      <c r="B4901" t="s">
        <v>16880</v>
      </c>
    </row>
    <row r="4902" spans="1:2">
      <c r="A4902">
        <v>9796</v>
      </c>
      <c r="B4902" t="s">
        <v>16881</v>
      </c>
    </row>
    <row r="4903" spans="1:2">
      <c r="A4903">
        <v>9797</v>
      </c>
      <c r="B4903" t="s">
        <v>16882</v>
      </c>
    </row>
    <row r="4904" spans="1:2">
      <c r="A4904">
        <v>9798</v>
      </c>
      <c r="B4904" t="s">
        <v>16883</v>
      </c>
    </row>
    <row r="4905" spans="1:2">
      <c r="A4905">
        <v>9799</v>
      </c>
      <c r="B4905" t="s">
        <v>16884</v>
      </c>
    </row>
    <row r="4906" spans="1:2">
      <c r="A4906">
        <v>9800</v>
      </c>
      <c r="B4906" t="s">
        <v>16885</v>
      </c>
    </row>
    <row r="4907" spans="1:2">
      <c r="A4907">
        <v>9801</v>
      </c>
      <c r="B4907" t="s">
        <v>16886</v>
      </c>
    </row>
    <row r="4908" spans="1:2">
      <c r="A4908">
        <v>9802</v>
      </c>
      <c r="B4908" t="s">
        <v>16887</v>
      </c>
    </row>
    <row r="4909" spans="1:2">
      <c r="A4909">
        <v>9803</v>
      </c>
      <c r="B4909" t="s">
        <v>2049</v>
      </c>
    </row>
    <row r="4910" spans="1:2">
      <c r="A4910">
        <v>9804</v>
      </c>
      <c r="B4910" t="s">
        <v>16888</v>
      </c>
    </row>
    <row r="4911" spans="1:2">
      <c r="A4911">
        <v>9805</v>
      </c>
      <c r="B4911" t="s">
        <v>16889</v>
      </c>
    </row>
    <row r="4912" spans="1:2">
      <c r="A4912">
        <v>9806</v>
      </c>
      <c r="B4912" t="s">
        <v>16890</v>
      </c>
    </row>
    <row r="4913" spans="1:2">
      <c r="A4913">
        <v>9807</v>
      </c>
      <c r="B4913" t="s">
        <v>16891</v>
      </c>
    </row>
    <row r="4914" spans="1:2">
      <c r="A4914">
        <v>9808</v>
      </c>
      <c r="B4914" t="s">
        <v>16892</v>
      </c>
    </row>
    <row r="4915" spans="1:2">
      <c r="A4915">
        <v>9809</v>
      </c>
      <c r="B4915" t="s">
        <v>16893</v>
      </c>
    </row>
    <row r="4916" spans="1:2">
      <c r="A4916">
        <v>9810</v>
      </c>
      <c r="B4916" t="s">
        <v>16894</v>
      </c>
    </row>
    <row r="4917" spans="1:2">
      <c r="A4917">
        <v>9811</v>
      </c>
      <c r="B4917" t="s">
        <v>16895</v>
      </c>
    </row>
    <row r="4918" spans="1:2">
      <c r="A4918">
        <v>9812</v>
      </c>
      <c r="B4918" t="s">
        <v>16896</v>
      </c>
    </row>
    <row r="4919" spans="1:2">
      <c r="A4919">
        <v>9813</v>
      </c>
      <c r="B4919" t="s">
        <v>16897</v>
      </c>
    </row>
    <row r="4920" spans="1:2">
      <c r="A4920">
        <v>9814</v>
      </c>
      <c r="B4920" t="s">
        <v>570</v>
      </c>
    </row>
    <row r="4921" spans="1:2">
      <c r="A4921">
        <v>9815</v>
      </c>
      <c r="B4921" t="s">
        <v>16898</v>
      </c>
    </row>
    <row r="4922" spans="1:2">
      <c r="A4922">
        <v>9816</v>
      </c>
      <c r="B4922" t="s">
        <v>16899</v>
      </c>
    </row>
    <row r="4923" spans="1:2">
      <c r="A4923">
        <v>9817</v>
      </c>
      <c r="B4923" t="s">
        <v>16900</v>
      </c>
    </row>
    <row r="4924" spans="1:2">
      <c r="A4924">
        <v>9818</v>
      </c>
      <c r="B4924" t="s">
        <v>16901</v>
      </c>
    </row>
    <row r="4925" spans="1:2">
      <c r="A4925">
        <v>9819</v>
      </c>
      <c r="B4925" t="s">
        <v>16902</v>
      </c>
    </row>
    <row r="4926" spans="1:2">
      <c r="A4926">
        <v>9820</v>
      </c>
      <c r="B4926" t="s">
        <v>16903</v>
      </c>
    </row>
    <row r="4927" spans="1:2">
      <c r="A4927">
        <v>9821</v>
      </c>
      <c r="B4927" t="s">
        <v>16904</v>
      </c>
    </row>
    <row r="4928" spans="1:2">
      <c r="A4928">
        <v>9822</v>
      </c>
      <c r="B4928" t="s">
        <v>16905</v>
      </c>
    </row>
    <row r="4929" spans="1:2">
      <c r="A4929">
        <v>9823</v>
      </c>
      <c r="B4929" t="s">
        <v>16906</v>
      </c>
    </row>
    <row r="4930" spans="1:2">
      <c r="A4930">
        <v>9824</v>
      </c>
      <c r="B4930" t="s">
        <v>16907</v>
      </c>
    </row>
    <row r="4931" spans="1:2">
      <c r="A4931">
        <v>9825</v>
      </c>
      <c r="B4931" t="s">
        <v>16908</v>
      </c>
    </row>
    <row r="4932" spans="1:2">
      <c r="A4932">
        <v>9826</v>
      </c>
      <c r="B4932" t="s">
        <v>16909</v>
      </c>
    </row>
    <row r="4933" spans="1:2">
      <c r="A4933">
        <v>9827</v>
      </c>
      <c r="B4933" t="s">
        <v>16910</v>
      </c>
    </row>
    <row r="4934" spans="1:2">
      <c r="A4934">
        <v>9828</v>
      </c>
      <c r="B4934">
        <v>10072010</v>
      </c>
    </row>
    <row r="4935" spans="1:2">
      <c r="A4935">
        <v>9829</v>
      </c>
      <c r="B4935" t="s">
        <v>16911</v>
      </c>
    </row>
    <row r="4936" spans="1:2">
      <c r="A4936">
        <v>9830</v>
      </c>
      <c r="B4936" t="s">
        <v>16912</v>
      </c>
    </row>
    <row r="4937" spans="1:2">
      <c r="A4937">
        <v>9831</v>
      </c>
      <c r="B4937" t="s">
        <v>16913</v>
      </c>
    </row>
    <row r="4938" spans="1:2">
      <c r="A4938">
        <v>9832</v>
      </c>
      <c r="B4938" t="s">
        <v>16914</v>
      </c>
    </row>
    <row r="4939" spans="1:2">
      <c r="A4939">
        <v>9833</v>
      </c>
      <c r="B4939" t="s">
        <v>16915</v>
      </c>
    </row>
    <row r="4940" spans="1:2">
      <c r="A4940">
        <v>9834</v>
      </c>
      <c r="B4940" t="s">
        <v>16916</v>
      </c>
    </row>
    <row r="4941" spans="1:2">
      <c r="A4941">
        <v>9835</v>
      </c>
      <c r="B4941" t="s">
        <v>16917</v>
      </c>
    </row>
    <row r="4942" spans="1:2">
      <c r="A4942">
        <v>9836</v>
      </c>
      <c r="B4942" t="s">
        <v>2103</v>
      </c>
    </row>
    <row r="4943" spans="1:2">
      <c r="A4943">
        <v>9837</v>
      </c>
      <c r="B4943" t="s">
        <v>16918</v>
      </c>
    </row>
    <row r="4944" spans="1:2">
      <c r="A4944">
        <v>9838</v>
      </c>
      <c r="B4944" t="s">
        <v>16919</v>
      </c>
    </row>
    <row r="4945" spans="1:2">
      <c r="A4945">
        <v>9839</v>
      </c>
      <c r="B4945" t="s">
        <v>16920</v>
      </c>
    </row>
    <row r="4946" spans="1:2">
      <c r="A4946">
        <v>9840</v>
      </c>
      <c r="B4946" t="s">
        <v>16921</v>
      </c>
    </row>
    <row r="4947" spans="1:2">
      <c r="A4947">
        <v>9841</v>
      </c>
      <c r="B4947" t="s">
        <v>16922</v>
      </c>
    </row>
    <row r="4948" spans="1:2">
      <c r="A4948">
        <v>9842</v>
      </c>
      <c r="B4948" t="s">
        <v>16923</v>
      </c>
    </row>
    <row r="4949" spans="1:2">
      <c r="A4949">
        <v>9843</v>
      </c>
      <c r="B4949" t="s">
        <v>16924</v>
      </c>
    </row>
    <row r="4950" spans="1:2">
      <c r="A4950">
        <v>9844</v>
      </c>
      <c r="B4950" t="s">
        <v>16925</v>
      </c>
    </row>
    <row r="4951" spans="1:2">
      <c r="A4951">
        <v>9845</v>
      </c>
      <c r="B4951" t="s">
        <v>16926</v>
      </c>
    </row>
    <row r="4952" spans="1:2">
      <c r="A4952">
        <v>9846</v>
      </c>
      <c r="B4952" t="s">
        <v>16927</v>
      </c>
    </row>
    <row r="4953" spans="1:2">
      <c r="A4953">
        <v>9847</v>
      </c>
      <c r="B4953" t="s">
        <v>16928</v>
      </c>
    </row>
    <row r="4954" spans="1:2">
      <c r="A4954">
        <v>9848</v>
      </c>
      <c r="B4954" t="s">
        <v>16929</v>
      </c>
    </row>
    <row r="4955" spans="1:2">
      <c r="A4955">
        <v>9849</v>
      </c>
      <c r="B4955" t="s">
        <v>16930</v>
      </c>
    </row>
    <row r="4956" spans="1:2">
      <c r="A4956">
        <v>9850</v>
      </c>
      <c r="B4956" t="s">
        <v>16931</v>
      </c>
    </row>
    <row r="4957" spans="1:2">
      <c r="A4957">
        <v>9851</v>
      </c>
      <c r="B4957" t="s">
        <v>16932</v>
      </c>
    </row>
    <row r="4958" spans="1:2">
      <c r="A4958">
        <v>9852</v>
      </c>
      <c r="B4958" t="s">
        <v>16933</v>
      </c>
    </row>
    <row r="4959" spans="1:2">
      <c r="A4959">
        <v>9853</v>
      </c>
      <c r="B4959" t="s">
        <v>16934</v>
      </c>
    </row>
    <row r="4960" spans="1:2">
      <c r="A4960">
        <v>9854</v>
      </c>
      <c r="B4960" t="s">
        <v>16935</v>
      </c>
    </row>
    <row r="4961" spans="1:2">
      <c r="A4961">
        <v>9855</v>
      </c>
      <c r="B4961" t="s">
        <v>16936</v>
      </c>
    </row>
    <row r="4962" spans="1:2">
      <c r="A4962">
        <v>9856</v>
      </c>
      <c r="B4962" t="s">
        <v>902</v>
      </c>
    </row>
    <row r="4963" spans="1:2">
      <c r="A4963">
        <v>9857</v>
      </c>
      <c r="B4963" t="s">
        <v>16937</v>
      </c>
    </row>
    <row r="4964" spans="1:2">
      <c r="A4964">
        <v>9858</v>
      </c>
      <c r="B4964" t="s">
        <v>16938</v>
      </c>
    </row>
    <row r="4965" spans="1:2">
      <c r="A4965">
        <v>9859</v>
      </c>
      <c r="B4965" t="s">
        <v>16939</v>
      </c>
    </row>
    <row r="4966" spans="1:2">
      <c r="A4966">
        <v>9860</v>
      </c>
      <c r="B4966" t="s">
        <v>16940</v>
      </c>
    </row>
    <row r="4967" spans="1:2">
      <c r="A4967">
        <v>9861</v>
      </c>
      <c r="B4967" t="s">
        <v>16941</v>
      </c>
    </row>
    <row r="4968" spans="1:2">
      <c r="A4968">
        <v>9862</v>
      </c>
      <c r="B4968" t="s">
        <v>16942</v>
      </c>
    </row>
    <row r="4969" spans="1:2">
      <c r="A4969">
        <v>9863</v>
      </c>
      <c r="B4969" t="s">
        <v>16943</v>
      </c>
    </row>
    <row r="4970" spans="1:2">
      <c r="A4970">
        <v>9864</v>
      </c>
      <c r="B4970" t="s">
        <v>16944</v>
      </c>
    </row>
    <row r="4971" spans="1:2">
      <c r="A4971">
        <v>9865</v>
      </c>
      <c r="B4971" t="s">
        <v>16945</v>
      </c>
    </row>
    <row r="4972" spans="1:2">
      <c r="A4972">
        <v>9866</v>
      </c>
      <c r="B4972" t="s">
        <v>16946</v>
      </c>
    </row>
    <row r="4973" spans="1:2">
      <c r="A4973">
        <v>9867</v>
      </c>
      <c r="B4973" t="s">
        <v>16947</v>
      </c>
    </row>
    <row r="4974" spans="1:2">
      <c r="A4974">
        <v>9868</v>
      </c>
      <c r="B4974">
        <v>1450</v>
      </c>
    </row>
    <row r="4975" spans="1:2">
      <c r="A4975">
        <v>9869</v>
      </c>
      <c r="B4975" t="s">
        <v>16948</v>
      </c>
    </row>
    <row r="4976" spans="1:2">
      <c r="A4976">
        <v>9870</v>
      </c>
      <c r="B4976" t="s">
        <v>390</v>
      </c>
    </row>
    <row r="4977" spans="1:2">
      <c r="A4977">
        <v>9871</v>
      </c>
      <c r="B4977" t="s">
        <v>16949</v>
      </c>
    </row>
    <row r="4978" spans="1:2">
      <c r="A4978">
        <v>9872</v>
      </c>
      <c r="B4978" t="s">
        <v>16950</v>
      </c>
    </row>
    <row r="4979" spans="1:2">
      <c r="A4979">
        <v>9873</v>
      </c>
      <c r="B4979" t="s">
        <v>16951</v>
      </c>
    </row>
    <row r="4980" spans="1:2">
      <c r="A4980">
        <v>9874</v>
      </c>
      <c r="B4980" t="s">
        <v>264</v>
      </c>
    </row>
    <row r="4981" spans="1:2">
      <c r="A4981">
        <v>9875</v>
      </c>
      <c r="B4981" t="s">
        <v>16952</v>
      </c>
    </row>
    <row r="4982" spans="1:2">
      <c r="A4982">
        <v>9876</v>
      </c>
      <c r="B4982" t="s">
        <v>16953</v>
      </c>
    </row>
    <row r="4983" spans="1:2">
      <c r="A4983">
        <v>9877</v>
      </c>
      <c r="B4983" t="s">
        <v>16954</v>
      </c>
    </row>
    <row r="4984" spans="1:2">
      <c r="A4984">
        <v>9878</v>
      </c>
      <c r="B4984" t="s">
        <v>16955</v>
      </c>
    </row>
    <row r="4985" spans="1:2">
      <c r="A4985">
        <v>9879</v>
      </c>
      <c r="B4985" t="s">
        <v>16956</v>
      </c>
    </row>
    <row r="4986" spans="1:2">
      <c r="A4986">
        <v>9880</v>
      </c>
      <c r="B4986" t="s">
        <v>754</v>
      </c>
    </row>
    <row r="4987" spans="1:2">
      <c r="A4987">
        <v>9881</v>
      </c>
      <c r="B4987" t="s">
        <v>16957</v>
      </c>
    </row>
    <row r="4988" spans="1:2">
      <c r="A4988">
        <v>9882</v>
      </c>
      <c r="B4988" t="s">
        <v>16958</v>
      </c>
    </row>
    <row r="4989" spans="1:2">
      <c r="A4989">
        <v>9883</v>
      </c>
      <c r="B4989" t="s">
        <v>16959</v>
      </c>
    </row>
    <row r="4990" spans="1:2">
      <c r="A4990">
        <v>9884</v>
      </c>
      <c r="B4990" t="s">
        <v>16960</v>
      </c>
    </row>
    <row r="4991" spans="1:2">
      <c r="A4991">
        <v>9885</v>
      </c>
      <c r="B4991" t="s">
        <v>16961</v>
      </c>
    </row>
    <row r="4992" spans="1:2">
      <c r="A4992">
        <v>9886</v>
      </c>
      <c r="B4992" t="s">
        <v>247</v>
      </c>
    </row>
    <row r="4993" spans="1:2">
      <c r="A4993">
        <v>9887</v>
      </c>
      <c r="B4993" t="s">
        <v>16962</v>
      </c>
    </row>
    <row r="4994" spans="1:2">
      <c r="A4994">
        <v>9888</v>
      </c>
      <c r="B4994" t="s">
        <v>16963</v>
      </c>
    </row>
    <row r="4995" spans="1:2">
      <c r="A4995">
        <v>9889</v>
      </c>
      <c r="B4995" t="s">
        <v>16964</v>
      </c>
    </row>
    <row r="4996" spans="1:2">
      <c r="A4996">
        <v>9890</v>
      </c>
      <c r="B4996" t="s">
        <v>408</v>
      </c>
    </row>
    <row r="4997" spans="1:2">
      <c r="A4997">
        <v>9891</v>
      </c>
      <c r="B4997" t="s">
        <v>16965</v>
      </c>
    </row>
    <row r="4998" spans="1:2">
      <c r="A4998">
        <v>9892</v>
      </c>
      <c r="B4998" t="s">
        <v>324</v>
      </c>
    </row>
    <row r="4999" spans="1:2">
      <c r="A4999">
        <v>9893</v>
      </c>
      <c r="B4999" t="s">
        <v>16966</v>
      </c>
    </row>
    <row r="5000" spans="1:2">
      <c r="A5000">
        <v>9894</v>
      </c>
      <c r="B5000" t="s">
        <v>16967</v>
      </c>
    </row>
    <row r="5001" spans="1:2">
      <c r="A5001">
        <v>9895</v>
      </c>
      <c r="B5001" t="s">
        <v>16968</v>
      </c>
    </row>
    <row r="5002" spans="1:2">
      <c r="A5002">
        <v>9896</v>
      </c>
      <c r="B5002" t="s">
        <v>16969</v>
      </c>
    </row>
    <row r="5003" spans="1:2">
      <c r="A5003">
        <v>9897</v>
      </c>
      <c r="B5003" t="s">
        <v>16970</v>
      </c>
    </row>
    <row r="5004" spans="1:2">
      <c r="A5004">
        <v>9898</v>
      </c>
      <c r="B5004" t="s">
        <v>16971</v>
      </c>
    </row>
    <row r="5005" spans="1:2">
      <c r="A5005">
        <v>9899</v>
      </c>
      <c r="B5005" t="s">
        <v>16972</v>
      </c>
    </row>
    <row r="5006" spans="1:2">
      <c r="A5006">
        <v>9900</v>
      </c>
      <c r="B5006" t="s">
        <v>16973</v>
      </c>
    </row>
    <row r="5007" spans="1:2">
      <c r="A5007">
        <v>9901</v>
      </c>
      <c r="B5007" t="s">
        <v>16974</v>
      </c>
    </row>
    <row r="5008" spans="1:2">
      <c r="A5008">
        <v>9902</v>
      </c>
      <c r="B5008" t="s">
        <v>16975</v>
      </c>
    </row>
    <row r="5009" spans="1:2">
      <c r="A5009">
        <v>9903</v>
      </c>
      <c r="B5009" t="s">
        <v>16976</v>
      </c>
    </row>
    <row r="5010" spans="1:2">
      <c r="A5010">
        <v>9904</v>
      </c>
      <c r="B5010" t="s">
        <v>16977</v>
      </c>
    </row>
    <row r="5011" spans="1:2">
      <c r="A5011">
        <v>9905</v>
      </c>
      <c r="B5011" t="s">
        <v>16978</v>
      </c>
    </row>
    <row r="5012" spans="1:2">
      <c r="A5012">
        <v>9906</v>
      </c>
      <c r="B5012" t="s">
        <v>16979</v>
      </c>
    </row>
    <row r="5013" spans="1:2">
      <c r="A5013">
        <v>9907</v>
      </c>
      <c r="B5013" t="s">
        <v>16980</v>
      </c>
    </row>
    <row r="5014" spans="1:2">
      <c r="A5014">
        <v>9908</v>
      </c>
      <c r="B5014" t="s">
        <v>16981</v>
      </c>
    </row>
    <row r="5015" spans="1:2">
      <c r="A5015">
        <v>9909</v>
      </c>
      <c r="B5015" t="s">
        <v>16982</v>
      </c>
    </row>
    <row r="5016" spans="1:2">
      <c r="A5016">
        <v>9910</v>
      </c>
      <c r="B5016" t="s">
        <v>16983</v>
      </c>
    </row>
    <row r="5017" spans="1:2">
      <c r="A5017">
        <v>9911</v>
      </c>
      <c r="B5017" t="s">
        <v>16984</v>
      </c>
    </row>
    <row r="5018" spans="1:2">
      <c r="A5018">
        <v>9912</v>
      </c>
      <c r="B5018" t="s">
        <v>16985</v>
      </c>
    </row>
    <row r="5019" spans="1:2">
      <c r="A5019">
        <v>9913</v>
      </c>
      <c r="B5019" t="s">
        <v>16986</v>
      </c>
    </row>
    <row r="5020" spans="1:2">
      <c r="A5020">
        <v>9914</v>
      </c>
      <c r="B5020" t="s">
        <v>16987</v>
      </c>
    </row>
    <row r="5021" spans="1:2">
      <c r="A5021">
        <v>9915</v>
      </c>
      <c r="B5021" t="s">
        <v>16988</v>
      </c>
    </row>
    <row r="5022" spans="1:2">
      <c r="A5022">
        <v>9916</v>
      </c>
      <c r="B5022" t="s">
        <v>16989</v>
      </c>
    </row>
    <row r="5023" spans="1:2">
      <c r="A5023">
        <v>9917</v>
      </c>
      <c r="B5023" t="s">
        <v>16990</v>
      </c>
    </row>
    <row r="5024" spans="1:2">
      <c r="A5024">
        <v>9918</v>
      </c>
      <c r="B5024" t="s">
        <v>16991</v>
      </c>
    </row>
    <row r="5025" spans="1:2">
      <c r="A5025">
        <v>9919</v>
      </c>
      <c r="B5025" t="s">
        <v>16992</v>
      </c>
    </row>
    <row r="5026" spans="1:2">
      <c r="A5026">
        <v>9920</v>
      </c>
      <c r="B5026" t="s">
        <v>16993</v>
      </c>
    </row>
    <row r="5027" spans="1:2">
      <c r="A5027">
        <v>9921</v>
      </c>
      <c r="B5027" t="s">
        <v>16994</v>
      </c>
    </row>
    <row r="5028" spans="1:2">
      <c r="A5028">
        <v>9922</v>
      </c>
      <c r="B5028" t="s">
        <v>16995</v>
      </c>
    </row>
    <row r="5029" spans="1:2">
      <c r="A5029">
        <v>9923</v>
      </c>
      <c r="B5029" t="s">
        <v>16996</v>
      </c>
    </row>
    <row r="5030" spans="1:2">
      <c r="A5030">
        <v>9924</v>
      </c>
      <c r="B5030" t="s">
        <v>16997</v>
      </c>
    </row>
    <row r="5031" spans="1:2">
      <c r="A5031">
        <v>9925</v>
      </c>
      <c r="B5031" t="s">
        <v>1981</v>
      </c>
    </row>
    <row r="5032" spans="1:2">
      <c r="A5032">
        <v>9926</v>
      </c>
      <c r="B5032" t="s">
        <v>16998</v>
      </c>
    </row>
    <row r="5033" spans="1:2">
      <c r="A5033">
        <v>9927</v>
      </c>
      <c r="B5033" t="s">
        <v>16999</v>
      </c>
    </row>
    <row r="5034" spans="1:2">
      <c r="A5034">
        <v>9928</v>
      </c>
      <c r="B5034" t="s">
        <v>17000</v>
      </c>
    </row>
    <row r="5035" spans="1:2">
      <c r="A5035">
        <v>9929</v>
      </c>
      <c r="B5035" t="s">
        <v>17001</v>
      </c>
    </row>
    <row r="5036" spans="1:2">
      <c r="A5036">
        <v>9930</v>
      </c>
      <c r="B5036" t="s">
        <v>17002</v>
      </c>
    </row>
    <row r="5037" spans="1:2">
      <c r="A5037">
        <v>9931</v>
      </c>
      <c r="B5037" t="s">
        <v>17003</v>
      </c>
    </row>
    <row r="5038" spans="1:2">
      <c r="A5038">
        <v>9932</v>
      </c>
      <c r="B5038" t="s">
        <v>17004</v>
      </c>
    </row>
    <row r="5039" spans="1:2">
      <c r="A5039">
        <v>9933</v>
      </c>
      <c r="B5039" t="s">
        <v>17005</v>
      </c>
    </row>
    <row r="5040" spans="1:2">
      <c r="A5040">
        <v>9934</v>
      </c>
      <c r="B5040" t="s">
        <v>17006</v>
      </c>
    </row>
    <row r="5041" spans="1:2">
      <c r="A5041">
        <v>9935</v>
      </c>
      <c r="B5041" t="s">
        <v>17007</v>
      </c>
    </row>
    <row r="5042" spans="1:2">
      <c r="A5042">
        <v>9936</v>
      </c>
      <c r="B5042" t="s">
        <v>17008</v>
      </c>
    </row>
    <row r="5043" spans="1:2">
      <c r="A5043">
        <v>9937</v>
      </c>
      <c r="B5043" t="s">
        <v>17009</v>
      </c>
    </row>
    <row r="5044" spans="1:2">
      <c r="A5044">
        <v>9938</v>
      </c>
      <c r="B5044" t="s">
        <v>17010</v>
      </c>
    </row>
    <row r="5045" spans="1:2">
      <c r="A5045">
        <v>9939</v>
      </c>
      <c r="B5045" t="s">
        <v>17011</v>
      </c>
    </row>
    <row r="5046" spans="1:2">
      <c r="A5046">
        <v>9940</v>
      </c>
      <c r="B5046" t="s">
        <v>17012</v>
      </c>
    </row>
    <row r="5047" spans="1:2">
      <c r="A5047">
        <v>9941</v>
      </c>
      <c r="B5047" t="s">
        <v>17013</v>
      </c>
    </row>
    <row r="5048" spans="1:2">
      <c r="A5048">
        <v>9942</v>
      </c>
      <c r="B5048" t="s">
        <v>17014</v>
      </c>
    </row>
    <row r="5049" spans="1:2">
      <c r="A5049">
        <v>9943</v>
      </c>
      <c r="B5049" t="s">
        <v>17015</v>
      </c>
    </row>
    <row r="5050" spans="1:2">
      <c r="A5050">
        <v>9944</v>
      </c>
      <c r="B5050" t="s">
        <v>17016</v>
      </c>
    </row>
    <row r="5051" spans="1:2">
      <c r="A5051">
        <v>9945</v>
      </c>
      <c r="B5051" t="s">
        <v>618</v>
      </c>
    </row>
    <row r="5052" spans="1:2">
      <c r="A5052">
        <v>9946</v>
      </c>
      <c r="B5052" t="s">
        <v>17017</v>
      </c>
    </row>
    <row r="5053" spans="1:2">
      <c r="A5053">
        <v>9947</v>
      </c>
      <c r="B5053" t="s">
        <v>17018</v>
      </c>
    </row>
    <row r="5054" spans="1:2">
      <c r="A5054">
        <v>9948</v>
      </c>
      <c r="B5054" t="s">
        <v>17019</v>
      </c>
    </row>
    <row r="5055" spans="1:2">
      <c r="A5055">
        <v>9949</v>
      </c>
      <c r="B5055" t="s">
        <v>17020</v>
      </c>
    </row>
    <row r="5056" spans="1:2">
      <c r="A5056">
        <v>9950</v>
      </c>
      <c r="B5056" t="s">
        <v>17021</v>
      </c>
    </row>
    <row r="5057" spans="1:2">
      <c r="A5057">
        <v>9951</v>
      </c>
      <c r="B5057" t="s">
        <v>17022</v>
      </c>
    </row>
    <row r="5058" spans="1:2">
      <c r="A5058">
        <v>9952</v>
      </c>
      <c r="B5058" t="s">
        <v>17023</v>
      </c>
    </row>
    <row r="5059" spans="1:2">
      <c r="A5059">
        <v>9953</v>
      </c>
      <c r="B5059" t="s">
        <v>17024</v>
      </c>
    </row>
    <row r="5060" spans="1:2">
      <c r="A5060">
        <v>9954</v>
      </c>
      <c r="B5060" t="s">
        <v>17025</v>
      </c>
    </row>
    <row r="5061" spans="1:2">
      <c r="A5061">
        <v>9955</v>
      </c>
      <c r="B5061" t="s">
        <v>17026</v>
      </c>
    </row>
    <row r="5062" spans="1:2">
      <c r="A5062">
        <v>9956</v>
      </c>
      <c r="B5062" t="s">
        <v>17027</v>
      </c>
    </row>
    <row r="5063" spans="1:2">
      <c r="A5063">
        <v>9957</v>
      </c>
      <c r="B5063" t="s">
        <v>17028</v>
      </c>
    </row>
    <row r="5064" spans="1:2">
      <c r="A5064">
        <v>9958</v>
      </c>
      <c r="B5064" t="s">
        <v>17029</v>
      </c>
    </row>
    <row r="5065" spans="1:2">
      <c r="A5065">
        <v>9959</v>
      </c>
      <c r="B5065" t="s">
        <v>17030</v>
      </c>
    </row>
    <row r="5066" spans="1:2">
      <c r="A5066">
        <v>9960</v>
      </c>
      <c r="B5066" t="s">
        <v>17031</v>
      </c>
    </row>
    <row r="5067" spans="1:2">
      <c r="A5067">
        <v>9961</v>
      </c>
      <c r="B5067" t="s">
        <v>17032</v>
      </c>
    </row>
    <row r="5068" spans="1:2">
      <c r="A5068">
        <v>9962</v>
      </c>
      <c r="B5068" t="s">
        <v>17033</v>
      </c>
    </row>
    <row r="5069" spans="1:2">
      <c r="A5069">
        <v>9963</v>
      </c>
      <c r="B5069" t="s">
        <v>17034</v>
      </c>
    </row>
    <row r="5070" spans="1:2">
      <c r="A5070">
        <v>9964</v>
      </c>
      <c r="B5070" t="s">
        <v>17035</v>
      </c>
    </row>
    <row r="5071" spans="1:2">
      <c r="A5071">
        <v>9965</v>
      </c>
      <c r="B5071">
        <v>850</v>
      </c>
    </row>
    <row r="5072" spans="1:2">
      <c r="A5072">
        <v>9966</v>
      </c>
      <c r="B5072" t="s">
        <v>17036</v>
      </c>
    </row>
    <row r="5073" spans="1:2">
      <c r="A5073">
        <v>9967</v>
      </c>
      <c r="B5073" t="s">
        <v>17037</v>
      </c>
    </row>
    <row r="5074" spans="1:2">
      <c r="A5074">
        <v>9968</v>
      </c>
      <c r="B5074" t="s">
        <v>17038</v>
      </c>
    </row>
    <row r="5075" spans="1:2">
      <c r="A5075">
        <v>9969</v>
      </c>
      <c r="B5075" t="s">
        <v>17039</v>
      </c>
    </row>
    <row r="5076" spans="1:2">
      <c r="A5076">
        <v>9970</v>
      </c>
      <c r="B5076" t="s">
        <v>17040</v>
      </c>
    </row>
    <row r="5077" spans="1:2">
      <c r="A5077">
        <v>9971</v>
      </c>
      <c r="B5077" s="2">
        <v>40453</v>
      </c>
    </row>
    <row r="5078" spans="1:2">
      <c r="A5078">
        <v>9972</v>
      </c>
      <c r="B5078" t="s">
        <v>17041</v>
      </c>
    </row>
    <row r="5079" spans="1:2">
      <c r="A5079">
        <v>9973</v>
      </c>
      <c r="B5079" t="s">
        <v>17042</v>
      </c>
    </row>
    <row r="5080" spans="1:2">
      <c r="A5080">
        <v>9974</v>
      </c>
      <c r="B5080" t="s">
        <v>17043</v>
      </c>
    </row>
    <row r="5081" spans="1:2">
      <c r="A5081">
        <v>9975</v>
      </c>
      <c r="B5081" t="s">
        <v>241</v>
      </c>
    </row>
    <row r="5082" spans="1:2">
      <c r="A5082">
        <v>9976</v>
      </c>
      <c r="B5082" t="s">
        <v>17044</v>
      </c>
    </row>
    <row r="5083" spans="1:2">
      <c r="A5083">
        <v>9977</v>
      </c>
      <c r="B5083" t="s">
        <v>17045</v>
      </c>
    </row>
    <row r="5084" spans="1:2">
      <c r="A5084">
        <v>9978</v>
      </c>
      <c r="B5084" t="s">
        <v>17046</v>
      </c>
    </row>
    <row r="5085" spans="1:2">
      <c r="A5085">
        <v>9979</v>
      </c>
      <c r="B5085" t="s">
        <v>17047</v>
      </c>
    </row>
    <row r="5086" spans="1:2">
      <c r="A5086">
        <v>9980</v>
      </c>
      <c r="B5086" t="s">
        <v>17048</v>
      </c>
    </row>
    <row r="5087" spans="1:2">
      <c r="A5087">
        <v>9981</v>
      </c>
      <c r="B5087" t="s">
        <v>17049</v>
      </c>
    </row>
    <row r="5088" spans="1:2">
      <c r="A5088">
        <v>9982</v>
      </c>
      <c r="B5088" t="s">
        <v>17050</v>
      </c>
    </row>
    <row r="5089" spans="1:2">
      <c r="A5089">
        <v>9983</v>
      </c>
      <c r="B5089" t="s">
        <v>17051</v>
      </c>
    </row>
    <row r="5090" spans="1:2">
      <c r="A5090">
        <v>9984</v>
      </c>
      <c r="B5090" t="s">
        <v>17052</v>
      </c>
    </row>
    <row r="5091" spans="1:2">
      <c r="A5091">
        <v>9985</v>
      </c>
      <c r="B5091" t="s">
        <v>17053</v>
      </c>
    </row>
    <row r="5092" spans="1:2">
      <c r="A5092">
        <v>9986</v>
      </c>
      <c r="B5092" t="s">
        <v>17054</v>
      </c>
    </row>
    <row r="5093" spans="1:2">
      <c r="A5093">
        <v>9987</v>
      </c>
      <c r="B5093" t="s">
        <v>17055</v>
      </c>
    </row>
    <row r="5094" spans="1:2">
      <c r="A5094">
        <v>9988</v>
      </c>
      <c r="B5094" t="s">
        <v>17056</v>
      </c>
    </row>
    <row r="5095" spans="1:2">
      <c r="A5095">
        <v>9989</v>
      </c>
      <c r="B5095" t="s">
        <v>17057</v>
      </c>
    </row>
    <row r="5096" spans="1:2">
      <c r="A5096">
        <v>9990</v>
      </c>
      <c r="B5096" t="s">
        <v>17058</v>
      </c>
    </row>
    <row r="5097" spans="1:2">
      <c r="A5097">
        <v>9991</v>
      </c>
      <c r="B5097" t="s">
        <v>17059</v>
      </c>
    </row>
    <row r="5098" spans="1:2">
      <c r="A5098">
        <v>9992</v>
      </c>
      <c r="B5098" t="s">
        <v>17060</v>
      </c>
    </row>
    <row r="5099" spans="1:2">
      <c r="A5099">
        <v>9993</v>
      </c>
      <c r="B5099" t="s">
        <v>17061</v>
      </c>
    </row>
    <row r="5100" spans="1:2">
      <c r="A5100">
        <v>9994</v>
      </c>
      <c r="B5100" t="s">
        <v>17062</v>
      </c>
    </row>
    <row r="5101" spans="1:2">
      <c r="A5101">
        <v>9995</v>
      </c>
      <c r="B5101" t="s">
        <v>17063</v>
      </c>
    </row>
    <row r="5102" spans="1:2">
      <c r="A5102">
        <v>9996</v>
      </c>
      <c r="B5102" t="s">
        <v>17064</v>
      </c>
    </row>
    <row r="5103" spans="1:2">
      <c r="A5103">
        <v>9997</v>
      </c>
      <c r="B5103" t="s">
        <v>17065</v>
      </c>
    </row>
    <row r="5104" spans="1:2">
      <c r="A5104">
        <v>9998</v>
      </c>
      <c r="B5104" t="s">
        <v>17066</v>
      </c>
    </row>
    <row r="5105" spans="1:2">
      <c r="A5105">
        <v>9999</v>
      </c>
      <c r="B5105" t="s">
        <v>17067</v>
      </c>
    </row>
    <row r="5106" spans="1:2">
      <c r="A5106">
        <v>10000</v>
      </c>
      <c r="B5106" t="s">
        <v>17068</v>
      </c>
    </row>
    <row r="5107" spans="1:2">
      <c r="A5107">
        <v>10001</v>
      </c>
      <c r="B5107" t="s">
        <v>17069</v>
      </c>
    </row>
    <row r="5108" spans="1:2">
      <c r="A5108">
        <v>10002</v>
      </c>
      <c r="B5108" t="s">
        <v>17070</v>
      </c>
    </row>
    <row r="5109" spans="1:2">
      <c r="A5109">
        <v>10003</v>
      </c>
      <c r="B5109" t="s">
        <v>17071</v>
      </c>
    </row>
    <row r="5110" spans="1:2">
      <c r="A5110">
        <v>10004</v>
      </c>
      <c r="B5110" t="s">
        <v>17072</v>
      </c>
    </row>
    <row r="5111" spans="1:2">
      <c r="A5111">
        <v>10005</v>
      </c>
      <c r="B5111" t="s">
        <v>17073</v>
      </c>
    </row>
    <row r="5112" spans="1:2">
      <c r="A5112">
        <v>10006</v>
      </c>
      <c r="B5112" t="s">
        <v>17074</v>
      </c>
    </row>
    <row r="5113" spans="1:2">
      <c r="A5113">
        <v>10007</v>
      </c>
      <c r="B5113" t="s">
        <v>17075</v>
      </c>
    </row>
    <row r="5114" spans="1:2">
      <c r="A5114">
        <v>10008</v>
      </c>
      <c r="B5114" t="s">
        <v>17076</v>
      </c>
    </row>
    <row r="5115" spans="1:2">
      <c r="A5115">
        <v>10009</v>
      </c>
      <c r="B5115" t="s">
        <v>17077</v>
      </c>
    </row>
    <row r="5116" spans="1:2">
      <c r="A5116">
        <v>10010</v>
      </c>
      <c r="B5116" t="s">
        <v>17078</v>
      </c>
    </row>
    <row r="5117" spans="1:2">
      <c r="A5117">
        <v>10011</v>
      </c>
      <c r="B5117" t="s">
        <v>17079</v>
      </c>
    </row>
    <row r="5118" spans="1:2">
      <c r="A5118">
        <v>10012</v>
      </c>
      <c r="B5118" t="s">
        <v>17080</v>
      </c>
    </row>
    <row r="5119" spans="1:2">
      <c r="A5119">
        <v>10013</v>
      </c>
      <c r="B5119" t="s">
        <v>17081</v>
      </c>
    </row>
    <row r="5120" spans="1:2">
      <c r="A5120">
        <v>10014</v>
      </c>
      <c r="B5120" t="s">
        <v>17082</v>
      </c>
    </row>
    <row r="5121" spans="1:2">
      <c r="A5121">
        <v>10015</v>
      </c>
      <c r="B5121" t="s">
        <v>17083</v>
      </c>
    </row>
    <row r="5122" spans="1:2">
      <c r="A5122">
        <v>10016</v>
      </c>
      <c r="B5122" t="s">
        <v>17084</v>
      </c>
    </row>
    <row r="5123" spans="1:2">
      <c r="A5123">
        <v>10017</v>
      </c>
      <c r="B5123" t="s">
        <v>17085</v>
      </c>
    </row>
    <row r="5124" spans="1:2">
      <c r="A5124">
        <v>10018</v>
      </c>
      <c r="B5124" t="s">
        <v>17086</v>
      </c>
    </row>
    <row r="5125" spans="1:2">
      <c r="A5125">
        <v>10019</v>
      </c>
      <c r="B5125" t="s">
        <v>17087</v>
      </c>
    </row>
    <row r="5126" spans="1:2">
      <c r="A5126">
        <v>10020</v>
      </c>
      <c r="B5126" t="s">
        <v>17088</v>
      </c>
    </row>
    <row r="5127" spans="1:2">
      <c r="A5127">
        <v>10021</v>
      </c>
      <c r="B5127" t="s">
        <v>17089</v>
      </c>
    </row>
    <row r="5128" spans="1:2">
      <c r="A5128">
        <v>10022</v>
      </c>
      <c r="B5128" t="s">
        <v>17090</v>
      </c>
    </row>
    <row r="5129" spans="1:2">
      <c r="A5129">
        <v>10023</v>
      </c>
      <c r="B5129" t="s">
        <v>17091</v>
      </c>
    </row>
    <row r="5130" spans="1:2">
      <c r="A5130">
        <v>10024</v>
      </c>
      <c r="B5130" t="s">
        <v>2005</v>
      </c>
    </row>
    <row r="5131" spans="1:2">
      <c r="A5131">
        <v>10025</v>
      </c>
      <c r="B5131" t="s">
        <v>17092</v>
      </c>
    </row>
    <row r="5132" spans="1:2">
      <c r="A5132">
        <v>10026</v>
      </c>
      <c r="B5132" t="s">
        <v>17093</v>
      </c>
    </row>
    <row r="5133" spans="1:2">
      <c r="A5133">
        <v>10027</v>
      </c>
      <c r="B5133" t="s">
        <v>17094</v>
      </c>
    </row>
    <row r="5134" spans="1:2">
      <c r="A5134">
        <v>10028</v>
      </c>
      <c r="B5134" t="s">
        <v>17095</v>
      </c>
    </row>
    <row r="5135" spans="1:2">
      <c r="A5135">
        <v>10029</v>
      </c>
      <c r="B5135" t="s">
        <v>17096</v>
      </c>
    </row>
    <row r="5136" spans="1:2">
      <c r="A5136">
        <v>10030</v>
      </c>
      <c r="B5136" t="s">
        <v>17097</v>
      </c>
    </row>
    <row r="5137" spans="1:2">
      <c r="A5137">
        <v>10031</v>
      </c>
      <c r="B5137" t="s">
        <v>17098</v>
      </c>
    </row>
    <row r="5138" spans="1:2">
      <c r="A5138">
        <v>10032</v>
      </c>
      <c r="B5138" t="s">
        <v>17099</v>
      </c>
    </row>
    <row r="5139" spans="1:2">
      <c r="A5139">
        <v>10033</v>
      </c>
      <c r="B5139" t="s">
        <v>17100</v>
      </c>
    </row>
    <row r="5140" spans="1:2">
      <c r="A5140">
        <v>10034</v>
      </c>
      <c r="B5140" t="s">
        <v>17101</v>
      </c>
    </row>
    <row r="5141" spans="1:2">
      <c r="A5141">
        <v>10035</v>
      </c>
      <c r="B5141" t="s">
        <v>17102</v>
      </c>
    </row>
    <row r="5142" spans="1:2">
      <c r="A5142">
        <v>10036</v>
      </c>
      <c r="B5142" t="s">
        <v>17103</v>
      </c>
    </row>
    <row r="5143" spans="1:2">
      <c r="A5143">
        <v>10037</v>
      </c>
      <c r="B5143" t="s">
        <v>17104</v>
      </c>
    </row>
    <row r="5144" spans="1:2">
      <c r="A5144">
        <v>10038</v>
      </c>
      <c r="B5144" t="s">
        <v>17105</v>
      </c>
    </row>
    <row r="5145" spans="1:2">
      <c r="A5145">
        <v>10039</v>
      </c>
      <c r="B5145" t="s">
        <v>17106</v>
      </c>
    </row>
    <row r="5146" spans="1:2">
      <c r="A5146">
        <v>10040</v>
      </c>
      <c r="B5146" t="s">
        <v>17107</v>
      </c>
    </row>
    <row r="5147" spans="1:2">
      <c r="A5147">
        <v>10041</v>
      </c>
      <c r="B5147" t="s">
        <v>17108</v>
      </c>
    </row>
    <row r="5148" spans="1:2">
      <c r="A5148">
        <v>10042</v>
      </c>
      <c r="B5148" t="s">
        <v>855</v>
      </c>
    </row>
    <row r="5149" spans="1:2">
      <c r="A5149">
        <v>10043</v>
      </c>
      <c r="B5149" t="s">
        <v>17109</v>
      </c>
    </row>
    <row r="5150" spans="1:2">
      <c r="A5150">
        <v>10044</v>
      </c>
      <c r="B5150" t="s">
        <v>17110</v>
      </c>
    </row>
    <row r="5151" spans="1:2">
      <c r="A5151">
        <v>10045</v>
      </c>
      <c r="B5151" t="s">
        <v>17111</v>
      </c>
    </row>
    <row r="5152" spans="1:2">
      <c r="A5152">
        <v>10046</v>
      </c>
      <c r="B5152" t="s">
        <v>17112</v>
      </c>
    </row>
    <row r="5153" spans="1:2">
      <c r="A5153">
        <v>10047</v>
      </c>
      <c r="B5153" t="s">
        <v>17113</v>
      </c>
    </row>
    <row r="5154" spans="1:2">
      <c r="A5154">
        <v>10048</v>
      </c>
      <c r="B5154" t="s">
        <v>17114</v>
      </c>
    </row>
    <row r="5155" spans="1:2">
      <c r="A5155">
        <v>10049</v>
      </c>
      <c r="B5155" t="s">
        <v>17115</v>
      </c>
    </row>
    <row r="5156" spans="1:2">
      <c r="A5156">
        <v>10050</v>
      </c>
      <c r="B5156" t="s">
        <v>17116</v>
      </c>
    </row>
    <row r="5157" spans="1:2">
      <c r="A5157">
        <v>10051</v>
      </c>
      <c r="B5157" t="s">
        <v>17117</v>
      </c>
    </row>
    <row r="5158" spans="1:2">
      <c r="A5158">
        <v>10052</v>
      </c>
      <c r="B5158" t="s">
        <v>17118</v>
      </c>
    </row>
    <row r="5159" spans="1:2">
      <c r="A5159">
        <v>10053</v>
      </c>
      <c r="B5159" t="s">
        <v>17119</v>
      </c>
    </row>
    <row r="5160" spans="1:2">
      <c r="A5160">
        <v>10054</v>
      </c>
      <c r="B5160" t="s">
        <v>17120</v>
      </c>
    </row>
    <row r="5161" spans="1:2">
      <c r="A5161">
        <v>10055</v>
      </c>
      <c r="B5161" t="s">
        <v>17121</v>
      </c>
    </row>
    <row r="5162" spans="1:2">
      <c r="A5162">
        <v>10056</v>
      </c>
      <c r="B5162" t="s">
        <v>17122</v>
      </c>
    </row>
    <row r="5163" spans="1:2">
      <c r="A5163">
        <v>10057</v>
      </c>
      <c r="B5163" t="s">
        <v>17123</v>
      </c>
    </row>
    <row r="5164" spans="1:2">
      <c r="A5164">
        <v>10058</v>
      </c>
      <c r="B5164" t="s">
        <v>17124</v>
      </c>
    </row>
    <row r="5165" spans="1:2">
      <c r="A5165">
        <v>10059</v>
      </c>
      <c r="B5165" t="s">
        <v>17125</v>
      </c>
    </row>
    <row r="5166" spans="1:2">
      <c r="A5166">
        <v>10060</v>
      </c>
      <c r="B5166" t="s">
        <v>17126</v>
      </c>
    </row>
    <row r="5167" spans="1:2">
      <c r="A5167">
        <v>10061</v>
      </c>
      <c r="B5167" t="s">
        <v>17127</v>
      </c>
    </row>
    <row r="5168" spans="1:2">
      <c r="A5168">
        <v>10062</v>
      </c>
      <c r="B5168" t="s">
        <v>17128</v>
      </c>
    </row>
    <row r="5169" spans="1:2">
      <c r="A5169">
        <v>10063</v>
      </c>
      <c r="B5169" t="s">
        <v>17129</v>
      </c>
    </row>
    <row r="5170" spans="1:2">
      <c r="A5170">
        <v>10064</v>
      </c>
      <c r="B5170" t="s">
        <v>17130</v>
      </c>
    </row>
    <row r="5171" spans="1:2">
      <c r="A5171">
        <v>10065</v>
      </c>
      <c r="B5171" t="s">
        <v>17131</v>
      </c>
    </row>
    <row r="5172" spans="1:2">
      <c r="A5172">
        <v>10066</v>
      </c>
      <c r="B5172" t="s">
        <v>17132</v>
      </c>
    </row>
    <row r="5173" spans="1:2">
      <c r="A5173">
        <v>10067</v>
      </c>
      <c r="B5173" t="s">
        <v>17133</v>
      </c>
    </row>
    <row r="5174" spans="1:2">
      <c r="A5174">
        <v>10068</v>
      </c>
      <c r="B5174" t="s">
        <v>17134</v>
      </c>
    </row>
    <row r="5175" spans="1:2">
      <c r="A5175">
        <v>10069</v>
      </c>
      <c r="B5175" t="s">
        <v>17135</v>
      </c>
    </row>
    <row r="5176" spans="1:2">
      <c r="A5176">
        <v>10070</v>
      </c>
      <c r="B5176" t="s">
        <v>17136</v>
      </c>
    </row>
    <row r="5177" spans="1:2">
      <c r="A5177">
        <v>10071</v>
      </c>
      <c r="B5177" t="s">
        <v>17137</v>
      </c>
    </row>
    <row r="5178" spans="1:2">
      <c r="A5178">
        <v>10072</v>
      </c>
      <c r="B5178" t="s">
        <v>17138</v>
      </c>
    </row>
    <row r="5179" spans="1:2">
      <c r="A5179">
        <v>10073</v>
      </c>
      <c r="B5179" t="s">
        <v>17139</v>
      </c>
    </row>
    <row r="5180" spans="1:2">
      <c r="A5180">
        <v>10074</v>
      </c>
      <c r="B5180" t="s">
        <v>291</v>
      </c>
    </row>
    <row r="5181" spans="1:2">
      <c r="A5181">
        <v>10075</v>
      </c>
      <c r="B5181" t="s">
        <v>17140</v>
      </c>
    </row>
    <row r="5182" spans="1:2">
      <c r="A5182">
        <v>10076</v>
      </c>
      <c r="B5182" t="s">
        <v>17141</v>
      </c>
    </row>
    <row r="5183" spans="1:2">
      <c r="A5183">
        <v>10077</v>
      </c>
      <c r="B5183" t="s">
        <v>17142</v>
      </c>
    </row>
    <row r="5184" spans="1:2">
      <c r="A5184">
        <v>10078</v>
      </c>
      <c r="B5184" t="s">
        <v>17143</v>
      </c>
    </row>
    <row r="5185" spans="1:2">
      <c r="A5185">
        <v>10079</v>
      </c>
      <c r="B5185" t="s">
        <v>17144</v>
      </c>
    </row>
    <row r="5186" spans="1:2">
      <c r="A5186">
        <v>10080</v>
      </c>
      <c r="B5186" t="s">
        <v>17145</v>
      </c>
    </row>
    <row r="5187" spans="1:2">
      <c r="A5187">
        <v>10081</v>
      </c>
      <c r="B5187" t="s">
        <v>17146</v>
      </c>
    </row>
    <row r="5188" spans="1:2">
      <c r="A5188">
        <v>10082</v>
      </c>
      <c r="B5188" t="s">
        <v>17147</v>
      </c>
    </row>
    <row r="5189" spans="1:2">
      <c r="A5189">
        <v>10083</v>
      </c>
      <c r="B5189" t="s">
        <v>17148</v>
      </c>
    </row>
    <row r="5190" spans="1:2">
      <c r="A5190">
        <v>10084</v>
      </c>
      <c r="B5190" t="s">
        <v>17149</v>
      </c>
    </row>
    <row r="5191" spans="1:2">
      <c r="A5191">
        <v>10085</v>
      </c>
      <c r="B5191" t="s">
        <v>17150</v>
      </c>
    </row>
    <row r="5192" spans="1:2">
      <c r="A5192">
        <v>10086</v>
      </c>
      <c r="B5192" t="s">
        <v>17151</v>
      </c>
    </row>
    <row r="5193" spans="1:2">
      <c r="A5193">
        <v>10087</v>
      </c>
      <c r="B5193" t="s">
        <v>17152</v>
      </c>
    </row>
    <row r="5194" spans="1:2">
      <c r="A5194">
        <v>10088</v>
      </c>
      <c r="B5194" t="s">
        <v>17153</v>
      </c>
    </row>
    <row r="5195" spans="1:2">
      <c r="A5195">
        <v>10089</v>
      </c>
      <c r="B5195" t="s">
        <v>17154</v>
      </c>
    </row>
    <row r="5196" spans="1:2">
      <c r="A5196">
        <v>10090</v>
      </c>
      <c r="B5196" t="s">
        <v>17155</v>
      </c>
    </row>
    <row r="5197" spans="1:2">
      <c r="A5197">
        <v>10091</v>
      </c>
      <c r="B5197" t="s">
        <v>17156</v>
      </c>
    </row>
    <row r="5198" spans="1:2">
      <c r="A5198">
        <v>10092</v>
      </c>
      <c r="B5198" t="s">
        <v>17157</v>
      </c>
    </row>
    <row r="5199" spans="1:2">
      <c r="A5199">
        <v>10093</v>
      </c>
      <c r="B5199" t="s">
        <v>17158</v>
      </c>
    </row>
    <row r="5200" spans="1:2">
      <c r="A5200">
        <v>10094</v>
      </c>
      <c r="B5200" t="s">
        <v>17159</v>
      </c>
    </row>
    <row r="5201" spans="1:2">
      <c r="A5201">
        <v>10095</v>
      </c>
      <c r="B5201" s="2">
        <v>40448</v>
      </c>
    </row>
    <row r="5202" spans="1:2">
      <c r="A5202">
        <v>10096</v>
      </c>
      <c r="B5202" t="s">
        <v>17160</v>
      </c>
    </row>
    <row r="5203" spans="1:2">
      <c r="A5203">
        <v>10097</v>
      </c>
      <c r="B5203" t="s">
        <v>17161</v>
      </c>
    </row>
    <row r="5204" spans="1:2">
      <c r="A5204">
        <v>10098</v>
      </c>
      <c r="B5204" t="s">
        <v>17162</v>
      </c>
    </row>
    <row r="5205" spans="1:2">
      <c r="A5205">
        <v>10099</v>
      </c>
      <c r="B5205" t="s">
        <v>17163</v>
      </c>
    </row>
    <row r="5206" spans="1:2">
      <c r="A5206">
        <v>10100</v>
      </c>
      <c r="B5206">
        <v>1312</v>
      </c>
    </row>
    <row r="5207" spans="1:2">
      <c r="A5207">
        <v>10101</v>
      </c>
      <c r="B5207" t="s">
        <v>17164</v>
      </c>
    </row>
    <row r="5208" spans="1:2">
      <c r="A5208">
        <v>10102</v>
      </c>
      <c r="B5208" t="s">
        <v>17165</v>
      </c>
    </row>
    <row r="5209" spans="1:2">
      <c r="A5209">
        <v>10103</v>
      </c>
      <c r="B5209" t="s">
        <v>17166</v>
      </c>
    </row>
    <row r="5210" spans="1:2">
      <c r="A5210">
        <v>10104</v>
      </c>
      <c r="B5210" t="s">
        <v>17167</v>
      </c>
    </row>
    <row r="5211" spans="1:2">
      <c r="A5211">
        <v>10105</v>
      </c>
      <c r="B5211" t="s">
        <v>17168</v>
      </c>
    </row>
    <row r="5212" spans="1:2">
      <c r="A5212">
        <v>10106</v>
      </c>
      <c r="B5212" t="s">
        <v>17169</v>
      </c>
    </row>
    <row r="5213" spans="1:2">
      <c r="A5213">
        <v>10107</v>
      </c>
      <c r="B5213" t="s">
        <v>17170</v>
      </c>
    </row>
    <row r="5214" spans="1:2">
      <c r="A5214">
        <v>10108</v>
      </c>
      <c r="B5214" t="s">
        <v>17171</v>
      </c>
    </row>
    <row r="5215" spans="1:2">
      <c r="A5215">
        <v>10109</v>
      </c>
      <c r="B5215" t="s">
        <v>17172</v>
      </c>
    </row>
    <row r="5216" spans="1:2">
      <c r="A5216">
        <v>10110</v>
      </c>
      <c r="B5216" t="s">
        <v>17173</v>
      </c>
    </row>
    <row r="5217" spans="1:2">
      <c r="A5217">
        <v>10111</v>
      </c>
      <c r="B5217" t="s">
        <v>17174</v>
      </c>
    </row>
    <row r="5218" spans="1:2">
      <c r="A5218">
        <v>10112</v>
      </c>
      <c r="B5218" t="s">
        <v>17175</v>
      </c>
    </row>
    <row r="5219" spans="1:2">
      <c r="A5219">
        <v>10113</v>
      </c>
      <c r="B5219" t="s">
        <v>17176</v>
      </c>
    </row>
    <row r="5220" spans="1:2">
      <c r="A5220">
        <v>10114</v>
      </c>
      <c r="B5220" t="s">
        <v>246</v>
      </c>
    </row>
    <row r="5221" spans="1:2">
      <c r="A5221">
        <v>10115</v>
      </c>
      <c r="B5221" t="s">
        <v>17177</v>
      </c>
    </row>
    <row r="5222" spans="1:2">
      <c r="A5222">
        <v>10116</v>
      </c>
      <c r="B5222" t="s">
        <v>17178</v>
      </c>
    </row>
    <row r="5223" spans="1:2">
      <c r="A5223">
        <v>10117</v>
      </c>
      <c r="B5223" t="s">
        <v>17179</v>
      </c>
    </row>
    <row r="5224" spans="1:2">
      <c r="A5224">
        <v>10118</v>
      </c>
      <c r="B5224" t="s">
        <v>17180</v>
      </c>
    </row>
    <row r="5225" spans="1:2">
      <c r="A5225">
        <v>10119</v>
      </c>
      <c r="B5225" t="s">
        <v>17181</v>
      </c>
    </row>
    <row r="5226" spans="1:2">
      <c r="A5226">
        <v>10120</v>
      </c>
      <c r="B5226" t="s">
        <v>17182</v>
      </c>
    </row>
    <row r="5227" spans="1:2">
      <c r="A5227">
        <v>10121</v>
      </c>
      <c r="B5227" t="s">
        <v>17183</v>
      </c>
    </row>
    <row r="5228" spans="1:2">
      <c r="A5228">
        <v>10122</v>
      </c>
      <c r="B5228" t="s">
        <v>17184</v>
      </c>
    </row>
    <row r="5229" spans="1:2">
      <c r="A5229">
        <v>10123</v>
      </c>
      <c r="B5229" t="s">
        <v>17185</v>
      </c>
    </row>
    <row r="5230" spans="1:2">
      <c r="A5230">
        <v>10124</v>
      </c>
      <c r="B5230" t="s">
        <v>17186</v>
      </c>
    </row>
    <row r="5231" spans="1:2">
      <c r="A5231">
        <v>10125</v>
      </c>
      <c r="B5231" t="s">
        <v>17187</v>
      </c>
    </row>
    <row r="5232" spans="1:2">
      <c r="A5232">
        <v>10126</v>
      </c>
      <c r="B5232" t="s">
        <v>17188</v>
      </c>
    </row>
    <row r="5233" spans="1:2">
      <c r="A5233">
        <v>10127</v>
      </c>
      <c r="B5233" t="s">
        <v>17189</v>
      </c>
    </row>
    <row r="5234" spans="1:2">
      <c r="A5234">
        <v>10128</v>
      </c>
      <c r="B5234" t="s">
        <v>17190</v>
      </c>
    </row>
    <row r="5235" spans="1:2">
      <c r="A5235">
        <v>10129</v>
      </c>
      <c r="B5235" t="s">
        <v>17191</v>
      </c>
    </row>
    <row r="5236" spans="1:2">
      <c r="A5236">
        <v>10130</v>
      </c>
      <c r="B5236" t="s">
        <v>17192</v>
      </c>
    </row>
    <row r="5237" spans="1:2">
      <c r="A5237">
        <v>10131</v>
      </c>
      <c r="B5237" t="s">
        <v>157</v>
      </c>
    </row>
    <row r="5238" spans="1:2">
      <c r="A5238">
        <v>10132</v>
      </c>
      <c r="B5238" t="s">
        <v>17193</v>
      </c>
    </row>
    <row r="5239" spans="1:2">
      <c r="A5239">
        <v>10133</v>
      </c>
      <c r="B5239" t="s">
        <v>17194</v>
      </c>
    </row>
    <row r="5240" spans="1:2">
      <c r="A5240">
        <v>10134</v>
      </c>
      <c r="B5240" t="s">
        <v>17195</v>
      </c>
    </row>
    <row r="5241" spans="1:2">
      <c r="A5241">
        <v>10135</v>
      </c>
      <c r="B5241" t="s">
        <v>17196</v>
      </c>
    </row>
    <row r="5242" spans="1:2">
      <c r="A5242">
        <v>10136</v>
      </c>
      <c r="B5242" t="s">
        <v>17197</v>
      </c>
    </row>
    <row r="5243" spans="1:2">
      <c r="A5243">
        <v>10137</v>
      </c>
      <c r="B5243" t="s">
        <v>691</v>
      </c>
    </row>
    <row r="5244" spans="1:2">
      <c r="A5244">
        <v>10138</v>
      </c>
      <c r="B5244" t="s">
        <v>17198</v>
      </c>
    </row>
    <row r="5245" spans="1:2">
      <c r="A5245">
        <v>10139</v>
      </c>
      <c r="B5245" t="s">
        <v>17199</v>
      </c>
    </row>
    <row r="5246" spans="1:2">
      <c r="A5246">
        <v>10140</v>
      </c>
      <c r="B5246" t="s">
        <v>17200</v>
      </c>
    </row>
    <row r="5247" spans="1:2">
      <c r="A5247">
        <v>10141</v>
      </c>
      <c r="B5247" t="s">
        <v>17201</v>
      </c>
    </row>
    <row r="5248" spans="1:2">
      <c r="A5248">
        <v>10142</v>
      </c>
      <c r="B5248" t="s">
        <v>17202</v>
      </c>
    </row>
    <row r="5249" spans="1:2">
      <c r="A5249">
        <v>10143</v>
      </c>
      <c r="B5249" t="s">
        <v>17203</v>
      </c>
    </row>
    <row r="5250" spans="1:2">
      <c r="A5250">
        <v>10144</v>
      </c>
      <c r="B5250" t="s">
        <v>17204</v>
      </c>
    </row>
    <row r="5251" spans="1:2">
      <c r="A5251">
        <v>10145</v>
      </c>
      <c r="B5251" t="s">
        <v>1838</v>
      </c>
    </row>
    <row r="5252" spans="1:2">
      <c r="A5252">
        <v>10146</v>
      </c>
      <c r="B5252" t="s">
        <v>17205</v>
      </c>
    </row>
    <row r="5253" spans="1:2">
      <c r="A5253">
        <v>10147</v>
      </c>
      <c r="B5253" t="s">
        <v>17206</v>
      </c>
    </row>
    <row r="5254" spans="1:2">
      <c r="A5254">
        <v>10148</v>
      </c>
      <c r="B5254" t="s">
        <v>17207</v>
      </c>
    </row>
    <row r="5255" spans="1:2">
      <c r="A5255">
        <v>10149</v>
      </c>
      <c r="B5255" t="s">
        <v>17208</v>
      </c>
    </row>
    <row r="5256" spans="1:2">
      <c r="A5256">
        <v>10150</v>
      </c>
      <c r="B5256" t="s">
        <v>17209</v>
      </c>
    </row>
    <row r="5257" spans="1:2">
      <c r="A5257">
        <v>10151</v>
      </c>
      <c r="B5257" t="s">
        <v>17210</v>
      </c>
    </row>
    <row r="5258" spans="1:2">
      <c r="A5258">
        <v>10152</v>
      </c>
      <c r="B5258" t="s">
        <v>17211</v>
      </c>
    </row>
    <row r="5259" spans="1:2">
      <c r="A5259">
        <v>10153</v>
      </c>
      <c r="B5259" t="s">
        <v>640</v>
      </c>
    </row>
    <row r="5260" spans="1:2">
      <c r="A5260">
        <v>10154</v>
      </c>
      <c r="B5260" t="s">
        <v>17212</v>
      </c>
    </row>
    <row r="5261" spans="1:2">
      <c r="A5261">
        <v>10155</v>
      </c>
      <c r="B5261" t="s">
        <v>17213</v>
      </c>
    </row>
    <row r="5262" spans="1:2">
      <c r="A5262">
        <v>10156</v>
      </c>
      <c r="B5262" t="s">
        <v>17214</v>
      </c>
    </row>
    <row r="5263" spans="1:2">
      <c r="A5263">
        <v>10157</v>
      </c>
      <c r="B5263" t="s">
        <v>17215</v>
      </c>
    </row>
    <row r="5264" spans="1:2">
      <c r="A5264">
        <v>10158</v>
      </c>
      <c r="B5264" t="s">
        <v>17216</v>
      </c>
    </row>
    <row r="5265" spans="1:2">
      <c r="A5265">
        <v>10159</v>
      </c>
      <c r="B5265" t="s">
        <v>17217</v>
      </c>
    </row>
    <row r="5266" spans="1:2">
      <c r="A5266">
        <v>10160</v>
      </c>
      <c r="B5266" t="s">
        <v>17218</v>
      </c>
    </row>
    <row r="5267" spans="1:2">
      <c r="A5267">
        <v>10161</v>
      </c>
      <c r="B5267" t="s">
        <v>17219</v>
      </c>
    </row>
    <row r="5268" spans="1:2">
      <c r="A5268">
        <v>10162</v>
      </c>
      <c r="B5268" t="s">
        <v>17220</v>
      </c>
    </row>
    <row r="5269" spans="1:2">
      <c r="A5269">
        <v>10163</v>
      </c>
      <c r="B5269" t="s">
        <v>17221</v>
      </c>
    </row>
    <row r="5270" spans="1:2">
      <c r="A5270">
        <v>10164</v>
      </c>
      <c r="B5270" t="s">
        <v>17222</v>
      </c>
    </row>
    <row r="5271" spans="1:2">
      <c r="A5271">
        <v>10165</v>
      </c>
      <c r="B5271" t="s">
        <v>17223</v>
      </c>
    </row>
    <row r="5272" spans="1:2">
      <c r="A5272">
        <v>10166</v>
      </c>
      <c r="B5272" t="s">
        <v>17224</v>
      </c>
    </row>
    <row r="5273" spans="1:2">
      <c r="A5273">
        <v>10167</v>
      </c>
      <c r="B5273" t="s">
        <v>17225</v>
      </c>
    </row>
    <row r="5274" spans="1:2">
      <c r="A5274">
        <v>10168</v>
      </c>
      <c r="B5274" t="s">
        <v>17226</v>
      </c>
    </row>
    <row r="5275" spans="1:2">
      <c r="A5275">
        <v>10169</v>
      </c>
      <c r="B5275" t="s">
        <v>240</v>
      </c>
    </row>
    <row r="5276" spans="1:2">
      <c r="A5276">
        <v>10170</v>
      </c>
      <c r="B5276" t="s">
        <v>17227</v>
      </c>
    </row>
    <row r="5277" spans="1:2">
      <c r="A5277">
        <v>10171</v>
      </c>
      <c r="B5277" t="s">
        <v>17228</v>
      </c>
    </row>
    <row r="5278" spans="1:2">
      <c r="A5278">
        <v>10172</v>
      </c>
      <c r="B5278" t="s">
        <v>17229</v>
      </c>
    </row>
    <row r="5279" spans="1:2">
      <c r="A5279">
        <v>10173</v>
      </c>
      <c r="B5279" t="s">
        <v>17230</v>
      </c>
    </row>
    <row r="5280" spans="1:2">
      <c r="A5280">
        <v>10174</v>
      </c>
      <c r="B5280" t="s">
        <v>17231</v>
      </c>
    </row>
    <row r="5281" spans="1:2">
      <c r="A5281">
        <v>10175</v>
      </c>
      <c r="B5281" t="s">
        <v>17232</v>
      </c>
    </row>
    <row r="5282" spans="1:2">
      <c r="A5282">
        <v>10176</v>
      </c>
      <c r="B5282" t="s">
        <v>17233</v>
      </c>
    </row>
    <row r="5283" spans="1:2">
      <c r="A5283">
        <v>10177</v>
      </c>
      <c r="B5283" t="s">
        <v>17234</v>
      </c>
    </row>
    <row r="5284" spans="1:2">
      <c r="A5284">
        <v>10178</v>
      </c>
      <c r="B5284" t="s">
        <v>17235</v>
      </c>
    </row>
    <row r="5285" spans="1:2">
      <c r="A5285">
        <v>10179</v>
      </c>
      <c r="B5285" t="s">
        <v>17236</v>
      </c>
    </row>
    <row r="5286" spans="1:2">
      <c r="A5286">
        <v>10180</v>
      </c>
      <c r="B5286" t="s">
        <v>17237</v>
      </c>
    </row>
    <row r="5287" spans="1:2">
      <c r="A5287">
        <v>10181</v>
      </c>
      <c r="B5287" t="s">
        <v>17238</v>
      </c>
    </row>
    <row r="5288" spans="1:2">
      <c r="A5288">
        <v>10182</v>
      </c>
      <c r="B5288" t="s">
        <v>17239</v>
      </c>
    </row>
    <row r="5289" spans="1:2">
      <c r="A5289">
        <v>10183</v>
      </c>
      <c r="B5289" t="s">
        <v>17240</v>
      </c>
    </row>
    <row r="5290" spans="1:2">
      <c r="A5290">
        <v>10184</v>
      </c>
      <c r="B5290" t="s">
        <v>17241</v>
      </c>
    </row>
    <row r="5291" spans="1:2">
      <c r="A5291">
        <v>10185</v>
      </c>
      <c r="B5291" t="s">
        <v>17242</v>
      </c>
    </row>
    <row r="5292" spans="1:2">
      <c r="A5292">
        <v>10186</v>
      </c>
      <c r="B5292" t="s">
        <v>17243</v>
      </c>
    </row>
    <row r="5293" spans="1:2">
      <c r="A5293">
        <v>10187</v>
      </c>
      <c r="B5293" t="s">
        <v>17244</v>
      </c>
    </row>
    <row r="5294" spans="1:2">
      <c r="A5294">
        <v>10188</v>
      </c>
      <c r="B5294" t="s">
        <v>17245</v>
      </c>
    </row>
    <row r="5295" spans="1:2">
      <c r="A5295">
        <v>10189</v>
      </c>
      <c r="B5295" t="s">
        <v>17246</v>
      </c>
    </row>
    <row r="5296" spans="1:2">
      <c r="A5296">
        <v>10190</v>
      </c>
      <c r="B5296" t="s">
        <v>17247</v>
      </c>
    </row>
    <row r="5297" spans="1:2">
      <c r="A5297">
        <v>10191</v>
      </c>
      <c r="B5297" t="s">
        <v>17248</v>
      </c>
    </row>
    <row r="5298" spans="1:2">
      <c r="A5298">
        <v>10192</v>
      </c>
      <c r="B5298" t="s">
        <v>17249</v>
      </c>
    </row>
    <row r="5299" spans="1:2">
      <c r="A5299">
        <v>10193</v>
      </c>
      <c r="B5299" t="s">
        <v>17250</v>
      </c>
    </row>
    <row r="5300" spans="1:2">
      <c r="A5300">
        <v>10194</v>
      </c>
      <c r="B5300" t="s">
        <v>17251</v>
      </c>
    </row>
    <row r="5301" spans="1:2">
      <c r="A5301">
        <v>10195</v>
      </c>
      <c r="B5301" t="s">
        <v>17252</v>
      </c>
    </row>
    <row r="5302" spans="1:2">
      <c r="A5302">
        <v>10196</v>
      </c>
      <c r="B5302" t="s">
        <v>17253</v>
      </c>
    </row>
    <row r="5303" spans="1:2">
      <c r="A5303">
        <v>10197</v>
      </c>
      <c r="B5303" t="s">
        <v>17254</v>
      </c>
    </row>
    <row r="5304" spans="1:2">
      <c r="A5304">
        <v>10198</v>
      </c>
      <c r="B5304" t="s">
        <v>17255</v>
      </c>
    </row>
    <row r="5305" spans="1:2">
      <c r="A5305">
        <v>10199</v>
      </c>
      <c r="B5305" t="s">
        <v>17256</v>
      </c>
    </row>
    <row r="5306" spans="1:2">
      <c r="A5306">
        <v>10200</v>
      </c>
      <c r="B5306" t="s">
        <v>17257</v>
      </c>
    </row>
    <row r="5307" spans="1:2">
      <c r="A5307">
        <v>10201</v>
      </c>
      <c r="B5307" t="s">
        <v>17258</v>
      </c>
    </row>
    <row r="5308" spans="1:2">
      <c r="A5308">
        <v>10202</v>
      </c>
      <c r="B5308" t="s">
        <v>17259</v>
      </c>
    </row>
    <row r="5309" spans="1:2">
      <c r="A5309">
        <v>10203</v>
      </c>
      <c r="B5309" t="s">
        <v>17260</v>
      </c>
    </row>
    <row r="5310" spans="1:2">
      <c r="A5310">
        <v>10204</v>
      </c>
      <c r="B5310" t="s">
        <v>17261</v>
      </c>
    </row>
    <row r="5311" spans="1:2">
      <c r="A5311">
        <v>10205</v>
      </c>
      <c r="B5311" t="s">
        <v>17262</v>
      </c>
    </row>
    <row r="5312" spans="1:2">
      <c r="A5312">
        <v>10206</v>
      </c>
      <c r="B5312" t="s">
        <v>17263</v>
      </c>
    </row>
    <row r="5313" spans="1:2">
      <c r="A5313">
        <v>10207</v>
      </c>
      <c r="B5313" t="s">
        <v>17264</v>
      </c>
    </row>
    <row r="5314" spans="1:2">
      <c r="A5314">
        <v>10208</v>
      </c>
      <c r="B5314" t="s">
        <v>17265</v>
      </c>
    </row>
    <row r="5315" spans="1:2">
      <c r="A5315">
        <v>10209</v>
      </c>
      <c r="B5315" t="s">
        <v>17266</v>
      </c>
    </row>
    <row r="5316" spans="1:2">
      <c r="A5316">
        <v>10210</v>
      </c>
      <c r="B5316" t="s">
        <v>17267</v>
      </c>
    </row>
    <row r="5317" spans="1:2">
      <c r="A5317">
        <v>10211</v>
      </c>
      <c r="B5317" t="s">
        <v>17268</v>
      </c>
    </row>
    <row r="5318" spans="1:2">
      <c r="A5318">
        <v>10212</v>
      </c>
      <c r="B5318" t="s">
        <v>17269</v>
      </c>
    </row>
    <row r="5319" spans="1:2">
      <c r="A5319">
        <v>10213</v>
      </c>
      <c r="B5319" t="s">
        <v>17270</v>
      </c>
    </row>
    <row r="5320" spans="1:2">
      <c r="A5320">
        <v>10214</v>
      </c>
      <c r="B5320" t="s">
        <v>17271</v>
      </c>
    </row>
    <row r="5321" spans="1:2">
      <c r="A5321">
        <v>10215</v>
      </c>
      <c r="B5321" t="s">
        <v>17272</v>
      </c>
    </row>
    <row r="5322" spans="1:2">
      <c r="A5322">
        <v>10216</v>
      </c>
      <c r="B5322" t="s">
        <v>17273</v>
      </c>
    </row>
    <row r="5323" spans="1:2">
      <c r="A5323">
        <v>10217</v>
      </c>
      <c r="B5323" t="s">
        <v>17274</v>
      </c>
    </row>
    <row r="5324" spans="1:2">
      <c r="A5324">
        <v>10218</v>
      </c>
      <c r="B5324" t="s">
        <v>17275</v>
      </c>
    </row>
    <row r="5325" spans="1:2">
      <c r="A5325">
        <v>10219</v>
      </c>
      <c r="B5325" t="s">
        <v>17276</v>
      </c>
    </row>
    <row r="5326" spans="1:2">
      <c r="A5326">
        <v>10220</v>
      </c>
      <c r="B5326" t="s">
        <v>17277</v>
      </c>
    </row>
    <row r="5327" spans="1:2">
      <c r="A5327">
        <v>10221</v>
      </c>
      <c r="B5327" t="s">
        <v>17278</v>
      </c>
    </row>
    <row r="5328" spans="1:2">
      <c r="A5328">
        <v>10222</v>
      </c>
      <c r="B5328" t="s">
        <v>17279</v>
      </c>
    </row>
    <row r="5329" spans="1:2">
      <c r="A5329">
        <v>10223</v>
      </c>
      <c r="B5329" t="s">
        <v>17280</v>
      </c>
    </row>
    <row r="5330" spans="1:2">
      <c r="A5330">
        <v>10224</v>
      </c>
      <c r="B5330" t="s">
        <v>17281</v>
      </c>
    </row>
    <row r="5331" spans="1:2">
      <c r="A5331">
        <v>10225</v>
      </c>
      <c r="B5331" t="s">
        <v>17282</v>
      </c>
    </row>
    <row r="5332" spans="1:2">
      <c r="A5332">
        <v>10226</v>
      </c>
      <c r="B5332" t="s">
        <v>17283</v>
      </c>
    </row>
    <row r="5333" spans="1:2">
      <c r="A5333">
        <v>10227</v>
      </c>
      <c r="B5333" t="s">
        <v>17284</v>
      </c>
    </row>
    <row r="5334" spans="1:2">
      <c r="A5334">
        <v>10228</v>
      </c>
      <c r="B5334" t="s">
        <v>17285</v>
      </c>
    </row>
    <row r="5335" spans="1:2">
      <c r="A5335">
        <v>10229</v>
      </c>
      <c r="B5335" t="s">
        <v>17286</v>
      </c>
    </row>
    <row r="5336" spans="1:2">
      <c r="A5336">
        <v>10230</v>
      </c>
      <c r="B5336" t="s">
        <v>17287</v>
      </c>
    </row>
    <row r="5337" spans="1:2">
      <c r="A5337">
        <v>10231</v>
      </c>
      <c r="B5337" t="s">
        <v>17288</v>
      </c>
    </row>
    <row r="5338" spans="1:2">
      <c r="A5338">
        <v>10232</v>
      </c>
      <c r="B5338" t="s">
        <v>17289</v>
      </c>
    </row>
    <row r="5339" spans="1:2">
      <c r="A5339">
        <v>10233</v>
      </c>
      <c r="B5339" t="s">
        <v>17290</v>
      </c>
    </row>
    <row r="5340" spans="1:2">
      <c r="A5340">
        <v>10234</v>
      </c>
      <c r="B5340" t="s">
        <v>17291</v>
      </c>
    </row>
    <row r="5341" spans="1:2">
      <c r="A5341">
        <v>10235</v>
      </c>
      <c r="B5341" t="s">
        <v>982</v>
      </c>
    </row>
    <row r="5342" spans="1:2">
      <c r="A5342">
        <v>10236</v>
      </c>
      <c r="B5342" t="s">
        <v>17292</v>
      </c>
    </row>
    <row r="5343" spans="1:2">
      <c r="A5343">
        <v>10237</v>
      </c>
      <c r="B5343" t="s">
        <v>17293</v>
      </c>
    </row>
    <row r="5344" spans="1:2">
      <c r="A5344">
        <v>10238</v>
      </c>
      <c r="B5344" t="s">
        <v>17294</v>
      </c>
    </row>
    <row r="5345" spans="1:2">
      <c r="A5345">
        <v>10239</v>
      </c>
      <c r="B5345" t="s">
        <v>17295</v>
      </c>
    </row>
    <row r="5346" spans="1:2">
      <c r="A5346">
        <v>10240</v>
      </c>
      <c r="B5346" t="s">
        <v>17296</v>
      </c>
    </row>
    <row r="5347" spans="1:2">
      <c r="A5347">
        <v>10241</v>
      </c>
      <c r="B5347" t="s">
        <v>17297</v>
      </c>
    </row>
    <row r="5348" spans="1:2">
      <c r="A5348">
        <v>10242</v>
      </c>
      <c r="B5348" t="s">
        <v>17298</v>
      </c>
    </row>
    <row r="5349" spans="1:2">
      <c r="A5349">
        <v>10243</v>
      </c>
      <c r="B5349" t="s">
        <v>17299</v>
      </c>
    </row>
    <row r="5350" spans="1:2">
      <c r="A5350">
        <v>10244</v>
      </c>
      <c r="B5350" t="s">
        <v>17300</v>
      </c>
    </row>
    <row r="5351" spans="1:2">
      <c r="A5351">
        <v>10245</v>
      </c>
      <c r="B5351" t="s">
        <v>17301</v>
      </c>
    </row>
    <row r="5352" spans="1:2">
      <c r="A5352">
        <v>10246</v>
      </c>
      <c r="B5352" t="s">
        <v>17302</v>
      </c>
    </row>
    <row r="5353" spans="1:2">
      <c r="A5353">
        <v>10247</v>
      </c>
      <c r="B5353" t="s">
        <v>17303</v>
      </c>
    </row>
    <row r="5354" spans="1:2">
      <c r="A5354">
        <v>10248</v>
      </c>
      <c r="B5354" t="s">
        <v>17304</v>
      </c>
    </row>
    <row r="5355" spans="1:2">
      <c r="A5355">
        <v>10249</v>
      </c>
      <c r="B5355" t="s">
        <v>17305</v>
      </c>
    </row>
    <row r="5356" spans="1:2">
      <c r="A5356">
        <v>10250</v>
      </c>
      <c r="B5356" t="s">
        <v>17306</v>
      </c>
    </row>
    <row r="5357" spans="1:2">
      <c r="A5357">
        <v>10251</v>
      </c>
      <c r="B5357" t="s">
        <v>17307</v>
      </c>
    </row>
    <row r="5358" spans="1:2">
      <c r="A5358">
        <v>10252</v>
      </c>
      <c r="B5358" t="s">
        <v>17308</v>
      </c>
    </row>
    <row r="5359" spans="1:2">
      <c r="A5359">
        <v>10253</v>
      </c>
      <c r="B5359" t="s">
        <v>17309</v>
      </c>
    </row>
    <row r="5360" spans="1:2">
      <c r="A5360">
        <v>10254</v>
      </c>
      <c r="B5360" t="s">
        <v>17310</v>
      </c>
    </row>
    <row r="5361" spans="1:2">
      <c r="A5361">
        <v>10255</v>
      </c>
      <c r="B5361" t="s">
        <v>17311</v>
      </c>
    </row>
    <row r="5362" spans="1:2">
      <c r="A5362">
        <v>10256</v>
      </c>
      <c r="B5362" t="s">
        <v>17312</v>
      </c>
    </row>
    <row r="5363" spans="1:2">
      <c r="A5363">
        <v>10257</v>
      </c>
      <c r="B5363" t="s">
        <v>17313</v>
      </c>
    </row>
    <row r="5364" spans="1:2">
      <c r="A5364">
        <v>10258</v>
      </c>
      <c r="B5364" t="s">
        <v>17314</v>
      </c>
    </row>
    <row r="5365" spans="1:2">
      <c r="A5365">
        <v>10259</v>
      </c>
      <c r="B5365" t="s">
        <v>17315</v>
      </c>
    </row>
    <row r="5366" spans="1:2">
      <c r="A5366">
        <v>10260</v>
      </c>
      <c r="B5366" t="s">
        <v>17316</v>
      </c>
    </row>
    <row r="5367" spans="1:2">
      <c r="A5367">
        <v>10261</v>
      </c>
      <c r="B5367" t="s">
        <v>17317</v>
      </c>
    </row>
    <row r="5368" spans="1:2">
      <c r="A5368">
        <v>10262</v>
      </c>
      <c r="B5368" t="s">
        <v>17318</v>
      </c>
    </row>
    <row r="5369" spans="1:2">
      <c r="A5369">
        <v>10263</v>
      </c>
      <c r="B5369" t="s">
        <v>17319</v>
      </c>
    </row>
    <row r="5370" spans="1:2">
      <c r="A5370">
        <v>10264</v>
      </c>
      <c r="B5370" t="s">
        <v>17320</v>
      </c>
    </row>
    <row r="5371" spans="1:2">
      <c r="A5371">
        <v>10265</v>
      </c>
      <c r="B5371" t="s">
        <v>17321</v>
      </c>
    </row>
    <row r="5372" spans="1:2">
      <c r="A5372">
        <v>10266</v>
      </c>
      <c r="B5372" t="s">
        <v>17322</v>
      </c>
    </row>
    <row r="5373" spans="1:2">
      <c r="A5373">
        <v>10267</v>
      </c>
      <c r="B5373" t="s">
        <v>17323</v>
      </c>
    </row>
    <row r="5374" spans="1:2">
      <c r="A5374">
        <v>10268</v>
      </c>
      <c r="B5374" t="s">
        <v>17324</v>
      </c>
    </row>
    <row r="5375" spans="1:2">
      <c r="A5375">
        <v>10269</v>
      </c>
      <c r="B5375" t="s">
        <v>17325</v>
      </c>
    </row>
    <row r="5376" spans="1:2">
      <c r="A5376">
        <v>10270</v>
      </c>
      <c r="B5376" t="s">
        <v>17326</v>
      </c>
    </row>
    <row r="5377" spans="1:2">
      <c r="A5377">
        <v>10271</v>
      </c>
      <c r="B5377" t="s">
        <v>616</v>
      </c>
    </row>
    <row r="5378" spans="1:2">
      <c r="A5378">
        <v>10272</v>
      </c>
      <c r="B5378" t="s">
        <v>17327</v>
      </c>
    </row>
    <row r="5379" spans="1:2">
      <c r="A5379">
        <v>10273</v>
      </c>
      <c r="B5379" t="s">
        <v>17328</v>
      </c>
    </row>
    <row r="5380" spans="1:2">
      <c r="A5380">
        <v>10274</v>
      </c>
      <c r="B5380" t="s">
        <v>17329</v>
      </c>
    </row>
    <row r="5381" spans="1:2">
      <c r="A5381">
        <v>10275</v>
      </c>
      <c r="B5381" t="s">
        <v>17330</v>
      </c>
    </row>
    <row r="5382" spans="1:2">
      <c r="A5382">
        <v>10276</v>
      </c>
      <c r="B5382" t="s">
        <v>17331</v>
      </c>
    </row>
    <row r="5383" spans="1:2">
      <c r="A5383">
        <v>10277</v>
      </c>
      <c r="B5383" t="s">
        <v>17332</v>
      </c>
    </row>
    <row r="5384" spans="1:2">
      <c r="A5384">
        <v>10278</v>
      </c>
      <c r="B5384" t="s">
        <v>17333</v>
      </c>
    </row>
    <row r="5385" spans="1:2">
      <c r="A5385">
        <v>10279</v>
      </c>
      <c r="B5385" t="s">
        <v>17334</v>
      </c>
    </row>
    <row r="5386" spans="1:2">
      <c r="A5386">
        <v>10280</v>
      </c>
      <c r="B5386" t="s">
        <v>17335</v>
      </c>
    </row>
    <row r="5387" spans="1:2">
      <c r="A5387">
        <v>10281</v>
      </c>
      <c r="B5387" t="s">
        <v>17336</v>
      </c>
    </row>
    <row r="5388" spans="1:2">
      <c r="A5388">
        <v>10282</v>
      </c>
      <c r="B5388" t="s">
        <v>17337</v>
      </c>
    </row>
    <row r="5389" spans="1:2">
      <c r="A5389">
        <v>10283</v>
      </c>
      <c r="B5389" t="s">
        <v>17338</v>
      </c>
    </row>
    <row r="5390" spans="1:2">
      <c r="A5390">
        <v>10284</v>
      </c>
      <c r="B5390" t="s">
        <v>17339</v>
      </c>
    </row>
    <row r="5391" spans="1:2">
      <c r="A5391">
        <v>10285</v>
      </c>
      <c r="B5391" t="s">
        <v>17340</v>
      </c>
    </row>
    <row r="5392" spans="1:2">
      <c r="A5392">
        <v>10286</v>
      </c>
      <c r="B5392" t="s">
        <v>17341</v>
      </c>
    </row>
    <row r="5393" spans="1:2">
      <c r="A5393">
        <v>10287</v>
      </c>
      <c r="B5393" t="s">
        <v>17342</v>
      </c>
    </row>
    <row r="5394" spans="1:2">
      <c r="A5394">
        <v>10288</v>
      </c>
      <c r="B5394" t="s">
        <v>17343</v>
      </c>
    </row>
    <row r="5395" spans="1:2">
      <c r="A5395">
        <v>10289</v>
      </c>
      <c r="B5395" t="s">
        <v>17344</v>
      </c>
    </row>
    <row r="5396" spans="1:2">
      <c r="A5396">
        <v>10290</v>
      </c>
      <c r="B5396" t="s">
        <v>17345</v>
      </c>
    </row>
    <row r="5397" spans="1:2">
      <c r="A5397">
        <v>10291</v>
      </c>
      <c r="B5397" t="s">
        <v>17346</v>
      </c>
    </row>
    <row r="5398" spans="1:2">
      <c r="A5398">
        <v>10292</v>
      </c>
      <c r="B5398" t="s">
        <v>17347</v>
      </c>
    </row>
    <row r="5399" spans="1:2">
      <c r="A5399">
        <v>10293</v>
      </c>
      <c r="B5399" t="s">
        <v>17348</v>
      </c>
    </row>
    <row r="5400" spans="1:2">
      <c r="A5400">
        <v>10294</v>
      </c>
      <c r="B5400" t="s">
        <v>17349</v>
      </c>
    </row>
    <row r="5401" spans="1:2">
      <c r="A5401">
        <v>10295</v>
      </c>
      <c r="B5401" t="s">
        <v>17350</v>
      </c>
    </row>
    <row r="5402" spans="1:2">
      <c r="A5402">
        <v>10296</v>
      </c>
      <c r="B5402" t="s">
        <v>17351</v>
      </c>
    </row>
    <row r="5403" spans="1:2">
      <c r="A5403">
        <v>10297</v>
      </c>
      <c r="B5403" t="s">
        <v>17352</v>
      </c>
    </row>
    <row r="5404" spans="1:2">
      <c r="A5404">
        <v>10298</v>
      </c>
      <c r="B5404" t="s">
        <v>17353</v>
      </c>
    </row>
    <row r="5405" spans="1:2">
      <c r="A5405">
        <v>10299</v>
      </c>
      <c r="B5405" t="s">
        <v>17354</v>
      </c>
    </row>
    <row r="5406" spans="1:2">
      <c r="A5406">
        <v>10300</v>
      </c>
      <c r="B5406" t="s">
        <v>17355</v>
      </c>
    </row>
    <row r="5407" spans="1:2">
      <c r="A5407">
        <v>10301</v>
      </c>
      <c r="B5407" t="s">
        <v>17356</v>
      </c>
    </row>
    <row r="5408" spans="1:2">
      <c r="A5408">
        <v>10302</v>
      </c>
      <c r="B5408" t="s">
        <v>17357</v>
      </c>
    </row>
    <row r="5409" spans="1:2">
      <c r="A5409">
        <v>10303</v>
      </c>
      <c r="B5409" t="s">
        <v>17358</v>
      </c>
    </row>
    <row r="5410" spans="1:2">
      <c r="A5410">
        <v>10304</v>
      </c>
      <c r="B5410" t="s">
        <v>17359</v>
      </c>
    </row>
    <row r="5411" spans="1:2">
      <c r="A5411">
        <v>10305</v>
      </c>
      <c r="B5411" t="s">
        <v>17360</v>
      </c>
    </row>
    <row r="5412" spans="1:2">
      <c r="A5412">
        <v>10306</v>
      </c>
      <c r="B5412" t="s">
        <v>17361</v>
      </c>
    </row>
    <row r="5413" spans="1:2">
      <c r="A5413">
        <v>10307</v>
      </c>
      <c r="B5413" t="s">
        <v>17362</v>
      </c>
    </row>
    <row r="5414" spans="1:2">
      <c r="A5414">
        <v>10308</v>
      </c>
      <c r="B5414" t="s">
        <v>17363</v>
      </c>
    </row>
    <row r="5415" spans="1:2">
      <c r="A5415">
        <v>10309</v>
      </c>
      <c r="B5415" t="s">
        <v>17364</v>
      </c>
    </row>
    <row r="5416" spans="1:2">
      <c r="A5416">
        <v>10310</v>
      </c>
      <c r="B5416" t="s">
        <v>17365</v>
      </c>
    </row>
    <row r="5417" spans="1:2">
      <c r="A5417">
        <v>10311</v>
      </c>
      <c r="B5417" t="s">
        <v>17366</v>
      </c>
    </row>
    <row r="5418" spans="1:2">
      <c r="A5418">
        <v>10312</v>
      </c>
      <c r="B5418" t="s">
        <v>17367</v>
      </c>
    </row>
    <row r="5419" spans="1:2">
      <c r="A5419">
        <v>10313</v>
      </c>
      <c r="B5419" t="s">
        <v>17368</v>
      </c>
    </row>
    <row r="5420" spans="1:2">
      <c r="A5420">
        <v>10314</v>
      </c>
      <c r="B5420" t="s">
        <v>17369</v>
      </c>
    </row>
    <row r="5421" spans="1:2">
      <c r="A5421">
        <v>10315</v>
      </c>
      <c r="B5421" t="s">
        <v>17370</v>
      </c>
    </row>
    <row r="5422" spans="1:2">
      <c r="A5422">
        <v>10316</v>
      </c>
      <c r="B5422" t="s">
        <v>17371</v>
      </c>
    </row>
    <row r="5423" spans="1:2">
      <c r="A5423">
        <v>10317</v>
      </c>
      <c r="B5423" t="s">
        <v>17372</v>
      </c>
    </row>
    <row r="5424" spans="1:2">
      <c r="A5424">
        <v>10318</v>
      </c>
      <c r="B5424" t="s">
        <v>17373</v>
      </c>
    </row>
    <row r="5425" spans="1:2">
      <c r="A5425">
        <v>10319</v>
      </c>
      <c r="B5425" t="s">
        <v>17374</v>
      </c>
    </row>
    <row r="5426" spans="1:2">
      <c r="A5426">
        <v>10320</v>
      </c>
      <c r="B5426" t="s">
        <v>17375</v>
      </c>
    </row>
    <row r="5427" spans="1:2">
      <c r="A5427">
        <v>10321</v>
      </c>
      <c r="B5427" t="s">
        <v>17376</v>
      </c>
    </row>
    <row r="5428" spans="1:2">
      <c r="A5428">
        <v>10322</v>
      </c>
      <c r="B5428" t="s">
        <v>17377</v>
      </c>
    </row>
    <row r="5429" spans="1:2">
      <c r="A5429">
        <v>10323</v>
      </c>
      <c r="B5429" t="s">
        <v>17378</v>
      </c>
    </row>
    <row r="5430" spans="1:2">
      <c r="A5430">
        <v>10324</v>
      </c>
      <c r="B5430" t="s">
        <v>17379</v>
      </c>
    </row>
    <row r="5431" spans="1:2">
      <c r="A5431">
        <v>10325</v>
      </c>
      <c r="B5431" t="s">
        <v>17380</v>
      </c>
    </row>
    <row r="5432" spans="1:2">
      <c r="A5432">
        <v>10326</v>
      </c>
      <c r="B5432" t="s">
        <v>17381</v>
      </c>
    </row>
    <row r="5433" spans="1:2">
      <c r="A5433">
        <v>10327</v>
      </c>
      <c r="B5433" t="s">
        <v>17382</v>
      </c>
    </row>
    <row r="5434" spans="1:2">
      <c r="A5434">
        <v>10328</v>
      </c>
      <c r="B5434" t="s">
        <v>17383</v>
      </c>
    </row>
    <row r="5435" spans="1:2">
      <c r="A5435">
        <v>10329</v>
      </c>
      <c r="B5435" t="s">
        <v>17384</v>
      </c>
    </row>
    <row r="5436" spans="1:2">
      <c r="A5436">
        <v>10330</v>
      </c>
      <c r="B5436" t="s">
        <v>17385</v>
      </c>
    </row>
    <row r="5437" spans="1:2">
      <c r="A5437">
        <v>10331</v>
      </c>
      <c r="B5437" t="s">
        <v>17386</v>
      </c>
    </row>
    <row r="5438" spans="1:2">
      <c r="A5438">
        <v>10332</v>
      </c>
      <c r="B5438" t="s">
        <v>17387</v>
      </c>
    </row>
    <row r="5439" spans="1:2">
      <c r="A5439">
        <v>10333</v>
      </c>
      <c r="B5439" t="s">
        <v>17388</v>
      </c>
    </row>
    <row r="5440" spans="1:2">
      <c r="A5440">
        <v>10334</v>
      </c>
      <c r="B5440" t="s">
        <v>17389</v>
      </c>
    </row>
    <row r="5441" spans="1:2">
      <c r="A5441">
        <v>10335</v>
      </c>
      <c r="B5441" t="s">
        <v>17390</v>
      </c>
    </row>
    <row r="5442" spans="1:2">
      <c r="A5442">
        <v>10336</v>
      </c>
      <c r="B5442" t="s">
        <v>17391</v>
      </c>
    </row>
    <row r="5443" spans="1:2">
      <c r="A5443">
        <v>10337</v>
      </c>
      <c r="B5443" t="s">
        <v>17392</v>
      </c>
    </row>
    <row r="5444" spans="1:2">
      <c r="A5444">
        <v>10338</v>
      </c>
      <c r="B5444" t="s">
        <v>795</v>
      </c>
    </row>
    <row r="5445" spans="1:2">
      <c r="A5445">
        <v>10339</v>
      </c>
      <c r="B5445" t="s">
        <v>17393</v>
      </c>
    </row>
    <row r="5446" spans="1:2">
      <c r="A5446">
        <v>10340</v>
      </c>
      <c r="B5446" t="s">
        <v>17394</v>
      </c>
    </row>
    <row r="5447" spans="1:2">
      <c r="A5447">
        <v>10341</v>
      </c>
      <c r="B5447" t="s">
        <v>17395</v>
      </c>
    </row>
    <row r="5448" spans="1:2">
      <c r="A5448">
        <v>10342</v>
      </c>
      <c r="B5448" t="s">
        <v>17396</v>
      </c>
    </row>
    <row r="5449" spans="1:2">
      <c r="A5449">
        <v>10343</v>
      </c>
      <c r="B5449" t="s">
        <v>17397</v>
      </c>
    </row>
    <row r="5450" spans="1:2">
      <c r="A5450">
        <v>10344</v>
      </c>
      <c r="B5450" t="s">
        <v>17398</v>
      </c>
    </row>
    <row r="5451" spans="1:2">
      <c r="A5451">
        <v>10345</v>
      </c>
      <c r="B5451" t="s">
        <v>17399</v>
      </c>
    </row>
    <row r="5452" spans="1:2">
      <c r="A5452">
        <v>10346</v>
      </c>
      <c r="B5452" t="s">
        <v>17400</v>
      </c>
    </row>
    <row r="5453" spans="1:2">
      <c r="A5453">
        <v>10347</v>
      </c>
      <c r="B5453" t="s">
        <v>17401</v>
      </c>
    </row>
    <row r="5454" spans="1:2">
      <c r="A5454">
        <v>10348</v>
      </c>
      <c r="B5454" t="s">
        <v>17402</v>
      </c>
    </row>
    <row r="5455" spans="1:2">
      <c r="A5455">
        <v>10349</v>
      </c>
      <c r="B5455" t="s">
        <v>17403</v>
      </c>
    </row>
    <row r="5456" spans="1:2">
      <c r="A5456">
        <v>10350</v>
      </c>
      <c r="B5456" t="s">
        <v>17404</v>
      </c>
    </row>
    <row r="5457" spans="1:2">
      <c r="A5457">
        <v>10351</v>
      </c>
      <c r="B5457" t="s">
        <v>17405</v>
      </c>
    </row>
    <row r="5458" spans="1:2">
      <c r="A5458">
        <v>10352</v>
      </c>
      <c r="B5458" t="s">
        <v>17406</v>
      </c>
    </row>
    <row r="5459" spans="1:2">
      <c r="A5459">
        <v>10353</v>
      </c>
      <c r="B5459" t="s">
        <v>689</v>
      </c>
    </row>
    <row r="5460" spans="1:2">
      <c r="A5460">
        <v>10354</v>
      </c>
      <c r="B5460" t="s">
        <v>17407</v>
      </c>
    </row>
    <row r="5461" spans="1:2">
      <c r="A5461">
        <v>10355</v>
      </c>
      <c r="B5461" t="s">
        <v>17408</v>
      </c>
    </row>
    <row r="5462" spans="1:2">
      <c r="A5462">
        <v>10356</v>
      </c>
      <c r="B5462" t="s">
        <v>17409</v>
      </c>
    </row>
    <row r="5463" spans="1:2">
      <c r="A5463">
        <v>10357</v>
      </c>
      <c r="B5463" t="s">
        <v>17410</v>
      </c>
    </row>
    <row r="5464" spans="1:2">
      <c r="A5464">
        <v>10358</v>
      </c>
      <c r="B5464" t="s">
        <v>17411</v>
      </c>
    </row>
    <row r="5465" spans="1:2">
      <c r="A5465">
        <v>10359</v>
      </c>
      <c r="B5465" t="s">
        <v>17412</v>
      </c>
    </row>
    <row r="5466" spans="1:2">
      <c r="A5466">
        <v>10360</v>
      </c>
      <c r="B5466" t="s">
        <v>17413</v>
      </c>
    </row>
    <row r="5467" spans="1:2">
      <c r="A5467">
        <v>10361</v>
      </c>
      <c r="B5467" t="s">
        <v>17414</v>
      </c>
    </row>
    <row r="5468" spans="1:2">
      <c r="A5468">
        <v>10362</v>
      </c>
      <c r="B5468" t="s">
        <v>17415</v>
      </c>
    </row>
    <row r="5469" spans="1:2">
      <c r="A5469">
        <v>10363</v>
      </c>
      <c r="B5469" t="s">
        <v>687</v>
      </c>
    </row>
    <row r="5470" spans="1:2">
      <c r="A5470">
        <v>10364</v>
      </c>
      <c r="B5470" t="s">
        <v>17416</v>
      </c>
    </row>
    <row r="5471" spans="1:2">
      <c r="A5471">
        <v>10365</v>
      </c>
      <c r="B5471" t="s">
        <v>17417</v>
      </c>
    </row>
    <row r="5472" spans="1:2">
      <c r="A5472">
        <v>10366</v>
      </c>
      <c r="B5472" t="s">
        <v>17418</v>
      </c>
    </row>
    <row r="5473" spans="1:2">
      <c r="A5473">
        <v>10367</v>
      </c>
      <c r="B5473" t="s">
        <v>17419</v>
      </c>
    </row>
    <row r="5474" spans="1:2">
      <c r="A5474">
        <v>10368</v>
      </c>
      <c r="B5474" t="s">
        <v>17420</v>
      </c>
    </row>
    <row r="5475" spans="1:2">
      <c r="A5475">
        <v>10369</v>
      </c>
      <c r="B5475" t="s">
        <v>17421</v>
      </c>
    </row>
    <row r="5476" spans="1:2">
      <c r="A5476">
        <v>10370</v>
      </c>
      <c r="B5476" t="s">
        <v>17422</v>
      </c>
    </row>
    <row r="5477" spans="1:2">
      <c r="A5477">
        <v>10371</v>
      </c>
      <c r="B5477" t="s">
        <v>17423</v>
      </c>
    </row>
    <row r="5478" spans="1:2">
      <c r="A5478">
        <v>10372</v>
      </c>
      <c r="B5478" t="s">
        <v>17424</v>
      </c>
    </row>
    <row r="5479" spans="1:2">
      <c r="A5479">
        <v>10373</v>
      </c>
      <c r="B5479" t="s">
        <v>17425</v>
      </c>
    </row>
    <row r="5480" spans="1:2">
      <c r="A5480">
        <v>10374</v>
      </c>
      <c r="B5480" t="s">
        <v>17426</v>
      </c>
    </row>
    <row r="5481" spans="1:2">
      <c r="A5481">
        <v>10375</v>
      </c>
      <c r="B5481" t="s">
        <v>17427</v>
      </c>
    </row>
    <row r="5482" spans="1:2">
      <c r="A5482">
        <v>10376</v>
      </c>
      <c r="B5482" t="s">
        <v>17428</v>
      </c>
    </row>
    <row r="5483" spans="1:2">
      <c r="A5483">
        <v>10377</v>
      </c>
      <c r="B5483" t="s">
        <v>17429</v>
      </c>
    </row>
    <row r="5484" spans="1:2">
      <c r="A5484">
        <v>10378</v>
      </c>
      <c r="B5484" t="s">
        <v>17430</v>
      </c>
    </row>
    <row r="5485" spans="1:2">
      <c r="A5485">
        <v>10379</v>
      </c>
      <c r="B5485" t="s">
        <v>17431</v>
      </c>
    </row>
    <row r="5486" spans="1:2">
      <c r="A5486">
        <v>10380</v>
      </c>
      <c r="B5486" t="s">
        <v>17432</v>
      </c>
    </row>
    <row r="5487" spans="1:2">
      <c r="A5487">
        <v>10381</v>
      </c>
      <c r="B5487" t="s">
        <v>17433</v>
      </c>
    </row>
    <row r="5488" spans="1:2">
      <c r="A5488">
        <v>10382</v>
      </c>
      <c r="B5488" t="s">
        <v>17434</v>
      </c>
    </row>
    <row r="5489" spans="1:2">
      <c r="A5489">
        <v>10383</v>
      </c>
      <c r="B5489" t="s">
        <v>17435</v>
      </c>
    </row>
    <row r="5490" spans="1:2">
      <c r="A5490">
        <v>10384</v>
      </c>
      <c r="B5490" t="s">
        <v>17436</v>
      </c>
    </row>
    <row r="5491" spans="1:2">
      <c r="A5491">
        <v>10385</v>
      </c>
      <c r="B5491" t="s">
        <v>17437</v>
      </c>
    </row>
    <row r="5492" spans="1:2">
      <c r="A5492">
        <v>10386</v>
      </c>
      <c r="B5492" s="2">
        <v>40477</v>
      </c>
    </row>
    <row r="5493" spans="1:2">
      <c r="A5493">
        <v>10387</v>
      </c>
      <c r="B5493" t="s">
        <v>17438</v>
      </c>
    </row>
    <row r="5494" spans="1:2">
      <c r="A5494">
        <v>10388</v>
      </c>
      <c r="B5494" t="s">
        <v>17439</v>
      </c>
    </row>
    <row r="5495" spans="1:2">
      <c r="A5495">
        <v>10389</v>
      </c>
      <c r="B5495" t="s">
        <v>17440</v>
      </c>
    </row>
    <row r="5496" spans="1:2">
      <c r="A5496">
        <v>10390</v>
      </c>
      <c r="B5496" t="s">
        <v>17441</v>
      </c>
    </row>
    <row r="5497" spans="1:2">
      <c r="A5497">
        <v>10391</v>
      </c>
      <c r="B5497" t="s">
        <v>17442</v>
      </c>
    </row>
    <row r="5498" spans="1:2">
      <c r="A5498">
        <v>10392</v>
      </c>
      <c r="B5498" t="s">
        <v>17443</v>
      </c>
    </row>
    <row r="5499" spans="1:2">
      <c r="A5499">
        <v>10393</v>
      </c>
      <c r="B5499" t="s">
        <v>17444</v>
      </c>
    </row>
    <row r="5500" spans="1:2">
      <c r="A5500">
        <v>10394</v>
      </c>
      <c r="B5500" t="s">
        <v>17445</v>
      </c>
    </row>
    <row r="5501" spans="1:2">
      <c r="A5501">
        <v>10395</v>
      </c>
      <c r="B5501" t="s">
        <v>17446</v>
      </c>
    </row>
    <row r="5502" spans="1:2">
      <c r="A5502">
        <v>10396</v>
      </c>
      <c r="B5502" t="s">
        <v>17447</v>
      </c>
    </row>
    <row r="5503" spans="1:2">
      <c r="A5503">
        <v>10397</v>
      </c>
      <c r="B5503" t="s">
        <v>17448</v>
      </c>
    </row>
    <row r="5504" spans="1:2">
      <c r="A5504">
        <v>10398</v>
      </c>
      <c r="B5504" t="s">
        <v>17449</v>
      </c>
    </row>
    <row r="5505" spans="1:2">
      <c r="A5505">
        <v>10399</v>
      </c>
      <c r="B5505" t="s">
        <v>17450</v>
      </c>
    </row>
    <row r="5506" spans="1:2">
      <c r="A5506">
        <v>10400</v>
      </c>
      <c r="B5506" t="s">
        <v>17451</v>
      </c>
    </row>
    <row r="5507" spans="1:2">
      <c r="A5507">
        <v>10401</v>
      </c>
      <c r="B5507" t="s">
        <v>17452</v>
      </c>
    </row>
    <row r="5508" spans="1:2">
      <c r="A5508">
        <v>10402</v>
      </c>
      <c r="B5508" t="s">
        <v>17453</v>
      </c>
    </row>
    <row r="5509" spans="1:2">
      <c r="A5509">
        <v>10403</v>
      </c>
      <c r="B5509" t="s">
        <v>17454</v>
      </c>
    </row>
    <row r="5510" spans="1:2">
      <c r="A5510">
        <v>10404</v>
      </c>
      <c r="B5510" t="s">
        <v>17455</v>
      </c>
    </row>
    <row r="5511" spans="1:2">
      <c r="A5511">
        <v>10405</v>
      </c>
      <c r="B5511" t="s">
        <v>17456</v>
      </c>
    </row>
    <row r="5512" spans="1:2">
      <c r="A5512">
        <v>10406</v>
      </c>
      <c r="B5512" t="s">
        <v>17457</v>
      </c>
    </row>
    <row r="5513" spans="1:2">
      <c r="A5513">
        <v>10407</v>
      </c>
      <c r="B5513" t="s">
        <v>17458</v>
      </c>
    </row>
    <row r="5514" spans="1:2">
      <c r="A5514">
        <v>10408</v>
      </c>
      <c r="B5514" t="s">
        <v>17459</v>
      </c>
    </row>
    <row r="5515" spans="1:2">
      <c r="A5515">
        <v>10409</v>
      </c>
      <c r="B5515" t="s">
        <v>17460</v>
      </c>
    </row>
    <row r="5516" spans="1:2">
      <c r="A5516">
        <v>10410</v>
      </c>
      <c r="B5516" t="s">
        <v>17461</v>
      </c>
    </row>
    <row r="5517" spans="1:2">
      <c r="A5517">
        <v>10411</v>
      </c>
      <c r="B5517" t="s">
        <v>17462</v>
      </c>
    </row>
    <row r="5518" spans="1:2">
      <c r="A5518">
        <v>10412</v>
      </c>
      <c r="B5518" t="s">
        <v>17463</v>
      </c>
    </row>
    <row r="5519" spans="1:2">
      <c r="A5519">
        <v>10413</v>
      </c>
      <c r="B5519" t="s">
        <v>17464</v>
      </c>
    </row>
    <row r="5520" spans="1:2">
      <c r="A5520">
        <v>10414</v>
      </c>
      <c r="B5520" t="s">
        <v>17465</v>
      </c>
    </row>
    <row r="5521" spans="1:2">
      <c r="A5521">
        <v>10415</v>
      </c>
      <c r="B5521" t="s">
        <v>17466</v>
      </c>
    </row>
    <row r="5522" spans="1:2">
      <c r="A5522">
        <v>10416</v>
      </c>
      <c r="B5522" t="s">
        <v>17467</v>
      </c>
    </row>
    <row r="5523" spans="1:2">
      <c r="A5523">
        <v>10417</v>
      </c>
      <c r="B5523" t="s">
        <v>17468</v>
      </c>
    </row>
    <row r="5524" spans="1:2">
      <c r="A5524">
        <v>10418</v>
      </c>
      <c r="B5524" t="s">
        <v>17469</v>
      </c>
    </row>
    <row r="5525" spans="1:2">
      <c r="A5525">
        <v>10419</v>
      </c>
      <c r="B5525" t="s">
        <v>17470</v>
      </c>
    </row>
    <row r="5526" spans="1:2">
      <c r="A5526">
        <v>10420</v>
      </c>
      <c r="B5526" t="s">
        <v>17471</v>
      </c>
    </row>
    <row r="5527" spans="1:2">
      <c r="A5527">
        <v>10421</v>
      </c>
      <c r="B5527" t="s">
        <v>17472</v>
      </c>
    </row>
    <row r="5528" spans="1:2">
      <c r="A5528">
        <v>10422</v>
      </c>
      <c r="B5528" t="s">
        <v>17473</v>
      </c>
    </row>
    <row r="5529" spans="1:2">
      <c r="A5529">
        <v>10423</v>
      </c>
      <c r="B5529" t="s">
        <v>17474</v>
      </c>
    </row>
    <row r="5530" spans="1:2">
      <c r="A5530">
        <v>10424</v>
      </c>
      <c r="B5530" t="s">
        <v>17475</v>
      </c>
    </row>
    <row r="5531" spans="1:2">
      <c r="A5531">
        <v>10425</v>
      </c>
      <c r="B5531" t="s">
        <v>367</v>
      </c>
    </row>
    <row r="5532" spans="1:2">
      <c r="A5532">
        <v>10426</v>
      </c>
      <c r="B5532" t="s">
        <v>17476</v>
      </c>
    </row>
    <row r="5533" spans="1:2">
      <c r="A5533">
        <v>10427</v>
      </c>
      <c r="B5533" t="s">
        <v>17477</v>
      </c>
    </row>
    <row r="5534" spans="1:2">
      <c r="A5534">
        <v>10428</v>
      </c>
      <c r="B5534" t="s">
        <v>17478</v>
      </c>
    </row>
    <row r="5535" spans="1:2">
      <c r="A5535">
        <v>10429</v>
      </c>
      <c r="B5535" t="s">
        <v>17479</v>
      </c>
    </row>
    <row r="5536" spans="1:2">
      <c r="A5536">
        <v>10430</v>
      </c>
      <c r="B5536" t="s">
        <v>17480</v>
      </c>
    </row>
    <row r="5537" spans="1:2">
      <c r="A5537">
        <v>10431</v>
      </c>
      <c r="B5537" t="s">
        <v>17481</v>
      </c>
    </row>
    <row r="5538" spans="1:2">
      <c r="A5538">
        <v>10432</v>
      </c>
      <c r="B5538" t="s">
        <v>17482</v>
      </c>
    </row>
    <row r="5539" spans="1:2">
      <c r="A5539">
        <v>10433</v>
      </c>
      <c r="B5539" t="s">
        <v>17483</v>
      </c>
    </row>
    <row r="5540" spans="1:2">
      <c r="A5540">
        <v>10434</v>
      </c>
      <c r="B5540" t="s">
        <v>17484</v>
      </c>
    </row>
    <row r="5541" spans="1:2">
      <c r="A5541">
        <v>10435</v>
      </c>
      <c r="B5541" t="s">
        <v>17485</v>
      </c>
    </row>
    <row r="5542" spans="1:2">
      <c r="A5542">
        <v>10436</v>
      </c>
      <c r="B5542" t="s">
        <v>17486</v>
      </c>
    </row>
    <row r="5543" spans="1:2">
      <c r="A5543">
        <v>10437</v>
      </c>
      <c r="B5543" t="s">
        <v>17487</v>
      </c>
    </row>
    <row r="5544" spans="1:2">
      <c r="A5544">
        <v>10438</v>
      </c>
      <c r="B5544" t="s">
        <v>17488</v>
      </c>
    </row>
    <row r="5545" spans="1:2">
      <c r="A5545">
        <v>10439</v>
      </c>
      <c r="B5545">
        <v>111220101623</v>
      </c>
    </row>
    <row r="5546" spans="1:2">
      <c r="A5546">
        <v>10440</v>
      </c>
      <c r="B5546" t="s">
        <v>17489</v>
      </c>
    </row>
    <row r="5547" spans="1:2">
      <c r="A5547">
        <v>10441</v>
      </c>
      <c r="B5547" t="s">
        <v>17490</v>
      </c>
    </row>
    <row r="5548" spans="1:2">
      <c r="A5548">
        <v>10442</v>
      </c>
      <c r="B5548" t="s">
        <v>17491</v>
      </c>
    </row>
    <row r="5549" spans="1:2">
      <c r="A5549">
        <v>10443</v>
      </c>
      <c r="B5549" t="s">
        <v>17492</v>
      </c>
    </row>
    <row r="5550" spans="1:2">
      <c r="A5550">
        <v>10444</v>
      </c>
      <c r="B5550" t="s">
        <v>17493</v>
      </c>
    </row>
    <row r="5551" spans="1:2">
      <c r="A5551">
        <v>10445</v>
      </c>
      <c r="B5551" t="s">
        <v>17494</v>
      </c>
    </row>
    <row r="5552" spans="1:2">
      <c r="A5552">
        <v>10446</v>
      </c>
      <c r="B5552" t="s">
        <v>17495</v>
      </c>
    </row>
    <row r="5553" spans="1:2">
      <c r="A5553">
        <v>10447</v>
      </c>
      <c r="B5553" t="s">
        <v>17496</v>
      </c>
    </row>
    <row r="5554" spans="1:2">
      <c r="A5554">
        <v>10448</v>
      </c>
      <c r="B5554" t="s">
        <v>17497</v>
      </c>
    </row>
    <row r="5555" spans="1:2">
      <c r="A5555">
        <v>10449</v>
      </c>
      <c r="B5555" t="s">
        <v>17498</v>
      </c>
    </row>
    <row r="5556" spans="1:2">
      <c r="A5556">
        <v>10450</v>
      </c>
      <c r="B5556" t="s">
        <v>17499</v>
      </c>
    </row>
    <row r="5557" spans="1:2">
      <c r="A5557">
        <v>10451</v>
      </c>
      <c r="B5557" t="s">
        <v>17500</v>
      </c>
    </row>
    <row r="5558" spans="1:2">
      <c r="A5558">
        <v>10452</v>
      </c>
      <c r="B5558" t="s">
        <v>17501</v>
      </c>
    </row>
    <row r="5559" spans="1:2">
      <c r="A5559">
        <v>10453</v>
      </c>
      <c r="B5559" t="s">
        <v>17502</v>
      </c>
    </row>
    <row r="5560" spans="1:2">
      <c r="A5560">
        <v>10454</v>
      </c>
      <c r="B5560" t="s">
        <v>17503</v>
      </c>
    </row>
    <row r="5561" spans="1:2">
      <c r="A5561">
        <v>10455</v>
      </c>
      <c r="B5561" t="s">
        <v>17504</v>
      </c>
    </row>
    <row r="5562" spans="1:2">
      <c r="A5562">
        <v>10456</v>
      </c>
      <c r="B5562" t="s">
        <v>17505</v>
      </c>
    </row>
    <row r="5563" spans="1:2">
      <c r="A5563">
        <v>10457</v>
      </c>
      <c r="B5563" t="s">
        <v>17506</v>
      </c>
    </row>
    <row r="5564" spans="1:2">
      <c r="A5564">
        <v>10458</v>
      </c>
      <c r="B5564" t="s">
        <v>17507</v>
      </c>
    </row>
    <row r="5565" spans="1:2">
      <c r="A5565">
        <v>10459</v>
      </c>
      <c r="B5565" t="s">
        <v>17508</v>
      </c>
    </row>
    <row r="5566" spans="1:2">
      <c r="A5566">
        <v>10460</v>
      </c>
      <c r="B5566" t="s">
        <v>17509</v>
      </c>
    </row>
    <row r="5567" spans="1:2">
      <c r="A5567">
        <v>10461</v>
      </c>
      <c r="B5567" t="s">
        <v>17510</v>
      </c>
    </row>
    <row r="5568" spans="1:2">
      <c r="A5568">
        <v>10462</v>
      </c>
      <c r="B5568" t="s">
        <v>17511</v>
      </c>
    </row>
    <row r="5569" spans="1:2">
      <c r="A5569">
        <v>10463</v>
      </c>
      <c r="B5569" t="s">
        <v>17512</v>
      </c>
    </row>
    <row r="5570" spans="1:2">
      <c r="A5570">
        <v>10464</v>
      </c>
      <c r="B5570" t="s">
        <v>17513</v>
      </c>
    </row>
    <row r="5571" spans="1:2">
      <c r="A5571">
        <v>10465</v>
      </c>
      <c r="B5571" t="s">
        <v>17514</v>
      </c>
    </row>
    <row r="5572" spans="1:2">
      <c r="A5572">
        <v>10466</v>
      </c>
      <c r="B5572" t="s">
        <v>17515</v>
      </c>
    </row>
    <row r="5573" spans="1:2">
      <c r="A5573">
        <v>10467</v>
      </c>
      <c r="B5573" t="s">
        <v>17516</v>
      </c>
    </row>
    <row r="5574" spans="1:2">
      <c r="A5574">
        <v>10468</v>
      </c>
      <c r="B5574" t="s">
        <v>17517</v>
      </c>
    </row>
    <row r="5575" spans="1:2">
      <c r="A5575">
        <v>10469</v>
      </c>
      <c r="B5575" t="s">
        <v>17518</v>
      </c>
    </row>
    <row r="5576" spans="1:2">
      <c r="A5576">
        <v>10470</v>
      </c>
      <c r="B5576" t="s">
        <v>17519</v>
      </c>
    </row>
    <row r="5577" spans="1:2">
      <c r="A5577">
        <v>10471</v>
      </c>
      <c r="B5577" t="s">
        <v>17520</v>
      </c>
    </row>
    <row r="5578" spans="1:2">
      <c r="A5578">
        <v>10472</v>
      </c>
      <c r="B5578" t="s">
        <v>17521</v>
      </c>
    </row>
    <row r="5579" spans="1:2">
      <c r="A5579">
        <v>10473</v>
      </c>
      <c r="B5579" t="s">
        <v>17522</v>
      </c>
    </row>
    <row r="5580" spans="1:2">
      <c r="A5580">
        <v>10474</v>
      </c>
      <c r="B5580" t="s">
        <v>17523</v>
      </c>
    </row>
    <row r="5581" spans="1:2">
      <c r="A5581">
        <v>10475</v>
      </c>
      <c r="B5581" t="s">
        <v>17524</v>
      </c>
    </row>
    <row r="5582" spans="1:2">
      <c r="A5582">
        <v>10476</v>
      </c>
      <c r="B5582" t="s">
        <v>17525</v>
      </c>
    </row>
    <row r="5583" spans="1:2">
      <c r="A5583">
        <v>10477</v>
      </c>
      <c r="B5583" t="s">
        <v>17526</v>
      </c>
    </row>
    <row r="5584" spans="1:2">
      <c r="A5584">
        <v>10478</v>
      </c>
      <c r="B5584" t="s">
        <v>17527</v>
      </c>
    </row>
    <row r="5585" spans="1:2">
      <c r="A5585">
        <v>10479</v>
      </c>
      <c r="B5585" t="s">
        <v>17528</v>
      </c>
    </row>
    <row r="5586" spans="1:2">
      <c r="A5586">
        <v>10480</v>
      </c>
      <c r="B5586" t="s">
        <v>17529</v>
      </c>
    </row>
    <row r="5587" spans="1:2">
      <c r="A5587">
        <v>10481</v>
      </c>
      <c r="B5587" t="s">
        <v>17530</v>
      </c>
    </row>
    <row r="5588" spans="1:2">
      <c r="A5588">
        <v>10482</v>
      </c>
      <c r="B5588" t="s">
        <v>17531</v>
      </c>
    </row>
    <row r="5589" spans="1:2">
      <c r="A5589">
        <v>10483</v>
      </c>
      <c r="B5589" t="s">
        <v>17532</v>
      </c>
    </row>
    <row r="5590" spans="1:2">
      <c r="A5590">
        <v>10484</v>
      </c>
      <c r="B5590" t="s">
        <v>17533</v>
      </c>
    </row>
    <row r="5591" spans="1:2">
      <c r="A5591">
        <v>10485</v>
      </c>
      <c r="B5591" t="s">
        <v>17534</v>
      </c>
    </row>
    <row r="5592" spans="1:2">
      <c r="A5592">
        <v>10486</v>
      </c>
      <c r="B5592" t="s">
        <v>17535</v>
      </c>
    </row>
    <row r="5593" spans="1:2">
      <c r="A5593">
        <v>10487</v>
      </c>
      <c r="B5593" t="s">
        <v>17536</v>
      </c>
    </row>
    <row r="5594" spans="1:2">
      <c r="A5594">
        <v>10488</v>
      </c>
      <c r="B5594" t="s">
        <v>17537</v>
      </c>
    </row>
    <row r="5595" spans="1:2">
      <c r="A5595">
        <v>10489</v>
      </c>
      <c r="B5595" t="s">
        <v>17538</v>
      </c>
    </row>
    <row r="5596" spans="1:2">
      <c r="A5596">
        <v>10490</v>
      </c>
      <c r="B5596" t="s">
        <v>17539</v>
      </c>
    </row>
    <row r="5597" spans="1:2">
      <c r="A5597">
        <v>10491</v>
      </c>
      <c r="B5597" t="s">
        <v>17540</v>
      </c>
    </row>
    <row r="5598" spans="1:2">
      <c r="A5598">
        <v>10492</v>
      </c>
      <c r="B5598" t="s">
        <v>17541</v>
      </c>
    </row>
    <row r="5599" spans="1:2">
      <c r="A5599">
        <v>10493</v>
      </c>
      <c r="B5599" t="s">
        <v>17542</v>
      </c>
    </row>
    <row r="5600" spans="1:2">
      <c r="A5600">
        <v>10494</v>
      </c>
      <c r="B5600" t="s">
        <v>17543</v>
      </c>
    </row>
    <row r="5601" spans="1:2">
      <c r="A5601">
        <v>10495</v>
      </c>
      <c r="B5601" t="s">
        <v>17544</v>
      </c>
    </row>
    <row r="5602" spans="1:2">
      <c r="A5602">
        <v>10496</v>
      </c>
      <c r="B5602" t="s">
        <v>17545</v>
      </c>
    </row>
    <row r="5603" spans="1:2">
      <c r="A5603">
        <v>10497</v>
      </c>
      <c r="B5603" t="s">
        <v>17546</v>
      </c>
    </row>
    <row r="5604" spans="1:2">
      <c r="A5604">
        <v>10498</v>
      </c>
      <c r="B5604" t="s">
        <v>17547</v>
      </c>
    </row>
    <row r="5605" spans="1:2">
      <c r="A5605">
        <v>10499</v>
      </c>
      <c r="B5605" t="s">
        <v>17548</v>
      </c>
    </row>
    <row r="5606" spans="1:2">
      <c r="A5606">
        <v>10500</v>
      </c>
      <c r="B5606" t="s">
        <v>17549</v>
      </c>
    </row>
    <row r="5607" spans="1:2">
      <c r="A5607">
        <v>10501</v>
      </c>
      <c r="B5607" t="s">
        <v>17550</v>
      </c>
    </row>
    <row r="5608" spans="1:2">
      <c r="A5608">
        <v>10502</v>
      </c>
      <c r="B5608" t="s">
        <v>17551</v>
      </c>
    </row>
    <row r="5609" spans="1:2">
      <c r="A5609">
        <v>10503</v>
      </c>
      <c r="B5609" t="s">
        <v>17552</v>
      </c>
    </row>
    <row r="5610" spans="1:2">
      <c r="A5610">
        <v>10504</v>
      </c>
      <c r="B5610" t="s">
        <v>17553</v>
      </c>
    </row>
    <row r="5611" spans="1:2">
      <c r="A5611">
        <v>10505</v>
      </c>
      <c r="B5611">
        <v>1807</v>
      </c>
    </row>
    <row r="5612" spans="1:2">
      <c r="A5612">
        <v>10506</v>
      </c>
      <c r="B5612" t="s">
        <v>17554</v>
      </c>
    </row>
    <row r="5613" spans="1:2">
      <c r="A5613">
        <v>10507</v>
      </c>
      <c r="B5613" t="s">
        <v>17555</v>
      </c>
    </row>
    <row r="5614" spans="1:2">
      <c r="A5614">
        <v>10508</v>
      </c>
      <c r="B5614" t="s">
        <v>17556</v>
      </c>
    </row>
    <row r="5615" spans="1:2">
      <c r="A5615">
        <v>10509</v>
      </c>
      <c r="B5615" t="s">
        <v>532</v>
      </c>
    </row>
    <row r="5616" spans="1:2">
      <c r="A5616">
        <v>10510</v>
      </c>
      <c r="B5616" t="s">
        <v>17557</v>
      </c>
    </row>
    <row r="5617" spans="1:2">
      <c r="A5617">
        <v>10511</v>
      </c>
      <c r="B5617" t="s">
        <v>2066</v>
      </c>
    </row>
    <row r="5618" spans="1:2">
      <c r="A5618">
        <v>10512</v>
      </c>
      <c r="B5618" t="s">
        <v>17558</v>
      </c>
    </row>
    <row r="5619" spans="1:2">
      <c r="A5619">
        <v>10513</v>
      </c>
      <c r="B5619" t="s">
        <v>17559</v>
      </c>
    </row>
    <row r="5620" spans="1:2">
      <c r="A5620">
        <v>10514</v>
      </c>
      <c r="B5620" t="s">
        <v>17560</v>
      </c>
    </row>
    <row r="5621" spans="1:2">
      <c r="A5621">
        <v>10515</v>
      </c>
      <c r="B5621" t="s">
        <v>17561</v>
      </c>
    </row>
    <row r="5622" spans="1:2">
      <c r="A5622">
        <v>10516</v>
      </c>
      <c r="B5622" t="s">
        <v>17562</v>
      </c>
    </row>
    <row r="5623" spans="1:2">
      <c r="A5623">
        <v>10517</v>
      </c>
      <c r="B5623" t="s">
        <v>17563</v>
      </c>
    </row>
    <row r="5624" spans="1:2">
      <c r="A5624">
        <v>10518</v>
      </c>
      <c r="B5624" t="s">
        <v>17564</v>
      </c>
    </row>
    <row r="5625" spans="1:2">
      <c r="A5625">
        <v>10519</v>
      </c>
      <c r="B5625" t="s">
        <v>17565</v>
      </c>
    </row>
    <row r="5626" spans="1:2">
      <c r="A5626">
        <v>10520</v>
      </c>
      <c r="B5626" t="s">
        <v>17566</v>
      </c>
    </row>
    <row r="5627" spans="1:2">
      <c r="A5627">
        <v>10521</v>
      </c>
      <c r="B5627" t="s">
        <v>17567</v>
      </c>
    </row>
    <row r="5628" spans="1:2">
      <c r="A5628">
        <v>10522</v>
      </c>
      <c r="B5628" t="s">
        <v>17568</v>
      </c>
    </row>
    <row r="5629" spans="1:2">
      <c r="A5629">
        <v>10523</v>
      </c>
      <c r="B5629" t="s">
        <v>17569</v>
      </c>
    </row>
    <row r="5630" spans="1:2">
      <c r="A5630">
        <v>10524</v>
      </c>
      <c r="B5630" t="s">
        <v>17570</v>
      </c>
    </row>
    <row r="5631" spans="1:2">
      <c r="A5631">
        <v>10525</v>
      </c>
      <c r="B5631" t="s">
        <v>17571</v>
      </c>
    </row>
    <row r="5632" spans="1:2">
      <c r="A5632">
        <v>10526</v>
      </c>
      <c r="B5632" t="s">
        <v>17572</v>
      </c>
    </row>
    <row r="5633" spans="1:2">
      <c r="A5633">
        <v>10527</v>
      </c>
      <c r="B5633" t="s">
        <v>17573</v>
      </c>
    </row>
    <row r="5634" spans="1:2">
      <c r="A5634">
        <v>10528</v>
      </c>
      <c r="B5634" t="s">
        <v>17574</v>
      </c>
    </row>
    <row r="5635" spans="1:2">
      <c r="A5635">
        <v>10529</v>
      </c>
      <c r="B5635" t="s">
        <v>17575</v>
      </c>
    </row>
    <row r="5636" spans="1:2">
      <c r="A5636">
        <v>10530</v>
      </c>
      <c r="B5636" t="s">
        <v>17576</v>
      </c>
    </row>
    <row r="5637" spans="1:2">
      <c r="A5637">
        <v>10531</v>
      </c>
      <c r="B5637">
        <v>112020100325</v>
      </c>
    </row>
    <row r="5638" spans="1:2">
      <c r="A5638">
        <v>10532</v>
      </c>
      <c r="B5638" t="s">
        <v>17577</v>
      </c>
    </row>
    <row r="5639" spans="1:2">
      <c r="A5639">
        <v>10533</v>
      </c>
      <c r="B5639" t="s">
        <v>17578</v>
      </c>
    </row>
    <row r="5640" spans="1:2">
      <c r="A5640">
        <v>10534</v>
      </c>
      <c r="B5640" t="s">
        <v>17579</v>
      </c>
    </row>
    <row r="5641" spans="1:2">
      <c r="A5641">
        <v>10535</v>
      </c>
      <c r="B5641" t="s">
        <v>17580</v>
      </c>
    </row>
    <row r="5642" spans="1:2">
      <c r="A5642">
        <v>10536</v>
      </c>
      <c r="B5642" t="s">
        <v>17581</v>
      </c>
    </row>
    <row r="5643" spans="1:2">
      <c r="A5643">
        <v>10537</v>
      </c>
      <c r="B5643" t="s">
        <v>17582</v>
      </c>
    </row>
    <row r="5644" spans="1:2">
      <c r="A5644">
        <v>10538</v>
      </c>
      <c r="B5644" t="s">
        <v>17583</v>
      </c>
    </row>
    <row r="5645" spans="1:2">
      <c r="A5645">
        <v>10539</v>
      </c>
      <c r="B5645" t="s">
        <v>17584</v>
      </c>
    </row>
    <row r="5646" spans="1:2">
      <c r="A5646">
        <v>10540</v>
      </c>
      <c r="B5646" t="s">
        <v>17585</v>
      </c>
    </row>
    <row r="5647" spans="1:2">
      <c r="A5647">
        <v>10541</v>
      </c>
      <c r="B5647" t="s">
        <v>17586</v>
      </c>
    </row>
    <row r="5648" spans="1:2">
      <c r="A5648">
        <v>10542</v>
      </c>
      <c r="B5648" t="s">
        <v>17587</v>
      </c>
    </row>
    <row r="5649" spans="1:2">
      <c r="A5649">
        <v>10543</v>
      </c>
      <c r="B5649" t="s">
        <v>17588</v>
      </c>
    </row>
    <row r="5650" spans="1:2">
      <c r="A5650">
        <v>10544</v>
      </c>
      <c r="B5650" t="s">
        <v>17589</v>
      </c>
    </row>
    <row r="5651" spans="1:2">
      <c r="A5651">
        <v>10545</v>
      </c>
      <c r="B5651" t="s">
        <v>17590</v>
      </c>
    </row>
    <row r="5652" spans="1:2">
      <c r="A5652">
        <v>10546</v>
      </c>
      <c r="B5652" t="s">
        <v>17591</v>
      </c>
    </row>
    <row r="5653" spans="1:2">
      <c r="A5653">
        <v>10547</v>
      </c>
      <c r="B5653" t="s">
        <v>17592</v>
      </c>
    </row>
    <row r="5654" spans="1:2">
      <c r="A5654">
        <v>10548</v>
      </c>
      <c r="B5654" t="s">
        <v>17593</v>
      </c>
    </row>
    <row r="5655" spans="1:2">
      <c r="A5655">
        <v>10549</v>
      </c>
      <c r="B5655" t="s">
        <v>17594</v>
      </c>
    </row>
    <row r="5656" spans="1:2">
      <c r="A5656">
        <v>10550</v>
      </c>
      <c r="B5656" t="s">
        <v>17595</v>
      </c>
    </row>
    <row r="5657" spans="1:2">
      <c r="A5657">
        <v>10551</v>
      </c>
      <c r="B5657" t="s">
        <v>17596</v>
      </c>
    </row>
    <row r="5658" spans="1:2">
      <c r="A5658">
        <v>10552</v>
      </c>
      <c r="B5658" t="s">
        <v>17597</v>
      </c>
    </row>
    <row r="5659" spans="1:2">
      <c r="A5659">
        <v>10553</v>
      </c>
      <c r="B5659" t="s">
        <v>17598</v>
      </c>
    </row>
    <row r="5660" spans="1:2">
      <c r="A5660">
        <v>10554</v>
      </c>
      <c r="B5660" t="s">
        <v>17599</v>
      </c>
    </row>
    <row r="5661" spans="1:2">
      <c r="A5661">
        <v>10555</v>
      </c>
      <c r="B5661" t="s">
        <v>17600</v>
      </c>
    </row>
    <row r="5662" spans="1:2">
      <c r="A5662">
        <v>10556</v>
      </c>
      <c r="B5662" t="s">
        <v>17601</v>
      </c>
    </row>
    <row r="5663" spans="1:2">
      <c r="A5663">
        <v>10557</v>
      </c>
      <c r="B5663" t="s">
        <v>17602</v>
      </c>
    </row>
    <row r="5664" spans="1:2">
      <c r="A5664">
        <v>10558</v>
      </c>
      <c r="B5664" t="s">
        <v>17603</v>
      </c>
    </row>
    <row r="5665" spans="1:2">
      <c r="A5665">
        <v>10559</v>
      </c>
      <c r="B5665" t="s">
        <v>17604</v>
      </c>
    </row>
    <row r="5666" spans="1:2">
      <c r="A5666">
        <v>10560</v>
      </c>
      <c r="B5666" t="s">
        <v>17605</v>
      </c>
    </row>
    <row r="5667" spans="1:2">
      <c r="A5667">
        <v>10561</v>
      </c>
      <c r="B5667" t="s">
        <v>17606</v>
      </c>
    </row>
    <row r="5668" spans="1:2">
      <c r="A5668">
        <v>10562</v>
      </c>
      <c r="B5668" t="s">
        <v>17607</v>
      </c>
    </row>
    <row r="5669" spans="1:2">
      <c r="A5669">
        <v>10563</v>
      </c>
      <c r="B5669" t="s">
        <v>17608</v>
      </c>
    </row>
    <row r="5670" spans="1:2">
      <c r="A5670">
        <v>10564</v>
      </c>
      <c r="B5670" t="s">
        <v>17609</v>
      </c>
    </row>
    <row r="5671" spans="1:2">
      <c r="A5671">
        <v>10565</v>
      </c>
      <c r="B5671" t="s">
        <v>17610</v>
      </c>
    </row>
    <row r="5672" spans="1:2">
      <c r="A5672">
        <v>10566</v>
      </c>
      <c r="B5672" t="s">
        <v>17611</v>
      </c>
    </row>
    <row r="5673" spans="1:2">
      <c r="A5673">
        <v>10567</v>
      </c>
      <c r="B5673" t="s">
        <v>17612</v>
      </c>
    </row>
    <row r="5674" spans="1:2">
      <c r="A5674">
        <v>10568</v>
      </c>
      <c r="B5674">
        <v>5103</v>
      </c>
    </row>
    <row r="5675" spans="1:2">
      <c r="A5675">
        <v>10569</v>
      </c>
      <c r="B5675" t="s">
        <v>17613</v>
      </c>
    </row>
    <row r="5676" spans="1:2">
      <c r="A5676">
        <v>10570</v>
      </c>
      <c r="B5676" t="s">
        <v>17614</v>
      </c>
    </row>
    <row r="5677" spans="1:2">
      <c r="A5677">
        <v>10571</v>
      </c>
      <c r="B5677" t="s">
        <v>17615</v>
      </c>
    </row>
    <row r="5678" spans="1:2">
      <c r="A5678">
        <v>10572</v>
      </c>
      <c r="B5678" t="s">
        <v>17616</v>
      </c>
    </row>
    <row r="5679" spans="1:2">
      <c r="A5679">
        <v>10573</v>
      </c>
      <c r="B5679" t="s">
        <v>17617</v>
      </c>
    </row>
    <row r="5680" spans="1:2">
      <c r="A5680">
        <v>10574</v>
      </c>
      <c r="B5680" t="s">
        <v>17618</v>
      </c>
    </row>
    <row r="5681" spans="1:2">
      <c r="A5681">
        <v>10575</v>
      </c>
      <c r="B5681" t="s">
        <v>17619</v>
      </c>
    </row>
    <row r="5682" spans="1:2">
      <c r="A5682">
        <v>10576</v>
      </c>
      <c r="B5682" t="s">
        <v>17620</v>
      </c>
    </row>
    <row r="5683" spans="1:2">
      <c r="A5683">
        <v>10577</v>
      </c>
      <c r="B5683" t="s">
        <v>17621</v>
      </c>
    </row>
    <row r="5684" spans="1:2">
      <c r="A5684">
        <v>10578</v>
      </c>
      <c r="B5684" t="s">
        <v>17622</v>
      </c>
    </row>
    <row r="5685" spans="1:2">
      <c r="A5685">
        <v>10579</v>
      </c>
      <c r="B5685" t="s">
        <v>17623</v>
      </c>
    </row>
    <row r="5686" spans="1:2">
      <c r="A5686">
        <v>10580</v>
      </c>
      <c r="B5686" t="s">
        <v>17624</v>
      </c>
    </row>
    <row r="5687" spans="1:2">
      <c r="A5687">
        <v>10581</v>
      </c>
      <c r="B5687" t="s">
        <v>17625</v>
      </c>
    </row>
    <row r="5688" spans="1:2">
      <c r="A5688">
        <v>10582</v>
      </c>
      <c r="B5688" t="s">
        <v>17626</v>
      </c>
    </row>
    <row r="5689" spans="1:2">
      <c r="A5689">
        <v>10583</v>
      </c>
      <c r="B5689" t="s">
        <v>17627</v>
      </c>
    </row>
    <row r="5690" spans="1:2">
      <c r="A5690">
        <v>10584</v>
      </c>
      <c r="B5690" t="s">
        <v>920</v>
      </c>
    </row>
    <row r="5691" spans="1:2">
      <c r="A5691">
        <v>10585</v>
      </c>
      <c r="B5691" t="s">
        <v>17628</v>
      </c>
    </row>
    <row r="5692" spans="1:2">
      <c r="A5692">
        <v>10586</v>
      </c>
      <c r="B5692" t="s">
        <v>17629</v>
      </c>
    </row>
    <row r="5693" spans="1:2">
      <c r="A5693">
        <v>10587</v>
      </c>
      <c r="B5693" t="s">
        <v>1127</v>
      </c>
    </row>
    <row r="5694" spans="1:2">
      <c r="A5694">
        <v>10588</v>
      </c>
      <c r="B5694" t="s">
        <v>17630</v>
      </c>
    </row>
    <row r="5695" spans="1:2">
      <c r="A5695">
        <v>10589</v>
      </c>
      <c r="B5695" t="s">
        <v>17631</v>
      </c>
    </row>
    <row r="5696" spans="1:2">
      <c r="A5696">
        <v>10590</v>
      </c>
      <c r="B5696" t="s">
        <v>17632</v>
      </c>
    </row>
    <row r="5697" spans="1:2">
      <c r="A5697">
        <v>10591</v>
      </c>
      <c r="B5697" t="s">
        <v>17633</v>
      </c>
    </row>
    <row r="5698" spans="1:2">
      <c r="A5698">
        <v>10592</v>
      </c>
      <c r="B5698" t="s">
        <v>17634</v>
      </c>
    </row>
    <row r="5699" spans="1:2">
      <c r="A5699">
        <v>10593</v>
      </c>
      <c r="B5699" t="s">
        <v>17635</v>
      </c>
    </row>
    <row r="5700" spans="1:2">
      <c r="A5700">
        <v>10594</v>
      </c>
      <c r="B5700" t="s">
        <v>17636</v>
      </c>
    </row>
    <row r="5701" spans="1:2">
      <c r="A5701">
        <v>10595</v>
      </c>
      <c r="B5701" t="s">
        <v>17637</v>
      </c>
    </row>
    <row r="5702" spans="1:2">
      <c r="A5702">
        <v>10596</v>
      </c>
      <c r="B5702" t="s">
        <v>17638</v>
      </c>
    </row>
    <row r="5703" spans="1:2">
      <c r="A5703">
        <v>10597</v>
      </c>
      <c r="B5703" t="s">
        <v>17639</v>
      </c>
    </row>
    <row r="5704" spans="1:2">
      <c r="A5704">
        <v>10598</v>
      </c>
      <c r="B5704" t="s">
        <v>17640</v>
      </c>
    </row>
    <row r="5705" spans="1:2">
      <c r="A5705">
        <v>10599</v>
      </c>
      <c r="B5705" t="s">
        <v>17641</v>
      </c>
    </row>
    <row r="5706" spans="1:2">
      <c r="A5706">
        <v>10600</v>
      </c>
      <c r="B5706" t="s">
        <v>17642</v>
      </c>
    </row>
    <row r="5707" spans="1:2">
      <c r="A5707">
        <v>10601</v>
      </c>
      <c r="B5707" t="s">
        <v>17643</v>
      </c>
    </row>
    <row r="5708" spans="1:2">
      <c r="A5708">
        <v>10602</v>
      </c>
      <c r="B5708" t="s">
        <v>17644</v>
      </c>
    </row>
    <row r="5709" spans="1:2">
      <c r="A5709">
        <v>10603</v>
      </c>
      <c r="B5709" t="s">
        <v>17645</v>
      </c>
    </row>
    <row r="5710" spans="1:2">
      <c r="A5710">
        <v>10604</v>
      </c>
      <c r="B5710" t="s">
        <v>17646</v>
      </c>
    </row>
    <row r="5711" spans="1:2">
      <c r="A5711">
        <v>10605</v>
      </c>
      <c r="B5711" t="s">
        <v>17647</v>
      </c>
    </row>
    <row r="5712" spans="1:2">
      <c r="A5712">
        <v>10606</v>
      </c>
      <c r="B5712" t="s">
        <v>17648</v>
      </c>
    </row>
    <row r="5713" spans="1:2">
      <c r="A5713">
        <v>10607</v>
      </c>
      <c r="B5713">
        <v>124</v>
      </c>
    </row>
    <row r="5714" spans="1:2">
      <c r="A5714">
        <v>10608</v>
      </c>
      <c r="B5714" t="s">
        <v>17649</v>
      </c>
    </row>
    <row r="5715" spans="1:2">
      <c r="A5715">
        <v>10609</v>
      </c>
      <c r="B5715" t="s">
        <v>17650</v>
      </c>
    </row>
    <row r="5716" spans="1:2">
      <c r="A5716">
        <v>10610</v>
      </c>
      <c r="B5716" t="s">
        <v>17651</v>
      </c>
    </row>
    <row r="5717" spans="1:2">
      <c r="A5717">
        <v>10611</v>
      </c>
      <c r="B5717" t="s">
        <v>17652</v>
      </c>
    </row>
    <row r="5718" spans="1:2">
      <c r="A5718">
        <v>10612</v>
      </c>
      <c r="B5718" t="s">
        <v>17653</v>
      </c>
    </row>
    <row r="5719" spans="1:2">
      <c r="A5719">
        <v>10613</v>
      </c>
      <c r="B5719" t="s">
        <v>17654</v>
      </c>
    </row>
    <row r="5720" spans="1:2">
      <c r="A5720">
        <v>10614</v>
      </c>
      <c r="B5720" t="s">
        <v>17655</v>
      </c>
    </row>
    <row r="5721" spans="1:2">
      <c r="A5721">
        <v>10615</v>
      </c>
      <c r="B5721" t="s">
        <v>17656</v>
      </c>
    </row>
    <row r="5722" spans="1:2">
      <c r="A5722">
        <v>10616</v>
      </c>
      <c r="B5722" t="s">
        <v>17657</v>
      </c>
    </row>
    <row r="5723" spans="1:2">
      <c r="A5723">
        <v>10617</v>
      </c>
      <c r="B5723" t="s">
        <v>17658</v>
      </c>
    </row>
    <row r="5724" spans="1:2">
      <c r="A5724">
        <v>10618</v>
      </c>
      <c r="B5724" t="s">
        <v>17659</v>
      </c>
    </row>
    <row r="5725" spans="1:2">
      <c r="A5725">
        <v>10619</v>
      </c>
      <c r="B5725" t="s">
        <v>17660</v>
      </c>
    </row>
    <row r="5726" spans="1:2">
      <c r="A5726">
        <v>10620</v>
      </c>
      <c r="B5726" t="s">
        <v>17661</v>
      </c>
    </row>
    <row r="5727" spans="1:2">
      <c r="A5727">
        <v>10621</v>
      </c>
      <c r="B5727">
        <v>127</v>
      </c>
    </row>
    <row r="5728" spans="1:2">
      <c r="A5728">
        <v>10622</v>
      </c>
      <c r="B5728" t="s">
        <v>17662</v>
      </c>
    </row>
    <row r="5729" spans="1:2">
      <c r="A5729">
        <v>10623</v>
      </c>
      <c r="B5729" t="s">
        <v>871</v>
      </c>
    </row>
    <row r="5730" spans="1:2">
      <c r="A5730">
        <v>10624</v>
      </c>
      <c r="B5730" t="s">
        <v>17663</v>
      </c>
    </row>
    <row r="5731" spans="1:2">
      <c r="A5731">
        <v>10625</v>
      </c>
      <c r="B5731" t="s">
        <v>17664</v>
      </c>
    </row>
    <row r="5732" spans="1:2">
      <c r="A5732">
        <v>10626</v>
      </c>
      <c r="B5732" t="s">
        <v>17665</v>
      </c>
    </row>
    <row r="5733" spans="1:2">
      <c r="A5733">
        <v>10627</v>
      </c>
      <c r="B5733" t="s">
        <v>17666</v>
      </c>
    </row>
    <row r="5734" spans="1:2">
      <c r="A5734">
        <v>10628</v>
      </c>
      <c r="B5734" t="s">
        <v>17667</v>
      </c>
    </row>
    <row r="5735" spans="1:2">
      <c r="A5735">
        <v>10629</v>
      </c>
      <c r="B5735" t="s">
        <v>17668</v>
      </c>
    </row>
    <row r="5736" spans="1:2">
      <c r="A5736">
        <v>10630</v>
      </c>
      <c r="B5736" t="s">
        <v>17669</v>
      </c>
    </row>
    <row r="5737" spans="1:2">
      <c r="A5737">
        <v>10631</v>
      </c>
      <c r="B5737" t="s">
        <v>17670</v>
      </c>
    </row>
    <row r="5738" spans="1:2">
      <c r="A5738">
        <v>10632</v>
      </c>
      <c r="B5738" t="s">
        <v>17671</v>
      </c>
    </row>
    <row r="5739" spans="1:2">
      <c r="A5739">
        <v>10633</v>
      </c>
      <c r="B5739" t="s">
        <v>17672</v>
      </c>
    </row>
    <row r="5740" spans="1:2">
      <c r="A5740">
        <v>10634</v>
      </c>
      <c r="B5740" t="s">
        <v>17673</v>
      </c>
    </row>
    <row r="5741" spans="1:2">
      <c r="A5741">
        <v>10635</v>
      </c>
      <c r="B5741" t="s">
        <v>17674</v>
      </c>
    </row>
    <row r="5742" spans="1:2">
      <c r="A5742">
        <v>10636</v>
      </c>
      <c r="B5742" t="s">
        <v>17675</v>
      </c>
    </row>
    <row r="5743" spans="1:2">
      <c r="A5743">
        <v>10637</v>
      </c>
      <c r="B5743" t="s">
        <v>17676</v>
      </c>
    </row>
    <row r="5744" spans="1:2">
      <c r="A5744">
        <v>10638</v>
      </c>
      <c r="B5744" t="s">
        <v>17677</v>
      </c>
    </row>
    <row r="5745" spans="1:2">
      <c r="A5745">
        <v>10639</v>
      </c>
      <c r="B5745" t="s">
        <v>17678</v>
      </c>
    </row>
    <row r="5746" spans="1:2">
      <c r="A5746">
        <v>10640</v>
      </c>
      <c r="B5746" t="s">
        <v>17679</v>
      </c>
    </row>
    <row r="5747" spans="1:2">
      <c r="A5747">
        <v>10641</v>
      </c>
      <c r="B5747" t="s">
        <v>17680</v>
      </c>
    </row>
    <row r="5748" spans="1:2">
      <c r="A5748">
        <v>10642</v>
      </c>
      <c r="B5748" t="s">
        <v>17681</v>
      </c>
    </row>
    <row r="5749" spans="1:2">
      <c r="A5749">
        <v>10643</v>
      </c>
      <c r="B5749" t="s">
        <v>17682</v>
      </c>
    </row>
    <row r="5750" spans="1:2">
      <c r="A5750">
        <v>10644</v>
      </c>
      <c r="B5750" t="s">
        <v>17683</v>
      </c>
    </row>
    <row r="5751" spans="1:2">
      <c r="A5751">
        <v>10645</v>
      </c>
      <c r="B5751" t="s">
        <v>17684</v>
      </c>
    </row>
    <row r="5752" spans="1:2">
      <c r="A5752">
        <v>10646</v>
      </c>
      <c r="B5752" t="s">
        <v>17685</v>
      </c>
    </row>
    <row r="5753" spans="1:2">
      <c r="A5753">
        <v>10647</v>
      </c>
      <c r="B5753" t="s">
        <v>17686</v>
      </c>
    </row>
    <row r="5754" spans="1:2">
      <c r="A5754">
        <v>10648</v>
      </c>
      <c r="B5754" t="s">
        <v>17687</v>
      </c>
    </row>
    <row r="5755" spans="1:2">
      <c r="A5755">
        <v>10649</v>
      </c>
      <c r="B5755" t="s">
        <v>17688</v>
      </c>
    </row>
    <row r="5756" spans="1:2">
      <c r="A5756">
        <v>10650</v>
      </c>
      <c r="B5756" t="s">
        <v>17689</v>
      </c>
    </row>
    <row r="5757" spans="1:2">
      <c r="A5757">
        <v>10651</v>
      </c>
      <c r="B5757" t="s">
        <v>17690</v>
      </c>
    </row>
    <row r="5758" spans="1:2">
      <c r="A5758">
        <v>10652</v>
      </c>
      <c r="B5758" t="s">
        <v>17691</v>
      </c>
    </row>
    <row r="5759" spans="1:2">
      <c r="A5759">
        <v>10653</v>
      </c>
      <c r="B5759" t="s">
        <v>17692</v>
      </c>
    </row>
    <row r="5760" spans="1:2">
      <c r="A5760">
        <v>10654</v>
      </c>
      <c r="B5760" t="s">
        <v>17693</v>
      </c>
    </row>
    <row r="5761" spans="1:2">
      <c r="A5761">
        <v>10655</v>
      </c>
      <c r="B5761" t="s">
        <v>17694</v>
      </c>
    </row>
    <row r="5762" spans="1:2">
      <c r="A5762">
        <v>10656</v>
      </c>
      <c r="B5762" t="s">
        <v>17695</v>
      </c>
    </row>
    <row r="5763" spans="1:2">
      <c r="A5763">
        <v>10657</v>
      </c>
      <c r="B5763" t="s">
        <v>17696</v>
      </c>
    </row>
    <row r="5764" spans="1:2">
      <c r="A5764">
        <v>10658</v>
      </c>
      <c r="B5764" t="s">
        <v>17697</v>
      </c>
    </row>
    <row r="5765" spans="1:2">
      <c r="A5765">
        <v>10659</v>
      </c>
      <c r="B5765" t="s">
        <v>17698</v>
      </c>
    </row>
    <row r="5766" spans="1:2">
      <c r="A5766">
        <v>10660</v>
      </c>
      <c r="B5766" t="s">
        <v>17699</v>
      </c>
    </row>
    <row r="5767" spans="1:2">
      <c r="A5767">
        <v>10661</v>
      </c>
      <c r="B5767" t="s">
        <v>17700</v>
      </c>
    </row>
    <row r="5768" spans="1:2">
      <c r="A5768">
        <v>10662</v>
      </c>
      <c r="B5768" t="s">
        <v>17701</v>
      </c>
    </row>
    <row r="5769" spans="1:2">
      <c r="A5769">
        <v>10663</v>
      </c>
      <c r="B5769" t="s">
        <v>17702</v>
      </c>
    </row>
    <row r="5770" spans="1:2">
      <c r="A5770">
        <v>10664</v>
      </c>
      <c r="B5770" t="s">
        <v>17703</v>
      </c>
    </row>
    <row r="5771" spans="1:2">
      <c r="A5771">
        <v>10665</v>
      </c>
      <c r="B5771" t="s">
        <v>17704</v>
      </c>
    </row>
    <row r="5772" spans="1:2">
      <c r="A5772">
        <v>10666</v>
      </c>
      <c r="B5772" t="s">
        <v>17705</v>
      </c>
    </row>
    <row r="5773" spans="1:2">
      <c r="A5773">
        <v>10667</v>
      </c>
      <c r="B5773" t="s">
        <v>17706</v>
      </c>
    </row>
    <row r="5774" spans="1:2">
      <c r="A5774">
        <v>10668</v>
      </c>
      <c r="B5774" t="s">
        <v>17707</v>
      </c>
    </row>
    <row r="5775" spans="1:2">
      <c r="A5775">
        <v>10669</v>
      </c>
      <c r="B5775" t="s">
        <v>17708</v>
      </c>
    </row>
    <row r="5776" spans="1:2">
      <c r="A5776">
        <v>10670</v>
      </c>
      <c r="B5776" t="s">
        <v>297</v>
      </c>
    </row>
    <row r="5777" spans="1:2">
      <c r="A5777">
        <v>10671</v>
      </c>
      <c r="B5777" t="s">
        <v>17709</v>
      </c>
    </row>
    <row r="5778" spans="1:2">
      <c r="A5778">
        <v>10672</v>
      </c>
      <c r="B5778" t="s">
        <v>17710</v>
      </c>
    </row>
    <row r="5779" spans="1:2">
      <c r="A5779">
        <v>10673</v>
      </c>
      <c r="B5779" t="s">
        <v>17711</v>
      </c>
    </row>
    <row r="5780" spans="1:2">
      <c r="A5780">
        <v>10674</v>
      </c>
      <c r="B5780" t="s">
        <v>17712</v>
      </c>
    </row>
    <row r="5781" spans="1:2">
      <c r="A5781">
        <v>10675</v>
      </c>
      <c r="B5781" t="s">
        <v>17713</v>
      </c>
    </row>
    <row r="5782" spans="1:2">
      <c r="A5782">
        <v>10676</v>
      </c>
      <c r="B5782" t="s">
        <v>17714</v>
      </c>
    </row>
    <row r="5783" spans="1:2">
      <c r="A5783">
        <v>10677</v>
      </c>
      <c r="B5783" t="s">
        <v>17715</v>
      </c>
    </row>
    <row r="5784" spans="1:2">
      <c r="A5784">
        <v>10678</v>
      </c>
      <c r="B5784" t="s">
        <v>17716</v>
      </c>
    </row>
    <row r="5785" spans="1:2">
      <c r="A5785">
        <v>10679</v>
      </c>
      <c r="B5785" t="s">
        <v>17717</v>
      </c>
    </row>
    <row r="5786" spans="1:2">
      <c r="A5786">
        <v>10680</v>
      </c>
      <c r="B5786" t="s">
        <v>17718</v>
      </c>
    </row>
    <row r="5787" spans="1:2">
      <c r="A5787">
        <v>10681</v>
      </c>
      <c r="B5787" t="s">
        <v>17719</v>
      </c>
    </row>
    <row r="5788" spans="1:2">
      <c r="A5788">
        <v>10682</v>
      </c>
      <c r="B5788" t="s">
        <v>17720</v>
      </c>
    </row>
    <row r="5789" spans="1:2">
      <c r="A5789">
        <v>10683</v>
      </c>
      <c r="B5789" t="s">
        <v>17721</v>
      </c>
    </row>
    <row r="5790" spans="1:2">
      <c r="A5790">
        <v>10684</v>
      </c>
      <c r="B5790" t="s">
        <v>17722</v>
      </c>
    </row>
    <row r="5791" spans="1:2">
      <c r="A5791">
        <v>10685</v>
      </c>
      <c r="B5791" t="s">
        <v>17723</v>
      </c>
    </row>
    <row r="5792" spans="1:2">
      <c r="A5792">
        <v>10686</v>
      </c>
      <c r="B5792" s="6">
        <v>0.29236111111111113</v>
      </c>
    </row>
    <row r="5793" spans="1:2">
      <c r="A5793">
        <v>10687</v>
      </c>
      <c r="B5793" t="s">
        <v>17724</v>
      </c>
    </row>
    <row r="5794" spans="1:2">
      <c r="A5794">
        <v>10688</v>
      </c>
      <c r="B5794" t="s">
        <v>17725</v>
      </c>
    </row>
    <row r="5795" spans="1:2">
      <c r="A5795">
        <v>10689</v>
      </c>
      <c r="B5795" t="s">
        <v>17726</v>
      </c>
    </row>
    <row r="5796" spans="1:2">
      <c r="A5796">
        <v>10690</v>
      </c>
      <c r="B5796" s="2">
        <v>40481</v>
      </c>
    </row>
    <row r="5797" spans="1:2">
      <c r="A5797">
        <v>10691</v>
      </c>
      <c r="B5797" t="s">
        <v>17727</v>
      </c>
    </row>
    <row r="5798" spans="1:2">
      <c r="A5798">
        <v>10692</v>
      </c>
      <c r="B5798" t="s">
        <v>17728</v>
      </c>
    </row>
    <row r="5799" spans="1:2">
      <c r="A5799">
        <v>10693</v>
      </c>
      <c r="B5799" t="s">
        <v>17729</v>
      </c>
    </row>
    <row r="5800" spans="1:2">
      <c r="A5800">
        <v>10694</v>
      </c>
      <c r="B5800" t="s">
        <v>17730</v>
      </c>
    </row>
    <row r="5801" spans="1:2">
      <c r="A5801">
        <v>10695</v>
      </c>
      <c r="B5801" t="s">
        <v>17731</v>
      </c>
    </row>
    <row r="5802" spans="1:2">
      <c r="A5802">
        <v>10696</v>
      </c>
      <c r="B5802" t="s">
        <v>17732</v>
      </c>
    </row>
    <row r="5803" spans="1:2">
      <c r="A5803">
        <v>10697</v>
      </c>
      <c r="B5803" t="s">
        <v>17733</v>
      </c>
    </row>
    <row r="5804" spans="1:2">
      <c r="A5804">
        <v>10698</v>
      </c>
      <c r="B5804" t="s">
        <v>17734</v>
      </c>
    </row>
    <row r="5805" spans="1:2">
      <c r="A5805">
        <v>10699</v>
      </c>
      <c r="B5805" t="s">
        <v>17735</v>
      </c>
    </row>
    <row r="5806" spans="1:2">
      <c r="A5806">
        <v>10700</v>
      </c>
      <c r="B5806" t="s">
        <v>17736</v>
      </c>
    </row>
    <row r="5807" spans="1:2">
      <c r="A5807">
        <v>10701</v>
      </c>
      <c r="B5807" t="s">
        <v>17737</v>
      </c>
    </row>
    <row r="5808" spans="1:2">
      <c r="A5808">
        <v>10702</v>
      </c>
      <c r="B5808" t="s">
        <v>17738</v>
      </c>
    </row>
    <row r="5809" spans="1:2">
      <c r="A5809">
        <v>10703</v>
      </c>
      <c r="B5809" t="s">
        <v>17739</v>
      </c>
    </row>
    <row r="5810" spans="1:2">
      <c r="A5810">
        <v>10704</v>
      </c>
      <c r="B5810" t="s">
        <v>17740</v>
      </c>
    </row>
    <row r="5811" spans="1:2">
      <c r="A5811">
        <v>10705</v>
      </c>
      <c r="B5811" t="s">
        <v>17741</v>
      </c>
    </row>
    <row r="5812" spans="1:2">
      <c r="A5812">
        <v>10706</v>
      </c>
      <c r="B5812" t="s">
        <v>17742</v>
      </c>
    </row>
    <row r="5813" spans="1:2">
      <c r="A5813">
        <v>10707</v>
      </c>
      <c r="B5813" t="s">
        <v>17743</v>
      </c>
    </row>
    <row r="5814" spans="1:2">
      <c r="A5814">
        <v>10708</v>
      </c>
      <c r="B5814" t="s">
        <v>17744</v>
      </c>
    </row>
    <row r="5815" spans="1:2">
      <c r="A5815">
        <v>10709</v>
      </c>
      <c r="B5815" t="s">
        <v>17745</v>
      </c>
    </row>
    <row r="5816" spans="1:2">
      <c r="A5816">
        <v>10710</v>
      </c>
      <c r="B5816" t="s">
        <v>17746</v>
      </c>
    </row>
    <row r="5817" spans="1:2">
      <c r="A5817">
        <v>10711</v>
      </c>
      <c r="B5817" t="s">
        <v>17747</v>
      </c>
    </row>
    <row r="5818" spans="1:2">
      <c r="A5818">
        <v>10712</v>
      </c>
      <c r="B5818" t="s">
        <v>17748</v>
      </c>
    </row>
    <row r="5819" spans="1:2">
      <c r="A5819">
        <v>10713</v>
      </c>
      <c r="B5819" t="s">
        <v>17749</v>
      </c>
    </row>
    <row r="5820" spans="1:2">
      <c r="A5820">
        <v>10714</v>
      </c>
      <c r="B5820" t="s">
        <v>17750</v>
      </c>
    </row>
    <row r="5821" spans="1:2">
      <c r="A5821">
        <v>10715</v>
      </c>
      <c r="B5821" t="s">
        <v>17751</v>
      </c>
    </row>
    <row r="5822" spans="1:2">
      <c r="A5822">
        <v>10716</v>
      </c>
      <c r="B5822" t="s">
        <v>17752</v>
      </c>
    </row>
    <row r="5823" spans="1:2">
      <c r="A5823">
        <v>10717</v>
      </c>
      <c r="B5823" t="s">
        <v>17753</v>
      </c>
    </row>
    <row r="5824" spans="1:2">
      <c r="A5824">
        <v>10718</v>
      </c>
      <c r="B5824" t="s">
        <v>17754</v>
      </c>
    </row>
    <row r="5825" spans="1:2">
      <c r="A5825">
        <v>10719</v>
      </c>
      <c r="B5825" t="s">
        <v>476</v>
      </c>
    </row>
    <row r="5826" spans="1:2">
      <c r="A5826">
        <v>10720</v>
      </c>
      <c r="B5826" t="s">
        <v>17755</v>
      </c>
    </row>
    <row r="5827" spans="1:2">
      <c r="A5827">
        <v>10721</v>
      </c>
      <c r="B5827" t="s">
        <v>17756</v>
      </c>
    </row>
    <row r="5828" spans="1:2">
      <c r="A5828">
        <v>10722</v>
      </c>
      <c r="B5828" t="s">
        <v>17757</v>
      </c>
    </row>
    <row r="5829" spans="1:2">
      <c r="A5829">
        <v>10723</v>
      </c>
      <c r="B5829" t="s">
        <v>17758</v>
      </c>
    </row>
    <row r="5830" spans="1:2">
      <c r="A5830">
        <v>10724</v>
      </c>
      <c r="B5830" t="s">
        <v>17759</v>
      </c>
    </row>
    <row r="5831" spans="1:2">
      <c r="A5831">
        <v>10725</v>
      </c>
      <c r="B5831" t="s">
        <v>17760</v>
      </c>
    </row>
    <row r="5832" spans="1:2">
      <c r="A5832">
        <v>10726</v>
      </c>
      <c r="B5832" t="s">
        <v>17761</v>
      </c>
    </row>
    <row r="5833" spans="1:2">
      <c r="A5833">
        <v>10727</v>
      </c>
      <c r="B5833" t="s">
        <v>17762</v>
      </c>
    </row>
    <row r="5834" spans="1:2">
      <c r="A5834">
        <v>10728</v>
      </c>
      <c r="B5834" t="s">
        <v>17763</v>
      </c>
    </row>
    <row r="5835" spans="1:2">
      <c r="A5835">
        <v>10729</v>
      </c>
      <c r="B5835" t="s">
        <v>17764</v>
      </c>
    </row>
    <row r="5836" spans="1:2">
      <c r="A5836">
        <v>10730</v>
      </c>
      <c r="B5836" t="s">
        <v>17765</v>
      </c>
    </row>
    <row r="5837" spans="1:2">
      <c r="A5837">
        <v>10731</v>
      </c>
      <c r="B5837" t="s">
        <v>17766</v>
      </c>
    </row>
    <row r="5838" spans="1:2">
      <c r="A5838">
        <v>10732</v>
      </c>
      <c r="B5838" t="s">
        <v>17767</v>
      </c>
    </row>
    <row r="5839" spans="1:2">
      <c r="A5839">
        <v>10733</v>
      </c>
      <c r="B5839" t="s">
        <v>17768</v>
      </c>
    </row>
    <row r="5840" spans="1:2">
      <c r="A5840">
        <v>10734</v>
      </c>
      <c r="B5840" t="s">
        <v>17769</v>
      </c>
    </row>
    <row r="5841" spans="1:2">
      <c r="A5841">
        <v>10735</v>
      </c>
      <c r="B5841" t="s">
        <v>17770</v>
      </c>
    </row>
    <row r="5842" spans="1:2">
      <c r="A5842">
        <v>10736</v>
      </c>
      <c r="B5842" t="s">
        <v>17771</v>
      </c>
    </row>
    <row r="5843" spans="1:2">
      <c r="A5843">
        <v>10737</v>
      </c>
      <c r="B5843" t="s">
        <v>17772</v>
      </c>
    </row>
    <row r="5844" spans="1:2">
      <c r="A5844">
        <v>10738</v>
      </c>
      <c r="B5844" t="s">
        <v>17773</v>
      </c>
    </row>
    <row r="5845" spans="1:2">
      <c r="A5845">
        <v>10739</v>
      </c>
      <c r="B5845" t="s">
        <v>17774</v>
      </c>
    </row>
    <row r="5846" spans="1:2">
      <c r="A5846">
        <v>10740</v>
      </c>
      <c r="B5846" t="s">
        <v>17775</v>
      </c>
    </row>
    <row r="5847" spans="1:2">
      <c r="A5847">
        <v>10741</v>
      </c>
      <c r="B5847">
        <v>1315</v>
      </c>
    </row>
    <row r="5848" spans="1:2">
      <c r="A5848">
        <v>10742</v>
      </c>
      <c r="B5848" t="s">
        <v>17776</v>
      </c>
    </row>
    <row r="5849" spans="1:2">
      <c r="A5849">
        <v>10743</v>
      </c>
      <c r="B5849" t="s">
        <v>17777</v>
      </c>
    </row>
    <row r="5850" spans="1:2">
      <c r="A5850">
        <v>10744</v>
      </c>
      <c r="B5850" t="s">
        <v>17778</v>
      </c>
    </row>
    <row r="5851" spans="1:2">
      <c r="A5851">
        <v>10745</v>
      </c>
      <c r="B5851" t="s">
        <v>17779</v>
      </c>
    </row>
    <row r="5852" spans="1:2">
      <c r="A5852">
        <v>10746</v>
      </c>
      <c r="B5852" t="s">
        <v>17780</v>
      </c>
    </row>
    <row r="5853" spans="1:2">
      <c r="A5853">
        <v>10747</v>
      </c>
      <c r="B5853" t="s">
        <v>17781</v>
      </c>
    </row>
    <row r="5854" spans="1:2">
      <c r="A5854">
        <v>10748</v>
      </c>
      <c r="B5854" t="s">
        <v>17782</v>
      </c>
    </row>
    <row r="5855" spans="1:2">
      <c r="A5855">
        <v>10749</v>
      </c>
      <c r="B5855" t="s">
        <v>17783</v>
      </c>
    </row>
    <row r="5856" spans="1:2">
      <c r="A5856">
        <v>10750</v>
      </c>
      <c r="B5856" t="s">
        <v>17784</v>
      </c>
    </row>
    <row r="5857" spans="1:2">
      <c r="A5857">
        <v>10751</v>
      </c>
      <c r="B5857" t="s">
        <v>17785</v>
      </c>
    </row>
    <row r="5858" spans="1:2">
      <c r="A5858">
        <v>10752</v>
      </c>
      <c r="B5858" t="s">
        <v>17786</v>
      </c>
    </row>
    <row r="5859" spans="1:2">
      <c r="A5859">
        <v>10753</v>
      </c>
      <c r="B5859" t="s">
        <v>17787</v>
      </c>
    </row>
    <row r="5860" spans="1:2">
      <c r="A5860">
        <v>10754</v>
      </c>
      <c r="B5860" t="s">
        <v>17788</v>
      </c>
    </row>
    <row r="5861" spans="1:2">
      <c r="A5861">
        <v>10755</v>
      </c>
      <c r="B5861" t="s">
        <v>17789</v>
      </c>
    </row>
    <row r="5862" spans="1:2">
      <c r="A5862">
        <v>10756</v>
      </c>
      <c r="B5862" t="s">
        <v>17790</v>
      </c>
    </row>
    <row r="5863" spans="1:2">
      <c r="A5863">
        <v>10757</v>
      </c>
      <c r="B5863" t="s">
        <v>17791</v>
      </c>
    </row>
    <row r="5864" spans="1:2">
      <c r="A5864">
        <v>10758</v>
      </c>
      <c r="B5864" t="s">
        <v>17792</v>
      </c>
    </row>
    <row r="5865" spans="1:2">
      <c r="A5865">
        <v>10759</v>
      </c>
      <c r="B5865" t="s">
        <v>17793</v>
      </c>
    </row>
    <row r="5866" spans="1:2">
      <c r="A5866">
        <v>10760</v>
      </c>
      <c r="B5866" t="s">
        <v>17794</v>
      </c>
    </row>
    <row r="5867" spans="1:2">
      <c r="A5867">
        <v>10761</v>
      </c>
      <c r="B5867" t="s">
        <v>17795</v>
      </c>
    </row>
    <row r="5868" spans="1:2">
      <c r="A5868">
        <v>10762</v>
      </c>
      <c r="B5868" t="s">
        <v>17796</v>
      </c>
    </row>
    <row r="5869" spans="1:2">
      <c r="A5869">
        <v>10763</v>
      </c>
      <c r="B5869" t="s">
        <v>17797</v>
      </c>
    </row>
    <row r="5870" spans="1:2">
      <c r="A5870">
        <v>10764</v>
      </c>
      <c r="B5870" t="s">
        <v>17798</v>
      </c>
    </row>
    <row r="5871" spans="1:2">
      <c r="A5871">
        <v>10765</v>
      </c>
      <c r="B5871" t="s">
        <v>17799</v>
      </c>
    </row>
    <row r="5872" spans="1:2">
      <c r="A5872">
        <v>10766</v>
      </c>
      <c r="B5872" t="s">
        <v>17800</v>
      </c>
    </row>
    <row r="5873" spans="1:2">
      <c r="A5873">
        <v>10767</v>
      </c>
      <c r="B5873" t="s">
        <v>17801</v>
      </c>
    </row>
    <row r="5874" spans="1:2">
      <c r="A5874">
        <v>10768</v>
      </c>
      <c r="B5874" t="s">
        <v>17802</v>
      </c>
    </row>
    <row r="5875" spans="1:2">
      <c r="A5875">
        <v>10769</v>
      </c>
      <c r="B5875" t="s">
        <v>17803</v>
      </c>
    </row>
    <row r="5876" spans="1:2">
      <c r="A5876">
        <v>10770</v>
      </c>
      <c r="B5876" t="s">
        <v>17804</v>
      </c>
    </row>
    <row r="5877" spans="1:2">
      <c r="A5877">
        <v>10771</v>
      </c>
      <c r="B5877" t="s">
        <v>17805</v>
      </c>
    </row>
    <row r="5878" spans="1:2">
      <c r="A5878">
        <v>10772</v>
      </c>
      <c r="B5878" t="s">
        <v>17806</v>
      </c>
    </row>
    <row r="5879" spans="1:2">
      <c r="A5879">
        <v>10773</v>
      </c>
      <c r="B5879" t="s">
        <v>17807</v>
      </c>
    </row>
    <row r="5880" spans="1:2">
      <c r="A5880">
        <v>10774</v>
      </c>
      <c r="B5880" t="s">
        <v>17808</v>
      </c>
    </row>
    <row r="5881" spans="1:2">
      <c r="A5881">
        <v>10775</v>
      </c>
      <c r="B5881" t="s">
        <v>17809</v>
      </c>
    </row>
    <row r="5882" spans="1:2">
      <c r="A5882">
        <v>10776</v>
      </c>
      <c r="B5882" t="s">
        <v>17810</v>
      </c>
    </row>
    <row r="5883" spans="1:2">
      <c r="A5883">
        <v>10777</v>
      </c>
      <c r="B5883" t="s">
        <v>17811</v>
      </c>
    </row>
    <row r="5884" spans="1:2">
      <c r="A5884">
        <v>10778</v>
      </c>
      <c r="B5884" t="s">
        <v>17812</v>
      </c>
    </row>
    <row r="5885" spans="1:2">
      <c r="A5885">
        <v>10779</v>
      </c>
      <c r="B5885" t="s">
        <v>17813</v>
      </c>
    </row>
    <row r="5886" spans="1:2">
      <c r="A5886">
        <v>10780</v>
      </c>
      <c r="B5886" t="s">
        <v>17814</v>
      </c>
    </row>
    <row r="5887" spans="1:2">
      <c r="A5887">
        <v>10781</v>
      </c>
      <c r="B5887" t="s">
        <v>17815</v>
      </c>
    </row>
    <row r="5888" spans="1:2">
      <c r="A5888">
        <v>10782</v>
      </c>
      <c r="B5888" t="s">
        <v>17816</v>
      </c>
    </row>
    <row r="5889" spans="1:2">
      <c r="A5889">
        <v>10783</v>
      </c>
      <c r="B5889" t="s">
        <v>17817</v>
      </c>
    </row>
    <row r="5890" spans="1:2">
      <c r="A5890">
        <v>10784</v>
      </c>
      <c r="B5890" t="s">
        <v>17818</v>
      </c>
    </row>
    <row r="5891" spans="1:2">
      <c r="A5891">
        <v>10785</v>
      </c>
      <c r="B5891" t="s">
        <v>17819</v>
      </c>
    </row>
    <row r="5892" spans="1:2">
      <c r="A5892">
        <v>10786</v>
      </c>
      <c r="B5892" t="s">
        <v>17820</v>
      </c>
    </row>
    <row r="5893" spans="1:2">
      <c r="A5893">
        <v>10787</v>
      </c>
      <c r="B5893" t="s">
        <v>17821</v>
      </c>
    </row>
    <row r="5894" spans="1:2">
      <c r="A5894">
        <v>10788</v>
      </c>
      <c r="B5894" t="s">
        <v>17822</v>
      </c>
    </row>
    <row r="5895" spans="1:2">
      <c r="A5895">
        <v>10789</v>
      </c>
      <c r="B5895" t="s">
        <v>17823</v>
      </c>
    </row>
    <row r="5896" spans="1:2">
      <c r="A5896">
        <v>10790</v>
      </c>
      <c r="B5896" t="s">
        <v>17824</v>
      </c>
    </row>
    <row r="5897" spans="1:2">
      <c r="A5897">
        <v>10791</v>
      </c>
      <c r="B5897" t="s">
        <v>17825</v>
      </c>
    </row>
    <row r="5898" spans="1:2">
      <c r="A5898">
        <v>10792</v>
      </c>
      <c r="B5898" t="s">
        <v>17826</v>
      </c>
    </row>
    <row r="5899" spans="1:2">
      <c r="A5899">
        <v>10793</v>
      </c>
      <c r="B5899" t="s">
        <v>17827</v>
      </c>
    </row>
    <row r="5900" spans="1:2">
      <c r="A5900">
        <v>10794</v>
      </c>
      <c r="B5900" t="s">
        <v>17828</v>
      </c>
    </row>
    <row r="5901" spans="1:2">
      <c r="A5901">
        <v>10795</v>
      </c>
      <c r="B5901" t="s">
        <v>17829</v>
      </c>
    </row>
    <row r="5902" spans="1:2">
      <c r="A5902">
        <v>10796</v>
      </c>
      <c r="B5902" s="2">
        <v>40292</v>
      </c>
    </row>
    <row r="5903" spans="1:2">
      <c r="A5903">
        <v>10797</v>
      </c>
      <c r="B5903" t="s">
        <v>17830</v>
      </c>
    </row>
    <row r="5904" spans="1:2">
      <c r="A5904">
        <v>10798</v>
      </c>
      <c r="B5904" t="s">
        <v>17831</v>
      </c>
    </row>
    <row r="5905" spans="1:2">
      <c r="A5905">
        <v>10799</v>
      </c>
      <c r="B5905" t="s">
        <v>17832</v>
      </c>
    </row>
    <row r="5906" spans="1:2">
      <c r="A5906">
        <v>10800</v>
      </c>
      <c r="B5906" t="s">
        <v>17833</v>
      </c>
    </row>
    <row r="5907" spans="1:2">
      <c r="A5907">
        <v>10801</v>
      </c>
      <c r="B5907" t="s">
        <v>17834</v>
      </c>
    </row>
    <row r="5908" spans="1:2">
      <c r="A5908">
        <v>10802</v>
      </c>
      <c r="B5908" t="s">
        <v>17835</v>
      </c>
    </row>
    <row r="5909" spans="1:2">
      <c r="A5909">
        <v>10803</v>
      </c>
      <c r="B5909" t="s">
        <v>17836</v>
      </c>
    </row>
    <row r="5910" spans="1:2">
      <c r="A5910">
        <v>10804</v>
      </c>
      <c r="B5910" t="s">
        <v>17837</v>
      </c>
    </row>
    <row r="5911" spans="1:2">
      <c r="A5911">
        <v>10805</v>
      </c>
      <c r="B5911" t="s">
        <v>17838</v>
      </c>
    </row>
    <row r="5912" spans="1:2">
      <c r="A5912">
        <v>10806</v>
      </c>
      <c r="B5912" t="s">
        <v>17839</v>
      </c>
    </row>
    <row r="5913" spans="1:2">
      <c r="A5913">
        <v>10807</v>
      </c>
      <c r="B5913" t="s">
        <v>17840</v>
      </c>
    </row>
    <row r="5914" spans="1:2">
      <c r="A5914">
        <v>10808</v>
      </c>
      <c r="B5914" t="s">
        <v>17841</v>
      </c>
    </row>
    <row r="5915" spans="1:2">
      <c r="A5915">
        <v>10809</v>
      </c>
      <c r="B5915" t="s">
        <v>17842</v>
      </c>
    </row>
    <row r="5916" spans="1:2">
      <c r="A5916">
        <v>10810</v>
      </c>
      <c r="B5916" t="s">
        <v>17843</v>
      </c>
    </row>
    <row r="5917" spans="1:2">
      <c r="A5917">
        <v>10811</v>
      </c>
      <c r="B5917" t="s">
        <v>17844</v>
      </c>
    </row>
    <row r="5918" spans="1:2">
      <c r="A5918">
        <v>10812</v>
      </c>
      <c r="B5918" s="2">
        <v>40246</v>
      </c>
    </row>
    <row r="5919" spans="1:2">
      <c r="A5919">
        <v>10813</v>
      </c>
      <c r="B5919" t="s">
        <v>17845</v>
      </c>
    </row>
    <row r="5920" spans="1:2">
      <c r="A5920">
        <v>10814</v>
      </c>
      <c r="B5920" s="2">
        <v>40309</v>
      </c>
    </row>
    <row r="5921" spans="1:2">
      <c r="A5921">
        <v>10815</v>
      </c>
      <c r="B5921" t="s">
        <v>300</v>
      </c>
    </row>
    <row r="5922" spans="1:2">
      <c r="A5922">
        <v>10816</v>
      </c>
      <c r="B5922" t="s">
        <v>17846</v>
      </c>
    </row>
    <row r="5923" spans="1:2">
      <c r="A5923">
        <v>10817</v>
      </c>
      <c r="B5923" t="s">
        <v>17847</v>
      </c>
    </row>
    <row r="5924" spans="1:2">
      <c r="A5924">
        <v>10818</v>
      </c>
      <c r="B5924" t="s">
        <v>17848</v>
      </c>
    </row>
    <row r="5925" spans="1:2">
      <c r="A5925">
        <v>10819</v>
      </c>
      <c r="B5925" t="s">
        <v>493</v>
      </c>
    </row>
    <row r="5926" spans="1:2">
      <c r="A5926">
        <v>10820</v>
      </c>
      <c r="B5926" t="s">
        <v>17849</v>
      </c>
    </row>
    <row r="5927" spans="1:2">
      <c r="A5927">
        <v>10821</v>
      </c>
      <c r="B5927" t="s">
        <v>17850</v>
      </c>
    </row>
    <row r="5928" spans="1:2">
      <c r="A5928">
        <v>10822</v>
      </c>
      <c r="B5928" t="s">
        <v>17851</v>
      </c>
    </row>
    <row r="5929" spans="1:2">
      <c r="A5929">
        <v>10823</v>
      </c>
      <c r="B5929" t="s">
        <v>17852</v>
      </c>
    </row>
    <row r="5930" spans="1:2">
      <c r="A5930">
        <v>10824</v>
      </c>
      <c r="B5930" t="s">
        <v>17853</v>
      </c>
    </row>
    <row r="5931" spans="1:2">
      <c r="A5931">
        <v>10825</v>
      </c>
      <c r="B5931" t="s">
        <v>17854</v>
      </c>
    </row>
    <row r="5932" spans="1:2">
      <c r="A5932">
        <v>10826</v>
      </c>
      <c r="B5932" t="s">
        <v>908</v>
      </c>
    </row>
    <row r="5933" spans="1:2">
      <c r="A5933">
        <v>10827</v>
      </c>
      <c r="B5933" t="s">
        <v>17855</v>
      </c>
    </row>
    <row r="5934" spans="1:2">
      <c r="A5934">
        <v>10828</v>
      </c>
      <c r="B5934" t="s">
        <v>17856</v>
      </c>
    </row>
    <row r="5935" spans="1:2">
      <c r="A5935">
        <v>10829</v>
      </c>
      <c r="B5935" t="s">
        <v>17857</v>
      </c>
    </row>
    <row r="5936" spans="1:2">
      <c r="A5936">
        <v>10830</v>
      </c>
      <c r="B5936" t="s">
        <v>2166</v>
      </c>
    </row>
    <row r="5937" spans="1:2">
      <c r="A5937">
        <v>10831</v>
      </c>
      <c r="B5937" t="s">
        <v>17858</v>
      </c>
    </row>
    <row r="5938" spans="1:2">
      <c r="A5938">
        <v>10832</v>
      </c>
      <c r="B5938" t="s">
        <v>17859</v>
      </c>
    </row>
    <row r="5939" spans="1:2">
      <c r="A5939">
        <v>10833</v>
      </c>
      <c r="B5939" t="s">
        <v>17860</v>
      </c>
    </row>
    <row r="5940" spans="1:2">
      <c r="A5940">
        <v>10834</v>
      </c>
      <c r="B5940" t="s">
        <v>17861</v>
      </c>
    </row>
    <row r="5941" spans="1:2">
      <c r="A5941">
        <v>10835</v>
      </c>
      <c r="B5941" t="s">
        <v>17862</v>
      </c>
    </row>
    <row r="5942" spans="1:2">
      <c r="A5942">
        <v>10836</v>
      </c>
      <c r="B5942" t="s">
        <v>17863</v>
      </c>
    </row>
    <row r="5943" spans="1:2">
      <c r="A5943">
        <v>10837</v>
      </c>
      <c r="B5943" t="s">
        <v>17864</v>
      </c>
    </row>
    <row r="5944" spans="1:2">
      <c r="A5944">
        <v>10838</v>
      </c>
      <c r="B5944" t="s">
        <v>17865</v>
      </c>
    </row>
    <row r="5945" spans="1:2">
      <c r="A5945">
        <v>10839</v>
      </c>
      <c r="B5945" t="s">
        <v>17866</v>
      </c>
    </row>
    <row r="5946" spans="1:2">
      <c r="A5946">
        <v>10840</v>
      </c>
      <c r="B5946" t="s">
        <v>17867</v>
      </c>
    </row>
    <row r="5947" spans="1:2">
      <c r="A5947">
        <v>10841</v>
      </c>
      <c r="B5947" t="s">
        <v>17868</v>
      </c>
    </row>
    <row r="5948" spans="1:2">
      <c r="A5948">
        <v>10842</v>
      </c>
      <c r="B5948" t="s">
        <v>17869</v>
      </c>
    </row>
    <row r="5949" spans="1:2">
      <c r="A5949">
        <v>10843</v>
      </c>
      <c r="B5949" t="s">
        <v>17870</v>
      </c>
    </row>
    <row r="5950" spans="1:2">
      <c r="A5950">
        <v>10844</v>
      </c>
      <c r="B5950" t="s">
        <v>17871</v>
      </c>
    </row>
    <row r="5951" spans="1:2">
      <c r="A5951">
        <v>10845</v>
      </c>
      <c r="B5951" t="s">
        <v>17872</v>
      </c>
    </row>
    <row r="5952" spans="1:2">
      <c r="A5952">
        <v>10846</v>
      </c>
      <c r="B5952" t="s">
        <v>17873</v>
      </c>
    </row>
    <row r="5953" spans="1:2">
      <c r="A5953">
        <v>10847</v>
      </c>
      <c r="B5953" t="s">
        <v>17874</v>
      </c>
    </row>
    <row r="5954" spans="1:2">
      <c r="A5954">
        <v>10848</v>
      </c>
      <c r="B5954" t="s">
        <v>17875</v>
      </c>
    </row>
    <row r="5955" spans="1:2">
      <c r="A5955">
        <v>10849</v>
      </c>
      <c r="B5955" t="s">
        <v>17876</v>
      </c>
    </row>
    <row r="5956" spans="1:2">
      <c r="A5956">
        <v>10850</v>
      </c>
      <c r="B5956" t="s">
        <v>17877</v>
      </c>
    </row>
    <row r="5957" spans="1:2">
      <c r="A5957">
        <v>10851</v>
      </c>
      <c r="B5957" t="s">
        <v>17878</v>
      </c>
    </row>
    <row r="5958" spans="1:2">
      <c r="A5958">
        <v>10852</v>
      </c>
      <c r="B5958" t="s">
        <v>17879</v>
      </c>
    </row>
    <row r="5959" spans="1:2">
      <c r="A5959">
        <v>10853</v>
      </c>
      <c r="B5959" t="s">
        <v>17880</v>
      </c>
    </row>
    <row r="5960" spans="1:2">
      <c r="A5960">
        <v>10854</v>
      </c>
      <c r="B5960" t="s">
        <v>17881</v>
      </c>
    </row>
    <row r="5961" spans="1:2">
      <c r="A5961">
        <v>10855</v>
      </c>
      <c r="B5961" t="s">
        <v>17882</v>
      </c>
    </row>
    <row r="5962" spans="1:2">
      <c r="A5962">
        <v>10856</v>
      </c>
      <c r="B5962" t="s">
        <v>17883</v>
      </c>
    </row>
    <row r="5963" spans="1:2">
      <c r="A5963">
        <v>10857</v>
      </c>
      <c r="B5963" t="s">
        <v>17884</v>
      </c>
    </row>
    <row r="5964" spans="1:2">
      <c r="A5964">
        <v>10858</v>
      </c>
      <c r="B5964" t="s">
        <v>17885</v>
      </c>
    </row>
    <row r="5965" spans="1:2">
      <c r="A5965">
        <v>10859</v>
      </c>
      <c r="B5965" t="s">
        <v>17886</v>
      </c>
    </row>
    <row r="5966" spans="1:2">
      <c r="A5966">
        <v>10860</v>
      </c>
      <c r="B5966" t="s">
        <v>17887</v>
      </c>
    </row>
    <row r="5967" spans="1:2">
      <c r="A5967">
        <v>10861</v>
      </c>
      <c r="B5967" t="s">
        <v>17888</v>
      </c>
    </row>
    <row r="5968" spans="1:2">
      <c r="A5968">
        <v>10862</v>
      </c>
      <c r="B5968" t="s">
        <v>17889</v>
      </c>
    </row>
    <row r="5969" spans="1:2">
      <c r="A5969">
        <v>10863</v>
      </c>
      <c r="B5969" t="s">
        <v>17890</v>
      </c>
    </row>
    <row r="5970" spans="1:2">
      <c r="A5970">
        <v>10864</v>
      </c>
      <c r="B5970">
        <v>102320101005</v>
      </c>
    </row>
    <row r="5971" spans="1:2">
      <c r="A5971">
        <v>10865</v>
      </c>
      <c r="B5971" t="s">
        <v>17891</v>
      </c>
    </row>
    <row r="5972" spans="1:2">
      <c r="A5972">
        <v>10866</v>
      </c>
      <c r="B5972" t="s">
        <v>17892</v>
      </c>
    </row>
    <row r="5973" spans="1:2">
      <c r="A5973">
        <v>10867</v>
      </c>
      <c r="B5973" t="s">
        <v>17893</v>
      </c>
    </row>
    <row r="5974" spans="1:2">
      <c r="A5974">
        <v>10868</v>
      </c>
      <c r="B5974" t="s">
        <v>17894</v>
      </c>
    </row>
    <row r="5975" spans="1:2">
      <c r="A5975">
        <v>10869</v>
      </c>
      <c r="B5975" t="s">
        <v>17895</v>
      </c>
    </row>
    <row r="5976" spans="1:2">
      <c r="A5976">
        <v>10870</v>
      </c>
      <c r="B5976" t="s">
        <v>17896</v>
      </c>
    </row>
    <row r="5977" spans="1:2">
      <c r="A5977">
        <v>10871</v>
      </c>
      <c r="B5977" t="s">
        <v>17897</v>
      </c>
    </row>
    <row r="5978" spans="1:2">
      <c r="A5978">
        <v>10872</v>
      </c>
      <c r="B5978" t="s">
        <v>17898</v>
      </c>
    </row>
    <row r="5979" spans="1:2">
      <c r="A5979">
        <v>10873</v>
      </c>
      <c r="B5979" t="s">
        <v>17899</v>
      </c>
    </row>
    <row r="5980" spans="1:2">
      <c r="A5980">
        <v>10874</v>
      </c>
      <c r="B5980" t="s">
        <v>17900</v>
      </c>
    </row>
    <row r="5981" spans="1:2">
      <c r="A5981">
        <v>10875</v>
      </c>
      <c r="B5981" t="s">
        <v>17901</v>
      </c>
    </row>
    <row r="5982" spans="1:2">
      <c r="A5982">
        <v>10876</v>
      </c>
      <c r="B5982" t="s">
        <v>17902</v>
      </c>
    </row>
    <row r="5983" spans="1:2">
      <c r="A5983">
        <v>10882</v>
      </c>
      <c r="B5983" t="s">
        <v>17903</v>
      </c>
    </row>
    <row r="5984" spans="1:2">
      <c r="A5984">
        <v>10883</v>
      </c>
      <c r="B5984" t="s">
        <v>17904</v>
      </c>
    </row>
    <row r="5985" spans="1:2">
      <c r="A5985">
        <v>10884</v>
      </c>
      <c r="B5985" t="s">
        <v>17905</v>
      </c>
    </row>
    <row r="5986" spans="1:2">
      <c r="A5986">
        <v>10885</v>
      </c>
      <c r="B5986" t="s">
        <v>17906</v>
      </c>
    </row>
    <row r="5987" spans="1:2">
      <c r="A5987">
        <v>10886</v>
      </c>
      <c r="B5987" t="s">
        <v>17907</v>
      </c>
    </row>
    <row r="5988" spans="1:2">
      <c r="A5988">
        <v>10887</v>
      </c>
      <c r="B5988" t="s">
        <v>17908</v>
      </c>
    </row>
    <row r="5989" spans="1:2">
      <c r="A5989">
        <v>10888</v>
      </c>
      <c r="B5989" t="s">
        <v>17909</v>
      </c>
    </row>
    <row r="5990" spans="1:2">
      <c r="A5990">
        <v>10889</v>
      </c>
      <c r="B5990" t="s">
        <v>17910</v>
      </c>
    </row>
    <row r="5991" spans="1:2">
      <c r="A5991">
        <v>10890</v>
      </c>
      <c r="B5991" t="s">
        <v>17911</v>
      </c>
    </row>
    <row r="5992" spans="1:2">
      <c r="A5992">
        <v>10891</v>
      </c>
      <c r="B5992" t="s">
        <v>17912</v>
      </c>
    </row>
    <row r="5993" spans="1:2">
      <c r="A5993">
        <v>10892</v>
      </c>
      <c r="B5993" t="s">
        <v>17913</v>
      </c>
    </row>
    <row r="5994" spans="1:2">
      <c r="A5994">
        <v>10893</v>
      </c>
      <c r="B5994" t="s">
        <v>17914</v>
      </c>
    </row>
    <row r="5995" spans="1:2">
      <c r="A5995">
        <v>10894</v>
      </c>
      <c r="B5995" t="s">
        <v>17915</v>
      </c>
    </row>
    <row r="5996" spans="1:2">
      <c r="A5996">
        <v>10895</v>
      </c>
      <c r="B5996" t="s">
        <v>17916</v>
      </c>
    </row>
    <row r="5997" spans="1:2">
      <c r="A5997">
        <v>10896</v>
      </c>
      <c r="B5997" t="s">
        <v>17917</v>
      </c>
    </row>
    <row r="5998" spans="1:2">
      <c r="A5998">
        <v>10897</v>
      </c>
      <c r="B5998" t="s">
        <v>17918</v>
      </c>
    </row>
    <row r="5999" spans="1:2">
      <c r="A5999">
        <v>10898</v>
      </c>
      <c r="B5999" t="s">
        <v>17919</v>
      </c>
    </row>
    <row r="6000" spans="1:2">
      <c r="A6000">
        <v>10899</v>
      </c>
      <c r="B6000" t="s">
        <v>17920</v>
      </c>
    </row>
    <row r="6001" spans="1:2">
      <c r="A6001">
        <v>10900</v>
      </c>
      <c r="B6001" t="s">
        <v>17921</v>
      </c>
    </row>
    <row r="6002" spans="1:2">
      <c r="A6002">
        <v>10901</v>
      </c>
      <c r="B6002" t="s">
        <v>17922</v>
      </c>
    </row>
    <row r="6003" spans="1:2">
      <c r="A6003">
        <v>10902</v>
      </c>
      <c r="B6003" t="s">
        <v>17923</v>
      </c>
    </row>
    <row r="6004" spans="1:2">
      <c r="A6004">
        <v>10903</v>
      </c>
      <c r="B6004" t="s">
        <v>17924</v>
      </c>
    </row>
    <row r="6005" spans="1:2">
      <c r="A6005">
        <v>10904</v>
      </c>
      <c r="B6005" t="s">
        <v>17925</v>
      </c>
    </row>
    <row r="6006" spans="1:2">
      <c r="A6006">
        <v>10905</v>
      </c>
      <c r="B6006" t="s">
        <v>17926</v>
      </c>
    </row>
    <row r="6007" spans="1:2">
      <c r="A6007">
        <v>10906</v>
      </c>
      <c r="B6007">
        <v>9141</v>
      </c>
    </row>
    <row r="6008" spans="1:2">
      <c r="A6008">
        <v>10907</v>
      </c>
      <c r="B6008" t="s">
        <v>17927</v>
      </c>
    </row>
    <row r="6009" spans="1:2">
      <c r="A6009">
        <v>10908</v>
      </c>
      <c r="B6009" t="s">
        <v>17928</v>
      </c>
    </row>
    <row r="6010" spans="1:2">
      <c r="A6010">
        <v>10909</v>
      </c>
      <c r="B6010" t="s">
        <v>17929</v>
      </c>
    </row>
    <row r="6011" spans="1:2">
      <c r="A6011">
        <v>10910</v>
      </c>
      <c r="B6011" t="s">
        <v>17930</v>
      </c>
    </row>
    <row r="6012" spans="1:2">
      <c r="A6012">
        <v>10911</v>
      </c>
      <c r="B6012" t="s">
        <v>17931</v>
      </c>
    </row>
    <row r="6013" spans="1:2">
      <c r="A6013">
        <v>10912</v>
      </c>
      <c r="B6013" t="s">
        <v>17932</v>
      </c>
    </row>
    <row r="6014" spans="1:2">
      <c r="A6014">
        <v>10913</v>
      </c>
      <c r="B6014" t="s">
        <v>2038</v>
      </c>
    </row>
    <row r="6015" spans="1:2">
      <c r="A6015">
        <v>10914</v>
      </c>
      <c r="B6015" t="s">
        <v>17933</v>
      </c>
    </row>
    <row r="6016" spans="1:2">
      <c r="A6016">
        <v>10915</v>
      </c>
      <c r="B6016" t="s">
        <v>17934</v>
      </c>
    </row>
    <row r="6017" spans="1:2">
      <c r="A6017">
        <v>10916</v>
      </c>
      <c r="B6017" t="s">
        <v>17935</v>
      </c>
    </row>
    <row r="6018" spans="1:2">
      <c r="A6018">
        <v>10917</v>
      </c>
      <c r="B6018" t="s">
        <v>17936</v>
      </c>
    </row>
    <row r="6019" spans="1:2">
      <c r="A6019">
        <v>10918</v>
      </c>
      <c r="B6019" t="s">
        <v>17937</v>
      </c>
    </row>
    <row r="6020" spans="1:2">
      <c r="A6020">
        <v>10919</v>
      </c>
      <c r="B6020" t="s">
        <v>17938</v>
      </c>
    </row>
    <row r="6021" spans="1:2">
      <c r="A6021">
        <v>10920</v>
      </c>
      <c r="B6021" t="s">
        <v>17939</v>
      </c>
    </row>
    <row r="6022" spans="1:2">
      <c r="A6022">
        <v>10921</v>
      </c>
      <c r="B6022" t="s">
        <v>17940</v>
      </c>
    </row>
    <row r="6023" spans="1:2">
      <c r="A6023">
        <v>10922</v>
      </c>
      <c r="B6023" t="s">
        <v>592</v>
      </c>
    </row>
    <row r="6024" spans="1:2">
      <c r="A6024">
        <v>10923</v>
      </c>
      <c r="B6024" t="s">
        <v>17941</v>
      </c>
    </row>
    <row r="6025" spans="1:2">
      <c r="A6025">
        <v>10924</v>
      </c>
      <c r="B6025" t="s">
        <v>17942</v>
      </c>
    </row>
    <row r="6026" spans="1:2">
      <c r="A6026">
        <v>10925</v>
      </c>
      <c r="B6026" t="s">
        <v>17943</v>
      </c>
    </row>
    <row r="6027" spans="1:2">
      <c r="A6027">
        <v>10926</v>
      </c>
      <c r="B6027" t="s">
        <v>17944</v>
      </c>
    </row>
    <row r="6028" spans="1:2">
      <c r="A6028">
        <v>10927</v>
      </c>
      <c r="B6028" t="s">
        <v>17945</v>
      </c>
    </row>
    <row r="6029" spans="1:2">
      <c r="A6029">
        <v>10928</v>
      </c>
      <c r="B6029" t="s">
        <v>17946</v>
      </c>
    </row>
    <row r="6030" spans="1:2">
      <c r="A6030">
        <v>10929</v>
      </c>
      <c r="B6030" t="s">
        <v>17947</v>
      </c>
    </row>
    <row r="6031" spans="1:2">
      <c r="A6031">
        <v>10930</v>
      </c>
      <c r="B6031" t="s">
        <v>17948</v>
      </c>
    </row>
    <row r="6032" spans="1:2">
      <c r="A6032">
        <v>10931</v>
      </c>
      <c r="B6032" t="s">
        <v>17949</v>
      </c>
    </row>
    <row r="6033" spans="1:2">
      <c r="A6033">
        <v>10932</v>
      </c>
      <c r="B6033" t="s">
        <v>17950</v>
      </c>
    </row>
    <row r="6034" spans="1:2">
      <c r="A6034">
        <v>10933</v>
      </c>
      <c r="B6034" t="s">
        <v>17951</v>
      </c>
    </row>
    <row r="6035" spans="1:2">
      <c r="A6035">
        <v>10934</v>
      </c>
      <c r="B6035" t="s">
        <v>17952</v>
      </c>
    </row>
    <row r="6036" spans="1:2">
      <c r="A6036">
        <v>10935</v>
      </c>
      <c r="B6036" t="s">
        <v>17953</v>
      </c>
    </row>
    <row r="6037" spans="1:2">
      <c r="A6037">
        <v>10936</v>
      </c>
      <c r="B6037" t="s">
        <v>17954</v>
      </c>
    </row>
    <row r="6038" spans="1:2">
      <c r="A6038">
        <v>10937</v>
      </c>
      <c r="B6038" t="s">
        <v>17955</v>
      </c>
    </row>
    <row r="6039" spans="1:2">
      <c r="A6039">
        <v>10938</v>
      </c>
      <c r="B6039" t="s">
        <v>17956</v>
      </c>
    </row>
    <row r="6040" spans="1:2">
      <c r="A6040">
        <v>10939</v>
      </c>
      <c r="B6040">
        <v>825</v>
      </c>
    </row>
    <row r="6041" spans="1:2">
      <c r="A6041">
        <v>10940</v>
      </c>
      <c r="B6041" t="s">
        <v>17957</v>
      </c>
    </row>
    <row r="6042" spans="1:2">
      <c r="A6042">
        <v>10941</v>
      </c>
      <c r="B6042" t="s">
        <v>17958</v>
      </c>
    </row>
    <row r="6043" spans="1:2">
      <c r="A6043">
        <v>10942</v>
      </c>
      <c r="B6043" t="s">
        <v>17959</v>
      </c>
    </row>
    <row r="6044" spans="1:2">
      <c r="A6044">
        <v>10943</v>
      </c>
      <c r="B6044" t="s">
        <v>17960</v>
      </c>
    </row>
    <row r="6045" spans="1:2">
      <c r="A6045">
        <v>10944</v>
      </c>
      <c r="B6045" t="s">
        <v>17961</v>
      </c>
    </row>
    <row r="6046" spans="1:2">
      <c r="A6046">
        <v>10945</v>
      </c>
      <c r="B6046" t="s">
        <v>17962</v>
      </c>
    </row>
    <row r="6047" spans="1:2">
      <c r="A6047">
        <v>10946</v>
      </c>
      <c r="B6047" t="s">
        <v>17963</v>
      </c>
    </row>
    <row r="6048" spans="1:2">
      <c r="A6048">
        <v>10947</v>
      </c>
      <c r="B6048" t="s">
        <v>17964</v>
      </c>
    </row>
    <row r="6049" spans="1:2">
      <c r="A6049">
        <v>10948</v>
      </c>
      <c r="B6049" t="s">
        <v>17965</v>
      </c>
    </row>
    <row r="6050" spans="1:2">
      <c r="A6050">
        <v>10949</v>
      </c>
      <c r="B6050" t="s">
        <v>17966</v>
      </c>
    </row>
    <row r="6051" spans="1:2">
      <c r="A6051">
        <v>10950</v>
      </c>
      <c r="B6051" t="s">
        <v>17967</v>
      </c>
    </row>
    <row r="6052" spans="1:2">
      <c r="A6052">
        <v>10951</v>
      </c>
      <c r="B6052" t="s">
        <v>17968</v>
      </c>
    </row>
    <row r="6053" spans="1:2">
      <c r="A6053">
        <v>10952</v>
      </c>
      <c r="B6053" t="s">
        <v>17969</v>
      </c>
    </row>
    <row r="6054" spans="1:2">
      <c r="A6054">
        <v>10953</v>
      </c>
      <c r="B6054" t="s">
        <v>17970</v>
      </c>
    </row>
    <row r="6055" spans="1:2">
      <c r="A6055">
        <v>10954</v>
      </c>
      <c r="B6055" t="s">
        <v>17971</v>
      </c>
    </row>
    <row r="6056" spans="1:2">
      <c r="A6056">
        <v>10955</v>
      </c>
      <c r="B6056" t="s">
        <v>17972</v>
      </c>
    </row>
    <row r="6057" spans="1:2">
      <c r="A6057">
        <v>10956</v>
      </c>
      <c r="B6057" t="s">
        <v>17973</v>
      </c>
    </row>
    <row r="6058" spans="1:2">
      <c r="A6058">
        <v>10957</v>
      </c>
      <c r="B6058" t="s">
        <v>17974</v>
      </c>
    </row>
    <row r="6059" spans="1:2">
      <c r="A6059">
        <v>10958</v>
      </c>
      <c r="B6059" t="s">
        <v>17975</v>
      </c>
    </row>
    <row r="6060" spans="1:2">
      <c r="A6060">
        <v>10959</v>
      </c>
      <c r="B6060" t="s">
        <v>17976</v>
      </c>
    </row>
    <row r="6061" spans="1:2">
      <c r="A6061">
        <v>10960</v>
      </c>
      <c r="B6061" t="s">
        <v>17977</v>
      </c>
    </row>
    <row r="6062" spans="1:2">
      <c r="A6062">
        <v>10961</v>
      </c>
      <c r="B6062" t="s">
        <v>17978</v>
      </c>
    </row>
    <row r="6063" spans="1:2">
      <c r="A6063">
        <v>10962</v>
      </c>
      <c r="B6063" t="s">
        <v>17979</v>
      </c>
    </row>
    <row r="6064" spans="1:2">
      <c r="A6064">
        <v>10963</v>
      </c>
      <c r="B6064" t="s">
        <v>17980</v>
      </c>
    </row>
    <row r="6065" spans="1:2">
      <c r="A6065">
        <v>10964</v>
      </c>
      <c r="B6065" t="s">
        <v>17981</v>
      </c>
    </row>
    <row r="6066" spans="1:2">
      <c r="A6066">
        <v>10965</v>
      </c>
      <c r="B6066" t="s">
        <v>17982</v>
      </c>
    </row>
    <row r="6067" spans="1:2">
      <c r="A6067">
        <v>10966</v>
      </c>
      <c r="B6067" t="s">
        <v>17983</v>
      </c>
    </row>
    <row r="6068" spans="1:2">
      <c r="A6068">
        <v>10967</v>
      </c>
      <c r="B6068" t="s">
        <v>17984</v>
      </c>
    </row>
    <row r="6069" spans="1:2">
      <c r="A6069">
        <v>10968</v>
      </c>
      <c r="B6069" t="s">
        <v>17985</v>
      </c>
    </row>
    <row r="6070" spans="1:2">
      <c r="A6070">
        <v>10969</v>
      </c>
      <c r="B6070" t="s">
        <v>17986</v>
      </c>
    </row>
    <row r="6071" spans="1:2">
      <c r="A6071">
        <v>10970</v>
      </c>
      <c r="B6071" t="s">
        <v>17987</v>
      </c>
    </row>
    <row r="6072" spans="1:2">
      <c r="A6072">
        <v>10971</v>
      </c>
      <c r="B6072" t="s">
        <v>17988</v>
      </c>
    </row>
    <row r="6073" spans="1:2">
      <c r="A6073">
        <v>10972</v>
      </c>
      <c r="B6073" t="s">
        <v>17989</v>
      </c>
    </row>
    <row r="6074" spans="1:2">
      <c r="A6074">
        <v>10973</v>
      </c>
      <c r="B6074" t="s">
        <v>17990</v>
      </c>
    </row>
    <row r="6075" spans="1:2">
      <c r="A6075">
        <v>10974</v>
      </c>
      <c r="B6075" t="s">
        <v>17991</v>
      </c>
    </row>
    <row r="6076" spans="1:2">
      <c r="A6076">
        <v>10975</v>
      </c>
      <c r="B6076" t="s">
        <v>17992</v>
      </c>
    </row>
    <row r="6077" spans="1:2">
      <c r="A6077">
        <v>10976</v>
      </c>
      <c r="B6077" t="s">
        <v>17993</v>
      </c>
    </row>
    <row r="6078" spans="1:2">
      <c r="A6078">
        <v>10977</v>
      </c>
      <c r="B6078" t="s">
        <v>17994</v>
      </c>
    </row>
    <row r="6079" spans="1:2">
      <c r="A6079">
        <v>10978</v>
      </c>
      <c r="B6079" t="s">
        <v>17995</v>
      </c>
    </row>
    <row r="6080" spans="1:2">
      <c r="A6080">
        <v>10979</v>
      </c>
      <c r="B6080" t="s">
        <v>17996</v>
      </c>
    </row>
    <row r="6081" spans="1:2">
      <c r="A6081">
        <v>10980</v>
      </c>
      <c r="B6081" t="s">
        <v>17997</v>
      </c>
    </row>
    <row r="6082" spans="1:2">
      <c r="A6082">
        <v>10981</v>
      </c>
      <c r="B6082" t="s">
        <v>17998</v>
      </c>
    </row>
    <row r="6083" spans="1:2">
      <c r="A6083">
        <v>10982</v>
      </c>
      <c r="B6083" t="s">
        <v>17999</v>
      </c>
    </row>
    <row r="6084" spans="1:2">
      <c r="A6084">
        <v>10983</v>
      </c>
      <c r="B6084" t="s">
        <v>18000</v>
      </c>
    </row>
    <row r="6085" spans="1:2">
      <c r="A6085">
        <v>10984</v>
      </c>
      <c r="B6085" t="s">
        <v>18001</v>
      </c>
    </row>
    <row r="6086" spans="1:2">
      <c r="A6086">
        <v>10985</v>
      </c>
      <c r="B6086" t="s">
        <v>18002</v>
      </c>
    </row>
    <row r="6087" spans="1:2">
      <c r="A6087">
        <v>10986</v>
      </c>
      <c r="B6087" t="s">
        <v>18003</v>
      </c>
    </row>
    <row r="6088" spans="1:2">
      <c r="A6088">
        <v>10987</v>
      </c>
      <c r="B6088" t="s">
        <v>18004</v>
      </c>
    </row>
    <row r="6089" spans="1:2">
      <c r="A6089">
        <v>10988</v>
      </c>
      <c r="B6089" t="s">
        <v>18005</v>
      </c>
    </row>
    <row r="6090" spans="1:2">
      <c r="A6090">
        <v>10989</v>
      </c>
      <c r="B6090" t="s">
        <v>18006</v>
      </c>
    </row>
    <row r="6091" spans="1:2">
      <c r="A6091">
        <v>10990</v>
      </c>
      <c r="B6091" t="s">
        <v>18007</v>
      </c>
    </row>
    <row r="6092" spans="1:2">
      <c r="A6092">
        <v>10991</v>
      </c>
      <c r="B6092" t="s">
        <v>18008</v>
      </c>
    </row>
    <row r="6093" spans="1:2">
      <c r="A6093">
        <v>10992</v>
      </c>
      <c r="B6093" t="s">
        <v>18009</v>
      </c>
    </row>
    <row r="6094" spans="1:2">
      <c r="A6094">
        <v>10993</v>
      </c>
      <c r="B6094" t="s">
        <v>18010</v>
      </c>
    </row>
    <row r="6095" spans="1:2">
      <c r="A6095">
        <v>10994</v>
      </c>
      <c r="B6095" t="s">
        <v>18011</v>
      </c>
    </row>
    <row r="6096" spans="1:2">
      <c r="A6096">
        <v>10995</v>
      </c>
      <c r="B6096" t="s">
        <v>18012</v>
      </c>
    </row>
    <row r="6097" spans="1:2">
      <c r="A6097">
        <v>10996</v>
      </c>
      <c r="B6097" t="s">
        <v>18013</v>
      </c>
    </row>
    <row r="6098" spans="1:2">
      <c r="A6098">
        <v>10997</v>
      </c>
      <c r="B6098" t="s">
        <v>18014</v>
      </c>
    </row>
    <row r="6099" spans="1:2">
      <c r="A6099">
        <v>10998</v>
      </c>
      <c r="B6099" t="s">
        <v>18015</v>
      </c>
    </row>
    <row r="6100" spans="1:2">
      <c r="A6100">
        <v>10999</v>
      </c>
      <c r="B6100" t="s">
        <v>18016</v>
      </c>
    </row>
    <row r="6101" spans="1:2">
      <c r="A6101">
        <v>11000</v>
      </c>
      <c r="B6101" t="s">
        <v>18017</v>
      </c>
    </row>
    <row r="6102" spans="1:2">
      <c r="A6102">
        <v>11001</v>
      </c>
      <c r="B6102" t="s">
        <v>18018</v>
      </c>
    </row>
    <row r="6103" spans="1:2">
      <c r="A6103">
        <v>11002</v>
      </c>
      <c r="B6103" t="s">
        <v>18019</v>
      </c>
    </row>
    <row r="6104" spans="1:2">
      <c r="A6104">
        <v>11003</v>
      </c>
      <c r="B6104" t="s">
        <v>18020</v>
      </c>
    </row>
    <row r="6105" spans="1:2">
      <c r="A6105">
        <v>11004</v>
      </c>
      <c r="B6105" t="s">
        <v>18021</v>
      </c>
    </row>
    <row r="6106" spans="1:2">
      <c r="A6106">
        <v>11005</v>
      </c>
      <c r="B6106" t="s">
        <v>18022</v>
      </c>
    </row>
    <row r="6107" spans="1:2">
      <c r="A6107">
        <v>11006</v>
      </c>
      <c r="B6107" t="s">
        <v>18023</v>
      </c>
    </row>
    <row r="6108" spans="1:2">
      <c r="A6108">
        <v>11007</v>
      </c>
      <c r="B6108" t="s">
        <v>18024</v>
      </c>
    </row>
    <row r="6109" spans="1:2">
      <c r="A6109">
        <v>11008</v>
      </c>
      <c r="B6109" t="s">
        <v>18025</v>
      </c>
    </row>
    <row r="6110" spans="1:2">
      <c r="A6110">
        <v>11009</v>
      </c>
      <c r="B6110" t="s">
        <v>18026</v>
      </c>
    </row>
    <row r="6111" spans="1:2">
      <c r="A6111">
        <v>11010</v>
      </c>
      <c r="B6111" t="s">
        <v>18027</v>
      </c>
    </row>
    <row r="6112" spans="1:2">
      <c r="A6112">
        <v>11011</v>
      </c>
      <c r="B6112" t="s">
        <v>18028</v>
      </c>
    </row>
    <row r="6113" spans="1:2">
      <c r="A6113">
        <v>11012</v>
      </c>
      <c r="B6113" t="s">
        <v>18029</v>
      </c>
    </row>
    <row r="6114" spans="1:2">
      <c r="A6114">
        <v>11013</v>
      </c>
      <c r="B6114" t="s">
        <v>18030</v>
      </c>
    </row>
    <row r="6115" spans="1:2">
      <c r="A6115">
        <v>11014</v>
      </c>
      <c r="B6115" t="s">
        <v>18031</v>
      </c>
    </row>
    <row r="6116" spans="1:2">
      <c r="A6116">
        <v>11015</v>
      </c>
      <c r="B6116" t="s">
        <v>18032</v>
      </c>
    </row>
    <row r="6117" spans="1:2">
      <c r="A6117">
        <v>11016</v>
      </c>
      <c r="B6117" t="s">
        <v>18033</v>
      </c>
    </row>
    <row r="6118" spans="1:2">
      <c r="A6118">
        <v>11017</v>
      </c>
      <c r="B6118" t="s">
        <v>18034</v>
      </c>
    </row>
    <row r="6119" spans="1:2">
      <c r="A6119">
        <v>11018</v>
      </c>
      <c r="B6119" t="s">
        <v>18035</v>
      </c>
    </row>
    <row r="6120" spans="1:2">
      <c r="A6120">
        <v>11019</v>
      </c>
      <c r="B6120" t="s">
        <v>18036</v>
      </c>
    </row>
    <row r="6121" spans="1:2">
      <c r="A6121">
        <v>11020</v>
      </c>
      <c r="B6121" t="s">
        <v>18037</v>
      </c>
    </row>
    <row r="6122" spans="1:2">
      <c r="A6122">
        <v>11021</v>
      </c>
      <c r="B6122" t="s">
        <v>18038</v>
      </c>
    </row>
    <row r="6123" spans="1:2">
      <c r="A6123">
        <v>11022</v>
      </c>
      <c r="B6123" t="s">
        <v>18039</v>
      </c>
    </row>
    <row r="6124" spans="1:2">
      <c r="A6124">
        <v>11023</v>
      </c>
      <c r="B6124" t="s">
        <v>18040</v>
      </c>
    </row>
    <row r="6125" spans="1:2">
      <c r="A6125">
        <v>11024</v>
      </c>
      <c r="B6125" t="s">
        <v>18041</v>
      </c>
    </row>
    <row r="6126" spans="1:2">
      <c r="A6126">
        <v>11025</v>
      </c>
      <c r="B6126" t="s">
        <v>18042</v>
      </c>
    </row>
    <row r="6127" spans="1:2">
      <c r="A6127">
        <v>11026</v>
      </c>
      <c r="B6127" t="s">
        <v>18043</v>
      </c>
    </row>
    <row r="6128" spans="1:2">
      <c r="A6128">
        <v>11027</v>
      </c>
      <c r="B6128" t="s">
        <v>18044</v>
      </c>
    </row>
    <row r="6129" spans="1:2">
      <c r="A6129">
        <v>11028</v>
      </c>
      <c r="B6129" t="s">
        <v>18045</v>
      </c>
    </row>
    <row r="6130" spans="1:2">
      <c r="A6130">
        <v>11029</v>
      </c>
      <c r="B6130" t="s">
        <v>18046</v>
      </c>
    </row>
    <row r="6131" spans="1:2">
      <c r="A6131">
        <v>11030</v>
      </c>
      <c r="B6131" t="s">
        <v>18047</v>
      </c>
    </row>
    <row r="6132" spans="1:2">
      <c r="A6132">
        <v>11031</v>
      </c>
      <c r="B6132" t="s">
        <v>18048</v>
      </c>
    </row>
    <row r="6133" spans="1:2">
      <c r="A6133">
        <v>11032</v>
      </c>
      <c r="B6133" t="s">
        <v>18049</v>
      </c>
    </row>
    <row r="6134" spans="1:2">
      <c r="A6134">
        <v>11033</v>
      </c>
      <c r="B6134" t="s">
        <v>18050</v>
      </c>
    </row>
    <row r="6135" spans="1:2">
      <c r="A6135">
        <v>11034</v>
      </c>
      <c r="B6135" t="s">
        <v>18051</v>
      </c>
    </row>
    <row r="6136" spans="1:2">
      <c r="A6136">
        <v>11035</v>
      </c>
      <c r="B6136" t="s">
        <v>18052</v>
      </c>
    </row>
    <row r="6137" spans="1:2">
      <c r="A6137">
        <v>11036</v>
      </c>
      <c r="B6137" t="s">
        <v>18053</v>
      </c>
    </row>
    <row r="6138" spans="1:2">
      <c r="A6138">
        <v>11037</v>
      </c>
      <c r="B6138" t="s">
        <v>18054</v>
      </c>
    </row>
    <row r="6139" spans="1:2">
      <c r="A6139">
        <v>11038</v>
      </c>
      <c r="B6139" t="s">
        <v>18055</v>
      </c>
    </row>
    <row r="6140" spans="1:2">
      <c r="A6140">
        <v>11039</v>
      </c>
      <c r="B6140" t="s">
        <v>18056</v>
      </c>
    </row>
    <row r="6141" spans="1:2">
      <c r="A6141">
        <v>11040</v>
      </c>
      <c r="B6141" t="s">
        <v>18057</v>
      </c>
    </row>
    <row r="6142" spans="1:2">
      <c r="A6142">
        <v>11041</v>
      </c>
      <c r="B6142" t="s">
        <v>18058</v>
      </c>
    </row>
    <row r="6143" spans="1:2">
      <c r="A6143">
        <v>11042</v>
      </c>
      <c r="B6143" t="s">
        <v>18059</v>
      </c>
    </row>
    <row r="6144" spans="1:2">
      <c r="A6144">
        <v>11043</v>
      </c>
      <c r="B6144" t="s">
        <v>18060</v>
      </c>
    </row>
    <row r="6145" spans="1:2">
      <c r="A6145">
        <v>11044</v>
      </c>
      <c r="B6145" t="s">
        <v>18061</v>
      </c>
    </row>
    <row r="6146" spans="1:2">
      <c r="A6146">
        <v>11045</v>
      </c>
      <c r="B6146" t="s">
        <v>18062</v>
      </c>
    </row>
    <row r="6147" spans="1:2">
      <c r="A6147">
        <v>11046</v>
      </c>
      <c r="B6147" t="s">
        <v>18063</v>
      </c>
    </row>
    <row r="6148" spans="1:2">
      <c r="A6148">
        <v>11047</v>
      </c>
      <c r="B6148" t="s">
        <v>18064</v>
      </c>
    </row>
    <row r="6149" spans="1:2">
      <c r="A6149">
        <v>11048</v>
      </c>
      <c r="B6149" t="s">
        <v>18065</v>
      </c>
    </row>
    <row r="6150" spans="1:2">
      <c r="A6150">
        <v>11049</v>
      </c>
      <c r="B6150" t="s">
        <v>18066</v>
      </c>
    </row>
    <row r="6151" spans="1:2">
      <c r="A6151">
        <v>11050</v>
      </c>
      <c r="B6151" t="s">
        <v>18067</v>
      </c>
    </row>
    <row r="6152" spans="1:2">
      <c r="A6152">
        <v>11051</v>
      </c>
      <c r="B6152" t="s">
        <v>18068</v>
      </c>
    </row>
    <row r="6153" spans="1:2">
      <c r="A6153">
        <v>11052</v>
      </c>
      <c r="B6153" t="s">
        <v>18069</v>
      </c>
    </row>
    <row r="6154" spans="1:2">
      <c r="A6154">
        <v>11053</v>
      </c>
      <c r="B6154" t="s">
        <v>18070</v>
      </c>
    </row>
    <row r="6155" spans="1:2">
      <c r="A6155">
        <v>11054</v>
      </c>
      <c r="B6155" t="s">
        <v>18071</v>
      </c>
    </row>
    <row r="6156" spans="1:2">
      <c r="A6156">
        <v>11055</v>
      </c>
      <c r="B6156" t="s">
        <v>18072</v>
      </c>
    </row>
    <row r="6157" spans="1:2">
      <c r="A6157">
        <v>11056</v>
      </c>
      <c r="B6157" t="s">
        <v>18073</v>
      </c>
    </row>
    <row r="6158" spans="1:2">
      <c r="A6158">
        <v>11057</v>
      </c>
      <c r="B6158" t="s">
        <v>18074</v>
      </c>
    </row>
    <row r="6159" spans="1:2">
      <c r="A6159">
        <v>11058</v>
      </c>
      <c r="B6159" t="s">
        <v>18075</v>
      </c>
    </row>
    <row r="6160" spans="1:2">
      <c r="A6160">
        <v>11059</v>
      </c>
      <c r="B6160" t="s">
        <v>18076</v>
      </c>
    </row>
    <row r="6161" spans="1:2">
      <c r="A6161">
        <v>11060</v>
      </c>
      <c r="B6161" t="s">
        <v>18077</v>
      </c>
    </row>
    <row r="6162" spans="1:2">
      <c r="A6162">
        <v>11061</v>
      </c>
      <c r="B6162" t="s">
        <v>18078</v>
      </c>
    </row>
    <row r="6163" spans="1:2">
      <c r="A6163">
        <v>11062</v>
      </c>
      <c r="B6163" t="s">
        <v>18079</v>
      </c>
    </row>
    <row r="6164" spans="1:2">
      <c r="A6164">
        <v>11063</v>
      </c>
      <c r="B6164" t="s">
        <v>18080</v>
      </c>
    </row>
    <row r="6165" spans="1:2">
      <c r="A6165">
        <v>11064</v>
      </c>
      <c r="B6165" t="s">
        <v>761</v>
      </c>
    </row>
    <row r="6166" spans="1:2">
      <c r="A6166">
        <v>11065</v>
      </c>
      <c r="B6166" t="s">
        <v>18081</v>
      </c>
    </row>
    <row r="6167" spans="1:2">
      <c r="A6167">
        <v>11066</v>
      </c>
      <c r="B6167" t="s">
        <v>18082</v>
      </c>
    </row>
    <row r="6168" spans="1:2">
      <c r="A6168">
        <v>11067</v>
      </c>
      <c r="B6168" t="s">
        <v>18083</v>
      </c>
    </row>
    <row r="6169" spans="1:2">
      <c r="A6169">
        <v>11068</v>
      </c>
      <c r="B6169" t="s">
        <v>18084</v>
      </c>
    </row>
    <row r="6170" spans="1:2">
      <c r="A6170">
        <v>11069</v>
      </c>
      <c r="B6170" t="s">
        <v>18085</v>
      </c>
    </row>
    <row r="6171" spans="1:2">
      <c r="A6171">
        <v>11070</v>
      </c>
      <c r="B6171" t="s">
        <v>18086</v>
      </c>
    </row>
    <row r="6172" spans="1:2">
      <c r="A6172">
        <v>11071</v>
      </c>
      <c r="B6172" t="s">
        <v>18087</v>
      </c>
    </row>
    <row r="6173" spans="1:2">
      <c r="A6173">
        <v>11072</v>
      </c>
      <c r="B6173" t="s">
        <v>18088</v>
      </c>
    </row>
    <row r="6174" spans="1:2">
      <c r="A6174">
        <v>11073</v>
      </c>
      <c r="B6174" t="s">
        <v>18089</v>
      </c>
    </row>
    <row r="6175" spans="1:2">
      <c r="A6175">
        <v>11074</v>
      </c>
      <c r="B6175" t="s">
        <v>18090</v>
      </c>
    </row>
    <row r="6176" spans="1:2">
      <c r="A6176">
        <v>11075</v>
      </c>
      <c r="B6176" t="s">
        <v>18091</v>
      </c>
    </row>
    <row r="6177" spans="1:2">
      <c r="A6177">
        <v>11076</v>
      </c>
      <c r="B6177" t="s">
        <v>18092</v>
      </c>
    </row>
    <row r="6178" spans="1:2">
      <c r="A6178">
        <v>11077</v>
      </c>
      <c r="B6178" t="s">
        <v>18093</v>
      </c>
    </row>
    <row r="6179" spans="1:2">
      <c r="A6179">
        <v>11078</v>
      </c>
      <c r="B6179" t="s">
        <v>18094</v>
      </c>
    </row>
    <row r="6180" spans="1:2">
      <c r="A6180">
        <v>11079</v>
      </c>
      <c r="B6180" t="s">
        <v>18095</v>
      </c>
    </row>
    <row r="6181" spans="1:2">
      <c r="A6181">
        <v>11080</v>
      </c>
      <c r="B6181" t="s">
        <v>18096</v>
      </c>
    </row>
    <row r="6182" spans="1:2">
      <c r="A6182">
        <v>11081</v>
      </c>
      <c r="B6182" t="s">
        <v>18097</v>
      </c>
    </row>
    <row r="6183" spans="1:2">
      <c r="A6183">
        <v>11082</v>
      </c>
      <c r="B6183" t="s">
        <v>18098</v>
      </c>
    </row>
    <row r="6184" spans="1:2">
      <c r="A6184">
        <v>11083</v>
      </c>
      <c r="B6184" t="s">
        <v>18099</v>
      </c>
    </row>
    <row r="6185" spans="1:2">
      <c r="A6185">
        <v>11084</v>
      </c>
      <c r="B6185" t="s">
        <v>18100</v>
      </c>
    </row>
    <row r="6186" spans="1:2">
      <c r="A6186">
        <v>11085</v>
      </c>
      <c r="B6186" t="s">
        <v>18101</v>
      </c>
    </row>
    <row r="6187" spans="1:2">
      <c r="A6187">
        <v>11086</v>
      </c>
      <c r="B6187" t="s">
        <v>18102</v>
      </c>
    </row>
    <row r="6188" spans="1:2">
      <c r="A6188">
        <v>11087</v>
      </c>
      <c r="B6188" t="s">
        <v>18103</v>
      </c>
    </row>
    <row r="6189" spans="1:2">
      <c r="A6189">
        <v>11088</v>
      </c>
      <c r="B6189" t="s">
        <v>1961</v>
      </c>
    </row>
    <row r="6190" spans="1:2">
      <c r="A6190">
        <v>11089</v>
      </c>
      <c r="B6190" t="s">
        <v>18104</v>
      </c>
    </row>
    <row r="6191" spans="1:2">
      <c r="A6191">
        <v>11090</v>
      </c>
      <c r="B6191" t="s">
        <v>18105</v>
      </c>
    </row>
    <row r="6192" spans="1:2">
      <c r="A6192">
        <v>11091</v>
      </c>
      <c r="B6192" t="s">
        <v>18106</v>
      </c>
    </row>
    <row r="6193" spans="1:2">
      <c r="A6193">
        <v>11092</v>
      </c>
      <c r="B6193" t="s">
        <v>18107</v>
      </c>
    </row>
    <row r="6194" spans="1:2">
      <c r="A6194">
        <v>11093</v>
      </c>
      <c r="B6194" t="s">
        <v>18108</v>
      </c>
    </row>
    <row r="6195" spans="1:2">
      <c r="A6195">
        <v>11094</v>
      </c>
      <c r="B6195" t="s">
        <v>18109</v>
      </c>
    </row>
    <row r="6196" spans="1:2">
      <c r="A6196">
        <v>11095</v>
      </c>
      <c r="B6196" t="s">
        <v>1831</v>
      </c>
    </row>
    <row r="6197" spans="1:2">
      <c r="A6197">
        <v>11096</v>
      </c>
      <c r="B6197" t="s">
        <v>18110</v>
      </c>
    </row>
    <row r="6198" spans="1:2">
      <c r="A6198">
        <v>11097</v>
      </c>
      <c r="B6198" t="s">
        <v>18111</v>
      </c>
    </row>
    <row r="6199" spans="1:2">
      <c r="A6199">
        <v>11098</v>
      </c>
      <c r="B6199" t="s">
        <v>18112</v>
      </c>
    </row>
    <row r="6200" spans="1:2">
      <c r="A6200">
        <v>11099</v>
      </c>
      <c r="B6200" t="s">
        <v>529</v>
      </c>
    </row>
    <row r="6201" spans="1:2">
      <c r="A6201">
        <v>11100</v>
      </c>
      <c r="B6201" t="s">
        <v>18113</v>
      </c>
    </row>
    <row r="6202" spans="1:2">
      <c r="A6202">
        <v>11101</v>
      </c>
      <c r="B6202" t="s">
        <v>18114</v>
      </c>
    </row>
    <row r="6203" spans="1:2">
      <c r="A6203">
        <v>11102</v>
      </c>
      <c r="B6203" t="s">
        <v>18115</v>
      </c>
    </row>
    <row r="6204" spans="1:2">
      <c r="A6204">
        <v>11103</v>
      </c>
      <c r="B6204" t="s">
        <v>18116</v>
      </c>
    </row>
    <row r="6205" spans="1:2">
      <c r="A6205">
        <v>11104</v>
      </c>
      <c r="B6205" t="s">
        <v>18117</v>
      </c>
    </row>
    <row r="6206" spans="1:2">
      <c r="A6206">
        <v>11105</v>
      </c>
      <c r="B6206" t="s">
        <v>299</v>
      </c>
    </row>
    <row r="6207" spans="1:2">
      <c r="A6207">
        <v>11106</v>
      </c>
      <c r="B6207" t="s">
        <v>18118</v>
      </c>
    </row>
    <row r="6208" spans="1:2">
      <c r="A6208">
        <v>11107</v>
      </c>
      <c r="B6208" t="s">
        <v>18119</v>
      </c>
    </row>
    <row r="6209" spans="1:2">
      <c r="A6209">
        <v>11108</v>
      </c>
      <c r="B6209" t="s">
        <v>18120</v>
      </c>
    </row>
    <row r="6210" spans="1:2">
      <c r="A6210">
        <v>11109</v>
      </c>
      <c r="B6210" t="s">
        <v>18121</v>
      </c>
    </row>
    <row r="6211" spans="1:2">
      <c r="A6211">
        <v>11110</v>
      </c>
      <c r="B6211" t="s">
        <v>18122</v>
      </c>
    </row>
    <row r="6212" spans="1:2">
      <c r="A6212">
        <v>11111</v>
      </c>
      <c r="B6212" t="s">
        <v>18123</v>
      </c>
    </row>
    <row r="6213" spans="1:2">
      <c r="A6213">
        <v>11112</v>
      </c>
      <c r="B6213" t="s">
        <v>18124</v>
      </c>
    </row>
    <row r="6214" spans="1:2">
      <c r="A6214">
        <v>11113</v>
      </c>
      <c r="B6214" t="s">
        <v>18125</v>
      </c>
    </row>
    <row r="6215" spans="1:2">
      <c r="A6215">
        <v>11114</v>
      </c>
      <c r="B6215" t="s">
        <v>18126</v>
      </c>
    </row>
    <row r="6216" spans="1:2">
      <c r="A6216">
        <v>11115</v>
      </c>
      <c r="B6216" t="s">
        <v>18127</v>
      </c>
    </row>
    <row r="6217" spans="1:2">
      <c r="A6217">
        <v>11116</v>
      </c>
      <c r="B6217" t="s">
        <v>18128</v>
      </c>
    </row>
    <row r="6218" spans="1:2">
      <c r="A6218">
        <v>11117</v>
      </c>
      <c r="B6218" t="s">
        <v>18129</v>
      </c>
    </row>
    <row r="6219" spans="1:2">
      <c r="A6219">
        <v>11118</v>
      </c>
      <c r="B6219" t="s">
        <v>18130</v>
      </c>
    </row>
    <row r="6220" spans="1:2">
      <c r="A6220">
        <v>11119</v>
      </c>
      <c r="B6220" t="s">
        <v>18131</v>
      </c>
    </row>
    <row r="6221" spans="1:2">
      <c r="A6221">
        <v>11120</v>
      </c>
      <c r="B6221" t="s">
        <v>18132</v>
      </c>
    </row>
    <row r="6222" spans="1:2">
      <c r="A6222">
        <v>11121</v>
      </c>
      <c r="B6222" t="s">
        <v>18133</v>
      </c>
    </row>
    <row r="6223" spans="1:2">
      <c r="A6223">
        <v>11122</v>
      </c>
      <c r="B6223" t="s">
        <v>18134</v>
      </c>
    </row>
    <row r="6224" spans="1:2">
      <c r="A6224">
        <v>11123</v>
      </c>
      <c r="B6224" t="s">
        <v>18135</v>
      </c>
    </row>
    <row r="6225" spans="1:2">
      <c r="A6225">
        <v>11124</v>
      </c>
      <c r="B6225" t="s">
        <v>18136</v>
      </c>
    </row>
    <row r="6226" spans="1:2">
      <c r="A6226">
        <v>11125</v>
      </c>
      <c r="B6226" t="s">
        <v>18137</v>
      </c>
    </row>
    <row r="6227" spans="1:2">
      <c r="A6227">
        <v>11126</v>
      </c>
      <c r="B6227" t="s">
        <v>18138</v>
      </c>
    </row>
    <row r="6228" spans="1:2">
      <c r="A6228">
        <v>11127</v>
      </c>
      <c r="B6228" t="s">
        <v>18139</v>
      </c>
    </row>
    <row r="6229" spans="1:2">
      <c r="A6229">
        <v>11128</v>
      </c>
      <c r="B6229" t="s">
        <v>18140</v>
      </c>
    </row>
    <row r="6230" spans="1:2">
      <c r="A6230">
        <v>11129</v>
      </c>
      <c r="B6230" t="s">
        <v>18141</v>
      </c>
    </row>
    <row r="6231" spans="1:2">
      <c r="A6231">
        <v>11130</v>
      </c>
      <c r="B6231" t="s">
        <v>18142</v>
      </c>
    </row>
    <row r="6232" spans="1:2">
      <c r="A6232">
        <v>11131</v>
      </c>
      <c r="B6232" t="s">
        <v>18143</v>
      </c>
    </row>
    <row r="6233" spans="1:2">
      <c r="A6233">
        <v>11132</v>
      </c>
      <c r="B6233" t="s">
        <v>18144</v>
      </c>
    </row>
    <row r="6234" spans="1:2">
      <c r="A6234">
        <v>11133</v>
      </c>
      <c r="B6234" t="s">
        <v>18145</v>
      </c>
    </row>
    <row r="6235" spans="1:2">
      <c r="A6235">
        <v>11134</v>
      </c>
      <c r="B6235" t="s">
        <v>18146</v>
      </c>
    </row>
    <row r="6236" spans="1:2">
      <c r="A6236">
        <v>11135</v>
      </c>
      <c r="B6236" t="s">
        <v>1808</v>
      </c>
    </row>
    <row r="6237" spans="1:2">
      <c r="A6237">
        <v>11136</v>
      </c>
      <c r="B6237" t="s">
        <v>18147</v>
      </c>
    </row>
    <row r="6238" spans="1:2">
      <c r="A6238">
        <v>11137</v>
      </c>
      <c r="B6238" t="s">
        <v>18148</v>
      </c>
    </row>
    <row r="6239" spans="1:2">
      <c r="A6239">
        <v>11138</v>
      </c>
      <c r="B6239" t="s">
        <v>18149</v>
      </c>
    </row>
    <row r="6240" spans="1:2">
      <c r="A6240">
        <v>11139</v>
      </c>
      <c r="B6240" t="s">
        <v>18150</v>
      </c>
    </row>
    <row r="6241" spans="1:2">
      <c r="A6241">
        <v>11140</v>
      </c>
      <c r="B6241">
        <v>11222010</v>
      </c>
    </row>
    <row r="6242" spans="1:2">
      <c r="A6242">
        <v>11141</v>
      </c>
      <c r="B6242" t="s">
        <v>18151</v>
      </c>
    </row>
    <row r="6243" spans="1:2">
      <c r="A6243">
        <v>11142</v>
      </c>
      <c r="B6243" t="s">
        <v>18152</v>
      </c>
    </row>
    <row r="6244" spans="1:2">
      <c r="A6244">
        <v>11143</v>
      </c>
      <c r="B6244" t="s">
        <v>18153</v>
      </c>
    </row>
    <row r="6245" spans="1:2">
      <c r="A6245">
        <v>11144</v>
      </c>
      <c r="B6245" t="s">
        <v>18154</v>
      </c>
    </row>
    <row r="6246" spans="1:2">
      <c r="A6246">
        <v>11145</v>
      </c>
      <c r="B6246" t="s">
        <v>18155</v>
      </c>
    </row>
    <row r="6247" spans="1:2">
      <c r="A6247">
        <v>11146</v>
      </c>
      <c r="B6247" t="s">
        <v>18156</v>
      </c>
    </row>
    <row r="6248" spans="1:2">
      <c r="A6248">
        <v>11147</v>
      </c>
      <c r="B6248" t="s">
        <v>18157</v>
      </c>
    </row>
    <row r="6249" spans="1:2">
      <c r="A6249">
        <v>11148</v>
      </c>
      <c r="B6249" t="s">
        <v>18158</v>
      </c>
    </row>
    <row r="6250" spans="1:2">
      <c r="A6250">
        <v>11149</v>
      </c>
      <c r="B6250" t="s">
        <v>18159</v>
      </c>
    </row>
    <row r="6251" spans="1:2">
      <c r="A6251">
        <v>11150</v>
      </c>
      <c r="B6251" t="s">
        <v>18160</v>
      </c>
    </row>
    <row r="6252" spans="1:2">
      <c r="A6252">
        <v>11151</v>
      </c>
      <c r="B6252" t="s">
        <v>18161</v>
      </c>
    </row>
    <row r="6253" spans="1:2">
      <c r="A6253">
        <v>11152</v>
      </c>
      <c r="B6253" t="s">
        <v>18162</v>
      </c>
    </row>
    <row r="6254" spans="1:2">
      <c r="A6254">
        <v>11153</v>
      </c>
      <c r="B6254" t="s">
        <v>18163</v>
      </c>
    </row>
    <row r="6255" spans="1:2">
      <c r="A6255">
        <v>11154</v>
      </c>
      <c r="B6255" t="s">
        <v>18164</v>
      </c>
    </row>
    <row r="6256" spans="1:2">
      <c r="A6256">
        <v>11155</v>
      </c>
      <c r="B6256" t="s">
        <v>18165</v>
      </c>
    </row>
    <row r="6257" spans="1:2">
      <c r="A6257">
        <v>11156</v>
      </c>
      <c r="B6257" t="s">
        <v>18166</v>
      </c>
    </row>
    <row r="6258" spans="1:2">
      <c r="A6258">
        <v>11157</v>
      </c>
      <c r="B6258" t="s">
        <v>18167</v>
      </c>
    </row>
    <row r="6259" spans="1:2">
      <c r="A6259">
        <v>11158</v>
      </c>
      <c r="B6259" t="s">
        <v>18168</v>
      </c>
    </row>
    <row r="6260" spans="1:2">
      <c r="A6260">
        <v>11159</v>
      </c>
      <c r="B6260" t="s">
        <v>18169</v>
      </c>
    </row>
    <row r="6261" spans="1:2">
      <c r="A6261">
        <v>11160</v>
      </c>
      <c r="B6261" t="s">
        <v>18170</v>
      </c>
    </row>
    <row r="6262" spans="1:2">
      <c r="A6262">
        <v>11161</v>
      </c>
      <c r="B6262" t="s">
        <v>18171</v>
      </c>
    </row>
    <row r="6263" spans="1:2">
      <c r="A6263">
        <v>11162</v>
      </c>
      <c r="B6263" t="s">
        <v>18172</v>
      </c>
    </row>
    <row r="6264" spans="1:2">
      <c r="A6264">
        <v>11163</v>
      </c>
      <c r="B6264" t="s">
        <v>18173</v>
      </c>
    </row>
    <row r="6265" spans="1:2">
      <c r="A6265">
        <v>11164</v>
      </c>
      <c r="B6265" t="s">
        <v>18174</v>
      </c>
    </row>
    <row r="6266" spans="1:2">
      <c r="A6266">
        <v>11165</v>
      </c>
      <c r="B6266" t="s">
        <v>18175</v>
      </c>
    </row>
    <row r="6267" spans="1:2">
      <c r="A6267">
        <v>11166</v>
      </c>
      <c r="B6267" t="s">
        <v>18176</v>
      </c>
    </row>
    <row r="6268" spans="1:2">
      <c r="A6268">
        <v>11167</v>
      </c>
      <c r="B6268" t="s">
        <v>18177</v>
      </c>
    </row>
    <row r="6269" spans="1:2">
      <c r="A6269">
        <v>11168</v>
      </c>
      <c r="B6269" t="s">
        <v>18178</v>
      </c>
    </row>
    <row r="6270" spans="1:2">
      <c r="A6270">
        <v>11169</v>
      </c>
      <c r="B6270" t="s">
        <v>18179</v>
      </c>
    </row>
    <row r="6271" spans="1:2">
      <c r="A6271">
        <v>11170</v>
      </c>
      <c r="B6271" t="s">
        <v>18180</v>
      </c>
    </row>
    <row r="6272" spans="1:2">
      <c r="A6272">
        <v>11171</v>
      </c>
      <c r="B6272" t="s">
        <v>18181</v>
      </c>
    </row>
    <row r="6273" spans="1:2">
      <c r="A6273">
        <v>11172</v>
      </c>
      <c r="B6273" t="s">
        <v>18182</v>
      </c>
    </row>
    <row r="6274" spans="1:2">
      <c r="A6274">
        <v>11173</v>
      </c>
      <c r="B6274" t="s">
        <v>18183</v>
      </c>
    </row>
    <row r="6275" spans="1:2">
      <c r="A6275">
        <v>11174</v>
      </c>
      <c r="B6275" t="s">
        <v>18184</v>
      </c>
    </row>
    <row r="6276" spans="1:2">
      <c r="A6276">
        <v>11175</v>
      </c>
      <c r="B6276">
        <v>8610</v>
      </c>
    </row>
    <row r="6277" spans="1:2">
      <c r="A6277">
        <v>11176</v>
      </c>
      <c r="B6277" t="s">
        <v>18185</v>
      </c>
    </row>
    <row r="6278" spans="1:2">
      <c r="A6278">
        <v>11177</v>
      </c>
      <c r="B6278" t="s">
        <v>18186</v>
      </c>
    </row>
    <row r="6279" spans="1:2">
      <c r="A6279">
        <v>11178</v>
      </c>
      <c r="B6279" t="s">
        <v>18187</v>
      </c>
    </row>
    <row r="6280" spans="1:2">
      <c r="A6280">
        <v>11179</v>
      </c>
      <c r="B6280" t="s">
        <v>18188</v>
      </c>
    </row>
    <row r="6281" spans="1:2">
      <c r="A6281">
        <v>11180</v>
      </c>
      <c r="B6281" t="s">
        <v>18189</v>
      </c>
    </row>
    <row r="6282" spans="1:2">
      <c r="A6282">
        <v>11181</v>
      </c>
      <c r="B6282" t="s">
        <v>18190</v>
      </c>
    </row>
    <row r="6283" spans="1:2">
      <c r="A6283">
        <v>11182</v>
      </c>
      <c r="B6283" t="s">
        <v>18191</v>
      </c>
    </row>
    <row r="6284" spans="1:2">
      <c r="A6284">
        <v>11183</v>
      </c>
      <c r="B6284" t="s">
        <v>18192</v>
      </c>
    </row>
    <row r="6285" spans="1:2">
      <c r="A6285">
        <v>11184</v>
      </c>
      <c r="B6285" t="s">
        <v>18193</v>
      </c>
    </row>
    <row r="6286" spans="1:2">
      <c r="A6286">
        <v>11185</v>
      </c>
      <c r="B6286" t="s">
        <v>18194</v>
      </c>
    </row>
    <row r="6287" spans="1:2">
      <c r="A6287">
        <v>11186</v>
      </c>
      <c r="B6287" t="s">
        <v>184</v>
      </c>
    </row>
    <row r="6288" spans="1:2">
      <c r="A6288">
        <v>11187</v>
      </c>
      <c r="B6288" t="s">
        <v>18195</v>
      </c>
    </row>
    <row r="6289" spans="1:2">
      <c r="A6289">
        <v>11188</v>
      </c>
      <c r="B6289" t="s">
        <v>18196</v>
      </c>
    </row>
    <row r="6290" spans="1:2">
      <c r="A6290">
        <v>11189</v>
      </c>
      <c r="B6290" t="s">
        <v>18197</v>
      </c>
    </row>
    <row r="6291" spans="1:2">
      <c r="A6291">
        <v>11190</v>
      </c>
      <c r="B6291" t="s">
        <v>18198</v>
      </c>
    </row>
    <row r="6292" spans="1:2">
      <c r="A6292">
        <v>11191</v>
      </c>
      <c r="B6292" t="s">
        <v>18199</v>
      </c>
    </row>
    <row r="6293" spans="1:2">
      <c r="A6293">
        <v>11192</v>
      </c>
      <c r="B6293" t="s">
        <v>18200</v>
      </c>
    </row>
    <row r="6294" spans="1:2">
      <c r="A6294">
        <v>11193</v>
      </c>
      <c r="B6294" t="s">
        <v>190</v>
      </c>
    </row>
    <row r="6295" spans="1:2">
      <c r="A6295">
        <v>11194</v>
      </c>
      <c r="B6295" t="s">
        <v>18201</v>
      </c>
    </row>
    <row r="6296" spans="1:2">
      <c r="A6296">
        <v>11195</v>
      </c>
      <c r="B6296" t="s">
        <v>18202</v>
      </c>
    </row>
    <row r="6297" spans="1:2">
      <c r="A6297">
        <v>11196</v>
      </c>
      <c r="B6297" t="s">
        <v>18203</v>
      </c>
    </row>
    <row r="6298" spans="1:2">
      <c r="A6298">
        <v>11197</v>
      </c>
      <c r="B6298" t="s">
        <v>18204</v>
      </c>
    </row>
    <row r="6299" spans="1:2">
      <c r="A6299">
        <v>11198</v>
      </c>
      <c r="B6299" t="s">
        <v>18205</v>
      </c>
    </row>
    <row r="6300" spans="1:2">
      <c r="A6300">
        <v>11199</v>
      </c>
      <c r="B6300" t="s">
        <v>18206</v>
      </c>
    </row>
    <row r="6301" spans="1:2">
      <c r="A6301">
        <v>11200</v>
      </c>
      <c r="B6301" t="s">
        <v>18207</v>
      </c>
    </row>
    <row r="6302" spans="1:2">
      <c r="A6302">
        <v>11201</v>
      </c>
      <c r="B6302" t="s">
        <v>18208</v>
      </c>
    </row>
    <row r="6303" spans="1:2">
      <c r="A6303">
        <v>11202</v>
      </c>
      <c r="B6303" t="s">
        <v>18209</v>
      </c>
    </row>
    <row r="6304" spans="1:2">
      <c r="A6304">
        <v>11203</v>
      </c>
      <c r="B6304" t="s">
        <v>18210</v>
      </c>
    </row>
    <row r="6305" spans="1:2">
      <c r="A6305">
        <v>11204</v>
      </c>
      <c r="B6305" t="s">
        <v>18211</v>
      </c>
    </row>
    <row r="6306" spans="1:2">
      <c r="A6306">
        <v>11205</v>
      </c>
      <c r="B6306" t="s">
        <v>18212</v>
      </c>
    </row>
    <row r="6307" spans="1:2">
      <c r="A6307">
        <v>11206</v>
      </c>
      <c r="B6307" t="s">
        <v>18213</v>
      </c>
    </row>
    <row r="6308" spans="1:2">
      <c r="A6308">
        <v>11207</v>
      </c>
      <c r="B6308" t="s">
        <v>18214</v>
      </c>
    </row>
    <row r="6309" spans="1:2">
      <c r="A6309">
        <v>11208</v>
      </c>
      <c r="B6309" t="s">
        <v>18215</v>
      </c>
    </row>
    <row r="6310" spans="1:2">
      <c r="A6310">
        <v>11209</v>
      </c>
      <c r="B6310" t="s">
        <v>18216</v>
      </c>
    </row>
    <row r="6311" spans="1:2">
      <c r="A6311">
        <v>11210</v>
      </c>
      <c r="B6311" t="s">
        <v>18217</v>
      </c>
    </row>
    <row r="6312" spans="1:2">
      <c r="A6312">
        <v>11211</v>
      </c>
      <c r="B6312" t="s">
        <v>18218</v>
      </c>
    </row>
    <row r="6313" spans="1:2">
      <c r="A6313">
        <v>11212</v>
      </c>
      <c r="B6313" t="s">
        <v>18219</v>
      </c>
    </row>
    <row r="6314" spans="1:2">
      <c r="A6314">
        <v>11213</v>
      </c>
      <c r="B6314" t="s">
        <v>18220</v>
      </c>
    </row>
    <row r="6315" spans="1:2">
      <c r="A6315">
        <v>11214</v>
      </c>
      <c r="B6315" t="s">
        <v>18221</v>
      </c>
    </row>
    <row r="6316" spans="1:2">
      <c r="A6316">
        <v>11215</v>
      </c>
      <c r="B6316" t="s">
        <v>18222</v>
      </c>
    </row>
    <row r="6317" spans="1:2">
      <c r="A6317">
        <v>11216</v>
      </c>
      <c r="B6317" t="s">
        <v>18223</v>
      </c>
    </row>
    <row r="6318" spans="1:2">
      <c r="A6318">
        <v>11217</v>
      </c>
      <c r="B6318" t="s">
        <v>18224</v>
      </c>
    </row>
    <row r="6319" spans="1:2">
      <c r="A6319">
        <v>11218</v>
      </c>
      <c r="B6319" t="s">
        <v>18225</v>
      </c>
    </row>
    <row r="6320" spans="1:2">
      <c r="A6320">
        <v>11219</v>
      </c>
      <c r="B6320" t="s">
        <v>18226</v>
      </c>
    </row>
    <row r="6321" spans="1:2">
      <c r="A6321">
        <v>11220</v>
      </c>
      <c r="B6321" t="s">
        <v>18227</v>
      </c>
    </row>
    <row r="6322" spans="1:2">
      <c r="A6322">
        <v>11221</v>
      </c>
      <c r="B6322" t="s">
        <v>18228</v>
      </c>
    </row>
    <row r="6323" spans="1:2">
      <c r="A6323">
        <v>11222</v>
      </c>
      <c r="B6323" t="s">
        <v>18229</v>
      </c>
    </row>
    <row r="6324" spans="1:2">
      <c r="A6324">
        <v>11223</v>
      </c>
      <c r="B6324" t="s">
        <v>18230</v>
      </c>
    </row>
    <row r="6325" spans="1:2">
      <c r="A6325">
        <v>11224</v>
      </c>
      <c r="B6325" t="s">
        <v>18231</v>
      </c>
    </row>
    <row r="6326" spans="1:2">
      <c r="A6326">
        <v>11225</v>
      </c>
      <c r="B6326" t="s">
        <v>18232</v>
      </c>
    </row>
    <row r="6327" spans="1:2">
      <c r="A6327">
        <v>11226</v>
      </c>
      <c r="B6327" t="s">
        <v>18233</v>
      </c>
    </row>
    <row r="6328" spans="1:2">
      <c r="A6328">
        <v>11227</v>
      </c>
      <c r="B6328" t="s">
        <v>18234</v>
      </c>
    </row>
    <row r="6329" spans="1:2">
      <c r="A6329">
        <v>11228</v>
      </c>
      <c r="B6329" t="s">
        <v>18235</v>
      </c>
    </row>
    <row r="6330" spans="1:2">
      <c r="A6330">
        <v>11229</v>
      </c>
      <c r="B6330" t="s">
        <v>18236</v>
      </c>
    </row>
    <row r="6331" spans="1:2">
      <c r="A6331">
        <v>11230</v>
      </c>
      <c r="B6331" t="s">
        <v>18237</v>
      </c>
    </row>
    <row r="6332" spans="1:2">
      <c r="A6332">
        <v>11231</v>
      </c>
      <c r="B6332" t="s">
        <v>18238</v>
      </c>
    </row>
    <row r="6333" spans="1:2">
      <c r="A6333">
        <v>11232</v>
      </c>
      <c r="B6333" t="s">
        <v>18239</v>
      </c>
    </row>
    <row r="6334" spans="1:2">
      <c r="A6334">
        <v>11233</v>
      </c>
      <c r="B6334" t="s">
        <v>18240</v>
      </c>
    </row>
    <row r="6335" spans="1:2">
      <c r="A6335">
        <v>11234</v>
      </c>
      <c r="B6335" t="s">
        <v>18241</v>
      </c>
    </row>
    <row r="6336" spans="1:2">
      <c r="A6336">
        <v>11235</v>
      </c>
      <c r="B6336" t="s">
        <v>18242</v>
      </c>
    </row>
    <row r="6337" spans="1:2">
      <c r="A6337">
        <v>11236</v>
      </c>
      <c r="B6337" t="s">
        <v>18243</v>
      </c>
    </row>
    <row r="6338" spans="1:2">
      <c r="A6338">
        <v>11237</v>
      </c>
      <c r="B6338" t="s">
        <v>18244</v>
      </c>
    </row>
    <row r="6339" spans="1:2">
      <c r="A6339">
        <v>11238</v>
      </c>
      <c r="B6339" t="s">
        <v>18245</v>
      </c>
    </row>
    <row r="6340" spans="1:2">
      <c r="A6340">
        <v>11239</v>
      </c>
      <c r="B6340" t="s">
        <v>18246</v>
      </c>
    </row>
    <row r="6341" spans="1:2">
      <c r="A6341">
        <v>11240</v>
      </c>
      <c r="B6341" t="s">
        <v>18247</v>
      </c>
    </row>
    <row r="6342" spans="1:2">
      <c r="A6342">
        <v>11241</v>
      </c>
      <c r="B6342" t="s">
        <v>18248</v>
      </c>
    </row>
    <row r="6343" spans="1:2">
      <c r="A6343">
        <v>11242</v>
      </c>
      <c r="B6343" t="s">
        <v>18249</v>
      </c>
    </row>
    <row r="6344" spans="1:2">
      <c r="A6344">
        <v>11243</v>
      </c>
      <c r="B6344" t="s">
        <v>18250</v>
      </c>
    </row>
    <row r="6345" spans="1:2">
      <c r="A6345">
        <v>11244</v>
      </c>
      <c r="B6345" t="s">
        <v>18251</v>
      </c>
    </row>
    <row r="6346" spans="1:2">
      <c r="A6346">
        <v>11245</v>
      </c>
      <c r="B6346" t="s">
        <v>18252</v>
      </c>
    </row>
    <row r="6347" spans="1:2">
      <c r="A6347">
        <v>11246</v>
      </c>
      <c r="B6347" t="s">
        <v>18253</v>
      </c>
    </row>
    <row r="6348" spans="1:2">
      <c r="A6348">
        <v>11247</v>
      </c>
      <c r="B6348" t="s">
        <v>18254</v>
      </c>
    </row>
    <row r="6349" spans="1:2">
      <c r="A6349">
        <v>11248</v>
      </c>
      <c r="B6349" t="s">
        <v>18255</v>
      </c>
    </row>
    <row r="6350" spans="1:2">
      <c r="A6350">
        <v>11249</v>
      </c>
      <c r="B6350" t="s">
        <v>18256</v>
      </c>
    </row>
    <row r="6351" spans="1:2">
      <c r="A6351">
        <v>11250</v>
      </c>
      <c r="B6351" t="s">
        <v>18257</v>
      </c>
    </row>
    <row r="6352" spans="1:2">
      <c r="A6352">
        <v>11251</v>
      </c>
      <c r="B6352" t="s">
        <v>18258</v>
      </c>
    </row>
    <row r="6353" spans="1:2">
      <c r="A6353">
        <v>11252</v>
      </c>
      <c r="B6353" t="s">
        <v>18259</v>
      </c>
    </row>
    <row r="6354" spans="1:2">
      <c r="A6354">
        <v>11253</v>
      </c>
      <c r="B6354" t="s">
        <v>18260</v>
      </c>
    </row>
    <row r="6355" spans="1:2">
      <c r="A6355">
        <v>11254</v>
      </c>
      <c r="B6355" t="s">
        <v>18261</v>
      </c>
    </row>
    <row r="6356" spans="1:2">
      <c r="A6356">
        <v>11255</v>
      </c>
      <c r="B6356" t="s">
        <v>18262</v>
      </c>
    </row>
    <row r="6357" spans="1:2">
      <c r="A6357">
        <v>11256</v>
      </c>
      <c r="B6357" t="s">
        <v>18263</v>
      </c>
    </row>
    <row r="6358" spans="1:2">
      <c r="A6358">
        <v>11257</v>
      </c>
      <c r="B6358" t="s">
        <v>18264</v>
      </c>
    </row>
    <row r="6359" spans="1:2">
      <c r="A6359">
        <v>11258</v>
      </c>
      <c r="B6359" t="s">
        <v>18265</v>
      </c>
    </row>
    <row r="6360" spans="1:2">
      <c r="A6360">
        <v>11259</v>
      </c>
      <c r="B6360" t="s">
        <v>18266</v>
      </c>
    </row>
    <row r="6361" spans="1:2">
      <c r="A6361">
        <v>11260</v>
      </c>
      <c r="B6361" t="s">
        <v>18267</v>
      </c>
    </row>
    <row r="6362" spans="1:2">
      <c r="A6362">
        <v>11261</v>
      </c>
      <c r="B6362" t="s">
        <v>18268</v>
      </c>
    </row>
    <row r="6363" spans="1:2">
      <c r="A6363">
        <v>11262</v>
      </c>
      <c r="B6363" t="s">
        <v>18269</v>
      </c>
    </row>
    <row r="6364" spans="1:2">
      <c r="A6364">
        <v>11263</v>
      </c>
      <c r="B6364" t="s">
        <v>18270</v>
      </c>
    </row>
    <row r="6365" spans="1:2">
      <c r="A6365">
        <v>11264</v>
      </c>
      <c r="B6365" t="s">
        <v>18271</v>
      </c>
    </row>
    <row r="6366" spans="1:2">
      <c r="A6366">
        <v>11265</v>
      </c>
      <c r="B6366" t="s">
        <v>18272</v>
      </c>
    </row>
    <row r="6367" spans="1:2">
      <c r="A6367">
        <v>11266</v>
      </c>
      <c r="B6367" t="s">
        <v>18273</v>
      </c>
    </row>
    <row r="6368" spans="1:2">
      <c r="A6368">
        <v>11267</v>
      </c>
      <c r="B6368" t="s">
        <v>18274</v>
      </c>
    </row>
    <row r="6369" spans="1:2">
      <c r="A6369">
        <v>11268</v>
      </c>
      <c r="B6369" t="s">
        <v>18275</v>
      </c>
    </row>
    <row r="6370" spans="1:2">
      <c r="A6370">
        <v>11269</v>
      </c>
      <c r="B6370" t="s">
        <v>18276</v>
      </c>
    </row>
    <row r="6371" spans="1:2">
      <c r="A6371">
        <v>11270</v>
      </c>
      <c r="B6371" t="s">
        <v>18277</v>
      </c>
    </row>
    <row r="6372" spans="1:2">
      <c r="A6372">
        <v>11271</v>
      </c>
      <c r="B6372" t="s">
        <v>18278</v>
      </c>
    </row>
    <row r="6373" spans="1:2">
      <c r="A6373">
        <v>11272</v>
      </c>
      <c r="B6373" t="s">
        <v>18279</v>
      </c>
    </row>
    <row r="6374" spans="1:2">
      <c r="A6374">
        <v>11273</v>
      </c>
      <c r="B6374" t="s">
        <v>18280</v>
      </c>
    </row>
    <row r="6375" spans="1:2">
      <c r="A6375">
        <v>11274</v>
      </c>
      <c r="B6375" t="s">
        <v>18281</v>
      </c>
    </row>
    <row r="6376" spans="1:2">
      <c r="A6376">
        <v>11275</v>
      </c>
      <c r="B6376" t="s">
        <v>18282</v>
      </c>
    </row>
    <row r="6377" spans="1:2">
      <c r="A6377">
        <v>11276</v>
      </c>
      <c r="B6377" t="s">
        <v>18283</v>
      </c>
    </row>
    <row r="6378" spans="1:2">
      <c r="A6378">
        <v>11277</v>
      </c>
      <c r="B6378" t="s">
        <v>18284</v>
      </c>
    </row>
    <row r="6379" spans="1:2">
      <c r="A6379">
        <v>11278</v>
      </c>
      <c r="B6379" t="s">
        <v>18285</v>
      </c>
    </row>
    <row r="6380" spans="1:2">
      <c r="A6380">
        <v>11279</v>
      </c>
      <c r="B6380" t="s">
        <v>18286</v>
      </c>
    </row>
    <row r="6381" spans="1:2">
      <c r="A6381">
        <v>11280</v>
      </c>
      <c r="B6381" t="s">
        <v>18287</v>
      </c>
    </row>
    <row r="6382" spans="1:2">
      <c r="A6382">
        <v>11281</v>
      </c>
      <c r="B6382" t="s">
        <v>18288</v>
      </c>
    </row>
    <row r="6383" spans="1:2">
      <c r="A6383">
        <v>11282</v>
      </c>
      <c r="B6383" t="s">
        <v>18289</v>
      </c>
    </row>
    <row r="6384" spans="1:2">
      <c r="A6384">
        <v>11283</v>
      </c>
      <c r="B6384" t="s">
        <v>18290</v>
      </c>
    </row>
    <row r="6385" spans="1:2">
      <c r="A6385">
        <v>11284</v>
      </c>
      <c r="B6385" t="s">
        <v>18291</v>
      </c>
    </row>
    <row r="6386" spans="1:2">
      <c r="A6386">
        <v>11285</v>
      </c>
      <c r="B6386" t="s">
        <v>18292</v>
      </c>
    </row>
    <row r="6387" spans="1:2">
      <c r="A6387">
        <v>11286</v>
      </c>
      <c r="B6387" t="s">
        <v>18293</v>
      </c>
    </row>
    <row r="6388" spans="1:2">
      <c r="A6388">
        <v>11287</v>
      </c>
      <c r="B6388" t="s">
        <v>18294</v>
      </c>
    </row>
    <row r="6389" spans="1:2">
      <c r="A6389">
        <v>11288</v>
      </c>
      <c r="B6389" t="s">
        <v>18295</v>
      </c>
    </row>
    <row r="6390" spans="1:2">
      <c r="A6390">
        <v>11289</v>
      </c>
      <c r="B6390" t="s">
        <v>372</v>
      </c>
    </row>
    <row r="6391" spans="1:2">
      <c r="A6391">
        <v>11290</v>
      </c>
      <c r="B6391" t="s">
        <v>18296</v>
      </c>
    </row>
    <row r="6392" spans="1:2">
      <c r="A6392">
        <v>11291</v>
      </c>
      <c r="B6392" t="s">
        <v>18297</v>
      </c>
    </row>
    <row r="6393" spans="1:2">
      <c r="A6393">
        <v>11292</v>
      </c>
      <c r="B6393" t="s">
        <v>18298</v>
      </c>
    </row>
    <row r="6394" spans="1:2">
      <c r="A6394">
        <v>11293</v>
      </c>
      <c r="B6394" t="s">
        <v>18299</v>
      </c>
    </row>
    <row r="6395" spans="1:2">
      <c r="A6395">
        <v>11294</v>
      </c>
      <c r="B6395" t="s">
        <v>18300</v>
      </c>
    </row>
    <row r="6396" spans="1:2">
      <c r="A6396">
        <v>11295</v>
      </c>
      <c r="B6396" t="s">
        <v>18301</v>
      </c>
    </row>
    <row r="6397" spans="1:2">
      <c r="A6397">
        <v>11296</v>
      </c>
      <c r="B6397" t="s">
        <v>18302</v>
      </c>
    </row>
    <row r="6398" spans="1:2">
      <c r="A6398">
        <v>11297</v>
      </c>
      <c r="B6398" t="s">
        <v>18303</v>
      </c>
    </row>
    <row r="6399" spans="1:2">
      <c r="A6399">
        <v>11298</v>
      </c>
      <c r="B6399" t="s">
        <v>18304</v>
      </c>
    </row>
    <row r="6400" spans="1:2">
      <c r="A6400">
        <v>11299</v>
      </c>
      <c r="B6400" t="s">
        <v>18305</v>
      </c>
    </row>
    <row r="6401" spans="1:2">
      <c r="A6401">
        <v>11300</v>
      </c>
      <c r="B6401" t="s">
        <v>18306</v>
      </c>
    </row>
    <row r="6402" spans="1:2">
      <c r="A6402">
        <v>11301</v>
      </c>
      <c r="B6402" t="s">
        <v>18307</v>
      </c>
    </row>
    <row r="6403" spans="1:2">
      <c r="A6403">
        <v>11302</v>
      </c>
      <c r="B6403" t="s">
        <v>18308</v>
      </c>
    </row>
    <row r="6404" spans="1:2">
      <c r="A6404">
        <v>11303</v>
      </c>
      <c r="B6404" t="s">
        <v>880</v>
      </c>
    </row>
    <row r="6405" spans="1:2">
      <c r="A6405">
        <v>11304</v>
      </c>
      <c r="B6405" t="s">
        <v>18309</v>
      </c>
    </row>
    <row r="6406" spans="1:2">
      <c r="A6406">
        <v>11305</v>
      </c>
      <c r="B6406" t="s">
        <v>18310</v>
      </c>
    </row>
    <row r="6407" spans="1:2">
      <c r="A6407">
        <v>11306</v>
      </c>
      <c r="B6407" t="s">
        <v>18311</v>
      </c>
    </row>
    <row r="6408" spans="1:2">
      <c r="A6408">
        <v>11307</v>
      </c>
      <c r="B6408" t="s">
        <v>18312</v>
      </c>
    </row>
    <row r="6409" spans="1:2">
      <c r="A6409">
        <v>11308</v>
      </c>
      <c r="B6409" t="s">
        <v>18313</v>
      </c>
    </row>
    <row r="6410" spans="1:2">
      <c r="A6410">
        <v>11309</v>
      </c>
      <c r="B6410" t="s">
        <v>18314</v>
      </c>
    </row>
    <row r="6411" spans="1:2">
      <c r="A6411">
        <v>11310</v>
      </c>
      <c r="B6411" t="s">
        <v>18315</v>
      </c>
    </row>
    <row r="6412" spans="1:2">
      <c r="A6412">
        <v>11311</v>
      </c>
      <c r="B6412" t="s">
        <v>18316</v>
      </c>
    </row>
    <row r="6413" spans="1:2">
      <c r="A6413">
        <v>11312</v>
      </c>
      <c r="B6413" t="s">
        <v>18317</v>
      </c>
    </row>
    <row r="6414" spans="1:2">
      <c r="A6414">
        <v>11313</v>
      </c>
      <c r="B6414" t="s">
        <v>18318</v>
      </c>
    </row>
    <row r="6415" spans="1:2">
      <c r="A6415">
        <v>11314</v>
      </c>
      <c r="B6415" t="s">
        <v>18319</v>
      </c>
    </row>
    <row r="6416" spans="1:2">
      <c r="A6416">
        <v>11315</v>
      </c>
      <c r="B6416" t="s">
        <v>18320</v>
      </c>
    </row>
    <row r="6417" spans="1:2">
      <c r="A6417">
        <v>11316</v>
      </c>
      <c r="B6417" t="s">
        <v>18321</v>
      </c>
    </row>
    <row r="6418" spans="1:2">
      <c r="A6418">
        <v>11317</v>
      </c>
      <c r="B6418" t="s">
        <v>18322</v>
      </c>
    </row>
    <row r="6419" spans="1:2">
      <c r="A6419">
        <v>11318</v>
      </c>
      <c r="B6419" t="s">
        <v>18323</v>
      </c>
    </row>
    <row r="6420" spans="1:2">
      <c r="A6420">
        <v>11319</v>
      </c>
      <c r="B6420" t="s">
        <v>18324</v>
      </c>
    </row>
    <row r="6421" spans="1:2">
      <c r="A6421">
        <v>11320</v>
      </c>
      <c r="B6421" t="s">
        <v>18325</v>
      </c>
    </row>
    <row r="6422" spans="1:2">
      <c r="A6422">
        <v>11321</v>
      </c>
      <c r="B6422" t="s">
        <v>18326</v>
      </c>
    </row>
    <row r="6423" spans="1:2">
      <c r="A6423">
        <v>11322</v>
      </c>
      <c r="B6423" t="s">
        <v>18327</v>
      </c>
    </row>
    <row r="6424" spans="1:2">
      <c r="A6424">
        <v>11323</v>
      </c>
      <c r="B6424" t="s">
        <v>18328</v>
      </c>
    </row>
    <row r="6425" spans="1:2">
      <c r="A6425">
        <v>11324</v>
      </c>
      <c r="B6425" t="s">
        <v>18329</v>
      </c>
    </row>
    <row r="6426" spans="1:2">
      <c r="A6426">
        <v>11325</v>
      </c>
      <c r="B6426" t="s">
        <v>18330</v>
      </c>
    </row>
    <row r="6427" spans="1:2">
      <c r="A6427">
        <v>11326</v>
      </c>
      <c r="B6427" t="s">
        <v>18331</v>
      </c>
    </row>
    <row r="6428" spans="1:2">
      <c r="A6428">
        <v>11327</v>
      </c>
      <c r="B6428" t="s">
        <v>18332</v>
      </c>
    </row>
    <row r="6429" spans="1:2">
      <c r="A6429">
        <v>11328</v>
      </c>
      <c r="B6429" t="s">
        <v>18333</v>
      </c>
    </row>
    <row r="6430" spans="1:2">
      <c r="A6430">
        <v>11329</v>
      </c>
      <c r="B6430" t="s">
        <v>18334</v>
      </c>
    </row>
    <row r="6431" spans="1:2">
      <c r="A6431">
        <v>11330</v>
      </c>
      <c r="B6431" t="s">
        <v>18335</v>
      </c>
    </row>
    <row r="6432" spans="1:2">
      <c r="A6432">
        <v>11331</v>
      </c>
      <c r="B6432" t="s">
        <v>18336</v>
      </c>
    </row>
    <row r="6433" spans="1:2">
      <c r="A6433">
        <v>11332</v>
      </c>
      <c r="B6433" t="s">
        <v>18337</v>
      </c>
    </row>
    <row r="6434" spans="1:2">
      <c r="A6434">
        <v>11333</v>
      </c>
      <c r="B6434" t="s">
        <v>18338</v>
      </c>
    </row>
    <row r="6435" spans="1:2">
      <c r="A6435">
        <v>11334</v>
      </c>
      <c r="B6435" t="s">
        <v>18339</v>
      </c>
    </row>
    <row r="6436" spans="1:2">
      <c r="A6436">
        <v>11335</v>
      </c>
      <c r="B6436" t="s">
        <v>18340</v>
      </c>
    </row>
    <row r="6437" spans="1:2">
      <c r="A6437">
        <v>11336</v>
      </c>
      <c r="B6437" t="s">
        <v>18341</v>
      </c>
    </row>
    <row r="6438" spans="1:2">
      <c r="A6438">
        <v>11337</v>
      </c>
      <c r="B6438" t="s">
        <v>18342</v>
      </c>
    </row>
    <row r="6439" spans="1:2">
      <c r="A6439">
        <v>11338</v>
      </c>
      <c r="B6439" t="s">
        <v>18343</v>
      </c>
    </row>
    <row r="6440" spans="1:2">
      <c r="A6440">
        <v>11339</v>
      </c>
      <c r="B6440" t="s">
        <v>18344</v>
      </c>
    </row>
    <row r="6441" spans="1:2">
      <c r="A6441">
        <v>11340</v>
      </c>
      <c r="B6441" t="s">
        <v>18345</v>
      </c>
    </row>
    <row r="6442" spans="1:2">
      <c r="A6442">
        <v>11341</v>
      </c>
      <c r="B6442" t="s">
        <v>18346</v>
      </c>
    </row>
    <row r="6443" spans="1:2">
      <c r="A6443">
        <v>11342</v>
      </c>
      <c r="B6443" t="s">
        <v>18347</v>
      </c>
    </row>
    <row r="6444" spans="1:2">
      <c r="A6444">
        <v>11343</v>
      </c>
      <c r="B6444" t="s">
        <v>18348</v>
      </c>
    </row>
    <row r="6445" spans="1:2">
      <c r="A6445">
        <v>11344</v>
      </c>
      <c r="B6445" t="s">
        <v>18349</v>
      </c>
    </row>
    <row r="6446" spans="1:2">
      <c r="A6446">
        <v>11345</v>
      </c>
      <c r="B6446" t="s">
        <v>18350</v>
      </c>
    </row>
    <row r="6447" spans="1:2">
      <c r="A6447">
        <v>11346</v>
      </c>
      <c r="B6447" t="s">
        <v>18351</v>
      </c>
    </row>
    <row r="6448" spans="1:2">
      <c r="A6448">
        <v>11347</v>
      </c>
      <c r="B6448" t="s">
        <v>18352</v>
      </c>
    </row>
    <row r="6449" spans="1:2">
      <c r="A6449">
        <v>11348</v>
      </c>
      <c r="B6449" t="s">
        <v>18353</v>
      </c>
    </row>
    <row r="6450" spans="1:2">
      <c r="A6450">
        <v>11349</v>
      </c>
      <c r="B6450" t="s">
        <v>18354</v>
      </c>
    </row>
    <row r="6451" spans="1:2">
      <c r="A6451">
        <v>11350</v>
      </c>
      <c r="B6451" t="s">
        <v>18355</v>
      </c>
    </row>
    <row r="6452" spans="1:2">
      <c r="A6452">
        <v>11351</v>
      </c>
      <c r="B6452" t="s">
        <v>18356</v>
      </c>
    </row>
    <row r="6453" spans="1:2">
      <c r="A6453">
        <v>11352</v>
      </c>
      <c r="B6453" t="s">
        <v>18357</v>
      </c>
    </row>
    <row r="6454" spans="1:2">
      <c r="A6454">
        <v>11353</v>
      </c>
      <c r="B6454" t="s">
        <v>18358</v>
      </c>
    </row>
    <row r="6455" spans="1:2">
      <c r="A6455">
        <v>11354</v>
      </c>
      <c r="B6455" t="s">
        <v>18359</v>
      </c>
    </row>
    <row r="6456" spans="1:2">
      <c r="A6456">
        <v>11355</v>
      </c>
      <c r="B6456" t="s">
        <v>18360</v>
      </c>
    </row>
    <row r="6457" spans="1:2">
      <c r="A6457">
        <v>11356</v>
      </c>
      <c r="B6457" t="s">
        <v>18361</v>
      </c>
    </row>
    <row r="6458" spans="1:2">
      <c r="A6458">
        <v>11357</v>
      </c>
      <c r="B6458" t="s">
        <v>18362</v>
      </c>
    </row>
    <row r="6459" spans="1:2">
      <c r="A6459">
        <v>11358</v>
      </c>
      <c r="B6459" t="s">
        <v>18363</v>
      </c>
    </row>
    <row r="6460" spans="1:2">
      <c r="A6460">
        <v>11359</v>
      </c>
      <c r="B6460" t="s">
        <v>18364</v>
      </c>
    </row>
    <row r="6461" spans="1:2">
      <c r="A6461">
        <v>11360</v>
      </c>
      <c r="B6461" t="s">
        <v>18365</v>
      </c>
    </row>
    <row r="6462" spans="1:2">
      <c r="A6462">
        <v>11361</v>
      </c>
      <c r="B6462" t="s">
        <v>18366</v>
      </c>
    </row>
    <row r="6463" spans="1:2">
      <c r="A6463">
        <v>11362</v>
      </c>
      <c r="B6463" t="s">
        <v>18367</v>
      </c>
    </row>
    <row r="6464" spans="1:2">
      <c r="A6464">
        <v>11363</v>
      </c>
      <c r="B6464" t="s">
        <v>18368</v>
      </c>
    </row>
    <row r="6465" spans="1:2">
      <c r="A6465">
        <v>11364</v>
      </c>
      <c r="B6465" t="s">
        <v>18369</v>
      </c>
    </row>
    <row r="6466" spans="1:2">
      <c r="A6466">
        <v>11365</v>
      </c>
      <c r="B6466" t="s">
        <v>18370</v>
      </c>
    </row>
    <row r="6467" spans="1:2">
      <c r="A6467">
        <v>11366</v>
      </c>
      <c r="B6467" t="s">
        <v>18371</v>
      </c>
    </row>
    <row r="6468" spans="1:2">
      <c r="A6468">
        <v>11367</v>
      </c>
      <c r="B6468" t="s">
        <v>18372</v>
      </c>
    </row>
    <row r="6469" spans="1:2">
      <c r="A6469">
        <v>11368</v>
      </c>
      <c r="B6469" t="s">
        <v>18373</v>
      </c>
    </row>
    <row r="6470" spans="1:2">
      <c r="A6470">
        <v>11369</v>
      </c>
      <c r="B6470" t="s">
        <v>730</v>
      </c>
    </row>
    <row r="6471" spans="1:2">
      <c r="A6471">
        <v>11370</v>
      </c>
      <c r="B6471" t="s">
        <v>18374</v>
      </c>
    </row>
    <row r="6472" spans="1:2">
      <c r="A6472">
        <v>11371</v>
      </c>
      <c r="B6472" t="s">
        <v>18375</v>
      </c>
    </row>
    <row r="6473" spans="1:2">
      <c r="A6473">
        <v>11372</v>
      </c>
      <c r="B6473" t="s">
        <v>18376</v>
      </c>
    </row>
    <row r="6474" spans="1:2">
      <c r="A6474">
        <v>11373</v>
      </c>
      <c r="B6474" t="s">
        <v>18377</v>
      </c>
    </row>
    <row r="6475" spans="1:2">
      <c r="A6475">
        <v>11374</v>
      </c>
      <c r="B6475" t="s">
        <v>18378</v>
      </c>
    </row>
    <row r="6476" spans="1:2">
      <c r="A6476">
        <v>11375</v>
      </c>
      <c r="B6476" t="s">
        <v>18379</v>
      </c>
    </row>
    <row r="6477" spans="1:2">
      <c r="A6477">
        <v>11376</v>
      </c>
      <c r="B6477" t="s">
        <v>18380</v>
      </c>
    </row>
    <row r="6478" spans="1:2">
      <c r="A6478">
        <v>11377</v>
      </c>
      <c r="B6478" t="s">
        <v>18381</v>
      </c>
    </row>
    <row r="6479" spans="1:2">
      <c r="A6479">
        <v>11378</v>
      </c>
      <c r="B6479" t="s">
        <v>18382</v>
      </c>
    </row>
    <row r="6480" spans="1:2">
      <c r="A6480">
        <v>11379</v>
      </c>
      <c r="B6480" t="s">
        <v>18383</v>
      </c>
    </row>
    <row r="6481" spans="1:2">
      <c r="A6481">
        <v>11380</v>
      </c>
      <c r="B6481" t="s">
        <v>18384</v>
      </c>
    </row>
    <row r="6482" spans="1:2">
      <c r="A6482">
        <v>11381</v>
      </c>
      <c r="B6482" t="s">
        <v>18385</v>
      </c>
    </row>
    <row r="6483" spans="1:2">
      <c r="A6483">
        <v>11382</v>
      </c>
      <c r="B6483" t="s">
        <v>18386</v>
      </c>
    </row>
    <row r="6484" spans="1:2">
      <c r="A6484">
        <v>11383</v>
      </c>
      <c r="B6484" t="s">
        <v>18387</v>
      </c>
    </row>
    <row r="6485" spans="1:2">
      <c r="A6485">
        <v>11384</v>
      </c>
      <c r="B6485" t="s">
        <v>18388</v>
      </c>
    </row>
    <row r="6486" spans="1:2">
      <c r="A6486">
        <v>11385</v>
      </c>
      <c r="B6486" t="s">
        <v>18389</v>
      </c>
    </row>
    <row r="6487" spans="1:2">
      <c r="A6487">
        <v>11386</v>
      </c>
      <c r="B6487" t="s">
        <v>18390</v>
      </c>
    </row>
    <row r="6488" spans="1:2">
      <c r="A6488">
        <v>11387</v>
      </c>
      <c r="B6488" t="s">
        <v>18391</v>
      </c>
    </row>
    <row r="6489" spans="1:2">
      <c r="A6489">
        <v>11388</v>
      </c>
      <c r="B6489" t="s">
        <v>18392</v>
      </c>
    </row>
    <row r="6490" spans="1:2">
      <c r="A6490">
        <v>11389</v>
      </c>
      <c r="B6490" t="s">
        <v>18393</v>
      </c>
    </row>
    <row r="6491" spans="1:2">
      <c r="A6491">
        <v>11390</v>
      </c>
      <c r="B6491" t="s">
        <v>18394</v>
      </c>
    </row>
    <row r="6492" spans="1:2">
      <c r="A6492">
        <v>11391</v>
      </c>
      <c r="B6492" t="s">
        <v>18395</v>
      </c>
    </row>
    <row r="6493" spans="1:2">
      <c r="A6493">
        <v>11392</v>
      </c>
      <c r="B6493" t="s">
        <v>18396</v>
      </c>
    </row>
    <row r="6494" spans="1:2">
      <c r="A6494">
        <v>11393</v>
      </c>
      <c r="B6494" t="s">
        <v>18397</v>
      </c>
    </row>
    <row r="6495" spans="1:2">
      <c r="A6495">
        <v>11394</v>
      </c>
      <c r="B6495" t="s">
        <v>18398</v>
      </c>
    </row>
    <row r="6496" spans="1:2">
      <c r="A6496">
        <v>11395</v>
      </c>
      <c r="B6496" t="s">
        <v>18399</v>
      </c>
    </row>
    <row r="6497" spans="1:2">
      <c r="A6497">
        <v>11396</v>
      </c>
      <c r="B6497" t="s">
        <v>18400</v>
      </c>
    </row>
    <row r="6498" spans="1:2">
      <c r="A6498">
        <v>11397</v>
      </c>
      <c r="B6498" t="s">
        <v>18401</v>
      </c>
    </row>
    <row r="6499" spans="1:2">
      <c r="A6499">
        <v>11398</v>
      </c>
      <c r="B6499" t="s">
        <v>18402</v>
      </c>
    </row>
    <row r="6500" spans="1:2">
      <c r="A6500">
        <v>11399</v>
      </c>
      <c r="B6500" t="s">
        <v>18403</v>
      </c>
    </row>
    <row r="6501" spans="1:2">
      <c r="A6501">
        <v>11400</v>
      </c>
      <c r="B6501" t="s">
        <v>18404</v>
      </c>
    </row>
    <row r="6502" spans="1:2">
      <c r="A6502">
        <v>11401</v>
      </c>
      <c r="B6502" t="s">
        <v>18405</v>
      </c>
    </row>
    <row r="6503" spans="1:2">
      <c r="A6503">
        <v>11402</v>
      </c>
      <c r="B6503" t="s">
        <v>18406</v>
      </c>
    </row>
    <row r="6504" spans="1:2">
      <c r="A6504">
        <v>11403</v>
      </c>
      <c r="B6504" t="s">
        <v>18407</v>
      </c>
    </row>
    <row r="6505" spans="1:2">
      <c r="A6505">
        <v>11404</v>
      </c>
      <c r="B6505" t="s">
        <v>18408</v>
      </c>
    </row>
    <row r="6506" spans="1:2">
      <c r="A6506">
        <v>11405</v>
      </c>
      <c r="B6506" t="s">
        <v>18409</v>
      </c>
    </row>
    <row r="6507" spans="1:2">
      <c r="A6507">
        <v>11406</v>
      </c>
      <c r="B6507" t="s">
        <v>18410</v>
      </c>
    </row>
    <row r="6508" spans="1:2">
      <c r="A6508">
        <v>11407</v>
      </c>
      <c r="B6508" t="s">
        <v>18411</v>
      </c>
    </row>
    <row r="6509" spans="1:2">
      <c r="A6509">
        <v>11408</v>
      </c>
      <c r="B6509" t="s">
        <v>565</v>
      </c>
    </row>
    <row r="6510" spans="1:2">
      <c r="A6510">
        <v>11409</v>
      </c>
      <c r="B6510" t="s">
        <v>245</v>
      </c>
    </row>
    <row r="6511" spans="1:2">
      <c r="A6511">
        <v>11410</v>
      </c>
      <c r="B6511" t="s">
        <v>18412</v>
      </c>
    </row>
    <row r="6512" spans="1:2">
      <c r="A6512">
        <v>11411</v>
      </c>
      <c r="B6512" t="s">
        <v>18413</v>
      </c>
    </row>
    <row r="6513" spans="1:2">
      <c r="A6513">
        <v>11412</v>
      </c>
      <c r="B6513" t="s">
        <v>18414</v>
      </c>
    </row>
    <row r="6514" spans="1:2">
      <c r="A6514">
        <v>11413</v>
      </c>
      <c r="B6514" t="s">
        <v>18415</v>
      </c>
    </row>
    <row r="6515" spans="1:2">
      <c r="A6515">
        <v>11414</v>
      </c>
      <c r="B6515" t="s">
        <v>18416</v>
      </c>
    </row>
    <row r="6516" spans="1:2">
      <c r="A6516">
        <v>11415</v>
      </c>
      <c r="B6516" t="s">
        <v>18417</v>
      </c>
    </row>
    <row r="6517" spans="1:2">
      <c r="A6517">
        <v>11416</v>
      </c>
      <c r="B6517" t="s">
        <v>18418</v>
      </c>
    </row>
    <row r="6518" spans="1:2">
      <c r="A6518">
        <v>11417</v>
      </c>
      <c r="B6518" t="s">
        <v>18419</v>
      </c>
    </row>
    <row r="6519" spans="1:2">
      <c r="A6519">
        <v>11418</v>
      </c>
      <c r="B6519" t="s">
        <v>18420</v>
      </c>
    </row>
    <row r="6520" spans="1:2">
      <c r="A6520">
        <v>11419</v>
      </c>
      <c r="B6520" t="s">
        <v>18421</v>
      </c>
    </row>
    <row r="6521" spans="1:2">
      <c r="A6521">
        <v>11420</v>
      </c>
      <c r="B6521" t="s">
        <v>18422</v>
      </c>
    </row>
    <row r="6522" spans="1:2">
      <c r="A6522">
        <v>11421</v>
      </c>
      <c r="B6522" t="s">
        <v>18423</v>
      </c>
    </row>
    <row r="6523" spans="1:2">
      <c r="A6523">
        <v>11422</v>
      </c>
      <c r="B6523" t="s">
        <v>18424</v>
      </c>
    </row>
    <row r="6524" spans="1:2">
      <c r="A6524">
        <v>11423</v>
      </c>
      <c r="B6524" s="2">
        <v>40231</v>
      </c>
    </row>
    <row r="6525" spans="1:2">
      <c r="A6525">
        <v>11424</v>
      </c>
      <c r="B6525" t="s">
        <v>18425</v>
      </c>
    </row>
    <row r="6526" spans="1:2">
      <c r="A6526">
        <v>11425</v>
      </c>
      <c r="B6526" t="s">
        <v>18426</v>
      </c>
    </row>
    <row r="6527" spans="1:2">
      <c r="A6527">
        <v>11426</v>
      </c>
      <c r="B6527" t="s">
        <v>18427</v>
      </c>
    </row>
    <row r="6528" spans="1:2">
      <c r="A6528">
        <v>11427</v>
      </c>
      <c r="B6528" t="s">
        <v>18428</v>
      </c>
    </row>
    <row r="6529" spans="1:2">
      <c r="A6529">
        <v>11428</v>
      </c>
      <c r="B6529" t="s">
        <v>18429</v>
      </c>
    </row>
    <row r="6530" spans="1:2">
      <c r="A6530">
        <v>11429</v>
      </c>
      <c r="B6530" t="s">
        <v>18430</v>
      </c>
    </row>
    <row r="6531" spans="1:2">
      <c r="A6531">
        <v>11430</v>
      </c>
      <c r="B6531" t="s">
        <v>18431</v>
      </c>
    </row>
    <row r="6532" spans="1:2">
      <c r="A6532">
        <v>11431</v>
      </c>
      <c r="B6532" t="s">
        <v>18432</v>
      </c>
    </row>
    <row r="6533" spans="1:2">
      <c r="A6533">
        <v>11432</v>
      </c>
      <c r="B6533" t="s">
        <v>18433</v>
      </c>
    </row>
    <row r="6534" spans="1:2">
      <c r="A6534">
        <v>11433</v>
      </c>
      <c r="B6534" t="s">
        <v>18434</v>
      </c>
    </row>
    <row r="6535" spans="1:2">
      <c r="A6535">
        <v>11434</v>
      </c>
      <c r="B6535" t="s">
        <v>18435</v>
      </c>
    </row>
    <row r="6536" spans="1:2">
      <c r="A6536">
        <v>11435</v>
      </c>
      <c r="B6536" t="s">
        <v>18436</v>
      </c>
    </row>
    <row r="6537" spans="1:2">
      <c r="A6537">
        <v>11436</v>
      </c>
      <c r="B6537" t="s">
        <v>18437</v>
      </c>
    </row>
    <row r="6538" spans="1:2">
      <c r="A6538">
        <v>11437</v>
      </c>
      <c r="B6538" t="s">
        <v>18438</v>
      </c>
    </row>
    <row r="6539" spans="1:2">
      <c r="A6539">
        <v>11438</v>
      </c>
      <c r="B6539" t="s">
        <v>18439</v>
      </c>
    </row>
    <row r="6540" spans="1:2">
      <c r="A6540">
        <v>11439</v>
      </c>
      <c r="B6540" t="s">
        <v>18440</v>
      </c>
    </row>
    <row r="6541" spans="1:2">
      <c r="A6541">
        <v>11440</v>
      </c>
      <c r="B6541" t="s">
        <v>18441</v>
      </c>
    </row>
    <row r="6542" spans="1:2">
      <c r="A6542">
        <v>11441</v>
      </c>
      <c r="B6542" t="s">
        <v>18442</v>
      </c>
    </row>
    <row r="6543" spans="1:2">
      <c r="A6543">
        <v>11442</v>
      </c>
      <c r="B6543" t="s">
        <v>18443</v>
      </c>
    </row>
    <row r="6544" spans="1:2">
      <c r="A6544">
        <v>11443</v>
      </c>
      <c r="B6544" t="s">
        <v>18444</v>
      </c>
    </row>
    <row r="6545" spans="1:2">
      <c r="A6545">
        <v>11444</v>
      </c>
      <c r="B6545" t="s">
        <v>18445</v>
      </c>
    </row>
    <row r="6546" spans="1:2">
      <c r="A6546">
        <v>11445</v>
      </c>
      <c r="B6546" t="s">
        <v>18446</v>
      </c>
    </row>
    <row r="6547" spans="1:2">
      <c r="A6547">
        <v>11446</v>
      </c>
      <c r="B6547" t="s">
        <v>18447</v>
      </c>
    </row>
    <row r="6548" spans="1:2">
      <c r="A6548">
        <v>11447</v>
      </c>
      <c r="B6548" t="s">
        <v>18448</v>
      </c>
    </row>
    <row r="6549" spans="1:2">
      <c r="A6549">
        <v>11448</v>
      </c>
      <c r="B6549" t="s">
        <v>18449</v>
      </c>
    </row>
    <row r="6550" spans="1:2">
      <c r="A6550">
        <v>11449</v>
      </c>
      <c r="B6550" t="s">
        <v>18450</v>
      </c>
    </row>
    <row r="6551" spans="1:2">
      <c r="A6551">
        <v>11450</v>
      </c>
      <c r="B6551" t="s">
        <v>18451</v>
      </c>
    </row>
    <row r="6552" spans="1:2">
      <c r="A6552">
        <v>11451</v>
      </c>
      <c r="B6552" t="s">
        <v>18452</v>
      </c>
    </row>
    <row r="6553" spans="1:2">
      <c r="A6553">
        <v>11452</v>
      </c>
      <c r="B6553" t="s">
        <v>18453</v>
      </c>
    </row>
    <row r="6554" spans="1:2">
      <c r="A6554">
        <v>11453</v>
      </c>
      <c r="B6554" t="s">
        <v>18454</v>
      </c>
    </row>
    <row r="6555" spans="1:2">
      <c r="A6555">
        <v>11454</v>
      </c>
      <c r="B6555" t="s">
        <v>18455</v>
      </c>
    </row>
    <row r="6556" spans="1:2">
      <c r="A6556">
        <v>11455</v>
      </c>
      <c r="B6556" t="s">
        <v>18456</v>
      </c>
    </row>
    <row r="6557" spans="1:2">
      <c r="A6557">
        <v>11456</v>
      </c>
      <c r="B6557" t="s">
        <v>168</v>
      </c>
    </row>
    <row r="6558" spans="1:2">
      <c r="A6558">
        <v>11457</v>
      </c>
      <c r="B6558" t="s">
        <v>18457</v>
      </c>
    </row>
    <row r="6559" spans="1:2">
      <c r="A6559">
        <v>11458</v>
      </c>
      <c r="B6559" t="s">
        <v>18458</v>
      </c>
    </row>
    <row r="6560" spans="1:2">
      <c r="A6560">
        <v>11459</v>
      </c>
      <c r="B6560" t="s">
        <v>18459</v>
      </c>
    </row>
    <row r="6561" spans="1:2">
      <c r="A6561">
        <v>11460</v>
      </c>
      <c r="B6561" t="s">
        <v>18460</v>
      </c>
    </row>
    <row r="6562" spans="1:2">
      <c r="A6562">
        <v>11461</v>
      </c>
      <c r="B6562" t="s">
        <v>18461</v>
      </c>
    </row>
    <row r="6563" spans="1:2">
      <c r="A6563">
        <v>11462</v>
      </c>
      <c r="B6563" t="s">
        <v>18462</v>
      </c>
    </row>
    <row r="6564" spans="1:2">
      <c r="A6564">
        <v>11463</v>
      </c>
      <c r="B6564" t="s">
        <v>18463</v>
      </c>
    </row>
    <row r="6565" spans="1:2">
      <c r="A6565">
        <v>11464</v>
      </c>
      <c r="B6565" t="s">
        <v>18464</v>
      </c>
    </row>
    <row r="6566" spans="1:2">
      <c r="A6566">
        <v>11465</v>
      </c>
      <c r="B6566" t="s">
        <v>18465</v>
      </c>
    </row>
    <row r="6567" spans="1:2">
      <c r="A6567">
        <v>11466</v>
      </c>
      <c r="B6567" t="s">
        <v>18466</v>
      </c>
    </row>
    <row r="6568" spans="1:2">
      <c r="A6568">
        <v>11467</v>
      </c>
      <c r="B6568" t="s">
        <v>18467</v>
      </c>
    </row>
    <row r="6569" spans="1:2">
      <c r="A6569">
        <v>11468</v>
      </c>
      <c r="B6569" t="s">
        <v>18468</v>
      </c>
    </row>
    <row r="6570" spans="1:2">
      <c r="A6570">
        <v>11469</v>
      </c>
      <c r="B6570" t="s">
        <v>18469</v>
      </c>
    </row>
    <row r="6571" spans="1:2">
      <c r="A6571">
        <v>11470</v>
      </c>
      <c r="B6571" t="s">
        <v>18470</v>
      </c>
    </row>
    <row r="6572" spans="1:2">
      <c r="A6572">
        <v>11471</v>
      </c>
      <c r="B6572" t="s">
        <v>18471</v>
      </c>
    </row>
    <row r="6573" spans="1:2">
      <c r="A6573">
        <v>11472</v>
      </c>
      <c r="B6573" t="s">
        <v>18472</v>
      </c>
    </row>
    <row r="6574" spans="1:2">
      <c r="A6574">
        <v>11473</v>
      </c>
      <c r="B6574" t="s">
        <v>18473</v>
      </c>
    </row>
    <row r="6575" spans="1:2">
      <c r="A6575">
        <v>11474</v>
      </c>
      <c r="B6575" t="s">
        <v>18474</v>
      </c>
    </row>
    <row r="6576" spans="1:2">
      <c r="A6576">
        <v>11475</v>
      </c>
      <c r="B6576" t="s">
        <v>18475</v>
      </c>
    </row>
    <row r="6577" spans="1:2">
      <c r="A6577">
        <v>11476</v>
      </c>
      <c r="B6577" t="s">
        <v>18476</v>
      </c>
    </row>
    <row r="6578" spans="1:2">
      <c r="A6578">
        <v>11477</v>
      </c>
      <c r="B6578" t="s">
        <v>2167</v>
      </c>
    </row>
    <row r="6579" spans="1:2">
      <c r="A6579">
        <v>11478</v>
      </c>
      <c r="B6579" t="s">
        <v>18477</v>
      </c>
    </row>
    <row r="6580" spans="1:2">
      <c r="A6580">
        <v>11479</v>
      </c>
      <c r="B6580" t="s">
        <v>18478</v>
      </c>
    </row>
    <row r="6581" spans="1:2">
      <c r="A6581">
        <v>11480</v>
      </c>
      <c r="B6581" t="s">
        <v>18479</v>
      </c>
    </row>
    <row r="6582" spans="1:2">
      <c r="A6582">
        <v>11481</v>
      </c>
      <c r="B6582" t="s">
        <v>18480</v>
      </c>
    </row>
    <row r="6583" spans="1:2">
      <c r="A6583">
        <v>11482</v>
      </c>
      <c r="B6583" t="s">
        <v>18481</v>
      </c>
    </row>
    <row r="6584" spans="1:2">
      <c r="A6584">
        <v>11483</v>
      </c>
      <c r="B6584" t="s">
        <v>18482</v>
      </c>
    </row>
    <row r="6585" spans="1:2">
      <c r="A6585">
        <v>11484</v>
      </c>
      <c r="B6585" t="s">
        <v>18483</v>
      </c>
    </row>
    <row r="6586" spans="1:2">
      <c r="A6586">
        <v>11485</v>
      </c>
      <c r="B6586" t="s">
        <v>2104</v>
      </c>
    </row>
    <row r="6587" spans="1:2">
      <c r="A6587">
        <v>11486</v>
      </c>
      <c r="B6587" t="s">
        <v>18484</v>
      </c>
    </row>
    <row r="6588" spans="1:2">
      <c r="A6588">
        <v>11487</v>
      </c>
      <c r="B6588" t="s">
        <v>18485</v>
      </c>
    </row>
    <row r="6589" spans="1:2">
      <c r="A6589">
        <v>11488</v>
      </c>
      <c r="B6589" t="s">
        <v>18486</v>
      </c>
    </row>
    <row r="6590" spans="1:2">
      <c r="A6590">
        <v>11489</v>
      </c>
      <c r="B6590">
        <v>1705</v>
      </c>
    </row>
    <row r="6591" spans="1:2">
      <c r="A6591">
        <v>11490</v>
      </c>
      <c r="B6591" t="s">
        <v>18487</v>
      </c>
    </row>
    <row r="6592" spans="1:2">
      <c r="A6592">
        <v>11491</v>
      </c>
      <c r="B6592" t="s">
        <v>18488</v>
      </c>
    </row>
    <row r="6593" spans="1:2">
      <c r="A6593">
        <v>11492</v>
      </c>
      <c r="B6593">
        <v>1215</v>
      </c>
    </row>
    <row r="6594" spans="1:2">
      <c r="A6594">
        <v>11493</v>
      </c>
      <c r="B6594" t="s">
        <v>18489</v>
      </c>
    </row>
    <row r="6595" spans="1:2">
      <c r="A6595">
        <v>11494</v>
      </c>
      <c r="B6595" t="s">
        <v>18490</v>
      </c>
    </row>
    <row r="6596" spans="1:2">
      <c r="A6596">
        <v>11495</v>
      </c>
      <c r="B6596" t="s">
        <v>18491</v>
      </c>
    </row>
    <row r="6597" spans="1:2">
      <c r="A6597">
        <v>11496</v>
      </c>
      <c r="B6597" t="s">
        <v>18492</v>
      </c>
    </row>
    <row r="6598" spans="1:2">
      <c r="A6598">
        <v>11497</v>
      </c>
      <c r="B6598" t="s">
        <v>18493</v>
      </c>
    </row>
    <row r="6599" spans="1:2">
      <c r="A6599">
        <v>11498</v>
      </c>
      <c r="B6599" t="s">
        <v>18494</v>
      </c>
    </row>
    <row r="6600" spans="1:2">
      <c r="A6600">
        <v>11499</v>
      </c>
      <c r="B6600" t="s">
        <v>18495</v>
      </c>
    </row>
    <row r="6601" spans="1:2">
      <c r="A6601">
        <v>11500</v>
      </c>
      <c r="B6601" t="s">
        <v>18496</v>
      </c>
    </row>
    <row r="6602" spans="1:2">
      <c r="A6602">
        <v>11501</v>
      </c>
      <c r="B6602" t="s">
        <v>18497</v>
      </c>
    </row>
    <row r="6603" spans="1:2">
      <c r="A6603">
        <v>11502</v>
      </c>
      <c r="B6603" t="s">
        <v>18498</v>
      </c>
    </row>
    <row r="6604" spans="1:2">
      <c r="A6604">
        <v>11503</v>
      </c>
      <c r="B6604" t="s">
        <v>18499</v>
      </c>
    </row>
    <row r="6605" spans="1:2">
      <c r="A6605">
        <v>11504</v>
      </c>
      <c r="B6605" t="s">
        <v>776</v>
      </c>
    </row>
    <row r="6606" spans="1:2">
      <c r="A6606">
        <v>11505</v>
      </c>
      <c r="B6606" t="s">
        <v>426</v>
      </c>
    </row>
    <row r="6607" spans="1:2">
      <c r="A6607">
        <v>11506</v>
      </c>
      <c r="B6607" t="s">
        <v>18500</v>
      </c>
    </row>
    <row r="6608" spans="1:2">
      <c r="A6608">
        <v>11507</v>
      </c>
      <c r="B6608" t="s">
        <v>18501</v>
      </c>
    </row>
    <row r="6609" spans="1:2">
      <c r="A6609">
        <v>11508</v>
      </c>
      <c r="B6609" t="s">
        <v>18502</v>
      </c>
    </row>
    <row r="6610" spans="1:2">
      <c r="A6610">
        <v>11509</v>
      </c>
      <c r="B6610" t="s">
        <v>18503</v>
      </c>
    </row>
    <row r="6611" spans="1:2">
      <c r="A6611">
        <v>11510</v>
      </c>
      <c r="B6611" t="s">
        <v>18504</v>
      </c>
    </row>
    <row r="6612" spans="1:2">
      <c r="A6612">
        <v>11511</v>
      </c>
      <c r="B6612" t="s">
        <v>18505</v>
      </c>
    </row>
    <row r="6613" spans="1:2">
      <c r="A6613">
        <v>11512</v>
      </c>
      <c r="B6613" t="s">
        <v>18506</v>
      </c>
    </row>
    <row r="6614" spans="1:2">
      <c r="A6614">
        <v>11513</v>
      </c>
      <c r="B6614" t="s">
        <v>18507</v>
      </c>
    </row>
    <row r="6615" spans="1:2">
      <c r="A6615">
        <v>11514</v>
      </c>
      <c r="B6615" t="s">
        <v>18508</v>
      </c>
    </row>
    <row r="6616" spans="1:2">
      <c r="A6616">
        <v>11515</v>
      </c>
      <c r="B6616" t="s">
        <v>18509</v>
      </c>
    </row>
    <row r="6617" spans="1:2">
      <c r="A6617">
        <v>11516</v>
      </c>
      <c r="B6617">
        <v>1824</v>
      </c>
    </row>
    <row r="6618" spans="1:2">
      <c r="A6618">
        <v>11517</v>
      </c>
      <c r="B6618" t="s">
        <v>739</v>
      </c>
    </row>
    <row r="6619" spans="1:2">
      <c r="A6619">
        <v>11518</v>
      </c>
      <c r="B6619" t="s">
        <v>18510</v>
      </c>
    </row>
    <row r="6620" spans="1:2">
      <c r="A6620">
        <v>11519</v>
      </c>
      <c r="B6620" t="s">
        <v>18511</v>
      </c>
    </row>
    <row r="6621" spans="1:2">
      <c r="A6621">
        <v>11520</v>
      </c>
      <c r="B6621" t="s">
        <v>18512</v>
      </c>
    </row>
    <row r="6622" spans="1:2">
      <c r="A6622">
        <v>11521</v>
      </c>
      <c r="B6622" t="s">
        <v>18513</v>
      </c>
    </row>
    <row r="6623" spans="1:2">
      <c r="A6623">
        <v>11522</v>
      </c>
      <c r="B6623" t="s">
        <v>18514</v>
      </c>
    </row>
    <row r="6624" spans="1:2">
      <c r="A6624">
        <v>11523</v>
      </c>
      <c r="B6624" t="s">
        <v>18515</v>
      </c>
    </row>
    <row r="6625" spans="1:2">
      <c r="A6625">
        <v>11524</v>
      </c>
      <c r="B6625" t="s">
        <v>18516</v>
      </c>
    </row>
    <row r="6626" spans="1:2">
      <c r="A6626">
        <v>11525</v>
      </c>
      <c r="B6626" t="s">
        <v>18517</v>
      </c>
    </row>
    <row r="6627" spans="1:2">
      <c r="A6627">
        <v>11526</v>
      </c>
      <c r="B6627" t="s">
        <v>18518</v>
      </c>
    </row>
    <row r="6628" spans="1:2">
      <c r="A6628">
        <v>11527</v>
      </c>
      <c r="B6628" t="s">
        <v>18519</v>
      </c>
    </row>
    <row r="6629" spans="1:2">
      <c r="A6629">
        <v>11528</v>
      </c>
      <c r="B6629" t="s">
        <v>18520</v>
      </c>
    </row>
    <row r="6630" spans="1:2">
      <c r="A6630">
        <v>11529</v>
      </c>
      <c r="B6630" t="s">
        <v>18521</v>
      </c>
    </row>
    <row r="6631" spans="1:2">
      <c r="A6631">
        <v>11530</v>
      </c>
      <c r="B6631" t="s">
        <v>18522</v>
      </c>
    </row>
    <row r="6632" spans="1:2">
      <c r="A6632">
        <v>11531</v>
      </c>
      <c r="B6632" t="s">
        <v>18523</v>
      </c>
    </row>
    <row r="6633" spans="1:2">
      <c r="A6633">
        <v>11532</v>
      </c>
      <c r="B6633" t="s">
        <v>18524</v>
      </c>
    </row>
    <row r="6634" spans="1:2">
      <c r="A6634">
        <v>11533</v>
      </c>
      <c r="B6634" t="s">
        <v>18525</v>
      </c>
    </row>
    <row r="6635" spans="1:2">
      <c r="A6635">
        <v>11534</v>
      </c>
      <c r="B6635" t="s">
        <v>893</v>
      </c>
    </row>
    <row r="6636" spans="1:2">
      <c r="A6636">
        <v>11535</v>
      </c>
      <c r="B6636" t="s">
        <v>18526</v>
      </c>
    </row>
    <row r="6637" spans="1:2">
      <c r="A6637">
        <v>11536</v>
      </c>
      <c r="B6637" t="s">
        <v>18527</v>
      </c>
    </row>
    <row r="6638" spans="1:2">
      <c r="A6638">
        <v>11537</v>
      </c>
      <c r="B6638" t="s">
        <v>18528</v>
      </c>
    </row>
    <row r="6639" spans="1:2">
      <c r="A6639">
        <v>11538</v>
      </c>
      <c r="B6639" t="s">
        <v>18529</v>
      </c>
    </row>
    <row r="6640" spans="1:2">
      <c r="A6640">
        <v>11539</v>
      </c>
      <c r="B6640" t="s">
        <v>18530</v>
      </c>
    </row>
    <row r="6641" spans="1:2">
      <c r="A6641">
        <v>11540</v>
      </c>
      <c r="B6641" t="s">
        <v>18531</v>
      </c>
    </row>
    <row r="6642" spans="1:2">
      <c r="A6642">
        <v>11541</v>
      </c>
      <c r="B6642" t="s">
        <v>18532</v>
      </c>
    </row>
    <row r="6643" spans="1:2">
      <c r="A6643">
        <v>11542</v>
      </c>
      <c r="B6643" t="s">
        <v>18533</v>
      </c>
    </row>
    <row r="6644" spans="1:2">
      <c r="A6644">
        <v>11543</v>
      </c>
      <c r="B6644" t="s">
        <v>18534</v>
      </c>
    </row>
    <row r="6645" spans="1:2">
      <c r="A6645">
        <v>11544</v>
      </c>
      <c r="B6645" t="s">
        <v>18535</v>
      </c>
    </row>
    <row r="6646" spans="1:2">
      <c r="A6646">
        <v>11545</v>
      </c>
      <c r="B6646" t="s">
        <v>18536</v>
      </c>
    </row>
    <row r="6647" spans="1:2">
      <c r="A6647">
        <v>11546</v>
      </c>
      <c r="B6647" t="s">
        <v>18537</v>
      </c>
    </row>
    <row r="6648" spans="1:2">
      <c r="A6648">
        <v>11547</v>
      </c>
      <c r="B6648" t="s">
        <v>18538</v>
      </c>
    </row>
    <row r="6649" spans="1:2">
      <c r="A6649">
        <v>11548</v>
      </c>
      <c r="B6649" t="s">
        <v>18539</v>
      </c>
    </row>
    <row r="6650" spans="1:2">
      <c r="A6650">
        <v>11549</v>
      </c>
      <c r="B6650" t="s">
        <v>18540</v>
      </c>
    </row>
    <row r="6651" spans="1:2">
      <c r="A6651">
        <v>11550</v>
      </c>
      <c r="B6651" t="s">
        <v>18541</v>
      </c>
    </row>
    <row r="6652" spans="1:2">
      <c r="A6652">
        <v>11551</v>
      </c>
      <c r="B6652" t="s">
        <v>18542</v>
      </c>
    </row>
    <row r="6653" spans="1:2">
      <c r="A6653">
        <v>11552</v>
      </c>
      <c r="B6653" t="s">
        <v>18543</v>
      </c>
    </row>
    <row r="6654" spans="1:2">
      <c r="A6654">
        <v>11553</v>
      </c>
      <c r="B6654" t="s">
        <v>18544</v>
      </c>
    </row>
    <row r="6655" spans="1:2">
      <c r="A6655">
        <v>11554</v>
      </c>
      <c r="B6655" t="s">
        <v>18545</v>
      </c>
    </row>
    <row r="6656" spans="1:2">
      <c r="A6656">
        <v>11555</v>
      </c>
      <c r="B6656" t="s">
        <v>18546</v>
      </c>
    </row>
    <row r="6657" spans="1:2">
      <c r="A6657">
        <v>11556</v>
      </c>
      <c r="B6657" t="s">
        <v>18547</v>
      </c>
    </row>
    <row r="6658" spans="1:2">
      <c r="A6658">
        <v>11557</v>
      </c>
      <c r="B6658" t="s">
        <v>18548</v>
      </c>
    </row>
    <row r="6659" spans="1:2">
      <c r="A6659">
        <v>11558</v>
      </c>
      <c r="B6659" t="s">
        <v>18549</v>
      </c>
    </row>
    <row r="6660" spans="1:2">
      <c r="A6660">
        <v>11559</v>
      </c>
      <c r="B6660" t="s">
        <v>18550</v>
      </c>
    </row>
    <row r="6661" spans="1:2">
      <c r="A6661">
        <v>11560</v>
      </c>
      <c r="B6661" t="s">
        <v>18551</v>
      </c>
    </row>
    <row r="6662" spans="1:2">
      <c r="A6662">
        <v>11561</v>
      </c>
      <c r="B6662" t="s">
        <v>18552</v>
      </c>
    </row>
    <row r="6663" spans="1:2">
      <c r="A6663">
        <v>11562</v>
      </c>
      <c r="B6663" t="s">
        <v>18553</v>
      </c>
    </row>
    <row r="6664" spans="1:2">
      <c r="A6664">
        <v>11563</v>
      </c>
      <c r="B6664" t="s">
        <v>18554</v>
      </c>
    </row>
    <row r="6665" spans="1:2">
      <c r="A6665">
        <v>11564</v>
      </c>
      <c r="B6665" t="s">
        <v>18555</v>
      </c>
    </row>
    <row r="6666" spans="1:2">
      <c r="A6666">
        <v>11565</v>
      </c>
      <c r="B6666" t="s">
        <v>18556</v>
      </c>
    </row>
    <row r="6667" spans="1:2">
      <c r="A6667">
        <v>11566</v>
      </c>
      <c r="B6667" t="s">
        <v>18557</v>
      </c>
    </row>
    <row r="6668" spans="1:2">
      <c r="A6668">
        <v>11567</v>
      </c>
      <c r="B6668" t="s">
        <v>18558</v>
      </c>
    </row>
    <row r="6669" spans="1:2">
      <c r="A6669">
        <v>11568</v>
      </c>
      <c r="B6669" t="s">
        <v>18559</v>
      </c>
    </row>
    <row r="6670" spans="1:2">
      <c r="A6670">
        <v>11569</v>
      </c>
      <c r="B6670" t="s">
        <v>18560</v>
      </c>
    </row>
    <row r="6671" spans="1:2">
      <c r="A6671">
        <v>11570</v>
      </c>
      <c r="B6671" t="s">
        <v>18561</v>
      </c>
    </row>
    <row r="6672" spans="1:2">
      <c r="A6672">
        <v>11571</v>
      </c>
      <c r="B6672" t="s">
        <v>18562</v>
      </c>
    </row>
    <row r="6673" spans="1:2">
      <c r="A6673">
        <v>11572</v>
      </c>
      <c r="B6673" t="s">
        <v>18563</v>
      </c>
    </row>
    <row r="6674" spans="1:2">
      <c r="A6674">
        <v>11573</v>
      </c>
      <c r="B6674" t="s">
        <v>18564</v>
      </c>
    </row>
    <row r="6675" spans="1:2">
      <c r="A6675">
        <v>11574</v>
      </c>
      <c r="B6675" t="s">
        <v>551</v>
      </c>
    </row>
    <row r="6676" spans="1:2">
      <c r="A6676">
        <v>11575</v>
      </c>
      <c r="B6676" t="s">
        <v>288</v>
      </c>
    </row>
    <row r="6677" spans="1:2">
      <c r="A6677">
        <v>11576</v>
      </c>
      <c r="B6677" t="s">
        <v>2060</v>
      </c>
    </row>
    <row r="6678" spans="1:2">
      <c r="A6678">
        <v>11577</v>
      </c>
      <c r="B6678" t="s">
        <v>18565</v>
      </c>
    </row>
    <row r="6679" spans="1:2">
      <c r="A6679">
        <v>11578</v>
      </c>
      <c r="B6679" t="s">
        <v>18566</v>
      </c>
    </row>
    <row r="6680" spans="1:2">
      <c r="A6680">
        <v>11579</v>
      </c>
      <c r="B6680" t="s">
        <v>18567</v>
      </c>
    </row>
    <row r="6681" spans="1:2">
      <c r="A6681">
        <v>11580</v>
      </c>
      <c r="B6681" t="s">
        <v>18568</v>
      </c>
    </row>
    <row r="6682" spans="1:2">
      <c r="A6682">
        <v>11581</v>
      </c>
      <c r="B6682" t="s">
        <v>18569</v>
      </c>
    </row>
    <row r="6683" spans="1:2">
      <c r="A6683">
        <v>11582</v>
      </c>
      <c r="B6683" t="s">
        <v>18570</v>
      </c>
    </row>
    <row r="6684" spans="1:2">
      <c r="A6684">
        <v>11583</v>
      </c>
      <c r="B6684" t="s">
        <v>18571</v>
      </c>
    </row>
    <row r="6685" spans="1:2">
      <c r="A6685">
        <v>11584</v>
      </c>
      <c r="B6685" t="s">
        <v>18572</v>
      </c>
    </row>
    <row r="6686" spans="1:2">
      <c r="A6686">
        <v>11585</v>
      </c>
      <c r="B6686" t="s">
        <v>18573</v>
      </c>
    </row>
    <row r="6687" spans="1:2">
      <c r="A6687">
        <v>11586</v>
      </c>
      <c r="B6687" t="s">
        <v>18574</v>
      </c>
    </row>
    <row r="6688" spans="1:2">
      <c r="A6688">
        <v>11587</v>
      </c>
      <c r="B6688" t="s">
        <v>719</v>
      </c>
    </row>
    <row r="6689" spans="1:2">
      <c r="A6689">
        <v>11588</v>
      </c>
      <c r="B6689" t="s">
        <v>18575</v>
      </c>
    </row>
    <row r="6690" spans="1:2">
      <c r="A6690">
        <v>11589</v>
      </c>
      <c r="B6690" t="s">
        <v>18576</v>
      </c>
    </row>
    <row r="6691" spans="1:2">
      <c r="A6691">
        <v>11590</v>
      </c>
      <c r="B6691" t="s">
        <v>18577</v>
      </c>
    </row>
    <row r="6692" spans="1:2">
      <c r="A6692">
        <v>11591</v>
      </c>
      <c r="B6692" t="s">
        <v>18578</v>
      </c>
    </row>
    <row r="6693" spans="1:2">
      <c r="A6693">
        <v>11592</v>
      </c>
      <c r="B6693" t="s">
        <v>18579</v>
      </c>
    </row>
    <row r="6694" spans="1:2">
      <c r="A6694">
        <v>11593</v>
      </c>
      <c r="B6694" t="s">
        <v>18580</v>
      </c>
    </row>
    <row r="6695" spans="1:2">
      <c r="A6695">
        <v>11594</v>
      </c>
      <c r="B6695" t="s">
        <v>18581</v>
      </c>
    </row>
    <row r="6696" spans="1:2">
      <c r="A6696">
        <v>11595</v>
      </c>
      <c r="B6696" t="s">
        <v>18582</v>
      </c>
    </row>
    <row r="6697" spans="1:2">
      <c r="A6697">
        <v>11596</v>
      </c>
      <c r="B6697" t="s">
        <v>18583</v>
      </c>
    </row>
    <row r="6698" spans="1:2">
      <c r="A6698">
        <v>11597</v>
      </c>
      <c r="B6698" t="s">
        <v>18584</v>
      </c>
    </row>
    <row r="6699" spans="1:2">
      <c r="A6699">
        <v>11598</v>
      </c>
      <c r="B6699" t="s">
        <v>18585</v>
      </c>
    </row>
    <row r="6700" spans="1:2">
      <c r="A6700">
        <v>11599</v>
      </c>
      <c r="B6700" t="s">
        <v>18586</v>
      </c>
    </row>
    <row r="6701" spans="1:2">
      <c r="A6701">
        <v>11600</v>
      </c>
      <c r="B6701" t="s">
        <v>18587</v>
      </c>
    </row>
    <row r="6702" spans="1:2">
      <c r="A6702">
        <v>11601</v>
      </c>
      <c r="B6702" t="s">
        <v>18588</v>
      </c>
    </row>
    <row r="6703" spans="1:2">
      <c r="A6703">
        <v>11602</v>
      </c>
      <c r="B6703" t="s">
        <v>18589</v>
      </c>
    </row>
    <row r="6704" spans="1:2">
      <c r="A6704">
        <v>11603</v>
      </c>
      <c r="B6704" t="s">
        <v>18590</v>
      </c>
    </row>
    <row r="6705" spans="1:2">
      <c r="A6705">
        <v>11604</v>
      </c>
      <c r="B6705" t="s">
        <v>18591</v>
      </c>
    </row>
    <row r="6706" spans="1:2">
      <c r="A6706">
        <v>11605</v>
      </c>
      <c r="B6706" t="s">
        <v>18592</v>
      </c>
    </row>
    <row r="6707" spans="1:2">
      <c r="A6707">
        <v>11606</v>
      </c>
      <c r="B6707" t="s">
        <v>18593</v>
      </c>
    </row>
    <row r="6708" spans="1:2">
      <c r="A6708">
        <v>11607</v>
      </c>
      <c r="B6708" t="s">
        <v>18594</v>
      </c>
    </row>
    <row r="6709" spans="1:2">
      <c r="A6709">
        <v>11608</v>
      </c>
      <c r="B6709" t="s">
        <v>18595</v>
      </c>
    </row>
    <row r="6710" spans="1:2">
      <c r="A6710">
        <v>11609</v>
      </c>
      <c r="B6710" t="s">
        <v>18596</v>
      </c>
    </row>
    <row r="6711" spans="1:2">
      <c r="A6711">
        <v>11610</v>
      </c>
      <c r="B6711" t="s">
        <v>18597</v>
      </c>
    </row>
    <row r="6712" spans="1:2">
      <c r="A6712">
        <v>11611</v>
      </c>
      <c r="B6712" t="s">
        <v>186</v>
      </c>
    </row>
    <row r="6713" spans="1:2">
      <c r="A6713">
        <v>11612</v>
      </c>
      <c r="B6713" t="s">
        <v>1970</v>
      </c>
    </row>
    <row r="6714" spans="1:2">
      <c r="A6714">
        <v>11613</v>
      </c>
      <c r="B6714">
        <v>1259</v>
      </c>
    </row>
    <row r="6715" spans="1:2">
      <c r="A6715">
        <v>11614</v>
      </c>
      <c r="B6715" t="s">
        <v>18598</v>
      </c>
    </row>
    <row r="6716" spans="1:2">
      <c r="A6716">
        <v>11615</v>
      </c>
      <c r="B6716" t="s">
        <v>18599</v>
      </c>
    </row>
    <row r="6717" spans="1:2">
      <c r="A6717">
        <v>11616</v>
      </c>
      <c r="B6717" t="s">
        <v>18600</v>
      </c>
    </row>
    <row r="6718" spans="1:2">
      <c r="A6718">
        <v>11617</v>
      </c>
      <c r="B6718" t="s">
        <v>18601</v>
      </c>
    </row>
    <row r="6719" spans="1:2">
      <c r="A6719">
        <v>11618</v>
      </c>
      <c r="B6719" t="s">
        <v>18602</v>
      </c>
    </row>
    <row r="6720" spans="1:2">
      <c r="A6720">
        <v>11619</v>
      </c>
      <c r="B6720">
        <v>44</v>
      </c>
    </row>
    <row r="6721" spans="1:2">
      <c r="A6721">
        <v>11620</v>
      </c>
      <c r="B6721" t="s">
        <v>18603</v>
      </c>
    </row>
    <row r="6722" spans="1:2">
      <c r="A6722">
        <v>11621</v>
      </c>
      <c r="B6722" t="s">
        <v>18604</v>
      </c>
    </row>
    <row r="6723" spans="1:2">
      <c r="A6723">
        <v>11622</v>
      </c>
      <c r="B6723" t="s">
        <v>18605</v>
      </c>
    </row>
    <row r="6724" spans="1:2">
      <c r="A6724">
        <v>11623</v>
      </c>
      <c r="B6724" t="s">
        <v>18606</v>
      </c>
    </row>
    <row r="6725" spans="1:2">
      <c r="A6725">
        <v>11624</v>
      </c>
      <c r="B6725" t="s">
        <v>18607</v>
      </c>
    </row>
    <row r="6726" spans="1:2">
      <c r="A6726">
        <v>11625</v>
      </c>
      <c r="B6726" t="s">
        <v>18608</v>
      </c>
    </row>
    <row r="6727" spans="1:2">
      <c r="A6727">
        <v>11626</v>
      </c>
      <c r="B6727" t="s">
        <v>18609</v>
      </c>
    </row>
    <row r="6728" spans="1:2">
      <c r="A6728">
        <v>11627</v>
      </c>
      <c r="B6728" t="s">
        <v>18610</v>
      </c>
    </row>
    <row r="6729" spans="1:2">
      <c r="A6729">
        <v>11628</v>
      </c>
      <c r="B6729" t="s">
        <v>18611</v>
      </c>
    </row>
    <row r="6730" spans="1:2">
      <c r="A6730">
        <v>11629</v>
      </c>
      <c r="B6730" t="s">
        <v>732</v>
      </c>
    </row>
    <row r="6731" spans="1:2">
      <c r="A6731">
        <v>11630</v>
      </c>
      <c r="B6731" t="s">
        <v>18612</v>
      </c>
    </row>
    <row r="6732" spans="1:2">
      <c r="A6732">
        <v>11631</v>
      </c>
      <c r="B6732" t="s">
        <v>18613</v>
      </c>
    </row>
    <row r="6733" spans="1:2">
      <c r="A6733">
        <v>11632</v>
      </c>
      <c r="B6733" t="s">
        <v>18614</v>
      </c>
    </row>
    <row r="6734" spans="1:2">
      <c r="A6734">
        <v>11633</v>
      </c>
      <c r="B6734" t="s">
        <v>18615</v>
      </c>
    </row>
    <row r="6735" spans="1:2">
      <c r="A6735">
        <v>11634</v>
      </c>
      <c r="B6735" t="s">
        <v>18616</v>
      </c>
    </row>
    <row r="6736" spans="1:2">
      <c r="A6736">
        <v>11635</v>
      </c>
      <c r="B6736" t="s">
        <v>18617</v>
      </c>
    </row>
    <row r="6737" spans="1:2">
      <c r="A6737">
        <v>11636</v>
      </c>
      <c r="B6737" t="s">
        <v>18618</v>
      </c>
    </row>
    <row r="6738" spans="1:2">
      <c r="A6738">
        <v>11637</v>
      </c>
      <c r="B6738" t="s">
        <v>18619</v>
      </c>
    </row>
    <row r="6739" spans="1:2">
      <c r="A6739">
        <v>11638</v>
      </c>
      <c r="B6739" t="s">
        <v>18620</v>
      </c>
    </row>
    <row r="6740" spans="1:2">
      <c r="A6740">
        <v>11639</v>
      </c>
      <c r="B6740" t="s">
        <v>18621</v>
      </c>
    </row>
    <row r="6741" spans="1:2">
      <c r="A6741">
        <v>11640</v>
      </c>
      <c r="B6741" t="s">
        <v>807</v>
      </c>
    </row>
    <row r="6742" spans="1:2">
      <c r="A6742">
        <v>11641</v>
      </c>
      <c r="B6742" t="s">
        <v>18622</v>
      </c>
    </row>
    <row r="6743" spans="1:2">
      <c r="A6743">
        <v>11642</v>
      </c>
      <c r="B6743" t="s">
        <v>18623</v>
      </c>
    </row>
    <row r="6744" spans="1:2">
      <c r="A6744">
        <v>11643</v>
      </c>
      <c r="B6744" t="s">
        <v>18624</v>
      </c>
    </row>
    <row r="6745" spans="1:2">
      <c r="A6745">
        <v>11644</v>
      </c>
      <c r="B6745" t="s">
        <v>18625</v>
      </c>
    </row>
    <row r="6746" spans="1:2">
      <c r="A6746">
        <v>11645</v>
      </c>
      <c r="B6746" t="s">
        <v>18626</v>
      </c>
    </row>
    <row r="6747" spans="1:2">
      <c r="A6747">
        <v>11646</v>
      </c>
      <c r="B6747" t="s">
        <v>18627</v>
      </c>
    </row>
    <row r="6748" spans="1:2">
      <c r="A6748">
        <v>11647</v>
      </c>
      <c r="B6748" t="s">
        <v>18628</v>
      </c>
    </row>
    <row r="6749" spans="1:2">
      <c r="A6749">
        <v>11648</v>
      </c>
      <c r="B6749" t="s">
        <v>18629</v>
      </c>
    </row>
    <row r="6750" spans="1:2">
      <c r="A6750">
        <v>11649</v>
      </c>
      <c r="B6750" t="s">
        <v>18630</v>
      </c>
    </row>
    <row r="6751" spans="1:2">
      <c r="A6751">
        <v>11650</v>
      </c>
      <c r="B6751" t="s">
        <v>18631</v>
      </c>
    </row>
    <row r="6752" spans="1:2">
      <c r="A6752">
        <v>11651</v>
      </c>
      <c r="B6752" t="s">
        <v>18632</v>
      </c>
    </row>
    <row r="6753" spans="1:2">
      <c r="A6753">
        <v>11652</v>
      </c>
      <c r="B6753" t="s">
        <v>18633</v>
      </c>
    </row>
    <row r="6754" spans="1:2">
      <c r="A6754">
        <v>11653</v>
      </c>
      <c r="B6754" t="s">
        <v>18634</v>
      </c>
    </row>
    <row r="6755" spans="1:2">
      <c r="A6755">
        <v>11654</v>
      </c>
      <c r="B6755" t="s">
        <v>18635</v>
      </c>
    </row>
    <row r="6756" spans="1:2">
      <c r="A6756">
        <v>11655</v>
      </c>
      <c r="B6756" t="s">
        <v>18636</v>
      </c>
    </row>
    <row r="6757" spans="1:2">
      <c r="A6757">
        <v>11656</v>
      </c>
      <c r="B6757" t="s">
        <v>18637</v>
      </c>
    </row>
    <row r="6758" spans="1:2">
      <c r="A6758">
        <v>11657</v>
      </c>
      <c r="B6758" t="s">
        <v>18638</v>
      </c>
    </row>
    <row r="6759" spans="1:2">
      <c r="A6759">
        <v>11658</v>
      </c>
      <c r="B6759" t="s">
        <v>18639</v>
      </c>
    </row>
    <row r="6760" spans="1:2">
      <c r="A6760">
        <v>11659</v>
      </c>
      <c r="B6760" t="s">
        <v>18640</v>
      </c>
    </row>
    <row r="6761" spans="1:2">
      <c r="A6761">
        <v>11660</v>
      </c>
      <c r="B6761" t="s">
        <v>18641</v>
      </c>
    </row>
    <row r="6762" spans="1:2">
      <c r="A6762">
        <v>11661</v>
      </c>
      <c r="B6762" t="s">
        <v>18642</v>
      </c>
    </row>
    <row r="6763" spans="1:2">
      <c r="A6763">
        <v>11662</v>
      </c>
      <c r="B6763" t="s">
        <v>18643</v>
      </c>
    </row>
    <row r="6764" spans="1:2">
      <c r="A6764">
        <v>11663</v>
      </c>
      <c r="B6764" t="s">
        <v>18644</v>
      </c>
    </row>
    <row r="6765" spans="1:2">
      <c r="A6765">
        <v>11664</v>
      </c>
      <c r="B6765" t="s">
        <v>18645</v>
      </c>
    </row>
    <row r="6766" spans="1:2">
      <c r="A6766">
        <v>11665</v>
      </c>
      <c r="B6766" t="s">
        <v>18646</v>
      </c>
    </row>
    <row r="6767" spans="1:2">
      <c r="A6767">
        <v>11666</v>
      </c>
      <c r="B6767" t="s">
        <v>18647</v>
      </c>
    </row>
    <row r="6768" spans="1:2">
      <c r="A6768">
        <v>11667</v>
      </c>
      <c r="B6768" t="s">
        <v>18648</v>
      </c>
    </row>
    <row r="6769" spans="1:2">
      <c r="A6769">
        <v>11668</v>
      </c>
      <c r="B6769" t="s">
        <v>18649</v>
      </c>
    </row>
    <row r="6770" spans="1:2">
      <c r="A6770">
        <v>11669</v>
      </c>
      <c r="B6770" t="s">
        <v>18650</v>
      </c>
    </row>
    <row r="6771" spans="1:2">
      <c r="A6771">
        <v>11670</v>
      </c>
      <c r="B6771" t="s">
        <v>18651</v>
      </c>
    </row>
    <row r="6772" spans="1:2">
      <c r="A6772">
        <v>11671</v>
      </c>
      <c r="B6772" t="s">
        <v>18652</v>
      </c>
    </row>
    <row r="6773" spans="1:2">
      <c r="A6773">
        <v>11672</v>
      </c>
      <c r="B6773" t="s">
        <v>18653</v>
      </c>
    </row>
    <row r="6774" spans="1:2">
      <c r="A6774">
        <v>11673</v>
      </c>
      <c r="B6774" t="s">
        <v>18654</v>
      </c>
    </row>
    <row r="6775" spans="1:2">
      <c r="A6775">
        <v>11674</v>
      </c>
      <c r="B6775" t="s">
        <v>18655</v>
      </c>
    </row>
    <row r="6776" spans="1:2">
      <c r="A6776">
        <v>11675</v>
      </c>
      <c r="B6776" t="s">
        <v>18656</v>
      </c>
    </row>
    <row r="6777" spans="1:2">
      <c r="A6777">
        <v>11676</v>
      </c>
      <c r="B6777" t="s">
        <v>18657</v>
      </c>
    </row>
    <row r="6778" spans="1:2">
      <c r="A6778">
        <v>11677</v>
      </c>
      <c r="B6778" t="s">
        <v>18658</v>
      </c>
    </row>
    <row r="6779" spans="1:2">
      <c r="A6779">
        <v>11678</v>
      </c>
      <c r="B6779" t="s">
        <v>18659</v>
      </c>
    </row>
    <row r="6780" spans="1:2">
      <c r="A6780">
        <v>11679</v>
      </c>
      <c r="B6780" t="s">
        <v>18660</v>
      </c>
    </row>
    <row r="6781" spans="1:2">
      <c r="A6781">
        <v>11680</v>
      </c>
      <c r="B6781" t="s">
        <v>18661</v>
      </c>
    </row>
    <row r="6782" spans="1:2">
      <c r="A6782">
        <v>11681</v>
      </c>
      <c r="B6782" t="s">
        <v>18662</v>
      </c>
    </row>
    <row r="6783" spans="1:2">
      <c r="A6783">
        <v>11682</v>
      </c>
      <c r="B6783" t="s">
        <v>18663</v>
      </c>
    </row>
    <row r="6784" spans="1:2">
      <c r="A6784">
        <v>11683</v>
      </c>
      <c r="B6784" t="s">
        <v>18664</v>
      </c>
    </row>
    <row r="6785" spans="1:2">
      <c r="A6785">
        <v>11684</v>
      </c>
      <c r="B6785" t="s">
        <v>18665</v>
      </c>
    </row>
    <row r="6786" spans="1:2">
      <c r="A6786">
        <v>11685</v>
      </c>
      <c r="B6786" t="s">
        <v>2087</v>
      </c>
    </row>
    <row r="6787" spans="1:2">
      <c r="A6787">
        <v>11686</v>
      </c>
      <c r="B6787" t="s">
        <v>18666</v>
      </c>
    </row>
    <row r="6788" spans="1:2">
      <c r="A6788">
        <v>11687</v>
      </c>
      <c r="B6788" t="s">
        <v>18667</v>
      </c>
    </row>
    <row r="6789" spans="1:2">
      <c r="A6789">
        <v>11688</v>
      </c>
      <c r="B6789" t="s">
        <v>18668</v>
      </c>
    </row>
    <row r="6790" spans="1:2">
      <c r="A6790">
        <v>11689</v>
      </c>
      <c r="B6790" t="s">
        <v>18669</v>
      </c>
    </row>
    <row r="6791" spans="1:2">
      <c r="A6791">
        <v>11690</v>
      </c>
      <c r="B6791" t="s">
        <v>18670</v>
      </c>
    </row>
    <row r="6792" spans="1:2">
      <c r="A6792">
        <v>11691</v>
      </c>
      <c r="B6792" t="s">
        <v>18671</v>
      </c>
    </row>
    <row r="6793" spans="1:2">
      <c r="A6793">
        <v>11692</v>
      </c>
      <c r="B6793" t="s">
        <v>1871</v>
      </c>
    </row>
    <row r="6794" spans="1:2">
      <c r="A6794">
        <v>11693</v>
      </c>
      <c r="B6794" t="s">
        <v>18672</v>
      </c>
    </row>
    <row r="6795" spans="1:2">
      <c r="A6795">
        <v>11694</v>
      </c>
      <c r="B6795" t="s">
        <v>18673</v>
      </c>
    </row>
    <row r="6796" spans="1:2">
      <c r="A6796">
        <v>11695</v>
      </c>
      <c r="B6796" t="s">
        <v>18674</v>
      </c>
    </row>
    <row r="6797" spans="1:2">
      <c r="A6797">
        <v>11696</v>
      </c>
      <c r="B6797" t="s">
        <v>18675</v>
      </c>
    </row>
    <row r="6798" spans="1:2">
      <c r="A6798">
        <v>11697</v>
      </c>
      <c r="B6798" t="s">
        <v>18676</v>
      </c>
    </row>
    <row r="6799" spans="1:2">
      <c r="A6799">
        <v>11698</v>
      </c>
      <c r="B6799" t="s">
        <v>18677</v>
      </c>
    </row>
    <row r="6800" spans="1:2">
      <c r="A6800">
        <v>11699</v>
      </c>
      <c r="B6800" t="s">
        <v>18678</v>
      </c>
    </row>
    <row r="6801" spans="1:2">
      <c r="A6801">
        <v>11700</v>
      </c>
      <c r="B6801" t="s">
        <v>18679</v>
      </c>
    </row>
    <row r="6802" spans="1:2">
      <c r="A6802">
        <v>11701</v>
      </c>
      <c r="B6802" t="s">
        <v>18680</v>
      </c>
    </row>
    <row r="6803" spans="1:2">
      <c r="A6803">
        <v>11702</v>
      </c>
      <c r="B6803" t="s">
        <v>18681</v>
      </c>
    </row>
    <row r="6804" spans="1:2">
      <c r="A6804">
        <v>11703</v>
      </c>
      <c r="B6804" t="s">
        <v>18682</v>
      </c>
    </row>
    <row r="6805" spans="1:2">
      <c r="A6805">
        <v>11704</v>
      </c>
      <c r="B6805" t="s">
        <v>18683</v>
      </c>
    </row>
    <row r="6806" spans="1:2">
      <c r="A6806">
        <v>11705</v>
      </c>
      <c r="B6806" t="s">
        <v>18684</v>
      </c>
    </row>
    <row r="6807" spans="1:2">
      <c r="A6807">
        <v>11706</v>
      </c>
      <c r="B6807" t="s">
        <v>18685</v>
      </c>
    </row>
    <row r="6808" spans="1:2">
      <c r="A6808">
        <v>11707</v>
      </c>
      <c r="B6808" t="s">
        <v>18686</v>
      </c>
    </row>
    <row r="6809" spans="1:2">
      <c r="A6809">
        <v>11708</v>
      </c>
      <c r="B6809" t="s">
        <v>18687</v>
      </c>
    </row>
    <row r="6810" spans="1:2">
      <c r="A6810">
        <v>11709</v>
      </c>
      <c r="B6810" t="s">
        <v>18688</v>
      </c>
    </row>
    <row r="6811" spans="1:2">
      <c r="A6811">
        <v>11710</v>
      </c>
      <c r="B6811" t="s">
        <v>18689</v>
      </c>
    </row>
    <row r="6812" spans="1:2">
      <c r="A6812">
        <v>11711</v>
      </c>
      <c r="B6812" t="s">
        <v>18690</v>
      </c>
    </row>
    <row r="6813" spans="1:2">
      <c r="A6813">
        <v>11712</v>
      </c>
      <c r="B6813" t="s">
        <v>18691</v>
      </c>
    </row>
    <row r="6814" spans="1:2">
      <c r="A6814">
        <v>11713</v>
      </c>
      <c r="B6814" t="s">
        <v>896</v>
      </c>
    </row>
    <row r="6815" spans="1:2">
      <c r="A6815">
        <v>11714</v>
      </c>
      <c r="B6815" t="s">
        <v>18692</v>
      </c>
    </row>
    <row r="6816" spans="1:2">
      <c r="A6816">
        <v>11715</v>
      </c>
      <c r="B6816" t="s">
        <v>18693</v>
      </c>
    </row>
    <row r="6817" spans="1:2">
      <c r="A6817">
        <v>11716</v>
      </c>
      <c r="B6817" t="s">
        <v>18694</v>
      </c>
    </row>
    <row r="6818" spans="1:2">
      <c r="A6818">
        <v>11717</v>
      </c>
      <c r="B6818" t="s">
        <v>18695</v>
      </c>
    </row>
    <row r="6819" spans="1:2">
      <c r="A6819">
        <v>11718</v>
      </c>
      <c r="B6819" t="s">
        <v>18696</v>
      </c>
    </row>
    <row r="6820" spans="1:2">
      <c r="A6820">
        <v>11719</v>
      </c>
      <c r="B6820" t="s">
        <v>18697</v>
      </c>
    </row>
    <row r="6821" spans="1:2">
      <c r="A6821">
        <v>11720</v>
      </c>
      <c r="B6821" t="s">
        <v>18698</v>
      </c>
    </row>
    <row r="6822" spans="1:2">
      <c r="A6822">
        <v>11721</v>
      </c>
      <c r="B6822" t="s">
        <v>18699</v>
      </c>
    </row>
    <row r="6823" spans="1:2">
      <c r="A6823">
        <v>11722</v>
      </c>
      <c r="B6823" t="s">
        <v>18700</v>
      </c>
    </row>
    <row r="6824" spans="1:2">
      <c r="A6824">
        <v>11723</v>
      </c>
      <c r="B6824" t="s">
        <v>18701</v>
      </c>
    </row>
    <row r="6825" spans="1:2">
      <c r="A6825">
        <v>11724</v>
      </c>
      <c r="B6825" t="s">
        <v>18702</v>
      </c>
    </row>
    <row r="6826" spans="1:2">
      <c r="A6826">
        <v>11725</v>
      </c>
      <c r="B6826" t="s">
        <v>18703</v>
      </c>
    </row>
    <row r="6827" spans="1:2">
      <c r="A6827">
        <v>11726</v>
      </c>
      <c r="B6827" t="s">
        <v>18704</v>
      </c>
    </row>
    <row r="6828" spans="1:2">
      <c r="A6828">
        <v>11727</v>
      </c>
      <c r="B6828" t="s">
        <v>18705</v>
      </c>
    </row>
    <row r="6829" spans="1:2">
      <c r="A6829">
        <v>11728</v>
      </c>
      <c r="B6829" t="s">
        <v>18706</v>
      </c>
    </row>
    <row r="6830" spans="1:2">
      <c r="A6830">
        <v>11729</v>
      </c>
      <c r="B6830" t="s">
        <v>18707</v>
      </c>
    </row>
    <row r="6831" spans="1:2">
      <c r="A6831">
        <v>11730</v>
      </c>
      <c r="B6831" t="s">
        <v>18708</v>
      </c>
    </row>
    <row r="6832" spans="1:2">
      <c r="A6832">
        <v>11731</v>
      </c>
      <c r="B6832" t="s">
        <v>18709</v>
      </c>
    </row>
    <row r="6833" spans="1:2">
      <c r="A6833">
        <v>11732</v>
      </c>
      <c r="B6833" t="s">
        <v>18710</v>
      </c>
    </row>
    <row r="6834" spans="1:2">
      <c r="A6834">
        <v>11733</v>
      </c>
      <c r="B6834" t="s">
        <v>18711</v>
      </c>
    </row>
    <row r="6835" spans="1:2">
      <c r="A6835">
        <v>11734</v>
      </c>
      <c r="B6835" t="s">
        <v>18712</v>
      </c>
    </row>
    <row r="6836" spans="1:2">
      <c r="A6836">
        <v>11735</v>
      </c>
      <c r="B6836" t="s">
        <v>18713</v>
      </c>
    </row>
    <row r="6837" spans="1:2">
      <c r="A6837">
        <v>11736</v>
      </c>
      <c r="B6837" t="s">
        <v>18714</v>
      </c>
    </row>
    <row r="6838" spans="1:2">
      <c r="A6838">
        <v>11737</v>
      </c>
      <c r="B6838" t="s">
        <v>18715</v>
      </c>
    </row>
    <row r="6839" spans="1:2">
      <c r="A6839">
        <v>11738</v>
      </c>
      <c r="B6839" t="s">
        <v>18716</v>
      </c>
    </row>
    <row r="6840" spans="1:2">
      <c r="A6840">
        <v>11739</v>
      </c>
      <c r="B6840" t="s">
        <v>18717</v>
      </c>
    </row>
    <row r="6841" spans="1:2">
      <c r="A6841">
        <v>11740</v>
      </c>
      <c r="B6841" t="s">
        <v>18718</v>
      </c>
    </row>
    <row r="6842" spans="1:2">
      <c r="A6842">
        <v>11741</v>
      </c>
      <c r="B6842" t="s">
        <v>18719</v>
      </c>
    </row>
    <row r="6843" spans="1:2">
      <c r="A6843">
        <v>11742</v>
      </c>
      <c r="B6843" t="s">
        <v>18720</v>
      </c>
    </row>
    <row r="6844" spans="1:2">
      <c r="A6844">
        <v>11743</v>
      </c>
      <c r="B6844" t="s">
        <v>18721</v>
      </c>
    </row>
    <row r="6845" spans="1:2">
      <c r="A6845">
        <v>11744</v>
      </c>
      <c r="B6845" t="s">
        <v>18722</v>
      </c>
    </row>
    <row r="6846" spans="1:2">
      <c r="A6846">
        <v>11745</v>
      </c>
      <c r="B6846" t="s">
        <v>18723</v>
      </c>
    </row>
    <row r="6847" spans="1:2">
      <c r="A6847">
        <v>11746</v>
      </c>
      <c r="B6847" t="s">
        <v>18724</v>
      </c>
    </row>
    <row r="6848" spans="1:2">
      <c r="A6848">
        <v>11747</v>
      </c>
      <c r="B6848" t="s">
        <v>18725</v>
      </c>
    </row>
    <row r="6849" spans="1:2">
      <c r="A6849">
        <v>11748</v>
      </c>
      <c r="B6849" t="s">
        <v>18726</v>
      </c>
    </row>
    <row r="6850" spans="1:2">
      <c r="A6850">
        <v>11749</v>
      </c>
      <c r="B6850" t="s">
        <v>187</v>
      </c>
    </row>
    <row r="6851" spans="1:2">
      <c r="A6851">
        <v>11750</v>
      </c>
      <c r="B6851" t="s">
        <v>18727</v>
      </c>
    </row>
    <row r="6852" spans="1:2">
      <c r="A6852">
        <v>11751</v>
      </c>
      <c r="B6852" t="s">
        <v>18728</v>
      </c>
    </row>
    <row r="6853" spans="1:2">
      <c r="A6853">
        <v>11752</v>
      </c>
      <c r="B6853" t="s">
        <v>18729</v>
      </c>
    </row>
    <row r="6854" spans="1:2">
      <c r="A6854">
        <v>11753</v>
      </c>
      <c r="B6854" t="s">
        <v>18730</v>
      </c>
    </row>
    <row r="6855" spans="1:2">
      <c r="A6855">
        <v>11754</v>
      </c>
      <c r="B6855" t="s">
        <v>18731</v>
      </c>
    </row>
    <row r="6856" spans="1:2">
      <c r="A6856">
        <v>11755</v>
      </c>
      <c r="B6856" t="s">
        <v>18732</v>
      </c>
    </row>
    <row r="6857" spans="1:2">
      <c r="A6857">
        <v>11756</v>
      </c>
      <c r="B6857" t="s">
        <v>18733</v>
      </c>
    </row>
    <row r="6858" spans="1:2">
      <c r="A6858">
        <v>11757</v>
      </c>
      <c r="B6858" t="s">
        <v>18734</v>
      </c>
    </row>
    <row r="6859" spans="1:2">
      <c r="A6859">
        <v>11758</v>
      </c>
      <c r="B6859" t="s">
        <v>18735</v>
      </c>
    </row>
    <row r="6860" spans="1:2">
      <c r="A6860">
        <v>11759</v>
      </c>
      <c r="B6860" t="s">
        <v>18736</v>
      </c>
    </row>
    <row r="6861" spans="1:2">
      <c r="A6861">
        <v>11760</v>
      </c>
      <c r="B6861" t="s">
        <v>18737</v>
      </c>
    </row>
    <row r="6862" spans="1:2">
      <c r="A6862">
        <v>11761</v>
      </c>
      <c r="B6862" t="s">
        <v>18738</v>
      </c>
    </row>
    <row r="6863" spans="1:2">
      <c r="A6863">
        <v>11762</v>
      </c>
      <c r="B6863" t="s">
        <v>18739</v>
      </c>
    </row>
    <row r="6864" spans="1:2">
      <c r="A6864">
        <v>11763</v>
      </c>
      <c r="B6864" t="s">
        <v>18740</v>
      </c>
    </row>
    <row r="6865" spans="1:2">
      <c r="A6865">
        <v>11764</v>
      </c>
      <c r="B6865" t="s">
        <v>18741</v>
      </c>
    </row>
    <row r="6866" spans="1:2">
      <c r="A6866">
        <v>11765</v>
      </c>
      <c r="B6866" t="s">
        <v>18742</v>
      </c>
    </row>
    <row r="6867" spans="1:2">
      <c r="A6867">
        <v>11766</v>
      </c>
      <c r="B6867" t="s">
        <v>18743</v>
      </c>
    </row>
    <row r="6868" spans="1:2">
      <c r="A6868">
        <v>11767</v>
      </c>
      <c r="B6868" t="s">
        <v>18744</v>
      </c>
    </row>
    <row r="6869" spans="1:2">
      <c r="A6869">
        <v>11768</v>
      </c>
      <c r="B6869" t="s">
        <v>18745</v>
      </c>
    </row>
    <row r="6870" spans="1:2">
      <c r="A6870">
        <v>11769</v>
      </c>
      <c r="B6870" t="s">
        <v>18746</v>
      </c>
    </row>
    <row r="6871" spans="1:2">
      <c r="A6871">
        <v>11770</v>
      </c>
      <c r="B6871" t="s">
        <v>18747</v>
      </c>
    </row>
    <row r="6872" spans="1:2">
      <c r="A6872">
        <v>11771</v>
      </c>
      <c r="B6872" t="s">
        <v>18748</v>
      </c>
    </row>
    <row r="6873" spans="1:2">
      <c r="A6873">
        <v>11772</v>
      </c>
      <c r="B6873" t="s">
        <v>18749</v>
      </c>
    </row>
    <row r="6874" spans="1:2">
      <c r="A6874">
        <v>11773</v>
      </c>
      <c r="B6874" t="s">
        <v>18750</v>
      </c>
    </row>
    <row r="6875" spans="1:2">
      <c r="A6875">
        <v>11774</v>
      </c>
      <c r="B6875" t="s">
        <v>18751</v>
      </c>
    </row>
    <row r="6876" spans="1:2">
      <c r="A6876">
        <v>11775</v>
      </c>
      <c r="B6876" t="s">
        <v>18752</v>
      </c>
    </row>
    <row r="6877" spans="1:2">
      <c r="A6877">
        <v>11776</v>
      </c>
      <c r="B6877" t="s">
        <v>18753</v>
      </c>
    </row>
    <row r="6878" spans="1:2">
      <c r="A6878">
        <v>11777</v>
      </c>
      <c r="B6878" t="s">
        <v>18754</v>
      </c>
    </row>
    <row r="6879" spans="1:2">
      <c r="A6879">
        <v>11778</v>
      </c>
      <c r="B6879" t="s">
        <v>18755</v>
      </c>
    </row>
    <row r="6880" spans="1:2">
      <c r="A6880">
        <v>11779</v>
      </c>
      <c r="B6880" t="s">
        <v>18756</v>
      </c>
    </row>
    <row r="6881" spans="1:2">
      <c r="A6881">
        <v>11780</v>
      </c>
      <c r="B6881" t="s">
        <v>18757</v>
      </c>
    </row>
    <row r="6882" spans="1:2">
      <c r="A6882">
        <v>11781</v>
      </c>
      <c r="B6882" t="s">
        <v>18758</v>
      </c>
    </row>
    <row r="6883" spans="1:2">
      <c r="A6883">
        <v>11782</v>
      </c>
      <c r="B6883" t="s">
        <v>18759</v>
      </c>
    </row>
    <row r="6884" spans="1:2">
      <c r="A6884">
        <v>11783</v>
      </c>
      <c r="B6884" t="s">
        <v>18760</v>
      </c>
    </row>
    <row r="6885" spans="1:2">
      <c r="A6885">
        <v>11784</v>
      </c>
      <c r="B6885" t="s">
        <v>18761</v>
      </c>
    </row>
    <row r="6886" spans="1:2">
      <c r="A6886">
        <v>11785</v>
      </c>
      <c r="B6886" t="s">
        <v>18762</v>
      </c>
    </row>
    <row r="6887" spans="1:2">
      <c r="A6887">
        <v>11786</v>
      </c>
      <c r="B6887" t="s">
        <v>18763</v>
      </c>
    </row>
    <row r="6888" spans="1:2">
      <c r="A6888">
        <v>11787</v>
      </c>
      <c r="B6888" t="s">
        <v>18764</v>
      </c>
    </row>
    <row r="6889" spans="1:2">
      <c r="A6889">
        <v>11788</v>
      </c>
      <c r="B6889" t="s">
        <v>18765</v>
      </c>
    </row>
    <row r="6890" spans="1:2">
      <c r="A6890">
        <v>11789</v>
      </c>
      <c r="B6890" t="s">
        <v>18766</v>
      </c>
    </row>
    <row r="6891" spans="1:2">
      <c r="A6891">
        <v>11790</v>
      </c>
      <c r="B6891" t="s">
        <v>18767</v>
      </c>
    </row>
    <row r="6892" spans="1:2">
      <c r="A6892">
        <v>11791</v>
      </c>
      <c r="B6892" t="s">
        <v>18768</v>
      </c>
    </row>
    <row r="6893" spans="1:2">
      <c r="A6893">
        <v>11792</v>
      </c>
      <c r="B6893" t="s">
        <v>18769</v>
      </c>
    </row>
    <row r="6894" spans="1:2">
      <c r="A6894">
        <v>11793</v>
      </c>
      <c r="B6894" t="s">
        <v>18770</v>
      </c>
    </row>
    <row r="6895" spans="1:2">
      <c r="A6895">
        <v>11794</v>
      </c>
      <c r="B6895" t="s">
        <v>18771</v>
      </c>
    </row>
    <row r="6896" spans="1:2">
      <c r="A6896">
        <v>11795</v>
      </c>
      <c r="B6896" t="s">
        <v>18772</v>
      </c>
    </row>
    <row r="6897" spans="1:2">
      <c r="A6897">
        <v>11796</v>
      </c>
      <c r="B6897" t="s">
        <v>18773</v>
      </c>
    </row>
    <row r="6898" spans="1:2">
      <c r="A6898">
        <v>11797</v>
      </c>
      <c r="B6898" t="s">
        <v>18774</v>
      </c>
    </row>
    <row r="6899" spans="1:2">
      <c r="A6899">
        <v>11798</v>
      </c>
      <c r="B6899" t="s">
        <v>18775</v>
      </c>
    </row>
    <row r="6900" spans="1:2">
      <c r="A6900">
        <v>11799</v>
      </c>
      <c r="B6900" t="s">
        <v>18776</v>
      </c>
    </row>
    <row r="6901" spans="1:2">
      <c r="A6901">
        <v>11800</v>
      </c>
      <c r="B6901" t="s">
        <v>18777</v>
      </c>
    </row>
    <row r="6902" spans="1:2">
      <c r="A6902">
        <v>11801</v>
      </c>
      <c r="B6902" t="s">
        <v>18778</v>
      </c>
    </row>
    <row r="6903" spans="1:2">
      <c r="A6903">
        <v>11802</v>
      </c>
      <c r="B6903" t="s">
        <v>18779</v>
      </c>
    </row>
    <row r="6904" spans="1:2">
      <c r="A6904">
        <v>11803</v>
      </c>
      <c r="B6904" t="s">
        <v>18780</v>
      </c>
    </row>
    <row r="6905" spans="1:2">
      <c r="A6905">
        <v>11804</v>
      </c>
      <c r="B6905" t="s">
        <v>18781</v>
      </c>
    </row>
    <row r="6906" spans="1:2">
      <c r="A6906">
        <v>11805</v>
      </c>
      <c r="B6906" t="s">
        <v>18782</v>
      </c>
    </row>
    <row r="6907" spans="1:2">
      <c r="A6907">
        <v>11806</v>
      </c>
      <c r="B6907" t="s">
        <v>18783</v>
      </c>
    </row>
    <row r="6908" spans="1:2">
      <c r="A6908">
        <v>11807</v>
      </c>
      <c r="B6908" t="s">
        <v>18784</v>
      </c>
    </row>
    <row r="6909" spans="1:2">
      <c r="A6909">
        <v>11808</v>
      </c>
      <c r="B6909" t="s">
        <v>18785</v>
      </c>
    </row>
    <row r="6910" spans="1:2">
      <c r="A6910">
        <v>11809</v>
      </c>
      <c r="B6910" t="s">
        <v>18786</v>
      </c>
    </row>
    <row r="6911" spans="1:2">
      <c r="A6911">
        <v>11810</v>
      </c>
      <c r="B6911" t="s">
        <v>18787</v>
      </c>
    </row>
    <row r="6912" spans="1:2">
      <c r="A6912">
        <v>11811</v>
      </c>
      <c r="B6912" t="s">
        <v>18788</v>
      </c>
    </row>
    <row r="6913" spans="1:2">
      <c r="A6913">
        <v>11812</v>
      </c>
      <c r="B6913" t="s">
        <v>18789</v>
      </c>
    </row>
    <row r="6914" spans="1:2">
      <c r="A6914">
        <v>11813</v>
      </c>
      <c r="B6914" t="s">
        <v>18790</v>
      </c>
    </row>
    <row r="6915" spans="1:2">
      <c r="A6915">
        <v>11814</v>
      </c>
      <c r="B6915" t="s">
        <v>18791</v>
      </c>
    </row>
    <row r="6916" spans="1:2">
      <c r="A6916">
        <v>11815</v>
      </c>
      <c r="B6916" t="s">
        <v>18792</v>
      </c>
    </row>
    <row r="6917" spans="1:2">
      <c r="A6917">
        <v>11816</v>
      </c>
      <c r="B6917" t="s">
        <v>18793</v>
      </c>
    </row>
    <row r="6918" spans="1:2">
      <c r="A6918">
        <v>11817</v>
      </c>
      <c r="B6918" t="s">
        <v>18794</v>
      </c>
    </row>
    <row r="6919" spans="1:2">
      <c r="A6919">
        <v>11818</v>
      </c>
      <c r="B6919" t="s">
        <v>18795</v>
      </c>
    </row>
    <row r="6920" spans="1:2">
      <c r="A6920">
        <v>11819</v>
      </c>
      <c r="B6920" t="s">
        <v>18796</v>
      </c>
    </row>
    <row r="6921" spans="1:2">
      <c r="A6921">
        <v>11820</v>
      </c>
      <c r="B6921" t="s">
        <v>18797</v>
      </c>
    </row>
    <row r="6922" spans="1:2">
      <c r="A6922">
        <v>11821</v>
      </c>
      <c r="B6922" t="s">
        <v>18798</v>
      </c>
    </row>
    <row r="6923" spans="1:2">
      <c r="A6923">
        <v>11822</v>
      </c>
      <c r="B6923" t="s">
        <v>18799</v>
      </c>
    </row>
    <row r="6924" spans="1:2">
      <c r="A6924">
        <v>11823</v>
      </c>
      <c r="B6924" t="s">
        <v>18800</v>
      </c>
    </row>
    <row r="6925" spans="1:2">
      <c r="A6925">
        <v>11824</v>
      </c>
      <c r="B6925" t="s">
        <v>18801</v>
      </c>
    </row>
    <row r="6926" spans="1:2">
      <c r="A6926">
        <v>11825</v>
      </c>
      <c r="B6926" t="s">
        <v>18802</v>
      </c>
    </row>
    <row r="6927" spans="1:2">
      <c r="A6927">
        <v>11826</v>
      </c>
      <c r="B6927" t="s">
        <v>18803</v>
      </c>
    </row>
    <row r="6928" spans="1:2">
      <c r="A6928">
        <v>11827</v>
      </c>
      <c r="B6928" t="s">
        <v>18804</v>
      </c>
    </row>
    <row r="6929" spans="1:2">
      <c r="A6929">
        <v>11828</v>
      </c>
      <c r="B6929" t="s">
        <v>18805</v>
      </c>
    </row>
    <row r="6930" spans="1:2">
      <c r="A6930">
        <v>11829</v>
      </c>
      <c r="B6930" t="s">
        <v>18806</v>
      </c>
    </row>
    <row r="6931" spans="1:2">
      <c r="A6931">
        <v>11830</v>
      </c>
      <c r="B6931" t="s">
        <v>1113</v>
      </c>
    </row>
    <row r="6932" spans="1:2">
      <c r="A6932">
        <v>11831</v>
      </c>
      <c r="B6932" t="s">
        <v>18807</v>
      </c>
    </row>
    <row r="6933" spans="1:2">
      <c r="A6933">
        <v>11832</v>
      </c>
      <c r="B6933" t="s">
        <v>18808</v>
      </c>
    </row>
    <row r="6934" spans="1:2">
      <c r="A6934">
        <v>11833</v>
      </c>
      <c r="B6934" t="s">
        <v>18809</v>
      </c>
    </row>
    <row r="6935" spans="1:2">
      <c r="A6935">
        <v>11834</v>
      </c>
      <c r="B6935" t="s">
        <v>18810</v>
      </c>
    </row>
    <row r="6936" spans="1:2">
      <c r="A6936">
        <v>11835</v>
      </c>
      <c r="B6936" t="s">
        <v>18811</v>
      </c>
    </row>
    <row r="6937" spans="1:2">
      <c r="A6937">
        <v>11836</v>
      </c>
      <c r="B6937" t="s">
        <v>18812</v>
      </c>
    </row>
    <row r="6938" spans="1:2">
      <c r="A6938">
        <v>11837</v>
      </c>
      <c r="B6938" t="s">
        <v>18813</v>
      </c>
    </row>
    <row r="6939" spans="1:2">
      <c r="A6939">
        <v>11838</v>
      </c>
      <c r="B6939" t="s">
        <v>18814</v>
      </c>
    </row>
    <row r="6940" spans="1:2">
      <c r="A6940">
        <v>11839</v>
      </c>
      <c r="B6940" t="s">
        <v>18815</v>
      </c>
    </row>
    <row r="6941" spans="1:2">
      <c r="A6941">
        <v>11840</v>
      </c>
      <c r="B6941" t="s">
        <v>18816</v>
      </c>
    </row>
    <row r="6942" spans="1:2">
      <c r="A6942">
        <v>11841</v>
      </c>
      <c r="B6942" t="s">
        <v>18817</v>
      </c>
    </row>
    <row r="6943" spans="1:2">
      <c r="A6943">
        <v>11842</v>
      </c>
      <c r="B6943" t="s">
        <v>18818</v>
      </c>
    </row>
    <row r="6944" spans="1:2">
      <c r="A6944">
        <v>11843</v>
      </c>
      <c r="B6944" t="s">
        <v>18819</v>
      </c>
    </row>
    <row r="6945" spans="1:2">
      <c r="A6945">
        <v>11844</v>
      </c>
      <c r="B6945" t="s">
        <v>18820</v>
      </c>
    </row>
    <row r="6946" spans="1:2">
      <c r="A6946">
        <v>11845</v>
      </c>
      <c r="B6946" t="s">
        <v>18821</v>
      </c>
    </row>
    <row r="6947" spans="1:2">
      <c r="A6947">
        <v>11846</v>
      </c>
      <c r="B6947" t="s">
        <v>18822</v>
      </c>
    </row>
    <row r="6948" spans="1:2">
      <c r="A6948">
        <v>11847</v>
      </c>
      <c r="B6948" t="s">
        <v>18823</v>
      </c>
    </row>
    <row r="6949" spans="1:2">
      <c r="A6949">
        <v>11848</v>
      </c>
      <c r="B6949" t="s">
        <v>18824</v>
      </c>
    </row>
    <row r="6950" spans="1:2">
      <c r="A6950">
        <v>11849</v>
      </c>
      <c r="B6950" t="s">
        <v>18825</v>
      </c>
    </row>
    <row r="6951" spans="1:2">
      <c r="A6951">
        <v>11850</v>
      </c>
      <c r="B6951" t="s">
        <v>18826</v>
      </c>
    </row>
    <row r="6952" spans="1:2">
      <c r="A6952">
        <v>11851</v>
      </c>
      <c r="B6952" t="s">
        <v>18827</v>
      </c>
    </row>
    <row r="6953" spans="1:2">
      <c r="A6953">
        <v>11852</v>
      </c>
      <c r="B6953" t="s">
        <v>18828</v>
      </c>
    </row>
    <row r="6954" spans="1:2">
      <c r="A6954">
        <v>11853</v>
      </c>
      <c r="B6954" t="s">
        <v>18829</v>
      </c>
    </row>
    <row r="6955" spans="1:2">
      <c r="A6955">
        <v>11854</v>
      </c>
      <c r="B6955" t="s">
        <v>18830</v>
      </c>
    </row>
    <row r="6956" spans="1:2">
      <c r="A6956">
        <v>11855</v>
      </c>
      <c r="B6956" t="s">
        <v>18831</v>
      </c>
    </row>
    <row r="6957" spans="1:2">
      <c r="A6957">
        <v>11856</v>
      </c>
      <c r="B6957" t="s">
        <v>18832</v>
      </c>
    </row>
    <row r="6958" spans="1:2">
      <c r="A6958">
        <v>11857</v>
      </c>
      <c r="B6958" t="s">
        <v>18833</v>
      </c>
    </row>
    <row r="6959" spans="1:2">
      <c r="A6959">
        <v>11858</v>
      </c>
      <c r="B6959" t="s">
        <v>18834</v>
      </c>
    </row>
    <row r="6960" spans="1:2">
      <c r="A6960">
        <v>11859</v>
      </c>
      <c r="B6960" t="s">
        <v>18835</v>
      </c>
    </row>
    <row r="6961" spans="1:2">
      <c r="A6961">
        <v>11860</v>
      </c>
      <c r="B6961" t="s">
        <v>18836</v>
      </c>
    </row>
    <row r="6962" spans="1:2">
      <c r="A6962">
        <v>11861</v>
      </c>
      <c r="B6962" t="s">
        <v>18837</v>
      </c>
    </row>
    <row r="6963" spans="1:2">
      <c r="A6963">
        <v>11862</v>
      </c>
      <c r="B6963" t="s">
        <v>18838</v>
      </c>
    </row>
    <row r="6964" spans="1:2">
      <c r="A6964">
        <v>11863</v>
      </c>
      <c r="B6964" t="s">
        <v>18839</v>
      </c>
    </row>
    <row r="6965" spans="1:2">
      <c r="A6965">
        <v>11864</v>
      </c>
      <c r="B6965" t="s">
        <v>18840</v>
      </c>
    </row>
    <row r="6966" spans="1:2">
      <c r="A6966">
        <v>11865</v>
      </c>
      <c r="B6966" t="s">
        <v>18841</v>
      </c>
    </row>
    <row r="6967" spans="1:2">
      <c r="A6967">
        <v>11866</v>
      </c>
      <c r="B6967" t="s">
        <v>18842</v>
      </c>
    </row>
    <row r="6968" spans="1:2">
      <c r="A6968">
        <v>11867</v>
      </c>
      <c r="B6968" t="s">
        <v>18843</v>
      </c>
    </row>
    <row r="6969" spans="1:2">
      <c r="A6969">
        <v>11868</v>
      </c>
      <c r="B6969" t="s">
        <v>18844</v>
      </c>
    </row>
    <row r="6970" spans="1:2">
      <c r="A6970">
        <v>11869</v>
      </c>
      <c r="B6970" t="s">
        <v>18845</v>
      </c>
    </row>
    <row r="6971" spans="1:2">
      <c r="A6971">
        <v>11870</v>
      </c>
      <c r="B6971" t="s">
        <v>18846</v>
      </c>
    </row>
    <row r="6972" spans="1:2">
      <c r="A6972">
        <v>11871</v>
      </c>
      <c r="B6972" t="s">
        <v>18847</v>
      </c>
    </row>
    <row r="6973" spans="1:2">
      <c r="A6973">
        <v>11872</v>
      </c>
      <c r="B6973" t="s">
        <v>18848</v>
      </c>
    </row>
    <row r="6974" spans="1:2">
      <c r="A6974">
        <v>11873</v>
      </c>
      <c r="B6974" t="s">
        <v>18849</v>
      </c>
    </row>
    <row r="6975" spans="1:2">
      <c r="A6975">
        <v>11874</v>
      </c>
      <c r="B6975" t="s">
        <v>18850</v>
      </c>
    </row>
    <row r="6976" spans="1:2">
      <c r="A6976">
        <v>11875</v>
      </c>
      <c r="B6976" t="s">
        <v>18851</v>
      </c>
    </row>
    <row r="6977" spans="1:2">
      <c r="A6977">
        <v>11876</v>
      </c>
      <c r="B6977" t="s">
        <v>18852</v>
      </c>
    </row>
    <row r="6978" spans="1:2">
      <c r="A6978">
        <v>11877</v>
      </c>
      <c r="B6978" t="s">
        <v>18853</v>
      </c>
    </row>
    <row r="6979" spans="1:2">
      <c r="A6979">
        <v>11878</v>
      </c>
      <c r="B6979" t="s">
        <v>18854</v>
      </c>
    </row>
    <row r="6980" spans="1:2">
      <c r="A6980">
        <v>11879</v>
      </c>
      <c r="B6980" t="s">
        <v>18855</v>
      </c>
    </row>
    <row r="6981" spans="1:2">
      <c r="A6981">
        <v>11880</v>
      </c>
      <c r="B6981" t="s">
        <v>18856</v>
      </c>
    </row>
    <row r="6982" spans="1:2">
      <c r="A6982">
        <v>11881</v>
      </c>
      <c r="B6982" t="s">
        <v>18857</v>
      </c>
    </row>
    <row r="6983" spans="1:2">
      <c r="A6983">
        <v>11882</v>
      </c>
      <c r="B6983" t="s">
        <v>18858</v>
      </c>
    </row>
    <row r="6984" spans="1:2">
      <c r="A6984">
        <v>11883</v>
      </c>
      <c r="B6984" t="s">
        <v>18859</v>
      </c>
    </row>
    <row r="6985" spans="1:2">
      <c r="A6985">
        <v>11884</v>
      </c>
      <c r="B6985" t="s">
        <v>18860</v>
      </c>
    </row>
    <row r="6986" spans="1:2">
      <c r="A6986">
        <v>11885</v>
      </c>
      <c r="B6986" t="s">
        <v>18861</v>
      </c>
    </row>
    <row r="6987" spans="1:2">
      <c r="A6987">
        <v>11886</v>
      </c>
      <c r="B6987" t="s">
        <v>18862</v>
      </c>
    </row>
    <row r="6988" spans="1:2">
      <c r="A6988">
        <v>11887</v>
      </c>
      <c r="B6988" t="s">
        <v>18863</v>
      </c>
    </row>
    <row r="6989" spans="1:2">
      <c r="A6989">
        <v>11888</v>
      </c>
      <c r="B6989" t="s">
        <v>682</v>
      </c>
    </row>
    <row r="6990" spans="1:2">
      <c r="A6990">
        <v>11889</v>
      </c>
      <c r="B6990" t="s">
        <v>18864</v>
      </c>
    </row>
    <row r="6991" spans="1:2">
      <c r="A6991">
        <v>11890</v>
      </c>
      <c r="B6991" t="s">
        <v>18865</v>
      </c>
    </row>
    <row r="6992" spans="1:2">
      <c r="A6992">
        <v>11891</v>
      </c>
      <c r="B6992" t="s">
        <v>18866</v>
      </c>
    </row>
    <row r="6993" spans="1:2">
      <c r="A6993">
        <v>11892</v>
      </c>
      <c r="B6993" t="s">
        <v>18867</v>
      </c>
    </row>
    <row r="6994" spans="1:2">
      <c r="A6994">
        <v>11893</v>
      </c>
      <c r="B6994" t="s">
        <v>18868</v>
      </c>
    </row>
    <row r="6995" spans="1:2">
      <c r="A6995">
        <v>11894</v>
      </c>
      <c r="B6995" t="s">
        <v>18869</v>
      </c>
    </row>
    <row r="6996" spans="1:2">
      <c r="A6996">
        <v>11895</v>
      </c>
      <c r="B6996" t="s">
        <v>18870</v>
      </c>
    </row>
    <row r="6997" spans="1:2">
      <c r="A6997">
        <v>11896</v>
      </c>
      <c r="B6997" t="s">
        <v>18871</v>
      </c>
    </row>
    <row r="6998" spans="1:2">
      <c r="A6998">
        <v>11897</v>
      </c>
      <c r="B6998" t="s">
        <v>18872</v>
      </c>
    </row>
    <row r="6999" spans="1:2">
      <c r="A6999">
        <v>11898</v>
      </c>
      <c r="B6999" t="s">
        <v>18873</v>
      </c>
    </row>
    <row r="7000" spans="1:2">
      <c r="A7000">
        <v>11899</v>
      </c>
      <c r="B7000" t="s">
        <v>18874</v>
      </c>
    </row>
    <row r="7001" spans="1:2">
      <c r="A7001">
        <v>11900</v>
      </c>
      <c r="B7001" t="s">
        <v>18875</v>
      </c>
    </row>
    <row r="7002" spans="1:2">
      <c r="A7002">
        <v>11901</v>
      </c>
      <c r="B7002" t="s">
        <v>18876</v>
      </c>
    </row>
    <row r="7003" spans="1:2">
      <c r="A7003">
        <v>11902</v>
      </c>
      <c r="B7003" t="s">
        <v>18877</v>
      </c>
    </row>
    <row r="7004" spans="1:2">
      <c r="A7004">
        <v>11903</v>
      </c>
      <c r="B7004" t="s">
        <v>18878</v>
      </c>
    </row>
    <row r="7005" spans="1:2">
      <c r="A7005">
        <v>11904</v>
      </c>
      <c r="B7005" t="s">
        <v>18879</v>
      </c>
    </row>
    <row r="7006" spans="1:2">
      <c r="A7006">
        <v>11905</v>
      </c>
      <c r="B7006" t="s">
        <v>18880</v>
      </c>
    </row>
    <row r="7007" spans="1:2">
      <c r="A7007">
        <v>11906</v>
      </c>
      <c r="B7007" t="s">
        <v>18881</v>
      </c>
    </row>
    <row r="7008" spans="1:2">
      <c r="A7008">
        <v>11907</v>
      </c>
      <c r="B7008" t="s">
        <v>18882</v>
      </c>
    </row>
    <row r="7009" spans="1:2">
      <c r="A7009">
        <v>11908</v>
      </c>
      <c r="B7009" t="s">
        <v>18883</v>
      </c>
    </row>
    <row r="7010" spans="1:2">
      <c r="A7010">
        <v>11909</v>
      </c>
      <c r="B7010" t="s">
        <v>18884</v>
      </c>
    </row>
    <row r="7011" spans="1:2">
      <c r="A7011">
        <v>11910</v>
      </c>
      <c r="B7011" t="s">
        <v>18885</v>
      </c>
    </row>
    <row r="7012" spans="1:2">
      <c r="A7012">
        <v>11911</v>
      </c>
      <c r="B7012" t="s">
        <v>18886</v>
      </c>
    </row>
    <row r="7013" spans="1:2">
      <c r="A7013">
        <v>11912</v>
      </c>
      <c r="B7013" t="s">
        <v>18887</v>
      </c>
    </row>
    <row r="7014" spans="1:2">
      <c r="A7014">
        <v>11913</v>
      </c>
      <c r="B7014" t="s">
        <v>18888</v>
      </c>
    </row>
    <row r="7015" spans="1:2">
      <c r="A7015">
        <v>11914</v>
      </c>
      <c r="B7015" t="s">
        <v>18889</v>
      </c>
    </row>
    <row r="7016" spans="1:2">
      <c r="A7016">
        <v>11915</v>
      </c>
      <c r="B7016" t="s">
        <v>18890</v>
      </c>
    </row>
    <row r="7017" spans="1:2">
      <c r="A7017">
        <v>11916</v>
      </c>
      <c r="B7017" t="s">
        <v>18891</v>
      </c>
    </row>
    <row r="7018" spans="1:2">
      <c r="A7018">
        <v>11917</v>
      </c>
      <c r="B7018" t="s">
        <v>18892</v>
      </c>
    </row>
    <row r="7019" spans="1:2">
      <c r="A7019">
        <v>11918</v>
      </c>
      <c r="B7019" t="s">
        <v>18893</v>
      </c>
    </row>
    <row r="7020" spans="1:2">
      <c r="A7020">
        <v>11919</v>
      </c>
      <c r="B7020">
        <v>847</v>
      </c>
    </row>
    <row r="7021" spans="1:2">
      <c r="A7021">
        <v>11920</v>
      </c>
      <c r="B7021" t="s">
        <v>18894</v>
      </c>
    </row>
    <row r="7022" spans="1:2">
      <c r="A7022">
        <v>11921</v>
      </c>
      <c r="B7022" t="s">
        <v>18895</v>
      </c>
    </row>
    <row r="7023" spans="1:2">
      <c r="A7023">
        <v>11922</v>
      </c>
      <c r="B7023" t="s">
        <v>18896</v>
      </c>
    </row>
    <row r="7024" spans="1:2">
      <c r="A7024">
        <v>11923</v>
      </c>
      <c r="B7024" t="s">
        <v>18897</v>
      </c>
    </row>
    <row r="7025" spans="1:2">
      <c r="A7025">
        <v>11924</v>
      </c>
      <c r="B7025" t="s">
        <v>18898</v>
      </c>
    </row>
    <row r="7026" spans="1:2">
      <c r="A7026">
        <v>11925</v>
      </c>
      <c r="B7026" t="s">
        <v>1213</v>
      </c>
    </row>
    <row r="7027" spans="1:2">
      <c r="A7027">
        <v>11926</v>
      </c>
      <c r="B7027" t="s">
        <v>18899</v>
      </c>
    </row>
    <row r="7028" spans="1:2">
      <c r="A7028">
        <v>11927</v>
      </c>
      <c r="B7028" t="s">
        <v>18900</v>
      </c>
    </row>
    <row r="7029" spans="1:2">
      <c r="A7029">
        <v>11928</v>
      </c>
      <c r="B7029" t="s">
        <v>18901</v>
      </c>
    </row>
    <row r="7030" spans="1:2">
      <c r="A7030">
        <v>11929</v>
      </c>
      <c r="B7030">
        <v>3001</v>
      </c>
    </row>
    <row r="7031" spans="1:2">
      <c r="A7031">
        <v>11930</v>
      </c>
      <c r="B7031" t="s">
        <v>18902</v>
      </c>
    </row>
    <row r="7032" spans="1:2">
      <c r="A7032">
        <v>11931</v>
      </c>
      <c r="B7032" t="s">
        <v>18903</v>
      </c>
    </row>
    <row r="7033" spans="1:2">
      <c r="A7033">
        <v>11932</v>
      </c>
      <c r="B7033" t="s">
        <v>18904</v>
      </c>
    </row>
    <row r="7034" spans="1:2">
      <c r="A7034">
        <v>11933</v>
      </c>
      <c r="B7034" t="s">
        <v>18905</v>
      </c>
    </row>
    <row r="7035" spans="1:2">
      <c r="A7035">
        <v>11934</v>
      </c>
      <c r="B7035" t="s">
        <v>18906</v>
      </c>
    </row>
    <row r="7036" spans="1:2">
      <c r="A7036">
        <v>11935</v>
      </c>
      <c r="B7036" t="s">
        <v>18907</v>
      </c>
    </row>
    <row r="7037" spans="1:2">
      <c r="A7037">
        <v>11936</v>
      </c>
      <c r="B7037" t="s">
        <v>18908</v>
      </c>
    </row>
    <row r="7038" spans="1:2">
      <c r="A7038">
        <v>11937</v>
      </c>
      <c r="B7038" t="s">
        <v>18909</v>
      </c>
    </row>
    <row r="7039" spans="1:2">
      <c r="A7039">
        <v>11938</v>
      </c>
      <c r="B7039" t="s">
        <v>18910</v>
      </c>
    </row>
    <row r="7040" spans="1:2">
      <c r="A7040">
        <v>11939</v>
      </c>
      <c r="B7040" t="s">
        <v>18911</v>
      </c>
    </row>
    <row r="7041" spans="1:2">
      <c r="A7041">
        <v>11940</v>
      </c>
      <c r="B7041" t="s">
        <v>18912</v>
      </c>
    </row>
    <row r="7042" spans="1:2">
      <c r="A7042">
        <v>11941</v>
      </c>
      <c r="B7042" t="s">
        <v>2168</v>
      </c>
    </row>
    <row r="7043" spans="1:2">
      <c r="A7043">
        <v>11942</v>
      </c>
      <c r="B7043" t="s">
        <v>18913</v>
      </c>
    </row>
    <row r="7044" spans="1:2">
      <c r="A7044">
        <v>11943</v>
      </c>
      <c r="B7044" t="s">
        <v>18914</v>
      </c>
    </row>
    <row r="7045" spans="1:2">
      <c r="A7045">
        <v>11944</v>
      </c>
      <c r="B7045" t="s">
        <v>226</v>
      </c>
    </row>
    <row r="7046" spans="1:2">
      <c r="A7046">
        <v>11945</v>
      </c>
      <c r="B7046" t="s">
        <v>18915</v>
      </c>
    </row>
    <row r="7047" spans="1:2">
      <c r="A7047">
        <v>11946</v>
      </c>
      <c r="B7047" t="s">
        <v>18916</v>
      </c>
    </row>
    <row r="7048" spans="1:2">
      <c r="A7048">
        <v>11947</v>
      </c>
      <c r="B7048" t="s">
        <v>18917</v>
      </c>
    </row>
    <row r="7049" spans="1:2">
      <c r="A7049">
        <v>11948</v>
      </c>
      <c r="B7049" t="s">
        <v>18918</v>
      </c>
    </row>
    <row r="7050" spans="1:2">
      <c r="A7050">
        <v>11949</v>
      </c>
      <c r="B7050" t="s">
        <v>18919</v>
      </c>
    </row>
    <row r="7051" spans="1:2">
      <c r="A7051">
        <v>11950</v>
      </c>
      <c r="B7051" t="s">
        <v>18920</v>
      </c>
    </row>
    <row r="7052" spans="1:2">
      <c r="A7052">
        <v>11951</v>
      </c>
      <c r="B7052" t="s">
        <v>18921</v>
      </c>
    </row>
    <row r="7053" spans="1:2">
      <c r="A7053">
        <v>11952</v>
      </c>
      <c r="B7053" t="s">
        <v>18922</v>
      </c>
    </row>
    <row r="7054" spans="1:2">
      <c r="A7054">
        <v>11953</v>
      </c>
      <c r="B7054" t="s">
        <v>151</v>
      </c>
    </row>
    <row r="7055" spans="1:2">
      <c r="A7055">
        <v>11954</v>
      </c>
      <c r="B7055" t="s">
        <v>18923</v>
      </c>
    </row>
    <row r="7056" spans="1:2">
      <c r="A7056">
        <v>11955</v>
      </c>
      <c r="B7056" t="s">
        <v>217</v>
      </c>
    </row>
    <row r="7057" spans="1:2">
      <c r="A7057">
        <v>11956</v>
      </c>
      <c r="B7057" t="s">
        <v>18924</v>
      </c>
    </row>
    <row r="7058" spans="1:2">
      <c r="A7058">
        <v>11957</v>
      </c>
      <c r="B7058" t="s">
        <v>18925</v>
      </c>
    </row>
    <row r="7059" spans="1:2">
      <c r="A7059">
        <v>11958</v>
      </c>
      <c r="B7059" t="s">
        <v>18926</v>
      </c>
    </row>
    <row r="7060" spans="1:2">
      <c r="A7060">
        <v>11959</v>
      </c>
      <c r="B7060" t="s">
        <v>18927</v>
      </c>
    </row>
    <row r="7061" spans="1:2">
      <c r="A7061">
        <v>11960</v>
      </c>
      <c r="B7061" t="s">
        <v>18928</v>
      </c>
    </row>
    <row r="7062" spans="1:2">
      <c r="A7062">
        <v>11961</v>
      </c>
      <c r="B7062" t="s">
        <v>18929</v>
      </c>
    </row>
    <row r="7063" spans="1:2">
      <c r="A7063">
        <v>11962</v>
      </c>
      <c r="B7063" s="2">
        <v>40288</v>
      </c>
    </row>
    <row r="7064" spans="1:2">
      <c r="A7064">
        <v>11963</v>
      </c>
      <c r="B7064" t="s">
        <v>18930</v>
      </c>
    </row>
    <row r="7065" spans="1:2">
      <c r="A7065">
        <v>11964</v>
      </c>
      <c r="B7065" t="s">
        <v>18931</v>
      </c>
    </row>
    <row r="7066" spans="1:2">
      <c r="A7066">
        <v>11965</v>
      </c>
      <c r="B7066" t="s">
        <v>18932</v>
      </c>
    </row>
    <row r="7067" spans="1:2">
      <c r="A7067">
        <v>11966</v>
      </c>
      <c r="B7067" t="s">
        <v>18933</v>
      </c>
    </row>
    <row r="7068" spans="1:2">
      <c r="A7068">
        <v>11967</v>
      </c>
      <c r="B7068" t="s">
        <v>18934</v>
      </c>
    </row>
    <row r="7069" spans="1:2">
      <c r="A7069">
        <v>11968</v>
      </c>
      <c r="B7069">
        <v>5302</v>
      </c>
    </row>
    <row r="7070" spans="1:2">
      <c r="A7070">
        <v>11969</v>
      </c>
      <c r="B7070" t="s">
        <v>18935</v>
      </c>
    </row>
    <row r="7071" spans="1:2">
      <c r="A7071">
        <v>11970</v>
      </c>
      <c r="B7071" t="s">
        <v>18936</v>
      </c>
    </row>
    <row r="7072" spans="1:2">
      <c r="A7072">
        <v>11971</v>
      </c>
      <c r="B7072" t="s">
        <v>18937</v>
      </c>
    </row>
    <row r="7073" spans="1:2">
      <c r="A7073">
        <v>11972</v>
      </c>
      <c r="B7073" t="s">
        <v>18938</v>
      </c>
    </row>
    <row r="7074" spans="1:2">
      <c r="A7074">
        <v>11973</v>
      </c>
      <c r="B7074" t="s">
        <v>18939</v>
      </c>
    </row>
    <row r="7075" spans="1:2">
      <c r="A7075">
        <v>11974</v>
      </c>
      <c r="B7075" t="s">
        <v>18940</v>
      </c>
    </row>
    <row r="7076" spans="1:2">
      <c r="A7076">
        <v>11975</v>
      </c>
      <c r="B7076" t="s">
        <v>18941</v>
      </c>
    </row>
    <row r="7077" spans="1:2">
      <c r="A7077">
        <v>11976</v>
      </c>
      <c r="B7077" t="s">
        <v>18942</v>
      </c>
    </row>
    <row r="7078" spans="1:2">
      <c r="A7078">
        <v>11977</v>
      </c>
      <c r="B7078" t="s">
        <v>18943</v>
      </c>
    </row>
    <row r="7079" spans="1:2">
      <c r="A7079">
        <v>11978</v>
      </c>
      <c r="B7079" t="s">
        <v>18944</v>
      </c>
    </row>
    <row r="7080" spans="1:2">
      <c r="A7080">
        <v>11979</v>
      </c>
      <c r="B7080" t="s">
        <v>18945</v>
      </c>
    </row>
    <row r="7081" spans="1:2">
      <c r="A7081">
        <v>11980</v>
      </c>
      <c r="B7081" t="s">
        <v>18946</v>
      </c>
    </row>
    <row r="7082" spans="1:2">
      <c r="A7082">
        <v>11981</v>
      </c>
      <c r="B7082" t="s">
        <v>18947</v>
      </c>
    </row>
    <row r="7083" spans="1:2">
      <c r="A7083">
        <v>11982</v>
      </c>
      <c r="B7083" t="s">
        <v>18948</v>
      </c>
    </row>
    <row r="7084" spans="1:2">
      <c r="A7084">
        <v>11983</v>
      </c>
      <c r="B7084" t="s">
        <v>18949</v>
      </c>
    </row>
    <row r="7085" spans="1:2">
      <c r="A7085">
        <v>11984</v>
      </c>
      <c r="B7085" t="s">
        <v>18950</v>
      </c>
    </row>
    <row r="7086" spans="1:2">
      <c r="A7086">
        <v>11985</v>
      </c>
      <c r="B7086" t="s">
        <v>18951</v>
      </c>
    </row>
    <row r="7087" spans="1:2">
      <c r="A7087">
        <v>11986</v>
      </c>
      <c r="B7087" t="s">
        <v>423</v>
      </c>
    </row>
    <row r="7088" spans="1:2">
      <c r="A7088">
        <v>11987</v>
      </c>
      <c r="B7088" t="s">
        <v>18952</v>
      </c>
    </row>
    <row r="7089" spans="1:2">
      <c r="A7089">
        <v>11988</v>
      </c>
      <c r="B7089" t="s">
        <v>18953</v>
      </c>
    </row>
    <row r="7090" spans="1:2">
      <c r="A7090">
        <v>11989</v>
      </c>
      <c r="B7090" t="s">
        <v>18954</v>
      </c>
    </row>
    <row r="7091" spans="1:2">
      <c r="A7091">
        <v>11990</v>
      </c>
      <c r="B7091" t="s">
        <v>18955</v>
      </c>
    </row>
    <row r="7092" spans="1:2">
      <c r="A7092">
        <v>11991</v>
      </c>
      <c r="B7092" t="s">
        <v>18956</v>
      </c>
    </row>
    <row r="7093" spans="1:2">
      <c r="A7093">
        <v>11992</v>
      </c>
      <c r="B7093" t="s">
        <v>18957</v>
      </c>
    </row>
    <row r="7094" spans="1:2">
      <c r="A7094">
        <v>11993</v>
      </c>
      <c r="B7094" t="s">
        <v>18958</v>
      </c>
    </row>
    <row r="7095" spans="1:2">
      <c r="A7095">
        <v>11994</v>
      </c>
      <c r="B7095" t="s">
        <v>18959</v>
      </c>
    </row>
    <row r="7096" spans="1:2">
      <c r="A7096">
        <v>11995</v>
      </c>
      <c r="B7096" t="s">
        <v>18960</v>
      </c>
    </row>
    <row r="7097" spans="1:2">
      <c r="A7097">
        <v>11996</v>
      </c>
      <c r="B7097" t="s">
        <v>302</v>
      </c>
    </row>
    <row r="7098" spans="1:2">
      <c r="A7098">
        <v>11997</v>
      </c>
      <c r="B7098" t="s">
        <v>18961</v>
      </c>
    </row>
    <row r="7099" spans="1:2">
      <c r="A7099">
        <v>11998</v>
      </c>
      <c r="B7099" t="s">
        <v>18962</v>
      </c>
    </row>
    <row r="7100" spans="1:2">
      <c r="A7100">
        <v>11999</v>
      </c>
      <c r="B7100" t="s">
        <v>18963</v>
      </c>
    </row>
    <row r="7101" spans="1:2">
      <c r="A7101">
        <v>12000</v>
      </c>
      <c r="B7101" t="s">
        <v>18964</v>
      </c>
    </row>
    <row r="7102" spans="1:2">
      <c r="A7102">
        <v>12001</v>
      </c>
      <c r="B7102" t="s">
        <v>18965</v>
      </c>
    </row>
    <row r="7103" spans="1:2">
      <c r="A7103">
        <v>12002</v>
      </c>
      <c r="B7103" t="s">
        <v>18966</v>
      </c>
    </row>
    <row r="7104" spans="1:2">
      <c r="A7104">
        <v>12003</v>
      </c>
      <c r="B7104" t="s">
        <v>18967</v>
      </c>
    </row>
    <row r="7105" spans="1:2">
      <c r="A7105">
        <v>12004</v>
      </c>
      <c r="B7105" t="s">
        <v>18968</v>
      </c>
    </row>
    <row r="7106" spans="1:2">
      <c r="A7106">
        <v>12005</v>
      </c>
      <c r="B7106" t="s">
        <v>18969</v>
      </c>
    </row>
    <row r="7107" spans="1:2">
      <c r="A7107">
        <v>12006</v>
      </c>
      <c r="B7107" t="s">
        <v>18970</v>
      </c>
    </row>
    <row r="7108" spans="1:2">
      <c r="A7108">
        <v>12007</v>
      </c>
      <c r="B7108" t="s">
        <v>18971</v>
      </c>
    </row>
    <row r="7109" spans="1:2">
      <c r="A7109">
        <v>12008</v>
      </c>
      <c r="B7109" t="s">
        <v>18972</v>
      </c>
    </row>
    <row r="7110" spans="1:2">
      <c r="A7110">
        <v>12009</v>
      </c>
      <c r="B7110" t="s">
        <v>18973</v>
      </c>
    </row>
    <row r="7111" spans="1:2">
      <c r="A7111">
        <v>12010</v>
      </c>
      <c r="B7111" t="s">
        <v>18974</v>
      </c>
    </row>
    <row r="7112" spans="1:2">
      <c r="A7112">
        <v>12011</v>
      </c>
      <c r="B7112" t="s">
        <v>18975</v>
      </c>
    </row>
    <row r="7113" spans="1:2">
      <c r="A7113">
        <v>12012</v>
      </c>
      <c r="B7113" t="s">
        <v>549</v>
      </c>
    </row>
    <row r="7114" spans="1:2">
      <c r="A7114">
        <v>12013</v>
      </c>
      <c r="B7114" t="s">
        <v>18976</v>
      </c>
    </row>
    <row r="7115" spans="1:2">
      <c r="A7115">
        <v>12014</v>
      </c>
      <c r="B7115" t="s">
        <v>18977</v>
      </c>
    </row>
    <row r="7116" spans="1:2">
      <c r="A7116">
        <v>12015</v>
      </c>
      <c r="B7116" t="s">
        <v>18978</v>
      </c>
    </row>
    <row r="7117" spans="1:2">
      <c r="A7117">
        <v>12016</v>
      </c>
      <c r="B7117" t="s">
        <v>18979</v>
      </c>
    </row>
    <row r="7118" spans="1:2">
      <c r="A7118">
        <v>12017</v>
      </c>
      <c r="B7118" t="s">
        <v>18980</v>
      </c>
    </row>
    <row r="7119" spans="1:2">
      <c r="A7119">
        <v>12018</v>
      </c>
      <c r="B7119" t="s">
        <v>2169</v>
      </c>
    </row>
    <row r="7120" spans="1:2">
      <c r="A7120">
        <v>12019</v>
      </c>
      <c r="B7120" t="s">
        <v>18981</v>
      </c>
    </row>
    <row r="7121" spans="1:2">
      <c r="A7121">
        <v>12020</v>
      </c>
      <c r="B7121" t="s">
        <v>18982</v>
      </c>
    </row>
    <row r="7122" spans="1:2">
      <c r="A7122">
        <v>12021</v>
      </c>
      <c r="B7122">
        <v>133</v>
      </c>
    </row>
    <row r="7123" spans="1:2">
      <c r="A7123">
        <v>12022</v>
      </c>
      <c r="B7123" t="s">
        <v>18983</v>
      </c>
    </row>
    <row r="7124" spans="1:2">
      <c r="A7124">
        <v>12023</v>
      </c>
      <c r="B7124" t="s">
        <v>18984</v>
      </c>
    </row>
    <row r="7125" spans="1:2">
      <c r="A7125">
        <v>12024</v>
      </c>
      <c r="B7125" t="s">
        <v>18985</v>
      </c>
    </row>
    <row r="7126" spans="1:2">
      <c r="A7126">
        <v>12025</v>
      </c>
      <c r="B7126" t="s">
        <v>18986</v>
      </c>
    </row>
    <row r="7127" spans="1:2">
      <c r="A7127">
        <v>12026</v>
      </c>
      <c r="B7127" t="s">
        <v>18987</v>
      </c>
    </row>
    <row r="7128" spans="1:2">
      <c r="A7128">
        <v>12027</v>
      </c>
      <c r="B7128" t="s">
        <v>18988</v>
      </c>
    </row>
    <row r="7129" spans="1:2">
      <c r="A7129">
        <v>12028</v>
      </c>
      <c r="B7129" t="s">
        <v>18989</v>
      </c>
    </row>
    <row r="7130" spans="1:2">
      <c r="A7130">
        <v>12029</v>
      </c>
      <c r="B7130">
        <v>8895</v>
      </c>
    </row>
    <row r="7131" spans="1:2">
      <c r="A7131">
        <v>12030</v>
      </c>
      <c r="B7131" t="s">
        <v>18990</v>
      </c>
    </row>
    <row r="7132" spans="1:2">
      <c r="A7132">
        <v>12031</v>
      </c>
      <c r="B7132" t="s">
        <v>2170</v>
      </c>
    </row>
    <row r="7133" spans="1:2">
      <c r="A7133">
        <v>12032</v>
      </c>
      <c r="B7133" t="s">
        <v>18991</v>
      </c>
    </row>
    <row r="7134" spans="1:2">
      <c r="A7134">
        <v>12033</v>
      </c>
      <c r="B7134" t="s">
        <v>18992</v>
      </c>
    </row>
    <row r="7135" spans="1:2">
      <c r="A7135">
        <v>12034</v>
      </c>
      <c r="B7135" t="s">
        <v>18993</v>
      </c>
    </row>
    <row r="7136" spans="1:2">
      <c r="A7136">
        <v>12035</v>
      </c>
      <c r="B7136" t="s">
        <v>18994</v>
      </c>
    </row>
    <row r="7137" spans="1:2">
      <c r="A7137">
        <v>12036</v>
      </c>
      <c r="B7137" t="s">
        <v>18995</v>
      </c>
    </row>
    <row r="7138" spans="1:2">
      <c r="A7138">
        <v>12037</v>
      </c>
      <c r="B7138" t="s">
        <v>18996</v>
      </c>
    </row>
    <row r="7139" spans="1:2">
      <c r="A7139">
        <v>12038</v>
      </c>
      <c r="B7139" t="s">
        <v>18997</v>
      </c>
    </row>
    <row r="7140" spans="1:2">
      <c r="A7140">
        <v>12039</v>
      </c>
      <c r="B7140" t="s">
        <v>18998</v>
      </c>
    </row>
    <row r="7141" spans="1:2">
      <c r="A7141">
        <v>12040</v>
      </c>
      <c r="B7141" t="s">
        <v>18999</v>
      </c>
    </row>
    <row r="7142" spans="1:2">
      <c r="A7142">
        <v>12041</v>
      </c>
      <c r="B7142" t="s">
        <v>19000</v>
      </c>
    </row>
    <row r="7143" spans="1:2">
      <c r="A7143">
        <v>12042</v>
      </c>
      <c r="B7143" t="s">
        <v>19001</v>
      </c>
    </row>
    <row r="7144" spans="1:2">
      <c r="A7144">
        <v>12043</v>
      </c>
      <c r="B7144" t="s">
        <v>19002</v>
      </c>
    </row>
    <row r="7145" spans="1:2">
      <c r="A7145">
        <v>12044</v>
      </c>
      <c r="B7145" t="s">
        <v>19003</v>
      </c>
    </row>
    <row r="7146" spans="1:2">
      <c r="A7146">
        <v>12045</v>
      </c>
      <c r="B7146" t="s">
        <v>19004</v>
      </c>
    </row>
    <row r="7147" spans="1:2">
      <c r="A7147">
        <v>12046</v>
      </c>
      <c r="B7147" t="s">
        <v>19005</v>
      </c>
    </row>
    <row r="7148" spans="1:2">
      <c r="A7148">
        <v>12047</v>
      </c>
      <c r="B7148" t="s">
        <v>19006</v>
      </c>
    </row>
    <row r="7149" spans="1:2">
      <c r="A7149">
        <v>12048</v>
      </c>
      <c r="B7149" t="s">
        <v>19007</v>
      </c>
    </row>
    <row r="7150" spans="1:2">
      <c r="A7150">
        <v>12049</v>
      </c>
      <c r="B7150" s="2">
        <v>40455</v>
      </c>
    </row>
    <row r="7151" spans="1:2">
      <c r="A7151">
        <v>12050</v>
      </c>
      <c r="B7151" t="s">
        <v>19008</v>
      </c>
    </row>
    <row r="7152" spans="1:2">
      <c r="A7152">
        <v>12051</v>
      </c>
      <c r="B7152" t="s">
        <v>19009</v>
      </c>
    </row>
    <row r="7153" spans="1:2">
      <c r="A7153">
        <v>12052</v>
      </c>
      <c r="B7153" t="s">
        <v>19010</v>
      </c>
    </row>
    <row r="7154" spans="1:2">
      <c r="A7154">
        <v>12053</v>
      </c>
      <c r="B7154" t="s">
        <v>19011</v>
      </c>
    </row>
    <row r="7155" spans="1:2">
      <c r="A7155">
        <v>12062</v>
      </c>
      <c r="B7155" t="s">
        <v>19012</v>
      </c>
    </row>
    <row r="7156" spans="1:2">
      <c r="A7156">
        <v>12082</v>
      </c>
      <c r="B7156" t="s">
        <v>19013</v>
      </c>
    </row>
    <row r="7157" spans="1:2">
      <c r="A7157">
        <v>12083</v>
      </c>
      <c r="B7157" t="s">
        <v>19014</v>
      </c>
    </row>
    <row r="7158" spans="1:2">
      <c r="A7158">
        <v>12102</v>
      </c>
      <c r="B7158" t="s">
        <v>19015</v>
      </c>
    </row>
    <row r="7159" spans="1:2">
      <c r="A7159">
        <v>12122</v>
      </c>
      <c r="B7159" t="s">
        <v>19016</v>
      </c>
    </row>
    <row r="7160" spans="1:2">
      <c r="A7160">
        <v>12123</v>
      </c>
      <c r="B7160" t="s">
        <v>19017</v>
      </c>
    </row>
    <row r="7161" spans="1:2">
      <c r="A7161">
        <v>12142</v>
      </c>
      <c r="B7161" t="s">
        <v>19018</v>
      </c>
    </row>
    <row r="7162" spans="1:2">
      <c r="A7162">
        <v>12143</v>
      </c>
      <c r="B7162" t="s">
        <v>623</v>
      </c>
    </row>
    <row r="7163" spans="1:2">
      <c r="A7163">
        <v>12144</v>
      </c>
      <c r="B7163">
        <v>945</v>
      </c>
    </row>
    <row r="7164" spans="1:2">
      <c r="A7164">
        <v>12145</v>
      </c>
      <c r="B7164" t="s">
        <v>19019</v>
      </c>
    </row>
    <row r="7165" spans="1:2">
      <c r="A7165">
        <v>12162</v>
      </c>
      <c r="B7165" t="s">
        <v>19020</v>
      </c>
    </row>
    <row r="7166" spans="1:2">
      <c r="A7166">
        <v>12163</v>
      </c>
      <c r="B7166" t="s">
        <v>19021</v>
      </c>
    </row>
    <row r="7167" spans="1:2">
      <c r="A7167">
        <v>12164</v>
      </c>
      <c r="B7167" t="s">
        <v>19022</v>
      </c>
    </row>
    <row r="7168" spans="1:2">
      <c r="A7168">
        <v>12165</v>
      </c>
      <c r="B7168" t="s">
        <v>2171</v>
      </c>
    </row>
    <row r="7169" spans="1:2">
      <c r="A7169">
        <v>12166</v>
      </c>
      <c r="B7169" t="s">
        <v>19023</v>
      </c>
    </row>
    <row r="7170" spans="1:2">
      <c r="A7170">
        <v>12167</v>
      </c>
      <c r="B7170" t="s">
        <v>19024</v>
      </c>
    </row>
    <row r="7171" spans="1:2">
      <c r="A7171">
        <v>12168</v>
      </c>
      <c r="B7171" t="s">
        <v>19025</v>
      </c>
    </row>
    <row r="7172" spans="1:2">
      <c r="A7172">
        <v>12169</v>
      </c>
      <c r="B7172" t="s">
        <v>19026</v>
      </c>
    </row>
    <row r="7173" spans="1:2">
      <c r="A7173">
        <v>12170</v>
      </c>
      <c r="B7173" t="s">
        <v>19027</v>
      </c>
    </row>
    <row r="7174" spans="1:2">
      <c r="A7174">
        <v>12171</v>
      </c>
      <c r="B7174" t="s">
        <v>19028</v>
      </c>
    </row>
    <row r="7175" spans="1:2">
      <c r="A7175">
        <v>12172</v>
      </c>
      <c r="B7175" t="s">
        <v>19029</v>
      </c>
    </row>
    <row r="7176" spans="1:2">
      <c r="A7176">
        <v>12182</v>
      </c>
      <c r="B7176" t="s">
        <v>19030</v>
      </c>
    </row>
    <row r="7177" spans="1:2">
      <c r="A7177">
        <v>12183</v>
      </c>
      <c r="B7177" t="s">
        <v>19031</v>
      </c>
    </row>
    <row r="7178" spans="1:2">
      <c r="A7178">
        <v>12184</v>
      </c>
      <c r="B7178" t="s">
        <v>19032</v>
      </c>
    </row>
    <row r="7179" spans="1:2">
      <c r="A7179">
        <v>12185</v>
      </c>
      <c r="B7179" t="s">
        <v>19033</v>
      </c>
    </row>
    <row r="7180" spans="1:2">
      <c r="A7180">
        <v>12186</v>
      </c>
      <c r="B7180" t="s">
        <v>19034</v>
      </c>
    </row>
    <row r="7181" spans="1:2">
      <c r="A7181">
        <v>12187</v>
      </c>
      <c r="B7181" t="s">
        <v>19035</v>
      </c>
    </row>
    <row r="7182" spans="1:2">
      <c r="A7182">
        <v>12188</v>
      </c>
      <c r="B7182" t="s">
        <v>560</v>
      </c>
    </row>
    <row r="7183" spans="1:2">
      <c r="A7183">
        <v>12189</v>
      </c>
      <c r="B7183" t="s">
        <v>19036</v>
      </c>
    </row>
    <row r="7184" spans="1:2">
      <c r="A7184">
        <v>12190</v>
      </c>
      <c r="B7184" t="s">
        <v>19037</v>
      </c>
    </row>
    <row r="7185" spans="1:2">
      <c r="A7185">
        <v>12191</v>
      </c>
      <c r="B7185" t="s">
        <v>19038</v>
      </c>
    </row>
    <row r="7186" spans="1:2">
      <c r="A7186">
        <v>12192</v>
      </c>
      <c r="B7186" t="s">
        <v>19039</v>
      </c>
    </row>
    <row r="7187" spans="1:2">
      <c r="A7187">
        <v>12193</v>
      </c>
      <c r="B7187" t="s">
        <v>19040</v>
      </c>
    </row>
    <row r="7188" spans="1:2">
      <c r="A7188">
        <v>12194</v>
      </c>
      <c r="B7188" t="s">
        <v>19041</v>
      </c>
    </row>
    <row r="7189" spans="1:2">
      <c r="A7189">
        <v>12195</v>
      </c>
      <c r="B7189" t="s">
        <v>19042</v>
      </c>
    </row>
    <row r="7190" spans="1:2">
      <c r="A7190">
        <v>12196</v>
      </c>
      <c r="B7190" t="s">
        <v>19043</v>
      </c>
    </row>
    <row r="7191" spans="1:2">
      <c r="A7191">
        <v>12197</v>
      </c>
      <c r="B7191" t="s">
        <v>19044</v>
      </c>
    </row>
    <row r="7192" spans="1:2">
      <c r="A7192">
        <v>12198</v>
      </c>
      <c r="B7192" t="s">
        <v>19045</v>
      </c>
    </row>
    <row r="7193" spans="1:2">
      <c r="A7193">
        <v>12199</v>
      </c>
      <c r="B7193" t="s">
        <v>19046</v>
      </c>
    </row>
    <row r="7194" spans="1:2">
      <c r="A7194">
        <v>12200</v>
      </c>
      <c r="B7194" t="s">
        <v>19047</v>
      </c>
    </row>
    <row r="7195" spans="1:2">
      <c r="A7195">
        <v>12201</v>
      </c>
      <c r="B7195" t="s">
        <v>19048</v>
      </c>
    </row>
    <row r="7196" spans="1:2">
      <c r="A7196">
        <v>12202</v>
      </c>
      <c r="B7196" t="s">
        <v>19049</v>
      </c>
    </row>
    <row r="7197" spans="1:2">
      <c r="A7197">
        <v>12203</v>
      </c>
      <c r="B7197" t="s">
        <v>19050</v>
      </c>
    </row>
    <row r="7198" spans="1:2">
      <c r="A7198">
        <v>12204</v>
      </c>
      <c r="B7198" t="s">
        <v>19051</v>
      </c>
    </row>
    <row r="7199" spans="1:2">
      <c r="A7199">
        <v>12205</v>
      </c>
      <c r="B7199" t="s">
        <v>19052</v>
      </c>
    </row>
    <row r="7200" spans="1:2">
      <c r="A7200">
        <v>12206</v>
      </c>
      <c r="B7200" t="s">
        <v>19053</v>
      </c>
    </row>
    <row r="7201" spans="1:2">
      <c r="A7201">
        <v>12207</v>
      </c>
      <c r="B7201" t="s">
        <v>19054</v>
      </c>
    </row>
    <row r="7202" spans="1:2">
      <c r="A7202">
        <v>12208</v>
      </c>
      <c r="B7202" t="s">
        <v>19055</v>
      </c>
    </row>
    <row r="7203" spans="1:2">
      <c r="A7203">
        <v>12209</v>
      </c>
      <c r="B7203" t="s">
        <v>19056</v>
      </c>
    </row>
    <row r="7204" spans="1:2">
      <c r="A7204">
        <v>12210</v>
      </c>
      <c r="B7204" t="s">
        <v>19057</v>
      </c>
    </row>
    <row r="7205" spans="1:2">
      <c r="A7205">
        <v>12211</v>
      </c>
      <c r="B7205" t="s">
        <v>19058</v>
      </c>
    </row>
    <row r="7206" spans="1:2">
      <c r="A7206">
        <v>12212</v>
      </c>
      <c r="B7206" t="s">
        <v>19059</v>
      </c>
    </row>
    <row r="7207" spans="1:2">
      <c r="A7207">
        <v>12213</v>
      </c>
      <c r="B7207" t="s">
        <v>19060</v>
      </c>
    </row>
    <row r="7208" spans="1:2">
      <c r="A7208">
        <v>12214</v>
      </c>
      <c r="B7208" t="s">
        <v>19061</v>
      </c>
    </row>
    <row r="7209" spans="1:2">
      <c r="A7209">
        <v>12215</v>
      </c>
      <c r="B7209">
        <v>30510</v>
      </c>
    </row>
    <row r="7210" spans="1:2">
      <c r="A7210">
        <v>12216</v>
      </c>
      <c r="B7210" t="s">
        <v>19062</v>
      </c>
    </row>
    <row r="7211" spans="1:2">
      <c r="A7211">
        <v>12217</v>
      </c>
      <c r="B7211" t="s">
        <v>19063</v>
      </c>
    </row>
    <row r="7212" spans="1:2">
      <c r="A7212">
        <v>12218</v>
      </c>
      <c r="B7212" t="s">
        <v>19064</v>
      </c>
    </row>
    <row r="7213" spans="1:2">
      <c r="A7213">
        <v>12219</v>
      </c>
      <c r="B7213" t="s">
        <v>19065</v>
      </c>
    </row>
    <row r="7214" spans="1:2">
      <c r="A7214">
        <v>12220</v>
      </c>
      <c r="B7214" t="s">
        <v>19066</v>
      </c>
    </row>
    <row r="7215" spans="1:2">
      <c r="A7215">
        <v>12221</v>
      </c>
      <c r="B7215" t="s">
        <v>19067</v>
      </c>
    </row>
    <row r="7216" spans="1:2">
      <c r="A7216">
        <v>12222</v>
      </c>
      <c r="B7216" t="s">
        <v>19068</v>
      </c>
    </row>
    <row r="7217" spans="1:2">
      <c r="A7217">
        <v>12223</v>
      </c>
      <c r="B7217" t="s">
        <v>266</v>
      </c>
    </row>
    <row r="7218" spans="1:2">
      <c r="A7218">
        <v>12224</v>
      </c>
      <c r="B7218" t="s">
        <v>19069</v>
      </c>
    </row>
    <row r="7219" spans="1:2">
      <c r="A7219">
        <v>12225</v>
      </c>
      <c r="B7219" t="s">
        <v>19070</v>
      </c>
    </row>
    <row r="7220" spans="1:2">
      <c r="A7220">
        <v>12226</v>
      </c>
      <c r="B7220" t="s">
        <v>19071</v>
      </c>
    </row>
    <row r="7221" spans="1:2">
      <c r="A7221">
        <v>12227</v>
      </c>
      <c r="B7221" t="s">
        <v>19072</v>
      </c>
    </row>
    <row r="7222" spans="1:2">
      <c r="A7222">
        <v>12228</v>
      </c>
      <c r="B7222" t="s">
        <v>19073</v>
      </c>
    </row>
    <row r="7223" spans="1:2">
      <c r="A7223">
        <v>12229</v>
      </c>
      <c r="B7223" t="s">
        <v>19074</v>
      </c>
    </row>
    <row r="7224" spans="1:2">
      <c r="A7224">
        <v>12230</v>
      </c>
      <c r="B7224" t="s">
        <v>19075</v>
      </c>
    </row>
    <row r="7225" spans="1:2">
      <c r="A7225">
        <v>12231</v>
      </c>
      <c r="B7225" t="s">
        <v>19076</v>
      </c>
    </row>
    <row r="7226" spans="1:2">
      <c r="A7226">
        <v>12232</v>
      </c>
      <c r="B7226">
        <v>1934</v>
      </c>
    </row>
    <row r="7227" spans="1:2">
      <c r="A7227">
        <v>12233</v>
      </c>
      <c r="B7227" t="s">
        <v>19077</v>
      </c>
    </row>
    <row r="7228" spans="1:2">
      <c r="A7228">
        <v>12234</v>
      </c>
      <c r="B7228" t="s">
        <v>19078</v>
      </c>
    </row>
    <row r="7229" spans="1:2">
      <c r="A7229">
        <v>12235</v>
      </c>
      <c r="B7229" t="s">
        <v>733</v>
      </c>
    </row>
    <row r="7230" spans="1:2">
      <c r="A7230">
        <v>12236</v>
      </c>
      <c r="B7230" t="s">
        <v>19079</v>
      </c>
    </row>
    <row r="7231" spans="1:2">
      <c r="A7231">
        <v>12237</v>
      </c>
      <c r="B7231" t="s">
        <v>19080</v>
      </c>
    </row>
    <row r="7232" spans="1:2">
      <c r="A7232">
        <v>12238</v>
      </c>
      <c r="B7232" t="s">
        <v>19081</v>
      </c>
    </row>
    <row r="7233" spans="1:2">
      <c r="A7233">
        <v>12239</v>
      </c>
      <c r="B7233" t="s">
        <v>19082</v>
      </c>
    </row>
    <row r="7234" spans="1:2">
      <c r="A7234">
        <v>12240</v>
      </c>
      <c r="B7234" t="s">
        <v>19083</v>
      </c>
    </row>
    <row r="7235" spans="1:2">
      <c r="A7235">
        <v>12241</v>
      </c>
      <c r="B7235" t="s">
        <v>19084</v>
      </c>
    </row>
    <row r="7236" spans="1:2">
      <c r="A7236">
        <v>12242</v>
      </c>
      <c r="B7236" t="s">
        <v>19085</v>
      </c>
    </row>
    <row r="7237" spans="1:2">
      <c r="A7237">
        <v>12243</v>
      </c>
      <c r="B7237" t="s">
        <v>19086</v>
      </c>
    </row>
    <row r="7238" spans="1:2">
      <c r="A7238">
        <v>12244</v>
      </c>
      <c r="B7238" t="s">
        <v>19087</v>
      </c>
    </row>
    <row r="7239" spans="1:2">
      <c r="A7239">
        <v>12245</v>
      </c>
      <c r="B7239" t="s">
        <v>19088</v>
      </c>
    </row>
    <row r="7240" spans="1:2">
      <c r="A7240">
        <v>12246</v>
      </c>
      <c r="B7240" t="s">
        <v>19089</v>
      </c>
    </row>
    <row r="7241" spans="1:2">
      <c r="A7241">
        <v>12247</v>
      </c>
      <c r="B7241" t="s">
        <v>19090</v>
      </c>
    </row>
    <row r="7242" spans="1:2">
      <c r="A7242">
        <v>12248</v>
      </c>
      <c r="B7242" t="s">
        <v>19091</v>
      </c>
    </row>
    <row r="7243" spans="1:2">
      <c r="A7243">
        <v>12249</v>
      </c>
      <c r="B7243" t="s">
        <v>19092</v>
      </c>
    </row>
    <row r="7244" spans="1:2">
      <c r="A7244">
        <v>12250</v>
      </c>
      <c r="B7244" t="s">
        <v>19093</v>
      </c>
    </row>
    <row r="7245" spans="1:2">
      <c r="A7245">
        <v>12251</v>
      </c>
      <c r="B7245" t="s">
        <v>19094</v>
      </c>
    </row>
    <row r="7246" spans="1:2">
      <c r="A7246">
        <v>12252</v>
      </c>
      <c r="B7246" t="s">
        <v>19095</v>
      </c>
    </row>
    <row r="7247" spans="1:2">
      <c r="A7247">
        <v>12253</v>
      </c>
      <c r="B7247" t="s">
        <v>19096</v>
      </c>
    </row>
    <row r="7248" spans="1:2">
      <c r="A7248">
        <v>12254</v>
      </c>
      <c r="B7248" t="s">
        <v>19097</v>
      </c>
    </row>
    <row r="7249" spans="1:2">
      <c r="A7249">
        <v>12255</v>
      </c>
      <c r="B7249" t="s">
        <v>19098</v>
      </c>
    </row>
    <row r="7250" spans="1:2">
      <c r="A7250">
        <v>12256</v>
      </c>
      <c r="B7250" t="s">
        <v>601</v>
      </c>
    </row>
    <row r="7251" spans="1:2">
      <c r="A7251">
        <v>12257</v>
      </c>
      <c r="B7251" t="s">
        <v>19099</v>
      </c>
    </row>
    <row r="7252" spans="1:2">
      <c r="A7252">
        <v>12258</v>
      </c>
      <c r="B7252" t="s">
        <v>19100</v>
      </c>
    </row>
    <row r="7253" spans="1:2">
      <c r="A7253">
        <v>12259</v>
      </c>
      <c r="B7253" t="s">
        <v>19101</v>
      </c>
    </row>
    <row r="7254" spans="1:2">
      <c r="A7254">
        <v>12260</v>
      </c>
      <c r="B7254" t="s">
        <v>19102</v>
      </c>
    </row>
    <row r="7255" spans="1:2">
      <c r="A7255">
        <v>12261</v>
      </c>
      <c r="B7255" t="s">
        <v>19103</v>
      </c>
    </row>
    <row r="7256" spans="1:2">
      <c r="A7256">
        <v>12262</v>
      </c>
      <c r="B7256" t="s">
        <v>19104</v>
      </c>
    </row>
    <row r="7257" spans="1:2">
      <c r="A7257">
        <v>12263</v>
      </c>
      <c r="B7257" t="s">
        <v>19105</v>
      </c>
    </row>
    <row r="7258" spans="1:2">
      <c r="A7258">
        <v>12264</v>
      </c>
      <c r="B7258" t="s">
        <v>19106</v>
      </c>
    </row>
    <row r="7259" spans="1:2">
      <c r="A7259">
        <v>12265</v>
      </c>
      <c r="B7259" t="s">
        <v>19107</v>
      </c>
    </row>
    <row r="7260" spans="1:2">
      <c r="A7260">
        <v>12266</v>
      </c>
      <c r="B7260" t="s">
        <v>19108</v>
      </c>
    </row>
    <row r="7261" spans="1:2">
      <c r="A7261">
        <v>12267</v>
      </c>
      <c r="B7261" t="s">
        <v>617</v>
      </c>
    </row>
    <row r="7262" spans="1:2">
      <c r="A7262">
        <v>12268</v>
      </c>
      <c r="B7262" t="s">
        <v>19109</v>
      </c>
    </row>
    <row r="7263" spans="1:2">
      <c r="A7263">
        <v>12269</v>
      </c>
      <c r="B7263" t="s">
        <v>19110</v>
      </c>
    </row>
    <row r="7264" spans="1:2">
      <c r="A7264">
        <v>12270</v>
      </c>
      <c r="B7264" t="s">
        <v>19111</v>
      </c>
    </row>
    <row r="7265" spans="1:2">
      <c r="A7265">
        <v>12271</v>
      </c>
      <c r="B7265" t="s">
        <v>19112</v>
      </c>
    </row>
    <row r="7266" spans="1:2">
      <c r="A7266">
        <v>12272</v>
      </c>
      <c r="B7266" t="s">
        <v>19113</v>
      </c>
    </row>
    <row r="7267" spans="1:2">
      <c r="A7267">
        <v>12273</v>
      </c>
      <c r="B7267" t="s">
        <v>19114</v>
      </c>
    </row>
    <row r="7268" spans="1:2">
      <c r="A7268">
        <v>12274</v>
      </c>
      <c r="B7268" t="s">
        <v>2172</v>
      </c>
    </row>
    <row r="7269" spans="1:2">
      <c r="A7269">
        <v>12275</v>
      </c>
      <c r="B7269" t="s">
        <v>19115</v>
      </c>
    </row>
    <row r="7270" spans="1:2">
      <c r="A7270">
        <v>12276</v>
      </c>
      <c r="B7270" t="s">
        <v>19116</v>
      </c>
    </row>
    <row r="7271" spans="1:2">
      <c r="A7271">
        <v>12277</v>
      </c>
      <c r="B7271" t="s">
        <v>19117</v>
      </c>
    </row>
    <row r="7272" spans="1:2">
      <c r="A7272">
        <v>12278</v>
      </c>
      <c r="B7272" t="s">
        <v>19118</v>
      </c>
    </row>
    <row r="7273" spans="1:2">
      <c r="A7273">
        <v>12279</v>
      </c>
      <c r="B7273" t="s">
        <v>19119</v>
      </c>
    </row>
    <row r="7274" spans="1:2">
      <c r="A7274">
        <v>12280</v>
      </c>
      <c r="B7274" t="s">
        <v>19120</v>
      </c>
    </row>
    <row r="7275" spans="1:2">
      <c r="A7275">
        <v>12281</v>
      </c>
      <c r="B7275" t="s">
        <v>19121</v>
      </c>
    </row>
    <row r="7276" spans="1:2">
      <c r="A7276">
        <v>12282</v>
      </c>
      <c r="B7276" t="s">
        <v>19122</v>
      </c>
    </row>
    <row r="7277" spans="1:2">
      <c r="A7277">
        <v>12283</v>
      </c>
      <c r="B7277" t="s">
        <v>19123</v>
      </c>
    </row>
    <row r="7278" spans="1:2">
      <c r="A7278">
        <v>12284</v>
      </c>
      <c r="B7278" t="s">
        <v>19124</v>
      </c>
    </row>
    <row r="7279" spans="1:2">
      <c r="A7279">
        <v>12285</v>
      </c>
      <c r="B7279" t="s">
        <v>19125</v>
      </c>
    </row>
    <row r="7280" spans="1:2">
      <c r="A7280">
        <v>12286</v>
      </c>
      <c r="B7280" t="s">
        <v>19126</v>
      </c>
    </row>
    <row r="7281" spans="1:2">
      <c r="A7281">
        <v>12287</v>
      </c>
      <c r="B7281" t="s">
        <v>19127</v>
      </c>
    </row>
    <row r="7282" spans="1:2">
      <c r="A7282">
        <v>12288</v>
      </c>
      <c r="B7282" t="s">
        <v>19128</v>
      </c>
    </row>
    <row r="7283" spans="1:2">
      <c r="A7283">
        <v>12289</v>
      </c>
      <c r="B7283" t="s">
        <v>410</v>
      </c>
    </row>
    <row r="7284" spans="1:2">
      <c r="A7284">
        <v>12290</v>
      </c>
      <c r="B7284" t="s">
        <v>19129</v>
      </c>
    </row>
    <row r="7285" spans="1:2">
      <c r="A7285">
        <v>12291</v>
      </c>
      <c r="B7285" t="s">
        <v>19130</v>
      </c>
    </row>
    <row r="7286" spans="1:2">
      <c r="A7286">
        <v>12292</v>
      </c>
      <c r="B7286" t="s">
        <v>19131</v>
      </c>
    </row>
    <row r="7287" spans="1:2">
      <c r="A7287">
        <v>12293</v>
      </c>
      <c r="B7287" t="s">
        <v>19132</v>
      </c>
    </row>
    <row r="7288" spans="1:2">
      <c r="A7288">
        <v>12294</v>
      </c>
      <c r="B7288" t="s">
        <v>19133</v>
      </c>
    </row>
    <row r="7289" spans="1:2">
      <c r="A7289">
        <v>12295</v>
      </c>
      <c r="B7289" t="s">
        <v>19134</v>
      </c>
    </row>
    <row r="7290" spans="1:2">
      <c r="A7290">
        <v>12296</v>
      </c>
      <c r="B7290" t="s">
        <v>19135</v>
      </c>
    </row>
    <row r="7291" spans="1:2">
      <c r="A7291">
        <v>12297</v>
      </c>
      <c r="B7291" t="s">
        <v>19136</v>
      </c>
    </row>
    <row r="7292" spans="1:2">
      <c r="A7292">
        <v>12298</v>
      </c>
      <c r="B7292" t="s">
        <v>19137</v>
      </c>
    </row>
    <row r="7293" spans="1:2">
      <c r="A7293">
        <v>12299</v>
      </c>
      <c r="B7293" t="s">
        <v>19138</v>
      </c>
    </row>
    <row r="7294" spans="1:2">
      <c r="A7294">
        <v>12300</v>
      </c>
      <c r="B7294" t="s">
        <v>19139</v>
      </c>
    </row>
    <row r="7295" spans="1:2">
      <c r="A7295">
        <v>12301</v>
      </c>
      <c r="B7295" t="s">
        <v>19140</v>
      </c>
    </row>
    <row r="7296" spans="1:2">
      <c r="A7296">
        <v>12302</v>
      </c>
      <c r="B7296" t="s">
        <v>19141</v>
      </c>
    </row>
    <row r="7297" spans="1:2">
      <c r="A7297">
        <v>12303</v>
      </c>
      <c r="B7297" t="s">
        <v>19142</v>
      </c>
    </row>
    <row r="7298" spans="1:2">
      <c r="A7298">
        <v>12304</v>
      </c>
      <c r="B7298" t="s">
        <v>19143</v>
      </c>
    </row>
    <row r="7299" spans="1:2">
      <c r="A7299">
        <v>12305</v>
      </c>
      <c r="B7299" t="s">
        <v>19144</v>
      </c>
    </row>
    <row r="7300" spans="1:2">
      <c r="A7300">
        <v>12306</v>
      </c>
      <c r="B7300" t="s">
        <v>19145</v>
      </c>
    </row>
    <row r="7301" spans="1:2">
      <c r="A7301">
        <v>12307</v>
      </c>
      <c r="B7301" t="s">
        <v>19146</v>
      </c>
    </row>
    <row r="7302" spans="1:2">
      <c r="A7302">
        <v>12308</v>
      </c>
      <c r="B7302" t="s">
        <v>19147</v>
      </c>
    </row>
    <row r="7303" spans="1:2">
      <c r="A7303">
        <v>12309</v>
      </c>
      <c r="B7303" t="s">
        <v>19148</v>
      </c>
    </row>
    <row r="7304" spans="1:2">
      <c r="A7304">
        <v>12310</v>
      </c>
      <c r="B7304" t="s">
        <v>19149</v>
      </c>
    </row>
    <row r="7305" spans="1:2">
      <c r="A7305">
        <v>12311</v>
      </c>
      <c r="B7305" t="s">
        <v>19150</v>
      </c>
    </row>
    <row r="7306" spans="1:2">
      <c r="A7306">
        <v>12312</v>
      </c>
      <c r="B7306" t="s">
        <v>19151</v>
      </c>
    </row>
    <row r="7307" spans="1:2">
      <c r="A7307">
        <v>12313</v>
      </c>
      <c r="B7307" t="s">
        <v>19152</v>
      </c>
    </row>
    <row r="7308" spans="1:2">
      <c r="A7308">
        <v>12314</v>
      </c>
      <c r="B7308" t="s">
        <v>19153</v>
      </c>
    </row>
    <row r="7309" spans="1:2">
      <c r="A7309">
        <v>12315</v>
      </c>
      <c r="B7309" t="s">
        <v>19154</v>
      </c>
    </row>
    <row r="7310" spans="1:2">
      <c r="A7310">
        <v>12316</v>
      </c>
      <c r="B7310" t="s">
        <v>19155</v>
      </c>
    </row>
    <row r="7311" spans="1:2">
      <c r="A7311">
        <v>12317</v>
      </c>
      <c r="B7311" t="s">
        <v>19156</v>
      </c>
    </row>
    <row r="7312" spans="1:2">
      <c r="A7312">
        <v>12318</v>
      </c>
      <c r="B7312" t="s">
        <v>19157</v>
      </c>
    </row>
    <row r="7313" spans="1:2">
      <c r="A7313">
        <v>12319</v>
      </c>
      <c r="B7313" t="s">
        <v>19158</v>
      </c>
    </row>
    <row r="7314" spans="1:2">
      <c r="A7314">
        <v>12320</v>
      </c>
      <c r="B7314" t="s">
        <v>19159</v>
      </c>
    </row>
    <row r="7315" spans="1:2">
      <c r="A7315">
        <v>12321</v>
      </c>
      <c r="B7315" t="s">
        <v>19160</v>
      </c>
    </row>
    <row r="7316" spans="1:2">
      <c r="A7316">
        <v>12322</v>
      </c>
      <c r="B7316" t="s">
        <v>19161</v>
      </c>
    </row>
    <row r="7317" spans="1:2">
      <c r="A7317">
        <v>12323</v>
      </c>
      <c r="B7317" t="s">
        <v>19162</v>
      </c>
    </row>
    <row r="7318" spans="1:2">
      <c r="A7318">
        <v>12324</v>
      </c>
      <c r="B7318" t="s">
        <v>19163</v>
      </c>
    </row>
    <row r="7319" spans="1:2">
      <c r="A7319">
        <v>12325</v>
      </c>
      <c r="B7319" t="s">
        <v>19164</v>
      </c>
    </row>
    <row r="7320" spans="1:2">
      <c r="A7320">
        <v>12326</v>
      </c>
      <c r="B7320" t="s">
        <v>19165</v>
      </c>
    </row>
    <row r="7321" spans="1:2">
      <c r="A7321">
        <v>12327</v>
      </c>
      <c r="B7321" t="s">
        <v>19166</v>
      </c>
    </row>
    <row r="7322" spans="1:2">
      <c r="A7322">
        <v>12328</v>
      </c>
      <c r="B7322" t="s">
        <v>19167</v>
      </c>
    </row>
    <row r="7323" spans="1:2">
      <c r="A7323">
        <v>12329</v>
      </c>
      <c r="B7323" t="s">
        <v>19168</v>
      </c>
    </row>
    <row r="7324" spans="1:2">
      <c r="A7324">
        <v>12330</v>
      </c>
      <c r="B7324" t="s">
        <v>19169</v>
      </c>
    </row>
    <row r="7325" spans="1:2">
      <c r="A7325">
        <v>12331</v>
      </c>
      <c r="B7325" t="s">
        <v>19170</v>
      </c>
    </row>
    <row r="7326" spans="1:2">
      <c r="A7326">
        <v>12332</v>
      </c>
      <c r="B7326" t="s">
        <v>19171</v>
      </c>
    </row>
    <row r="7327" spans="1:2">
      <c r="A7327">
        <v>12333</v>
      </c>
      <c r="B7327" t="s">
        <v>19172</v>
      </c>
    </row>
    <row r="7328" spans="1:2">
      <c r="A7328">
        <v>12334</v>
      </c>
      <c r="B7328" t="s">
        <v>19173</v>
      </c>
    </row>
    <row r="7329" spans="1:2">
      <c r="A7329">
        <v>12335</v>
      </c>
      <c r="B7329" t="s">
        <v>19174</v>
      </c>
    </row>
    <row r="7330" spans="1:2">
      <c r="A7330">
        <v>12336</v>
      </c>
      <c r="B7330" t="s">
        <v>19175</v>
      </c>
    </row>
    <row r="7331" spans="1:2">
      <c r="A7331">
        <v>12337</v>
      </c>
      <c r="B7331" t="s">
        <v>19176</v>
      </c>
    </row>
    <row r="7332" spans="1:2">
      <c r="A7332">
        <v>12338</v>
      </c>
      <c r="B7332" t="s">
        <v>19177</v>
      </c>
    </row>
    <row r="7333" spans="1:2">
      <c r="A7333">
        <v>12339</v>
      </c>
      <c r="B7333" t="s">
        <v>19178</v>
      </c>
    </row>
    <row r="7334" spans="1:2">
      <c r="A7334">
        <v>12340</v>
      </c>
      <c r="B7334" t="s">
        <v>19179</v>
      </c>
    </row>
    <row r="7335" spans="1:2">
      <c r="A7335">
        <v>12341</v>
      </c>
      <c r="B7335" t="s">
        <v>19180</v>
      </c>
    </row>
    <row r="7336" spans="1:2">
      <c r="A7336">
        <v>12342</v>
      </c>
      <c r="B7336" t="s">
        <v>19181</v>
      </c>
    </row>
    <row r="7337" spans="1:2">
      <c r="A7337">
        <v>12343</v>
      </c>
      <c r="B7337" t="s">
        <v>19182</v>
      </c>
    </row>
    <row r="7338" spans="1:2">
      <c r="A7338">
        <v>12344</v>
      </c>
      <c r="B7338" t="s">
        <v>19183</v>
      </c>
    </row>
    <row r="7339" spans="1:2">
      <c r="A7339">
        <v>12345</v>
      </c>
      <c r="B7339" t="s">
        <v>19184</v>
      </c>
    </row>
    <row r="7340" spans="1:2">
      <c r="A7340">
        <v>12346</v>
      </c>
      <c r="B7340" t="s">
        <v>19185</v>
      </c>
    </row>
    <row r="7341" spans="1:2">
      <c r="A7341">
        <v>12347</v>
      </c>
      <c r="B7341" t="s">
        <v>19186</v>
      </c>
    </row>
    <row r="7342" spans="1:2">
      <c r="A7342">
        <v>12348</v>
      </c>
      <c r="B7342" t="s">
        <v>19187</v>
      </c>
    </row>
    <row r="7343" spans="1:2">
      <c r="A7343">
        <v>12349</v>
      </c>
      <c r="B7343" t="s">
        <v>19188</v>
      </c>
    </row>
    <row r="7344" spans="1:2">
      <c r="A7344">
        <v>12350</v>
      </c>
      <c r="B7344" t="s">
        <v>19189</v>
      </c>
    </row>
    <row r="7345" spans="1:2">
      <c r="A7345">
        <v>12351</v>
      </c>
      <c r="B7345" t="s">
        <v>19190</v>
      </c>
    </row>
    <row r="7346" spans="1:2">
      <c r="A7346">
        <v>12352</v>
      </c>
      <c r="B7346" t="s">
        <v>19191</v>
      </c>
    </row>
    <row r="7347" spans="1:2">
      <c r="A7347">
        <v>12353</v>
      </c>
      <c r="B7347" t="s">
        <v>19192</v>
      </c>
    </row>
    <row r="7348" spans="1:2">
      <c r="A7348">
        <v>12354</v>
      </c>
      <c r="B7348" t="s">
        <v>19193</v>
      </c>
    </row>
    <row r="7349" spans="1:2">
      <c r="A7349">
        <v>12355</v>
      </c>
      <c r="B7349" t="s">
        <v>19194</v>
      </c>
    </row>
    <row r="7350" spans="1:2">
      <c r="A7350">
        <v>12356</v>
      </c>
      <c r="B7350" t="s">
        <v>19195</v>
      </c>
    </row>
    <row r="7351" spans="1:2">
      <c r="A7351">
        <v>12357</v>
      </c>
      <c r="B7351" t="s">
        <v>19196</v>
      </c>
    </row>
    <row r="7352" spans="1:2">
      <c r="A7352">
        <v>12358</v>
      </c>
      <c r="B7352" t="s">
        <v>19197</v>
      </c>
    </row>
    <row r="7353" spans="1:2">
      <c r="A7353">
        <v>12359</v>
      </c>
      <c r="B7353" t="s">
        <v>19198</v>
      </c>
    </row>
    <row r="7354" spans="1:2">
      <c r="A7354">
        <v>12360</v>
      </c>
      <c r="B7354" t="s">
        <v>19199</v>
      </c>
    </row>
    <row r="7355" spans="1:2">
      <c r="A7355">
        <v>12361</v>
      </c>
      <c r="B7355" t="s">
        <v>19200</v>
      </c>
    </row>
    <row r="7356" spans="1:2">
      <c r="A7356">
        <v>12362</v>
      </c>
      <c r="B7356" t="s">
        <v>19201</v>
      </c>
    </row>
    <row r="7357" spans="1:2">
      <c r="A7357">
        <v>12363</v>
      </c>
      <c r="B7357" t="s">
        <v>19202</v>
      </c>
    </row>
    <row r="7358" spans="1:2">
      <c r="A7358">
        <v>12364</v>
      </c>
      <c r="B7358" t="s">
        <v>19203</v>
      </c>
    </row>
    <row r="7359" spans="1:2">
      <c r="A7359">
        <v>12365</v>
      </c>
      <c r="B7359" t="s">
        <v>19204</v>
      </c>
    </row>
    <row r="7360" spans="1:2">
      <c r="A7360">
        <v>12366</v>
      </c>
      <c r="B7360" t="s">
        <v>19205</v>
      </c>
    </row>
    <row r="7361" spans="1:2">
      <c r="A7361">
        <v>12367</v>
      </c>
      <c r="B7361" t="s">
        <v>19206</v>
      </c>
    </row>
    <row r="7362" spans="1:2">
      <c r="A7362">
        <v>12368</v>
      </c>
      <c r="B7362" t="s">
        <v>19207</v>
      </c>
    </row>
    <row r="7363" spans="1:2">
      <c r="A7363">
        <v>12369</v>
      </c>
      <c r="B7363" t="s">
        <v>19208</v>
      </c>
    </row>
    <row r="7364" spans="1:2">
      <c r="A7364">
        <v>12370</v>
      </c>
      <c r="B7364" t="s">
        <v>19209</v>
      </c>
    </row>
    <row r="7365" spans="1:2">
      <c r="A7365">
        <v>12371</v>
      </c>
      <c r="B7365" t="s">
        <v>19210</v>
      </c>
    </row>
    <row r="7366" spans="1:2">
      <c r="A7366">
        <v>12372</v>
      </c>
      <c r="B7366" t="s">
        <v>19211</v>
      </c>
    </row>
    <row r="7367" spans="1:2">
      <c r="A7367">
        <v>12373</v>
      </c>
      <c r="B7367" t="s">
        <v>164</v>
      </c>
    </row>
    <row r="7368" spans="1:2">
      <c r="A7368">
        <v>12374</v>
      </c>
      <c r="B7368" t="s">
        <v>19212</v>
      </c>
    </row>
    <row r="7369" spans="1:2">
      <c r="A7369">
        <v>12375</v>
      </c>
      <c r="B7369" t="s">
        <v>19213</v>
      </c>
    </row>
    <row r="7370" spans="1:2">
      <c r="A7370">
        <v>12376</v>
      </c>
      <c r="B7370" t="s">
        <v>19214</v>
      </c>
    </row>
    <row r="7371" spans="1:2">
      <c r="A7371">
        <v>12377</v>
      </c>
      <c r="B7371" t="s">
        <v>19215</v>
      </c>
    </row>
    <row r="7372" spans="1:2">
      <c r="A7372">
        <v>12378</v>
      </c>
      <c r="B7372" t="s">
        <v>19216</v>
      </c>
    </row>
    <row r="7373" spans="1:2">
      <c r="A7373">
        <v>12379</v>
      </c>
      <c r="B7373" t="s">
        <v>19217</v>
      </c>
    </row>
    <row r="7374" spans="1:2">
      <c r="A7374">
        <v>12380</v>
      </c>
      <c r="B7374" t="s">
        <v>19218</v>
      </c>
    </row>
    <row r="7375" spans="1:2">
      <c r="A7375">
        <v>12381</v>
      </c>
      <c r="B7375" t="s">
        <v>19219</v>
      </c>
    </row>
    <row r="7376" spans="1:2">
      <c r="A7376">
        <v>12382</v>
      </c>
      <c r="B7376" t="s">
        <v>19220</v>
      </c>
    </row>
    <row r="7377" spans="1:2">
      <c r="A7377">
        <v>12383</v>
      </c>
      <c r="B7377" t="s">
        <v>19221</v>
      </c>
    </row>
    <row r="7378" spans="1:2">
      <c r="A7378">
        <v>12384</v>
      </c>
      <c r="B7378" t="s">
        <v>19222</v>
      </c>
    </row>
    <row r="7379" spans="1:2">
      <c r="A7379">
        <v>12385</v>
      </c>
      <c r="B7379" t="s">
        <v>19223</v>
      </c>
    </row>
    <row r="7380" spans="1:2">
      <c r="A7380">
        <v>12386</v>
      </c>
      <c r="B7380" t="s">
        <v>19224</v>
      </c>
    </row>
    <row r="7381" spans="1:2">
      <c r="A7381">
        <v>12387</v>
      </c>
      <c r="B7381" t="s">
        <v>19225</v>
      </c>
    </row>
    <row r="7382" spans="1:2">
      <c r="A7382">
        <v>12388</v>
      </c>
      <c r="B7382" t="s">
        <v>19226</v>
      </c>
    </row>
    <row r="7383" spans="1:2">
      <c r="A7383">
        <v>12389</v>
      </c>
      <c r="B7383" t="s">
        <v>19227</v>
      </c>
    </row>
    <row r="7384" spans="1:2">
      <c r="A7384">
        <v>12390</v>
      </c>
      <c r="B7384" t="s">
        <v>19228</v>
      </c>
    </row>
    <row r="7385" spans="1:2">
      <c r="A7385">
        <v>12391</v>
      </c>
      <c r="B7385" t="s">
        <v>19229</v>
      </c>
    </row>
    <row r="7386" spans="1:2">
      <c r="A7386">
        <v>12392</v>
      </c>
      <c r="B7386" t="s">
        <v>19230</v>
      </c>
    </row>
    <row r="7387" spans="1:2">
      <c r="A7387">
        <v>12393</v>
      </c>
      <c r="B7387" t="s">
        <v>19231</v>
      </c>
    </row>
    <row r="7388" spans="1:2">
      <c r="A7388">
        <v>12394</v>
      </c>
      <c r="B7388" t="s">
        <v>19232</v>
      </c>
    </row>
    <row r="7389" spans="1:2">
      <c r="A7389">
        <v>12395</v>
      </c>
      <c r="B7389" t="s">
        <v>19233</v>
      </c>
    </row>
    <row r="7390" spans="1:2">
      <c r="A7390">
        <v>12396</v>
      </c>
      <c r="B7390" t="s">
        <v>19234</v>
      </c>
    </row>
    <row r="7391" spans="1:2">
      <c r="A7391">
        <v>12397</v>
      </c>
      <c r="B7391" t="s">
        <v>19235</v>
      </c>
    </row>
    <row r="7392" spans="1:2">
      <c r="A7392">
        <v>12398</v>
      </c>
      <c r="B7392" t="s">
        <v>19236</v>
      </c>
    </row>
    <row r="7393" spans="1:2">
      <c r="A7393">
        <v>12399</v>
      </c>
      <c r="B7393" t="s">
        <v>19237</v>
      </c>
    </row>
    <row r="7394" spans="1:2">
      <c r="A7394">
        <v>12400</v>
      </c>
      <c r="B7394" t="s">
        <v>19238</v>
      </c>
    </row>
    <row r="7395" spans="1:2">
      <c r="A7395">
        <v>12401</v>
      </c>
      <c r="B7395" t="s">
        <v>19239</v>
      </c>
    </row>
    <row r="7396" spans="1:2">
      <c r="A7396">
        <v>12402</v>
      </c>
      <c r="B7396" t="s">
        <v>19240</v>
      </c>
    </row>
    <row r="7397" spans="1:2">
      <c r="A7397">
        <v>12403</v>
      </c>
      <c r="B7397" t="s">
        <v>19241</v>
      </c>
    </row>
    <row r="7398" spans="1:2">
      <c r="A7398">
        <v>12404</v>
      </c>
      <c r="B7398">
        <v>625</v>
      </c>
    </row>
    <row r="7399" spans="1:2">
      <c r="A7399">
        <v>12405</v>
      </c>
      <c r="B7399" t="s">
        <v>19242</v>
      </c>
    </row>
    <row r="7400" spans="1:2">
      <c r="A7400">
        <v>12406</v>
      </c>
      <c r="B7400" t="s">
        <v>19243</v>
      </c>
    </row>
    <row r="7401" spans="1:2">
      <c r="A7401">
        <v>12407</v>
      </c>
      <c r="B7401" t="s">
        <v>19244</v>
      </c>
    </row>
    <row r="7402" spans="1:2">
      <c r="A7402">
        <v>12408</v>
      </c>
      <c r="B7402" t="s">
        <v>19245</v>
      </c>
    </row>
    <row r="7403" spans="1:2">
      <c r="A7403">
        <v>12409</v>
      </c>
      <c r="B7403" t="s">
        <v>19246</v>
      </c>
    </row>
    <row r="7404" spans="1:2">
      <c r="A7404">
        <v>12410</v>
      </c>
      <c r="B7404" t="s">
        <v>19247</v>
      </c>
    </row>
    <row r="7405" spans="1:2">
      <c r="A7405">
        <v>12411</v>
      </c>
      <c r="B7405" t="s">
        <v>19248</v>
      </c>
    </row>
    <row r="7406" spans="1:2">
      <c r="A7406">
        <v>12412</v>
      </c>
      <c r="B7406" t="s">
        <v>19249</v>
      </c>
    </row>
    <row r="7407" spans="1:2">
      <c r="A7407">
        <v>12413</v>
      </c>
      <c r="B7407" t="s">
        <v>19250</v>
      </c>
    </row>
    <row r="7408" spans="1:2">
      <c r="A7408">
        <v>12414</v>
      </c>
      <c r="B7408" t="s">
        <v>19251</v>
      </c>
    </row>
    <row r="7409" spans="1:2">
      <c r="A7409">
        <v>12415</v>
      </c>
      <c r="B7409" t="s">
        <v>19252</v>
      </c>
    </row>
    <row r="7410" spans="1:2">
      <c r="A7410">
        <v>12416</v>
      </c>
      <c r="B7410" t="s">
        <v>19253</v>
      </c>
    </row>
    <row r="7411" spans="1:2">
      <c r="A7411">
        <v>12417</v>
      </c>
      <c r="B7411" t="s">
        <v>19254</v>
      </c>
    </row>
    <row r="7412" spans="1:2">
      <c r="A7412">
        <v>12418</v>
      </c>
      <c r="B7412" t="s">
        <v>19255</v>
      </c>
    </row>
    <row r="7413" spans="1:2">
      <c r="A7413">
        <v>12419</v>
      </c>
      <c r="B7413" t="s">
        <v>19256</v>
      </c>
    </row>
    <row r="7414" spans="1:2">
      <c r="A7414">
        <v>12420</v>
      </c>
      <c r="B7414" t="s">
        <v>19257</v>
      </c>
    </row>
    <row r="7415" spans="1:2">
      <c r="A7415">
        <v>12421</v>
      </c>
      <c r="B7415" t="s">
        <v>19258</v>
      </c>
    </row>
    <row r="7416" spans="1:2">
      <c r="A7416">
        <v>12422</v>
      </c>
      <c r="B7416" t="s">
        <v>19259</v>
      </c>
    </row>
    <row r="7417" spans="1:2">
      <c r="A7417">
        <v>12423</v>
      </c>
      <c r="B7417" t="s">
        <v>19260</v>
      </c>
    </row>
    <row r="7418" spans="1:2">
      <c r="A7418">
        <v>12424</v>
      </c>
      <c r="B7418" t="s">
        <v>19261</v>
      </c>
    </row>
    <row r="7419" spans="1:2">
      <c r="A7419">
        <v>12425</v>
      </c>
      <c r="B7419" t="s">
        <v>19262</v>
      </c>
    </row>
    <row r="7420" spans="1:2">
      <c r="A7420">
        <v>12426</v>
      </c>
      <c r="B7420" t="s">
        <v>19263</v>
      </c>
    </row>
    <row r="7421" spans="1:2">
      <c r="A7421">
        <v>12427</v>
      </c>
      <c r="B7421" t="s">
        <v>19264</v>
      </c>
    </row>
    <row r="7422" spans="1:2">
      <c r="A7422">
        <v>12428</v>
      </c>
      <c r="B7422" t="s">
        <v>2083</v>
      </c>
    </row>
    <row r="7423" spans="1:2">
      <c r="A7423">
        <v>12429</v>
      </c>
      <c r="B7423" t="s">
        <v>19265</v>
      </c>
    </row>
    <row r="7424" spans="1:2">
      <c r="A7424">
        <v>12430</v>
      </c>
      <c r="B7424" t="s">
        <v>19266</v>
      </c>
    </row>
    <row r="7425" spans="1:2">
      <c r="A7425">
        <v>12431</v>
      </c>
      <c r="B7425" t="s">
        <v>19267</v>
      </c>
    </row>
    <row r="7426" spans="1:2">
      <c r="A7426">
        <v>12432</v>
      </c>
      <c r="B7426" t="s">
        <v>504</v>
      </c>
    </row>
    <row r="7427" spans="1:2">
      <c r="A7427">
        <v>12433</v>
      </c>
      <c r="B7427" t="s">
        <v>19268</v>
      </c>
    </row>
    <row r="7428" spans="1:2">
      <c r="A7428">
        <v>12434</v>
      </c>
      <c r="B7428" t="s">
        <v>19269</v>
      </c>
    </row>
    <row r="7429" spans="1:2">
      <c r="A7429">
        <v>12435</v>
      </c>
      <c r="B7429" t="s">
        <v>19270</v>
      </c>
    </row>
    <row r="7430" spans="1:2">
      <c r="A7430">
        <v>12436</v>
      </c>
      <c r="B7430" t="s">
        <v>19271</v>
      </c>
    </row>
    <row r="7431" spans="1:2">
      <c r="A7431">
        <v>12437</v>
      </c>
      <c r="B7431" t="s">
        <v>19272</v>
      </c>
    </row>
    <row r="7432" spans="1:2">
      <c r="A7432">
        <v>12438</v>
      </c>
      <c r="B7432" t="s">
        <v>19273</v>
      </c>
    </row>
    <row r="7433" spans="1:2">
      <c r="A7433">
        <v>12439</v>
      </c>
      <c r="B7433" t="s">
        <v>19274</v>
      </c>
    </row>
    <row r="7434" spans="1:2">
      <c r="A7434">
        <v>12440</v>
      </c>
      <c r="B7434" t="s">
        <v>19275</v>
      </c>
    </row>
    <row r="7435" spans="1:2">
      <c r="A7435">
        <v>12441</v>
      </c>
      <c r="B7435" t="s">
        <v>19276</v>
      </c>
    </row>
    <row r="7436" spans="1:2">
      <c r="A7436">
        <v>12442</v>
      </c>
      <c r="B7436" t="s">
        <v>19277</v>
      </c>
    </row>
    <row r="7437" spans="1:2">
      <c r="A7437">
        <v>12443</v>
      </c>
      <c r="B7437" t="s">
        <v>19278</v>
      </c>
    </row>
    <row r="7438" spans="1:2">
      <c r="A7438">
        <v>12444</v>
      </c>
      <c r="B7438" t="s">
        <v>19279</v>
      </c>
    </row>
    <row r="7439" spans="1:2">
      <c r="A7439">
        <v>12445</v>
      </c>
      <c r="B7439" t="s">
        <v>19280</v>
      </c>
    </row>
    <row r="7440" spans="1:2">
      <c r="A7440">
        <v>12446</v>
      </c>
      <c r="B7440" t="s">
        <v>19281</v>
      </c>
    </row>
    <row r="7441" spans="1:2">
      <c r="A7441">
        <v>12447</v>
      </c>
      <c r="B7441" t="s">
        <v>19282</v>
      </c>
    </row>
    <row r="7442" spans="1:2">
      <c r="A7442">
        <v>12448</v>
      </c>
      <c r="B7442" t="s">
        <v>19283</v>
      </c>
    </row>
    <row r="7443" spans="1:2">
      <c r="A7443">
        <v>12449</v>
      </c>
      <c r="B7443" t="s">
        <v>19284</v>
      </c>
    </row>
    <row r="7444" spans="1:2">
      <c r="A7444">
        <v>12450</v>
      </c>
      <c r="B7444" t="s">
        <v>19285</v>
      </c>
    </row>
    <row r="7445" spans="1:2">
      <c r="A7445">
        <v>12451</v>
      </c>
      <c r="B7445" t="s">
        <v>19286</v>
      </c>
    </row>
    <row r="7446" spans="1:2">
      <c r="A7446">
        <v>12452</v>
      </c>
      <c r="B7446" t="s">
        <v>19287</v>
      </c>
    </row>
    <row r="7447" spans="1:2">
      <c r="A7447">
        <v>12453</v>
      </c>
      <c r="B7447" t="s">
        <v>19288</v>
      </c>
    </row>
    <row r="7448" spans="1:2">
      <c r="A7448">
        <v>12454</v>
      </c>
      <c r="B7448" t="s">
        <v>19289</v>
      </c>
    </row>
    <row r="7449" spans="1:2">
      <c r="A7449">
        <v>12455</v>
      </c>
      <c r="B7449" t="s">
        <v>19290</v>
      </c>
    </row>
    <row r="7450" spans="1:2">
      <c r="A7450">
        <v>12456</v>
      </c>
      <c r="B7450" t="s">
        <v>19291</v>
      </c>
    </row>
    <row r="7451" spans="1:2">
      <c r="A7451">
        <v>12457</v>
      </c>
      <c r="B7451" t="s">
        <v>19292</v>
      </c>
    </row>
    <row r="7452" spans="1:2">
      <c r="A7452">
        <v>12458</v>
      </c>
      <c r="B7452" t="s">
        <v>19293</v>
      </c>
    </row>
    <row r="7453" spans="1:2">
      <c r="A7453">
        <v>12459</v>
      </c>
      <c r="B7453" t="s">
        <v>19294</v>
      </c>
    </row>
    <row r="7454" spans="1:2">
      <c r="A7454">
        <v>12460</v>
      </c>
      <c r="B7454" t="s">
        <v>19295</v>
      </c>
    </row>
    <row r="7455" spans="1:2">
      <c r="A7455">
        <v>12461</v>
      </c>
      <c r="B7455" t="s">
        <v>19296</v>
      </c>
    </row>
    <row r="7456" spans="1:2">
      <c r="A7456">
        <v>12462</v>
      </c>
      <c r="B7456" t="s">
        <v>19297</v>
      </c>
    </row>
    <row r="7457" spans="1:2">
      <c r="A7457">
        <v>12463</v>
      </c>
      <c r="B7457" t="s">
        <v>19298</v>
      </c>
    </row>
    <row r="7458" spans="1:2">
      <c r="A7458">
        <v>12464</v>
      </c>
      <c r="B7458" t="s">
        <v>19299</v>
      </c>
    </row>
    <row r="7459" spans="1:2">
      <c r="A7459">
        <v>12465</v>
      </c>
      <c r="B7459" t="s">
        <v>19300</v>
      </c>
    </row>
    <row r="7460" spans="1:2">
      <c r="A7460">
        <v>12466</v>
      </c>
      <c r="B7460" t="s">
        <v>19301</v>
      </c>
    </row>
    <row r="7461" spans="1:2">
      <c r="A7461">
        <v>12467</v>
      </c>
      <c r="B7461" t="s">
        <v>19302</v>
      </c>
    </row>
    <row r="7462" spans="1:2">
      <c r="A7462">
        <v>12468</v>
      </c>
      <c r="B7462" t="s">
        <v>19303</v>
      </c>
    </row>
    <row r="7463" spans="1:2">
      <c r="A7463">
        <v>12469</v>
      </c>
      <c r="B7463" t="s">
        <v>19304</v>
      </c>
    </row>
    <row r="7464" spans="1:2">
      <c r="A7464">
        <v>12470</v>
      </c>
      <c r="B7464" t="s">
        <v>19305</v>
      </c>
    </row>
    <row r="7465" spans="1:2">
      <c r="A7465">
        <v>12471</v>
      </c>
      <c r="B7465" t="s">
        <v>19306</v>
      </c>
    </row>
    <row r="7466" spans="1:2">
      <c r="A7466">
        <v>12472</v>
      </c>
      <c r="B7466" t="s">
        <v>19307</v>
      </c>
    </row>
    <row r="7467" spans="1:2">
      <c r="A7467">
        <v>12473</v>
      </c>
      <c r="B7467" t="s">
        <v>19308</v>
      </c>
    </row>
    <row r="7468" spans="1:2">
      <c r="A7468">
        <v>12474</v>
      </c>
      <c r="B7468" t="s">
        <v>19309</v>
      </c>
    </row>
    <row r="7469" spans="1:2">
      <c r="A7469">
        <v>12475</v>
      </c>
      <c r="B7469" t="s">
        <v>19310</v>
      </c>
    </row>
    <row r="7470" spans="1:2">
      <c r="A7470">
        <v>12476</v>
      </c>
      <c r="B7470" t="s">
        <v>19311</v>
      </c>
    </row>
    <row r="7471" spans="1:2">
      <c r="A7471">
        <v>12477</v>
      </c>
      <c r="B7471" t="s">
        <v>19312</v>
      </c>
    </row>
    <row r="7472" spans="1:2">
      <c r="A7472">
        <v>12478</v>
      </c>
      <c r="B7472" t="s">
        <v>19313</v>
      </c>
    </row>
    <row r="7473" spans="1:2">
      <c r="A7473">
        <v>12479</v>
      </c>
      <c r="B7473" t="s">
        <v>19314</v>
      </c>
    </row>
    <row r="7474" spans="1:2">
      <c r="A7474">
        <v>12480</v>
      </c>
      <c r="B7474" t="s">
        <v>19315</v>
      </c>
    </row>
    <row r="7475" spans="1:2">
      <c r="A7475">
        <v>12481</v>
      </c>
      <c r="B7475" t="s">
        <v>19316</v>
      </c>
    </row>
    <row r="7476" spans="1:2">
      <c r="A7476">
        <v>12482</v>
      </c>
      <c r="B7476" t="s">
        <v>19317</v>
      </c>
    </row>
    <row r="7477" spans="1:2">
      <c r="A7477">
        <v>12483</v>
      </c>
      <c r="B7477" t="s">
        <v>19318</v>
      </c>
    </row>
    <row r="7478" spans="1:2">
      <c r="A7478">
        <v>12484</v>
      </c>
      <c r="B7478" t="s">
        <v>19319</v>
      </c>
    </row>
    <row r="7479" spans="1:2">
      <c r="A7479">
        <v>12485</v>
      </c>
      <c r="B7479" t="s">
        <v>19320</v>
      </c>
    </row>
    <row r="7480" spans="1:2">
      <c r="A7480">
        <v>12486</v>
      </c>
      <c r="B7480" t="s">
        <v>19321</v>
      </c>
    </row>
    <row r="7481" spans="1:2">
      <c r="A7481">
        <v>12487</v>
      </c>
      <c r="B7481" t="s">
        <v>19322</v>
      </c>
    </row>
    <row r="7482" spans="1:2">
      <c r="A7482">
        <v>12488</v>
      </c>
      <c r="B7482" t="s">
        <v>19323</v>
      </c>
    </row>
    <row r="7483" spans="1:2">
      <c r="A7483">
        <v>12489</v>
      </c>
      <c r="B7483" t="s">
        <v>19324</v>
      </c>
    </row>
    <row r="7484" spans="1:2">
      <c r="A7484">
        <v>12490</v>
      </c>
      <c r="B7484" t="s">
        <v>19325</v>
      </c>
    </row>
    <row r="7485" spans="1:2">
      <c r="A7485">
        <v>12491</v>
      </c>
      <c r="B7485" t="s">
        <v>19326</v>
      </c>
    </row>
    <row r="7486" spans="1:2">
      <c r="A7486">
        <v>12492</v>
      </c>
      <c r="B7486" t="s">
        <v>19327</v>
      </c>
    </row>
    <row r="7487" spans="1:2">
      <c r="A7487">
        <v>12493</v>
      </c>
      <c r="B7487" t="s">
        <v>19328</v>
      </c>
    </row>
    <row r="7488" spans="1:2">
      <c r="A7488">
        <v>12494</v>
      </c>
      <c r="B7488" t="s">
        <v>19329</v>
      </c>
    </row>
    <row r="7489" spans="1:2">
      <c r="A7489">
        <v>12495</v>
      </c>
      <c r="B7489" t="s">
        <v>19330</v>
      </c>
    </row>
    <row r="7490" spans="1:2">
      <c r="A7490">
        <v>12496</v>
      </c>
      <c r="B7490" t="s">
        <v>19331</v>
      </c>
    </row>
    <row r="7491" spans="1:2">
      <c r="A7491">
        <v>12497</v>
      </c>
      <c r="B7491" t="s">
        <v>19332</v>
      </c>
    </row>
    <row r="7492" spans="1:2">
      <c r="A7492">
        <v>12498</v>
      </c>
      <c r="B7492" t="s">
        <v>19333</v>
      </c>
    </row>
    <row r="7493" spans="1:2">
      <c r="A7493">
        <v>12499</v>
      </c>
      <c r="B7493" t="s">
        <v>19334</v>
      </c>
    </row>
    <row r="7494" spans="1:2">
      <c r="A7494">
        <v>12500</v>
      </c>
      <c r="B7494" t="s">
        <v>19335</v>
      </c>
    </row>
    <row r="7495" spans="1:2">
      <c r="A7495">
        <v>12501</v>
      </c>
      <c r="B7495" t="s">
        <v>19336</v>
      </c>
    </row>
    <row r="7496" spans="1:2">
      <c r="A7496">
        <v>12502</v>
      </c>
      <c r="B7496" t="s">
        <v>19337</v>
      </c>
    </row>
    <row r="7497" spans="1:2">
      <c r="A7497">
        <v>12503</v>
      </c>
      <c r="B7497" t="s">
        <v>19338</v>
      </c>
    </row>
    <row r="7498" spans="1:2">
      <c r="A7498">
        <v>12504</v>
      </c>
      <c r="B7498" t="s">
        <v>19339</v>
      </c>
    </row>
    <row r="7499" spans="1:2">
      <c r="A7499">
        <v>12505</v>
      </c>
      <c r="B7499" t="s">
        <v>19340</v>
      </c>
    </row>
    <row r="7500" spans="1:2">
      <c r="A7500">
        <v>12506</v>
      </c>
      <c r="B7500" t="s">
        <v>19341</v>
      </c>
    </row>
    <row r="7501" spans="1:2">
      <c r="A7501">
        <v>12507</v>
      </c>
      <c r="B7501" t="s">
        <v>19342</v>
      </c>
    </row>
    <row r="7502" spans="1:2">
      <c r="A7502">
        <v>12508</v>
      </c>
      <c r="B7502" t="s">
        <v>19343</v>
      </c>
    </row>
    <row r="7503" spans="1:2">
      <c r="A7503">
        <v>12509</v>
      </c>
      <c r="B7503" t="s">
        <v>19344</v>
      </c>
    </row>
    <row r="7504" spans="1:2">
      <c r="A7504">
        <v>12510</v>
      </c>
      <c r="B7504" t="s">
        <v>19345</v>
      </c>
    </row>
    <row r="7505" spans="1:2">
      <c r="A7505">
        <v>12511</v>
      </c>
      <c r="B7505" t="s">
        <v>19346</v>
      </c>
    </row>
    <row r="7506" spans="1:2">
      <c r="A7506">
        <v>12512</v>
      </c>
      <c r="B7506" t="s">
        <v>19347</v>
      </c>
    </row>
    <row r="7507" spans="1:2">
      <c r="A7507">
        <v>12513</v>
      </c>
      <c r="B7507" t="s">
        <v>19348</v>
      </c>
    </row>
    <row r="7508" spans="1:2">
      <c r="A7508">
        <v>12514</v>
      </c>
      <c r="B7508" t="s">
        <v>19349</v>
      </c>
    </row>
    <row r="7509" spans="1:2">
      <c r="A7509">
        <v>12515</v>
      </c>
      <c r="B7509" t="s">
        <v>19350</v>
      </c>
    </row>
    <row r="7510" spans="1:2">
      <c r="A7510">
        <v>12516</v>
      </c>
      <c r="B7510" t="s">
        <v>19351</v>
      </c>
    </row>
    <row r="7511" spans="1:2">
      <c r="A7511">
        <v>12517</v>
      </c>
      <c r="B7511">
        <v>1844</v>
      </c>
    </row>
    <row r="7512" spans="1:2">
      <c r="A7512">
        <v>12518</v>
      </c>
      <c r="B7512" t="s">
        <v>19352</v>
      </c>
    </row>
    <row r="7513" spans="1:2">
      <c r="A7513">
        <v>12519</v>
      </c>
      <c r="B7513" t="s">
        <v>19353</v>
      </c>
    </row>
    <row r="7514" spans="1:2">
      <c r="A7514">
        <v>12520</v>
      </c>
      <c r="B7514" t="s">
        <v>19354</v>
      </c>
    </row>
    <row r="7515" spans="1:2">
      <c r="A7515">
        <v>12521</v>
      </c>
      <c r="B7515" t="s">
        <v>19355</v>
      </c>
    </row>
    <row r="7516" spans="1:2">
      <c r="A7516">
        <v>12522</v>
      </c>
      <c r="B7516" t="s">
        <v>19356</v>
      </c>
    </row>
    <row r="7517" spans="1:2">
      <c r="A7517">
        <v>12523</v>
      </c>
      <c r="B7517" t="s">
        <v>19357</v>
      </c>
    </row>
    <row r="7518" spans="1:2">
      <c r="A7518">
        <v>12524</v>
      </c>
      <c r="B7518" t="s">
        <v>19358</v>
      </c>
    </row>
    <row r="7519" spans="1:2">
      <c r="A7519">
        <v>12525</v>
      </c>
      <c r="B7519" t="s">
        <v>19359</v>
      </c>
    </row>
    <row r="7520" spans="1:2">
      <c r="A7520">
        <v>12526</v>
      </c>
      <c r="B7520" t="s">
        <v>19360</v>
      </c>
    </row>
    <row r="7521" spans="1:2">
      <c r="A7521">
        <v>12527</v>
      </c>
      <c r="B7521" t="s">
        <v>19361</v>
      </c>
    </row>
    <row r="7522" spans="1:2">
      <c r="A7522">
        <v>12528</v>
      </c>
      <c r="B7522" t="s">
        <v>19362</v>
      </c>
    </row>
    <row r="7523" spans="1:2">
      <c r="A7523">
        <v>12529</v>
      </c>
      <c r="B7523" t="s">
        <v>19363</v>
      </c>
    </row>
    <row r="7524" spans="1:2">
      <c r="A7524">
        <v>12542</v>
      </c>
      <c r="B7524" t="s">
        <v>19364</v>
      </c>
    </row>
    <row r="7525" spans="1:2">
      <c r="A7525">
        <v>12543</v>
      </c>
      <c r="B7525" t="s">
        <v>19365</v>
      </c>
    </row>
    <row r="7526" spans="1:2">
      <c r="A7526">
        <v>12544</v>
      </c>
      <c r="B7526" t="s">
        <v>19366</v>
      </c>
    </row>
    <row r="7527" spans="1:2">
      <c r="A7527">
        <v>12545</v>
      </c>
      <c r="B7527" t="s">
        <v>803</v>
      </c>
    </row>
    <row r="7528" spans="1:2">
      <c r="A7528">
        <v>12546</v>
      </c>
      <c r="B7528" t="s">
        <v>19367</v>
      </c>
    </row>
    <row r="7529" spans="1:2">
      <c r="A7529">
        <v>12547</v>
      </c>
      <c r="B7529">
        <v>1105</v>
      </c>
    </row>
    <row r="7530" spans="1:2">
      <c r="A7530">
        <v>12562</v>
      </c>
      <c r="B7530" t="s">
        <v>19368</v>
      </c>
    </row>
    <row r="7531" spans="1:2">
      <c r="A7531">
        <v>12563</v>
      </c>
      <c r="B7531" t="s">
        <v>19369</v>
      </c>
    </row>
    <row r="7532" spans="1:2">
      <c r="A7532">
        <v>12564</v>
      </c>
      <c r="B7532" t="s">
        <v>19370</v>
      </c>
    </row>
    <row r="7533" spans="1:2">
      <c r="A7533">
        <v>12565</v>
      </c>
      <c r="B7533" t="s">
        <v>19371</v>
      </c>
    </row>
    <row r="7534" spans="1:2">
      <c r="A7534">
        <v>12566</v>
      </c>
      <c r="B7534" t="s">
        <v>19372</v>
      </c>
    </row>
    <row r="7535" spans="1:2">
      <c r="A7535">
        <v>12567</v>
      </c>
      <c r="B7535" t="s">
        <v>19373</v>
      </c>
    </row>
    <row r="7536" spans="1:2">
      <c r="A7536">
        <v>12568</v>
      </c>
      <c r="B7536" t="s">
        <v>19374</v>
      </c>
    </row>
    <row r="7537" spans="1:2">
      <c r="A7537">
        <v>12569</v>
      </c>
      <c r="B7537" t="s">
        <v>19375</v>
      </c>
    </row>
    <row r="7538" spans="1:2">
      <c r="A7538">
        <v>12570</v>
      </c>
      <c r="B7538" t="s">
        <v>19376</v>
      </c>
    </row>
    <row r="7539" spans="1:2">
      <c r="A7539">
        <v>12571</v>
      </c>
      <c r="B7539" t="s">
        <v>19377</v>
      </c>
    </row>
    <row r="7540" spans="1:2">
      <c r="A7540">
        <v>12572</v>
      </c>
      <c r="B7540" t="s">
        <v>19378</v>
      </c>
    </row>
    <row r="7541" spans="1:2">
      <c r="A7541">
        <v>12573</v>
      </c>
      <c r="B7541" t="s">
        <v>19379</v>
      </c>
    </row>
    <row r="7542" spans="1:2">
      <c r="A7542">
        <v>12574</v>
      </c>
      <c r="B7542" t="s">
        <v>19380</v>
      </c>
    </row>
    <row r="7543" spans="1:2">
      <c r="A7543">
        <v>12575</v>
      </c>
      <c r="B7543" t="s">
        <v>19381</v>
      </c>
    </row>
    <row r="7544" spans="1:2">
      <c r="A7544">
        <v>12576</v>
      </c>
      <c r="B7544" t="s">
        <v>19382</v>
      </c>
    </row>
    <row r="7545" spans="1:2">
      <c r="A7545">
        <v>12577</v>
      </c>
      <c r="B7545" t="s">
        <v>19383</v>
      </c>
    </row>
    <row r="7546" spans="1:2">
      <c r="A7546">
        <v>12578</v>
      </c>
      <c r="B7546" t="s">
        <v>19384</v>
      </c>
    </row>
    <row r="7547" spans="1:2">
      <c r="A7547">
        <v>12579</v>
      </c>
      <c r="B7547" t="s">
        <v>19385</v>
      </c>
    </row>
    <row r="7548" spans="1:2">
      <c r="A7548">
        <v>12580</v>
      </c>
      <c r="B7548" t="s">
        <v>19386</v>
      </c>
    </row>
    <row r="7549" spans="1:2">
      <c r="A7549">
        <v>12581</v>
      </c>
      <c r="B7549" t="s">
        <v>19387</v>
      </c>
    </row>
    <row r="7550" spans="1:2">
      <c r="A7550">
        <v>12582</v>
      </c>
      <c r="B7550" t="s">
        <v>19388</v>
      </c>
    </row>
    <row r="7551" spans="1:2">
      <c r="A7551">
        <v>12583</v>
      </c>
      <c r="B7551" t="s">
        <v>19389</v>
      </c>
    </row>
    <row r="7552" spans="1:2">
      <c r="A7552">
        <v>12584</v>
      </c>
      <c r="B7552" t="s">
        <v>19390</v>
      </c>
    </row>
    <row r="7553" spans="1:2">
      <c r="A7553">
        <v>12585</v>
      </c>
      <c r="B7553" t="s">
        <v>19391</v>
      </c>
    </row>
    <row r="7554" spans="1:2">
      <c r="A7554">
        <v>12586</v>
      </c>
      <c r="B7554" t="s">
        <v>19392</v>
      </c>
    </row>
    <row r="7555" spans="1:2">
      <c r="A7555">
        <v>12587</v>
      </c>
      <c r="B7555" t="s">
        <v>19393</v>
      </c>
    </row>
    <row r="7556" spans="1:2">
      <c r="A7556">
        <v>12588</v>
      </c>
      <c r="B7556" t="s">
        <v>19394</v>
      </c>
    </row>
    <row r="7557" spans="1:2">
      <c r="A7557">
        <v>12589</v>
      </c>
      <c r="B7557" t="s">
        <v>19395</v>
      </c>
    </row>
    <row r="7558" spans="1:2">
      <c r="A7558">
        <v>12590</v>
      </c>
      <c r="B7558" t="s">
        <v>19396</v>
      </c>
    </row>
    <row r="7559" spans="1:2">
      <c r="A7559">
        <v>12591</v>
      </c>
      <c r="B7559" t="s">
        <v>19397</v>
      </c>
    </row>
    <row r="7560" spans="1:2">
      <c r="A7560">
        <v>12592</v>
      </c>
      <c r="B7560" t="s">
        <v>19398</v>
      </c>
    </row>
    <row r="7561" spans="1:2">
      <c r="A7561">
        <v>12593</v>
      </c>
      <c r="B7561" t="s">
        <v>19399</v>
      </c>
    </row>
    <row r="7562" spans="1:2">
      <c r="A7562">
        <v>12594</v>
      </c>
      <c r="B7562" t="s">
        <v>19400</v>
      </c>
    </row>
    <row r="7563" spans="1:2">
      <c r="A7563">
        <v>12595</v>
      </c>
      <c r="B7563" t="s">
        <v>19401</v>
      </c>
    </row>
    <row r="7564" spans="1:2">
      <c r="A7564">
        <v>12596</v>
      </c>
      <c r="B7564" t="s">
        <v>19402</v>
      </c>
    </row>
    <row r="7565" spans="1:2">
      <c r="A7565">
        <v>12597</v>
      </c>
      <c r="B7565" t="s">
        <v>19403</v>
      </c>
    </row>
    <row r="7566" spans="1:2">
      <c r="A7566">
        <v>12598</v>
      </c>
      <c r="B7566">
        <v>1706</v>
      </c>
    </row>
    <row r="7567" spans="1:2">
      <c r="A7567">
        <v>12599</v>
      </c>
      <c r="B7567" t="s">
        <v>19404</v>
      </c>
    </row>
    <row r="7568" spans="1:2">
      <c r="A7568">
        <v>12600</v>
      </c>
      <c r="B7568" t="s">
        <v>19405</v>
      </c>
    </row>
    <row r="7569" spans="1:2">
      <c r="A7569">
        <v>12601</v>
      </c>
      <c r="B7569" t="s">
        <v>19406</v>
      </c>
    </row>
    <row r="7570" spans="1:2">
      <c r="A7570">
        <v>12602</v>
      </c>
      <c r="B7570" t="s">
        <v>19407</v>
      </c>
    </row>
    <row r="7571" spans="1:2">
      <c r="A7571">
        <v>12603</v>
      </c>
      <c r="B7571" t="s">
        <v>19408</v>
      </c>
    </row>
    <row r="7572" spans="1:2">
      <c r="A7572">
        <v>12604</v>
      </c>
      <c r="B7572" t="s">
        <v>19409</v>
      </c>
    </row>
    <row r="7573" spans="1:2">
      <c r="A7573">
        <v>12605</v>
      </c>
      <c r="B7573" t="s">
        <v>19410</v>
      </c>
    </row>
    <row r="7574" spans="1:2">
      <c r="A7574">
        <v>12606</v>
      </c>
      <c r="B7574" t="s">
        <v>19411</v>
      </c>
    </row>
    <row r="7575" spans="1:2">
      <c r="A7575">
        <v>12607</v>
      </c>
      <c r="B7575" t="s">
        <v>19412</v>
      </c>
    </row>
    <row r="7576" spans="1:2">
      <c r="A7576">
        <v>12608</v>
      </c>
      <c r="B7576" t="s">
        <v>19413</v>
      </c>
    </row>
    <row r="7577" spans="1:2">
      <c r="A7577">
        <v>12609</v>
      </c>
      <c r="B7577" t="s">
        <v>19414</v>
      </c>
    </row>
    <row r="7578" spans="1:2">
      <c r="A7578">
        <v>12610</v>
      </c>
      <c r="B7578" t="s">
        <v>19415</v>
      </c>
    </row>
    <row r="7579" spans="1:2">
      <c r="A7579">
        <v>12611</v>
      </c>
      <c r="B7579" t="s">
        <v>19416</v>
      </c>
    </row>
    <row r="7580" spans="1:2">
      <c r="A7580">
        <v>12612</v>
      </c>
      <c r="B7580" t="s">
        <v>19417</v>
      </c>
    </row>
    <row r="7581" spans="1:2">
      <c r="A7581">
        <v>12613</v>
      </c>
      <c r="B7581" t="s">
        <v>19418</v>
      </c>
    </row>
    <row r="7582" spans="1:2">
      <c r="A7582">
        <v>12614</v>
      </c>
      <c r="B7582" t="s">
        <v>19419</v>
      </c>
    </row>
    <row r="7583" spans="1:2">
      <c r="A7583">
        <v>12615</v>
      </c>
      <c r="B7583" t="s">
        <v>19420</v>
      </c>
    </row>
    <row r="7584" spans="1:2">
      <c r="A7584">
        <v>12616</v>
      </c>
      <c r="B7584" t="s">
        <v>19421</v>
      </c>
    </row>
    <row r="7585" spans="1:2">
      <c r="A7585">
        <v>12617</v>
      </c>
      <c r="B7585" t="s">
        <v>19422</v>
      </c>
    </row>
    <row r="7586" spans="1:2">
      <c r="A7586">
        <v>12618</v>
      </c>
      <c r="B7586" t="s">
        <v>19423</v>
      </c>
    </row>
    <row r="7587" spans="1:2">
      <c r="A7587">
        <v>12619</v>
      </c>
      <c r="B7587" t="s">
        <v>19424</v>
      </c>
    </row>
    <row r="7588" spans="1:2">
      <c r="A7588">
        <v>12620</v>
      </c>
      <c r="B7588" t="s">
        <v>19425</v>
      </c>
    </row>
    <row r="7589" spans="1:2">
      <c r="A7589">
        <v>12621</v>
      </c>
      <c r="B7589" t="s">
        <v>19426</v>
      </c>
    </row>
    <row r="7590" spans="1:2">
      <c r="A7590">
        <v>12622</v>
      </c>
      <c r="B7590" t="s">
        <v>19427</v>
      </c>
    </row>
    <row r="7591" spans="1:2">
      <c r="A7591">
        <v>12623</v>
      </c>
      <c r="B7591" t="s">
        <v>19428</v>
      </c>
    </row>
    <row r="7592" spans="1:2">
      <c r="A7592">
        <v>12624</v>
      </c>
      <c r="B7592" t="s">
        <v>19429</v>
      </c>
    </row>
    <row r="7593" spans="1:2">
      <c r="A7593">
        <v>12625</v>
      </c>
      <c r="B7593" t="s">
        <v>19430</v>
      </c>
    </row>
    <row r="7594" spans="1:2">
      <c r="A7594">
        <v>12626</v>
      </c>
      <c r="B7594" t="s">
        <v>19431</v>
      </c>
    </row>
    <row r="7595" spans="1:2">
      <c r="A7595">
        <v>12627</v>
      </c>
      <c r="B7595" t="s">
        <v>19432</v>
      </c>
    </row>
    <row r="7596" spans="1:2">
      <c r="A7596">
        <v>12628</v>
      </c>
      <c r="B7596" t="s">
        <v>19433</v>
      </c>
    </row>
    <row r="7597" spans="1:2">
      <c r="A7597">
        <v>12629</v>
      </c>
      <c r="B7597" t="s">
        <v>19434</v>
      </c>
    </row>
    <row r="7598" spans="1:2">
      <c r="A7598">
        <v>12630</v>
      </c>
      <c r="B7598" t="s">
        <v>19435</v>
      </c>
    </row>
    <row r="7599" spans="1:2">
      <c r="A7599">
        <v>12631</v>
      </c>
      <c r="B7599" t="s">
        <v>19436</v>
      </c>
    </row>
    <row r="7600" spans="1:2">
      <c r="A7600">
        <v>12632</v>
      </c>
      <c r="B7600" t="s">
        <v>19437</v>
      </c>
    </row>
    <row r="7601" spans="1:2">
      <c r="A7601">
        <v>12633</v>
      </c>
      <c r="B7601" t="s">
        <v>19438</v>
      </c>
    </row>
    <row r="7602" spans="1:2">
      <c r="A7602">
        <v>12634</v>
      </c>
      <c r="B7602" t="s">
        <v>19439</v>
      </c>
    </row>
    <row r="7603" spans="1:2">
      <c r="A7603">
        <v>12635</v>
      </c>
      <c r="B7603" t="s">
        <v>19440</v>
      </c>
    </row>
    <row r="7604" spans="1:2">
      <c r="A7604">
        <v>12636</v>
      </c>
      <c r="B7604" t="s">
        <v>19441</v>
      </c>
    </row>
    <row r="7605" spans="1:2">
      <c r="A7605">
        <v>12637</v>
      </c>
      <c r="B7605" t="s">
        <v>19442</v>
      </c>
    </row>
    <row r="7606" spans="1:2">
      <c r="A7606">
        <v>12638</v>
      </c>
      <c r="B7606" t="s">
        <v>19443</v>
      </c>
    </row>
    <row r="7607" spans="1:2">
      <c r="A7607">
        <v>12639</v>
      </c>
      <c r="B7607" t="s">
        <v>19444</v>
      </c>
    </row>
    <row r="7608" spans="1:2">
      <c r="A7608">
        <v>12640</v>
      </c>
      <c r="B7608" t="s">
        <v>19445</v>
      </c>
    </row>
    <row r="7609" spans="1:2">
      <c r="A7609">
        <v>12641</v>
      </c>
      <c r="B7609" t="s">
        <v>19446</v>
      </c>
    </row>
    <row r="7610" spans="1:2">
      <c r="A7610">
        <v>12642</v>
      </c>
      <c r="B7610" t="s">
        <v>19447</v>
      </c>
    </row>
    <row r="7611" spans="1:2">
      <c r="A7611">
        <v>12643</v>
      </c>
      <c r="B7611" t="s">
        <v>19448</v>
      </c>
    </row>
    <row r="7612" spans="1:2">
      <c r="A7612">
        <v>12644</v>
      </c>
      <c r="B7612" t="s">
        <v>19449</v>
      </c>
    </row>
    <row r="7613" spans="1:2">
      <c r="A7613">
        <v>12645</v>
      </c>
      <c r="B7613" t="s">
        <v>19450</v>
      </c>
    </row>
    <row r="7614" spans="1:2">
      <c r="A7614">
        <v>12646</v>
      </c>
      <c r="B7614" t="s">
        <v>19451</v>
      </c>
    </row>
    <row r="7615" spans="1:2">
      <c r="A7615">
        <v>12647</v>
      </c>
      <c r="B7615" t="s">
        <v>19452</v>
      </c>
    </row>
    <row r="7616" spans="1:2">
      <c r="A7616">
        <v>12648</v>
      </c>
      <c r="B7616" t="s">
        <v>19453</v>
      </c>
    </row>
    <row r="7617" spans="1:2">
      <c r="A7617">
        <v>12649</v>
      </c>
      <c r="B7617" t="s">
        <v>19454</v>
      </c>
    </row>
    <row r="7618" spans="1:2">
      <c r="A7618">
        <v>12650</v>
      </c>
      <c r="B7618" t="s">
        <v>19455</v>
      </c>
    </row>
    <row r="7619" spans="1:2">
      <c r="A7619">
        <v>12651</v>
      </c>
      <c r="B7619" t="s">
        <v>19456</v>
      </c>
    </row>
    <row r="7620" spans="1:2">
      <c r="A7620">
        <v>12652</v>
      </c>
      <c r="B7620" t="s">
        <v>19457</v>
      </c>
    </row>
    <row r="7621" spans="1:2">
      <c r="A7621">
        <v>12653</v>
      </c>
      <c r="B7621" t="s">
        <v>19458</v>
      </c>
    </row>
    <row r="7622" spans="1:2">
      <c r="A7622">
        <v>12654</v>
      </c>
      <c r="B7622" t="s">
        <v>19459</v>
      </c>
    </row>
    <row r="7623" spans="1:2">
      <c r="A7623">
        <v>12655</v>
      </c>
      <c r="B7623" t="s">
        <v>19460</v>
      </c>
    </row>
    <row r="7624" spans="1:2">
      <c r="A7624">
        <v>12656</v>
      </c>
      <c r="B7624" t="s">
        <v>19461</v>
      </c>
    </row>
    <row r="7625" spans="1:2">
      <c r="A7625">
        <v>12657</v>
      </c>
      <c r="B7625" t="s">
        <v>19462</v>
      </c>
    </row>
    <row r="7626" spans="1:2">
      <c r="A7626">
        <v>12658</v>
      </c>
      <c r="B7626" t="s">
        <v>19463</v>
      </c>
    </row>
    <row r="7627" spans="1:2">
      <c r="A7627">
        <v>12659</v>
      </c>
      <c r="B7627" t="s">
        <v>19464</v>
      </c>
    </row>
    <row r="7628" spans="1:2">
      <c r="A7628">
        <v>12660</v>
      </c>
      <c r="B7628" t="s">
        <v>19465</v>
      </c>
    </row>
    <row r="7629" spans="1:2">
      <c r="A7629">
        <v>12661</v>
      </c>
      <c r="B7629" t="s">
        <v>19466</v>
      </c>
    </row>
    <row r="7630" spans="1:2">
      <c r="A7630">
        <v>12662</v>
      </c>
      <c r="B7630" t="s">
        <v>19467</v>
      </c>
    </row>
    <row r="7631" spans="1:2">
      <c r="A7631">
        <v>12663</v>
      </c>
      <c r="B7631" t="s">
        <v>19468</v>
      </c>
    </row>
    <row r="7632" spans="1:2">
      <c r="A7632">
        <v>12664</v>
      </c>
      <c r="B7632" t="s">
        <v>19469</v>
      </c>
    </row>
    <row r="7633" spans="1:2">
      <c r="A7633">
        <v>12665</v>
      </c>
      <c r="B7633" t="s">
        <v>19470</v>
      </c>
    </row>
    <row r="7634" spans="1:2">
      <c r="A7634">
        <v>12666</v>
      </c>
      <c r="B7634" t="s">
        <v>19471</v>
      </c>
    </row>
    <row r="7635" spans="1:2">
      <c r="A7635">
        <v>12667</v>
      </c>
      <c r="B7635" t="s">
        <v>19472</v>
      </c>
    </row>
    <row r="7636" spans="1:2">
      <c r="A7636">
        <v>12668</v>
      </c>
      <c r="B7636" t="s">
        <v>19473</v>
      </c>
    </row>
    <row r="7637" spans="1:2">
      <c r="A7637">
        <v>12669</v>
      </c>
      <c r="B7637" t="s">
        <v>19474</v>
      </c>
    </row>
    <row r="7638" spans="1:2">
      <c r="A7638">
        <v>12670</v>
      </c>
      <c r="B7638" t="s">
        <v>19475</v>
      </c>
    </row>
    <row r="7639" spans="1:2">
      <c r="A7639">
        <v>12671</v>
      </c>
      <c r="B7639" t="s">
        <v>19476</v>
      </c>
    </row>
    <row r="7640" spans="1:2">
      <c r="A7640">
        <v>12672</v>
      </c>
      <c r="B7640" t="s">
        <v>19477</v>
      </c>
    </row>
    <row r="7641" spans="1:2">
      <c r="A7641">
        <v>12673</v>
      </c>
      <c r="B7641" t="s">
        <v>19478</v>
      </c>
    </row>
    <row r="7642" spans="1:2">
      <c r="A7642">
        <v>12674</v>
      </c>
      <c r="B7642" t="s">
        <v>874</v>
      </c>
    </row>
    <row r="7643" spans="1:2">
      <c r="A7643">
        <v>12675</v>
      </c>
      <c r="B7643" t="s">
        <v>19479</v>
      </c>
    </row>
    <row r="7644" spans="1:2">
      <c r="A7644">
        <v>12676</v>
      </c>
      <c r="B7644" t="s">
        <v>19480</v>
      </c>
    </row>
    <row r="7645" spans="1:2">
      <c r="A7645">
        <v>12677</v>
      </c>
      <c r="B7645" t="s">
        <v>19481</v>
      </c>
    </row>
    <row r="7646" spans="1:2">
      <c r="A7646">
        <v>12678</v>
      </c>
      <c r="B7646" t="s">
        <v>19482</v>
      </c>
    </row>
    <row r="7647" spans="1:2">
      <c r="A7647">
        <v>12679</v>
      </c>
      <c r="B7647">
        <v>1309</v>
      </c>
    </row>
    <row r="7648" spans="1:2">
      <c r="A7648">
        <v>12680</v>
      </c>
      <c r="B7648" t="s">
        <v>19483</v>
      </c>
    </row>
    <row r="7649" spans="1:2">
      <c r="A7649">
        <v>12681</v>
      </c>
      <c r="B7649" t="s">
        <v>19484</v>
      </c>
    </row>
    <row r="7650" spans="1:2">
      <c r="A7650">
        <v>12682</v>
      </c>
      <c r="B7650" t="s">
        <v>19485</v>
      </c>
    </row>
    <row r="7651" spans="1:2">
      <c r="A7651">
        <v>12683</v>
      </c>
      <c r="B7651" t="s">
        <v>19486</v>
      </c>
    </row>
    <row r="7652" spans="1:2">
      <c r="A7652">
        <v>12684</v>
      </c>
      <c r="B7652" t="s">
        <v>19487</v>
      </c>
    </row>
    <row r="7653" spans="1:2">
      <c r="A7653">
        <v>12685</v>
      </c>
      <c r="B7653" t="s">
        <v>19488</v>
      </c>
    </row>
    <row r="7654" spans="1:2">
      <c r="A7654">
        <v>12686</v>
      </c>
      <c r="B7654" t="s">
        <v>19489</v>
      </c>
    </row>
    <row r="7655" spans="1:2">
      <c r="A7655">
        <v>12687</v>
      </c>
      <c r="B7655" t="s">
        <v>19490</v>
      </c>
    </row>
    <row r="7656" spans="1:2">
      <c r="A7656">
        <v>12688</v>
      </c>
      <c r="B7656" t="s">
        <v>19491</v>
      </c>
    </row>
    <row r="7657" spans="1:2">
      <c r="A7657">
        <v>12689</v>
      </c>
      <c r="B7657" t="s">
        <v>19492</v>
      </c>
    </row>
    <row r="7658" spans="1:2">
      <c r="A7658">
        <v>12690</v>
      </c>
      <c r="B7658" t="s">
        <v>19493</v>
      </c>
    </row>
    <row r="7659" spans="1:2">
      <c r="A7659">
        <v>12691</v>
      </c>
      <c r="B7659" t="s">
        <v>851</v>
      </c>
    </row>
    <row r="7660" spans="1:2">
      <c r="A7660">
        <v>12692</v>
      </c>
      <c r="B7660" t="s">
        <v>513</v>
      </c>
    </row>
    <row r="7661" spans="1:2">
      <c r="A7661">
        <v>12693</v>
      </c>
      <c r="B7661" t="s">
        <v>19494</v>
      </c>
    </row>
    <row r="7662" spans="1:2">
      <c r="A7662">
        <v>12694</v>
      </c>
      <c r="B7662" t="s">
        <v>19495</v>
      </c>
    </row>
    <row r="7663" spans="1:2">
      <c r="A7663">
        <v>12695</v>
      </c>
      <c r="B7663" t="s">
        <v>19496</v>
      </c>
    </row>
    <row r="7664" spans="1:2">
      <c r="A7664">
        <v>12696</v>
      </c>
      <c r="B7664" t="s">
        <v>19497</v>
      </c>
    </row>
    <row r="7665" spans="1:2">
      <c r="A7665">
        <v>12697</v>
      </c>
      <c r="B7665" t="s">
        <v>19498</v>
      </c>
    </row>
    <row r="7666" spans="1:2">
      <c r="A7666">
        <v>12698</v>
      </c>
      <c r="B7666" t="s">
        <v>19499</v>
      </c>
    </row>
    <row r="7667" spans="1:2">
      <c r="A7667">
        <v>12699</v>
      </c>
      <c r="B7667" t="s">
        <v>19500</v>
      </c>
    </row>
    <row r="7668" spans="1:2">
      <c r="A7668">
        <v>12700</v>
      </c>
      <c r="B7668">
        <v>1400</v>
      </c>
    </row>
    <row r="7669" spans="1:2">
      <c r="A7669">
        <v>12701</v>
      </c>
      <c r="B7669" t="s">
        <v>19501</v>
      </c>
    </row>
    <row r="7670" spans="1:2">
      <c r="A7670">
        <v>12702</v>
      </c>
      <c r="B7670" t="s">
        <v>19502</v>
      </c>
    </row>
    <row r="7671" spans="1:2">
      <c r="A7671">
        <v>12703</v>
      </c>
      <c r="B7671" t="s">
        <v>19503</v>
      </c>
    </row>
    <row r="7672" spans="1:2">
      <c r="A7672">
        <v>12704</v>
      </c>
      <c r="B7672" t="s">
        <v>19504</v>
      </c>
    </row>
    <row r="7673" spans="1:2">
      <c r="A7673">
        <v>12705</v>
      </c>
      <c r="B7673" t="s">
        <v>19505</v>
      </c>
    </row>
    <row r="7674" spans="1:2">
      <c r="A7674">
        <v>12706</v>
      </c>
      <c r="B7674" t="s">
        <v>19506</v>
      </c>
    </row>
    <row r="7675" spans="1:2">
      <c r="A7675">
        <v>12707</v>
      </c>
      <c r="B7675" t="s">
        <v>19507</v>
      </c>
    </row>
    <row r="7676" spans="1:2">
      <c r="A7676">
        <v>12708</v>
      </c>
      <c r="B7676" t="s">
        <v>19508</v>
      </c>
    </row>
    <row r="7677" spans="1:2">
      <c r="A7677">
        <v>12709</v>
      </c>
      <c r="B7677" t="s">
        <v>19509</v>
      </c>
    </row>
    <row r="7678" spans="1:2">
      <c r="A7678">
        <v>12710</v>
      </c>
      <c r="B7678" t="s">
        <v>19510</v>
      </c>
    </row>
    <row r="7679" spans="1:2">
      <c r="A7679">
        <v>12711</v>
      </c>
      <c r="B7679" t="s">
        <v>19511</v>
      </c>
    </row>
    <row r="7680" spans="1:2">
      <c r="A7680">
        <v>12712</v>
      </c>
      <c r="B7680" t="s">
        <v>19512</v>
      </c>
    </row>
    <row r="7681" spans="1:2">
      <c r="A7681">
        <v>12713</v>
      </c>
      <c r="B7681" t="s">
        <v>19513</v>
      </c>
    </row>
    <row r="7682" spans="1:2">
      <c r="A7682">
        <v>12714</v>
      </c>
      <c r="B7682" t="s">
        <v>19514</v>
      </c>
    </row>
    <row r="7683" spans="1:2">
      <c r="A7683">
        <v>12715</v>
      </c>
      <c r="B7683" t="s">
        <v>19515</v>
      </c>
    </row>
    <row r="7684" spans="1:2">
      <c r="A7684">
        <v>12716</v>
      </c>
      <c r="B7684" t="s">
        <v>19516</v>
      </c>
    </row>
    <row r="7685" spans="1:2">
      <c r="A7685">
        <v>12717</v>
      </c>
      <c r="B7685" t="s">
        <v>19517</v>
      </c>
    </row>
    <row r="7686" spans="1:2">
      <c r="A7686">
        <v>12718</v>
      </c>
      <c r="B7686" t="s">
        <v>19518</v>
      </c>
    </row>
    <row r="7687" spans="1:2">
      <c r="A7687">
        <v>12719</v>
      </c>
      <c r="B7687" t="s">
        <v>19519</v>
      </c>
    </row>
    <row r="7688" spans="1:2">
      <c r="A7688">
        <v>12720</v>
      </c>
      <c r="B7688" t="s">
        <v>19520</v>
      </c>
    </row>
    <row r="7689" spans="1:2">
      <c r="A7689">
        <v>12721</v>
      </c>
      <c r="B7689" t="s">
        <v>19521</v>
      </c>
    </row>
    <row r="7690" spans="1:2">
      <c r="A7690">
        <v>12722</v>
      </c>
      <c r="B7690" t="s">
        <v>19522</v>
      </c>
    </row>
    <row r="7691" spans="1:2">
      <c r="A7691">
        <v>12723</v>
      </c>
      <c r="B7691" t="s">
        <v>19523</v>
      </c>
    </row>
    <row r="7692" spans="1:2">
      <c r="A7692">
        <v>12724</v>
      </c>
      <c r="B7692" t="s">
        <v>19524</v>
      </c>
    </row>
    <row r="7693" spans="1:2">
      <c r="A7693">
        <v>12725</v>
      </c>
      <c r="B7693" t="s">
        <v>19525</v>
      </c>
    </row>
    <row r="7694" spans="1:2">
      <c r="A7694">
        <v>12726</v>
      </c>
      <c r="B7694" t="s">
        <v>19526</v>
      </c>
    </row>
    <row r="7695" spans="1:2">
      <c r="A7695">
        <v>12727</v>
      </c>
      <c r="B7695" t="s">
        <v>19527</v>
      </c>
    </row>
    <row r="7696" spans="1:2">
      <c r="A7696">
        <v>12728</v>
      </c>
      <c r="B7696" t="s">
        <v>19528</v>
      </c>
    </row>
    <row r="7697" spans="1:2">
      <c r="A7697">
        <v>12729</v>
      </c>
      <c r="B7697" t="s">
        <v>19529</v>
      </c>
    </row>
    <row r="7698" spans="1:2">
      <c r="A7698">
        <v>12730</v>
      </c>
      <c r="B7698" t="s">
        <v>19530</v>
      </c>
    </row>
    <row r="7699" spans="1:2">
      <c r="A7699">
        <v>12731</v>
      </c>
      <c r="B7699" t="s">
        <v>19531</v>
      </c>
    </row>
    <row r="7700" spans="1:2">
      <c r="A7700">
        <v>12732</v>
      </c>
      <c r="B7700" t="s">
        <v>19532</v>
      </c>
    </row>
    <row r="7701" spans="1:2">
      <c r="A7701">
        <v>12733</v>
      </c>
      <c r="B7701" t="s">
        <v>19533</v>
      </c>
    </row>
    <row r="7702" spans="1:2">
      <c r="A7702">
        <v>12734</v>
      </c>
      <c r="B7702" t="s">
        <v>19534</v>
      </c>
    </row>
    <row r="7703" spans="1:2">
      <c r="A7703">
        <v>12735</v>
      </c>
      <c r="B7703" t="s">
        <v>19535</v>
      </c>
    </row>
    <row r="7704" spans="1:2">
      <c r="A7704">
        <v>12736</v>
      </c>
      <c r="B7704" t="s">
        <v>19536</v>
      </c>
    </row>
    <row r="7705" spans="1:2">
      <c r="A7705">
        <v>12737</v>
      </c>
      <c r="B7705" t="s">
        <v>19537</v>
      </c>
    </row>
    <row r="7706" spans="1:2">
      <c r="A7706">
        <v>12738</v>
      </c>
      <c r="B7706" t="s">
        <v>19538</v>
      </c>
    </row>
    <row r="7707" spans="1:2">
      <c r="A7707">
        <v>12739</v>
      </c>
      <c r="B7707" t="s">
        <v>19539</v>
      </c>
    </row>
    <row r="7708" spans="1:2">
      <c r="A7708">
        <v>12740</v>
      </c>
      <c r="B7708" t="s">
        <v>19540</v>
      </c>
    </row>
    <row r="7709" spans="1:2">
      <c r="A7709">
        <v>12741</v>
      </c>
      <c r="B7709" t="s">
        <v>19541</v>
      </c>
    </row>
    <row r="7710" spans="1:2">
      <c r="A7710">
        <v>12742</v>
      </c>
      <c r="B7710" t="s">
        <v>19542</v>
      </c>
    </row>
    <row r="7711" spans="1:2">
      <c r="A7711">
        <v>12743</v>
      </c>
      <c r="B7711" t="s">
        <v>19543</v>
      </c>
    </row>
    <row r="7712" spans="1:2">
      <c r="A7712">
        <v>12744</v>
      </c>
      <c r="B7712" t="s">
        <v>19544</v>
      </c>
    </row>
    <row r="7713" spans="1:2">
      <c r="A7713">
        <v>12745</v>
      </c>
      <c r="B7713" t="s">
        <v>19545</v>
      </c>
    </row>
    <row r="7714" spans="1:2">
      <c r="A7714">
        <v>12746</v>
      </c>
      <c r="B7714" t="s">
        <v>19546</v>
      </c>
    </row>
    <row r="7715" spans="1:2">
      <c r="A7715">
        <v>12747</v>
      </c>
      <c r="B7715" t="s">
        <v>19547</v>
      </c>
    </row>
    <row r="7716" spans="1:2">
      <c r="A7716">
        <v>12748</v>
      </c>
      <c r="B7716" t="s">
        <v>19548</v>
      </c>
    </row>
    <row r="7717" spans="1:2">
      <c r="A7717">
        <v>12749</v>
      </c>
      <c r="B7717" t="s">
        <v>19549</v>
      </c>
    </row>
    <row r="7718" spans="1:2">
      <c r="A7718">
        <v>12750</v>
      </c>
      <c r="B7718" t="s">
        <v>19550</v>
      </c>
    </row>
    <row r="7719" spans="1:2">
      <c r="A7719">
        <v>12751</v>
      </c>
      <c r="B7719" t="s">
        <v>19551</v>
      </c>
    </row>
    <row r="7720" spans="1:2">
      <c r="A7720">
        <v>12752</v>
      </c>
      <c r="B7720" t="s">
        <v>19552</v>
      </c>
    </row>
    <row r="7721" spans="1:2">
      <c r="A7721">
        <v>12753</v>
      </c>
      <c r="B7721" t="s">
        <v>19553</v>
      </c>
    </row>
    <row r="7722" spans="1:2">
      <c r="A7722">
        <v>12754</v>
      </c>
      <c r="B7722" t="s">
        <v>19554</v>
      </c>
    </row>
    <row r="7723" spans="1:2">
      <c r="A7723">
        <v>12755</v>
      </c>
      <c r="B7723" t="s">
        <v>19555</v>
      </c>
    </row>
    <row r="7724" spans="1:2">
      <c r="A7724">
        <v>12756</v>
      </c>
      <c r="B7724" t="s">
        <v>19556</v>
      </c>
    </row>
    <row r="7725" spans="1:2">
      <c r="A7725">
        <v>12757</v>
      </c>
      <c r="B7725" t="s">
        <v>19557</v>
      </c>
    </row>
    <row r="7726" spans="1:2">
      <c r="A7726">
        <v>12758</v>
      </c>
      <c r="B7726" t="s">
        <v>19558</v>
      </c>
    </row>
    <row r="7727" spans="1:2">
      <c r="A7727">
        <v>12759</v>
      </c>
      <c r="B7727" t="s">
        <v>434</v>
      </c>
    </row>
    <row r="7728" spans="1:2">
      <c r="A7728">
        <v>12760</v>
      </c>
      <c r="B7728" t="s">
        <v>19559</v>
      </c>
    </row>
    <row r="7729" spans="1:2">
      <c r="A7729">
        <v>12761</v>
      </c>
      <c r="B7729" t="s">
        <v>19560</v>
      </c>
    </row>
    <row r="7730" spans="1:2">
      <c r="A7730">
        <v>12762</v>
      </c>
      <c r="B7730" t="s">
        <v>19561</v>
      </c>
    </row>
    <row r="7731" spans="1:2">
      <c r="A7731">
        <v>12763</v>
      </c>
      <c r="B7731" t="s">
        <v>19562</v>
      </c>
    </row>
    <row r="7732" spans="1:2">
      <c r="A7732">
        <v>12764</v>
      </c>
      <c r="B7732" t="s">
        <v>19563</v>
      </c>
    </row>
    <row r="7733" spans="1:2">
      <c r="A7733">
        <v>12765</v>
      </c>
      <c r="B7733" t="s">
        <v>19564</v>
      </c>
    </row>
    <row r="7734" spans="1:2">
      <c r="A7734">
        <v>12766</v>
      </c>
      <c r="B7734" t="s">
        <v>19565</v>
      </c>
    </row>
    <row r="7735" spans="1:2">
      <c r="A7735">
        <v>12767</v>
      </c>
      <c r="B7735" t="s">
        <v>19566</v>
      </c>
    </row>
    <row r="7736" spans="1:2">
      <c r="A7736">
        <v>12768</v>
      </c>
      <c r="B7736" t="s">
        <v>19567</v>
      </c>
    </row>
    <row r="7737" spans="1:2">
      <c r="A7737">
        <v>12769</v>
      </c>
      <c r="B7737" t="s">
        <v>2173</v>
      </c>
    </row>
    <row r="7738" spans="1:2">
      <c r="A7738">
        <v>12770</v>
      </c>
      <c r="B7738" t="s">
        <v>19568</v>
      </c>
    </row>
    <row r="7739" spans="1:2">
      <c r="A7739">
        <v>12771</v>
      </c>
      <c r="B7739" t="s">
        <v>19569</v>
      </c>
    </row>
    <row r="7740" spans="1:2">
      <c r="A7740">
        <v>12772</v>
      </c>
      <c r="B7740" t="s">
        <v>19570</v>
      </c>
    </row>
    <row r="7741" spans="1:2">
      <c r="A7741">
        <v>12773</v>
      </c>
      <c r="B7741" t="s">
        <v>19571</v>
      </c>
    </row>
    <row r="7742" spans="1:2">
      <c r="A7742">
        <v>12774</v>
      </c>
      <c r="B7742" t="s">
        <v>19572</v>
      </c>
    </row>
    <row r="7743" spans="1:2">
      <c r="A7743">
        <v>12775</v>
      </c>
      <c r="B7743" t="s">
        <v>19573</v>
      </c>
    </row>
    <row r="7744" spans="1:2">
      <c r="A7744">
        <v>12776</v>
      </c>
      <c r="B7744" t="s">
        <v>19574</v>
      </c>
    </row>
    <row r="7745" spans="1:2">
      <c r="A7745">
        <v>12777</v>
      </c>
      <c r="B7745" t="s">
        <v>19575</v>
      </c>
    </row>
    <row r="7746" spans="1:2">
      <c r="A7746">
        <v>12778</v>
      </c>
      <c r="B7746" t="s">
        <v>19576</v>
      </c>
    </row>
    <row r="7747" spans="1:2">
      <c r="A7747">
        <v>12779</v>
      </c>
      <c r="B7747" t="s">
        <v>19577</v>
      </c>
    </row>
    <row r="7748" spans="1:2">
      <c r="A7748">
        <v>12780</v>
      </c>
      <c r="B7748" t="s">
        <v>19578</v>
      </c>
    </row>
    <row r="7749" spans="1:2">
      <c r="A7749">
        <v>12781</v>
      </c>
      <c r="B7749" t="s">
        <v>19579</v>
      </c>
    </row>
    <row r="7750" spans="1:2">
      <c r="A7750">
        <v>12782</v>
      </c>
      <c r="B7750" t="s">
        <v>19580</v>
      </c>
    </row>
    <row r="7751" spans="1:2">
      <c r="A7751">
        <v>12783</v>
      </c>
      <c r="B7751" t="s">
        <v>19581</v>
      </c>
    </row>
    <row r="7752" spans="1:2">
      <c r="A7752">
        <v>12784</v>
      </c>
      <c r="B7752" t="s">
        <v>19582</v>
      </c>
    </row>
    <row r="7753" spans="1:2">
      <c r="A7753">
        <v>12785</v>
      </c>
      <c r="B7753">
        <v>1657</v>
      </c>
    </row>
    <row r="7754" spans="1:2">
      <c r="A7754">
        <v>12786</v>
      </c>
      <c r="B7754" t="s">
        <v>19583</v>
      </c>
    </row>
    <row r="7755" spans="1:2">
      <c r="A7755">
        <v>12787</v>
      </c>
      <c r="B7755" t="s">
        <v>19584</v>
      </c>
    </row>
    <row r="7756" spans="1:2">
      <c r="A7756">
        <v>12788</v>
      </c>
      <c r="B7756" t="s">
        <v>19585</v>
      </c>
    </row>
    <row r="7757" spans="1:2">
      <c r="A7757">
        <v>12789</v>
      </c>
      <c r="B7757" t="s">
        <v>19586</v>
      </c>
    </row>
    <row r="7758" spans="1:2">
      <c r="A7758">
        <v>12790</v>
      </c>
      <c r="B7758" t="s">
        <v>19587</v>
      </c>
    </row>
    <row r="7759" spans="1:2">
      <c r="A7759">
        <v>12791</v>
      </c>
      <c r="B7759" t="s">
        <v>19588</v>
      </c>
    </row>
    <row r="7760" spans="1:2">
      <c r="A7760">
        <v>12792</v>
      </c>
      <c r="B7760" t="s">
        <v>19589</v>
      </c>
    </row>
    <row r="7761" spans="1:2">
      <c r="A7761">
        <v>12793</v>
      </c>
      <c r="B7761" t="s">
        <v>19590</v>
      </c>
    </row>
    <row r="7762" spans="1:2">
      <c r="A7762">
        <v>12794</v>
      </c>
      <c r="B7762" t="s">
        <v>19591</v>
      </c>
    </row>
    <row r="7763" spans="1:2">
      <c r="A7763">
        <v>12795</v>
      </c>
      <c r="B7763" t="s">
        <v>19592</v>
      </c>
    </row>
    <row r="7764" spans="1:2">
      <c r="A7764">
        <v>12796</v>
      </c>
      <c r="B7764" t="s">
        <v>19593</v>
      </c>
    </row>
    <row r="7765" spans="1:2">
      <c r="A7765">
        <v>12797</v>
      </c>
      <c r="B7765" t="s">
        <v>19594</v>
      </c>
    </row>
    <row r="7766" spans="1:2">
      <c r="A7766">
        <v>12798</v>
      </c>
      <c r="B7766" t="s">
        <v>19595</v>
      </c>
    </row>
    <row r="7767" spans="1:2">
      <c r="A7767">
        <v>12799</v>
      </c>
      <c r="B7767" t="s">
        <v>19596</v>
      </c>
    </row>
    <row r="7768" spans="1:2">
      <c r="A7768">
        <v>12800</v>
      </c>
      <c r="B7768" t="s">
        <v>19597</v>
      </c>
    </row>
    <row r="7769" spans="1:2">
      <c r="A7769">
        <v>12801</v>
      </c>
      <c r="B7769" t="s">
        <v>19598</v>
      </c>
    </row>
    <row r="7770" spans="1:2">
      <c r="A7770">
        <v>12802</v>
      </c>
      <c r="B7770" t="s">
        <v>19599</v>
      </c>
    </row>
    <row r="7771" spans="1:2">
      <c r="A7771">
        <v>12803</v>
      </c>
      <c r="B7771" t="s">
        <v>19600</v>
      </c>
    </row>
    <row r="7772" spans="1:2">
      <c r="A7772">
        <v>12804</v>
      </c>
      <c r="B7772" t="s">
        <v>19601</v>
      </c>
    </row>
    <row r="7773" spans="1:2">
      <c r="A7773">
        <v>12805</v>
      </c>
      <c r="B7773" t="s">
        <v>19602</v>
      </c>
    </row>
    <row r="7774" spans="1:2">
      <c r="A7774">
        <v>12806</v>
      </c>
      <c r="B7774" s="2">
        <v>40457</v>
      </c>
    </row>
    <row r="7775" spans="1:2">
      <c r="A7775">
        <v>12807</v>
      </c>
      <c r="B7775" t="s">
        <v>19603</v>
      </c>
    </row>
    <row r="7776" spans="1:2">
      <c r="A7776">
        <v>12808</v>
      </c>
      <c r="B7776" t="s">
        <v>19604</v>
      </c>
    </row>
    <row r="7777" spans="1:2">
      <c r="A7777">
        <v>12809</v>
      </c>
      <c r="B7777" t="s">
        <v>19605</v>
      </c>
    </row>
    <row r="7778" spans="1:2">
      <c r="A7778">
        <v>12810</v>
      </c>
      <c r="B7778" t="s">
        <v>19606</v>
      </c>
    </row>
    <row r="7779" spans="1:2">
      <c r="A7779">
        <v>12811</v>
      </c>
      <c r="B7779" t="s">
        <v>19607</v>
      </c>
    </row>
    <row r="7780" spans="1:2">
      <c r="A7780">
        <v>12812</v>
      </c>
      <c r="B7780" t="s">
        <v>19608</v>
      </c>
    </row>
    <row r="7781" spans="1:2">
      <c r="A7781">
        <v>12813</v>
      </c>
      <c r="B7781" t="s">
        <v>19609</v>
      </c>
    </row>
    <row r="7782" spans="1:2">
      <c r="A7782">
        <v>12814</v>
      </c>
      <c r="B7782" t="s">
        <v>19610</v>
      </c>
    </row>
    <row r="7783" spans="1:2">
      <c r="A7783">
        <v>12815</v>
      </c>
      <c r="B7783" t="s">
        <v>19611</v>
      </c>
    </row>
    <row r="7784" spans="1:2">
      <c r="A7784">
        <v>12816</v>
      </c>
      <c r="B7784" t="s">
        <v>19612</v>
      </c>
    </row>
    <row r="7785" spans="1:2">
      <c r="A7785">
        <v>12817</v>
      </c>
      <c r="B7785" t="s">
        <v>19613</v>
      </c>
    </row>
    <row r="7786" spans="1:2">
      <c r="A7786">
        <v>12818</v>
      </c>
      <c r="B7786" t="s">
        <v>19614</v>
      </c>
    </row>
    <row r="7787" spans="1:2">
      <c r="A7787">
        <v>12819</v>
      </c>
      <c r="B7787" t="s">
        <v>19615</v>
      </c>
    </row>
    <row r="7788" spans="1:2">
      <c r="A7788">
        <v>12820</v>
      </c>
      <c r="B7788" t="s">
        <v>19616</v>
      </c>
    </row>
    <row r="7789" spans="1:2">
      <c r="A7789">
        <v>12821</v>
      </c>
      <c r="B7789" t="s">
        <v>19617</v>
      </c>
    </row>
    <row r="7790" spans="1:2">
      <c r="A7790">
        <v>12822</v>
      </c>
      <c r="B7790" t="s">
        <v>19618</v>
      </c>
    </row>
    <row r="7791" spans="1:2">
      <c r="A7791">
        <v>12823</v>
      </c>
      <c r="B7791" t="s">
        <v>19619</v>
      </c>
    </row>
    <row r="7792" spans="1:2">
      <c r="A7792">
        <v>12824</v>
      </c>
      <c r="B7792">
        <v>1253</v>
      </c>
    </row>
    <row r="7793" spans="1:2">
      <c r="A7793">
        <v>12825</v>
      </c>
      <c r="B7793" t="s">
        <v>19620</v>
      </c>
    </row>
    <row r="7794" spans="1:2">
      <c r="A7794">
        <v>12826</v>
      </c>
      <c r="B7794" t="s">
        <v>19621</v>
      </c>
    </row>
    <row r="7795" spans="1:2">
      <c r="A7795">
        <v>12827</v>
      </c>
      <c r="B7795" t="s">
        <v>19622</v>
      </c>
    </row>
    <row r="7796" spans="1:2">
      <c r="A7796">
        <v>12828</v>
      </c>
      <c r="B7796" t="s">
        <v>19623</v>
      </c>
    </row>
    <row r="7797" spans="1:2">
      <c r="A7797">
        <v>12829</v>
      </c>
      <c r="B7797" t="s">
        <v>502</v>
      </c>
    </row>
    <row r="7798" spans="1:2">
      <c r="A7798">
        <v>12830</v>
      </c>
      <c r="B7798" t="s">
        <v>19624</v>
      </c>
    </row>
    <row r="7799" spans="1:2">
      <c r="A7799">
        <v>12831</v>
      </c>
      <c r="B7799" t="s">
        <v>19625</v>
      </c>
    </row>
    <row r="7800" spans="1:2">
      <c r="A7800">
        <v>12832</v>
      </c>
      <c r="B7800" t="s">
        <v>19626</v>
      </c>
    </row>
    <row r="7801" spans="1:2">
      <c r="A7801">
        <v>12833</v>
      </c>
      <c r="B7801" t="s">
        <v>19627</v>
      </c>
    </row>
    <row r="7802" spans="1:2">
      <c r="A7802">
        <v>12834</v>
      </c>
      <c r="B7802">
        <v>1830</v>
      </c>
    </row>
    <row r="7803" spans="1:2">
      <c r="A7803">
        <v>12835</v>
      </c>
      <c r="B7803" t="s">
        <v>19628</v>
      </c>
    </row>
    <row r="7804" spans="1:2">
      <c r="A7804">
        <v>12836</v>
      </c>
      <c r="B7804" t="s">
        <v>19629</v>
      </c>
    </row>
    <row r="7805" spans="1:2">
      <c r="A7805">
        <v>12837</v>
      </c>
      <c r="B7805" t="s">
        <v>19630</v>
      </c>
    </row>
    <row r="7806" spans="1:2">
      <c r="A7806">
        <v>12838</v>
      </c>
      <c r="B7806" t="s">
        <v>19631</v>
      </c>
    </row>
    <row r="7807" spans="1:2">
      <c r="A7807">
        <v>12839</v>
      </c>
      <c r="B7807" t="s">
        <v>19632</v>
      </c>
    </row>
    <row r="7808" spans="1:2">
      <c r="A7808">
        <v>12840</v>
      </c>
      <c r="B7808" t="s">
        <v>19633</v>
      </c>
    </row>
    <row r="7809" spans="1:2">
      <c r="A7809">
        <v>12841</v>
      </c>
      <c r="B7809" t="s">
        <v>19634</v>
      </c>
    </row>
    <row r="7810" spans="1:2">
      <c r="A7810">
        <v>12842</v>
      </c>
      <c r="B7810" t="s">
        <v>19635</v>
      </c>
    </row>
    <row r="7811" spans="1:2">
      <c r="A7811">
        <v>12843</v>
      </c>
      <c r="B7811" t="s">
        <v>19636</v>
      </c>
    </row>
    <row r="7812" spans="1:2">
      <c r="A7812">
        <v>12844</v>
      </c>
      <c r="B7812" t="s">
        <v>19637</v>
      </c>
    </row>
    <row r="7813" spans="1:2">
      <c r="A7813">
        <v>12845</v>
      </c>
      <c r="B7813" t="s">
        <v>19638</v>
      </c>
    </row>
    <row r="7814" spans="1:2">
      <c r="A7814">
        <v>12846</v>
      </c>
      <c r="B7814" s="2">
        <v>40243</v>
      </c>
    </row>
    <row r="7815" spans="1:2">
      <c r="A7815">
        <v>12847</v>
      </c>
      <c r="B7815" t="s">
        <v>19639</v>
      </c>
    </row>
    <row r="7816" spans="1:2">
      <c r="A7816">
        <v>12848</v>
      </c>
      <c r="B7816" t="s">
        <v>19640</v>
      </c>
    </row>
    <row r="7817" spans="1:2">
      <c r="A7817">
        <v>12849</v>
      </c>
      <c r="B7817" t="s">
        <v>19641</v>
      </c>
    </row>
    <row r="7818" spans="1:2">
      <c r="A7818">
        <v>12850</v>
      </c>
      <c r="B7818" t="s">
        <v>19642</v>
      </c>
    </row>
    <row r="7819" spans="1:2">
      <c r="A7819">
        <v>12851</v>
      </c>
      <c r="B7819" s="2">
        <v>37135</v>
      </c>
    </row>
    <row r="7820" spans="1:2">
      <c r="A7820">
        <v>12852</v>
      </c>
      <c r="B7820" t="s">
        <v>967</v>
      </c>
    </row>
    <row r="7821" spans="1:2">
      <c r="A7821">
        <v>12853</v>
      </c>
      <c r="B7821" t="s">
        <v>19643</v>
      </c>
    </row>
    <row r="7822" spans="1:2">
      <c r="A7822">
        <v>12854</v>
      </c>
      <c r="B7822" t="s">
        <v>19644</v>
      </c>
    </row>
    <row r="7823" spans="1:2">
      <c r="A7823">
        <v>12855</v>
      </c>
      <c r="B7823" t="s">
        <v>19645</v>
      </c>
    </row>
    <row r="7824" spans="1:2">
      <c r="A7824">
        <v>12856</v>
      </c>
      <c r="B7824" t="s">
        <v>19646</v>
      </c>
    </row>
    <row r="7825" spans="1:2">
      <c r="A7825">
        <v>12857</v>
      </c>
      <c r="B7825" t="s">
        <v>19647</v>
      </c>
    </row>
    <row r="7826" spans="1:2">
      <c r="A7826">
        <v>12858</v>
      </c>
      <c r="B7826" t="s">
        <v>19648</v>
      </c>
    </row>
    <row r="7827" spans="1:2">
      <c r="A7827">
        <v>12859</v>
      </c>
      <c r="B7827" t="s">
        <v>19649</v>
      </c>
    </row>
    <row r="7828" spans="1:2">
      <c r="A7828">
        <v>12860</v>
      </c>
      <c r="B7828" t="s">
        <v>19650</v>
      </c>
    </row>
    <row r="7829" spans="1:2">
      <c r="A7829">
        <v>12861</v>
      </c>
      <c r="B7829" t="s">
        <v>19651</v>
      </c>
    </row>
    <row r="7830" spans="1:2">
      <c r="A7830">
        <v>12862</v>
      </c>
      <c r="B7830" t="s">
        <v>19652</v>
      </c>
    </row>
    <row r="7831" spans="1:2">
      <c r="A7831">
        <v>12863</v>
      </c>
      <c r="B7831" t="s">
        <v>19653</v>
      </c>
    </row>
    <row r="7832" spans="1:2">
      <c r="A7832">
        <v>12864</v>
      </c>
      <c r="B7832" t="s">
        <v>894</v>
      </c>
    </row>
    <row r="7833" spans="1:2">
      <c r="A7833">
        <v>12865</v>
      </c>
      <c r="B7833" t="s">
        <v>19654</v>
      </c>
    </row>
    <row r="7834" spans="1:2">
      <c r="A7834">
        <v>12866</v>
      </c>
      <c r="B7834" t="s">
        <v>311</v>
      </c>
    </row>
    <row r="7835" spans="1:2">
      <c r="A7835">
        <v>12867</v>
      </c>
      <c r="B7835" t="s">
        <v>19655</v>
      </c>
    </row>
    <row r="7836" spans="1:2">
      <c r="A7836">
        <v>12868</v>
      </c>
      <c r="B7836" t="s">
        <v>19656</v>
      </c>
    </row>
    <row r="7837" spans="1:2">
      <c r="A7837">
        <v>12869</v>
      </c>
      <c r="B7837" t="s">
        <v>313</v>
      </c>
    </row>
    <row r="7838" spans="1:2">
      <c r="A7838">
        <v>12870</v>
      </c>
      <c r="B7838" t="s">
        <v>265</v>
      </c>
    </row>
    <row r="7839" spans="1:2">
      <c r="A7839">
        <v>12871</v>
      </c>
      <c r="B7839" t="s">
        <v>310</v>
      </c>
    </row>
    <row r="7840" spans="1:2">
      <c r="A7840">
        <v>12872</v>
      </c>
      <c r="B7840" t="s">
        <v>19657</v>
      </c>
    </row>
    <row r="7841" spans="1:2">
      <c r="A7841">
        <v>12873</v>
      </c>
      <c r="B7841" t="s">
        <v>19658</v>
      </c>
    </row>
    <row r="7842" spans="1:2">
      <c r="A7842">
        <v>12882</v>
      </c>
      <c r="B7842" t="s">
        <v>19659</v>
      </c>
    </row>
    <row r="7843" spans="1:2">
      <c r="A7843">
        <v>12883</v>
      </c>
      <c r="B7843" t="s">
        <v>19660</v>
      </c>
    </row>
    <row r="7844" spans="1:2">
      <c r="A7844">
        <v>12884</v>
      </c>
      <c r="B7844" t="s">
        <v>19661</v>
      </c>
    </row>
    <row r="7845" spans="1:2">
      <c r="A7845">
        <v>12885</v>
      </c>
      <c r="B7845" t="s">
        <v>19662</v>
      </c>
    </row>
    <row r="7846" spans="1:2">
      <c r="A7846">
        <v>12886</v>
      </c>
      <c r="B7846" t="s">
        <v>19663</v>
      </c>
    </row>
    <row r="7847" spans="1:2">
      <c r="A7847">
        <v>12887</v>
      </c>
      <c r="B7847" t="s">
        <v>19664</v>
      </c>
    </row>
    <row r="7848" spans="1:2">
      <c r="A7848">
        <v>12888</v>
      </c>
      <c r="B7848" t="s">
        <v>19665</v>
      </c>
    </row>
    <row r="7849" spans="1:2">
      <c r="A7849">
        <v>12889</v>
      </c>
      <c r="B7849" t="s">
        <v>19666</v>
      </c>
    </row>
    <row r="7850" spans="1:2">
      <c r="A7850">
        <v>12890</v>
      </c>
      <c r="B7850" t="s">
        <v>19667</v>
      </c>
    </row>
    <row r="7851" spans="1:2">
      <c r="A7851">
        <v>12891</v>
      </c>
      <c r="B7851" t="s">
        <v>19668</v>
      </c>
    </row>
    <row r="7852" spans="1:2">
      <c r="A7852">
        <v>12892</v>
      </c>
      <c r="B7852" t="s">
        <v>19669</v>
      </c>
    </row>
    <row r="7853" spans="1:2">
      <c r="A7853">
        <v>12893</v>
      </c>
      <c r="B7853" t="s">
        <v>19670</v>
      </c>
    </row>
    <row r="7854" spans="1:2">
      <c r="A7854">
        <v>12894</v>
      </c>
      <c r="B7854" t="s">
        <v>19671</v>
      </c>
    </row>
    <row r="7855" spans="1:2">
      <c r="A7855">
        <v>12895</v>
      </c>
      <c r="B7855" t="s">
        <v>19672</v>
      </c>
    </row>
    <row r="7856" spans="1:2">
      <c r="A7856">
        <v>12896</v>
      </c>
      <c r="B7856" t="s">
        <v>19673</v>
      </c>
    </row>
    <row r="7857" spans="1:2">
      <c r="A7857">
        <v>12897</v>
      </c>
      <c r="B7857" t="s">
        <v>19674</v>
      </c>
    </row>
    <row r="7858" spans="1:2">
      <c r="A7858">
        <v>12898</v>
      </c>
      <c r="B7858" t="s">
        <v>19675</v>
      </c>
    </row>
    <row r="7859" spans="1:2">
      <c r="A7859">
        <v>12899</v>
      </c>
      <c r="B7859" t="s">
        <v>19676</v>
      </c>
    </row>
    <row r="7860" spans="1:2">
      <c r="A7860">
        <v>12900</v>
      </c>
      <c r="B7860" t="s">
        <v>19677</v>
      </c>
    </row>
    <row r="7861" spans="1:2">
      <c r="A7861">
        <v>12901</v>
      </c>
      <c r="B7861" t="s">
        <v>19678</v>
      </c>
    </row>
    <row r="7862" spans="1:2">
      <c r="A7862">
        <v>12902</v>
      </c>
      <c r="B7862" t="s">
        <v>19679</v>
      </c>
    </row>
    <row r="7863" spans="1:2">
      <c r="A7863">
        <v>12903</v>
      </c>
      <c r="B7863" t="s">
        <v>19680</v>
      </c>
    </row>
    <row r="7864" spans="1:2">
      <c r="A7864">
        <v>12904</v>
      </c>
      <c r="B7864" t="s">
        <v>19681</v>
      </c>
    </row>
    <row r="7865" spans="1:2">
      <c r="A7865">
        <v>12905</v>
      </c>
      <c r="B7865" t="s">
        <v>19682</v>
      </c>
    </row>
    <row r="7866" spans="1:2">
      <c r="A7866">
        <v>12906</v>
      </c>
      <c r="B7866" t="s">
        <v>19683</v>
      </c>
    </row>
    <row r="7867" spans="1:2">
      <c r="A7867">
        <v>12907</v>
      </c>
      <c r="B7867" t="s">
        <v>19684</v>
      </c>
    </row>
    <row r="7868" spans="1:2">
      <c r="A7868">
        <v>12908</v>
      </c>
      <c r="B7868" t="s">
        <v>19685</v>
      </c>
    </row>
    <row r="7869" spans="1:2">
      <c r="A7869">
        <v>12909</v>
      </c>
      <c r="B7869" t="s">
        <v>19686</v>
      </c>
    </row>
    <row r="7870" spans="1:2">
      <c r="A7870">
        <v>12910</v>
      </c>
      <c r="B7870" t="s">
        <v>19687</v>
      </c>
    </row>
    <row r="7871" spans="1:2">
      <c r="A7871">
        <v>12911</v>
      </c>
      <c r="B7871" t="s">
        <v>19688</v>
      </c>
    </row>
    <row r="7872" spans="1:2">
      <c r="A7872">
        <v>12912</v>
      </c>
      <c r="B7872" t="s">
        <v>19689</v>
      </c>
    </row>
    <row r="7873" spans="1:2">
      <c r="A7873">
        <v>12913</v>
      </c>
      <c r="B7873" t="s">
        <v>19690</v>
      </c>
    </row>
    <row r="7874" spans="1:2">
      <c r="A7874">
        <v>12914</v>
      </c>
      <c r="B7874" t="s">
        <v>19691</v>
      </c>
    </row>
    <row r="7875" spans="1:2">
      <c r="A7875">
        <v>12915</v>
      </c>
      <c r="B7875" t="s">
        <v>19692</v>
      </c>
    </row>
    <row r="7876" spans="1:2">
      <c r="A7876">
        <v>12922</v>
      </c>
      <c r="B7876" t="s">
        <v>1891</v>
      </c>
    </row>
    <row r="7877" spans="1:2">
      <c r="A7877">
        <v>12923</v>
      </c>
      <c r="B7877" t="s">
        <v>19693</v>
      </c>
    </row>
    <row r="7878" spans="1:2">
      <c r="A7878">
        <v>12924</v>
      </c>
      <c r="B7878" t="s">
        <v>19694</v>
      </c>
    </row>
    <row r="7879" spans="1:2">
      <c r="A7879">
        <v>12925</v>
      </c>
      <c r="B7879" t="s">
        <v>19695</v>
      </c>
    </row>
    <row r="7880" spans="1:2">
      <c r="A7880">
        <v>12926</v>
      </c>
      <c r="B7880" t="s">
        <v>19696</v>
      </c>
    </row>
    <row r="7881" spans="1:2">
      <c r="A7881">
        <v>12927</v>
      </c>
      <c r="B7881">
        <v>1827</v>
      </c>
    </row>
    <row r="7882" spans="1:2">
      <c r="A7882">
        <v>12928</v>
      </c>
      <c r="B7882" t="s">
        <v>19697</v>
      </c>
    </row>
    <row r="7883" spans="1:2">
      <c r="A7883">
        <v>12929</v>
      </c>
      <c r="B7883" t="s">
        <v>19698</v>
      </c>
    </row>
    <row r="7884" spans="1:2">
      <c r="A7884">
        <v>12930</v>
      </c>
      <c r="B7884" t="s">
        <v>19699</v>
      </c>
    </row>
    <row r="7885" spans="1:2">
      <c r="A7885">
        <v>12931</v>
      </c>
      <c r="B7885" t="s">
        <v>19700</v>
      </c>
    </row>
    <row r="7886" spans="1:2">
      <c r="A7886">
        <v>12932</v>
      </c>
      <c r="B7886" t="s">
        <v>19701</v>
      </c>
    </row>
    <row r="7887" spans="1:2">
      <c r="A7887">
        <v>12933</v>
      </c>
      <c r="B7887" t="s">
        <v>19702</v>
      </c>
    </row>
    <row r="7888" spans="1:2">
      <c r="A7888">
        <v>12934</v>
      </c>
      <c r="B7888" t="s">
        <v>19703</v>
      </c>
    </row>
    <row r="7889" spans="1:2">
      <c r="A7889">
        <v>12935</v>
      </c>
      <c r="B7889" t="s">
        <v>19704</v>
      </c>
    </row>
    <row r="7890" spans="1:2">
      <c r="A7890">
        <v>12936</v>
      </c>
      <c r="B7890">
        <v>636</v>
      </c>
    </row>
    <row r="7891" spans="1:2">
      <c r="A7891">
        <v>12937</v>
      </c>
      <c r="B7891" t="s">
        <v>19705</v>
      </c>
    </row>
    <row r="7892" spans="1:2">
      <c r="A7892">
        <v>12938</v>
      </c>
      <c r="B7892" t="s">
        <v>2111</v>
      </c>
    </row>
    <row r="7893" spans="1:2">
      <c r="A7893">
        <v>12939</v>
      </c>
      <c r="B7893" t="s">
        <v>19706</v>
      </c>
    </row>
    <row r="7894" spans="1:2">
      <c r="A7894">
        <v>12940</v>
      </c>
      <c r="B7894" t="s">
        <v>19707</v>
      </c>
    </row>
    <row r="7895" spans="1:2">
      <c r="A7895">
        <v>12941</v>
      </c>
      <c r="B7895" t="s">
        <v>19708</v>
      </c>
    </row>
    <row r="7896" spans="1:2">
      <c r="A7896">
        <v>12942</v>
      </c>
      <c r="B7896">
        <v>1425</v>
      </c>
    </row>
    <row r="7897" spans="1:2">
      <c r="A7897">
        <v>12943</v>
      </c>
      <c r="B7897" t="s">
        <v>19709</v>
      </c>
    </row>
    <row r="7898" spans="1:2">
      <c r="A7898">
        <v>12944</v>
      </c>
      <c r="B7898" t="s">
        <v>19710</v>
      </c>
    </row>
    <row r="7899" spans="1:2">
      <c r="A7899">
        <v>12945</v>
      </c>
      <c r="B7899" t="s">
        <v>19711</v>
      </c>
    </row>
    <row r="7900" spans="1:2">
      <c r="A7900">
        <v>12946</v>
      </c>
      <c r="B7900">
        <v>1653</v>
      </c>
    </row>
    <row r="7901" spans="1:2">
      <c r="A7901">
        <v>12947</v>
      </c>
      <c r="B7901" t="s">
        <v>19712</v>
      </c>
    </row>
    <row r="7902" spans="1:2">
      <c r="A7902">
        <v>12948</v>
      </c>
      <c r="B7902" t="s">
        <v>19713</v>
      </c>
    </row>
    <row r="7903" spans="1:2">
      <c r="A7903">
        <v>12949</v>
      </c>
      <c r="B7903" t="s">
        <v>19714</v>
      </c>
    </row>
    <row r="7904" spans="1:2">
      <c r="A7904">
        <v>12950</v>
      </c>
      <c r="B7904">
        <v>810</v>
      </c>
    </row>
    <row r="7905" spans="1:2">
      <c r="A7905">
        <v>12951</v>
      </c>
      <c r="B7905" t="s">
        <v>19715</v>
      </c>
    </row>
    <row r="7906" spans="1:2">
      <c r="A7906">
        <v>12952</v>
      </c>
      <c r="B7906">
        <v>723</v>
      </c>
    </row>
    <row r="7907" spans="1:2">
      <c r="A7907">
        <v>12953</v>
      </c>
      <c r="B7907" t="s">
        <v>19716</v>
      </c>
    </row>
    <row r="7908" spans="1:2">
      <c r="A7908">
        <v>12954</v>
      </c>
      <c r="B7908" t="s">
        <v>19717</v>
      </c>
    </row>
    <row r="7909" spans="1:2">
      <c r="A7909">
        <v>12955</v>
      </c>
      <c r="B7909" t="s">
        <v>19718</v>
      </c>
    </row>
    <row r="7910" spans="1:2">
      <c r="A7910">
        <v>12956</v>
      </c>
      <c r="B7910" t="s">
        <v>19719</v>
      </c>
    </row>
    <row r="7911" spans="1:2">
      <c r="A7911">
        <v>12957</v>
      </c>
      <c r="B7911" t="s">
        <v>19720</v>
      </c>
    </row>
    <row r="7912" spans="1:2">
      <c r="A7912">
        <v>12958</v>
      </c>
      <c r="B7912">
        <v>1226</v>
      </c>
    </row>
    <row r="7913" spans="1:2">
      <c r="A7913">
        <v>12959</v>
      </c>
      <c r="B7913">
        <v>2005</v>
      </c>
    </row>
    <row r="7914" spans="1:2">
      <c r="A7914">
        <v>12960</v>
      </c>
      <c r="B7914" t="s">
        <v>921</v>
      </c>
    </row>
    <row r="7915" spans="1:2">
      <c r="A7915">
        <v>12961</v>
      </c>
      <c r="B7915" t="s">
        <v>19721</v>
      </c>
    </row>
    <row r="7916" spans="1:2">
      <c r="A7916">
        <v>12962</v>
      </c>
      <c r="B7916" t="s">
        <v>19722</v>
      </c>
    </row>
    <row r="7917" spans="1:2">
      <c r="A7917">
        <v>12963</v>
      </c>
      <c r="B7917">
        <v>1800</v>
      </c>
    </row>
    <row r="7918" spans="1:2">
      <c r="A7918">
        <v>12964</v>
      </c>
      <c r="B7918" t="s">
        <v>341</v>
      </c>
    </row>
    <row r="7919" spans="1:2">
      <c r="A7919">
        <v>12965</v>
      </c>
      <c r="B7919" t="s">
        <v>19723</v>
      </c>
    </row>
    <row r="7920" spans="1:2">
      <c r="A7920">
        <v>12966</v>
      </c>
      <c r="B7920" t="s">
        <v>19724</v>
      </c>
    </row>
    <row r="7921" spans="1:2">
      <c r="A7921">
        <v>12967</v>
      </c>
      <c r="B7921" t="s">
        <v>19725</v>
      </c>
    </row>
    <row r="7922" spans="1:2">
      <c r="A7922">
        <v>12968</v>
      </c>
      <c r="B7922" t="s">
        <v>19726</v>
      </c>
    </row>
    <row r="7923" spans="1:2">
      <c r="A7923">
        <v>12969</v>
      </c>
      <c r="B7923" t="s">
        <v>19727</v>
      </c>
    </row>
    <row r="7924" spans="1:2">
      <c r="A7924">
        <v>12970</v>
      </c>
      <c r="B7924">
        <v>1326</v>
      </c>
    </row>
    <row r="7925" spans="1:2">
      <c r="A7925">
        <v>12971</v>
      </c>
      <c r="B7925" t="s">
        <v>19728</v>
      </c>
    </row>
    <row r="7926" spans="1:2">
      <c r="A7926">
        <v>12972</v>
      </c>
      <c r="B7926" t="s">
        <v>19729</v>
      </c>
    </row>
    <row r="7927" spans="1:2">
      <c r="A7927">
        <v>12973</v>
      </c>
      <c r="B7927">
        <v>320</v>
      </c>
    </row>
    <row r="7928" spans="1:2">
      <c r="A7928">
        <v>12974</v>
      </c>
      <c r="B7928" t="s">
        <v>19730</v>
      </c>
    </row>
    <row r="7929" spans="1:2">
      <c r="A7929">
        <v>12975</v>
      </c>
      <c r="B7929" t="s">
        <v>19731</v>
      </c>
    </row>
    <row r="7930" spans="1:2">
      <c r="A7930">
        <v>12976</v>
      </c>
      <c r="B7930" t="s">
        <v>19732</v>
      </c>
    </row>
    <row r="7931" spans="1:2">
      <c r="A7931">
        <v>12977</v>
      </c>
      <c r="B7931" t="s">
        <v>19733</v>
      </c>
    </row>
    <row r="7932" spans="1:2">
      <c r="A7932">
        <v>12978</v>
      </c>
      <c r="B7932">
        <v>1548</v>
      </c>
    </row>
    <row r="7933" spans="1:2">
      <c r="A7933">
        <v>12979</v>
      </c>
      <c r="B7933" t="s">
        <v>19734</v>
      </c>
    </row>
    <row r="7934" spans="1:2">
      <c r="A7934">
        <v>12980</v>
      </c>
      <c r="B7934" t="s">
        <v>19735</v>
      </c>
    </row>
    <row r="7935" spans="1:2">
      <c r="A7935">
        <v>12981</v>
      </c>
      <c r="B7935" t="s">
        <v>19736</v>
      </c>
    </row>
    <row r="7936" spans="1:2">
      <c r="A7936">
        <v>12982</v>
      </c>
      <c r="B7936">
        <v>1220</v>
      </c>
    </row>
    <row r="7937" spans="1:2">
      <c r="A7937">
        <v>12983</v>
      </c>
      <c r="B7937" t="s">
        <v>19737</v>
      </c>
    </row>
    <row r="7938" spans="1:2">
      <c r="A7938">
        <v>12984</v>
      </c>
      <c r="B7938" t="s">
        <v>19738</v>
      </c>
    </row>
    <row r="7939" spans="1:2">
      <c r="A7939">
        <v>12985</v>
      </c>
      <c r="B7939" t="s">
        <v>19739</v>
      </c>
    </row>
    <row r="7940" spans="1:2">
      <c r="A7940">
        <v>12986</v>
      </c>
      <c r="B7940" t="s">
        <v>19740</v>
      </c>
    </row>
    <row r="7941" spans="1:2">
      <c r="A7941">
        <v>12987</v>
      </c>
      <c r="B7941" t="s">
        <v>19741</v>
      </c>
    </row>
    <row r="7942" spans="1:2">
      <c r="A7942">
        <v>12988</v>
      </c>
      <c r="B7942">
        <v>1700</v>
      </c>
    </row>
    <row r="7943" spans="1:2">
      <c r="A7943">
        <v>12989</v>
      </c>
      <c r="B7943" t="s">
        <v>19742</v>
      </c>
    </row>
    <row r="7944" spans="1:2">
      <c r="A7944">
        <v>12990</v>
      </c>
      <c r="B7944" t="s">
        <v>19743</v>
      </c>
    </row>
    <row r="7945" spans="1:2">
      <c r="A7945">
        <v>12991</v>
      </c>
      <c r="B7945" t="s">
        <v>19744</v>
      </c>
    </row>
    <row r="7946" spans="1:2">
      <c r="A7946">
        <v>12992</v>
      </c>
      <c r="B7946" t="s">
        <v>19745</v>
      </c>
    </row>
    <row r="7947" spans="1:2">
      <c r="A7947">
        <v>12993</v>
      </c>
      <c r="B7947" t="s">
        <v>19746</v>
      </c>
    </row>
    <row r="7948" spans="1:2">
      <c r="A7948">
        <v>12994</v>
      </c>
      <c r="B7948" t="s">
        <v>19747</v>
      </c>
    </row>
    <row r="7949" spans="1:2">
      <c r="A7949">
        <v>12995</v>
      </c>
      <c r="B7949" t="s">
        <v>19748</v>
      </c>
    </row>
    <row r="7950" spans="1:2">
      <c r="A7950">
        <v>12996</v>
      </c>
      <c r="B7950" t="s">
        <v>19749</v>
      </c>
    </row>
    <row r="7951" spans="1:2">
      <c r="A7951">
        <v>12997</v>
      </c>
      <c r="B7951">
        <v>1755</v>
      </c>
    </row>
    <row r="7952" spans="1:2">
      <c r="A7952">
        <v>12998</v>
      </c>
      <c r="B7952" t="s">
        <v>19750</v>
      </c>
    </row>
    <row r="7953" spans="1:2">
      <c r="A7953">
        <v>12999</v>
      </c>
      <c r="B7953" t="s">
        <v>19751</v>
      </c>
    </row>
    <row r="7954" spans="1:2">
      <c r="A7954">
        <v>13000</v>
      </c>
      <c r="B7954" t="s">
        <v>19752</v>
      </c>
    </row>
    <row r="7955" spans="1:2">
      <c r="A7955">
        <v>13001</v>
      </c>
      <c r="B7955" t="s">
        <v>19753</v>
      </c>
    </row>
    <row r="7956" spans="1:2">
      <c r="A7956">
        <v>13002</v>
      </c>
      <c r="B7956" t="s">
        <v>19754</v>
      </c>
    </row>
    <row r="7957" spans="1:2">
      <c r="A7957">
        <v>13003</v>
      </c>
      <c r="B7957" t="s">
        <v>19755</v>
      </c>
    </row>
    <row r="7958" spans="1:2">
      <c r="A7958">
        <v>13004</v>
      </c>
      <c r="B7958">
        <v>609</v>
      </c>
    </row>
    <row r="7959" spans="1:2">
      <c r="A7959">
        <v>13005</v>
      </c>
      <c r="B7959" t="s">
        <v>19756</v>
      </c>
    </row>
    <row r="7960" spans="1:2">
      <c r="A7960">
        <v>13006</v>
      </c>
      <c r="B7960" t="s">
        <v>19757</v>
      </c>
    </row>
    <row r="7961" spans="1:2">
      <c r="A7961">
        <v>13007</v>
      </c>
      <c r="B7961">
        <v>1651</v>
      </c>
    </row>
    <row r="7962" spans="1:2">
      <c r="A7962">
        <v>13008</v>
      </c>
      <c r="B7962">
        <v>305</v>
      </c>
    </row>
    <row r="7963" spans="1:2">
      <c r="A7963">
        <v>13009</v>
      </c>
      <c r="B7963" t="s">
        <v>19758</v>
      </c>
    </row>
    <row r="7964" spans="1:2">
      <c r="A7964">
        <v>13010</v>
      </c>
      <c r="B7964" t="s">
        <v>19759</v>
      </c>
    </row>
    <row r="7965" spans="1:2">
      <c r="A7965">
        <v>13011</v>
      </c>
      <c r="B7965" t="s">
        <v>19760</v>
      </c>
    </row>
    <row r="7966" spans="1:2">
      <c r="A7966">
        <v>13012</v>
      </c>
      <c r="B7966" t="s">
        <v>19761</v>
      </c>
    </row>
    <row r="7967" spans="1:2">
      <c r="A7967">
        <v>13013</v>
      </c>
      <c r="B7967" t="s">
        <v>19762</v>
      </c>
    </row>
    <row r="7968" spans="1:2">
      <c r="A7968">
        <v>13014</v>
      </c>
      <c r="B7968" t="s">
        <v>19763</v>
      </c>
    </row>
    <row r="7969" spans="1:2">
      <c r="A7969">
        <v>13015</v>
      </c>
      <c r="B7969" t="s">
        <v>19764</v>
      </c>
    </row>
    <row r="7970" spans="1:2">
      <c r="A7970">
        <v>13016</v>
      </c>
      <c r="B7970" t="s">
        <v>19765</v>
      </c>
    </row>
    <row r="7971" spans="1:2">
      <c r="A7971">
        <v>13017</v>
      </c>
      <c r="B7971" t="s">
        <v>19766</v>
      </c>
    </row>
    <row r="7972" spans="1:2">
      <c r="A7972">
        <v>13018</v>
      </c>
      <c r="B7972" t="s">
        <v>19767</v>
      </c>
    </row>
    <row r="7973" spans="1:2">
      <c r="A7973">
        <v>13019</v>
      </c>
      <c r="B7973">
        <v>735</v>
      </c>
    </row>
    <row r="7974" spans="1:2">
      <c r="A7974">
        <v>13020</v>
      </c>
      <c r="B7974" t="s">
        <v>19768</v>
      </c>
    </row>
    <row r="7975" spans="1:2">
      <c r="A7975">
        <v>13021</v>
      </c>
      <c r="B7975">
        <v>1213</v>
      </c>
    </row>
    <row r="7976" spans="1:2">
      <c r="A7976">
        <v>13022</v>
      </c>
      <c r="B7976" t="s">
        <v>19769</v>
      </c>
    </row>
    <row r="7977" spans="1:2">
      <c r="A7977">
        <v>13023</v>
      </c>
      <c r="B7977" t="s">
        <v>19770</v>
      </c>
    </row>
    <row r="7978" spans="1:2">
      <c r="A7978">
        <v>13024</v>
      </c>
      <c r="B7978" t="s">
        <v>19771</v>
      </c>
    </row>
    <row r="7979" spans="1:2">
      <c r="A7979">
        <v>13025</v>
      </c>
      <c r="B7979" t="s">
        <v>19772</v>
      </c>
    </row>
    <row r="7980" spans="1:2">
      <c r="A7980">
        <v>13026</v>
      </c>
      <c r="B7980" t="s">
        <v>19773</v>
      </c>
    </row>
    <row r="7981" spans="1:2">
      <c r="A7981">
        <v>13027</v>
      </c>
      <c r="B7981" t="s">
        <v>19774</v>
      </c>
    </row>
    <row r="7982" spans="1:2">
      <c r="A7982">
        <v>13028</v>
      </c>
      <c r="B7982" t="s">
        <v>19775</v>
      </c>
    </row>
    <row r="7983" spans="1:2">
      <c r="A7983">
        <v>13029</v>
      </c>
      <c r="B7983" t="s">
        <v>19776</v>
      </c>
    </row>
    <row r="7984" spans="1:2">
      <c r="A7984">
        <v>13030</v>
      </c>
      <c r="B7984" t="s">
        <v>19777</v>
      </c>
    </row>
    <row r="7985" spans="1:2">
      <c r="A7985">
        <v>13031</v>
      </c>
      <c r="B7985" t="s">
        <v>19778</v>
      </c>
    </row>
    <row r="7986" spans="1:2">
      <c r="A7986">
        <v>13032</v>
      </c>
      <c r="B7986" t="s">
        <v>19779</v>
      </c>
    </row>
    <row r="7987" spans="1:2">
      <c r="A7987">
        <v>13033</v>
      </c>
      <c r="B7987">
        <v>1029</v>
      </c>
    </row>
    <row r="7988" spans="1:2">
      <c r="A7988">
        <v>13034</v>
      </c>
      <c r="B7988" t="s">
        <v>19780</v>
      </c>
    </row>
    <row r="7989" spans="1:2">
      <c r="A7989">
        <v>13035</v>
      </c>
      <c r="B7989" t="s">
        <v>19781</v>
      </c>
    </row>
    <row r="7990" spans="1:2">
      <c r="A7990">
        <v>13036</v>
      </c>
      <c r="B7990" t="s">
        <v>19782</v>
      </c>
    </row>
    <row r="7991" spans="1:2">
      <c r="A7991">
        <v>13037</v>
      </c>
      <c r="B7991" t="s">
        <v>19783</v>
      </c>
    </row>
    <row r="7992" spans="1:2">
      <c r="A7992">
        <v>13038</v>
      </c>
      <c r="B7992" t="s">
        <v>19784</v>
      </c>
    </row>
    <row r="7993" spans="1:2">
      <c r="A7993">
        <v>13039</v>
      </c>
      <c r="B7993" t="s">
        <v>19785</v>
      </c>
    </row>
    <row r="7994" spans="1:2">
      <c r="A7994">
        <v>13040</v>
      </c>
      <c r="B7994" t="s">
        <v>19786</v>
      </c>
    </row>
    <row r="7995" spans="1:2">
      <c r="A7995">
        <v>13041</v>
      </c>
      <c r="B7995" t="s">
        <v>19787</v>
      </c>
    </row>
    <row r="7996" spans="1:2">
      <c r="A7996">
        <v>13042</v>
      </c>
      <c r="B7996" t="s">
        <v>19788</v>
      </c>
    </row>
    <row r="7997" spans="1:2">
      <c r="A7997">
        <v>13043</v>
      </c>
      <c r="B7997" t="s">
        <v>19789</v>
      </c>
    </row>
    <row r="7998" spans="1:2">
      <c r="A7998">
        <v>13044</v>
      </c>
      <c r="B7998" t="s">
        <v>19790</v>
      </c>
    </row>
    <row r="7999" spans="1:2">
      <c r="A7999">
        <v>13045</v>
      </c>
      <c r="B7999">
        <v>2114</v>
      </c>
    </row>
    <row r="8000" spans="1:2">
      <c r="A8000">
        <v>13046</v>
      </c>
      <c r="B8000" t="s">
        <v>19791</v>
      </c>
    </row>
    <row r="8001" spans="1:2">
      <c r="A8001">
        <v>13047</v>
      </c>
      <c r="B8001" t="s">
        <v>19792</v>
      </c>
    </row>
    <row r="8002" spans="1:2">
      <c r="A8002">
        <v>13048</v>
      </c>
      <c r="B8002" t="s">
        <v>19793</v>
      </c>
    </row>
    <row r="8003" spans="1:2">
      <c r="A8003">
        <v>13049</v>
      </c>
      <c r="B8003">
        <v>1815</v>
      </c>
    </row>
    <row r="8004" spans="1:2">
      <c r="A8004">
        <v>13050</v>
      </c>
      <c r="B8004" t="s">
        <v>19794</v>
      </c>
    </row>
    <row r="8005" spans="1:2">
      <c r="A8005">
        <v>13051</v>
      </c>
      <c r="B8005" t="s">
        <v>19795</v>
      </c>
    </row>
    <row r="8006" spans="1:2">
      <c r="A8006">
        <v>13052</v>
      </c>
      <c r="B8006" t="s">
        <v>19796</v>
      </c>
    </row>
    <row r="8007" spans="1:2">
      <c r="A8007">
        <v>13053</v>
      </c>
      <c r="B8007" t="s">
        <v>19797</v>
      </c>
    </row>
    <row r="8008" spans="1:2">
      <c r="A8008">
        <v>13054</v>
      </c>
      <c r="B8008" t="s">
        <v>19798</v>
      </c>
    </row>
    <row r="8009" spans="1:2">
      <c r="A8009">
        <v>13055</v>
      </c>
      <c r="B8009" t="s">
        <v>19799</v>
      </c>
    </row>
    <row r="8010" spans="1:2">
      <c r="A8010">
        <v>13056</v>
      </c>
      <c r="B8010">
        <v>1515</v>
      </c>
    </row>
    <row r="8011" spans="1:2">
      <c r="A8011">
        <v>13057</v>
      </c>
      <c r="B8011" t="s">
        <v>19800</v>
      </c>
    </row>
    <row r="8012" spans="1:2">
      <c r="A8012">
        <v>13058</v>
      </c>
      <c r="B8012" t="s">
        <v>19801</v>
      </c>
    </row>
    <row r="8013" spans="1:2">
      <c r="A8013">
        <v>13059</v>
      </c>
      <c r="B8013" t="s">
        <v>19802</v>
      </c>
    </row>
    <row r="8014" spans="1:2">
      <c r="A8014">
        <v>13060</v>
      </c>
      <c r="B8014" t="s">
        <v>19803</v>
      </c>
    </row>
    <row r="8015" spans="1:2">
      <c r="A8015">
        <v>13061</v>
      </c>
      <c r="B8015" t="s">
        <v>19804</v>
      </c>
    </row>
    <row r="8016" spans="1:2">
      <c r="A8016">
        <v>13062</v>
      </c>
      <c r="B8016" t="s">
        <v>19805</v>
      </c>
    </row>
    <row r="8017" spans="1:2">
      <c r="A8017">
        <v>13063</v>
      </c>
      <c r="B8017" t="s">
        <v>19806</v>
      </c>
    </row>
    <row r="8018" spans="1:2">
      <c r="A8018">
        <v>13064</v>
      </c>
      <c r="B8018" t="s">
        <v>19807</v>
      </c>
    </row>
    <row r="8019" spans="1:2">
      <c r="A8019">
        <v>13065</v>
      </c>
      <c r="B8019" t="s">
        <v>19808</v>
      </c>
    </row>
    <row r="8020" spans="1:2">
      <c r="A8020">
        <v>13066</v>
      </c>
      <c r="B8020" t="s">
        <v>19809</v>
      </c>
    </row>
    <row r="8021" spans="1:2">
      <c r="A8021">
        <v>13067</v>
      </c>
      <c r="B8021" t="s">
        <v>19810</v>
      </c>
    </row>
    <row r="8022" spans="1:2">
      <c r="A8022">
        <v>13068</v>
      </c>
      <c r="B8022" t="s">
        <v>19811</v>
      </c>
    </row>
    <row r="8023" spans="1:2">
      <c r="A8023">
        <v>13069</v>
      </c>
      <c r="B8023" t="s">
        <v>516</v>
      </c>
    </row>
    <row r="8024" spans="1:2">
      <c r="A8024">
        <v>13070</v>
      </c>
      <c r="B8024" t="s">
        <v>19812</v>
      </c>
    </row>
    <row r="8025" spans="1:2">
      <c r="A8025">
        <v>13071</v>
      </c>
      <c r="B8025" t="s">
        <v>19813</v>
      </c>
    </row>
    <row r="8026" spans="1:2">
      <c r="A8026">
        <v>13072</v>
      </c>
      <c r="B8026" t="s">
        <v>19814</v>
      </c>
    </row>
    <row r="8027" spans="1:2">
      <c r="A8027">
        <v>13073</v>
      </c>
      <c r="B8027" t="s">
        <v>2151</v>
      </c>
    </row>
    <row r="8028" spans="1:2">
      <c r="A8028">
        <v>13074</v>
      </c>
      <c r="B8028" t="s">
        <v>19815</v>
      </c>
    </row>
    <row r="8029" spans="1:2">
      <c r="A8029">
        <v>13075</v>
      </c>
      <c r="B8029" t="s">
        <v>19816</v>
      </c>
    </row>
    <row r="8030" spans="1:2">
      <c r="A8030">
        <v>13076</v>
      </c>
      <c r="B8030" t="s">
        <v>19817</v>
      </c>
    </row>
    <row r="8031" spans="1:2">
      <c r="A8031">
        <v>13077</v>
      </c>
      <c r="B8031" t="s">
        <v>19818</v>
      </c>
    </row>
    <row r="8032" spans="1:2">
      <c r="A8032">
        <v>13078</v>
      </c>
      <c r="B8032" t="s">
        <v>19819</v>
      </c>
    </row>
    <row r="8033" spans="1:2">
      <c r="A8033">
        <v>13079</v>
      </c>
      <c r="B8033" t="s">
        <v>19820</v>
      </c>
    </row>
    <row r="8034" spans="1:2">
      <c r="A8034">
        <v>13080</v>
      </c>
      <c r="B8034" t="s">
        <v>19821</v>
      </c>
    </row>
    <row r="8035" spans="1:2">
      <c r="A8035">
        <v>13081</v>
      </c>
      <c r="B8035" t="s">
        <v>19822</v>
      </c>
    </row>
    <row r="8036" spans="1:2">
      <c r="A8036">
        <v>13082</v>
      </c>
      <c r="B8036" t="s">
        <v>19823</v>
      </c>
    </row>
    <row r="8037" spans="1:2">
      <c r="A8037">
        <v>13083</v>
      </c>
      <c r="B8037" t="s">
        <v>19824</v>
      </c>
    </row>
    <row r="8038" spans="1:2">
      <c r="A8038">
        <v>13084</v>
      </c>
      <c r="B8038" t="s">
        <v>19825</v>
      </c>
    </row>
    <row r="8039" spans="1:2">
      <c r="A8039">
        <v>13085</v>
      </c>
      <c r="B8039">
        <v>252</v>
      </c>
    </row>
    <row r="8040" spans="1:2">
      <c r="A8040">
        <v>13086</v>
      </c>
      <c r="B8040">
        <v>807</v>
      </c>
    </row>
    <row r="8041" spans="1:2">
      <c r="A8041">
        <v>13087</v>
      </c>
      <c r="B8041" t="s">
        <v>19826</v>
      </c>
    </row>
    <row r="8042" spans="1:2">
      <c r="A8042">
        <v>13088</v>
      </c>
      <c r="B8042" t="s">
        <v>19827</v>
      </c>
    </row>
    <row r="8043" spans="1:2">
      <c r="A8043">
        <v>13089</v>
      </c>
      <c r="B8043" t="s">
        <v>19828</v>
      </c>
    </row>
    <row r="8044" spans="1:2">
      <c r="A8044">
        <v>13090</v>
      </c>
      <c r="B8044" t="s">
        <v>19829</v>
      </c>
    </row>
    <row r="8045" spans="1:2">
      <c r="A8045">
        <v>13091</v>
      </c>
      <c r="B8045" t="s">
        <v>19830</v>
      </c>
    </row>
    <row r="8046" spans="1:2">
      <c r="A8046">
        <v>13092</v>
      </c>
      <c r="B8046" t="s">
        <v>19831</v>
      </c>
    </row>
    <row r="8047" spans="1:2">
      <c r="A8047">
        <v>13093</v>
      </c>
      <c r="B8047" t="s">
        <v>19832</v>
      </c>
    </row>
    <row r="8048" spans="1:2">
      <c r="A8048">
        <v>13094</v>
      </c>
      <c r="B8048" t="s">
        <v>19833</v>
      </c>
    </row>
    <row r="8049" spans="1:2">
      <c r="A8049">
        <v>13095</v>
      </c>
      <c r="B8049" t="s">
        <v>19834</v>
      </c>
    </row>
    <row r="8050" spans="1:2">
      <c r="A8050">
        <v>13096</v>
      </c>
      <c r="B8050" t="s">
        <v>19835</v>
      </c>
    </row>
    <row r="8051" spans="1:2">
      <c r="A8051">
        <v>13097</v>
      </c>
      <c r="B8051">
        <v>815</v>
      </c>
    </row>
    <row r="8052" spans="1:2">
      <c r="A8052">
        <v>13098</v>
      </c>
      <c r="B8052" t="s">
        <v>19836</v>
      </c>
    </row>
    <row r="8053" spans="1:2">
      <c r="A8053">
        <v>13099</v>
      </c>
      <c r="B8053" t="s">
        <v>19837</v>
      </c>
    </row>
    <row r="8054" spans="1:2">
      <c r="A8054">
        <v>13100</v>
      </c>
      <c r="B8054" t="s">
        <v>19838</v>
      </c>
    </row>
    <row r="8055" spans="1:2">
      <c r="A8055">
        <v>13101</v>
      </c>
      <c r="B8055" t="s">
        <v>19839</v>
      </c>
    </row>
    <row r="8056" spans="1:2">
      <c r="A8056">
        <v>13102</v>
      </c>
      <c r="B8056" t="s">
        <v>19840</v>
      </c>
    </row>
    <row r="8057" spans="1:2">
      <c r="A8057">
        <v>13103</v>
      </c>
      <c r="B8057" t="s">
        <v>19841</v>
      </c>
    </row>
    <row r="8058" spans="1:2">
      <c r="A8058">
        <v>13104</v>
      </c>
      <c r="B8058" t="s">
        <v>19842</v>
      </c>
    </row>
    <row r="8059" spans="1:2">
      <c r="A8059">
        <v>13105</v>
      </c>
      <c r="B8059" t="s">
        <v>19843</v>
      </c>
    </row>
    <row r="8060" spans="1:2">
      <c r="A8060">
        <v>13106</v>
      </c>
      <c r="B8060" t="s">
        <v>19844</v>
      </c>
    </row>
    <row r="8061" spans="1:2">
      <c r="A8061">
        <v>13107</v>
      </c>
      <c r="B8061" t="s">
        <v>19845</v>
      </c>
    </row>
    <row r="8062" spans="1:2">
      <c r="A8062">
        <v>13108</v>
      </c>
      <c r="B8062" t="s">
        <v>19846</v>
      </c>
    </row>
    <row r="8063" spans="1:2">
      <c r="A8063">
        <v>13109</v>
      </c>
      <c r="B8063" t="s">
        <v>19847</v>
      </c>
    </row>
    <row r="8064" spans="1:2">
      <c r="A8064">
        <v>13110</v>
      </c>
      <c r="B8064" t="s">
        <v>19848</v>
      </c>
    </row>
    <row r="8065" spans="1:2">
      <c r="A8065">
        <v>13111</v>
      </c>
      <c r="B8065" t="s">
        <v>19849</v>
      </c>
    </row>
    <row r="8066" spans="1:2">
      <c r="A8066">
        <v>13112</v>
      </c>
      <c r="B8066" t="s">
        <v>19850</v>
      </c>
    </row>
    <row r="8067" spans="1:2">
      <c r="A8067">
        <v>13113</v>
      </c>
      <c r="B8067" t="s">
        <v>19851</v>
      </c>
    </row>
    <row r="8068" spans="1:2">
      <c r="A8068">
        <v>13114</v>
      </c>
      <c r="B8068" t="s">
        <v>19852</v>
      </c>
    </row>
    <row r="8069" spans="1:2">
      <c r="A8069">
        <v>13115</v>
      </c>
      <c r="B8069" t="s">
        <v>19853</v>
      </c>
    </row>
    <row r="8070" spans="1:2">
      <c r="A8070">
        <v>13116</v>
      </c>
      <c r="B8070" t="s">
        <v>19854</v>
      </c>
    </row>
    <row r="8071" spans="1:2">
      <c r="A8071">
        <v>13117</v>
      </c>
      <c r="B8071" t="s">
        <v>19855</v>
      </c>
    </row>
    <row r="8072" spans="1:2">
      <c r="A8072">
        <v>13118</v>
      </c>
      <c r="B8072">
        <v>754</v>
      </c>
    </row>
    <row r="8073" spans="1:2">
      <c r="A8073">
        <v>13119</v>
      </c>
      <c r="B8073">
        <v>1127</v>
      </c>
    </row>
    <row r="8074" spans="1:2">
      <c r="A8074">
        <v>13120</v>
      </c>
      <c r="B8074" t="s">
        <v>19856</v>
      </c>
    </row>
    <row r="8075" spans="1:2">
      <c r="A8075">
        <v>13121</v>
      </c>
      <c r="B8075" t="s">
        <v>19857</v>
      </c>
    </row>
    <row r="8076" spans="1:2">
      <c r="A8076">
        <v>13122</v>
      </c>
      <c r="B8076" t="s">
        <v>19858</v>
      </c>
    </row>
    <row r="8077" spans="1:2">
      <c r="A8077">
        <v>13123</v>
      </c>
      <c r="B8077" t="s">
        <v>19859</v>
      </c>
    </row>
    <row r="8078" spans="1:2">
      <c r="A8078">
        <v>13124</v>
      </c>
      <c r="B8078" t="s">
        <v>19860</v>
      </c>
    </row>
    <row r="8079" spans="1:2">
      <c r="A8079">
        <v>13125</v>
      </c>
      <c r="B8079" t="s">
        <v>19861</v>
      </c>
    </row>
    <row r="8080" spans="1:2">
      <c r="A8080">
        <v>13126</v>
      </c>
      <c r="B8080">
        <v>1507</v>
      </c>
    </row>
    <row r="8081" spans="1:2">
      <c r="A8081">
        <v>13127</v>
      </c>
      <c r="B8081" t="s">
        <v>19862</v>
      </c>
    </row>
    <row r="8082" spans="1:2">
      <c r="A8082">
        <v>13128</v>
      </c>
      <c r="B8082" t="s">
        <v>19863</v>
      </c>
    </row>
    <row r="8083" spans="1:2">
      <c r="A8083">
        <v>13129</v>
      </c>
      <c r="B8083" t="s">
        <v>19864</v>
      </c>
    </row>
    <row r="8084" spans="1:2">
      <c r="A8084">
        <v>13130</v>
      </c>
      <c r="B8084" t="s">
        <v>19865</v>
      </c>
    </row>
    <row r="8085" spans="1:2">
      <c r="A8085">
        <v>13131</v>
      </c>
      <c r="B8085" t="s">
        <v>19866</v>
      </c>
    </row>
    <row r="8086" spans="1:2">
      <c r="A8086">
        <v>13132</v>
      </c>
      <c r="B8086" t="s">
        <v>19867</v>
      </c>
    </row>
    <row r="8087" spans="1:2">
      <c r="A8087">
        <v>13133</v>
      </c>
      <c r="B8087" t="s">
        <v>19868</v>
      </c>
    </row>
    <row r="8088" spans="1:2">
      <c r="A8088">
        <v>13134</v>
      </c>
      <c r="B8088" t="s">
        <v>19869</v>
      </c>
    </row>
    <row r="8089" spans="1:2">
      <c r="A8089">
        <v>13135</v>
      </c>
      <c r="B8089" t="s">
        <v>19870</v>
      </c>
    </row>
    <row r="8090" spans="1:2">
      <c r="A8090">
        <v>13136</v>
      </c>
      <c r="B8090" t="s">
        <v>19871</v>
      </c>
    </row>
    <row r="8091" spans="1:2">
      <c r="A8091">
        <v>13137</v>
      </c>
      <c r="B8091" t="s">
        <v>19872</v>
      </c>
    </row>
    <row r="8092" spans="1:2">
      <c r="A8092">
        <v>13138</v>
      </c>
      <c r="B8092" t="s">
        <v>19873</v>
      </c>
    </row>
    <row r="8093" spans="1:2">
      <c r="A8093">
        <v>13139</v>
      </c>
      <c r="B8093" t="s">
        <v>19874</v>
      </c>
    </row>
    <row r="8094" spans="1:2">
      <c r="A8094">
        <v>13140</v>
      </c>
      <c r="B8094" t="s">
        <v>19875</v>
      </c>
    </row>
    <row r="8095" spans="1:2">
      <c r="A8095">
        <v>13141</v>
      </c>
      <c r="B8095" t="s">
        <v>19876</v>
      </c>
    </row>
    <row r="8096" spans="1:2">
      <c r="A8096">
        <v>13142</v>
      </c>
      <c r="B8096" t="s">
        <v>19877</v>
      </c>
    </row>
    <row r="8097" spans="1:2">
      <c r="A8097">
        <v>13143</v>
      </c>
      <c r="B8097" t="s">
        <v>19878</v>
      </c>
    </row>
    <row r="8098" spans="1:2">
      <c r="A8098">
        <v>13144</v>
      </c>
      <c r="B8098" t="s">
        <v>19879</v>
      </c>
    </row>
    <row r="8099" spans="1:2">
      <c r="A8099">
        <v>13145</v>
      </c>
      <c r="B8099" t="s">
        <v>2148</v>
      </c>
    </row>
    <row r="8100" spans="1:2">
      <c r="A8100">
        <v>13146</v>
      </c>
      <c r="B8100" t="s">
        <v>19880</v>
      </c>
    </row>
    <row r="8101" spans="1:2">
      <c r="A8101">
        <v>13147</v>
      </c>
      <c r="B8101" t="s">
        <v>19881</v>
      </c>
    </row>
    <row r="8102" spans="1:2">
      <c r="A8102">
        <v>13148</v>
      </c>
      <c r="B8102" t="s">
        <v>19882</v>
      </c>
    </row>
    <row r="8103" spans="1:2">
      <c r="A8103">
        <v>13149</v>
      </c>
      <c r="B8103" t="s">
        <v>19883</v>
      </c>
    </row>
    <row r="8104" spans="1:2">
      <c r="A8104">
        <v>13150</v>
      </c>
      <c r="B8104" t="s">
        <v>19884</v>
      </c>
    </row>
    <row r="8105" spans="1:2">
      <c r="A8105">
        <v>13151</v>
      </c>
      <c r="B8105" t="s">
        <v>19885</v>
      </c>
    </row>
    <row r="8106" spans="1:2">
      <c r="A8106">
        <v>13152</v>
      </c>
      <c r="B8106" t="s">
        <v>19886</v>
      </c>
    </row>
    <row r="8107" spans="1:2">
      <c r="A8107">
        <v>13153</v>
      </c>
      <c r="B8107" t="s">
        <v>19887</v>
      </c>
    </row>
    <row r="8108" spans="1:2">
      <c r="A8108">
        <v>13154</v>
      </c>
      <c r="B8108" t="s">
        <v>19888</v>
      </c>
    </row>
    <row r="8109" spans="1:2">
      <c r="A8109">
        <v>13155</v>
      </c>
      <c r="B8109" t="s">
        <v>19889</v>
      </c>
    </row>
    <row r="8110" spans="1:2">
      <c r="A8110">
        <v>13156</v>
      </c>
      <c r="B8110" t="s">
        <v>19890</v>
      </c>
    </row>
    <row r="8111" spans="1:2">
      <c r="A8111">
        <v>13157</v>
      </c>
      <c r="B8111" t="s">
        <v>19891</v>
      </c>
    </row>
    <row r="8112" spans="1:2">
      <c r="A8112">
        <v>13158</v>
      </c>
      <c r="B8112" t="s">
        <v>19892</v>
      </c>
    </row>
    <row r="8113" spans="1:2">
      <c r="A8113">
        <v>13159</v>
      </c>
      <c r="B8113" t="s">
        <v>19893</v>
      </c>
    </row>
    <row r="8114" spans="1:2">
      <c r="A8114">
        <v>13160</v>
      </c>
      <c r="B8114" t="s">
        <v>19894</v>
      </c>
    </row>
    <row r="8115" spans="1:2">
      <c r="A8115">
        <v>13161</v>
      </c>
      <c r="B8115">
        <v>11032011</v>
      </c>
    </row>
    <row r="8116" spans="1:2">
      <c r="A8116">
        <v>13162</v>
      </c>
      <c r="B8116" t="s">
        <v>19895</v>
      </c>
    </row>
    <row r="8117" spans="1:2">
      <c r="A8117">
        <v>13163</v>
      </c>
      <c r="B8117" t="s">
        <v>19896</v>
      </c>
    </row>
    <row r="8118" spans="1:2">
      <c r="A8118">
        <v>13164</v>
      </c>
      <c r="B8118" t="s">
        <v>19897</v>
      </c>
    </row>
    <row r="8119" spans="1:2">
      <c r="A8119">
        <v>13165</v>
      </c>
      <c r="B8119" t="s">
        <v>19898</v>
      </c>
    </row>
    <row r="8120" spans="1:2">
      <c r="A8120">
        <v>13166</v>
      </c>
      <c r="B8120">
        <v>1025</v>
      </c>
    </row>
    <row r="8121" spans="1:2">
      <c r="A8121">
        <v>13167</v>
      </c>
      <c r="B8121">
        <v>525</v>
      </c>
    </row>
    <row r="8122" spans="1:2">
      <c r="A8122">
        <v>13168</v>
      </c>
      <c r="B8122">
        <v>2200</v>
      </c>
    </row>
    <row r="8123" spans="1:2">
      <c r="A8123">
        <v>13169</v>
      </c>
      <c r="B8123" t="s">
        <v>19899</v>
      </c>
    </row>
    <row r="8124" spans="1:2">
      <c r="A8124">
        <v>13170</v>
      </c>
      <c r="B8124" t="s">
        <v>19900</v>
      </c>
    </row>
    <row r="8125" spans="1:2">
      <c r="A8125">
        <v>13171</v>
      </c>
      <c r="B8125" t="s">
        <v>19901</v>
      </c>
    </row>
    <row r="8126" spans="1:2">
      <c r="A8126">
        <v>13172</v>
      </c>
      <c r="B8126" t="s">
        <v>19902</v>
      </c>
    </row>
    <row r="8127" spans="1:2">
      <c r="A8127">
        <v>13173</v>
      </c>
      <c r="B8127" t="s">
        <v>19903</v>
      </c>
    </row>
    <row r="8128" spans="1:2">
      <c r="A8128">
        <v>13174</v>
      </c>
      <c r="B8128" t="s">
        <v>19904</v>
      </c>
    </row>
    <row r="8129" spans="1:2">
      <c r="A8129">
        <v>13175</v>
      </c>
      <c r="B8129">
        <v>703</v>
      </c>
    </row>
    <row r="8130" spans="1:2">
      <c r="A8130">
        <v>13176</v>
      </c>
      <c r="B8130" t="s">
        <v>19905</v>
      </c>
    </row>
    <row r="8131" spans="1:2">
      <c r="A8131">
        <v>13177</v>
      </c>
      <c r="B8131" t="s">
        <v>19906</v>
      </c>
    </row>
    <row r="8132" spans="1:2">
      <c r="A8132">
        <v>13178</v>
      </c>
      <c r="B8132" t="s">
        <v>19907</v>
      </c>
    </row>
    <row r="8133" spans="1:2">
      <c r="A8133">
        <v>13179</v>
      </c>
      <c r="B8133" t="s">
        <v>19908</v>
      </c>
    </row>
    <row r="8134" spans="1:2">
      <c r="A8134">
        <v>13180</v>
      </c>
      <c r="B8134">
        <v>1535</v>
      </c>
    </row>
    <row r="8135" spans="1:2">
      <c r="A8135">
        <v>13181</v>
      </c>
      <c r="B8135" t="s">
        <v>19909</v>
      </c>
    </row>
    <row r="8136" spans="1:2">
      <c r="A8136">
        <v>13182</v>
      </c>
      <c r="B8136" t="s">
        <v>946</v>
      </c>
    </row>
    <row r="8137" spans="1:2">
      <c r="A8137">
        <v>13183</v>
      </c>
      <c r="B8137" t="s">
        <v>19910</v>
      </c>
    </row>
    <row r="8138" spans="1:2">
      <c r="A8138">
        <v>13184</v>
      </c>
      <c r="B8138" t="s">
        <v>19911</v>
      </c>
    </row>
    <row r="8139" spans="1:2">
      <c r="A8139">
        <v>13185</v>
      </c>
      <c r="B8139" t="s">
        <v>19912</v>
      </c>
    </row>
    <row r="8140" spans="1:2">
      <c r="A8140">
        <v>13186</v>
      </c>
      <c r="B8140" t="s">
        <v>19913</v>
      </c>
    </row>
    <row r="8141" spans="1:2">
      <c r="A8141">
        <v>13187</v>
      </c>
      <c r="B8141" s="2">
        <v>40570</v>
      </c>
    </row>
    <row r="8142" spans="1:2">
      <c r="A8142">
        <v>13188</v>
      </c>
      <c r="B8142" t="s">
        <v>19914</v>
      </c>
    </row>
    <row r="8143" spans="1:2">
      <c r="A8143">
        <v>13189</v>
      </c>
      <c r="B8143" t="s">
        <v>19915</v>
      </c>
    </row>
    <row r="8144" spans="1:2">
      <c r="A8144">
        <v>13190</v>
      </c>
      <c r="B8144" t="s">
        <v>19916</v>
      </c>
    </row>
    <row r="8145" spans="1:2">
      <c r="A8145">
        <v>13191</v>
      </c>
      <c r="B8145" t="s">
        <v>19917</v>
      </c>
    </row>
    <row r="8146" spans="1:2">
      <c r="A8146">
        <v>13192</v>
      </c>
      <c r="B8146" t="s">
        <v>762</v>
      </c>
    </row>
    <row r="8147" spans="1:2">
      <c r="A8147">
        <v>13193</v>
      </c>
      <c r="B8147" t="s">
        <v>19918</v>
      </c>
    </row>
    <row r="8148" spans="1:2">
      <c r="A8148">
        <v>13194</v>
      </c>
      <c r="B8148" t="s">
        <v>19919</v>
      </c>
    </row>
    <row r="8149" spans="1:2">
      <c r="A8149">
        <v>13195</v>
      </c>
      <c r="B8149" t="s">
        <v>19920</v>
      </c>
    </row>
    <row r="8150" spans="1:2">
      <c r="A8150">
        <v>13196</v>
      </c>
      <c r="B8150" t="s">
        <v>19921</v>
      </c>
    </row>
    <row r="8151" spans="1:2">
      <c r="A8151">
        <v>13197</v>
      </c>
      <c r="B8151" t="s">
        <v>19922</v>
      </c>
    </row>
    <row r="8152" spans="1:2">
      <c r="A8152">
        <v>13198</v>
      </c>
      <c r="B8152" t="s">
        <v>19923</v>
      </c>
    </row>
    <row r="8153" spans="1:2">
      <c r="A8153">
        <v>13199</v>
      </c>
      <c r="B8153" t="s">
        <v>19924</v>
      </c>
    </row>
    <row r="8154" spans="1:2">
      <c r="A8154">
        <v>13200</v>
      </c>
      <c r="B8154" t="s">
        <v>19925</v>
      </c>
    </row>
    <row r="8155" spans="1:2">
      <c r="A8155">
        <v>13201</v>
      </c>
      <c r="B8155" t="s">
        <v>19926</v>
      </c>
    </row>
    <row r="8156" spans="1:2">
      <c r="A8156">
        <v>13202</v>
      </c>
      <c r="B8156" t="s">
        <v>19927</v>
      </c>
    </row>
    <row r="8157" spans="1:2">
      <c r="A8157">
        <v>13203</v>
      </c>
      <c r="B8157" t="s">
        <v>19928</v>
      </c>
    </row>
    <row r="8158" spans="1:2">
      <c r="A8158">
        <v>13204</v>
      </c>
      <c r="B8158" t="s">
        <v>19929</v>
      </c>
    </row>
    <row r="8159" spans="1:2">
      <c r="A8159">
        <v>13205</v>
      </c>
      <c r="B8159" t="s">
        <v>19930</v>
      </c>
    </row>
    <row r="8160" spans="1:2">
      <c r="A8160">
        <v>13206</v>
      </c>
      <c r="B8160" t="s">
        <v>19931</v>
      </c>
    </row>
    <row r="8161" spans="1:2">
      <c r="A8161">
        <v>13207</v>
      </c>
      <c r="B8161" t="s">
        <v>19932</v>
      </c>
    </row>
    <row r="8162" spans="1:2">
      <c r="A8162">
        <v>13208</v>
      </c>
      <c r="B8162" t="s">
        <v>19933</v>
      </c>
    </row>
    <row r="8163" spans="1:2">
      <c r="A8163">
        <v>13209</v>
      </c>
      <c r="B8163">
        <v>1643</v>
      </c>
    </row>
    <row r="8164" spans="1:2">
      <c r="A8164">
        <v>13210</v>
      </c>
      <c r="B8164" t="s">
        <v>19934</v>
      </c>
    </row>
    <row r="8165" spans="1:2">
      <c r="A8165">
        <v>13211</v>
      </c>
      <c r="B8165" t="s">
        <v>19935</v>
      </c>
    </row>
    <row r="8166" spans="1:2">
      <c r="A8166">
        <v>13212</v>
      </c>
      <c r="B8166" t="s">
        <v>19936</v>
      </c>
    </row>
    <row r="8167" spans="1:2">
      <c r="A8167">
        <v>13213</v>
      </c>
      <c r="B8167" t="s">
        <v>19937</v>
      </c>
    </row>
    <row r="8168" spans="1:2">
      <c r="A8168">
        <v>13214</v>
      </c>
      <c r="B8168" t="s">
        <v>19938</v>
      </c>
    </row>
    <row r="8169" spans="1:2">
      <c r="A8169">
        <v>13215</v>
      </c>
      <c r="B8169" t="s">
        <v>19939</v>
      </c>
    </row>
    <row r="8170" spans="1:2">
      <c r="A8170">
        <v>13216</v>
      </c>
      <c r="B8170" t="s">
        <v>19940</v>
      </c>
    </row>
    <row r="8171" spans="1:2">
      <c r="A8171">
        <v>13217</v>
      </c>
      <c r="B8171" t="s">
        <v>19941</v>
      </c>
    </row>
    <row r="8172" spans="1:2">
      <c r="A8172">
        <v>13218</v>
      </c>
      <c r="B8172" t="s">
        <v>19942</v>
      </c>
    </row>
    <row r="8173" spans="1:2">
      <c r="A8173">
        <v>13219</v>
      </c>
      <c r="B8173" t="s">
        <v>19943</v>
      </c>
    </row>
    <row r="8174" spans="1:2">
      <c r="A8174">
        <v>13220</v>
      </c>
      <c r="B8174" t="s">
        <v>19944</v>
      </c>
    </row>
    <row r="8175" spans="1:2">
      <c r="A8175">
        <v>13221</v>
      </c>
      <c r="B8175" t="s">
        <v>19945</v>
      </c>
    </row>
    <row r="8176" spans="1:2">
      <c r="A8176">
        <v>13222</v>
      </c>
      <c r="B8176" t="s">
        <v>19946</v>
      </c>
    </row>
    <row r="8177" spans="1:2">
      <c r="A8177">
        <v>13223</v>
      </c>
      <c r="B8177" t="s">
        <v>19947</v>
      </c>
    </row>
    <row r="8178" spans="1:2">
      <c r="A8178">
        <v>13224</v>
      </c>
      <c r="B8178" s="2">
        <v>40898</v>
      </c>
    </row>
    <row r="8179" spans="1:2">
      <c r="A8179">
        <v>13225</v>
      </c>
      <c r="B8179">
        <v>45</v>
      </c>
    </row>
    <row r="8180" spans="1:2">
      <c r="A8180">
        <v>13226</v>
      </c>
      <c r="B8180" t="s">
        <v>19948</v>
      </c>
    </row>
    <row r="8181" spans="1:2">
      <c r="A8181">
        <v>13227</v>
      </c>
      <c r="B8181" t="s">
        <v>19949</v>
      </c>
    </row>
    <row r="8182" spans="1:2">
      <c r="A8182">
        <v>13228</v>
      </c>
      <c r="B8182" t="s">
        <v>19950</v>
      </c>
    </row>
    <row r="8183" spans="1:2">
      <c r="A8183">
        <v>13229</v>
      </c>
      <c r="B8183">
        <v>1457</v>
      </c>
    </row>
    <row r="8184" spans="1:2">
      <c r="A8184">
        <v>13230</v>
      </c>
      <c r="B8184" t="s">
        <v>19951</v>
      </c>
    </row>
    <row r="8185" spans="1:2">
      <c r="A8185">
        <v>13231</v>
      </c>
      <c r="B8185" t="s">
        <v>19952</v>
      </c>
    </row>
    <row r="8186" spans="1:2">
      <c r="A8186">
        <v>13232</v>
      </c>
      <c r="B8186" t="s">
        <v>19953</v>
      </c>
    </row>
    <row r="8187" spans="1:2">
      <c r="A8187">
        <v>13233</v>
      </c>
      <c r="B8187" t="s">
        <v>19954</v>
      </c>
    </row>
    <row r="8188" spans="1:2">
      <c r="A8188">
        <v>13234</v>
      </c>
      <c r="B8188" t="s">
        <v>19955</v>
      </c>
    </row>
    <row r="8189" spans="1:2">
      <c r="A8189">
        <v>13235</v>
      </c>
      <c r="B8189" t="s">
        <v>19956</v>
      </c>
    </row>
    <row r="8190" spans="1:2">
      <c r="A8190">
        <v>13236</v>
      </c>
      <c r="B8190" t="s">
        <v>19957</v>
      </c>
    </row>
    <row r="8191" spans="1:2">
      <c r="A8191">
        <v>13237</v>
      </c>
      <c r="B8191" t="s">
        <v>19958</v>
      </c>
    </row>
    <row r="8192" spans="1:2">
      <c r="A8192">
        <v>13238</v>
      </c>
      <c r="B8192" t="s">
        <v>19959</v>
      </c>
    </row>
    <row r="8193" spans="1:2">
      <c r="A8193">
        <v>13239</v>
      </c>
      <c r="B8193">
        <v>1156</v>
      </c>
    </row>
    <row r="8194" spans="1:2">
      <c r="A8194">
        <v>13240</v>
      </c>
      <c r="B8194" t="s">
        <v>19960</v>
      </c>
    </row>
    <row r="8195" spans="1:2">
      <c r="A8195">
        <v>13241</v>
      </c>
      <c r="B8195" t="s">
        <v>19961</v>
      </c>
    </row>
    <row r="8196" spans="1:2">
      <c r="A8196">
        <v>13242</v>
      </c>
      <c r="B8196" t="s">
        <v>19962</v>
      </c>
    </row>
    <row r="8197" spans="1:2">
      <c r="A8197">
        <v>13243</v>
      </c>
      <c r="B8197" t="s">
        <v>19963</v>
      </c>
    </row>
    <row r="8198" spans="1:2">
      <c r="A8198">
        <v>13244</v>
      </c>
      <c r="B8198" t="s">
        <v>19964</v>
      </c>
    </row>
    <row r="8199" spans="1:2">
      <c r="A8199">
        <v>13245</v>
      </c>
      <c r="B8199" t="s">
        <v>19965</v>
      </c>
    </row>
    <row r="8200" spans="1:2">
      <c r="A8200">
        <v>13246</v>
      </c>
      <c r="B8200" t="s">
        <v>19966</v>
      </c>
    </row>
    <row r="8201" spans="1:2">
      <c r="A8201">
        <v>13247</v>
      </c>
      <c r="B8201" t="s">
        <v>19967</v>
      </c>
    </row>
    <row r="8202" spans="1:2">
      <c r="A8202">
        <v>13248</v>
      </c>
      <c r="B8202" t="s">
        <v>19968</v>
      </c>
    </row>
    <row r="8203" spans="1:2">
      <c r="A8203">
        <v>13249</v>
      </c>
      <c r="B8203" t="s">
        <v>19969</v>
      </c>
    </row>
    <row r="8204" spans="1:2">
      <c r="A8204">
        <v>13250</v>
      </c>
      <c r="B8204" t="s">
        <v>2174</v>
      </c>
    </row>
    <row r="8205" spans="1:2">
      <c r="A8205">
        <v>13251</v>
      </c>
      <c r="B8205" t="s">
        <v>19970</v>
      </c>
    </row>
    <row r="8206" spans="1:2">
      <c r="A8206">
        <v>13252</v>
      </c>
      <c r="B8206">
        <v>1810</v>
      </c>
    </row>
    <row r="8207" spans="1:2">
      <c r="A8207">
        <v>13253</v>
      </c>
      <c r="B8207" t="s">
        <v>19971</v>
      </c>
    </row>
    <row r="8208" spans="1:2">
      <c r="A8208">
        <v>13254</v>
      </c>
      <c r="B8208" t="s">
        <v>19972</v>
      </c>
    </row>
    <row r="8209" spans="1:2">
      <c r="A8209">
        <v>13255</v>
      </c>
      <c r="B8209" t="s">
        <v>19973</v>
      </c>
    </row>
    <row r="8210" spans="1:2">
      <c r="A8210">
        <v>13256</v>
      </c>
      <c r="B8210" t="s">
        <v>19974</v>
      </c>
    </row>
    <row r="8211" spans="1:2">
      <c r="A8211">
        <v>13257</v>
      </c>
      <c r="B8211" t="s">
        <v>19975</v>
      </c>
    </row>
    <row r="8212" spans="1:2">
      <c r="A8212">
        <v>13258</v>
      </c>
      <c r="B8212" t="s">
        <v>19976</v>
      </c>
    </row>
    <row r="8213" spans="1:2">
      <c r="A8213">
        <v>13259</v>
      </c>
      <c r="B8213">
        <v>832</v>
      </c>
    </row>
    <row r="8214" spans="1:2">
      <c r="A8214">
        <v>13260</v>
      </c>
      <c r="B8214" s="2">
        <v>40623</v>
      </c>
    </row>
    <row r="8215" spans="1:2">
      <c r="A8215">
        <v>13261</v>
      </c>
      <c r="B8215">
        <v>839</v>
      </c>
    </row>
    <row r="8216" spans="1:2">
      <c r="A8216">
        <v>13262</v>
      </c>
      <c r="B8216" t="s">
        <v>19977</v>
      </c>
    </row>
    <row r="8217" spans="1:2">
      <c r="A8217">
        <v>13263</v>
      </c>
      <c r="B8217">
        <v>1212</v>
      </c>
    </row>
    <row r="8218" spans="1:2">
      <c r="A8218">
        <v>13264</v>
      </c>
      <c r="B8218" t="s">
        <v>19978</v>
      </c>
    </row>
    <row r="8219" spans="1:2">
      <c r="A8219">
        <v>13265</v>
      </c>
      <c r="B8219" s="2">
        <v>40637</v>
      </c>
    </row>
    <row r="8220" spans="1:2">
      <c r="A8220">
        <v>13266</v>
      </c>
      <c r="B8220">
        <v>740</v>
      </c>
    </row>
    <row r="8221" spans="1:2">
      <c r="A8221">
        <v>13267</v>
      </c>
      <c r="B8221" t="s">
        <v>19979</v>
      </c>
    </row>
    <row r="8222" spans="1:2">
      <c r="A8222">
        <v>13268</v>
      </c>
      <c r="B8222" t="s">
        <v>19980</v>
      </c>
    </row>
    <row r="8223" spans="1:2">
      <c r="A8223">
        <v>13269</v>
      </c>
      <c r="B8223" t="s">
        <v>19981</v>
      </c>
    </row>
    <row r="8224" spans="1:2">
      <c r="A8224">
        <v>13270</v>
      </c>
      <c r="B8224" t="s">
        <v>19982</v>
      </c>
    </row>
    <row r="8225" spans="1:2">
      <c r="A8225">
        <v>13271</v>
      </c>
      <c r="B8225" t="s">
        <v>19983</v>
      </c>
    </row>
    <row r="8226" spans="1:2">
      <c r="A8226">
        <v>13272</v>
      </c>
      <c r="B8226" t="s">
        <v>19984</v>
      </c>
    </row>
    <row r="8227" spans="1:2">
      <c r="A8227">
        <v>13273</v>
      </c>
      <c r="B8227" t="s">
        <v>19985</v>
      </c>
    </row>
    <row r="8228" spans="1:2">
      <c r="A8228">
        <v>13274</v>
      </c>
      <c r="B8228" t="s">
        <v>19986</v>
      </c>
    </row>
    <row r="8229" spans="1:2">
      <c r="A8229">
        <v>13275</v>
      </c>
      <c r="B8229" t="s">
        <v>19987</v>
      </c>
    </row>
    <row r="8230" spans="1:2">
      <c r="A8230">
        <v>13276</v>
      </c>
      <c r="B8230" t="s">
        <v>19988</v>
      </c>
    </row>
    <row r="8231" spans="1:2">
      <c r="A8231">
        <v>13277</v>
      </c>
      <c r="B8231" t="s">
        <v>19989</v>
      </c>
    </row>
    <row r="8232" spans="1:2">
      <c r="A8232">
        <v>13278</v>
      </c>
      <c r="B8232" t="s">
        <v>19990</v>
      </c>
    </row>
    <row r="8233" spans="1:2">
      <c r="A8233">
        <v>13279</v>
      </c>
      <c r="B8233" t="s">
        <v>19991</v>
      </c>
    </row>
    <row r="8234" spans="1:2">
      <c r="A8234">
        <v>13280</v>
      </c>
      <c r="B8234" t="s">
        <v>19992</v>
      </c>
    </row>
    <row r="8235" spans="1:2">
      <c r="A8235">
        <v>13281</v>
      </c>
      <c r="B8235" t="s">
        <v>19993</v>
      </c>
    </row>
    <row r="8236" spans="1:2">
      <c r="A8236">
        <v>13282</v>
      </c>
      <c r="B8236" t="s">
        <v>19994</v>
      </c>
    </row>
    <row r="8237" spans="1:2">
      <c r="A8237">
        <v>13283</v>
      </c>
      <c r="B8237" t="s">
        <v>19995</v>
      </c>
    </row>
    <row r="8238" spans="1:2">
      <c r="A8238">
        <v>13284</v>
      </c>
      <c r="B8238" t="s">
        <v>19996</v>
      </c>
    </row>
    <row r="8239" spans="1:2">
      <c r="A8239">
        <v>13285</v>
      </c>
      <c r="B8239" t="s">
        <v>19997</v>
      </c>
    </row>
    <row r="8240" spans="1:2">
      <c r="A8240">
        <v>13286</v>
      </c>
      <c r="B8240" t="s">
        <v>19998</v>
      </c>
    </row>
    <row r="8241" spans="1:2">
      <c r="A8241">
        <v>13287</v>
      </c>
      <c r="B8241" t="s">
        <v>19999</v>
      </c>
    </row>
    <row r="8242" spans="1:2">
      <c r="A8242">
        <v>13288</v>
      </c>
      <c r="B8242" t="s">
        <v>20000</v>
      </c>
    </row>
    <row r="8243" spans="1:2">
      <c r="A8243">
        <v>13289</v>
      </c>
      <c r="B8243" t="s">
        <v>20001</v>
      </c>
    </row>
    <row r="8244" spans="1:2">
      <c r="A8244">
        <v>13290</v>
      </c>
      <c r="B8244">
        <v>445</v>
      </c>
    </row>
    <row r="8245" spans="1:2">
      <c r="A8245">
        <v>13291</v>
      </c>
      <c r="B8245" t="s">
        <v>20002</v>
      </c>
    </row>
    <row r="8246" spans="1:2">
      <c r="A8246">
        <v>13292</v>
      </c>
      <c r="B8246">
        <v>647</v>
      </c>
    </row>
    <row r="8247" spans="1:2">
      <c r="A8247">
        <v>13293</v>
      </c>
      <c r="B8247" t="s">
        <v>20003</v>
      </c>
    </row>
    <row r="8248" spans="1:2">
      <c r="A8248">
        <v>13294</v>
      </c>
      <c r="B8248" t="s">
        <v>20004</v>
      </c>
    </row>
    <row r="8249" spans="1:2">
      <c r="A8249">
        <v>13295</v>
      </c>
      <c r="B8249" t="s">
        <v>817</v>
      </c>
    </row>
    <row r="8250" spans="1:2">
      <c r="A8250">
        <v>13296</v>
      </c>
      <c r="B8250" t="s">
        <v>20005</v>
      </c>
    </row>
    <row r="8251" spans="1:2">
      <c r="A8251">
        <v>13297</v>
      </c>
      <c r="B8251" t="s">
        <v>20006</v>
      </c>
    </row>
    <row r="8252" spans="1:2">
      <c r="A8252">
        <v>13298</v>
      </c>
      <c r="B8252" t="s">
        <v>20007</v>
      </c>
    </row>
    <row r="8253" spans="1:2">
      <c r="A8253">
        <v>13299</v>
      </c>
      <c r="B8253" t="s">
        <v>20008</v>
      </c>
    </row>
    <row r="8254" spans="1:2">
      <c r="A8254">
        <v>13300</v>
      </c>
      <c r="B8254" t="s">
        <v>20009</v>
      </c>
    </row>
    <row r="8255" spans="1:2">
      <c r="A8255">
        <v>13301</v>
      </c>
      <c r="B8255">
        <v>1647</v>
      </c>
    </row>
    <row r="8256" spans="1:2">
      <c r="A8256">
        <v>13302</v>
      </c>
      <c r="B8256" t="s">
        <v>20010</v>
      </c>
    </row>
    <row r="8257" spans="1:2">
      <c r="A8257">
        <v>13303</v>
      </c>
      <c r="B8257" t="s">
        <v>20011</v>
      </c>
    </row>
    <row r="8258" spans="1:2">
      <c r="A8258">
        <v>13304</v>
      </c>
      <c r="B8258" t="s">
        <v>20012</v>
      </c>
    </row>
    <row r="8259" spans="1:2">
      <c r="A8259">
        <v>13305</v>
      </c>
      <c r="B8259" t="s">
        <v>20013</v>
      </c>
    </row>
    <row r="8260" spans="1:2">
      <c r="A8260">
        <v>13306</v>
      </c>
      <c r="B8260" t="s">
        <v>20014</v>
      </c>
    </row>
    <row r="8261" spans="1:2">
      <c r="A8261">
        <v>13307</v>
      </c>
      <c r="B8261" t="s">
        <v>20015</v>
      </c>
    </row>
    <row r="8262" spans="1:2">
      <c r="A8262">
        <v>13308</v>
      </c>
      <c r="B8262" t="s">
        <v>20016</v>
      </c>
    </row>
    <row r="8263" spans="1:2">
      <c r="A8263">
        <v>13309</v>
      </c>
      <c r="B8263" t="s">
        <v>20017</v>
      </c>
    </row>
    <row r="8264" spans="1:2">
      <c r="A8264">
        <v>13310</v>
      </c>
      <c r="B8264" t="s">
        <v>20018</v>
      </c>
    </row>
    <row r="8265" spans="1:2">
      <c r="A8265">
        <v>13311</v>
      </c>
      <c r="B8265" t="s">
        <v>20019</v>
      </c>
    </row>
    <row r="8266" spans="1:2">
      <c r="A8266">
        <v>13312</v>
      </c>
      <c r="B8266" t="s">
        <v>20020</v>
      </c>
    </row>
    <row r="8267" spans="1:2">
      <c r="A8267">
        <v>13313</v>
      </c>
      <c r="B8267" t="s">
        <v>20021</v>
      </c>
    </row>
    <row r="8268" spans="1:2">
      <c r="A8268">
        <v>13314</v>
      </c>
      <c r="B8268" t="s">
        <v>20022</v>
      </c>
    </row>
    <row r="8269" spans="1:2">
      <c r="A8269">
        <v>13315</v>
      </c>
      <c r="B8269" t="s">
        <v>20023</v>
      </c>
    </row>
    <row r="8270" spans="1:2">
      <c r="A8270">
        <v>13316</v>
      </c>
      <c r="B8270" t="s">
        <v>20024</v>
      </c>
    </row>
    <row r="8271" spans="1:2">
      <c r="A8271">
        <v>13317</v>
      </c>
      <c r="B8271" t="s">
        <v>20025</v>
      </c>
    </row>
    <row r="8272" spans="1:2">
      <c r="A8272">
        <v>13318</v>
      </c>
      <c r="B8272" t="s">
        <v>20026</v>
      </c>
    </row>
    <row r="8273" spans="1:2">
      <c r="A8273">
        <v>13319</v>
      </c>
      <c r="B8273" t="s">
        <v>20027</v>
      </c>
    </row>
    <row r="8274" spans="1:2">
      <c r="A8274">
        <v>13320</v>
      </c>
      <c r="B8274" t="s">
        <v>20028</v>
      </c>
    </row>
    <row r="8275" spans="1:2">
      <c r="A8275">
        <v>13321</v>
      </c>
      <c r="B8275" t="s">
        <v>20029</v>
      </c>
    </row>
    <row r="8276" spans="1:2">
      <c r="A8276">
        <v>13322</v>
      </c>
      <c r="B8276">
        <v>1859</v>
      </c>
    </row>
    <row r="8277" spans="1:2">
      <c r="A8277">
        <v>13323</v>
      </c>
      <c r="B8277" t="s">
        <v>20030</v>
      </c>
    </row>
    <row r="8278" spans="1:2">
      <c r="A8278">
        <v>13324</v>
      </c>
      <c r="B8278" t="s">
        <v>636</v>
      </c>
    </row>
    <row r="8279" spans="1:2">
      <c r="A8279">
        <v>13325</v>
      </c>
      <c r="B8279" t="s">
        <v>20031</v>
      </c>
    </row>
    <row r="8280" spans="1:2">
      <c r="A8280">
        <v>13326</v>
      </c>
      <c r="B8280" t="s">
        <v>20032</v>
      </c>
    </row>
    <row r="8281" spans="1:2">
      <c r="A8281">
        <v>13327</v>
      </c>
      <c r="B8281">
        <v>1443</v>
      </c>
    </row>
    <row r="8282" spans="1:2">
      <c r="A8282">
        <v>13328</v>
      </c>
      <c r="B8282" t="s">
        <v>20033</v>
      </c>
    </row>
    <row r="8283" spans="1:2">
      <c r="A8283">
        <v>13329</v>
      </c>
      <c r="B8283" t="s">
        <v>20034</v>
      </c>
    </row>
    <row r="8284" spans="1:2">
      <c r="A8284">
        <v>13330</v>
      </c>
      <c r="B8284" t="s">
        <v>20035</v>
      </c>
    </row>
    <row r="8285" spans="1:2">
      <c r="A8285">
        <v>13331</v>
      </c>
      <c r="B8285" t="s">
        <v>20036</v>
      </c>
    </row>
    <row r="8286" spans="1:2">
      <c r="A8286">
        <v>13332</v>
      </c>
      <c r="B8286" t="s">
        <v>20037</v>
      </c>
    </row>
    <row r="8287" spans="1:2">
      <c r="A8287">
        <v>13333</v>
      </c>
      <c r="B8287" t="s">
        <v>20038</v>
      </c>
    </row>
    <row r="8288" spans="1:2">
      <c r="A8288">
        <v>13334</v>
      </c>
      <c r="B8288" t="s">
        <v>20039</v>
      </c>
    </row>
    <row r="8289" spans="1:2">
      <c r="A8289">
        <v>13335</v>
      </c>
      <c r="B8289" t="s">
        <v>20040</v>
      </c>
    </row>
    <row r="8290" spans="1:2">
      <c r="A8290">
        <v>13336</v>
      </c>
      <c r="B8290" t="s">
        <v>20041</v>
      </c>
    </row>
    <row r="8291" spans="1:2">
      <c r="A8291">
        <v>13337</v>
      </c>
      <c r="B8291" t="s">
        <v>20042</v>
      </c>
    </row>
    <row r="8292" spans="1:2">
      <c r="A8292">
        <v>13338</v>
      </c>
      <c r="B8292" t="s">
        <v>20043</v>
      </c>
    </row>
    <row r="8293" spans="1:2">
      <c r="A8293">
        <v>13339</v>
      </c>
      <c r="B8293" t="s">
        <v>20044</v>
      </c>
    </row>
    <row r="8294" spans="1:2">
      <c r="A8294">
        <v>13340</v>
      </c>
      <c r="B8294" t="s">
        <v>20045</v>
      </c>
    </row>
    <row r="8295" spans="1:2">
      <c r="A8295">
        <v>13341</v>
      </c>
      <c r="B8295" t="s">
        <v>20046</v>
      </c>
    </row>
    <row r="8296" spans="1:2">
      <c r="A8296">
        <v>13342</v>
      </c>
      <c r="B8296" t="s">
        <v>20047</v>
      </c>
    </row>
    <row r="8297" spans="1:2">
      <c r="A8297">
        <v>13343</v>
      </c>
      <c r="B8297" t="s">
        <v>20048</v>
      </c>
    </row>
    <row r="8298" spans="1:2">
      <c r="A8298">
        <v>13344</v>
      </c>
      <c r="B8298" t="s">
        <v>20049</v>
      </c>
    </row>
    <row r="8299" spans="1:2">
      <c r="A8299">
        <v>13345</v>
      </c>
      <c r="B8299" t="s">
        <v>20050</v>
      </c>
    </row>
    <row r="8300" spans="1:2">
      <c r="A8300">
        <v>13346</v>
      </c>
      <c r="B8300" t="s">
        <v>20051</v>
      </c>
    </row>
    <row r="8301" spans="1:2">
      <c r="A8301">
        <v>13347</v>
      </c>
      <c r="B8301" t="s">
        <v>20052</v>
      </c>
    </row>
    <row r="8302" spans="1:2">
      <c r="A8302">
        <v>13348</v>
      </c>
      <c r="B8302">
        <v>842</v>
      </c>
    </row>
    <row r="8303" spans="1:2">
      <c r="A8303">
        <v>13349</v>
      </c>
      <c r="B8303" t="s">
        <v>20053</v>
      </c>
    </row>
    <row r="8304" spans="1:2">
      <c r="A8304">
        <v>13350</v>
      </c>
      <c r="B8304" t="s">
        <v>20054</v>
      </c>
    </row>
    <row r="8305" spans="1:2">
      <c r="A8305">
        <v>13351</v>
      </c>
      <c r="B8305" t="s">
        <v>20055</v>
      </c>
    </row>
    <row r="8306" spans="1:2">
      <c r="A8306">
        <v>13352</v>
      </c>
      <c r="B8306" t="s">
        <v>20056</v>
      </c>
    </row>
    <row r="8307" spans="1:2">
      <c r="A8307">
        <v>13353</v>
      </c>
      <c r="B8307">
        <v>1751</v>
      </c>
    </row>
    <row r="8308" spans="1:2">
      <c r="A8308">
        <v>13354</v>
      </c>
      <c r="B8308">
        <v>1240</v>
      </c>
    </row>
    <row r="8309" spans="1:2">
      <c r="A8309">
        <v>13355</v>
      </c>
      <c r="B8309" t="s">
        <v>20057</v>
      </c>
    </row>
    <row r="8310" spans="1:2">
      <c r="A8310">
        <v>13356</v>
      </c>
      <c r="B8310" t="s">
        <v>20058</v>
      </c>
    </row>
    <row r="8311" spans="1:2">
      <c r="A8311">
        <v>13357</v>
      </c>
      <c r="B8311" t="s">
        <v>20059</v>
      </c>
    </row>
    <row r="8312" spans="1:2">
      <c r="A8312">
        <v>13358</v>
      </c>
      <c r="B8312" t="s">
        <v>20060</v>
      </c>
    </row>
    <row r="8313" spans="1:2">
      <c r="A8313">
        <v>13359</v>
      </c>
      <c r="B8313" t="s">
        <v>20061</v>
      </c>
    </row>
    <row r="8314" spans="1:2">
      <c r="A8314">
        <v>13360</v>
      </c>
      <c r="B8314" t="s">
        <v>20062</v>
      </c>
    </row>
    <row r="8315" spans="1:2">
      <c r="A8315">
        <v>13361</v>
      </c>
      <c r="B8315" t="s">
        <v>2077</v>
      </c>
    </row>
    <row r="8316" spans="1:2">
      <c r="A8316">
        <v>13362</v>
      </c>
      <c r="B8316" t="s">
        <v>20063</v>
      </c>
    </row>
    <row r="8317" spans="1:2">
      <c r="A8317">
        <v>13363</v>
      </c>
      <c r="B8317" t="s">
        <v>20064</v>
      </c>
    </row>
    <row r="8318" spans="1:2">
      <c r="A8318">
        <v>13364</v>
      </c>
      <c r="B8318" t="s">
        <v>20065</v>
      </c>
    </row>
    <row r="8319" spans="1:2">
      <c r="A8319">
        <v>13365</v>
      </c>
      <c r="B8319" t="s">
        <v>20066</v>
      </c>
    </row>
    <row r="8320" spans="1:2">
      <c r="A8320">
        <v>13366</v>
      </c>
      <c r="B8320" t="s">
        <v>20067</v>
      </c>
    </row>
    <row r="8321" spans="1:2">
      <c r="A8321">
        <v>13367</v>
      </c>
      <c r="B8321" t="s">
        <v>20068</v>
      </c>
    </row>
    <row r="8322" spans="1:2">
      <c r="A8322">
        <v>13368</v>
      </c>
      <c r="B8322" t="s">
        <v>20069</v>
      </c>
    </row>
    <row r="8323" spans="1:2">
      <c r="A8323">
        <v>13369</v>
      </c>
      <c r="B8323" t="s">
        <v>20070</v>
      </c>
    </row>
    <row r="8324" spans="1:2">
      <c r="A8324">
        <v>13370</v>
      </c>
      <c r="B8324">
        <v>1650</v>
      </c>
    </row>
    <row r="8325" spans="1:2">
      <c r="A8325">
        <v>13371</v>
      </c>
      <c r="B8325">
        <v>1252</v>
      </c>
    </row>
    <row r="8326" spans="1:2">
      <c r="A8326">
        <v>13372</v>
      </c>
      <c r="B8326">
        <v>2035</v>
      </c>
    </row>
    <row r="8327" spans="1:2">
      <c r="A8327">
        <v>13373</v>
      </c>
      <c r="B8327" t="s">
        <v>20071</v>
      </c>
    </row>
    <row r="8328" spans="1:2">
      <c r="A8328">
        <v>13374</v>
      </c>
      <c r="B8328" t="s">
        <v>20072</v>
      </c>
    </row>
    <row r="8329" spans="1:2">
      <c r="A8329">
        <v>13375</v>
      </c>
      <c r="B8329">
        <v>1717</v>
      </c>
    </row>
    <row r="8330" spans="1:2">
      <c r="A8330">
        <v>13376</v>
      </c>
      <c r="B8330" t="s">
        <v>20073</v>
      </c>
    </row>
    <row r="8331" spans="1:2">
      <c r="A8331">
        <v>13377</v>
      </c>
      <c r="B8331" t="s">
        <v>20074</v>
      </c>
    </row>
    <row r="8332" spans="1:2">
      <c r="A8332">
        <v>13378</v>
      </c>
      <c r="B8332" t="s">
        <v>20075</v>
      </c>
    </row>
    <row r="8333" spans="1:2">
      <c r="A8333">
        <v>13379</v>
      </c>
      <c r="B8333" t="s">
        <v>20076</v>
      </c>
    </row>
    <row r="8334" spans="1:2">
      <c r="A8334">
        <v>13380</v>
      </c>
      <c r="B8334" t="s">
        <v>20077</v>
      </c>
    </row>
    <row r="8335" spans="1:2">
      <c r="A8335">
        <v>13381</v>
      </c>
      <c r="B8335" t="s">
        <v>20078</v>
      </c>
    </row>
    <row r="8336" spans="1:2">
      <c r="A8336">
        <v>13382</v>
      </c>
      <c r="B8336" t="s">
        <v>20079</v>
      </c>
    </row>
    <row r="8337" spans="1:2">
      <c r="A8337">
        <v>13383</v>
      </c>
      <c r="B8337" t="s">
        <v>20080</v>
      </c>
    </row>
    <row r="8338" spans="1:2">
      <c r="A8338">
        <v>13384</v>
      </c>
      <c r="B8338" t="s">
        <v>20081</v>
      </c>
    </row>
    <row r="8339" spans="1:2">
      <c r="A8339">
        <v>13385</v>
      </c>
      <c r="B8339" t="s">
        <v>20082</v>
      </c>
    </row>
    <row r="8340" spans="1:2">
      <c r="A8340">
        <v>13386</v>
      </c>
      <c r="B8340">
        <v>1806</v>
      </c>
    </row>
    <row r="8341" spans="1:2">
      <c r="A8341">
        <v>13387</v>
      </c>
      <c r="B8341">
        <v>904</v>
      </c>
    </row>
    <row r="8342" spans="1:2">
      <c r="A8342">
        <v>13388</v>
      </c>
      <c r="B8342">
        <v>1015</v>
      </c>
    </row>
    <row r="8343" spans="1:2">
      <c r="A8343">
        <v>13389</v>
      </c>
      <c r="B8343" t="s">
        <v>20083</v>
      </c>
    </row>
    <row r="8344" spans="1:2">
      <c r="A8344">
        <v>13390</v>
      </c>
      <c r="B8344" t="s">
        <v>20084</v>
      </c>
    </row>
    <row r="8345" spans="1:2">
      <c r="A8345">
        <v>13391</v>
      </c>
      <c r="B8345" t="s">
        <v>20085</v>
      </c>
    </row>
    <row r="8346" spans="1:2">
      <c r="A8346">
        <v>13392</v>
      </c>
      <c r="B8346" t="s">
        <v>20086</v>
      </c>
    </row>
    <row r="8347" spans="1:2">
      <c r="A8347">
        <v>13393</v>
      </c>
      <c r="B8347" t="s">
        <v>20087</v>
      </c>
    </row>
    <row r="8348" spans="1:2">
      <c r="A8348">
        <v>13394</v>
      </c>
      <c r="B8348" t="s">
        <v>20088</v>
      </c>
    </row>
    <row r="8349" spans="1:2">
      <c r="A8349">
        <v>13395</v>
      </c>
      <c r="B8349" t="s">
        <v>20089</v>
      </c>
    </row>
    <row r="8350" spans="1:2">
      <c r="A8350">
        <v>13396</v>
      </c>
      <c r="B8350" t="s">
        <v>20090</v>
      </c>
    </row>
    <row r="8351" spans="1:2">
      <c r="A8351">
        <v>13397</v>
      </c>
      <c r="B8351" t="s">
        <v>20091</v>
      </c>
    </row>
    <row r="8352" spans="1:2">
      <c r="A8352">
        <v>13398</v>
      </c>
      <c r="B8352" t="s">
        <v>20092</v>
      </c>
    </row>
    <row r="8353" spans="1:2">
      <c r="A8353">
        <v>13399</v>
      </c>
      <c r="B8353" t="s">
        <v>20093</v>
      </c>
    </row>
    <row r="8354" spans="1:2">
      <c r="A8354">
        <v>13400</v>
      </c>
      <c r="B8354" t="s">
        <v>20094</v>
      </c>
    </row>
    <row r="8355" spans="1:2">
      <c r="A8355">
        <v>13401</v>
      </c>
      <c r="B8355">
        <v>1753</v>
      </c>
    </row>
    <row r="8356" spans="1:2">
      <c r="A8356">
        <v>13402</v>
      </c>
      <c r="B8356" t="s">
        <v>20095</v>
      </c>
    </row>
    <row r="8357" spans="1:2">
      <c r="A8357">
        <v>13403</v>
      </c>
      <c r="B8357" t="s">
        <v>2153</v>
      </c>
    </row>
    <row r="8358" spans="1:2">
      <c r="A8358">
        <v>13404</v>
      </c>
      <c r="B8358" t="s">
        <v>20096</v>
      </c>
    </row>
    <row r="8359" spans="1:2">
      <c r="A8359">
        <v>13405</v>
      </c>
      <c r="B8359" t="s">
        <v>20097</v>
      </c>
    </row>
    <row r="8360" spans="1:2">
      <c r="A8360">
        <v>13406</v>
      </c>
      <c r="B8360" t="s">
        <v>20098</v>
      </c>
    </row>
    <row r="8361" spans="1:2">
      <c r="A8361">
        <v>13407</v>
      </c>
      <c r="B8361" t="s">
        <v>20099</v>
      </c>
    </row>
    <row r="8362" spans="1:2">
      <c r="A8362">
        <v>13408</v>
      </c>
      <c r="B8362" t="s">
        <v>20100</v>
      </c>
    </row>
    <row r="8363" spans="1:2">
      <c r="A8363">
        <v>13409</v>
      </c>
      <c r="B8363" t="s">
        <v>20101</v>
      </c>
    </row>
    <row r="8364" spans="1:2">
      <c r="A8364">
        <v>13410</v>
      </c>
      <c r="B8364" t="s">
        <v>20102</v>
      </c>
    </row>
    <row r="8365" spans="1:2">
      <c r="A8365">
        <v>13411</v>
      </c>
      <c r="B8365" t="s">
        <v>20103</v>
      </c>
    </row>
    <row r="8366" spans="1:2">
      <c r="A8366">
        <v>13412</v>
      </c>
      <c r="B8366" t="s">
        <v>20104</v>
      </c>
    </row>
    <row r="8367" spans="1:2">
      <c r="A8367">
        <v>13413</v>
      </c>
      <c r="B8367" t="s">
        <v>20105</v>
      </c>
    </row>
    <row r="8368" spans="1:2">
      <c r="A8368">
        <v>13414</v>
      </c>
      <c r="B8368" t="s">
        <v>20106</v>
      </c>
    </row>
    <row r="8369" spans="1:2">
      <c r="A8369">
        <v>13415</v>
      </c>
      <c r="B8369" t="s">
        <v>20107</v>
      </c>
    </row>
    <row r="8370" spans="1:2">
      <c r="A8370">
        <v>13416</v>
      </c>
      <c r="B8370" t="s">
        <v>20108</v>
      </c>
    </row>
    <row r="8371" spans="1:2">
      <c r="A8371">
        <v>13417</v>
      </c>
      <c r="B8371" t="s">
        <v>20109</v>
      </c>
    </row>
    <row r="8372" spans="1:2">
      <c r="A8372">
        <v>13418</v>
      </c>
      <c r="B8372">
        <v>1158</v>
      </c>
    </row>
    <row r="8373" spans="1:2">
      <c r="A8373">
        <v>13419</v>
      </c>
      <c r="B8373" t="s">
        <v>20110</v>
      </c>
    </row>
    <row r="8374" spans="1:2">
      <c r="A8374">
        <v>13420</v>
      </c>
      <c r="B8374" t="s">
        <v>20111</v>
      </c>
    </row>
    <row r="8375" spans="1:2">
      <c r="A8375">
        <v>13421</v>
      </c>
      <c r="B8375" t="s">
        <v>20112</v>
      </c>
    </row>
    <row r="8376" spans="1:2">
      <c r="A8376">
        <v>13422</v>
      </c>
      <c r="B8376" t="s">
        <v>20113</v>
      </c>
    </row>
    <row r="8377" spans="1:2">
      <c r="A8377">
        <v>13423</v>
      </c>
      <c r="B8377">
        <v>1435</v>
      </c>
    </row>
    <row r="8378" spans="1:2">
      <c r="A8378">
        <v>13424</v>
      </c>
      <c r="B8378" t="s">
        <v>20114</v>
      </c>
    </row>
    <row r="8379" spans="1:2">
      <c r="A8379">
        <v>13425</v>
      </c>
      <c r="B8379" t="s">
        <v>20115</v>
      </c>
    </row>
    <row r="8380" spans="1:2">
      <c r="A8380">
        <v>13426</v>
      </c>
      <c r="B8380" t="s">
        <v>20116</v>
      </c>
    </row>
    <row r="8381" spans="1:2">
      <c r="A8381">
        <v>13427</v>
      </c>
      <c r="B8381">
        <v>1406</v>
      </c>
    </row>
    <row r="8382" spans="1:2">
      <c r="A8382">
        <v>13428</v>
      </c>
      <c r="B8382" t="s">
        <v>20117</v>
      </c>
    </row>
    <row r="8383" spans="1:2">
      <c r="A8383">
        <v>13429</v>
      </c>
      <c r="B8383" t="s">
        <v>20118</v>
      </c>
    </row>
    <row r="8384" spans="1:2">
      <c r="A8384">
        <v>13430</v>
      </c>
      <c r="B8384" t="s">
        <v>20119</v>
      </c>
    </row>
    <row r="8385" spans="1:2">
      <c r="A8385">
        <v>13431</v>
      </c>
      <c r="B8385" t="s">
        <v>20120</v>
      </c>
    </row>
    <row r="8386" spans="1:2">
      <c r="A8386">
        <v>13432</v>
      </c>
      <c r="B8386" t="s">
        <v>20121</v>
      </c>
    </row>
    <row r="8387" spans="1:2">
      <c r="A8387">
        <v>13433</v>
      </c>
      <c r="B8387" t="s">
        <v>20122</v>
      </c>
    </row>
    <row r="8388" spans="1:2">
      <c r="A8388">
        <v>13434</v>
      </c>
      <c r="B8388">
        <v>411</v>
      </c>
    </row>
    <row r="8389" spans="1:2">
      <c r="A8389">
        <v>13435</v>
      </c>
      <c r="B8389" t="s">
        <v>20123</v>
      </c>
    </row>
    <row r="8390" spans="1:2">
      <c r="A8390">
        <v>13436</v>
      </c>
      <c r="B8390" t="s">
        <v>20124</v>
      </c>
    </row>
    <row r="8391" spans="1:2">
      <c r="A8391">
        <v>13437</v>
      </c>
      <c r="B8391" t="s">
        <v>20125</v>
      </c>
    </row>
    <row r="8392" spans="1:2">
      <c r="A8392">
        <v>13438</v>
      </c>
      <c r="B8392" t="s">
        <v>20126</v>
      </c>
    </row>
    <row r="8393" spans="1:2">
      <c r="A8393">
        <v>13439</v>
      </c>
      <c r="B8393" t="s">
        <v>20127</v>
      </c>
    </row>
    <row r="8394" spans="1:2">
      <c r="A8394">
        <v>13440</v>
      </c>
      <c r="B8394">
        <v>747</v>
      </c>
    </row>
    <row r="8395" spans="1:2">
      <c r="A8395">
        <v>13441</v>
      </c>
      <c r="B8395" t="s">
        <v>20128</v>
      </c>
    </row>
    <row r="8396" spans="1:2">
      <c r="A8396">
        <v>13442</v>
      </c>
      <c r="B8396" t="s">
        <v>20129</v>
      </c>
    </row>
    <row r="8397" spans="1:2">
      <c r="A8397">
        <v>13443</v>
      </c>
      <c r="B8397" t="s">
        <v>20130</v>
      </c>
    </row>
    <row r="8398" spans="1:2">
      <c r="A8398">
        <v>13444</v>
      </c>
      <c r="B8398" t="s">
        <v>20131</v>
      </c>
    </row>
    <row r="8399" spans="1:2">
      <c r="A8399">
        <v>13445</v>
      </c>
      <c r="B8399" t="s">
        <v>20132</v>
      </c>
    </row>
    <row r="8400" spans="1:2">
      <c r="A8400">
        <v>13446</v>
      </c>
      <c r="B8400" t="s">
        <v>20133</v>
      </c>
    </row>
    <row r="8401" spans="1:2">
      <c r="A8401">
        <v>13447</v>
      </c>
      <c r="B8401" t="s">
        <v>20134</v>
      </c>
    </row>
    <row r="8402" spans="1:2">
      <c r="A8402">
        <v>13448</v>
      </c>
      <c r="B8402" t="s">
        <v>20135</v>
      </c>
    </row>
    <row r="8403" spans="1:2">
      <c r="A8403">
        <v>13449</v>
      </c>
      <c r="B8403" t="s">
        <v>20136</v>
      </c>
    </row>
    <row r="8404" spans="1:2">
      <c r="A8404">
        <v>13450</v>
      </c>
      <c r="B8404" t="s">
        <v>20137</v>
      </c>
    </row>
    <row r="8405" spans="1:2">
      <c r="A8405">
        <v>13451</v>
      </c>
      <c r="B8405" t="s">
        <v>20138</v>
      </c>
    </row>
    <row r="8406" spans="1:2">
      <c r="A8406">
        <v>13452</v>
      </c>
      <c r="B8406" t="s">
        <v>20139</v>
      </c>
    </row>
    <row r="8407" spans="1:2">
      <c r="A8407">
        <v>13453</v>
      </c>
      <c r="B8407" t="s">
        <v>20140</v>
      </c>
    </row>
    <row r="8408" spans="1:2">
      <c r="A8408">
        <v>13454</v>
      </c>
      <c r="B8408" t="s">
        <v>20141</v>
      </c>
    </row>
    <row r="8409" spans="1:2">
      <c r="A8409">
        <v>13455</v>
      </c>
      <c r="B8409" t="s">
        <v>20142</v>
      </c>
    </row>
    <row r="8410" spans="1:2">
      <c r="A8410">
        <v>13456</v>
      </c>
      <c r="B8410" t="s">
        <v>20143</v>
      </c>
    </row>
    <row r="8411" spans="1:2">
      <c r="A8411">
        <v>13457</v>
      </c>
      <c r="B8411" t="s">
        <v>20144</v>
      </c>
    </row>
    <row r="8412" spans="1:2">
      <c r="A8412">
        <v>13458</v>
      </c>
      <c r="B8412" t="s">
        <v>20145</v>
      </c>
    </row>
    <row r="8413" spans="1:2">
      <c r="A8413">
        <v>13459</v>
      </c>
      <c r="B8413" t="s">
        <v>20146</v>
      </c>
    </row>
    <row r="8414" spans="1:2">
      <c r="A8414">
        <v>13460</v>
      </c>
      <c r="B8414" t="s">
        <v>20147</v>
      </c>
    </row>
    <row r="8415" spans="1:2">
      <c r="A8415">
        <v>13461</v>
      </c>
      <c r="B8415" t="s">
        <v>20148</v>
      </c>
    </row>
    <row r="8416" spans="1:2">
      <c r="A8416">
        <v>13462</v>
      </c>
      <c r="B8416" t="s">
        <v>20149</v>
      </c>
    </row>
    <row r="8417" spans="1:2">
      <c r="A8417">
        <v>13463</v>
      </c>
      <c r="B8417" t="s">
        <v>20150</v>
      </c>
    </row>
    <row r="8418" spans="1:2">
      <c r="A8418">
        <v>13464</v>
      </c>
      <c r="B8418" t="s">
        <v>20151</v>
      </c>
    </row>
    <row r="8419" spans="1:2">
      <c r="A8419">
        <v>13465</v>
      </c>
      <c r="B8419" t="s">
        <v>20152</v>
      </c>
    </row>
    <row r="8420" spans="1:2">
      <c r="A8420">
        <v>13466</v>
      </c>
      <c r="B8420" t="s">
        <v>20153</v>
      </c>
    </row>
    <row r="8421" spans="1:2">
      <c r="A8421">
        <v>13467</v>
      </c>
      <c r="B8421" t="s">
        <v>20154</v>
      </c>
    </row>
    <row r="8422" spans="1:2">
      <c r="A8422">
        <v>13468</v>
      </c>
      <c r="B8422" t="s">
        <v>20155</v>
      </c>
    </row>
    <row r="8423" spans="1:2">
      <c r="A8423">
        <v>13469</v>
      </c>
      <c r="B8423" t="s">
        <v>20156</v>
      </c>
    </row>
    <row r="8424" spans="1:2">
      <c r="A8424">
        <v>13470</v>
      </c>
      <c r="B8424" t="s">
        <v>20157</v>
      </c>
    </row>
    <row r="8425" spans="1:2">
      <c r="A8425">
        <v>13471</v>
      </c>
      <c r="B8425">
        <v>1900</v>
      </c>
    </row>
    <row r="8426" spans="1:2">
      <c r="A8426">
        <v>13472</v>
      </c>
      <c r="B8426" t="s">
        <v>20158</v>
      </c>
    </row>
    <row r="8427" spans="1:2">
      <c r="A8427">
        <v>13473</v>
      </c>
      <c r="B8427" t="s">
        <v>20159</v>
      </c>
    </row>
    <row r="8428" spans="1:2">
      <c r="A8428">
        <v>13474</v>
      </c>
      <c r="B8428" t="s">
        <v>20160</v>
      </c>
    </row>
    <row r="8429" spans="1:2">
      <c r="A8429">
        <v>13475</v>
      </c>
      <c r="B8429" t="s">
        <v>20161</v>
      </c>
    </row>
    <row r="8430" spans="1:2">
      <c r="A8430">
        <v>13476</v>
      </c>
      <c r="B8430" t="s">
        <v>20162</v>
      </c>
    </row>
    <row r="8431" spans="1:2">
      <c r="A8431">
        <v>13477</v>
      </c>
      <c r="B8431">
        <v>2158</v>
      </c>
    </row>
    <row r="8432" spans="1:2">
      <c r="A8432">
        <v>13478</v>
      </c>
      <c r="B8432" t="s">
        <v>20163</v>
      </c>
    </row>
    <row r="8433" spans="1:2">
      <c r="A8433">
        <v>13479</v>
      </c>
      <c r="B8433" t="s">
        <v>20164</v>
      </c>
    </row>
    <row r="8434" spans="1:2">
      <c r="A8434">
        <v>13480</v>
      </c>
      <c r="B8434" t="s">
        <v>20165</v>
      </c>
    </row>
    <row r="8435" spans="1:2">
      <c r="A8435">
        <v>13481</v>
      </c>
      <c r="B8435" t="s">
        <v>20166</v>
      </c>
    </row>
    <row r="8436" spans="1:2">
      <c r="A8436">
        <v>13482</v>
      </c>
      <c r="B8436" t="s">
        <v>20167</v>
      </c>
    </row>
    <row r="8437" spans="1:2">
      <c r="A8437">
        <v>13483</v>
      </c>
      <c r="B8437" t="s">
        <v>904</v>
      </c>
    </row>
    <row r="8438" spans="1:2">
      <c r="A8438">
        <v>13484</v>
      </c>
      <c r="B8438" t="s">
        <v>20168</v>
      </c>
    </row>
    <row r="8439" spans="1:2">
      <c r="A8439">
        <v>13485</v>
      </c>
      <c r="B8439" t="s">
        <v>20169</v>
      </c>
    </row>
    <row r="8440" spans="1:2">
      <c r="A8440">
        <v>13486</v>
      </c>
      <c r="B8440" t="s">
        <v>20170</v>
      </c>
    </row>
    <row r="8441" spans="1:2">
      <c r="A8441">
        <v>13487</v>
      </c>
      <c r="B8441" t="s">
        <v>20171</v>
      </c>
    </row>
    <row r="8442" spans="1:2">
      <c r="A8442">
        <v>13488</v>
      </c>
      <c r="B8442" t="s">
        <v>20172</v>
      </c>
    </row>
    <row r="8443" spans="1:2">
      <c r="A8443">
        <v>13489</v>
      </c>
      <c r="B8443" t="s">
        <v>20173</v>
      </c>
    </row>
    <row r="8444" spans="1:2">
      <c r="A8444">
        <v>13490</v>
      </c>
      <c r="B8444" t="s">
        <v>20174</v>
      </c>
    </row>
    <row r="8445" spans="1:2">
      <c r="A8445">
        <v>13491</v>
      </c>
      <c r="B8445" t="s">
        <v>20175</v>
      </c>
    </row>
    <row r="8446" spans="1:2">
      <c r="A8446">
        <v>13492</v>
      </c>
      <c r="B8446">
        <v>315</v>
      </c>
    </row>
    <row r="8447" spans="1:2">
      <c r="A8447">
        <v>13493</v>
      </c>
      <c r="B8447">
        <v>1144</v>
      </c>
    </row>
    <row r="8448" spans="1:2">
      <c r="A8448">
        <v>13494</v>
      </c>
      <c r="B8448" t="s">
        <v>20176</v>
      </c>
    </row>
    <row r="8449" spans="1:2">
      <c r="A8449">
        <v>13495</v>
      </c>
      <c r="B8449" t="s">
        <v>20177</v>
      </c>
    </row>
    <row r="8450" spans="1:2">
      <c r="A8450">
        <v>13496</v>
      </c>
      <c r="B8450" t="s">
        <v>20178</v>
      </c>
    </row>
    <row r="8451" spans="1:2">
      <c r="A8451">
        <v>13497</v>
      </c>
      <c r="B8451">
        <v>805</v>
      </c>
    </row>
    <row r="8452" spans="1:2">
      <c r="A8452">
        <v>13498</v>
      </c>
      <c r="B8452">
        <v>746</v>
      </c>
    </row>
    <row r="8453" spans="1:2">
      <c r="A8453">
        <v>13499</v>
      </c>
      <c r="B8453" t="s">
        <v>20179</v>
      </c>
    </row>
    <row r="8454" spans="1:2">
      <c r="A8454">
        <v>13500</v>
      </c>
      <c r="B8454" t="s">
        <v>20180</v>
      </c>
    </row>
    <row r="8455" spans="1:2">
      <c r="A8455">
        <v>13501</v>
      </c>
      <c r="B8455">
        <v>1151</v>
      </c>
    </row>
    <row r="8456" spans="1:2">
      <c r="A8456">
        <v>13502</v>
      </c>
      <c r="B8456" t="s">
        <v>20181</v>
      </c>
    </row>
    <row r="8457" spans="1:2">
      <c r="A8457">
        <v>13503</v>
      </c>
      <c r="B8457">
        <v>1416</v>
      </c>
    </row>
    <row r="8458" spans="1:2">
      <c r="A8458">
        <v>13504</v>
      </c>
      <c r="B8458" t="s">
        <v>20182</v>
      </c>
    </row>
    <row r="8459" spans="1:2">
      <c r="A8459">
        <v>13505</v>
      </c>
      <c r="B8459" t="s">
        <v>20183</v>
      </c>
    </row>
    <row r="8460" spans="1:2">
      <c r="A8460">
        <v>13506</v>
      </c>
      <c r="B8460" t="s">
        <v>20184</v>
      </c>
    </row>
    <row r="8461" spans="1:2">
      <c r="A8461">
        <v>13507</v>
      </c>
      <c r="B8461" t="s">
        <v>20185</v>
      </c>
    </row>
    <row r="8462" spans="1:2">
      <c r="A8462">
        <v>13508</v>
      </c>
      <c r="B8462" t="s">
        <v>20186</v>
      </c>
    </row>
    <row r="8463" spans="1:2">
      <c r="A8463">
        <v>13509</v>
      </c>
      <c r="B8463" t="s">
        <v>20187</v>
      </c>
    </row>
    <row r="8464" spans="1:2">
      <c r="A8464">
        <v>13510</v>
      </c>
      <c r="B8464" t="s">
        <v>20188</v>
      </c>
    </row>
    <row r="8465" spans="1:2">
      <c r="A8465">
        <v>13511</v>
      </c>
      <c r="B8465" t="s">
        <v>440</v>
      </c>
    </row>
    <row r="8466" spans="1:2">
      <c r="A8466">
        <v>13512</v>
      </c>
      <c r="B8466" t="s">
        <v>697</v>
      </c>
    </row>
    <row r="8467" spans="1:2">
      <c r="A8467">
        <v>13513</v>
      </c>
      <c r="B8467" t="s">
        <v>20189</v>
      </c>
    </row>
    <row r="8468" spans="1:2">
      <c r="A8468">
        <v>13514</v>
      </c>
      <c r="B8468">
        <v>1658</v>
      </c>
    </row>
    <row r="8469" spans="1:2">
      <c r="A8469">
        <v>13515</v>
      </c>
      <c r="B8469" t="s">
        <v>20190</v>
      </c>
    </row>
    <row r="8470" spans="1:2">
      <c r="A8470">
        <v>13516</v>
      </c>
      <c r="B8470" t="s">
        <v>20191</v>
      </c>
    </row>
    <row r="8471" spans="1:2">
      <c r="A8471">
        <v>13517</v>
      </c>
      <c r="B8471" t="s">
        <v>20192</v>
      </c>
    </row>
    <row r="8472" spans="1:2">
      <c r="A8472">
        <v>13518</v>
      </c>
      <c r="B8472" t="s">
        <v>20193</v>
      </c>
    </row>
    <row r="8473" spans="1:2">
      <c r="A8473">
        <v>13519</v>
      </c>
      <c r="B8473" t="s">
        <v>20194</v>
      </c>
    </row>
    <row r="8474" spans="1:2">
      <c r="A8474">
        <v>13520</v>
      </c>
      <c r="B8474" t="s">
        <v>20195</v>
      </c>
    </row>
    <row r="8475" spans="1:2">
      <c r="A8475">
        <v>13521</v>
      </c>
      <c r="B8475" t="s">
        <v>20196</v>
      </c>
    </row>
    <row r="8476" spans="1:2">
      <c r="A8476">
        <v>13522</v>
      </c>
      <c r="B8476" t="s">
        <v>20197</v>
      </c>
    </row>
    <row r="8477" spans="1:2">
      <c r="A8477">
        <v>13523</v>
      </c>
      <c r="B8477" t="s">
        <v>20198</v>
      </c>
    </row>
    <row r="8478" spans="1:2">
      <c r="A8478">
        <v>13524</v>
      </c>
      <c r="B8478" t="s">
        <v>20199</v>
      </c>
    </row>
    <row r="8479" spans="1:2">
      <c r="A8479">
        <v>13525</v>
      </c>
      <c r="B8479" t="s">
        <v>20200</v>
      </c>
    </row>
    <row r="8480" spans="1:2">
      <c r="A8480">
        <v>13526</v>
      </c>
      <c r="B8480" t="s">
        <v>20201</v>
      </c>
    </row>
    <row r="8481" spans="1:2">
      <c r="A8481">
        <v>13527</v>
      </c>
      <c r="B8481">
        <v>2108</v>
      </c>
    </row>
    <row r="8482" spans="1:2">
      <c r="A8482">
        <v>13528</v>
      </c>
      <c r="B8482">
        <v>2302</v>
      </c>
    </row>
    <row r="8483" spans="1:2">
      <c r="A8483">
        <v>13529</v>
      </c>
      <c r="B8483" t="s">
        <v>20202</v>
      </c>
    </row>
    <row r="8484" spans="1:2">
      <c r="A8484">
        <v>13530</v>
      </c>
      <c r="B8484" t="s">
        <v>20203</v>
      </c>
    </row>
    <row r="8485" spans="1:2">
      <c r="A8485">
        <v>13531</v>
      </c>
      <c r="B8485" t="s">
        <v>20204</v>
      </c>
    </row>
    <row r="8486" spans="1:2">
      <c r="A8486">
        <v>13532</v>
      </c>
      <c r="B8486" t="s">
        <v>1910</v>
      </c>
    </row>
    <row r="8487" spans="1:2">
      <c r="A8487">
        <v>13533</v>
      </c>
      <c r="B8487" t="s">
        <v>20205</v>
      </c>
    </row>
    <row r="8488" spans="1:2">
      <c r="A8488">
        <v>13534</v>
      </c>
      <c r="B8488" t="s">
        <v>20206</v>
      </c>
    </row>
    <row r="8489" spans="1:2">
      <c r="A8489">
        <v>13535</v>
      </c>
      <c r="B8489" t="s">
        <v>20207</v>
      </c>
    </row>
    <row r="8490" spans="1:2">
      <c r="A8490">
        <v>13536</v>
      </c>
      <c r="B8490" t="s">
        <v>20208</v>
      </c>
    </row>
    <row r="8491" spans="1:2">
      <c r="A8491">
        <v>13537</v>
      </c>
      <c r="B8491" t="s">
        <v>20209</v>
      </c>
    </row>
    <row r="8492" spans="1:2">
      <c r="A8492">
        <v>13538</v>
      </c>
      <c r="B8492" t="s">
        <v>20210</v>
      </c>
    </row>
    <row r="8493" spans="1:2">
      <c r="A8493">
        <v>13539</v>
      </c>
      <c r="B8493" t="s">
        <v>20211</v>
      </c>
    </row>
    <row r="8494" spans="1:2">
      <c r="A8494">
        <v>13540</v>
      </c>
      <c r="B8494" t="s">
        <v>20212</v>
      </c>
    </row>
    <row r="8495" spans="1:2">
      <c r="A8495">
        <v>13541</v>
      </c>
      <c r="B8495" t="s">
        <v>20213</v>
      </c>
    </row>
    <row r="8496" spans="1:2">
      <c r="A8496">
        <v>13542</v>
      </c>
      <c r="B8496">
        <v>1740</v>
      </c>
    </row>
    <row r="8497" spans="1:2">
      <c r="A8497">
        <v>13543</v>
      </c>
      <c r="B8497" t="s">
        <v>20214</v>
      </c>
    </row>
    <row r="8498" spans="1:2">
      <c r="A8498">
        <v>13544</v>
      </c>
      <c r="B8498" t="s">
        <v>20215</v>
      </c>
    </row>
    <row r="8499" spans="1:2">
      <c r="A8499">
        <v>13545</v>
      </c>
      <c r="B8499" t="s">
        <v>20216</v>
      </c>
    </row>
    <row r="8500" spans="1:2">
      <c r="A8500">
        <v>13546</v>
      </c>
      <c r="B8500" t="s">
        <v>20217</v>
      </c>
    </row>
    <row r="8501" spans="1:2">
      <c r="A8501">
        <v>13547</v>
      </c>
      <c r="B8501" t="s">
        <v>20218</v>
      </c>
    </row>
    <row r="8502" spans="1:2">
      <c r="A8502">
        <v>13548</v>
      </c>
      <c r="B8502">
        <v>1558</v>
      </c>
    </row>
    <row r="8503" spans="1:2">
      <c r="A8503">
        <v>13549</v>
      </c>
      <c r="B8503" t="s">
        <v>20219</v>
      </c>
    </row>
    <row r="8504" spans="1:2">
      <c r="A8504">
        <v>13550</v>
      </c>
      <c r="B8504" t="s">
        <v>20220</v>
      </c>
    </row>
    <row r="8505" spans="1:2">
      <c r="A8505">
        <v>13551</v>
      </c>
      <c r="B8505" t="s">
        <v>20221</v>
      </c>
    </row>
    <row r="8506" spans="1:2">
      <c r="A8506">
        <v>13552</v>
      </c>
      <c r="B8506" t="s">
        <v>20222</v>
      </c>
    </row>
    <row r="8507" spans="1:2">
      <c r="A8507">
        <v>13553</v>
      </c>
      <c r="B8507" t="s">
        <v>20223</v>
      </c>
    </row>
    <row r="8508" spans="1:2">
      <c r="A8508">
        <v>13554</v>
      </c>
      <c r="B8508" t="s">
        <v>20224</v>
      </c>
    </row>
    <row r="8509" spans="1:2">
      <c r="A8509">
        <v>13555</v>
      </c>
      <c r="B8509" t="s">
        <v>20225</v>
      </c>
    </row>
    <row r="8510" spans="1:2">
      <c r="A8510">
        <v>13556</v>
      </c>
      <c r="B8510">
        <v>2255</v>
      </c>
    </row>
    <row r="8511" spans="1:2">
      <c r="A8511">
        <v>13557</v>
      </c>
      <c r="B8511" t="s">
        <v>20226</v>
      </c>
    </row>
    <row r="8512" spans="1:2">
      <c r="A8512">
        <v>13558</v>
      </c>
      <c r="B8512" t="s">
        <v>20227</v>
      </c>
    </row>
    <row r="8513" spans="1:2">
      <c r="A8513">
        <v>13559</v>
      </c>
      <c r="B8513" t="s">
        <v>20228</v>
      </c>
    </row>
    <row r="8514" spans="1:2">
      <c r="A8514">
        <v>13560</v>
      </c>
      <c r="B8514" t="s">
        <v>20229</v>
      </c>
    </row>
    <row r="8515" spans="1:2">
      <c r="A8515">
        <v>13561</v>
      </c>
      <c r="B8515" t="s">
        <v>20230</v>
      </c>
    </row>
    <row r="8516" spans="1:2">
      <c r="A8516">
        <v>13562</v>
      </c>
      <c r="B8516" t="s">
        <v>20231</v>
      </c>
    </row>
    <row r="8517" spans="1:2">
      <c r="A8517">
        <v>13563</v>
      </c>
      <c r="B8517" t="s">
        <v>20232</v>
      </c>
    </row>
    <row r="8518" spans="1:2">
      <c r="A8518">
        <v>13564</v>
      </c>
      <c r="B8518" t="s">
        <v>20233</v>
      </c>
    </row>
    <row r="8519" spans="1:2">
      <c r="A8519">
        <v>13565</v>
      </c>
      <c r="B8519" t="s">
        <v>20234</v>
      </c>
    </row>
    <row r="8520" spans="1:2">
      <c r="A8520">
        <v>13566</v>
      </c>
      <c r="B8520" t="s">
        <v>20235</v>
      </c>
    </row>
    <row r="8521" spans="1:2">
      <c r="A8521">
        <v>13567</v>
      </c>
      <c r="B8521" t="s">
        <v>20236</v>
      </c>
    </row>
    <row r="8522" spans="1:2">
      <c r="A8522">
        <v>13568</v>
      </c>
      <c r="B8522" t="s">
        <v>20237</v>
      </c>
    </row>
    <row r="8523" spans="1:2">
      <c r="A8523">
        <v>13569</v>
      </c>
      <c r="B8523" t="s">
        <v>20238</v>
      </c>
    </row>
    <row r="8524" spans="1:2">
      <c r="A8524">
        <v>13570</v>
      </c>
      <c r="B8524" t="s">
        <v>20239</v>
      </c>
    </row>
    <row r="8525" spans="1:2">
      <c r="A8525">
        <v>13571</v>
      </c>
      <c r="B8525" t="s">
        <v>20240</v>
      </c>
    </row>
    <row r="8526" spans="1:2">
      <c r="A8526">
        <v>13572</v>
      </c>
      <c r="B8526" t="s">
        <v>20241</v>
      </c>
    </row>
    <row r="8527" spans="1:2">
      <c r="A8527">
        <v>13573</v>
      </c>
      <c r="B8527" t="s">
        <v>20242</v>
      </c>
    </row>
    <row r="8528" spans="1:2">
      <c r="A8528">
        <v>13574</v>
      </c>
      <c r="B8528" t="s">
        <v>20243</v>
      </c>
    </row>
    <row r="8529" spans="1:2">
      <c r="A8529">
        <v>13575</v>
      </c>
      <c r="B8529" t="s">
        <v>20244</v>
      </c>
    </row>
    <row r="8530" spans="1:2">
      <c r="A8530">
        <v>13576</v>
      </c>
      <c r="B8530" t="s">
        <v>1893</v>
      </c>
    </row>
    <row r="8531" spans="1:2">
      <c r="A8531">
        <v>13577</v>
      </c>
      <c r="B8531" t="s">
        <v>20245</v>
      </c>
    </row>
    <row r="8532" spans="1:2">
      <c r="A8532">
        <v>13578</v>
      </c>
      <c r="B8532" t="s">
        <v>20246</v>
      </c>
    </row>
    <row r="8533" spans="1:2">
      <c r="A8533">
        <v>13579</v>
      </c>
      <c r="B8533" t="s">
        <v>20247</v>
      </c>
    </row>
    <row r="8534" spans="1:2">
      <c r="A8534">
        <v>13580</v>
      </c>
      <c r="B8534" t="s">
        <v>20248</v>
      </c>
    </row>
    <row r="8535" spans="1:2">
      <c r="A8535">
        <v>13581</v>
      </c>
      <c r="B8535" t="s">
        <v>20249</v>
      </c>
    </row>
    <row r="8536" spans="1:2">
      <c r="A8536">
        <v>13582</v>
      </c>
      <c r="B8536" t="s">
        <v>20250</v>
      </c>
    </row>
    <row r="8537" spans="1:2">
      <c r="A8537">
        <v>13583</v>
      </c>
      <c r="B8537" t="s">
        <v>20251</v>
      </c>
    </row>
    <row r="8538" spans="1:2">
      <c r="A8538">
        <v>13584</v>
      </c>
      <c r="B8538" t="s">
        <v>20252</v>
      </c>
    </row>
    <row r="8539" spans="1:2">
      <c r="A8539">
        <v>13585</v>
      </c>
      <c r="B8539" t="s">
        <v>20253</v>
      </c>
    </row>
    <row r="8540" spans="1:2">
      <c r="A8540">
        <v>13586</v>
      </c>
      <c r="B8540" t="s">
        <v>20254</v>
      </c>
    </row>
    <row r="8541" spans="1:2">
      <c r="A8541">
        <v>13587</v>
      </c>
      <c r="B8541" t="s">
        <v>20255</v>
      </c>
    </row>
    <row r="8542" spans="1:2">
      <c r="A8542">
        <v>13588</v>
      </c>
      <c r="B8542" t="s">
        <v>20256</v>
      </c>
    </row>
    <row r="8543" spans="1:2">
      <c r="A8543">
        <v>13589</v>
      </c>
      <c r="B8543" t="s">
        <v>20257</v>
      </c>
    </row>
    <row r="8544" spans="1:2">
      <c r="A8544">
        <v>13590</v>
      </c>
      <c r="B8544" t="s">
        <v>20258</v>
      </c>
    </row>
    <row r="8545" spans="1:2">
      <c r="A8545">
        <v>13591</v>
      </c>
      <c r="B8545" t="s">
        <v>20259</v>
      </c>
    </row>
    <row r="8546" spans="1:2">
      <c r="A8546">
        <v>13592</v>
      </c>
      <c r="B8546" t="s">
        <v>20260</v>
      </c>
    </row>
    <row r="8547" spans="1:2">
      <c r="A8547">
        <v>13593</v>
      </c>
      <c r="B8547" t="s">
        <v>20261</v>
      </c>
    </row>
    <row r="8548" spans="1:2">
      <c r="A8548">
        <v>13594</v>
      </c>
      <c r="B8548" t="s">
        <v>852</v>
      </c>
    </row>
    <row r="8549" spans="1:2">
      <c r="A8549">
        <v>13595</v>
      </c>
      <c r="B8549" t="s">
        <v>20262</v>
      </c>
    </row>
    <row r="8550" spans="1:2">
      <c r="A8550">
        <v>13596</v>
      </c>
      <c r="B8550" t="s">
        <v>20263</v>
      </c>
    </row>
    <row r="8551" spans="1:2">
      <c r="A8551">
        <v>13597</v>
      </c>
      <c r="B8551" t="s">
        <v>20264</v>
      </c>
    </row>
    <row r="8552" spans="1:2">
      <c r="A8552">
        <v>13598</v>
      </c>
      <c r="B8552" t="s">
        <v>20265</v>
      </c>
    </row>
    <row r="8553" spans="1:2">
      <c r="A8553">
        <v>13599</v>
      </c>
      <c r="B8553" t="s">
        <v>20266</v>
      </c>
    </row>
    <row r="8554" spans="1:2">
      <c r="A8554">
        <v>13600</v>
      </c>
      <c r="B8554" t="s">
        <v>20267</v>
      </c>
    </row>
    <row r="8555" spans="1:2">
      <c r="A8555">
        <v>13601</v>
      </c>
      <c r="B8555" t="s">
        <v>20268</v>
      </c>
    </row>
    <row r="8556" spans="1:2">
      <c r="A8556">
        <v>13602</v>
      </c>
      <c r="B8556" t="s">
        <v>20269</v>
      </c>
    </row>
    <row r="8557" spans="1:2">
      <c r="A8557">
        <v>13603</v>
      </c>
      <c r="B8557" t="s">
        <v>20270</v>
      </c>
    </row>
    <row r="8558" spans="1:2">
      <c r="A8558">
        <v>13604</v>
      </c>
      <c r="B8558" t="s">
        <v>20271</v>
      </c>
    </row>
    <row r="8559" spans="1:2">
      <c r="A8559">
        <v>13605</v>
      </c>
      <c r="B8559" s="2">
        <v>41091</v>
      </c>
    </row>
    <row r="8560" spans="1:2">
      <c r="A8560">
        <v>13606</v>
      </c>
      <c r="B8560" t="s">
        <v>20272</v>
      </c>
    </row>
    <row r="8561" spans="1:2">
      <c r="A8561">
        <v>13607</v>
      </c>
      <c r="B8561" s="2">
        <v>41089</v>
      </c>
    </row>
    <row r="8562" spans="1:2">
      <c r="A8562">
        <v>13608</v>
      </c>
      <c r="B8562" t="s">
        <v>20273</v>
      </c>
    </row>
    <row r="8563" spans="1:2">
      <c r="A8563">
        <v>13609</v>
      </c>
      <c r="B8563" t="s">
        <v>20274</v>
      </c>
    </row>
    <row r="8564" spans="1:2">
      <c r="A8564">
        <v>13610</v>
      </c>
      <c r="B8564" t="s">
        <v>20275</v>
      </c>
    </row>
    <row r="8565" spans="1:2">
      <c r="A8565">
        <v>13611</v>
      </c>
      <c r="B8565" t="s">
        <v>20276</v>
      </c>
    </row>
    <row r="8566" spans="1:2">
      <c r="A8566">
        <v>13612</v>
      </c>
      <c r="B8566" t="s">
        <v>20277</v>
      </c>
    </row>
    <row r="8567" spans="1:2">
      <c r="A8567">
        <v>13613</v>
      </c>
      <c r="B8567">
        <v>2030</v>
      </c>
    </row>
    <row r="8568" spans="1:2">
      <c r="A8568">
        <v>13614</v>
      </c>
      <c r="B8568" t="s">
        <v>20278</v>
      </c>
    </row>
    <row r="8569" spans="1:2">
      <c r="A8569">
        <v>13615</v>
      </c>
      <c r="B8569" t="s">
        <v>20279</v>
      </c>
    </row>
    <row r="8570" spans="1:2">
      <c r="A8570">
        <v>13616</v>
      </c>
      <c r="B8570" t="s">
        <v>20280</v>
      </c>
    </row>
    <row r="8571" spans="1:2">
      <c r="A8571">
        <v>13617</v>
      </c>
      <c r="B8571" t="s">
        <v>20281</v>
      </c>
    </row>
    <row r="8572" spans="1:2">
      <c r="A8572">
        <v>13618</v>
      </c>
      <c r="B8572" t="s">
        <v>20282</v>
      </c>
    </row>
    <row r="8573" spans="1:2">
      <c r="A8573">
        <v>13619</v>
      </c>
      <c r="B8573" t="s">
        <v>20283</v>
      </c>
    </row>
    <row r="8574" spans="1:2">
      <c r="A8574">
        <v>13620</v>
      </c>
      <c r="B8574" t="s">
        <v>20284</v>
      </c>
    </row>
    <row r="8575" spans="1:2">
      <c r="A8575">
        <v>13621</v>
      </c>
      <c r="B8575" t="s">
        <v>20285</v>
      </c>
    </row>
    <row r="8576" spans="1:2">
      <c r="A8576">
        <v>13622</v>
      </c>
      <c r="B8576" t="s">
        <v>20286</v>
      </c>
    </row>
    <row r="8577" spans="1:2">
      <c r="A8577">
        <v>13623</v>
      </c>
      <c r="B8577" t="s">
        <v>20287</v>
      </c>
    </row>
    <row r="8578" spans="1:2">
      <c r="A8578">
        <v>13624</v>
      </c>
      <c r="B8578" t="s">
        <v>20288</v>
      </c>
    </row>
    <row r="8579" spans="1:2">
      <c r="A8579">
        <v>13625</v>
      </c>
      <c r="B8579" t="s">
        <v>20289</v>
      </c>
    </row>
    <row r="8580" spans="1:2">
      <c r="A8580">
        <v>13626</v>
      </c>
      <c r="B8580">
        <v>4478</v>
      </c>
    </row>
    <row r="8581" spans="1:2">
      <c r="A8581">
        <v>13627</v>
      </c>
      <c r="B8581" t="s">
        <v>20290</v>
      </c>
    </row>
    <row r="8582" spans="1:2">
      <c r="A8582">
        <v>13628</v>
      </c>
      <c r="B8582" t="s">
        <v>20291</v>
      </c>
    </row>
    <row r="8583" spans="1:2">
      <c r="A8583">
        <v>13629</v>
      </c>
      <c r="B8583" t="s">
        <v>20292</v>
      </c>
    </row>
    <row r="8584" spans="1:2">
      <c r="A8584">
        <v>13630</v>
      </c>
      <c r="B8584" t="s">
        <v>20293</v>
      </c>
    </row>
    <row r="8585" spans="1:2">
      <c r="A8585">
        <v>13631</v>
      </c>
      <c r="B8585" t="s">
        <v>20294</v>
      </c>
    </row>
    <row r="8586" spans="1:2">
      <c r="A8586">
        <v>13632</v>
      </c>
      <c r="B8586" t="s">
        <v>20295</v>
      </c>
    </row>
    <row r="8587" spans="1:2">
      <c r="A8587">
        <v>13633</v>
      </c>
      <c r="B8587">
        <v>2121</v>
      </c>
    </row>
    <row r="8588" spans="1:2">
      <c r="A8588">
        <v>13634</v>
      </c>
      <c r="B8588" t="s">
        <v>20296</v>
      </c>
    </row>
    <row r="8589" spans="1:2">
      <c r="A8589">
        <v>13635</v>
      </c>
      <c r="B8589" t="s">
        <v>20297</v>
      </c>
    </row>
    <row r="8590" spans="1:2">
      <c r="A8590">
        <v>13636</v>
      </c>
      <c r="B8590" t="s">
        <v>20298</v>
      </c>
    </row>
    <row r="8591" spans="1:2">
      <c r="A8591">
        <v>13637</v>
      </c>
      <c r="B8591" t="s">
        <v>20299</v>
      </c>
    </row>
    <row r="8592" spans="1:2">
      <c r="A8592">
        <v>13638</v>
      </c>
      <c r="B8592" t="s">
        <v>20300</v>
      </c>
    </row>
    <row r="8593" spans="1:2">
      <c r="A8593">
        <v>13639</v>
      </c>
      <c r="B8593" s="2">
        <v>40815</v>
      </c>
    </row>
    <row r="8594" spans="1:2">
      <c r="A8594">
        <v>13640</v>
      </c>
      <c r="B8594" t="s">
        <v>20301</v>
      </c>
    </row>
    <row r="8595" spans="1:2">
      <c r="A8595">
        <v>13641</v>
      </c>
      <c r="B8595" t="s">
        <v>20302</v>
      </c>
    </row>
    <row r="8596" spans="1:2">
      <c r="A8596">
        <v>13642</v>
      </c>
      <c r="B8596" t="s">
        <v>20303</v>
      </c>
    </row>
    <row r="8597" spans="1:2">
      <c r="A8597">
        <v>13643</v>
      </c>
      <c r="B8597" t="s">
        <v>20304</v>
      </c>
    </row>
    <row r="8598" spans="1:2">
      <c r="A8598">
        <v>13644</v>
      </c>
      <c r="B8598" t="s">
        <v>20305</v>
      </c>
    </row>
    <row r="8599" spans="1:2">
      <c r="A8599">
        <v>13645</v>
      </c>
      <c r="B8599" t="s">
        <v>20306</v>
      </c>
    </row>
    <row r="8600" spans="1:2">
      <c r="A8600">
        <v>13646</v>
      </c>
      <c r="B8600" t="s">
        <v>20307</v>
      </c>
    </row>
    <row r="8601" spans="1:2">
      <c r="A8601">
        <v>13647</v>
      </c>
      <c r="B8601" t="s">
        <v>20308</v>
      </c>
    </row>
    <row r="8602" spans="1:2">
      <c r="A8602">
        <v>13648</v>
      </c>
      <c r="B8602" t="s">
        <v>20309</v>
      </c>
    </row>
    <row r="8603" spans="1:2">
      <c r="A8603">
        <v>13649</v>
      </c>
      <c r="B8603" t="s">
        <v>20310</v>
      </c>
    </row>
    <row r="8604" spans="1:2">
      <c r="A8604">
        <v>13650</v>
      </c>
      <c r="B8604" t="s">
        <v>20311</v>
      </c>
    </row>
    <row r="8605" spans="1:2">
      <c r="A8605">
        <v>13651</v>
      </c>
      <c r="B8605" t="s">
        <v>20312</v>
      </c>
    </row>
    <row r="8606" spans="1:2">
      <c r="A8606">
        <v>13652</v>
      </c>
      <c r="B8606" t="s">
        <v>20313</v>
      </c>
    </row>
    <row r="8607" spans="1:2">
      <c r="A8607">
        <v>13653</v>
      </c>
      <c r="B8607" t="s">
        <v>20314</v>
      </c>
    </row>
    <row r="8608" spans="1:2">
      <c r="A8608">
        <v>13654</v>
      </c>
      <c r="B8608" t="s">
        <v>20315</v>
      </c>
    </row>
    <row r="8609" spans="1:2">
      <c r="A8609">
        <v>13655</v>
      </c>
      <c r="B8609" t="s">
        <v>20316</v>
      </c>
    </row>
    <row r="8610" spans="1:2">
      <c r="A8610">
        <v>13656</v>
      </c>
      <c r="B8610" t="s">
        <v>20317</v>
      </c>
    </row>
    <row r="8611" spans="1:2">
      <c r="A8611">
        <v>13657</v>
      </c>
      <c r="B8611" t="s">
        <v>20318</v>
      </c>
    </row>
    <row r="8612" spans="1:2">
      <c r="A8612">
        <v>13658</v>
      </c>
      <c r="B8612" t="s">
        <v>20319</v>
      </c>
    </row>
    <row r="8613" spans="1:2">
      <c r="A8613">
        <v>13659</v>
      </c>
      <c r="B8613" t="s">
        <v>20320</v>
      </c>
    </row>
    <row r="8614" spans="1:2">
      <c r="A8614">
        <v>13660</v>
      </c>
      <c r="B8614" t="s">
        <v>20321</v>
      </c>
    </row>
    <row r="8615" spans="1:2">
      <c r="A8615">
        <v>13661</v>
      </c>
      <c r="B8615" t="s">
        <v>20322</v>
      </c>
    </row>
    <row r="8616" spans="1:2">
      <c r="A8616">
        <v>13662</v>
      </c>
      <c r="B8616" t="s">
        <v>20323</v>
      </c>
    </row>
    <row r="8617" spans="1:2">
      <c r="A8617">
        <v>13663</v>
      </c>
      <c r="B8617" t="s">
        <v>20324</v>
      </c>
    </row>
    <row r="8618" spans="1:2">
      <c r="A8618">
        <v>13664</v>
      </c>
      <c r="B8618" t="s">
        <v>20325</v>
      </c>
    </row>
    <row r="8619" spans="1:2">
      <c r="A8619">
        <v>13665</v>
      </c>
      <c r="B8619" t="s">
        <v>20326</v>
      </c>
    </row>
    <row r="8620" spans="1:2">
      <c r="A8620">
        <v>13666</v>
      </c>
      <c r="B8620" t="s">
        <v>20327</v>
      </c>
    </row>
    <row r="8621" spans="1:2">
      <c r="A8621">
        <v>13667</v>
      </c>
      <c r="B8621" t="s">
        <v>20328</v>
      </c>
    </row>
    <row r="8622" spans="1:2">
      <c r="A8622">
        <v>13668</v>
      </c>
      <c r="B8622" t="s">
        <v>20329</v>
      </c>
    </row>
    <row r="8623" spans="1:2">
      <c r="A8623">
        <v>13669</v>
      </c>
      <c r="B8623" t="s">
        <v>20330</v>
      </c>
    </row>
    <row r="8624" spans="1:2">
      <c r="A8624">
        <v>13670</v>
      </c>
      <c r="B8624" t="s">
        <v>20331</v>
      </c>
    </row>
    <row r="8625" spans="1:2">
      <c r="A8625">
        <v>13671</v>
      </c>
      <c r="B8625" t="s">
        <v>20332</v>
      </c>
    </row>
    <row r="8626" spans="1:2">
      <c r="A8626">
        <v>13672</v>
      </c>
      <c r="B8626" t="s">
        <v>20333</v>
      </c>
    </row>
    <row r="8627" spans="1:2">
      <c r="A8627">
        <v>13673</v>
      </c>
      <c r="B8627" s="2">
        <v>40762</v>
      </c>
    </row>
    <row r="8628" spans="1:2">
      <c r="A8628">
        <v>13674</v>
      </c>
      <c r="B8628" t="s">
        <v>20334</v>
      </c>
    </row>
    <row r="8629" spans="1:2">
      <c r="A8629">
        <v>13675</v>
      </c>
      <c r="B8629" t="s">
        <v>20335</v>
      </c>
    </row>
    <row r="8630" spans="1:2">
      <c r="A8630">
        <v>13676</v>
      </c>
      <c r="B8630" t="s">
        <v>20336</v>
      </c>
    </row>
    <row r="8631" spans="1:2">
      <c r="A8631">
        <v>13677</v>
      </c>
      <c r="B8631" t="s">
        <v>20337</v>
      </c>
    </row>
    <row r="8632" spans="1:2">
      <c r="A8632">
        <v>13678</v>
      </c>
      <c r="B8632" t="s">
        <v>20338</v>
      </c>
    </row>
    <row r="8633" spans="1:2">
      <c r="A8633">
        <v>13679</v>
      </c>
      <c r="B8633" t="s">
        <v>20339</v>
      </c>
    </row>
    <row r="8634" spans="1:2">
      <c r="A8634">
        <v>13680</v>
      </c>
      <c r="B8634" t="s">
        <v>20340</v>
      </c>
    </row>
    <row r="8635" spans="1:2">
      <c r="A8635">
        <v>13681</v>
      </c>
      <c r="B8635" t="s">
        <v>20341</v>
      </c>
    </row>
    <row r="8636" spans="1:2">
      <c r="A8636">
        <v>13682</v>
      </c>
      <c r="B8636" t="s">
        <v>20342</v>
      </c>
    </row>
    <row r="8637" spans="1:2">
      <c r="A8637">
        <v>13683</v>
      </c>
      <c r="B8637" t="s">
        <v>20343</v>
      </c>
    </row>
    <row r="8638" spans="1:2">
      <c r="A8638">
        <v>13684</v>
      </c>
      <c r="B8638" t="s">
        <v>20344</v>
      </c>
    </row>
    <row r="8639" spans="1:2">
      <c r="A8639">
        <v>13685</v>
      </c>
      <c r="B8639" t="s">
        <v>281</v>
      </c>
    </row>
    <row r="8640" spans="1:2">
      <c r="A8640">
        <v>13686</v>
      </c>
      <c r="B8640" t="s">
        <v>20345</v>
      </c>
    </row>
    <row r="8641" spans="1:2">
      <c r="A8641">
        <v>13687</v>
      </c>
      <c r="B8641" t="s">
        <v>20346</v>
      </c>
    </row>
    <row r="8642" spans="1:2">
      <c r="A8642">
        <v>13688</v>
      </c>
      <c r="B8642" t="s">
        <v>20347</v>
      </c>
    </row>
    <row r="8643" spans="1:2">
      <c r="A8643">
        <v>13689</v>
      </c>
      <c r="B8643" t="s">
        <v>20348</v>
      </c>
    </row>
    <row r="8644" spans="1:2">
      <c r="A8644">
        <v>13690</v>
      </c>
      <c r="B8644" t="s">
        <v>2011</v>
      </c>
    </row>
    <row r="8645" spans="1:2">
      <c r="A8645">
        <v>13691</v>
      </c>
      <c r="B8645" t="s">
        <v>20349</v>
      </c>
    </row>
    <row r="8646" spans="1:2">
      <c r="A8646">
        <v>13692</v>
      </c>
      <c r="B8646" t="s">
        <v>20350</v>
      </c>
    </row>
    <row r="8647" spans="1:2">
      <c r="A8647">
        <v>13693</v>
      </c>
      <c r="B8647" t="s">
        <v>20351</v>
      </c>
    </row>
    <row r="8648" spans="1:2">
      <c r="A8648">
        <v>13694</v>
      </c>
      <c r="B8648" t="s">
        <v>20352</v>
      </c>
    </row>
    <row r="8649" spans="1:2">
      <c r="A8649">
        <v>13695</v>
      </c>
      <c r="B8649">
        <v>845</v>
      </c>
    </row>
    <row r="8650" spans="1:2">
      <c r="A8650">
        <v>13696</v>
      </c>
      <c r="B8650" t="s">
        <v>20353</v>
      </c>
    </row>
    <row r="8651" spans="1:2">
      <c r="A8651">
        <v>13697</v>
      </c>
      <c r="B8651" t="s">
        <v>20354</v>
      </c>
    </row>
    <row r="8652" spans="1:2">
      <c r="A8652">
        <v>13698</v>
      </c>
      <c r="B8652" t="s">
        <v>20355</v>
      </c>
    </row>
    <row r="8653" spans="1:2">
      <c r="A8653">
        <v>13699</v>
      </c>
      <c r="B8653" t="s">
        <v>20356</v>
      </c>
    </row>
    <row r="8654" spans="1:2">
      <c r="A8654">
        <v>13700</v>
      </c>
      <c r="B8654" t="s">
        <v>20357</v>
      </c>
    </row>
    <row r="8655" spans="1:2">
      <c r="A8655">
        <v>13701</v>
      </c>
      <c r="B8655" t="s">
        <v>20358</v>
      </c>
    </row>
    <row r="8656" spans="1:2">
      <c r="A8656">
        <v>13702</v>
      </c>
      <c r="B8656" t="s">
        <v>20359</v>
      </c>
    </row>
    <row r="8657" spans="1:2">
      <c r="A8657">
        <v>13703</v>
      </c>
      <c r="B8657" t="s">
        <v>20360</v>
      </c>
    </row>
    <row r="8658" spans="1:2">
      <c r="A8658">
        <v>13704</v>
      </c>
      <c r="B8658" t="s">
        <v>20361</v>
      </c>
    </row>
    <row r="8659" spans="1:2">
      <c r="A8659">
        <v>13705</v>
      </c>
      <c r="B8659" t="s">
        <v>20362</v>
      </c>
    </row>
    <row r="8660" spans="1:2">
      <c r="A8660">
        <v>13706</v>
      </c>
      <c r="B8660" t="s">
        <v>20363</v>
      </c>
    </row>
    <row r="8661" spans="1:2">
      <c r="A8661">
        <v>13707</v>
      </c>
      <c r="B8661" t="s">
        <v>20364</v>
      </c>
    </row>
    <row r="8662" spans="1:2">
      <c r="A8662">
        <v>13708</v>
      </c>
      <c r="B8662" t="s">
        <v>20365</v>
      </c>
    </row>
    <row r="8663" spans="1:2">
      <c r="A8663">
        <v>13709</v>
      </c>
      <c r="B8663" t="s">
        <v>20366</v>
      </c>
    </row>
    <row r="8664" spans="1:2">
      <c r="A8664">
        <v>13710</v>
      </c>
      <c r="B8664" t="s">
        <v>20367</v>
      </c>
    </row>
    <row r="8665" spans="1:2">
      <c r="A8665">
        <v>13711</v>
      </c>
      <c r="B8665" t="s">
        <v>20368</v>
      </c>
    </row>
    <row r="8666" spans="1:2">
      <c r="A8666">
        <v>13712</v>
      </c>
      <c r="B8666" t="s">
        <v>20369</v>
      </c>
    </row>
    <row r="8667" spans="1:2">
      <c r="A8667">
        <v>13713</v>
      </c>
      <c r="B8667" t="s">
        <v>20370</v>
      </c>
    </row>
    <row r="8668" spans="1:2">
      <c r="A8668">
        <v>13714</v>
      </c>
      <c r="B8668" t="s">
        <v>20371</v>
      </c>
    </row>
    <row r="8669" spans="1:2">
      <c r="A8669">
        <v>13715</v>
      </c>
      <c r="B8669" t="s">
        <v>20372</v>
      </c>
    </row>
    <row r="8670" spans="1:2">
      <c r="A8670">
        <v>13716</v>
      </c>
      <c r="B8670" t="s">
        <v>20373</v>
      </c>
    </row>
    <row r="8671" spans="1:2">
      <c r="A8671">
        <v>13717</v>
      </c>
      <c r="B8671" t="s">
        <v>20374</v>
      </c>
    </row>
    <row r="8672" spans="1:2">
      <c r="A8672">
        <v>13718</v>
      </c>
      <c r="B8672" t="s">
        <v>20375</v>
      </c>
    </row>
    <row r="8673" spans="1:2">
      <c r="A8673">
        <v>13719</v>
      </c>
      <c r="B8673" t="s">
        <v>20376</v>
      </c>
    </row>
    <row r="8674" spans="1:2">
      <c r="A8674">
        <v>13720</v>
      </c>
      <c r="B8674" t="s">
        <v>20377</v>
      </c>
    </row>
    <row r="8675" spans="1:2">
      <c r="A8675">
        <v>13721</v>
      </c>
      <c r="B8675" t="s">
        <v>20378</v>
      </c>
    </row>
    <row r="8676" spans="1:2">
      <c r="A8676">
        <v>13722</v>
      </c>
      <c r="B8676" t="s">
        <v>20379</v>
      </c>
    </row>
    <row r="8677" spans="1:2">
      <c r="A8677">
        <v>13723</v>
      </c>
      <c r="B8677" t="s">
        <v>20380</v>
      </c>
    </row>
    <row r="8678" spans="1:2">
      <c r="A8678">
        <v>13724</v>
      </c>
      <c r="B8678" t="s">
        <v>20381</v>
      </c>
    </row>
    <row r="8679" spans="1:2">
      <c r="A8679">
        <v>13725</v>
      </c>
      <c r="B8679" t="s">
        <v>20382</v>
      </c>
    </row>
    <row r="8680" spans="1:2">
      <c r="A8680">
        <v>13726</v>
      </c>
      <c r="B8680" t="s">
        <v>20383</v>
      </c>
    </row>
    <row r="8681" spans="1:2">
      <c r="A8681">
        <v>13727</v>
      </c>
      <c r="B8681" t="s">
        <v>20384</v>
      </c>
    </row>
    <row r="8682" spans="1:2">
      <c r="A8682">
        <v>13728</v>
      </c>
      <c r="B8682" t="s">
        <v>20385</v>
      </c>
    </row>
    <row r="8683" spans="1:2">
      <c r="A8683">
        <v>13729</v>
      </c>
      <c r="B8683" t="s">
        <v>20386</v>
      </c>
    </row>
    <row r="8684" spans="1:2">
      <c r="A8684">
        <v>13730</v>
      </c>
      <c r="B8684" t="s">
        <v>2175</v>
      </c>
    </row>
    <row r="8685" spans="1:2">
      <c r="A8685">
        <v>13731</v>
      </c>
      <c r="B8685" t="s">
        <v>20387</v>
      </c>
    </row>
    <row r="8686" spans="1:2">
      <c r="A8686">
        <v>13732</v>
      </c>
      <c r="B8686" t="s">
        <v>20388</v>
      </c>
    </row>
    <row r="8687" spans="1:2">
      <c r="A8687">
        <v>13733</v>
      </c>
      <c r="B8687" t="s">
        <v>283</v>
      </c>
    </row>
    <row r="8688" spans="1:2">
      <c r="A8688">
        <v>13734</v>
      </c>
      <c r="B8688" t="s">
        <v>20389</v>
      </c>
    </row>
    <row r="8689" spans="1:2">
      <c r="A8689">
        <v>13735</v>
      </c>
      <c r="B8689" t="s">
        <v>20390</v>
      </c>
    </row>
    <row r="8690" spans="1:2">
      <c r="A8690">
        <v>13736</v>
      </c>
      <c r="B8690" t="s">
        <v>20391</v>
      </c>
    </row>
    <row r="8691" spans="1:2">
      <c r="A8691">
        <v>13737</v>
      </c>
      <c r="B8691" t="s">
        <v>20392</v>
      </c>
    </row>
    <row r="8692" spans="1:2">
      <c r="A8692">
        <v>13738</v>
      </c>
      <c r="B8692" t="s">
        <v>20393</v>
      </c>
    </row>
    <row r="8693" spans="1:2">
      <c r="A8693">
        <v>13739</v>
      </c>
      <c r="B8693" t="s">
        <v>20394</v>
      </c>
    </row>
    <row r="8694" spans="1:2">
      <c r="A8694">
        <v>13740</v>
      </c>
      <c r="B8694" t="s">
        <v>20395</v>
      </c>
    </row>
    <row r="8695" spans="1:2">
      <c r="A8695">
        <v>13741</v>
      </c>
      <c r="B8695" t="s">
        <v>20396</v>
      </c>
    </row>
    <row r="8696" spans="1:2">
      <c r="A8696">
        <v>13742</v>
      </c>
      <c r="B8696" t="s">
        <v>20397</v>
      </c>
    </row>
    <row r="8697" spans="1:2">
      <c r="A8697">
        <v>13743</v>
      </c>
      <c r="B8697" t="s">
        <v>20398</v>
      </c>
    </row>
    <row r="8698" spans="1:2">
      <c r="A8698">
        <v>13744</v>
      </c>
      <c r="B8698" t="s">
        <v>20399</v>
      </c>
    </row>
    <row r="8699" spans="1:2">
      <c r="A8699">
        <v>13745</v>
      </c>
      <c r="B8699" t="s">
        <v>20400</v>
      </c>
    </row>
    <row r="8700" spans="1:2">
      <c r="A8700">
        <v>13746</v>
      </c>
      <c r="B8700" t="s">
        <v>20401</v>
      </c>
    </row>
    <row r="8701" spans="1:2">
      <c r="A8701">
        <v>13747</v>
      </c>
      <c r="B8701" t="s">
        <v>20402</v>
      </c>
    </row>
    <row r="8702" spans="1:2">
      <c r="A8702">
        <v>13748</v>
      </c>
      <c r="B8702" t="s">
        <v>20403</v>
      </c>
    </row>
    <row r="8703" spans="1:2">
      <c r="A8703">
        <v>13749</v>
      </c>
      <c r="B8703" t="s">
        <v>20404</v>
      </c>
    </row>
    <row r="8704" spans="1:2">
      <c r="A8704">
        <v>13750</v>
      </c>
      <c r="B8704" t="s">
        <v>20405</v>
      </c>
    </row>
    <row r="8705" spans="1:2">
      <c r="A8705">
        <v>13751</v>
      </c>
      <c r="B8705" t="s">
        <v>20406</v>
      </c>
    </row>
    <row r="8706" spans="1:2">
      <c r="A8706">
        <v>13752</v>
      </c>
      <c r="B8706" t="s">
        <v>20407</v>
      </c>
    </row>
    <row r="8707" spans="1:2">
      <c r="A8707">
        <v>13753</v>
      </c>
      <c r="B8707" t="s">
        <v>20408</v>
      </c>
    </row>
    <row r="8708" spans="1:2">
      <c r="A8708">
        <v>13754</v>
      </c>
      <c r="B8708" t="s">
        <v>20409</v>
      </c>
    </row>
    <row r="8709" spans="1:2">
      <c r="A8709">
        <v>13755</v>
      </c>
      <c r="B8709" t="s">
        <v>20410</v>
      </c>
    </row>
    <row r="8710" spans="1:2">
      <c r="A8710">
        <v>13756</v>
      </c>
      <c r="B8710" t="s">
        <v>20411</v>
      </c>
    </row>
    <row r="8711" spans="1:2">
      <c r="A8711">
        <v>13757</v>
      </c>
      <c r="B8711" t="s">
        <v>20412</v>
      </c>
    </row>
    <row r="8712" spans="1:2">
      <c r="A8712">
        <v>13758</v>
      </c>
      <c r="B8712" t="s">
        <v>20413</v>
      </c>
    </row>
    <row r="8713" spans="1:2">
      <c r="A8713">
        <v>13759</v>
      </c>
      <c r="B8713" t="s">
        <v>20414</v>
      </c>
    </row>
    <row r="8714" spans="1:2">
      <c r="A8714">
        <v>13760</v>
      </c>
      <c r="B8714" t="s">
        <v>20415</v>
      </c>
    </row>
    <row r="8715" spans="1:2">
      <c r="A8715">
        <v>13761</v>
      </c>
      <c r="B8715" t="s">
        <v>20416</v>
      </c>
    </row>
    <row r="8716" spans="1:2">
      <c r="A8716">
        <v>13762</v>
      </c>
      <c r="B8716" t="s">
        <v>20417</v>
      </c>
    </row>
    <row r="8717" spans="1:2">
      <c r="A8717">
        <v>13763</v>
      </c>
      <c r="B8717" t="s">
        <v>20418</v>
      </c>
    </row>
    <row r="8718" spans="1:2">
      <c r="A8718">
        <v>13764</v>
      </c>
      <c r="B8718" t="s">
        <v>20419</v>
      </c>
    </row>
    <row r="8719" spans="1:2">
      <c r="A8719">
        <v>13765</v>
      </c>
      <c r="B8719" t="s">
        <v>20420</v>
      </c>
    </row>
    <row r="8720" spans="1:2">
      <c r="A8720">
        <v>13766</v>
      </c>
      <c r="B8720" t="s">
        <v>20421</v>
      </c>
    </row>
    <row r="8721" spans="1:2">
      <c r="A8721">
        <v>13767</v>
      </c>
      <c r="B8721" t="s">
        <v>20422</v>
      </c>
    </row>
    <row r="8722" spans="1:2">
      <c r="A8722">
        <v>13768</v>
      </c>
      <c r="B8722" t="s">
        <v>20423</v>
      </c>
    </row>
    <row r="8723" spans="1:2">
      <c r="A8723">
        <v>13769</v>
      </c>
      <c r="B8723" t="s">
        <v>20424</v>
      </c>
    </row>
    <row r="8724" spans="1:2">
      <c r="A8724">
        <v>13770</v>
      </c>
      <c r="B8724" t="s">
        <v>20425</v>
      </c>
    </row>
    <row r="8725" spans="1:2">
      <c r="A8725">
        <v>13771</v>
      </c>
      <c r="B8725" t="s">
        <v>20426</v>
      </c>
    </row>
    <row r="8726" spans="1:2">
      <c r="A8726">
        <v>13772</v>
      </c>
      <c r="B8726" t="s">
        <v>20427</v>
      </c>
    </row>
    <row r="8727" spans="1:2">
      <c r="A8727">
        <v>13773</v>
      </c>
      <c r="B8727" t="s">
        <v>20428</v>
      </c>
    </row>
    <row r="8728" spans="1:2">
      <c r="A8728">
        <v>13774</v>
      </c>
      <c r="B8728" t="s">
        <v>20429</v>
      </c>
    </row>
    <row r="8729" spans="1:2">
      <c r="A8729">
        <v>13775</v>
      </c>
      <c r="B8729" t="s">
        <v>20430</v>
      </c>
    </row>
    <row r="8730" spans="1:2">
      <c r="A8730">
        <v>13776</v>
      </c>
      <c r="B8730" t="s">
        <v>20431</v>
      </c>
    </row>
    <row r="8731" spans="1:2">
      <c r="A8731">
        <v>13777</v>
      </c>
      <c r="B8731" t="s">
        <v>20432</v>
      </c>
    </row>
    <row r="8732" spans="1:2">
      <c r="A8732">
        <v>13778</v>
      </c>
      <c r="B8732" t="s">
        <v>20433</v>
      </c>
    </row>
    <row r="8733" spans="1:2">
      <c r="A8733">
        <v>13779</v>
      </c>
      <c r="B8733" t="s">
        <v>20434</v>
      </c>
    </row>
    <row r="8734" spans="1:2">
      <c r="A8734">
        <v>13780</v>
      </c>
      <c r="B8734" t="s">
        <v>20435</v>
      </c>
    </row>
    <row r="8735" spans="1:2">
      <c r="A8735">
        <v>13781</v>
      </c>
      <c r="B8735" t="s">
        <v>2076</v>
      </c>
    </row>
    <row r="8736" spans="1:2">
      <c r="A8736">
        <v>13782</v>
      </c>
      <c r="B8736" t="s">
        <v>20436</v>
      </c>
    </row>
    <row r="8737" spans="1:2">
      <c r="A8737">
        <v>13783</v>
      </c>
      <c r="B8737">
        <v>1116</v>
      </c>
    </row>
    <row r="8738" spans="1:2">
      <c r="A8738">
        <v>13784</v>
      </c>
      <c r="B8738" t="s">
        <v>20437</v>
      </c>
    </row>
    <row r="8739" spans="1:2">
      <c r="A8739">
        <v>13785</v>
      </c>
      <c r="B8739" t="s">
        <v>20438</v>
      </c>
    </row>
    <row r="8740" spans="1:2">
      <c r="A8740">
        <v>13786</v>
      </c>
      <c r="B8740" t="s">
        <v>20439</v>
      </c>
    </row>
    <row r="8741" spans="1:2">
      <c r="A8741">
        <v>13787</v>
      </c>
      <c r="B8741" t="s">
        <v>20440</v>
      </c>
    </row>
    <row r="8742" spans="1:2">
      <c r="A8742">
        <v>13788</v>
      </c>
      <c r="B8742" t="s">
        <v>20441</v>
      </c>
    </row>
    <row r="8743" spans="1:2">
      <c r="A8743">
        <v>13789</v>
      </c>
      <c r="B8743" t="s">
        <v>20442</v>
      </c>
    </row>
    <row r="8744" spans="1:2">
      <c r="A8744">
        <v>13790</v>
      </c>
      <c r="B8744" t="s">
        <v>20443</v>
      </c>
    </row>
    <row r="8745" spans="1:2">
      <c r="A8745">
        <v>13791</v>
      </c>
      <c r="B8745" t="s">
        <v>20444</v>
      </c>
    </row>
    <row r="8746" spans="1:2">
      <c r="A8746">
        <v>13792</v>
      </c>
      <c r="B8746" t="s">
        <v>20445</v>
      </c>
    </row>
    <row r="8747" spans="1:2">
      <c r="A8747">
        <v>13793</v>
      </c>
      <c r="B8747" t="s">
        <v>20446</v>
      </c>
    </row>
    <row r="8748" spans="1:2">
      <c r="A8748">
        <v>13794</v>
      </c>
      <c r="B8748" t="s">
        <v>20447</v>
      </c>
    </row>
    <row r="8749" spans="1:2">
      <c r="A8749">
        <v>13795</v>
      </c>
      <c r="B8749" t="s">
        <v>20448</v>
      </c>
    </row>
    <row r="8750" spans="1:2">
      <c r="A8750">
        <v>13796</v>
      </c>
      <c r="B8750" t="s">
        <v>20449</v>
      </c>
    </row>
    <row r="8751" spans="1:2">
      <c r="A8751">
        <v>13797</v>
      </c>
      <c r="B8751" t="s">
        <v>903</v>
      </c>
    </row>
    <row r="8752" spans="1:2">
      <c r="A8752">
        <v>13798</v>
      </c>
      <c r="B8752" t="s">
        <v>20450</v>
      </c>
    </row>
    <row r="8753" spans="1:2">
      <c r="A8753">
        <v>13799</v>
      </c>
      <c r="B8753" t="s">
        <v>20451</v>
      </c>
    </row>
    <row r="8754" spans="1:2">
      <c r="A8754">
        <v>13800</v>
      </c>
      <c r="B8754" t="s">
        <v>20452</v>
      </c>
    </row>
    <row r="8755" spans="1:2">
      <c r="A8755">
        <v>13801</v>
      </c>
      <c r="B8755" t="s">
        <v>20453</v>
      </c>
    </row>
    <row r="8756" spans="1:2">
      <c r="A8756">
        <v>13802</v>
      </c>
      <c r="B8756" t="s">
        <v>20454</v>
      </c>
    </row>
    <row r="8757" spans="1:2">
      <c r="A8757">
        <v>13803</v>
      </c>
      <c r="B8757" t="s">
        <v>20455</v>
      </c>
    </row>
    <row r="8758" spans="1:2">
      <c r="A8758">
        <v>13804</v>
      </c>
      <c r="B8758" t="s">
        <v>20456</v>
      </c>
    </row>
    <row r="8759" spans="1:2">
      <c r="A8759">
        <v>13805</v>
      </c>
      <c r="B8759" t="s">
        <v>20457</v>
      </c>
    </row>
    <row r="8760" spans="1:2">
      <c r="A8760">
        <v>13806</v>
      </c>
      <c r="B8760" t="s">
        <v>20458</v>
      </c>
    </row>
    <row r="8761" spans="1:2">
      <c r="A8761">
        <v>13807</v>
      </c>
      <c r="B8761" t="s">
        <v>20459</v>
      </c>
    </row>
    <row r="8762" spans="1:2">
      <c r="A8762">
        <v>13808</v>
      </c>
      <c r="B8762" t="s">
        <v>20460</v>
      </c>
    </row>
    <row r="8763" spans="1:2">
      <c r="A8763">
        <v>13809</v>
      </c>
      <c r="B8763" t="s">
        <v>20461</v>
      </c>
    </row>
    <row r="8764" spans="1:2">
      <c r="A8764">
        <v>13810</v>
      </c>
      <c r="B8764" t="s">
        <v>20462</v>
      </c>
    </row>
    <row r="8765" spans="1:2">
      <c r="A8765">
        <v>13811</v>
      </c>
      <c r="B8765" t="s">
        <v>20463</v>
      </c>
    </row>
    <row r="8766" spans="1:2">
      <c r="A8766">
        <v>13812</v>
      </c>
      <c r="B8766" t="s">
        <v>20464</v>
      </c>
    </row>
    <row r="8767" spans="1:2">
      <c r="A8767">
        <v>13813</v>
      </c>
      <c r="B8767" t="s">
        <v>20465</v>
      </c>
    </row>
    <row r="8768" spans="1:2">
      <c r="A8768">
        <v>13814</v>
      </c>
      <c r="B8768" t="s">
        <v>20466</v>
      </c>
    </row>
    <row r="8769" spans="1:2">
      <c r="A8769">
        <v>13815</v>
      </c>
      <c r="B8769" t="s">
        <v>20467</v>
      </c>
    </row>
    <row r="8770" spans="1:2">
      <c r="A8770">
        <v>13816</v>
      </c>
      <c r="B8770" t="s">
        <v>20468</v>
      </c>
    </row>
    <row r="8771" spans="1:2">
      <c r="A8771">
        <v>13817</v>
      </c>
      <c r="B8771" t="s">
        <v>20469</v>
      </c>
    </row>
    <row r="8772" spans="1:2">
      <c r="A8772">
        <v>13818</v>
      </c>
      <c r="B8772" t="s">
        <v>20470</v>
      </c>
    </row>
    <row r="8773" spans="1:2">
      <c r="A8773">
        <v>13819</v>
      </c>
      <c r="B8773" t="s">
        <v>20471</v>
      </c>
    </row>
    <row r="8774" spans="1:2">
      <c r="A8774">
        <v>13820</v>
      </c>
      <c r="B8774" t="s">
        <v>20472</v>
      </c>
    </row>
    <row r="8775" spans="1:2">
      <c r="A8775">
        <v>13821</v>
      </c>
      <c r="B8775" t="s">
        <v>20473</v>
      </c>
    </row>
    <row r="8776" spans="1:2">
      <c r="A8776">
        <v>13822</v>
      </c>
      <c r="B8776" t="s">
        <v>20474</v>
      </c>
    </row>
    <row r="8777" spans="1:2">
      <c r="A8777">
        <v>13823</v>
      </c>
      <c r="B8777">
        <v>1917</v>
      </c>
    </row>
    <row r="8778" spans="1:2">
      <c r="A8778">
        <v>13824</v>
      </c>
      <c r="B8778" t="s">
        <v>20475</v>
      </c>
    </row>
    <row r="8779" spans="1:2">
      <c r="A8779">
        <v>13825</v>
      </c>
      <c r="B8779" t="s">
        <v>20476</v>
      </c>
    </row>
    <row r="8780" spans="1:2">
      <c r="A8780">
        <v>13826</v>
      </c>
      <c r="B8780" t="s">
        <v>20477</v>
      </c>
    </row>
    <row r="8781" spans="1:2">
      <c r="A8781">
        <v>13827</v>
      </c>
      <c r="B8781" t="s">
        <v>20478</v>
      </c>
    </row>
    <row r="8782" spans="1:2">
      <c r="A8782">
        <v>13828</v>
      </c>
      <c r="B8782" t="s">
        <v>20479</v>
      </c>
    </row>
    <row r="8783" spans="1:2">
      <c r="A8783">
        <v>13829</v>
      </c>
      <c r="B8783" t="s">
        <v>20480</v>
      </c>
    </row>
    <row r="8784" spans="1:2">
      <c r="A8784">
        <v>13830</v>
      </c>
      <c r="B8784" t="s">
        <v>20481</v>
      </c>
    </row>
    <row r="8785" spans="1:2">
      <c r="A8785">
        <v>13831</v>
      </c>
      <c r="B8785" t="s">
        <v>20482</v>
      </c>
    </row>
    <row r="8786" spans="1:2">
      <c r="A8786">
        <v>13832</v>
      </c>
      <c r="B8786" t="s">
        <v>20483</v>
      </c>
    </row>
    <row r="8787" spans="1:2">
      <c r="A8787">
        <v>13833</v>
      </c>
      <c r="B8787" t="s">
        <v>20484</v>
      </c>
    </row>
    <row r="8788" spans="1:2">
      <c r="A8788">
        <v>13834</v>
      </c>
      <c r="B8788" t="s">
        <v>20485</v>
      </c>
    </row>
    <row r="8789" spans="1:2">
      <c r="A8789">
        <v>13835</v>
      </c>
      <c r="B8789" t="s">
        <v>20486</v>
      </c>
    </row>
    <row r="8790" spans="1:2">
      <c r="A8790">
        <v>13836</v>
      </c>
      <c r="B8790" t="s">
        <v>20487</v>
      </c>
    </row>
    <row r="8791" spans="1:2">
      <c r="A8791">
        <v>13837</v>
      </c>
      <c r="B8791" t="s">
        <v>20488</v>
      </c>
    </row>
    <row r="8792" spans="1:2">
      <c r="A8792">
        <v>13838</v>
      </c>
      <c r="B8792" t="s">
        <v>20489</v>
      </c>
    </row>
    <row r="8793" spans="1:2">
      <c r="A8793">
        <v>13839</v>
      </c>
      <c r="B8793" t="s">
        <v>20490</v>
      </c>
    </row>
    <row r="8794" spans="1:2">
      <c r="A8794">
        <v>13840</v>
      </c>
      <c r="B8794" t="s">
        <v>20491</v>
      </c>
    </row>
    <row r="8795" spans="1:2">
      <c r="A8795">
        <v>13841</v>
      </c>
      <c r="B8795" t="s">
        <v>20492</v>
      </c>
    </row>
    <row r="8796" spans="1:2">
      <c r="A8796">
        <v>13842</v>
      </c>
      <c r="B8796" t="s">
        <v>20493</v>
      </c>
    </row>
    <row r="8797" spans="1:2">
      <c r="A8797">
        <v>13843</v>
      </c>
      <c r="B8797" t="s">
        <v>20494</v>
      </c>
    </row>
    <row r="8798" spans="1:2">
      <c r="A8798">
        <v>13844</v>
      </c>
      <c r="B8798" t="s">
        <v>20495</v>
      </c>
    </row>
    <row r="8799" spans="1:2">
      <c r="A8799">
        <v>13845</v>
      </c>
      <c r="B8799" t="s">
        <v>20496</v>
      </c>
    </row>
    <row r="8800" spans="1:2">
      <c r="A8800">
        <v>13846</v>
      </c>
      <c r="B8800" t="s">
        <v>20497</v>
      </c>
    </row>
    <row r="8801" spans="1:2">
      <c r="A8801">
        <v>13847</v>
      </c>
      <c r="B8801" t="s">
        <v>20498</v>
      </c>
    </row>
    <row r="8802" spans="1:2">
      <c r="A8802">
        <v>13848</v>
      </c>
      <c r="B8802" t="s">
        <v>20499</v>
      </c>
    </row>
    <row r="8803" spans="1:2">
      <c r="A8803">
        <v>13849</v>
      </c>
      <c r="B8803" t="s">
        <v>20500</v>
      </c>
    </row>
    <row r="8804" spans="1:2">
      <c r="A8804">
        <v>13850</v>
      </c>
      <c r="B8804" t="s">
        <v>20501</v>
      </c>
    </row>
    <row r="8805" spans="1:2">
      <c r="A8805">
        <v>13851</v>
      </c>
      <c r="B8805" t="s">
        <v>20502</v>
      </c>
    </row>
    <row r="8806" spans="1:2">
      <c r="A8806">
        <v>13852</v>
      </c>
      <c r="B8806" t="s">
        <v>2055</v>
      </c>
    </row>
    <row r="8807" spans="1:2">
      <c r="A8807">
        <v>13853</v>
      </c>
      <c r="B8807" t="s">
        <v>20503</v>
      </c>
    </row>
    <row r="8808" spans="1:2">
      <c r="A8808">
        <v>13854</v>
      </c>
      <c r="B8808" t="s">
        <v>20504</v>
      </c>
    </row>
    <row r="8809" spans="1:2">
      <c r="A8809">
        <v>13855</v>
      </c>
      <c r="B8809" t="s">
        <v>20505</v>
      </c>
    </row>
    <row r="8810" spans="1:2">
      <c r="A8810">
        <v>13856</v>
      </c>
      <c r="B8810" t="s">
        <v>20506</v>
      </c>
    </row>
    <row r="8811" spans="1:2">
      <c r="A8811">
        <v>13857</v>
      </c>
      <c r="B8811" t="s">
        <v>20507</v>
      </c>
    </row>
    <row r="8812" spans="1:2">
      <c r="A8812">
        <v>13858</v>
      </c>
      <c r="B8812" t="s">
        <v>20508</v>
      </c>
    </row>
    <row r="8813" spans="1:2">
      <c r="A8813">
        <v>13859</v>
      </c>
      <c r="B8813" t="s">
        <v>20509</v>
      </c>
    </row>
    <row r="8814" spans="1:2">
      <c r="A8814">
        <v>13860</v>
      </c>
      <c r="B8814" t="s">
        <v>20510</v>
      </c>
    </row>
    <row r="8815" spans="1:2">
      <c r="A8815">
        <v>13861</v>
      </c>
      <c r="B8815" t="s">
        <v>20511</v>
      </c>
    </row>
    <row r="8816" spans="1:2">
      <c r="A8816">
        <v>13862</v>
      </c>
      <c r="B8816" t="s">
        <v>20512</v>
      </c>
    </row>
    <row r="8817" spans="1:2">
      <c r="A8817">
        <v>13863</v>
      </c>
      <c r="B8817" t="s">
        <v>20513</v>
      </c>
    </row>
    <row r="8818" spans="1:2">
      <c r="A8818">
        <v>13864</v>
      </c>
      <c r="B8818" t="s">
        <v>20514</v>
      </c>
    </row>
    <row r="8819" spans="1:2">
      <c r="A8819">
        <v>13865</v>
      </c>
      <c r="B8819" t="s">
        <v>20515</v>
      </c>
    </row>
    <row r="8820" spans="1:2">
      <c r="A8820">
        <v>13866</v>
      </c>
      <c r="B8820" t="s">
        <v>20516</v>
      </c>
    </row>
    <row r="8821" spans="1:2">
      <c r="A8821">
        <v>13867</v>
      </c>
      <c r="B8821" t="s">
        <v>20517</v>
      </c>
    </row>
    <row r="8822" spans="1:2">
      <c r="A8822">
        <v>13868</v>
      </c>
      <c r="B8822" t="s">
        <v>20518</v>
      </c>
    </row>
    <row r="8823" spans="1:2">
      <c r="A8823">
        <v>13869</v>
      </c>
      <c r="B8823" t="s">
        <v>20519</v>
      </c>
    </row>
    <row r="8824" spans="1:2">
      <c r="A8824">
        <v>13870</v>
      </c>
      <c r="B8824" t="s">
        <v>20520</v>
      </c>
    </row>
    <row r="8825" spans="1:2">
      <c r="A8825">
        <v>13871</v>
      </c>
      <c r="B8825" t="s">
        <v>20521</v>
      </c>
    </row>
    <row r="8826" spans="1:2">
      <c r="A8826">
        <v>13872</v>
      </c>
      <c r="B8826" t="s">
        <v>20522</v>
      </c>
    </row>
    <row r="8827" spans="1:2">
      <c r="A8827">
        <v>13873</v>
      </c>
      <c r="B8827" t="s">
        <v>20523</v>
      </c>
    </row>
    <row r="8828" spans="1:2">
      <c r="A8828">
        <v>13874</v>
      </c>
      <c r="B8828" t="s">
        <v>20524</v>
      </c>
    </row>
    <row r="8829" spans="1:2">
      <c r="A8829">
        <v>13875</v>
      </c>
      <c r="B8829" t="s">
        <v>20525</v>
      </c>
    </row>
    <row r="8830" spans="1:2">
      <c r="A8830">
        <v>13876</v>
      </c>
      <c r="B8830" t="s">
        <v>20526</v>
      </c>
    </row>
    <row r="8831" spans="1:2">
      <c r="A8831">
        <v>13877</v>
      </c>
      <c r="B8831" t="s">
        <v>892</v>
      </c>
    </row>
    <row r="8832" spans="1:2">
      <c r="A8832">
        <v>13878</v>
      </c>
      <c r="B8832" t="s">
        <v>20527</v>
      </c>
    </row>
    <row r="8833" spans="1:2">
      <c r="A8833">
        <v>13879</v>
      </c>
      <c r="B8833" t="s">
        <v>20528</v>
      </c>
    </row>
    <row r="8834" spans="1:2">
      <c r="A8834">
        <v>13880</v>
      </c>
      <c r="B8834" t="s">
        <v>20529</v>
      </c>
    </row>
    <row r="8835" spans="1:2">
      <c r="A8835">
        <v>13881</v>
      </c>
      <c r="B8835" t="s">
        <v>20530</v>
      </c>
    </row>
    <row r="8836" spans="1:2">
      <c r="A8836">
        <v>13882</v>
      </c>
      <c r="B8836" t="s">
        <v>20531</v>
      </c>
    </row>
    <row r="8837" spans="1:2">
      <c r="A8837">
        <v>13883</v>
      </c>
      <c r="B8837" t="s">
        <v>20532</v>
      </c>
    </row>
    <row r="8838" spans="1:2">
      <c r="A8838">
        <v>13884</v>
      </c>
      <c r="B8838" t="s">
        <v>20533</v>
      </c>
    </row>
    <row r="8839" spans="1:2">
      <c r="A8839">
        <v>13885</v>
      </c>
      <c r="B8839">
        <v>1233</v>
      </c>
    </row>
    <row r="8840" spans="1:2">
      <c r="A8840">
        <v>13886</v>
      </c>
      <c r="B8840" t="s">
        <v>20534</v>
      </c>
    </row>
    <row r="8841" spans="1:2">
      <c r="A8841">
        <v>13887</v>
      </c>
      <c r="B8841" t="s">
        <v>20535</v>
      </c>
    </row>
    <row r="8842" spans="1:2">
      <c r="A8842">
        <v>13888</v>
      </c>
      <c r="B8842" t="s">
        <v>20536</v>
      </c>
    </row>
    <row r="8843" spans="1:2">
      <c r="A8843">
        <v>13889</v>
      </c>
      <c r="B8843" t="s">
        <v>20537</v>
      </c>
    </row>
    <row r="8844" spans="1:2">
      <c r="A8844">
        <v>13890</v>
      </c>
      <c r="B8844" t="s">
        <v>20538</v>
      </c>
    </row>
    <row r="8845" spans="1:2">
      <c r="A8845">
        <v>13891</v>
      </c>
      <c r="B8845" t="s">
        <v>20539</v>
      </c>
    </row>
    <row r="8846" spans="1:2">
      <c r="A8846">
        <v>13892</v>
      </c>
      <c r="B8846" t="s">
        <v>20540</v>
      </c>
    </row>
    <row r="8847" spans="1:2">
      <c r="A8847">
        <v>13893</v>
      </c>
      <c r="B8847" t="s">
        <v>20541</v>
      </c>
    </row>
    <row r="8848" spans="1:2">
      <c r="A8848">
        <v>13894</v>
      </c>
      <c r="B8848" t="s">
        <v>20542</v>
      </c>
    </row>
    <row r="8849" spans="1:2">
      <c r="A8849">
        <v>13895</v>
      </c>
      <c r="B8849" t="s">
        <v>20543</v>
      </c>
    </row>
    <row r="8850" spans="1:2">
      <c r="A8850">
        <v>13896</v>
      </c>
      <c r="B8850" t="s">
        <v>20544</v>
      </c>
    </row>
    <row r="8851" spans="1:2">
      <c r="A8851">
        <v>13897</v>
      </c>
      <c r="B8851" t="s">
        <v>20545</v>
      </c>
    </row>
    <row r="8852" spans="1:2">
      <c r="A8852">
        <v>13898</v>
      </c>
      <c r="B8852" t="s">
        <v>20546</v>
      </c>
    </row>
    <row r="8853" spans="1:2">
      <c r="A8853">
        <v>13899</v>
      </c>
      <c r="B8853">
        <v>1128</v>
      </c>
    </row>
    <row r="8854" spans="1:2">
      <c r="A8854">
        <v>13900</v>
      </c>
      <c r="B8854">
        <v>1411</v>
      </c>
    </row>
    <row r="8855" spans="1:2">
      <c r="A8855">
        <v>13901</v>
      </c>
      <c r="B8855">
        <v>1148</v>
      </c>
    </row>
    <row r="8856" spans="1:2">
      <c r="A8856">
        <v>13902</v>
      </c>
      <c r="B8856" t="s">
        <v>20547</v>
      </c>
    </row>
    <row r="8857" spans="1:2">
      <c r="A8857">
        <v>13903</v>
      </c>
      <c r="B8857" t="s">
        <v>634</v>
      </c>
    </row>
    <row r="8858" spans="1:2">
      <c r="A8858">
        <v>13904</v>
      </c>
      <c r="B8858">
        <v>1350</v>
      </c>
    </row>
    <row r="8859" spans="1:2">
      <c r="A8859">
        <v>13905</v>
      </c>
      <c r="B8859" t="s">
        <v>20548</v>
      </c>
    </row>
    <row r="8860" spans="1:2">
      <c r="A8860">
        <v>13906</v>
      </c>
      <c r="B8860" t="s">
        <v>20549</v>
      </c>
    </row>
    <row r="8861" spans="1:2">
      <c r="A8861">
        <v>13907</v>
      </c>
      <c r="B8861" t="s">
        <v>20550</v>
      </c>
    </row>
    <row r="8862" spans="1:2">
      <c r="A8862">
        <v>13908</v>
      </c>
      <c r="B8862" t="s">
        <v>20551</v>
      </c>
    </row>
    <row r="8863" spans="1:2">
      <c r="A8863">
        <v>13909</v>
      </c>
      <c r="B8863" t="s">
        <v>20552</v>
      </c>
    </row>
    <row r="8864" spans="1:2">
      <c r="A8864">
        <v>13910</v>
      </c>
      <c r="B8864" t="s">
        <v>20553</v>
      </c>
    </row>
    <row r="8865" spans="1:2">
      <c r="A8865">
        <v>13911</v>
      </c>
      <c r="B8865" t="s">
        <v>20554</v>
      </c>
    </row>
    <row r="8866" spans="1:2">
      <c r="A8866">
        <v>13912</v>
      </c>
      <c r="B8866" t="s">
        <v>20555</v>
      </c>
    </row>
    <row r="8867" spans="1:2">
      <c r="A8867">
        <v>13913</v>
      </c>
      <c r="B8867" t="s">
        <v>20556</v>
      </c>
    </row>
    <row r="8868" spans="1:2">
      <c r="A8868">
        <v>13914</v>
      </c>
      <c r="B8868" t="s">
        <v>20557</v>
      </c>
    </row>
    <row r="8869" spans="1:2">
      <c r="A8869">
        <v>13915</v>
      </c>
      <c r="B8869" t="s">
        <v>20558</v>
      </c>
    </row>
    <row r="8870" spans="1:2">
      <c r="A8870">
        <v>13916</v>
      </c>
      <c r="B8870" t="s">
        <v>20559</v>
      </c>
    </row>
    <row r="8871" spans="1:2">
      <c r="A8871">
        <v>13917</v>
      </c>
      <c r="B8871" t="s">
        <v>20560</v>
      </c>
    </row>
    <row r="8872" spans="1:2">
      <c r="A8872">
        <v>13918</v>
      </c>
      <c r="B8872" t="s">
        <v>20561</v>
      </c>
    </row>
    <row r="8873" spans="1:2">
      <c r="A8873">
        <v>13919</v>
      </c>
      <c r="B8873" t="s">
        <v>20562</v>
      </c>
    </row>
    <row r="8874" spans="1:2">
      <c r="A8874">
        <v>13920</v>
      </c>
      <c r="B8874" t="s">
        <v>20563</v>
      </c>
    </row>
    <row r="8875" spans="1:2">
      <c r="A8875">
        <v>13921</v>
      </c>
      <c r="B8875" t="s">
        <v>20564</v>
      </c>
    </row>
    <row r="8876" spans="1:2">
      <c r="A8876">
        <v>13922</v>
      </c>
      <c r="B8876" t="s">
        <v>20565</v>
      </c>
    </row>
    <row r="8877" spans="1:2">
      <c r="A8877">
        <v>13923</v>
      </c>
      <c r="B8877" t="s">
        <v>20566</v>
      </c>
    </row>
    <row r="8878" spans="1:2">
      <c r="A8878">
        <v>13924</v>
      </c>
      <c r="B8878" t="s">
        <v>20567</v>
      </c>
    </row>
    <row r="8879" spans="1:2">
      <c r="A8879">
        <v>13925</v>
      </c>
      <c r="B8879" t="s">
        <v>20568</v>
      </c>
    </row>
    <row r="8880" spans="1:2">
      <c r="A8880">
        <v>13926</v>
      </c>
      <c r="B8880" t="s">
        <v>20569</v>
      </c>
    </row>
    <row r="8881" spans="1:2">
      <c r="A8881">
        <v>13927</v>
      </c>
      <c r="B8881" t="s">
        <v>20570</v>
      </c>
    </row>
    <row r="8882" spans="1:2">
      <c r="A8882">
        <v>13928</v>
      </c>
      <c r="B8882" t="s">
        <v>20571</v>
      </c>
    </row>
    <row r="8883" spans="1:2">
      <c r="A8883">
        <v>13929</v>
      </c>
      <c r="B8883" t="s">
        <v>20572</v>
      </c>
    </row>
    <row r="8884" spans="1:2">
      <c r="A8884">
        <v>13930</v>
      </c>
      <c r="B8884" t="s">
        <v>20573</v>
      </c>
    </row>
    <row r="8885" spans="1:2">
      <c r="A8885">
        <v>13931</v>
      </c>
      <c r="B8885" t="s">
        <v>20574</v>
      </c>
    </row>
    <row r="8886" spans="1:2">
      <c r="A8886">
        <v>13932</v>
      </c>
      <c r="B8886" t="s">
        <v>20575</v>
      </c>
    </row>
    <row r="8887" spans="1:2">
      <c r="A8887">
        <v>13933</v>
      </c>
      <c r="B8887" t="s">
        <v>20576</v>
      </c>
    </row>
    <row r="8888" spans="1:2">
      <c r="A8888">
        <v>13934</v>
      </c>
      <c r="B8888" t="s">
        <v>20577</v>
      </c>
    </row>
    <row r="8889" spans="1:2">
      <c r="A8889">
        <v>13935</v>
      </c>
      <c r="B8889" t="s">
        <v>20578</v>
      </c>
    </row>
    <row r="8890" spans="1:2">
      <c r="A8890">
        <v>13936</v>
      </c>
      <c r="B8890" t="s">
        <v>20579</v>
      </c>
    </row>
    <row r="8891" spans="1:2">
      <c r="A8891">
        <v>13937</v>
      </c>
      <c r="B8891" t="s">
        <v>20580</v>
      </c>
    </row>
    <row r="8892" spans="1:2">
      <c r="A8892">
        <v>13938</v>
      </c>
      <c r="B8892" t="s">
        <v>20581</v>
      </c>
    </row>
    <row r="8893" spans="1:2">
      <c r="A8893">
        <v>13939</v>
      </c>
      <c r="B8893" t="s">
        <v>20582</v>
      </c>
    </row>
    <row r="8894" spans="1:2">
      <c r="A8894">
        <v>13940</v>
      </c>
      <c r="B8894" t="s">
        <v>20583</v>
      </c>
    </row>
    <row r="8895" spans="1:2">
      <c r="A8895">
        <v>13941</v>
      </c>
      <c r="B8895" t="s">
        <v>20584</v>
      </c>
    </row>
    <row r="8896" spans="1:2">
      <c r="A8896">
        <v>13942</v>
      </c>
      <c r="B8896" t="s">
        <v>20585</v>
      </c>
    </row>
    <row r="8897" spans="1:2">
      <c r="A8897">
        <v>13943</v>
      </c>
      <c r="B8897" t="s">
        <v>20586</v>
      </c>
    </row>
    <row r="8898" spans="1:2">
      <c r="A8898">
        <v>13944</v>
      </c>
      <c r="B8898" t="s">
        <v>20587</v>
      </c>
    </row>
    <row r="8899" spans="1:2">
      <c r="A8899">
        <v>13945</v>
      </c>
      <c r="B8899" t="s">
        <v>20588</v>
      </c>
    </row>
    <row r="8900" spans="1:2">
      <c r="A8900">
        <v>13946</v>
      </c>
      <c r="B8900" t="s">
        <v>20589</v>
      </c>
    </row>
    <row r="8901" spans="1:2">
      <c r="A8901">
        <v>13947</v>
      </c>
      <c r="B8901" t="s">
        <v>20590</v>
      </c>
    </row>
    <row r="8902" spans="1:2">
      <c r="A8902">
        <v>13948</v>
      </c>
      <c r="B8902" t="s">
        <v>20591</v>
      </c>
    </row>
    <row r="8903" spans="1:2">
      <c r="A8903">
        <v>13949</v>
      </c>
      <c r="B8903" t="s">
        <v>20592</v>
      </c>
    </row>
    <row r="8904" spans="1:2">
      <c r="A8904">
        <v>13950</v>
      </c>
      <c r="B8904" t="s">
        <v>20593</v>
      </c>
    </row>
    <row r="8905" spans="1:2">
      <c r="A8905">
        <v>13951</v>
      </c>
      <c r="B8905" t="s">
        <v>20594</v>
      </c>
    </row>
    <row r="8906" spans="1:2">
      <c r="A8906">
        <v>13952</v>
      </c>
      <c r="B8906" t="s">
        <v>20595</v>
      </c>
    </row>
    <row r="8907" spans="1:2">
      <c r="A8907">
        <v>13953</v>
      </c>
      <c r="B8907" t="s">
        <v>20596</v>
      </c>
    </row>
    <row r="8908" spans="1:2">
      <c r="A8908">
        <v>13954</v>
      </c>
      <c r="B8908" t="s">
        <v>20597</v>
      </c>
    </row>
    <row r="8909" spans="1:2">
      <c r="A8909">
        <v>13955</v>
      </c>
      <c r="B8909" t="s">
        <v>20598</v>
      </c>
    </row>
    <row r="8910" spans="1:2">
      <c r="A8910">
        <v>13956</v>
      </c>
      <c r="B8910" t="s">
        <v>20599</v>
      </c>
    </row>
    <row r="8911" spans="1:2">
      <c r="A8911">
        <v>13957</v>
      </c>
      <c r="B8911" t="s">
        <v>20600</v>
      </c>
    </row>
    <row r="8912" spans="1:2">
      <c r="A8912">
        <v>13958</v>
      </c>
      <c r="B8912" t="s">
        <v>20601</v>
      </c>
    </row>
    <row r="8913" spans="1:2">
      <c r="A8913">
        <v>13959</v>
      </c>
      <c r="B8913" t="s">
        <v>20602</v>
      </c>
    </row>
    <row r="8914" spans="1:2">
      <c r="A8914">
        <v>13960</v>
      </c>
      <c r="B8914" t="s">
        <v>20603</v>
      </c>
    </row>
    <row r="8915" spans="1:2">
      <c r="A8915">
        <v>13961</v>
      </c>
      <c r="B8915" t="s">
        <v>20604</v>
      </c>
    </row>
    <row r="8916" spans="1:2">
      <c r="A8916">
        <v>13962</v>
      </c>
      <c r="B8916" t="s">
        <v>230</v>
      </c>
    </row>
    <row r="8917" spans="1:2">
      <c r="A8917">
        <v>13963</v>
      </c>
      <c r="B8917" t="s">
        <v>20605</v>
      </c>
    </row>
    <row r="8918" spans="1:2">
      <c r="A8918">
        <v>13964</v>
      </c>
      <c r="B8918" t="s">
        <v>20606</v>
      </c>
    </row>
    <row r="8919" spans="1:2">
      <c r="A8919">
        <v>13965</v>
      </c>
      <c r="B8919" t="s">
        <v>20607</v>
      </c>
    </row>
    <row r="8920" spans="1:2">
      <c r="A8920">
        <v>13966</v>
      </c>
      <c r="B8920" t="s">
        <v>20608</v>
      </c>
    </row>
    <row r="8921" spans="1:2">
      <c r="A8921">
        <v>13967</v>
      </c>
      <c r="B8921" t="s">
        <v>20609</v>
      </c>
    </row>
    <row r="8922" spans="1:2">
      <c r="A8922">
        <v>13968</v>
      </c>
      <c r="B8922" t="s">
        <v>20610</v>
      </c>
    </row>
    <row r="8923" spans="1:2">
      <c r="A8923">
        <v>13969</v>
      </c>
      <c r="B8923" t="s">
        <v>20611</v>
      </c>
    </row>
    <row r="8924" spans="1:2">
      <c r="A8924">
        <v>13970</v>
      </c>
      <c r="B8924" t="s">
        <v>20612</v>
      </c>
    </row>
    <row r="8925" spans="1:2">
      <c r="A8925">
        <v>13971</v>
      </c>
      <c r="B8925" t="s">
        <v>20613</v>
      </c>
    </row>
    <row r="8926" spans="1:2">
      <c r="A8926">
        <v>13972</v>
      </c>
      <c r="B8926" t="s">
        <v>20614</v>
      </c>
    </row>
    <row r="8927" spans="1:2">
      <c r="A8927">
        <v>13973</v>
      </c>
      <c r="B8927" t="s">
        <v>20615</v>
      </c>
    </row>
    <row r="8928" spans="1:2">
      <c r="A8928">
        <v>13974</v>
      </c>
      <c r="B8928" t="s">
        <v>20616</v>
      </c>
    </row>
    <row r="8929" spans="1:2">
      <c r="A8929">
        <v>13975</v>
      </c>
      <c r="B8929" t="s">
        <v>20617</v>
      </c>
    </row>
    <row r="8930" spans="1:2">
      <c r="A8930">
        <v>13976</v>
      </c>
      <c r="B8930" t="s">
        <v>20618</v>
      </c>
    </row>
    <row r="8931" spans="1:2">
      <c r="A8931">
        <v>13977</v>
      </c>
      <c r="B8931" t="s">
        <v>20619</v>
      </c>
    </row>
    <row r="8932" spans="1:2">
      <c r="A8932">
        <v>13978</v>
      </c>
      <c r="B8932" t="s">
        <v>20620</v>
      </c>
    </row>
    <row r="8933" spans="1:2">
      <c r="A8933">
        <v>13979</v>
      </c>
      <c r="B8933" t="s">
        <v>20621</v>
      </c>
    </row>
    <row r="8934" spans="1:2">
      <c r="A8934">
        <v>13980</v>
      </c>
      <c r="B8934" t="s">
        <v>20622</v>
      </c>
    </row>
    <row r="8935" spans="1:2">
      <c r="A8935">
        <v>13981</v>
      </c>
      <c r="B8935" t="s">
        <v>20623</v>
      </c>
    </row>
    <row r="8936" spans="1:2">
      <c r="A8936">
        <v>13982</v>
      </c>
      <c r="B8936" t="s">
        <v>20624</v>
      </c>
    </row>
    <row r="8937" spans="1:2">
      <c r="A8937">
        <v>13983</v>
      </c>
      <c r="B8937" t="s">
        <v>745</v>
      </c>
    </row>
    <row r="8938" spans="1:2">
      <c r="A8938">
        <v>13984</v>
      </c>
      <c r="B8938" t="s">
        <v>20625</v>
      </c>
    </row>
    <row r="8939" spans="1:2">
      <c r="A8939">
        <v>13985</v>
      </c>
      <c r="B8939" t="s">
        <v>20626</v>
      </c>
    </row>
    <row r="8940" spans="1:2">
      <c r="A8940">
        <v>13986</v>
      </c>
      <c r="B8940" t="s">
        <v>20627</v>
      </c>
    </row>
    <row r="8941" spans="1:2">
      <c r="A8941">
        <v>13987</v>
      </c>
      <c r="B8941" t="s">
        <v>20628</v>
      </c>
    </row>
    <row r="8942" spans="1:2">
      <c r="A8942">
        <v>13988</v>
      </c>
      <c r="B8942" t="s">
        <v>20629</v>
      </c>
    </row>
    <row r="8943" spans="1:2">
      <c r="A8943">
        <v>13989</v>
      </c>
      <c r="B8943" t="s">
        <v>20630</v>
      </c>
    </row>
    <row r="8944" spans="1:2">
      <c r="A8944">
        <v>13990</v>
      </c>
      <c r="B8944" t="s">
        <v>20631</v>
      </c>
    </row>
    <row r="8945" spans="1:2">
      <c r="A8945">
        <v>13991</v>
      </c>
      <c r="B8945" t="s">
        <v>20632</v>
      </c>
    </row>
    <row r="8946" spans="1:2">
      <c r="A8946">
        <v>13992</v>
      </c>
      <c r="B8946" t="s">
        <v>20633</v>
      </c>
    </row>
    <row r="8947" spans="1:2">
      <c r="A8947">
        <v>13993</v>
      </c>
      <c r="B8947" t="s">
        <v>20634</v>
      </c>
    </row>
    <row r="8948" spans="1:2">
      <c r="A8948">
        <v>13994</v>
      </c>
      <c r="B8948" t="s">
        <v>20635</v>
      </c>
    </row>
    <row r="8949" spans="1:2">
      <c r="A8949">
        <v>13995</v>
      </c>
      <c r="B8949" t="s">
        <v>20636</v>
      </c>
    </row>
    <row r="8950" spans="1:2">
      <c r="A8950">
        <v>13996</v>
      </c>
      <c r="B8950" t="s">
        <v>20637</v>
      </c>
    </row>
    <row r="8951" spans="1:2">
      <c r="A8951">
        <v>13997</v>
      </c>
      <c r="B8951" t="s">
        <v>20638</v>
      </c>
    </row>
    <row r="8952" spans="1:2">
      <c r="A8952">
        <v>13998</v>
      </c>
      <c r="B8952" t="s">
        <v>20639</v>
      </c>
    </row>
    <row r="8953" spans="1:2">
      <c r="A8953">
        <v>13999</v>
      </c>
      <c r="B8953" t="s">
        <v>20640</v>
      </c>
    </row>
    <row r="8954" spans="1:2">
      <c r="A8954">
        <v>14000</v>
      </c>
      <c r="B8954" t="s">
        <v>20641</v>
      </c>
    </row>
    <row r="8955" spans="1:2">
      <c r="A8955">
        <v>14001</v>
      </c>
      <c r="B8955" t="s">
        <v>20642</v>
      </c>
    </row>
    <row r="8956" spans="1:2">
      <c r="A8956">
        <v>14002</v>
      </c>
      <c r="B8956" t="s">
        <v>20643</v>
      </c>
    </row>
    <row r="8957" spans="1:2">
      <c r="A8957">
        <v>14003</v>
      </c>
      <c r="B8957" t="s">
        <v>20644</v>
      </c>
    </row>
    <row r="8958" spans="1:2">
      <c r="A8958">
        <v>14004</v>
      </c>
      <c r="B8958" t="s">
        <v>20645</v>
      </c>
    </row>
    <row r="8959" spans="1:2">
      <c r="A8959">
        <v>14005</v>
      </c>
      <c r="B8959" t="s">
        <v>20646</v>
      </c>
    </row>
    <row r="8960" spans="1:2">
      <c r="A8960">
        <v>14006</v>
      </c>
      <c r="B8960" t="s">
        <v>20647</v>
      </c>
    </row>
    <row r="8961" spans="1:2">
      <c r="A8961">
        <v>14007</v>
      </c>
      <c r="B8961" t="s">
        <v>20648</v>
      </c>
    </row>
    <row r="8962" spans="1:2">
      <c r="A8962">
        <v>14008</v>
      </c>
      <c r="B8962" t="s">
        <v>20649</v>
      </c>
    </row>
    <row r="8963" spans="1:2">
      <c r="A8963">
        <v>14009</v>
      </c>
      <c r="B8963" t="s">
        <v>20650</v>
      </c>
    </row>
    <row r="8964" spans="1:2">
      <c r="A8964">
        <v>14010</v>
      </c>
      <c r="B8964" t="s">
        <v>20651</v>
      </c>
    </row>
    <row r="8965" spans="1:2">
      <c r="A8965">
        <v>14011</v>
      </c>
      <c r="B8965" t="s">
        <v>20652</v>
      </c>
    </row>
    <row r="8966" spans="1:2">
      <c r="A8966">
        <v>14012</v>
      </c>
      <c r="B8966" t="s">
        <v>20653</v>
      </c>
    </row>
    <row r="8967" spans="1:2">
      <c r="A8967">
        <v>14013</v>
      </c>
      <c r="B8967" t="s">
        <v>20654</v>
      </c>
    </row>
    <row r="8968" spans="1:2">
      <c r="A8968">
        <v>14014</v>
      </c>
      <c r="B8968" t="s">
        <v>20655</v>
      </c>
    </row>
    <row r="8969" spans="1:2">
      <c r="A8969">
        <v>14015</v>
      </c>
      <c r="B8969" t="s">
        <v>20656</v>
      </c>
    </row>
    <row r="8970" spans="1:2">
      <c r="A8970">
        <v>14016</v>
      </c>
      <c r="B8970" t="s">
        <v>20657</v>
      </c>
    </row>
    <row r="8971" spans="1:2">
      <c r="A8971">
        <v>14017</v>
      </c>
      <c r="B8971" t="s">
        <v>20658</v>
      </c>
    </row>
    <row r="8972" spans="1:2">
      <c r="A8972">
        <v>14018</v>
      </c>
      <c r="B8972" t="s">
        <v>20659</v>
      </c>
    </row>
    <row r="8973" spans="1:2">
      <c r="A8973">
        <v>14019</v>
      </c>
      <c r="B8973" t="s">
        <v>20660</v>
      </c>
    </row>
    <row r="8974" spans="1:2">
      <c r="A8974">
        <v>14020</v>
      </c>
      <c r="B8974" t="s">
        <v>20661</v>
      </c>
    </row>
    <row r="8975" spans="1:2">
      <c r="A8975">
        <v>14021</v>
      </c>
      <c r="B8975" t="s">
        <v>20662</v>
      </c>
    </row>
    <row r="8976" spans="1:2">
      <c r="A8976">
        <v>14022</v>
      </c>
      <c r="B8976" t="s">
        <v>20663</v>
      </c>
    </row>
    <row r="8977" spans="1:2">
      <c r="A8977">
        <v>14023</v>
      </c>
      <c r="B8977" t="s">
        <v>20664</v>
      </c>
    </row>
    <row r="8978" spans="1:2">
      <c r="A8978">
        <v>14024</v>
      </c>
      <c r="B8978" t="s">
        <v>20665</v>
      </c>
    </row>
    <row r="8979" spans="1:2">
      <c r="A8979">
        <v>14025</v>
      </c>
      <c r="B8979" t="s">
        <v>20666</v>
      </c>
    </row>
    <row r="8980" spans="1:2">
      <c r="A8980">
        <v>14026</v>
      </c>
      <c r="B8980" t="s">
        <v>20667</v>
      </c>
    </row>
    <row r="8981" spans="1:2">
      <c r="A8981">
        <v>14027</v>
      </c>
      <c r="B8981" t="s">
        <v>20668</v>
      </c>
    </row>
    <row r="8982" spans="1:2">
      <c r="A8982">
        <v>14028</v>
      </c>
      <c r="B8982" t="s">
        <v>20669</v>
      </c>
    </row>
    <row r="8983" spans="1:2">
      <c r="A8983">
        <v>14029</v>
      </c>
      <c r="B8983" t="s">
        <v>20670</v>
      </c>
    </row>
    <row r="8984" spans="1:2">
      <c r="A8984">
        <v>14030</v>
      </c>
      <c r="B8984" t="s">
        <v>20671</v>
      </c>
    </row>
    <row r="8985" spans="1:2">
      <c r="A8985">
        <v>14031</v>
      </c>
      <c r="B8985" t="s">
        <v>20672</v>
      </c>
    </row>
    <row r="8986" spans="1:2">
      <c r="A8986">
        <v>14032</v>
      </c>
      <c r="B8986" t="s">
        <v>20673</v>
      </c>
    </row>
    <row r="8987" spans="1:2">
      <c r="A8987">
        <v>14033</v>
      </c>
      <c r="B8987" t="s">
        <v>20674</v>
      </c>
    </row>
    <row r="8988" spans="1:2">
      <c r="A8988">
        <v>14034</v>
      </c>
      <c r="B8988" t="s">
        <v>20675</v>
      </c>
    </row>
    <row r="8989" spans="1:2">
      <c r="A8989">
        <v>14035</v>
      </c>
      <c r="B8989" t="s">
        <v>20676</v>
      </c>
    </row>
    <row r="8990" spans="1:2">
      <c r="A8990">
        <v>14036</v>
      </c>
      <c r="B8990" t="s">
        <v>20677</v>
      </c>
    </row>
    <row r="8991" spans="1:2">
      <c r="A8991">
        <v>14037</v>
      </c>
      <c r="B8991" t="s">
        <v>20678</v>
      </c>
    </row>
    <row r="8992" spans="1:2">
      <c r="A8992">
        <v>14038</v>
      </c>
      <c r="B8992" t="s">
        <v>20679</v>
      </c>
    </row>
    <row r="8993" spans="1:2">
      <c r="A8993">
        <v>14039</v>
      </c>
      <c r="B8993" t="s">
        <v>20680</v>
      </c>
    </row>
    <row r="8994" spans="1:2">
      <c r="A8994">
        <v>14040</v>
      </c>
      <c r="B8994" t="s">
        <v>20681</v>
      </c>
    </row>
    <row r="8995" spans="1:2">
      <c r="A8995">
        <v>14041</v>
      </c>
      <c r="B8995" t="s">
        <v>20682</v>
      </c>
    </row>
    <row r="8996" spans="1:2">
      <c r="A8996">
        <v>14042</v>
      </c>
      <c r="B8996" t="s">
        <v>20683</v>
      </c>
    </row>
    <row r="8997" spans="1:2">
      <c r="A8997">
        <v>14043</v>
      </c>
      <c r="B8997" t="s">
        <v>20684</v>
      </c>
    </row>
    <row r="8998" spans="1:2">
      <c r="A8998">
        <v>14044</v>
      </c>
      <c r="B8998" t="s">
        <v>20685</v>
      </c>
    </row>
    <row r="8999" spans="1:2">
      <c r="A8999">
        <v>14045</v>
      </c>
      <c r="B8999" t="s">
        <v>20686</v>
      </c>
    </row>
    <row r="9000" spans="1:2">
      <c r="A9000">
        <v>14046</v>
      </c>
      <c r="B9000" t="s">
        <v>20687</v>
      </c>
    </row>
    <row r="9001" spans="1:2">
      <c r="A9001">
        <v>14047</v>
      </c>
      <c r="B9001" t="s">
        <v>20688</v>
      </c>
    </row>
    <row r="9002" spans="1:2">
      <c r="A9002">
        <v>14048</v>
      </c>
      <c r="B9002" t="s">
        <v>20689</v>
      </c>
    </row>
    <row r="9003" spans="1:2">
      <c r="A9003">
        <v>14049</v>
      </c>
      <c r="B9003" t="s">
        <v>20690</v>
      </c>
    </row>
    <row r="9004" spans="1:2">
      <c r="A9004">
        <v>14050</v>
      </c>
      <c r="B9004" t="s">
        <v>20691</v>
      </c>
    </row>
    <row r="9005" spans="1:2">
      <c r="A9005">
        <v>14051</v>
      </c>
      <c r="B9005" t="s">
        <v>20692</v>
      </c>
    </row>
    <row r="9006" spans="1:2">
      <c r="A9006">
        <v>14052</v>
      </c>
      <c r="B9006" t="s">
        <v>20693</v>
      </c>
    </row>
    <row r="9007" spans="1:2">
      <c r="A9007">
        <v>14053</v>
      </c>
      <c r="B9007" t="s">
        <v>20694</v>
      </c>
    </row>
    <row r="9008" spans="1:2">
      <c r="A9008">
        <v>14054</v>
      </c>
      <c r="B9008" t="s">
        <v>20695</v>
      </c>
    </row>
    <row r="9009" spans="1:2">
      <c r="A9009">
        <v>14055</v>
      </c>
      <c r="B9009" t="s">
        <v>20696</v>
      </c>
    </row>
    <row r="9010" spans="1:2">
      <c r="A9010">
        <v>14056</v>
      </c>
      <c r="B9010" t="s">
        <v>20697</v>
      </c>
    </row>
    <row r="9011" spans="1:2">
      <c r="A9011">
        <v>14057</v>
      </c>
      <c r="B9011" t="s">
        <v>20698</v>
      </c>
    </row>
    <row r="9012" spans="1:2">
      <c r="A9012">
        <v>14058</v>
      </c>
      <c r="B9012" t="s">
        <v>20699</v>
      </c>
    </row>
    <row r="9013" spans="1:2">
      <c r="A9013">
        <v>14059</v>
      </c>
      <c r="B9013" t="s">
        <v>20700</v>
      </c>
    </row>
    <row r="9014" spans="1:2">
      <c r="A9014">
        <v>14060</v>
      </c>
      <c r="B9014" t="s">
        <v>20701</v>
      </c>
    </row>
    <row r="9015" spans="1:2">
      <c r="A9015">
        <v>14061</v>
      </c>
      <c r="B9015" t="s">
        <v>20702</v>
      </c>
    </row>
    <row r="9016" spans="1:2">
      <c r="A9016">
        <v>14062</v>
      </c>
      <c r="B9016" t="s">
        <v>20703</v>
      </c>
    </row>
    <row r="9017" spans="1:2">
      <c r="A9017">
        <v>14063</v>
      </c>
      <c r="B9017" t="s">
        <v>20704</v>
      </c>
    </row>
    <row r="9018" spans="1:2">
      <c r="A9018">
        <v>14064</v>
      </c>
      <c r="B9018" t="s">
        <v>20705</v>
      </c>
    </row>
    <row r="9019" spans="1:2">
      <c r="A9019">
        <v>14065</v>
      </c>
      <c r="B9019" t="s">
        <v>20706</v>
      </c>
    </row>
    <row r="9020" spans="1:2">
      <c r="A9020">
        <v>14066</v>
      </c>
      <c r="B9020" t="s">
        <v>20707</v>
      </c>
    </row>
    <row r="9021" spans="1:2">
      <c r="A9021">
        <v>14067</v>
      </c>
      <c r="B9021" t="s">
        <v>20708</v>
      </c>
    </row>
    <row r="9022" spans="1:2">
      <c r="A9022">
        <v>14068</v>
      </c>
      <c r="B9022" t="s">
        <v>20709</v>
      </c>
    </row>
    <row r="9023" spans="1:2">
      <c r="A9023">
        <v>14069</v>
      </c>
      <c r="B9023" t="s">
        <v>20710</v>
      </c>
    </row>
    <row r="9024" spans="1:2">
      <c r="A9024">
        <v>14070</v>
      </c>
      <c r="B9024" t="s">
        <v>20711</v>
      </c>
    </row>
    <row r="9025" spans="1:2">
      <c r="A9025">
        <v>14071</v>
      </c>
      <c r="B9025" t="s">
        <v>20712</v>
      </c>
    </row>
    <row r="9026" spans="1:2">
      <c r="A9026">
        <v>14072</v>
      </c>
      <c r="B9026" t="s">
        <v>20713</v>
      </c>
    </row>
    <row r="9027" spans="1:2">
      <c r="A9027">
        <v>14073</v>
      </c>
      <c r="B9027" t="s">
        <v>20714</v>
      </c>
    </row>
    <row r="9028" spans="1:2">
      <c r="A9028">
        <v>14074</v>
      </c>
      <c r="B9028" t="s">
        <v>20715</v>
      </c>
    </row>
    <row r="9029" spans="1:2">
      <c r="A9029">
        <v>14075</v>
      </c>
      <c r="B9029" t="s">
        <v>20716</v>
      </c>
    </row>
    <row r="9030" spans="1:2">
      <c r="A9030">
        <v>14076</v>
      </c>
      <c r="B9030" t="s">
        <v>20717</v>
      </c>
    </row>
    <row r="9031" spans="1:2">
      <c r="A9031">
        <v>14077</v>
      </c>
      <c r="B9031" t="s">
        <v>20718</v>
      </c>
    </row>
    <row r="9032" spans="1:2">
      <c r="A9032">
        <v>14078</v>
      </c>
      <c r="B9032" t="s">
        <v>20719</v>
      </c>
    </row>
    <row r="9033" spans="1:2">
      <c r="A9033">
        <v>14079</v>
      </c>
      <c r="B9033" t="s">
        <v>20720</v>
      </c>
    </row>
    <row r="9034" spans="1:2">
      <c r="A9034">
        <v>14080</v>
      </c>
      <c r="B9034" t="s">
        <v>20721</v>
      </c>
    </row>
    <row r="9035" spans="1:2">
      <c r="A9035">
        <v>14081</v>
      </c>
      <c r="B9035" t="s">
        <v>20722</v>
      </c>
    </row>
    <row r="9036" spans="1:2">
      <c r="A9036">
        <v>14082</v>
      </c>
      <c r="B9036" t="s">
        <v>20723</v>
      </c>
    </row>
    <row r="9037" spans="1:2">
      <c r="A9037">
        <v>14083</v>
      </c>
      <c r="B9037" t="s">
        <v>20724</v>
      </c>
    </row>
    <row r="9038" spans="1:2">
      <c r="A9038">
        <v>14084</v>
      </c>
      <c r="B9038" t="s">
        <v>20725</v>
      </c>
    </row>
    <row r="9039" spans="1:2">
      <c r="A9039">
        <v>14085</v>
      </c>
      <c r="B9039" t="s">
        <v>20726</v>
      </c>
    </row>
    <row r="9040" spans="1:2">
      <c r="A9040">
        <v>14086</v>
      </c>
      <c r="B9040" t="s">
        <v>20727</v>
      </c>
    </row>
    <row r="9041" spans="1:2">
      <c r="A9041">
        <v>14087</v>
      </c>
      <c r="B9041" t="s">
        <v>20728</v>
      </c>
    </row>
    <row r="9042" spans="1:2">
      <c r="A9042">
        <v>14088</v>
      </c>
      <c r="B9042" t="s">
        <v>20729</v>
      </c>
    </row>
    <row r="9043" spans="1:2">
      <c r="A9043">
        <v>14089</v>
      </c>
      <c r="B9043" t="s">
        <v>20730</v>
      </c>
    </row>
    <row r="9044" spans="1:2">
      <c r="A9044">
        <v>14090</v>
      </c>
      <c r="B9044" t="s">
        <v>20731</v>
      </c>
    </row>
    <row r="9045" spans="1:2">
      <c r="A9045">
        <v>14091</v>
      </c>
      <c r="B9045" t="s">
        <v>20732</v>
      </c>
    </row>
    <row r="9046" spans="1:2">
      <c r="A9046">
        <v>14092</v>
      </c>
      <c r="B9046" t="s">
        <v>20733</v>
      </c>
    </row>
    <row r="9047" spans="1:2">
      <c r="A9047">
        <v>14093</v>
      </c>
      <c r="B9047" t="s">
        <v>20734</v>
      </c>
    </row>
    <row r="9048" spans="1:2">
      <c r="A9048">
        <v>14094</v>
      </c>
      <c r="B9048" t="s">
        <v>20735</v>
      </c>
    </row>
    <row r="9049" spans="1:2">
      <c r="A9049">
        <v>14095</v>
      </c>
      <c r="B9049" t="s">
        <v>20736</v>
      </c>
    </row>
    <row r="9050" spans="1:2">
      <c r="A9050">
        <v>14096</v>
      </c>
      <c r="B9050" t="s">
        <v>20737</v>
      </c>
    </row>
    <row r="9051" spans="1:2">
      <c r="A9051">
        <v>14097</v>
      </c>
      <c r="B9051" t="s">
        <v>20738</v>
      </c>
    </row>
    <row r="9052" spans="1:2">
      <c r="A9052">
        <v>14098</v>
      </c>
      <c r="B9052" t="s">
        <v>20739</v>
      </c>
    </row>
    <row r="9053" spans="1:2">
      <c r="A9053">
        <v>14099</v>
      </c>
      <c r="B9053" t="s">
        <v>20740</v>
      </c>
    </row>
    <row r="9054" spans="1:2">
      <c r="A9054">
        <v>14100</v>
      </c>
      <c r="B9054" t="s">
        <v>20741</v>
      </c>
    </row>
    <row r="9055" spans="1:2">
      <c r="A9055">
        <v>14101</v>
      </c>
      <c r="B9055" t="s">
        <v>20742</v>
      </c>
    </row>
    <row r="9056" spans="1:2">
      <c r="A9056">
        <v>14102</v>
      </c>
      <c r="B9056" t="s">
        <v>1802</v>
      </c>
    </row>
    <row r="9057" spans="1:2">
      <c r="A9057">
        <v>14103</v>
      </c>
      <c r="B9057" t="s">
        <v>20743</v>
      </c>
    </row>
    <row r="9058" spans="1:2">
      <c r="A9058">
        <v>14104</v>
      </c>
      <c r="B9058" t="s">
        <v>20744</v>
      </c>
    </row>
    <row r="9059" spans="1:2">
      <c r="A9059">
        <v>14105</v>
      </c>
      <c r="B9059" t="s">
        <v>20745</v>
      </c>
    </row>
    <row r="9060" spans="1:2">
      <c r="A9060">
        <v>14106</v>
      </c>
      <c r="B9060" t="s">
        <v>20746</v>
      </c>
    </row>
    <row r="9061" spans="1:2">
      <c r="A9061">
        <v>14107</v>
      </c>
      <c r="B9061" t="s">
        <v>20747</v>
      </c>
    </row>
    <row r="9062" spans="1:2">
      <c r="A9062">
        <v>14108</v>
      </c>
      <c r="B9062" t="s">
        <v>20748</v>
      </c>
    </row>
    <row r="9063" spans="1:2">
      <c r="A9063">
        <v>14109</v>
      </c>
      <c r="B9063" t="s">
        <v>20749</v>
      </c>
    </row>
    <row r="9064" spans="1:2">
      <c r="A9064">
        <v>14110</v>
      </c>
      <c r="B9064" t="s">
        <v>20750</v>
      </c>
    </row>
    <row r="9065" spans="1:2">
      <c r="A9065">
        <v>14111</v>
      </c>
      <c r="B9065" t="s">
        <v>20751</v>
      </c>
    </row>
    <row r="9066" spans="1:2">
      <c r="A9066">
        <v>14112</v>
      </c>
      <c r="B9066" t="s">
        <v>20752</v>
      </c>
    </row>
    <row r="9067" spans="1:2">
      <c r="A9067">
        <v>14113</v>
      </c>
      <c r="B9067" t="s">
        <v>20753</v>
      </c>
    </row>
    <row r="9068" spans="1:2">
      <c r="A9068">
        <v>14114</v>
      </c>
      <c r="B9068" t="s">
        <v>20754</v>
      </c>
    </row>
    <row r="9069" spans="1:2">
      <c r="A9069">
        <v>14115</v>
      </c>
      <c r="B9069" t="s">
        <v>20755</v>
      </c>
    </row>
    <row r="9070" spans="1:2">
      <c r="A9070">
        <v>14116</v>
      </c>
      <c r="B9070" t="s">
        <v>20756</v>
      </c>
    </row>
    <row r="9071" spans="1:2">
      <c r="A9071">
        <v>14117</v>
      </c>
      <c r="B9071" t="s">
        <v>20757</v>
      </c>
    </row>
    <row r="9072" spans="1:2">
      <c r="A9072">
        <v>14118</v>
      </c>
      <c r="B9072" t="s">
        <v>20758</v>
      </c>
    </row>
    <row r="9073" spans="1:2">
      <c r="A9073">
        <v>14119</v>
      </c>
      <c r="B9073" t="s">
        <v>20759</v>
      </c>
    </row>
    <row r="9074" spans="1:2">
      <c r="A9074">
        <v>14120</v>
      </c>
      <c r="B9074" t="s">
        <v>20760</v>
      </c>
    </row>
    <row r="9075" spans="1:2">
      <c r="A9075">
        <v>14121</v>
      </c>
      <c r="B9075" t="s">
        <v>20761</v>
      </c>
    </row>
    <row r="9076" spans="1:2">
      <c r="A9076">
        <v>14122</v>
      </c>
      <c r="B9076" t="s">
        <v>20762</v>
      </c>
    </row>
    <row r="9077" spans="1:2">
      <c r="A9077">
        <v>14123</v>
      </c>
      <c r="B9077" t="s">
        <v>20763</v>
      </c>
    </row>
    <row r="9078" spans="1:2">
      <c r="A9078">
        <v>14124</v>
      </c>
      <c r="B9078" t="s">
        <v>20764</v>
      </c>
    </row>
    <row r="9079" spans="1:2">
      <c r="A9079">
        <v>14125</v>
      </c>
      <c r="B9079" t="s">
        <v>20765</v>
      </c>
    </row>
    <row r="9080" spans="1:2">
      <c r="A9080">
        <v>14126</v>
      </c>
      <c r="B9080" t="s">
        <v>20766</v>
      </c>
    </row>
    <row r="9081" spans="1:2">
      <c r="A9081">
        <v>14127</v>
      </c>
      <c r="B9081" t="s">
        <v>20767</v>
      </c>
    </row>
    <row r="9082" spans="1:2">
      <c r="A9082">
        <v>14128</v>
      </c>
      <c r="B9082" t="s">
        <v>20768</v>
      </c>
    </row>
    <row r="9083" spans="1:2">
      <c r="A9083">
        <v>14129</v>
      </c>
      <c r="B9083" t="s">
        <v>20769</v>
      </c>
    </row>
    <row r="9084" spans="1:2">
      <c r="A9084">
        <v>14130</v>
      </c>
      <c r="B9084" t="s">
        <v>20770</v>
      </c>
    </row>
    <row r="9085" spans="1:2">
      <c r="A9085">
        <v>14131</v>
      </c>
      <c r="B9085" t="s">
        <v>20771</v>
      </c>
    </row>
    <row r="9086" spans="1:2">
      <c r="A9086">
        <v>14132</v>
      </c>
      <c r="B9086" t="s">
        <v>20772</v>
      </c>
    </row>
    <row r="9087" spans="1:2">
      <c r="A9087">
        <v>14133</v>
      </c>
      <c r="B9087" t="s">
        <v>20773</v>
      </c>
    </row>
    <row r="9088" spans="1:2">
      <c r="A9088">
        <v>14134</v>
      </c>
      <c r="B9088" t="s">
        <v>20774</v>
      </c>
    </row>
    <row r="9089" spans="1:2">
      <c r="A9089">
        <v>14135</v>
      </c>
      <c r="B9089" t="s">
        <v>20775</v>
      </c>
    </row>
    <row r="9090" spans="1:2">
      <c r="A9090">
        <v>14136</v>
      </c>
      <c r="B9090" t="s">
        <v>20776</v>
      </c>
    </row>
    <row r="9091" spans="1:2">
      <c r="A9091">
        <v>14137</v>
      </c>
      <c r="B9091" t="s">
        <v>20777</v>
      </c>
    </row>
    <row r="9092" spans="1:2">
      <c r="A9092">
        <v>14138</v>
      </c>
      <c r="B9092" t="s">
        <v>20778</v>
      </c>
    </row>
    <row r="9093" spans="1:2">
      <c r="A9093">
        <v>14139</v>
      </c>
      <c r="B9093" t="s">
        <v>20779</v>
      </c>
    </row>
    <row r="9094" spans="1:2">
      <c r="A9094">
        <v>14140</v>
      </c>
      <c r="B9094" t="s">
        <v>20780</v>
      </c>
    </row>
    <row r="9095" spans="1:2">
      <c r="A9095">
        <v>14141</v>
      </c>
      <c r="B9095" t="s">
        <v>20781</v>
      </c>
    </row>
    <row r="9096" spans="1:2">
      <c r="A9096">
        <v>14142</v>
      </c>
      <c r="B9096" t="s">
        <v>20782</v>
      </c>
    </row>
    <row r="9097" spans="1:2">
      <c r="A9097">
        <v>14143</v>
      </c>
      <c r="B9097" t="s">
        <v>20783</v>
      </c>
    </row>
    <row r="9098" spans="1:2">
      <c r="A9098">
        <v>14144</v>
      </c>
      <c r="B9098" t="s">
        <v>20784</v>
      </c>
    </row>
    <row r="9099" spans="1:2">
      <c r="A9099">
        <v>14145</v>
      </c>
      <c r="B9099" t="s">
        <v>20785</v>
      </c>
    </row>
    <row r="9100" spans="1:2">
      <c r="A9100">
        <v>14146</v>
      </c>
      <c r="B9100" t="s">
        <v>20786</v>
      </c>
    </row>
    <row r="9101" spans="1:2">
      <c r="A9101">
        <v>14147</v>
      </c>
      <c r="B9101" t="s">
        <v>20787</v>
      </c>
    </row>
    <row r="9102" spans="1:2">
      <c r="A9102">
        <v>14148</v>
      </c>
      <c r="B9102" t="s">
        <v>20788</v>
      </c>
    </row>
    <row r="9103" spans="1:2">
      <c r="A9103">
        <v>14149</v>
      </c>
      <c r="B9103" t="s">
        <v>20789</v>
      </c>
    </row>
    <row r="9104" spans="1:2">
      <c r="A9104">
        <v>14150</v>
      </c>
      <c r="B9104" t="s">
        <v>20790</v>
      </c>
    </row>
    <row r="9105" spans="1:2">
      <c r="A9105">
        <v>14151</v>
      </c>
      <c r="B9105" t="s">
        <v>20791</v>
      </c>
    </row>
    <row r="9106" spans="1:2">
      <c r="A9106">
        <v>14152</v>
      </c>
      <c r="B9106" t="s">
        <v>20792</v>
      </c>
    </row>
    <row r="9107" spans="1:2">
      <c r="A9107">
        <v>14153</v>
      </c>
      <c r="B9107" t="s">
        <v>20793</v>
      </c>
    </row>
    <row r="9108" spans="1:2">
      <c r="A9108">
        <v>14154</v>
      </c>
      <c r="B9108" t="s">
        <v>20794</v>
      </c>
    </row>
    <row r="9109" spans="1:2">
      <c r="A9109">
        <v>14155</v>
      </c>
      <c r="B9109" t="s">
        <v>20795</v>
      </c>
    </row>
    <row r="9110" spans="1:2">
      <c r="A9110">
        <v>14156</v>
      </c>
      <c r="B9110" t="s">
        <v>20796</v>
      </c>
    </row>
    <row r="9111" spans="1:2">
      <c r="A9111">
        <v>14157</v>
      </c>
      <c r="B9111" t="s">
        <v>20797</v>
      </c>
    </row>
    <row r="9112" spans="1:2">
      <c r="A9112">
        <v>14158</v>
      </c>
      <c r="B9112" t="s">
        <v>20798</v>
      </c>
    </row>
    <row r="9113" spans="1:2">
      <c r="A9113">
        <v>14159</v>
      </c>
      <c r="B9113" t="s">
        <v>20799</v>
      </c>
    </row>
    <row r="9114" spans="1:2">
      <c r="A9114">
        <v>14160</v>
      </c>
      <c r="B9114" t="s">
        <v>20800</v>
      </c>
    </row>
    <row r="9115" spans="1:2">
      <c r="A9115">
        <v>14161</v>
      </c>
      <c r="B9115" t="s">
        <v>20801</v>
      </c>
    </row>
    <row r="9116" spans="1:2">
      <c r="A9116">
        <v>14162</v>
      </c>
      <c r="B9116" t="s">
        <v>20802</v>
      </c>
    </row>
    <row r="9117" spans="1:2">
      <c r="A9117">
        <v>14163</v>
      </c>
      <c r="B9117" t="s">
        <v>20803</v>
      </c>
    </row>
    <row r="9118" spans="1:2">
      <c r="A9118">
        <v>14164</v>
      </c>
      <c r="B9118" t="s">
        <v>20804</v>
      </c>
    </row>
    <row r="9119" spans="1:2">
      <c r="A9119">
        <v>14165</v>
      </c>
      <c r="B9119" t="s">
        <v>20805</v>
      </c>
    </row>
    <row r="9120" spans="1:2">
      <c r="A9120">
        <v>14166</v>
      </c>
      <c r="B9120" t="s">
        <v>20806</v>
      </c>
    </row>
    <row r="9121" spans="1:2">
      <c r="A9121">
        <v>14167</v>
      </c>
      <c r="B9121" t="s">
        <v>20807</v>
      </c>
    </row>
    <row r="9122" spans="1:2">
      <c r="A9122">
        <v>14168</v>
      </c>
      <c r="B9122" t="s">
        <v>20808</v>
      </c>
    </row>
    <row r="9123" spans="1:2">
      <c r="A9123">
        <v>14169</v>
      </c>
      <c r="B9123" t="s">
        <v>834</v>
      </c>
    </row>
    <row r="9124" spans="1:2">
      <c r="A9124">
        <v>14170</v>
      </c>
      <c r="B9124" t="s">
        <v>20809</v>
      </c>
    </row>
    <row r="9125" spans="1:2">
      <c r="A9125">
        <v>14171</v>
      </c>
      <c r="B9125" t="s">
        <v>20810</v>
      </c>
    </row>
    <row r="9126" spans="1:2">
      <c r="A9126">
        <v>14172</v>
      </c>
      <c r="B9126" t="s">
        <v>20811</v>
      </c>
    </row>
    <row r="9127" spans="1:2">
      <c r="A9127">
        <v>14173</v>
      </c>
      <c r="B9127" t="s">
        <v>20812</v>
      </c>
    </row>
    <row r="9128" spans="1:2">
      <c r="A9128">
        <v>14174</v>
      </c>
      <c r="B9128" t="s">
        <v>20813</v>
      </c>
    </row>
    <row r="9129" spans="1:2">
      <c r="A9129">
        <v>14175</v>
      </c>
      <c r="B9129" t="s">
        <v>20814</v>
      </c>
    </row>
    <row r="9130" spans="1:2">
      <c r="A9130">
        <v>14176</v>
      </c>
      <c r="B9130" t="s">
        <v>20815</v>
      </c>
    </row>
    <row r="9131" spans="1:2">
      <c r="A9131">
        <v>14177</v>
      </c>
      <c r="B9131" t="s">
        <v>20816</v>
      </c>
    </row>
    <row r="9132" spans="1:2">
      <c r="A9132">
        <v>14178</v>
      </c>
      <c r="B9132" t="s">
        <v>20817</v>
      </c>
    </row>
    <row r="9133" spans="1:2">
      <c r="A9133">
        <v>14179</v>
      </c>
      <c r="B9133" t="s">
        <v>20818</v>
      </c>
    </row>
    <row r="9134" spans="1:2">
      <c r="A9134">
        <v>14180</v>
      </c>
      <c r="B9134" t="s">
        <v>20819</v>
      </c>
    </row>
    <row r="9135" spans="1:2">
      <c r="A9135">
        <v>14181</v>
      </c>
      <c r="B9135" t="s">
        <v>20820</v>
      </c>
    </row>
    <row r="9136" spans="1:2">
      <c r="A9136">
        <v>14182</v>
      </c>
      <c r="B9136" t="s">
        <v>20821</v>
      </c>
    </row>
    <row r="9137" spans="1:2">
      <c r="A9137">
        <v>14183</v>
      </c>
      <c r="B9137" t="s">
        <v>20822</v>
      </c>
    </row>
    <row r="9138" spans="1:2">
      <c r="A9138">
        <v>14184</v>
      </c>
      <c r="B9138" t="s">
        <v>20823</v>
      </c>
    </row>
    <row r="9139" spans="1:2">
      <c r="A9139">
        <v>14185</v>
      </c>
      <c r="B9139" t="s">
        <v>20824</v>
      </c>
    </row>
    <row r="9140" spans="1:2">
      <c r="A9140">
        <v>14186</v>
      </c>
      <c r="B9140" t="s">
        <v>20825</v>
      </c>
    </row>
    <row r="9141" spans="1:2">
      <c r="A9141">
        <v>14187</v>
      </c>
      <c r="B9141" t="s">
        <v>20826</v>
      </c>
    </row>
    <row r="9142" spans="1:2">
      <c r="A9142">
        <v>14188</v>
      </c>
      <c r="B9142" t="s">
        <v>20827</v>
      </c>
    </row>
    <row r="9143" spans="1:2">
      <c r="A9143">
        <v>14189</v>
      </c>
      <c r="B9143" t="s">
        <v>865</v>
      </c>
    </row>
    <row r="9144" spans="1:2">
      <c r="A9144">
        <v>14190</v>
      </c>
      <c r="B9144" t="s">
        <v>20828</v>
      </c>
    </row>
    <row r="9145" spans="1:2">
      <c r="A9145">
        <v>14191</v>
      </c>
      <c r="B9145" t="s">
        <v>20829</v>
      </c>
    </row>
    <row r="9146" spans="1:2">
      <c r="A9146">
        <v>14192</v>
      </c>
      <c r="B9146" t="s">
        <v>20830</v>
      </c>
    </row>
    <row r="9147" spans="1:2">
      <c r="A9147">
        <v>14193</v>
      </c>
      <c r="B9147" t="s">
        <v>20831</v>
      </c>
    </row>
    <row r="9148" spans="1:2">
      <c r="A9148">
        <v>14194</v>
      </c>
      <c r="B9148" t="s">
        <v>20832</v>
      </c>
    </row>
    <row r="9149" spans="1:2">
      <c r="A9149">
        <v>14195</v>
      </c>
      <c r="B9149" t="s">
        <v>20833</v>
      </c>
    </row>
    <row r="9150" spans="1:2">
      <c r="A9150">
        <v>14196</v>
      </c>
      <c r="B9150" t="s">
        <v>20834</v>
      </c>
    </row>
    <row r="9151" spans="1:2">
      <c r="A9151">
        <v>14197</v>
      </c>
      <c r="B9151" t="s">
        <v>20835</v>
      </c>
    </row>
    <row r="9152" spans="1:2">
      <c r="A9152">
        <v>14198</v>
      </c>
      <c r="B9152" t="s">
        <v>20836</v>
      </c>
    </row>
    <row r="9153" spans="1:2">
      <c r="A9153">
        <v>14199</v>
      </c>
      <c r="B9153" t="s">
        <v>20837</v>
      </c>
    </row>
    <row r="9154" spans="1:2">
      <c r="A9154">
        <v>14200</v>
      </c>
      <c r="B9154" t="s">
        <v>20838</v>
      </c>
    </row>
    <row r="9155" spans="1:2">
      <c r="A9155">
        <v>14201</v>
      </c>
      <c r="B9155" t="s">
        <v>20839</v>
      </c>
    </row>
    <row r="9156" spans="1:2">
      <c r="A9156">
        <v>14202</v>
      </c>
      <c r="B9156" t="s">
        <v>20840</v>
      </c>
    </row>
    <row r="9157" spans="1:2">
      <c r="A9157">
        <v>14203</v>
      </c>
      <c r="B9157" t="s">
        <v>20841</v>
      </c>
    </row>
    <row r="9158" spans="1:2">
      <c r="A9158">
        <v>14204</v>
      </c>
      <c r="B9158" t="s">
        <v>20842</v>
      </c>
    </row>
    <row r="9159" spans="1:2">
      <c r="A9159">
        <v>14205</v>
      </c>
      <c r="B9159" t="s">
        <v>20843</v>
      </c>
    </row>
    <row r="9160" spans="1:2">
      <c r="A9160">
        <v>14206</v>
      </c>
      <c r="B9160">
        <v>4944</v>
      </c>
    </row>
    <row r="9161" spans="1:2">
      <c r="A9161">
        <v>14207</v>
      </c>
      <c r="B9161" t="s">
        <v>20844</v>
      </c>
    </row>
    <row r="9162" spans="1:2">
      <c r="A9162">
        <v>14208</v>
      </c>
      <c r="B9162" t="s">
        <v>20845</v>
      </c>
    </row>
    <row r="9163" spans="1:2">
      <c r="A9163">
        <v>14209</v>
      </c>
      <c r="B9163" t="s">
        <v>20846</v>
      </c>
    </row>
    <row r="9164" spans="1:2">
      <c r="A9164">
        <v>14210</v>
      </c>
      <c r="B9164" t="s">
        <v>20847</v>
      </c>
    </row>
    <row r="9165" spans="1:2">
      <c r="A9165">
        <v>14211</v>
      </c>
      <c r="B9165" t="s">
        <v>20848</v>
      </c>
    </row>
    <row r="9166" spans="1:2">
      <c r="A9166">
        <v>14212</v>
      </c>
      <c r="B9166" t="s">
        <v>20849</v>
      </c>
    </row>
    <row r="9167" spans="1:2">
      <c r="A9167">
        <v>14213</v>
      </c>
      <c r="B9167" t="s">
        <v>20850</v>
      </c>
    </row>
    <row r="9168" spans="1:2">
      <c r="A9168">
        <v>14214</v>
      </c>
      <c r="B9168" t="s">
        <v>20851</v>
      </c>
    </row>
    <row r="9169" spans="1:2">
      <c r="A9169">
        <v>14215</v>
      </c>
      <c r="B9169" t="s">
        <v>20852</v>
      </c>
    </row>
    <row r="9170" spans="1:2">
      <c r="A9170">
        <v>14216</v>
      </c>
      <c r="B9170" t="s">
        <v>20853</v>
      </c>
    </row>
    <row r="9171" spans="1:2">
      <c r="A9171">
        <v>14217</v>
      </c>
      <c r="B9171" t="s">
        <v>20854</v>
      </c>
    </row>
    <row r="9172" spans="1:2">
      <c r="A9172">
        <v>14218</v>
      </c>
      <c r="B9172" t="s">
        <v>20855</v>
      </c>
    </row>
    <row r="9173" spans="1:2">
      <c r="A9173">
        <v>14219</v>
      </c>
      <c r="B9173" t="s">
        <v>20856</v>
      </c>
    </row>
    <row r="9174" spans="1:2">
      <c r="A9174">
        <v>14220</v>
      </c>
      <c r="B9174" t="s">
        <v>20857</v>
      </c>
    </row>
    <row r="9175" spans="1:2">
      <c r="A9175">
        <v>14221</v>
      </c>
      <c r="B9175" t="s">
        <v>20858</v>
      </c>
    </row>
    <row r="9176" spans="1:2">
      <c r="A9176">
        <v>14222</v>
      </c>
      <c r="B9176" t="s">
        <v>20859</v>
      </c>
    </row>
    <row r="9177" spans="1:2">
      <c r="A9177">
        <v>14223</v>
      </c>
      <c r="B9177" t="s">
        <v>20860</v>
      </c>
    </row>
    <row r="9178" spans="1:2">
      <c r="A9178">
        <v>14224</v>
      </c>
      <c r="B9178" t="s">
        <v>20861</v>
      </c>
    </row>
    <row r="9179" spans="1:2">
      <c r="A9179">
        <v>14225</v>
      </c>
      <c r="B9179" t="s">
        <v>20862</v>
      </c>
    </row>
    <row r="9180" spans="1:2">
      <c r="A9180">
        <v>14226</v>
      </c>
      <c r="B9180" t="s">
        <v>20863</v>
      </c>
    </row>
    <row r="9181" spans="1:2">
      <c r="A9181">
        <v>14227</v>
      </c>
      <c r="B9181" t="s">
        <v>20864</v>
      </c>
    </row>
    <row r="9182" spans="1:2">
      <c r="A9182">
        <v>14228</v>
      </c>
      <c r="B9182" t="s">
        <v>20865</v>
      </c>
    </row>
    <row r="9183" spans="1:2">
      <c r="A9183">
        <v>14229</v>
      </c>
      <c r="B9183" t="s">
        <v>20866</v>
      </c>
    </row>
    <row r="9184" spans="1:2">
      <c r="A9184">
        <v>14230</v>
      </c>
      <c r="B9184" t="s">
        <v>20867</v>
      </c>
    </row>
    <row r="9185" spans="1:2">
      <c r="A9185">
        <v>14231</v>
      </c>
      <c r="B9185" t="s">
        <v>20868</v>
      </c>
    </row>
    <row r="9186" spans="1:2">
      <c r="A9186">
        <v>14232</v>
      </c>
      <c r="B9186" t="s">
        <v>20869</v>
      </c>
    </row>
    <row r="9187" spans="1:2">
      <c r="A9187">
        <v>14233</v>
      </c>
      <c r="B9187" t="s">
        <v>20870</v>
      </c>
    </row>
    <row r="9188" spans="1:2">
      <c r="A9188">
        <v>14234</v>
      </c>
      <c r="B9188" t="s">
        <v>20871</v>
      </c>
    </row>
    <row r="9189" spans="1:2">
      <c r="A9189">
        <v>14235</v>
      </c>
      <c r="B9189" t="s">
        <v>20872</v>
      </c>
    </row>
    <row r="9190" spans="1:2">
      <c r="A9190">
        <v>14236</v>
      </c>
      <c r="B9190" t="s">
        <v>20873</v>
      </c>
    </row>
    <row r="9191" spans="1:2">
      <c r="A9191">
        <v>14237</v>
      </c>
      <c r="B9191" t="s">
        <v>20874</v>
      </c>
    </row>
    <row r="9192" spans="1:2">
      <c r="A9192">
        <v>14238</v>
      </c>
      <c r="B9192" t="s">
        <v>20875</v>
      </c>
    </row>
    <row r="9193" spans="1:2">
      <c r="A9193">
        <v>14239</v>
      </c>
      <c r="B9193" t="s">
        <v>20876</v>
      </c>
    </row>
    <row r="9194" spans="1:2">
      <c r="A9194">
        <v>14240</v>
      </c>
      <c r="B9194" t="s">
        <v>20877</v>
      </c>
    </row>
    <row r="9195" spans="1:2">
      <c r="A9195">
        <v>14241</v>
      </c>
      <c r="B9195" t="s">
        <v>20878</v>
      </c>
    </row>
    <row r="9196" spans="1:2">
      <c r="A9196">
        <v>14242</v>
      </c>
      <c r="B9196" t="s">
        <v>20879</v>
      </c>
    </row>
    <row r="9197" spans="1:2">
      <c r="A9197">
        <v>14243</v>
      </c>
      <c r="B9197" t="s">
        <v>20880</v>
      </c>
    </row>
    <row r="9198" spans="1:2">
      <c r="A9198">
        <v>14244</v>
      </c>
      <c r="B9198" t="s">
        <v>20881</v>
      </c>
    </row>
    <row r="9199" spans="1:2">
      <c r="A9199">
        <v>14245</v>
      </c>
      <c r="B9199" t="s">
        <v>20882</v>
      </c>
    </row>
    <row r="9200" spans="1:2">
      <c r="A9200">
        <v>14246</v>
      </c>
      <c r="B9200" t="s">
        <v>20883</v>
      </c>
    </row>
    <row r="9201" spans="1:2">
      <c r="A9201">
        <v>14247</v>
      </c>
      <c r="B9201" t="s">
        <v>20884</v>
      </c>
    </row>
    <row r="9202" spans="1:2">
      <c r="A9202">
        <v>14248</v>
      </c>
      <c r="B9202" t="s">
        <v>20885</v>
      </c>
    </row>
    <row r="9203" spans="1:2">
      <c r="A9203">
        <v>14249</v>
      </c>
      <c r="B9203" t="s">
        <v>20886</v>
      </c>
    </row>
    <row r="9204" spans="1:2">
      <c r="A9204">
        <v>14250</v>
      </c>
      <c r="B9204" t="s">
        <v>20887</v>
      </c>
    </row>
    <row r="9205" spans="1:2">
      <c r="A9205">
        <v>14251</v>
      </c>
      <c r="B9205" t="s">
        <v>20888</v>
      </c>
    </row>
    <row r="9206" spans="1:2">
      <c r="A9206">
        <v>14252</v>
      </c>
      <c r="B9206" t="s">
        <v>20889</v>
      </c>
    </row>
    <row r="9207" spans="1:2">
      <c r="A9207">
        <v>14253</v>
      </c>
      <c r="B9207" t="s">
        <v>20890</v>
      </c>
    </row>
    <row r="9208" spans="1:2">
      <c r="A9208">
        <v>14254</v>
      </c>
      <c r="B9208" t="s">
        <v>20891</v>
      </c>
    </row>
    <row r="9209" spans="1:2">
      <c r="A9209">
        <v>14255</v>
      </c>
      <c r="B9209" t="s">
        <v>524</v>
      </c>
    </row>
    <row r="9210" spans="1:2">
      <c r="A9210">
        <v>14256</v>
      </c>
      <c r="B9210" t="s">
        <v>20892</v>
      </c>
    </row>
    <row r="9211" spans="1:2">
      <c r="A9211">
        <v>14257</v>
      </c>
      <c r="B9211" t="s">
        <v>20893</v>
      </c>
    </row>
    <row r="9212" spans="1:2">
      <c r="A9212">
        <v>14258</v>
      </c>
      <c r="B9212" t="s">
        <v>20894</v>
      </c>
    </row>
    <row r="9213" spans="1:2">
      <c r="A9213">
        <v>14259</v>
      </c>
      <c r="B9213" t="s">
        <v>20895</v>
      </c>
    </row>
    <row r="9214" spans="1:2">
      <c r="A9214">
        <v>14260</v>
      </c>
      <c r="B9214" t="s">
        <v>20896</v>
      </c>
    </row>
    <row r="9215" spans="1:2">
      <c r="A9215">
        <v>14261</v>
      </c>
      <c r="B9215" t="s">
        <v>20897</v>
      </c>
    </row>
    <row r="9216" spans="1:2">
      <c r="A9216">
        <v>14262</v>
      </c>
      <c r="B9216" t="s">
        <v>20898</v>
      </c>
    </row>
    <row r="9217" spans="1:2">
      <c r="A9217">
        <v>14263</v>
      </c>
      <c r="B9217" t="s">
        <v>20899</v>
      </c>
    </row>
    <row r="9218" spans="1:2">
      <c r="A9218">
        <v>14264</v>
      </c>
      <c r="B9218" t="s">
        <v>20900</v>
      </c>
    </row>
    <row r="9219" spans="1:2">
      <c r="A9219">
        <v>14265</v>
      </c>
      <c r="B9219" t="s">
        <v>20901</v>
      </c>
    </row>
    <row r="9220" spans="1:2">
      <c r="A9220">
        <v>14266</v>
      </c>
      <c r="B9220" t="s">
        <v>20902</v>
      </c>
    </row>
    <row r="9221" spans="1:2">
      <c r="A9221">
        <v>14267</v>
      </c>
      <c r="B9221" t="s">
        <v>20903</v>
      </c>
    </row>
    <row r="9222" spans="1:2">
      <c r="A9222">
        <v>14268</v>
      </c>
      <c r="B9222" t="s">
        <v>20904</v>
      </c>
    </row>
    <row r="9223" spans="1:2">
      <c r="A9223">
        <v>14269</v>
      </c>
      <c r="B9223" t="s">
        <v>20905</v>
      </c>
    </row>
    <row r="9224" spans="1:2">
      <c r="A9224">
        <v>14270</v>
      </c>
      <c r="B9224" t="s">
        <v>20906</v>
      </c>
    </row>
    <row r="9225" spans="1:2">
      <c r="A9225">
        <v>14271</v>
      </c>
      <c r="B9225" t="s">
        <v>20907</v>
      </c>
    </row>
    <row r="9226" spans="1:2">
      <c r="A9226">
        <v>14272</v>
      </c>
      <c r="B9226" t="s">
        <v>20908</v>
      </c>
    </row>
    <row r="9227" spans="1:2">
      <c r="A9227">
        <v>14273</v>
      </c>
      <c r="B9227" t="s">
        <v>20909</v>
      </c>
    </row>
    <row r="9228" spans="1:2">
      <c r="A9228">
        <v>14274</v>
      </c>
      <c r="B9228" t="s">
        <v>20910</v>
      </c>
    </row>
    <row r="9229" spans="1:2">
      <c r="A9229">
        <v>14275</v>
      </c>
      <c r="B9229" t="s">
        <v>20911</v>
      </c>
    </row>
    <row r="9230" spans="1:2">
      <c r="A9230">
        <v>14276</v>
      </c>
      <c r="B9230" t="s">
        <v>20912</v>
      </c>
    </row>
    <row r="9231" spans="1:2">
      <c r="A9231">
        <v>14277</v>
      </c>
      <c r="B9231" t="s">
        <v>20913</v>
      </c>
    </row>
    <row r="9232" spans="1:2">
      <c r="A9232">
        <v>14278</v>
      </c>
      <c r="B9232" t="s">
        <v>20914</v>
      </c>
    </row>
    <row r="9233" spans="1:2">
      <c r="A9233">
        <v>14279</v>
      </c>
      <c r="B9233" t="s">
        <v>20915</v>
      </c>
    </row>
    <row r="9234" spans="1:2">
      <c r="A9234">
        <v>14280</v>
      </c>
      <c r="B9234" t="s">
        <v>20916</v>
      </c>
    </row>
    <row r="9235" spans="1:2">
      <c r="A9235">
        <v>14281</v>
      </c>
      <c r="B9235" t="s">
        <v>20917</v>
      </c>
    </row>
    <row r="9236" spans="1:2">
      <c r="A9236">
        <v>14282</v>
      </c>
      <c r="B9236" t="s">
        <v>20918</v>
      </c>
    </row>
    <row r="9237" spans="1:2">
      <c r="A9237">
        <v>14283</v>
      </c>
      <c r="B9237" t="s">
        <v>20919</v>
      </c>
    </row>
    <row r="9238" spans="1:2">
      <c r="A9238">
        <v>14284</v>
      </c>
      <c r="B9238" t="s">
        <v>20920</v>
      </c>
    </row>
    <row r="9239" spans="1:2">
      <c r="A9239">
        <v>14285</v>
      </c>
      <c r="B9239" t="s">
        <v>20921</v>
      </c>
    </row>
    <row r="9240" spans="1:2">
      <c r="A9240">
        <v>14286</v>
      </c>
      <c r="B9240" t="s">
        <v>20922</v>
      </c>
    </row>
    <row r="9241" spans="1:2">
      <c r="A9241">
        <v>14287</v>
      </c>
      <c r="B9241" t="s">
        <v>20923</v>
      </c>
    </row>
    <row r="9242" spans="1:2">
      <c r="A9242">
        <v>14288</v>
      </c>
      <c r="B9242" t="s">
        <v>20924</v>
      </c>
    </row>
    <row r="9243" spans="1:2">
      <c r="A9243">
        <v>14289</v>
      </c>
      <c r="B9243" t="s">
        <v>20925</v>
      </c>
    </row>
    <row r="9244" spans="1:2">
      <c r="A9244">
        <v>14290</v>
      </c>
      <c r="B9244" t="s">
        <v>20926</v>
      </c>
    </row>
    <row r="9245" spans="1:2">
      <c r="A9245">
        <v>14291</v>
      </c>
      <c r="B9245" t="s">
        <v>20927</v>
      </c>
    </row>
    <row r="9246" spans="1:2">
      <c r="A9246">
        <v>14292</v>
      </c>
      <c r="B9246" t="s">
        <v>20928</v>
      </c>
    </row>
    <row r="9247" spans="1:2">
      <c r="A9247">
        <v>14293</v>
      </c>
      <c r="B9247" t="s">
        <v>20929</v>
      </c>
    </row>
    <row r="9248" spans="1:2">
      <c r="A9248">
        <v>14294</v>
      </c>
      <c r="B9248" t="s">
        <v>20930</v>
      </c>
    </row>
    <row r="9249" spans="1:2">
      <c r="A9249">
        <v>14295</v>
      </c>
      <c r="B9249" t="s">
        <v>20931</v>
      </c>
    </row>
    <row r="9250" spans="1:2">
      <c r="A9250">
        <v>14296</v>
      </c>
      <c r="B9250" t="s">
        <v>20932</v>
      </c>
    </row>
    <row r="9251" spans="1:2">
      <c r="A9251">
        <v>14297</v>
      </c>
      <c r="B9251" t="s">
        <v>20933</v>
      </c>
    </row>
    <row r="9252" spans="1:2">
      <c r="A9252">
        <v>14298</v>
      </c>
      <c r="B9252" t="s">
        <v>20934</v>
      </c>
    </row>
    <row r="9253" spans="1:2">
      <c r="A9253">
        <v>14299</v>
      </c>
      <c r="B9253" t="s">
        <v>20935</v>
      </c>
    </row>
    <row r="9254" spans="1:2">
      <c r="A9254">
        <v>14300</v>
      </c>
      <c r="B9254" t="s">
        <v>20936</v>
      </c>
    </row>
    <row r="9255" spans="1:2">
      <c r="A9255">
        <v>14301</v>
      </c>
      <c r="B9255" t="s">
        <v>20937</v>
      </c>
    </row>
    <row r="9256" spans="1:2">
      <c r="A9256">
        <v>14302</v>
      </c>
      <c r="B9256" t="s">
        <v>20938</v>
      </c>
    </row>
    <row r="9257" spans="1:2">
      <c r="A9257">
        <v>14303</v>
      </c>
      <c r="B9257" t="s">
        <v>20939</v>
      </c>
    </row>
    <row r="9258" spans="1:2">
      <c r="A9258">
        <v>14304</v>
      </c>
      <c r="B9258" t="s">
        <v>20940</v>
      </c>
    </row>
    <row r="9259" spans="1:2">
      <c r="A9259">
        <v>14305</v>
      </c>
      <c r="B9259" t="s">
        <v>20941</v>
      </c>
    </row>
    <row r="9260" spans="1:2">
      <c r="A9260">
        <v>14306</v>
      </c>
      <c r="B9260" t="s">
        <v>20942</v>
      </c>
    </row>
    <row r="9261" spans="1:2">
      <c r="A9261">
        <v>14307</v>
      </c>
      <c r="B9261" t="s">
        <v>20943</v>
      </c>
    </row>
    <row r="9262" spans="1:2">
      <c r="A9262">
        <v>14308</v>
      </c>
      <c r="B9262" t="s">
        <v>20944</v>
      </c>
    </row>
    <row r="9263" spans="1:2">
      <c r="A9263">
        <v>14309</v>
      </c>
      <c r="B9263" t="s">
        <v>20945</v>
      </c>
    </row>
    <row r="9264" spans="1:2">
      <c r="A9264">
        <v>14310</v>
      </c>
      <c r="B9264" t="s">
        <v>20946</v>
      </c>
    </row>
    <row r="9265" spans="1:2">
      <c r="A9265">
        <v>14311</v>
      </c>
      <c r="B9265" t="s">
        <v>20947</v>
      </c>
    </row>
    <row r="9266" spans="1:2">
      <c r="A9266">
        <v>14312</v>
      </c>
      <c r="B9266" t="s">
        <v>20948</v>
      </c>
    </row>
    <row r="9267" spans="1:2">
      <c r="A9267">
        <v>14313</v>
      </c>
      <c r="B9267" t="s">
        <v>20949</v>
      </c>
    </row>
    <row r="9268" spans="1:2">
      <c r="A9268">
        <v>14314</v>
      </c>
      <c r="B9268" t="s">
        <v>20950</v>
      </c>
    </row>
    <row r="9269" spans="1:2">
      <c r="A9269">
        <v>14315</v>
      </c>
      <c r="B9269" t="s">
        <v>20951</v>
      </c>
    </row>
    <row r="9270" spans="1:2">
      <c r="A9270">
        <v>14316</v>
      </c>
      <c r="B9270" t="s">
        <v>20952</v>
      </c>
    </row>
    <row r="9271" spans="1:2">
      <c r="A9271">
        <v>14317</v>
      </c>
      <c r="B9271" t="s">
        <v>20953</v>
      </c>
    </row>
    <row r="9272" spans="1:2">
      <c r="A9272">
        <v>14318</v>
      </c>
      <c r="B9272" t="s">
        <v>20954</v>
      </c>
    </row>
    <row r="9273" spans="1:2">
      <c r="A9273">
        <v>14319</v>
      </c>
      <c r="B9273" t="s">
        <v>20955</v>
      </c>
    </row>
    <row r="9274" spans="1:2">
      <c r="A9274">
        <v>14320</v>
      </c>
      <c r="B9274" t="s">
        <v>20956</v>
      </c>
    </row>
    <row r="9275" spans="1:2">
      <c r="A9275">
        <v>14321</v>
      </c>
      <c r="B9275" t="s">
        <v>20957</v>
      </c>
    </row>
    <row r="9276" spans="1:2">
      <c r="A9276">
        <v>14322</v>
      </c>
      <c r="B9276" t="s">
        <v>20958</v>
      </c>
    </row>
    <row r="9277" spans="1:2">
      <c r="A9277">
        <v>14323</v>
      </c>
      <c r="B9277" t="s">
        <v>20959</v>
      </c>
    </row>
    <row r="9278" spans="1:2">
      <c r="A9278">
        <v>14324</v>
      </c>
      <c r="B9278" t="s">
        <v>20960</v>
      </c>
    </row>
    <row r="9279" spans="1:2">
      <c r="A9279">
        <v>14325</v>
      </c>
      <c r="B9279" t="s">
        <v>806</v>
      </c>
    </row>
    <row r="9280" spans="1:2">
      <c r="A9280">
        <v>14326</v>
      </c>
      <c r="B9280" t="s">
        <v>20961</v>
      </c>
    </row>
    <row r="9281" spans="1:2">
      <c r="A9281">
        <v>14327</v>
      </c>
      <c r="B9281" t="s">
        <v>20962</v>
      </c>
    </row>
    <row r="9282" spans="1:2">
      <c r="A9282">
        <v>14328</v>
      </c>
      <c r="B9282" t="s">
        <v>20963</v>
      </c>
    </row>
    <row r="9283" spans="1:2">
      <c r="A9283">
        <v>14329</v>
      </c>
      <c r="B9283" t="s">
        <v>20964</v>
      </c>
    </row>
    <row r="9284" spans="1:2">
      <c r="A9284">
        <v>14330</v>
      </c>
      <c r="B9284" t="s">
        <v>20965</v>
      </c>
    </row>
    <row r="9285" spans="1:2">
      <c r="A9285">
        <v>14331</v>
      </c>
      <c r="B9285" t="s">
        <v>20966</v>
      </c>
    </row>
    <row r="9286" spans="1:2">
      <c r="A9286">
        <v>14332</v>
      </c>
      <c r="B9286" t="s">
        <v>20967</v>
      </c>
    </row>
    <row r="9287" spans="1:2">
      <c r="A9287">
        <v>14333</v>
      </c>
      <c r="B9287" t="s">
        <v>20968</v>
      </c>
    </row>
    <row r="9288" spans="1:2">
      <c r="A9288">
        <v>14334</v>
      </c>
      <c r="B9288" t="s">
        <v>20969</v>
      </c>
    </row>
    <row r="9289" spans="1:2">
      <c r="A9289">
        <v>14335</v>
      </c>
      <c r="B9289" t="s">
        <v>20970</v>
      </c>
    </row>
    <row r="9290" spans="1:2">
      <c r="A9290">
        <v>14336</v>
      </c>
      <c r="B9290" t="s">
        <v>20971</v>
      </c>
    </row>
    <row r="9291" spans="1:2">
      <c r="A9291">
        <v>14337</v>
      </c>
      <c r="B9291" t="s">
        <v>285</v>
      </c>
    </row>
    <row r="9292" spans="1:2">
      <c r="A9292">
        <v>14338</v>
      </c>
      <c r="B9292" t="s">
        <v>20972</v>
      </c>
    </row>
    <row r="9293" spans="1:2">
      <c r="A9293">
        <v>14339</v>
      </c>
      <c r="B9293" t="s">
        <v>20973</v>
      </c>
    </row>
    <row r="9294" spans="1:2">
      <c r="A9294">
        <v>14340</v>
      </c>
      <c r="B9294" t="s">
        <v>20974</v>
      </c>
    </row>
    <row r="9295" spans="1:2">
      <c r="A9295">
        <v>14341</v>
      </c>
      <c r="B9295" t="s">
        <v>20975</v>
      </c>
    </row>
    <row r="9296" spans="1:2">
      <c r="A9296">
        <v>14342</v>
      </c>
      <c r="B9296" t="s">
        <v>20976</v>
      </c>
    </row>
    <row r="9297" spans="1:2">
      <c r="A9297">
        <v>14343</v>
      </c>
      <c r="B9297" t="s">
        <v>20977</v>
      </c>
    </row>
    <row r="9298" spans="1:2">
      <c r="A9298">
        <v>14344</v>
      </c>
      <c r="B9298" t="s">
        <v>20978</v>
      </c>
    </row>
    <row r="9299" spans="1:2">
      <c r="A9299">
        <v>14345</v>
      </c>
      <c r="B9299" t="s">
        <v>20979</v>
      </c>
    </row>
    <row r="9300" spans="1:2">
      <c r="A9300">
        <v>14346</v>
      </c>
      <c r="B9300" t="s">
        <v>20980</v>
      </c>
    </row>
    <row r="9301" spans="1:2">
      <c r="A9301">
        <v>14347</v>
      </c>
      <c r="B9301" t="s">
        <v>20981</v>
      </c>
    </row>
    <row r="9302" spans="1:2">
      <c r="A9302">
        <v>14348</v>
      </c>
      <c r="B9302" t="s">
        <v>20982</v>
      </c>
    </row>
    <row r="9303" spans="1:2">
      <c r="A9303">
        <v>14349</v>
      </c>
      <c r="B9303" t="s">
        <v>20983</v>
      </c>
    </row>
    <row r="9304" spans="1:2">
      <c r="A9304">
        <v>14350</v>
      </c>
      <c r="B9304" t="s">
        <v>20984</v>
      </c>
    </row>
    <row r="9305" spans="1:2">
      <c r="A9305">
        <v>14351</v>
      </c>
      <c r="B9305" t="s">
        <v>20985</v>
      </c>
    </row>
    <row r="9306" spans="1:2">
      <c r="A9306">
        <v>14352</v>
      </c>
      <c r="B9306" t="s">
        <v>163</v>
      </c>
    </row>
    <row r="9307" spans="1:2">
      <c r="A9307">
        <v>14353</v>
      </c>
      <c r="B9307" t="s">
        <v>20986</v>
      </c>
    </row>
    <row r="9308" spans="1:2">
      <c r="A9308">
        <v>14354</v>
      </c>
      <c r="B9308" t="s">
        <v>20987</v>
      </c>
    </row>
    <row r="9309" spans="1:2">
      <c r="A9309">
        <v>14355</v>
      </c>
      <c r="B9309" t="s">
        <v>20988</v>
      </c>
    </row>
    <row r="9310" spans="1:2">
      <c r="A9310">
        <v>14356</v>
      </c>
      <c r="B9310" t="s">
        <v>20989</v>
      </c>
    </row>
    <row r="9311" spans="1:2">
      <c r="A9311">
        <v>14357</v>
      </c>
      <c r="B9311" t="s">
        <v>20990</v>
      </c>
    </row>
    <row r="9312" spans="1:2">
      <c r="A9312">
        <v>14358</v>
      </c>
      <c r="B9312" t="s">
        <v>20991</v>
      </c>
    </row>
    <row r="9313" spans="1:2">
      <c r="A9313">
        <v>14359</v>
      </c>
      <c r="B9313" t="s">
        <v>20992</v>
      </c>
    </row>
    <row r="9314" spans="1:2">
      <c r="A9314">
        <v>14360</v>
      </c>
      <c r="B9314" t="s">
        <v>20993</v>
      </c>
    </row>
    <row r="9315" spans="1:2">
      <c r="A9315">
        <v>14361</v>
      </c>
      <c r="B9315" t="s">
        <v>20994</v>
      </c>
    </row>
    <row r="9316" spans="1:2">
      <c r="A9316">
        <v>14362</v>
      </c>
      <c r="B9316" t="s">
        <v>20995</v>
      </c>
    </row>
    <row r="9317" spans="1:2">
      <c r="A9317">
        <v>14363</v>
      </c>
      <c r="B9317" t="s">
        <v>20996</v>
      </c>
    </row>
    <row r="9318" spans="1:2">
      <c r="A9318">
        <v>14364</v>
      </c>
      <c r="B9318" t="s">
        <v>20997</v>
      </c>
    </row>
    <row r="9319" spans="1:2">
      <c r="A9319">
        <v>14365</v>
      </c>
      <c r="B9319" t="s">
        <v>20998</v>
      </c>
    </row>
    <row r="9320" spans="1:2">
      <c r="A9320">
        <v>14366</v>
      </c>
      <c r="B9320" t="s">
        <v>20999</v>
      </c>
    </row>
    <row r="9321" spans="1:2">
      <c r="A9321">
        <v>14367</v>
      </c>
      <c r="B9321" t="s">
        <v>21000</v>
      </c>
    </row>
    <row r="9322" spans="1:2">
      <c r="A9322">
        <v>14368</v>
      </c>
      <c r="B9322" t="s">
        <v>2127</v>
      </c>
    </row>
    <row r="9323" spans="1:2">
      <c r="A9323">
        <v>14369</v>
      </c>
      <c r="B9323" t="s">
        <v>21001</v>
      </c>
    </row>
    <row r="9324" spans="1:2">
      <c r="A9324">
        <v>14370</v>
      </c>
      <c r="B9324" t="s">
        <v>21002</v>
      </c>
    </row>
    <row r="9325" spans="1:2">
      <c r="A9325">
        <v>14371</v>
      </c>
      <c r="B9325" t="s">
        <v>21003</v>
      </c>
    </row>
    <row r="9326" spans="1:2">
      <c r="A9326">
        <v>14372</v>
      </c>
      <c r="B9326" t="s">
        <v>21004</v>
      </c>
    </row>
    <row r="9327" spans="1:2">
      <c r="A9327">
        <v>14373</v>
      </c>
      <c r="B9327" t="s">
        <v>21005</v>
      </c>
    </row>
    <row r="9328" spans="1:2">
      <c r="A9328">
        <v>14374</v>
      </c>
      <c r="B9328" t="s">
        <v>21006</v>
      </c>
    </row>
    <row r="9329" spans="1:2">
      <c r="A9329">
        <v>14375</v>
      </c>
      <c r="B9329" t="s">
        <v>21007</v>
      </c>
    </row>
    <row r="9330" spans="1:2">
      <c r="A9330">
        <v>14376</v>
      </c>
      <c r="B9330" t="s">
        <v>21008</v>
      </c>
    </row>
    <row r="9331" spans="1:2">
      <c r="A9331">
        <v>14377</v>
      </c>
      <c r="B9331" t="s">
        <v>21009</v>
      </c>
    </row>
    <row r="9332" spans="1:2">
      <c r="A9332">
        <v>14378</v>
      </c>
      <c r="B9332" t="s">
        <v>21010</v>
      </c>
    </row>
    <row r="9333" spans="1:2">
      <c r="A9333">
        <v>14379</v>
      </c>
      <c r="B9333" t="s">
        <v>21011</v>
      </c>
    </row>
    <row r="9334" spans="1:2">
      <c r="A9334">
        <v>14380</v>
      </c>
      <c r="B9334" t="s">
        <v>21012</v>
      </c>
    </row>
    <row r="9335" spans="1:2">
      <c r="A9335">
        <v>14381</v>
      </c>
      <c r="B9335" t="s">
        <v>21013</v>
      </c>
    </row>
    <row r="9336" spans="1:2">
      <c r="A9336">
        <v>14382</v>
      </c>
      <c r="B9336" t="s">
        <v>21014</v>
      </c>
    </row>
    <row r="9337" spans="1:2">
      <c r="A9337">
        <v>14383</v>
      </c>
      <c r="B9337" t="s">
        <v>21015</v>
      </c>
    </row>
    <row r="9338" spans="1:2">
      <c r="A9338">
        <v>14384</v>
      </c>
      <c r="B9338">
        <v>602</v>
      </c>
    </row>
    <row r="9339" spans="1:2">
      <c r="A9339">
        <v>14385</v>
      </c>
      <c r="B9339" t="s">
        <v>21016</v>
      </c>
    </row>
    <row r="9340" spans="1:2">
      <c r="A9340">
        <v>14386</v>
      </c>
      <c r="B9340" t="s">
        <v>21017</v>
      </c>
    </row>
    <row r="9341" spans="1:2">
      <c r="A9341">
        <v>14387</v>
      </c>
      <c r="B9341" t="s">
        <v>21018</v>
      </c>
    </row>
    <row r="9342" spans="1:2">
      <c r="A9342">
        <v>14388</v>
      </c>
      <c r="B9342" t="s">
        <v>21019</v>
      </c>
    </row>
    <row r="9343" spans="1:2">
      <c r="A9343">
        <v>14389</v>
      </c>
      <c r="B9343" t="s">
        <v>21020</v>
      </c>
    </row>
    <row r="9344" spans="1:2">
      <c r="A9344">
        <v>14390</v>
      </c>
      <c r="B9344" t="s">
        <v>21021</v>
      </c>
    </row>
    <row r="9345" spans="1:2">
      <c r="A9345">
        <v>14391</v>
      </c>
      <c r="B9345" t="s">
        <v>21022</v>
      </c>
    </row>
    <row r="9346" spans="1:2">
      <c r="A9346">
        <v>14392</v>
      </c>
      <c r="B9346" t="s">
        <v>21023</v>
      </c>
    </row>
    <row r="9347" spans="1:2">
      <c r="A9347">
        <v>14393</v>
      </c>
      <c r="B9347" t="s">
        <v>21024</v>
      </c>
    </row>
    <row r="9348" spans="1:2">
      <c r="A9348">
        <v>14394</v>
      </c>
      <c r="B9348" t="s">
        <v>21025</v>
      </c>
    </row>
    <row r="9349" spans="1:2">
      <c r="A9349">
        <v>14395</v>
      </c>
      <c r="B9349" t="s">
        <v>21026</v>
      </c>
    </row>
    <row r="9350" spans="1:2">
      <c r="A9350">
        <v>14396</v>
      </c>
      <c r="B9350" t="s">
        <v>21027</v>
      </c>
    </row>
    <row r="9351" spans="1:2">
      <c r="A9351">
        <v>14397</v>
      </c>
      <c r="B9351" t="s">
        <v>21028</v>
      </c>
    </row>
    <row r="9352" spans="1:2">
      <c r="A9352">
        <v>14398</v>
      </c>
      <c r="B9352" t="s">
        <v>21029</v>
      </c>
    </row>
    <row r="9353" spans="1:2">
      <c r="A9353">
        <v>14399</v>
      </c>
      <c r="B9353" t="s">
        <v>21030</v>
      </c>
    </row>
    <row r="9354" spans="1:2">
      <c r="A9354">
        <v>14400</v>
      </c>
      <c r="B9354" t="s">
        <v>21031</v>
      </c>
    </row>
    <row r="9355" spans="1:2">
      <c r="A9355">
        <v>14401</v>
      </c>
      <c r="B9355" t="s">
        <v>21032</v>
      </c>
    </row>
    <row r="9356" spans="1:2">
      <c r="A9356">
        <v>14402</v>
      </c>
      <c r="B9356" t="s">
        <v>21033</v>
      </c>
    </row>
    <row r="9357" spans="1:2">
      <c r="A9357">
        <v>14403</v>
      </c>
      <c r="B9357" t="s">
        <v>21034</v>
      </c>
    </row>
    <row r="9358" spans="1:2">
      <c r="A9358">
        <v>14404</v>
      </c>
      <c r="B9358" t="s">
        <v>21035</v>
      </c>
    </row>
    <row r="9359" spans="1:2">
      <c r="A9359">
        <v>14405</v>
      </c>
      <c r="B9359" t="s">
        <v>21036</v>
      </c>
    </row>
    <row r="9360" spans="1:2">
      <c r="A9360">
        <v>14406</v>
      </c>
      <c r="B9360" t="s">
        <v>21037</v>
      </c>
    </row>
    <row r="9361" spans="1:2">
      <c r="A9361">
        <v>14407</v>
      </c>
      <c r="B9361" t="s">
        <v>21038</v>
      </c>
    </row>
    <row r="9362" spans="1:2">
      <c r="A9362">
        <v>14408</v>
      </c>
      <c r="B9362" t="s">
        <v>21039</v>
      </c>
    </row>
    <row r="9363" spans="1:2">
      <c r="A9363">
        <v>14409</v>
      </c>
      <c r="B9363" t="s">
        <v>21040</v>
      </c>
    </row>
    <row r="9364" spans="1:2">
      <c r="A9364">
        <v>14410</v>
      </c>
      <c r="B9364" t="s">
        <v>21041</v>
      </c>
    </row>
    <row r="9365" spans="1:2">
      <c r="A9365">
        <v>14411</v>
      </c>
      <c r="B9365" t="s">
        <v>21042</v>
      </c>
    </row>
    <row r="9366" spans="1:2">
      <c r="A9366">
        <v>14412</v>
      </c>
      <c r="B9366" t="s">
        <v>21043</v>
      </c>
    </row>
    <row r="9367" spans="1:2">
      <c r="A9367">
        <v>14413</v>
      </c>
      <c r="B9367" t="s">
        <v>21044</v>
      </c>
    </row>
    <row r="9368" spans="1:2">
      <c r="A9368">
        <v>14414</v>
      </c>
      <c r="B9368" t="s">
        <v>21045</v>
      </c>
    </row>
    <row r="9369" spans="1:2">
      <c r="A9369">
        <v>14415</v>
      </c>
      <c r="B9369" t="s">
        <v>21046</v>
      </c>
    </row>
    <row r="9370" spans="1:2">
      <c r="A9370">
        <v>14416</v>
      </c>
      <c r="B9370" t="s">
        <v>21047</v>
      </c>
    </row>
    <row r="9371" spans="1:2">
      <c r="A9371">
        <v>14417</v>
      </c>
      <c r="B9371" t="s">
        <v>21048</v>
      </c>
    </row>
    <row r="9372" spans="1:2">
      <c r="A9372">
        <v>14418</v>
      </c>
      <c r="B9372" t="s">
        <v>21049</v>
      </c>
    </row>
    <row r="9373" spans="1:2">
      <c r="A9373">
        <v>14419</v>
      </c>
      <c r="B9373" t="s">
        <v>21050</v>
      </c>
    </row>
    <row r="9374" spans="1:2">
      <c r="A9374">
        <v>14420</v>
      </c>
      <c r="B9374" t="s">
        <v>21051</v>
      </c>
    </row>
    <row r="9375" spans="1:2">
      <c r="A9375">
        <v>14421</v>
      </c>
      <c r="B9375" t="s">
        <v>21052</v>
      </c>
    </row>
    <row r="9376" spans="1:2">
      <c r="A9376">
        <v>14422</v>
      </c>
      <c r="B9376" t="s">
        <v>21053</v>
      </c>
    </row>
    <row r="9377" spans="1:2">
      <c r="A9377">
        <v>14423</v>
      </c>
      <c r="B9377" t="s">
        <v>21054</v>
      </c>
    </row>
    <row r="9378" spans="1:2">
      <c r="A9378">
        <v>14424</v>
      </c>
      <c r="B9378" t="s">
        <v>21055</v>
      </c>
    </row>
    <row r="9379" spans="1:2">
      <c r="A9379">
        <v>14425</v>
      </c>
      <c r="B9379" t="s">
        <v>21056</v>
      </c>
    </row>
    <row r="9380" spans="1:2">
      <c r="A9380">
        <v>14426</v>
      </c>
      <c r="B9380" t="s">
        <v>21057</v>
      </c>
    </row>
    <row r="9381" spans="1:2">
      <c r="A9381">
        <v>14427</v>
      </c>
      <c r="B9381" t="s">
        <v>21058</v>
      </c>
    </row>
    <row r="9382" spans="1:2">
      <c r="A9382">
        <v>14428</v>
      </c>
      <c r="B9382" t="s">
        <v>21059</v>
      </c>
    </row>
    <row r="9383" spans="1:2">
      <c r="A9383">
        <v>14429</v>
      </c>
      <c r="B9383" t="s">
        <v>21060</v>
      </c>
    </row>
    <row r="9384" spans="1:2">
      <c r="A9384">
        <v>14430</v>
      </c>
      <c r="B9384" t="s">
        <v>21061</v>
      </c>
    </row>
    <row r="9385" spans="1:2">
      <c r="A9385">
        <v>14431</v>
      </c>
      <c r="B9385" t="s">
        <v>21062</v>
      </c>
    </row>
    <row r="9386" spans="1:2">
      <c r="A9386">
        <v>14432</v>
      </c>
      <c r="B9386" t="s">
        <v>21063</v>
      </c>
    </row>
    <row r="9387" spans="1:2">
      <c r="A9387">
        <v>14433</v>
      </c>
      <c r="B9387" t="s">
        <v>21064</v>
      </c>
    </row>
    <row r="9388" spans="1:2">
      <c r="A9388">
        <v>14434</v>
      </c>
      <c r="B9388" t="s">
        <v>21065</v>
      </c>
    </row>
    <row r="9389" spans="1:2">
      <c r="A9389">
        <v>14435</v>
      </c>
      <c r="B9389" t="s">
        <v>21066</v>
      </c>
    </row>
    <row r="9390" spans="1:2">
      <c r="A9390">
        <v>14436</v>
      </c>
      <c r="B9390" t="s">
        <v>21067</v>
      </c>
    </row>
    <row r="9391" spans="1:2">
      <c r="A9391">
        <v>14437</v>
      </c>
      <c r="B9391" t="s">
        <v>21068</v>
      </c>
    </row>
    <row r="9392" spans="1:2">
      <c r="A9392">
        <v>14438</v>
      </c>
      <c r="B9392" t="s">
        <v>21069</v>
      </c>
    </row>
    <row r="9393" spans="1:2">
      <c r="A9393">
        <v>14439</v>
      </c>
      <c r="B9393" t="s">
        <v>21070</v>
      </c>
    </row>
    <row r="9394" spans="1:2">
      <c r="A9394">
        <v>14440</v>
      </c>
      <c r="B9394" t="s">
        <v>21071</v>
      </c>
    </row>
    <row r="9395" spans="1:2">
      <c r="A9395">
        <v>14441</v>
      </c>
      <c r="B9395" t="s">
        <v>403</v>
      </c>
    </row>
    <row r="9396" spans="1:2">
      <c r="A9396">
        <v>14442</v>
      </c>
      <c r="B9396" t="s">
        <v>907</v>
      </c>
    </row>
    <row r="9397" spans="1:2">
      <c r="A9397">
        <v>14443</v>
      </c>
      <c r="B9397" t="s">
        <v>21072</v>
      </c>
    </row>
    <row r="9398" spans="1:2">
      <c r="A9398">
        <v>14444</v>
      </c>
      <c r="B9398" t="s">
        <v>21073</v>
      </c>
    </row>
    <row r="9399" spans="1:2">
      <c r="A9399">
        <v>14445</v>
      </c>
      <c r="B9399" t="s">
        <v>21074</v>
      </c>
    </row>
    <row r="9400" spans="1:2">
      <c r="A9400">
        <v>14446</v>
      </c>
      <c r="B9400" t="s">
        <v>21075</v>
      </c>
    </row>
    <row r="9401" spans="1:2">
      <c r="A9401">
        <v>14447</v>
      </c>
      <c r="B9401" t="s">
        <v>21076</v>
      </c>
    </row>
    <row r="9402" spans="1:2">
      <c r="A9402">
        <v>14448</v>
      </c>
      <c r="B9402">
        <v>71120110721</v>
      </c>
    </row>
    <row r="9403" spans="1:2">
      <c r="A9403">
        <v>14449</v>
      </c>
      <c r="B9403" t="s">
        <v>21077</v>
      </c>
    </row>
    <row r="9404" spans="1:2">
      <c r="A9404">
        <v>14450</v>
      </c>
      <c r="B9404" t="s">
        <v>21078</v>
      </c>
    </row>
    <row r="9405" spans="1:2">
      <c r="A9405">
        <v>14451</v>
      </c>
      <c r="B9405" t="s">
        <v>21079</v>
      </c>
    </row>
    <row r="9406" spans="1:2">
      <c r="A9406">
        <v>14452</v>
      </c>
      <c r="B9406" t="s">
        <v>21080</v>
      </c>
    </row>
    <row r="9407" spans="1:2">
      <c r="A9407">
        <v>14453</v>
      </c>
      <c r="B9407" t="s">
        <v>21081</v>
      </c>
    </row>
    <row r="9408" spans="1:2">
      <c r="A9408">
        <v>14454</v>
      </c>
      <c r="B9408" t="s">
        <v>21082</v>
      </c>
    </row>
    <row r="9409" spans="1:2">
      <c r="A9409">
        <v>14455</v>
      </c>
      <c r="B9409" t="s">
        <v>21083</v>
      </c>
    </row>
    <row r="9410" spans="1:2">
      <c r="A9410">
        <v>14456</v>
      </c>
      <c r="B9410" t="s">
        <v>21084</v>
      </c>
    </row>
    <row r="9411" spans="1:2">
      <c r="A9411">
        <v>14457</v>
      </c>
      <c r="B9411" t="s">
        <v>21085</v>
      </c>
    </row>
    <row r="9412" spans="1:2">
      <c r="A9412">
        <v>14458</v>
      </c>
      <c r="B9412" t="s">
        <v>21086</v>
      </c>
    </row>
    <row r="9413" spans="1:2">
      <c r="A9413">
        <v>14459</v>
      </c>
      <c r="B9413" t="s">
        <v>21087</v>
      </c>
    </row>
    <row r="9414" spans="1:2">
      <c r="A9414">
        <v>14460</v>
      </c>
      <c r="B9414" t="s">
        <v>21088</v>
      </c>
    </row>
    <row r="9415" spans="1:2">
      <c r="A9415">
        <v>14461</v>
      </c>
      <c r="B9415" t="s">
        <v>21089</v>
      </c>
    </row>
    <row r="9416" spans="1:2">
      <c r="A9416">
        <v>14462</v>
      </c>
      <c r="B9416" t="s">
        <v>21090</v>
      </c>
    </row>
    <row r="9417" spans="1:2">
      <c r="A9417">
        <v>14463</v>
      </c>
      <c r="B9417" t="s">
        <v>21091</v>
      </c>
    </row>
    <row r="9418" spans="1:2">
      <c r="A9418">
        <v>14464</v>
      </c>
      <c r="B9418" t="s">
        <v>21092</v>
      </c>
    </row>
    <row r="9419" spans="1:2">
      <c r="A9419">
        <v>14465</v>
      </c>
      <c r="B9419" t="s">
        <v>21093</v>
      </c>
    </row>
    <row r="9420" spans="1:2">
      <c r="A9420">
        <v>14466</v>
      </c>
      <c r="B9420" t="s">
        <v>21094</v>
      </c>
    </row>
    <row r="9421" spans="1:2">
      <c r="A9421">
        <v>14467</v>
      </c>
      <c r="B9421" t="s">
        <v>21095</v>
      </c>
    </row>
    <row r="9422" spans="1:2">
      <c r="A9422">
        <v>14468</v>
      </c>
      <c r="B9422" t="s">
        <v>21096</v>
      </c>
    </row>
    <row r="9423" spans="1:2">
      <c r="A9423">
        <v>14469</v>
      </c>
      <c r="B9423" t="s">
        <v>21097</v>
      </c>
    </row>
    <row r="9424" spans="1:2">
      <c r="A9424">
        <v>14470</v>
      </c>
      <c r="B9424" t="s">
        <v>21098</v>
      </c>
    </row>
    <row r="9425" spans="1:2">
      <c r="A9425">
        <v>14471</v>
      </c>
      <c r="B9425" t="s">
        <v>21099</v>
      </c>
    </row>
    <row r="9426" spans="1:2">
      <c r="A9426">
        <v>14472</v>
      </c>
      <c r="B9426" t="s">
        <v>21100</v>
      </c>
    </row>
    <row r="9427" spans="1:2">
      <c r="A9427">
        <v>14473</v>
      </c>
      <c r="B9427" t="s">
        <v>21101</v>
      </c>
    </row>
    <row r="9428" spans="1:2">
      <c r="A9428">
        <v>14474</v>
      </c>
      <c r="B9428" t="s">
        <v>21102</v>
      </c>
    </row>
    <row r="9429" spans="1:2">
      <c r="A9429">
        <v>14475</v>
      </c>
      <c r="B9429" t="s">
        <v>21103</v>
      </c>
    </row>
    <row r="9430" spans="1:2">
      <c r="A9430">
        <v>14476</v>
      </c>
      <c r="B9430" t="s">
        <v>21104</v>
      </c>
    </row>
    <row r="9431" spans="1:2">
      <c r="A9431">
        <v>14477</v>
      </c>
      <c r="B9431" t="s">
        <v>21105</v>
      </c>
    </row>
    <row r="9432" spans="1:2">
      <c r="A9432">
        <v>14478</v>
      </c>
      <c r="B9432" t="s">
        <v>21106</v>
      </c>
    </row>
    <row r="9433" spans="1:2">
      <c r="A9433">
        <v>14479</v>
      </c>
      <c r="B9433" t="s">
        <v>21107</v>
      </c>
    </row>
    <row r="9434" spans="1:2">
      <c r="A9434">
        <v>14480</v>
      </c>
      <c r="B9434" t="s">
        <v>21108</v>
      </c>
    </row>
    <row r="9435" spans="1:2">
      <c r="A9435">
        <v>14481</v>
      </c>
      <c r="B9435" t="s">
        <v>21109</v>
      </c>
    </row>
    <row r="9436" spans="1:2">
      <c r="A9436">
        <v>14482</v>
      </c>
      <c r="B9436" t="s">
        <v>21110</v>
      </c>
    </row>
    <row r="9437" spans="1:2">
      <c r="A9437">
        <v>14483</v>
      </c>
      <c r="B9437" t="s">
        <v>21111</v>
      </c>
    </row>
    <row r="9438" spans="1:2">
      <c r="A9438">
        <v>14484</v>
      </c>
      <c r="B9438" t="s">
        <v>21112</v>
      </c>
    </row>
    <row r="9439" spans="1:2">
      <c r="A9439">
        <v>14485</v>
      </c>
      <c r="B9439" t="s">
        <v>21113</v>
      </c>
    </row>
    <row r="9440" spans="1:2">
      <c r="A9440">
        <v>14486</v>
      </c>
      <c r="B9440" t="s">
        <v>21114</v>
      </c>
    </row>
    <row r="9441" spans="1:2">
      <c r="A9441">
        <v>14487</v>
      </c>
      <c r="B9441" t="s">
        <v>21115</v>
      </c>
    </row>
    <row r="9442" spans="1:2">
      <c r="A9442">
        <v>14488</v>
      </c>
      <c r="B9442" t="s">
        <v>21116</v>
      </c>
    </row>
    <row r="9443" spans="1:2">
      <c r="A9443">
        <v>14489</v>
      </c>
      <c r="B9443" t="s">
        <v>21117</v>
      </c>
    </row>
    <row r="9444" spans="1:2">
      <c r="A9444">
        <v>14490</v>
      </c>
      <c r="B9444" t="s">
        <v>21118</v>
      </c>
    </row>
    <row r="9445" spans="1:2">
      <c r="A9445">
        <v>14491</v>
      </c>
      <c r="B9445" t="s">
        <v>21119</v>
      </c>
    </row>
    <row r="9446" spans="1:2">
      <c r="A9446">
        <v>14492</v>
      </c>
      <c r="B9446" t="s">
        <v>21120</v>
      </c>
    </row>
    <row r="9447" spans="1:2">
      <c r="A9447">
        <v>14493</v>
      </c>
      <c r="B9447" t="s">
        <v>21121</v>
      </c>
    </row>
    <row r="9448" spans="1:2">
      <c r="A9448">
        <v>14494</v>
      </c>
      <c r="B9448" t="s">
        <v>21122</v>
      </c>
    </row>
    <row r="9449" spans="1:2">
      <c r="A9449">
        <v>14495</v>
      </c>
      <c r="B9449" t="s">
        <v>21123</v>
      </c>
    </row>
    <row r="9450" spans="1:2">
      <c r="A9450">
        <v>14496</v>
      </c>
      <c r="B9450" t="s">
        <v>21124</v>
      </c>
    </row>
    <row r="9451" spans="1:2">
      <c r="A9451">
        <v>14497</v>
      </c>
      <c r="B9451" t="s">
        <v>21125</v>
      </c>
    </row>
    <row r="9452" spans="1:2">
      <c r="A9452">
        <v>14498</v>
      </c>
      <c r="B9452" t="s">
        <v>21126</v>
      </c>
    </row>
    <row r="9453" spans="1:2">
      <c r="A9453">
        <v>14499</v>
      </c>
      <c r="B9453" t="s">
        <v>21127</v>
      </c>
    </row>
    <row r="9454" spans="1:2">
      <c r="A9454">
        <v>14500</v>
      </c>
      <c r="B9454" t="s">
        <v>21128</v>
      </c>
    </row>
    <row r="9455" spans="1:2">
      <c r="A9455">
        <v>14501</v>
      </c>
      <c r="B9455" t="s">
        <v>21129</v>
      </c>
    </row>
    <row r="9456" spans="1:2">
      <c r="A9456">
        <v>14502</v>
      </c>
      <c r="B9456" t="s">
        <v>884</v>
      </c>
    </row>
    <row r="9457" spans="1:2">
      <c r="A9457">
        <v>14503</v>
      </c>
      <c r="B9457" t="s">
        <v>21130</v>
      </c>
    </row>
    <row r="9458" spans="1:2">
      <c r="A9458">
        <v>14504</v>
      </c>
      <c r="B9458" t="s">
        <v>21131</v>
      </c>
    </row>
    <row r="9459" spans="1:2">
      <c r="A9459">
        <v>14505</v>
      </c>
      <c r="B9459" t="s">
        <v>21132</v>
      </c>
    </row>
    <row r="9460" spans="1:2">
      <c r="A9460">
        <v>14506</v>
      </c>
      <c r="B9460" t="s">
        <v>21133</v>
      </c>
    </row>
    <row r="9461" spans="1:2">
      <c r="A9461">
        <v>14507</v>
      </c>
      <c r="B9461" t="s">
        <v>21134</v>
      </c>
    </row>
    <row r="9462" spans="1:2">
      <c r="A9462">
        <v>14508</v>
      </c>
      <c r="B9462" t="s">
        <v>21135</v>
      </c>
    </row>
    <row r="9463" spans="1:2">
      <c r="A9463">
        <v>14509</v>
      </c>
      <c r="B9463" t="s">
        <v>21136</v>
      </c>
    </row>
    <row r="9464" spans="1:2">
      <c r="A9464">
        <v>14510</v>
      </c>
      <c r="B9464" t="s">
        <v>21137</v>
      </c>
    </row>
    <row r="9465" spans="1:2">
      <c r="A9465">
        <v>14511</v>
      </c>
      <c r="B9465" t="s">
        <v>21138</v>
      </c>
    </row>
    <row r="9466" spans="1:2">
      <c r="A9466">
        <v>14512</v>
      </c>
      <c r="B9466" t="s">
        <v>21139</v>
      </c>
    </row>
    <row r="9467" spans="1:2">
      <c r="A9467">
        <v>14513</v>
      </c>
      <c r="B9467" t="s">
        <v>21140</v>
      </c>
    </row>
    <row r="9468" spans="1:2">
      <c r="A9468">
        <v>14514</v>
      </c>
      <c r="B9468" t="s">
        <v>21141</v>
      </c>
    </row>
    <row r="9469" spans="1:2">
      <c r="A9469">
        <v>14515</v>
      </c>
      <c r="B9469" t="s">
        <v>21142</v>
      </c>
    </row>
    <row r="9470" spans="1:2">
      <c r="A9470">
        <v>14516</v>
      </c>
      <c r="B9470" t="s">
        <v>21143</v>
      </c>
    </row>
    <row r="9471" spans="1:2">
      <c r="A9471">
        <v>14517</v>
      </c>
      <c r="B9471" t="s">
        <v>21144</v>
      </c>
    </row>
    <row r="9472" spans="1:2">
      <c r="A9472">
        <v>14518</v>
      </c>
      <c r="B9472" t="s">
        <v>21145</v>
      </c>
    </row>
    <row r="9473" spans="1:2">
      <c r="A9473">
        <v>14519</v>
      </c>
      <c r="B9473" t="s">
        <v>21146</v>
      </c>
    </row>
    <row r="9474" spans="1:2">
      <c r="A9474">
        <v>14520</v>
      </c>
      <c r="B9474" t="s">
        <v>21147</v>
      </c>
    </row>
    <row r="9475" spans="1:2">
      <c r="A9475">
        <v>14521</v>
      </c>
      <c r="B9475" t="s">
        <v>21148</v>
      </c>
    </row>
    <row r="9476" spans="1:2">
      <c r="A9476">
        <v>14522</v>
      </c>
      <c r="B9476" t="s">
        <v>21149</v>
      </c>
    </row>
    <row r="9477" spans="1:2">
      <c r="A9477">
        <v>14523</v>
      </c>
      <c r="B9477" t="s">
        <v>21150</v>
      </c>
    </row>
    <row r="9478" spans="1:2">
      <c r="A9478">
        <v>14524</v>
      </c>
      <c r="B9478" t="s">
        <v>21151</v>
      </c>
    </row>
    <row r="9479" spans="1:2">
      <c r="A9479">
        <v>14525</v>
      </c>
      <c r="B9479" t="s">
        <v>21152</v>
      </c>
    </row>
    <row r="9480" spans="1:2">
      <c r="A9480">
        <v>14526</v>
      </c>
      <c r="B9480" t="s">
        <v>21153</v>
      </c>
    </row>
    <row r="9481" spans="1:2">
      <c r="A9481">
        <v>14527</v>
      </c>
      <c r="B9481" t="s">
        <v>21154</v>
      </c>
    </row>
    <row r="9482" spans="1:2">
      <c r="A9482">
        <v>14528</v>
      </c>
      <c r="B9482" t="s">
        <v>21155</v>
      </c>
    </row>
    <row r="9483" spans="1:2">
      <c r="A9483">
        <v>14529</v>
      </c>
      <c r="B9483" t="s">
        <v>275</v>
      </c>
    </row>
    <row r="9484" spans="1:2">
      <c r="A9484">
        <v>14530</v>
      </c>
      <c r="B9484" t="s">
        <v>21156</v>
      </c>
    </row>
    <row r="9485" spans="1:2">
      <c r="A9485">
        <v>14531</v>
      </c>
      <c r="B9485" t="s">
        <v>21157</v>
      </c>
    </row>
    <row r="9486" spans="1:2">
      <c r="A9486">
        <v>14532</v>
      </c>
      <c r="B9486" t="s">
        <v>21158</v>
      </c>
    </row>
    <row r="9487" spans="1:2">
      <c r="A9487">
        <v>14533</v>
      </c>
      <c r="B9487" t="s">
        <v>21159</v>
      </c>
    </row>
    <row r="9488" spans="1:2">
      <c r="A9488">
        <v>14534</v>
      </c>
      <c r="B9488" t="s">
        <v>21160</v>
      </c>
    </row>
    <row r="9489" spans="1:2">
      <c r="A9489">
        <v>14535</v>
      </c>
      <c r="B9489" t="s">
        <v>21161</v>
      </c>
    </row>
    <row r="9490" spans="1:2">
      <c r="A9490">
        <v>14536</v>
      </c>
      <c r="B9490" t="s">
        <v>21162</v>
      </c>
    </row>
    <row r="9491" spans="1:2">
      <c r="A9491">
        <v>14537</v>
      </c>
      <c r="B9491" t="s">
        <v>21163</v>
      </c>
    </row>
    <row r="9492" spans="1:2">
      <c r="A9492">
        <v>14538</v>
      </c>
      <c r="B9492" t="s">
        <v>21164</v>
      </c>
    </row>
    <row r="9493" spans="1:2">
      <c r="A9493">
        <v>14539</v>
      </c>
      <c r="B9493" t="s">
        <v>21165</v>
      </c>
    </row>
    <row r="9494" spans="1:2">
      <c r="A9494">
        <v>14540</v>
      </c>
      <c r="B9494" t="s">
        <v>21166</v>
      </c>
    </row>
    <row r="9495" spans="1:2">
      <c r="A9495">
        <v>14541</v>
      </c>
      <c r="B9495" t="s">
        <v>21167</v>
      </c>
    </row>
    <row r="9496" spans="1:2">
      <c r="A9496">
        <v>14542</v>
      </c>
      <c r="B9496" t="s">
        <v>21168</v>
      </c>
    </row>
    <row r="9497" spans="1:2">
      <c r="A9497">
        <v>14543</v>
      </c>
      <c r="B9497" t="s">
        <v>21169</v>
      </c>
    </row>
    <row r="9498" spans="1:2">
      <c r="A9498">
        <v>14544</v>
      </c>
      <c r="B9498" t="s">
        <v>755</v>
      </c>
    </row>
    <row r="9499" spans="1:2">
      <c r="A9499">
        <v>14545</v>
      </c>
      <c r="B9499" t="s">
        <v>21170</v>
      </c>
    </row>
    <row r="9500" spans="1:2">
      <c r="A9500">
        <v>14546</v>
      </c>
      <c r="B9500" t="s">
        <v>21171</v>
      </c>
    </row>
    <row r="9501" spans="1:2">
      <c r="A9501">
        <v>14547</v>
      </c>
      <c r="B9501" t="s">
        <v>21172</v>
      </c>
    </row>
    <row r="9502" spans="1:2">
      <c r="A9502">
        <v>14548</v>
      </c>
      <c r="B9502" t="s">
        <v>21173</v>
      </c>
    </row>
    <row r="9503" spans="1:2">
      <c r="A9503">
        <v>14549</v>
      </c>
      <c r="B9503" t="s">
        <v>21174</v>
      </c>
    </row>
    <row r="9504" spans="1:2">
      <c r="A9504">
        <v>14550</v>
      </c>
      <c r="B9504" t="s">
        <v>21175</v>
      </c>
    </row>
    <row r="9505" spans="1:2">
      <c r="A9505">
        <v>14551</v>
      </c>
      <c r="B9505" t="s">
        <v>21176</v>
      </c>
    </row>
    <row r="9506" spans="1:2">
      <c r="A9506">
        <v>14552</v>
      </c>
      <c r="B9506" t="s">
        <v>21177</v>
      </c>
    </row>
    <row r="9507" spans="1:2">
      <c r="A9507">
        <v>14553</v>
      </c>
      <c r="B9507" t="s">
        <v>21178</v>
      </c>
    </row>
    <row r="9508" spans="1:2">
      <c r="A9508">
        <v>14554</v>
      </c>
      <c r="B9508" t="s">
        <v>21179</v>
      </c>
    </row>
    <row r="9509" spans="1:2">
      <c r="A9509">
        <v>14555</v>
      </c>
      <c r="B9509" t="s">
        <v>21180</v>
      </c>
    </row>
    <row r="9510" spans="1:2">
      <c r="A9510">
        <v>14556</v>
      </c>
      <c r="B9510" t="s">
        <v>1816</v>
      </c>
    </row>
    <row r="9511" spans="1:2">
      <c r="A9511">
        <v>14557</v>
      </c>
      <c r="B9511" t="s">
        <v>21181</v>
      </c>
    </row>
    <row r="9512" spans="1:2">
      <c r="A9512">
        <v>14558</v>
      </c>
      <c r="B9512" t="s">
        <v>21182</v>
      </c>
    </row>
    <row r="9513" spans="1:2">
      <c r="A9513">
        <v>14559</v>
      </c>
      <c r="B9513" t="s">
        <v>21183</v>
      </c>
    </row>
    <row r="9514" spans="1:2">
      <c r="A9514">
        <v>14560</v>
      </c>
      <c r="B9514" t="s">
        <v>21184</v>
      </c>
    </row>
    <row r="9515" spans="1:2">
      <c r="A9515">
        <v>14561</v>
      </c>
      <c r="B9515" t="s">
        <v>159</v>
      </c>
    </row>
    <row r="9516" spans="1:2">
      <c r="A9516">
        <v>14562</v>
      </c>
      <c r="B9516" t="s">
        <v>21185</v>
      </c>
    </row>
    <row r="9517" spans="1:2">
      <c r="A9517">
        <v>14563</v>
      </c>
      <c r="B9517" t="s">
        <v>21186</v>
      </c>
    </row>
    <row r="9518" spans="1:2">
      <c r="A9518">
        <v>14564</v>
      </c>
      <c r="B9518" t="s">
        <v>21187</v>
      </c>
    </row>
    <row r="9519" spans="1:2">
      <c r="A9519">
        <v>14565</v>
      </c>
      <c r="B9519" t="s">
        <v>21188</v>
      </c>
    </row>
    <row r="9520" spans="1:2">
      <c r="A9520">
        <v>14566</v>
      </c>
      <c r="B9520" t="s">
        <v>21189</v>
      </c>
    </row>
    <row r="9521" spans="1:2">
      <c r="A9521">
        <v>14567</v>
      </c>
      <c r="B9521" t="s">
        <v>21190</v>
      </c>
    </row>
    <row r="9522" spans="1:2">
      <c r="A9522">
        <v>14568</v>
      </c>
      <c r="B9522" t="s">
        <v>21191</v>
      </c>
    </row>
    <row r="9523" spans="1:2">
      <c r="A9523">
        <v>14569</v>
      </c>
      <c r="B9523" t="s">
        <v>21192</v>
      </c>
    </row>
    <row r="9524" spans="1:2">
      <c r="A9524">
        <v>14570</v>
      </c>
      <c r="B9524" t="s">
        <v>21193</v>
      </c>
    </row>
    <row r="9525" spans="1:2">
      <c r="A9525">
        <v>14571</v>
      </c>
      <c r="B9525" t="s">
        <v>21194</v>
      </c>
    </row>
    <row r="9526" spans="1:2">
      <c r="A9526">
        <v>14572</v>
      </c>
      <c r="B9526" t="s">
        <v>21195</v>
      </c>
    </row>
    <row r="9527" spans="1:2">
      <c r="A9527">
        <v>14573</v>
      </c>
      <c r="B9527" t="s">
        <v>21196</v>
      </c>
    </row>
    <row r="9528" spans="1:2">
      <c r="A9528">
        <v>14574</v>
      </c>
      <c r="B9528" t="s">
        <v>21197</v>
      </c>
    </row>
    <row r="9529" spans="1:2">
      <c r="A9529">
        <v>14575</v>
      </c>
      <c r="B9529" t="s">
        <v>21198</v>
      </c>
    </row>
    <row r="9530" spans="1:2">
      <c r="A9530">
        <v>14576</v>
      </c>
      <c r="B9530" t="s">
        <v>21199</v>
      </c>
    </row>
    <row r="9531" spans="1:2">
      <c r="A9531">
        <v>14577</v>
      </c>
      <c r="B9531" t="s">
        <v>21200</v>
      </c>
    </row>
    <row r="9532" spans="1:2">
      <c r="A9532">
        <v>14578</v>
      </c>
      <c r="B9532" t="s">
        <v>21201</v>
      </c>
    </row>
    <row r="9533" spans="1:2">
      <c r="A9533">
        <v>14579</v>
      </c>
      <c r="B9533" t="s">
        <v>21202</v>
      </c>
    </row>
    <row r="9534" spans="1:2">
      <c r="A9534">
        <v>14580</v>
      </c>
      <c r="B9534" t="s">
        <v>21203</v>
      </c>
    </row>
    <row r="9535" spans="1:2">
      <c r="A9535">
        <v>14581</v>
      </c>
      <c r="B9535" t="s">
        <v>21204</v>
      </c>
    </row>
    <row r="9536" spans="1:2">
      <c r="A9536">
        <v>14582</v>
      </c>
      <c r="B9536" t="s">
        <v>21205</v>
      </c>
    </row>
    <row r="9537" spans="1:2">
      <c r="A9537">
        <v>14583</v>
      </c>
      <c r="B9537" t="s">
        <v>21206</v>
      </c>
    </row>
    <row r="9538" spans="1:2">
      <c r="A9538">
        <v>14584</v>
      </c>
      <c r="B9538" t="s">
        <v>21207</v>
      </c>
    </row>
    <row r="9539" spans="1:2">
      <c r="A9539">
        <v>14585</v>
      </c>
      <c r="B9539" t="s">
        <v>21208</v>
      </c>
    </row>
    <row r="9540" spans="1:2">
      <c r="A9540">
        <v>14586</v>
      </c>
      <c r="B9540" t="s">
        <v>21209</v>
      </c>
    </row>
    <row r="9541" spans="1:2">
      <c r="A9541">
        <v>14587</v>
      </c>
      <c r="B9541" t="s">
        <v>21210</v>
      </c>
    </row>
    <row r="9542" spans="1:2">
      <c r="A9542">
        <v>14588</v>
      </c>
      <c r="B9542" t="s">
        <v>21211</v>
      </c>
    </row>
    <row r="9543" spans="1:2">
      <c r="A9543">
        <v>14589</v>
      </c>
      <c r="B9543" t="s">
        <v>21212</v>
      </c>
    </row>
    <row r="9544" spans="1:2">
      <c r="A9544">
        <v>14590</v>
      </c>
      <c r="B9544" t="s">
        <v>21213</v>
      </c>
    </row>
    <row r="9545" spans="1:2">
      <c r="A9545">
        <v>14591</v>
      </c>
      <c r="B9545" t="s">
        <v>21214</v>
      </c>
    </row>
    <row r="9546" spans="1:2">
      <c r="A9546">
        <v>14592</v>
      </c>
      <c r="B9546" t="s">
        <v>21215</v>
      </c>
    </row>
    <row r="9547" spans="1:2">
      <c r="A9547">
        <v>14593</v>
      </c>
      <c r="B9547" t="s">
        <v>188</v>
      </c>
    </row>
    <row r="9548" spans="1:2">
      <c r="A9548">
        <v>14594</v>
      </c>
      <c r="B9548" t="s">
        <v>21216</v>
      </c>
    </row>
    <row r="9549" spans="1:2">
      <c r="A9549">
        <v>14595</v>
      </c>
      <c r="B9549" t="s">
        <v>21217</v>
      </c>
    </row>
    <row r="9550" spans="1:2">
      <c r="A9550">
        <v>14596</v>
      </c>
      <c r="B9550" t="s">
        <v>21218</v>
      </c>
    </row>
    <row r="9551" spans="1:2">
      <c r="A9551">
        <v>14597</v>
      </c>
      <c r="B9551" t="s">
        <v>1164</v>
      </c>
    </row>
    <row r="9552" spans="1:2">
      <c r="A9552">
        <v>14598</v>
      </c>
      <c r="B9552" t="s">
        <v>21219</v>
      </c>
    </row>
    <row r="9553" spans="1:2">
      <c r="A9553">
        <v>14599</v>
      </c>
      <c r="B9553" t="s">
        <v>21220</v>
      </c>
    </row>
    <row r="9554" spans="1:2">
      <c r="A9554">
        <v>14600</v>
      </c>
      <c r="B9554" t="s">
        <v>21221</v>
      </c>
    </row>
    <row r="9555" spans="1:2">
      <c r="A9555">
        <v>14601</v>
      </c>
      <c r="B9555" t="s">
        <v>21222</v>
      </c>
    </row>
    <row r="9556" spans="1:2">
      <c r="A9556">
        <v>14602</v>
      </c>
      <c r="B9556" t="s">
        <v>21223</v>
      </c>
    </row>
    <row r="9557" spans="1:2">
      <c r="A9557">
        <v>14603</v>
      </c>
      <c r="B9557" t="s">
        <v>21224</v>
      </c>
    </row>
    <row r="9558" spans="1:2">
      <c r="A9558">
        <v>14604</v>
      </c>
      <c r="B9558" t="s">
        <v>21225</v>
      </c>
    </row>
    <row r="9559" spans="1:2">
      <c r="A9559">
        <v>14605</v>
      </c>
      <c r="B9559" t="s">
        <v>21226</v>
      </c>
    </row>
    <row r="9560" spans="1:2">
      <c r="A9560">
        <v>14606</v>
      </c>
      <c r="B9560" t="s">
        <v>21227</v>
      </c>
    </row>
    <row r="9561" spans="1:2">
      <c r="A9561">
        <v>14607</v>
      </c>
      <c r="B9561" t="s">
        <v>21228</v>
      </c>
    </row>
    <row r="9562" spans="1:2">
      <c r="A9562">
        <v>14608</v>
      </c>
      <c r="B9562" t="s">
        <v>21229</v>
      </c>
    </row>
    <row r="9563" spans="1:2">
      <c r="A9563">
        <v>14609</v>
      </c>
      <c r="B9563" t="s">
        <v>21230</v>
      </c>
    </row>
    <row r="9564" spans="1:2">
      <c r="A9564">
        <v>14610</v>
      </c>
      <c r="B9564" t="s">
        <v>1818</v>
      </c>
    </row>
    <row r="9565" spans="1:2">
      <c r="A9565">
        <v>14611</v>
      </c>
      <c r="B9565" t="s">
        <v>21231</v>
      </c>
    </row>
    <row r="9566" spans="1:2">
      <c r="A9566">
        <v>14612</v>
      </c>
      <c r="B9566" t="s">
        <v>21232</v>
      </c>
    </row>
    <row r="9567" spans="1:2">
      <c r="A9567">
        <v>14613</v>
      </c>
      <c r="B9567" t="s">
        <v>21233</v>
      </c>
    </row>
    <row r="9568" spans="1:2">
      <c r="A9568">
        <v>14614</v>
      </c>
      <c r="B9568" t="s">
        <v>21234</v>
      </c>
    </row>
    <row r="9569" spans="1:2">
      <c r="A9569">
        <v>14615</v>
      </c>
      <c r="B9569" t="s">
        <v>21235</v>
      </c>
    </row>
    <row r="9570" spans="1:2">
      <c r="A9570">
        <v>14616</v>
      </c>
      <c r="B9570" t="s">
        <v>21236</v>
      </c>
    </row>
    <row r="9571" spans="1:2">
      <c r="A9571">
        <v>14617</v>
      </c>
      <c r="B9571" t="s">
        <v>21237</v>
      </c>
    </row>
    <row r="9572" spans="1:2">
      <c r="A9572">
        <v>14618</v>
      </c>
      <c r="B9572" t="s">
        <v>21238</v>
      </c>
    </row>
    <row r="9573" spans="1:2">
      <c r="A9573">
        <v>14619</v>
      </c>
      <c r="B9573" t="s">
        <v>21239</v>
      </c>
    </row>
    <row r="9574" spans="1:2">
      <c r="A9574">
        <v>14620</v>
      </c>
      <c r="B9574" t="s">
        <v>21240</v>
      </c>
    </row>
    <row r="9575" spans="1:2">
      <c r="A9575">
        <v>14621</v>
      </c>
      <c r="B9575" t="s">
        <v>21241</v>
      </c>
    </row>
    <row r="9576" spans="1:2">
      <c r="A9576">
        <v>14622</v>
      </c>
      <c r="B9576" t="s">
        <v>21242</v>
      </c>
    </row>
    <row r="9577" spans="1:2">
      <c r="A9577">
        <v>14623</v>
      </c>
      <c r="B9577" t="s">
        <v>21243</v>
      </c>
    </row>
    <row r="9578" spans="1:2">
      <c r="A9578">
        <v>14624</v>
      </c>
      <c r="B9578" t="s">
        <v>21244</v>
      </c>
    </row>
    <row r="9579" spans="1:2">
      <c r="A9579">
        <v>14625</v>
      </c>
      <c r="B9579" t="s">
        <v>21245</v>
      </c>
    </row>
    <row r="9580" spans="1:2">
      <c r="A9580">
        <v>14626</v>
      </c>
      <c r="B9580" t="s">
        <v>21246</v>
      </c>
    </row>
    <row r="9581" spans="1:2">
      <c r="A9581">
        <v>14627</v>
      </c>
      <c r="B9581" t="s">
        <v>21247</v>
      </c>
    </row>
    <row r="9582" spans="1:2">
      <c r="A9582">
        <v>14628</v>
      </c>
      <c r="B9582" t="s">
        <v>581</v>
      </c>
    </row>
    <row r="9583" spans="1:2">
      <c r="A9583">
        <v>14629</v>
      </c>
      <c r="B9583" t="s">
        <v>21248</v>
      </c>
    </row>
    <row r="9584" spans="1:2">
      <c r="A9584">
        <v>14630</v>
      </c>
      <c r="B9584" t="s">
        <v>21249</v>
      </c>
    </row>
    <row r="9585" spans="1:2">
      <c r="A9585">
        <v>14631</v>
      </c>
      <c r="B9585" t="s">
        <v>479</v>
      </c>
    </row>
    <row r="9586" spans="1:2">
      <c r="A9586">
        <v>14632</v>
      </c>
      <c r="B9586" t="s">
        <v>21250</v>
      </c>
    </row>
    <row r="9587" spans="1:2">
      <c r="A9587">
        <v>14633</v>
      </c>
      <c r="B9587" t="s">
        <v>21251</v>
      </c>
    </row>
    <row r="9588" spans="1:2">
      <c r="A9588">
        <v>14634</v>
      </c>
      <c r="B9588" t="s">
        <v>21252</v>
      </c>
    </row>
    <row r="9589" spans="1:2">
      <c r="A9589">
        <v>14635</v>
      </c>
      <c r="B9589" t="s">
        <v>1820</v>
      </c>
    </row>
    <row r="9590" spans="1:2">
      <c r="A9590">
        <v>14636</v>
      </c>
      <c r="B9590" t="s">
        <v>21253</v>
      </c>
    </row>
    <row r="9591" spans="1:2">
      <c r="A9591">
        <v>14637</v>
      </c>
      <c r="B9591" t="s">
        <v>21254</v>
      </c>
    </row>
    <row r="9592" spans="1:2">
      <c r="A9592">
        <v>14638</v>
      </c>
      <c r="B9592" t="s">
        <v>21255</v>
      </c>
    </row>
    <row r="9593" spans="1:2">
      <c r="A9593">
        <v>14639</v>
      </c>
      <c r="B9593" t="s">
        <v>21256</v>
      </c>
    </row>
    <row r="9594" spans="1:2">
      <c r="A9594">
        <v>14640</v>
      </c>
      <c r="B9594" t="s">
        <v>21257</v>
      </c>
    </row>
    <row r="9595" spans="1:2">
      <c r="A9595">
        <v>14641</v>
      </c>
      <c r="B9595" t="s">
        <v>21258</v>
      </c>
    </row>
    <row r="9596" spans="1:2">
      <c r="A9596">
        <v>14642</v>
      </c>
      <c r="B9596" t="s">
        <v>21259</v>
      </c>
    </row>
    <row r="9597" spans="1:2">
      <c r="A9597">
        <v>14643</v>
      </c>
      <c r="B9597" t="s">
        <v>21260</v>
      </c>
    </row>
    <row r="9598" spans="1:2">
      <c r="A9598">
        <v>14644</v>
      </c>
      <c r="B9598" t="s">
        <v>21261</v>
      </c>
    </row>
    <row r="9599" spans="1:2">
      <c r="A9599">
        <v>14645</v>
      </c>
      <c r="B9599" t="s">
        <v>21262</v>
      </c>
    </row>
    <row r="9600" spans="1:2">
      <c r="A9600">
        <v>14646</v>
      </c>
      <c r="B9600" t="s">
        <v>21263</v>
      </c>
    </row>
    <row r="9601" spans="1:2">
      <c r="A9601">
        <v>14647</v>
      </c>
      <c r="B9601" t="s">
        <v>21264</v>
      </c>
    </row>
    <row r="9602" spans="1:2">
      <c r="A9602">
        <v>14648</v>
      </c>
      <c r="B9602" t="s">
        <v>21265</v>
      </c>
    </row>
    <row r="9603" spans="1:2">
      <c r="A9603">
        <v>14649</v>
      </c>
      <c r="B9603" t="s">
        <v>21266</v>
      </c>
    </row>
    <row r="9604" spans="1:2">
      <c r="A9604">
        <v>14650</v>
      </c>
      <c r="B9604" t="s">
        <v>21267</v>
      </c>
    </row>
    <row r="9605" spans="1:2">
      <c r="A9605">
        <v>14651</v>
      </c>
      <c r="B9605" t="s">
        <v>21268</v>
      </c>
    </row>
    <row r="9606" spans="1:2">
      <c r="A9606">
        <v>14652</v>
      </c>
      <c r="B9606" t="s">
        <v>804</v>
      </c>
    </row>
    <row r="9607" spans="1:2">
      <c r="A9607">
        <v>14653</v>
      </c>
      <c r="B9607" t="s">
        <v>21269</v>
      </c>
    </row>
    <row r="9608" spans="1:2">
      <c r="A9608">
        <v>14654</v>
      </c>
      <c r="B9608" t="s">
        <v>21270</v>
      </c>
    </row>
    <row r="9609" spans="1:2">
      <c r="A9609">
        <v>14655</v>
      </c>
      <c r="B9609" t="s">
        <v>21271</v>
      </c>
    </row>
    <row r="9610" spans="1:2">
      <c r="A9610">
        <v>14656</v>
      </c>
      <c r="B9610" t="s">
        <v>21272</v>
      </c>
    </row>
    <row r="9611" spans="1:2">
      <c r="A9611">
        <v>14657</v>
      </c>
      <c r="B9611" t="s">
        <v>21273</v>
      </c>
    </row>
    <row r="9612" spans="1:2">
      <c r="A9612">
        <v>14658</v>
      </c>
      <c r="B9612" t="s">
        <v>21274</v>
      </c>
    </row>
    <row r="9613" spans="1:2">
      <c r="A9613">
        <v>14659</v>
      </c>
      <c r="B9613" t="s">
        <v>21275</v>
      </c>
    </row>
    <row r="9614" spans="1:2">
      <c r="A9614">
        <v>14660</v>
      </c>
      <c r="B9614" t="s">
        <v>21276</v>
      </c>
    </row>
    <row r="9615" spans="1:2">
      <c r="A9615">
        <v>14661</v>
      </c>
      <c r="B9615" t="s">
        <v>21277</v>
      </c>
    </row>
    <row r="9616" spans="1:2">
      <c r="A9616">
        <v>14662</v>
      </c>
      <c r="B9616" t="s">
        <v>21278</v>
      </c>
    </row>
    <row r="9617" spans="1:2">
      <c r="A9617">
        <v>14663</v>
      </c>
      <c r="B9617" t="s">
        <v>21279</v>
      </c>
    </row>
    <row r="9618" spans="1:2">
      <c r="A9618">
        <v>14664</v>
      </c>
      <c r="B9618">
        <v>55508</v>
      </c>
    </row>
    <row r="9619" spans="1:2">
      <c r="A9619">
        <v>14665</v>
      </c>
      <c r="B9619" t="s">
        <v>21280</v>
      </c>
    </row>
    <row r="9620" spans="1:2">
      <c r="A9620">
        <v>14666</v>
      </c>
      <c r="B9620" t="s">
        <v>21281</v>
      </c>
    </row>
    <row r="9621" spans="1:2">
      <c r="A9621">
        <v>14667</v>
      </c>
      <c r="B9621" t="s">
        <v>21282</v>
      </c>
    </row>
    <row r="9622" spans="1:2">
      <c r="A9622">
        <v>14668</v>
      </c>
      <c r="B9622" t="s">
        <v>21283</v>
      </c>
    </row>
    <row r="9623" spans="1:2">
      <c r="A9623">
        <v>14669</v>
      </c>
      <c r="B9623" t="s">
        <v>21284</v>
      </c>
    </row>
    <row r="9624" spans="1:2">
      <c r="A9624">
        <v>14670</v>
      </c>
      <c r="B9624" t="s">
        <v>21285</v>
      </c>
    </row>
    <row r="9625" spans="1:2">
      <c r="A9625">
        <v>14671</v>
      </c>
      <c r="B9625" t="s">
        <v>21286</v>
      </c>
    </row>
    <row r="9626" spans="1:2">
      <c r="A9626">
        <v>14672</v>
      </c>
      <c r="B9626" t="s">
        <v>21287</v>
      </c>
    </row>
    <row r="9627" spans="1:2">
      <c r="A9627">
        <v>14673</v>
      </c>
      <c r="B9627" t="s">
        <v>21288</v>
      </c>
    </row>
    <row r="9628" spans="1:2">
      <c r="A9628">
        <v>14674</v>
      </c>
      <c r="B9628" t="s">
        <v>21289</v>
      </c>
    </row>
    <row r="9629" spans="1:2">
      <c r="A9629">
        <v>14675</v>
      </c>
      <c r="B9629" t="s">
        <v>21290</v>
      </c>
    </row>
    <row r="9630" spans="1:2">
      <c r="A9630">
        <v>14676</v>
      </c>
      <c r="B9630" t="s">
        <v>21291</v>
      </c>
    </row>
    <row r="9631" spans="1:2">
      <c r="A9631">
        <v>14677</v>
      </c>
      <c r="B9631" t="s">
        <v>21292</v>
      </c>
    </row>
    <row r="9632" spans="1:2">
      <c r="A9632">
        <v>14678</v>
      </c>
      <c r="B9632" t="s">
        <v>21293</v>
      </c>
    </row>
    <row r="9633" spans="1:2">
      <c r="A9633">
        <v>14679</v>
      </c>
      <c r="B9633" t="s">
        <v>21294</v>
      </c>
    </row>
    <row r="9634" spans="1:2">
      <c r="A9634">
        <v>14680</v>
      </c>
      <c r="B9634" t="s">
        <v>21295</v>
      </c>
    </row>
    <row r="9635" spans="1:2">
      <c r="A9635">
        <v>14681</v>
      </c>
      <c r="B9635" t="s">
        <v>21296</v>
      </c>
    </row>
    <row r="9636" spans="1:2">
      <c r="A9636">
        <v>14682</v>
      </c>
      <c r="B9636" t="s">
        <v>21297</v>
      </c>
    </row>
    <row r="9637" spans="1:2">
      <c r="A9637">
        <v>14683</v>
      </c>
      <c r="B9637" t="s">
        <v>21298</v>
      </c>
    </row>
    <row r="9638" spans="1:2">
      <c r="A9638">
        <v>14684</v>
      </c>
      <c r="B9638" t="s">
        <v>21299</v>
      </c>
    </row>
    <row r="9639" spans="1:2">
      <c r="A9639">
        <v>14685</v>
      </c>
      <c r="B9639" t="s">
        <v>21300</v>
      </c>
    </row>
    <row r="9640" spans="1:2">
      <c r="A9640">
        <v>14686</v>
      </c>
      <c r="B9640" t="s">
        <v>21301</v>
      </c>
    </row>
    <row r="9641" spans="1:2">
      <c r="A9641">
        <v>14687</v>
      </c>
      <c r="B9641" t="s">
        <v>21302</v>
      </c>
    </row>
    <row r="9642" spans="1:2">
      <c r="A9642">
        <v>14688</v>
      </c>
      <c r="B9642" t="s">
        <v>21303</v>
      </c>
    </row>
    <row r="9643" spans="1:2">
      <c r="A9643">
        <v>14689</v>
      </c>
      <c r="B9643" t="s">
        <v>21304</v>
      </c>
    </row>
    <row r="9644" spans="1:2">
      <c r="A9644">
        <v>14690</v>
      </c>
      <c r="B9644" t="s">
        <v>21305</v>
      </c>
    </row>
    <row r="9645" spans="1:2">
      <c r="A9645">
        <v>14691</v>
      </c>
      <c r="B9645" t="s">
        <v>21306</v>
      </c>
    </row>
    <row r="9646" spans="1:2">
      <c r="A9646">
        <v>14692</v>
      </c>
      <c r="B9646" t="s">
        <v>21307</v>
      </c>
    </row>
    <row r="9647" spans="1:2">
      <c r="A9647">
        <v>14693</v>
      </c>
      <c r="B9647" t="s">
        <v>21308</v>
      </c>
    </row>
    <row r="9648" spans="1:2">
      <c r="A9648">
        <v>14694</v>
      </c>
      <c r="B9648" t="s">
        <v>21309</v>
      </c>
    </row>
    <row r="9649" spans="1:2">
      <c r="A9649">
        <v>14695</v>
      </c>
      <c r="B9649" t="s">
        <v>21310</v>
      </c>
    </row>
    <row r="9650" spans="1:2">
      <c r="A9650">
        <v>14696</v>
      </c>
      <c r="B9650" t="s">
        <v>21311</v>
      </c>
    </row>
    <row r="9651" spans="1:2">
      <c r="A9651">
        <v>14697</v>
      </c>
      <c r="B9651" t="s">
        <v>21312</v>
      </c>
    </row>
    <row r="9652" spans="1:2">
      <c r="A9652">
        <v>14698</v>
      </c>
      <c r="B9652" t="s">
        <v>21313</v>
      </c>
    </row>
    <row r="9653" spans="1:2">
      <c r="A9653">
        <v>14699</v>
      </c>
      <c r="B9653" t="s">
        <v>21314</v>
      </c>
    </row>
    <row r="9654" spans="1:2">
      <c r="A9654">
        <v>14700</v>
      </c>
      <c r="B9654" t="s">
        <v>21315</v>
      </c>
    </row>
    <row r="9655" spans="1:2">
      <c r="A9655">
        <v>14701</v>
      </c>
      <c r="B9655" t="s">
        <v>21316</v>
      </c>
    </row>
    <row r="9656" spans="1:2">
      <c r="A9656">
        <v>14702</v>
      </c>
      <c r="B9656" t="s">
        <v>21317</v>
      </c>
    </row>
    <row r="9657" spans="1:2">
      <c r="A9657">
        <v>14703</v>
      </c>
      <c r="B9657" t="s">
        <v>21318</v>
      </c>
    </row>
    <row r="9658" spans="1:2">
      <c r="A9658">
        <v>14704</v>
      </c>
      <c r="B9658" t="s">
        <v>21319</v>
      </c>
    </row>
    <row r="9659" spans="1:2">
      <c r="A9659">
        <v>14705</v>
      </c>
      <c r="B9659" t="s">
        <v>21320</v>
      </c>
    </row>
    <row r="9660" spans="1:2">
      <c r="A9660">
        <v>14706</v>
      </c>
      <c r="B9660" t="s">
        <v>21321</v>
      </c>
    </row>
    <row r="9661" spans="1:2">
      <c r="A9661">
        <v>14707</v>
      </c>
      <c r="B9661" t="s">
        <v>21322</v>
      </c>
    </row>
    <row r="9662" spans="1:2">
      <c r="A9662">
        <v>14708</v>
      </c>
      <c r="B9662" t="s">
        <v>21323</v>
      </c>
    </row>
    <row r="9663" spans="1:2">
      <c r="A9663">
        <v>14709</v>
      </c>
      <c r="B9663" t="s">
        <v>21324</v>
      </c>
    </row>
    <row r="9664" spans="1:2">
      <c r="A9664">
        <v>14710</v>
      </c>
      <c r="B9664" s="2">
        <v>40786</v>
      </c>
    </row>
    <row r="9665" spans="1:2">
      <c r="A9665">
        <v>14711</v>
      </c>
      <c r="B9665" t="s">
        <v>21325</v>
      </c>
    </row>
    <row r="9666" spans="1:2">
      <c r="A9666">
        <v>14712</v>
      </c>
      <c r="B9666" t="s">
        <v>21326</v>
      </c>
    </row>
    <row r="9667" spans="1:2">
      <c r="A9667">
        <v>14713</v>
      </c>
      <c r="B9667" t="s">
        <v>21327</v>
      </c>
    </row>
    <row r="9668" spans="1:2">
      <c r="A9668">
        <v>14714</v>
      </c>
      <c r="B9668" t="s">
        <v>21328</v>
      </c>
    </row>
    <row r="9669" spans="1:2">
      <c r="A9669">
        <v>14715</v>
      </c>
      <c r="B9669" t="s">
        <v>21329</v>
      </c>
    </row>
    <row r="9670" spans="1:2">
      <c r="A9670">
        <v>14716</v>
      </c>
      <c r="B9670" t="s">
        <v>21330</v>
      </c>
    </row>
    <row r="9671" spans="1:2">
      <c r="A9671">
        <v>14717</v>
      </c>
      <c r="B9671" t="s">
        <v>21331</v>
      </c>
    </row>
    <row r="9672" spans="1:2">
      <c r="A9672">
        <v>14718</v>
      </c>
      <c r="B9672" t="s">
        <v>21332</v>
      </c>
    </row>
    <row r="9673" spans="1:2">
      <c r="A9673">
        <v>14719</v>
      </c>
      <c r="B9673" t="s">
        <v>21333</v>
      </c>
    </row>
    <row r="9674" spans="1:2">
      <c r="A9674">
        <v>14720</v>
      </c>
      <c r="B9674" t="s">
        <v>21334</v>
      </c>
    </row>
    <row r="9675" spans="1:2">
      <c r="A9675">
        <v>14721</v>
      </c>
      <c r="B9675" t="s">
        <v>21335</v>
      </c>
    </row>
    <row r="9676" spans="1:2">
      <c r="A9676">
        <v>14722</v>
      </c>
      <c r="B9676" t="s">
        <v>21336</v>
      </c>
    </row>
    <row r="9677" spans="1:2">
      <c r="A9677">
        <v>14723</v>
      </c>
      <c r="B9677" t="s">
        <v>21337</v>
      </c>
    </row>
    <row r="9678" spans="1:2">
      <c r="A9678">
        <v>14724</v>
      </c>
      <c r="B9678" t="s">
        <v>21338</v>
      </c>
    </row>
    <row r="9679" spans="1:2">
      <c r="A9679">
        <v>14725</v>
      </c>
      <c r="B9679" t="s">
        <v>21339</v>
      </c>
    </row>
    <row r="9680" spans="1:2">
      <c r="A9680">
        <v>14726</v>
      </c>
      <c r="B9680" t="s">
        <v>21340</v>
      </c>
    </row>
    <row r="9681" spans="1:2">
      <c r="A9681">
        <v>14727</v>
      </c>
      <c r="B9681" t="s">
        <v>21341</v>
      </c>
    </row>
    <row r="9682" spans="1:2">
      <c r="A9682">
        <v>14728</v>
      </c>
      <c r="B9682" t="s">
        <v>21342</v>
      </c>
    </row>
    <row r="9683" spans="1:2">
      <c r="A9683">
        <v>14729</v>
      </c>
      <c r="B9683" t="s">
        <v>21343</v>
      </c>
    </row>
    <row r="9684" spans="1:2">
      <c r="A9684">
        <v>14730</v>
      </c>
      <c r="B9684" t="s">
        <v>21344</v>
      </c>
    </row>
    <row r="9685" spans="1:2">
      <c r="A9685">
        <v>14731</v>
      </c>
      <c r="B9685" t="s">
        <v>21345</v>
      </c>
    </row>
    <row r="9686" spans="1:2">
      <c r="A9686">
        <v>14732</v>
      </c>
      <c r="B9686" t="s">
        <v>21346</v>
      </c>
    </row>
    <row r="9687" spans="1:2">
      <c r="A9687">
        <v>14733</v>
      </c>
      <c r="B9687" t="s">
        <v>21347</v>
      </c>
    </row>
    <row r="9688" spans="1:2">
      <c r="A9688">
        <v>14734</v>
      </c>
      <c r="B9688" t="s">
        <v>21348</v>
      </c>
    </row>
    <row r="9689" spans="1:2">
      <c r="A9689">
        <v>14735</v>
      </c>
      <c r="B9689" t="s">
        <v>21349</v>
      </c>
    </row>
    <row r="9690" spans="1:2">
      <c r="A9690">
        <v>14736</v>
      </c>
      <c r="B9690" t="s">
        <v>21350</v>
      </c>
    </row>
    <row r="9691" spans="1:2">
      <c r="A9691">
        <v>14737</v>
      </c>
      <c r="B9691" t="s">
        <v>21351</v>
      </c>
    </row>
    <row r="9692" spans="1:2">
      <c r="A9692">
        <v>14738</v>
      </c>
      <c r="B9692" t="s">
        <v>21352</v>
      </c>
    </row>
    <row r="9693" spans="1:2">
      <c r="A9693">
        <v>14739</v>
      </c>
      <c r="B9693" t="s">
        <v>21353</v>
      </c>
    </row>
    <row r="9694" spans="1:2">
      <c r="A9694">
        <v>14740</v>
      </c>
      <c r="B9694" t="s">
        <v>21354</v>
      </c>
    </row>
    <row r="9695" spans="1:2">
      <c r="A9695">
        <v>14741</v>
      </c>
      <c r="B9695" t="s">
        <v>21355</v>
      </c>
    </row>
    <row r="9696" spans="1:2">
      <c r="A9696">
        <v>14742</v>
      </c>
      <c r="B9696" t="s">
        <v>21356</v>
      </c>
    </row>
    <row r="9697" spans="1:2">
      <c r="A9697">
        <v>14743</v>
      </c>
      <c r="B9697" t="s">
        <v>21357</v>
      </c>
    </row>
    <row r="9698" spans="1:2">
      <c r="A9698">
        <v>14744</v>
      </c>
      <c r="B9698" t="s">
        <v>21358</v>
      </c>
    </row>
    <row r="9699" spans="1:2">
      <c r="A9699">
        <v>14745</v>
      </c>
      <c r="B9699" t="s">
        <v>21359</v>
      </c>
    </row>
    <row r="9700" spans="1:2">
      <c r="A9700">
        <v>14746</v>
      </c>
      <c r="B9700" t="s">
        <v>21360</v>
      </c>
    </row>
    <row r="9701" spans="1:2">
      <c r="A9701">
        <v>14747</v>
      </c>
      <c r="B9701" t="s">
        <v>21361</v>
      </c>
    </row>
    <row r="9702" spans="1:2">
      <c r="A9702">
        <v>14748</v>
      </c>
      <c r="B9702" t="s">
        <v>21362</v>
      </c>
    </row>
    <row r="9703" spans="1:2">
      <c r="A9703">
        <v>14749</v>
      </c>
      <c r="B9703" t="s">
        <v>21363</v>
      </c>
    </row>
    <row r="9704" spans="1:2">
      <c r="A9704">
        <v>14750</v>
      </c>
      <c r="B9704" t="s">
        <v>21364</v>
      </c>
    </row>
    <row r="9705" spans="1:2">
      <c r="A9705">
        <v>14751</v>
      </c>
      <c r="B9705" t="s">
        <v>21365</v>
      </c>
    </row>
    <row r="9706" spans="1:2">
      <c r="A9706">
        <v>14752</v>
      </c>
      <c r="B9706" t="s">
        <v>21366</v>
      </c>
    </row>
    <row r="9707" spans="1:2">
      <c r="A9707">
        <v>14753</v>
      </c>
      <c r="B9707" t="s">
        <v>21367</v>
      </c>
    </row>
    <row r="9708" spans="1:2">
      <c r="A9708">
        <v>14754</v>
      </c>
      <c r="B9708" t="s">
        <v>21368</v>
      </c>
    </row>
    <row r="9709" spans="1:2">
      <c r="A9709">
        <v>14755</v>
      </c>
      <c r="B9709" t="s">
        <v>21369</v>
      </c>
    </row>
    <row r="9710" spans="1:2">
      <c r="A9710">
        <v>14756</v>
      </c>
      <c r="B9710" t="s">
        <v>21370</v>
      </c>
    </row>
    <row r="9711" spans="1:2">
      <c r="A9711">
        <v>14757</v>
      </c>
      <c r="B9711" t="s">
        <v>21371</v>
      </c>
    </row>
    <row r="9712" spans="1:2">
      <c r="A9712">
        <v>14758</v>
      </c>
      <c r="B9712" t="s">
        <v>21372</v>
      </c>
    </row>
    <row r="9713" spans="1:2">
      <c r="A9713">
        <v>14759</v>
      </c>
      <c r="B9713" t="s">
        <v>21373</v>
      </c>
    </row>
    <row r="9714" spans="1:2">
      <c r="A9714">
        <v>14760</v>
      </c>
      <c r="B9714" t="s">
        <v>21374</v>
      </c>
    </row>
    <row r="9715" spans="1:2">
      <c r="A9715">
        <v>14761</v>
      </c>
      <c r="B9715" t="s">
        <v>21375</v>
      </c>
    </row>
    <row r="9716" spans="1:2">
      <c r="A9716">
        <v>14762</v>
      </c>
      <c r="B9716" t="s">
        <v>21376</v>
      </c>
    </row>
    <row r="9717" spans="1:2">
      <c r="A9717">
        <v>14763</v>
      </c>
      <c r="B9717" t="s">
        <v>21377</v>
      </c>
    </row>
    <row r="9718" spans="1:2">
      <c r="A9718">
        <v>14764</v>
      </c>
      <c r="B9718" t="s">
        <v>21378</v>
      </c>
    </row>
    <row r="9719" spans="1:2">
      <c r="A9719">
        <v>14765</v>
      </c>
      <c r="B9719" t="s">
        <v>1025</v>
      </c>
    </row>
    <row r="9720" spans="1:2">
      <c r="A9720">
        <v>14766</v>
      </c>
      <c r="B9720" t="s">
        <v>21379</v>
      </c>
    </row>
    <row r="9721" spans="1:2">
      <c r="A9721">
        <v>14767</v>
      </c>
      <c r="B9721" t="s">
        <v>21380</v>
      </c>
    </row>
    <row r="9722" spans="1:2">
      <c r="A9722">
        <v>14768</v>
      </c>
      <c r="B9722" t="s">
        <v>21381</v>
      </c>
    </row>
    <row r="9723" spans="1:2">
      <c r="A9723">
        <v>14769</v>
      </c>
      <c r="B9723" t="s">
        <v>21382</v>
      </c>
    </row>
    <row r="9724" spans="1:2">
      <c r="A9724">
        <v>14770</v>
      </c>
      <c r="B9724" t="s">
        <v>21383</v>
      </c>
    </row>
    <row r="9725" spans="1:2">
      <c r="A9725">
        <v>14771</v>
      </c>
      <c r="B9725" t="s">
        <v>847</v>
      </c>
    </row>
    <row r="9726" spans="1:2">
      <c r="A9726">
        <v>14772</v>
      </c>
      <c r="B9726" t="s">
        <v>21384</v>
      </c>
    </row>
    <row r="9727" spans="1:2">
      <c r="A9727">
        <v>14773</v>
      </c>
      <c r="B9727" t="s">
        <v>21385</v>
      </c>
    </row>
    <row r="9728" spans="1:2">
      <c r="A9728">
        <v>14774</v>
      </c>
      <c r="B9728" t="s">
        <v>21386</v>
      </c>
    </row>
    <row r="9729" spans="1:2">
      <c r="A9729">
        <v>14775</v>
      </c>
      <c r="B9729" t="s">
        <v>21387</v>
      </c>
    </row>
    <row r="9730" spans="1:2">
      <c r="A9730">
        <v>14776</v>
      </c>
      <c r="B9730" t="s">
        <v>21388</v>
      </c>
    </row>
    <row r="9731" spans="1:2">
      <c r="A9731">
        <v>14777</v>
      </c>
      <c r="B9731" t="s">
        <v>21389</v>
      </c>
    </row>
    <row r="9732" spans="1:2">
      <c r="A9732">
        <v>14778</v>
      </c>
      <c r="B9732" t="s">
        <v>842</v>
      </c>
    </row>
    <row r="9733" spans="1:2">
      <c r="A9733">
        <v>14779</v>
      </c>
      <c r="B9733" t="s">
        <v>21390</v>
      </c>
    </row>
    <row r="9734" spans="1:2">
      <c r="A9734">
        <v>14780</v>
      </c>
      <c r="B9734" t="s">
        <v>21391</v>
      </c>
    </row>
    <row r="9735" spans="1:2">
      <c r="A9735">
        <v>14781</v>
      </c>
      <c r="B9735" t="s">
        <v>21392</v>
      </c>
    </row>
    <row r="9736" spans="1:2">
      <c r="A9736">
        <v>14782</v>
      </c>
      <c r="B9736" t="s">
        <v>21393</v>
      </c>
    </row>
    <row r="9737" spans="1:2">
      <c r="A9737">
        <v>14783</v>
      </c>
      <c r="B9737" t="s">
        <v>21394</v>
      </c>
    </row>
    <row r="9738" spans="1:2">
      <c r="A9738">
        <v>14784</v>
      </c>
      <c r="B9738" t="s">
        <v>21395</v>
      </c>
    </row>
    <row r="9739" spans="1:2">
      <c r="A9739">
        <v>14785</v>
      </c>
      <c r="B9739" t="s">
        <v>21396</v>
      </c>
    </row>
    <row r="9740" spans="1:2">
      <c r="A9740">
        <v>14786</v>
      </c>
      <c r="B9740" t="s">
        <v>21397</v>
      </c>
    </row>
    <row r="9741" spans="1:2">
      <c r="A9741">
        <v>14787</v>
      </c>
      <c r="B9741" t="s">
        <v>21398</v>
      </c>
    </row>
    <row r="9742" spans="1:2">
      <c r="A9742">
        <v>14788</v>
      </c>
      <c r="B9742" t="s">
        <v>21399</v>
      </c>
    </row>
    <row r="9743" spans="1:2">
      <c r="A9743">
        <v>14789</v>
      </c>
      <c r="B9743" t="s">
        <v>21400</v>
      </c>
    </row>
    <row r="9744" spans="1:2">
      <c r="A9744">
        <v>14790</v>
      </c>
      <c r="B9744" t="s">
        <v>21401</v>
      </c>
    </row>
    <row r="9745" spans="1:2">
      <c r="A9745">
        <v>14791</v>
      </c>
      <c r="B9745" t="s">
        <v>21402</v>
      </c>
    </row>
    <row r="9746" spans="1:2">
      <c r="A9746">
        <v>14792</v>
      </c>
      <c r="B9746" t="s">
        <v>21403</v>
      </c>
    </row>
    <row r="9747" spans="1:2">
      <c r="A9747">
        <v>14793</v>
      </c>
      <c r="B9747" t="s">
        <v>21404</v>
      </c>
    </row>
    <row r="9748" spans="1:2">
      <c r="A9748">
        <v>14794</v>
      </c>
      <c r="B9748" t="s">
        <v>21405</v>
      </c>
    </row>
    <row r="9749" spans="1:2">
      <c r="A9749">
        <v>14795</v>
      </c>
      <c r="B9749" t="s">
        <v>21406</v>
      </c>
    </row>
    <row r="9750" spans="1:2">
      <c r="A9750">
        <v>14796</v>
      </c>
      <c r="B9750" t="s">
        <v>21407</v>
      </c>
    </row>
    <row r="9751" spans="1:2">
      <c r="A9751">
        <v>14797</v>
      </c>
      <c r="B9751" s="2">
        <v>40638</v>
      </c>
    </row>
    <row r="9752" spans="1:2">
      <c r="A9752">
        <v>14798</v>
      </c>
      <c r="B9752" t="s">
        <v>21408</v>
      </c>
    </row>
    <row r="9753" spans="1:2">
      <c r="A9753">
        <v>14799</v>
      </c>
      <c r="B9753" t="s">
        <v>21409</v>
      </c>
    </row>
    <row r="9754" spans="1:2">
      <c r="A9754">
        <v>14800</v>
      </c>
      <c r="B9754" t="s">
        <v>21410</v>
      </c>
    </row>
    <row r="9755" spans="1:2">
      <c r="A9755">
        <v>14801</v>
      </c>
      <c r="B9755" t="s">
        <v>21411</v>
      </c>
    </row>
    <row r="9756" spans="1:2">
      <c r="A9756">
        <v>14802</v>
      </c>
      <c r="B9756" t="s">
        <v>21412</v>
      </c>
    </row>
    <row r="9757" spans="1:2">
      <c r="A9757">
        <v>14803</v>
      </c>
      <c r="B9757" t="s">
        <v>21413</v>
      </c>
    </row>
    <row r="9758" spans="1:2">
      <c r="A9758">
        <v>14804</v>
      </c>
      <c r="B9758" t="s">
        <v>21414</v>
      </c>
    </row>
    <row r="9759" spans="1:2">
      <c r="A9759">
        <v>14805</v>
      </c>
      <c r="B9759" t="s">
        <v>21415</v>
      </c>
    </row>
    <row r="9760" spans="1:2">
      <c r="A9760">
        <v>14806</v>
      </c>
      <c r="B9760" t="s">
        <v>21416</v>
      </c>
    </row>
    <row r="9761" spans="1:2">
      <c r="A9761">
        <v>14807</v>
      </c>
      <c r="B9761" t="s">
        <v>21417</v>
      </c>
    </row>
    <row r="9762" spans="1:2">
      <c r="A9762">
        <v>14808</v>
      </c>
      <c r="B9762" t="s">
        <v>21418</v>
      </c>
    </row>
    <row r="9763" spans="1:2">
      <c r="A9763">
        <v>14809</v>
      </c>
      <c r="B9763" t="s">
        <v>21419</v>
      </c>
    </row>
    <row r="9764" spans="1:2">
      <c r="A9764">
        <v>14810</v>
      </c>
      <c r="B9764" t="s">
        <v>21420</v>
      </c>
    </row>
    <row r="9765" spans="1:2">
      <c r="A9765">
        <v>14811</v>
      </c>
      <c r="B9765" t="s">
        <v>21421</v>
      </c>
    </row>
    <row r="9766" spans="1:2">
      <c r="A9766">
        <v>14812</v>
      </c>
      <c r="B9766" t="s">
        <v>21422</v>
      </c>
    </row>
    <row r="9767" spans="1:2">
      <c r="A9767">
        <v>14813</v>
      </c>
      <c r="B9767" t="s">
        <v>21423</v>
      </c>
    </row>
    <row r="9768" spans="1:2">
      <c r="A9768">
        <v>14814</v>
      </c>
      <c r="B9768" t="s">
        <v>21424</v>
      </c>
    </row>
    <row r="9769" spans="1:2">
      <c r="A9769">
        <v>14815</v>
      </c>
      <c r="B9769" t="s">
        <v>21425</v>
      </c>
    </row>
    <row r="9770" spans="1:2">
      <c r="A9770">
        <v>14816</v>
      </c>
      <c r="B9770" t="s">
        <v>21426</v>
      </c>
    </row>
    <row r="9771" spans="1:2">
      <c r="A9771">
        <v>14817</v>
      </c>
      <c r="B9771" t="s">
        <v>21427</v>
      </c>
    </row>
    <row r="9772" spans="1:2">
      <c r="A9772">
        <v>14818</v>
      </c>
      <c r="B9772" t="s">
        <v>21428</v>
      </c>
    </row>
    <row r="9773" spans="1:2">
      <c r="A9773">
        <v>14819</v>
      </c>
      <c r="B9773" t="s">
        <v>21429</v>
      </c>
    </row>
    <row r="9774" spans="1:2">
      <c r="A9774">
        <v>14820</v>
      </c>
      <c r="B9774" t="s">
        <v>21430</v>
      </c>
    </row>
    <row r="9775" spans="1:2">
      <c r="A9775">
        <v>14821</v>
      </c>
      <c r="B9775" t="s">
        <v>21431</v>
      </c>
    </row>
    <row r="9776" spans="1:2">
      <c r="A9776">
        <v>14822</v>
      </c>
      <c r="B9776" t="s">
        <v>21432</v>
      </c>
    </row>
    <row r="9777" spans="1:2">
      <c r="A9777">
        <v>14823</v>
      </c>
      <c r="B9777" t="s">
        <v>21433</v>
      </c>
    </row>
    <row r="9778" spans="1:2">
      <c r="A9778">
        <v>14824</v>
      </c>
      <c r="B9778" t="s">
        <v>21434</v>
      </c>
    </row>
    <row r="9779" spans="1:2">
      <c r="A9779">
        <v>14825</v>
      </c>
      <c r="B9779" t="s">
        <v>21435</v>
      </c>
    </row>
    <row r="9780" spans="1:2">
      <c r="A9780">
        <v>14826</v>
      </c>
      <c r="B9780" t="s">
        <v>21436</v>
      </c>
    </row>
    <row r="9781" spans="1:2">
      <c r="A9781">
        <v>14827</v>
      </c>
      <c r="B9781" t="s">
        <v>21437</v>
      </c>
    </row>
    <row r="9782" spans="1:2">
      <c r="A9782">
        <v>14828</v>
      </c>
      <c r="B9782" t="s">
        <v>21438</v>
      </c>
    </row>
    <row r="9783" spans="1:2">
      <c r="A9783">
        <v>14829</v>
      </c>
      <c r="B9783" t="s">
        <v>21439</v>
      </c>
    </row>
    <row r="9784" spans="1:2">
      <c r="A9784">
        <v>14830</v>
      </c>
      <c r="B9784" t="s">
        <v>21440</v>
      </c>
    </row>
    <row r="9785" spans="1:2">
      <c r="A9785">
        <v>14831</v>
      </c>
      <c r="B9785" t="s">
        <v>21441</v>
      </c>
    </row>
    <row r="9786" spans="1:2">
      <c r="A9786">
        <v>14832</v>
      </c>
      <c r="B9786" t="s">
        <v>21442</v>
      </c>
    </row>
    <row r="9787" spans="1:2">
      <c r="A9787">
        <v>14833</v>
      </c>
      <c r="B9787" t="s">
        <v>21443</v>
      </c>
    </row>
    <row r="9788" spans="1:2">
      <c r="A9788">
        <v>14834</v>
      </c>
      <c r="B9788" t="s">
        <v>21444</v>
      </c>
    </row>
    <row r="9789" spans="1:2">
      <c r="A9789">
        <v>14835</v>
      </c>
      <c r="B9789" t="s">
        <v>21445</v>
      </c>
    </row>
    <row r="9790" spans="1:2">
      <c r="A9790">
        <v>14836</v>
      </c>
      <c r="B9790" t="s">
        <v>955</v>
      </c>
    </row>
    <row r="9791" spans="1:2">
      <c r="A9791">
        <v>14837</v>
      </c>
      <c r="B9791" t="s">
        <v>21446</v>
      </c>
    </row>
    <row r="9792" spans="1:2">
      <c r="A9792">
        <v>14838</v>
      </c>
      <c r="B9792" t="s">
        <v>21447</v>
      </c>
    </row>
    <row r="9793" spans="1:2">
      <c r="A9793">
        <v>14839</v>
      </c>
      <c r="B9793" t="s">
        <v>21448</v>
      </c>
    </row>
    <row r="9794" spans="1:2">
      <c r="A9794">
        <v>14840</v>
      </c>
      <c r="B9794" t="s">
        <v>21449</v>
      </c>
    </row>
    <row r="9795" spans="1:2">
      <c r="A9795">
        <v>14841</v>
      </c>
      <c r="B9795" t="s">
        <v>21450</v>
      </c>
    </row>
    <row r="9796" spans="1:2">
      <c r="A9796">
        <v>14842</v>
      </c>
      <c r="B9796" t="s">
        <v>21451</v>
      </c>
    </row>
    <row r="9797" spans="1:2">
      <c r="A9797">
        <v>14843</v>
      </c>
      <c r="B9797" t="s">
        <v>21452</v>
      </c>
    </row>
    <row r="9798" spans="1:2">
      <c r="A9798">
        <v>14844</v>
      </c>
      <c r="B9798" t="s">
        <v>21453</v>
      </c>
    </row>
    <row r="9799" spans="1:2">
      <c r="A9799">
        <v>14845</v>
      </c>
      <c r="B9799" t="s">
        <v>21454</v>
      </c>
    </row>
    <row r="9800" spans="1:2">
      <c r="A9800">
        <v>14846</v>
      </c>
      <c r="B9800" t="s">
        <v>21455</v>
      </c>
    </row>
    <row r="9801" spans="1:2">
      <c r="A9801">
        <v>14847</v>
      </c>
      <c r="B9801" t="s">
        <v>21456</v>
      </c>
    </row>
    <row r="9802" spans="1:2">
      <c r="A9802">
        <v>14848</v>
      </c>
      <c r="B9802" t="s">
        <v>21457</v>
      </c>
    </row>
    <row r="9803" spans="1:2">
      <c r="A9803">
        <v>14849</v>
      </c>
      <c r="B9803" t="s">
        <v>21458</v>
      </c>
    </row>
    <row r="9804" spans="1:2">
      <c r="A9804">
        <v>14850</v>
      </c>
      <c r="B9804" t="s">
        <v>21459</v>
      </c>
    </row>
    <row r="9805" spans="1:2">
      <c r="A9805">
        <v>14851</v>
      </c>
      <c r="B9805" t="s">
        <v>21460</v>
      </c>
    </row>
    <row r="9806" spans="1:2">
      <c r="A9806">
        <v>14852</v>
      </c>
      <c r="B9806" t="s">
        <v>789</v>
      </c>
    </row>
    <row r="9807" spans="1:2">
      <c r="A9807">
        <v>14853</v>
      </c>
      <c r="B9807" t="s">
        <v>21461</v>
      </c>
    </row>
    <row r="9808" spans="1:2">
      <c r="A9808">
        <v>14854</v>
      </c>
      <c r="B9808" s="2">
        <v>40743</v>
      </c>
    </row>
    <row r="9809" spans="1:2">
      <c r="A9809">
        <v>14855</v>
      </c>
      <c r="B9809" t="s">
        <v>21462</v>
      </c>
    </row>
    <row r="9810" spans="1:2">
      <c r="A9810">
        <v>14856</v>
      </c>
      <c r="B9810" t="s">
        <v>21463</v>
      </c>
    </row>
    <row r="9811" spans="1:2">
      <c r="A9811">
        <v>14857</v>
      </c>
      <c r="B9811" t="s">
        <v>21464</v>
      </c>
    </row>
    <row r="9812" spans="1:2">
      <c r="A9812">
        <v>14858</v>
      </c>
      <c r="B9812" t="s">
        <v>21465</v>
      </c>
    </row>
    <row r="9813" spans="1:2">
      <c r="A9813">
        <v>14859</v>
      </c>
      <c r="B9813" t="s">
        <v>21466</v>
      </c>
    </row>
    <row r="9814" spans="1:2">
      <c r="A9814">
        <v>14860</v>
      </c>
      <c r="B9814" t="s">
        <v>21467</v>
      </c>
    </row>
    <row r="9815" spans="1:2">
      <c r="A9815">
        <v>14861</v>
      </c>
      <c r="B9815" t="s">
        <v>21468</v>
      </c>
    </row>
    <row r="9816" spans="1:2">
      <c r="A9816">
        <v>14862</v>
      </c>
      <c r="B9816" s="2">
        <v>40838</v>
      </c>
    </row>
    <row r="9817" spans="1:2">
      <c r="A9817">
        <v>14863</v>
      </c>
      <c r="B9817" t="s">
        <v>21469</v>
      </c>
    </row>
    <row r="9818" spans="1:2">
      <c r="A9818">
        <v>14864</v>
      </c>
      <c r="B9818" t="s">
        <v>21470</v>
      </c>
    </row>
    <row r="9819" spans="1:2">
      <c r="A9819">
        <v>14865</v>
      </c>
      <c r="B9819" t="s">
        <v>21471</v>
      </c>
    </row>
    <row r="9820" spans="1:2">
      <c r="A9820">
        <v>14866</v>
      </c>
      <c r="B9820" t="s">
        <v>21472</v>
      </c>
    </row>
    <row r="9821" spans="1:2">
      <c r="A9821">
        <v>14867</v>
      </c>
      <c r="B9821" t="s">
        <v>21473</v>
      </c>
    </row>
    <row r="9822" spans="1:2">
      <c r="A9822">
        <v>14868</v>
      </c>
      <c r="B9822" t="s">
        <v>21474</v>
      </c>
    </row>
    <row r="9823" spans="1:2">
      <c r="A9823">
        <v>14869</v>
      </c>
      <c r="B9823" t="s">
        <v>21475</v>
      </c>
    </row>
    <row r="9824" spans="1:2">
      <c r="A9824">
        <v>14870</v>
      </c>
      <c r="B9824" t="s">
        <v>21476</v>
      </c>
    </row>
    <row r="9825" spans="1:2">
      <c r="A9825">
        <v>14871</v>
      </c>
      <c r="B9825" t="s">
        <v>21477</v>
      </c>
    </row>
    <row r="9826" spans="1:2">
      <c r="A9826">
        <v>14872</v>
      </c>
      <c r="B9826" t="s">
        <v>21478</v>
      </c>
    </row>
    <row r="9827" spans="1:2">
      <c r="A9827">
        <v>14873</v>
      </c>
      <c r="B9827" t="s">
        <v>21479</v>
      </c>
    </row>
    <row r="9828" spans="1:2">
      <c r="A9828">
        <v>14874</v>
      </c>
      <c r="B9828" t="s">
        <v>21480</v>
      </c>
    </row>
    <row r="9829" spans="1:2">
      <c r="A9829">
        <v>14875</v>
      </c>
      <c r="B9829" t="s">
        <v>21481</v>
      </c>
    </row>
    <row r="9830" spans="1:2">
      <c r="A9830">
        <v>14876</v>
      </c>
      <c r="B9830" t="s">
        <v>21482</v>
      </c>
    </row>
    <row r="9831" spans="1:2">
      <c r="A9831">
        <v>14877</v>
      </c>
      <c r="B9831" t="s">
        <v>21483</v>
      </c>
    </row>
    <row r="9832" spans="1:2">
      <c r="A9832">
        <v>14878</v>
      </c>
      <c r="B9832" t="s">
        <v>21484</v>
      </c>
    </row>
    <row r="9833" spans="1:2">
      <c r="A9833">
        <v>14879</v>
      </c>
      <c r="B9833" t="s">
        <v>21485</v>
      </c>
    </row>
    <row r="9834" spans="1:2">
      <c r="A9834">
        <v>14880</v>
      </c>
      <c r="B9834" t="s">
        <v>21486</v>
      </c>
    </row>
    <row r="9835" spans="1:2">
      <c r="A9835">
        <v>14881</v>
      </c>
      <c r="B9835" t="s">
        <v>21487</v>
      </c>
    </row>
    <row r="9836" spans="1:2">
      <c r="A9836">
        <v>14882</v>
      </c>
      <c r="B9836" t="s">
        <v>21488</v>
      </c>
    </row>
    <row r="9837" spans="1:2">
      <c r="A9837">
        <v>14883</v>
      </c>
      <c r="B9837" t="s">
        <v>21489</v>
      </c>
    </row>
    <row r="9838" spans="1:2">
      <c r="A9838">
        <v>14884</v>
      </c>
      <c r="B9838" t="s">
        <v>21490</v>
      </c>
    </row>
    <row r="9839" spans="1:2">
      <c r="A9839">
        <v>14885</v>
      </c>
      <c r="B9839" t="s">
        <v>21491</v>
      </c>
    </row>
    <row r="9840" spans="1:2">
      <c r="A9840">
        <v>14886</v>
      </c>
      <c r="B9840" t="s">
        <v>21492</v>
      </c>
    </row>
    <row r="9841" spans="1:2">
      <c r="A9841">
        <v>14887</v>
      </c>
      <c r="B9841" s="7">
        <v>40587.901388888888</v>
      </c>
    </row>
    <row r="9842" spans="1:2">
      <c r="A9842">
        <v>14888</v>
      </c>
      <c r="B9842" t="s">
        <v>21493</v>
      </c>
    </row>
    <row r="9843" spans="1:2">
      <c r="A9843">
        <v>14889</v>
      </c>
      <c r="B9843" t="s">
        <v>21494</v>
      </c>
    </row>
    <row r="9844" spans="1:2">
      <c r="A9844">
        <v>14890</v>
      </c>
      <c r="B9844" t="s">
        <v>21495</v>
      </c>
    </row>
    <row r="9845" spans="1:2">
      <c r="A9845">
        <v>14891</v>
      </c>
      <c r="B9845" t="s">
        <v>21496</v>
      </c>
    </row>
    <row r="9846" spans="1:2">
      <c r="A9846">
        <v>14892</v>
      </c>
      <c r="B9846" t="s">
        <v>21497</v>
      </c>
    </row>
    <row r="9847" spans="1:2">
      <c r="A9847">
        <v>14893</v>
      </c>
      <c r="B9847" t="s">
        <v>21498</v>
      </c>
    </row>
    <row r="9848" spans="1:2">
      <c r="A9848">
        <v>14894</v>
      </c>
      <c r="B9848" t="s">
        <v>21499</v>
      </c>
    </row>
    <row r="9849" spans="1:2">
      <c r="A9849">
        <v>14895</v>
      </c>
      <c r="B9849" t="s">
        <v>21500</v>
      </c>
    </row>
    <row r="9850" spans="1:2">
      <c r="A9850">
        <v>14896</v>
      </c>
      <c r="B9850" t="s">
        <v>21501</v>
      </c>
    </row>
    <row r="9851" spans="1:2">
      <c r="A9851">
        <v>14897</v>
      </c>
      <c r="B9851" t="s">
        <v>21502</v>
      </c>
    </row>
    <row r="9852" spans="1:2">
      <c r="A9852">
        <v>14898</v>
      </c>
      <c r="B9852" t="s">
        <v>21503</v>
      </c>
    </row>
    <row r="9853" spans="1:2">
      <c r="A9853">
        <v>14899</v>
      </c>
      <c r="B9853" t="s">
        <v>21504</v>
      </c>
    </row>
    <row r="9854" spans="1:2">
      <c r="A9854">
        <v>14900</v>
      </c>
      <c r="B9854" t="s">
        <v>21505</v>
      </c>
    </row>
    <row r="9855" spans="1:2">
      <c r="A9855">
        <v>14901</v>
      </c>
      <c r="B9855" t="s">
        <v>21506</v>
      </c>
    </row>
    <row r="9856" spans="1:2">
      <c r="A9856">
        <v>14902</v>
      </c>
      <c r="B9856" t="s">
        <v>21507</v>
      </c>
    </row>
    <row r="9857" spans="1:2">
      <c r="A9857">
        <v>14903</v>
      </c>
      <c r="B9857" t="s">
        <v>21508</v>
      </c>
    </row>
    <row r="9858" spans="1:2">
      <c r="A9858">
        <v>14904</v>
      </c>
      <c r="B9858" t="s">
        <v>21509</v>
      </c>
    </row>
    <row r="9859" spans="1:2">
      <c r="A9859">
        <v>14905</v>
      </c>
      <c r="B9859" t="s">
        <v>21510</v>
      </c>
    </row>
    <row r="9860" spans="1:2">
      <c r="A9860">
        <v>14906</v>
      </c>
      <c r="B9860" t="s">
        <v>21511</v>
      </c>
    </row>
    <row r="9861" spans="1:2">
      <c r="A9861">
        <v>14907</v>
      </c>
      <c r="B9861" t="s">
        <v>21512</v>
      </c>
    </row>
    <row r="9862" spans="1:2">
      <c r="A9862">
        <v>14908</v>
      </c>
      <c r="B9862" t="s">
        <v>21513</v>
      </c>
    </row>
    <row r="9863" spans="1:2">
      <c r="A9863">
        <v>14909</v>
      </c>
      <c r="B9863" t="s">
        <v>21514</v>
      </c>
    </row>
    <row r="9864" spans="1:2">
      <c r="A9864">
        <v>14910</v>
      </c>
      <c r="B9864" t="s">
        <v>21515</v>
      </c>
    </row>
    <row r="9865" spans="1:2">
      <c r="A9865">
        <v>14911</v>
      </c>
      <c r="B9865" t="s">
        <v>21516</v>
      </c>
    </row>
    <row r="9866" spans="1:2">
      <c r="A9866">
        <v>14912</v>
      </c>
      <c r="B9866" t="s">
        <v>21517</v>
      </c>
    </row>
    <row r="9867" spans="1:2">
      <c r="A9867">
        <v>14913</v>
      </c>
      <c r="B9867" t="s">
        <v>21518</v>
      </c>
    </row>
    <row r="9868" spans="1:2">
      <c r="A9868">
        <v>14914</v>
      </c>
      <c r="B9868" t="s">
        <v>21519</v>
      </c>
    </row>
    <row r="9869" spans="1:2">
      <c r="A9869">
        <v>14915</v>
      </c>
      <c r="B9869" t="s">
        <v>21520</v>
      </c>
    </row>
    <row r="9870" spans="1:2">
      <c r="A9870">
        <v>14916</v>
      </c>
      <c r="B9870" t="s">
        <v>21521</v>
      </c>
    </row>
    <row r="9871" spans="1:2">
      <c r="A9871">
        <v>14917</v>
      </c>
      <c r="B9871" t="s">
        <v>21522</v>
      </c>
    </row>
    <row r="9872" spans="1:2">
      <c r="A9872">
        <v>14918</v>
      </c>
      <c r="B9872" t="s">
        <v>21523</v>
      </c>
    </row>
    <row r="9873" spans="1:2">
      <c r="A9873">
        <v>14919</v>
      </c>
      <c r="B9873" t="s">
        <v>21524</v>
      </c>
    </row>
    <row r="9874" spans="1:2">
      <c r="A9874">
        <v>14920</v>
      </c>
      <c r="B9874" t="s">
        <v>21525</v>
      </c>
    </row>
    <row r="9875" spans="1:2">
      <c r="A9875">
        <v>14921</v>
      </c>
      <c r="B9875" t="s">
        <v>21526</v>
      </c>
    </row>
    <row r="9876" spans="1:2">
      <c r="A9876">
        <v>14922</v>
      </c>
      <c r="B9876" t="s">
        <v>21527</v>
      </c>
    </row>
    <row r="9877" spans="1:2">
      <c r="A9877">
        <v>14923</v>
      </c>
      <c r="B9877" t="s">
        <v>21528</v>
      </c>
    </row>
    <row r="9878" spans="1:2">
      <c r="A9878">
        <v>14924</v>
      </c>
      <c r="B9878" t="s">
        <v>21529</v>
      </c>
    </row>
    <row r="9879" spans="1:2">
      <c r="A9879">
        <v>14925</v>
      </c>
      <c r="B9879" t="s">
        <v>21530</v>
      </c>
    </row>
    <row r="9880" spans="1:2">
      <c r="A9880">
        <v>14926</v>
      </c>
      <c r="B9880" t="s">
        <v>21531</v>
      </c>
    </row>
    <row r="9881" spans="1:2">
      <c r="A9881">
        <v>14927</v>
      </c>
      <c r="B9881" t="s">
        <v>21532</v>
      </c>
    </row>
    <row r="9882" spans="1:2">
      <c r="A9882">
        <v>14928</v>
      </c>
      <c r="B9882" t="s">
        <v>21533</v>
      </c>
    </row>
    <row r="9883" spans="1:2">
      <c r="A9883">
        <v>14929</v>
      </c>
      <c r="B9883" t="s">
        <v>21534</v>
      </c>
    </row>
    <row r="9884" spans="1:2">
      <c r="A9884">
        <v>14930</v>
      </c>
      <c r="B9884" t="s">
        <v>21535</v>
      </c>
    </row>
    <row r="9885" spans="1:2">
      <c r="A9885">
        <v>14931</v>
      </c>
      <c r="B9885" t="s">
        <v>21536</v>
      </c>
    </row>
    <row r="9886" spans="1:2">
      <c r="A9886">
        <v>14932</v>
      </c>
      <c r="B9886" t="s">
        <v>21537</v>
      </c>
    </row>
    <row r="9887" spans="1:2">
      <c r="A9887">
        <v>14933</v>
      </c>
      <c r="B9887" t="s">
        <v>21538</v>
      </c>
    </row>
    <row r="9888" spans="1:2">
      <c r="A9888">
        <v>14934</v>
      </c>
      <c r="B9888" t="s">
        <v>21539</v>
      </c>
    </row>
    <row r="9889" spans="1:2">
      <c r="A9889">
        <v>14935</v>
      </c>
      <c r="B9889" t="s">
        <v>21540</v>
      </c>
    </row>
    <row r="9890" spans="1:2">
      <c r="A9890">
        <v>14936</v>
      </c>
      <c r="B9890" t="s">
        <v>21541</v>
      </c>
    </row>
    <row r="9891" spans="1:2">
      <c r="A9891">
        <v>14937</v>
      </c>
      <c r="B9891" t="s">
        <v>21542</v>
      </c>
    </row>
    <row r="9892" spans="1:2">
      <c r="A9892">
        <v>14938</v>
      </c>
      <c r="B9892" t="s">
        <v>21543</v>
      </c>
    </row>
    <row r="9893" spans="1:2">
      <c r="A9893">
        <v>14939</v>
      </c>
      <c r="B9893" t="s">
        <v>21544</v>
      </c>
    </row>
    <row r="9894" spans="1:2">
      <c r="A9894">
        <v>14940</v>
      </c>
      <c r="B9894" t="s">
        <v>21545</v>
      </c>
    </row>
    <row r="9895" spans="1:2">
      <c r="A9895">
        <v>14941</v>
      </c>
      <c r="B9895" t="s">
        <v>21546</v>
      </c>
    </row>
    <row r="9896" spans="1:2">
      <c r="A9896">
        <v>14942</v>
      </c>
      <c r="B9896" t="s">
        <v>21547</v>
      </c>
    </row>
    <row r="9897" spans="1:2">
      <c r="A9897">
        <v>14943</v>
      </c>
      <c r="B9897" t="s">
        <v>21548</v>
      </c>
    </row>
    <row r="9898" spans="1:2">
      <c r="A9898">
        <v>14944</v>
      </c>
      <c r="B9898" t="s">
        <v>21549</v>
      </c>
    </row>
    <row r="9899" spans="1:2">
      <c r="A9899">
        <v>14945</v>
      </c>
      <c r="B9899" t="s">
        <v>21550</v>
      </c>
    </row>
    <row r="9900" spans="1:2">
      <c r="A9900">
        <v>14946</v>
      </c>
      <c r="B9900" t="s">
        <v>21551</v>
      </c>
    </row>
    <row r="9901" spans="1:2">
      <c r="A9901">
        <v>14947</v>
      </c>
      <c r="B9901" t="s">
        <v>21552</v>
      </c>
    </row>
    <row r="9902" spans="1:2">
      <c r="A9902">
        <v>14948</v>
      </c>
      <c r="B9902" t="s">
        <v>21553</v>
      </c>
    </row>
    <row r="9903" spans="1:2">
      <c r="A9903">
        <v>14949</v>
      </c>
      <c r="B9903" t="s">
        <v>21554</v>
      </c>
    </row>
    <row r="9904" spans="1:2">
      <c r="A9904">
        <v>14950</v>
      </c>
      <c r="B9904" t="s">
        <v>21555</v>
      </c>
    </row>
    <row r="9905" spans="1:2">
      <c r="A9905">
        <v>14951</v>
      </c>
      <c r="B9905" t="s">
        <v>21556</v>
      </c>
    </row>
    <row r="9906" spans="1:2">
      <c r="A9906">
        <v>14952</v>
      </c>
      <c r="B9906" t="s">
        <v>21557</v>
      </c>
    </row>
    <row r="9907" spans="1:2">
      <c r="A9907">
        <v>14953</v>
      </c>
      <c r="B9907" t="s">
        <v>21558</v>
      </c>
    </row>
    <row r="9908" spans="1:2">
      <c r="A9908">
        <v>14954</v>
      </c>
      <c r="B9908" t="s">
        <v>996</v>
      </c>
    </row>
    <row r="9909" spans="1:2">
      <c r="A9909">
        <v>14955</v>
      </c>
      <c r="B9909" t="s">
        <v>21559</v>
      </c>
    </row>
    <row r="9910" spans="1:2">
      <c r="A9910">
        <v>14956</v>
      </c>
      <c r="B9910" t="s">
        <v>21560</v>
      </c>
    </row>
    <row r="9911" spans="1:2">
      <c r="A9911">
        <v>14957</v>
      </c>
      <c r="B9911" t="s">
        <v>21561</v>
      </c>
    </row>
    <row r="9912" spans="1:2">
      <c r="A9912">
        <v>14958</v>
      </c>
      <c r="B9912" t="s">
        <v>21562</v>
      </c>
    </row>
    <row r="9913" spans="1:2">
      <c r="A9913">
        <v>14959</v>
      </c>
      <c r="B9913" t="s">
        <v>21563</v>
      </c>
    </row>
    <row r="9914" spans="1:2">
      <c r="A9914">
        <v>14960</v>
      </c>
      <c r="B9914" t="s">
        <v>21564</v>
      </c>
    </row>
    <row r="9915" spans="1:2">
      <c r="A9915">
        <v>14961</v>
      </c>
      <c r="B9915" t="s">
        <v>21565</v>
      </c>
    </row>
    <row r="9916" spans="1:2">
      <c r="A9916">
        <v>14962</v>
      </c>
      <c r="B9916" t="s">
        <v>21566</v>
      </c>
    </row>
    <row r="9917" spans="1:2">
      <c r="A9917">
        <v>14963</v>
      </c>
      <c r="B9917" t="s">
        <v>21567</v>
      </c>
    </row>
    <row r="9918" spans="1:2">
      <c r="A9918">
        <v>14964</v>
      </c>
      <c r="B9918" t="s">
        <v>21568</v>
      </c>
    </row>
    <row r="9919" spans="1:2">
      <c r="A9919">
        <v>14965</v>
      </c>
      <c r="B9919" t="s">
        <v>21569</v>
      </c>
    </row>
    <row r="9920" spans="1:2">
      <c r="A9920">
        <v>14966</v>
      </c>
      <c r="B9920" t="s">
        <v>21570</v>
      </c>
    </row>
    <row r="9921" spans="1:2">
      <c r="A9921">
        <v>14967</v>
      </c>
      <c r="B9921" t="s">
        <v>21571</v>
      </c>
    </row>
    <row r="9922" spans="1:2">
      <c r="A9922">
        <v>14968</v>
      </c>
      <c r="B9922" t="s">
        <v>21572</v>
      </c>
    </row>
    <row r="9923" spans="1:2">
      <c r="A9923">
        <v>14969</v>
      </c>
      <c r="B9923" t="s">
        <v>21573</v>
      </c>
    </row>
    <row r="9924" spans="1:2">
      <c r="A9924">
        <v>14970</v>
      </c>
      <c r="B9924" t="s">
        <v>21574</v>
      </c>
    </row>
    <row r="9925" spans="1:2">
      <c r="A9925">
        <v>14971</v>
      </c>
      <c r="B9925" t="s">
        <v>21575</v>
      </c>
    </row>
    <row r="9926" spans="1:2">
      <c r="A9926">
        <v>14972</v>
      </c>
      <c r="B9926" t="s">
        <v>400</v>
      </c>
    </row>
    <row r="9927" spans="1:2">
      <c r="A9927">
        <v>14973</v>
      </c>
      <c r="B9927" t="s">
        <v>21576</v>
      </c>
    </row>
    <row r="9928" spans="1:2">
      <c r="A9928">
        <v>14974</v>
      </c>
      <c r="B9928" t="s">
        <v>21577</v>
      </c>
    </row>
    <row r="9929" spans="1:2">
      <c r="A9929">
        <v>14975</v>
      </c>
      <c r="B9929" t="s">
        <v>21578</v>
      </c>
    </row>
    <row r="9930" spans="1:2">
      <c r="A9930">
        <v>14976</v>
      </c>
      <c r="B9930" t="s">
        <v>21579</v>
      </c>
    </row>
    <row r="9931" spans="1:2">
      <c r="A9931">
        <v>14977</v>
      </c>
      <c r="B9931" t="s">
        <v>21580</v>
      </c>
    </row>
    <row r="9932" spans="1:2">
      <c r="A9932">
        <v>14978</v>
      </c>
      <c r="B9932" t="s">
        <v>21581</v>
      </c>
    </row>
    <row r="9933" spans="1:2">
      <c r="A9933">
        <v>14979</v>
      </c>
      <c r="B9933" t="s">
        <v>21582</v>
      </c>
    </row>
    <row r="9934" spans="1:2">
      <c r="A9934">
        <v>14980</v>
      </c>
      <c r="B9934" t="s">
        <v>21583</v>
      </c>
    </row>
    <row r="9935" spans="1:2">
      <c r="A9935">
        <v>14981</v>
      </c>
      <c r="B9935" t="s">
        <v>21584</v>
      </c>
    </row>
    <row r="9936" spans="1:2">
      <c r="A9936">
        <v>14982</v>
      </c>
      <c r="B9936" t="s">
        <v>21585</v>
      </c>
    </row>
    <row r="9937" spans="1:2">
      <c r="A9937">
        <v>14983</v>
      </c>
      <c r="B9937" t="s">
        <v>21586</v>
      </c>
    </row>
    <row r="9938" spans="1:2">
      <c r="A9938">
        <v>14984</v>
      </c>
      <c r="B9938" t="s">
        <v>21587</v>
      </c>
    </row>
    <row r="9939" spans="1:2">
      <c r="A9939">
        <v>14985</v>
      </c>
      <c r="B9939" t="s">
        <v>21588</v>
      </c>
    </row>
    <row r="9940" spans="1:2">
      <c r="A9940">
        <v>14986</v>
      </c>
      <c r="B9940" t="s">
        <v>21589</v>
      </c>
    </row>
    <row r="9941" spans="1:2">
      <c r="A9941">
        <v>14987</v>
      </c>
      <c r="B9941" t="s">
        <v>21590</v>
      </c>
    </row>
    <row r="9942" spans="1:2">
      <c r="A9942">
        <v>14988</v>
      </c>
      <c r="B9942" t="s">
        <v>21591</v>
      </c>
    </row>
    <row r="9943" spans="1:2">
      <c r="A9943">
        <v>14989</v>
      </c>
      <c r="B9943" t="s">
        <v>21592</v>
      </c>
    </row>
    <row r="9944" spans="1:2">
      <c r="A9944">
        <v>14990</v>
      </c>
      <c r="B9944" t="s">
        <v>21593</v>
      </c>
    </row>
    <row r="9945" spans="1:2">
      <c r="A9945">
        <v>14991</v>
      </c>
      <c r="B9945" t="s">
        <v>21594</v>
      </c>
    </row>
    <row r="9946" spans="1:2">
      <c r="A9946">
        <v>14992</v>
      </c>
      <c r="B9946" t="s">
        <v>21595</v>
      </c>
    </row>
    <row r="9947" spans="1:2">
      <c r="A9947">
        <v>14993</v>
      </c>
      <c r="B9947" t="s">
        <v>21596</v>
      </c>
    </row>
    <row r="9948" spans="1:2">
      <c r="A9948">
        <v>14994</v>
      </c>
      <c r="B9948" t="s">
        <v>322</v>
      </c>
    </row>
    <row r="9949" spans="1:2">
      <c r="A9949">
        <v>14995</v>
      </c>
      <c r="B9949">
        <v>1626</v>
      </c>
    </row>
    <row r="9950" spans="1:2">
      <c r="A9950">
        <v>14996</v>
      </c>
      <c r="B9950" t="s">
        <v>21597</v>
      </c>
    </row>
    <row r="9951" spans="1:2">
      <c r="A9951">
        <v>14997</v>
      </c>
      <c r="B9951" t="s">
        <v>21598</v>
      </c>
    </row>
    <row r="9952" spans="1:2">
      <c r="A9952">
        <v>14998</v>
      </c>
      <c r="B9952" t="s">
        <v>21599</v>
      </c>
    </row>
    <row r="9953" spans="1:2">
      <c r="A9953">
        <v>14999</v>
      </c>
      <c r="B9953" t="s">
        <v>21600</v>
      </c>
    </row>
    <row r="9954" spans="1:2">
      <c r="A9954">
        <v>15000</v>
      </c>
      <c r="B9954" t="s">
        <v>21601</v>
      </c>
    </row>
    <row r="9955" spans="1:2">
      <c r="A9955">
        <v>15001</v>
      </c>
      <c r="B9955" t="s">
        <v>21602</v>
      </c>
    </row>
    <row r="9956" spans="1:2">
      <c r="A9956">
        <v>15002</v>
      </c>
      <c r="B9956" t="s">
        <v>21603</v>
      </c>
    </row>
    <row r="9957" spans="1:2">
      <c r="A9957">
        <v>15003</v>
      </c>
      <c r="B9957" t="s">
        <v>21604</v>
      </c>
    </row>
    <row r="9958" spans="1:2">
      <c r="A9958">
        <v>15004</v>
      </c>
      <c r="B9958" t="s">
        <v>21605</v>
      </c>
    </row>
    <row r="9959" spans="1:2">
      <c r="A9959">
        <v>15005</v>
      </c>
      <c r="B9959" t="s">
        <v>21606</v>
      </c>
    </row>
    <row r="9960" spans="1:2">
      <c r="A9960">
        <v>15006</v>
      </c>
      <c r="B9960" t="s">
        <v>21607</v>
      </c>
    </row>
    <row r="9961" spans="1:2">
      <c r="A9961">
        <v>15007</v>
      </c>
      <c r="B9961" t="s">
        <v>21608</v>
      </c>
    </row>
    <row r="9962" spans="1:2">
      <c r="A9962">
        <v>15008</v>
      </c>
      <c r="B9962" t="s">
        <v>21609</v>
      </c>
    </row>
    <row r="9963" spans="1:2">
      <c r="A9963">
        <v>15009</v>
      </c>
      <c r="B9963" t="s">
        <v>21610</v>
      </c>
    </row>
    <row r="9964" spans="1:2">
      <c r="A9964">
        <v>15010</v>
      </c>
      <c r="B9964" t="s">
        <v>21611</v>
      </c>
    </row>
    <row r="9965" spans="1:2">
      <c r="A9965">
        <v>15011</v>
      </c>
      <c r="B9965" t="s">
        <v>21612</v>
      </c>
    </row>
    <row r="9966" spans="1:2">
      <c r="A9966">
        <v>15012</v>
      </c>
      <c r="B9966" t="s">
        <v>21613</v>
      </c>
    </row>
    <row r="9967" spans="1:2">
      <c r="A9967">
        <v>15013</v>
      </c>
      <c r="B9967" t="s">
        <v>21614</v>
      </c>
    </row>
    <row r="9968" spans="1:2">
      <c r="A9968">
        <v>15014</v>
      </c>
      <c r="B9968" t="s">
        <v>21615</v>
      </c>
    </row>
    <row r="9969" spans="1:2">
      <c r="A9969">
        <v>15015</v>
      </c>
      <c r="B9969" t="s">
        <v>21616</v>
      </c>
    </row>
    <row r="9970" spans="1:2">
      <c r="A9970">
        <v>15016</v>
      </c>
      <c r="B9970" t="s">
        <v>21617</v>
      </c>
    </row>
    <row r="9971" spans="1:2">
      <c r="A9971">
        <v>15017</v>
      </c>
      <c r="B9971" t="s">
        <v>21618</v>
      </c>
    </row>
    <row r="9972" spans="1:2">
      <c r="A9972">
        <v>15018</v>
      </c>
      <c r="B9972" t="s">
        <v>21619</v>
      </c>
    </row>
    <row r="9973" spans="1:2">
      <c r="A9973">
        <v>15019</v>
      </c>
      <c r="B9973" t="s">
        <v>21620</v>
      </c>
    </row>
    <row r="9974" spans="1:2">
      <c r="A9974">
        <v>15020</v>
      </c>
      <c r="B9974" t="s">
        <v>21621</v>
      </c>
    </row>
    <row r="9975" spans="1:2">
      <c r="A9975">
        <v>15021</v>
      </c>
      <c r="B9975" t="s">
        <v>21622</v>
      </c>
    </row>
    <row r="9976" spans="1:2">
      <c r="A9976">
        <v>15022</v>
      </c>
      <c r="B9976" t="s">
        <v>21623</v>
      </c>
    </row>
    <row r="9977" spans="1:2">
      <c r="A9977">
        <v>15023</v>
      </c>
      <c r="B9977" t="s">
        <v>21624</v>
      </c>
    </row>
    <row r="9978" spans="1:2">
      <c r="A9978">
        <v>15024</v>
      </c>
      <c r="B9978" t="s">
        <v>21625</v>
      </c>
    </row>
    <row r="9979" spans="1:2">
      <c r="A9979">
        <v>15025</v>
      </c>
      <c r="B9979" t="s">
        <v>21626</v>
      </c>
    </row>
    <row r="9980" spans="1:2">
      <c r="A9980">
        <v>15026</v>
      </c>
      <c r="B9980" t="s">
        <v>21627</v>
      </c>
    </row>
    <row r="9981" spans="1:2">
      <c r="A9981">
        <v>15027</v>
      </c>
      <c r="B9981" t="s">
        <v>21628</v>
      </c>
    </row>
    <row r="9982" spans="1:2">
      <c r="A9982">
        <v>15028</v>
      </c>
      <c r="B9982" t="s">
        <v>21629</v>
      </c>
    </row>
    <row r="9983" spans="1:2">
      <c r="A9983">
        <v>15029</v>
      </c>
      <c r="B9983" t="s">
        <v>21630</v>
      </c>
    </row>
    <row r="9984" spans="1:2">
      <c r="A9984">
        <v>15030</v>
      </c>
      <c r="B9984" t="s">
        <v>21631</v>
      </c>
    </row>
    <row r="9985" spans="1:2">
      <c r="A9985">
        <v>15031</v>
      </c>
      <c r="B9985" t="s">
        <v>21632</v>
      </c>
    </row>
    <row r="9986" spans="1:2">
      <c r="A9986">
        <v>15032</v>
      </c>
      <c r="B9986" t="s">
        <v>21633</v>
      </c>
    </row>
    <row r="9987" spans="1:2">
      <c r="A9987">
        <v>15033</v>
      </c>
      <c r="B9987" t="s">
        <v>21634</v>
      </c>
    </row>
    <row r="9988" spans="1:2">
      <c r="A9988">
        <v>15034</v>
      </c>
      <c r="B9988" t="s">
        <v>21635</v>
      </c>
    </row>
    <row r="9989" spans="1:2">
      <c r="A9989">
        <v>15035</v>
      </c>
      <c r="B9989" t="s">
        <v>21636</v>
      </c>
    </row>
    <row r="9990" spans="1:2">
      <c r="A9990">
        <v>15036</v>
      </c>
      <c r="B9990" t="s">
        <v>21637</v>
      </c>
    </row>
    <row r="9991" spans="1:2">
      <c r="A9991">
        <v>15037</v>
      </c>
      <c r="B9991" t="s">
        <v>21638</v>
      </c>
    </row>
    <row r="9992" spans="1:2">
      <c r="A9992">
        <v>15038</v>
      </c>
      <c r="B9992" t="s">
        <v>21639</v>
      </c>
    </row>
    <row r="9993" spans="1:2">
      <c r="A9993">
        <v>15039</v>
      </c>
      <c r="B9993" t="s">
        <v>21640</v>
      </c>
    </row>
    <row r="9994" spans="1:2">
      <c r="A9994">
        <v>15040</v>
      </c>
      <c r="B9994" t="s">
        <v>21641</v>
      </c>
    </row>
    <row r="9995" spans="1:2">
      <c r="A9995">
        <v>15041</v>
      </c>
      <c r="B9995" t="s">
        <v>21642</v>
      </c>
    </row>
    <row r="9996" spans="1:2">
      <c r="A9996">
        <v>15042</v>
      </c>
      <c r="B9996" t="s">
        <v>21643</v>
      </c>
    </row>
    <row r="9997" spans="1:2">
      <c r="A9997">
        <v>15043</v>
      </c>
      <c r="B9997" t="s">
        <v>21644</v>
      </c>
    </row>
    <row r="9998" spans="1:2">
      <c r="A9998">
        <v>15044</v>
      </c>
      <c r="B9998" t="s">
        <v>21645</v>
      </c>
    </row>
    <row r="9999" spans="1:2">
      <c r="A9999">
        <v>15045</v>
      </c>
      <c r="B9999" t="s">
        <v>21646</v>
      </c>
    </row>
    <row r="10000" spans="1:2">
      <c r="A10000">
        <v>15046</v>
      </c>
      <c r="B10000" t="s">
        <v>21647</v>
      </c>
    </row>
    <row r="10001" spans="1:2">
      <c r="A10001">
        <v>15047</v>
      </c>
      <c r="B10001" t="s">
        <v>21648</v>
      </c>
    </row>
    <row r="10002" spans="1:2">
      <c r="A10002">
        <v>15048</v>
      </c>
      <c r="B10002" t="s">
        <v>21649</v>
      </c>
    </row>
    <row r="10003" spans="1:2">
      <c r="A10003">
        <v>15049</v>
      </c>
      <c r="B10003" t="s">
        <v>21650</v>
      </c>
    </row>
    <row r="10004" spans="1:2">
      <c r="A10004">
        <v>15050</v>
      </c>
      <c r="B10004" t="s">
        <v>21651</v>
      </c>
    </row>
    <row r="10005" spans="1:2">
      <c r="A10005">
        <v>15051</v>
      </c>
      <c r="B10005" t="s">
        <v>21652</v>
      </c>
    </row>
    <row r="10006" spans="1:2">
      <c r="A10006">
        <v>15052</v>
      </c>
      <c r="B10006" t="s">
        <v>21653</v>
      </c>
    </row>
    <row r="10007" spans="1:2">
      <c r="A10007">
        <v>15053</v>
      </c>
      <c r="B10007" t="s">
        <v>21654</v>
      </c>
    </row>
    <row r="10008" spans="1:2">
      <c r="A10008">
        <v>15054</v>
      </c>
      <c r="B10008" t="s">
        <v>21655</v>
      </c>
    </row>
    <row r="10009" spans="1:2">
      <c r="A10009">
        <v>15055</v>
      </c>
      <c r="B10009" t="s">
        <v>21656</v>
      </c>
    </row>
    <row r="10010" spans="1:2">
      <c r="A10010">
        <v>15056</v>
      </c>
      <c r="B10010" t="s">
        <v>21657</v>
      </c>
    </row>
    <row r="10011" spans="1:2">
      <c r="A10011">
        <v>15057</v>
      </c>
      <c r="B10011" t="s">
        <v>21658</v>
      </c>
    </row>
    <row r="10012" spans="1:2">
      <c r="A10012">
        <v>15058</v>
      </c>
      <c r="B10012" t="s">
        <v>21659</v>
      </c>
    </row>
    <row r="10013" spans="1:2">
      <c r="A10013">
        <v>15059</v>
      </c>
      <c r="B10013" t="s">
        <v>21660</v>
      </c>
    </row>
    <row r="10014" spans="1:2">
      <c r="A10014">
        <v>15060</v>
      </c>
      <c r="B10014" t="s">
        <v>21661</v>
      </c>
    </row>
    <row r="10015" spans="1:2">
      <c r="A10015">
        <v>15061</v>
      </c>
      <c r="B10015" t="s">
        <v>21662</v>
      </c>
    </row>
    <row r="10016" spans="1:2">
      <c r="A10016">
        <v>15062</v>
      </c>
      <c r="B10016" t="s">
        <v>21663</v>
      </c>
    </row>
    <row r="10017" spans="1:2">
      <c r="A10017">
        <v>15063</v>
      </c>
      <c r="B10017" t="s">
        <v>21664</v>
      </c>
    </row>
    <row r="10018" spans="1:2">
      <c r="A10018">
        <v>15064</v>
      </c>
      <c r="B10018" t="s">
        <v>21665</v>
      </c>
    </row>
    <row r="10019" spans="1:2">
      <c r="A10019">
        <v>15065</v>
      </c>
      <c r="B10019" t="s">
        <v>782</v>
      </c>
    </row>
    <row r="10020" spans="1:2">
      <c r="A10020">
        <v>15066</v>
      </c>
      <c r="B10020" t="s">
        <v>21666</v>
      </c>
    </row>
    <row r="10021" spans="1:2">
      <c r="A10021">
        <v>15067</v>
      </c>
      <c r="B10021" t="s">
        <v>21667</v>
      </c>
    </row>
    <row r="10022" spans="1:2">
      <c r="A10022">
        <v>15068</v>
      </c>
      <c r="B10022" t="s">
        <v>600</v>
      </c>
    </row>
    <row r="10023" spans="1:2">
      <c r="A10023">
        <v>15069</v>
      </c>
      <c r="B10023" t="s">
        <v>21668</v>
      </c>
    </row>
    <row r="10024" spans="1:2">
      <c r="A10024">
        <v>15070</v>
      </c>
      <c r="B10024" t="s">
        <v>21669</v>
      </c>
    </row>
    <row r="10025" spans="1:2">
      <c r="A10025">
        <v>15071</v>
      </c>
      <c r="B10025" t="s">
        <v>21670</v>
      </c>
    </row>
    <row r="10026" spans="1:2">
      <c r="A10026">
        <v>15072</v>
      </c>
      <c r="B10026" t="s">
        <v>21671</v>
      </c>
    </row>
    <row r="10027" spans="1:2">
      <c r="A10027">
        <v>15073</v>
      </c>
      <c r="B10027" t="s">
        <v>21672</v>
      </c>
    </row>
    <row r="10028" spans="1:2">
      <c r="A10028">
        <v>15074</v>
      </c>
      <c r="B10028" t="s">
        <v>21673</v>
      </c>
    </row>
    <row r="10029" spans="1:2">
      <c r="A10029">
        <v>15075</v>
      </c>
      <c r="B10029">
        <v>8130</v>
      </c>
    </row>
    <row r="10030" spans="1:2">
      <c r="A10030">
        <v>15076</v>
      </c>
      <c r="B10030">
        <v>8564</v>
      </c>
    </row>
    <row r="10031" spans="1:2">
      <c r="A10031">
        <v>15077</v>
      </c>
      <c r="B10031" t="s">
        <v>21674</v>
      </c>
    </row>
    <row r="10032" spans="1:2">
      <c r="A10032">
        <v>15078</v>
      </c>
      <c r="B10032" t="s">
        <v>21675</v>
      </c>
    </row>
    <row r="10033" spans="1:2">
      <c r="A10033">
        <v>15079</v>
      </c>
      <c r="B10033" t="s">
        <v>21676</v>
      </c>
    </row>
    <row r="10034" spans="1:2">
      <c r="A10034">
        <v>15080</v>
      </c>
      <c r="B10034" t="s">
        <v>21677</v>
      </c>
    </row>
    <row r="10035" spans="1:2">
      <c r="A10035">
        <v>15081</v>
      </c>
      <c r="B10035" t="s">
        <v>21678</v>
      </c>
    </row>
    <row r="10036" spans="1:2">
      <c r="A10036">
        <v>15082</v>
      </c>
      <c r="B10036" t="s">
        <v>21679</v>
      </c>
    </row>
    <row r="10037" spans="1:2">
      <c r="A10037">
        <v>15083</v>
      </c>
      <c r="B10037" t="s">
        <v>21680</v>
      </c>
    </row>
    <row r="10038" spans="1:2">
      <c r="A10038">
        <v>15084</v>
      </c>
      <c r="B10038" t="s">
        <v>21681</v>
      </c>
    </row>
    <row r="10039" spans="1:2">
      <c r="A10039">
        <v>15085</v>
      </c>
      <c r="B10039" t="s">
        <v>21682</v>
      </c>
    </row>
    <row r="10040" spans="1:2">
      <c r="A10040">
        <v>15086</v>
      </c>
      <c r="B10040" t="s">
        <v>21683</v>
      </c>
    </row>
    <row r="10041" spans="1:2">
      <c r="A10041">
        <v>15087</v>
      </c>
      <c r="B10041">
        <v>98</v>
      </c>
    </row>
    <row r="10042" spans="1:2">
      <c r="A10042">
        <v>15088</v>
      </c>
      <c r="B10042" t="s">
        <v>21684</v>
      </c>
    </row>
    <row r="10043" spans="1:2">
      <c r="A10043">
        <v>15089</v>
      </c>
      <c r="B10043" t="s">
        <v>21685</v>
      </c>
    </row>
    <row r="10044" spans="1:2">
      <c r="A10044">
        <v>15090</v>
      </c>
      <c r="B10044" t="s">
        <v>21686</v>
      </c>
    </row>
    <row r="10045" spans="1:2">
      <c r="A10045">
        <v>15091</v>
      </c>
      <c r="B10045" t="s">
        <v>21687</v>
      </c>
    </row>
    <row r="10046" spans="1:2">
      <c r="A10046">
        <v>15092</v>
      </c>
      <c r="B10046" t="s">
        <v>21688</v>
      </c>
    </row>
    <row r="10047" spans="1:2">
      <c r="A10047">
        <v>15093</v>
      </c>
      <c r="B10047" t="s">
        <v>21689</v>
      </c>
    </row>
    <row r="10048" spans="1:2">
      <c r="A10048">
        <v>15094</v>
      </c>
      <c r="B10048" t="s">
        <v>21690</v>
      </c>
    </row>
    <row r="10049" spans="1:2">
      <c r="A10049">
        <v>15095</v>
      </c>
      <c r="B10049" t="s">
        <v>21691</v>
      </c>
    </row>
    <row r="10050" spans="1:2">
      <c r="A10050">
        <v>15096</v>
      </c>
      <c r="B10050" t="s">
        <v>21692</v>
      </c>
    </row>
    <row r="10051" spans="1:2">
      <c r="A10051">
        <v>15097</v>
      </c>
      <c r="B10051" t="s">
        <v>537</v>
      </c>
    </row>
    <row r="10052" spans="1:2">
      <c r="A10052">
        <v>15098</v>
      </c>
      <c r="B10052" t="s">
        <v>21693</v>
      </c>
    </row>
    <row r="10053" spans="1:2">
      <c r="A10053">
        <v>15099</v>
      </c>
      <c r="B10053" t="s">
        <v>21694</v>
      </c>
    </row>
    <row r="10054" spans="1:2">
      <c r="A10054">
        <v>15100</v>
      </c>
      <c r="B10054" t="s">
        <v>21695</v>
      </c>
    </row>
    <row r="10055" spans="1:2">
      <c r="A10055">
        <v>15101</v>
      </c>
      <c r="B10055" t="s">
        <v>21696</v>
      </c>
    </row>
    <row r="10056" spans="1:2">
      <c r="A10056">
        <v>15102</v>
      </c>
      <c r="B10056" t="s">
        <v>21697</v>
      </c>
    </row>
    <row r="10057" spans="1:2">
      <c r="A10057">
        <v>15103</v>
      </c>
      <c r="B10057" t="s">
        <v>21698</v>
      </c>
    </row>
    <row r="10058" spans="1:2">
      <c r="A10058">
        <v>15104</v>
      </c>
      <c r="B10058" t="s">
        <v>21699</v>
      </c>
    </row>
    <row r="10059" spans="1:2">
      <c r="A10059">
        <v>15105</v>
      </c>
      <c r="B10059" t="s">
        <v>21700</v>
      </c>
    </row>
    <row r="10060" spans="1:2">
      <c r="A10060">
        <v>15106</v>
      </c>
      <c r="B10060" t="s">
        <v>21701</v>
      </c>
    </row>
    <row r="10061" spans="1:2">
      <c r="A10061">
        <v>15107</v>
      </c>
      <c r="B10061" t="s">
        <v>21702</v>
      </c>
    </row>
    <row r="10062" spans="1:2">
      <c r="A10062">
        <v>15108</v>
      </c>
      <c r="B10062" t="s">
        <v>21703</v>
      </c>
    </row>
    <row r="10063" spans="1:2">
      <c r="A10063">
        <v>15109</v>
      </c>
      <c r="B10063" t="s">
        <v>21704</v>
      </c>
    </row>
    <row r="10064" spans="1:2">
      <c r="A10064">
        <v>15110</v>
      </c>
      <c r="B10064" t="s">
        <v>21705</v>
      </c>
    </row>
    <row r="10065" spans="1:2">
      <c r="A10065">
        <v>15111</v>
      </c>
      <c r="B10065" t="s">
        <v>21706</v>
      </c>
    </row>
    <row r="10066" spans="1:2">
      <c r="A10066">
        <v>15112</v>
      </c>
      <c r="B10066" t="s">
        <v>21707</v>
      </c>
    </row>
    <row r="10067" spans="1:2">
      <c r="A10067">
        <v>15113</v>
      </c>
      <c r="B10067" t="s">
        <v>21708</v>
      </c>
    </row>
    <row r="10068" spans="1:2">
      <c r="A10068">
        <v>15114</v>
      </c>
      <c r="B10068" t="s">
        <v>21709</v>
      </c>
    </row>
    <row r="10069" spans="1:2">
      <c r="A10069">
        <v>15115</v>
      </c>
      <c r="B10069" t="s">
        <v>21710</v>
      </c>
    </row>
    <row r="10070" spans="1:2">
      <c r="A10070">
        <v>15116</v>
      </c>
      <c r="B10070" t="s">
        <v>21711</v>
      </c>
    </row>
    <row r="10071" spans="1:2">
      <c r="A10071">
        <v>15117</v>
      </c>
      <c r="B10071" t="s">
        <v>21712</v>
      </c>
    </row>
    <row r="10072" spans="1:2">
      <c r="A10072">
        <v>15118</v>
      </c>
      <c r="B10072" t="s">
        <v>21713</v>
      </c>
    </row>
    <row r="10073" spans="1:2">
      <c r="A10073">
        <v>15119</v>
      </c>
      <c r="B10073" t="s">
        <v>21714</v>
      </c>
    </row>
    <row r="10074" spans="1:2">
      <c r="A10074">
        <v>15120</v>
      </c>
      <c r="B10074" t="s">
        <v>21715</v>
      </c>
    </row>
    <row r="10075" spans="1:2">
      <c r="A10075">
        <v>15121</v>
      </c>
      <c r="B10075" t="s">
        <v>21716</v>
      </c>
    </row>
    <row r="10076" spans="1:2">
      <c r="A10076">
        <v>15122</v>
      </c>
      <c r="B10076" t="s">
        <v>21717</v>
      </c>
    </row>
    <row r="10077" spans="1:2">
      <c r="A10077">
        <v>15123</v>
      </c>
      <c r="B10077" t="s">
        <v>21718</v>
      </c>
    </row>
    <row r="10078" spans="1:2">
      <c r="A10078">
        <v>15124</v>
      </c>
      <c r="B10078" t="s">
        <v>21719</v>
      </c>
    </row>
    <row r="10079" spans="1:2">
      <c r="A10079">
        <v>15125</v>
      </c>
      <c r="B10079" t="s">
        <v>21720</v>
      </c>
    </row>
    <row r="10080" spans="1:2">
      <c r="A10080">
        <v>15126</v>
      </c>
      <c r="B10080" t="s">
        <v>21721</v>
      </c>
    </row>
    <row r="10081" spans="1:2">
      <c r="A10081">
        <v>15127</v>
      </c>
      <c r="B10081" t="s">
        <v>21722</v>
      </c>
    </row>
    <row r="10082" spans="1:2">
      <c r="A10082">
        <v>15128</v>
      </c>
      <c r="B10082" t="s">
        <v>21723</v>
      </c>
    </row>
    <row r="10083" spans="1:2">
      <c r="A10083">
        <v>15129</v>
      </c>
      <c r="B10083" t="s">
        <v>21724</v>
      </c>
    </row>
    <row r="10084" spans="1:2">
      <c r="A10084">
        <v>15130</v>
      </c>
      <c r="B10084" t="s">
        <v>21725</v>
      </c>
    </row>
    <row r="10085" spans="1:2">
      <c r="A10085">
        <v>15131</v>
      </c>
      <c r="B10085" t="s">
        <v>21726</v>
      </c>
    </row>
    <row r="10086" spans="1:2">
      <c r="A10086">
        <v>15132</v>
      </c>
      <c r="B10086" t="s">
        <v>21727</v>
      </c>
    </row>
    <row r="10087" spans="1:2">
      <c r="A10087">
        <v>15133</v>
      </c>
      <c r="B10087" t="s">
        <v>21728</v>
      </c>
    </row>
    <row r="10088" spans="1:2">
      <c r="A10088">
        <v>15134</v>
      </c>
      <c r="B10088" t="s">
        <v>21729</v>
      </c>
    </row>
    <row r="10089" spans="1:2">
      <c r="A10089">
        <v>15135</v>
      </c>
      <c r="B10089" t="s">
        <v>21730</v>
      </c>
    </row>
    <row r="10090" spans="1:2">
      <c r="A10090">
        <v>15136</v>
      </c>
      <c r="B10090" t="s">
        <v>21731</v>
      </c>
    </row>
    <row r="10091" spans="1:2">
      <c r="A10091">
        <v>15137</v>
      </c>
      <c r="B10091" t="s">
        <v>21732</v>
      </c>
    </row>
    <row r="10092" spans="1:2">
      <c r="A10092">
        <v>15138</v>
      </c>
      <c r="B10092" t="s">
        <v>21733</v>
      </c>
    </row>
    <row r="10093" spans="1:2">
      <c r="A10093">
        <v>15139</v>
      </c>
      <c r="B10093" t="s">
        <v>21734</v>
      </c>
    </row>
    <row r="10094" spans="1:2">
      <c r="A10094">
        <v>15140</v>
      </c>
      <c r="B10094" t="s">
        <v>21735</v>
      </c>
    </row>
    <row r="10095" spans="1:2">
      <c r="A10095">
        <v>15141</v>
      </c>
      <c r="B10095" t="s">
        <v>21736</v>
      </c>
    </row>
    <row r="10096" spans="1:2">
      <c r="A10096">
        <v>15142</v>
      </c>
      <c r="B10096">
        <v>206</v>
      </c>
    </row>
    <row r="10097" spans="1:2">
      <c r="A10097">
        <v>15143</v>
      </c>
      <c r="B10097" t="s">
        <v>21737</v>
      </c>
    </row>
    <row r="10098" spans="1:2">
      <c r="A10098">
        <v>15144</v>
      </c>
      <c r="B10098" t="s">
        <v>21738</v>
      </c>
    </row>
    <row r="10099" spans="1:2">
      <c r="A10099">
        <v>15145</v>
      </c>
      <c r="B10099" t="s">
        <v>21739</v>
      </c>
    </row>
    <row r="10100" spans="1:2">
      <c r="A10100">
        <v>15146</v>
      </c>
      <c r="B10100" t="s">
        <v>21740</v>
      </c>
    </row>
    <row r="10101" spans="1:2">
      <c r="A10101">
        <v>15147</v>
      </c>
      <c r="B10101" t="s">
        <v>21741</v>
      </c>
    </row>
    <row r="10102" spans="1:2">
      <c r="A10102">
        <v>15148</v>
      </c>
      <c r="B10102" t="s">
        <v>21742</v>
      </c>
    </row>
    <row r="10103" spans="1:2">
      <c r="A10103">
        <v>15149</v>
      </c>
      <c r="B10103" t="s">
        <v>21743</v>
      </c>
    </row>
    <row r="10104" spans="1:2">
      <c r="A10104">
        <v>15150</v>
      </c>
      <c r="B10104" t="s">
        <v>21744</v>
      </c>
    </row>
    <row r="10105" spans="1:2">
      <c r="A10105">
        <v>15151</v>
      </c>
      <c r="B10105" t="s">
        <v>21745</v>
      </c>
    </row>
    <row r="10106" spans="1:2">
      <c r="A10106">
        <v>15152</v>
      </c>
      <c r="B10106" t="s">
        <v>21746</v>
      </c>
    </row>
    <row r="10107" spans="1:2">
      <c r="A10107">
        <v>15153</v>
      </c>
      <c r="B10107" t="s">
        <v>21747</v>
      </c>
    </row>
    <row r="10108" spans="1:2">
      <c r="A10108">
        <v>15154</v>
      </c>
      <c r="B10108" t="s">
        <v>21748</v>
      </c>
    </row>
    <row r="10109" spans="1:2">
      <c r="A10109">
        <v>15155</v>
      </c>
      <c r="B10109" t="s">
        <v>21749</v>
      </c>
    </row>
    <row r="10110" spans="1:2">
      <c r="A10110">
        <v>15156</v>
      </c>
      <c r="B10110" t="s">
        <v>21750</v>
      </c>
    </row>
    <row r="10111" spans="1:2">
      <c r="A10111">
        <v>15157</v>
      </c>
      <c r="B10111" t="s">
        <v>21751</v>
      </c>
    </row>
    <row r="10112" spans="1:2">
      <c r="A10112">
        <v>15158</v>
      </c>
      <c r="B10112" t="s">
        <v>21752</v>
      </c>
    </row>
    <row r="10113" spans="1:2">
      <c r="A10113">
        <v>15159</v>
      </c>
      <c r="B10113" t="s">
        <v>21753</v>
      </c>
    </row>
    <row r="10114" spans="1:2">
      <c r="A10114">
        <v>15160</v>
      </c>
      <c r="B10114" t="s">
        <v>21754</v>
      </c>
    </row>
    <row r="10115" spans="1:2">
      <c r="A10115">
        <v>15161</v>
      </c>
      <c r="B10115" t="s">
        <v>21755</v>
      </c>
    </row>
    <row r="10116" spans="1:2">
      <c r="A10116">
        <v>15162</v>
      </c>
      <c r="B10116" t="s">
        <v>21756</v>
      </c>
    </row>
    <row r="10117" spans="1:2">
      <c r="A10117">
        <v>15163</v>
      </c>
      <c r="B10117" t="s">
        <v>21757</v>
      </c>
    </row>
    <row r="10118" spans="1:2">
      <c r="A10118">
        <v>15164</v>
      </c>
      <c r="B10118" t="s">
        <v>21758</v>
      </c>
    </row>
    <row r="10119" spans="1:2">
      <c r="A10119">
        <v>15165</v>
      </c>
      <c r="B10119">
        <v>62520111840</v>
      </c>
    </row>
    <row r="10120" spans="1:2">
      <c r="A10120">
        <v>15166</v>
      </c>
      <c r="B10120" t="s">
        <v>21759</v>
      </c>
    </row>
    <row r="10121" spans="1:2">
      <c r="A10121">
        <v>15167</v>
      </c>
      <c r="B10121" t="s">
        <v>21760</v>
      </c>
    </row>
    <row r="10122" spans="1:2">
      <c r="A10122">
        <v>15168</v>
      </c>
      <c r="B10122" t="s">
        <v>21761</v>
      </c>
    </row>
    <row r="10123" spans="1:2">
      <c r="A10123">
        <v>15169</v>
      </c>
      <c r="B10123" t="s">
        <v>21762</v>
      </c>
    </row>
    <row r="10124" spans="1:2">
      <c r="A10124">
        <v>15170</v>
      </c>
      <c r="B10124" t="s">
        <v>21763</v>
      </c>
    </row>
    <row r="10125" spans="1:2">
      <c r="A10125">
        <v>15171</v>
      </c>
      <c r="B10125" t="s">
        <v>21764</v>
      </c>
    </row>
    <row r="10126" spans="1:2">
      <c r="A10126">
        <v>15172</v>
      </c>
      <c r="B10126" t="s">
        <v>21765</v>
      </c>
    </row>
    <row r="10127" spans="1:2">
      <c r="A10127">
        <v>15173</v>
      </c>
      <c r="B10127" t="s">
        <v>21766</v>
      </c>
    </row>
    <row r="10128" spans="1:2">
      <c r="A10128">
        <v>15174</v>
      </c>
      <c r="B10128" t="s">
        <v>21767</v>
      </c>
    </row>
    <row r="10129" spans="1:2">
      <c r="A10129">
        <v>15175</v>
      </c>
      <c r="B10129" t="s">
        <v>21768</v>
      </c>
    </row>
    <row r="10130" spans="1:2">
      <c r="A10130">
        <v>15176</v>
      </c>
      <c r="B10130" t="s">
        <v>21769</v>
      </c>
    </row>
    <row r="10131" spans="1:2">
      <c r="A10131">
        <v>15177</v>
      </c>
      <c r="B10131" t="s">
        <v>21770</v>
      </c>
    </row>
    <row r="10132" spans="1:2">
      <c r="A10132">
        <v>15178</v>
      </c>
      <c r="B10132" t="s">
        <v>21771</v>
      </c>
    </row>
    <row r="10133" spans="1:2">
      <c r="A10133">
        <v>15179</v>
      </c>
      <c r="B10133" t="s">
        <v>21772</v>
      </c>
    </row>
    <row r="10134" spans="1:2">
      <c r="A10134">
        <v>15180</v>
      </c>
      <c r="B10134" t="s">
        <v>21773</v>
      </c>
    </row>
    <row r="10135" spans="1:2">
      <c r="A10135">
        <v>15181</v>
      </c>
      <c r="B10135" t="s">
        <v>21774</v>
      </c>
    </row>
    <row r="10136" spans="1:2">
      <c r="A10136">
        <v>15182</v>
      </c>
      <c r="B10136" t="s">
        <v>21775</v>
      </c>
    </row>
    <row r="10137" spans="1:2">
      <c r="A10137">
        <v>15183</v>
      </c>
      <c r="B10137" t="s">
        <v>21776</v>
      </c>
    </row>
    <row r="10138" spans="1:2">
      <c r="A10138">
        <v>15184</v>
      </c>
      <c r="B10138">
        <v>649</v>
      </c>
    </row>
    <row r="10139" spans="1:2">
      <c r="A10139">
        <v>15185</v>
      </c>
      <c r="B10139" t="s">
        <v>21777</v>
      </c>
    </row>
    <row r="10140" spans="1:2">
      <c r="A10140">
        <v>15186</v>
      </c>
      <c r="B10140" t="s">
        <v>21778</v>
      </c>
    </row>
    <row r="10141" spans="1:2">
      <c r="A10141">
        <v>15187</v>
      </c>
      <c r="B10141" t="s">
        <v>21779</v>
      </c>
    </row>
    <row r="10142" spans="1:2">
      <c r="A10142">
        <v>15188</v>
      </c>
      <c r="B10142" t="s">
        <v>21780</v>
      </c>
    </row>
    <row r="10143" spans="1:2">
      <c r="A10143">
        <v>15189</v>
      </c>
      <c r="B10143" t="s">
        <v>21781</v>
      </c>
    </row>
    <row r="10144" spans="1:2">
      <c r="A10144">
        <v>15190</v>
      </c>
      <c r="B10144" t="s">
        <v>21782</v>
      </c>
    </row>
    <row r="10145" spans="1:2">
      <c r="A10145">
        <v>15191</v>
      </c>
      <c r="B10145" t="s">
        <v>21783</v>
      </c>
    </row>
    <row r="10146" spans="1:2">
      <c r="A10146">
        <v>15192</v>
      </c>
      <c r="B10146" t="s">
        <v>21784</v>
      </c>
    </row>
    <row r="10147" spans="1:2">
      <c r="A10147">
        <v>15193</v>
      </c>
      <c r="B10147" t="s">
        <v>21785</v>
      </c>
    </row>
    <row r="10148" spans="1:2">
      <c r="A10148">
        <v>15194</v>
      </c>
      <c r="B10148" t="s">
        <v>21786</v>
      </c>
    </row>
    <row r="10149" spans="1:2">
      <c r="A10149">
        <v>15195</v>
      </c>
      <c r="B10149" t="s">
        <v>21787</v>
      </c>
    </row>
    <row r="10150" spans="1:2">
      <c r="A10150">
        <v>15196</v>
      </c>
      <c r="B10150" t="s">
        <v>21788</v>
      </c>
    </row>
    <row r="10151" spans="1:2">
      <c r="A10151">
        <v>15197</v>
      </c>
      <c r="B10151" t="s">
        <v>21789</v>
      </c>
    </row>
    <row r="10152" spans="1:2">
      <c r="A10152">
        <v>15198</v>
      </c>
      <c r="B10152" t="s">
        <v>21790</v>
      </c>
    </row>
    <row r="10153" spans="1:2">
      <c r="A10153">
        <v>15199</v>
      </c>
      <c r="B10153" s="2">
        <v>40801</v>
      </c>
    </row>
    <row r="10154" spans="1:2">
      <c r="A10154">
        <v>15200</v>
      </c>
      <c r="B10154">
        <v>909</v>
      </c>
    </row>
    <row r="10155" spans="1:2">
      <c r="A10155">
        <v>15201</v>
      </c>
      <c r="B10155" t="s">
        <v>21791</v>
      </c>
    </row>
    <row r="10156" spans="1:2">
      <c r="A10156">
        <v>15202</v>
      </c>
      <c r="B10156" t="s">
        <v>21792</v>
      </c>
    </row>
    <row r="10157" spans="1:2">
      <c r="A10157">
        <v>15203</v>
      </c>
      <c r="B10157" t="s">
        <v>21793</v>
      </c>
    </row>
    <row r="10158" spans="1:2">
      <c r="A10158">
        <v>15204</v>
      </c>
      <c r="B10158" t="s">
        <v>21794</v>
      </c>
    </row>
    <row r="10159" spans="1:2">
      <c r="A10159">
        <v>15205</v>
      </c>
      <c r="B10159" t="s">
        <v>21795</v>
      </c>
    </row>
    <row r="10160" spans="1:2">
      <c r="A10160">
        <v>15206</v>
      </c>
      <c r="B10160" t="s">
        <v>21796</v>
      </c>
    </row>
    <row r="10161" spans="1:2">
      <c r="A10161">
        <v>15207</v>
      </c>
      <c r="B10161" t="s">
        <v>21797</v>
      </c>
    </row>
    <row r="10162" spans="1:2">
      <c r="A10162">
        <v>15208</v>
      </c>
      <c r="B10162" t="s">
        <v>21798</v>
      </c>
    </row>
    <row r="10163" spans="1:2">
      <c r="A10163">
        <v>15209</v>
      </c>
      <c r="B10163" t="s">
        <v>21799</v>
      </c>
    </row>
    <row r="10164" spans="1:2">
      <c r="A10164">
        <v>15210</v>
      </c>
      <c r="B10164" t="s">
        <v>21800</v>
      </c>
    </row>
    <row r="10165" spans="1:2">
      <c r="A10165">
        <v>15211</v>
      </c>
      <c r="B10165" t="s">
        <v>21801</v>
      </c>
    </row>
    <row r="10166" spans="1:2">
      <c r="A10166">
        <v>15212</v>
      </c>
      <c r="B10166" t="s">
        <v>21802</v>
      </c>
    </row>
    <row r="10167" spans="1:2">
      <c r="A10167">
        <v>15213</v>
      </c>
      <c r="B10167" t="s">
        <v>21803</v>
      </c>
    </row>
    <row r="10168" spans="1:2">
      <c r="A10168">
        <v>15214</v>
      </c>
      <c r="B10168" t="s">
        <v>21804</v>
      </c>
    </row>
    <row r="10169" spans="1:2">
      <c r="A10169">
        <v>15215</v>
      </c>
      <c r="B10169" t="s">
        <v>21805</v>
      </c>
    </row>
    <row r="10170" spans="1:2">
      <c r="A10170">
        <v>15216</v>
      </c>
      <c r="B10170" t="s">
        <v>21806</v>
      </c>
    </row>
    <row r="10171" spans="1:2">
      <c r="A10171">
        <v>15217</v>
      </c>
      <c r="B10171" t="s">
        <v>21807</v>
      </c>
    </row>
    <row r="10172" spans="1:2">
      <c r="A10172">
        <v>15218</v>
      </c>
      <c r="B10172" t="s">
        <v>21808</v>
      </c>
    </row>
    <row r="10173" spans="1:2">
      <c r="A10173">
        <v>15219</v>
      </c>
      <c r="B10173" t="s">
        <v>21809</v>
      </c>
    </row>
    <row r="10174" spans="1:2">
      <c r="A10174">
        <v>15220</v>
      </c>
      <c r="B10174" t="s">
        <v>21810</v>
      </c>
    </row>
    <row r="10175" spans="1:2">
      <c r="A10175">
        <v>15221</v>
      </c>
      <c r="B10175">
        <v>1206</v>
      </c>
    </row>
    <row r="10176" spans="1:2">
      <c r="A10176">
        <v>15222</v>
      </c>
      <c r="B10176" t="s">
        <v>21811</v>
      </c>
    </row>
    <row r="10177" spans="1:2">
      <c r="A10177">
        <v>15223</v>
      </c>
      <c r="B10177" t="s">
        <v>21812</v>
      </c>
    </row>
    <row r="10178" spans="1:2">
      <c r="A10178">
        <v>15224</v>
      </c>
      <c r="B10178" t="s">
        <v>21813</v>
      </c>
    </row>
    <row r="10179" spans="1:2">
      <c r="A10179">
        <v>15225</v>
      </c>
      <c r="B10179" t="s">
        <v>21814</v>
      </c>
    </row>
    <row r="10180" spans="1:2">
      <c r="A10180">
        <v>15226</v>
      </c>
      <c r="B10180" t="s">
        <v>21815</v>
      </c>
    </row>
    <row r="10181" spans="1:2">
      <c r="A10181">
        <v>15227</v>
      </c>
      <c r="B10181" t="s">
        <v>21816</v>
      </c>
    </row>
    <row r="10182" spans="1:2">
      <c r="A10182">
        <v>15228</v>
      </c>
      <c r="B10182" t="s">
        <v>21817</v>
      </c>
    </row>
    <row r="10183" spans="1:2">
      <c r="A10183">
        <v>15229</v>
      </c>
      <c r="B10183" t="s">
        <v>21818</v>
      </c>
    </row>
    <row r="10184" spans="1:2">
      <c r="A10184">
        <v>15230</v>
      </c>
      <c r="B10184" t="s">
        <v>21819</v>
      </c>
    </row>
    <row r="10185" spans="1:2">
      <c r="A10185">
        <v>15231</v>
      </c>
      <c r="B10185" t="s">
        <v>21820</v>
      </c>
    </row>
    <row r="10186" spans="1:2">
      <c r="A10186">
        <v>15232</v>
      </c>
      <c r="B10186" t="s">
        <v>21821</v>
      </c>
    </row>
    <row r="10187" spans="1:2">
      <c r="A10187">
        <v>15233</v>
      </c>
      <c r="B10187" t="s">
        <v>21822</v>
      </c>
    </row>
    <row r="10188" spans="1:2">
      <c r="A10188">
        <v>15234</v>
      </c>
      <c r="B10188" t="s">
        <v>21823</v>
      </c>
    </row>
    <row r="10189" spans="1:2">
      <c r="A10189">
        <v>15235</v>
      </c>
      <c r="B10189" t="s">
        <v>21824</v>
      </c>
    </row>
    <row r="10190" spans="1:2">
      <c r="A10190">
        <v>15236</v>
      </c>
      <c r="B10190" t="s">
        <v>21825</v>
      </c>
    </row>
    <row r="10191" spans="1:2">
      <c r="A10191">
        <v>15237</v>
      </c>
      <c r="B10191" t="s">
        <v>21826</v>
      </c>
    </row>
    <row r="10192" spans="1:2">
      <c r="A10192">
        <v>15238</v>
      </c>
      <c r="B10192" t="s">
        <v>21827</v>
      </c>
    </row>
    <row r="10193" spans="1:2">
      <c r="A10193">
        <v>15239</v>
      </c>
      <c r="B10193" t="s">
        <v>21828</v>
      </c>
    </row>
    <row r="10194" spans="1:2">
      <c r="A10194">
        <v>15240</v>
      </c>
      <c r="B10194" t="s">
        <v>21829</v>
      </c>
    </row>
    <row r="10195" spans="1:2">
      <c r="A10195">
        <v>15241</v>
      </c>
      <c r="B10195" t="s">
        <v>21830</v>
      </c>
    </row>
    <row r="10196" spans="1:2">
      <c r="A10196">
        <v>15242</v>
      </c>
      <c r="B10196" t="s">
        <v>21831</v>
      </c>
    </row>
    <row r="10197" spans="1:2">
      <c r="A10197">
        <v>15243</v>
      </c>
      <c r="B10197" t="s">
        <v>21832</v>
      </c>
    </row>
    <row r="10198" spans="1:2">
      <c r="A10198">
        <v>15244</v>
      </c>
      <c r="B10198" t="s">
        <v>21833</v>
      </c>
    </row>
    <row r="10199" spans="1:2">
      <c r="A10199">
        <v>15245</v>
      </c>
      <c r="B10199" t="s">
        <v>21834</v>
      </c>
    </row>
    <row r="10200" spans="1:2">
      <c r="A10200">
        <v>15246</v>
      </c>
      <c r="B10200" t="s">
        <v>21835</v>
      </c>
    </row>
    <row r="10201" spans="1:2">
      <c r="A10201">
        <v>15247</v>
      </c>
      <c r="B10201" t="s">
        <v>1037</v>
      </c>
    </row>
    <row r="10202" spans="1:2">
      <c r="A10202">
        <v>15248</v>
      </c>
      <c r="B10202" t="s">
        <v>21836</v>
      </c>
    </row>
    <row r="10203" spans="1:2">
      <c r="A10203">
        <v>15249</v>
      </c>
      <c r="B10203" t="s">
        <v>21837</v>
      </c>
    </row>
    <row r="10204" spans="1:2">
      <c r="A10204">
        <v>15250</v>
      </c>
      <c r="B10204" t="s">
        <v>21838</v>
      </c>
    </row>
    <row r="10205" spans="1:2">
      <c r="A10205">
        <v>15251</v>
      </c>
      <c r="B10205" t="s">
        <v>21839</v>
      </c>
    </row>
    <row r="10206" spans="1:2">
      <c r="A10206">
        <v>15252</v>
      </c>
      <c r="B10206" t="s">
        <v>21840</v>
      </c>
    </row>
    <row r="10207" spans="1:2">
      <c r="A10207">
        <v>15253</v>
      </c>
      <c r="B10207" t="s">
        <v>21841</v>
      </c>
    </row>
    <row r="10208" spans="1:2">
      <c r="A10208">
        <v>15254</v>
      </c>
      <c r="B10208" t="s">
        <v>21842</v>
      </c>
    </row>
    <row r="10209" spans="1:2">
      <c r="A10209">
        <v>15255</v>
      </c>
      <c r="B10209" t="s">
        <v>21843</v>
      </c>
    </row>
    <row r="10210" spans="1:2">
      <c r="A10210">
        <v>15256</v>
      </c>
      <c r="B10210" t="s">
        <v>21844</v>
      </c>
    </row>
    <row r="10211" spans="1:2">
      <c r="A10211">
        <v>15257</v>
      </c>
      <c r="B10211" t="s">
        <v>21845</v>
      </c>
    </row>
    <row r="10212" spans="1:2">
      <c r="A10212">
        <v>15258</v>
      </c>
      <c r="B10212" t="s">
        <v>21846</v>
      </c>
    </row>
    <row r="10213" spans="1:2">
      <c r="A10213">
        <v>15259</v>
      </c>
      <c r="B10213" t="s">
        <v>21847</v>
      </c>
    </row>
    <row r="10214" spans="1:2">
      <c r="A10214">
        <v>15260</v>
      </c>
      <c r="B10214" t="s">
        <v>21848</v>
      </c>
    </row>
    <row r="10215" spans="1:2">
      <c r="A10215">
        <v>15261</v>
      </c>
      <c r="B10215" t="s">
        <v>21849</v>
      </c>
    </row>
    <row r="10216" spans="1:2">
      <c r="A10216">
        <v>15262</v>
      </c>
      <c r="B10216" t="s">
        <v>21850</v>
      </c>
    </row>
    <row r="10217" spans="1:2">
      <c r="A10217">
        <v>15263</v>
      </c>
      <c r="B10217" t="s">
        <v>21851</v>
      </c>
    </row>
    <row r="10218" spans="1:2">
      <c r="A10218">
        <v>15264</v>
      </c>
      <c r="B10218" t="s">
        <v>21852</v>
      </c>
    </row>
    <row r="10219" spans="1:2">
      <c r="A10219">
        <v>15265</v>
      </c>
      <c r="B10219" t="s">
        <v>21853</v>
      </c>
    </row>
    <row r="10220" spans="1:2">
      <c r="A10220">
        <v>15266</v>
      </c>
      <c r="B10220" t="s">
        <v>21854</v>
      </c>
    </row>
    <row r="10221" spans="1:2">
      <c r="A10221">
        <v>15267</v>
      </c>
      <c r="B10221" t="s">
        <v>21855</v>
      </c>
    </row>
    <row r="10222" spans="1:2">
      <c r="A10222">
        <v>15268</v>
      </c>
      <c r="B10222" t="s">
        <v>21856</v>
      </c>
    </row>
    <row r="10223" spans="1:2">
      <c r="A10223">
        <v>15269</v>
      </c>
      <c r="B10223" t="s">
        <v>21857</v>
      </c>
    </row>
    <row r="10224" spans="1:2">
      <c r="A10224">
        <v>15270</v>
      </c>
      <c r="B10224" t="s">
        <v>1990</v>
      </c>
    </row>
    <row r="10225" spans="1:2">
      <c r="A10225">
        <v>15271</v>
      </c>
      <c r="B10225" t="s">
        <v>21858</v>
      </c>
    </row>
    <row r="10226" spans="1:2">
      <c r="A10226">
        <v>15272</v>
      </c>
      <c r="B10226" t="s">
        <v>21859</v>
      </c>
    </row>
    <row r="10227" spans="1:2">
      <c r="A10227">
        <v>15273</v>
      </c>
      <c r="B10227" t="s">
        <v>21860</v>
      </c>
    </row>
    <row r="10228" spans="1:2">
      <c r="A10228">
        <v>15274</v>
      </c>
      <c r="B10228" t="s">
        <v>21861</v>
      </c>
    </row>
    <row r="10229" spans="1:2">
      <c r="A10229">
        <v>15275</v>
      </c>
      <c r="B10229" t="s">
        <v>21862</v>
      </c>
    </row>
    <row r="10230" spans="1:2">
      <c r="A10230">
        <v>15276</v>
      </c>
      <c r="B10230" t="s">
        <v>21863</v>
      </c>
    </row>
    <row r="10231" spans="1:2">
      <c r="A10231">
        <v>15277</v>
      </c>
      <c r="B10231" t="s">
        <v>21864</v>
      </c>
    </row>
    <row r="10232" spans="1:2">
      <c r="A10232">
        <v>15278</v>
      </c>
      <c r="B10232" t="s">
        <v>21865</v>
      </c>
    </row>
    <row r="10233" spans="1:2">
      <c r="A10233">
        <v>15279</v>
      </c>
      <c r="B10233" t="s">
        <v>21866</v>
      </c>
    </row>
    <row r="10234" spans="1:2">
      <c r="A10234">
        <v>15280</v>
      </c>
      <c r="B10234" t="s">
        <v>21867</v>
      </c>
    </row>
    <row r="10235" spans="1:2">
      <c r="A10235">
        <v>15281</v>
      </c>
      <c r="B10235" t="s">
        <v>21868</v>
      </c>
    </row>
    <row r="10236" spans="1:2">
      <c r="A10236">
        <v>15282</v>
      </c>
      <c r="B10236" t="s">
        <v>21869</v>
      </c>
    </row>
    <row r="10237" spans="1:2">
      <c r="A10237">
        <v>15283</v>
      </c>
      <c r="B10237" t="s">
        <v>21870</v>
      </c>
    </row>
    <row r="10238" spans="1:2">
      <c r="A10238">
        <v>15284</v>
      </c>
      <c r="B10238" t="s">
        <v>21871</v>
      </c>
    </row>
    <row r="10239" spans="1:2">
      <c r="A10239">
        <v>15285</v>
      </c>
      <c r="B10239" t="s">
        <v>929</v>
      </c>
    </row>
    <row r="10240" spans="1:2">
      <c r="A10240">
        <v>15286</v>
      </c>
      <c r="B10240" t="s">
        <v>21872</v>
      </c>
    </row>
    <row r="10241" spans="1:2">
      <c r="A10241">
        <v>15287</v>
      </c>
      <c r="B10241" t="s">
        <v>21873</v>
      </c>
    </row>
    <row r="10242" spans="1:2">
      <c r="A10242">
        <v>15288</v>
      </c>
      <c r="B10242" t="s">
        <v>21874</v>
      </c>
    </row>
    <row r="10243" spans="1:2">
      <c r="A10243">
        <v>15289</v>
      </c>
      <c r="B10243" t="s">
        <v>21875</v>
      </c>
    </row>
    <row r="10244" spans="1:2">
      <c r="A10244">
        <v>15290</v>
      </c>
      <c r="B10244" t="s">
        <v>21876</v>
      </c>
    </row>
    <row r="10245" spans="1:2">
      <c r="A10245">
        <v>15291</v>
      </c>
      <c r="B10245" t="s">
        <v>21877</v>
      </c>
    </row>
    <row r="10246" spans="1:2">
      <c r="A10246">
        <v>15292</v>
      </c>
      <c r="B10246" t="s">
        <v>21878</v>
      </c>
    </row>
    <row r="10247" spans="1:2">
      <c r="A10247">
        <v>15293</v>
      </c>
      <c r="B10247" t="s">
        <v>21879</v>
      </c>
    </row>
    <row r="10248" spans="1:2">
      <c r="A10248">
        <v>15294</v>
      </c>
      <c r="B10248" t="s">
        <v>21880</v>
      </c>
    </row>
    <row r="10249" spans="1:2">
      <c r="A10249">
        <v>15295</v>
      </c>
      <c r="B10249" t="s">
        <v>21881</v>
      </c>
    </row>
    <row r="10250" spans="1:2">
      <c r="A10250">
        <v>15296</v>
      </c>
      <c r="B10250" t="s">
        <v>21882</v>
      </c>
    </row>
    <row r="10251" spans="1:2">
      <c r="A10251">
        <v>15297</v>
      </c>
      <c r="B10251" t="s">
        <v>21883</v>
      </c>
    </row>
    <row r="10252" spans="1:2">
      <c r="A10252">
        <v>15298</v>
      </c>
      <c r="B10252" t="s">
        <v>21884</v>
      </c>
    </row>
    <row r="10253" spans="1:2">
      <c r="A10253">
        <v>15299</v>
      </c>
      <c r="B10253" t="s">
        <v>21885</v>
      </c>
    </row>
    <row r="10254" spans="1:2">
      <c r="A10254">
        <v>15300</v>
      </c>
      <c r="B10254" t="s">
        <v>21886</v>
      </c>
    </row>
    <row r="10255" spans="1:2">
      <c r="A10255">
        <v>15301</v>
      </c>
      <c r="B10255" t="s">
        <v>21887</v>
      </c>
    </row>
    <row r="10256" spans="1:2">
      <c r="A10256">
        <v>15302</v>
      </c>
      <c r="B10256" t="s">
        <v>21888</v>
      </c>
    </row>
    <row r="10257" spans="1:2">
      <c r="A10257">
        <v>15303</v>
      </c>
      <c r="B10257" t="s">
        <v>21889</v>
      </c>
    </row>
    <row r="10258" spans="1:2">
      <c r="A10258">
        <v>15304</v>
      </c>
      <c r="B10258" t="s">
        <v>21890</v>
      </c>
    </row>
    <row r="10259" spans="1:2">
      <c r="A10259">
        <v>15305</v>
      </c>
      <c r="B10259" t="s">
        <v>21891</v>
      </c>
    </row>
    <row r="10260" spans="1:2">
      <c r="A10260">
        <v>15306</v>
      </c>
      <c r="B10260" t="s">
        <v>21892</v>
      </c>
    </row>
    <row r="10261" spans="1:2">
      <c r="A10261">
        <v>15307</v>
      </c>
      <c r="B10261" t="s">
        <v>21893</v>
      </c>
    </row>
    <row r="10262" spans="1:2">
      <c r="A10262">
        <v>15308</v>
      </c>
      <c r="B10262" t="s">
        <v>649</v>
      </c>
    </row>
    <row r="10263" spans="1:2">
      <c r="A10263">
        <v>15309</v>
      </c>
      <c r="B10263" t="s">
        <v>21894</v>
      </c>
    </row>
    <row r="10264" spans="1:2">
      <c r="A10264">
        <v>15310</v>
      </c>
      <c r="B10264" t="s">
        <v>21895</v>
      </c>
    </row>
    <row r="10265" spans="1:2">
      <c r="A10265">
        <v>15311</v>
      </c>
      <c r="B10265" t="s">
        <v>540</v>
      </c>
    </row>
    <row r="10266" spans="1:2">
      <c r="A10266">
        <v>15312</v>
      </c>
      <c r="B10266" t="s">
        <v>21896</v>
      </c>
    </row>
    <row r="10267" spans="1:2">
      <c r="A10267">
        <v>15313</v>
      </c>
      <c r="B10267" t="s">
        <v>21897</v>
      </c>
    </row>
    <row r="10268" spans="1:2">
      <c r="A10268">
        <v>15314</v>
      </c>
      <c r="B10268" t="s">
        <v>21898</v>
      </c>
    </row>
    <row r="10269" spans="1:2">
      <c r="A10269">
        <v>15315</v>
      </c>
      <c r="B10269" t="s">
        <v>21899</v>
      </c>
    </row>
    <row r="10270" spans="1:2">
      <c r="A10270">
        <v>15316</v>
      </c>
      <c r="B10270" t="s">
        <v>21900</v>
      </c>
    </row>
    <row r="10271" spans="1:2">
      <c r="A10271">
        <v>15317</v>
      </c>
      <c r="B10271" t="s">
        <v>21901</v>
      </c>
    </row>
    <row r="10272" spans="1:2">
      <c r="A10272">
        <v>15318</v>
      </c>
      <c r="B10272" t="s">
        <v>21902</v>
      </c>
    </row>
    <row r="10273" spans="1:2">
      <c r="A10273">
        <v>15319</v>
      </c>
      <c r="B10273">
        <v>2227</v>
      </c>
    </row>
    <row r="10274" spans="1:2">
      <c r="A10274">
        <v>15320</v>
      </c>
      <c r="B10274" t="s">
        <v>21903</v>
      </c>
    </row>
    <row r="10275" spans="1:2">
      <c r="A10275">
        <v>15321</v>
      </c>
      <c r="B10275" t="s">
        <v>21904</v>
      </c>
    </row>
    <row r="10276" spans="1:2">
      <c r="A10276">
        <v>15322</v>
      </c>
      <c r="B10276" t="s">
        <v>21905</v>
      </c>
    </row>
    <row r="10277" spans="1:2">
      <c r="A10277">
        <v>15323</v>
      </c>
      <c r="B10277" t="s">
        <v>21906</v>
      </c>
    </row>
    <row r="10278" spans="1:2">
      <c r="A10278">
        <v>15324</v>
      </c>
      <c r="B10278" t="s">
        <v>21907</v>
      </c>
    </row>
    <row r="10279" spans="1:2">
      <c r="A10279">
        <v>15325</v>
      </c>
      <c r="B10279" t="s">
        <v>21908</v>
      </c>
    </row>
    <row r="10280" spans="1:2">
      <c r="A10280">
        <v>15326</v>
      </c>
      <c r="B10280">
        <v>8306</v>
      </c>
    </row>
    <row r="10281" spans="1:2">
      <c r="A10281">
        <v>15327</v>
      </c>
      <c r="B10281" t="s">
        <v>21909</v>
      </c>
    </row>
    <row r="10282" spans="1:2">
      <c r="A10282">
        <v>15328</v>
      </c>
      <c r="B10282" t="s">
        <v>21910</v>
      </c>
    </row>
    <row r="10283" spans="1:2">
      <c r="A10283">
        <v>15329</v>
      </c>
      <c r="B10283" t="s">
        <v>21911</v>
      </c>
    </row>
    <row r="10284" spans="1:2">
      <c r="A10284">
        <v>15330</v>
      </c>
      <c r="B10284" t="s">
        <v>21912</v>
      </c>
    </row>
    <row r="10285" spans="1:2">
      <c r="A10285">
        <v>15331</v>
      </c>
      <c r="B10285" t="s">
        <v>21913</v>
      </c>
    </row>
    <row r="10286" spans="1:2">
      <c r="A10286">
        <v>15332</v>
      </c>
      <c r="B10286" t="s">
        <v>21914</v>
      </c>
    </row>
    <row r="10287" spans="1:2">
      <c r="A10287">
        <v>15333</v>
      </c>
      <c r="B10287" t="s">
        <v>21915</v>
      </c>
    </row>
    <row r="10288" spans="1:2">
      <c r="A10288">
        <v>15334</v>
      </c>
      <c r="B10288" t="s">
        <v>21916</v>
      </c>
    </row>
    <row r="10289" spans="1:2">
      <c r="A10289">
        <v>15335</v>
      </c>
      <c r="B10289" t="s">
        <v>21917</v>
      </c>
    </row>
    <row r="10290" spans="1:2">
      <c r="A10290">
        <v>15336</v>
      </c>
      <c r="B10290" t="s">
        <v>21918</v>
      </c>
    </row>
    <row r="10291" spans="1:2">
      <c r="A10291">
        <v>15337</v>
      </c>
      <c r="B10291" t="s">
        <v>21919</v>
      </c>
    </row>
    <row r="10292" spans="1:2">
      <c r="A10292">
        <v>15338</v>
      </c>
      <c r="B10292" t="s">
        <v>21920</v>
      </c>
    </row>
    <row r="10293" spans="1:2">
      <c r="A10293">
        <v>15339</v>
      </c>
      <c r="B10293" t="s">
        <v>21921</v>
      </c>
    </row>
    <row r="10294" spans="1:2">
      <c r="A10294">
        <v>15340</v>
      </c>
      <c r="B10294" t="s">
        <v>21922</v>
      </c>
    </row>
    <row r="10295" spans="1:2">
      <c r="A10295">
        <v>15341</v>
      </c>
      <c r="B10295" t="s">
        <v>21923</v>
      </c>
    </row>
    <row r="10296" spans="1:2">
      <c r="A10296">
        <v>15342</v>
      </c>
      <c r="B10296" t="s">
        <v>21924</v>
      </c>
    </row>
    <row r="10297" spans="1:2">
      <c r="A10297">
        <v>15343</v>
      </c>
      <c r="B10297" t="s">
        <v>21925</v>
      </c>
    </row>
    <row r="10298" spans="1:2">
      <c r="A10298">
        <v>15344</v>
      </c>
      <c r="B10298" t="s">
        <v>21926</v>
      </c>
    </row>
    <row r="10299" spans="1:2">
      <c r="A10299">
        <v>15345</v>
      </c>
      <c r="B10299" t="s">
        <v>21927</v>
      </c>
    </row>
    <row r="10300" spans="1:2">
      <c r="A10300">
        <v>15346</v>
      </c>
      <c r="B10300" t="s">
        <v>21928</v>
      </c>
    </row>
    <row r="10301" spans="1:2">
      <c r="A10301">
        <v>15347</v>
      </c>
      <c r="B10301" t="s">
        <v>21929</v>
      </c>
    </row>
    <row r="10302" spans="1:2">
      <c r="A10302">
        <v>15348</v>
      </c>
      <c r="B10302" t="s">
        <v>21930</v>
      </c>
    </row>
    <row r="10303" spans="1:2">
      <c r="A10303">
        <v>15349</v>
      </c>
      <c r="B10303" t="s">
        <v>21931</v>
      </c>
    </row>
    <row r="10304" spans="1:2">
      <c r="A10304">
        <v>15350</v>
      </c>
      <c r="B10304" t="s">
        <v>21932</v>
      </c>
    </row>
    <row r="10305" spans="1:2">
      <c r="A10305">
        <v>15351</v>
      </c>
      <c r="B10305" t="s">
        <v>21933</v>
      </c>
    </row>
    <row r="10306" spans="1:2">
      <c r="A10306">
        <v>15352</v>
      </c>
      <c r="B10306" t="s">
        <v>21934</v>
      </c>
    </row>
    <row r="10307" spans="1:2">
      <c r="A10307">
        <v>15353</v>
      </c>
      <c r="B10307" t="s">
        <v>21935</v>
      </c>
    </row>
    <row r="10308" spans="1:2">
      <c r="A10308">
        <v>15354</v>
      </c>
      <c r="B10308" t="s">
        <v>21936</v>
      </c>
    </row>
    <row r="10309" spans="1:2">
      <c r="A10309">
        <v>15355</v>
      </c>
      <c r="B10309" t="s">
        <v>21937</v>
      </c>
    </row>
    <row r="10310" spans="1:2">
      <c r="A10310">
        <v>15356</v>
      </c>
      <c r="B10310" t="s">
        <v>21938</v>
      </c>
    </row>
    <row r="10311" spans="1:2">
      <c r="A10311">
        <v>15357</v>
      </c>
      <c r="B10311" t="s">
        <v>21939</v>
      </c>
    </row>
    <row r="10312" spans="1:2">
      <c r="A10312">
        <v>15358</v>
      </c>
      <c r="B10312" t="s">
        <v>714</v>
      </c>
    </row>
    <row r="10313" spans="1:2">
      <c r="A10313">
        <v>15359</v>
      </c>
      <c r="B10313" t="s">
        <v>21940</v>
      </c>
    </row>
    <row r="10314" spans="1:2">
      <c r="A10314">
        <v>15360</v>
      </c>
      <c r="B10314" t="s">
        <v>21941</v>
      </c>
    </row>
    <row r="10315" spans="1:2">
      <c r="A10315">
        <v>15361</v>
      </c>
      <c r="B10315" t="s">
        <v>21942</v>
      </c>
    </row>
    <row r="10316" spans="1:2">
      <c r="A10316">
        <v>15362</v>
      </c>
      <c r="B10316" t="s">
        <v>21943</v>
      </c>
    </row>
    <row r="10317" spans="1:2">
      <c r="A10317">
        <v>15363</v>
      </c>
      <c r="B10317" t="s">
        <v>21944</v>
      </c>
    </row>
    <row r="10318" spans="1:2">
      <c r="A10318">
        <v>15364</v>
      </c>
      <c r="B10318" t="s">
        <v>21945</v>
      </c>
    </row>
    <row r="10319" spans="1:2">
      <c r="A10319">
        <v>15365</v>
      </c>
      <c r="B10319" t="s">
        <v>21946</v>
      </c>
    </row>
    <row r="10320" spans="1:2">
      <c r="A10320">
        <v>15366</v>
      </c>
      <c r="B10320" t="s">
        <v>21947</v>
      </c>
    </row>
    <row r="10321" spans="1:2">
      <c r="A10321">
        <v>15367</v>
      </c>
      <c r="B10321" t="s">
        <v>21948</v>
      </c>
    </row>
    <row r="10322" spans="1:2">
      <c r="A10322">
        <v>15368</v>
      </c>
      <c r="B10322" t="s">
        <v>21949</v>
      </c>
    </row>
    <row r="10323" spans="1:2">
      <c r="A10323">
        <v>15369</v>
      </c>
      <c r="B10323" t="s">
        <v>21950</v>
      </c>
    </row>
    <row r="10324" spans="1:2">
      <c r="A10324">
        <v>15370</v>
      </c>
      <c r="B10324" t="s">
        <v>21951</v>
      </c>
    </row>
    <row r="10325" spans="1:2">
      <c r="A10325">
        <v>15371</v>
      </c>
      <c r="B10325" t="s">
        <v>21952</v>
      </c>
    </row>
    <row r="10326" spans="1:2">
      <c r="A10326">
        <v>15372</v>
      </c>
      <c r="B10326" t="s">
        <v>21953</v>
      </c>
    </row>
    <row r="10327" spans="1:2">
      <c r="A10327">
        <v>15373</v>
      </c>
      <c r="B10327" t="s">
        <v>21954</v>
      </c>
    </row>
    <row r="10328" spans="1:2">
      <c r="A10328">
        <v>15374</v>
      </c>
      <c r="B10328" t="s">
        <v>21955</v>
      </c>
    </row>
    <row r="10329" spans="1:2">
      <c r="A10329">
        <v>15375</v>
      </c>
      <c r="B10329" t="s">
        <v>21956</v>
      </c>
    </row>
    <row r="10330" spans="1:2">
      <c r="A10330">
        <v>15376</v>
      </c>
      <c r="B10330" t="s">
        <v>21957</v>
      </c>
    </row>
    <row r="10331" spans="1:2">
      <c r="A10331">
        <v>15377</v>
      </c>
      <c r="B10331" t="s">
        <v>21958</v>
      </c>
    </row>
    <row r="10332" spans="1:2">
      <c r="A10332">
        <v>15378</v>
      </c>
      <c r="B10332" t="s">
        <v>21959</v>
      </c>
    </row>
    <row r="10333" spans="1:2">
      <c r="A10333">
        <v>15379</v>
      </c>
      <c r="B10333" t="s">
        <v>21960</v>
      </c>
    </row>
    <row r="10334" spans="1:2">
      <c r="A10334">
        <v>15380</v>
      </c>
      <c r="B10334" t="s">
        <v>21961</v>
      </c>
    </row>
    <row r="10335" spans="1:2">
      <c r="A10335">
        <v>15381</v>
      </c>
      <c r="B10335" t="s">
        <v>21962</v>
      </c>
    </row>
    <row r="10336" spans="1:2">
      <c r="A10336">
        <v>15382</v>
      </c>
      <c r="B10336" t="s">
        <v>21963</v>
      </c>
    </row>
    <row r="10337" spans="1:2">
      <c r="A10337">
        <v>15383</v>
      </c>
      <c r="B10337" t="s">
        <v>21964</v>
      </c>
    </row>
    <row r="10338" spans="1:2">
      <c r="A10338">
        <v>15384</v>
      </c>
      <c r="B10338" t="s">
        <v>21965</v>
      </c>
    </row>
    <row r="10339" spans="1:2">
      <c r="A10339">
        <v>15385</v>
      </c>
      <c r="B10339" t="s">
        <v>21966</v>
      </c>
    </row>
    <row r="10340" spans="1:2">
      <c r="A10340">
        <v>15386</v>
      </c>
      <c r="B10340" t="s">
        <v>21967</v>
      </c>
    </row>
    <row r="10341" spans="1:2">
      <c r="A10341">
        <v>15387</v>
      </c>
      <c r="B10341" t="s">
        <v>21968</v>
      </c>
    </row>
    <row r="10342" spans="1:2">
      <c r="A10342">
        <v>15388</v>
      </c>
      <c r="B10342" t="s">
        <v>21969</v>
      </c>
    </row>
    <row r="10343" spans="1:2">
      <c r="A10343">
        <v>15389</v>
      </c>
      <c r="B10343" t="s">
        <v>21970</v>
      </c>
    </row>
    <row r="10344" spans="1:2">
      <c r="A10344">
        <v>15390</v>
      </c>
      <c r="B10344" t="s">
        <v>21971</v>
      </c>
    </row>
    <row r="10345" spans="1:2">
      <c r="A10345">
        <v>15391</v>
      </c>
      <c r="B10345" t="s">
        <v>21972</v>
      </c>
    </row>
    <row r="10346" spans="1:2">
      <c r="A10346">
        <v>15392</v>
      </c>
      <c r="B10346" t="s">
        <v>21973</v>
      </c>
    </row>
    <row r="10347" spans="1:2">
      <c r="A10347">
        <v>15393</v>
      </c>
      <c r="B10347" t="s">
        <v>21974</v>
      </c>
    </row>
    <row r="10348" spans="1:2">
      <c r="A10348">
        <v>15394</v>
      </c>
      <c r="B10348" t="s">
        <v>232</v>
      </c>
    </row>
    <row r="10349" spans="1:2">
      <c r="A10349">
        <v>15395</v>
      </c>
      <c r="B10349" t="s">
        <v>21975</v>
      </c>
    </row>
    <row r="10350" spans="1:2">
      <c r="A10350">
        <v>15396</v>
      </c>
      <c r="B10350" t="s">
        <v>21976</v>
      </c>
    </row>
    <row r="10351" spans="1:2">
      <c r="A10351">
        <v>15397</v>
      </c>
      <c r="B10351" t="s">
        <v>21977</v>
      </c>
    </row>
    <row r="10352" spans="1:2">
      <c r="A10352">
        <v>15398</v>
      </c>
      <c r="B10352" t="s">
        <v>21978</v>
      </c>
    </row>
    <row r="10353" spans="1:2">
      <c r="A10353">
        <v>15399</v>
      </c>
      <c r="B10353" t="s">
        <v>21979</v>
      </c>
    </row>
    <row r="10354" spans="1:2">
      <c r="A10354">
        <v>15400</v>
      </c>
      <c r="B10354" t="s">
        <v>21980</v>
      </c>
    </row>
    <row r="10355" spans="1:2">
      <c r="A10355">
        <v>15401</v>
      </c>
      <c r="B10355" t="s">
        <v>21981</v>
      </c>
    </row>
    <row r="10356" spans="1:2">
      <c r="A10356">
        <v>15402</v>
      </c>
      <c r="B10356" t="s">
        <v>21982</v>
      </c>
    </row>
    <row r="10357" spans="1:2">
      <c r="A10357">
        <v>15403</v>
      </c>
      <c r="B10357" t="s">
        <v>21983</v>
      </c>
    </row>
    <row r="10358" spans="1:2">
      <c r="A10358">
        <v>15404</v>
      </c>
      <c r="B10358" t="s">
        <v>21984</v>
      </c>
    </row>
    <row r="10359" spans="1:2">
      <c r="A10359">
        <v>15405</v>
      </c>
      <c r="B10359" t="s">
        <v>21985</v>
      </c>
    </row>
    <row r="10360" spans="1:2">
      <c r="A10360">
        <v>15406</v>
      </c>
      <c r="B10360" t="s">
        <v>21986</v>
      </c>
    </row>
    <row r="10361" spans="1:2">
      <c r="A10361">
        <v>15407</v>
      </c>
      <c r="B10361" t="s">
        <v>21987</v>
      </c>
    </row>
    <row r="10362" spans="1:2">
      <c r="A10362">
        <v>15408</v>
      </c>
      <c r="B10362" t="s">
        <v>21988</v>
      </c>
    </row>
    <row r="10363" spans="1:2">
      <c r="A10363">
        <v>15409</v>
      </c>
      <c r="B10363" t="s">
        <v>21989</v>
      </c>
    </row>
    <row r="10364" spans="1:2">
      <c r="A10364">
        <v>15410</v>
      </c>
      <c r="B10364" t="s">
        <v>21990</v>
      </c>
    </row>
    <row r="10365" spans="1:2">
      <c r="A10365">
        <v>15411</v>
      </c>
      <c r="B10365" t="s">
        <v>21991</v>
      </c>
    </row>
    <row r="10366" spans="1:2">
      <c r="A10366">
        <v>15412</v>
      </c>
      <c r="B10366" t="s">
        <v>21992</v>
      </c>
    </row>
    <row r="10367" spans="1:2">
      <c r="A10367">
        <v>15413</v>
      </c>
      <c r="B10367" t="s">
        <v>21993</v>
      </c>
    </row>
    <row r="10368" spans="1:2">
      <c r="A10368">
        <v>15414</v>
      </c>
      <c r="B10368" t="s">
        <v>21994</v>
      </c>
    </row>
    <row r="10369" spans="1:2">
      <c r="A10369">
        <v>15415</v>
      </c>
      <c r="B10369" t="s">
        <v>21995</v>
      </c>
    </row>
    <row r="10370" spans="1:2">
      <c r="A10370">
        <v>15416</v>
      </c>
      <c r="B10370" t="s">
        <v>21996</v>
      </c>
    </row>
    <row r="10371" spans="1:2">
      <c r="A10371">
        <v>15417</v>
      </c>
      <c r="B10371" t="s">
        <v>21997</v>
      </c>
    </row>
    <row r="10372" spans="1:2">
      <c r="A10372">
        <v>15418</v>
      </c>
      <c r="B10372" t="s">
        <v>21998</v>
      </c>
    </row>
    <row r="10373" spans="1:2">
      <c r="A10373">
        <v>15419</v>
      </c>
      <c r="B10373" t="s">
        <v>21999</v>
      </c>
    </row>
    <row r="10374" spans="1:2">
      <c r="A10374">
        <v>15420</v>
      </c>
      <c r="B10374" t="s">
        <v>22000</v>
      </c>
    </row>
    <row r="10375" spans="1:2">
      <c r="A10375">
        <v>15421</v>
      </c>
      <c r="B10375" t="s">
        <v>22001</v>
      </c>
    </row>
    <row r="10376" spans="1:2">
      <c r="A10376">
        <v>15422</v>
      </c>
      <c r="B10376" t="s">
        <v>22002</v>
      </c>
    </row>
    <row r="10377" spans="1:2">
      <c r="A10377">
        <v>15423</v>
      </c>
      <c r="B10377" t="s">
        <v>22003</v>
      </c>
    </row>
    <row r="10378" spans="1:2">
      <c r="A10378">
        <v>15424</v>
      </c>
      <c r="B10378" t="s">
        <v>22004</v>
      </c>
    </row>
    <row r="10379" spans="1:2">
      <c r="A10379">
        <v>15425</v>
      </c>
      <c r="B10379" t="s">
        <v>22005</v>
      </c>
    </row>
    <row r="10380" spans="1:2">
      <c r="A10380">
        <v>15426</v>
      </c>
      <c r="B10380" t="s">
        <v>22006</v>
      </c>
    </row>
    <row r="10381" spans="1:2">
      <c r="A10381">
        <v>15427</v>
      </c>
      <c r="B10381" t="s">
        <v>22007</v>
      </c>
    </row>
    <row r="10382" spans="1:2">
      <c r="A10382">
        <v>15428</v>
      </c>
      <c r="B10382" t="s">
        <v>22008</v>
      </c>
    </row>
    <row r="10383" spans="1:2">
      <c r="A10383">
        <v>15429</v>
      </c>
      <c r="B10383" s="2">
        <v>40846</v>
      </c>
    </row>
    <row r="10384" spans="1:2">
      <c r="A10384">
        <v>15430</v>
      </c>
      <c r="B10384" t="s">
        <v>22009</v>
      </c>
    </row>
    <row r="10385" spans="1:2">
      <c r="A10385">
        <v>15431</v>
      </c>
      <c r="B10385" t="s">
        <v>22010</v>
      </c>
    </row>
    <row r="10386" spans="1:2">
      <c r="A10386">
        <v>15432</v>
      </c>
      <c r="B10386" t="s">
        <v>22011</v>
      </c>
    </row>
    <row r="10387" spans="1:2">
      <c r="A10387">
        <v>15433</v>
      </c>
      <c r="B10387" t="s">
        <v>22012</v>
      </c>
    </row>
    <row r="10388" spans="1:2">
      <c r="A10388">
        <v>15434</v>
      </c>
      <c r="B10388" t="s">
        <v>22013</v>
      </c>
    </row>
    <row r="10389" spans="1:2">
      <c r="A10389">
        <v>15435</v>
      </c>
      <c r="B10389" t="s">
        <v>22014</v>
      </c>
    </row>
    <row r="10390" spans="1:2">
      <c r="A10390">
        <v>15436</v>
      </c>
      <c r="B10390" t="s">
        <v>2043</v>
      </c>
    </row>
    <row r="10391" spans="1:2">
      <c r="A10391">
        <v>15437</v>
      </c>
      <c r="B10391" t="s">
        <v>22015</v>
      </c>
    </row>
    <row r="10392" spans="1:2">
      <c r="A10392">
        <v>15438</v>
      </c>
      <c r="B10392" t="s">
        <v>22016</v>
      </c>
    </row>
    <row r="10393" spans="1:2">
      <c r="A10393">
        <v>15439</v>
      </c>
      <c r="B10393" t="s">
        <v>22017</v>
      </c>
    </row>
    <row r="10394" spans="1:2">
      <c r="A10394">
        <v>15440</v>
      </c>
      <c r="B10394" t="s">
        <v>22018</v>
      </c>
    </row>
    <row r="10395" spans="1:2">
      <c r="A10395">
        <v>15441</v>
      </c>
      <c r="B10395" t="s">
        <v>22019</v>
      </c>
    </row>
    <row r="10396" spans="1:2">
      <c r="A10396">
        <v>15442</v>
      </c>
      <c r="B10396" t="s">
        <v>22020</v>
      </c>
    </row>
    <row r="10397" spans="1:2">
      <c r="A10397">
        <v>15443</v>
      </c>
      <c r="B10397" t="s">
        <v>22021</v>
      </c>
    </row>
    <row r="10398" spans="1:2">
      <c r="A10398">
        <v>15444</v>
      </c>
      <c r="B10398" t="s">
        <v>22022</v>
      </c>
    </row>
    <row r="10399" spans="1:2">
      <c r="A10399">
        <v>15445</v>
      </c>
      <c r="B10399" t="s">
        <v>22023</v>
      </c>
    </row>
    <row r="10400" spans="1:2">
      <c r="A10400">
        <v>15446</v>
      </c>
      <c r="B10400" t="s">
        <v>22024</v>
      </c>
    </row>
    <row r="10401" spans="1:2">
      <c r="A10401">
        <v>15447</v>
      </c>
      <c r="B10401">
        <v>1745</v>
      </c>
    </row>
    <row r="10402" spans="1:2">
      <c r="A10402">
        <v>15448</v>
      </c>
      <c r="B10402" t="s">
        <v>22025</v>
      </c>
    </row>
    <row r="10403" spans="1:2">
      <c r="A10403">
        <v>15449</v>
      </c>
      <c r="B10403" t="s">
        <v>22026</v>
      </c>
    </row>
    <row r="10404" spans="1:2">
      <c r="A10404">
        <v>15450</v>
      </c>
      <c r="B10404" t="s">
        <v>22027</v>
      </c>
    </row>
    <row r="10405" spans="1:2">
      <c r="A10405">
        <v>15451</v>
      </c>
      <c r="B10405" t="s">
        <v>22028</v>
      </c>
    </row>
    <row r="10406" spans="1:2">
      <c r="A10406">
        <v>15452</v>
      </c>
      <c r="B10406" t="s">
        <v>22029</v>
      </c>
    </row>
    <row r="10407" spans="1:2">
      <c r="A10407">
        <v>15453</v>
      </c>
      <c r="B10407" t="s">
        <v>22030</v>
      </c>
    </row>
    <row r="10408" spans="1:2">
      <c r="A10408">
        <v>15454</v>
      </c>
      <c r="B10408" t="s">
        <v>22031</v>
      </c>
    </row>
    <row r="10409" spans="1:2">
      <c r="A10409">
        <v>15455</v>
      </c>
      <c r="B10409" t="s">
        <v>22032</v>
      </c>
    </row>
    <row r="10410" spans="1:2">
      <c r="A10410">
        <v>15456</v>
      </c>
      <c r="B10410" t="s">
        <v>22033</v>
      </c>
    </row>
    <row r="10411" spans="1:2">
      <c r="A10411">
        <v>15457</v>
      </c>
      <c r="B10411" t="s">
        <v>22034</v>
      </c>
    </row>
    <row r="10412" spans="1:2">
      <c r="A10412">
        <v>15458</v>
      </c>
      <c r="B10412" t="s">
        <v>22035</v>
      </c>
    </row>
    <row r="10413" spans="1:2">
      <c r="A10413">
        <v>15459</v>
      </c>
      <c r="B10413" t="s">
        <v>22036</v>
      </c>
    </row>
    <row r="10414" spans="1:2">
      <c r="A10414">
        <v>15460</v>
      </c>
      <c r="B10414" t="s">
        <v>22037</v>
      </c>
    </row>
    <row r="10415" spans="1:2">
      <c r="A10415">
        <v>15461</v>
      </c>
      <c r="B10415" t="s">
        <v>22038</v>
      </c>
    </row>
    <row r="10416" spans="1:2">
      <c r="A10416">
        <v>15462</v>
      </c>
      <c r="B10416" t="s">
        <v>22039</v>
      </c>
    </row>
    <row r="10417" spans="1:2">
      <c r="A10417">
        <v>15463</v>
      </c>
      <c r="B10417" t="s">
        <v>22040</v>
      </c>
    </row>
    <row r="10418" spans="1:2">
      <c r="A10418">
        <v>15464</v>
      </c>
      <c r="B10418" t="s">
        <v>22041</v>
      </c>
    </row>
    <row r="10419" spans="1:2">
      <c r="A10419">
        <v>15465</v>
      </c>
      <c r="B10419" t="s">
        <v>22042</v>
      </c>
    </row>
    <row r="10420" spans="1:2">
      <c r="A10420">
        <v>15466</v>
      </c>
      <c r="B10420" t="s">
        <v>22043</v>
      </c>
    </row>
    <row r="10421" spans="1:2">
      <c r="A10421">
        <v>15467</v>
      </c>
      <c r="B10421" t="s">
        <v>22044</v>
      </c>
    </row>
    <row r="10422" spans="1:2">
      <c r="A10422">
        <v>15468</v>
      </c>
      <c r="B10422" t="s">
        <v>22045</v>
      </c>
    </row>
    <row r="10423" spans="1:2">
      <c r="A10423">
        <v>15469</v>
      </c>
      <c r="B10423" t="s">
        <v>22046</v>
      </c>
    </row>
    <row r="10424" spans="1:2">
      <c r="A10424">
        <v>15470</v>
      </c>
      <c r="B10424" t="s">
        <v>22047</v>
      </c>
    </row>
    <row r="10425" spans="1:2">
      <c r="A10425">
        <v>15471</v>
      </c>
      <c r="B10425" t="s">
        <v>22048</v>
      </c>
    </row>
    <row r="10426" spans="1:2">
      <c r="A10426">
        <v>15472</v>
      </c>
      <c r="B10426" t="s">
        <v>22049</v>
      </c>
    </row>
    <row r="10427" spans="1:2">
      <c r="A10427">
        <v>15473</v>
      </c>
      <c r="B10427" t="s">
        <v>22050</v>
      </c>
    </row>
    <row r="10428" spans="1:2">
      <c r="A10428">
        <v>15474</v>
      </c>
      <c r="B10428" t="s">
        <v>22051</v>
      </c>
    </row>
    <row r="10429" spans="1:2">
      <c r="A10429">
        <v>15475</v>
      </c>
      <c r="B10429" t="s">
        <v>22052</v>
      </c>
    </row>
    <row r="10430" spans="1:2">
      <c r="A10430">
        <v>15476</v>
      </c>
      <c r="B10430">
        <v>2359</v>
      </c>
    </row>
    <row r="10431" spans="1:2">
      <c r="A10431">
        <v>15477</v>
      </c>
      <c r="B10431" t="s">
        <v>22053</v>
      </c>
    </row>
    <row r="10432" spans="1:2">
      <c r="A10432">
        <v>15478</v>
      </c>
      <c r="B10432" t="s">
        <v>22054</v>
      </c>
    </row>
    <row r="10433" spans="1:2">
      <c r="A10433">
        <v>15479</v>
      </c>
      <c r="B10433" t="s">
        <v>22055</v>
      </c>
    </row>
    <row r="10434" spans="1:2">
      <c r="A10434">
        <v>15480</v>
      </c>
      <c r="B10434" t="s">
        <v>22056</v>
      </c>
    </row>
    <row r="10435" spans="1:2">
      <c r="A10435">
        <v>15481</v>
      </c>
      <c r="B10435" t="s">
        <v>22057</v>
      </c>
    </row>
    <row r="10436" spans="1:2">
      <c r="A10436">
        <v>15482</v>
      </c>
      <c r="B10436" t="s">
        <v>22058</v>
      </c>
    </row>
    <row r="10437" spans="1:2">
      <c r="A10437">
        <v>15483</v>
      </c>
      <c r="B10437" t="s">
        <v>22059</v>
      </c>
    </row>
    <row r="10438" spans="1:2">
      <c r="A10438">
        <v>15484</v>
      </c>
      <c r="B10438" t="s">
        <v>22060</v>
      </c>
    </row>
    <row r="10439" spans="1:2">
      <c r="A10439">
        <v>15485</v>
      </c>
      <c r="B10439" t="s">
        <v>22061</v>
      </c>
    </row>
    <row r="10440" spans="1:2">
      <c r="A10440">
        <v>15486</v>
      </c>
      <c r="B10440" t="s">
        <v>22062</v>
      </c>
    </row>
    <row r="10441" spans="1:2">
      <c r="A10441">
        <v>15487</v>
      </c>
      <c r="B10441" t="s">
        <v>22063</v>
      </c>
    </row>
    <row r="10442" spans="1:2">
      <c r="A10442">
        <v>15488</v>
      </c>
      <c r="B10442" t="s">
        <v>22064</v>
      </c>
    </row>
    <row r="10443" spans="1:2">
      <c r="A10443">
        <v>15489</v>
      </c>
      <c r="B10443" t="s">
        <v>22065</v>
      </c>
    </row>
    <row r="10444" spans="1:2">
      <c r="A10444">
        <v>15490</v>
      </c>
      <c r="B10444" t="s">
        <v>22066</v>
      </c>
    </row>
    <row r="10445" spans="1:2">
      <c r="A10445">
        <v>15491</v>
      </c>
      <c r="B10445" t="s">
        <v>22067</v>
      </c>
    </row>
    <row r="10446" spans="1:2">
      <c r="A10446">
        <v>15492</v>
      </c>
      <c r="B10446" t="s">
        <v>22068</v>
      </c>
    </row>
    <row r="10447" spans="1:2">
      <c r="A10447">
        <v>15493</v>
      </c>
      <c r="B10447" t="s">
        <v>22069</v>
      </c>
    </row>
    <row r="10448" spans="1:2">
      <c r="A10448">
        <v>15494</v>
      </c>
      <c r="B10448" t="s">
        <v>22070</v>
      </c>
    </row>
    <row r="10449" spans="1:2">
      <c r="A10449">
        <v>15495</v>
      </c>
      <c r="B10449" t="s">
        <v>22071</v>
      </c>
    </row>
    <row r="10450" spans="1:2">
      <c r="A10450">
        <v>15496</v>
      </c>
      <c r="B10450" t="s">
        <v>22072</v>
      </c>
    </row>
    <row r="10451" spans="1:2">
      <c r="A10451">
        <v>15497</v>
      </c>
      <c r="B10451" t="s">
        <v>22073</v>
      </c>
    </row>
    <row r="10452" spans="1:2">
      <c r="A10452">
        <v>15498</v>
      </c>
      <c r="B10452" t="s">
        <v>22074</v>
      </c>
    </row>
    <row r="10453" spans="1:2">
      <c r="A10453">
        <v>15499</v>
      </c>
      <c r="B10453" t="s">
        <v>22075</v>
      </c>
    </row>
    <row r="10454" spans="1:2">
      <c r="A10454">
        <v>15500</v>
      </c>
      <c r="B10454" t="s">
        <v>22076</v>
      </c>
    </row>
    <row r="10455" spans="1:2">
      <c r="A10455">
        <v>15501</v>
      </c>
      <c r="B10455" t="s">
        <v>22077</v>
      </c>
    </row>
    <row r="10456" spans="1:2">
      <c r="A10456">
        <v>15502</v>
      </c>
      <c r="B10456" t="s">
        <v>22078</v>
      </c>
    </row>
    <row r="10457" spans="1:2">
      <c r="A10457">
        <v>15503</v>
      </c>
      <c r="B10457" t="s">
        <v>22079</v>
      </c>
    </row>
    <row r="10458" spans="1:2">
      <c r="A10458">
        <v>15504</v>
      </c>
      <c r="B10458" t="s">
        <v>22080</v>
      </c>
    </row>
    <row r="10459" spans="1:2">
      <c r="A10459">
        <v>15505</v>
      </c>
      <c r="B10459" t="s">
        <v>22081</v>
      </c>
    </row>
    <row r="10460" spans="1:2">
      <c r="A10460">
        <v>15506</v>
      </c>
      <c r="B10460" t="s">
        <v>22082</v>
      </c>
    </row>
    <row r="10461" spans="1:2">
      <c r="A10461">
        <v>15507</v>
      </c>
      <c r="B10461" t="s">
        <v>22083</v>
      </c>
    </row>
    <row r="10462" spans="1:2">
      <c r="A10462">
        <v>15508</v>
      </c>
      <c r="B10462" t="s">
        <v>22084</v>
      </c>
    </row>
    <row r="10463" spans="1:2">
      <c r="A10463">
        <v>15509</v>
      </c>
      <c r="B10463" t="s">
        <v>22085</v>
      </c>
    </row>
    <row r="10464" spans="1:2">
      <c r="A10464">
        <v>15510</v>
      </c>
      <c r="B10464" t="s">
        <v>924</v>
      </c>
    </row>
    <row r="10465" spans="1:2">
      <c r="A10465">
        <v>15511</v>
      </c>
      <c r="B10465" t="s">
        <v>22086</v>
      </c>
    </row>
    <row r="10466" spans="1:2">
      <c r="A10466">
        <v>15512</v>
      </c>
      <c r="B10466" t="s">
        <v>22087</v>
      </c>
    </row>
    <row r="10467" spans="1:2">
      <c r="A10467">
        <v>15513</v>
      </c>
      <c r="B10467" t="s">
        <v>22088</v>
      </c>
    </row>
    <row r="10468" spans="1:2">
      <c r="A10468">
        <v>15514</v>
      </c>
      <c r="B10468" t="s">
        <v>22089</v>
      </c>
    </row>
    <row r="10469" spans="1:2">
      <c r="A10469">
        <v>15515</v>
      </c>
      <c r="B10469" t="s">
        <v>22090</v>
      </c>
    </row>
    <row r="10470" spans="1:2">
      <c r="A10470">
        <v>15516</v>
      </c>
      <c r="B10470" t="s">
        <v>22091</v>
      </c>
    </row>
    <row r="10471" spans="1:2">
      <c r="A10471">
        <v>15517</v>
      </c>
      <c r="B10471" t="s">
        <v>22092</v>
      </c>
    </row>
    <row r="10472" spans="1:2">
      <c r="A10472">
        <v>15518</v>
      </c>
      <c r="B10472" t="s">
        <v>22093</v>
      </c>
    </row>
    <row r="10473" spans="1:2">
      <c r="A10473">
        <v>15519</v>
      </c>
      <c r="B10473" t="s">
        <v>22094</v>
      </c>
    </row>
    <row r="10474" spans="1:2">
      <c r="A10474">
        <v>15520</v>
      </c>
      <c r="B10474" t="s">
        <v>22095</v>
      </c>
    </row>
    <row r="10475" spans="1:2">
      <c r="A10475">
        <v>15521</v>
      </c>
      <c r="B10475" t="s">
        <v>22096</v>
      </c>
    </row>
    <row r="10476" spans="1:2">
      <c r="A10476">
        <v>15522</v>
      </c>
      <c r="B10476" t="s">
        <v>22097</v>
      </c>
    </row>
    <row r="10477" spans="1:2">
      <c r="A10477">
        <v>15523</v>
      </c>
      <c r="B10477" t="s">
        <v>22098</v>
      </c>
    </row>
    <row r="10478" spans="1:2">
      <c r="A10478">
        <v>15524</v>
      </c>
      <c r="B10478" t="s">
        <v>22099</v>
      </c>
    </row>
    <row r="10479" spans="1:2">
      <c r="A10479">
        <v>15525</v>
      </c>
      <c r="B10479" t="s">
        <v>22100</v>
      </c>
    </row>
    <row r="10480" spans="1:2">
      <c r="A10480">
        <v>15526</v>
      </c>
      <c r="B10480" t="s">
        <v>22101</v>
      </c>
    </row>
    <row r="10481" spans="1:2">
      <c r="A10481">
        <v>15527</v>
      </c>
      <c r="B10481" t="s">
        <v>22102</v>
      </c>
    </row>
    <row r="10482" spans="1:2">
      <c r="A10482">
        <v>15528</v>
      </c>
      <c r="B10482" t="s">
        <v>22103</v>
      </c>
    </row>
    <row r="10483" spans="1:2">
      <c r="A10483">
        <v>15529</v>
      </c>
      <c r="B10483" t="s">
        <v>22104</v>
      </c>
    </row>
    <row r="10484" spans="1:2">
      <c r="A10484">
        <v>15530</v>
      </c>
      <c r="B10484" t="s">
        <v>22105</v>
      </c>
    </row>
    <row r="10485" spans="1:2">
      <c r="A10485">
        <v>15531</v>
      </c>
      <c r="B10485" t="s">
        <v>22106</v>
      </c>
    </row>
    <row r="10486" spans="1:2">
      <c r="A10486">
        <v>15532</v>
      </c>
      <c r="B10486" t="s">
        <v>22107</v>
      </c>
    </row>
    <row r="10487" spans="1:2">
      <c r="A10487">
        <v>15533</v>
      </c>
      <c r="B10487" t="s">
        <v>22108</v>
      </c>
    </row>
    <row r="10488" spans="1:2">
      <c r="A10488">
        <v>15534</v>
      </c>
      <c r="B10488" t="s">
        <v>22109</v>
      </c>
    </row>
    <row r="10489" spans="1:2">
      <c r="A10489">
        <v>15535</v>
      </c>
      <c r="B10489" t="s">
        <v>22110</v>
      </c>
    </row>
    <row r="10490" spans="1:2">
      <c r="A10490">
        <v>15536</v>
      </c>
      <c r="B10490" t="s">
        <v>22111</v>
      </c>
    </row>
    <row r="10491" spans="1:2">
      <c r="A10491">
        <v>15537</v>
      </c>
      <c r="B10491" t="s">
        <v>22112</v>
      </c>
    </row>
    <row r="10492" spans="1:2">
      <c r="A10492">
        <v>15538</v>
      </c>
      <c r="B10492" t="s">
        <v>22113</v>
      </c>
    </row>
    <row r="10493" spans="1:2">
      <c r="A10493">
        <v>15539</v>
      </c>
      <c r="B10493" t="s">
        <v>22114</v>
      </c>
    </row>
    <row r="10494" spans="1:2">
      <c r="A10494">
        <v>15540</v>
      </c>
      <c r="B10494" t="s">
        <v>22115</v>
      </c>
    </row>
    <row r="10495" spans="1:2">
      <c r="A10495">
        <v>15541</v>
      </c>
      <c r="B10495" t="s">
        <v>22116</v>
      </c>
    </row>
    <row r="10496" spans="1:2">
      <c r="A10496">
        <v>15542</v>
      </c>
      <c r="B10496" t="s">
        <v>22117</v>
      </c>
    </row>
    <row r="10497" spans="1:2">
      <c r="A10497">
        <v>15543</v>
      </c>
      <c r="B10497" t="s">
        <v>22118</v>
      </c>
    </row>
    <row r="10498" spans="1:2">
      <c r="A10498">
        <v>15544</v>
      </c>
      <c r="B10498" t="s">
        <v>22119</v>
      </c>
    </row>
    <row r="10499" spans="1:2">
      <c r="A10499">
        <v>15545</v>
      </c>
      <c r="B10499" t="s">
        <v>22120</v>
      </c>
    </row>
    <row r="10500" spans="1:2">
      <c r="A10500">
        <v>15546</v>
      </c>
      <c r="B10500" t="s">
        <v>22121</v>
      </c>
    </row>
    <row r="10501" spans="1:2">
      <c r="A10501">
        <v>15547</v>
      </c>
      <c r="B10501" t="s">
        <v>22122</v>
      </c>
    </row>
    <row r="10502" spans="1:2">
      <c r="A10502">
        <v>15548</v>
      </c>
      <c r="B10502" t="s">
        <v>22123</v>
      </c>
    </row>
    <row r="10503" spans="1:2">
      <c r="A10503">
        <v>15549</v>
      </c>
      <c r="B10503" t="s">
        <v>22124</v>
      </c>
    </row>
    <row r="10504" spans="1:2">
      <c r="A10504">
        <v>15550</v>
      </c>
      <c r="B10504" t="s">
        <v>22125</v>
      </c>
    </row>
    <row r="10505" spans="1:2">
      <c r="A10505">
        <v>15551</v>
      </c>
      <c r="B10505" t="s">
        <v>22126</v>
      </c>
    </row>
    <row r="10506" spans="1:2">
      <c r="A10506">
        <v>15552</v>
      </c>
      <c r="B10506" t="s">
        <v>22127</v>
      </c>
    </row>
    <row r="10507" spans="1:2">
      <c r="A10507">
        <v>15553</v>
      </c>
      <c r="B10507" t="s">
        <v>22128</v>
      </c>
    </row>
    <row r="10508" spans="1:2">
      <c r="A10508">
        <v>15554</v>
      </c>
      <c r="B10508" t="s">
        <v>22129</v>
      </c>
    </row>
    <row r="10509" spans="1:2">
      <c r="A10509">
        <v>15555</v>
      </c>
      <c r="B10509" t="s">
        <v>22130</v>
      </c>
    </row>
    <row r="10510" spans="1:2">
      <c r="A10510">
        <v>15556</v>
      </c>
      <c r="B10510" t="s">
        <v>22131</v>
      </c>
    </row>
    <row r="10511" spans="1:2">
      <c r="A10511">
        <v>15557</v>
      </c>
      <c r="B10511" t="s">
        <v>22132</v>
      </c>
    </row>
    <row r="10512" spans="1:2">
      <c r="A10512">
        <v>15558</v>
      </c>
      <c r="B10512" t="s">
        <v>22133</v>
      </c>
    </row>
    <row r="10513" spans="1:2">
      <c r="A10513">
        <v>15559</v>
      </c>
      <c r="B10513" t="s">
        <v>22134</v>
      </c>
    </row>
    <row r="10514" spans="1:2">
      <c r="A10514">
        <v>15560</v>
      </c>
      <c r="B10514" t="s">
        <v>22135</v>
      </c>
    </row>
    <row r="10515" spans="1:2">
      <c r="A10515">
        <v>15561</v>
      </c>
      <c r="B10515" t="s">
        <v>22136</v>
      </c>
    </row>
    <row r="10516" spans="1:2">
      <c r="A10516">
        <v>15562</v>
      </c>
      <c r="B10516" t="s">
        <v>22137</v>
      </c>
    </row>
    <row r="10517" spans="1:2">
      <c r="A10517">
        <v>15563</v>
      </c>
      <c r="B10517" t="s">
        <v>22138</v>
      </c>
    </row>
    <row r="10518" spans="1:2">
      <c r="A10518">
        <v>15564</v>
      </c>
      <c r="B10518" t="s">
        <v>22139</v>
      </c>
    </row>
    <row r="10519" spans="1:2">
      <c r="A10519">
        <v>15565</v>
      </c>
      <c r="B10519" t="s">
        <v>22140</v>
      </c>
    </row>
    <row r="10520" spans="1:2">
      <c r="A10520">
        <v>15566</v>
      </c>
      <c r="B10520" t="s">
        <v>22141</v>
      </c>
    </row>
    <row r="10521" spans="1:2">
      <c r="A10521">
        <v>15567</v>
      </c>
      <c r="B10521" t="s">
        <v>22142</v>
      </c>
    </row>
    <row r="10522" spans="1:2">
      <c r="A10522">
        <v>15568</v>
      </c>
      <c r="B10522" t="s">
        <v>22143</v>
      </c>
    </row>
    <row r="10523" spans="1:2">
      <c r="A10523">
        <v>15569</v>
      </c>
      <c r="B10523" t="s">
        <v>22144</v>
      </c>
    </row>
    <row r="10524" spans="1:2">
      <c r="A10524">
        <v>15570</v>
      </c>
      <c r="B10524" t="s">
        <v>22145</v>
      </c>
    </row>
    <row r="10525" spans="1:2">
      <c r="A10525">
        <v>15571</v>
      </c>
      <c r="B10525" t="s">
        <v>22146</v>
      </c>
    </row>
    <row r="10526" spans="1:2">
      <c r="A10526">
        <v>15572</v>
      </c>
      <c r="B10526" t="s">
        <v>22147</v>
      </c>
    </row>
    <row r="10527" spans="1:2">
      <c r="A10527">
        <v>15573</v>
      </c>
      <c r="B10527" t="s">
        <v>22148</v>
      </c>
    </row>
    <row r="10528" spans="1:2">
      <c r="A10528">
        <v>15574</v>
      </c>
      <c r="B10528" t="s">
        <v>22149</v>
      </c>
    </row>
    <row r="10529" spans="1:2">
      <c r="A10529">
        <v>15575</v>
      </c>
      <c r="B10529" t="s">
        <v>22150</v>
      </c>
    </row>
    <row r="10530" spans="1:2">
      <c r="A10530">
        <v>15576</v>
      </c>
      <c r="B10530" t="s">
        <v>22151</v>
      </c>
    </row>
    <row r="10531" spans="1:2">
      <c r="A10531">
        <v>15577</v>
      </c>
      <c r="B10531" t="s">
        <v>22152</v>
      </c>
    </row>
    <row r="10532" spans="1:2">
      <c r="A10532">
        <v>15578</v>
      </c>
      <c r="B10532" t="s">
        <v>22153</v>
      </c>
    </row>
    <row r="10533" spans="1:2">
      <c r="A10533">
        <v>15579</v>
      </c>
      <c r="B10533">
        <v>3333</v>
      </c>
    </row>
    <row r="10534" spans="1:2">
      <c r="A10534">
        <v>15580</v>
      </c>
      <c r="B10534" t="s">
        <v>22154</v>
      </c>
    </row>
    <row r="10535" spans="1:2">
      <c r="A10535">
        <v>15581</v>
      </c>
      <c r="B10535" t="s">
        <v>22155</v>
      </c>
    </row>
    <row r="10536" spans="1:2">
      <c r="A10536">
        <v>15582</v>
      </c>
      <c r="B10536" t="s">
        <v>614</v>
      </c>
    </row>
    <row r="10537" spans="1:2">
      <c r="A10537">
        <v>15583</v>
      </c>
      <c r="B10537" t="s">
        <v>22156</v>
      </c>
    </row>
    <row r="10538" spans="1:2">
      <c r="A10538">
        <v>15584</v>
      </c>
      <c r="B10538" t="s">
        <v>22157</v>
      </c>
    </row>
    <row r="10539" spans="1:2">
      <c r="A10539">
        <v>15585</v>
      </c>
      <c r="B10539" t="s">
        <v>22158</v>
      </c>
    </row>
    <row r="10540" spans="1:2">
      <c r="A10540">
        <v>15586</v>
      </c>
      <c r="B10540" t="s">
        <v>22159</v>
      </c>
    </row>
    <row r="10541" spans="1:2">
      <c r="A10541">
        <v>15587</v>
      </c>
      <c r="B10541" t="s">
        <v>22160</v>
      </c>
    </row>
    <row r="10542" spans="1:2">
      <c r="A10542">
        <v>15588</v>
      </c>
      <c r="B10542" t="s">
        <v>22161</v>
      </c>
    </row>
    <row r="10543" spans="1:2">
      <c r="A10543">
        <v>15589</v>
      </c>
      <c r="B10543" t="s">
        <v>22162</v>
      </c>
    </row>
    <row r="10544" spans="1:2">
      <c r="A10544">
        <v>15590</v>
      </c>
      <c r="B10544" t="s">
        <v>22163</v>
      </c>
    </row>
    <row r="10545" spans="1:2">
      <c r="A10545">
        <v>15591</v>
      </c>
      <c r="B10545" t="s">
        <v>22164</v>
      </c>
    </row>
    <row r="10546" spans="1:2">
      <c r="A10546">
        <v>15592</v>
      </c>
      <c r="B10546" t="s">
        <v>22165</v>
      </c>
    </row>
    <row r="10547" spans="1:2">
      <c r="A10547">
        <v>15593</v>
      </c>
      <c r="B10547" t="s">
        <v>22166</v>
      </c>
    </row>
    <row r="10548" spans="1:2">
      <c r="A10548">
        <v>15594</v>
      </c>
      <c r="B10548" t="s">
        <v>22167</v>
      </c>
    </row>
    <row r="10549" spans="1:2">
      <c r="A10549">
        <v>15595</v>
      </c>
      <c r="B10549" t="s">
        <v>22168</v>
      </c>
    </row>
    <row r="10550" spans="1:2">
      <c r="A10550">
        <v>15596</v>
      </c>
      <c r="B10550" t="s">
        <v>22169</v>
      </c>
    </row>
    <row r="10551" spans="1:2">
      <c r="A10551">
        <v>15597</v>
      </c>
      <c r="B10551" t="s">
        <v>22170</v>
      </c>
    </row>
    <row r="10552" spans="1:2">
      <c r="A10552">
        <v>15598</v>
      </c>
      <c r="B10552" t="s">
        <v>22171</v>
      </c>
    </row>
    <row r="10553" spans="1:2">
      <c r="A10553">
        <v>15599</v>
      </c>
      <c r="B10553" t="s">
        <v>22172</v>
      </c>
    </row>
    <row r="10554" spans="1:2">
      <c r="A10554">
        <v>15600</v>
      </c>
      <c r="B10554" t="s">
        <v>22173</v>
      </c>
    </row>
    <row r="10555" spans="1:2">
      <c r="A10555">
        <v>15601</v>
      </c>
      <c r="B10555" t="s">
        <v>22174</v>
      </c>
    </row>
    <row r="10556" spans="1:2">
      <c r="A10556">
        <v>15602</v>
      </c>
      <c r="B10556" t="s">
        <v>22175</v>
      </c>
    </row>
    <row r="10557" spans="1:2">
      <c r="A10557">
        <v>15603</v>
      </c>
      <c r="B10557" t="s">
        <v>22176</v>
      </c>
    </row>
    <row r="10558" spans="1:2">
      <c r="A10558">
        <v>15604</v>
      </c>
      <c r="B10558" t="s">
        <v>22177</v>
      </c>
    </row>
    <row r="10559" spans="1:2">
      <c r="A10559">
        <v>15605</v>
      </c>
      <c r="B10559" t="s">
        <v>22178</v>
      </c>
    </row>
    <row r="10560" spans="1:2">
      <c r="A10560">
        <v>15606</v>
      </c>
      <c r="B10560" t="s">
        <v>22179</v>
      </c>
    </row>
    <row r="10561" spans="1:2">
      <c r="A10561">
        <v>15607</v>
      </c>
      <c r="B10561" t="s">
        <v>22180</v>
      </c>
    </row>
    <row r="10562" spans="1:2">
      <c r="A10562">
        <v>15608</v>
      </c>
      <c r="B10562" t="s">
        <v>22181</v>
      </c>
    </row>
    <row r="10563" spans="1:2">
      <c r="A10563">
        <v>15609</v>
      </c>
      <c r="B10563" t="s">
        <v>22182</v>
      </c>
    </row>
    <row r="10564" spans="1:2">
      <c r="A10564">
        <v>15610</v>
      </c>
      <c r="B10564" t="s">
        <v>22183</v>
      </c>
    </row>
    <row r="10565" spans="1:2">
      <c r="A10565">
        <v>15611</v>
      </c>
      <c r="B10565" t="s">
        <v>22184</v>
      </c>
    </row>
    <row r="10566" spans="1:2">
      <c r="A10566">
        <v>15612</v>
      </c>
      <c r="B10566" t="s">
        <v>22185</v>
      </c>
    </row>
    <row r="10567" spans="1:2">
      <c r="A10567">
        <v>15613</v>
      </c>
      <c r="B10567" t="s">
        <v>22186</v>
      </c>
    </row>
    <row r="10568" spans="1:2">
      <c r="A10568">
        <v>15614</v>
      </c>
      <c r="B10568" t="s">
        <v>22187</v>
      </c>
    </row>
    <row r="10569" spans="1:2">
      <c r="A10569">
        <v>15615</v>
      </c>
      <c r="B10569" t="s">
        <v>22188</v>
      </c>
    </row>
    <row r="10570" spans="1:2">
      <c r="A10570">
        <v>15616</v>
      </c>
      <c r="B10570" t="s">
        <v>22189</v>
      </c>
    </row>
    <row r="10571" spans="1:2">
      <c r="A10571">
        <v>15617</v>
      </c>
      <c r="B10571" t="s">
        <v>22190</v>
      </c>
    </row>
    <row r="10572" spans="1:2">
      <c r="A10572">
        <v>15618</v>
      </c>
      <c r="B10572" t="s">
        <v>22191</v>
      </c>
    </row>
    <row r="10573" spans="1:2">
      <c r="A10573">
        <v>15619</v>
      </c>
      <c r="B10573" t="s">
        <v>22192</v>
      </c>
    </row>
    <row r="10574" spans="1:2">
      <c r="A10574">
        <v>15620</v>
      </c>
      <c r="B10574" t="s">
        <v>22193</v>
      </c>
    </row>
    <row r="10575" spans="1:2">
      <c r="A10575">
        <v>15621</v>
      </c>
      <c r="B10575" t="s">
        <v>22194</v>
      </c>
    </row>
    <row r="10576" spans="1:2">
      <c r="A10576">
        <v>15622</v>
      </c>
      <c r="B10576" t="s">
        <v>22195</v>
      </c>
    </row>
    <row r="10577" spans="1:2">
      <c r="A10577">
        <v>15623</v>
      </c>
      <c r="B10577" t="s">
        <v>22196</v>
      </c>
    </row>
    <row r="10578" spans="1:2">
      <c r="A10578">
        <v>15624</v>
      </c>
      <c r="B10578" t="s">
        <v>22197</v>
      </c>
    </row>
    <row r="10579" spans="1:2">
      <c r="A10579">
        <v>15625</v>
      </c>
      <c r="B10579" t="s">
        <v>22198</v>
      </c>
    </row>
    <row r="10580" spans="1:2">
      <c r="A10580">
        <v>15626</v>
      </c>
      <c r="B10580" t="s">
        <v>22199</v>
      </c>
    </row>
    <row r="10581" spans="1:2">
      <c r="A10581">
        <v>15627</v>
      </c>
      <c r="B10581" t="s">
        <v>22200</v>
      </c>
    </row>
    <row r="10582" spans="1:2">
      <c r="A10582">
        <v>15628</v>
      </c>
      <c r="B10582" t="s">
        <v>22201</v>
      </c>
    </row>
    <row r="10583" spans="1:2">
      <c r="A10583">
        <v>15629</v>
      </c>
      <c r="B10583" t="s">
        <v>22202</v>
      </c>
    </row>
    <row r="10584" spans="1:2">
      <c r="A10584">
        <v>15630</v>
      </c>
      <c r="B10584" t="s">
        <v>22203</v>
      </c>
    </row>
    <row r="10585" spans="1:2">
      <c r="A10585">
        <v>15631</v>
      </c>
      <c r="B10585" t="s">
        <v>22204</v>
      </c>
    </row>
    <row r="10586" spans="1:2">
      <c r="A10586">
        <v>15632</v>
      </c>
      <c r="B10586" t="s">
        <v>22205</v>
      </c>
    </row>
    <row r="10587" spans="1:2">
      <c r="A10587">
        <v>15633</v>
      </c>
      <c r="B10587" t="s">
        <v>22206</v>
      </c>
    </row>
    <row r="10588" spans="1:2">
      <c r="A10588">
        <v>15634</v>
      </c>
      <c r="B10588" t="s">
        <v>22207</v>
      </c>
    </row>
    <row r="10589" spans="1:2">
      <c r="A10589">
        <v>15635</v>
      </c>
      <c r="B10589" t="s">
        <v>22208</v>
      </c>
    </row>
    <row r="10590" spans="1:2">
      <c r="A10590">
        <v>15636</v>
      </c>
      <c r="B10590" t="s">
        <v>22209</v>
      </c>
    </row>
    <row r="10591" spans="1:2">
      <c r="A10591">
        <v>15637</v>
      </c>
      <c r="B10591" t="s">
        <v>22210</v>
      </c>
    </row>
    <row r="10592" spans="1:2">
      <c r="A10592">
        <v>15638</v>
      </c>
      <c r="B10592" t="s">
        <v>22211</v>
      </c>
    </row>
    <row r="10593" spans="1:2">
      <c r="A10593">
        <v>15639</v>
      </c>
      <c r="B10593" t="s">
        <v>22212</v>
      </c>
    </row>
    <row r="10594" spans="1:2">
      <c r="A10594">
        <v>15640</v>
      </c>
      <c r="B10594" t="s">
        <v>22213</v>
      </c>
    </row>
    <row r="10595" spans="1:2">
      <c r="A10595">
        <v>15641</v>
      </c>
      <c r="B10595" t="s">
        <v>22214</v>
      </c>
    </row>
    <row r="10596" spans="1:2">
      <c r="A10596">
        <v>15642</v>
      </c>
      <c r="B10596" t="s">
        <v>22215</v>
      </c>
    </row>
    <row r="10597" spans="1:2">
      <c r="A10597">
        <v>15643</v>
      </c>
      <c r="B10597" t="s">
        <v>22216</v>
      </c>
    </row>
    <row r="10598" spans="1:2">
      <c r="A10598">
        <v>15644</v>
      </c>
      <c r="B10598" t="s">
        <v>22217</v>
      </c>
    </row>
    <row r="10599" spans="1:2">
      <c r="A10599">
        <v>15645</v>
      </c>
      <c r="B10599" t="s">
        <v>22218</v>
      </c>
    </row>
    <row r="10600" spans="1:2">
      <c r="A10600">
        <v>15646</v>
      </c>
      <c r="B10600" t="s">
        <v>22219</v>
      </c>
    </row>
    <row r="10601" spans="1:2">
      <c r="A10601">
        <v>15647</v>
      </c>
      <c r="B10601" t="s">
        <v>22220</v>
      </c>
    </row>
    <row r="10602" spans="1:2">
      <c r="A10602">
        <v>15648</v>
      </c>
      <c r="B10602" t="s">
        <v>22221</v>
      </c>
    </row>
    <row r="10603" spans="1:2">
      <c r="A10603">
        <v>15649</v>
      </c>
      <c r="B10603" t="s">
        <v>22222</v>
      </c>
    </row>
    <row r="10604" spans="1:2">
      <c r="A10604">
        <v>15650</v>
      </c>
      <c r="B10604" t="s">
        <v>22223</v>
      </c>
    </row>
    <row r="10605" spans="1:2">
      <c r="A10605">
        <v>15651</v>
      </c>
      <c r="B10605" t="s">
        <v>22224</v>
      </c>
    </row>
    <row r="10606" spans="1:2">
      <c r="A10606">
        <v>15652</v>
      </c>
      <c r="B10606" t="s">
        <v>22225</v>
      </c>
    </row>
    <row r="10607" spans="1:2">
      <c r="A10607">
        <v>15653</v>
      </c>
      <c r="B10607" t="s">
        <v>22226</v>
      </c>
    </row>
    <row r="10608" spans="1:2">
      <c r="A10608">
        <v>15654</v>
      </c>
      <c r="B10608" t="s">
        <v>22227</v>
      </c>
    </row>
    <row r="10609" spans="1:2">
      <c r="A10609">
        <v>15655</v>
      </c>
      <c r="B10609" t="s">
        <v>22228</v>
      </c>
    </row>
    <row r="10610" spans="1:2">
      <c r="A10610">
        <v>15656</v>
      </c>
      <c r="B10610" t="s">
        <v>22229</v>
      </c>
    </row>
    <row r="10611" spans="1:2">
      <c r="A10611">
        <v>15657</v>
      </c>
      <c r="B10611" t="s">
        <v>22230</v>
      </c>
    </row>
    <row r="10612" spans="1:2">
      <c r="A10612">
        <v>15658</v>
      </c>
      <c r="B10612" t="s">
        <v>22231</v>
      </c>
    </row>
    <row r="10613" spans="1:2">
      <c r="A10613">
        <v>15659</v>
      </c>
      <c r="B10613" t="s">
        <v>22232</v>
      </c>
    </row>
    <row r="10614" spans="1:2">
      <c r="A10614">
        <v>15660</v>
      </c>
      <c r="B10614" t="s">
        <v>22233</v>
      </c>
    </row>
    <row r="10615" spans="1:2">
      <c r="A10615">
        <v>15661</v>
      </c>
      <c r="B10615" t="s">
        <v>22234</v>
      </c>
    </row>
    <row r="10616" spans="1:2">
      <c r="A10616">
        <v>15662</v>
      </c>
      <c r="B10616" t="s">
        <v>22235</v>
      </c>
    </row>
    <row r="10617" spans="1:2">
      <c r="A10617">
        <v>15663</v>
      </c>
      <c r="B10617" t="s">
        <v>1001</v>
      </c>
    </row>
    <row r="10618" spans="1:2">
      <c r="A10618">
        <v>15664</v>
      </c>
      <c r="B10618" t="s">
        <v>22236</v>
      </c>
    </row>
    <row r="10619" spans="1:2">
      <c r="A10619">
        <v>15665</v>
      </c>
      <c r="B10619" t="s">
        <v>22237</v>
      </c>
    </row>
    <row r="10620" spans="1:2">
      <c r="A10620">
        <v>15666</v>
      </c>
      <c r="B10620" t="s">
        <v>22238</v>
      </c>
    </row>
    <row r="10621" spans="1:2">
      <c r="A10621">
        <v>15667</v>
      </c>
      <c r="B10621" t="s">
        <v>22239</v>
      </c>
    </row>
    <row r="10622" spans="1:2">
      <c r="A10622">
        <v>15668</v>
      </c>
      <c r="B10622" t="s">
        <v>22240</v>
      </c>
    </row>
    <row r="10623" spans="1:2">
      <c r="A10623">
        <v>15669</v>
      </c>
      <c r="B10623" t="s">
        <v>22241</v>
      </c>
    </row>
    <row r="10624" spans="1:2">
      <c r="A10624">
        <v>15670</v>
      </c>
      <c r="B10624" t="s">
        <v>22242</v>
      </c>
    </row>
    <row r="10625" spans="1:2">
      <c r="A10625">
        <v>15671</v>
      </c>
      <c r="B10625" t="s">
        <v>22243</v>
      </c>
    </row>
    <row r="10626" spans="1:2">
      <c r="A10626">
        <v>15672</v>
      </c>
      <c r="B10626" t="s">
        <v>22244</v>
      </c>
    </row>
    <row r="10627" spans="1:2">
      <c r="A10627">
        <v>15673</v>
      </c>
      <c r="B10627" t="s">
        <v>22245</v>
      </c>
    </row>
    <row r="10628" spans="1:2">
      <c r="A10628">
        <v>15674</v>
      </c>
      <c r="B10628" t="s">
        <v>22246</v>
      </c>
    </row>
    <row r="10629" spans="1:2">
      <c r="A10629">
        <v>15675</v>
      </c>
      <c r="B10629" t="s">
        <v>22247</v>
      </c>
    </row>
    <row r="10630" spans="1:2">
      <c r="A10630">
        <v>15676</v>
      </c>
      <c r="B10630" t="s">
        <v>22248</v>
      </c>
    </row>
    <row r="10631" spans="1:2">
      <c r="A10631">
        <v>15677</v>
      </c>
      <c r="B10631" t="s">
        <v>22249</v>
      </c>
    </row>
    <row r="10632" spans="1:2">
      <c r="A10632">
        <v>15678</v>
      </c>
      <c r="B10632" t="s">
        <v>22250</v>
      </c>
    </row>
    <row r="10633" spans="1:2">
      <c r="A10633">
        <v>15679</v>
      </c>
      <c r="B10633" t="s">
        <v>22251</v>
      </c>
    </row>
    <row r="10634" spans="1:2">
      <c r="A10634">
        <v>15680</v>
      </c>
      <c r="B10634" t="s">
        <v>22252</v>
      </c>
    </row>
    <row r="10635" spans="1:2">
      <c r="A10635">
        <v>15681</v>
      </c>
      <c r="B10635" t="s">
        <v>22253</v>
      </c>
    </row>
    <row r="10636" spans="1:2">
      <c r="A10636">
        <v>15682</v>
      </c>
      <c r="B10636" t="s">
        <v>22254</v>
      </c>
    </row>
    <row r="10637" spans="1:2">
      <c r="A10637">
        <v>15683</v>
      </c>
      <c r="B10637" t="s">
        <v>22255</v>
      </c>
    </row>
    <row r="10638" spans="1:2">
      <c r="A10638">
        <v>15684</v>
      </c>
      <c r="B10638" t="s">
        <v>22256</v>
      </c>
    </row>
    <row r="10639" spans="1:2">
      <c r="A10639">
        <v>15685</v>
      </c>
      <c r="B10639" t="s">
        <v>22257</v>
      </c>
    </row>
    <row r="10640" spans="1:2">
      <c r="A10640">
        <v>15686</v>
      </c>
      <c r="B10640" t="s">
        <v>22258</v>
      </c>
    </row>
    <row r="10641" spans="1:2">
      <c r="A10641">
        <v>15687</v>
      </c>
      <c r="B10641" t="s">
        <v>22259</v>
      </c>
    </row>
    <row r="10642" spans="1:2">
      <c r="A10642">
        <v>15688</v>
      </c>
      <c r="B10642" t="s">
        <v>22260</v>
      </c>
    </row>
    <row r="10643" spans="1:2">
      <c r="A10643">
        <v>15689</v>
      </c>
      <c r="B10643" t="s">
        <v>22261</v>
      </c>
    </row>
    <row r="10644" spans="1:2">
      <c r="A10644">
        <v>15690</v>
      </c>
      <c r="B10644" t="s">
        <v>22262</v>
      </c>
    </row>
    <row r="10645" spans="1:2">
      <c r="A10645">
        <v>15691</v>
      </c>
      <c r="B10645" t="s">
        <v>22263</v>
      </c>
    </row>
    <row r="10646" spans="1:2">
      <c r="A10646">
        <v>15692</v>
      </c>
      <c r="B10646" t="s">
        <v>22264</v>
      </c>
    </row>
    <row r="10647" spans="1:2">
      <c r="A10647">
        <v>15693</v>
      </c>
      <c r="B10647" t="s">
        <v>22265</v>
      </c>
    </row>
    <row r="10648" spans="1:2">
      <c r="A10648">
        <v>15694</v>
      </c>
      <c r="B10648" t="s">
        <v>22266</v>
      </c>
    </row>
    <row r="10649" spans="1:2">
      <c r="A10649">
        <v>15695</v>
      </c>
      <c r="B10649" t="s">
        <v>22267</v>
      </c>
    </row>
    <row r="10650" spans="1:2">
      <c r="A10650">
        <v>15696</v>
      </c>
      <c r="B10650" t="s">
        <v>22268</v>
      </c>
    </row>
    <row r="10651" spans="1:2">
      <c r="A10651">
        <v>15697</v>
      </c>
      <c r="B10651" t="s">
        <v>22269</v>
      </c>
    </row>
    <row r="10652" spans="1:2">
      <c r="A10652">
        <v>15698</v>
      </c>
      <c r="B10652" t="s">
        <v>22270</v>
      </c>
    </row>
    <row r="10653" spans="1:2">
      <c r="A10653">
        <v>15699</v>
      </c>
      <c r="B10653" t="s">
        <v>22271</v>
      </c>
    </row>
    <row r="10654" spans="1:2">
      <c r="A10654">
        <v>15700</v>
      </c>
      <c r="B10654" t="s">
        <v>22272</v>
      </c>
    </row>
    <row r="10655" spans="1:2">
      <c r="A10655">
        <v>15701</v>
      </c>
      <c r="B10655" t="s">
        <v>22273</v>
      </c>
    </row>
    <row r="10656" spans="1:2">
      <c r="A10656">
        <v>15702</v>
      </c>
      <c r="B10656" t="s">
        <v>22274</v>
      </c>
    </row>
    <row r="10657" spans="1:2">
      <c r="A10657">
        <v>15703</v>
      </c>
      <c r="B10657" t="s">
        <v>22275</v>
      </c>
    </row>
    <row r="10658" spans="1:2">
      <c r="A10658">
        <v>15704</v>
      </c>
      <c r="B10658" t="s">
        <v>22276</v>
      </c>
    </row>
    <row r="10659" spans="1:2">
      <c r="A10659">
        <v>15705</v>
      </c>
      <c r="B10659" t="s">
        <v>22277</v>
      </c>
    </row>
    <row r="10660" spans="1:2">
      <c r="A10660">
        <v>15706</v>
      </c>
      <c r="B10660" t="s">
        <v>22278</v>
      </c>
    </row>
    <row r="10661" spans="1:2">
      <c r="A10661">
        <v>15707</v>
      </c>
      <c r="B10661" t="s">
        <v>22279</v>
      </c>
    </row>
    <row r="10662" spans="1:2">
      <c r="A10662">
        <v>15708</v>
      </c>
      <c r="B10662" t="s">
        <v>22280</v>
      </c>
    </row>
    <row r="10663" spans="1:2">
      <c r="A10663">
        <v>15709</v>
      </c>
      <c r="B10663" t="s">
        <v>22281</v>
      </c>
    </row>
    <row r="10664" spans="1:2">
      <c r="A10664">
        <v>15710</v>
      </c>
      <c r="B10664" t="s">
        <v>22282</v>
      </c>
    </row>
    <row r="10665" spans="1:2">
      <c r="A10665">
        <v>15711</v>
      </c>
      <c r="B10665" t="s">
        <v>22283</v>
      </c>
    </row>
    <row r="10666" spans="1:2">
      <c r="A10666">
        <v>15712</v>
      </c>
      <c r="B10666" t="s">
        <v>22284</v>
      </c>
    </row>
    <row r="10667" spans="1:2">
      <c r="A10667">
        <v>15713</v>
      </c>
      <c r="B10667" t="s">
        <v>22285</v>
      </c>
    </row>
    <row r="10668" spans="1:2">
      <c r="A10668">
        <v>15714</v>
      </c>
      <c r="B10668" t="s">
        <v>22286</v>
      </c>
    </row>
    <row r="10669" spans="1:2">
      <c r="A10669">
        <v>15715</v>
      </c>
      <c r="B10669" t="s">
        <v>22287</v>
      </c>
    </row>
    <row r="10670" spans="1:2">
      <c r="A10670">
        <v>15716</v>
      </c>
      <c r="B10670" t="s">
        <v>22288</v>
      </c>
    </row>
    <row r="10671" spans="1:2">
      <c r="A10671">
        <v>15717</v>
      </c>
      <c r="B10671" t="s">
        <v>22289</v>
      </c>
    </row>
    <row r="10672" spans="1:2">
      <c r="A10672">
        <v>15718</v>
      </c>
      <c r="B10672" t="s">
        <v>22290</v>
      </c>
    </row>
    <row r="10673" spans="1:2">
      <c r="A10673">
        <v>15719</v>
      </c>
      <c r="B10673" t="s">
        <v>22291</v>
      </c>
    </row>
    <row r="10674" spans="1:2">
      <c r="A10674">
        <v>15720</v>
      </c>
      <c r="B10674" t="s">
        <v>22292</v>
      </c>
    </row>
    <row r="10675" spans="1:2">
      <c r="A10675">
        <v>15721</v>
      </c>
      <c r="B10675" t="s">
        <v>22293</v>
      </c>
    </row>
    <row r="10676" spans="1:2">
      <c r="A10676">
        <v>15722</v>
      </c>
      <c r="B10676" t="s">
        <v>22294</v>
      </c>
    </row>
    <row r="10677" spans="1:2">
      <c r="A10677">
        <v>15723</v>
      </c>
      <c r="B10677" t="s">
        <v>22295</v>
      </c>
    </row>
    <row r="10678" spans="1:2">
      <c r="A10678">
        <v>15724</v>
      </c>
      <c r="B10678" t="s">
        <v>22296</v>
      </c>
    </row>
    <row r="10679" spans="1:2">
      <c r="A10679">
        <v>15725</v>
      </c>
      <c r="B10679" t="s">
        <v>22297</v>
      </c>
    </row>
    <row r="10680" spans="1:2">
      <c r="A10680">
        <v>15726</v>
      </c>
      <c r="B10680" t="s">
        <v>22298</v>
      </c>
    </row>
    <row r="10681" spans="1:2">
      <c r="A10681">
        <v>15727</v>
      </c>
      <c r="B10681" t="s">
        <v>22299</v>
      </c>
    </row>
    <row r="10682" spans="1:2">
      <c r="A10682">
        <v>15728</v>
      </c>
      <c r="B10682" t="s">
        <v>840</v>
      </c>
    </row>
    <row r="10683" spans="1:2">
      <c r="A10683">
        <v>15729</v>
      </c>
      <c r="B10683" t="s">
        <v>22300</v>
      </c>
    </row>
    <row r="10684" spans="1:2">
      <c r="A10684">
        <v>15730</v>
      </c>
      <c r="B10684" t="s">
        <v>22301</v>
      </c>
    </row>
    <row r="10685" spans="1:2">
      <c r="A10685">
        <v>15731</v>
      </c>
      <c r="B10685" t="s">
        <v>22302</v>
      </c>
    </row>
    <row r="10686" spans="1:2">
      <c r="A10686">
        <v>15732</v>
      </c>
      <c r="B10686" t="s">
        <v>22303</v>
      </c>
    </row>
    <row r="10687" spans="1:2">
      <c r="A10687">
        <v>15733</v>
      </c>
      <c r="B10687" t="s">
        <v>22304</v>
      </c>
    </row>
    <row r="10688" spans="1:2">
      <c r="A10688">
        <v>15734</v>
      </c>
      <c r="B10688" t="s">
        <v>22305</v>
      </c>
    </row>
    <row r="10689" spans="1:2">
      <c r="A10689">
        <v>15735</v>
      </c>
      <c r="B10689" t="s">
        <v>22306</v>
      </c>
    </row>
    <row r="10690" spans="1:2">
      <c r="A10690">
        <v>15736</v>
      </c>
      <c r="B10690" t="s">
        <v>22307</v>
      </c>
    </row>
    <row r="10691" spans="1:2">
      <c r="A10691">
        <v>15737</v>
      </c>
      <c r="B10691" t="s">
        <v>22308</v>
      </c>
    </row>
    <row r="10692" spans="1:2">
      <c r="A10692">
        <v>15738</v>
      </c>
      <c r="B10692" t="s">
        <v>22309</v>
      </c>
    </row>
    <row r="10693" spans="1:2">
      <c r="A10693">
        <v>15739</v>
      </c>
      <c r="B10693" t="s">
        <v>22310</v>
      </c>
    </row>
    <row r="10694" spans="1:2">
      <c r="A10694">
        <v>15740</v>
      </c>
      <c r="B10694" t="s">
        <v>22311</v>
      </c>
    </row>
    <row r="10695" spans="1:2">
      <c r="A10695">
        <v>15741</v>
      </c>
      <c r="B10695" t="s">
        <v>22312</v>
      </c>
    </row>
    <row r="10696" spans="1:2">
      <c r="A10696">
        <v>15742</v>
      </c>
      <c r="B10696" t="s">
        <v>22313</v>
      </c>
    </row>
    <row r="10697" spans="1:2">
      <c r="A10697">
        <v>15743</v>
      </c>
      <c r="B10697" t="s">
        <v>22314</v>
      </c>
    </row>
    <row r="10698" spans="1:2">
      <c r="A10698">
        <v>15744</v>
      </c>
      <c r="B10698" t="s">
        <v>22315</v>
      </c>
    </row>
    <row r="10699" spans="1:2">
      <c r="A10699">
        <v>15745</v>
      </c>
      <c r="B10699" t="s">
        <v>276</v>
      </c>
    </row>
    <row r="10700" spans="1:2">
      <c r="A10700">
        <v>15746</v>
      </c>
      <c r="B10700" t="s">
        <v>22316</v>
      </c>
    </row>
    <row r="10701" spans="1:2">
      <c r="A10701">
        <v>15747</v>
      </c>
      <c r="B10701" t="s">
        <v>22317</v>
      </c>
    </row>
    <row r="10702" spans="1:2">
      <c r="A10702">
        <v>15748</v>
      </c>
      <c r="B10702" t="s">
        <v>22318</v>
      </c>
    </row>
    <row r="10703" spans="1:2">
      <c r="A10703">
        <v>15749</v>
      </c>
      <c r="B10703" t="s">
        <v>22319</v>
      </c>
    </row>
    <row r="10704" spans="1:2">
      <c r="A10704">
        <v>15750</v>
      </c>
      <c r="B10704" t="s">
        <v>22320</v>
      </c>
    </row>
    <row r="10705" spans="1:2">
      <c r="A10705">
        <v>15751</v>
      </c>
      <c r="B10705" t="s">
        <v>22321</v>
      </c>
    </row>
    <row r="10706" spans="1:2">
      <c r="A10706">
        <v>15752</v>
      </c>
      <c r="B10706" t="s">
        <v>22322</v>
      </c>
    </row>
    <row r="10707" spans="1:2">
      <c r="A10707">
        <v>15753</v>
      </c>
      <c r="B10707" t="s">
        <v>22323</v>
      </c>
    </row>
    <row r="10708" spans="1:2">
      <c r="A10708">
        <v>15754</v>
      </c>
      <c r="B10708" t="s">
        <v>22324</v>
      </c>
    </row>
    <row r="10709" spans="1:2">
      <c r="A10709">
        <v>15755</v>
      </c>
      <c r="B10709" t="s">
        <v>22325</v>
      </c>
    </row>
    <row r="10710" spans="1:2">
      <c r="A10710">
        <v>15756</v>
      </c>
      <c r="B10710" t="s">
        <v>22326</v>
      </c>
    </row>
    <row r="10711" spans="1:2">
      <c r="A10711">
        <v>15757</v>
      </c>
      <c r="B10711" t="s">
        <v>22327</v>
      </c>
    </row>
    <row r="10712" spans="1:2">
      <c r="A10712">
        <v>15758</v>
      </c>
      <c r="B10712" t="s">
        <v>22328</v>
      </c>
    </row>
    <row r="10713" spans="1:2">
      <c r="A10713">
        <v>15759</v>
      </c>
      <c r="B10713" t="s">
        <v>22329</v>
      </c>
    </row>
    <row r="10714" spans="1:2">
      <c r="A10714">
        <v>15760</v>
      </c>
      <c r="B10714" t="s">
        <v>22330</v>
      </c>
    </row>
    <row r="10715" spans="1:2">
      <c r="A10715">
        <v>15761</v>
      </c>
      <c r="B10715" t="s">
        <v>22331</v>
      </c>
    </row>
    <row r="10716" spans="1:2">
      <c r="A10716">
        <v>15762</v>
      </c>
      <c r="B10716" t="s">
        <v>22332</v>
      </c>
    </row>
    <row r="10717" spans="1:2">
      <c r="A10717">
        <v>15763</v>
      </c>
      <c r="B10717" t="s">
        <v>22333</v>
      </c>
    </row>
    <row r="10718" spans="1:2">
      <c r="A10718">
        <v>15764</v>
      </c>
      <c r="B10718" t="s">
        <v>22334</v>
      </c>
    </row>
    <row r="10719" spans="1:2">
      <c r="A10719">
        <v>15765</v>
      </c>
      <c r="B10719" t="s">
        <v>22335</v>
      </c>
    </row>
    <row r="10720" spans="1:2">
      <c r="A10720">
        <v>15766</v>
      </c>
      <c r="B10720" t="s">
        <v>22336</v>
      </c>
    </row>
    <row r="10721" spans="1:2">
      <c r="A10721">
        <v>15767</v>
      </c>
      <c r="B10721" t="s">
        <v>22337</v>
      </c>
    </row>
    <row r="10722" spans="1:2">
      <c r="A10722">
        <v>15768</v>
      </c>
      <c r="B10722" t="s">
        <v>22338</v>
      </c>
    </row>
    <row r="10723" spans="1:2">
      <c r="A10723">
        <v>15769</v>
      </c>
      <c r="B10723" t="s">
        <v>22339</v>
      </c>
    </row>
    <row r="10724" spans="1:2">
      <c r="A10724">
        <v>15770</v>
      </c>
      <c r="B10724" t="s">
        <v>22340</v>
      </c>
    </row>
    <row r="10725" spans="1:2">
      <c r="A10725">
        <v>15771</v>
      </c>
      <c r="B10725" t="s">
        <v>22341</v>
      </c>
    </row>
    <row r="10726" spans="1:2">
      <c r="A10726">
        <v>15772</v>
      </c>
      <c r="B10726" t="s">
        <v>22342</v>
      </c>
    </row>
    <row r="10727" spans="1:2">
      <c r="A10727">
        <v>15773</v>
      </c>
      <c r="B10727" t="s">
        <v>22343</v>
      </c>
    </row>
    <row r="10728" spans="1:2">
      <c r="A10728">
        <v>15774</v>
      </c>
      <c r="B10728" t="s">
        <v>22344</v>
      </c>
    </row>
    <row r="10729" spans="1:2">
      <c r="A10729">
        <v>15775</v>
      </c>
      <c r="B10729" t="s">
        <v>22345</v>
      </c>
    </row>
    <row r="10730" spans="1:2">
      <c r="A10730">
        <v>15776</v>
      </c>
      <c r="B10730" t="s">
        <v>22346</v>
      </c>
    </row>
    <row r="10731" spans="1:2">
      <c r="A10731">
        <v>15777</v>
      </c>
      <c r="B10731" t="s">
        <v>22347</v>
      </c>
    </row>
    <row r="10732" spans="1:2">
      <c r="A10732">
        <v>15778</v>
      </c>
      <c r="B10732" t="s">
        <v>22348</v>
      </c>
    </row>
    <row r="10733" spans="1:2">
      <c r="A10733">
        <v>15779</v>
      </c>
      <c r="B10733" t="s">
        <v>22349</v>
      </c>
    </row>
    <row r="10734" spans="1:2">
      <c r="A10734">
        <v>15780</v>
      </c>
      <c r="B10734" t="s">
        <v>22350</v>
      </c>
    </row>
    <row r="10735" spans="1:2">
      <c r="A10735">
        <v>15781</v>
      </c>
      <c r="B10735" t="s">
        <v>22351</v>
      </c>
    </row>
    <row r="10736" spans="1:2">
      <c r="A10736">
        <v>15782</v>
      </c>
      <c r="B10736" t="s">
        <v>22352</v>
      </c>
    </row>
    <row r="10737" spans="1:2">
      <c r="A10737">
        <v>15783</v>
      </c>
      <c r="B10737" t="s">
        <v>22353</v>
      </c>
    </row>
    <row r="10738" spans="1:2">
      <c r="A10738">
        <v>15784</v>
      </c>
      <c r="B10738" t="s">
        <v>22354</v>
      </c>
    </row>
    <row r="10739" spans="1:2">
      <c r="A10739">
        <v>15785</v>
      </c>
      <c r="B10739" t="s">
        <v>22355</v>
      </c>
    </row>
    <row r="10740" spans="1:2">
      <c r="A10740">
        <v>15786</v>
      </c>
      <c r="B10740" t="s">
        <v>22356</v>
      </c>
    </row>
    <row r="10741" spans="1:2">
      <c r="A10741">
        <v>15787</v>
      </c>
      <c r="B10741" t="s">
        <v>22357</v>
      </c>
    </row>
    <row r="10742" spans="1:2">
      <c r="A10742">
        <v>15788</v>
      </c>
      <c r="B10742" t="s">
        <v>22358</v>
      </c>
    </row>
    <row r="10743" spans="1:2">
      <c r="A10743">
        <v>15789</v>
      </c>
      <c r="B10743" t="s">
        <v>22359</v>
      </c>
    </row>
    <row r="10744" spans="1:2">
      <c r="A10744">
        <v>15790</v>
      </c>
      <c r="B10744" t="s">
        <v>22360</v>
      </c>
    </row>
    <row r="10745" spans="1:2">
      <c r="A10745">
        <v>15791</v>
      </c>
      <c r="B10745" t="s">
        <v>22361</v>
      </c>
    </row>
    <row r="10746" spans="1:2">
      <c r="A10746">
        <v>15792</v>
      </c>
      <c r="B10746" t="s">
        <v>22362</v>
      </c>
    </row>
    <row r="10747" spans="1:2">
      <c r="A10747">
        <v>15793</v>
      </c>
      <c r="B10747" t="s">
        <v>22363</v>
      </c>
    </row>
    <row r="10748" spans="1:2">
      <c r="A10748">
        <v>15794</v>
      </c>
      <c r="B10748" t="s">
        <v>22364</v>
      </c>
    </row>
    <row r="10749" spans="1:2">
      <c r="A10749">
        <v>15795</v>
      </c>
      <c r="B10749" t="s">
        <v>22365</v>
      </c>
    </row>
    <row r="10750" spans="1:2">
      <c r="A10750">
        <v>15796</v>
      </c>
      <c r="B10750" t="s">
        <v>22366</v>
      </c>
    </row>
    <row r="10751" spans="1:2">
      <c r="A10751">
        <v>15797</v>
      </c>
      <c r="B10751" t="s">
        <v>22367</v>
      </c>
    </row>
    <row r="10752" spans="1:2">
      <c r="A10752">
        <v>15798</v>
      </c>
      <c r="B10752" t="s">
        <v>22368</v>
      </c>
    </row>
    <row r="10753" spans="1:2">
      <c r="A10753">
        <v>15799</v>
      </c>
      <c r="B10753" t="s">
        <v>22369</v>
      </c>
    </row>
    <row r="10754" spans="1:2">
      <c r="A10754">
        <v>15800</v>
      </c>
      <c r="B10754" t="s">
        <v>156</v>
      </c>
    </row>
    <row r="10755" spans="1:2">
      <c r="A10755">
        <v>15801</v>
      </c>
      <c r="B10755" t="s">
        <v>22370</v>
      </c>
    </row>
    <row r="10756" spans="1:2">
      <c r="A10756">
        <v>15802</v>
      </c>
      <c r="B10756" t="s">
        <v>22371</v>
      </c>
    </row>
    <row r="10757" spans="1:2">
      <c r="A10757">
        <v>15803</v>
      </c>
      <c r="B10757" t="s">
        <v>22372</v>
      </c>
    </row>
    <row r="10758" spans="1:2">
      <c r="A10758">
        <v>15804</v>
      </c>
      <c r="B10758" t="s">
        <v>22373</v>
      </c>
    </row>
    <row r="10759" spans="1:2">
      <c r="A10759">
        <v>15805</v>
      </c>
      <c r="B10759" t="s">
        <v>22374</v>
      </c>
    </row>
    <row r="10760" spans="1:2">
      <c r="A10760">
        <v>15806</v>
      </c>
      <c r="B10760" t="s">
        <v>571</v>
      </c>
    </row>
    <row r="10761" spans="1:2">
      <c r="A10761">
        <v>15807</v>
      </c>
      <c r="B10761" t="s">
        <v>22375</v>
      </c>
    </row>
    <row r="10762" spans="1:2">
      <c r="A10762">
        <v>15808</v>
      </c>
      <c r="B10762" t="s">
        <v>22376</v>
      </c>
    </row>
    <row r="10763" spans="1:2">
      <c r="A10763">
        <v>15809</v>
      </c>
      <c r="B10763" t="s">
        <v>1877</v>
      </c>
    </row>
    <row r="10764" spans="1:2">
      <c r="A10764">
        <v>15810</v>
      </c>
      <c r="B10764" t="s">
        <v>22377</v>
      </c>
    </row>
    <row r="10765" spans="1:2">
      <c r="A10765">
        <v>15811</v>
      </c>
      <c r="B10765" t="s">
        <v>22378</v>
      </c>
    </row>
    <row r="10766" spans="1:2">
      <c r="A10766">
        <v>15812</v>
      </c>
      <c r="B10766" t="s">
        <v>22379</v>
      </c>
    </row>
    <row r="10767" spans="1:2">
      <c r="A10767">
        <v>15813</v>
      </c>
      <c r="B10767" t="s">
        <v>22380</v>
      </c>
    </row>
    <row r="10768" spans="1:2">
      <c r="A10768">
        <v>15814</v>
      </c>
      <c r="B10768" t="s">
        <v>22381</v>
      </c>
    </row>
    <row r="10769" spans="1:2">
      <c r="A10769">
        <v>15815</v>
      </c>
      <c r="B10769" t="s">
        <v>22382</v>
      </c>
    </row>
    <row r="10770" spans="1:2">
      <c r="A10770">
        <v>15816</v>
      </c>
      <c r="B10770" t="s">
        <v>22383</v>
      </c>
    </row>
    <row r="10771" spans="1:2">
      <c r="A10771">
        <v>15817</v>
      </c>
      <c r="B10771" t="s">
        <v>22384</v>
      </c>
    </row>
    <row r="10772" spans="1:2">
      <c r="A10772">
        <v>15818</v>
      </c>
      <c r="B10772" t="s">
        <v>22385</v>
      </c>
    </row>
    <row r="10773" spans="1:2">
      <c r="A10773">
        <v>15819</v>
      </c>
      <c r="B10773" t="s">
        <v>22386</v>
      </c>
    </row>
    <row r="10774" spans="1:2">
      <c r="A10774">
        <v>15820</v>
      </c>
      <c r="B10774" t="s">
        <v>22387</v>
      </c>
    </row>
    <row r="10775" spans="1:2">
      <c r="A10775">
        <v>15821</v>
      </c>
      <c r="B10775" t="s">
        <v>22388</v>
      </c>
    </row>
    <row r="10776" spans="1:2">
      <c r="A10776">
        <v>15822</v>
      </c>
      <c r="B10776" t="s">
        <v>22389</v>
      </c>
    </row>
    <row r="10777" spans="1:2">
      <c r="A10777">
        <v>15823</v>
      </c>
      <c r="B10777" t="s">
        <v>22390</v>
      </c>
    </row>
    <row r="10778" spans="1:2">
      <c r="A10778">
        <v>15824</v>
      </c>
      <c r="B10778" t="s">
        <v>22391</v>
      </c>
    </row>
    <row r="10779" spans="1:2">
      <c r="A10779">
        <v>15825</v>
      </c>
      <c r="B10779" t="s">
        <v>22392</v>
      </c>
    </row>
    <row r="10780" spans="1:2">
      <c r="A10780">
        <v>15826</v>
      </c>
      <c r="B10780" t="s">
        <v>22393</v>
      </c>
    </row>
    <row r="10781" spans="1:2">
      <c r="A10781">
        <v>15827</v>
      </c>
      <c r="B10781" t="s">
        <v>22394</v>
      </c>
    </row>
    <row r="10782" spans="1:2">
      <c r="A10782">
        <v>15828</v>
      </c>
      <c r="B10782" t="s">
        <v>22395</v>
      </c>
    </row>
    <row r="10783" spans="1:2">
      <c r="A10783">
        <v>15829</v>
      </c>
      <c r="B10783" t="s">
        <v>706</v>
      </c>
    </row>
    <row r="10784" spans="1:2">
      <c r="A10784">
        <v>15830</v>
      </c>
      <c r="B10784" t="s">
        <v>22396</v>
      </c>
    </row>
    <row r="10785" spans="1:2">
      <c r="A10785">
        <v>15831</v>
      </c>
      <c r="B10785" t="s">
        <v>22397</v>
      </c>
    </row>
    <row r="10786" spans="1:2">
      <c r="A10786">
        <v>15832</v>
      </c>
      <c r="B10786" t="s">
        <v>22398</v>
      </c>
    </row>
    <row r="10787" spans="1:2">
      <c r="A10787">
        <v>15833</v>
      </c>
      <c r="B10787" t="s">
        <v>22399</v>
      </c>
    </row>
    <row r="10788" spans="1:2">
      <c r="A10788">
        <v>15834</v>
      </c>
      <c r="B10788" t="s">
        <v>22400</v>
      </c>
    </row>
    <row r="10789" spans="1:2">
      <c r="A10789">
        <v>15835</v>
      </c>
      <c r="B10789" t="s">
        <v>22401</v>
      </c>
    </row>
    <row r="10790" spans="1:2">
      <c r="A10790">
        <v>15836</v>
      </c>
      <c r="B10790" t="s">
        <v>22402</v>
      </c>
    </row>
    <row r="10791" spans="1:2">
      <c r="A10791">
        <v>15837</v>
      </c>
      <c r="B10791" t="s">
        <v>22403</v>
      </c>
    </row>
    <row r="10792" spans="1:2">
      <c r="A10792">
        <v>15838</v>
      </c>
      <c r="B10792" t="s">
        <v>22404</v>
      </c>
    </row>
    <row r="10793" spans="1:2">
      <c r="A10793">
        <v>15839</v>
      </c>
      <c r="B10793" t="s">
        <v>22405</v>
      </c>
    </row>
    <row r="10794" spans="1:2">
      <c r="A10794">
        <v>15840</v>
      </c>
      <c r="B10794" t="s">
        <v>22406</v>
      </c>
    </row>
    <row r="10795" spans="1:2">
      <c r="A10795">
        <v>15841</v>
      </c>
      <c r="B10795" t="s">
        <v>22407</v>
      </c>
    </row>
    <row r="10796" spans="1:2">
      <c r="A10796">
        <v>15842</v>
      </c>
      <c r="B10796" t="s">
        <v>22408</v>
      </c>
    </row>
    <row r="10797" spans="1:2">
      <c r="A10797">
        <v>15843</v>
      </c>
      <c r="B10797" t="s">
        <v>22409</v>
      </c>
    </row>
    <row r="10798" spans="1:2">
      <c r="A10798">
        <v>15844</v>
      </c>
      <c r="B10798" t="s">
        <v>22410</v>
      </c>
    </row>
    <row r="10799" spans="1:2">
      <c r="A10799">
        <v>15845</v>
      </c>
      <c r="B10799" t="s">
        <v>22411</v>
      </c>
    </row>
    <row r="10800" spans="1:2">
      <c r="A10800">
        <v>15846</v>
      </c>
      <c r="B10800" t="s">
        <v>22412</v>
      </c>
    </row>
    <row r="10801" spans="1:2">
      <c r="A10801">
        <v>15847</v>
      </c>
      <c r="B10801" t="s">
        <v>22413</v>
      </c>
    </row>
    <row r="10802" spans="1:2">
      <c r="A10802">
        <v>15848</v>
      </c>
      <c r="B10802" t="s">
        <v>22414</v>
      </c>
    </row>
    <row r="10803" spans="1:2">
      <c r="A10803">
        <v>15849</v>
      </c>
      <c r="B10803" t="s">
        <v>22415</v>
      </c>
    </row>
    <row r="10804" spans="1:2">
      <c r="A10804">
        <v>15850</v>
      </c>
      <c r="B10804" t="s">
        <v>22416</v>
      </c>
    </row>
    <row r="10805" spans="1:2">
      <c r="A10805">
        <v>15851</v>
      </c>
      <c r="B10805" t="s">
        <v>22417</v>
      </c>
    </row>
    <row r="10806" spans="1:2">
      <c r="A10806">
        <v>15852</v>
      </c>
      <c r="B10806" t="s">
        <v>22418</v>
      </c>
    </row>
    <row r="10807" spans="1:2">
      <c r="A10807">
        <v>15853</v>
      </c>
      <c r="B10807" t="s">
        <v>22419</v>
      </c>
    </row>
    <row r="10808" spans="1:2">
      <c r="A10808">
        <v>15854</v>
      </c>
      <c r="B10808" t="s">
        <v>22420</v>
      </c>
    </row>
    <row r="10809" spans="1:2">
      <c r="A10809">
        <v>15855</v>
      </c>
      <c r="B10809" t="s">
        <v>22421</v>
      </c>
    </row>
    <row r="10810" spans="1:2">
      <c r="A10810">
        <v>15856</v>
      </c>
      <c r="B10810" t="s">
        <v>22422</v>
      </c>
    </row>
    <row r="10811" spans="1:2">
      <c r="A10811">
        <v>15857</v>
      </c>
      <c r="B10811" t="s">
        <v>22423</v>
      </c>
    </row>
    <row r="10812" spans="1:2">
      <c r="A10812">
        <v>15858</v>
      </c>
      <c r="B10812" t="s">
        <v>22424</v>
      </c>
    </row>
    <row r="10813" spans="1:2">
      <c r="A10813">
        <v>15859</v>
      </c>
      <c r="B10813" t="s">
        <v>22425</v>
      </c>
    </row>
    <row r="10814" spans="1:2">
      <c r="A10814">
        <v>15860</v>
      </c>
      <c r="B10814" t="s">
        <v>22426</v>
      </c>
    </row>
    <row r="10815" spans="1:2">
      <c r="A10815">
        <v>15861</v>
      </c>
      <c r="B10815" t="s">
        <v>22427</v>
      </c>
    </row>
    <row r="10816" spans="1:2">
      <c r="A10816">
        <v>15862</v>
      </c>
      <c r="B10816" t="s">
        <v>22428</v>
      </c>
    </row>
    <row r="10817" spans="1:2">
      <c r="A10817">
        <v>15863</v>
      </c>
      <c r="B10817" t="s">
        <v>2086</v>
      </c>
    </row>
    <row r="10818" spans="1:2">
      <c r="A10818">
        <v>15864</v>
      </c>
      <c r="B10818" t="s">
        <v>22429</v>
      </c>
    </row>
    <row r="10819" spans="1:2">
      <c r="A10819">
        <v>15865</v>
      </c>
      <c r="B10819" t="s">
        <v>22430</v>
      </c>
    </row>
    <row r="10820" spans="1:2">
      <c r="A10820">
        <v>15866</v>
      </c>
      <c r="B10820" t="s">
        <v>22431</v>
      </c>
    </row>
    <row r="10821" spans="1:2">
      <c r="A10821">
        <v>15867</v>
      </c>
      <c r="B10821" t="s">
        <v>22432</v>
      </c>
    </row>
    <row r="10822" spans="1:2">
      <c r="A10822">
        <v>15868</v>
      </c>
      <c r="B10822" t="s">
        <v>22433</v>
      </c>
    </row>
    <row r="10823" spans="1:2">
      <c r="A10823">
        <v>15869</v>
      </c>
      <c r="B10823" t="s">
        <v>22434</v>
      </c>
    </row>
    <row r="10824" spans="1:2">
      <c r="A10824">
        <v>15870</v>
      </c>
      <c r="B10824" t="s">
        <v>22435</v>
      </c>
    </row>
    <row r="10825" spans="1:2">
      <c r="A10825">
        <v>15871</v>
      </c>
      <c r="B10825" t="s">
        <v>22436</v>
      </c>
    </row>
    <row r="10826" spans="1:2">
      <c r="A10826">
        <v>15872</v>
      </c>
      <c r="B10826" t="s">
        <v>22437</v>
      </c>
    </row>
    <row r="10827" spans="1:2">
      <c r="A10827">
        <v>15873</v>
      </c>
      <c r="B10827" t="s">
        <v>22438</v>
      </c>
    </row>
    <row r="10828" spans="1:2">
      <c r="A10828">
        <v>15874</v>
      </c>
      <c r="B10828" t="s">
        <v>22439</v>
      </c>
    </row>
    <row r="10829" spans="1:2">
      <c r="A10829">
        <v>15875</v>
      </c>
      <c r="B10829" t="s">
        <v>22440</v>
      </c>
    </row>
    <row r="10830" spans="1:2">
      <c r="A10830">
        <v>15876</v>
      </c>
      <c r="B10830" t="s">
        <v>22441</v>
      </c>
    </row>
    <row r="10831" spans="1:2">
      <c r="A10831">
        <v>15877</v>
      </c>
      <c r="B10831" t="s">
        <v>22442</v>
      </c>
    </row>
    <row r="10832" spans="1:2">
      <c r="A10832">
        <v>15878</v>
      </c>
      <c r="B10832" t="s">
        <v>22443</v>
      </c>
    </row>
    <row r="10833" spans="1:2">
      <c r="A10833">
        <v>15879</v>
      </c>
      <c r="B10833" t="s">
        <v>22444</v>
      </c>
    </row>
    <row r="10834" spans="1:2">
      <c r="A10834">
        <v>15880</v>
      </c>
      <c r="B10834">
        <v>651</v>
      </c>
    </row>
    <row r="10835" spans="1:2">
      <c r="A10835">
        <v>15881</v>
      </c>
      <c r="B10835" t="s">
        <v>22445</v>
      </c>
    </row>
    <row r="10836" spans="1:2">
      <c r="A10836">
        <v>15882</v>
      </c>
      <c r="B10836">
        <v>2026</v>
      </c>
    </row>
    <row r="10837" spans="1:2">
      <c r="A10837">
        <v>15883</v>
      </c>
      <c r="B10837" t="s">
        <v>22446</v>
      </c>
    </row>
    <row r="10838" spans="1:2">
      <c r="A10838">
        <v>15884</v>
      </c>
      <c r="B10838" t="s">
        <v>22447</v>
      </c>
    </row>
    <row r="10839" spans="1:2">
      <c r="A10839">
        <v>15885</v>
      </c>
      <c r="B10839" t="s">
        <v>22448</v>
      </c>
    </row>
    <row r="10840" spans="1:2">
      <c r="A10840">
        <v>15886</v>
      </c>
      <c r="B10840" t="s">
        <v>22449</v>
      </c>
    </row>
    <row r="10841" spans="1:2">
      <c r="A10841">
        <v>15887</v>
      </c>
      <c r="B10841" t="s">
        <v>22450</v>
      </c>
    </row>
    <row r="10842" spans="1:2">
      <c r="A10842">
        <v>15888</v>
      </c>
      <c r="B10842" t="s">
        <v>22451</v>
      </c>
    </row>
    <row r="10843" spans="1:2">
      <c r="A10843">
        <v>15889</v>
      </c>
      <c r="B10843" t="s">
        <v>22452</v>
      </c>
    </row>
    <row r="10844" spans="1:2">
      <c r="A10844">
        <v>15890</v>
      </c>
      <c r="B10844" t="s">
        <v>22453</v>
      </c>
    </row>
    <row r="10845" spans="1:2">
      <c r="A10845">
        <v>15891</v>
      </c>
      <c r="B10845" t="s">
        <v>22454</v>
      </c>
    </row>
    <row r="10846" spans="1:2">
      <c r="A10846">
        <v>15892</v>
      </c>
      <c r="B10846" t="s">
        <v>22455</v>
      </c>
    </row>
    <row r="10847" spans="1:2">
      <c r="A10847">
        <v>15893</v>
      </c>
      <c r="B10847" t="s">
        <v>22456</v>
      </c>
    </row>
    <row r="10848" spans="1:2">
      <c r="A10848">
        <v>15894</v>
      </c>
      <c r="B10848" t="s">
        <v>22457</v>
      </c>
    </row>
    <row r="10849" spans="1:2">
      <c r="A10849">
        <v>15895</v>
      </c>
      <c r="B10849" t="s">
        <v>22458</v>
      </c>
    </row>
    <row r="10850" spans="1:2">
      <c r="A10850">
        <v>15896</v>
      </c>
      <c r="B10850" t="s">
        <v>22459</v>
      </c>
    </row>
    <row r="10851" spans="1:2">
      <c r="A10851">
        <v>15897</v>
      </c>
      <c r="B10851" t="s">
        <v>22460</v>
      </c>
    </row>
    <row r="10852" spans="1:2">
      <c r="A10852">
        <v>15898</v>
      </c>
      <c r="B10852" t="s">
        <v>22461</v>
      </c>
    </row>
    <row r="10853" spans="1:2">
      <c r="A10853">
        <v>15899</v>
      </c>
      <c r="B10853" t="s">
        <v>22462</v>
      </c>
    </row>
    <row r="10854" spans="1:2">
      <c r="A10854">
        <v>15900</v>
      </c>
      <c r="B10854" t="s">
        <v>22463</v>
      </c>
    </row>
    <row r="10855" spans="1:2">
      <c r="A10855">
        <v>15901</v>
      </c>
      <c r="B10855" t="s">
        <v>22464</v>
      </c>
    </row>
    <row r="10856" spans="1:2">
      <c r="A10856">
        <v>15902</v>
      </c>
      <c r="B10856" t="s">
        <v>22465</v>
      </c>
    </row>
    <row r="10857" spans="1:2">
      <c r="A10857">
        <v>15903</v>
      </c>
      <c r="B10857" t="s">
        <v>22466</v>
      </c>
    </row>
    <row r="10858" spans="1:2">
      <c r="A10858">
        <v>15904</v>
      </c>
      <c r="B10858" t="s">
        <v>22467</v>
      </c>
    </row>
    <row r="10859" spans="1:2">
      <c r="A10859">
        <v>15905</v>
      </c>
      <c r="B10859" t="s">
        <v>22468</v>
      </c>
    </row>
    <row r="10860" spans="1:2">
      <c r="A10860">
        <v>15906</v>
      </c>
      <c r="B10860" t="s">
        <v>22469</v>
      </c>
    </row>
    <row r="10861" spans="1:2">
      <c r="A10861">
        <v>15907</v>
      </c>
      <c r="B10861" t="s">
        <v>22470</v>
      </c>
    </row>
    <row r="10862" spans="1:2">
      <c r="A10862">
        <v>15908</v>
      </c>
      <c r="B10862" t="s">
        <v>22471</v>
      </c>
    </row>
    <row r="10863" spans="1:2">
      <c r="A10863">
        <v>15909</v>
      </c>
      <c r="B10863" t="s">
        <v>22472</v>
      </c>
    </row>
    <row r="10864" spans="1:2">
      <c r="A10864">
        <v>15910</v>
      </c>
      <c r="B10864" t="s">
        <v>22473</v>
      </c>
    </row>
    <row r="10865" spans="1:2">
      <c r="A10865">
        <v>15911</v>
      </c>
      <c r="B10865">
        <v>1112</v>
      </c>
    </row>
    <row r="10866" spans="1:2">
      <c r="A10866">
        <v>15912</v>
      </c>
      <c r="B10866" t="s">
        <v>22474</v>
      </c>
    </row>
    <row r="10867" spans="1:2">
      <c r="A10867">
        <v>15913</v>
      </c>
      <c r="B10867" t="s">
        <v>22475</v>
      </c>
    </row>
    <row r="10868" spans="1:2">
      <c r="A10868">
        <v>15914</v>
      </c>
      <c r="B10868" t="s">
        <v>22476</v>
      </c>
    </row>
    <row r="10869" spans="1:2">
      <c r="A10869">
        <v>15915</v>
      </c>
      <c r="B10869" t="s">
        <v>22477</v>
      </c>
    </row>
    <row r="10870" spans="1:2">
      <c r="A10870">
        <v>15916</v>
      </c>
      <c r="B10870" t="s">
        <v>22478</v>
      </c>
    </row>
    <row r="10871" spans="1:2">
      <c r="A10871">
        <v>15917</v>
      </c>
      <c r="B10871" t="s">
        <v>22479</v>
      </c>
    </row>
    <row r="10872" spans="1:2">
      <c r="A10872">
        <v>15918</v>
      </c>
      <c r="B10872" t="s">
        <v>22480</v>
      </c>
    </row>
    <row r="10873" spans="1:2">
      <c r="A10873">
        <v>15919</v>
      </c>
      <c r="B10873" t="s">
        <v>22481</v>
      </c>
    </row>
    <row r="10874" spans="1:2">
      <c r="A10874">
        <v>15920</v>
      </c>
      <c r="B10874" t="s">
        <v>22482</v>
      </c>
    </row>
    <row r="10875" spans="1:2">
      <c r="A10875">
        <v>15921</v>
      </c>
      <c r="B10875" t="s">
        <v>22483</v>
      </c>
    </row>
    <row r="10876" spans="1:2">
      <c r="A10876">
        <v>15922</v>
      </c>
      <c r="B10876" t="s">
        <v>22484</v>
      </c>
    </row>
    <row r="10877" spans="1:2">
      <c r="A10877">
        <v>15923</v>
      </c>
      <c r="B10877" t="s">
        <v>22485</v>
      </c>
    </row>
    <row r="10878" spans="1:2">
      <c r="A10878">
        <v>15924</v>
      </c>
      <c r="B10878" t="s">
        <v>22486</v>
      </c>
    </row>
    <row r="10879" spans="1:2">
      <c r="A10879">
        <v>15925</v>
      </c>
      <c r="B10879" t="s">
        <v>22487</v>
      </c>
    </row>
    <row r="10880" spans="1:2">
      <c r="A10880">
        <v>15926</v>
      </c>
      <c r="B10880" t="s">
        <v>22488</v>
      </c>
    </row>
    <row r="10881" spans="1:2">
      <c r="A10881">
        <v>15927</v>
      </c>
      <c r="B10881" t="s">
        <v>22489</v>
      </c>
    </row>
    <row r="10882" spans="1:2">
      <c r="A10882">
        <v>15928</v>
      </c>
      <c r="B10882" t="s">
        <v>22490</v>
      </c>
    </row>
    <row r="10883" spans="1:2">
      <c r="A10883">
        <v>15929</v>
      </c>
      <c r="B10883" t="s">
        <v>22491</v>
      </c>
    </row>
    <row r="10884" spans="1:2">
      <c r="A10884">
        <v>15930</v>
      </c>
      <c r="B10884" t="s">
        <v>22492</v>
      </c>
    </row>
    <row r="10885" spans="1:2">
      <c r="A10885">
        <v>15931</v>
      </c>
      <c r="B10885" t="s">
        <v>452</v>
      </c>
    </row>
    <row r="10886" spans="1:2">
      <c r="A10886">
        <v>15932</v>
      </c>
      <c r="B10886" t="s">
        <v>22493</v>
      </c>
    </row>
    <row r="10887" spans="1:2">
      <c r="A10887">
        <v>15933</v>
      </c>
      <c r="B10887" t="s">
        <v>22494</v>
      </c>
    </row>
    <row r="10888" spans="1:2">
      <c r="A10888">
        <v>15934</v>
      </c>
      <c r="B10888" t="s">
        <v>22495</v>
      </c>
    </row>
    <row r="10889" spans="1:2">
      <c r="A10889">
        <v>15935</v>
      </c>
      <c r="B10889" t="s">
        <v>22496</v>
      </c>
    </row>
    <row r="10890" spans="1:2">
      <c r="A10890">
        <v>15936</v>
      </c>
      <c r="B10890" t="s">
        <v>22497</v>
      </c>
    </row>
    <row r="10891" spans="1:2">
      <c r="A10891">
        <v>15937</v>
      </c>
      <c r="B10891" t="s">
        <v>22498</v>
      </c>
    </row>
    <row r="10892" spans="1:2">
      <c r="A10892">
        <v>15938</v>
      </c>
      <c r="B10892" t="s">
        <v>22499</v>
      </c>
    </row>
    <row r="10893" spans="1:2">
      <c r="A10893">
        <v>15939</v>
      </c>
      <c r="B10893" t="s">
        <v>22500</v>
      </c>
    </row>
    <row r="10894" spans="1:2">
      <c r="A10894">
        <v>15940</v>
      </c>
      <c r="B10894" t="s">
        <v>22501</v>
      </c>
    </row>
    <row r="10895" spans="1:2">
      <c r="A10895">
        <v>15941</v>
      </c>
      <c r="B10895" t="s">
        <v>22502</v>
      </c>
    </row>
    <row r="10896" spans="1:2">
      <c r="A10896">
        <v>15942</v>
      </c>
      <c r="B10896" t="s">
        <v>22503</v>
      </c>
    </row>
    <row r="10897" spans="1:2">
      <c r="A10897">
        <v>15943</v>
      </c>
      <c r="B10897" t="s">
        <v>22504</v>
      </c>
    </row>
    <row r="10898" spans="1:2">
      <c r="A10898">
        <v>15944</v>
      </c>
      <c r="B10898" t="s">
        <v>22505</v>
      </c>
    </row>
    <row r="10899" spans="1:2">
      <c r="A10899">
        <v>15945</v>
      </c>
      <c r="B10899" t="s">
        <v>22506</v>
      </c>
    </row>
    <row r="10900" spans="1:2">
      <c r="A10900">
        <v>15946</v>
      </c>
      <c r="B10900" t="s">
        <v>22507</v>
      </c>
    </row>
    <row r="10901" spans="1:2">
      <c r="A10901">
        <v>15947</v>
      </c>
      <c r="B10901" t="s">
        <v>22508</v>
      </c>
    </row>
    <row r="10902" spans="1:2">
      <c r="A10902">
        <v>15948</v>
      </c>
      <c r="B10902" t="s">
        <v>22509</v>
      </c>
    </row>
    <row r="10903" spans="1:2">
      <c r="A10903">
        <v>15949</v>
      </c>
      <c r="B10903" t="s">
        <v>22510</v>
      </c>
    </row>
    <row r="10904" spans="1:2">
      <c r="A10904">
        <v>15950</v>
      </c>
      <c r="B10904" t="s">
        <v>22511</v>
      </c>
    </row>
    <row r="10905" spans="1:2">
      <c r="A10905">
        <v>15951</v>
      </c>
      <c r="B10905" t="s">
        <v>22512</v>
      </c>
    </row>
    <row r="10906" spans="1:2">
      <c r="A10906">
        <v>15952</v>
      </c>
      <c r="B10906" t="s">
        <v>22513</v>
      </c>
    </row>
    <row r="10907" spans="1:2">
      <c r="A10907">
        <v>15953</v>
      </c>
      <c r="B10907" t="s">
        <v>22514</v>
      </c>
    </row>
    <row r="10908" spans="1:2">
      <c r="A10908">
        <v>15954</v>
      </c>
      <c r="B10908" t="s">
        <v>22515</v>
      </c>
    </row>
    <row r="10909" spans="1:2">
      <c r="A10909">
        <v>15955</v>
      </c>
      <c r="B10909" t="s">
        <v>22516</v>
      </c>
    </row>
    <row r="10910" spans="1:2">
      <c r="A10910">
        <v>15956</v>
      </c>
      <c r="B10910" t="s">
        <v>22517</v>
      </c>
    </row>
    <row r="10911" spans="1:2">
      <c r="A10911">
        <v>15957</v>
      </c>
      <c r="B10911" t="s">
        <v>22518</v>
      </c>
    </row>
    <row r="10912" spans="1:2">
      <c r="A10912">
        <v>15958</v>
      </c>
      <c r="B10912" t="s">
        <v>22519</v>
      </c>
    </row>
    <row r="10913" spans="1:2">
      <c r="A10913">
        <v>15959</v>
      </c>
      <c r="B10913" t="s">
        <v>22520</v>
      </c>
    </row>
    <row r="10914" spans="1:2">
      <c r="A10914">
        <v>15960</v>
      </c>
      <c r="B10914">
        <v>1221</v>
      </c>
    </row>
    <row r="10915" spans="1:2">
      <c r="A10915">
        <v>15961</v>
      </c>
      <c r="B10915" t="s">
        <v>22521</v>
      </c>
    </row>
    <row r="10916" spans="1:2">
      <c r="A10916">
        <v>15962</v>
      </c>
      <c r="B10916" t="s">
        <v>22522</v>
      </c>
    </row>
    <row r="10917" spans="1:2">
      <c r="A10917">
        <v>15963</v>
      </c>
      <c r="B10917" t="s">
        <v>22523</v>
      </c>
    </row>
    <row r="10918" spans="1:2">
      <c r="A10918">
        <v>15964</v>
      </c>
      <c r="B10918" t="s">
        <v>22524</v>
      </c>
    </row>
    <row r="10919" spans="1:2">
      <c r="A10919">
        <v>15965</v>
      </c>
      <c r="B10919" t="s">
        <v>22525</v>
      </c>
    </row>
    <row r="10920" spans="1:2">
      <c r="A10920">
        <v>15966</v>
      </c>
      <c r="B10920" t="s">
        <v>22526</v>
      </c>
    </row>
    <row r="10921" spans="1:2">
      <c r="A10921">
        <v>15967</v>
      </c>
      <c r="B10921" t="s">
        <v>22527</v>
      </c>
    </row>
    <row r="10922" spans="1:2">
      <c r="A10922">
        <v>15968</v>
      </c>
      <c r="B10922" t="s">
        <v>22528</v>
      </c>
    </row>
    <row r="10923" spans="1:2">
      <c r="A10923">
        <v>15969</v>
      </c>
      <c r="B10923" t="s">
        <v>22529</v>
      </c>
    </row>
    <row r="10924" spans="1:2">
      <c r="A10924">
        <v>15970</v>
      </c>
      <c r="B10924" t="s">
        <v>22530</v>
      </c>
    </row>
    <row r="10925" spans="1:2">
      <c r="A10925">
        <v>15971</v>
      </c>
      <c r="B10925" t="s">
        <v>22531</v>
      </c>
    </row>
    <row r="10926" spans="1:2">
      <c r="A10926">
        <v>15972</v>
      </c>
      <c r="B10926" t="s">
        <v>22532</v>
      </c>
    </row>
    <row r="10927" spans="1:2">
      <c r="A10927">
        <v>15973</v>
      </c>
      <c r="B10927" t="s">
        <v>22533</v>
      </c>
    </row>
    <row r="10928" spans="1:2">
      <c r="A10928">
        <v>15974</v>
      </c>
      <c r="B10928" t="s">
        <v>22534</v>
      </c>
    </row>
    <row r="10929" spans="1:2">
      <c r="A10929">
        <v>15975</v>
      </c>
      <c r="B10929" t="s">
        <v>22535</v>
      </c>
    </row>
    <row r="10930" spans="1:2">
      <c r="A10930">
        <v>15976</v>
      </c>
      <c r="B10930" t="s">
        <v>22536</v>
      </c>
    </row>
    <row r="10931" spans="1:2">
      <c r="A10931">
        <v>15977</v>
      </c>
      <c r="B10931" t="s">
        <v>22537</v>
      </c>
    </row>
    <row r="10932" spans="1:2">
      <c r="A10932">
        <v>15978</v>
      </c>
      <c r="B10932" t="s">
        <v>22538</v>
      </c>
    </row>
    <row r="10933" spans="1:2">
      <c r="A10933">
        <v>15979</v>
      </c>
      <c r="B10933" t="s">
        <v>22539</v>
      </c>
    </row>
    <row r="10934" spans="1:2">
      <c r="A10934">
        <v>15980</v>
      </c>
      <c r="B10934" t="s">
        <v>22540</v>
      </c>
    </row>
    <row r="10935" spans="1:2">
      <c r="A10935">
        <v>15981</v>
      </c>
      <c r="B10935" t="s">
        <v>22541</v>
      </c>
    </row>
    <row r="10936" spans="1:2">
      <c r="A10936">
        <v>15982</v>
      </c>
      <c r="B10936" t="s">
        <v>22542</v>
      </c>
    </row>
    <row r="10937" spans="1:2">
      <c r="A10937">
        <v>15983</v>
      </c>
      <c r="B10937" t="s">
        <v>22543</v>
      </c>
    </row>
    <row r="10938" spans="1:2">
      <c r="A10938">
        <v>15984</v>
      </c>
      <c r="B10938" t="s">
        <v>22544</v>
      </c>
    </row>
    <row r="10939" spans="1:2">
      <c r="A10939">
        <v>15985</v>
      </c>
      <c r="B10939" t="s">
        <v>22545</v>
      </c>
    </row>
    <row r="10940" spans="1:2">
      <c r="A10940">
        <v>15986</v>
      </c>
      <c r="B10940" t="s">
        <v>22546</v>
      </c>
    </row>
    <row r="10941" spans="1:2">
      <c r="A10941">
        <v>15987</v>
      </c>
      <c r="B10941" t="s">
        <v>22547</v>
      </c>
    </row>
    <row r="10942" spans="1:2">
      <c r="A10942">
        <v>15988</v>
      </c>
      <c r="B10942" t="s">
        <v>22548</v>
      </c>
    </row>
    <row r="10943" spans="1:2">
      <c r="A10943">
        <v>15989</v>
      </c>
      <c r="B10943" t="s">
        <v>22549</v>
      </c>
    </row>
    <row r="10944" spans="1:2">
      <c r="A10944">
        <v>15990</v>
      </c>
      <c r="B10944" t="s">
        <v>22550</v>
      </c>
    </row>
    <row r="10945" spans="1:2">
      <c r="A10945">
        <v>15991</v>
      </c>
      <c r="B10945" t="s">
        <v>22551</v>
      </c>
    </row>
    <row r="10946" spans="1:2">
      <c r="A10946">
        <v>15992</v>
      </c>
      <c r="B10946" t="s">
        <v>22552</v>
      </c>
    </row>
    <row r="10947" spans="1:2">
      <c r="A10947">
        <v>15993</v>
      </c>
      <c r="B10947" t="s">
        <v>22553</v>
      </c>
    </row>
    <row r="10948" spans="1:2">
      <c r="A10948">
        <v>15994</v>
      </c>
      <c r="B10948" t="s">
        <v>22554</v>
      </c>
    </row>
    <row r="10949" spans="1:2">
      <c r="A10949">
        <v>15995</v>
      </c>
      <c r="B10949" t="s">
        <v>22555</v>
      </c>
    </row>
    <row r="10950" spans="1:2">
      <c r="A10950">
        <v>15996</v>
      </c>
      <c r="B10950" t="s">
        <v>22556</v>
      </c>
    </row>
    <row r="10951" spans="1:2">
      <c r="A10951">
        <v>15997</v>
      </c>
      <c r="B10951" t="s">
        <v>22557</v>
      </c>
    </row>
    <row r="10952" spans="1:2">
      <c r="A10952">
        <v>15998</v>
      </c>
      <c r="B10952" t="s">
        <v>22558</v>
      </c>
    </row>
    <row r="10953" spans="1:2">
      <c r="A10953">
        <v>15999</v>
      </c>
      <c r="B10953" t="s">
        <v>22559</v>
      </c>
    </row>
    <row r="10954" spans="1:2">
      <c r="A10954">
        <v>16000</v>
      </c>
      <c r="B10954" t="s">
        <v>22560</v>
      </c>
    </row>
    <row r="10955" spans="1:2">
      <c r="A10955">
        <v>16001</v>
      </c>
      <c r="B10955" t="s">
        <v>22561</v>
      </c>
    </row>
    <row r="10956" spans="1:2">
      <c r="A10956">
        <v>16002</v>
      </c>
      <c r="B10956" t="s">
        <v>22562</v>
      </c>
    </row>
    <row r="10957" spans="1:2">
      <c r="A10957">
        <v>16003</v>
      </c>
      <c r="B10957" t="s">
        <v>22563</v>
      </c>
    </row>
    <row r="10958" spans="1:2">
      <c r="A10958">
        <v>16004</v>
      </c>
      <c r="B10958" t="s">
        <v>22564</v>
      </c>
    </row>
    <row r="10959" spans="1:2">
      <c r="A10959">
        <v>16005</v>
      </c>
      <c r="B10959" t="s">
        <v>22565</v>
      </c>
    </row>
    <row r="10960" spans="1:2">
      <c r="A10960">
        <v>16006</v>
      </c>
      <c r="B10960" t="s">
        <v>22566</v>
      </c>
    </row>
    <row r="10961" spans="1:2">
      <c r="A10961">
        <v>16007</v>
      </c>
      <c r="B10961" t="s">
        <v>22567</v>
      </c>
    </row>
    <row r="10962" spans="1:2">
      <c r="A10962">
        <v>16008</v>
      </c>
      <c r="B10962" t="s">
        <v>22568</v>
      </c>
    </row>
    <row r="10963" spans="1:2">
      <c r="A10963">
        <v>16009</v>
      </c>
      <c r="B10963" t="s">
        <v>22569</v>
      </c>
    </row>
    <row r="10964" spans="1:2">
      <c r="A10964">
        <v>16010</v>
      </c>
      <c r="B10964" t="s">
        <v>22570</v>
      </c>
    </row>
    <row r="10965" spans="1:2">
      <c r="A10965">
        <v>16011</v>
      </c>
      <c r="B10965" t="s">
        <v>22571</v>
      </c>
    </row>
    <row r="10966" spans="1:2">
      <c r="A10966">
        <v>16012</v>
      </c>
      <c r="B10966" t="s">
        <v>22572</v>
      </c>
    </row>
    <row r="10967" spans="1:2">
      <c r="A10967">
        <v>16013</v>
      </c>
      <c r="B10967" t="s">
        <v>22573</v>
      </c>
    </row>
    <row r="10968" spans="1:2">
      <c r="A10968">
        <v>16014</v>
      </c>
      <c r="B10968" t="s">
        <v>22574</v>
      </c>
    </row>
    <row r="10969" spans="1:2">
      <c r="A10969">
        <v>16015</v>
      </c>
      <c r="B10969" t="s">
        <v>22575</v>
      </c>
    </row>
    <row r="10970" spans="1:2">
      <c r="A10970">
        <v>16016</v>
      </c>
      <c r="B10970" t="s">
        <v>22576</v>
      </c>
    </row>
    <row r="10971" spans="1:2">
      <c r="A10971">
        <v>16017</v>
      </c>
      <c r="B10971" t="s">
        <v>22577</v>
      </c>
    </row>
    <row r="10972" spans="1:2">
      <c r="A10972">
        <v>16018</v>
      </c>
      <c r="B10972" t="s">
        <v>22578</v>
      </c>
    </row>
    <row r="10973" spans="1:2">
      <c r="A10973">
        <v>16019</v>
      </c>
      <c r="B10973" t="s">
        <v>22579</v>
      </c>
    </row>
    <row r="10974" spans="1:2">
      <c r="A10974">
        <v>16020</v>
      </c>
      <c r="B10974" t="s">
        <v>22580</v>
      </c>
    </row>
    <row r="10975" spans="1:2">
      <c r="A10975">
        <v>16021</v>
      </c>
      <c r="B10975" t="s">
        <v>22581</v>
      </c>
    </row>
    <row r="10976" spans="1:2">
      <c r="A10976">
        <v>16022</v>
      </c>
      <c r="B10976" t="s">
        <v>22582</v>
      </c>
    </row>
    <row r="10977" spans="1:2">
      <c r="A10977">
        <v>16023</v>
      </c>
      <c r="B10977" t="s">
        <v>22583</v>
      </c>
    </row>
    <row r="10978" spans="1:2">
      <c r="A10978">
        <v>16024</v>
      </c>
      <c r="B10978" t="s">
        <v>22584</v>
      </c>
    </row>
    <row r="10979" spans="1:2">
      <c r="A10979">
        <v>16025</v>
      </c>
      <c r="B10979" t="s">
        <v>22585</v>
      </c>
    </row>
    <row r="10980" spans="1:2">
      <c r="A10980">
        <v>16026</v>
      </c>
      <c r="B10980" t="s">
        <v>22586</v>
      </c>
    </row>
    <row r="10981" spans="1:2">
      <c r="A10981">
        <v>16027</v>
      </c>
      <c r="B10981" t="s">
        <v>938</v>
      </c>
    </row>
    <row r="10982" spans="1:2">
      <c r="A10982">
        <v>16028</v>
      </c>
      <c r="B10982" t="s">
        <v>22587</v>
      </c>
    </row>
    <row r="10983" spans="1:2">
      <c r="A10983">
        <v>16029</v>
      </c>
      <c r="B10983" t="s">
        <v>22588</v>
      </c>
    </row>
    <row r="10984" spans="1:2">
      <c r="A10984">
        <v>16030</v>
      </c>
      <c r="B10984" t="s">
        <v>22589</v>
      </c>
    </row>
    <row r="10985" spans="1:2">
      <c r="A10985">
        <v>16031</v>
      </c>
      <c r="B10985" t="s">
        <v>22590</v>
      </c>
    </row>
    <row r="10986" spans="1:2">
      <c r="A10986">
        <v>16032</v>
      </c>
      <c r="B10986" t="s">
        <v>22591</v>
      </c>
    </row>
    <row r="10987" spans="1:2">
      <c r="A10987">
        <v>16033</v>
      </c>
      <c r="B10987" t="s">
        <v>22592</v>
      </c>
    </row>
    <row r="10988" spans="1:2">
      <c r="A10988">
        <v>16034</v>
      </c>
      <c r="B10988" t="s">
        <v>22593</v>
      </c>
    </row>
    <row r="10989" spans="1:2">
      <c r="A10989">
        <v>16035</v>
      </c>
      <c r="B10989" t="s">
        <v>22594</v>
      </c>
    </row>
    <row r="10990" spans="1:2">
      <c r="A10990">
        <v>16036</v>
      </c>
      <c r="B10990" t="s">
        <v>22595</v>
      </c>
    </row>
    <row r="10991" spans="1:2">
      <c r="A10991">
        <v>16037</v>
      </c>
      <c r="B10991" t="s">
        <v>22596</v>
      </c>
    </row>
    <row r="10992" spans="1:2">
      <c r="A10992">
        <v>16038</v>
      </c>
      <c r="B10992" t="s">
        <v>22597</v>
      </c>
    </row>
    <row r="10993" spans="1:2">
      <c r="A10993">
        <v>16039</v>
      </c>
      <c r="B10993" t="s">
        <v>22598</v>
      </c>
    </row>
    <row r="10994" spans="1:2">
      <c r="A10994">
        <v>16040</v>
      </c>
      <c r="B10994" t="s">
        <v>22599</v>
      </c>
    </row>
    <row r="10995" spans="1:2">
      <c r="A10995">
        <v>16041</v>
      </c>
      <c r="B10995" t="s">
        <v>22600</v>
      </c>
    </row>
    <row r="10996" spans="1:2">
      <c r="A10996">
        <v>16042</v>
      </c>
      <c r="B10996" t="s">
        <v>22601</v>
      </c>
    </row>
    <row r="10997" spans="1:2">
      <c r="A10997">
        <v>16043</v>
      </c>
      <c r="B10997" t="s">
        <v>22602</v>
      </c>
    </row>
    <row r="10998" spans="1:2">
      <c r="A10998">
        <v>16044</v>
      </c>
      <c r="B10998" t="s">
        <v>22603</v>
      </c>
    </row>
    <row r="10999" spans="1:2">
      <c r="A10999">
        <v>16045</v>
      </c>
      <c r="B10999" t="s">
        <v>22604</v>
      </c>
    </row>
    <row r="11000" spans="1:2">
      <c r="A11000">
        <v>16046</v>
      </c>
      <c r="B11000" t="s">
        <v>22605</v>
      </c>
    </row>
    <row r="11001" spans="1:2">
      <c r="A11001">
        <v>16047</v>
      </c>
      <c r="B11001" t="s">
        <v>22606</v>
      </c>
    </row>
    <row r="11002" spans="1:2">
      <c r="A11002">
        <v>16048</v>
      </c>
      <c r="B11002" t="s">
        <v>22607</v>
      </c>
    </row>
    <row r="11003" spans="1:2">
      <c r="A11003">
        <v>16049</v>
      </c>
      <c r="B11003" t="s">
        <v>22608</v>
      </c>
    </row>
    <row r="11004" spans="1:2">
      <c r="A11004">
        <v>16050</v>
      </c>
      <c r="B11004" t="s">
        <v>22609</v>
      </c>
    </row>
    <row r="11005" spans="1:2">
      <c r="A11005">
        <v>16051</v>
      </c>
      <c r="B11005" t="s">
        <v>22610</v>
      </c>
    </row>
    <row r="11006" spans="1:2">
      <c r="A11006">
        <v>16052</v>
      </c>
      <c r="B11006" t="s">
        <v>22611</v>
      </c>
    </row>
    <row r="11007" spans="1:2">
      <c r="A11007">
        <v>16053</v>
      </c>
      <c r="B11007" t="s">
        <v>22612</v>
      </c>
    </row>
    <row r="11008" spans="1:2">
      <c r="A11008">
        <v>16054</v>
      </c>
      <c r="B11008" t="s">
        <v>22613</v>
      </c>
    </row>
    <row r="11009" spans="1:2">
      <c r="A11009">
        <v>16055</v>
      </c>
      <c r="B11009" t="s">
        <v>22614</v>
      </c>
    </row>
    <row r="11010" spans="1:2">
      <c r="A11010">
        <v>16056</v>
      </c>
      <c r="B11010" t="s">
        <v>22615</v>
      </c>
    </row>
    <row r="11011" spans="1:2">
      <c r="A11011">
        <v>16057</v>
      </c>
      <c r="B11011" t="s">
        <v>22616</v>
      </c>
    </row>
    <row r="11012" spans="1:2">
      <c r="A11012">
        <v>16058</v>
      </c>
      <c r="B11012" t="s">
        <v>22617</v>
      </c>
    </row>
    <row r="11013" spans="1:2">
      <c r="A11013">
        <v>16059</v>
      </c>
      <c r="B11013">
        <v>705</v>
      </c>
    </row>
    <row r="11014" spans="1:2">
      <c r="A11014">
        <v>16060</v>
      </c>
      <c r="B11014" t="s">
        <v>22618</v>
      </c>
    </row>
    <row r="11015" spans="1:2">
      <c r="A11015">
        <v>16061</v>
      </c>
      <c r="B11015" t="s">
        <v>22619</v>
      </c>
    </row>
    <row r="11016" spans="1:2">
      <c r="A11016">
        <v>16062</v>
      </c>
      <c r="B11016" t="s">
        <v>22620</v>
      </c>
    </row>
    <row r="11017" spans="1:2">
      <c r="A11017">
        <v>16063</v>
      </c>
      <c r="B11017" t="s">
        <v>22621</v>
      </c>
    </row>
    <row r="11018" spans="1:2">
      <c r="A11018">
        <v>16064</v>
      </c>
      <c r="B11018" t="s">
        <v>22622</v>
      </c>
    </row>
    <row r="11019" spans="1:2">
      <c r="A11019">
        <v>16065</v>
      </c>
      <c r="B11019" t="s">
        <v>22623</v>
      </c>
    </row>
    <row r="11020" spans="1:2">
      <c r="A11020">
        <v>16066</v>
      </c>
      <c r="B11020" t="s">
        <v>22624</v>
      </c>
    </row>
    <row r="11021" spans="1:2">
      <c r="A11021">
        <v>16067</v>
      </c>
      <c r="B11021" t="s">
        <v>22625</v>
      </c>
    </row>
    <row r="11022" spans="1:2">
      <c r="A11022">
        <v>16068</v>
      </c>
      <c r="B11022" t="s">
        <v>22626</v>
      </c>
    </row>
    <row r="11023" spans="1:2">
      <c r="A11023">
        <v>16069</v>
      </c>
      <c r="B11023" t="s">
        <v>22627</v>
      </c>
    </row>
    <row r="11024" spans="1:2">
      <c r="A11024">
        <v>16070</v>
      </c>
      <c r="B11024" t="s">
        <v>22628</v>
      </c>
    </row>
    <row r="11025" spans="1:2">
      <c r="A11025">
        <v>16071</v>
      </c>
      <c r="B11025" t="s">
        <v>22629</v>
      </c>
    </row>
    <row r="11026" spans="1:2">
      <c r="A11026">
        <v>16072</v>
      </c>
      <c r="B11026" t="s">
        <v>22630</v>
      </c>
    </row>
    <row r="11027" spans="1:2">
      <c r="A11027">
        <v>16073</v>
      </c>
      <c r="B11027" t="s">
        <v>22631</v>
      </c>
    </row>
    <row r="11028" spans="1:2">
      <c r="A11028">
        <v>16074</v>
      </c>
      <c r="B11028" t="s">
        <v>22632</v>
      </c>
    </row>
    <row r="11029" spans="1:2">
      <c r="A11029">
        <v>16075</v>
      </c>
      <c r="B11029" t="s">
        <v>22633</v>
      </c>
    </row>
    <row r="11030" spans="1:2">
      <c r="A11030">
        <v>16076</v>
      </c>
      <c r="B11030" t="s">
        <v>22634</v>
      </c>
    </row>
    <row r="11031" spans="1:2">
      <c r="A11031">
        <v>16077</v>
      </c>
      <c r="B11031" t="s">
        <v>22635</v>
      </c>
    </row>
    <row r="11032" spans="1:2">
      <c r="A11032">
        <v>16078</v>
      </c>
      <c r="B11032" t="s">
        <v>22636</v>
      </c>
    </row>
    <row r="11033" spans="1:2">
      <c r="A11033">
        <v>16079</v>
      </c>
      <c r="B11033" t="s">
        <v>22637</v>
      </c>
    </row>
    <row r="11034" spans="1:2">
      <c r="A11034">
        <v>16080</v>
      </c>
      <c r="B11034" t="s">
        <v>22638</v>
      </c>
    </row>
    <row r="11035" spans="1:2">
      <c r="A11035">
        <v>16081</v>
      </c>
      <c r="B11035" t="s">
        <v>22639</v>
      </c>
    </row>
    <row r="11036" spans="1:2">
      <c r="A11036">
        <v>16082</v>
      </c>
      <c r="B11036" t="s">
        <v>22640</v>
      </c>
    </row>
    <row r="11037" spans="1:2">
      <c r="A11037">
        <v>16083</v>
      </c>
      <c r="B11037" t="s">
        <v>701</v>
      </c>
    </row>
    <row r="11038" spans="1:2">
      <c r="A11038">
        <v>16084</v>
      </c>
      <c r="B11038" t="s">
        <v>22641</v>
      </c>
    </row>
    <row r="11039" spans="1:2">
      <c r="A11039">
        <v>16085</v>
      </c>
      <c r="B11039" t="s">
        <v>22642</v>
      </c>
    </row>
    <row r="11040" spans="1:2">
      <c r="A11040">
        <v>16086</v>
      </c>
      <c r="B11040" t="s">
        <v>22643</v>
      </c>
    </row>
    <row r="11041" spans="1:2">
      <c r="A11041">
        <v>16087</v>
      </c>
      <c r="B11041" t="s">
        <v>22644</v>
      </c>
    </row>
    <row r="11042" spans="1:2">
      <c r="A11042">
        <v>16088</v>
      </c>
      <c r="B11042" t="s">
        <v>22645</v>
      </c>
    </row>
    <row r="11043" spans="1:2">
      <c r="A11043">
        <v>16089</v>
      </c>
      <c r="B11043" t="s">
        <v>22646</v>
      </c>
    </row>
    <row r="11044" spans="1:2">
      <c r="A11044">
        <v>16090</v>
      </c>
      <c r="B11044" t="s">
        <v>22647</v>
      </c>
    </row>
    <row r="11045" spans="1:2">
      <c r="A11045">
        <v>16091</v>
      </c>
      <c r="B11045" t="s">
        <v>22648</v>
      </c>
    </row>
    <row r="11046" spans="1:2">
      <c r="A11046">
        <v>16092</v>
      </c>
      <c r="B11046" t="s">
        <v>22649</v>
      </c>
    </row>
    <row r="11047" spans="1:2">
      <c r="A11047">
        <v>16093</v>
      </c>
      <c r="B11047" t="s">
        <v>22650</v>
      </c>
    </row>
    <row r="11048" spans="1:2">
      <c r="A11048">
        <v>16094</v>
      </c>
      <c r="B11048" t="s">
        <v>22651</v>
      </c>
    </row>
    <row r="11049" spans="1:2">
      <c r="A11049">
        <v>16095</v>
      </c>
      <c r="B11049" t="s">
        <v>22652</v>
      </c>
    </row>
    <row r="11050" spans="1:2">
      <c r="A11050">
        <v>16096</v>
      </c>
      <c r="B11050" t="s">
        <v>22653</v>
      </c>
    </row>
    <row r="11051" spans="1:2">
      <c r="A11051">
        <v>16097</v>
      </c>
      <c r="B11051" t="s">
        <v>22654</v>
      </c>
    </row>
    <row r="11052" spans="1:2">
      <c r="A11052">
        <v>16098</v>
      </c>
      <c r="B11052" t="s">
        <v>22655</v>
      </c>
    </row>
    <row r="11053" spans="1:2">
      <c r="A11053">
        <v>16099</v>
      </c>
      <c r="B11053" t="s">
        <v>22656</v>
      </c>
    </row>
    <row r="11054" spans="1:2">
      <c r="A11054">
        <v>16100</v>
      </c>
      <c r="B11054" t="s">
        <v>22657</v>
      </c>
    </row>
    <row r="11055" spans="1:2">
      <c r="A11055">
        <v>16101</v>
      </c>
      <c r="B11055" t="s">
        <v>22658</v>
      </c>
    </row>
    <row r="11056" spans="1:2">
      <c r="A11056">
        <v>16102</v>
      </c>
      <c r="B11056" t="s">
        <v>22659</v>
      </c>
    </row>
    <row r="11057" spans="1:2">
      <c r="A11057">
        <v>16103</v>
      </c>
      <c r="B11057" t="s">
        <v>22660</v>
      </c>
    </row>
    <row r="11058" spans="1:2">
      <c r="A11058">
        <v>16104</v>
      </c>
      <c r="B11058" t="s">
        <v>22661</v>
      </c>
    </row>
    <row r="11059" spans="1:2">
      <c r="A11059">
        <v>16105</v>
      </c>
      <c r="B11059" t="s">
        <v>22662</v>
      </c>
    </row>
    <row r="11060" spans="1:2">
      <c r="A11060">
        <v>16106</v>
      </c>
      <c r="B11060" t="s">
        <v>22663</v>
      </c>
    </row>
    <row r="11061" spans="1:2">
      <c r="A11061">
        <v>16107</v>
      </c>
      <c r="B11061" t="s">
        <v>22664</v>
      </c>
    </row>
    <row r="11062" spans="1:2">
      <c r="A11062">
        <v>16108</v>
      </c>
      <c r="B11062" t="s">
        <v>22665</v>
      </c>
    </row>
    <row r="11063" spans="1:2">
      <c r="A11063">
        <v>16109</v>
      </c>
      <c r="B11063" t="s">
        <v>22666</v>
      </c>
    </row>
    <row r="11064" spans="1:2">
      <c r="A11064">
        <v>16110</v>
      </c>
      <c r="B11064" t="s">
        <v>22667</v>
      </c>
    </row>
    <row r="11065" spans="1:2">
      <c r="A11065">
        <v>16111</v>
      </c>
      <c r="B11065" t="s">
        <v>22668</v>
      </c>
    </row>
    <row r="11066" spans="1:2">
      <c r="A11066">
        <v>16112</v>
      </c>
      <c r="B11066" t="s">
        <v>22669</v>
      </c>
    </row>
    <row r="11067" spans="1:2">
      <c r="A11067">
        <v>16113</v>
      </c>
      <c r="B11067" t="s">
        <v>22670</v>
      </c>
    </row>
    <row r="11068" spans="1:2">
      <c r="A11068">
        <v>16114</v>
      </c>
      <c r="B11068" t="s">
        <v>22671</v>
      </c>
    </row>
    <row r="11069" spans="1:2">
      <c r="A11069">
        <v>16115</v>
      </c>
      <c r="B11069" t="s">
        <v>22672</v>
      </c>
    </row>
    <row r="11070" spans="1:2">
      <c r="A11070">
        <v>16116</v>
      </c>
      <c r="B11070" t="s">
        <v>22673</v>
      </c>
    </row>
    <row r="11071" spans="1:2">
      <c r="A11071">
        <v>16117</v>
      </c>
      <c r="B11071" t="s">
        <v>22674</v>
      </c>
    </row>
    <row r="11072" spans="1:2">
      <c r="A11072">
        <v>16118</v>
      </c>
      <c r="B11072" t="s">
        <v>22675</v>
      </c>
    </row>
    <row r="11073" spans="1:2">
      <c r="A11073">
        <v>16119</v>
      </c>
      <c r="B11073" t="s">
        <v>22676</v>
      </c>
    </row>
    <row r="11074" spans="1:2">
      <c r="A11074">
        <v>16120</v>
      </c>
      <c r="B11074" t="s">
        <v>22677</v>
      </c>
    </row>
    <row r="11075" spans="1:2">
      <c r="A11075">
        <v>16121</v>
      </c>
      <c r="B11075" t="s">
        <v>22678</v>
      </c>
    </row>
    <row r="11076" spans="1:2">
      <c r="A11076">
        <v>16122</v>
      </c>
      <c r="B11076" t="s">
        <v>22679</v>
      </c>
    </row>
    <row r="11077" spans="1:2">
      <c r="A11077">
        <v>16123</v>
      </c>
      <c r="B11077" t="s">
        <v>22680</v>
      </c>
    </row>
    <row r="11078" spans="1:2">
      <c r="A11078">
        <v>16124</v>
      </c>
      <c r="B11078" t="s">
        <v>22681</v>
      </c>
    </row>
    <row r="11079" spans="1:2">
      <c r="A11079">
        <v>16125</v>
      </c>
      <c r="B11079" t="s">
        <v>22682</v>
      </c>
    </row>
    <row r="11080" spans="1:2">
      <c r="A11080">
        <v>16126</v>
      </c>
      <c r="B11080" t="s">
        <v>22683</v>
      </c>
    </row>
    <row r="11081" spans="1:2">
      <c r="A11081">
        <v>16127</v>
      </c>
      <c r="B11081" t="s">
        <v>22684</v>
      </c>
    </row>
    <row r="11082" spans="1:2">
      <c r="A11082">
        <v>16128</v>
      </c>
      <c r="B11082" t="s">
        <v>22685</v>
      </c>
    </row>
    <row r="11083" spans="1:2">
      <c r="A11083">
        <v>16129</v>
      </c>
      <c r="B11083" t="s">
        <v>22686</v>
      </c>
    </row>
    <row r="11084" spans="1:2">
      <c r="A11084">
        <v>16130</v>
      </c>
      <c r="B11084" t="s">
        <v>22687</v>
      </c>
    </row>
    <row r="11085" spans="1:2">
      <c r="A11085">
        <v>16131</v>
      </c>
      <c r="B11085" t="s">
        <v>22688</v>
      </c>
    </row>
    <row r="11086" spans="1:2">
      <c r="A11086">
        <v>16132</v>
      </c>
      <c r="B11086" t="s">
        <v>22689</v>
      </c>
    </row>
    <row r="11087" spans="1:2">
      <c r="A11087">
        <v>16133</v>
      </c>
      <c r="B11087" t="s">
        <v>700</v>
      </c>
    </row>
    <row r="11088" spans="1:2">
      <c r="A11088">
        <v>16134</v>
      </c>
      <c r="B11088" t="s">
        <v>22690</v>
      </c>
    </row>
    <row r="11089" spans="1:2">
      <c r="A11089">
        <v>16135</v>
      </c>
      <c r="B11089" t="s">
        <v>22691</v>
      </c>
    </row>
    <row r="11090" spans="1:2">
      <c r="A11090">
        <v>16136</v>
      </c>
      <c r="B11090" t="s">
        <v>22692</v>
      </c>
    </row>
    <row r="11091" spans="1:2">
      <c r="A11091">
        <v>16137</v>
      </c>
      <c r="B11091" t="s">
        <v>22693</v>
      </c>
    </row>
    <row r="11092" spans="1:2">
      <c r="A11092">
        <v>16138</v>
      </c>
      <c r="B11092" t="s">
        <v>2176</v>
      </c>
    </row>
    <row r="11093" spans="1:2">
      <c r="A11093">
        <v>16139</v>
      </c>
      <c r="B11093" t="s">
        <v>22694</v>
      </c>
    </row>
    <row r="11094" spans="1:2">
      <c r="A11094">
        <v>16140</v>
      </c>
      <c r="B11094" t="s">
        <v>22695</v>
      </c>
    </row>
    <row r="11095" spans="1:2">
      <c r="A11095">
        <v>16141</v>
      </c>
      <c r="B11095" t="s">
        <v>22696</v>
      </c>
    </row>
    <row r="11096" spans="1:2">
      <c r="A11096">
        <v>16142</v>
      </c>
      <c r="B11096" t="s">
        <v>22697</v>
      </c>
    </row>
    <row r="11097" spans="1:2">
      <c r="A11097">
        <v>16143</v>
      </c>
      <c r="B11097" t="s">
        <v>22698</v>
      </c>
    </row>
    <row r="11098" spans="1:2">
      <c r="A11098">
        <v>16144</v>
      </c>
      <c r="B11098" t="s">
        <v>22699</v>
      </c>
    </row>
    <row r="11099" spans="1:2">
      <c r="A11099">
        <v>16145</v>
      </c>
      <c r="B11099" t="s">
        <v>22700</v>
      </c>
    </row>
    <row r="11100" spans="1:2">
      <c r="A11100">
        <v>16146</v>
      </c>
      <c r="B11100" t="s">
        <v>22701</v>
      </c>
    </row>
    <row r="11101" spans="1:2">
      <c r="A11101">
        <v>16147</v>
      </c>
      <c r="B11101" t="s">
        <v>22702</v>
      </c>
    </row>
    <row r="11102" spans="1:2">
      <c r="A11102">
        <v>16148</v>
      </c>
      <c r="B11102" t="s">
        <v>22703</v>
      </c>
    </row>
    <row r="11103" spans="1:2">
      <c r="A11103">
        <v>16149</v>
      </c>
      <c r="B11103" t="s">
        <v>22704</v>
      </c>
    </row>
    <row r="11104" spans="1:2">
      <c r="A11104">
        <v>16150</v>
      </c>
      <c r="B11104" t="s">
        <v>22705</v>
      </c>
    </row>
    <row r="11105" spans="1:2">
      <c r="A11105">
        <v>16151</v>
      </c>
      <c r="B11105" t="s">
        <v>22706</v>
      </c>
    </row>
    <row r="11106" spans="1:2">
      <c r="A11106">
        <v>16152</v>
      </c>
      <c r="B11106" t="s">
        <v>22707</v>
      </c>
    </row>
    <row r="11107" spans="1:2">
      <c r="A11107">
        <v>16153</v>
      </c>
      <c r="B11107" t="s">
        <v>22708</v>
      </c>
    </row>
    <row r="11108" spans="1:2">
      <c r="A11108">
        <v>16154</v>
      </c>
      <c r="B11108" t="s">
        <v>22709</v>
      </c>
    </row>
    <row r="11109" spans="1:2">
      <c r="A11109">
        <v>16155</v>
      </c>
      <c r="B11109" t="s">
        <v>22710</v>
      </c>
    </row>
    <row r="11110" spans="1:2">
      <c r="A11110">
        <v>16156</v>
      </c>
      <c r="B11110" t="s">
        <v>22711</v>
      </c>
    </row>
    <row r="11111" spans="1:2">
      <c r="A11111">
        <v>16157</v>
      </c>
      <c r="B11111" t="s">
        <v>22712</v>
      </c>
    </row>
    <row r="11112" spans="1:2">
      <c r="A11112">
        <v>16158</v>
      </c>
      <c r="B11112" t="s">
        <v>22713</v>
      </c>
    </row>
    <row r="11113" spans="1:2">
      <c r="A11113">
        <v>16159</v>
      </c>
      <c r="B11113" t="s">
        <v>22714</v>
      </c>
    </row>
    <row r="11114" spans="1:2">
      <c r="A11114">
        <v>16160</v>
      </c>
      <c r="B11114" t="s">
        <v>22715</v>
      </c>
    </row>
    <row r="11115" spans="1:2">
      <c r="A11115">
        <v>16161</v>
      </c>
      <c r="B11115" t="s">
        <v>22716</v>
      </c>
    </row>
    <row r="11116" spans="1:2">
      <c r="A11116">
        <v>16162</v>
      </c>
      <c r="B11116">
        <v>204</v>
      </c>
    </row>
    <row r="11117" spans="1:2">
      <c r="A11117">
        <v>16163</v>
      </c>
      <c r="B11117" t="s">
        <v>22717</v>
      </c>
    </row>
    <row r="11118" spans="1:2">
      <c r="A11118">
        <v>16164</v>
      </c>
      <c r="B11118" t="s">
        <v>22718</v>
      </c>
    </row>
    <row r="11119" spans="1:2">
      <c r="A11119">
        <v>16165</v>
      </c>
      <c r="B11119" t="s">
        <v>22719</v>
      </c>
    </row>
    <row r="11120" spans="1:2">
      <c r="A11120">
        <v>16166</v>
      </c>
      <c r="B11120" t="s">
        <v>22720</v>
      </c>
    </row>
    <row r="11121" spans="1:2">
      <c r="A11121">
        <v>16167</v>
      </c>
      <c r="B11121" t="s">
        <v>22721</v>
      </c>
    </row>
    <row r="11122" spans="1:2">
      <c r="A11122">
        <v>16168</v>
      </c>
      <c r="B11122" t="s">
        <v>22722</v>
      </c>
    </row>
    <row r="11123" spans="1:2">
      <c r="A11123">
        <v>16169</v>
      </c>
      <c r="B11123" t="s">
        <v>22723</v>
      </c>
    </row>
    <row r="11124" spans="1:2">
      <c r="A11124">
        <v>16170</v>
      </c>
      <c r="B11124" t="s">
        <v>22724</v>
      </c>
    </row>
    <row r="11125" spans="1:2">
      <c r="A11125">
        <v>16171</v>
      </c>
      <c r="B11125" t="s">
        <v>22725</v>
      </c>
    </row>
    <row r="11126" spans="1:2">
      <c r="A11126">
        <v>16172</v>
      </c>
      <c r="B11126" t="s">
        <v>22726</v>
      </c>
    </row>
    <row r="11127" spans="1:2">
      <c r="A11127">
        <v>16173</v>
      </c>
      <c r="B11127" t="s">
        <v>22727</v>
      </c>
    </row>
    <row r="11128" spans="1:2">
      <c r="A11128">
        <v>16174</v>
      </c>
      <c r="B11128" t="s">
        <v>22728</v>
      </c>
    </row>
    <row r="11129" spans="1:2">
      <c r="A11129">
        <v>16175</v>
      </c>
      <c r="B11129" t="s">
        <v>22729</v>
      </c>
    </row>
    <row r="11130" spans="1:2">
      <c r="A11130">
        <v>16176</v>
      </c>
      <c r="B11130" t="s">
        <v>22730</v>
      </c>
    </row>
    <row r="11131" spans="1:2">
      <c r="A11131">
        <v>16177</v>
      </c>
      <c r="B11131" t="s">
        <v>22731</v>
      </c>
    </row>
    <row r="11132" spans="1:2">
      <c r="A11132">
        <v>16178</v>
      </c>
      <c r="B11132" t="s">
        <v>22732</v>
      </c>
    </row>
    <row r="11133" spans="1:2">
      <c r="A11133">
        <v>16179</v>
      </c>
      <c r="B11133" t="s">
        <v>22733</v>
      </c>
    </row>
    <row r="11134" spans="1:2">
      <c r="A11134">
        <v>16180</v>
      </c>
      <c r="B11134" t="s">
        <v>22734</v>
      </c>
    </row>
    <row r="11135" spans="1:2">
      <c r="A11135">
        <v>16181</v>
      </c>
      <c r="B11135" t="s">
        <v>22735</v>
      </c>
    </row>
    <row r="11136" spans="1:2">
      <c r="A11136">
        <v>16182</v>
      </c>
      <c r="B11136" t="s">
        <v>22736</v>
      </c>
    </row>
    <row r="11137" spans="1:2">
      <c r="A11137">
        <v>16183</v>
      </c>
      <c r="B11137" t="s">
        <v>22737</v>
      </c>
    </row>
    <row r="11138" spans="1:2">
      <c r="A11138">
        <v>16184</v>
      </c>
      <c r="B11138" t="s">
        <v>22738</v>
      </c>
    </row>
    <row r="11139" spans="1:2">
      <c r="A11139">
        <v>16185</v>
      </c>
      <c r="B11139" t="s">
        <v>22739</v>
      </c>
    </row>
    <row r="11140" spans="1:2">
      <c r="A11140">
        <v>16186</v>
      </c>
      <c r="B11140" t="s">
        <v>22740</v>
      </c>
    </row>
    <row r="11141" spans="1:2">
      <c r="A11141">
        <v>16187</v>
      </c>
      <c r="B11141" t="s">
        <v>22741</v>
      </c>
    </row>
    <row r="11142" spans="1:2">
      <c r="A11142">
        <v>16188</v>
      </c>
      <c r="B11142" t="s">
        <v>958</v>
      </c>
    </row>
    <row r="11143" spans="1:2">
      <c r="A11143">
        <v>16189</v>
      </c>
      <c r="B11143" t="s">
        <v>22742</v>
      </c>
    </row>
    <row r="11144" spans="1:2">
      <c r="A11144">
        <v>16190</v>
      </c>
      <c r="B11144" t="s">
        <v>22743</v>
      </c>
    </row>
    <row r="11145" spans="1:2">
      <c r="A11145">
        <v>16191</v>
      </c>
      <c r="B11145" t="s">
        <v>22744</v>
      </c>
    </row>
    <row r="11146" spans="1:2">
      <c r="A11146">
        <v>16192</v>
      </c>
      <c r="B11146" t="s">
        <v>22745</v>
      </c>
    </row>
    <row r="11147" spans="1:2">
      <c r="A11147">
        <v>16193</v>
      </c>
      <c r="B11147" t="s">
        <v>22746</v>
      </c>
    </row>
    <row r="11148" spans="1:2">
      <c r="A11148">
        <v>16194</v>
      </c>
      <c r="B11148" t="s">
        <v>22747</v>
      </c>
    </row>
    <row r="11149" spans="1:2">
      <c r="A11149">
        <v>16195</v>
      </c>
      <c r="B11149" t="s">
        <v>22748</v>
      </c>
    </row>
    <row r="11150" spans="1:2">
      <c r="A11150">
        <v>16196</v>
      </c>
      <c r="B11150" t="s">
        <v>22749</v>
      </c>
    </row>
    <row r="11151" spans="1:2">
      <c r="A11151">
        <v>16197</v>
      </c>
      <c r="B11151" t="s">
        <v>22750</v>
      </c>
    </row>
    <row r="11152" spans="1:2">
      <c r="A11152">
        <v>16198</v>
      </c>
      <c r="B11152" t="s">
        <v>22751</v>
      </c>
    </row>
    <row r="11153" spans="1:2">
      <c r="A11153">
        <v>16199</v>
      </c>
      <c r="B11153" t="s">
        <v>22752</v>
      </c>
    </row>
    <row r="11154" spans="1:2">
      <c r="A11154">
        <v>16200</v>
      </c>
      <c r="B11154" t="s">
        <v>22753</v>
      </c>
    </row>
    <row r="11155" spans="1:2">
      <c r="A11155">
        <v>16201</v>
      </c>
      <c r="B11155" t="s">
        <v>22754</v>
      </c>
    </row>
    <row r="11156" spans="1:2">
      <c r="A11156">
        <v>16202</v>
      </c>
      <c r="B11156" t="s">
        <v>22755</v>
      </c>
    </row>
    <row r="11157" spans="1:2">
      <c r="A11157">
        <v>16203</v>
      </c>
      <c r="B11157" t="s">
        <v>704</v>
      </c>
    </row>
    <row r="11158" spans="1:2">
      <c r="A11158">
        <v>16204</v>
      </c>
      <c r="B11158" t="s">
        <v>22756</v>
      </c>
    </row>
    <row r="11159" spans="1:2">
      <c r="A11159">
        <v>16205</v>
      </c>
      <c r="B11159" t="s">
        <v>22757</v>
      </c>
    </row>
    <row r="11160" spans="1:2">
      <c r="A11160">
        <v>16206</v>
      </c>
      <c r="B11160" t="s">
        <v>22758</v>
      </c>
    </row>
    <row r="11161" spans="1:2">
      <c r="A11161">
        <v>16207</v>
      </c>
      <c r="B11161" t="s">
        <v>22759</v>
      </c>
    </row>
    <row r="11162" spans="1:2">
      <c r="A11162">
        <v>16208</v>
      </c>
      <c r="B11162" t="s">
        <v>22760</v>
      </c>
    </row>
    <row r="11163" spans="1:2">
      <c r="A11163">
        <v>16209</v>
      </c>
      <c r="B11163" t="s">
        <v>22761</v>
      </c>
    </row>
    <row r="11164" spans="1:2">
      <c r="A11164">
        <v>16210</v>
      </c>
      <c r="B11164" t="s">
        <v>22762</v>
      </c>
    </row>
    <row r="11165" spans="1:2">
      <c r="A11165">
        <v>16211</v>
      </c>
      <c r="B11165" t="s">
        <v>22763</v>
      </c>
    </row>
    <row r="11166" spans="1:2">
      <c r="A11166">
        <v>16212</v>
      </c>
      <c r="B11166" t="s">
        <v>22764</v>
      </c>
    </row>
    <row r="11167" spans="1:2">
      <c r="A11167">
        <v>16213</v>
      </c>
      <c r="B11167" t="s">
        <v>22765</v>
      </c>
    </row>
    <row r="11168" spans="1:2">
      <c r="A11168">
        <v>16214</v>
      </c>
      <c r="B11168" t="s">
        <v>22766</v>
      </c>
    </row>
    <row r="11169" spans="1:2">
      <c r="A11169">
        <v>16215</v>
      </c>
      <c r="B11169" t="s">
        <v>22767</v>
      </c>
    </row>
    <row r="11170" spans="1:2">
      <c r="A11170">
        <v>16216</v>
      </c>
      <c r="B11170" t="s">
        <v>22768</v>
      </c>
    </row>
    <row r="11171" spans="1:2">
      <c r="A11171">
        <v>16217</v>
      </c>
      <c r="B11171" t="s">
        <v>22769</v>
      </c>
    </row>
    <row r="11172" spans="1:2">
      <c r="A11172">
        <v>16218</v>
      </c>
      <c r="B11172" t="s">
        <v>22770</v>
      </c>
    </row>
    <row r="11173" spans="1:2">
      <c r="A11173">
        <v>16219</v>
      </c>
      <c r="B11173" t="s">
        <v>22771</v>
      </c>
    </row>
    <row r="11174" spans="1:2">
      <c r="A11174">
        <v>16220</v>
      </c>
      <c r="B11174" t="s">
        <v>22772</v>
      </c>
    </row>
    <row r="11175" spans="1:2">
      <c r="A11175">
        <v>16221</v>
      </c>
      <c r="B11175" t="s">
        <v>22773</v>
      </c>
    </row>
    <row r="11176" spans="1:2">
      <c r="A11176">
        <v>16222</v>
      </c>
      <c r="B11176" t="s">
        <v>22774</v>
      </c>
    </row>
    <row r="11177" spans="1:2">
      <c r="A11177">
        <v>16223</v>
      </c>
      <c r="B11177" t="s">
        <v>22775</v>
      </c>
    </row>
    <row r="11178" spans="1:2">
      <c r="A11178">
        <v>16224</v>
      </c>
      <c r="B11178" t="s">
        <v>22776</v>
      </c>
    </row>
    <row r="11179" spans="1:2">
      <c r="A11179">
        <v>16225</v>
      </c>
      <c r="B11179" t="s">
        <v>22777</v>
      </c>
    </row>
    <row r="11180" spans="1:2">
      <c r="A11180">
        <v>16226</v>
      </c>
      <c r="B11180" t="s">
        <v>22778</v>
      </c>
    </row>
    <row r="11181" spans="1:2">
      <c r="A11181">
        <v>16227</v>
      </c>
      <c r="B11181" t="s">
        <v>22779</v>
      </c>
    </row>
    <row r="11182" spans="1:2">
      <c r="A11182">
        <v>16228</v>
      </c>
      <c r="B11182" t="s">
        <v>22780</v>
      </c>
    </row>
    <row r="11183" spans="1:2">
      <c r="A11183">
        <v>16229</v>
      </c>
      <c r="B11183" t="s">
        <v>22781</v>
      </c>
    </row>
    <row r="11184" spans="1:2">
      <c r="A11184">
        <v>16230</v>
      </c>
      <c r="B11184" t="s">
        <v>22782</v>
      </c>
    </row>
    <row r="11185" spans="1:2">
      <c r="A11185">
        <v>16231</v>
      </c>
      <c r="B11185" t="s">
        <v>22783</v>
      </c>
    </row>
    <row r="11186" spans="1:2">
      <c r="A11186">
        <v>16232</v>
      </c>
      <c r="B11186" t="s">
        <v>22784</v>
      </c>
    </row>
    <row r="11187" spans="1:2">
      <c r="A11187">
        <v>16233</v>
      </c>
      <c r="B11187" t="s">
        <v>22785</v>
      </c>
    </row>
    <row r="11188" spans="1:2">
      <c r="A11188">
        <v>16234</v>
      </c>
      <c r="B11188" t="s">
        <v>22786</v>
      </c>
    </row>
    <row r="11189" spans="1:2">
      <c r="A11189">
        <v>16235</v>
      </c>
      <c r="B11189" t="s">
        <v>22787</v>
      </c>
    </row>
    <row r="11190" spans="1:2">
      <c r="A11190">
        <v>16236</v>
      </c>
      <c r="B11190" t="s">
        <v>22788</v>
      </c>
    </row>
    <row r="11191" spans="1:2">
      <c r="A11191">
        <v>16237</v>
      </c>
      <c r="B11191" t="s">
        <v>22789</v>
      </c>
    </row>
    <row r="11192" spans="1:2">
      <c r="A11192">
        <v>16238</v>
      </c>
      <c r="B11192" t="s">
        <v>22790</v>
      </c>
    </row>
    <row r="11193" spans="1:2">
      <c r="A11193">
        <v>16239</v>
      </c>
      <c r="B11193" t="s">
        <v>22791</v>
      </c>
    </row>
    <row r="11194" spans="1:2">
      <c r="A11194">
        <v>16240</v>
      </c>
      <c r="B11194" t="s">
        <v>22792</v>
      </c>
    </row>
    <row r="11195" spans="1:2">
      <c r="A11195">
        <v>16241</v>
      </c>
      <c r="B11195" t="s">
        <v>22793</v>
      </c>
    </row>
    <row r="11196" spans="1:2">
      <c r="A11196">
        <v>16242</v>
      </c>
      <c r="B11196" t="s">
        <v>22794</v>
      </c>
    </row>
    <row r="11197" spans="1:2">
      <c r="A11197">
        <v>16243</v>
      </c>
      <c r="B11197" t="s">
        <v>22795</v>
      </c>
    </row>
    <row r="11198" spans="1:2">
      <c r="A11198">
        <v>16244</v>
      </c>
      <c r="B11198" t="s">
        <v>22796</v>
      </c>
    </row>
    <row r="11199" spans="1:2">
      <c r="A11199">
        <v>16245</v>
      </c>
      <c r="B11199" t="s">
        <v>22797</v>
      </c>
    </row>
    <row r="11200" spans="1:2">
      <c r="A11200">
        <v>16246</v>
      </c>
      <c r="B11200" t="s">
        <v>22798</v>
      </c>
    </row>
    <row r="11201" spans="1:2">
      <c r="A11201">
        <v>16247</v>
      </c>
      <c r="B11201" t="s">
        <v>22799</v>
      </c>
    </row>
    <row r="11202" spans="1:2">
      <c r="A11202">
        <v>16248</v>
      </c>
      <c r="B11202" t="s">
        <v>22800</v>
      </c>
    </row>
    <row r="11203" spans="1:2">
      <c r="A11203">
        <v>16249</v>
      </c>
      <c r="B11203" t="s">
        <v>22801</v>
      </c>
    </row>
    <row r="11204" spans="1:2">
      <c r="A11204">
        <v>16250</v>
      </c>
      <c r="B11204" t="s">
        <v>22802</v>
      </c>
    </row>
    <row r="11205" spans="1:2">
      <c r="A11205">
        <v>16251</v>
      </c>
      <c r="B11205" t="s">
        <v>22803</v>
      </c>
    </row>
    <row r="11206" spans="1:2">
      <c r="A11206">
        <v>16252</v>
      </c>
      <c r="B11206" t="s">
        <v>22804</v>
      </c>
    </row>
    <row r="11207" spans="1:2">
      <c r="A11207">
        <v>16253</v>
      </c>
      <c r="B11207" t="s">
        <v>22805</v>
      </c>
    </row>
    <row r="11208" spans="1:2">
      <c r="A11208">
        <v>16254</v>
      </c>
      <c r="B11208" t="s">
        <v>22806</v>
      </c>
    </row>
    <row r="11209" spans="1:2">
      <c r="A11209">
        <v>16255</v>
      </c>
      <c r="B11209" t="s">
        <v>22807</v>
      </c>
    </row>
    <row r="11210" spans="1:2">
      <c r="A11210">
        <v>16256</v>
      </c>
      <c r="B11210" t="s">
        <v>22808</v>
      </c>
    </row>
    <row r="11211" spans="1:2">
      <c r="A11211">
        <v>16257</v>
      </c>
      <c r="B11211" t="s">
        <v>22809</v>
      </c>
    </row>
    <row r="11212" spans="1:2">
      <c r="A11212">
        <v>16258</v>
      </c>
      <c r="B11212" t="s">
        <v>22810</v>
      </c>
    </row>
    <row r="11213" spans="1:2">
      <c r="A11213">
        <v>16259</v>
      </c>
      <c r="B11213" t="s">
        <v>22811</v>
      </c>
    </row>
    <row r="11214" spans="1:2">
      <c r="A11214">
        <v>16260</v>
      </c>
      <c r="B11214" t="s">
        <v>22812</v>
      </c>
    </row>
    <row r="11215" spans="1:2">
      <c r="A11215">
        <v>16261</v>
      </c>
      <c r="B11215" t="s">
        <v>22813</v>
      </c>
    </row>
    <row r="11216" spans="1:2">
      <c r="A11216">
        <v>16262</v>
      </c>
      <c r="B11216" t="s">
        <v>22814</v>
      </c>
    </row>
    <row r="11217" spans="1:2">
      <c r="A11217">
        <v>16263</v>
      </c>
      <c r="B11217" t="s">
        <v>22815</v>
      </c>
    </row>
    <row r="11218" spans="1:2">
      <c r="A11218">
        <v>16264</v>
      </c>
      <c r="B11218" t="s">
        <v>22816</v>
      </c>
    </row>
    <row r="11219" spans="1:2">
      <c r="A11219">
        <v>16265</v>
      </c>
      <c r="B11219" t="s">
        <v>22817</v>
      </c>
    </row>
    <row r="11220" spans="1:2">
      <c r="A11220">
        <v>16266</v>
      </c>
      <c r="B11220" t="s">
        <v>22818</v>
      </c>
    </row>
    <row r="11221" spans="1:2">
      <c r="A11221">
        <v>16267</v>
      </c>
      <c r="B11221" t="s">
        <v>22819</v>
      </c>
    </row>
    <row r="11222" spans="1:2">
      <c r="A11222">
        <v>16268</v>
      </c>
      <c r="B11222" t="s">
        <v>688</v>
      </c>
    </row>
    <row r="11223" spans="1:2">
      <c r="A11223">
        <v>16269</v>
      </c>
      <c r="B11223" t="s">
        <v>22820</v>
      </c>
    </row>
    <row r="11224" spans="1:2">
      <c r="A11224">
        <v>16270</v>
      </c>
      <c r="B11224" t="s">
        <v>22821</v>
      </c>
    </row>
    <row r="11225" spans="1:2">
      <c r="A11225">
        <v>16271</v>
      </c>
      <c r="B11225" t="s">
        <v>22822</v>
      </c>
    </row>
    <row r="11226" spans="1:2">
      <c r="A11226">
        <v>16272</v>
      </c>
      <c r="B11226" t="s">
        <v>22823</v>
      </c>
    </row>
    <row r="11227" spans="1:2">
      <c r="A11227">
        <v>16273</v>
      </c>
      <c r="B11227" t="s">
        <v>22824</v>
      </c>
    </row>
    <row r="11228" spans="1:2">
      <c r="A11228">
        <v>16274</v>
      </c>
      <c r="B11228" t="s">
        <v>22825</v>
      </c>
    </row>
    <row r="11229" spans="1:2">
      <c r="A11229">
        <v>16275</v>
      </c>
      <c r="B11229" t="s">
        <v>22826</v>
      </c>
    </row>
    <row r="11230" spans="1:2">
      <c r="A11230">
        <v>16276</v>
      </c>
      <c r="B11230" t="s">
        <v>22827</v>
      </c>
    </row>
    <row r="11231" spans="1:2">
      <c r="A11231">
        <v>16277</v>
      </c>
      <c r="B11231" t="s">
        <v>22828</v>
      </c>
    </row>
    <row r="11232" spans="1:2">
      <c r="A11232">
        <v>16278</v>
      </c>
      <c r="B11232" t="s">
        <v>22829</v>
      </c>
    </row>
    <row r="11233" spans="1:2">
      <c r="A11233">
        <v>16279</v>
      </c>
      <c r="B11233" t="s">
        <v>22830</v>
      </c>
    </row>
    <row r="11234" spans="1:2">
      <c r="A11234">
        <v>16280</v>
      </c>
      <c r="B11234" t="s">
        <v>711</v>
      </c>
    </row>
    <row r="11235" spans="1:2">
      <c r="A11235">
        <v>16281</v>
      </c>
      <c r="B11235" t="s">
        <v>22831</v>
      </c>
    </row>
    <row r="11236" spans="1:2">
      <c r="A11236">
        <v>16282</v>
      </c>
      <c r="B11236" t="s">
        <v>22832</v>
      </c>
    </row>
    <row r="11237" spans="1:2">
      <c r="A11237">
        <v>16283</v>
      </c>
      <c r="B11237" t="s">
        <v>22833</v>
      </c>
    </row>
    <row r="11238" spans="1:2">
      <c r="A11238">
        <v>16284</v>
      </c>
      <c r="B11238" t="s">
        <v>22834</v>
      </c>
    </row>
    <row r="11239" spans="1:2">
      <c r="A11239">
        <v>16285</v>
      </c>
      <c r="B11239" t="s">
        <v>22835</v>
      </c>
    </row>
    <row r="11240" spans="1:2">
      <c r="A11240">
        <v>16286</v>
      </c>
      <c r="B11240" t="s">
        <v>22836</v>
      </c>
    </row>
    <row r="11241" spans="1:2">
      <c r="A11241">
        <v>16287</v>
      </c>
      <c r="B11241" t="s">
        <v>22837</v>
      </c>
    </row>
    <row r="11242" spans="1:2">
      <c r="A11242">
        <v>16288</v>
      </c>
      <c r="B11242" t="s">
        <v>22838</v>
      </c>
    </row>
    <row r="11243" spans="1:2">
      <c r="A11243">
        <v>16289</v>
      </c>
      <c r="B11243" t="s">
        <v>22839</v>
      </c>
    </row>
    <row r="11244" spans="1:2">
      <c r="A11244">
        <v>16290</v>
      </c>
      <c r="B11244" t="s">
        <v>22840</v>
      </c>
    </row>
    <row r="11245" spans="1:2">
      <c r="A11245">
        <v>16291</v>
      </c>
      <c r="B11245" t="s">
        <v>22841</v>
      </c>
    </row>
    <row r="11246" spans="1:2">
      <c r="A11246">
        <v>16292</v>
      </c>
      <c r="B11246" t="s">
        <v>22842</v>
      </c>
    </row>
    <row r="11247" spans="1:2">
      <c r="A11247">
        <v>16293</v>
      </c>
      <c r="B11247" t="s">
        <v>22843</v>
      </c>
    </row>
    <row r="11248" spans="1:2">
      <c r="A11248">
        <v>16294</v>
      </c>
      <c r="B11248" t="s">
        <v>22844</v>
      </c>
    </row>
    <row r="11249" spans="1:2">
      <c r="A11249">
        <v>16295</v>
      </c>
      <c r="B11249" t="s">
        <v>22845</v>
      </c>
    </row>
    <row r="11250" spans="1:2">
      <c r="A11250">
        <v>16296</v>
      </c>
      <c r="B11250" t="s">
        <v>22846</v>
      </c>
    </row>
    <row r="11251" spans="1:2">
      <c r="A11251">
        <v>16297</v>
      </c>
      <c r="B11251" t="s">
        <v>22847</v>
      </c>
    </row>
    <row r="11252" spans="1:2">
      <c r="A11252">
        <v>16298</v>
      </c>
      <c r="B11252" t="s">
        <v>22848</v>
      </c>
    </row>
    <row r="11253" spans="1:2">
      <c r="A11253">
        <v>16299</v>
      </c>
      <c r="B11253" t="s">
        <v>22849</v>
      </c>
    </row>
    <row r="11254" spans="1:2">
      <c r="A11254">
        <v>16300</v>
      </c>
      <c r="B11254" t="s">
        <v>22850</v>
      </c>
    </row>
    <row r="11255" spans="1:2">
      <c r="A11255">
        <v>16301</v>
      </c>
      <c r="B11255" t="s">
        <v>22851</v>
      </c>
    </row>
    <row r="11256" spans="1:2">
      <c r="A11256">
        <v>16302</v>
      </c>
      <c r="B11256" t="s">
        <v>22852</v>
      </c>
    </row>
    <row r="11257" spans="1:2">
      <c r="A11257">
        <v>16303</v>
      </c>
      <c r="B11257" t="s">
        <v>22853</v>
      </c>
    </row>
    <row r="11258" spans="1:2">
      <c r="A11258">
        <v>16304</v>
      </c>
      <c r="B11258" t="s">
        <v>22854</v>
      </c>
    </row>
    <row r="11259" spans="1:2">
      <c r="A11259">
        <v>16305</v>
      </c>
      <c r="B11259" t="s">
        <v>22855</v>
      </c>
    </row>
    <row r="11260" spans="1:2">
      <c r="A11260">
        <v>16306</v>
      </c>
      <c r="B11260" t="s">
        <v>22856</v>
      </c>
    </row>
    <row r="11261" spans="1:2">
      <c r="A11261">
        <v>16307</v>
      </c>
      <c r="B11261" t="s">
        <v>22857</v>
      </c>
    </row>
    <row r="11262" spans="1:2">
      <c r="A11262">
        <v>16308</v>
      </c>
      <c r="B11262" t="s">
        <v>22858</v>
      </c>
    </row>
    <row r="11263" spans="1:2">
      <c r="A11263">
        <v>16309</v>
      </c>
      <c r="B11263" t="s">
        <v>22859</v>
      </c>
    </row>
    <row r="11264" spans="1:2">
      <c r="A11264">
        <v>16310</v>
      </c>
      <c r="B11264" t="s">
        <v>22860</v>
      </c>
    </row>
    <row r="11265" spans="1:2">
      <c r="A11265">
        <v>16311</v>
      </c>
      <c r="B11265" t="s">
        <v>22861</v>
      </c>
    </row>
    <row r="11266" spans="1:2">
      <c r="A11266">
        <v>16312</v>
      </c>
      <c r="B11266" t="s">
        <v>22862</v>
      </c>
    </row>
    <row r="11267" spans="1:2">
      <c r="A11267">
        <v>16313</v>
      </c>
      <c r="B11267" t="s">
        <v>22863</v>
      </c>
    </row>
    <row r="11268" spans="1:2">
      <c r="A11268">
        <v>16314</v>
      </c>
      <c r="B11268" t="s">
        <v>22864</v>
      </c>
    </row>
    <row r="11269" spans="1:2">
      <c r="A11269">
        <v>16315</v>
      </c>
      <c r="B11269" t="s">
        <v>22865</v>
      </c>
    </row>
    <row r="11270" spans="1:2">
      <c r="A11270">
        <v>16316</v>
      </c>
      <c r="B11270" t="s">
        <v>22866</v>
      </c>
    </row>
    <row r="11271" spans="1:2">
      <c r="A11271">
        <v>16317</v>
      </c>
      <c r="B11271" t="s">
        <v>22867</v>
      </c>
    </row>
    <row r="11272" spans="1:2">
      <c r="A11272">
        <v>16318</v>
      </c>
      <c r="B11272" t="s">
        <v>22868</v>
      </c>
    </row>
    <row r="11273" spans="1:2">
      <c r="A11273">
        <v>16319</v>
      </c>
      <c r="B11273" t="s">
        <v>22869</v>
      </c>
    </row>
    <row r="11274" spans="1:2">
      <c r="A11274">
        <v>16320</v>
      </c>
      <c r="B11274" t="s">
        <v>22870</v>
      </c>
    </row>
    <row r="11275" spans="1:2">
      <c r="A11275">
        <v>16321</v>
      </c>
      <c r="B11275" t="s">
        <v>22871</v>
      </c>
    </row>
    <row r="11276" spans="1:2">
      <c r="A11276">
        <v>16322</v>
      </c>
      <c r="B11276" t="s">
        <v>22872</v>
      </c>
    </row>
    <row r="11277" spans="1:2">
      <c r="A11277">
        <v>16323</v>
      </c>
      <c r="B11277" t="s">
        <v>22873</v>
      </c>
    </row>
    <row r="11278" spans="1:2">
      <c r="A11278">
        <v>16324</v>
      </c>
      <c r="B11278" t="s">
        <v>22874</v>
      </c>
    </row>
    <row r="11279" spans="1:2">
      <c r="A11279">
        <v>16325</v>
      </c>
      <c r="B11279" t="s">
        <v>22875</v>
      </c>
    </row>
    <row r="11280" spans="1:2">
      <c r="A11280">
        <v>16326</v>
      </c>
      <c r="B11280" t="s">
        <v>22876</v>
      </c>
    </row>
    <row r="11281" spans="1:2">
      <c r="A11281">
        <v>16327</v>
      </c>
      <c r="B11281" t="s">
        <v>22877</v>
      </c>
    </row>
    <row r="11282" spans="1:2">
      <c r="A11282">
        <v>16328</v>
      </c>
      <c r="B11282" t="s">
        <v>22878</v>
      </c>
    </row>
    <row r="11283" spans="1:2">
      <c r="A11283">
        <v>16329</v>
      </c>
      <c r="B11283" t="s">
        <v>22879</v>
      </c>
    </row>
    <row r="11284" spans="1:2">
      <c r="A11284">
        <v>16330</v>
      </c>
      <c r="B11284" t="s">
        <v>22880</v>
      </c>
    </row>
    <row r="11285" spans="1:2">
      <c r="A11285">
        <v>16331</v>
      </c>
      <c r="B11285" t="s">
        <v>22881</v>
      </c>
    </row>
    <row r="11286" spans="1:2">
      <c r="A11286">
        <v>16332</v>
      </c>
      <c r="B11286" t="s">
        <v>22882</v>
      </c>
    </row>
    <row r="11287" spans="1:2">
      <c r="A11287">
        <v>16333</v>
      </c>
      <c r="B11287" t="s">
        <v>22883</v>
      </c>
    </row>
    <row r="11288" spans="1:2">
      <c r="A11288">
        <v>16334</v>
      </c>
      <c r="B11288" t="s">
        <v>22884</v>
      </c>
    </row>
    <row r="11289" spans="1:2">
      <c r="A11289">
        <v>16335</v>
      </c>
      <c r="B11289" t="s">
        <v>22885</v>
      </c>
    </row>
    <row r="11290" spans="1:2">
      <c r="A11290">
        <v>16336</v>
      </c>
      <c r="B11290" t="s">
        <v>22886</v>
      </c>
    </row>
    <row r="11291" spans="1:2">
      <c r="A11291">
        <v>16337</v>
      </c>
      <c r="B11291" t="s">
        <v>22887</v>
      </c>
    </row>
    <row r="11292" spans="1:2">
      <c r="A11292">
        <v>16338</v>
      </c>
      <c r="B11292" t="s">
        <v>22888</v>
      </c>
    </row>
    <row r="11293" spans="1:2">
      <c r="A11293">
        <v>16339</v>
      </c>
      <c r="B11293" t="s">
        <v>22889</v>
      </c>
    </row>
    <row r="11294" spans="1:2">
      <c r="A11294">
        <v>16340</v>
      </c>
      <c r="B11294" t="s">
        <v>22890</v>
      </c>
    </row>
    <row r="11295" spans="1:2">
      <c r="A11295">
        <v>16341</v>
      </c>
      <c r="B11295" t="s">
        <v>22891</v>
      </c>
    </row>
    <row r="11296" spans="1:2">
      <c r="A11296">
        <v>16342</v>
      </c>
      <c r="B11296" t="s">
        <v>22892</v>
      </c>
    </row>
    <row r="11297" spans="1:2">
      <c r="A11297">
        <v>16343</v>
      </c>
      <c r="B11297" t="s">
        <v>22893</v>
      </c>
    </row>
    <row r="11298" spans="1:2">
      <c r="A11298">
        <v>16344</v>
      </c>
      <c r="B11298" t="s">
        <v>22894</v>
      </c>
    </row>
    <row r="11299" spans="1:2">
      <c r="A11299">
        <v>16345</v>
      </c>
      <c r="B11299" t="s">
        <v>22895</v>
      </c>
    </row>
    <row r="11300" spans="1:2">
      <c r="A11300">
        <v>16346</v>
      </c>
      <c r="B11300" t="s">
        <v>22896</v>
      </c>
    </row>
    <row r="11301" spans="1:2">
      <c r="A11301">
        <v>16347</v>
      </c>
      <c r="B11301" t="s">
        <v>22897</v>
      </c>
    </row>
    <row r="11302" spans="1:2">
      <c r="A11302">
        <v>16348</v>
      </c>
      <c r="B11302" t="s">
        <v>22898</v>
      </c>
    </row>
    <row r="11303" spans="1:2">
      <c r="A11303">
        <v>16349</v>
      </c>
      <c r="B11303" t="s">
        <v>22899</v>
      </c>
    </row>
    <row r="11304" spans="1:2">
      <c r="A11304">
        <v>16350</v>
      </c>
      <c r="B11304" t="s">
        <v>22900</v>
      </c>
    </row>
    <row r="11305" spans="1:2">
      <c r="A11305">
        <v>16351</v>
      </c>
      <c r="B11305" t="s">
        <v>22901</v>
      </c>
    </row>
    <row r="11306" spans="1:2">
      <c r="A11306">
        <v>16352</v>
      </c>
      <c r="B11306" t="s">
        <v>22902</v>
      </c>
    </row>
    <row r="11307" spans="1:2">
      <c r="A11307">
        <v>16353</v>
      </c>
      <c r="B11307" t="s">
        <v>22903</v>
      </c>
    </row>
    <row r="11308" spans="1:2">
      <c r="A11308">
        <v>16354</v>
      </c>
      <c r="B11308" t="s">
        <v>22904</v>
      </c>
    </row>
    <row r="11309" spans="1:2">
      <c r="A11309">
        <v>16355</v>
      </c>
      <c r="B11309" t="s">
        <v>22905</v>
      </c>
    </row>
    <row r="11310" spans="1:2">
      <c r="A11310">
        <v>16356</v>
      </c>
      <c r="B11310" t="s">
        <v>22906</v>
      </c>
    </row>
    <row r="11311" spans="1:2">
      <c r="A11311">
        <v>16357</v>
      </c>
      <c r="B11311" t="s">
        <v>22907</v>
      </c>
    </row>
    <row r="11312" spans="1:2">
      <c r="A11312">
        <v>16358</v>
      </c>
      <c r="B11312" t="s">
        <v>22908</v>
      </c>
    </row>
    <row r="11313" spans="1:2">
      <c r="A11313">
        <v>16359</v>
      </c>
      <c r="B11313" t="s">
        <v>22909</v>
      </c>
    </row>
    <row r="11314" spans="1:2">
      <c r="A11314">
        <v>16360</v>
      </c>
      <c r="B11314" t="s">
        <v>22910</v>
      </c>
    </row>
    <row r="11315" spans="1:2">
      <c r="A11315">
        <v>16361</v>
      </c>
      <c r="B11315" s="6">
        <v>0.33611111111111114</v>
      </c>
    </row>
    <row r="11316" spans="1:2">
      <c r="A11316">
        <v>16362</v>
      </c>
      <c r="B11316" t="s">
        <v>22911</v>
      </c>
    </row>
    <row r="11317" spans="1:2">
      <c r="A11317">
        <v>16363</v>
      </c>
      <c r="B11317" t="s">
        <v>22912</v>
      </c>
    </row>
    <row r="11318" spans="1:2">
      <c r="A11318">
        <v>16364</v>
      </c>
      <c r="B11318" t="s">
        <v>22913</v>
      </c>
    </row>
    <row r="11319" spans="1:2">
      <c r="A11319">
        <v>16365</v>
      </c>
      <c r="B11319" t="s">
        <v>22914</v>
      </c>
    </row>
    <row r="11320" spans="1:2">
      <c r="A11320">
        <v>16366</v>
      </c>
      <c r="B11320" t="s">
        <v>22915</v>
      </c>
    </row>
    <row r="11321" spans="1:2">
      <c r="A11321">
        <v>16367</v>
      </c>
      <c r="B11321" t="s">
        <v>22916</v>
      </c>
    </row>
    <row r="11322" spans="1:2">
      <c r="A11322">
        <v>16368</v>
      </c>
      <c r="B11322" t="s">
        <v>22917</v>
      </c>
    </row>
    <row r="11323" spans="1:2">
      <c r="A11323">
        <v>16369</v>
      </c>
      <c r="B11323" t="s">
        <v>22918</v>
      </c>
    </row>
    <row r="11324" spans="1:2">
      <c r="A11324">
        <v>16370</v>
      </c>
      <c r="B11324" t="s">
        <v>22919</v>
      </c>
    </row>
    <row r="11325" spans="1:2">
      <c r="A11325">
        <v>16371</v>
      </c>
      <c r="B11325" t="s">
        <v>22920</v>
      </c>
    </row>
    <row r="11326" spans="1:2">
      <c r="A11326">
        <v>16372</v>
      </c>
      <c r="B11326" t="s">
        <v>22921</v>
      </c>
    </row>
    <row r="11327" spans="1:2">
      <c r="A11327">
        <v>16373</v>
      </c>
      <c r="B11327" t="s">
        <v>22922</v>
      </c>
    </row>
    <row r="11328" spans="1:2">
      <c r="A11328">
        <v>16374</v>
      </c>
      <c r="B11328" t="s">
        <v>22923</v>
      </c>
    </row>
    <row r="11329" spans="1:2">
      <c r="A11329">
        <v>16375</v>
      </c>
      <c r="B11329" t="s">
        <v>22924</v>
      </c>
    </row>
    <row r="11330" spans="1:2">
      <c r="A11330">
        <v>16376</v>
      </c>
      <c r="B11330" t="s">
        <v>22925</v>
      </c>
    </row>
    <row r="11331" spans="1:2">
      <c r="A11331">
        <v>16377</v>
      </c>
      <c r="B11331" t="s">
        <v>22926</v>
      </c>
    </row>
    <row r="11332" spans="1:2">
      <c r="A11332">
        <v>16378</v>
      </c>
      <c r="B11332" t="s">
        <v>22927</v>
      </c>
    </row>
    <row r="11333" spans="1:2">
      <c r="A11333">
        <v>16379</v>
      </c>
      <c r="B11333" t="s">
        <v>22928</v>
      </c>
    </row>
    <row r="11334" spans="1:2">
      <c r="A11334">
        <v>16380</v>
      </c>
      <c r="B11334" t="s">
        <v>22929</v>
      </c>
    </row>
    <row r="11335" spans="1:2">
      <c r="A11335">
        <v>16381</v>
      </c>
      <c r="B11335" t="s">
        <v>22930</v>
      </c>
    </row>
    <row r="11336" spans="1:2">
      <c r="A11336">
        <v>16382</v>
      </c>
      <c r="B11336" t="s">
        <v>22931</v>
      </c>
    </row>
    <row r="11337" spans="1:2">
      <c r="A11337">
        <v>16383</v>
      </c>
      <c r="B11337" t="s">
        <v>22932</v>
      </c>
    </row>
    <row r="11338" spans="1:2">
      <c r="A11338">
        <v>16384</v>
      </c>
      <c r="B11338" t="s">
        <v>22933</v>
      </c>
    </row>
    <row r="11339" spans="1:2">
      <c r="A11339">
        <v>16385</v>
      </c>
      <c r="B11339" t="s">
        <v>22934</v>
      </c>
    </row>
    <row r="11340" spans="1:2">
      <c r="A11340">
        <v>16386</v>
      </c>
      <c r="B11340" t="s">
        <v>22935</v>
      </c>
    </row>
    <row r="11341" spans="1:2">
      <c r="A11341">
        <v>16387</v>
      </c>
      <c r="B11341" t="s">
        <v>22936</v>
      </c>
    </row>
    <row r="11342" spans="1:2">
      <c r="A11342">
        <v>16388</v>
      </c>
      <c r="B11342" t="s">
        <v>22937</v>
      </c>
    </row>
    <row r="11343" spans="1:2">
      <c r="A11343">
        <v>16389</v>
      </c>
      <c r="B11343" t="s">
        <v>22938</v>
      </c>
    </row>
    <row r="11344" spans="1:2">
      <c r="A11344">
        <v>16390</v>
      </c>
      <c r="B11344" t="s">
        <v>22939</v>
      </c>
    </row>
    <row r="11345" spans="1:2">
      <c r="A11345">
        <v>16391</v>
      </c>
      <c r="B11345" t="s">
        <v>22940</v>
      </c>
    </row>
    <row r="11346" spans="1:2">
      <c r="A11346">
        <v>16392</v>
      </c>
      <c r="B11346" t="s">
        <v>22941</v>
      </c>
    </row>
    <row r="11347" spans="1:2">
      <c r="A11347">
        <v>16393</v>
      </c>
      <c r="B11347" t="s">
        <v>22942</v>
      </c>
    </row>
    <row r="11348" spans="1:2">
      <c r="A11348">
        <v>16394</v>
      </c>
      <c r="B11348" t="s">
        <v>22943</v>
      </c>
    </row>
    <row r="11349" spans="1:2">
      <c r="A11349">
        <v>16395</v>
      </c>
      <c r="B11349" t="s">
        <v>22944</v>
      </c>
    </row>
    <row r="11350" spans="1:2">
      <c r="A11350">
        <v>16396</v>
      </c>
      <c r="B11350" t="s">
        <v>22945</v>
      </c>
    </row>
    <row r="11351" spans="1:2">
      <c r="A11351">
        <v>16397</v>
      </c>
      <c r="B11351" t="s">
        <v>22946</v>
      </c>
    </row>
    <row r="11352" spans="1:2">
      <c r="A11352">
        <v>16398</v>
      </c>
      <c r="B11352" t="s">
        <v>22947</v>
      </c>
    </row>
    <row r="11353" spans="1:2">
      <c r="A11353">
        <v>16399</v>
      </c>
      <c r="B11353" t="s">
        <v>22948</v>
      </c>
    </row>
    <row r="11354" spans="1:2">
      <c r="A11354">
        <v>16400</v>
      </c>
      <c r="B11354" t="s">
        <v>22949</v>
      </c>
    </row>
    <row r="11355" spans="1:2">
      <c r="A11355">
        <v>16401</v>
      </c>
      <c r="B11355" t="s">
        <v>22950</v>
      </c>
    </row>
    <row r="11356" spans="1:2">
      <c r="A11356">
        <v>16402</v>
      </c>
      <c r="B11356">
        <v>890</v>
      </c>
    </row>
    <row r="11357" spans="1:2">
      <c r="A11357">
        <v>16403</v>
      </c>
      <c r="B11357" t="s">
        <v>22951</v>
      </c>
    </row>
    <row r="11358" spans="1:2">
      <c r="A11358">
        <v>16404</v>
      </c>
      <c r="B11358" t="s">
        <v>22952</v>
      </c>
    </row>
    <row r="11359" spans="1:2">
      <c r="A11359">
        <v>16405</v>
      </c>
      <c r="B11359" t="s">
        <v>22953</v>
      </c>
    </row>
    <row r="11360" spans="1:2">
      <c r="A11360">
        <v>16406</v>
      </c>
      <c r="B11360" t="s">
        <v>22954</v>
      </c>
    </row>
    <row r="11361" spans="1:2">
      <c r="A11361">
        <v>16407</v>
      </c>
      <c r="B11361" t="s">
        <v>22955</v>
      </c>
    </row>
    <row r="11362" spans="1:2">
      <c r="A11362">
        <v>16408</v>
      </c>
      <c r="B11362" t="s">
        <v>22956</v>
      </c>
    </row>
    <row r="11363" spans="1:2">
      <c r="A11363">
        <v>16409</v>
      </c>
      <c r="B11363" t="s">
        <v>22957</v>
      </c>
    </row>
    <row r="11364" spans="1:2">
      <c r="A11364">
        <v>16410</v>
      </c>
      <c r="B11364" t="s">
        <v>22958</v>
      </c>
    </row>
    <row r="11365" spans="1:2">
      <c r="A11365">
        <v>16411</v>
      </c>
      <c r="B11365" t="s">
        <v>22959</v>
      </c>
    </row>
    <row r="11366" spans="1:2">
      <c r="A11366">
        <v>16412</v>
      </c>
      <c r="B11366" t="s">
        <v>22960</v>
      </c>
    </row>
    <row r="11367" spans="1:2">
      <c r="A11367">
        <v>16413</v>
      </c>
      <c r="B11367" t="s">
        <v>22961</v>
      </c>
    </row>
    <row r="11368" spans="1:2">
      <c r="A11368">
        <v>16414</v>
      </c>
      <c r="B11368" t="s">
        <v>22962</v>
      </c>
    </row>
    <row r="11369" spans="1:2">
      <c r="A11369">
        <v>16415</v>
      </c>
      <c r="B11369" t="s">
        <v>22963</v>
      </c>
    </row>
    <row r="11370" spans="1:2">
      <c r="A11370">
        <v>16416</v>
      </c>
      <c r="B11370" t="s">
        <v>22964</v>
      </c>
    </row>
    <row r="11371" spans="1:2">
      <c r="A11371">
        <v>16417</v>
      </c>
      <c r="B11371" t="s">
        <v>22965</v>
      </c>
    </row>
    <row r="11372" spans="1:2">
      <c r="A11372">
        <v>16418</v>
      </c>
      <c r="B11372" t="s">
        <v>22966</v>
      </c>
    </row>
    <row r="11373" spans="1:2">
      <c r="A11373">
        <v>16419</v>
      </c>
      <c r="B11373" t="s">
        <v>22967</v>
      </c>
    </row>
    <row r="11374" spans="1:2">
      <c r="A11374">
        <v>16420</v>
      </c>
      <c r="B11374" t="s">
        <v>22968</v>
      </c>
    </row>
    <row r="11375" spans="1:2">
      <c r="A11375">
        <v>16421</v>
      </c>
      <c r="B11375" t="s">
        <v>22969</v>
      </c>
    </row>
    <row r="11376" spans="1:2">
      <c r="A11376">
        <v>16422</v>
      </c>
      <c r="B11376" t="s">
        <v>22970</v>
      </c>
    </row>
    <row r="11377" spans="1:2">
      <c r="A11377">
        <v>16423</v>
      </c>
      <c r="B11377" t="s">
        <v>22971</v>
      </c>
    </row>
    <row r="11378" spans="1:2">
      <c r="A11378">
        <v>16424</v>
      </c>
      <c r="B11378">
        <v>303</v>
      </c>
    </row>
    <row r="11379" spans="1:2">
      <c r="A11379">
        <v>16425</v>
      </c>
      <c r="B11379" t="s">
        <v>22972</v>
      </c>
    </row>
    <row r="11380" spans="1:2">
      <c r="A11380">
        <v>16426</v>
      </c>
      <c r="B11380" t="s">
        <v>22973</v>
      </c>
    </row>
    <row r="11381" spans="1:2">
      <c r="A11381">
        <v>16427</v>
      </c>
      <c r="B11381" t="s">
        <v>22974</v>
      </c>
    </row>
    <row r="11382" spans="1:2">
      <c r="A11382">
        <v>16428</v>
      </c>
      <c r="B11382" t="s">
        <v>22975</v>
      </c>
    </row>
    <row r="11383" spans="1:2">
      <c r="A11383">
        <v>16429</v>
      </c>
      <c r="B11383" t="s">
        <v>22976</v>
      </c>
    </row>
    <row r="11384" spans="1:2">
      <c r="A11384">
        <v>16430</v>
      </c>
      <c r="B11384" t="s">
        <v>22977</v>
      </c>
    </row>
    <row r="11385" spans="1:2">
      <c r="A11385">
        <v>16431</v>
      </c>
      <c r="B11385" t="s">
        <v>22978</v>
      </c>
    </row>
    <row r="11386" spans="1:2">
      <c r="A11386">
        <v>16432</v>
      </c>
      <c r="B11386" t="s">
        <v>22979</v>
      </c>
    </row>
    <row r="11387" spans="1:2">
      <c r="A11387">
        <v>16433</v>
      </c>
      <c r="B11387" t="s">
        <v>22980</v>
      </c>
    </row>
    <row r="11388" spans="1:2">
      <c r="A11388">
        <v>16434</v>
      </c>
      <c r="B11388" t="s">
        <v>22981</v>
      </c>
    </row>
    <row r="11389" spans="1:2">
      <c r="A11389">
        <v>16435</v>
      </c>
      <c r="B11389" t="s">
        <v>22982</v>
      </c>
    </row>
    <row r="11390" spans="1:2">
      <c r="A11390">
        <v>16436</v>
      </c>
      <c r="B11390" t="s">
        <v>22983</v>
      </c>
    </row>
    <row r="11391" spans="1:2">
      <c r="A11391">
        <v>16437</v>
      </c>
      <c r="B11391" t="s">
        <v>22984</v>
      </c>
    </row>
    <row r="11392" spans="1:2">
      <c r="A11392">
        <v>16438</v>
      </c>
      <c r="B11392" t="s">
        <v>22985</v>
      </c>
    </row>
    <row r="11393" spans="1:2">
      <c r="A11393">
        <v>16439</v>
      </c>
      <c r="B11393" t="s">
        <v>22986</v>
      </c>
    </row>
    <row r="11394" spans="1:2">
      <c r="A11394">
        <v>16440</v>
      </c>
      <c r="B11394" t="s">
        <v>22987</v>
      </c>
    </row>
    <row r="11395" spans="1:2">
      <c r="A11395">
        <v>16441</v>
      </c>
      <c r="B11395" t="s">
        <v>1845</v>
      </c>
    </row>
    <row r="11396" spans="1:2">
      <c r="A11396">
        <v>16442</v>
      </c>
      <c r="B11396" t="s">
        <v>22988</v>
      </c>
    </row>
    <row r="11397" spans="1:2">
      <c r="A11397">
        <v>16443</v>
      </c>
      <c r="B11397" t="s">
        <v>22989</v>
      </c>
    </row>
    <row r="11398" spans="1:2">
      <c r="A11398">
        <v>16444</v>
      </c>
      <c r="B11398" t="s">
        <v>22990</v>
      </c>
    </row>
    <row r="11399" spans="1:2">
      <c r="A11399">
        <v>16445</v>
      </c>
      <c r="B11399" t="s">
        <v>22991</v>
      </c>
    </row>
    <row r="11400" spans="1:2">
      <c r="A11400">
        <v>16446</v>
      </c>
      <c r="B11400" t="s">
        <v>22992</v>
      </c>
    </row>
    <row r="11401" spans="1:2">
      <c r="A11401">
        <v>16447</v>
      </c>
      <c r="B11401" t="s">
        <v>22993</v>
      </c>
    </row>
    <row r="11402" spans="1:2">
      <c r="A11402">
        <v>16448</v>
      </c>
      <c r="B11402" t="s">
        <v>22994</v>
      </c>
    </row>
    <row r="11403" spans="1:2">
      <c r="A11403">
        <v>16449</v>
      </c>
      <c r="B11403" t="s">
        <v>22995</v>
      </c>
    </row>
    <row r="11404" spans="1:2">
      <c r="A11404">
        <v>16450</v>
      </c>
      <c r="B11404" t="s">
        <v>22996</v>
      </c>
    </row>
    <row r="11405" spans="1:2">
      <c r="A11405">
        <v>16451</v>
      </c>
      <c r="B11405" t="s">
        <v>1006</v>
      </c>
    </row>
    <row r="11406" spans="1:2">
      <c r="A11406">
        <v>16452</v>
      </c>
      <c r="B11406" t="s">
        <v>22997</v>
      </c>
    </row>
    <row r="11407" spans="1:2">
      <c r="A11407">
        <v>16453</v>
      </c>
      <c r="B11407" t="s">
        <v>22998</v>
      </c>
    </row>
    <row r="11408" spans="1:2">
      <c r="A11408">
        <v>16454</v>
      </c>
      <c r="B11408" t="s">
        <v>22999</v>
      </c>
    </row>
    <row r="11409" spans="1:2">
      <c r="A11409">
        <v>16455</v>
      </c>
      <c r="B11409" t="s">
        <v>23000</v>
      </c>
    </row>
    <row r="11410" spans="1:2">
      <c r="A11410">
        <v>16456</v>
      </c>
      <c r="B11410" t="s">
        <v>23001</v>
      </c>
    </row>
    <row r="11411" spans="1:2">
      <c r="A11411">
        <v>16457</v>
      </c>
      <c r="B11411" t="s">
        <v>23002</v>
      </c>
    </row>
    <row r="11412" spans="1:2">
      <c r="A11412">
        <v>16458</v>
      </c>
      <c r="B11412" t="s">
        <v>23003</v>
      </c>
    </row>
    <row r="11413" spans="1:2">
      <c r="A11413">
        <v>16459</v>
      </c>
      <c r="B11413" t="s">
        <v>23004</v>
      </c>
    </row>
    <row r="11414" spans="1:2">
      <c r="A11414">
        <v>16460</v>
      </c>
      <c r="B11414" t="s">
        <v>23005</v>
      </c>
    </row>
    <row r="11415" spans="1:2">
      <c r="A11415">
        <v>16461</v>
      </c>
      <c r="B11415" t="s">
        <v>23006</v>
      </c>
    </row>
    <row r="11416" spans="1:2">
      <c r="A11416">
        <v>16462</v>
      </c>
      <c r="B11416" t="s">
        <v>23007</v>
      </c>
    </row>
    <row r="11417" spans="1:2">
      <c r="A11417">
        <v>16463</v>
      </c>
      <c r="B11417" t="s">
        <v>23008</v>
      </c>
    </row>
    <row r="11418" spans="1:2">
      <c r="A11418">
        <v>16464</v>
      </c>
      <c r="B11418" t="s">
        <v>23009</v>
      </c>
    </row>
    <row r="11419" spans="1:2">
      <c r="A11419">
        <v>16465</v>
      </c>
      <c r="B11419" t="s">
        <v>23010</v>
      </c>
    </row>
    <row r="11420" spans="1:2">
      <c r="A11420">
        <v>16466</v>
      </c>
      <c r="B11420" t="s">
        <v>23011</v>
      </c>
    </row>
    <row r="11421" spans="1:2">
      <c r="A11421">
        <v>16467</v>
      </c>
      <c r="B11421" t="s">
        <v>23012</v>
      </c>
    </row>
    <row r="11422" spans="1:2">
      <c r="A11422">
        <v>16468</v>
      </c>
      <c r="B11422" t="s">
        <v>23013</v>
      </c>
    </row>
    <row r="11423" spans="1:2">
      <c r="A11423">
        <v>16469</v>
      </c>
      <c r="B11423" t="s">
        <v>23014</v>
      </c>
    </row>
    <row r="11424" spans="1:2">
      <c r="A11424">
        <v>16470</v>
      </c>
      <c r="B11424" t="s">
        <v>23015</v>
      </c>
    </row>
    <row r="11425" spans="1:2">
      <c r="A11425">
        <v>16471</v>
      </c>
      <c r="B11425" t="s">
        <v>23016</v>
      </c>
    </row>
    <row r="11426" spans="1:2">
      <c r="A11426">
        <v>16472</v>
      </c>
      <c r="B11426" t="s">
        <v>23017</v>
      </c>
    </row>
    <row r="11427" spans="1:2">
      <c r="A11427">
        <v>16473</v>
      </c>
      <c r="B11427" t="s">
        <v>23018</v>
      </c>
    </row>
    <row r="11428" spans="1:2">
      <c r="A11428">
        <v>16474</v>
      </c>
      <c r="B11428" t="s">
        <v>23019</v>
      </c>
    </row>
    <row r="11429" spans="1:2">
      <c r="A11429">
        <v>16475</v>
      </c>
      <c r="B11429" t="s">
        <v>23020</v>
      </c>
    </row>
    <row r="11430" spans="1:2">
      <c r="A11430">
        <v>16476</v>
      </c>
      <c r="B11430" t="s">
        <v>23021</v>
      </c>
    </row>
    <row r="11431" spans="1:2">
      <c r="A11431">
        <v>16477</v>
      </c>
      <c r="B11431" t="s">
        <v>23022</v>
      </c>
    </row>
    <row r="11432" spans="1:2">
      <c r="A11432">
        <v>16478</v>
      </c>
      <c r="B11432" t="s">
        <v>23023</v>
      </c>
    </row>
    <row r="11433" spans="1:2">
      <c r="A11433">
        <v>16479</v>
      </c>
      <c r="B11433" t="s">
        <v>23024</v>
      </c>
    </row>
    <row r="11434" spans="1:2">
      <c r="A11434">
        <v>16480</v>
      </c>
      <c r="B11434" t="s">
        <v>23025</v>
      </c>
    </row>
    <row r="11435" spans="1:2">
      <c r="A11435">
        <v>16481</v>
      </c>
      <c r="B11435" t="s">
        <v>23026</v>
      </c>
    </row>
    <row r="11436" spans="1:2">
      <c r="A11436">
        <v>16482</v>
      </c>
      <c r="B11436" t="s">
        <v>23027</v>
      </c>
    </row>
    <row r="11437" spans="1:2">
      <c r="A11437">
        <v>16483</v>
      </c>
      <c r="B11437" t="s">
        <v>23028</v>
      </c>
    </row>
    <row r="11438" spans="1:2">
      <c r="A11438">
        <v>16484</v>
      </c>
      <c r="B11438" t="s">
        <v>23029</v>
      </c>
    </row>
    <row r="11439" spans="1:2">
      <c r="A11439">
        <v>16485</v>
      </c>
      <c r="B11439" t="s">
        <v>23030</v>
      </c>
    </row>
    <row r="11440" spans="1:2">
      <c r="A11440">
        <v>16486</v>
      </c>
      <c r="B11440" t="s">
        <v>23031</v>
      </c>
    </row>
    <row r="11441" spans="1:2">
      <c r="A11441">
        <v>16487</v>
      </c>
      <c r="B11441" t="s">
        <v>23032</v>
      </c>
    </row>
    <row r="11442" spans="1:2">
      <c r="A11442">
        <v>16488</v>
      </c>
      <c r="B11442" t="s">
        <v>23033</v>
      </c>
    </row>
    <row r="11443" spans="1:2">
      <c r="A11443">
        <v>16489</v>
      </c>
      <c r="B11443" t="s">
        <v>23034</v>
      </c>
    </row>
    <row r="11444" spans="1:2">
      <c r="A11444">
        <v>16490</v>
      </c>
      <c r="B11444" t="s">
        <v>23035</v>
      </c>
    </row>
    <row r="11445" spans="1:2">
      <c r="A11445">
        <v>16491</v>
      </c>
      <c r="B11445" t="s">
        <v>23036</v>
      </c>
    </row>
    <row r="11446" spans="1:2">
      <c r="A11446">
        <v>16492</v>
      </c>
      <c r="B11446" t="s">
        <v>23037</v>
      </c>
    </row>
    <row r="11447" spans="1:2">
      <c r="A11447">
        <v>16493</v>
      </c>
      <c r="B11447" t="s">
        <v>23038</v>
      </c>
    </row>
    <row r="11448" spans="1:2">
      <c r="A11448">
        <v>16494</v>
      </c>
      <c r="B11448" t="s">
        <v>23039</v>
      </c>
    </row>
    <row r="11449" spans="1:2">
      <c r="A11449">
        <v>16495</v>
      </c>
      <c r="B11449" t="s">
        <v>23040</v>
      </c>
    </row>
    <row r="11450" spans="1:2">
      <c r="A11450">
        <v>16496</v>
      </c>
      <c r="B11450" t="s">
        <v>23041</v>
      </c>
    </row>
    <row r="11451" spans="1:2">
      <c r="A11451">
        <v>16497</v>
      </c>
      <c r="B11451" t="s">
        <v>23042</v>
      </c>
    </row>
    <row r="11452" spans="1:2">
      <c r="A11452">
        <v>16498</v>
      </c>
      <c r="B11452" t="s">
        <v>23043</v>
      </c>
    </row>
    <row r="11453" spans="1:2">
      <c r="A11453">
        <v>16499</v>
      </c>
      <c r="B11453" t="s">
        <v>23044</v>
      </c>
    </row>
    <row r="11454" spans="1:2">
      <c r="A11454">
        <v>16500</v>
      </c>
      <c r="B11454" t="s">
        <v>23045</v>
      </c>
    </row>
    <row r="11455" spans="1:2">
      <c r="A11455">
        <v>16501</v>
      </c>
      <c r="B11455" t="s">
        <v>23046</v>
      </c>
    </row>
    <row r="11456" spans="1:2">
      <c r="A11456">
        <v>16502</v>
      </c>
      <c r="B11456" t="s">
        <v>23047</v>
      </c>
    </row>
    <row r="11457" spans="1:2">
      <c r="A11457">
        <v>16503</v>
      </c>
      <c r="B11457" t="s">
        <v>23048</v>
      </c>
    </row>
    <row r="11458" spans="1:2">
      <c r="A11458">
        <v>16504</v>
      </c>
      <c r="B11458" t="s">
        <v>23049</v>
      </c>
    </row>
    <row r="11459" spans="1:2">
      <c r="A11459">
        <v>16505</v>
      </c>
      <c r="B11459" t="s">
        <v>23050</v>
      </c>
    </row>
    <row r="11460" spans="1:2">
      <c r="A11460">
        <v>16506</v>
      </c>
      <c r="B11460" t="s">
        <v>23051</v>
      </c>
    </row>
    <row r="11461" spans="1:2">
      <c r="A11461">
        <v>16507</v>
      </c>
      <c r="B11461" t="s">
        <v>23052</v>
      </c>
    </row>
    <row r="11462" spans="1:2">
      <c r="A11462">
        <v>16508</v>
      </c>
      <c r="B11462" t="s">
        <v>23053</v>
      </c>
    </row>
    <row r="11463" spans="1:2">
      <c r="A11463">
        <v>16509</v>
      </c>
      <c r="B11463" t="s">
        <v>23054</v>
      </c>
    </row>
    <row r="11464" spans="1:2">
      <c r="A11464">
        <v>16510</v>
      </c>
      <c r="B11464" t="s">
        <v>23055</v>
      </c>
    </row>
    <row r="11465" spans="1:2">
      <c r="A11465">
        <v>16511</v>
      </c>
      <c r="B11465" t="s">
        <v>23056</v>
      </c>
    </row>
    <row r="11466" spans="1:2">
      <c r="A11466">
        <v>16512</v>
      </c>
      <c r="B11466" t="s">
        <v>23057</v>
      </c>
    </row>
    <row r="11467" spans="1:2">
      <c r="A11467">
        <v>16513</v>
      </c>
      <c r="B11467" t="s">
        <v>23058</v>
      </c>
    </row>
    <row r="11468" spans="1:2">
      <c r="A11468">
        <v>16514</v>
      </c>
      <c r="B11468" t="s">
        <v>23059</v>
      </c>
    </row>
    <row r="11469" spans="1:2">
      <c r="A11469">
        <v>16515</v>
      </c>
      <c r="B11469" t="s">
        <v>23060</v>
      </c>
    </row>
    <row r="11470" spans="1:2">
      <c r="A11470">
        <v>16516</v>
      </c>
      <c r="B11470" t="s">
        <v>23061</v>
      </c>
    </row>
    <row r="11471" spans="1:2">
      <c r="A11471">
        <v>16517</v>
      </c>
      <c r="B11471" t="s">
        <v>23062</v>
      </c>
    </row>
    <row r="11472" spans="1:2">
      <c r="A11472">
        <v>16518</v>
      </c>
      <c r="B11472" t="s">
        <v>23063</v>
      </c>
    </row>
    <row r="11473" spans="1:2">
      <c r="A11473">
        <v>16519</v>
      </c>
      <c r="B11473" t="s">
        <v>23064</v>
      </c>
    </row>
    <row r="11474" spans="1:2">
      <c r="A11474">
        <v>16520</v>
      </c>
      <c r="B11474" t="s">
        <v>23065</v>
      </c>
    </row>
    <row r="11475" spans="1:2">
      <c r="A11475">
        <v>16521</v>
      </c>
      <c r="B11475" t="s">
        <v>23066</v>
      </c>
    </row>
    <row r="11476" spans="1:2">
      <c r="A11476">
        <v>16522</v>
      </c>
      <c r="B11476" t="s">
        <v>23067</v>
      </c>
    </row>
    <row r="11477" spans="1:2">
      <c r="A11477">
        <v>16523</v>
      </c>
      <c r="B11477" t="s">
        <v>23068</v>
      </c>
    </row>
    <row r="11478" spans="1:2">
      <c r="A11478">
        <v>16524</v>
      </c>
      <c r="B11478" t="s">
        <v>23069</v>
      </c>
    </row>
    <row r="11479" spans="1:2">
      <c r="A11479">
        <v>16525</v>
      </c>
      <c r="B11479" t="s">
        <v>23070</v>
      </c>
    </row>
    <row r="11480" spans="1:2">
      <c r="A11480">
        <v>16526</v>
      </c>
      <c r="B11480" s="2">
        <v>40586</v>
      </c>
    </row>
    <row r="11481" spans="1:2">
      <c r="A11481">
        <v>16527</v>
      </c>
      <c r="B11481" t="s">
        <v>23071</v>
      </c>
    </row>
    <row r="11482" spans="1:2">
      <c r="A11482">
        <v>16528</v>
      </c>
      <c r="B11482" t="s">
        <v>23072</v>
      </c>
    </row>
    <row r="11483" spans="1:2">
      <c r="A11483">
        <v>16529</v>
      </c>
      <c r="B11483" t="s">
        <v>23073</v>
      </c>
    </row>
    <row r="11484" spans="1:2">
      <c r="A11484">
        <v>16530</v>
      </c>
      <c r="B11484" t="s">
        <v>23074</v>
      </c>
    </row>
    <row r="11485" spans="1:2">
      <c r="A11485">
        <v>16531</v>
      </c>
      <c r="B11485" t="s">
        <v>23075</v>
      </c>
    </row>
    <row r="11486" spans="1:2">
      <c r="A11486">
        <v>16532</v>
      </c>
      <c r="B11486" t="s">
        <v>23076</v>
      </c>
    </row>
    <row r="11487" spans="1:2">
      <c r="A11487">
        <v>16533</v>
      </c>
      <c r="B11487" t="s">
        <v>23077</v>
      </c>
    </row>
    <row r="11488" spans="1:2">
      <c r="A11488">
        <v>16534</v>
      </c>
      <c r="B11488" t="s">
        <v>23078</v>
      </c>
    </row>
    <row r="11489" spans="1:2">
      <c r="A11489">
        <v>16535</v>
      </c>
      <c r="B11489" t="s">
        <v>23079</v>
      </c>
    </row>
    <row r="11490" spans="1:2">
      <c r="A11490">
        <v>16536</v>
      </c>
      <c r="B11490" t="s">
        <v>23080</v>
      </c>
    </row>
    <row r="11491" spans="1:2">
      <c r="A11491">
        <v>16537</v>
      </c>
      <c r="B11491" t="s">
        <v>23081</v>
      </c>
    </row>
    <row r="11492" spans="1:2">
      <c r="A11492">
        <v>16538</v>
      </c>
      <c r="B11492" t="s">
        <v>23082</v>
      </c>
    </row>
    <row r="11493" spans="1:2">
      <c r="A11493">
        <v>16539</v>
      </c>
      <c r="B11493" t="s">
        <v>23083</v>
      </c>
    </row>
    <row r="11494" spans="1:2">
      <c r="A11494">
        <v>16540</v>
      </c>
      <c r="B11494" t="s">
        <v>23084</v>
      </c>
    </row>
    <row r="11495" spans="1:2">
      <c r="A11495">
        <v>16541</v>
      </c>
      <c r="B11495" t="s">
        <v>23085</v>
      </c>
    </row>
    <row r="11496" spans="1:2">
      <c r="A11496">
        <v>16542</v>
      </c>
      <c r="B11496" t="s">
        <v>23086</v>
      </c>
    </row>
    <row r="11497" spans="1:2">
      <c r="A11497">
        <v>16543</v>
      </c>
      <c r="B11497" t="s">
        <v>23087</v>
      </c>
    </row>
    <row r="11498" spans="1:2">
      <c r="A11498">
        <v>16544</v>
      </c>
      <c r="B11498" t="s">
        <v>23088</v>
      </c>
    </row>
    <row r="11499" spans="1:2">
      <c r="A11499">
        <v>16545</v>
      </c>
      <c r="B11499" t="s">
        <v>23089</v>
      </c>
    </row>
    <row r="11500" spans="1:2">
      <c r="A11500">
        <v>16546</v>
      </c>
      <c r="B11500" t="s">
        <v>23090</v>
      </c>
    </row>
    <row r="11501" spans="1:2">
      <c r="A11501">
        <v>16547</v>
      </c>
      <c r="B11501" t="s">
        <v>23091</v>
      </c>
    </row>
    <row r="11502" spans="1:2">
      <c r="A11502">
        <v>16548</v>
      </c>
      <c r="B11502" t="s">
        <v>23092</v>
      </c>
    </row>
    <row r="11503" spans="1:2">
      <c r="A11503">
        <v>16549</v>
      </c>
      <c r="B11503" t="s">
        <v>23093</v>
      </c>
    </row>
    <row r="11504" spans="1:2">
      <c r="A11504">
        <v>16550</v>
      </c>
      <c r="B11504" t="s">
        <v>23094</v>
      </c>
    </row>
    <row r="11505" spans="1:2">
      <c r="A11505">
        <v>16551</v>
      </c>
      <c r="B11505" t="s">
        <v>23095</v>
      </c>
    </row>
    <row r="11506" spans="1:2">
      <c r="A11506">
        <v>16552</v>
      </c>
      <c r="B11506" t="s">
        <v>23096</v>
      </c>
    </row>
    <row r="11507" spans="1:2">
      <c r="A11507">
        <v>16553</v>
      </c>
      <c r="B11507" t="s">
        <v>23097</v>
      </c>
    </row>
    <row r="11508" spans="1:2">
      <c r="A11508">
        <v>16554</v>
      </c>
      <c r="B11508" t="s">
        <v>23098</v>
      </c>
    </row>
    <row r="11509" spans="1:2">
      <c r="A11509">
        <v>16555</v>
      </c>
      <c r="B11509" t="s">
        <v>23099</v>
      </c>
    </row>
    <row r="11510" spans="1:2">
      <c r="A11510">
        <v>16556</v>
      </c>
      <c r="B11510" t="s">
        <v>340</v>
      </c>
    </row>
    <row r="11511" spans="1:2">
      <c r="A11511">
        <v>16557</v>
      </c>
      <c r="B11511" t="s">
        <v>23100</v>
      </c>
    </row>
    <row r="11512" spans="1:2">
      <c r="A11512">
        <v>16558</v>
      </c>
      <c r="B11512" t="s">
        <v>23101</v>
      </c>
    </row>
    <row r="11513" spans="1:2">
      <c r="A11513">
        <v>16559</v>
      </c>
      <c r="B11513" t="s">
        <v>23102</v>
      </c>
    </row>
    <row r="11514" spans="1:2">
      <c r="A11514">
        <v>16560</v>
      </c>
      <c r="B11514" t="s">
        <v>23103</v>
      </c>
    </row>
    <row r="11515" spans="1:2">
      <c r="A11515">
        <v>16561</v>
      </c>
      <c r="B11515" t="s">
        <v>23104</v>
      </c>
    </row>
    <row r="11516" spans="1:2">
      <c r="A11516">
        <v>16562</v>
      </c>
      <c r="B11516" t="s">
        <v>23105</v>
      </c>
    </row>
    <row r="11517" spans="1:2">
      <c r="A11517">
        <v>16563</v>
      </c>
      <c r="B11517" t="s">
        <v>23106</v>
      </c>
    </row>
    <row r="11518" spans="1:2">
      <c r="A11518">
        <v>16564</v>
      </c>
      <c r="B11518" t="s">
        <v>23107</v>
      </c>
    </row>
    <row r="11519" spans="1:2">
      <c r="A11519">
        <v>16565</v>
      </c>
      <c r="B11519" t="s">
        <v>23108</v>
      </c>
    </row>
    <row r="11520" spans="1:2">
      <c r="A11520">
        <v>16566</v>
      </c>
      <c r="B11520" t="s">
        <v>23109</v>
      </c>
    </row>
    <row r="11521" spans="1:2">
      <c r="A11521">
        <v>16567</v>
      </c>
      <c r="B11521" t="s">
        <v>23110</v>
      </c>
    </row>
    <row r="11522" spans="1:2">
      <c r="A11522">
        <v>16568</v>
      </c>
      <c r="B11522" t="s">
        <v>23111</v>
      </c>
    </row>
    <row r="11523" spans="1:2">
      <c r="A11523">
        <v>16569</v>
      </c>
      <c r="B11523" t="s">
        <v>23112</v>
      </c>
    </row>
    <row r="11524" spans="1:2">
      <c r="A11524">
        <v>16570</v>
      </c>
      <c r="B11524" t="s">
        <v>651</v>
      </c>
    </row>
    <row r="11525" spans="1:2">
      <c r="A11525">
        <v>16571</v>
      </c>
      <c r="B11525" t="s">
        <v>23113</v>
      </c>
    </row>
    <row r="11526" spans="1:2">
      <c r="A11526">
        <v>16572</v>
      </c>
      <c r="B11526" t="s">
        <v>23114</v>
      </c>
    </row>
    <row r="11527" spans="1:2">
      <c r="A11527">
        <v>16573</v>
      </c>
      <c r="B11527" t="s">
        <v>23115</v>
      </c>
    </row>
    <row r="11528" spans="1:2">
      <c r="A11528">
        <v>16574</v>
      </c>
      <c r="B11528" t="s">
        <v>23116</v>
      </c>
    </row>
    <row r="11529" spans="1:2">
      <c r="A11529">
        <v>16575</v>
      </c>
      <c r="B11529" t="s">
        <v>23117</v>
      </c>
    </row>
    <row r="11530" spans="1:2">
      <c r="A11530">
        <v>16576</v>
      </c>
      <c r="B11530" t="s">
        <v>23118</v>
      </c>
    </row>
    <row r="11531" spans="1:2">
      <c r="A11531">
        <v>16577</v>
      </c>
      <c r="B11531" t="s">
        <v>23119</v>
      </c>
    </row>
    <row r="11532" spans="1:2">
      <c r="A11532">
        <v>16578</v>
      </c>
      <c r="B11532" t="s">
        <v>23120</v>
      </c>
    </row>
    <row r="11533" spans="1:2">
      <c r="A11533">
        <v>16579</v>
      </c>
      <c r="B11533" t="s">
        <v>23121</v>
      </c>
    </row>
    <row r="11534" spans="1:2">
      <c r="A11534">
        <v>16580</v>
      </c>
      <c r="B11534" t="s">
        <v>23122</v>
      </c>
    </row>
    <row r="11535" spans="1:2">
      <c r="A11535">
        <v>16581</v>
      </c>
      <c r="B11535" t="s">
        <v>23123</v>
      </c>
    </row>
    <row r="11536" spans="1:2">
      <c r="A11536">
        <v>16582</v>
      </c>
      <c r="B11536" t="s">
        <v>23124</v>
      </c>
    </row>
    <row r="11537" spans="1:2">
      <c r="A11537">
        <v>16583</v>
      </c>
      <c r="B11537" t="s">
        <v>23125</v>
      </c>
    </row>
    <row r="11538" spans="1:2">
      <c r="A11538">
        <v>16584</v>
      </c>
      <c r="B11538" t="s">
        <v>23126</v>
      </c>
    </row>
    <row r="11539" spans="1:2">
      <c r="A11539">
        <v>16585</v>
      </c>
      <c r="B11539" t="s">
        <v>23127</v>
      </c>
    </row>
    <row r="11540" spans="1:2">
      <c r="A11540">
        <v>16586</v>
      </c>
      <c r="B11540" t="s">
        <v>23128</v>
      </c>
    </row>
    <row r="11541" spans="1:2">
      <c r="A11541">
        <v>16587</v>
      </c>
      <c r="B11541" t="s">
        <v>23129</v>
      </c>
    </row>
    <row r="11542" spans="1:2">
      <c r="A11542">
        <v>16588</v>
      </c>
      <c r="B11542" t="s">
        <v>23130</v>
      </c>
    </row>
    <row r="11543" spans="1:2">
      <c r="A11543">
        <v>16589</v>
      </c>
      <c r="B11543" t="s">
        <v>23131</v>
      </c>
    </row>
    <row r="11544" spans="1:2">
      <c r="A11544">
        <v>16590</v>
      </c>
      <c r="B11544" t="s">
        <v>23132</v>
      </c>
    </row>
    <row r="11545" spans="1:2">
      <c r="A11545">
        <v>16591</v>
      </c>
      <c r="B11545" t="s">
        <v>23133</v>
      </c>
    </row>
    <row r="11546" spans="1:2">
      <c r="A11546">
        <v>16592</v>
      </c>
      <c r="B11546" t="s">
        <v>23134</v>
      </c>
    </row>
    <row r="11547" spans="1:2">
      <c r="A11547">
        <v>16593</v>
      </c>
      <c r="B11547" t="s">
        <v>23135</v>
      </c>
    </row>
    <row r="11548" spans="1:2">
      <c r="A11548">
        <v>16594</v>
      </c>
      <c r="B11548" t="s">
        <v>23136</v>
      </c>
    </row>
    <row r="11549" spans="1:2">
      <c r="A11549">
        <v>16595</v>
      </c>
      <c r="B11549" t="s">
        <v>23137</v>
      </c>
    </row>
    <row r="11550" spans="1:2">
      <c r="A11550">
        <v>16596</v>
      </c>
      <c r="B11550" t="s">
        <v>23138</v>
      </c>
    </row>
    <row r="11551" spans="1:2">
      <c r="A11551">
        <v>16597</v>
      </c>
      <c r="B11551" t="s">
        <v>23139</v>
      </c>
    </row>
    <row r="11552" spans="1:2">
      <c r="A11552">
        <v>16598</v>
      </c>
      <c r="B11552" t="s">
        <v>23140</v>
      </c>
    </row>
    <row r="11553" spans="1:2">
      <c r="A11553">
        <v>16599</v>
      </c>
      <c r="B11553" t="s">
        <v>23141</v>
      </c>
    </row>
    <row r="11554" spans="1:2">
      <c r="A11554">
        <v>16600</v>
      </c>
      <c r="B11554" t="s">
        <v>23142</v>
      </c>
    </row>
    <row r="11555" spans="1:2">
      <c r="A11555">
        <v>16601</v>
      </c>
      <c r="B11555" t="s">
        <v>23143</v>
      </c>
    </row>
    <row r="11556" spans="1:2">
      <c r="A11556">
        <v>16602</v>
      </c>
      <c r="B11556" t="s">
        <v>23144</v>
      </c>
    </row>
    <row r="11557" spans="1:2">
      <c r="A11557">
        <v>16603</v>
      </c>
      <c r="B11557" t="s">
        <v>23145</v>
      </c>
    </row>
    <row r="11558" spans="1:2">
      <c r="A11558">
        <v>16604</v>
      </c>
      <c r="B11558" t="s">
        <v>23146</v>
      </c>
    </row>
    <row r="11559" spans="1:2">
      <c r="A11559">
        <v>16605</v>
      </c>
      <c r="B11559" t="s">
        <v>23147</v>
      </c>
    </row>
    <row r="11560" spans="1:2">
      <c r="A11560">
        <v>16606</v>
      </c>
      <c r="B11560" t="s">
        <v>23148</v>
      </c>
    </row>
    <row r="11561" spans="1:2">
      <c r="A11561">
        <v>16607</v>
      </c>
      <c r="B11561" t="s">
        <v>23149</v>
      </c>
    </row>
    <row r="11562" spans="1:2">
      <c r="A11562">
        <v>16608</v>
      </c>
      <c r="B11562" t="s">
        <v>23150</v>
      </c>
    </row>
    <row r="11563" spans="1:2">
      <c r="A11563">
        <v>16609</v>
      </c>
      <c r="B11563" t="s">
        <v>23151</v>
      </c>
    </row>
    <row r="11564" spans="1:2">
      <c r="A11564">
        <v>16610</v>
      </c>
      <c r="B11564" t="s">
        <v>23152</v>
      </c>
    </row>
    <row r="11565" spans="1:2">
      <c r="A11565">
        <v>16611</v>
      </c>
      <c r="B11565" t="s">
        <v>23153</v>
      </c>
    </row>
    <row r="11566" spans="1:2">
      <c r="A11566">
        <v>16612</v>
      </c>
      <c r="B11566" t="s">
        <v>23154</v>
      </c>
    </row>
    <row r="11567" spans="1:2">
      <c r="A11567">
        <v>16613</v>
      </c>
      <c r="B11567" t="s">
        <v>23155</v>
      </c>
    </row>
    <row r="11568" spans="1:2">
      <c r="A11568">
        <v>16614</v>
      </c>
      <c r="B11568" t="s">
        <v>23156</v>
      </c>
    </row>
    <row r="11569" spans="1:2">
      <c r="A11569">
        <v>16615</v>
      </c>
      <c r="B11569" t="s">
        <v>23157</v>
      </c>
    </row>
    <row r="11570" spans="1:2">
      <c r="A11570">
        <v>16616</v>
      </c>
      <c r="B11570" t="s">
        <v>23158</v>
      </c>
    </row>
    <row r="11571" spans="1:2">
      <c r="A11571">
        <v>16617</v>
      </c>
      <c r="B11571" t="s">
        <v>23159</v>
      </c>
    </row>
    <row r="11572" spans="1:2">
      <c r="A11572">
        <v>16618</v>
      </c>
      <c r="B11572" t="s">
        <v>23160</v>
      </c>
    </row>
    <row r="11573" spans="1:2">
      <c r="A11573">
        <v>16619</v>
      </c>
      <c r="B11573" t="s">
        <v>2001</v>
      </c>
    </row>
    <row r="11574" spans="1:2">
      <c r="A11574">
        <v>16620</v>
      </c>
      <c r="B11574" t="s">
        <v>23161</v>
      </c>
    </row>
    <row r="11575" spans="1:2">
      <c r="A11575">
        <v>16621</v>
      </c>
      <c r="B11575" t="s">
        <v>23162</v>
      </c>
    </row>
    <row r="11576" spans="1:2">
      <c r="A11576">
        <v>16622</v>
      </c>
      <c r="B11576" t="s">
        <v>23163</v>
      </c>
    </row>
    <row r="11577" spans="1:2">
      <c r="A11577">
        <v>16623</v>
      </c>
      <c r="B11577" t="s">
        <v>23164</v>
      </c>
    </row>
    <row r="11578" spans="1:2">
      <c r="A11578">
        <v>16624</v>
      </c>
      <c r="B11578" t="s">
        <v>23165</v>
      </c>
    </row>
    <row r="11579" spans="1:2">
      <c r="A11579">
        <v>16625</v>
      </c>
      <c r="B11579" t="s">
        <v>23166</v>
      </c>
    </row>
    <row r="11580" spans="1:2">
      <c r="A11580">
        <v>16626</v>
      </c>
      <c r="B11580" t="s">
        <v>23167</v>
      </c>
    </row>
    <row r="11581" spans="1:2">
      <c r="A11581">
        <v>16627</v>
      </c>
      <c r="B11581" t="s">
        <v>23168</v>
      </c>
    </row>
    <row r="11582" spans="1:2">
      <c r="A11582">
        <v>16628</v>
      </c>
      <c r="B11582" t="s">
        <v>23169</v>
      </c>
    </row>
    <row r="11583" spans="1:2">
      <c r="A11583">
        <v>16629</v>
      </c>
      <c r="B11583" t="s">
        <v>23170</v>
      </c>
    </row>
    <row r="11584" spans="1:2">
      <c r="A11584">
        <v>16630</v>
      </c>
      <c r="B11584" t="s">
        <v>23171</v>
      </c>
    </row>
    <row r="11585" spans="1:2">
      <c r="A11585">
        <v>16631</v>
      </c>
      <c r="B11585" t="s">
        <v>23172</v>
      </c>
    </row>
    <row r="11586" spans="1:2">
      <c r="A11586">
        <v>16632</v>
      </c>
      <c r="B11586" t="s">
        <v>23173</v>
      </c>
    </row>
    <row r="11587" spans="1:2">
      <c r="A11587">
        <v>16633</v>
      </c>
      <c r="B11587" t="s">
        <v>23174</v>
      </c>
    </row>
    <row r="11588" spans="1:2">
      <c r="A11588">
        <v>16634</v>
      </c>
      <c r="B11588" t="s">
        <v>23175</v>
      </c>
    </row>
    <row r="11589" spans="1:2">
      <c r="A11589">
        <v>16635</v>
      </c>
      <c r="B11589" t="s">
        <v>23176</v>
      </c>
    </row>
    <row r="11590" spans="1:2">
      <c r="A11590">
        <v>16636</v>
      </c>
      <c r="B11590" t="s">
        <v>23177</v>
      </c>
    </row>
    <row r="11591" spans="1:2">
      <c r="A11591">
        <v>16637</v>
      </c>
      <c r="B11591" t="s">
        <v>23178</v>
      </c>
    </row>
    <row r="11592" spans="1:2">
      <c r="A11592">
        <v>16638</v>
      </c>
      <c r="B11592" t="s">
        <v>23179</v>
      </c>
    </row>
    <row r="11593" spans="1:2">
      <c r="A11593">
        <v>16639</v>
      </c>
      <c r="B11593" t="s">
        <v>23180</v>
      </c>
    </row>
    <row r="11594" spans="1:2">
      <c r="A11594">
        <v>16640</v>
      </c>
      <c r="B11594" t="s">
        <v>23181</v>
      </c>
    </row>
    <row r="11595" spans="1:2">
      <c r="A11595">
        <v>16641</v>
      </c>
      <c r="B11595" t="s">
        <v>23182</v>
      </c>
    </row>
    <row r="11596" spans="1:2">
      <c r="A11596">
        <v>16642</v>
      </c>
      <c r="B11596" t="s">
        <v>23183</v>
      </c>
    </row>
    <row r="11597" spans="1:2">
      <c r="A11597">
        <v>16643</v>
      </c>
      <c r="B11597" t="s">
        <v>23184</v>
      </c>
    </row>
    <row r="11598" spans="1:2">
      <c r="A11598">
        <v>16644</v>
      </c>
      <c r="B11598" t="s">
        <v>23185</v>
      </c>
    </row>
    <row r="11599" spans="1:2">
      <c r="A11599">
        <v>16645</v>
      </c>
      <c r="B11599" t="s">
        <v>23186</v>
      </c>
    </row>
    <row r="11600" spans="1:2">
      <c r="A11600">
        <v>16646</v>
      </c>
      <c r="B11600" t="s">
        <v>23187</v>
      </c>
    </row>
    <row r="11601" spans="1:2">
      <c r="A11601">
        <v>16647</v>
      </c>
      <c r="B11601" t="s">
        <v>23188</v>
      </c>
    </row>
    <row r="11602" spans="1:2">
      <c r="A11602">
        <v>16648</v>
      </c>
      <c r="B11602" t="s">
        <v>23189</v>
      </c>
    </row>
    <row r="11603" spans="1:2">
      <c r="A11603">
        <v>16649</v>
      </c>
      <c r="B11603" t="s">
        <v>23190</v>
      </c>
    </row>
    <row r="11604" spans="1:2">
      <c r="A11604">
        <v>16650</v>
      </c>
      <c r="B11604" t="s">
        <v>23191</v>
      </c>
    </row>
    <row r="11605" spans="1:2">
      <c r="A11605">
        <v>16651</v>
      </c>
      <c r="B11605" t="s">
        <v>23192</v>
      </c>
    </row>
    <row r="11606" spans="1:2">
      <c r="A11606">
        <v>16652</v>
      </c>
      <c r="B11606" t="s">
        <v>23193</v>
      </c>
    </row>
    <row r="11607" spans="1:2">
      <c r="A11607">
        <v>16653</v>
      </c>
      <c r="B11607" t="s">
        <v>23194</v>
      </c>
    </row>
    <row r="11608" spans="1:2">
      <c r="A11608">
        <v>16654</v>
      </c>
      <c r="B11608" t="s">
        <v>1995</v>
      </c>
    </row>
    <row r="11609" spans="1:2">
      <c r="A11609">
        <v>16655</v>
      </c>
      <c r="B11609" t="s">
        <v>23195</v>
      </c>
    </row>
    <row r="11610" spans="1:2">
      <c r="A11610">
        <v>16656</v>
      </c>
      <c r="B11610" t="s">
        <v>23196</v>
      </c>
    </row>
    <row r="11611" spans="1:2">
      <c r="A11611">
        <v>16657</v>
      </c>
      <c r="B11611" t="s">
        <v>23197</v>
      </c>
    </row>
    <row r="11612" spans="1:2">
      <c r="A11612">
        <v>16658</v>
      </c>
      <c r="B11612" t="s">
        <v>23198</v>
      </c>
    </row>
    <row r="11613" spans="1:2">
      <c r="A11613">
        <v>16659</v>
      </c>
      <c r="B11613" t="s">
        <v>23199</v>
      </c>
    </row>
    <row r="11614" spans="1:2">
      <c r="A11614">
        <v>16660</v>
      </c>
      <c r="B11614" t="s">
        <v>23200</v>
      </c>
    </row>
    <row r="11615" spans="1:2">
      <c r="A11615">
        <v>16661</v>
      </c>
      <c r="B11615" t="s">
        <v>23201</v>
      </c>
    </row>
    <row r="11616" spans="1:2">
      <c r="A11616">
        <v>16662</v>
      </c>
      <c r="B11616" t="s">
        <v>23202</v>
      </c>
    </row>
    <row r="11617" spans="1:2">
      <c r="A11617">
        <v>16663</v>
      </c>
      <c r="B11617" t="s">
        <v>23203</v>
      </c>
    </row>
    <row r="11618" spans="1:2">
      <c r="A11618">
        <v>16664</v>
      </c>
      <c r="B11618" t="s">
        <v>23204</v>
      </c>
    </row>
    <row r="11619" spans="1:2">
      <c r="A11619">
        <v>16665</v>
      </c>
      <c r="B11619" t="s">
        <v>23205</v>
      </c>
    </row>
    <row r="11620" spans="1:2">
      <c r="A11620">
        <v>16666</v>
      </c>
      <c r="B11620" t="s">
        <v>23206</v>
      </c>
    </row>
    <row r="11621" spans="1:2">
      <c r="A11621">
        <v>16667</v>
      </c>
      <c r="B11621" t="s">
        <v>23207</v>
      </c>
    </row>
    <row r="11622" spans="1:2">
      <c r="A11622">
        <v>16668</v>
      </c>
      <c r="B11622" t="s">
        <v>23208</v>
      </c>
    </row>
    <row r="11623" spans="1:2">
      <c r="A11623">
        <v>16669</v>
      </c>
      <c r="B11623" t="s">
        <v>23209</v>
      </c>
    </row>
    <row r="11624" spans="1:2">
      <c r="A11624">
        <v>16670</v>
      </c>
      <c r="B11624" t="s">
        <v>23210</v>
      </c>
    </row>
    <row r="11625" spans="1:2">
      <c r="A11625">
        <v>16671</v>
      </c>
      <c r="B11625" t="s">
        <v>23211</v>
      </c>
    </row>
    <row r="11626" spans="1:2">
      <c r="A11626">
        <v>16672</v>
      </c>
      <c r="B11626" t="s">
        <v>23212</v>
      </c>
    </row>
    <row r="11627" spans="1:2">
      <c r="A11627">
        <v>16673</v>
      </c>
      <c r="B11627" t="s">
        <v>23213</v>
      </c>
    </row>
    <row r="11628" spans="1:2">
      <c r="A11628">
        <v>16674</v>
      </c>
      <c r="B11628" t="s">
        <v>23214</v>
      </c>
    </row>
    <row r="11629" spans="1:2">
      <c r="A11629">
        <v>16675</v>
      </c>
      <c r="B11629" t="s">
        <v>23215</v>
      </c>
    </row>
    <row r="11630" spans="1:2">
      <c r="A11630">
        <v>16676</v>
      </c>
      <c r="B11630" t="s">
        <v>23216</v>
      </c>
    </row>
    <row r="11631" spans="1:2">
      <c r="A11631">
        <v>16677</v>
      </c>
      <c r="B11631" t="s">
        <v>23217</v>
      </c>
    </row>
    <row r="11632" spans="1:2">
      <c r="A11632">
        <v>16678</v>
      </c>
      <c r="B11632" t="s">
        <v>23218</v>
      </c>
    </row>
    <row r="11633" spans="1:2">
      <c r="A11633">
        <v>16679</v>
      </c>
      <c r="B11633" t="s">
        <v>23219</v>
      </c>
    </row>
    <row r="11634" spans="1:2">
      <c r="A11634">
        <v>16680</v>
      </c>
      <c r="B11634" t="s">
        <v>23220</v>
      </c>
    </row>
    <row r="11635" spans="1:2">
      <c r="A11635">
        <v>16681</v>
      </c>
      <c r="B11635" t="s">
        <v>23221</v>
      </c>
    </row>
    <row r="11636" spans="1:2">
      <c r="A11636">
        <v>16682</v>
      </c>
      <c r="B11636" t="s">
        <v>23222</v>
      </c>
    </row>
    <row r="11637" spans="1:2">
      <c r="A11637">
        <v>16683</v>
      </c>
      <c r="B11637" t="s">
        <v>23223</v>
      </c>
    </row>
    <row r="11638" spans="1:2">
      <c r="A11638">
        <v>16684</v>
      </c>
      <c r="B11638" t="s">
        <v>23224</v>
      </c>
    </row>
    <row r="11639" spans="1:2">
      <c r="A11639">
        <v>16685</v>
      </c>
      <c r="B11639" t="s">
        <v>23225</v>
      </c>
    </row>
    <row r="11640" spans="1:2">
      <c r="A11640">
        <v>16686</v>
      </c>
      <c r="B11640" t="s">
        <v>23226</v>
      </c>
    </row>
    <row r="11641" spans="1:2">
      <c r="A11641">
        <v>16687</v>
      </c>
      <c r="B11641" t="s">
        <v>23227</v>
      </c>
    </row>
    <row r="11642" spans="1:2">
      <c r="A11642">
        <v>16688</v>
      </c>
      <c r="B11642" t="s">
        <v>23228</v>
      </c>
    </row>
    <row r="11643" spans="1:2">
      <c r="A11643">
        <v>16689</v>
      </c>
      <c r="B11643" t="s">
        <v>23229</v>
      </c>
    </row>
    <row r="11644" spans="1:2">
      <c r="A11644">
        <v>16690</v>
      </c>
      <c r="B11644" t="s">
        <v>23230</v>
      </c>
    </row>
    <row r="11645" spans="1:2">
      <c r="A11645">
        <v>16691</v>
      </c>
      <c r="B11645" t="s">
        <v>23231</v>
      </c>
    </row>
    <row r="11646" spans="1:2">
      <c r="A11646">
        <v>16692</v>
      </c>
      <c r="B11646" t="s">
        <v>23232</v>
      </c>
    </row>
    <row r="11647" spans="1:2">
      <c r="A11647">
        <v>16693</v>
      </c>
      <c r="B11647" t="s">
        <v>23233</v>
      </c>
    </row>
    <row r="11648" spans="1:2">
      <c r="A11648">
        <v>16694</v>
      </c>
      <c r="B11648" t="s">
        <v>23234</v>
      </c>
    </row>
    <row r="11649" spans="1:2">
      <c r="A11649">
        <v>16695</v>
      </c>
      <c r="B11649" t="s">
        <v>23235</v>
      </c>
    </row>
    <row r="11650" spans="1:2">
      <c r="A11650">
        <v>16696</v>
      </c>
      <c r="B11650" t="s">
        <v>23236</v>
      </c>
    </row>
    <row r="11651" spans="1:2">
      <c r="A11651">
        <v>16697</v>
      </c>
      <c r="B11651" t="s">
        <v>23237</v>
      </c>
    </row>
    <row r="11652" spans="1:2">
      <c r="A11652">
        <v>16698</v>
      </c>
      <c r="B11652" t="s">
        <v>23238</v>
      </c>
    </row>
    <row r="11653" spans="1:2">
      <c r="A11653">
        <v>16699</v>
      </c>
      <c r="B11653" t="s">
        <v>23239</v>
      </c>
    </row>
    <row r="11654" spans="1:2">
      <c r="A11654">
        <v>16700</v>
      </c>
      <c r="B11654" t="s">
        <v>23240</v>
      </c>
    </row>
    <row r="11655" spans="1:2">
      <c r="A11655">
        <v>16701</v>
      </c>
      <c r="B11655" t="s">
        <v>23241</v>
      </c>
    </row>
    <row r="11656" spans="1:2">
      <c r="A11656">
        <v>16702</v>
      </c>
      <c r="B11656" t="s">
        <v>23242</v>
      </c>
    </row>
    <row r="11657" spans="1:2">
      <c r="A11657">
        <v>16703</v>
      </c>
      <c r="B11657" t="s">
        <v>23243</v>
      </c>
    </row>
    <row r="11658" spans="1:2">
      <c r="A11658">
        <v>16704</v>
      </c>
      <c r="B11658" t="s">
        <v>23244</v>
      </c>
    </row>
    <row r="11659" spans="1:2">
      <c r="A11659">
        <v>16705</v>
      </c>
      <c r="B11659" s="6">
        <v>0.4826388888888889</v>
      </c>
    </row>
    <row r="11660" spans="1:2">
      <c r="A11660">
        <v>16706</v>
      </c>
      <c r="B11660" t="s">
        <v>421</v>
      </c>
    </row>
    <row r="11661" spans="1:2">
      <c r="A11661">
        <v>16707</v>
      </c>
      <c r="B11661" t="s">
        <v>23245</v>
      </c>
    </row>
    <row r="11662" spans="1:2">
      <c r="A11662">
        <v>16708</v>
      </c>
      <c r="B11662" t="s">
        <v>23246</v>
      </c>
    </row>
    <row r="11663" spans="1:2">
      <c r="A11663">
        <v>16709</v>
      </c>
      <c r="B11663" t="s">
        <v>23247</v>
      </c>
    </row>
    <row r="11664" spans="1:2">
      <c r="A11664">
        <v>16710</v>
      </c>
      <c r="B11664" t="s">
        <v>23248</v>
      </c>
    </row>
    <row r="11665" spans="1:2">
      <c r="A11665">
        <v>16711</v>
      </c>
      <c r="B11665" t="s">
        <v>23249</v>
      </c>
    </row>
    <row r="11666" spans="1:2">
      <c r="A11666">
        <v>16712</v>
      </c>
      <c r="B11666" t="s">
        <v>23250</v>
      </c>
    </row>
    <row r="11667" spans="1:2">
      <c r="A11667">
        <v>16713</v>
      </c>
      <c r="B11667" t="s">
        <v>23251</v>
      </c>
    </row>
    <row r="11668" spans="1:2">
      <c r="A11668">
        <v>16714</v>
      </c>
      <c r="B11668" t="s">
        <v>23252</v>
      </c>
    </row>
    <row r="11669" spans="1:2">
      <c r="A11669">
        <v>16715</v>
      </c>
      <c r="B11669" t="s">
        <v>23253</v>
      </c>
    </row>
    <row r="11670" spans="1:2">
      <c r="A11670">
        <v>16716</v>
      </c>
      <c r="B11670" t="s">
        <v>23254</v>
      </c>
    </row>
    <row r="11671" spans="1:2">
      <c r="A11671">
        <v>16717</v>
      </c>
      <c r="B11671" t="s">
        <v>23255</v>
      </c>
    </row>
    <row r="11672" spans="1:2">
      <c r="A11672">
        <v>16718</v>
      </c>
      <c r="B11672" t="s">
        <v>23256</v>
      </c>
    </row>
    <row r="11673" spans="1:2">
      <c r="A11673">
        <v>16719</v>
      </c>
      <c r="B11673" t="s">
        <v>23257</v>
      </c>
    </row>
    <row r="11674" spans="1:2">
      <c r="A11674">
        <v>16720</v>
      </c>
      <c r="B11674" t="s">
        <v>23258</v>
      </c>
    </row>
    <row r="11675" spans="1:2">
      <c r="A11675">
        <v>16721</v>
      </c>
      <c r="B11675" t="s">
        <v>23259</v>
      </c>
    </row>
    <row r="11676" spans="1:2">
      <c r="A11676">
        <v>16722</v>
      </c>
      <c r="B11676" t="s">
        <v>23260</v>
      </c>
    </row>
    <row r="11677" spans="1:2">
      <c r="A11677">
        <v>16723</v>
      </c>
      <c r="B11677" t="s">
        <v>23261</v>
      </c>
    </row>
    <row r="11678" spans="1:2">
      <c r="A11678">
        <v>16724</v>
      </c>
      <c r="B11678" t="s">
        <v>23262</v>
      </c>
    </row>
    <row r="11679" spans="1:2">
      <c r="A11679">
        <v>16725</v>
      </c>
      <c r="B11679" t="s">
        <v>23263</v>
      </c>
    </row>
    <row r="11680" spans="1:2">
      <c r="A11680">
        <v>16726</v>
      </c>
      <c r="B11680" t="s">
        <v>23264</v>
      </c>
    </row>
    <row r="11681" spans="1:2">
      <c r="A11681">
        <v>16727</v>
      </c>
      <c r="B11681" t="s">
        <v>23265</v>
      </c>
    </row>
    <row r="11682" spans="1:2">
      <c r="A11682">
        <v>16728</v>
      </c>
      <c r="B11682" t="s">
        <v>23266</v>
      </c>
    </row>
    <row r="11683" spans="1:2">
      <c r="A11683">
        <v>16729</v>
      </c>
      <c r="B11683" t="s">
        <v>23267</v>
      </c>
    </row>
    <row r="11684" spans="1:2">
      <c r="A11684">
        <v>16730</v>
      </c>
      <c r="B11684" t="s">
        <v>23268</v>
      </c>
    </row>
    <row r="11685" spans="1:2">
      <c r="A11685">
        <v>16731</v>
      </c>
      <c r="B11685" t="s">
        <v>23269</v>
      </c>
    </row>
    <row r="11686" spans="1:2">
      <c r="A11686">
        <v>16732</v>
      </c>
      <c r="B11686" t="s">
        <v>23270</v>
      </c>
    </row>
    <row r="11687" spans="1:2">
      <c r="A11687">
        <v>16733</v>
      </c>
      <c r="B11687" t="s">
        <v>23271</v>
      </c>
    </row>
    <row r="11688" spans="1:2">
      <c r="A11688">
        <v>16734</v>
      </c>
      <c r="B11688" t="s">
        <v>23272</v>
      </c>
    </row>
    <row r="11689" spans="1:2">
      <c r="A11689">
        <v>16735</v>
      </c>
      <c r="B11689" t="s">
        <v>23273</v>
      </c>
    </row>
    <row r="11690" spans="1:2">
      <c r="A11690">
        <v>16736</v>
      </c>
      <c r="B11690" t="s">
        <v>23274</v>
      </c>
    </row>
    <row r="11691" spans="1:2">
      <c r="A11691">
        <v>16737</v>
      </c>
      <c r="B11691" t="s">
        <v>23275</v>
      </c>
    </row>
    <row r="11692" spans="1:2">
      <c r="A11692">
        <v>16738</v>
      </c>
      <c r="B11692" t="s">
        <v>1114</v>
      </c>
    </row>
    <row r="11693" spans="1:2">
      <c r="A11693">
        <v>16739</v>
      </c>
      <c r="B11693" t="s">
        <v>23276</v>
      </c>
    </row>
    <row r="11694" spans="1:2">
      <c r="A11694">
        <v>16740</v>
      </c>
      <c r="B11694" t="s">
        <v>23277</v>
      </c>
    </row>
    <row r="11695" spans="1:2">
      <c r="A11695">
        <v>16741</v>
      </c>
      <c r="B11695" t="s">
        <v>23278</v>
      </c>
    </row>
    <row r="11696" spans="1:2">
      <c r="A11696">
        <v>16742</v>
      </c>
      <c r="B11696" t="s">
        <v>23279</v>
      </c>
    </row>
    <row r="11697" spans="1:2">
      <c r="A11697">
        <v>16743</v>
      </c>
      <c r="B11697" t="s">
        <v>23280</v>
      </c>
    </row>
    <row r="11698" spans="1:2">
      <c r="A11698">
        <v>16744</v>
      </c>
      <c r="B11698" t="s">
        <v>23281</v>
      </c>
    </row>
    <row r="11699" spans="1:2">
      <c r="A11699">
        <v>16745</v>
      </c>
      <c r="B11699" t="s">
        <v>23282</v>
      </c>
    </row>
    <row r="11700" spans="1:2">
      <c r="A11700">
        <v>16746</v>
      </c>
      <c r="B11700" t="s">
        <v>23283</v>
      </c>
    </row>
    <row r="11701" spans="1:2">
      <c r="A11701">
        <v>16747</v>
      </c>
      <c r="B11701" t="s">
        <v>23284</v>
      </c>
    </row>
    <row r="11702" spans="1:2">
      <c r="A11702">
        <v>16748</v>
      </c>
      <c r="B11702" t="s">
        <v>23285</v>
      </c>
    </row>
    <row r="11703" spans="1:2">
      <c r="A11703">
        <v>16749</v>
      </c>
      <c r="B11703" t="s">
        <v>23286</v>
      </c>
    </row>
    <row r="11704" spans="1:2">
      <c r="A11704">
        <v>16750</v>
      </c>
      <c r="B11704" t="s">
        <v>23287</v>
      </c>
    </row>
    <row r="11705" spans="1:2">
      <c r="A11705">
        <v>16751</v>
      </c>
      <c r="B11705" t="s">
        <v>23288</v>
      </c>
    </row>
    <row r="11706" spans="1:2">
      <c r="A11706">
        <v>16752</v>
      </c>
      <c r="B11706" t="s">
        <v>23289</v>
      </c>
    </row>
    <row r="11707" spans="1:2">
      <c r="A11707">
        <v>16753</v>
      </c>
      <c r="B11707" t="s">
        <v>23290</v>
      </c>
    </row>
    <row r="11708" spans="1:2">
      <c r="A11708">
        <v>16754</v>
      </c>
      <c r="B11708" t="s">
        <v>23291</v>
      </c>
    </row>
    <row r="11709" spans="1:2">
      <c r="A11709">
        <v>16755</v>
      </c>
      <c r="B11709" t="s">
        <v>23292</v>
      </c>
    </row>
    <row r="11710" spans="1:2">
      <c r="A11710">
        <v>16756</v>
      </c>
      <c r="B11710" t="s">
        <v>23293</v>
      </c>
    </row>
    <row r="11711" spans="1:2">
      <c r="A11711">
        <v>16757</v>
      </c>
      <c r="B11711" t="s">
        <v>23294</v>
      </c>
    </row>
    <row r="11712" spans="1:2">
      <c r="A11712">
        <v>16758</v>
      </c>
      <c r="B11712" t="s">
        <v>23295</v>
      </c>
    </row>
    <row r="11713" spans="1:2">
      <c r="A11713">
        <v>16759</v>
      </c>
      <c r="B11713" t="s">
        <v>23296</v>
      </c>
    </row>
    <row r="11714" spans="1:2">
      <c r="A11714">
        <v>16760</v>
      </c>
      <c r="B11714" t="s">
        <v>23297</v>
      </c>
    </row>
    <row r="11715" spans="1:2">
      <c r="A11715">
        <v>16761</v>
      </c>
      <c r="B11715" t="s">
        <v>23298</v>
      </c>
    </row>
    <row r="11716" spans="1:2">
      <c r="A11716">
        <v>16762</v>
      </c>
      <c r="B11716" t="s">
        <v>23299</v>
      </c>
    </row>
    <row r="11717" spans="1:2">
      <c r="A11717">
        <v>16763</v>
      </c>
      <c r="B11717" t="s">
        <v>23300</v>
      </c>
    </row>
    <row r="11718" spans="1:2">
      <c r="A11718">
        <v>16764</v>
      </c>
      <c r="B11718" t="s">
        <v>23301</v>
      </c>
    </row>
    <row r="11719" spans="1:2">
      <c r="A11719">
        <v>16765</v>
      </c>
      <c r="B11719" t="s">
        <v>23302</v>
      </c>
    </row>
    <row r="11720" spans="1:2">
      <c r="A11720">
        <v>16766</v>
      </c>
      <c r="B11720" t="s">
        <v>23303</v>
      </c>
    </row>
    <row r="11721" spans="1:2">
      <c r="A11721">
        <v>16767</v>
      </c>
      <c r="B11721" t="s">
        <v>23304</v>
      </c>
    </row>
    <row r="11722" spans="1:2">
      <c r="A11722">
        <v>16768</v>
      </c>
      <c r="B11722" t="s">
        <v>23305</v>
      </c>
    </row>
    <row r="11723" spans="1:2">
      <c r="A11723">
        <v>16769</v>
      </c>
      <c r="B11723" t="s">
        <v>23306</v>
      </c>
    </row>
    <row r="11724" spans="1:2">
      <c r="A11724">
        <v>16770</v>
      </c>
      <c r="B11724" t="s">
        <v>23307</v>
      </c>
    </row>
    <row r="11725" spans="1:2">
      <c r="A11725">
        <v>16771</v>
      </c>
      <c r="B11725" t="s">
        <v>23308</v>
      </c>
    </row>
    <row r="11726" spans="1:2">
      <c r="A11726">
        <v>16772</v>
      </c>
      <c r="B11726" t="s">
        <v>23309</v>
      </c>
    </row>
    <row r="11727" spans="1:2">
      <c r="A11727">
        <v>16773</v>
      </c>
      <c r="B11727" t="s">
        <v>23310</v>
      </c>
    </row>
    <row r="11728" spans="1:2">
      <c r="A11728">
        <v>16774</v>
      </c>
      <c r="B11728" t="s">
        <v>23311</v>
      </c>
    </row>
    <row r="11729" spans="1:2">
      <c r="A11729">
        <v>16775</v>
      </c>
      <c r="B11729" t="s">
        <v>23312</v>
      </c>
    </row>
    <row r="11730" spans="1:2">
      <c r="A11730">
        <v>16776</v>
      </c>
      <c r="B11730" t="s">
        <v>23313</v>
      </c>
    </row>
    <row r="11731" spans="1:2">
      <c r="A11731">
        <v>16777</v>
      </c>
      <c r="B11731" t="s">
        <v>23314</v>
      </c>
    </row>
    <row r="11732" spans="1:2">
      <c r="A11732">
        <v>16778</v>
      </c>
      <c r="B11732" t="s">
        <v>23315</v>
      </c>
    </row>
    <row r="11733" spans="1:2">
      <c r="A11733">
        <v>16779</v>
      </c>
      <c r="B11733" t="s">
        <v>23316</v>
      </c>
    </row>
    <row r="11734" spans="1:2">
      <c r="A11734">
        <v>16780</v>
      </c>
      <c r="B11734" t="s">
        <v>23317</v>
      </c>
    </row>
    <row r="11735" spans="1:2">
      <c r="A11735">
        <v>16781</v>
      </c>
      <c r="B11735" t="s">
        <v>23318</v>
      </c>
    </row>
    <row r="11736" spans="1:2">
      <c r="A11736">
        <v>16782</v>
      </c>
      <c r="B11736" t="s">
        <v>23319</v>
      </c>
    </row>
    <row r="11737" spans="1:2">
      <c r="A11737">
        <v>16783</v>
      </c>
      <c r="B11737" t="s">
        <v>23320</v>
      </c>
    </row>
    <row r="11738" spans="1:2">
      <c r="A11738">
        <v>16784</v>
      </c>
      <c r="B11738" t="s">
        <v>23321</v>
      </c>
    </row>
    <row r="11739" spans="1:2">
      <c r="A11739">
        <v>16785</v>
      </c>
      <c r="B11739" t="s">
        <v>23322</v>
      </c>
    </row>
    <row r="11740" spans="1:2">
      <c r="A11740">
        <v>16786</v>
      </c>
      <c r="B11740" t="s">
        <v>23323</v>
      </c>
    </row>
    <row r="11741" spans="1:2">
      <c r="A11741">
        <v>16787</v>
      </c>
      <c r="B11741" t="s">
        <v>23324</v>
      </c>
    </row>
    <row r="11742" spans="1:2">
      <c r="A11742">
        <v>16788</v>
      </c>
      <c r="B11742" t="s">
        <v>23325</v>
      </c>
    </row>
    <row r="11743" spans="1:2">
      <c r="A11743">
        <v>16789</v>
      </c>
      <c r="B11743" t="s">
        <v>23326</v>
      </c>
    </row>
    <row r="11744" spans="1:2">
      <c r="A11744">
        <v>16790</v>
      </c>
      <c r="B11744" t="s">
        <v>23327</v>
      </c>
    </row>
    <row r="11745" spans="1:2">
      <c r="A11745">
        <v>16791</v>
      </c>
      <c r="B11745" t="s">
        <v>23328</v>
      </c>
    </row>
    <row r="11746" spans="1:2">
      <c r="A11746">
        <v>16792</v>
      </c>
      <c r="B11746" t="s">
        <v>23329</v>
      </c>
    </row>
    <row r="11747" spans="1:2">
      <c r="A11747">
        <v>16793</v>
      </c>
      <c r="B11747" t="s">
        <v>23330</v>
      </c>
    </row>
    <row r="11748" spans="1:2">
      <c r="A11748">
        <v>16794</v>
      </c>
      <c r="B11748" t="s">
        <v>23331</v>
      </c>
    </row>
    <row r="11749" spans="1:2">
      <c r="A11749">
        <v>16795</v>
      </c>
      <c r="B11749">
        <v>6247</v>
      </c>
    </row>
    <row r="11750" spans="1:2">
      <c r="A11750">
        <v>16796</v>
      </c>
      <c r="B11750" t="s">
        <v>23332</v>
      </c>
    </row>
    <row r="11751" spans="1:2">
      <c r="A11751">
        <v>16797</v>
      </c>
      <c r="B11751" t="s">
        <v>23333</v>
      </c>
    </row>
    <row r="11752" spans="1:2">
      <c r="A11752">
        <v>16798</v>
      </c>
      <c r="B11752" t="s">
        <v>23334</v>
      </c>
    </row>
    <row r="11753" spans="1:2">
      <c r="A11753">
        <v>16799</v>
      </c>
      <c r="B11753" t="s">
        <v>23335</v>
      </c>
    </row>
    <row r="11754" spans="1:2">
      <c r="A11754">
        <v>16800</v>
      </c>
      <c r="B11754" t="s">
        <v>23336</v>
      </c>
    </row>
    <row r="11755" spans="1:2">
      <c r="A11755">
        <v>16801</v>
      </c>
      <c r="B11755" t="s">
        <v>23337</v>
      </c>
    </row>
    <row r="11756" spans="1:2">
      <c r="A11756">
        <v>16802</v>
      </c>
      <c r="B11756" t="s">
        <v>23338</v>
      </c>
    </row>
    <row r="11757" spans="1:2">
      <c r="A11757">
        <v>16803</v>
      </c>
      <c r="B11757" t="s">
        <v>23339</v>
      </c>
    </row>
    <row r="11758" spans="1:2">
      <c r="A11758">
        <v>16804</v>
      </c>
      <c r="B11758" t="s">
        <v>23340</v>
      </c>
    </row>
    <row r="11759" spans="1:2">
      <c r="A11759">
        <v>16805</v>
      </c>
      <c r="B11759" t="s">
        <v>23341</v>
      </c>
    </row>
    <row r="11760" spans="1:2">
      <c r="A11760">
        <v>16806</v>
      </c>
      <c r="B11760" t="s">
        <v>23342</v>
      </c>
    </row>
    <row r="11761" spans="1:2">
      <c r="A11761">
        <v>16807</v>
      </c>
      <c r="B11761" t="s">
        <v>23343</v>
      </c>
    </row>
    <row r="11762" spans="1:2">
      <c r="A11762">
        <v>16808</v>
      </c>
      <c r="B11762" t="s">
        <v>23344</v>
      </c>
    </row>
    <row r="11763" spans="1:2">
      <c r="A11763">
        <v>16809</v>
      </c>
      <c r="B11763" t="s">
        <v>23345</v>
      </c>
    </row>
    <row r="11764" spans="1:2">
      <c r="A11764">
        <v>16810</v>
      </c>
      <c r="B11764" t="s">
        <v>23346</v>
      </c>
    </row>
    <row r="11765" spans="1:2">
      <c r="A11765">
        <v>16811</v>
      </c>
      <c r="B11765" t="s">
        <v>23347</v>
      </c>
    </row>
    <row r="11766" spans="1:2">
      <c r="A11766">
        <v>16812</v>
      </c>
      <c r="B11766" t="s">
        <v>23348</v>
      </c>
    </row>
    <row r="11767" spans="1:2">
      <c r="A11767">
        <v>16813</v>
      </c>
      <c r="B11767" t="s">
        <v>23349</v>
      </c>
    </row>
    <row r="11768" spans="1:2">
      <c r="A11768">
        <v>16814</v>
      </c>
      <c r="B11768" t="s">
        <v>23350</v>
      </c>
    </row>
    <row r="11769" spans="1:2">
      <c r="A11769">
        <v>16815</v>
      </c>
      <c r="B11769" t="s">
        <v>23351</v>
      </c>
    </row>
    <row r="11770" spans="1:2">
      <c r="A11770">
        <v>16816</v>
      </c>
      <c r="B11770" t="s">
        <v>23352</v>
      </c>
    </row>
    <row r="11771" spans="1:2">
      <c r="A11771">
        <v>16817</v>
      </c>
      <c r="B11771" t="s">
        <v>23353</v>
      </c>
    </row>
    <row r="11772" spans="1:2">
      <c r="A11772">
        <v>16818</v>
      </c>
      <c r="B11772" t="s">
        <v>23354</v>
      </c>
    </row>
    <row r="11773" spans="1:2">
      <c r="A11773">
        <v>16819</v>
      </c>
      <c r="B11773" t="s">
        <v>23355</v>
      </c>
    </row>
    <row r="11774" spans="1:2">
      <c r="A11774">
        <v>16820</v>
      </c>
      <c r="B11774" t="s">
        <v>23356</v>
      </c>
    </row>
    <row r="11775" spans="1:2">
      <c r="A11775">
        <v>16821</v>
      </c>
      <c r="B11775" t="s">
        <v>23357</v>
      </c>
    </row>
    <row r="11776" spans="1:2">
      <c r="A11776">
        <v>16822</v>
      </c>
      <c r="B11776" t="s">
        <v>23358</v>
      </c>
    </row>
    <row r="11777" spans="1:2">
      <c r="A11777">
        <v>16823</v>
      </c>
      <c r="B11777" t="s">
        <v>23359</v>
      </c>
    </row>
    <row r="11778" spans="1:2">
      <c r="A11778">
        <v>16824</v>
      </c>
      <c r="B11778" t="s">
        <v>23360</v>
      </c>
    </row>
    <row r="11779" spans="1:2">
      <c r="A11779">
        <v>16825</v>
      </c>
      <c r="B11779" t="s">
        <v>23361</v>
      </c>
    </row>
    <row r="11780" spans="1:2">
      <c r="A11780">
        <v>16826</v>
      </c>
      <c r="B11780" t="s">
        <v>23362</v>
      </c>
    </row>
    <row r="11781" spans="1:2">
      <c r="A11781">
        <v>16827</v>
      </c>
      <c r="B11781" t="s">
        <v>23363</v>
      </c>
    </row>
    <row r="11782" spans="1:2">
      <c r="A11782">
        <v>16828</v>
      </c>
      <c r="B11782" t="s">
        <v>23364</v>
      </c>
    </row>
    <row r="11783" spans="1:2">
      <c r="A11783">
        <v>16829</v>
      </c>
      <c r="B11783" t="s">
        <v>428</v>
      </c>
    </row>
    <row r="11784" spans="1:2">
      <c r="A11784">
        <v>16830</v>
      </c>
      <c r="B11784" t="s">
        <v>23365</v>
      </c>
    </row>
    <row r="11785" spans="1:2">
      <c r="A11785">
        <v>16831</v>
      </c>
      <c r="B11785" t="s">
        <v>23366</v>
      </c>
    </row>
    <row r="11786" spans="1:2">
      <c r="A11786">
        <v>16832</v>
      </c>
      <c r="B11786" t="s">
        <v>23367</v>
      </c>
    </row>
    <row r="11787" spans="1:2">
      <c r="A11787">
        <v>16833</v>
      </c>
      <c r="B11787" t="s">
        <v>23368</v>
      </c>
    </row>
    <row r="11788" spans="1:2">
      <c r="A11788">
        <v>16834</v>
      </c>
      <c r="B11788" t="s">
        <v>23369</v>
      </c>
    </row>
    <row r="11789" spans="1:2">
      <c r="A11789">
        <v>16835</v>
      </c>
      <c r="B11789" t="s">
        <v>23370</v>
      </c>
    </row>
    <row r="11790" spans="1:2">
      <c r="A11790">
        <v>16836</v>
      </c>
      <c r="B11790" t="s">
        <v>23371</v>
      </c>
    </row>
    <row r="11791" spans="1:2">
      <c r="A11791">
        <v>16837</v>
      </c>
      <c r="B11791" t="s">
        <v>23372</v>
      </c>
    </row>
    <row r="11792" spans="1:2">
      <c r="A11792">
        <v>16838</v>
      </c>
      <c r="B11792" t="s">
        <v>23373</v>
      </c>
    </row>
    <row r="11793" spans="1:2">
      <c r="A11793">
        <v>16839</v>
      </c>
      <c r="B11793" t="s">
        <v>23374</v>
      </c>
    </row>
    <row r="11794" spans="1:2">
      <c r="A11794">
        <v>16840</v>
      </c>
      <c r="B11794" t="s">
        <v>23375</v>
      </c>
    </row>
    <row r="11795" spans="1:2">
      <c r="A11795">
        <v>16841</v>
      </c>
      <c r="B11795" t="s">
        <v>23376</v>
      </c>
    </row>
    <row r="11796" spans="1:2">
      <c r="A11796">
        <v>16842</v>
      </c>
      <c r="B11796" t="s">
        <v>23377</v>
      </c>
    </row>
    <row r="11797" spans="1:2">
      <c r="A11797">
        <v>16843</v>
      </c>
      <c r="B11797" t="s">
        <v>23378</v>
      </c>
    </row>
    <row r="11798" spans="1:2">
      <c r="A11798">
        <v>16844</v>
      </c>
      <c r="B11798" t="s">
        <v>23379</v>
      </c>
    </row>
    <row r="11799" spans="1:2">
      <c r="A11799">
        <v>16845</v>
      </c>
      <c r="B11799" t="s">
        <v>23380</v>
      </c>
    </row>
    <row r="11800" spans="1:2">
      <c r="A11800">
        <v>16846</v>
      </c>
      <c r="B11800" t="s">
        <v>23381</v>
      </c>
    </row>
    <row r="11801" spans="1:2">
      <c r="A11801">
        <v>16847</v>
      </c>
      <c r="B11801" t="s">
        <v>23382</v>
      </c>
    </row>
    <row r="11802" spans="1:2">
      <c r="A11802">
        <v>16848</v>
      </c>
      <c r="B11802" t="s">
        <v>23383</v>
      </c>
    </row>
    <row r="11803" spans="1:2">
      <c r="A11803">
        <v>16849</v>
      </c>
      <c r="B11803" t="s">
        <v>23384</v>
      </c>
    </row>
    <row r="11804" spans="1:2">
      <c r="A11804">
        <v>16850</v>
      </c>
      <c r="B11804" t="s">
        <v>23385</v>
      </c>
    </row>
    <row r="11805" spans="1:2">
      <c r="A11805">
        <v>16851</v>
      </c>
      <c r="B11805" t="s">
        <v>23386</v>
      </c>
    </row>
    <row r="11806" spans="1:2">
      <c r="A11806">
        <v>16852</v>
      </c>
      <c r="B11806" t="s">
        <v>23387</v>
      </c>
    </row>
    <row r="11807" spans="1:2">
      <c r="A11807">
        <v>16853</v>
      </c>
      <c r="B11807" t="s">
        <v>23388</v>
      </c>
    </row>
    <row r="11808" spans="1:2">
      <c r="A11808">
        <v>16854</v>
      </c>
      <c r="B11808" t="s">
        <v>23389</v>
      </c>
    </row>
    <row r="11809" spans="1:2">
      <c r="A11809">
        <v>16855</v>
      </c>
      <c r="B11809" t="s">
        <v>23390</v>
      </c>
    </row>
    <row r="11810" spans="1:2">
      <c r="A11810">
        <v>16856</v>
      </c>
      <c r="B11810" t="s">
        <v>23391</v>
      </c>
    </row>
    <row r="11811" spans="1:2">
      <c r="A11811">
        <v>16857</v>
      </c>
      <c r="B11811" t="s">
        <v>23392</v>
      </c>
    </row>
    <row r="11812" spans="1:2">
      <c r="A11812">
        <v>16858</v>
      </c>
      <c r="B11812" t="s">
        <v>23393</v>
      </c>
    </row>
    <row r="11813" spans="1:2">
      <c r="A11813">
        <v>16859</v>
      </c>
      <c r="B11813" t="s">
        <v>23394</v>
      </c>
    </row>
    <row r="11814" spans="1:2">
      <c r="A11814">
        <v>16860</v>
      </c>
      <c r="B11814" t="s">
        <v>23395</v>
      </c>
    </row>
    <row r="11815" spans="1:2">
      <c r="A11815">
        <v>16861</v>
      </c>
      <c r="B11815" t="s">
        <v>23396</v>
      </c>
    </row>
    <row r="11816" spans="1:2">
      <c r="A11816">
        <v>16862</v>
      </c>
      <c r="B11816" t="s">
        <v>23397</v>
      </c>
    </row>
    <row r="11817" spans="1:2">
      <c r="A11817">
        <v>16863</v>
      </c>
      <c r="B11817" t="s">
        <v>23398</v>
      </c>
    </row>
    <row r="11818" spans="1:2">
      <c r="A11818">
        <v>16864</v>
      </c>
      <c r="B11818" t="s">
        <v>23399</v>
      </c>
    </row>
    <row r="11819" spans="1:2">
      <c r="A11819">
        <v>16865</v>
      </c>
      <c r="B11819" t="s">
        <v>23400</v>
      </c>
    </row>
    <row r="11820" spans="1:2">
      <c r="A11820">
        <v>16866</v>
      </c>
      <c r="B11820" t="s">
        <v>23401</v>
      </c>
    </row>
    <row r="11821" spans="1:2">
      <c r="A11821">
        <v>16867</v>
      </c>
      <c r="B11821" t="s">
        <v>23402</v>
      </c>
    </row>
    <row r="11822" spans="1:2">
      <c r="A11822">
        <v>16868</v>
      </c>
      <c r="B11822" t="s">
        <v>23403</v>
      </c>
    </row>
    <row r="11823" spans="1:2">
      <c r="A11823">
        <v>16869</v>
      </c>
      <c r="B11823" t="s">
        <v>23404</v>
      </c>
    </row>
    <row r="11824" spans="1:2">
      <c r="A11824">
        <v>16870</v>
      </c>
      <c r="B11824" t="s">
        <v>23405</v>
      </c>
    </row>
    <row r="11825" spans="1:2">
      <c r="A11825">
        <v>16871</v>
      </c>
      <c r="B11825" t="s">
        <v>23406</v>
      </c>
    </row>
    <row r="11826" spans="1:2">
      <c r="A11826">
        <v>16872</v>
      </c>
      <c r="B11826" t="s">
        <v>23407</v>
      </c>
    </row>
    <row r="11827" spans="1:2">
      <c r="A11827">
        <v>16873</v>
      </c>
      <c r="B11827" t="s">
        <v>23408</v>
      </c>
    </row>
    <row r="11828" spans="1:2">
      <c r="A11828">
        <v>16874</v>
      </c>
      <c r="B11828" t="s">
        <v>23409</v>
      </c>
    </row>
    <row r="11829" spans="1:2">
      <c r="A11829">
        <v>16875</v>
      </c>
      <c r="B11829" t="s">
        <v>23410</v>
      </c>
    </row>
    <row r="11830" spans="1:2">
      <c r="A11830">
        <v>16876</v>
      </c>
      <c r="B11830" t="s">
        <v>23411</v>
      </c>
    </row>
    <row r="11831" spans="1:2">
      <c r="A11831">
        <v>16877</v>
      </c>
      <c r="B11831" t="s">
        <v>23412</v>
      </c>
    </row>
    <row r="11832" spans="1:2">
      <c r="A11832">
        <v>16878</v>
      </c>
      <c r="B11832" t="s">
        <v>23413</v>
      </c>
    </row>
    <row r="11833" spans="1:2">
      <c r="A11833">
        <v>16879</v>
      </c>
      <c r="B11833" t="s">
        <v>23414</v>
      </c>
    </row>
    <row r="11834" spans="1:2">
      <c r="A11834">
        <v>16880</v>
      </c>
      <c r="B11834" t="s">
        <v>23415</v>
      </c>
    </row>
    <row r="11835" spans="1:2">
      <c r="A11835">
        <v>16881</v>
      </c>
      <c r="B11835" t="s">
        <v>23416</v>
      </c>
    </row>
    <row r="11836" spans="1:2">
      <c r="A11836">
        <v>16882</v>
      </c>
      <c r="B11836" t="s">
        <v>23417</v>
      </c>
    </row>
    <row r="11837" spans="1:2">
      <c r="A11837">
        <v>16883</v>
      </c>
      <c r="B11837" t="s">
        <v>23418</v>
      </c>
    </row>
    <row r="11838" spans="1:2">
      <c r="A11838">
        <v>16884</v>
      </c>
      <c r="B11838" t="s">
        <v>23419</v>
      </c>
    </row>
    <row r="11839" spans="1:2">
      <c r="A11839">
        <v>16885</v>
      </c>
      <c r="B11839" t="s">
        <v>23420</v>
      </c>
    </row>
    <row r="11840" spans="1:2">
      <c r="A11840">
        <v>16886</v>
      </c>
      <c r="B11840" t="s">
        <v>23421</v>
      </c>
    </row>
    <row r="11841" spans="1:2">
      <c r="A11841">
        <v>16887</v>
      </c>
      <c r="B11841" t="s">
        <v>23422</v>
      </c>
    </row>
    <row r="11842" spans="1:2">
      <c r="A11842">
        <v>16888</v>
      </c>
      <c r="B11842" t="s">
        <v>23423</v>
      </c>
    </row>
    <row r="11843" spans="1:2">
      <c r="A11843">
        <v>16889</v>
      </c>
      <c r="B11843" t="s">
        <v>23424</v>
      </c>
    </row>
    <row r="11844" spans="1:2">
      <c r="A11844">
        <v>16890</v>
      </c>
      <c r="B11844" t="s">
        <v>23425</v>
      </c>
    </row>
    <row r="11845" spans="1:2">
      <c r="A11845">
        <v>16891</v>
      </c>
      <c r="B11845" t="s">
        <v>23426</v>
      </c>
    </row>
    <row r="11846" spans="1:2">
      <c r="A11846">
        <v>16892</v>
      </c>
      <c r="B11846" t="s">
        <v>23427</v>
      </c>
    </row>
    <row r="11847" spans="1:2">
      <c r="A11847">
        <v>16893</v>
      </c>
      <c r="B11847" t="s">
        <v>23428</v>
      </c>
    </row>
    <row r="11848" spans="1:2">
      <c r="A11848">
        <v>16894</v>
      </c>
      <c r="B11848" t="s">
        <v>23429</v>
      </c>
    </row>
    <row r="11849" spans="1:2">
      <c r="A11849">
        <v>16895</v>
      </c>
      <c r="B11849" t="s">
        <v>23430</v>
      </c>
    </row>
    <row r="11850" spans="1:2">
      <c r="A11850">
        <v>16896</v>
      </c>
      <c r="B11850" t="s">
        <v>23431</v>
      </c>
    </row>
    <row r="11851" spans="1:2">
      <c r="A11851">
        <v>16897</v>
      </c>
      <c r="B11851" t="s">
        <v>23432</v>
      </c>
    </row>
    <row r="11852" spans="1:2">
      <c r="A11852">
        <v>16898</v>
      </c>
      <c r="B11852" t="s">
        <v>23433</v>
      </c>
    </row>
    <row r="11853" spans="1:2">
      <c r="A11853">
        <v>16899</v>
      </c>
      <c r="B11853" t="s">
        <v>23434</v>
      </c>
    </row>
    <row r="11854" spans="1:2">
      <c r="A11854">
        <v>16900</v>
      </c>
      <c r="B11854" t="s">
        <v>720</v>
      </c>
    </row>
    <row r="11855" spans="1:2">
      <c r="A11855">
        <v>16901</v>
      </c>
      <c r="B11855" t="s">
        <v>23435</v>
      </c>
    </row>
    <row r="11856" spans="1:2">
      <c r="A11856">
        <v>16902</v>
      </c>
      <c r="B11856" t="s">
        <v>23436</v>
      </c>
    </row>
    <row r="11857" spans="1:2">
      <c r="A11857">
        <v>16903</v>
      </c>
      <c r="B11857" t="s">
        <v>23437</v>
      </c>
    </row>
    <row r="11858" spans="1:2">
      <c r="A11858">
        <v>16904</v>
      </c>
      <c r="B11858" t="s">
        <v>23438</v>
      </c>
    </row>
    <row r="11859" spans="1:2">
      <c r="A11859">
        <v>16905</v>
      </c>
      <c r="B11859" t="s">
        <v>23439</v>
      </c>
    </row>
    <row r="11860" spans="1:2">
      <c r="A11860">
        <v>16906</v>
      </c>
      <c r="B11860" t="s">
        <v>23440</v>
      </c>
    </row>
    <row r="11861" spans="1:2">
      <c r="A11861">
        <v>16907</v>
      </c>
      <c r="B11861" t="s">
        <v>23441</v>
      </c>
    </row>
    <row r="11862" spans="1:2">
      <c r="A11862">
        <v>16908</v>
      </c>
      <c r="B11862" t="s">
        <v>23442</v>
      </c>
    </row>
    <row r="11863" spans="1:2">
      <c r="A11863">
        <v>16909</v>
      </c>
      <c r="B11863" t="s">
        <v>23443</v>
      </c>
    </row>
    <row r="11864" spans="1:2">
      <c r="A11864">
        <v>16910</v>
      </c>
      <c r="B11864" t="s">
        <v>23444</v>
      </c>
    </row>
    <row r="11865" spans="1:2">
      <c r="A11865">
        <v>16911</v>
      </c>
      <c r="B11865" t="s">
        <v>23445</v>
      </c>
    </row>
    <row r="11866" spans="1:2">
      <c r="A11866">
        <v>16912</v>
      </c>
      <c r="B11866" t="s">
        <v>23446</v>
      </c>
    </row>
    <row r="11867" spans="1:2">
      <c r="A11867">
        <v>16913</v>
      </c>
      <c r="B11867" t="s">
        <v>23447</v>
      </c>
    </row>
    <row r="11868" spans="1:2">
      <c r="A11868">
        <v>16914</v>
      </c>
      <c r="B11868" t="s">
        <v>23448</v>
      </c>
    </row>
    <row r="11869" spans="1:2">
      <c r="A11869">
        <v>16915</v>
      </c>
      <c r="B11869" t="s">
        <v>23449</v>
      </c>
    </row>
    <row r="11870" spans="1:2">
      <c r="A11870">
        <v>16916</v>
      </c>
      <c r="B11870" t="s">
        <v>23450</v>
      </c>
    </row>
    <row r="11871" spans="1:2">
      <c r="A11871">
        <v>16917</v>
      </c>
      <c r="B11871" t="s">
        <v>23451</v>
      </c>
    </row>
    <row r="11872" spans="1:2">
      <c r="A11872">
        <v>16918</v>
      </c>
      <c r="B11872" t="s">
        <v>23452</v>
      </c>
    </row>
    <row r="11873" spans="1:2">
      <c r="A11873">
        <v>16919</v>
      </c>
      <c r="B11873" t="s">
        <v>23453</v>
      </c>
    </row>
    <row r="11874" spans="1:2">
      <c r="A11874">
        <v>16920</v>
      </c>
      <c r="B11874" t="s">
        <v>23454</v>
      </c>
    </row>
    <row r="11875" spans="1:2">
      <c r="A11875">
        <v>16921</v>
      </c>
      <c r="B11875" t="s">
        <v>23455</v>
      </c>
    </row>
    <row r="11876" spans="1:2">
      <c r="A11876">
        <v>16922</v>
      </c>
      <c r="B11876" t="s">
        <v>23456</v>
      </c>
    </row>
    <row r="11877" spans="1:2">
      <c r="A11877">
        <v>16923</v>
      </c>
      <c r="B11877" t="s">
        <v>23457</v>
      </c>
    </row>
    <row r="11878" spans="1:2">
      <c r="A11878">
        <v>16924</v>
      </c>
      <c r="B11878" t="s">
        <v>23458</v>
      </c>
    </row>
    <row r="11879" spans="1:2">
      <c r="A11879">
        <v>16925</v>
      </c>
      <c r="B11879" t="s">
        <v>23459</v>
      </c>
    </row>
    <row r="11880" spans="1:2">
      <c r="A11880">
        <v>16926</v>
      </c>
      <c r="B11880" t="s">
        <v>23460</v>
      </c>
    </row>
    <row r="11881" spans="1:2">
      <c r="A11881">
        <v>16927</v>
      </c>
      <c r="B11881">
        <v>4988</v>
      </c>
    </row>
    <row r="11882" spans="1:2">
      <c r="A11882">
        <v>16928</v>
      </c>
      <c r="B11882" t="s">
        <v>23461</v>
      </c>
    </row>
    <row r="11883" spans="1:2">
      <c r="A11883">
        <v>16929</v>
      </c>
      <c r="B11883" t="s">
        <v>23462</v>
      </c>
    </row>
    <row r="11884" spans="1:2">
      <c r="A11884">
        <v>16930</v>
      </c>
      <c r="B11884" t="s">
        <v>23463</v>
      </c>
    </row>
    <row r="11885" spans="1:2">
      <c r="A11885">
        <v>16931</v>
      </c>
      <c r="B11885" t="s">
        <v>713</v>
      </c>
    </row>
    <row r="11886" spans="1:2">
      <c r="A11886">
        <v>16932</v>
      </c>
      <c r="B11886">
        <v>704</v>
      </c>
    </row>
    <row r="11887" spans="1:2">
      <c r="A11887">
        <v>16933</v>
      </c>
      <c r="B11887" t="s">
        <v>23464</v>
      </c>
    </row>
    <row r="11888" spans="1:2">
      <c r="A11888">
        <v>16934</v>
      </c>
      <c r="B11888">
        <v>508</v>
      </c>
    </row>
    <row r="11889" spans="1:2">
      <c r="A11889">
        <v>16935</v>
      </c>
      <c r="B11889" t="s">
        <v>23465</v>
      </c>
    </row>
    <row r="11890" spans="1:2">
      <c r="A11890">
        <v>16936</v>
      </c>
      <c r="B11890" t="s">
        <v>23466</v>
      </c>
    </row>
    <row r="11891" spans="1:2">
      <c r="A11891">
        <v>16937</v>
      </c>
      <c r="B11891" t="s">
        <v>23467</v>
      </c>
    </row>
    <row r="11892" spans="1:2">
      <c r="A11892">
        <v>16938</v>
      </c>
      <c r="B11892" t="s">
        <v>23468</v>
      </c>
    </row>
    <row r="11893" spans="1:2">
      <c r="A11893">
        <v>16939</v>
      </c>
      <c r="B11893" t="s">
        <v>23469</v>
      </c>
    </row>
    <row r="11894" spans="1:2">
      <c r="A11894">
        <v>16940</v>
      </c>
      <c r="B11894" t="s">
        <v>23470</v>
      </c>
    </row>
    <row r="11895" spans="1:2">
      <c r="A11895">
        <v>16941</v>
      </c>
      <c r="B11895" t="s">
        <v>23471</v>
      </c>
    </row>
    <row r="11896" spans="1:2">
      <c r="A11896">
        <v>16942</v>
      </c>
      <c r="B11896" t="s">
        <v>23472</v>
      </c>
    </row>
    <row r="11897" spans="1:2">
      <c r="A11897">
        <v>16943</v>
      </c>
      <c r="B11897" t="s">
        <v>23473</v>
      </c>
    </row>
    <row r="11898" spans="1:2">
      <c r="A11898">
        <v>16944</v>
      </c>
      <c r="B11898" t="s">
        <v>23474</v>
      </c>
    </row>
    <row r="11899" spans="1:2">
      <c r="A11899">
        <v>16945</v>
      </c>
      <c r="B11899" t="s">
        <v>23475</v>
      </c>
    </row>
    <row r="11900" spans="1:2">
      <c r="A11900">
        <v>16946</v>
      </c>
      <c r="B11900" t="s">
        <v>752</v>
      </c>
    </row>
    <row r="11901" spans="1:2">
      <c r="A11901">
        <v>16947</v>
      </c>
      <c r="B11901" t="s">
        <v>23476</v>
      </c>
    </row>
    <row r="11902" spans="1:2">
      <c r="A11902">
        <v>16962</v>
      </c>
      <c r="B11902" t="s">
        <v>23477</v>
      </c>
    </row>
    <row r="11903" spans="1:2">
      <c r="A11903">
        <v>16982</v>
      </c>
      <c r="B11903" t="s">
        <v>23478</v>
      </c>
    </row>
    <row r="11904" spans="1:2">
      <c r="A11904">
        <v>16983</v>
      </c>
      <c r="B11904" t="s">
        <v>23479</v>
      </c>
    </row>
    <row r="11905" spans="1:2">
      <c r="A11905">
        <v>16984</v>
      </c>
      <c r="B11905" t="s">
        <v>23480</v>
      </c>
    </row>
    <row r="11906" spans="1:2">
      <c r="A11906">
        <v>16985</v>
      </c>
      <c r="B11906" t="s">
        <v>23481</v>
      </c>
    </row>
    <row r="11907" spans="1:2">
      <c r="A11907">
        <v>16986</v>
      </c>
      <c r="B11907" t="s">
        <v>23482</v>
      </c>
    </row>
    <row r="11908" spans="1:2">
      <c r="A11908">
        <v>16987</v>
      </c>
      <c r="B11908" t="s">
        <v>23483</v>
      </c>
    </row>
    <row r="11909" spans="1:2">
      <c r="A11909">
        <v>16988</v>
      </c>
      <c r="B11909">
        <v>1306</v>
      </c>
    </row>
    <row r="11910" spans="1:2">
      <c r="A11910">
        <v>16989</v>
      </c>
      <c r="B11910" t="s">
        <v>23484</v>
      </c>
    </row>
    <row r="11911" spans="1:2">
      <c r="A11911">
        <v>16990</v>
      </c>
      <c r="B11911" t="s">
        <v>23485</v>
      </c>
    </row>
    <row r="11912" spans="1:2">
      <c r="A11912">
        <v>16991</v>
      </c>
      <c r="B11912" t="s">
        <v>23486</v>
      </c>
    </row>
    <row r="11913" spans="1:2">
      <c r="A11913">
        <v>16992</v>
      </c>
      <c r="B11913" t="s">
        <v>23487</v>
      </c>
    </row>
    <row r="11914" spans="1:2">
      <c r="A11914">
        <v>16993</v>
      </c>
      <c r="B11914" t="s">
        <v>23488</v>
      </c>
    </row>
    <row r="11915" spans="1:2">
      <c r="A11915">
        <v>16994</v>
      </c>
      <c r="B11915" t="s">
        <v>23489</v>
      </c>
    </row>
    <row r="11916" spans="1:2">
      <c r="A11916">
        <v>16995</v>
      </c>
      <c r="B11916" t="s">
        <v>23490</v>
      </c>
    </row>
    <row r="11917" spans="1:2">
      <c r="A11917">
        <v>16996</v>
      </c>
      <c r="B11917" t="s">
        <v>23491</v>
      </c>
    </row>
    <row r="11918" spans="1:2">
      <c r="A11918">
        <v>16997</v>
      </c>
      <c r="B11918">
        <v>2303</v>
      </c>
    </row>
    <row r="11919" spans="1:2">
      <c r="A11919">
        <v>16998</v>
      </c>
      <c r="B11919" t="s">
        <v>23492</v>
      </c>
    </row>
    <row r="11920" spans="1:2">
      <c r="A11920">
        <v>16999</v>
      </c>
      <c r="B11920" t="s">
        <v>23493</v>
      </c>
    </row>
    <row r="11921" spans="1:2">
      <c r="A11921">
        <v>17000</v>
      </c>
      <c r="B11921" t="s">
        <v>23494</v>
      </c>
    </row>
    <row r="11922" spans="1:2">
      <c r="A11922">
        <v>17001</v>
      </c>
      <c r="B11922" t="s">
        <v>23495</v>
      </c>
    </row>
    <row r="11923" spans="1:2">
      <c r="A11923">
        <v>17002</v>
      </c>
      <c r="B11923" t="s">
        <v>23496</v>
      </c>
    </row>
    <row r="11924" spans="1:2">
      <c r="A11924">
        <v>17003</v>
      </c>
      <c r="B11924" t="s">
        <v>23497</v>
      </c>
    </row>
    <row r="11925" spans="1:2">
      <c r="A11925">
        <v>17004</v>
      </c>
      <c r="B11925" t="s">
        <v>23498</v>
      </c>
    </row>
    <row r="11926" spans="1:2">
      <c r="A11926">
        <v>17005</v>
      </c>
      <c r="B11926" t="s">
        <v>23499</v>
      </c>
    </row>
    <row r="11927" spans="1:2">
      <c r="A11927">
        <v>17006</v>
      </c>
      <c r="B11927" t="s">
        <v>23500</v>
      </c>
    </row>
    <row r="11928" spans="1:2">
      <c r="A11928">
        <v>17007</v>
      </c>
      <c r="B11928">
        <v>1125</v>
      </c>
    </row>
    <row r="11929" spans="1:2">
      <c r="A11929">
        <v>17008</v>
      </c>
      <c r="B11929" t="s">
        <v>23501</v>
      </c>
    </row>
    <row r="11930" spans="1:2">
      <c r="A11930">
        <v>17009</v>
      </c>
      <c r="B11930" t="s">
        <v>23502</v>
      </c>
    </row>
    <row r="11931" spans="1:2">
      <c r="A11931">
        <v>17010</v>
      </c>
      <c r="B11931">
        <v>1953</v>
      </c>
    </row>
    <row r="11932" spans="1:2">
      <c r="A11932">
        <v>17011</v>
      </c>
      <c r="B11932" t="s">
        <v>23503</v>
      </c>
    </row>
    <row r="11933" spans="1:2">
      <c r="A11933">
        <v>17012</v>
      </c>
      <c r="B11933">
        <v>505</v>
      </c>
    </row>
    <row r="11934" spans="1:2">
      <c r="A11934">
        <v>17013</v>
      </c>
      <c r="B11934" t="s">
        <v>2152</v>
      </c>
    </row>
    <row r="11935" spans="1:2">
      <c r="A11935">
        <v>17014</v>
      </c>
      <c r="B11935" t="s">
        <v>23504</v>
      </c>
    </row>
    <row r="11936" spans="1:2">
      <c r="A11936">
        <v>17015</v>
      </c>
      <c r="B11936" t="s">
        <v>23505</v>
      </c>
    </row>
    <row r="11937" spans="1:2">
      <c r="A11937">
        <v>17016</v>
      </c>
      <c r="B11937" t="s">
        <v>23506</v>
      </c>
    </row>
    <row r="11938" spans="1:2">
      <c r="A11938">
        <v>17017</v>
      </c>
      <c r="B11938" t="s">
        <v>23507</v>
      </c>
    </row>
    <row r="11939" spans="1:2">
      <c r="A11939">
        <v>17018</v>
      </c>
      <c r="B11939">
        <v>1628</v>
      </c>
    </row>
    <row r="11940" spans="1:2">
      <c r="A11940">
        <v>17019</v>
      </c>
      <c r="B11940">
        <v>1821</v>
      </c>
    </row>
    <row r="11941" spans="1:2">
      <c r="A11941">
        <v>17020</v>
      </c>
      <c r="B11941" t="s">
        <v>23508</v>
      </c>
    </row>
    <row r="11942" spans="1:2">
      <c r="A11942">
        <v>17021</v>
      </c>
      <c r="B11942" t="s">
        <v>23509</v>
      </c>
    </row>
    <row r="11943" spans="1:2">
      <c r="A11943">
        <v>17022</v>
      </c>
      <c r="B11943" t="s">
        <v>23510</v>
      </c>
    </row>
    <row r="11944" spans="1:2">
      <c r="A11944">
        <v>17023</v>
      </c>
      <c r="B11944" t="s">
        <v>23511</v>
      </c>
    </row>
    <row r="11945" spans="1:2">
      <c r="A11945">
        <v>17024</v>
      </c>
      <c r="B11945" t="s">
        <v>23512</v>
      </c>
    </row>
    <row r="11946" spans="1:2">
      <c r="A11946">
        <v>17025</v>
      </c>
      <c r="B11946" t="s">
        <v>23513</v>
      </c>
    </row>
    <row r="11947" spans="1:2">
      <c r="A11947">
        <v>17026</v>
      </c>
      <c r="B11947" t="s">
        <v>23514</v>
      </c>
    </row>
    <row r="11948" spans="1:2">
      <c r="A11948">
        <v>17027</v>
      </c>
      <c r="B11948" t="s">
        <v>23515</v>
      </c>
    </row>
    <row r="11949" spans="1:2">
      <c r="A11949">
        <v>17028</v>
      </c>
      <c r="B11949" t="s">
        <v>23516</v>
      </c>
    </row>
    <row r="11950" spans="1:2">
      <c r="A11950">
        <v>17029</v>
      </c>
      <c r="B11950" t="s">
        <v>578</v>
      </c>
    </row>
    <row r="11951" spans="1:2">
      <c r="A11951">
        <v>17030</v>
      </c>
      <c r="B11951" t="s">
        <v>23517</v>
      </c>
    </row>
    <row r="11952" spans="1:2">
      <c r="A11952">
        <v>17031</v>
      </c>
      <c r="B11952" t="s">
        <v>23518</v>
      </c>
    </row>
    <row r="11953" spans="1:2">
      <c r="A11953">
        <v>17032</v>
      </c>
      <c r="B11953" t="s">
        <v>23519</v>
      </c>
    </row>
    <row r="11954" spans="1:2">
      <c r="A11954">
        <v>17033</v>
      </c>
      <c r="B11954" t="s">
        <v>23520</v>
      </c>
    </row>
    <row r="11955" spans="1:2">
      <c r="A11955">
        <v>17034</v>
      </c>
      <c r="B11955" t="s">
        <v>23521</v>
      </c>
    </row>
    <row r="11956" spans="1:2">
      <c r="A11956">
        <v>17035</v>
      </c>
      <c r="B11956" t="s">
        <v>23522</v>
      </c>
    </row>
    <row r="11957" spans="1:2">
      <c r="A11957">
        <v>17036</v>
      </c>
      <c r="B11957" t="s">
        <v>23523</v>
      </c>
    </row>
    <row r="11958" spans="1:2">
      <c r="A11958">
        <v>17037</v>
      </c>
      <c r="B11958" t="s">
        <v>23524</v>
      </c>
    </row>
    <row r="11959" spans="1:2">
      <c r="A11959">
        <v>17038</v>
      </c>
      <c r="B11959" t="s">
        <v>23525</v>
      </c>
    </row>
    <row r="11960" spans="1:2">
      <c r="A11960">
        <v>17039</v>
      </c>
      <c r="B11960" t="s">
        <v>23526</v>
      </c>
    </row>
    <row r="11961" spans="1:2">
      <c r="A11961">
        <v>17040</v>
      </c>
      <c r="B11961" t="s">
        <v>23527</v>
      </c>
    </row>
    <row r="11962" spans="1:2">
      <c r="A11962">
        <v>17041</v>
      </c>
      <c r="B11962">
        <v>2210</v>
      </c>
    </row>
    <row r="11963" spans="1:2">
      <c r="A11963">
        <v>17042</v>
      </c>
      <c r="B11963" t="s">
        <v>23528</v>
      </c>
    </row>
    <row r="11964" spans="1:2">
      <c r="A11964">
        <v>17043</v>
      </c>
      <c r="B11964">
        <v>600</v>
      </c>
    </row>
    <row r="11965" spans="1:2">
      <c r="A11965">
        <v>17044</v>
      </c>
      <c r="B11965" t="s">
        <v>23529</v>
      </c>
    </row>
    <row r="11966" spans="1:2">
      <c r="A11966">
        <v>17045</v>
      </c>
      <c r="B11966" t="s">
        <v>23530</v>
      </c>
    </row>
    <row r="11967" spans="1:2">
      <c r="A11967">
        <v>17046</v>
      </c>
      <c r="B11967" t="s">
        <v>23531</v>
      </c>
    </row>
    <row r="11968" spans="1:2">
      <c r="A11968">
        <v>17047</v>
      </c>
      <c r="B11968">
        <v>1907</v>
      </c>
    </row>
    <row r="11969" spans="1:2">
      <c r="A11969">
        <v>17048</v>
      </c>
      <c r="B11969" t="s">
        <v>23532</v>
      </c>
    </row>
    <row r="11970" spans="1:2">
      <c r="A11970">
        <v>17049</v>
      </c>
      <c r="B11970">
        <v>1223</v>
      </c>
    </row>
    <row r="11971" spans="1:2">
      <c r="A11971">
        <v>17050</v>
      </c>
      <c r="B11971">
        <v>1000</v>
      </c>
    </row>
    <row r="11972" spans="1:2">
      <c r="A11972">
        <v>17051</v>
      </c>
      <c r="B11972" t="s">
        <v>23533</v>
      </c>
    </row>
    <row r="11973" spans="1:2">
      <c r="A11973">
        <v>17052</v>
      </c>
      <c r="B11973" t="s">
        <v>23534</v>
      </c>
    </row>
    <row r="11974" spans="1:2">
      <c r="A11974">
        <v>17053</v>
      </c>
      <c r="B11974">
        <v>1205</v>
      </c>
    </row>
    <row r="11975" spans="1:2">
      <c r="A11975">
        <v>17054</v>
      </c>
      <c r="B11975" t="s">
        <v>23535</v>
      </c>
    </row>
    <row r="11976" spans="1:2">
      <c r="A11976">
        <v>17055</v>
      </c>
      <c r="B11976" t="s">
        <v>23536</v>
      </c>
    </row>
    <row r="11977" spans="1:2">
      <c r="A11977">
        <v>17056</v>
      </c>
      <c r="B11977">
        <v>1901</v>
      </c>
    </row>
    <row r="11978" spans="1:2">
      <c r="A11978">
        <v>17057</v>
      </c>
      <c r="B11978" t="s">
        <v>382</v>
      </c>
    </row>
    <row r="11979" spans="1:2">
      <c r="A11979">
        <v>17058</v>
      </c>
      <c r="B11979">
        <v>1522</v>
      </c>
    </row>
    <row r="11980" spans="1:2">
      <c r="A11980">
        <v>17059</v>
      </c>
      <c r="B11980" t="s">
        <v>23537</v>
      </c>
    </row>
    <row r="11981" spans="1:2">
      <c r="A11981">
        <v>17060</v>
      </c>
      <c r="B11981" t="s">
        <v>23538</v>
      </c>
    </row>
    <row r="11982" spans="1:2">
      <c r="A11982">
        <v>17061</v>
      </c>
      <c r="B11982" t="s">
        <v>23539</v>
      </c>
    </row>
    <row r="11983" spans="1:2">
      <c r="A11983">
        <v>17062</v>
      </c>
      <c r="B11983" t="s">
        <v>23540</v>
      </c>
    </row>
    <row r="11984" spans="1:2">
      <c r="A11984">
        <v>17063</v>
      </c>
      <c r="B11984" t="s">
        <v>23541</v>
      </c>
    </row>
    <row r="11985" spans="1:2">
      <c r="A11985">
        <v>17064</v>
      </c>
      <c r="B11985" t="s">
        <v>23542</v>
      </c>
    </row>
    <row r="11986" spans="1:2">
      <c r="A11986">
        <v>17065</v>
      </c>
      <c r="B11986">
        <v>2315</v>
      </c>
    </row>
    <row r="11987" spans="1:2">
      <c r="A11987">
        <v>17066</v>
      </c>
      <c r="B11987">
        <v>1130</v>
      </c>
    </row>
    <row r="11988" spans="1:2">
      <c r="A11988">
        <v>17067</v>
      </c>
      <c r="B11988" t="s">
        <v>23543</v>
      </c>
    </row>
    <row r="11989" spans="1:2">
      <c r="A11989">
        <v>17068</v>
      </c>
      <c r="B11989">
        <v>1920</v>
      </c>
    </row>
    <row r="11990" spans="1:2">
      <c r="A11990">
        <v>17069</v>
      </c>
      <c r="B11990" t="s">
        <v>23544</v>
      </c>
    </row>
    <row r="11991" spans="1:2">
      <c r="A11991">
        <v>17070</v>
      </c>
      <c r="B11991">
        <v>2348</v>
      </c>
    </row>
    <row r="11992" spans="1:2">
      <c r="A11992">
        <v>17071</v>
      </c>
      <c r="B11992" t="s">
        <v>23545</v>
      </c>
    </row>
    <row r="11993" spans="1:2">
      <c r="A11993">
        <v>17072</v>
      </c>
      <c r="B11993">
        <v>1638</v>
      </c>
    </row>
    <row r="11994" spans="1:2">
      <c r="A11994">
        <v>17073</v>
      </c>
      <c r="B11994" t="s">
        <v>23546</v>
      </c>
    </row>
    <row r="11995" spans="1:2">
      <c r="A11995">
        <v>17074</v>
      </c>
      <c r="B11995" t="s">
        <v>23547</v>
      </c>
    </row>
    <row r="11996" spans="1:2">
      <c r="A11996">
        <v>17075</v>
      </c>
      <c r="B11996">
        <v>1505</v>
      </c>
    </row>
    <row r="11997" spans="1:2">
      <c r="A11997">
        <v>17076</v>
      </c>
      <c r="B11997" t="s">
        <v>23548</v>
      </c>
    </row>
    <row r="11998" spans="1:2">
      <c r="A11998">
        <v>17077</v>
      </c>
      <c r="B11998" t="s">
        <v>23549</v>
      </c>
    </row>
    <row r="11999" spans="1:2">
      <c r="A11999">
        <v>17078</v>
      </c>
      <c r="B11999" t="s">
        <v>23550</v>
      </c>
    </row>
    <row r="12000" spans="1:2">
      <c r="A12000">
        <v>17079</v>
      </c>
      <c r="B12000" t="s">
        <v>23551</v>
      </c>
    </row>
    <row r="12001" spans="1:2">
      <c r="A12001">
        <v>17080</v>
      </c>
      <c r="B12001" t="s">
        <v>23552</v>
      </c>
    </row>
    <row r="12002" spans="1:2">
      <c r="A12002">
        <v>17081</v>
      </c>
      <c r="B12002" t="s">
        <v>23553</v>
      </c>
    </row>
    <row r="12003" spans="1:2">
      <c r="A12003">
        <v>17082</v>
      </c>
      <c r="B12003" t="s">
        <v>23554</v>
      </c>
    </row>
    <row r="12004" spans="1:2">
      <c r="A12004">
        <v>17083</v>
      </c>
      <c r="B12004" t="s">
        <v>23555</v>
      </c>
    </row>
    <row r="12005" spans="1:2">
      <c r="A12005">
        <v>17084</v>
      </c>
      <c r="B12005" t="s">
        <v>23556</v>
      </c>
    </row>
    <row r="12006" spans="1:2">
      <c r="A12006">
        <v>17085</v>
      </c>
      <c r="B12006" t="s">
        <v>23557</v>
      </c>
    </row>
    <row r="12007" spans="1:2">
      <c r="A12007">
        <v>17086</v>
      </c>
      <c r="B12007" t="s">
        <v>23558</v>
      </c>
    </row>
    <row r="12008" spans="1:2">
      <c r="A12008">
        <v>17087</v>
      </c>
      <c r="B12008" t="s">
        <v>23559</v>
      </c>
    </row>
    <row r="12009" spans="1:2">
      <c r="A12009">
        <v>17088</v>
      </c>
      <c r="B12009" t="s">
        <v>23560</v>
      </c>
    </row>
    <row r="12010" spans="1:2">
      <c r="A12010">
        <v>17089</v>
      </c>
      <c r="B12010">
        <v>1335</v>
      </c>
    </row>
    <row r="12011" spans="1:2">
      <c r="A12011">
        <v>17090</v>
      </c>
      <c r="B12011" t="s">
        <v>23561</v>
      </c>
    </row>
    <row r="12012" spans="1:2">
      <c r="A12012">
        <v>17091</v>
      </c>
      <c r="B12012" t="s">
        <v>23562</v>
      </c>
    </row>
    <row r="12013" spans="1:2">
      <c r="A12013">
        <v>17092</v>
      </c>
      <c r="B12013" t="s">
        <v>23563</v>
      </c>
    </row>
    <row r="12014" spans="1:2">
      <c r="A12014">
        <v>17093</v>
      </c>
      <c r="B12014" t="s">
        <v>23564</v>
      </c>
    </row>
    <row r="12015" spans="1:2">
      <c r="A12015">
        <v>17094</v>
      </c>
      <c r="B12015" t="s">
        <v>23565</v>
      </c>
    </row>
    <row r="12016" spans="1:2">
      <c r="A12016">
        <v>17102</v>
      </c>
      <c r="B12016" t="s">
        <v>23566</v>
      </c>
    </row>
    <row r="12017" spans="1:2">
      <c r="A12017">
        <v>17103</v>
      </c>
      <c r="B12017" t="s">
        <v>23567</v>
      </c>
    </row>
    <row r="12018" spans="1:2">
      <c r="A12018">
        <v>17122</v>
      </c>
      <c r="B12018" t="s">
        <v>23568</v>
      </c>
    </row>
    <row r="12019" spans="1:2">
      <c r="A12019">
        <v>17123</v>
      </c>
      <c r="B12019" t="s">
        <v>23569</v>
      </c>
    </row>
    <row r="12020" spans="1:2">
      <c r="A12020">
        <v>17124</v>
      </c>
      <c r="B12020" t="s">
        <v>23570</v>
      </c>
    </row>
    <row r="12021" spans="1:2">
      <c r="A12021">
        <v>17125</v>
      </c>
      <c r="B12021" t="s">
        <v>23571</v>
      </c>
    </row>
    <row r="12022" spans="1:2">
      <c r="A12022">
        <v>17126</v>
      </c>
      <c r="B12022" t="s">
        <v>23572</v>
      </c>
    </row>
    <row r="12023" spans="1:2">
      <c r="A12023">
        <v>17127</v>
      </c>
      <c r="B12023" t="s">
        <v>23573</v>
      </c>
    </row>
    <row r="12024" spans="1:2">
      <c r="A12024">
        <v>17128</v>
      </c>
      <c r="B12024" t="s">
        <v>23574</v>
      </c>
    </row>
    <row r="12025" spans="1:2">
      <c r="A12025">
        <v>17129</v>
      </c>
      <c r="B12025" t="s">
        <v>23575</v>
      </c>
    </row>
    <row r="12026" spans="1:2">
      <c r="A12026">
        <v>17142</v>
      </c>
      <c r="B12026" t="s">
        <v>23576</v>
      </c>
    </row>
    <row r="12027" spans="1:2">
      <c r="A12027">
        <v>17143</v>
      </c>
      <c r="B12027" t="s">
        <v>23577</v>
      </c>
    </row>
    <row r="12028" spans="1:2">
      <c r="A12028">
        <v>17144</v>
      </c>
      <c r="B12028" t="s">
        <v>23578</v>
      </c>
    </row>
    <row r="12029" spans="1:2">
      <c r="A12029">
        <v>17145</v>
      </c>
      <c r="B12029" t="s">
        <v>23579</v>
      </c>
    </row>
    <row r="12030" spans="1:2">
      <c r="A12030">
        <v>17146</v>
      </c>
      <c r="B12030" t="s">
        <v>312</v>
      </c>
    </row>
    <row r="12031" spans="1:2">
      <c r="A12031">
        <v>17147</v>
      </c>
      <c r="B12031" t="s">
        <v>23580</v>
      </c>
    </row>
    <row r="12032" spans="1:2">
      <c r="A12032">
        <v>17148</v>
      </c>
      <c r="B12032" t="s">
        <v>23581</v>
      </c>
    </row>
    <row r="12033" spans="1:2">
      <c r="A12033">
        <v>17149</v>
      </c>
      <c r="B12033" t="s">
        <v>23582</v>
      </c>
    </row>
    <row r="12034" spans="1:2">
      <c r="A12034">
        <v>17150</v>
      </c>
      <c r="B12034" t="s">
        <v>23583</v>
      </c>
    </row>
    <row r="12035" spans="1:2">
      <c r="A12035">
        <v>17151</v>
      </c>
      <c r="B12035" t="s">
        <v>23584</v>
      </c>
    </row>
    <row r="12036" spans="1:2">
      <c r="A12036">
        <v>17152</v>
      </c>
      <c r="B12036" t="s">
        <v>23585</v>
      </c>
    </row>
    <row r="12037" spans="1:2">
      <c r="A12037">
        <v>17153</v>
      </c>
      <c r="B12037" t="s">
        <v>23586</v>
      </c>
    </row>
    <row r="12038" spans="1:2">
      <c r="A12038">
        <v>17154</v>
      </c>
      <c r="B12038" t="s">
        <v>23587</v>
      </c>
    </row>
    <row r="12039" spans="1:2">
      <c r="A12039">
        <v>17155</v>
      </c>
      <c r="B12039" t="s">
        <v>23588</v>
      </c>
    </row>
    <row r="12040" spans="1:2">
      <c r="A12040">
        <v>17156</v>
      </c>
      <c r="B12040" t="s">
        <v>23589</v>
      </c>
    </row>
    <row r="12041" spans="1:2">
      <c r="A12041">
        <v>17162</v>
      </c>
      <c r="B12041" t="s">
        <v>23590</v>
      </c>
    </row>
    <row r="12042" spans="1:2">
      <c r="A12042">
        <v>17163</v>
      </c>
      <c r="B12042" t="s">
        <v>23591</v>
      </c>
    </row>
    <row r="12043" spans="1:2">
      <c r="A12043">
        <v>17164</v>
      </c>
      <c r="B12043" t="s">
        <v>23592</v>
      </c>
    </row>
    <row r="12044" spans="1:2">
      <c r="A12044">
        <v>17165</v>
      </c>
      <c r="B12044" t="s">
        <v>23593</v>
      </c>
    </row>
    <row r="12045" spans="1:2">
      <c r="A12045">
        <v>17182</v>
      </c>
      <c r="B12045" t="s">
        <v>23594</v>
      </c>
    </row>
    <row r="12046" spans="1:2">
      <c r="A12046">
        <v>17202</v>
      </c>
      <c r="B12046" t="s">
        <v>23595</v>
      </c>
    </row>
    <row r="12047" spans="1:2">
      <c r="A12047">
        <v>17203</v>
      </c>
      <c r="B12047" t="s">
        <v>23596</v>
      </c>
    </row>
    <row r="12048" spans="1:2">
      <c r="A12048">
        <v>17222</v>
      </c>
      <c r="B12048" t="s">
        <v>23597</v>
      </c>
    </row>
    <row r="12049" spans="1:2">
      <c r="A12049">
        <v>17223</v>
      </c>
      <c r="B12049" t="s">
        <v>23598</v>
      </c>
    </row>
    <row r="12050" spans="1:2">
      <c r="A12050">
        <v>17242</v>
      </c>
      <c r="B12050" t="s">
        <v>736</v>
      </c>
    </row>
    <row r="12051" spans="1:2">
      <c r="A12051">
        <v>17243</v>
      </c>
      <c r="B12051" t="s">
        <v>250</v>
      </c>
    </row>
    <row r="12052" spans="1:2">
      <c r="A12052">
        <v>17262</v>
      </c>
      <c r="B12052" t="s">
        <v>23599</v>
      </c>
    </row>
    <row r="12053" spans="1:2">
      <c r="A12053">
        <v>17282</v>
      </c>
      <c r="B12053" t="s">
        <v>23600</v>
      </c>
    </row>
    <row r="12054" spans="1:2">
      <c r="A12054">
        <v>17283</v>
      </c>
      <c r="B12054" t="s">
        <v>23601</v>
      </c>
    </row>
    <row r="12055" spans="1:2">
      <c r="A12055">
        <v>17302</v>
      </c>
      <c r="B12055" t="s">
        <v>23602</v>
      </c>
    </row>
    <row r="12056" spans="1:2">
      <c r="A12056">
        <v>17303</v>
      </c>
      <c r="B12056" t="s">
        <v>23603</v>
      </c>
    </row>
    <row r="12057" spans="1:2">
      <c r="A12057">
        <v>17304</v>
      </c>
      <c r="B12057" t="s">
        <v>23604</v>
      </c>
    </row>
    <row r="12058" spans="1:2">
      <c r="A12058">
        <v>17305</v>
      </c>
      <c r="B12058" t="s">
        <v>23605</v>
      </c>
    </row>
    <row r="12059" spans="1:2">
      <c r="A12059">
        <v>17306</v>
      </c>
      <c r="B12059" t="s">
        <v>23606</v>
      </c>
    </row>
    <row r="12060" spans="1:2">
      <c r="A12060">
        <v>17307</v>
      </c>
      <c r="B12060" t="s">
        <v>23607</v>
      </c>
    </row>
    <row r="12061" spans="1:2">
      <c r="A12061">
        <v>17308</v>
      </c>
      <c r="B12061" t="s">
        <v>23608</v>
      </c>
    </row>
    <row r="12062" spans="1:2">
      <c r="A12062">
        <v>17322</v>
      </c>
      <c r="B12062" t="s">
        <v>23609</v>
      </c>
    </row>
    <row r="12063" spans="1:2">
      <c r="A12063">
        <v>17323</v>
      </c>
      <c r="B12063" t="s">
        <v>23610</v>
      </c>
    </row>
    <row r="12064" spans="1:2">
      <c r="A12064">
        <v>17324</v>
      </c>
      <c r="B12064" t="s">
        <v>23611</v>
      </c>
    </row>
    <row r="12065" spans="1:2">
      <c r="A12065">
        <v>17325</v>
      </c>
      <c r="B12065" t="s">
        <v>23612</v>
      </c>
    </row>
    <row r="12066" spans="1:2">
      <c r="A12066">
        <v>17326</v>
      </c>
      <c r="B12066" t="s">
        <v>23613</v>
      </c>
    </row>
    <row r="12067" spans="1:2">
      <c r="A12067">
        <v>17327</v>
      </c>
      <c r="B12067">
        <v>1554</v>
      </c>
    </row>
    <row r="12068" spans="1:2">
      <c r="A12068">
        <v>17328</v>
      </c>
      <c r="B12068">
        <v>7796</v>
      </c>
    </row>
    <row r="12069" spans="1:2">
      <c r="A12069">
        <v>17329</v>
      </c>
      <c r="B12069" t="s">
        <v>23614</v>
      </c>
    </row>
    <row r="12070" spans="1:2">
      <c r="A12070">
        <v>17330</v>
      </c>
      <c r="B12070" t="s">
        <v>23615</v>
      </c>
    </row>
    <row r="12071" spans="1:2">
      <c r="A12071">
        <v>17331</v>
      </c>
      <c r="B12071" t="s">
        <v>23616</v>
      </c>
    </row>
    <row r="12072" spans="1:2">
      <c r="A12072">
        <v>17332</v>
      </c>
      <c r="B12072" t="s">
        <v>23617</v>
      </c>
    </row>
    <row r="12073" spans="1:2">
      <c r="A12073">
        <v>17333</v>
      </c>
      <c r="B12073" t="s">
        <v>23618</v>
      </c>
    </row>
    <row r="12074" spans="1:2">
      <c r="A12074">
        <v>17334</v>
      </c>
      <c r="B12074" t="s">
        <v>23619</v>
      </c>
    </row>
    <row r="12075" spans="1:2">
      <c r="A12075">
        <v>17335</v>
      </c>
      <c r="B12075" t="s">
        <v>23620</v>
      </c>
    </row>
    <row r="12076" spans="1:2">
      <c r="A12076">
        <v>17336</v>
      </c>
      <c r="B12076" t="s">
        <v>23621</v>
      </c>
    </row>
    <row r="12077" spans="1:2">
      <c r="A12077">
        <v>17337</v>
      </c>
      <c r="B12077" t="s">
        <v>23622</v>
      </c>
    </row>
    <row r="12078" spans="1:2">
      <c r="A12078">
        <v>17338</v>
      </c>
      <c r="B12078" t="s">
        <v>23623</v>
      </c>
    </row>
    <row r="12079" spans="1:2">
      <c r="A12079">
        <v>17339</v>
      </c>
      <c r="B12079" t="s">
        <v>23624</v>
      </c>
    </row>
    <row r="12080" spans="1:2">
      <c r="A12080">
        <v>17340</v>
      </c>
      <c r="B12080" t="s">
        <v>23625</v>
      </c>
    </row>
    <row r="12081" spans="1:2">
      <c r="A12081">
        <v>17341</v>
      </c>
      <c r="B12081" t="s">
        <v>23626</v>
      </c>
    </row>
    <row r="12082" spans="1:2">
      <c r="A12082">
        <v>17342</v>
      </c>
      <c r="B12082" t="s">
        <v>23627</v>
      </c>
    </row>
    <row r="12083" spans="1:2">
      <c r="A12083">
        <v>17343</v>
      </c>
      <c r="B12083" t="s">
        <v>23628</v>
      </c>
    </row>
    <row r="12084" spans="1:2">
      <c r="A12084">
        <v>17344</v>
      </c>
      <c r="B12084" t="s">
        <v>23629</v>
      </c>
    </row>
    <row r="12085" spans="1:2">
      <c r="A12085">
        <v>17345</v>
      </c>
      <c r="B12085" t="s">
        <v>23630</v>
      </c>
    </row>
    <row r="12086" spans="1:2">
      <c r="A12086">
        <v>17346</v>
      </c>
      <c r="B12086" t="s">
        <v>23631</v>
      </c>
    </row>
    <row r="12087" spans="1:2">
      <c r="A12087">
        <v>17347</v>
      </c>
      <c r="B12087" t="s">
        <v>23632</v>
      </c>
    </row>
    <row r="12088" spans="1:2">
      <c r="A12088">
        <v>17348</v>
      </c>
      <c r="B12088" t="s">
        <v>23633</v>
      </c>
    </row>
    <row r="12089" spans="1:2">
      <c r="A12089">
        <v>17349</v>
      </c>
      <c r="B12089" t="s">
        <v>23634</v>
      </c>
    </row>
    <row r="12090" spans="1:2">
      <c r="A12090">
        <v>17350</v>
      </c>
      <c r="B12090" t="s">
        <v>23635</v>
      </c>
    </row>
    <row r="12091" spans="1:2">
      <c r="A12091">
        <v>17351</v>
      </c>
      <c r="B12091" t="s">
        <v>23636</v>
      </c>
    </row>
    <row r="12092" spans="1:2">
      <c r="A12092">
        <v>17352</v>
      </c>
      <c r="B12092" t="s">
        <v>23637</v>
      </c>
    </row>
    <row r="12093" spans="1:2">
      <c r="A12093">
        <v>17353</v>
      </c>
      <c r="B12093" t="s">
        <v>23638</v>
      </c>
    </row>
    <row r="12094" spans="1:2">
      <c r="A12094">
        <v>17354</v>
      </c>
      <c r="B12094" t="s">
        <v>23639</v>
      </c>
    </row>
    <row r="12095" spans="1:2">
      <c r="A12095">
        <v>17355</v>
      </c>
      <c r="B12095" t="s">
        <v>23640</v>
      </c>
    </row>
    <row r="12096" spans="1:2">
      <c r="A12096">
        <v>17356</v>
      </c>
      <c r="B12096" t="s">
        <v>23641</v>
      </c>
    </row>
    <row r="12097" spans="1:2">
      <c r="A12097">
        <v>17357</v>
      </c>
      <c r="B12097" t="s">
        <v>23642</v>
      </c>
    </row>
    <row r="12098" spans="1:2">
      <c r="A12098">
        <v>17358</v>
      </c>
      <c r="B12098" t="s">
        <v>23643</v>
      </c>
    </row>
    <row r="12099" spans="1:2">
      <c r="A12099">
        <v>17359</v>
      </c>
      <c r="B12099" t="s">
        <v>23644</v>
      </c>
    </row>
    <row r="12100" spans="1:2">
      <c r="A12100">
        <v>17360</v>
      </c>
      <c r="B12100" t="s">
        <v>23645</v>
      </c>
    </row>
    <row r="12101" spans="1:2">
      <c r="A12101">
        <v>17361</v>
      </c>
      <c r="B12101" t="s">
        <v>23646</v>
      </c>
    </row>
    <row r="12102" spans="1:2">
      <c r="A12102">
        <v>17362</v>
      </c>
      <c r="B12102" t="s">
        <v>23647</v>
      </c>
    </row>
    <row r="12103" spans="1:2">
      <c r="A12103">
        <v>17363</v>
      </c>
      <c r="B12103" t="s">
        <v>23648</v>
      </c>
    </row>
    <row r="12104" spans="1:2">
      <c r="A12104">
        <v>17364</v>
      </c>
      <c r="B12104" t="s">
        <v>23649</v>
      </c>
    </row>
    <row r="12105" spans="1:2">
      <c r="A12105">
        <v>17365</v>
      </c>
      <c r="B12105" t="s">
        <v>23650</v>
      </c>
    </row>
    <row r="12106" spans="1:2">
      <c r="A12106">
        <v>17366</v>
      </c>
      <c r="B12106" t="s">
        <v>23651</v>
      </c>
    </row>
    <row r="12107" spans="1:2">
      <c r="A12107">
        <v>17367</v>
      </c>
      <c r="B12107" t="s">
        <v>23652</v>
      </c>
    </row>
    <row r="12108" spans="1:2">
      <c r="A12108">
        <v>17368</v>
      </c>
      <c r="B12108" t="s">
        <v>23653</v>
      </c>
    </row>
    <row r="12109" spans="1:2">
      <c r="A12109">
        <v>17369</v>
      </c>
      <c r="B12109" t="s">
        <v>23654</v>
      </c>
    </row>
    <row r="12110" spans="1:2">
      <c r="A12110">
        <v>17370</v>
      </c>
      <c r="B12110" t="s">
        <v>23655</v>
      </c>
    </row>
    <row r="12111" spans="1:2">
      <c r="A12111">
        <v>17371</v>
      </c>
      <c r="B12111" t="s">
        <v>23656</v>
      </c>
    </row>
    <row r="12112" spans="1:2">
      <c r="A12112">
        <v>17372</v>
      </c>
      <c r="B12112" t="s">
        <v>23657</v>
      </c>
    </row>
    <row r="12113" spans="1:2">
      <c r="A12113">
        <v>17373</v>
      </c>
      <c r="B12113" t="s">
        <v>23658</v>
      </c>
    </row>
    <row r="12114" spans="1:2">
      <c r="A12114">
        <v>17374</v>
      </c>
      <c r="B12114" t="s">
        <v>23659</v>
      </c>
    </row>
    <row r="12115" spans="1:2">
      <c r="A12115">
        <v>17375</v>
      </c>
      <c r="B12115" t="s">
        <v>23660</v>
      </c>
    </row>
    <row r="12116" spans="1:2">
      <c r="A12116">
        <v>17376</v>
      </c>
      <c r="B12116" t="s">
        <v>23661</v>
      </c>
    </row>
    <row r="12117" spans="1:2">
      <c r="A12117">
        <v>17377</v>
      </c>
      <c r="B12117" t="s">
        <v>23662</v>
      </c>
    </row>
    <row r="12118" spans="1:2">
      <c r="A12118">
        <v>17378</v>
      </c>
      <c r="B12118" t="s">
        <v>23663</v>
      </c>
    </row>
    <row r="12119" spans="1:2">
      <c r="A12119">
        <v>17379</v>
      </c>
      <c r="B12119" t="s">
        <v>23664</v>
      </c>
    </row>
    <row r="12120" spans="1:2">
      <c r="A12120">
        <v>17380</v>
      </c>
      <c r="B12120" t="s">
        <v>1108</v>
      </c>
    </row>
    <row r="12121" spans="1:2">
      <c r="A12121">
        <v>17381</v>
      </c>
      <c r="B12121" t="s">
        <v>23665</v>
      </c>
    </row>
    <row r="12122" spans="1:2">
      <c r="A12122">
        <v>17382</v>
      </c>
      <c r="B12122" t="s">
        <v>23666</v>
      </c>
    </row>
    <row r="12123" spans="1:2">
      <c r="A12123">
        <v>17383</v>
      </c>
      <c r="B12123" t="s">
        <v>23667</v>
      </c>
    </row>
    <row r="12124" spans="1:2">
      <c r="A12124">
        <v>17384</v>
      </c>
      <c r="B12124" t="s">
        <v>23668</v>
      </c>
    </row>
    <row r="12125" spans="1:2">
      <c r="A12125">
        <v>17385</v>
      </c>
      <c r="B12125" t="s">
        <v>23669</v>
      </c>
    </row>
    <row r="12126" spans="1:2">
      <c r="A12126">
        <v>17386</v>
      </c>
      <c r="B12126" t="s">
        <v>23670</v>
      </c>
    </row>
    <row r="12127" spans="1:2">
      <c r="A12127">
        <v>17387</v>
      </c>
      <c r="B12127" t="s">
        <v>23671</v>
      </c>
    </row>
    <row r="12128" spans="1:2">
      <c r="A12128">
        <v>17388</v>
      </c>
      <c r="B12128" t="s">
        <v>23672</v>
      </c>
    </row>
    <row r="12129" spans="1:2">
      <c r="A12129">
        <v>17389</v>
      </c>
      <c r="B12129" t="s">
        <v>23673</v>
      </c>
    </row>
    <row r="12130" spans="1:2">
      <c r="A12130">
        <v>17390</v>
      </c>
      <c r="B12130" t="s">
        <v>23674</v>
      </c>
    </row>
    <row r="12131" spans="1:2">
      <c r="A12131">
        <v>17391</v>
      </c>
      <c r="B12131" t="s">
        <v>23675</v>
      </c>
    </row>
    <row r="12132" spans="1:2">
      <c r="A12132">
        <v>17392</v>
      </c>
      <c r="B12132" t="s">
        <v>23676</v>
      </c>
    </row>
    <row r="12133" spans="1:2">
      <c r="A12133">
        <v>17393</v>
      </c>
      <c r="B12133" t="s">
        <v>23677</v>
      </c>
    </row>
    <row r="12134" spans="1:2">
      <c r="A12134">
        <v>17394</v>
      </c>
      <c r="B12134" t="s">
        <v>23678</v>
      </c>
    </row>
    <row r="12135" spans="1:2">
      <c r="A12135">
        <v>17395</v>
      </c>
      <c r="B12135" t="s">
        <v>23679</v>
      </c>
    </row>
    <row r="12136" spans="1:2">
      <c r="A12136">
        <v>17396</v>
      </c>
      <c r="B12136" t="s">
        <v>23680</v>
      </c>
    </row>
    <row r="12137" spans="1:2">
      <c r="A12137">
        <v>17397</v>
      </c>
      <c r="B12137" t="s">
        <v>23681</v>
      </c>
    </row>
    <row r="12138" spans="1:2">
      <c r="A12138">
        <v>17398</v>
      </c>
      <c r="B12138" t="s">
        <v>23682</v>
      </c>
    </row>
    <row r="12139" spans="1:2">
      <c r="A12139">
        <v>17399</v>
      </c>
      <c r="B12139" t="s">
        <v>23683</v>
      </c>
    </row>
    <row r="12140" spans="1:2">
      <c r="A12140">
        <v>17400</v>
      </c>
      <c r="B12140" t="s">
        <v>23684</v>
      </c>
    </row>
    <row r="12141" spans="1:2">
      <c r="A12141">
        <v>17401</v>
      </c>
      <c r="B12141" t="s">
        <v>23685</v>
      </c>
    </row>
    <row r="12142" spans="1:2">
      <c r="A12142">
        <v>17402</v>
      </c>
      <c r="B12142" t="s">
        <v>23686</v>
      </c>
    </row>
    <row r="12143" spans="1:2">
      <c r="A12143">
        <v>17403</v>
      </c>
      <c r="B12143" t="s">
        <v>23687</v>
      </c>
    </row>
    <row r="12144" spans="1:2">
      <c r="A12144">
        <v>17404</v>
      </c>
      <c r="B12144" t="s">
        <v>23688</v>
      </c>
    </row>
    <row r="12145" spans="1:2">
      <c r="A12145">
        <v>17405</v>
      </c>
      <c r="B12145">
        <v>1742</v>
      </c>
    </row>
    <row r="12146" spans="1:2">
      <c r="A12146">
        <v>17406</v>
      </c>
      <c r="B12146" t="s">
        <v>23689</v>
      </c>
    </row>
    <row r="12147" spans="1:2">
      <c r="A12147">
        <v>17407</v>
      </c>
      <c r="B12147" t="s">
        <v>23690</v>
      </c>
    </row>
    <row r="12148" spans="1:2">
      <c r="A12148">
        <v>17408</v>
      </c>
      <c r="B12148" t="s">
        <v>23691</v>
      </c>
    </row>
    <row r="12149" spans="1:2">
      <c r="A12149">
        <v>17409</v>
      </c>
      <c r="B12149" t="s">
        <v>23692</v>
      </c>
    </row>
    <row r="12150" spans="1:2">
      <c r="A12150">
        <v>17410</v>
      </c>
      <c r="B12150" t="s">
        <v>23693</v>
      </c>
    </row>
    <row r="12151" spans="1:2">
      <c r="A12151">
        <v>17411</v>
      </c>
      <c r="B12151" t="s">
        <v>23694</v>
      </c>
    </row>
    <row r="12152" spans="1:2">
      <c r="A12152">
        <v>17412</v>
      </c>
      <c r="B12152" t="s">
        <v>23695</v>
      </c>
    </row>
    <row r="12153" spans="1:2">
      <c r="A12153">
        <v>17413</v>
      </c>
      <c r="B12153" t="s">
        <v>23696</v>
      </c>
    </row>
    <row r="12154" spans="1:2">
      <c r="A12154">
        <v>17414</v>
      </c>
      <c r="B12154" t="s">
        <v>23697</v>
      </c>
    </row>
    <row r="12155" spans="1:2">
      <c r="A12155">
        <v>17415</v>
      </c>
      <c r="B12155" t="s">
        <v>23698</v>
      </c>
    </row>
    <row r="12156" spans="1:2">
      <c r="A12156">
        <v>17416</v>
      </c>
      <c r="B12156" t="s">
        <v>23699</v>
      </c>
    </row>
    <row r="12157" spans="1:2">
      <c r="A12157">
        <v>17417</v>
      </c>
      <c r="B12157" t="s">
        <v>23700</v>
      </c>
    </row>
    <row r="12158" spans="1:2">
      <c r="A12158">
        <v>17418</v>
      </c>
      <c r="B12158" t="s">
        <v>23701</v>
      </c>
    </row>
    <row r="12159" spans="1:2">
      <c r="A12159">
        <v>17419</v>
      </c>
      <c r="B12159" t="s">
        <v>23702</v>
      </c>
    </row>
    <row r="12160" spans="1:2">
      <c r="A12160">
        <v>17420</v>
      </c>
      <c r="B12160" t="s">
        <v>23703</v>
      </c>
    </row>
    <row r="12161" spans="1:2">
      <c r="A12161">
        <v>17421</v>
      </c>
      <c r="B12161" t="s">
        <v>23704</v>
      </c>
    </row>
    <row r="12162" spans="1:2">
      <c r="A12162">
        <v>17422</v>
      </c>
      <c r="B12162" t="s">
        <v>23705</v>
      </c>
    </row>
    <row r="12163" spans="1:2">
      <c r="A12163">
        <v>17423</v>
      </c>
      <c r="B12163" t="s">
        <v>23706</v>
      </c>
    </row>
    <row r="12164" spans="1:2">
      <c r="A12164">
        <v>17424</v>
      </c>
      <c r="B12164">
        <v>1235</v>
      </c>
    </row>
    <row r="12165" spans="1:2">
      <c r="A12165">
        <v>17425</v>
      </c>
      <c r="B12165" t="s">
        <v>23707</v>
      </c>
    </row>
    <row r="12166" spans="1:2">
      <c r="A12166">
        <v>17426</v>
      </c>
      <c r="B12166" t="s">
        <v>23708</v>
      </c>
    </row>
    <row r="12167" spans="1:2">
      <c r="A12167">
        <v>17427</v>
      </c>
      <c r="B12167" t="s">
        <v>23709</v>
      </c>
    </row>
    <row r="12168" spans="1:2">
      <c r="A12168">
        <v>17428</v>
      </c>
      <c r="B12168" t="s">
        <v>23710</v>
      </c>
    </row>
    <row r="12169" spans="1:2">
      <c r="A12169">
        <v>17429</v>
      </c>
      <c r="B12169" t="s">
        <v>23711</v>
      </c>
    </row>
    <row r="12170" spans="1:2">
      <c r="A12170">
        <v>17430</v>
      </c>
      <c r="B12170" t="s">
        <v>23712</v>
      </c>
    </row>
    <row r="12171" spans="1:2">
      <c r="A12171">
        <v>17431</v>
      </c>
      <c r="B12171" t="s">
        <v>23713</v>
      </c>
    </row>
    <row r="12172" spans="1:2">
      <c r="A12172">
        <v>17432</v>
      </c>
      <c r="B12172" t="s">
        <v>23714</v>
      </c>
    </row>
    <row r="12173" spans="1:2">
      <c r="A12173">
        <v>17433</v>
      </c>
      <c r="B12173" t="s">
        <v>23715</v>
      </c>
    </row>
    <row r="12174" spans="1:2">
      <c r="A12174">
        <v>17434</v>
      </c>
      <c r="B12174" t="s">
        <v>23716</v>
      </c>
    </row>
    <row r="12175" spans="1:2">
      <c r="A12175">
        <v>17435</v>
      </c>
      <c r="B12175" t="s">
        <v>23717</v>
      </c>
    </row>
    <row r="12176" spans="1:2">
      <c r="A12176">
        <v>17436</v>
      </c>
      <c r="B12176">
        <v>1723</v>
      </c>
    </row>
    <row r="12177" spans="1:2">
      <c r="A12177">
        <v>17437</v>
      </c>
      <c r="B12177" t="s">
        <v>23718</v>
      </c>
    </row>
    <row r="12178" spans="1:2">
      <c r="A12178">
        <v>17438</v>
      </c>
      <c r="B12178" t="s">
        <v>23719</v>
      </c>
    </row>
    <row r="12179" spans="1:2">
      <c r="A12179">
        <v>17439</v>
      </c>
      <c r="B12179" t="s">
        <v>23720</v>
      </c>
    </row>
    <row r="12180" spans="1:2">
      <c r="A12180">
        <v>17440</v>
      </c>
      <c r="B12180" t="s">
        <v>23721</v>
      </c>
    </row>
    <row r="12181" spans="1:2">
      <c r="A12181">
        <v>17441</v>
      </c>
      <c r="B12181" t="s">
        <v>23722</v>
      </c>
    </row>
    <row r="12182" spans="1:2">
      <c r="A12182">
        <v>17442</v>
      </c>
      <c r="B12182" t="s">
        <v>23723</v>
      </c>
    </row>
    <row r="12183" spans="1:2">
      <c r="A12183">
        <v>17443</v>
      </c>
      <c r="B12183" t="s">
        <v>23724</v>
      </c>
    </row>
    <row r="12184" spans="1:2">
      <c r="A12184">
        <v>17444</v>
      </c>
      <c r="B12184" t="s">
        <v>23725</v>
      </c>
    </row>
    <row r="12185" spans="1:2">
      <c r="A12185">
        <v>17445</v>
      </c>
      <c r="B12185" t="s">
        <v>23726</v>
      </c>
    </row>
    <row r="12186" spans="1:2">
      <c r="A12186">
        <v>17446</v>
      </c>
      <c r="B12186" t="s">
        <v>23727</v>
      </c>
    </row>
    <row r="12187" spans="1:2">
      <c r="A12187">
        <v>17447</v>
      </c>
      <c r="B12187" t="s">
        <v>23728</v>
      </c>
    </row>
    <row r="12188" spans="1:2">
      <c r="A12188">
        <v>17448</v>
      </c>
      <c r="B12188" t="s">
        <v>23729</v>
      </c>
    </row>
    <row r="12189" spans="1:2">
      <c r="A12189">
        <v>17449</v>
      </c>
      <c r="B12189" t="s">
        <v>23730</v>
      </c>
    </row>
    <row r="12190" spans="1:2">
      <c r="A12190">
        <v>17450</v>
      </c>
      <c r="B12190" t="s">
        <v>23731</v>
      </c>
    </row>
    <row r="12191" spans="1:2">
      <c r="A12191">
        <v>17451</v>
      </c>
      <c r="B12191" t="s">
        <v>846</v>
      </c>
    </row>
    <row r="12192" spans="1:2">
      <c r="A12192">
        <v>17452</v>
      </c>
      <c r="B12192" t="s">
        <v>23732</v>
      </c>
    </row>
    <row r="12193" spans="1:2">
      <c r="A12193">
        <v>17453</v>
      </c>
      <c r="B12193" t="s">
        <v>23733</v>
      </c>
    </row>
    <row r="12194" spans="1:2">
      <c r="A12194">
        <v>17454</v>
      </c>
      <c r="B12194" t="s">
        <v>23734</v>
      </c>
    </row>
    <row r="12195" spans="1:2">
      <c r="A12195">
        <v>17455</v>
      </c>
      <c r="B12195" t="s">
        <v>23735</v>
      </c>
    </row>
    <row r="12196" spans="1:2">
      <c r="A12196">
        <v>17456</v>
      </c>
      <c r="B12196" t="s">
        <v>23736</v>
      </c>
    </row>
    <row r="12197" spans="1:2">
      <c r="A12197">
        <v>17457</v>
      </c>
      <c r="B12197" t="s">
        <v>23737</v>
      </c>
    </row>
    <row r="12198" spans="1:2">
      <c r="A12198">
        <v>17458</v>
      </c>
      <c r="B12198" t="s">
        <v>23738</v>
      </c>
    </row>
    <row r="12199" spans="1:2">
      <c r="A12199">
        <v>17459</v>
      </c>
      <c r="B12199" t="s">
        <v>23739</v>
      </c>
    </row>
    <row r="12200" spans="1:2">
      <c r="A12200">
        <v>17460</v>
      </c>
      <c r="B12200" t="s">
        <v>23740</v>
      </c>
    </row>
    <row r="12201" spans="1:2">
      <c r="A12201">
        <v>17461</v>
      </c>
      <c r="B12201" t="s">
        <v>813</v>
      </c>
    </row>
    <row r="12202" spans="1:2">
      <c r="A12202">
        <v>17462</v>
      </c>
      <c r="B12202" t="s">
        <v>23741</v>
      </c>
    </row>
    <row r="12203" spans="1:2">
      <c r="A12203">
        <v>17463</v>
      </c>
      <c r="B12203" t="s">
        <v>23742</v>
      </c>
    </row>
    <row r="12204" spans="1:2">
      <c r="A12204">
        <v>17464</v>
      </c>
      <c r="B12204" t="s">
        <v>23743</v>
      </c>
    </row>
    <row r="12205" spans="1:2">
      <c r="A12205">
        <v>17465</v>
      </c>
      <c r="B12205" t="s">
        <v>23744</v>
      </c>
    </row>
    <row r="12206" spans="1:2">
      <c r="A12206">
        <v>17466</v>
      </c>
      <c r="B12206" t="s">
        <v>23745</v>
      </c>
    </row>
    <row r="12207" spans="1:2">
      <c r="A12207">
        <v>17467</v>
      </c>
      <c r="B12207" t="s">
        <v>23746</v>
      </c>
    </row>
    <row r="12208" spans="1:2">
      <c r="A12208">
        <v>17468</v>
      </c>
      <c r="B12208" t="s">
        <v>23747</v>
      </c>
    </row>
    <row r="12209" spans="1:2">
      <c r="A12209">
        <v>17469</v>
      </c>
      <c r="B12209" t="s">
        <v>23748</v>
      </c>
    </row>
    <row r="12210" spans="1:2">
      <c r="A12210">
        <v>17470</v>
      </c>
      <c r="B12210" t="s">
        <v>23749</v>
      </c>
    </row>
    <row r="12211" spans="1:2">
      <c r="A12211">
        <v>17471</v>
      </c>
      <c r="B12211" t="s">
        <v>23750</v>
      </c>
    </row>
    <row r="12212" spans="1:2">
      <c r="A12212">
        <v>17472</v>
      </c>
      <c r="B12212" t="s">
        <v>23751</v>
      </c>
    </row>
    <row r="12213" spans="1:2">
      <c r="A12213">
        <v>17473</v>
      </c>
      <c r="B12213" t="s">
        <v>23752</v>
      </c>
    </row>
    <row r="12214" spans="1:2">
      <c r="A12214">
        <v>17474</v>
      </c>
      <c r="B12214">
        <v>1008</v>
      </c>
    </row>
    <row r="12215" spans="1:2">
      <c r="A12215">
        <v>17475</v>
      </c>
      <c r="B12215" t="s">
        <v>23753</v>
      </c>
    </row>
    <row r="12216" spans="1:2">
      <c r="A12216">
        <v>17476</v>
      </c>
      <c r="B12216" t="s">
        <v>23754</v>
      </c>
    </row>
    <row r="12217" spans="1:2">
      <c r="A12217">
        <v>17477</v>
      </c>
      <c r="B12217" t="s">
        <v>23755</v>
      </c>
    </row>
    <row r="12218" spans="1:2">
      <c r="A12218">
        <v>17478</v>
      </c>
      <c r="B12218" t="s">
        <v>23756</v>
      </c>
    </row>
    <row r="12219" spans="1:2">
      <c r="A12219">
        <v>17479</v>
      </c>
      <c r="B12219" t="s">
        <v>23757</v>
      </c>
    </row>
    <row r="12220" spans="1:2">
      <c r="A12220">
        <v>17480</v>
      </c>
      <c r="B12220" t="s">
        <v>23758</v>
      </c>
    </row>
    <row r="12221" spans="1:2">
      <c r="A12221">
        <v>17481</v>
      </c>
      <c r="B12221" t="s">
        <v>23759</v>
      </c>
    </row>
    <row r="12222" spans="1:2">
      <c r="A12222">
        <v>17482</v>
      </c>
      <c r="B12222" t="s">
        <v>23760</v>
      </c>
    </row>
    <row r="12223" spans="1:2">
      <c r="A12223">
        <v>17483</v>
      </c>
      <c r="B12223" t="s">
        <v>23761</v>
      </c>
    </row>
    <row r="12224" spans="1:2">
      <c r="A12224">
        <v>17484</v>
      </c>
      <c r="B12224">
        <v>1016</v>
      </c>
    </row>
    <row r="12225" spans="1:2">
      <c r="A12225">
        <v>17485</v>
      </c>
      <c r="B12225" t="s">
        <v>23762</v>
      </c>
    </row>
    <row r="12226" spans="1:2">
      <c r="A12226">
        <v>17486</v>
      </c>
      <c r="B12226" t="s">
        <v>23763</v>
      </c>
    </row>
    <row r="12227" spans="1:2">
      <c r="A12227">
        <v>17487</v>
      </c>
      <c r="B12227" t="s">
        <v>23764</v>
      </c>
    </row>
    <row r="12228" spans="1:2">
      <c r="A12228">
        <v>17488</v>
      </c>
      <c r="B12228" t="s">
        <v>23765</v>
      </c>
    </row>
    <row r="12229" spans="1:2">
      <c r="A12229">
        <v>17489</v>
      </c>
      <c r="B12229" t="s">
        <v>23766</v>
      </c>
    </row>
    <row r="12230" spans="1:2">
      <c r="A12230">
        <v>17490</v>
      </c>
      <c r="B12230" t="s">
        <v>23767</v>
      </c>
    </row>
    <row r="12231" spans="1:2">
      <c r="A12231">
        <v>17491</v>
      </c>
      <c r="B12231" t="s">
        <v>23768</v>
      </c>
    </row>
    <row r="12232" spans="1:2">
      <c r="A12232">
        <v>17492</v>
      </c>
      <c r="B12232" t="s">
        <v>23769</v>
      </c>
    </row>
    <row r="12233" spans="1:2">
      <c r="A12233">
        <v>17493</v>
      </c>
      <c r="B12233" t="s">
        <v>23770</v>
      </c>
    </row>
    <row r="12234" spans="1:2">
      <c r="A12234">
        <v>17494</v>
      </c>
      <c r="B12234" t="s">
        <v>23771</v>
      </c>
    </row>
    <row r="12235" spans="1:2">
      <c r="A12235">
        <v>17495</v>
      </c>
      <c r="B12235" t="s">
        <v>23772</v>
      </c>
    </row>
    <row r="12236" spans="1:2">
      <c r="A12236">
        <v>17496</v>
      </c>
      <c r="B12236" t="s">
        <v>23773</v>
      </c>
    </row>
    <row r="12237" spans="1:2">
      <c r="A12237">
        <v>17497</v>
      </c>
      <c r="B12237" t="s">
        <v>23774</v>
      </c>
    </row>
    <row r="12238" spans="1:2">
      <c r="A12238">
        <v>17498</v>
      </c>
      <c r="B12238" t="s">
        <v>23775</v>
      </c>
    </row>
    <row r="12239" spans="1:2">
      <c r="A12239">
        <v>17499</v>
      </c>
      <c r="B12239">
        <v>8259</v>
      </c>
    </row>
    <row r="12240" spans="1:2">
      <c r="A12240">
        <v>17500</v>
      </c>
      <c r="B12240" t="s">
        <v>23776</v>
      </c>
    </row>
    <row r="12241" spans="1:2">
      <c r="A12241">
        <v>17501</v>
      </c>
      <c r="B12241" t="s">
        <v>23777</v>
      </c>
    </row>
    <row r="12242" spans="1:2">
      <c r="A12242">
        <v>17502</v>
      </c>
      <c r="B12242" t="s">
        <v>23778</v>
      </c>
    </row>
    <row r="12243" spans="1:2">
      <c r="A12243">
        <v>17503</v>
      </c>
      <c r="B12243" t="s">
        <v>23779</v>
      </c>
    </row>
    <row r="12244" spans="1:2">
      <c r="A12244">
        <v>17504</v>
      </c>
      <c r="B12244" t="s">
        <v>23780</v>
      </c>
    </row>
    <row r="12245" spans="1:2">
      <c r="A12245">
        <v>17505</v>
      </c>
      <c r="B12245" t="s">
        <v>23781</v>
      </c>
    </row>
    <row r="12246" spans="1:2">
      <c r="A12246">
        <v>17506</v>
      </c>
      <c r="B12246" t="s">
        <v>23782</v>
      </c>
    </row>
    <row r="12247" spans="1:2">
      <c r="A12247">
        <v>17507</v>
      </c>
      <c r="B12247" t="s">
        <v>23783</v>
      </c>
    </row>
    <row r="12248" spans="1:2">
      <c r="A12248">
        <v>17508</v>
      </c>
      <c r="B12248" t="s">
        <v>23784</v>
      </c>
    </row>
    <row r="12249" spans="1:2">
      <c r="A12249">
        <v>17509</v>
      </c>
      <c r="B12249" t="s">
        <v>23785</v>
      </c>
    </row>
    <row r="12250" spans="1:2">
      <c r="A12250">
        <v>17510</v>
      </c>
      <c r="B12250" t="s">
        <v>23786</v>
      </c>
    </row>
    <row r="12251" spans="1:2">
      <c r="A12251">
        <v>17511</v>
      </c>
      <c r="B12251" t="s">
        <v>23787</v>
      </c>
    </row>
    <row r="12252" spans="1:2">
      <c r="A12252">
        <v>17512</v>
      </c>
      <c r="B12252" t="s">
        <v>23788</v>
      </c>
    </row>
    <row r="12253" spans="1:2">
      <c r="A12253">
        <v>17513</v>
      </c>
      <c r="B12253" t="s">
        <v>23789</v>
      </c>
    </row>
    <row r="12254" spans="1:2">
      <c r="A12254">
        <v>17514</v>
      </c>
      <c r="B12254" t="s">
        <v>23790</v>
      </c>
    </row>
    <row r="12255" spans="1:2">
      <c r="A12255">
        <v>17515</v>
      </c>
      <c r="B12255" t="s">
        <v>790</v>
      </c>
    </row>
    <row r="12256" spans="1:2">
      <c r="A12256">
        <v>17516</v>
      </c>
      <c r="B12256" t="s">
        <v>23791</v>
      </c>
    </row>
    <row r="12257" spans="1:2">
      <c r="A12257">
        <v>17517</v>
      </c>
      <c r="B12257" t="s">
        <v>23792</v>
      </c>
    </row>
    <row r="12258" spans="1:2">
      <c r="A12258">
        <v>17518</v>
      </c>
      <c r="B12258" t="s">
        <v>23793</v>
      </c>
    </row>
    <row r="12259" spans="1:2">
      <c r="A12259">
        <v>17519</v>
      </c>
      <c r="B12259" t="s">
        <v>23794</v>
      </c>
    </row>
    <row r="12260" spans="1:2">
      <c r="A12260">
        <v>17520</v>
      </c>
      <c r="B12260" t="s">
        <v>23795</v>
      </c>
    </row>
    <row r="12261" spans="1:2">
      <c r="A12261">
        <v>17521</v>
      </c>
      <c r="B12261" t="s">
        <v>23796</v>
      </c>
    </row>
    <row r="12262" spans="1:2">
      <c r="A12262">
        <v>17522</v>
      </c>
      <c r="B12262" t="s">
        <v>23797</v>
      </c>
    </row>
    <row r="12263" spans="1:2">
      <c r="A12263">
        <v>17523</v>
      </c>
      <c r="B12263" t="s">
        <v>23798</v>
      </c>
    </row>
    <row r="12264" spans="1:2">
      <c r="A12264">
        <v>17524</v>
      </c>
      <c r="B12264" t="s">
        <v>1851</v>
      </c>
    </row>
    <row r="12265" spans="1:2">
      <c r="A12265">
        <v>17525</v>
      </c>
      <c r="B12265" t="s">
        <v>23799</v>
      </c>
    </row>
    <row r="12266" spans="1:2">
      <c r="A12266">
        <v>17526</v>
      </c>
      <c r="B12266" t="s">
        <v>23800</v>
      </c>
    </row>
    <row r="12267" spans="1:2">
      <c r="A12267">
        <v>17527</v>
      </c>
      <c r="B12267" t="s">
        <v>23801</v>
      </c>
    </row>
    <row r="12268" spans="1:2">
      <c r="A12268">
        <v>17528</v>
      </c>
      <c r="B12268" t="s">
        <v>23802</v>
      </c>
    </row>
    <row r="12269" spans="1:2">
      <c r="A12269">
        <v>17529</v>
      </c>
      <c r="B12269" t="s">
        <v>23803</v>
      </c>
    </row>
    <row r="12270" spans="1:2">
      <c r="A12270">
        <v>17530</v>
      </c>
      <c r="B12270" t="s">
        <v>23804</v>
      </c>
    </row>
    <row r="12271" spans="1:2">
      <c r="A12271">
        <v>17531</v>
      </c>
      <c r="B12271" t="s">
        <v>23805</v>
      </c>
    </row>
    <row r="12272" spans="1:2">
      <c r="A12272">
        <v>17532</v>
      </c>
      <c r="B12272" t="s">
        <v>1859</v>
      </c>
    </row>
    <row r="12273" spans="1:2">
      <c r="A12273">
        <v>17533</v>
      </c>
      <c r="B12273" t="s">
        <v>431</v>
      </c>
    </row>
    <row r="12274" spans="1:2">
      <c r="A12274">
        <v>17534</v>
      </c>
      <c r="B12274">
        <v>7991</v>
      </c>
    </row>
    <row r="12275" spans="1:2">
      <c r="A12275">
        <v>17535</v>
      </c>
      <c r="B12275">
        <v>155</v>
      </c>
    </row>
    <row r="12276" spans="1:2">
      <c r="A12276">
        <v>17536</v>
      </c>
      <c r="B12276" t="s">
        <v>23806</v>
      </c>
    </row>
    <row r="12277" spans="1:2">
      <c r="A12277">
        <v>17537</v>
      </c>
      <c r="B12277" t="s">
        <v>23807</v>
      </c>
    </row>
    <row r="12278" spans="1:2">
      <c r="A12278">
        <v>17538</v>
      </c>
      <c r="B12278" t="s">
        <v>23808</v>
      </c>
    </row>
    <row r="12279" spans="1:2">
      <c r="A12279">
        <v>17539</v>
      </c>
      <c r="B12279" t="s">
        <v>23809</v>
      </c>
    </row>
    <row r="12280" spans="1:2">
      <c r="A12280">
        <v>17540</v>
      </c>
      <c r="B12280" t="s">
        <v>23810</v>
      </c>
    </row>
    <row r="12281" spans="1:2">
      <c r="A12281">
        <v>17541</v>
      </c>
      <c r="B12281" t="s">
        <v>23811</v>
      </c>
    </row>
    <row r="12282" spans="1:2">
      <c r="A12282">
        <v>17542</v>
      </c>
      <c r="B12282" t="s">
        <v>23812</v>
      </c>
    </row>
    <row r="12283" spans="1:2">
      <c r="A12283">
        <v>17543</v>
      </c>
      <c r="B12283" t="s">
        <v>23813</v>
      </c>
    </row>
    <row r="12284" spans="1:2">
      <c r="A12284">
        <v>17544</v>
      </c>
      <c r="B12284" t="s">
        <v>23814</v>
      </c>
    </row>
    <row r="12285" spans="1:2">
      <c r="A12285">
        <v>17545</v>
      </c>
      <c r="B12285" t="s">
        <v>23815</v>
      </c>
    </row>
    <row r="12286" spans="1:2">
      <c r="A12286">
        <v>17546</v>
      </c>
      <c r="B12286" t="s">
        <v>23816</v>
      </c>
    </row>
    <row r="12287" spans="1:2">
      <c r="A12287">
        <v>17547</v>
      </c>
      <c r="B12287" t="s">
        <v>23817</v>
      </c>
    </row>
    <row r="12288" spans="1:2">
      <c r="A12288">
        <v>17548</v>
      </c>
      <c r="B12288" t="s">
        <v>23818</v>
      </c>
    </row>
    <row r="12289" spans="1:2">
      <c r="A12289">
        <v>17549</v>
      </c>
      <c r="B12289" t="s">
        <v>23819</v>
      </c>
    </row>
    <row r="12290" spans="1:2">
      <c r="A12290">
        <v>17550</v>
      </c>
      <c r="B12290" t="s">
        <v>23820</v>
      </c>
    </row>
    <row r="12291" spans="1:2">
      <c r="A12291">
        <v>17551</v>
      </c>
      <c r="B12291" t="s">
        <v>23821</v>
      </c>
    </row>
    <row r="12292" spans="1:2">
      <c r="A12292">
        <v>17552</v>
      </c>
      <c r="B12292" t="s">
        <v>23822</v>
      </c>
    </row>
    <row r="12293" spans="1:2">
      <c r="A12293">
        <v>17553</v>
      </c>
      <c r="B12293" t="s">
        <v>23823</v>
      </c>
    </row>
    <row r="12294" spans="1:2">
      <c r="A12294">
        <v>17554</v>
      </c>
      <c r="B12294" t="s">
        <v>23824</v>
      </c>
    </row>
    <row r="12295" spans="1:2">
      <c r="A12295">
        <v>17555</v>
      </c>
      <c r="B12295" t="s">
        <v>23825</v>
      </c>
    </row>
    <row r="12296" spans="1:2">
      <c r="A12296">
        <v>17556</v>
      </c>
      <c r="B12296" t="s">
        <v>23826</v>
      </c>
    </row>
    <row r="12297" spans="1:2">
      <c r="A12297">
        <v>17557</v>
      </c>
      <c r="B12297" t="s">
        <v>23827</v>
      </c>
    </row>
    <row r="12298" spans="1:2">
      <c r="A12298">
        <v>17558</v>
      </c>
      <c r="B12298" t="s">
        <v>23828</v>
      </c>
    </row>
    <row r="12299" spans="1:2">
      <c r="A12299">
        <v>17559</v>
      </c>
      <c r="B12299" t="s">
        <v>23829</v>
      </c>
    </row>
    <row r="12300" spans="1:2">
      <c r="A12300">
        <v>17560</v>
      </c>
      <c r="B12300" t="s">
        <v>23830</v>
      </c>
    </row>
    <row r="12301" spans="1:2">
      <c r="A12301">
        <v>17561</v>
      </c>
      <c r="B12301" t="s">
        <v>23831</v>
      </c>
    </row>
    <row r="12302" spans="1:2">
      <c r="A12302">
        <v>17562</v>
      </c>
      <c r="B12302" t="s">
        <v>23832</v>
      </c>
    </row>
    <row r="12303" spans="1:2">
      <c r="A12303">
        <v>17563</v>
      </c>
      <c r="B12303" t="s">
        <v>23833</v>
      </c>
    </row>
    <row r="12304" spans="1:2">
      <c r="A12304">
        <v>17564</v>
      </c>
      <c r="B12304" t="s">
        <v>23834</v>
      </c>
    </row>
    <row r="12305" spans="1:2">
      <c r="A12305">
        <v>17565</v>
      </c>
      <c r="B12305" t="s">
        <v>23835</v>
      </c>
    </row>
    <row r="12306" spans="1:2">
      <c r="A12306">
        <v>17566</v>
      </c>
      <c r="B12306" t="s">
        <v>1948</v>
      </c>
    </row>
    <row r="12307" spans="1:2">
      <c r="A12307">
        <v>17567</v>
      </c>
      <c r="B12307" t="s">
        <v>23836</v>
      </c>
    </row>
    <row r="12308" spans="1:2">
      <c r="A12308">
        <v>17568</v>
      </c>
      <c r="B12308" t="s">
        <v>23837</v>
      </c>
    </row>
    <row r="12309" spans="1:2">
      <c r="A12309">
        <v>17569</v>
      </c>
      <c r="B12309" t="s">
        <v>23838</v>
      </c>
    </row>
    <row r="12310" spans="1:2">
      <c r="A12310">
        <v>17570</v>
      </c>
      <c r="B12310" t="s">
        <v>23839</v>
      </c>
    </row>
    <row r="12311" spans="1:2">
      <c r="A12311">
        <v>17571</v>
      </c>
      <c r="B12311" t="s">
        <v>23840</v>
      </c>
    </row>
    <row r="12312" spans="1:2">
      <c r="A12312">
        <v>17572</v>
      </c>
      <c r="B12312" t="s">
        <v>23841</v>
      </c>
    </row>
    <row r="12313" spans="1:2">
      <c r="A12313">
        <v>17573</v>
      </c>
      <c r="B12313" t="s">
        <v>23842</v>
      </c>
    </row>
    <row r="12314" spans="1:2">
      <c r="A12314">
        <v>17574</v>
      </c>
      <c r="B12314" t="s">
        <v>23843</v>
      </c>
    </row>
    <row r="12315" spans="1:2">
      <c r="A12315">
        <v>17575</v>
      </c>
      <c r="B12315" t="s">
        <v>23844</v>
      </c>
    </row>
    <row r="12316" spans="1:2">
      <c r="A12316">
        <v>17576</v>
      </c>
      <c r="B12316" t="s">
        <v>23845</v>
      </c>
    </row>
    <row r="12317" spans="1:2">
      <c r="A12317">
        <v>17577</v>
      </c>
      <c r="B12317" t="s">
        <v>23846</v>
      </c>
    </row>
    <row r="12318" spans="1:2">
      <c r="A12318">
        <v>17578</v>
      </c>
      <c r="B12318" t="s">
        <v>23847</v>
      </c>
    </row>
    <row r="12319" spans="1:2">
      <c r="A12319">
        <v>17579</v>
      </c>
      <c r="B12319" t="s">
        <v>23848</v>
      </c>
    </row>
    <row r="12320" spans="1:2">
      <c r="A12320">
        <v>17580</v>
      </c>
      <c r="B12320" t="s">
        <v>23849</v>
      </c>
    </row>
    <row r="12321" spans="1:2">
      <c r="A12321">
        <v>17581</v>
      </c>
      <c r="B12321" t="s">
        <v>23850</v>
      </c>
    </row>
    <row r="12322" spans="1:2">
      <c r="A12322">
        <v>17582</v>
      </c>
      <c r="B12322" t="s">
        <v>23851</v>
      </c>
    </row>
    <row r="12323" spans="1:2">
      <c r="A12323">
        <v>17583</v>
      </c>
      <c r="B12323" t="s">
        <v>23852</v>
      </c>
    </row>
    <row r="12324" spans="1:2">
      <c r="A12324">
        <v>17584</v>
      </c>
      <c r="B12324" t="s">
        <v>23853</v>
      </c>
    </row>
    <row r="12325" spans="1:2">
      <c r="A12325">
        <v>17585</v>
      </c>
      <c r="B12325" t="s">
        <v>23854</v>
      </c>
    </row>
    <row r="12326" spans="1:2">
      <c r="A12326">
        <v>17586</v>
      </c>
      <c r="B12326" t="s">
        <v>23855</v>
      </c>
    </row>
    <row r="12327" spans="1:2">
      <c r="A12327">
        <v>17587</v>
      </c>
      <c r="B12327" t="s">
        <v>23856</v>
      </c>
    </row>
    <row r="12328" spans="1:2">
      <c r="A12328">
        <v>17588</v>
      </c>
      <c r="B12328" t="s">
        <v>23857</v>
      </c>
    </row>
    <row r="12329" spans="1:2">
      <c r="A12329">
        <v>17589</v>
      </c>
      <c r="B12329" t="s">
        <v>23858</v>
      </c>
    </row>
    <row r="12330" spans="1:2">
      <c r="A12330">
        <v>17590</v>
      </c>
      <c r="B12330" t="s">
        <v>23859</v>
      </c>
    </row>
    <row r="12331" spans="1:2">
      <c r="A12331">
        <v>17591</v>
      </c>
      <c r="B12331" t="s">
        <v>23860</v>
      </c>
    </row>
    <row r="12332" spans="1:2">
      <c r="A12332">
        <v>17592</v>
      </c>
      <c r="B12332" t="s">
        <v>23861</v>
      </c>
    </row>
    <row r="12333" spans="1:2">
      <c r="A12333">
        <v>17593</v>
      </c>
      <c r="B12333" t="s">
        <v>23862</v>
      </c>
    </row>
    <row r="12334" spans="1:2">
      <c r="A12334">
        <v>17594</v>
      </c>
      <c r="B12334" t="s">
        <v>23863</v>
      </c>
    </row>
    <row r="12335" spans="1:2">
      <c r="A12335">
        <v>17595</v>
      </c>
      <c r="B12335" t="s">
        <v>23864</v>
      </c>
    </row>
    <row r="12336" spans="1:2">
      <c r="A12336">
        <v>17596</v>
      </c>
      <c r="B12336" t="s">
        <v>23865</v>
      </c>
    </row>
    <row r="12337" spans="1:2">
      <c r="A12337">
        <v>17597</v>
      </c>
      <c r="B12337">
        <v>2321</v>
      </c>
    </row>
    <row r="12338" spans="1:2">
      <c r="A12338">
        <v>17598</v>
      </c>
      <c r="B12338" t="s">
        <v>23866</v>
      </c>
    </row>
    <row r="12339" spans="1:2">
      <c r="A12339">
        <v>17599</v>
      </c>
      <c r="B12339" t="s">
        <v>23867</v>
      </c>
    </row>
    <row r="12340" spans="1:2">
      <c r="A12340">
        <v>17600</v>
      </c>
      <c r="B12340" t="s">
        <v>23868</v>
      </c>
    </row>
    <row r="12341" spans="1:2">
      <c r="A12341">
        <v>17601</v>
      </c>
      <c r="B12341" t="s">
        <v>23869</v>
      </c>
    </row>
    <row r="12342" spans="1:2">
      <c r="A12342">
        <v>17602</v>
      </c>
      <c r="B12342" t="s">
        <v>23870</v>
      </c>
    </row>
    <row r="12343" spans="1:2">
      <c r="A12343">
        <v>17603</v>
      </c>
      <c r="B12343" t="s">
        <v>23871</v>
      </c>
    </row>
    <row r="12344" spans="1:2">
      <c r="A12344">
        <v>17604</v>
      </c>
      <c r="B12344" t="s">
        <v>23872</v>
      </c>
    </row>
    <row r="12345" spans="1:2">
      <c r="A12345">
        <v>17605</v>
      </c>
      <c r="B12345" t="s">
        <v>23873</v>
      </c>
    </row>
    <row r="12346" spans="1:2">
      <c r="A12346">
        <v>17606</v>
      </c>
      <c r="B12346" t="s">
        <v>23874</v>
      </c>
    </row>
    <row r="12347" spans="1:2">
      <c r="A12347">
        <v>17607</v>
      </c>
      <c r="B12347" t="s">
        <v>23875</v>
      </c>
    </row>
    <row r="12348" spans="1:2">
      <c r="A12348">
        <v>17608</v>
      </c>
      <c r="B12348">
        <v>1440</v>
      </c>
    </row>
    <row r="12349" spans="1:2">
      <c r="A12349">
        <v>17609</v>
      </c>
      <c r="B12349" t="s">
        <v>23876</v>
      </c>
    </row>
    <row r="12350" spans="1:2">
      <c r="A12350">
        <v>17610</v>
      </c>
      <c r="B12350" t="s">
        <v>23877</v>
      </c>
    </row>
    <row r="12351" spans="1:2">
      <c r="A12351">
        <v>17611</v>
      </c>
      <c r="B12351" t="s">
        <v>23878</v>
      </c>
    </row>
    <row r="12352" spans="1:2">
      <c r="A12352">
        <v>17612</v>
      </c>
      <c r="B12352" t="s">
        <v>23879</v>
      </c>
    </row>
    <row r="12353" spans="1:2">
      <c r="A12353">
        <v>17613</v>
      </c>
      <c r="B12353" t="s">
        <v>23880</v>
      </c>
    </row>
    <row r="12354" spans="1:2">
      <c r="A12354">
        <v>17614</v>
      </c>
      <c r="B12354" t="s">
        <v>23881</v>
      </c>
    </row>
    <row r="12355" spans="1:2">
      <c r="A12355">
        <v>17615</v>
      </c>
      <c r="B12355" t="s">
        <v>23882</v>
      </c>
    </row>
    <row r="12356" spans="1:2">
      <c r="A12356">
        <v>17616</v>
      </c>
      <c r="B12356" t="s">
        <v>23883</v>
      </c>
    </row>
    <row r="12357" spans="1:2">
      <c r="A12357">
        <v>17617</v>
      </c>
      <c r="B12357" t="s">
        <v>23884</v>
      </c>
    </row>
    <row r="12358" spans="1:2">
      <c r="A12358">
        <v>17618</v>
      </c>
      <c r="B12358" t="s">
        <v>23885</v>
      </c>
    </row>
    <row r="12359" spans="1:2">
      <c r="A12359">
        <v>17619</v>
      </c>
      <c r="B12359" t="s">
        <v>23886</v>
      </c>
    </row>
    <row r="12360" spans="1:2">
      <c r="A12360">
        <v>17620</v>
      </c>
      <c r="B12360" t="s">
        <v>23887</v>
      </c>
    </row>
    <row r="12361" spans="1:2">
      <c r="A12361">
        <v>17621</v>
      </c>
      <c r="B12361" t="s">
        <v>23888</v>
      </c>
    </row>
    <row r="12362" spans="1:2">
      <c r="A12362">
        <v>17622</v>
      </c>
      <c r="B12362" t="s">
        <v>23889</v>
      </c>
    </row>
    <row r="12363" spans="1:2">
      <c r="A12363">
        <v>17623</v>
      </c>
      <c r="B12363">
        <v>655</v>
      </c>
    </row>
    <row r="12364" spans="1:2">
      <c r="A12364">
        <v>17624</v>
      </c>
      <c r="B12364" t="s">
        <v>23890</v>
      </c>
    </row>
    <row r="12365" spans="1:2">
      <c r="A12365">
        <v>17625</v>
      </c>
      <c r="B12365" t="s">
        <v>23891</v>
      </c>
    </row>
    <row r="12366" spans="1:2">
      <c r="A12366">
        <v>17626</v>
      </c>
      <c r="B12366">
        <v>1052</v>
      </c>
    </row>
    <row r="12367" spans="1:2">
      <c r="A12367">
        <v>17627</v>
      </c>
      <c r="B12367" t="s">
        <v>23892</v>
      </c>
    </row>
    <row r="12368" spans="1:2">
      <c r="A12368">
        <v>17628</v>
      </c>
      <c r="B12368" t="s">
        <v>23893</v>
      </c>
    </row>
    <row r="12369" spans="1:2">
      <c r="A12369">
        <v>17629</v>
      </c>
      <c r="B12369" t="s">
        <v>23894</v>
      </c>
    </row>
    <row r="12370" spans="1:2">
      <c r="A12370">
        <v>17630</v>
      </c>
      <c r="B12370" t="s">
        <v>23895</v>
      </c>
    </row>
    <row r="12371" spans="1:2">
      <c r="A12371">
        <v>17631</v>
      </c>
      <c r="B12371" t="s">
        <v>820</v>
      </c>
    </row>
    <row r="12372" spans="1:2">
      <c r="A12372">
        <v>17632</v>
      </c>
      <c r="B12372" t="s">
        <v>23896</v>
      </c>
    </row>
    <row r="12373" spans="1:2">
      <c r="A12373">
        <v>17633</v>
      </c>
      <c r="B12373" t="s">
        <v>23897</v>
      </c>
    </row>
    <row r="12374" spans="1:2">
      <c r="A12374">
        <v>17634</v>
      </c>
      <c r="B12374" t="s">
        <v>23898</v>
      </c>
    </row>
    <row r="12375" spans="1:2">
      <c r="A12375">
        <v>17635</v>
      </c>
      <c r="B12375" t="s">
        <v>23899</v>
      </c>
    </row>
    <row r="12376" spans="1:2">
      <c r="A12376">
        <v>17636</v>
      </c>
      <c r="B12376" t="s">
        <v>23900</v>
      </c>
    </row>
    <row r="12377" spans="1:2">
      <c r="A12377">
        <v>17637</v>
      </c>
      <c r="B12377" t="s">
        <v>23901</v>
      </c>
    </row>
    <row r="12378" spans="1:2">
      <c r="A12378">
        <v>17638</v>
      </c>
      <c r="B12378" t="s">
        <v>23902</v>
      </c>
    </row>
    <row r="12379" spans="1:2">
      <c r="A12379">
        <v>17639</v>
      </c>
      <c r="B12379" t="s">
        <v>23903</v>
      </c>
    </row>
    <row r="12380" spans="1:2">
      <c r="A12380">
        <v>17640</v>
      </c>
      <c r="B12380" t="s">
        <v>23904</v>
      </c>
    </row>
    <row r="12381" spans="1:2">
      <c r="A12381">
        <v>17641</v>
      </c>
      <c r="B12381">
        <v>2018</v>
      </c>
    </row>
    <row r="12382" spans="1:2">
      <c r="A12382">
        <v>17642</v>
      </c>
      <c r="B12382" t="s">
        <v>23905</v>
      </c>
    </row>
    <row r="12383" spans="1:2">
      <c r="A12383">
        <v>17643</v>
      </c>
      <c r="B12383" t="s">
        <v>23906</v>
      </c>
    </row>
    <row r="12384" spans="1:2">
      <c r="A12384">
        <v>17644</v>
      </c>
      <c r="B12384" t="s">
        <v>23907</v>
      </c>
    </row>
    <row r="12385" spans="1:2">
      <c r="A12385">
        <v>17645</v>
      </c>
      <c r="B12385" t="s">
        <v>23908</v>
      </c>
    </row>
    <row r="12386" spans="1:2">
      <c r="A12386">
        <v>17646</v>
      </c>
      <c r="B12386" t="s">
        <v>23909</v>
      </c>
    </row>
    <row r="12387" spans="1:2">
      <c r="A12387">
        <v>17647</v>
      </c>
      <c r="B12387" t="s">
        <v>23910</v>
      </c>
    </row>
    <row r="12388" spans="1:2">
      <c r="A12388">
        <v>17648</v>
      </c>
      <c r="B12388" t="s">
        <v>23911</v>
      </c>
    </row>
    <row r="12389" spans="1:2">
      <c r="A12389">
        <v>17649</v>
      </c>
      <c r="B12389" t="s">
        <v>23912</v>
      </c>
    </row>
    <row r="12390" spans="1:2">
      <c r="A12390">
        <v>17650</v>
      </c>
      <c r="B12390" t="s">
        <v>23913</v>
      </c>
    </row>
    <row r="12391" spans="1:2">
      <c r="A12391">
        <v>17651</v>
      </c>
      <c r="B12391" t="s">
        <v>23914</v>
      </c>
    </row>
    <row r="12392" spans="1:2">
      <c r="A12392">
        <v>17652</v>
      </c>
      <c r="B12392" t="s">
        <v>23915</v>
      </c>
    </row>
    <row r="12393" spans="1:2">
      <c r="A12393">
        <v>17653</v>
      </c>
      <c r="B12393" t="s">
        <v>23916</v>
      </c>
    </row>
    <row r="12394" spans="1:2">
      <c r="A12394">
        <v>17654</v>
      </c>
      <c r="B12394" t="s">
        <v>23917</v>
      </c>
    </row>
    <row r="12395" spans="1:2">
      <c r="A12395">
        <v>17655</v>
      </c>
      <c r="B12395" t="s">
        <v>23918</v>
      </c>
    </row>
    <row r="12396" spans="1:2">
      <c r="A12396">
        <v>17656</v>
      </c>
      <c r="B12396" t="s">
        <v>23919</v>
      </c>
    </row>
    <row r="12397" spans="1:2">
      <c r="A12397">
        <v>17657</v>
      </c>
      <c r="B12397" t="s">
        <v>23920</v>
      </c>
    </row>
    <row r="12398" spans="1:2">
      <c r="A12398">
        <v>17658</v>
      </c>
      <c r="B12398" t="s">
        <v>23921</v>
      </c>
    </row>
    <row r="12399" spans="1:2">
      <c r="A12399">
        <v>17659</v>
      </c>
      <c r="B12399" t="s">
        <v>23922</v>
      </c>
    </row>
    <row r="12400" spans="1:2">
      <c r="A12400">
        <v>17660</v>
      </c>
      <c r="B12400" t="s">
        <v>23923</v>
      </c>
    </row>
    <row r="12401" spans="1:2">
      <c r="A12401">
        <v>17661</v>
      </c>
      <c r="B12401" t="s">
        <v>23924</v>
      </c>
    </row>
    <row r="12402" spans="1:2">
      <c r="A12402">
        <v>17662</v>
      </c>
      <c r="B12402" t="s">
        <v>23925</v>
      </c>
    </row>
    <row r="12403" spans="1:2">
      <c r="A12403">
        <v>17663</v>
      </c>
      <c r="B12403" t="s">
        <v>23926</v>
      </c>
    </row>
    <row r="12404" spans="1:2">
      <c r="A12404">
        <v>17664</v>
      </c>
      <c r="B12404" t="s">
        <v>23927</v>
      </c>
    </row>
    <row r="12405" spans="1:2">
      <c r="A12405">
        <v>17665</v>
      </c>
      <c r="B12405" t="s">
        <v>23928</v>
      </c>
    </row>
    <row r="12406" spans="1:2">
      <c r="A12406">
        <v>17666</v>
      </c>
      <c r="B12406" t="s">
        <v>23929</v>
      </c>
    </row>
    <row r="12407" spans="1:2">
      <c r="A12407">
        <v>17667</v>
      </c>
      <c r="B12407" t="s">
        <v>23930</v>
      </c>
    </row>
    <row r="12408" spans="1:2">
      <c r="A12408">
        <v>17668</v>
      </c>
      <c r="B12408" t="s">
        <v>23931</v>
      </c>
    </row>
    <row r="12409" spans="1:2">
      <c r="A12409">
        <v>17669</v>
      </c>
      <c r="B12409" t="s">
        <v>23932</v>
      </c>
    </row>
    <row r="12410" spans="1:2">
      <c r="A12410">
        <v>17670</v>
      </c>
      <c r="B12410" t="s">
        <v>23933</v>
      </c>
    </row>
    <row r="12411" spans="1:2">
      <c r="A12411">
        <v>17671</v>
      </c>
      <c r="B12411" t="s">
        <v>23934</v>
      </c>
    </row>
    <row r="12412" spans="1:2">
      <c r="A12412">
        <v>17672</v>
      </c>
      <c r="B12412" t="s">
        <v>23935</v>
      </c>
    </row>
    <row r="12413" spans="1:2">
      <c r="A12413">
        <v>17673</v>
      </c>
      <c r="B12413" t="s">
        <v>23936</v>
      </c>
    </row>
    <row r="12414" spans="1:2">
      <c r="A12414">
        <v>17674</v>
      </c>
      <c r="B12414" t="s">
        <v>23937</v>
      </c>
    </row>
    <row r="12415" spans="1:2">
      <c r="A12415">
        <v>17675</v>
      </c>
      <c r="B12415" t="s">
        <v>23938</v>
      </c>
    </row>
    <row r="12416" spans="1:2">
      <c r="A12416">
        <v>17676</v>
      </c>
      <c r="B12416" t="s">
        <v>23939</v>
      </c>
    </row>
    <row r="12417" spans="1:2">
      <c r="A12417">
        <v>17677</v>
      </c>
      <c r="B12417" t="s">
        <v>23940</v>
      </c>
    </row>
    <row r="12418" spans="1:2">
      <c r="A12418">
        <v>17678</v>
      </c>
      <c r="B12418" t="s">
        <v>23941</v>
      </c>
    </row>
    <row r="12419" spans="1:2">
      <c r="A12419">
        <v>17679</v>
      </c>
      <c r="B12419" t="s">
        <v>23942</v>
      </c>
    </row>
    <row r="12420" spans="1:2">
      <c r="A12420">
        <v>17680</v>
      </c>
      <c r="B12420" t="s">
        <v>23943</v>
      </c>
    </row>
    <row r="12421" spans="1:2">
      <c r="A12421">
        <v>17681</v>
      </c>
      <c r="B12421" t="s">
        <v>23944</v>
      </c>
    </row>
    <row r="12422" spans="1:2">
      <c r="A12422">
        <v>17682</v>
      </c>
      <c r="B12422" t="s">
        <v>23945</v>
      </c>
    </row>
    <row r="12423" spans="1:2">
      <c r="A12423">
        <v>17683</v>
      </c>
      <c r="B12423" t="s">
        <v>23946</v>
      </c>
    </row>
    <row r="12424" spans="1:2">
      <c r="A12424">
        <v>17684</v>
      </c>
      <c r="B12424" t="s">
        <v>23947</v>
      </c>
    </row>
    <row r="12425" spans="1:2">
      <c r="A12425">
        <v>17685</v>
      </c>
      <c r="B12425" t="s">
        <v>23948</v>
      </c>
    </row>
    <row r="12426" spans="1:2">
      <c r="A12426">
        <v>17686</v>
      </c>
      <c r="B12426" t="s">
        <v>23949</v>
      </c>
    </row>
    <row r="12427" spans="1:2">
      <c r="A12427">
        <v>17687</v>
      </c>
      <c r="B12427" t="s">
        <v>23950</v>
      </c>
    </row>
    <row r="12428" spans="1:2">
      <c r="A12428">
        <v>17688</v>
      </c>
      <c r="B12428" t="s">
        <v>23951</v>
      </c>
    </row>
    <row r="12429" spans="1:2">
      <c r="A12429">
        <v>17689</v>
      </c>
      <c r="B12429" t="s">
        <v>23952</v>
      </c>
    </row>
    <row r="12430" spans="1:2">
      <c r="A12430">
        <v>17690</v>
      </c>
      <c r="B12430" t="s">
        <v>23953</v>
      </c>
    </row>
    <row r="12431" spans="1:2">
      <c r="A12431">
        <v>17691</v>
      </c>
      <c r="B12431" t="s">
        <v>23954</v>
      </c>
    </row>
    <row r="12432" spans="1:2">
      <c r="A12432">
        <v>17692</v>
      </c>
      <c r="B12432" t="s">
        <v>23955</v>
      </c>
    </row>
    <row r="12433" spans="1:2">
      <c r="A12433">
        <v>17693</v>
      </c>
      <c r="B12433" t="s">
        <v>23956</v>
      </c>
    </row>
    <row r="12434" spans="1:2">
      <c r="A12434">
        <v>17694</v>
      </c>
      <c r="B12434" t="s">
        <v>23957</v>
      </c>
    </row>
    <row r="12435" spans="1:2">
      <c r="A12435">
        <v>17695</v>
      </c>
      <c r="B12435" t="s">
        <v>23958</v>
      </c>
    </row>
    <row r="12436" spans="1:2">
      <c r="A12436">
        <v>17696</v>
      </c>
      <c r="B12436" t="s">
        <v>23959</v>
      </c>
    </row>
    <row r="12437" spans="1:2">
      <c r="A12437">
        <v>17697</v>
      </c>
      <c r="B12437" t="s">
        <v>23960</v>
      </c>
    </row>
    <row r="12438" spans="1:2">
      <c r="A12438">
        <v>17698</v>
      </c>
      <c r="B12438" t="s">
        <v>23961</v>
      </c>
    </row>
    <row r="12439" spans="1:2">
      <c r="A12439">
        <v>17699</v>
      </c>
      <c r="B12439" t="s">
        <v>2117</v>
      </c>
    </row>
    <row r="12440" spans="1:2">
      <c r="A12440">
        <v>17700</v>
      </c>
      <c r="B12440" t="s">
        <v>23962</v>
      </c>
    </row>
    <row r="12441" spans="1:2">
      <c r="A12441">
        <v>17701</v>
      </c>
      <c r="B12441" t="s">
        <v>23963</v>
      </c>
    </row>
    <row r="12442" spans="1:2">
      <c r="A12442">
        <v>17702</v>
      </c>
      <c r="B12442" t="s">
        <v>23964</v>
      </c>
    </row>
    <row r="12443" spans="1:2">
      <c r="A12443">
        <v>17703</v>
      </c>
      <c r="B12443" t="s">
        <v>23965</v>
      </c>
    </row>
    <row r="12444" spans="1:2">
      <c r="A12444">
        <v>17704</v>
      </c>
      <c r="B12444" t="s">
        <v>23966</v>
      </c>
    </row>
    <row r="12445" spans="1:2">
      <c r="A12445">
        <v>17705</v>
      </c>
      <c r="B12445" t="s">
        <v>23967</v>
      </c>
    </row>
    <row r="12446" spans="1:2">
      <c r="A12446">
        <v>17706</v>
      </c>
      <c r="B12446" t="s">
        <v>23968</v>
      </c>
    </row>
    <row r="12447" spans="1:2">
      <c r="A12447">
        <v>17707</v>
      </c>
      <c r="B12447" t="s">
        <v>23969</v>
      </c>
    </row>
    <row r="12448" spans="1:2">
      <c r="A12448">
        <v>17708</v>
      </c>
      <c r="B12448" t="s">
        <v>23970</v>
      </c>
    </row>
    <row r="12449" spans="1:2">
      <c r="A12449">
        <v>17709</v>
      </c>
      <c r="B12449" t="s">
        <v>23971</v>
      </c>
    </row>
    <row r="12450" spans="1:2">
      <c r="A12450">
        <v>17710</v>
      </c>
      <c r="B12450" t="s">
        <v>23972</v>
      </c>
    </row>
    <row r="12451" spans="1:2">
      <c r="A12451">
        <v>17711</v>
      </c>
      <c r="B12451" t="s">
        <v>23973</v>
      </c>
    </row>
    <row r="12452" spans="1:2">
      <c r="A12452">
        <v>17712</v>
      </c>
      <c r="B12452" t="s">
        <v>23974</v>
      </c>
    </row>
    <row r="12453" spans="1:2">
      <c r="A12453">
        <v>17713</v>
      </c>
      <c r="B12453" t="s">
        <v>23975</v>
      </c>
    </row>
    <row r="12454" spans="1:2">
      <c r="A12454">
        <v>17714</v>
      </c>
      <c r="B12454" t="s">
        <v>23976</v>
      </c>
    </row>
    <row r="12455" spans="1:2">
      <c r="A12455">
        <v>17715</v>
      </c>
      <c r="B12455" t="s">
        <v>23977</v>
      </c>
    </row>
    <row r="12456" spans="1:2">
      <c r="A12456">
        <v>17716</v>
      </c>
      <c r="B12456" t="s">
        <v>23978</v>
      </c>
    </row>
    <row r="12457" spans="1:2">
      <c r="A12457">
        <v>17717</v>
      </c>
      <c r="B12457" t="s">
        <v>23979</v>
      </c>
    </row>
    <row r="12458" spans="1:2">
      <c r="A12458">
        <v>17718</v>
      </c>
      <c r="B12458" t="s">
        <v>23980</v>
      </c>
    </row>
    <row r="12459" spans="1:2">
      <c r="A12459">
        <v>17719</v>
      </c>
      <c r="B12459" t="s">
        <v>23981</v>
      </c>
    </row>
    <row r="12460" spans="1:2">
      <c r="A12460">
        <v>17720</v>
      </c>
      <c r="B12460" t="s">
        <v>23982</v>
      </c>
    </row>
    <row r="12461" spans="1:2">
      <c r="A12461">
        <v>17721</v>
      </c>
      <c r="B12461" t="s">
        <v>23983</v>
      </c>
    </row>
    <row r="12462" spans="1:2">
      <c r="A12462">
        <v>17722</v>
      </c>
      <c r="B12462" t="s">
        <v>23984</v>
      </c>
    </row>
    <row r="12463" spans="1:2">
      <c r="A12463">
        <v>17723</v>
      </c>
      <c r="B12463" t="s">
        <v>23985</v>
      </c>
    </row>
    <row r="12464" spans="1:2">
      <c r="A12464">
        <v>17724</v>
      </c>
      <c r="B12464" t="s">
        <v>23986</v>
      </c>
    </row>
    <row r="12465" spans="1:2">
      <c r="A12465">
        <v>17725</v>
      </c>
      <c r="B12465" t="s">
        <v>23987</v>
      </c>
    </row>
    <row r="12466" spans="1:2">
      <c r="A12466">
        <v>17726</v>
      </c>
      <c r="B12466" t="s">
        <v>23988</v>
      </c>
    </row>
    <row r="12467" spans="1:2">
      <c r="A12467">
        <v>17727</v>
      </c>
      <c r="B12467" t="s">
        <v>23989</v>
      </c>
    </row>
    <row r="12468" spans="1:2">
      <c r="A12468">
        <v>17728</v>
      </c>
      <c r="B12468" t="s">
        <v>23990</v>
      </c>
    </row>
    <row r="12469" spans="1:2">
      <c r="A12469">
        <v>17729</v>
      </c>
      <c r="B12469" t="s">
        <v>23991</v>
      </c>
    </row>
    <row r="12470" spans="1:2">
      <c r="A12470">
        <v>17730</v>
      </c>
      <c r="B12470" t="s">
        <v>23992</v>
      </c>
    </row>
    <row r="12471" spans="1:2">
      <c r="A12471">
        <v>17731</v>
      </c>
      <c r="B12471" t="s">
        <v>23993</v>
      </c>
    </row>
    <row r="12472" spans="1:2">
      <c r="A12472">
        <v>17732</v>
      </c>
      <c r="B12472" t="s">
        <v>23994</v>
      </c>
    </row>
    <row r="12473" spans="1:2">
      <c r="A12473">
        <v>17733</v>
      </c>
      <c r="B12473" t="s">
        <v>23995</v>
      </c>
    </row>
    <row r="12474" spans="1:2">
      <c r="A12474">
        <v>17734</v>
      </c>
      <c r="B12474" t="s">
        <v>23996</v>
      </c>
    </row>
    <row r="12475" spans="1:2">
      <c r="A12475">
        <v>17735</v>
      </c>
      <c r="B12475" t="s">
        <v>23997</v>
      </c>
    </row>
    <row r="12476" spans="1:2">
      <c r="A12476">
        <v>17736</v>
      </c>
      <c r="B12476" t="s">
        <v>23998</v>
      </c>
    </row>
    <row r="12477" spans="1:2">
      <c r="A12477">
        <v>17737</v>
      </c>
      <c r="B12477" t="s">
        <v>23999</v>
      </c>
    </row>
    <row r="12478" spans="1:2">
      <c r="A12478">
        <v>17738</v>
      </c>
      <c r="B12478" t="s">
        <v>24000</v>
      </c>
    </row>
    <row r="12479" spans="1:2">
      <c r="A12479">
        <v>17739</v>
      </c>
      <c r="B12479" t="s">
        <v>24001</v>
      </c>
    </row>
    <row r="12480" spans="1:2">
      <c r="A12480">
        <v>17740</v>
      </c>
      <c r="B12480" t="s">
        <v>24002</v>
      </c>
    </row>
    <row r="12481" spans="1:2">
      <c r="A12481">
        <v>17741</v>
      </c>
      <c r="B12481" t="s">
        <v>24003</v>
      </c>
    </row>
    <row r="12482" spans="1:2">
      <c r="A12482">
        <v>17742</v>
      </c>
      <c r="B12482" t="s">
        <v>24004</v>
      </c>
    </row>
    <row r="12483" spans="1:2">
      <c r="A12483">
        <v>17743</v>
      </c>
      <c r="B12483" t="s">
        <v>24005</v>
      </c>
    </row>
    <row r="12484" spans="1:2">
      <c r="A12484">
        <v>17744</v>
      </c>
      <c r="B12484" t="s">
        <v>24006</v>
      </c>
    </row>
    <row r="12485" spans="1:2">
      <c r="A12485">
        <v>17745</v>
      </c>
      <c r="B12485" t="s">
        <v>24007</v>
      </c>
    </row>
    <row r="12486" spans="1:2">
      <c r="A12486">
        <v>17746</v>
      </c>
      <c r="B12486" t="s">
        <v>24008</v>
      </c>
    </row>
    <row r="12487" spans="1:2">
      <c r="A12487">
        <v>17747</v>
      </c>
      <c r="B12487" t="s">
        <v>24009</v>
      </c>
    </row>
    <row r="12488" spans="1:2">
      <c r="A12488">
        <v>17748</v>
      </c>
      <c r="B12488" t="s">
        <v>24010</v>
      </c>
    </row>
    <row r="12489" spans="1:2">
      <c r="A12489">
        <v>17749</v>
      </c>
      <c r="B12489" t="s">
        <v>24011</v>
      </c>
    </row>
    <row r="12490" spans="1:2">
      <c r="A12490">
        <v>17750</v>
      </c>
      <c r="B12490" t="s">
        <v>24012</v>
      </c>
    </row>
    <row r="12491" spans="1:2">
      <c r="A12491">
        <v>17751</v>
      </c>
      <c r="B12491" t="s">
        <v>24013</v>
      </c>
    </row>
    <row r="12492" spans="1:2">
      <c r="A12492">
        <v>17752</v>
      </c>
      <c r="B12492" t="s">
        <v>24014</v>
      </c>
    </row>
    <row r="12493" spans="1:2">
      <c r="A12493">
        <v>17753</v>
      </c>
      <c r="B12493" t="s">
        <v>24015</v>
      </c>
    </row>
    <row r="12494" spans="1:2">
      <c r="A12494">
        <v>17754</v>
      </c>
      <c r="B12494" t="s">
        <v>24016</v>
      </c>
    </row>
    <row r="12495" spans="1:2">
      <c r="A12495">
        <v>17755</v>
      </c>
      <c r="B12495" t="s">
        <v>24017</v>
      </c>
    </row>
    <row r="12496" spans="1:2">
      <c r="A12496">
        <v>17756</v>
      </c>
      <c r="B12496" t="s">
        <v>24018</v>
      </c>
    </row>
    <row r="12497" spans="1:2">
      <c r="A12497">
        <v>17757</v>
      </c>
      <c r="B12497" t="s">
        <v>24019</v>
      </c>
    </row>
    <row r="12498" spans="1:2">
      <c r="A12498">
        <v>17758</v>
      </c>
      <c r="B12498" t="s">
        <v>24020</v>
      </c>
    </row>
    <row r="12499" spans="1:2">
      <c r="A12499">
        <v>17759</v>
      </c>
      <c r="B12499" t="s">
        <v>24021</v>
      </c>
    </row>
    <row r="12500" spans="1:2">
      <c r="A12500">
        <v>17760</v>
      </c>
      <c r="B12500" t="s">
        <v>24022</v>
      </c>
    </row>
    <row r="12501" spans="1:2">
      <c r="A12501">
        <v>17761</v>
      </c>
      <c r="B12501" t="s">
        <v>24023</v>
      </c>
    </row>
    <row r="12502" spans="1:2">
      <c r="A12502">
        <v>17762</v>
      </c>
      <c r="B12502" t="s">
        <v>24024</v>
      </c>
    </row>
    <row r="12503" spans="1:2">
      <c r="A12503">
        <v>17763</v>
      </c>
      <c r="B12503" t="s">
        <v>24025</v>
      </c>
    </row>
    <row r="12504" spans="1:2">
      <c r="A12504">
        <v>17764</v>
      </c>
      <c r="B12504" t="s">
        <v>24026</v>
      </c>
    </row>
    <row r="12505" spans="1:2">
      <c r="A12505">
        <v>17765</v>
      </c>
      <c r="B12505" t="s">
        <v>24027</v>
      </c>
    </row>
    <row r="12506" spans="1:2">
      <c r="A12506">
        <v>17766</v>
      </c>
      <c r="B12506" t="s">
        <v>24028</v>
      </c>
    </row>
    <row r="12507" spans="1:2">
      <c r="A12507">
        <v>17767</v>
      </c>
      <c r="B12507" t="s">
        <v>24029</v>
      </c>
    </row>
    <row r="12508" spans="1:2">
      <c r="A12508">
        <v>17768</v>
      </c>
      <c r="B12508" t="s">
        <v>24030</v>
      </c>
    </row>
    <row r="12509" spans="1:2">
      <c r="A12509">
        <v>17769</v>
      </c>
      <c r="B12509" t="s">
        <v>24031</v>
      </c>
    </row>
    <row r="12510" spans="1:2">
      <c r="A12510">
        <v>17770</v>
      </c>
      <c r="B12510" t="s">
        <v>24032</v>
      </c>
    </row>
    <row r="12511" spans="1:2">
      <c r="A12511">
        <v>17771</v>
      </c>
      <c r="B12511" t="s">
        <v>24033</v>
      </c>
    </row>
    <row r="12512" spans="1:2">
      <c r="A12512">
        <v>17772</v>
      </c>
      <c r="B12512" t="s">
        <v>24034</v>
      </c>
    </row>
    <row r="12513" spans="1:2">
      <c r="A12513">
        <v>17773</v>
      </c>
      <c r="B12513" t="s">
        <v>24035</v>
      </c>
    </row>
    <row r="12514" spans="1:2">
      <c r="A12514">
        <v>17774</v>
      </c>
      <c r="B12514" t="s">
        <v>24036</v>
      </c>
    </row>
    <row r="12515" spans="1:2">
      <c r="A12515">
        <v>17775</v>
      </c>
      <c r="B12515" t="s">
        <v>24037</v>
      </c>
    </row>
    <row r="12516" spans="1:2">
      <c r="A12516">
        <v>17776</v>
      </c>
      <c r="B12516" t="s">
        <v>24038</v>
      </c>
    </row>
    <row r="12517" spans="1:2">
      <c r="A12517">
        <v>17777</v>
      </c>
      <c r="B12517" t="s">
        <v>24039</v>
      </c>
    </row>
    <row r="12518" spans="1:2">
      <c r="A12518">
        <v>17778</v>
      </c>
      <c r="B12518" t="s">
        <v>24040</v>
      </c>
    </row>
    <row r="12519" spans="1:2">
      <c r="A12519">
        <v>17779</v>
      </c>
      <c r="B12519" t="s">
        <v>24041</v>
      </c>
    </row>
    <row r="12520" spans="1:2">
      <c r="A12520">
        <v>17780</v>
      </c>
      <c r="B12520" t="s">
        <v>24042</v>
      </c>
    </row>
    <row r="12521" spans="1:2">
      <c r="A12521">
        <v>17781</v>
      </c>
      <c r="B12521" t="s">
        <v>24043</v>
      </c>
    </row>
    <row r="12522" spans="1:2">
      <c r="A12522">
        <v>17782</v>
      </c>
      <c r="B12522" t="s">
        <v>2177</v>
      </c>
    </row>
    <row r="12523" spans="1:2">
      <c r="A12523">
        <v>17783</v>
      </c>
      <c r="B12523" t="s">
        <v>24044</v>
      </c>
    </row>
    <row r="12524" spans="1:2">
      <c r="A12524">
        <v>17784</v>
      </c>
      <c r="B12524" t="s">
        <v>24045</v>
      </c>
    </row>
    <row r="12525" spans="1:2">
      <c r="A12525">
        <v>17785</v>
      </c>
      <c r="B12525" t="s">
        <v>24046</v>
      </c>
    </row>
    <row r="12526" spans="1:2">
      <c r="A12526">
        <v>17786</v>
      </c>
      <c r="B12526" t="s">
        <v>24047</v>
      </c>
    </row>
    <row r="12527" spans="1:2">
      <c r="A12527">
        <v>17787</v>
      </c>
      <c r="B12527" t="s">
        <v>24048</v>
      </c>
    </row>
    <row r="12528" spans="1:2">
      <c r="A12528">
        <v>17788</v>
      </c>
      <c r="B12528" t="s">
        <v>24049</v>
      </c>
    </row>
    <row r="12529" spans="1:2">
      <c r="A12529">
        <v>17789</v>
      </c>
      <c r="B12529" t="s">
        <v>24050</v>
      </c>
    </row>
    <row r="12530" spans="1:2">
      <c r="A12530">
        <v>17790</v>
      </c>
      <c r="B12530" t="s">
        <v>24051</v>
      </c>
    </row>
    <row r="12531" spans="1:2">
      <c r="A12531">
        <v>17791</v>
      </c>
      <c r="B12531" t="s">
        <v>24052</v>
      </c>
    </row>
    <row r="12532" spans="1:2">
      <c r="A12532">
        <v>17792</v>
      </c>
      <c r="B12532" t="s">
        <v>24053</v>
      </c>
    </row>
    <row r="12533" spans="1:2">
      <c r="A12533">
        <v>17793</v>
      </c>
      <c r="B12533" t="s">
        <v>24054</v>
      </c>
    </row>
    <row r="12534" spans="1:2">
      <c r="A12534">
        <v>17794</v>
      </c>
      <c r="B12534" t="s">
        <v>24055</v>
      </c>
    </row>
    <row r="12535" spans="1:2">
      <c r="A12535">
        <v>17795</v>
      </c>
      <c r="B12535" t="s">
        <v>24056</v>
      </c>
    </row>
    <row r="12536" spans="1:2">
      <c r="A12536">
        <v>17796</v>
      </c>
      <c r="B12536" t="s">
        <v>24057</v>
      </c>
    </row>
    <row r="12537" spans="1:2">
      <c r="A12537">
        <v>17797</v>
      </c>
      <c r="B12537" t="s">
        <v>24058</v>
      </c>
    </row>
    <row r="12538" spans="1:2">
      <c r="A12538">
        <v>17798</v>
      </c>
      <c r="B12538" t="s">
        <v>24059</v>
      </c>
    </row>
    <row r="12539" spans="1:2">
      <c r="A12539">
        <v>17799</v>
      </c>
      <c r="B12539" t="s">
        <v>24060</v>
      </c>
    </row>
    <row r="12540" spans="1:2">
      <c r="A12540">
        <v>17800</v>
      </c>
      <c r="B12540" t="s">
        <v>24061</v>
      </c>
    </row>
    <row r="12541" spans="1:2">
      <c r="A12541">
        <v>17801</v>
      </c>
      <c r="B12541" t="s">
        <v>24062</v>
      </c>
    </row>
    <row r="12542" spans="1:2">
      <c r="A12542">
        <v>17802</v>
      </c>
      <c r="B12542" t="s">
        <v>24063</v>
      </c>
    </row>
    <row r="12543" spans="1:2">
      <c r="A12543">
        <v>17803</v>
      </c>
      <c r="B12543" t="s">
        <v>24064</v>
      </c>
    </row>
    <row r="12544" spans="1:2">
      <c r="A12544">
        <v>17804</v>
      </c>
      <c r="B12544" t="s">
        <v>24065</v>
      </c>
    </row>
    <row r="12545" spans="1:2">
      <c r="A12545">
        <v>17805</v>
      </c>
      <c r="B12545" t="s">
        <v>24066</v>
      </c>
    </row>
    <row r="12546" spans="1:2">
      <c r="A12546">
        <v>17806</v>
      </c>
      <c r="B12546" t="s">
        <v>24067</v>
      </c>
    </row>
    <row r="12547" spans="1:2">
      <c r="A12547">
        <v>17807</v>
      </c>
      <c r="B12547" t="s">
        <v>24068</v>
      </c>
    </row>
    <row r="12548" spans="1:2">
      <c r="A12548">
        <v>17808</v>
      </c>
      <c r="B12548" t="s">
        <v>24069</v>
      </c>
    </row>
    <row r="12549" spans="1:2">
      <c r="A12549">
        <v>17809</v>
      </c>
      <c r="B12549" t="s">
        <v>24070</v>
      </c>
    </row>
    <row r="12550" spans="1:2">
      <c r="A12550">
        <v>17810</v>
      </c>
      <c r="B12550" t="s">
        <v>24071</v>
      </c>
    </row>
    <row r="12551" spans="1:2">
      <c r="A12551">
        <v>17811</v>
      </c>
      <c r="B12551" t="s">
        <v>24072</v>
      </c>
    </row>
    <row r="12552" spans="1:2">
      <c r="A12552">
        <v>17812</v>
      </c>
      <c r="B12552" t="s">
        <v>24073</v>
      </c>
    </row>
    <row r="12553" spans="1:2">
      <c r="A12553">
        <v>17813</v>
      </c>
      <c r="B12553" t="s">
        <v>24074</v>
      </c>
    </row>
    <row r="12554" spans="1:2">
      <c r="A12554">
        <v>17814</v>
      </c>
      <c r="B12554" t="s">
        <v>24075</v>
      </c>
    </row>
    <row r="12555" spans="1:2">
      <c r="A12555">
        <v>17815</v>
      </c>
      <c r="B12555" t="s">
        <v>24076</v>
      </c>
    </row>
    <row r="12556" spans="1:2">
      <c r="A12556">
        <v>17816</v>
      </c>
      <c r="B12556" t="s">
        <v>24077</v>
      </c>
    </row>
    <row r="12557" spans="1:2">
      <c r="A12557">
        <v>17817</v>
      </c>
      <c r="B12557" t="s">
        <v>24078</v>
      </c>
    </row>
    <row r="12558" spans="1:2">
      <c r="A12558">
        <v>17818</v>
      </c>
      <c r="B12558">
        <v>1911</v>
      </c>
    </row>
    <row r="12559" spans="1:2">
      <c r="A12559">
        <v>17819</v>
      </c>
      <c r="B12559" t="s">
        <v>24079</v>
      </c>
    </row>
    <row r="12560" spans="1:2">
      <c r="A12560">
        <v>17820</v>
      </c>
      <c r="B12560">
        <v>1308</v>
      </c>
    </row>
    <row r="12561" spans="1:2">
      <c r="A12561">
        <v>17821</v>
      </c>
      <c r="B12561" t="s">
        <v>24080</v>
      </c>
    </row>
    <row r="12562" spans="1:2">
      <c r="A12562">
        <v>17822</v>
      </c>
      <c r="B12562" t="s">
        <v>24081</v>
      </c>
    </row>
    <row r="12563" spans="1:2">
      <c r="A12563">
        <v>17823</v>
      </c>
      <c r="B12563" t="s">
        <v>24082</v>
      </c>
    </row>
    <row r="12564" spans="1:2">
      <c r="A12564">
        <v>17824</v>
      </c>
      <c r="B12564" t="s">
        <v>24083</v>
      </c>
    </row>
    <row r="12565" spans="1:2">
      <c r="A12565">
        <v>17825</v>
      </c>
      <c r="B12565" t="s">
        <v>24084</v>
      </c>
    </row>
    <row r="12566" spans="1:2">
      <c r="A12566">
        <v>17826</v>
      </c>
      <c r="B12566" t="s">
        <v>24085</v>
      </c>
    </row>
    <row r="12567" spans="1:2">
      <c r="A12567">
        <v>17827</v>
      </c>
      <c r="B12567">
        <v>1301</v>
      </c>
    </row>
    <row r="12568" spans="1:2">
      <c r="A12568">
        <v>17828</v>
      </c>
      <c r="B12568" t="s">
        <v>24086</v>
      </c>
    </row>
    <row r="12569" spans="1:2">
      <c r="A12569">
        <v>17829</v>
      </c>
      <c r="B12569" t="s">
        <v>24087</v>
      </c>
    </row>
    <row r="12570" spans="1:2">
      <c r="A12570">
        <v>17830</v>
      </c>
      <c r="B12570" t="s">
        <v>24088</v>
      </c>
    </row>
    <row r="12571" spans="1:2">
      <c r="A12571">
        <v>17831</v>
      </c>
      <c r="B12571" t="s">
        <v>24089</v>
      </c>
    </row>
    <row r="12572" spans="1:2">
      <c r="A12572">
        <v>17832</v>
      </c>
      <c r="B12572" t="s">
        <v>24090</v>
      </c>
    </row>
    <row r="12573" spans="1:2">
      <c r="A12573">
        <v>17833</v>
      </c>
      <c r="B12573" t="s">
        <v>24091</v>
      </c>
    </row>
    <row r="12574" spans="1:2">
      <c r="A12574">
        <v>17834</v>
      </c>
      <c r="B12574" t="s">
        <v>24092</v>
      </c>
    </row>
    <row r="12575" spans="1:2">
      <c r="A12575">
        <v>17835</v>
      </c>
      <c r="B12575" t="s">
        <v>24093</v>
      </c>
    </row>
    <row r="12576" spans="1:2">
      <c r="A12576">
        <v>17836</v>
      </c>
      <c r="B12576" t="s">
        <v>24094</v>
      </c>
    </row>
    <row r="12577" spans="1:2">
      <c r="A12577">
        <v>17837</v>
      </c>
      <c r="B12577" t="s">
        <v>24095</v>
      </c>
    </row>
    <row r="12578" spans="1:2">
      <c r="A12578">
        <v>17838</v>
      </c>
      <c r="B12578" t="s">
        <v>24096</v>
      </c>
    </row>
    <row r="12579" spans="1:2">
      <c r="A12579">
        <v>17839</v>
      </c>
      <c r="B12579" t="s">
        <v>24097</v>
      </c>
    </row>
    <row r="12580" spans="1:2">
      <c r="A12580">
        <v>17840</v>
      </c>
      <c r="B12580" t="s">
        <v>742</v>
      </c>
    </row>
    <row r="12581" spans="1:2">
      <c r="A12581">
        <v>17841</v>
      </c>
      <c r="B12581" t="s">
        <v>24098</v>
      </c>
    </row>
    <row r="12582" spans="1:2">
      <c r="A12582">
        <v>17842</v>
      </c>
      <c r="B12582" t="s">
        <v>24099</v>
      </c>
    </row>
    <row r="12583" spans="1:2">
      <c r="A12583">
        <v>17843</v>
      </c>
      <c r="B12583">
        <v>1525</v>
      </c>
    </row>
    <row r="12584" spans="1:2">
      <c r="A12584">
        <v>17844</v>
      </c>
      <c r="B12584" t="s">
        <v>24100</v>
      </c>
    </row>
    <row r="12585" spans="1:2">
      <c r="A12585">
        <v>17845</v>
      </c>
      <c r="B12585" t="s">
        <v>24101</v>
      </c>
    </row>
    <row r="12586" spans="1:2">
      <c r="A12586">
        <v>17846</v>
      </c>
      <c r="B12586" t="s">
        <v>24102</v>
      </c>
    </row>
    <row r="12587" spans="1:2">
      <c r="A12587">
        <v>17847</v>
      </c>
      <c r="B12587" t="s">
        <v>24103</v>
      </c>
    </row>
    <row r="12588" spans="1:2">
      <c r="A12588">
        <v>17848</v>
      </c>
      <c r="B12588" t="s">
        <v>24104</v>
      </c>
    </row>
    <row r="12589" spans="1:2">
      <c r="A12589">
        <v>17849</v>
      </c>
      <c r="B12589" t="s">
        <v>24105</v>
      </c>
    </row>
    <row r="12590" spans="1:2">
      <c r="A12590">
        <v>17850</v>
      </c>
      <c r="B12590" t="s">
        <v>24106</v>
      </c>
    </row>
    <row r="12591" spans="1:2">
      <c r="A12591">
        <v>17851</v>
      </c>
      <c r="B12591" t="s">
        <v>24107</v>
      </c>
    </row>
    <row r="12592" spans="1:2">
      <c r="A12592">
        <v>17852</v>
      </c>
      <c r="B12592" t="s">
        <v>24108</v>
      </c>
    </row>
    <row r="12593" spans="1:2">
      <c r="A12593">
        <v>17853</v>
      </c>
      <c r="B12593" t="s">
        <v>24109</v>
      </c>
    </row>
    <row r="12594" spans="1:2">
      <c r="A12594">
        <v>17854</v>
      </c>
      <c r="B12594" t="s">
        <v>24110</v>
      </c>
    </row>
    <row r="12595" spans="1:2">
      <c r="A12595">
        <v>17855</v>
      </c>
      <c r="B12595">
        <v>1323</v>
      </c>
    </row>
    <row r="12596" spans="1:2">
      <c r="A12596">
        <v>17856</v>
      </c>
      <c r="B12596" t="s">
        <v>24111</v>
      </c>
    </row>
    <row r="12597" spans="1:2">
      <c r="A12597">
        <v>17857</v>
      </c>
      <c r="B12597" t="s">
        <v>24112</v>
      </c>
    </row>
    <row r="12598" spans="1:2">
      <c r="A12598">
        <v>17858</v>
      </c>
      <c r="B12598" t="s">
        <v>889</v>
      </c>
    </row>
    <row r="12599" spans="1:2">
      <c r="A12599">
        <v>17859</v>
      </c>
      <c r="B12599" t="s">
        <v>24113</v>
      </c>
    </row>
    <row r="12600" spans="1:2">
      <c r="A12600">
        <v>17860</v>
      </c>
      <c r="B12600" t="s">
        <v>24114</v>
      </c>
    </row>
    <row r="12601" spans="1:2">
      <c r="A12601">
        <v>17861</v>
      </c>
      <c r="B12601" t="s">
        <v>24115</v>
      </c>
    </row>
    <row r="12602" spans="1:2">
      <c r="A12602">
        <v>17862</v>
      </c>
      <c r="B12602" t="s">
        <v>24116</v>
      </c>
    </row>
    <row r="12603" spans="1:2">
      <c r="A12603">
        <v>17863</v>
      </c>
      <c r="B12603" t="s">
        <v>24117</v>
      </c>
    </row>
    <row r="12604" spans="1:2">
      <c r="A12604">
        <v>17864</v>
      </c>
      <c r="B12604" t="s">
        <v>24118</v>
      </c>
    </row>
    <row r="12605" spans="1:2">
      <c r="A12605">
        <v>17865</v>
      </c>
      <c r="B12605" t="s">
        <v>24119</v>
      </c>
    </row>
    <row r="12606" spans="1:2">
      <c r="A12606">
        <v>17866</v>
      </c>
      <c r="B12606" t="s">
        <v>24120</v>
      </c>
    </row>
    <row r="12607" spans="1:2">
      <c r="A12607">
        <v>17867</v>
      </c>
      <c r="B12607" t="s">
        <v>24121</v>
      </c>
    </row>
    <row r="12608" spans="1:2">
      <c r="A12608">
        <v>17868</v>
      </c>
      <c r="B12608" t="s">
        <v>24122</v>
      </c>
    </row>
    <row r="12609" spans="1:2">
      <c r="A12609">
        <v>17869</v>
      </c>
      <c r="B12609" t="s">
        <v>24123</v>
      </c>
    </row>
    <row r="12610" spans="1:2">
      <c r="A12610">
        <v>17870</v>
      </c>
      <c r="B12610" t="s">
        <v>24124</v>
      </c>
    </row>
    <row r="12611" spans="1:2">
      <c r="A12611">
        <v>17871</v>
      </c>
      <c r="B12611" t="s">
        <v>24125</v>
      </c>
    </row>
    <row r="12612" spans="1:2">
      <c r="A12612">
        <v>17872</v>
      </c>
      <c r="B12612" t="s">
        <v>24126</v>
      </c>
    </row>
    <row r="12613" spans="1:2">
      <c r="A12613">
        <v>17873</v>
      </c>
      <c r="B12613" t="s">
        <v>24127</v>
      </c>
    </row>
    <row r="12614" spans="1:2">
      <c r="A12614">
        <v>17874</v>
      </c>
      <c r="B12614" t="s">
        <v>24128</v>
      </c>
    </row>
    <row r="12615" spans="1:2">
      <c r="A12615">
        <v>17875</v>
      </c>
      <c r="B12615" t="s">
        <v>24129</v>
      </c>
    </row>
    <row r="12616" spans="1:2">
      <c r="A12616">
        <v>17876</v>
      </c>
      <c r="B12616" t="s">
        <v>24130</v>
      </c>
    </row>
    <row r="12617" spans="1:2">
      <c r="A12617">
        <v>17877</v>
      </c>
      <c r="B12617" t="s">
        <v>24131</v>
      </c>
    </row>
    <row r="12618" spans="1:2">
      <c r="A12618">
        <v>17878</v>
      </c>
      <c r="B12618" t="s">
        <v>24132</v>
      </c>
    </row>
    <row r="12619" spans="1:2">
      <c r="A12619">
        <v>17879</v>
      </c>
      <c r="B12619" t="s">
        <v>24133</v>
      </c>
    </row>
    <row r="12620" spans="1:2">
      <c r="A12620">
        <v>17880</v>
      </c>
      <c r="B12620" t="s">
        <v>24134</v>
      </c>
    </row>
    <row r="12621" spans="1:2">
      <c r="A12621">
        <v>17881</v>
      </c>
      <c r="B12621" t="s">
        <v>24135</v>
      </c>
    </row>
    <row r="12622" spans="1:2">
      <c r="A12622">
        <v>17882</v>
      </c>
      <c r="B12622" t="s">
        <v>24136</v>
      </c>
    </row>
    <row r="12623" spans="1:2">
      <c r="A12623">
        <v>17883</v>
      </c>
      <c r="B12623" t="s">
        <v>24137</v>
      </c>
    </row>
    <row r="12624" spans="1:2">
      <c r="A12624">
        <v>17884</v>
      </c>
      <c r="B12624" t="s">
        <v>24138</v>
      </c>
    </row>
    <row r="12625" spans="1:2">
      <c r="A12625">
        <v>17885</v>
      </c>
      <c r="B12625" t="s">
        <v>24139</v>
      </c>
    </row>
    <row r="12626" spans="1:2">
      <c r="A12626">
        <v>17886</v>
      </c>
      <c r="B12626" t="s">
        <v>24140</v>
      </c>
    </row>
    <row r="12627" spans="1:2">
      <c r="A12627">
        <v>17887</v>
      </c>
      <c r="B12627" t="s">
        <v>24141</v>
      </c>
    </row>
    <row r="12628" spans="1:2">
      <c r="A12628">
        <v>17888</v>
      </c>
      <c r="B12628" t="s">
        <v>24142</v>
      </c>
    </row>
    <row r="12629" spans="1:2">
      <c r="A12629">
        <v>17889</v>
      </c>
      <c r="B12629" t="s">
        <v>24143</v>
      </c>
    </row>
    <row r="12630" spans="1:2">
      <c r="A12630">
        <v>17890</v>
      </c>
      <c r="B12630">
        <v>607</v>
      </c>
    </row>
    <row r="12631" spans="1:2">
      <c r="A12631">
        <v>17891</v>
      </c>
      <c r="B12631" t="s">
        <v>24144</v>
      </c>
    </row>
    <row r="12632" spans="1:2">
      <c r="A12632">
        <v>17892</v>
      </c>
      <c r="B12632" t="s">
        <v>24145</v>
      </c>
    </row>
    <row r="12633" spans="1:2">
      <c r="A12633">
        <v>17893</v>
      </c>
      <c r="B12633" t="s">
        <v>24146</v>
      </c>
    </row>
    <row r="12634" spans="1:2">
      <c r="A12634">
        <v>17894</v>
      </c>
      <c r="B12634" t="s">
        <v>24147</v>
      </c>
    </row>
    <row r="12635" spans="1:2">
      <c r="A12635">
        <v>17895</v>
      </c>
      <c r="B12635" t="s">
        <v>24148</v>
      </c>
    </row>
    <row r="12636" spans="1:2">
      <c r="A12636">
        <v>17896</v>
      </c>
      <c r="B12636" t="s">
        <v>24149</v>
      </c>
    </row>
    <row r="12637" spans="1:2">
      <c r="A12637">
        <v>17897</v>
      </c>
      <c r="B12637" t="s">
        <v>24150</v>
      </c>
    </row>
    <row r="12638" spans="1:2">
      <c r="A12638">
        <v>17898</v>
      </c>
      <c r="B12638" t="s">
        <v>24151</v>
      </c>
    </row>
    <row r="12639" spans="1:2">
      <c r="A12639">
        <v>17899</v>
      </c>
      <c r="B12639" t="s">
        <v>24152</v>
      </c>
    </row>
    <row r="12640" spans="1:2">
      <c r="A12640">
        <v>17900</v>
      </c>
      <c r="B12640" t="s">
        <v>24153</v>
      </c>
    </row>
    <row r="12641" spans="1:2">
      <c r="A12641">
        <v>17901</v>
      </c>
      <c r="B12641" t="s">
        <v>24154</v>
      </c>
    </row>
    <row r="12642" spans="1:2">
      <c r="A12642">
        <v>17902</v>
      </c>
      <c r="B12642" t="s">
        <v>24155</v>
      </c>
    </row>
    <row r="12643" spans="1:2">
      <c r="A12643">
        <v>17903</v>
      </c>
      <c r="B12643" t="s">
        <v>24156</v>
      </c>
    </row>
    <row r="12644" spans="1:2">
      <c r="A12644">
        <v>17904</v>
      </c>
      <c r="B12644" t="s">
        <v>24157</v>
      </c>
    </row>
    <row r="12645" spans="1:2">
      <c r="A12645">
        <v>17905</v>
      </c>
      <c r="B12645" t="s">
        <v>24158</v>
      </c>
    </row>
    <row r="12646" spans="1:2">
      <c r="A12646">
        <v>17906</v>
      </c>
      <c r="B12646" t="s">
        <v>24159</v>
      </c>
    </row>
    <row r="12647" spans="1:2">
      <c r="A12647">
        <v>17907</v>
      </c>
      <c r="B12647" t="s">
        <v>24160</v>
      </c>
    </row>
    <row r="12648" spans="1:2">
      <c r="A12648">
        <v>17908</v>
      </c>
      <c r="B12648" t="s">
        <v>24161</v>
      </c>
    </row>
    <row r="12649" spans="1:2">
      <c r="A12649">
        <v>17909</v>
      </c>
      <c r="B12649" t="s">
        <v>24162</v>
      </c>
    </row>
    <row r="12650" spans="1:2">
      <c r="A12650">
        <v>17910</v>
      </c>
      <c r="B12650" t="s">
        <v>24163</v>
      </c>
    </row>
    <row r="12651" spans="1:2">
      <c r="A12651">
        <v>17911</v>
      </c>
      <c r="B12651" t="s">
        <v>24164</v>
      </c>
    </row>
    <row r="12652" spans="1:2">
      <c r="A12652">
        <v>17912</v>
      </c>
      <c r="B12652" t="s">
        <v>24165</v>
      </c>
    </row>
    <row r="12653" spans="1:2">
      <c r="A12653">
        <v>17913</v>
      </c>
      <c r="B12653" t="s">
        <v>24166</v>
      </c>
    </row>
    <row r="12654" spans="1:2">
      <c r="A12654">
        <v>17914</v>
      </c>
      <c r="B12654" t="s">
        <v>24167</v>
      </c>
    </row>
    <row r="12655" spans="1:2">
      <c r="A12655">
        <v>17915</v>
      </c>
      <c r="B12655" t="s">
        <v>24168</v>
      </c>
    </row>
    <row r="12656" spans="1:2">
      <c r="A12656">
        <v>17916</v>
      </c>
      <c r="B12656" t="s">
        <v>24169</v>
      </c>
    </row>
    <row r="12657" spans="1:2">
      <c r="A12657">
        <v>17917</v>
      </c>
      <c r="B12657" t="s">
        <v>24170</v>
      </c>
    </row>
    <row r="12658" spans="1:2">
      <c r="A12658">
        <v>17918</v>
      </c>
      <c r="B12658" t="s">
        <v>24171</v>
      </c>
    </row>
    <row r="12659" spans="1:2">
      <c r="A12659">
        <v>17919</v>
      </c>
      <c r="B12659" t="s">
        <v>24172</v>
      </c>
    </row>
    <row r="12660" spans="1:2">
      <c r="A12660">
        <v>17920</v>
      </c>
      <c r="B12660" t="s">
        <v>24173</v>
      </c>
    </row>
    <row r="12661" spans="1:2">
      <c r="A12661">
        <v>17921</v>
      </c>
      <c r="B12661" t="s">
        <v>24174</v>
      </c>
    </row>
    <row r="12662" spans="1:2">
      <c r="A12662">
        <v>17922</v>
      </c>
      <c r="B12662" t="s">
        <v>24175</v>
      </c>
    </row>
    <row r="12663" spans="1:2">
      <c r="A12663">
        <v>17923</v>
      </c>
      <c r="B12663" t="s">
        <v>24176</v>
      </c>
    </row>
    <row r="12664" spans="1:2">
      <c r="A12664">
        <v>17924</v>
      </c>
      <c r="B12664" t="s">
        <v>24177</v>
      </c>
    </row>
    <row r="12665" spans="1:2">
      <c r="A12665">
        <v>17925</v>
      </c>
      <c r="B12665" t="s">
        <v>24178</v>
      </c>
    </row>
    <row r="12666" spans="1:2">
      <c r="A12666">
        <v>17926</v>
      </c>
      <c r="B12666" t="s">
        <v>24179</v>
      </c>
    </row>
    <row r="12667" spans="1:2">
      <c r="A12667">
        <v>17927</v>
      </c>
      <c r="B12667" t="s">
        <v>24180</v>
      </c>
    </row>
    <row r="12668" spans="1:2">
      <c r="A12668">
        <v>17928</v>
      </c>
      <c r="B12668" t="s">
        <v>24181</v>
      </c>
    </row>
    <row r="12669" spans="1:2">
      <c r="A12669">
        <v>17929</v>
      </c>
      <c r="B12669" t="s">
        <v>24182</v>
      </c>
    </row>
    <row r="12670" spans="1:2">
      <c r="A12670">
        <v>17930</v>
      </c>
      <c r="B12670" t="s">
        <v>24183</v>
      </c>
    </row>
    <row r="12671" spans="1:2">
      <c r="A12671">
        <v>17931</v>
      </c>
      <c r="B12671" t="s">
        <v>24184</v>
      </c>
    </row>
    <row r="12672" spans="1:2">
      <c r="A12672">
        <v>17932</v>
      </c>
      <c r="B12672" t="s">
        <v>24185</v>
      </c>
    </row>
    <row r="12673" spans="1:2">
      <c r="A12673">
        <v>17933</v>
      </c>
      <c r="B12673" t="s">
        <v>24186</v>
      </c>
    </row>
    <row r="12674" spans="1:2">
      <c r="A12674">
        <v>17934</v>
      </c>
      <c r="B12674" t="s">
        <v>24187</v>
      </c>
    </row>
    <row r="12675" spans="1:2">
      <c r="A12675">
        <v>17935</v>
      </c>
      <c r="B12675" t="s">
        <v>24188</v>
      </c>
    </row>
    <row r="12676" spans="1:2">
      <c r="A12676">
        <v>17936</v>
      </c>
      <c r="B12676" t="s">
        <v>24189</v>
      </c>
    </row>
    <row r="12677" spans="1:2">
      <c r="A12677">
        <v>17937</v>
      </c>
      <c r="B12677" t="s">
        <v>24190</v>
      </c>
    </row>
    <row r="12678" spans="1:2">
      <c r="A12678">
        <v>17938</v>
      </c>
      <c r="B12678" t="s">
        <v>24191</v>
      </c>
    </row>
    <row r="12679" spans="1:2">
      <c r="A12679">
        <v>17939</v>
      </c>
      <c r="B12679" t="s">
        <v>24192</v>
      </c>
    </row>
    <row r="12680" spans="1:2">
      <c r="A12680">
        <v>17940</v>
      </c>
      <c r="B12680" t="s">
        <v>24193</v>
      </c>
    </row>
    <row r="12681" spans="1:2">
      <c r="A12681">
        <v>17941</v>
      </c>
      <c r="B12681" t="s">
        <v>24194</v>
      </c>
    </row>
    <row r="12682" spans="1:2">
      <c r="A12682">
        <v>17942</v>
      </c>
      <c r="B12682" t="s">
        <v>24195</v>
      </c>
    </row>
    <row r="12683" spans="1:2">
      <c r="A12683">
        <v>17943</v>
      </c>
      <c r="B12683" t="s">
        <v>24196</v>
      </c>
    </row>
    <row r="12684" spans="1:2">
      <c r="A12684">
        <v>17944</v>
      </c>
      <c r="B12684" t="s">
        <v>24197</v>
      </c>
    </row>
    <row r="12685" spans="1:2">
      <c r="A12685">
        <v>17945</v>
      </c>
      <c r="B12685" t="s">
        <v>24198</v>
      </c>
    </row>
    <row r="12686" spans="1:2">
      <c r="A12686">
        <v>17946</v>
      </c>
      <c r="B12686" t="s">
        <v>24199</v>
      </c>
    </row>
    <row r="12687" spans="1:2">
      <c r="A12687">
        <v>17947</v>
      </c>
      <c r="B12687" t="s">
        <v>24200</v>
      </c>
    </row>
    <row r="12688" spans="1:2">
      <c r="A12688">
        <v>17948</v>
      </c>
      <c r="B12688" t="s">
        <v>2149</v>
      </c>
    </row>
    <row r="12689" spans="1:2">
      <c r="A12689">
        <v>17949</v>
      </c>
      <c r="B12689" t="s">
        <v>24201</v>
      </c>
    </row>
    <row r="12690" spans="1:2">
      <c r="A12690">
        <v>17950</v>
      </c>
      <c r="B12690" t="s">
        <v>24202</v>
      </c>
    </row>
    <row r="12691" spans="1:2">
      <c r="A12691">
        <v>17951</v>
      </c>
      <c r="B12691" t="s">
        <v>24203</v>
      </c>
    </row>
    <row r="12692" spans="1:2">
      <c r="A12692">
        <v>17952</v>
      </c>
      <c r="B12692" t="s">
        <v>24204</v>
      </c>
    </row>
    <row r="12693" spans="1:2">
      <c r="A12693">
        <v>17953</v>
      </c>
      <c r="B12693" t="s">
        <v>24205</v>
      </c>
    </row>
    <row r="12694" spans="1:2">
      <c r="A12694">
        <v>17954</v>
      </c>
      <c r="B12694" t="s">
        <v>24206</v>
      </c>
    </row>
    <row r="12695" spans="1:2">
      <c r="A12695">
        <v>17955</v>
      </c>
      <c r="B12695">
        <v>702</v>
      </c>
    </row>
    <row r="12696" spans="1:2">
      <c r="A12696">
        <v>17956</v>
      </c>
      <c r="B12696" t="s">
        <v>24207</v>
      </c>
    </row>
    <row r="12697" spans="1:2">
      <c r="A12697">
        <v>17957</v>
      </c>
      <c r="B12697" t="s">
        <v>24208</v>
      </c>
    </row>
    <row r="12698" spans="1:2">
      <c r="A12698">
        <v>17958</v>
      </c>
      <c r="B12698" t="s">
        <v>24209</v>
      </c>
    </row>
    <row r="12699" spans="1:2">
      <c r="A12699">
        <v>17959</v>
      </c>
      <c r="B12699" t="s">
        <v>24210</v>
      </c>
    </row>
    <row r="12700" spans="1:2">
      <c r="A12700">
        <v>17960</v>
      </c>
      <c r="B12700" t="s">
        <v>24211</v>
      </c>
    </row>
    <row r="12701" spans="1:2">
      <c r="A12701">
        <v>17961</v>
      </c>
      <c r="B12701">
        <v>452</v>
      </c>
    </row>
    <row r="12702" spans="1:2">
      <c r="A12702">
        <v>17962</v>
      </c>
      <c r="B12702">
        <v>1550</v>
      </c>
    </row>
    <row r="12703" spans="1:2">
      <c r="A12703">
        <v>17963</v>
      </c>
      <c r="B12703" t="s">
        <v>24212</v>
      </c>
    </row>
    <row r="12704" spans="1:2">
      <c r="A12704">
        <v>17964</v>
      </c>
      <c r="B12704" t="s">
        <v>24213</v>
      </c>
    </row>
    <row r="12705" spans="1:2">
      <c r="A12705">
        <v>17965</v>
      </c>
      <c r="B12705" t="s">
        <v>24214</v>
      </c>
    </row>
    <row r="12706" spans="1:2">
      <c r="A12706">
        <v>17966</v>
      </c>
      <c r="B12706" t="s">
        <v>24215</v>
      </c>
    </row>
    <row r="12707" spans="1:2">
      <c r="A12707">
        <v>17967</v>
      </c>
      <c r="B12707" t="s">
        <v>24216</v>
      </c>
    </row>
    <row r="12708" spans="1:2">
      <c r="A12708">
        <v>17968</v>
      </c>
      <c r="B12708" t="s">
        <v>24217</v>
      </c>
    </row>
    <row r="12709" spans="1:2">
      <c r="A12709">
        <v>17969</v>
      </c>
      <c r="B12709" t="s">
        <v>24218</v>
      </c>
    </row>
    <row r="12710" spans="1:2">
      <c r="A12710">
        <v>17970</v>
      </c>
      <c r="B12710" t="s">
        <v>24219</v>
      </c>
    </row>
    <row r="12711" spans="1:2">
      <c r="A12711">
        <v>17971</v>
      </c>
      <c r="B12711" t="s">
        <v>24220</v>
      </c>
    </row>
    <row r="12712" spans="1:2">
      <c r="A12712">
        <v>17972</v>
      </c>
      <c r="B12712" t="s">
        <v>24221</v>
      </c>
    </row>
    <row r="12713" spans="1:2">
      <c r="A12713">
        <v>17973</v>
      </c>
      <c r="B12713" t="s">
        <v>24222</v>
      </c>
    </row>
    <row r="12714" spans="1:2">
      <c r="A12714">
        <v>17974</v>
      </c>
      <c r="B12714" t="s">
        <v>24223</v>
      </c>
    </row>
    <row r="12715" spans="1:2">
      <c r="A12715">
        <v>17975</v>
      </c>
      <c r="B12715" t="s">
        <v>24224</v>
      </c>
    </row>
    <row r="12716" spans="1:2">
      <c r="A12716">
        <v>17976</v>
      </c>
      <c r="B12716" t="s">
        <v>24225</v>
      </c>
    </row>
    <row r="12717" spans="1:2">
      <c r="A12717">
        <v>17977</v>
      </c>
      <c r="B12717" t="s">
        <v>24226</v>
      </c>
    </row>
    <row r="12718" spans="1:2">
      <c r="A12718">
        <v>17978</v>
      </c>
      <c r="B12718" t="s">
        <v>24227</v>
      </c>
    </row>
    <row r="12719" spans="1:2">
      <c r="A12719">
        <v>17979</v>
      </c>
      <c r="B12719" t="s">
        <v>24228</v>
      </c>
    </row>
    <row r="12720" spans="1:2">
      <c r="A12720">
        <v>17980</v>
      </c>
      <c r="B12720" t="s">
        <v>24229</v>
      </c>
    </row>
    <row r="12721" spans="1:2">
      <c r="A12721">
        <v>17981</v>
      </c>
      <c r="B12721" t="s">
        <v>24230</v>
      </c>
    </row>
    <row r="12722" spans="1:2">
      <c r="A12722">
        <v>17982</v>
      </c>
      <c r="B12722" t="s">
        <v>24231</v>
      </c>
    </row>
    <row r="12723" spans="1:2">
      <c r="A12723">
        <v>17983</v>
      </c>
      <c r="B12723" t="s">
        <v>24232</v>
      </c>
    </row>
    <row r="12724" spans="1:2">
      <c r="A12724">
        <v>17984</v>
      </c>
      <c r="B12724" t="s">
        <v>718</v>
      </c>
    </row>
    <row r="12725" spans="1:2">
      <c r="A12725">
        <v>17985</v>
      </c>
      <c r="B12725" t="s">
        <v>24233</v>
      </c>
    </row>
    <row r="12726" spans="1:2">
      <c r="A12726">
        <v>17986</v>
      </c>
      <c r="B12726" t="s">
        <v>24234</v>
      </c>
    </row>
    <row r="12727" spans="1:2">
      <c r="A12727">
        <v>17987</v>
      </c>
      <c r="B12727" t="s">
        <v>24235</v>
      </c>
    </row>
    <row r="12728" spans="1:2">
      <c r="A12728">
        <v>17988</v>
      </c>
      <c r="B12728" t="s">
        <v>24236</v>
      </c>
    </row>
    <row r="12729" spans="1:2">
      <c r="A12729">
        <v>17989</v>
      </c>
      <c r="B12729" t="s">
        <v>24237</v>
      </c>
    </row>
    <row r="12730" spans="1:2">
      <c r="A12730">
        <v>17990</v>
      </c>
      <c r="B12730">
        <v>1328</v>
      </c>
    </row>
    <row r="12731" spans="1:2">
      <c r="A12731">
        <v>17991</v>
      </c>
      <c r="B12731" t="s">
        <v>24238</v>
      </c>
    </row>
    <row r="12732" spans="1:2">
      <c r="A12732">
        <v>17992</v>
      </c>
      <c r="B12732" t="s">
        <v>24239</v>
      </c>
    </row>
    <row r="12733" spans="1:2">
      <c r="A12733">
        <v>17993</v>
      </c>
      <c r="B12733" t="s">
        <v>24240</v>
      </c>
    </row>
    <row r="12734" spans="1:2">
      <c r="A12734">
        <v>17994</v>
      </c>
      <c r="B12734" t="s">
        <v>24241</v>
      </c>
    </row>
    <row r="12735" spans="1:2">
      <c r="A12735">
        <v>17995</v>
      </c>
      <c r="B12735" t="s">
        <v>24242</v>
      </c>
    </row>
    <row r="12736" spans="1:2">
      <c r="A12736">
        <v>17996</v>
      </c>
      <c r="B12736" t="s">
        <v>24243</v>
      </c>
    </row>
    <row r="12737" spans="1:2">
      <c r="A12737">
        <v>17997</v>
      </c>
      <c r="B12737" t="s">
        <v>24244</v>
      </c>
    </row>
    <row r="12738" spans="1:2">
      <c r="A12738">
        <v>17998</v>
      </c>
      <c r="B12738" t="s">
        <v>24245</v>
      </c>
    </row>
    <row r="12739" spans="1:2">
      <c r="A12739">
        <v>17999</v>
      </c>
      <c r="B12739" t="s">
        <v>841</v>
      </c>
    </row>
    <row r="12740" spans="1:2">
      <c r="A12740">
        <v>18000</v>
      </c>
      <c r="B12740" t="s">
        <v>24246</v>
      </c>
    </row>
    <row r="12741" spans="1:2">
      <c r="A12741">
        <v>18001</v>
      </c>
      <c r="B12741" t="s">
        <v>24247</v>
      </c>
    </row>
    <row r="12742" spans="1:2">
      <c r="A12742">
        <v>18002</v>
      </c>
      <c r="B12742" t="s">
        <v>24248</v>
      </c>
    </row>
    <row r="12743" spans="1:2">
      <c r="A12743">
        <v>18003</v>
      </c>
      <c r="B12743" t="s">
        <v>24249</v>
      </c>
    </row>
    <row r="12744" spans="1:2">
      <c r="A12744">
        <v>18004</v>
      </c>
      <c r="B12744" t="s">
        <v>24250</v>
      </c>
    </row>
    <row r="12745" spans="1:2">
      <c r="A12745">
        <v>18005</v>
      </c>
      <c r="B12745" t="s">
        <v>24251</v>
      </c>
    </row>
    <row r="12746" spans="1:2">
      <c r="A12746">
        <v>18006</v>
      </c>
      <c r="B12746" t="s">
        <v>24252</v>
      </c>
    </row>
    <row r="12747" spans="1:2">
      <c r="A12747">
        <v>18007</v>
      </c>
      <c r="B12747" t="s">
        <v>24253</v>
      </c>
    </row>
    <row r="12748" spans="1:2">
      <c r="A12748">
        <v>18008</v>
      </c>
      <c r="B12748" t="s">
        <v>24254</v>
      </c>
    </row>
    <row r="12749" spans="1:2">
      <c r="A12749">
        <v>18009</v>
      </c>
      <c r="B12749" t="s">
        <v>24255</v>
      </c>
    </row>
    <row r="12750" spans="1:2">
      <c r="A12750">
        <v>18010</v>
      </c>
      <c r="B12750" t="s">
        <v>24256</v>
      </c>
    </row>
    <row r="12751" spans="1:2">
      <c r="A12751">
        <v>18011</v>
      </c>
      <c r="B12751" t="s">
        <v>24257</v>
      </c>
    </row>
    <row r="12752" spans="1:2">
      <c r="A12752">
        <v>18012</v>
      </c>
      <c r="B12752" t="s">
        <v>24258</v>
      </c>
    </row>
    <row r="12753" spans="1:2">
      <c r="A12753">
        <v>18013</v>
      </c>
      <c r="B12753" t="s">
        <v>24259</v>
      </c>
    </row>
    <row r="12754" spans="1:2">
      <c r="A12754">
        <v>18014</v>
      </c>
      <c r="B12754" t="s">
        <v>24260</v>
      </c>
    </row>
    <row r="12755" spans="1:2">
      <c r="A12755">
        <v>18015</v>
      </c>
      <c r="B12755" t="s">
        <v>24261</v>
      </c>
    </row>
    <row r="12756" spans="1:2">
      <c r="A12756">
        <v>18016</v>
      </c>
      <c r="B12756" t="s">
        <v>24262</v>
      </c>
    </row>
    <row r="12757" spans="1:2">
      <c r="A12757">
        <v>18017</v>
      </c>
      <c r="B12757" t="s">
        <v>24263</v>
      </c>
    </row>
    <row r="12758" spans="1:2">
      <c r="A12758">
        <v>18018</v>
      </c>
      <c r="B12758" t="s">
        <v>24264</v>
      </c>
    </row>
    <row r="12759" spans="1:2">
      <c r="A12759">
        <v>18019</v>
      </c>
      <c r="B12759" t="s">
        <v>24265</v>
      </c>
    </row>
    <row r="12760" spans="1:2">
      <c r="A12760">
        <v>18020</v>
      </c>
      <c r="B12760" t="s">
        <v>24266</v>
      </c>
    </row>
    <row r="12761" spans="1:2">
      <c r="A12761">
        <v>18021</v>
      </c>
      <c r="B12761" t="s">
        <v>24267</v>
      </c>
    </row>
    <row r="12762" spans="1:2">
      <c r="A12762">
        <v>18022</v>
      </c>
      <c r="B12762" t="s">
        <v>24268</v>
      </c>
    </row>
    <row r="12763" spans="1:2">
      <c r="A12763">
        <v>18023</v>
      </c>
      <c r="B12763" t="s">
        <v>24269</v>
      </c>
    </row>
    <row r="12764" spans="1:2">
      <c r="A12764">
        <v>18024</v>
      </c>
      <c r="B12764" t="s">
        <v>24270</v>
      </c>
    </row>
    <row r="12765" spans="1:2">
      <c r="A12765">
        <v>18025</v>
      </c>
      <c r="B12765" t="s">
        <v>24271</v>
      </c>
    </row>
    <row r="12766" spans="1:2">
      <c r="A12766">
        <v>18026</v>
      </c>
      <c r="B12766" t="s">
        <v>24272</v>
      </c>
    </row>
    <row r="12767" spans="1:2">
      <c r="A12767">
        <v>18027</v>
      </c>
      <c r="B12767" t="s">
        <v>24273</v>
      </c>
    </row>
    <row r="12768" spans="1:2">
      <c r="A12768">
        <v>18028</v>
      </c>
      <c r="B12768" t="s">
        <v>24274</v>
      </c>
    </row>
    <row r="12769" spans="1:2">
      <c r="A12769">
        <v>18029</v>
      </c>
      <c r="B12769" t="s">
        <v>24275</v>
      </c>
    </row>
    <row r="12770" spans="1:2">
      <c r="A12770">
        <v>18030</v>
      </c>
      <c r="B12770" t="s">
        <v>24276</v>
      </c>
    </row>
    <row r="12771" spans="1:2">
      <c r="A12771">
        <v>18031</v>
      </c>
      <c r="B12771" t="s">
        <v>24277</v>
      </c>
    </row>
    <row r="12772" spans="1:2">
      <c r="A12772">
        <v>18032</v>
      </c>
      <c r="B12772" t="s">
        <v>24278</v>
      </c>
    </row>
    <row r="12773" spans="1:2">
      <c r="A12773">
        <v>18033</v>
      </c>
      <c r="B12773" t="s">
        <v>24279</v>
      </c>
    </row>
    <row r="12774" spans="1:2">
      <c r="A12774">
        <v>18034</v>
      </c>
      <c r="B12774" t="s">
        <v>24280</v>
      </c>
    </row>
    <row r="12775" spans="1:2">
      <c r="A12775">
        <v>18035</v>
      </c>
      <c r="B12775" t="s">
        <v>24281</v>
      </c>
    </row>
    <row r="12776" spans="1:2">
      <c r="A12776">
        <v>18036</v>
      </c>
      <c r="B12776" t="s">
        <v>24282</v>
      </c>
    </row>
    <row r="12777" spans="1:2">
      <c r="A12777">
        <v>18037</v>
      </c>
      <c r="B12777" t="s">
        <v>24283</v>
      </c>
    </row>
    <row r="12778" spans="1:2">
      <c r="A12778">
        <v>18038</v>
      </c>
      <c r="B12778" t="s">
        <v>24284</v>
      </c>
    </row>
    <row r="12779" spans="1:2">
      <c r="A12779">
        <v>18039</v>
      </c>
      <c r="B12779" t="s">
        <v>24285</v>
      </c>
    </row>
    <row r="12780" spans="1:2">
      <c r="A12780">
        <v>18040</v>
      </c>
      <c r="B12780" t="s">
        <v>24286</v>
      </c>
    </row>
    <row r="12781" spans="1:2">
      <c r="A12781">
        <v>18041</v>
      </c>
      <c r="B12781" t="s">
        <v>24287</v>
      </c>
    </row>
    <row r="12782" spans="1:2">
      <c r="A12782">
        <v>18042</v>
      </c>
      <c r="B12782" t="s">
        <v>24288</v>
      </c>
    </row>
    <row r="12783" spans="1:2">
      <c r="A12783">
        <v>18043</v>
      </c>
      <c r="B12783" t="s">
        <v>24289</v>
      </c>
    </row>
    <row r="12784" spans="1:2">
      <c r="A12784">
        <v>18044</v>
      </c>
      <c r="B12784" t="s">
        <v>24290</v>
      </c>
    </row>
    <row r="12785" spans="1:2">
      <c r="A12785">
        <v>18045</v>
      </c>
      <c r="B12785" t="s">
        <v>24291</v>
      </c>
    </row>
    <row r="12786" spans="1:2">
      <c r="A12786">
        <v>18046</v>
      </c>
      <c r="B12786" t="s">
        <v>24292</v>
      </c>
    </row>
    <row r="12787" spans="1:2">
      <c r="A12787">
        <v>18047</v>
      </c>
      <c r="B12787" t="s">
        <v>24293</v>
      </c>
    </row>
    <row r="12788" spans="1:2">
      <c r="A12788">
        <v>18048</v>
      </c>
      <c r="B12788" t="s">
        <v>24294</v>
      </c>
    </row>
    <row r="12789" spans="1:2">
      <c r="A12789">
        <v>18049</v>
      </c>
      <c r="B12789" t="s">
        <v>24295</v>
      </c>
    </row>
    <row r="12790" spans="1:2">
      <c r="A12790">
        <v>18050</v>
      </c>
      <c r="B12790" t="s">
        <v>24296</v>
      </c>
    </row>
    <row r="12791" spans="1:2">
      <c r="A12791">
        <v>18051</v>
      </c>
      <c r="B12791" t="s">
        <v>24297</v>
      </c>
    </row>
    <row r="12792" spans="1:2">
      <c r="A12792">
        <v>18052</v>
      </c>
      <c r="B12792" t="s">
        <v>24298</v>
      </c>
    </row>
    <row r="12793" spans="1:2">
      <c r="A12793">
        <v>18053</v>
      </c>
      <c r="B12793" t="s">
        <v>24299</v>
      </c>
    </row>
    <row r="12794" spans="1:2">
      <c r="A12794">
        <v>18054</v>
      </c>
      <c r="B12794">
        <v>1523</v>
      </c>
    </row>
    <row r="12795" spans="1:2">
      <c r="A12795">
        <v>18055</v>
      </c>
      <c r="B12795" t="s">
        <v>24300</v>
      </c>
    </row>
    <row r="12796" spans="1:2">
      <c r="A12796">
        <v>18056</v>
      </c>
      <c r="B12796" t="s">
        <v>24301</v>
      </c>
    </row>
    <row r="12797" spans="1:2">
      <c r="A12797">
        <v>18057</v>
      </c>
      <c r="B12797" t="s">
        <v>24302</v>
      </c>
    </row>
    <row r="12798" spans="1:2">
      <c r="A12798">
        <v>18058</v>
      </c>
      <c r="B12798" t="s">
        <v>24303</v>
      </c>
    </row>
    <row r="12799" spans="1:2">
      <c r="A12799">
        <v>18059</v>
      </c>
      <c r="B12799" t="s">
        <v>24304</v>
      </c>
    </row>
    <row r="12800" spans="1:2">
      <c r="A12800">
        <v>18060</v>
      </c>
      <c r="B12800">
        <v>1857</v>
      </c>
    </row>
    <row r="12801" spans="1:2">
      <c r="A12801">
        <v>18061</v>
      </c>
      <c r="B12801" t="s">
        <v>24305</v>
      </c>
    </row>
    <row r="12802" spans="1:2">
      <c r="A12802">
        <v>18062</v>
      </c>
      <c r="B12802" t="s">
        <v>24306</v>
      </c>
    </row>
    <row r="12803" spans="1:2">
      <c r="A12803">
        <v>18063</v>
      </c>
      <c r="B12803" t="s">
        <v>24307</v>
      </c>
    </row>
    <row r="12804" spans="1:2">
      <c r="A12804">
        <v>18064</v>
      </c>
      <c r="B12804" t="s">
        <v>24308</v>
      </c>
    </row>
    <row r="12805" spans="1:2">
      <c r="A12805">
        <v>18065</v>
      </c>
      <c r="B12805" t="s">
        <v>24309</v>
      </c>
    </row>
    <row r="12806" spans="1:2">
      <c r="A12806">
        <v>18066</v>
      </c>
      <c r="B12806" t="s">
        <v>24310</v>
      </c>
    </row>
    <row r="12807" spans="1:2">
      <c r="A12807">
        <v>18067</v>
      </c>
      <c r="B12807" t="s">
        <v>24311</v>
      </c>
    </row>
    <row r="12808" spans="1:2">
      <c r="A12808">
        <v>18068</v>
      </c>
      <c r="B12808">
        <v>2144</v>
      </c>
    </row>
    <row r="12809" spans="1:2">
      <c r="A12809">
        <v>18069</v>
      </c>
      <c r="B12809" t="s">
        <v>24312</v>
      </c>
    </row>
    <row r="12810" spans="1:2">
      <c r="A12810">
        <v>18070</v>
      </c>
      <c r="B12810" t="s">
        <v>24313</v>
      </c>
    </row>
    <row r="12811" spans="1:2">
      <c r="A12811">
        <v>18071</v>
      </c>
      <c r="B12811" t="s">
        <v>24314</v>
      </c>
    </row>
    <row r="12812" spans="1:2">
      <c r="A12812">
        <v>18072</v>
      </c>
      <c r="B12812" t="s">
        <v>24315</v>
      </c>
    </row>
    <row r="12813" spans="1:2">
      <c r="A12813">
        <v>18073</v>
      </c>
      <c r="B12813" t="s">
        <v>24316</v>
      </c>
    </row>
    <row r="12814" spans="1:2">
      <c r="A12814">
        <v>18074</v>
      </c>
      <c r="B12814" t="s">
        <v>24317</v>
      </c>
    </row>
    <row r="12815" spans="1:2">
      <c r="A12815">
        <v>18075</v>
      </c>
      <c r="B12815" t="s">
        <v>24318</v>
      </c>
    </row>
    <row r="12816" spans="1:2">
      <c r="A12816">
        <v>18076</v>
      </c>
      <c r="B12816" t="s">
        <v>24319</v>
      </c>
    </row>
    <row r="12817" spans="1:2">
      <c r="A12817">
        <v>18077</v>
      </c>
      <c r="B12817" t="s">
        <v>24320</v>
      </c>
    </row>
    <row r="12818" spans="1:2">
      <c r="A12818">
        <v>18078</v>
      </c>
      <c r="B12818" t="s">
        <v>24321</v>
      </c>
    </row>
    <row r="12819" spans="1:2">
      <c r="A12819">
        <v>18079</v>
      </c>
      <c r="B12819" t="s">
        <v>24322</v>
      </c>
    </row>
    <row r="12820" spans="1:2">
      <c r="A12820">
        <v>18080</v>
      </c>
      <c r="B12820" t="s">
        <v>24323</v>
      </c>
    </row>
    <row r="12821" spans="1:2">
      <c r="A12821">
        <v>18081</v>
      </c>
      <c r="B12821" t="s">
        <v>24324</v>
      </c>
    </row>
    <row r="12822" spans="1:2">
      <c r="A12822">
        <v>18082</v>
      </c>
      <c r="B12822" t="s">
        <v>24325</v>
      </c>
    </row>
    <row r="12823" spans="1:2">
      <c r="A12823">
        <v>18083</v>
      </c>
      <c r="B12823" t="s">
        <v>24326</v>
      </c>
    </row>
    <row r="12824" spans="1:2">
      <c r="A12824">
        <v>18084</v>
      </c>
      <c r="B12824" t="s">
        <v>24327</v>
      </c>
    </row>
    <row r="12825" spans="1:2">
      <c r="A12825">
        <v>18085</v>
      </c>
      <c r="B12825" t="s">
        <v>24328</v>
      </c>
    </row>
    <row r="12826" spans="1:2">
      <c r="A12826">
        <v>18086</v>
      </c>
      <c r="B12826" t="s">
        <v>24329</v>
      </c>
    </row>
    <row r="12827" spans="1:2">
      <c r="A12827">
        <v>18087</v>
      </c>
      <c r="B12827" t="s">
        <v>24330</v>
      </c>
    </row>
    <row r="12828" spans="1:2">
      <c r="A12828">
        <v>18088</v>
      </c>
      <c r="B12828" t="s">
        <v>24331</v>
      </c>
    </row>
    <row r="12829" spans="1:2">
      <c r="A12829">
        <v>18089</v>
      </c>
      <c r="B12829" t="s">
        <v>24332</v>
      </c>
    </row>
    <row r="12830" spans="1:2">
      <c r="A12830">
        <v>18090</v>
      </c>
      <c r="B12830" t="s">
        <v>24333</v>
      </c>
    </row>
    <row r="12831" spans="1:2">
      <c r="A12831">
        <v>18091</v>
      </c>
      <c r="B12831" t="s">
        <v>24334</v>
      </c>
    </row>
    <row r="12832" spans="1:2">
      <c r="A12832">
        <v>18092</v>
      </c>
      <c r="B12832" t="s">
        <v>24335</v>
      </c>
    </row>
    <row r="12833" spans="1:2">
      <c r="A12833">
        <v>18093</v>
      </c>
      <c r="B12833" t="s">
        <v>24336</v>
      </c>
    </row>
    <row r="12834" spans="1:2">
      <c r="A12834">
        <v>18094</v>
      </c>
      <c r="B12834" t="s">
        <v>24337</v>
      </c>
    </row>
    <row r="12835" spans="1:2">
      <c r="A12835">
        <v>18095</v>
      </c>
      <c r="B12835" t="s">
        <v>24338</v>
      </c>
    </row>
    <row r="12836" spans="1:2">
      <c r="A12836">
        <v>18096</v>
      </c>
      <c r="B12836" t="s">
        <v>24339</v>
      </c>
    </row>
    <row r="12837" spans="1:2">
      <c r="A12837">
        <v>18097</v>
      </c>
      <c r="B12837" t="s">
        <v>24340</v>
      </c>
    </row>
    <row r="12838" spans="1:2">
      <c r="A12838">
        <v>18098</v>
      </c>
      <c r="B12838" t="s">
        <v>24341</v>
      </c>
    </row>
    <row r="12839" spans="1:2">
      <c r="A12839">
        <v>18099</v>
      </c>
      <c r="B12839" t="s">
        <v>24342</v>
      </c>
    </row>
    <row r="12840" spans="1:2">
      <c r="A12840">
        <v>18100</v>
      </c>
      <c r="B12840" t="s">
        <v>24343</v>
      </c>
    </row>
    <row r="12841" spans="1:2">
      <c r="A12841">
        <v>18101</v>
      </c>
      <c r="B12841" t="s">
        <v>24344</v>
      </c>
    </row>
    <row r="12842" spans="1:2">
      <c r="A12842">
        <v>18102</v>
      </c>
      <c r="B12842" t="s">
        <v>24345</v>
      </c>
    </row>
    <row r="12843" spans="1:2">
      <c r="A12843">
        <v>18103</v>
      </c>
      <c r="B12843" t="s">
        <v>24346</v>
      </c>
    </row>
    <row r="12844" spans="1:2">
      <c r="A12844">
        <v>18104</v>
      </c>
      <c r="B12844" t="s">
        <v>24347</v>
      </c>
    </row>
    <row r="12845" spans="1:2">
      <c r="A12845">
        <v>18105</v>
      </c>
      <c r="B12845" t="s">
        <v>24348</v>
      </c>
    </row>
    <row r="12846" spans="1:2">
      <c r="A12846">
        <v>18106</v>
      </c>
      <c r="B12846" t="s">
        <v>24349</v>
      </c>
    </row>
    <row r="12847" spans="1:2">
      <c r="A12847">
        <v>18107</v>
      </c>
      <c r="B12847" t="s">
        <v>24350</v>
      </c>
    </row>
    <row r="12848" spans="1:2">
      <c r="A12848">
        <v>18108</v>
      </c>
      <c r="B12848" t="s">
        <v>24351</v>
      </c>
    </row>
    <row r="12849" spans="1:2">
      <c r="A12849">
        <v>18109</v>
      </c>
      <c r="B12849" t="s">
        <v>24352</v>
      </c>
    </row>
    <row r="12850" spans="1:2">
      <c r="A12850">
        <v>18110</v>
      </c>
      <c r="B12850" t="s">
        <v>24353</v>
      </c>
    </row>
    <row r="12851" spans="1:2">
      <c r="A12851">
        <v>18111</v>
      </c>
      <c r="B12851" t="s">
        <v>24354</v>
      </c>
    </row>
    <row r="12852" spans="1:2">
      <c r="A12852">
        <v>18112</v>
      </c>
      <c r="B12852" t="s">
        <v>24355</v>
      </c>
    </row>
    <row r="12853" spans="1:2">
      <c r="A12853">
        <v>18113</v>
      </c>
      <c r="B12853" t="s">
        <v>1010</v>
      </c>
    </row>
    <row r="12854" spans="1:2">
      <c r="A12854">
        <v>18114</v>
      </c>
      <c r="B12854" t="s">
        <v>24356</v>
      </c>
    </row>
    <row r="12855" spans="1:2">
      <c r="A12855">
        <v>18115</v>
      </c>
      <c r="B12855" t="s">
        <v>24357</v>
      </c>
    </row>
    <row r="12856" spans="1:2">
      <c r="A12856">
        <v>18116</v>
      </c>
      <c r="B12856" t="s">
        <v>24358</v>
      </c>
    </row>
    <row r="12857" spans="1:2">
      <c r="A12857">
        <v>18117</v>
      </c>
      <c r="B12857" t="s">
        <v>24359</v>
      </c>
    </row>
    <row r="12858" spans="1:2">
      <c r="A12858">
        <v>18118</v>
      </c>
      <c r="B12858" t="s">
        <v>24360</v>
      </c>
    </row>
    <row r="12859" spans="1:2">
      <c r="A12859">
        <v>18119</v>
      </c>
      <c r="B12859" t="s">
        <v>24361</v>
      </c>
    </row>
    <row r="12860" spans="1:2">
      <c r="A12860">
        <v>18120</v>
      </c>
      <c r="B12860" t="s">
        <v>24362</v>
      </c>
    </row>
    <row r="12861" spans="1:2">
      <c r="A12861">
        <v>18121</v>
      </c>
      <c r="B12861" t="s">
        <v>24363</v>
      </c>
    </row>
    <row r="12862" spans="1:2">
      <c r="A12862">
        <v>18122</v>
      </c>
      <c r="B12862" t="s">
        <v>24364</v>
      </c>
    </row>
    <row r="12863" spans="1:2">
      <c r="A12863">
        <v>18123</v>
      </c>
      <c r="B12863" t="s">
        <v>24365</v>
      </c>
    </row>
    <row r="12864" spans="1:2">
      <c r="A12864">
        <v>18124</v>
      </c>
      <c r="B12864" t="s">
        <v>24366</v>
      </c>
    </row>
    <row r="12865" spans="1:2">
      <c r="A12865">
        <v>18125</v>
      </c>
      <c r="B12865" t="s">
        <v>24367</v>
      </c>
    </row>
    <row r="12866" spans="1:2">
      <c r="A12866">
        <v>18126</v>
      </c>
      <c r="B12866" t="s">
        <v>24368</v>
      </c>
    </row>
    <row r="12867" spans="1:2">
      <c r="A12867">
        <v>18127</v>
      </c>
      <c r="B12867" t="s">
        <v>24369</v>
      </c>
    </row>
    <row r="12868" spans="1:2">
      <c r="A12868">
        <v>18128</v>
      </c>
      <c r="B12868" t="s">
        <v>24370</v>
      </c>
    </row>
    <row r="12869" spans="1:2">
      <c r="A12869">
        <v>18129</v>
      </c>
      <c r="B12869" t="s">
        <v>24371</v>
      </c>
    </row>
    <row r="12870" spans="1:2">
      <c r="A12870">
        <v>18130</v>
      </c>
      <c r="B12870" t="s">
        <v>24372</v>
      </c>
    </row>
    <row r="12871" spans="1:2">
      <c r="A12871">
        <v>18131</v>
      </c>
      <c r="B12871" t="s">
        <v>24373</v>
      </c>
    </row>
    <row r="12872" spans="1:2">
      <c r="A12872">
        <v>18132</v>
      </c>
      <c r="B12872" t="s">
        <v>24374</v>
      </c>
    </row>
    <row r="12873" spans="1:2">
      <c r="A12873">
        <v>18133</v>
      </c>
      <c r="B12873" t="s">
        <v>24375</v>
      </c>
    </row>
    <row r="12874" spans="1:2">
      <c r="A12874">
        <v>18134</v>
      </c>
      <c r="B12874" t="s">
        <v>24376</v>
      </c>
    </row>
    <row r="12875" spans="1:2">
      <c r="A12875">
        <v>18135</v>
      </c>
      <c r="B12875" t="s">
        <v>24377</v>
      </c>
    </row>
    <row r="12876" spans="1:2">
      <c r="A12876">
        <v>18136</v>
      </c>
      <c r="B12876" t="s">
        <v>24378</v>
      </c>
    </row>
    <row r="12877" spans="1:2">
      <c r="A12877">
        <v>18137</v>
      </c>
      <c r="B12877" t="s">
        <v>24379</v>
      </c>
    </row>
    <row r="12878" spans="1:2">
      <c r="A12878">
        <v>18138</v>
      </c>
      <c r="B12878" t="s">
        <v>24380</v>
      </c>
    </row>
    <row r="12879" spans="1:2">
      <c r="A12879">
        <v>18139</v>
      </c>
      <c r="B12879" t="s">
        <v>24381</v>
      </c>
    </row>
    <row r="12880" spans="1:2">
      <c r="A12880">
        <v>18140</v>
      </c>
      <c r="B12880" t="s">
        <v>24382</v>
      </c>
    </row>
    <row r="12881" spans="1:2">
      <c r="A12881">
        <v>18141</v>
      </c>
      <c r="B12881" t="s">
        <v>24383</v>
      </c>
    </row>
    <row r="12882" spans="1:2">
      <c r="A12882">
        <v>18142</v>
      </c>
      <c r="B12882" t="s">
        <v>24384</v>
      </c>
    </row>
    <row r="12883" spans="1:2">
      <c r="A12883">
        <v>18143</v>
      </c>
      <c r="B12883" t="s">
        <v>24385</v>
      </c>
    </row>
    <row r="12884" spans="1:2">
      <c r="A12884">
        <v>18144</v>
      </c>
      <c r="B12884" t="s">
        <v>24386</v>
      </c>
    </row>
    <row r="12885" spans="1:2">
      <c r="A12885">
        <v>18145</v>
      </c>
      <c r="B12885" t="s">
        <v>24387</v>
      </c>
    </row>
    <row r="12886" spans="1:2">
      <c r="A12886">
        <v>18146</v>
      </c>
      <c r="B12886" t="s">
        <v>24388</v>
      </c>
    </row>
    <row r="12887" spans="1:2">
      <c r="A12887">
        <v>18147</v>
      </c>
      <c r="B12887" t="s">
        <v>24389</v>
      </c>
    </row>
    <row r="12888" spans="1:2">
      <c r="A12888">
        <v>18148</v>
      </c>
      <c r="B12888" t="s">
        <v>24390</v>
      </c>
    </row>
    <row r="12889" spans="1:2">
      <c r="A12889">
        <v>18149</v>
      </c>
      <c r="B12889" t="s">
        <v>24391</v>
      </c>
    </row>
    <row r="12890" spans="1:2">
      <c r="A12890">
        <v>18150</v>
      </c>
      <c r="B12890" t="s">
        <v>24392</v>
      </c>
    </row>
    <row r="12891" spans="1:2">
      <c r="A12891">
        <v>18151</v>
      </c>
      <c r="B12891" t="s">
        <v>24393</v>
      </c>
    </row>
    <row r="12892" spans="1:2">
      <c r="A12892">
        <v>18152</v>
      </c>
      <c r="B12892" t="s">
        <v>922</v>
      </c>
    </row>
    <row r="12893" spans="1:2">
      <c r="A12893">
        <v>18153</v>
      </c>
      <c r="B12893" t="s">
        <v>24394</v>
      </c>
    </row>
    <row r="12894" spans="1:2">
      <c r="A12894">
        <v>18154</v>
      </c>
      <c r="B12894" t="s">
        <v>24395</v>
      </c>
    </row>
    <row r="12895" spans="1:2">
      <c r="A12895">
        <v>18155</v>
      </c>
      <c r="B12895" t="s">
        <v>24396</v>
      </c>
    </row>
    <row r="12896" spans="1:2">
      <c r="A12896">
        <v>18156</v>
      </c>
      <c r="B12896" t="s">
        <v>24397</v>
      </c>
    </row>
    <row r="12897" spans="1:2">
      <c r="A12897">
        <v>18157</v>
      </c>
      <c r="B12897" t="s">
        <v>24398</v>
      </c>
    </row>
    <row r="12898" spans="1:2">
      <c r="A12898">
        <v>18158</v>
      </c>
      <c r="B12898" t="s">
        <v>24399</v>
      </c>
    </row>
    <row r="12899" spans="1:2">
      <c r="A12899">
        <v>18159</v>
      </c>
      <c r="B12899" t="s">
        <v>24400</v>
      </c>
    </row>
    <row r="12900" spans="1:2">
      <c r="A12900">
        <v>18160</v>
      </c>
      <c r="B12900" t="s">
        <v>24401</v>
      </c>
    </row>
    <row r="12901" spans="1:2">
      <c r="A12901">
        <v>18161</v>
      </c>
      <c r="B12901" t="s">
        <v>24402</v>
      </c>
    </row>
    <row r="12902" spans="1:2">
      <c r="A12902">
        <v>18162</v>
      </c>
      <c r="B12902" t="s">
        <v>24403</v>
      </c>
    </row>
    <row r="12903" spans="1:2">
      <c r="A12903">
        <v>18163</v>
      </c>
      <c r="B12903" t="s">
        <v>24404</v>
      </c>
    </row>
    <row r="12904" spans="1:2">
      <c r="A12904">
        <v>18164</v>
      </c>
      <c r="B12904" t="s">
        <v>24405</v>
      </c>
    </row>
    <row r="12905" spans="1:2">
      <c r="A12905">
        <v>18165</v>
      </c>
      <c r="B12905" t="s">
        <v>24406</v>
      </c>
    </row>
    <row r="12906" spans="1:2">
      <c r="A12906">
        <v>18166</v>
      </c>
      <c r="B12906" t="s">
        <v>24407</v>
      </c>
    </row>
    <row r="12907" spans="1:2">
      <c r="A12907">
        <v>18167</v>
      </c>
      <c r="B12907" t="s">
        <v>24408</v>
      </c>
    </row>
    <row r="12908" spans="1:2">
      <c r="A12908">
        <v>18168</v>
      </c>
      <c r="B12908" t="s">
        <v>24409</v>
      </c>
    </row>
    <row r="12909" spans="1:2">
      <c r="A12909">
        <v>18169</v>
      </c>
      <c r="B12909" t="s">
        <v>24410</v>
      </c>
    </row>
    <row r="12910" spans="1:2">
      <c r="A12910">
        <v>18170</v>
      </c>
      <c r="B12910" t="s">
        <v>24411</v>
      </c>
    </row>
    <row r="12911" spans="1:2">
      <c r="A12911">
        <v>18171</v>
      </c>
      <c r="B12911" t="s">
        <v>24412</v>
      </c>
    </row>
    <row r="12912" spans="1:2">
      <c r="A12912">
        <v>18172</v>
      </c>
      <c r="B12912" t="s">
        <v>24413</v>
      </c>
    </row>
    <row r="12913" spans="1:2">
      <c r="A12913">
        <v>18173</v>
      </c>
      <c r="B12913" t="s">
        <v>24414</v>
      </c>
    </row>
    <row r="12914" spans="1:2">
      <c r="A12914">
        <v>18174</v>
      </c>
      <c r="B12914" t="s">
        <v>24415</v>
      </c>
    </row>
    <row r="12915" spans="1:2">
      <c r="A12915">
        <v>18175</v>
      </c>
      <c r="B12915" t="s">
        <v>24416</v>
      </c>
    </row>
    <row r="12916" spans="1:2">
      <c r="A12916">
        <v>18176</v>
      </c>
      <c r="B12916" t="s">
        <v>24417</v>
      </c>
    </row>
    <row r="12917" spans="1:2">
      <c r="A12917">
        <v>18177</v>
      </c>
      <c r="B12917" t="s">
        <v>24418</v>
      </c>
    </row>
    <row r="12918" spans="1:2">
      <c r="A12918">
        <v>18178</v>
      </c>
      <c r="B12918" t="s">
        <v>24419</v>
      </c>
    </row>
    <row r="12919" spans="1:2">
      <c r="A12919">
        <v>18179</v>
      </c>
      <c r="B12919" t="s">
        <v>24420</v>
      </c>
    </row>
    <row r="12920" spans="1:2">
      <c r="A12920">
        <v>18180</v>
      </c>
      <c r="B12920" t="s">
        <v>24421</v>
      </c>
    </row>
    <row r="12921" spans="1:2">
      <c r="A12921">
        <v>18181</v>
      </c>
      <c r="B12921" t="s">
        <v>24422</v>
      </c>
    </row>
    <row r="12922" spans="1:2">
      <c r="A12922">
        <v>18182</v>
      </c>
      <c r="B12922" t="s">
        <v>24423</v>
      </c>
    </row>
    <row r="12923" spans="1:2">
      <c r="A12923">
        <v>18183</v>
      </c>
      <c r="B12923" t="s">
        <v>24424</v>
      </c>
    </row>
    <row r="12924" spans="1:2">
      <c r="A12924">
        <v>18184</v>
      </c>
      <c r="B12924" t="s">
        <v>24425</v>
      </c>
    </row>
    <row r="12925" spans="1:2">
      <c r="A12925">
        <v>18185</v>
      </c>
      <c r="B12925" t="s">
        <v>24426</v>
      </c>
    </row>
    <row r="12926" spans="1:2">
      <c r="A12926">
        <v>18186</v>
      </c>
      <c r="B12926" t="s">
        <v>24427</v>
      </c>
    </row>
    <row r="12927" spans="1:2">
      <c r="A12927">
        <v>18187</v>
      </c>
      <c r="B12927" t="s">
        <v>24428</v>
      </c>
    </row>
    <row r="12928" spans="1:2">
      <c r="A12928">
        <v>18188</v>
      </c>
      <c r="B12928" t="s">
        <v>24429</v>
      </c>
    </row>
    <row r="12929" spans="1:2">
      <c r="A12929">
        <v>18189</v>
      </c>
      <c r="B12929" t="s">
        <v>24430</v>
      </c>
    </row>
    <row r="12930" spans="1:2">
      <c r="A12930">
        <v>18190</v>
      </c>
      <c r="B12930" t="s">
        <v>24431</v>
      </c>
    </row>
    <row r="12931" spans="1:2">
      <c r="A12931">
        <v>18191</v>
      </c>
      <c r="B12931" t="s">
        <v>24432</v>
      </c>
    </row>
    <row r="12932" spans="1:2">
      <c r="A12932">
        <v>18192</v>
      </c>
      <c r="B12932" t="s">
        <v>24433</v>
      </c>
    </row>
    <row r="12933" spans="1:2">
      <c r="A12933">
        <v>18193</v>
      </c>
      <c r="B12933" t="s">
        <v>484</v>
      </c>
    </row>
    <row r="12934" spans="1:2">
      <c r="A12934">
        <v>18194</v>
      </c>
      <c r="B12934" t="s">
        <v>24434</v>
      </c>
    </row>
    <row r="12935" spans="1:2">
      <c r="A12935">
        <v>18195</v>
      </c>
      <c r="B12935" t="s">
        <v>24435</v>
      </c>
    </row>
    <row r="12936" spans="1:2">
      <c r="A12936">
        <v>18196</v>
      </c>
      <c r="B12936" t="s">
        <v>24436</v>
      </c>
    </row>
    <row r="12937" spans="1:2">
      <c r="A12937">
        <v>18197</v>
      </c>
      <c r="B12937" t="s">
        <v>24437</v>
      </c>
    </row>
    <row r="12938" spans="1:2">
      <c r="A12938">
        <v>18198</v>
      </c>
      <c r="B12938" t="s">
        <v>24438</v>
      </c>
    </row>
    <row r="12939" spans="1:2">
      <c r="A12939">
        <v>18199</v>
      </c>
      <c r="B12939" t="s">
        <v>24439</v>
      </c>
    </row>
    <row r="12940" spans="1:2">
      <c r="A12940">
        <v>18200</v>
      </c>
      <c r="B12940" t="s">
        <v>24440</v>
      </c>
    </row>
    <row r="12941" spans="1:2">
      <c r="A12941">
        <v>18201</v>
      </c>
      <c r="B12941" t="s">
        <v>24441</v>
      </c>
    </row>
    <row r="12942" spans="1:2">
      <c r="A12942">
        <v>18202</v>
      </c>
      <c r="B12942" t="s">
        <v>24442</v>
      </c>
    </row>
    <row r="12943" spans="1:2">
      <c r="A12943">
        <v>18203</v>
      </c>
      <c r="B12943" t="s">
        <v>24443</v>
      </c>
    </row>
    <row r="12944" spans="1:2">
      <c r="A12944">
        <v>18204</v>
      </c>
      <c r="B12944" t="s">
        <v>364</v>
      </c>
    </row>
    <row r="12945" spans="1:2">
      <c r="A12945">
        <v>18205</v>
      </c>
      <c r="B12945" t="s">
        <v>24444</v>
      </c>
    </row>
    <row r="12946" spans="1:2">
      <c r="A12946">
        <v>18206</v>
      </c>
      <c r="B12946" t="s">
        <v>24445</v>
      </c>
    </row>
    <row r="12947" spans="1:2">
      <c r="A12947">
        <v>18207</v>
      </c>
      <c r="B12947" t="s">
        <v>24446</v>
      </c>
    </row>
    <row r="12948" spans="1:2">
      <c r="A12948">
        <v>18208</v>
      </c>
      <c r="B12948" t="s">
        <v>24447</v>
      </c>
    </row>
    <row r="12949" spans="1:2">
      <c r="A12949">
        <v>18209</v>
      </c>
      <c r="B12949" t="s">
        <v>24448</v>
      </c>
    </row>
    <row r="12950" spans="1:2">
      <c r="A12950">
        <v>18210</v>
      </c>
      <c r="B12950" t="s">
        <v>24449</v>
      </c>
    </row>
    <row r="12951" spans="1:2">
      <c r="A12951">
        <v>18211</v>
      </c>
      <c r="B12951" t="s">
        <v>24450</v>
      </c>
    </row>
    <row r="12952" spans="1:2">
      <c r="A12952">
        <v>18212</v>
      </c>
      <c r="B12952" t="s">
        <v>24451</v>
      </c>
    </row>
    <row r="12953" spans="1:2">
      <c r="A12953">
        <v>18213</v>
      </c>
      <c r="B12953" t="s">
        <v>24452</v>
      </c>
    </row>
    <row r="12954" spans="1:2">
      <c r="A12954">
        <v>18214</v>
      </c>
      <c r="B12954" t="s">
        <v>24453</v>
      </c>
    </row>
    <row r="12955" spans="1:2">
      <c r="A12955">
        <v>18215</v>
      </c>
      <c r="B12955" t="s">
        <v>24454</v>
      </c>
    </row>
    <row r="12956" spans="1:2">
      <c r="A12956">
        <v>18216</v>
      </c>
      <c r="B12956" t="s">
        <v>24455</v>
      </c>
    </row>
    <row r="12957" spans="1:2">
      <c r="A12957">
        <v>18217</v>
      </c>
      <c r="B12957" t="s">
        <v>24456</v>
      </c>
    </row>
    <row r="12958" spans="1:2">
      <c r="A12958">
        <v>18218</v>
      </c>
      <c r="B12958" t="s">
        <v>24457</v>
      </c>
    </row>
    <row r="12959" spans="1:2">
      <c r="A12959">
        <v>18219</v>
      </c>
      <c r="B12959" t="s">
        <v>24458</v>
      </c>
    </row>
    <row r="12960" spans="1:2">
      <c r="A12960">
        <v>18220</v>
      </c>
      <c r="B12960" t="s">
        <v>24459</v>
      </c>
    </row>
    <row r="12961" spans="1:2">
      <c r="A12961">
        <v>18221</v>
      </c>
      <c r="B12961" t="s">
        <v>24460</v>
      </c>
    </row>
    <row r="12962" spans="1:2">
      <c r="A12962">
        <v>18222</v>
      </c>
      <c r="B12962" t="s">
        <v>24461</v>
      </c>
    </row>
    <row r="12963" spans="1:2">
      <c r="A12963">
        <v>18223</v>
      </c>
      <c r="B12963" t="s">
        <v>24462</v>
      </c>
    </row>
    <row r="12964" spans="1:2">
      <c r="A12964">
        <v>18224</v>
      </c>
      <c r="B12964" t="s">
        <v>24463</v>
      </c>
    </row>
    <row r="12965" spans="1:2">
      <c r="A12965">
        <v>18225</v>
      </c>
      <c r="B12965" t="s">
        <v>24464</v>
      </c>
    </row>
    <row r="12966" spans="1:2">
      <c r="A12966">
        <v>18226</v>
      </c>
      <c r="B12966" t="s">
        <v>24465</v>
      </c>
    </row>
    <row r="12967" spans="1:2">
      <c r="A12967">
        <v>18227</v>
      </c>
      <c r="B12967" t="s">
        <v>931</v>
      </c>
    </row>
    <row r="12968" spans="1:2">
      <c r="A12968">
        <v>18228</v>
      </c>
      <c r="B12968" t="s">
        <v>24466</v>
      </c>
    </row>
    <row r="12969" spans="1:2">
      <c r="A12969">
        <v>18229</v>
      </c>
      <c r="B12969" t="s">
        <v>24467</v>
      </c>
    </row>
    <row r="12970" spans="1:2">
      <c r="A12970">
        <v>18230</v>
      </c>
      <c r="B12970" t="s">
        <v>24468</v>
      </c>
    </row>
    <row r="12971" spans="1:2">
      <c r="A12971">
        <v>18231</v>
      </c>
      <c r="B12971" t="s">
        <v>24469</v>
      </c>
    </row>
    <row r="12972" spans="1:2">
      <c r="A12972">
        <v>18232</v>
      </c>
      <c r="B12972" t="s">
        <v>24470</v>
      </c>
    </row>
    <row r="12973" spans="1:2">
      <c r="A12973">
        <v>18233</v>
      </c>
      <c r="B12973" t="s">
        <v>24471</v>
      </c>
    </row>
    <row r="12974" spans="1:2">
      <c r="A12974">
        <v>18234</v>
      </c>
      <c r="B12974" t="s">
        <v>24472</v>
      </c>
    </row>
    <row r="12975" spans="1:2">
      <c r="A12975">
        <v>18235</v>
      </c>
      <c r="B12975" t="s">
        <v>24473</v>
      </c>
    </row>
    <row r="12976" spans="1:2">
      <c r="A12976">
        <v>18236</v>
      </c>
      <c r="B12976" t="s">
        <v>24474</v>
      </c>
    </row>
    <row r="12977" spans="1:2">
      <c r="A12977">
        <v>18237</v>
      </c>
      <c r="B12977" t="s">
        <v>24475</v>
      </c>
    </row>
    <row r="12978" spans="1:2">
      <c r="A12978">
        <v>18238</v>
      </c>
      <c r="B12978" t="s">
        <v>24476</v>
      </c>
    </row>
    <row r="12979" spans="1:2">
      <c r="A12979">
        <v>18239</v>
      </c>
      <c r="B12979" t="s">
        <v>24477</v>
      </c>
    </row>
    <row r="12980" spans="1:2">
      <c r="A12980">
        <v>18240</v>
      </c>
      <c r="B12980" t="s">
        <v>24478</v>
      </c>
    </row>
    <row r="12981" spans="1:2">
      <c r="A12981">
        <v>18241</v>
      </c>
      <c r="B12981" t="s">
        <v>24479</v>
      </c>
    </row>
    <row r="12982" spans="1:2">
      <c r="A12982">
        <v>18242</v>
      </c>
      <c r="B12982" t="s">
        <v>24480</v>
      </c>
    </row>
    <row r="12983" spans="1:2">
      <c r="A12983">
        <v>18243</v>
      </c>
      <c r="B12983" t="s">
        <v>24481</v>
      </c>
    </row>
    <row r="12984" spans="1:2">
      <c r="A12984">
        <v>18244</v>
      </c>
      <c r="B12984" t="s">
        <v>24482</v>
      </c>
    </row>
    <row r="12985" spans="1:2">
      <c r="A12985">
        <v>18245</v>
      </c>
      <c r="B12985" t="s">
        <v>24483</v>
      </c>
    </row>
    <row r="12986" spans="1:2">
      <c r="A12986">
        <v>18246</v>
      </c>
      <c r="B12986" t="s">
        <v>24484</v>
      </c>
    </row>
    <row r="12987" spans="1:2">
      <c r="A12987">
        <v>18247</v>
      </c>
      <c r="B12987" t="s">
        <v>24485</v>
      </c>
    </row>
    <row r="12988" spans="1:2">
      <c r="A12988">
        <v>18248</v>
      </c>
      <c r="B12988" t="s">
        <v>24486</v>
      </c>
    </row>
    <row r="12989" spans="1:2">
      <c r="A12989">
        <v>18249</v>
      </c>
      <c r="B12989">
        <v>1708</v>
      </c>
    </row>
    <row r="12990" spans="1:2">
      <c r="A12990">
        <v>18250</v>
      </c>
      <c r="B12990">
        <v>1710</v>
      </c>
    </row>
    <row r="12991" spans="1:2">
      <c r="A12991">
        <v>18251</v>
      </c>
      <c r="B12991" t="s">
        <v>24487</v>
      </c>
    </row>
    <row r="12992" spans="1:2">
      <c r="A12992">
        <v>18252</v>
      </c>
      <c r="B12992" t="s">
        <v>24488</v>
      </c>
    </row>
    <row r="12993" spans="1:2">
      <c r="A12993">
        <v>18253</v>
      </c>
      <c r="B12993" t="s">
        <v>24489</v>
      </c>
    </row>
    <row r="12994" spans="1:2">
      <c r="A12994">
        <v>18254</v>
      </c>
      <c r="B12994" t="s">
        <v>24490</v>
      </c>
    </row>
    <row r="12995" spans="1:2">
      <c r="A12995">
        <v>18255</v>
      </c>
      <c r="B12995" t="s">
        <v>24491</v>
      </c>
    </row>
    <row r="12996" spans="1:2">
      <c r="A12996">
        <v>18256</v>
      </c>
      <c r="B12996" t="s">
        <v>24492</v>
      </c>
    </row>
    <row r="12997" spans="1:2">
      <c r="A12997">
        <v>18257</v>
      </c>
      <c r="B12997" t="s">
        <v>24493</v>
      </c>
    </row>
    <row r="12998" spans="1:2">
      <c r="A12998">
        <v>18258</v>
      </c>
      <c r="B12998" t="s">
        <v>24494</v>
      </c>
    </row>
    <row r="12999" spans="1:2">
      <c r="A12999">
        <v>18259</v>
      </c>
      <c r="B12999" t="s">
        <v>24495</v>
      </c>
    </row>
    <row r="13000" spans="1:2">
      <c r="A13000">
        <v>18260</v>
      </c>
      <c r="B13000" t="s">
        <v>24496</v>
      </c>
    </row>
    <row r="13001" spans="1:2">
      <c r="A13001">
        <v>18261</v>
      </c>
      <c r="B13001" t="s">
        <v>24497</v>
      </c>
    </row>
    <row r="13002" spans="1:2">
      <c r="A13002">
        <v>18262</v>
      </c>
      <c r="B13002" t="s">
        <v>24498</v>
      </c>
    </row>
    <row r="13003" spans="1:2">
      <c r="A13003">
        <v>18282</v>
      </c>
      <c r="B13003" t="s">
        <v>24499</v>
      </c>
    </row>
    <row r="13004" spans="1:2">
      <c r="A13004">
        <v>18283</v>
      </c>
      <c r="B13004" t="s">
        <v>24500</v>
      </c>
    </row>
    <row r="13005" spans="1:2">
      <c r="A13005">
        <v>18284</v>
      </c>
      <c r="B13005" t="s">
        <v>24501</v>
      </c>
    </row>
    <row r="13006" spans="1:2">
      <c r="A13006">
        <v>18285</v>
      </c>
      <c r="B13006" t="s">
        <v>24502</v>
      </c>
    </row>
    <row r="13007" spans="1:2">
      <c r="A13007">
        <v>18286</v>
      </c>
      <c r="B13007" t="s">
        <v>24503</v>
      </c>
    </row>
    <row r="13008" spans="1:2">
      <c r="A13008">
        <v>18287</v>
      </c>
      <c r="B13008" t="s">
        <v>24504</v>
      </c>
    </row>
    <row r="13009" spans="1:2">
      <c r="A13009">
        <v>18288</v>
      </c>
      <c r="B13009" t="s">
        <v>24505</v>
      </c>
    </row>
    <row r="13010" spans="1:2">
      <c r="A13010">
        <v>18289</v>
      </c>
      <c r="B13010" t="s">
        <v>24506</v>
      </c>
    </row>
    <row r="13011" spans="1:2">
      <c r="A13011">
        <v>18290</v>
      </c>
      <c r="B13011" t="s">
        <v>24507</v>
      </c>
    </row>
    <row r="13012" spans="1:2">
      <c r="A13012">
        <v>18291</v>
      </c>
      <c r="B13012" t="s">
        <v>24508</v>
      </c>
    </row>
    <row r="13013" spans="1:2">
      <c r="A13013">
        <v>18292</v>
      </c>
      <c r="B13013" t="s">
        <v>24509</v>
      </c>
    </row>
    <row r="13014" spans="1:2">
      <c r="A13014">
        <v>18293</v>
      </c>
      <c r="B13014" t="s">
        <v>24510</v>
      </c>
    </row>
    <row r="13015" spans="1:2">
      <c r="A13015">
        <v>18294</v>
      </c>
      <c r="B13015" t="s">
        <v>24511</v>
      </c>
    </row>
    <row r="13016" spans="1:2">
      <c r="A13016">
        <v>18295</v>
      </c>
      <c r="B13016">
        <v>152</v>
      </c>
    </row>
    <row r="13017" spans="1:2">
      <c r="A13017">
        <v>18296</v>
      </c>
      <c r="B13017" t="s">
        <v>24512</v>
      </c>
    </row>
    <row r="13018" spans="1:2">
      <c r="A13018">
        <v>18297</v>
      </c>
      <c r="B13018" t="s">
        <v>24513</v>
      </c>
    </row>
    <row r="13019" spans="1:2">
      <c r="A13019">
        <v>18298</v>
      </c>
      <c r="B13019" t="s">
        <v>24514</v>
      </c>
    </row>
    <row r="13020" spans="1:2">
      <c r="A13020">
        <v>18299</v>
      </c>
      <c r="B13020" t="s">
        <v>24515</v>
      </c>
    </row>
    <row r="13021" spans="1:2">
      <c r="A13021">
        <v>18300</v>
      </c>
      <c r="B13021" t="s">
        <v>24516</v>
      </c>
    </row>
    <row r="13022" spans="1:2">
      <c r="A13022">
        <v>18301</v>
      </c>
      <c r="B13022" t="s">
        <v>24517</v>
      </c>
    </row>
    <row r="13023" spans="1:2">
      <c r="A13023">
        <v>18302</v>
      </c>
      <c r="B13023" t="s">
        <v>24518</v>
      </c>
    </row>
    <row r="13024" spans="1:2">
      <c r="A13024">
        <v>18303</v>
      </c>
      <c r="B13024" t="s">
        <v>24519</v>
      </c>
    </row>
    <row r="13025" spans="1:2">
      <c r="A13025">
        <v>18304</v>
      </c>
      <c r="B13025" t="s">
        <v>24520</v>
      </c>
    </row>
    <row r="13026" spans="1:2">
      <c r="A13026">
        <v>18305</v>
      </c>
      <c r="B13026">
        <v>14</v>
      </c>
    </row>
    <row r="13027" spans="1:2">
      <c r="A13027">
        <v>18306</v>
      </c>
      <c r="B13027" t="s">
        <v>24521</v>
      </c>
    </row>
    <row r="13028" spans="1:2">
      <c r="A13028">
        <v>18307</v>
      </c>
      <c r="B13028" t="s">
        <v>24522</v>
      </c>
    </row>
    <row r="13029" spans="1:2">
      <c r="A13029">
        <v>18308</v>
      </c>
      <c r="B13029" t="s">
        <v>24523</v>
      </c>
    </row>
    <row r="13030" spans="1:2">
      <c r="A13030">
        <v>18309</v>
      </c>
      <c r="B13030" t="s">
        <v>24524</v>
      </c>
    </row>
    <row r="13031" spans="1:2">
      <c r="A13031">
        <v>18310</v>
      </c>
      <c r="B13031" t="s">
        <v>24525</v>
      </c>
    </row>
    <row r="13032" spans="1:2">
      <c r="A13032">
        <v>18311</v>
      </c>
      <c r="B13032" t="s">
        <v>24526</v>
      </c>
    </row>
    <row r="13033" spans="1:2">
      <c r="A13033">
        <v>18312</v>
      </c>
      <c r="B13033" t="s">
        <v>24527</v>
      </c>
    </row>
    <row r="13034" spans="1:2">
      <c r="A13034">
        <v>18313</v>
      </c>
      <c r="B13034" t="s">
        <v>24528</v>
      </c>
    </row>
    <row r="13035" spans="1:2">
      <c r="A13035">
        <v>18314</v>
      </c>
      <c r="B13035" t="s">
        <v>24529</v>
      </c>
    </row>
    <row r="13036" spans="1:2">
      <c r="A13036">
        <v>18315</v>
      </c>
      <c r="B13036" t="s">
        <v>24530</v>
      </c>
    </row>
    <row r="13037" spans="1:2">
      <c r="A13037">
        <v>18316</v>
      </c>
      <c r="B13037" t="s">
        <v>24531</v>
      </c>
    </row>
    <row r="13038" spans="1:2">
      <c r="A13038">
        <v>18317</v>
      </c>
      <c r="B13038" t="s">
        <v>24532</v>
      </c>
    </row>
    <row r="13039" spans="1:2">
      <c r="A13039">
        <v>18318</v>
      </c>
      <c r="B13039" t="s">
        <v>24533</v>
      </c>
    </row>
    <row r="13040" spans="1:2">
      <c r="A13040">
        <v>18319</v>
      </c>
      <c r="B13040" t="s">
        <v>24534</v>
      </c>
    </row>
    <row r="13041" spans="1:2">
      <c r="A13041">
        <v>18320</v>
      </c>
      <c r="B13041" t="s">
        <v>24535</v>
      </c>
    </row>
    <row r="13042" spans="1:2">
      <c r="A13042">
        <v>18321</v>
      </c>
      <c r="B13042" t="s">
        <v>24536</v>
      </c>
    </row>
    <row r="13043" spans="1:2">
      <c r="A13043">
        <v>18322</v>
      </c>
      <c r="B13043" t="s">
        <v>24537</v>
      </c>
    </row>
    <row r="13044" spans="1:2">
      <c r="A13044">
        <v>18323</v>
      </c>
      <c r="B13044" t="s">
        <v>24538</v>
      </c>
    </row>
    <row r="13045" spans="1:2">
      <c r="A13045">
        <v>18324</v>
      </c>
      <c r="B13045" t="s">
        <v>24539</v>
      </c>
    </row>
    <row r="13046" spans="1:2">
      <c r="A13046">
        <v>18325</v>
      </c>
      <c r="B13046" t="s">
        <v>24540</v>
      </c>
    </row>
    <row r="13047" spans="1:2">
      <c r="A13047">
        <v>18326</v>
      </c>
      <c r="B13047" t="s">
        <v>24541</v>
      </c>
    </row>
    <row r="13048" spans="1:2">
      <c r="A13048">
        <v>18327</v>
      </c>
      <c r="B13048" t="s">
        <v>24542</v>
      </c>
    </row>
    <row r="13049" spans="1:2">
      <c r="A13049">
        <v>18328</v>
      </c>
      <c r="B13049" t="s">
        <v>24543</v>
      </c>
    </row>
    <row r="13050" spans="1:2">
      <c r="A13050">
        <v>18329</v>
      </c>
      <c r="B13050" t="s">
        <v>24544</v>
      </c>
    </row>
    <row r="13051" spans="1:2">
      <c r="A13051">
        <v>18330</v>
      </c>
      <c r="B13051" t="s">
        <v>24545</v>
      </c>
    </row>
    <row r="13052" spans="1:2">
      <c r="A13052">
        <v>18331</v>
      </c>
      <c r="B13052" t="s">
        <v>24546</v>
      </c>
    </row>
    <row r="13053" spans="1:2">
      <c r="A13053">
        <v>18332</v>
      </c>
      <c r="B13053" t="s">
        <v>24547</v>
      </c>
    </row>
    <row r="13054" spans="1:2">
      <c r="A13054">
        <v>18333</v>
      </c>
      <c r="B13054" t="s">
        <v>24548</v>
      </c>
    </row>
    <row r="13055" spans="1:2">
      <c r="A13055">
        <v>18334</v>
      </c>
      <c r="B13055" t="s">
        <v>24549</v>
      </c>
    </row>
    <row r="13056" spans="1:2">
      <c r="A13056">
        <v>18335</v>
      </c>
      <c r="B13056" t="s">
        <v>24550</v>
      </c>
    </row>
    <row r="13057" spans="1:2">
      <c r="A13057">
        <v>18336</v>
      </c>
      <c r="B13057" t="s">
        <v>24551</v>
      </c>
    </row>
    <row r="13058" spans="1:2">
      <c r="A13058">
        <v>18337</v>
      </c>
      <c r="B13058" t="s">
        <v>24552</v>
      </c>
    </row>
    <row r="13059" spans="1:2">
      <c r="A13059">
        <v>18338</v>
      </c>
      <c r="B13059" t="s">
        <v>24553</v>
      </c>
    </row>
    <row r="13060" spans="1:2">
      <c r="A13060">
        <v>18339</v>
      </c>
      <c r="B13060" t="s">
        <v>24554</v>
      </c>
    </row>
    <row r="13061" spans="1:2">
      <c r="A13061">
        <v>18340</v>
      </c>
      <c r="B13061" t="s">
        <v>24555</v>
      </c>
    </row>
    <row r="13062" spans="1:2">
      <c r="A13062">
        <v>18341</v>
      </c>
      <c r="B13062" t="s">
        <v>24556</v>
      </c>
    </row>
    <row r="13063" spans="1:2">
      <c r="A13063">
        <v>18342</v>
      </c>
      <c r="B13063" t="s">
        <v>24557</v>
      </c>
    </row>
    <row r="13064" spans="1:2">
      <c r="A13064">
        <v>18343</v>
      </c>
      <c r="B13064" t="s">
        <v>24558</v>
      </c>
    </row>
    <row r="13065" spans="1:2">
      <c r="A13065">
        <v>18344</v>
      </c>
      <c r="B13065" t="s">
        <v>24559</v>
      </c>
    </row>
    <row r="13066" spans="1:2">
      <c r="A13066">
        <v>18345</v>
      </c>
      <c r="B13066">
        <v>1932</v>
      </c>
    </row>
    <row r="13067" spans="1:2">
      <c r="A13067">
        <v>18346</v>
      </c>
      <c r="B13067" t="s">
        <v>24560</v>
      </c>
    </row>
    <row r="13068" spans="1:2">
      <c r="A13068">
        <v>18347</v>
      </c>
      <c r="B13068" t="s">
        <v>24561</v>
      </c>
    </row>
    <row r="13069" spans="1:2">
      <c r="A13069">
        <v>18348</v>
      </c>
      <c r="B13069" t="s">
        <v>24562</v>
      </c>
    </row>
    <row r="13070" spans="1:2">
      <c r="A13070">
        <v>18349</v>
      </c>
      <c r="B13070" t="s">
        <v>24563</v>
      </c>
    </row>
    <row r="13071" spans="1:2">
      <c r="A13071">
        <v>18350</v>
      </c>
      <c r="B13071" t="s">
        <v>24564</v>
      </c>
    </row>
    <row r="13072" spans="1:2">
      <c r="A13072">
        <v>18351</v>
      </c>
      <c r="B13072" t="s">
        <v>24565</v>
      </c>
    </row>
    <row r="13073" spans="1:2">
      <c r="A13073">
        <v>18352</v>
      </c>
      <c r="B13073">
        <v>2109</v>
      </c>
    </row>
    <row r="13074" spans="1:2">
      <c r="A13074">
        <v>18353</v>
      </c>
      <c r="B13074" t="s">
        <v>24566</v>
      </c>
    </row>
    <row r="13075" spans="1:2">
      <c r="A13075">
        <v>18354</v>
      </c>
      <c r="B13075" t="s">
        <v>24567</v>
      </c>
    </row>
    <row r="13076" spans="1:2">
      <c r="A13076">
        <v>18355</v>
      </c>
      <c r="B13076" t="s">
        <v>24568</v>
      </c>
    </row>
    <row r="13077" spans="1:2">
      <c r="A13077">
        <v>18356</v>
      </c>
      <c r="B13077" t="s">
        <v>24569</v>
      </c>
    </row>
    <row r="13078" spans="1:2">
      <c r="A13078">
        <v>18357</v>
      </c>
      <c r="B13078" t="s">
        <v>24570</v>
      </c>
    </row>
    <row r="13079" spans="1:2">
      <c r="A13079">
        <v>18358</v>
      </c>
      <c r="B13079" t="s">
        <v>24571</v>
      </c>
    </row>
    <row r="13080" spans="1:2">
      <c r="A13080">
        <v>18359</v>
      </c>
      <c r="B13080" t="s">
        <v>24572</v>
      </c>
    </row>
    <row r="13081" spans="1:2">
      <c r="A13081">
        <v>18360</v>
      </c>
      <c r="B13081" t="s">
        <v>24573</v>
      </c>
    </row>
    <row r="13082" spans="1:2">
      <c r="A13082">
        <v>18361</v>
      </c>
      <c r="B13082" t="s">
        <v>24574</v>
      </c>
    </row>
    <row r="13083" spans="1:2">
      <c r="A13083">
        <v>18362</v>
      </c>
      <c r="B13083" t="s">
        <v>24575</v>
      </c>
    </row>
    <row r="13084" spans="1:2">
      <c r="A13084">
        <v>18363</v>
      </c>
      <c r="B13084" t="s">
        <v>24576</v>
      </c>
    </row>
    <row r="13085" spans="1:2">
      <c r="A13085">
        <v>18364</v>
      </c>
      <c r="B13085" t="s">
        <v>24577</v>
      </c>
    </row>
    <row r="13086" spans="1:2">
      <c r="A13086">
        <v>18365</v>
      </c>
      <c r="B13086" t="s">
        <v>24578</v>
      </c>
    </row>
    <row r="13087" spans="1:2">
      <c r="A13087">
        <v>18366</v>
      </c>
      <c r="B13087" t="s">
        <v>24579</v>
      </c>
    </row>
    <row r="13088" spans="1:2">
      <c r="A13088">
        <v>18367</v>
      </c>
      <c r="B13088" t="s">
        <v>24580</v>
      </c>
    </row>
    <row r="13089" spans="1:2">
      <c r="A13089">
        <v>18368</v>
      </c>
      <c r="B13089" t="s">
        <v>24581</v>
      </c>
    </row>
    <row r="13090" spans="1:2">
      <c r="A13090">
        <v>18369</v>
      </c>
      <c r="B13090" t="s">
        <v>24582</v>
      </c>
    </row>
    <row r="13091" spans="1:2">
      <c r="A13091">
        <v>18370</v>
      </c>
      <c r="B13091" t="s">
        <v>24583</v>
      </c>
    </row>
    <row r="13092" spans="1:2">
      <c r="A13092">
        <v>18371</v>
      </c>
      <c r="B13092" t="s">
        <v>24584</v>
      </c>
    </row>
    <row r="13093" spans="1:2">
      <c r="A13093">
        <v>18372</v>
      </c>
      <c r="B13093" t="s">
        <v>24585</v>
      </c>
    </row>
    <row r="13094" spans="1:2">
      <c r="A13094">
        <v>18373</v>
      </c>
      <c r="B13094" t="s">
        <v>24586</v>
      </c>
    </row>
    <row r="13095" spans="1:2">
      <c r="A13095">
        <v>18374</v>
      </c>
      <c r="B13095" t="s">
        <v>24587</v>
      </c>
    </row>
    <row r="13096" spans="1:2">
      <c r="A13096">
        <v>18375</v>
      </c>
      <c r="B13096">
        <v>813</v>
      </c>
    </row>
    <row r="13097" spans="1:2">
      <c r="A13097">
        <v>18376</v>
      </c>
      <c r="B13097" t="s">
        <v>24588</v>
      </c>
    </row>
    <row r="13098" spans="1:2">
      <c r="A13098">
        <v>18377</v>
      </c>
      <c r="B13098">
        <v>8489</v>
      </c>
    </row>
    <row r="13099" spans="1:2">
      <c r="A13099">
        <v>18378</v>
      </c>
      <c r="B13099" t="s">
        <v>24589</v>
      </c>
    </row>
    <row r="13100" spans="1:2">
      <c r="A13100">
        <v>18379</v>
      </c>
      <c r="B13100" t="s">
        <v>24590</v>
      </c>
    </row>
    <row r="13101" spans="1:2">
      <c r="A13101">
        <v>18380</v>
      </c>
      <c r="B13101" t="s">
        <v>24591</v>
      </c>
    </row>
    <row r="13102" spans="1:2">
      <c r="A13102">
        <v>18381</v>
      </c>
      <c r="B13102" t="s">
        <v>24592</v>
      </c>
    </row>
    <row r="13103" spans="1:2">
      <c r="A13103">
        <v>18382</v>
      </c>
      <c r="B13103" t="s">
        <v>24593</v>
      </c>
    </row>
    <row r="13104" spans="1:2">
      <c r="A13104">
        <v>18383</v>
      </c>
      <c r="B13104" t="s">
        <v>24594</v>
      </c>
    </row>
    <row r="13105" spans="1:2">
      <c r="A13105">
        <v>18384</v>
      </c>
      <c r="B13105" t="s">
        <v>24595</v>
      </c>
    </row>
    <row r="13106" spans="1:2">
      <c r="A13106">
        <v>18385</v>
      </c>
      <c r="B13106" t="s">
        <v>24596</v>
      </c>
    </row>
    <row r="13107" spans="1:2">
      <c r="A13107">
        <v>18386</v>
      </c>
      <c r="B13107" t="s">
        <v>24597</v>
      </c>
    </row>
    <row r="13108" spans="1:2">
      <c r="A13108">
        <v>18387</v>
      </c>
      <c r="B13108" t="s">
        <v>24598</v>
      </c>
    </row>
    <row r="13109" spans="1:2">
      <c r="A13109">
        <v>18388</v>
      </c>
      <c r="B13109" t="s">
        <v>24599</v>
      </c>
    </row>
    <row r="13110" spans="1:2">
      <c r="A13110">
        <v>18389</v>
      </c>
      <c r="B13110" t="s">
        <v>24600</v>
      </c>
    </row>
    <row r="13111" spans="1:2">
      <c r="A13111">
        <v>18390</v>
      </c>
      <c r="B13111" t="s">
        <v>24601</v>
      </c>
    </row>
    <row r="13112" spans="1:2">
      <c r="A13112">
        <v>18391</v>
      </c>
      <c r="B13112" t="s">
        <v>24602</v>
      </c>
    </row>
    <row r="13113" spans="1:2">
      <c r="A13113">
        <v>18392</v>
      </c>
      <c r="B13113" t="s">
        <v>24603</v>
      </c>
    </row>
    <row r="13114" spans="1:2">
      <c r="A13114">
        <v>18393</v>
      </c>
      <c r="B13114">
        <v>824</v>
      </c>
    </row>
    <row r="13115" spans="1:2">
      <c r="A13115">
        <v>18394</v>
      </c>
      <c r="B13115" t="s">
        <v>24604</v>
      </c>
    </row>
    <row r="13116" spans="1:2">
      <c r="A13116">
        <v>18395</v>
      </c>
      <c r="B13116" t="s">
        <v>24605</v>
      </c>
    </row>
    <row r="13117" spans="1:2">
      <c r="A13117">
        <v>18396</v>
      </c>
      <c r="B13117" t="s">
        <v>24606</v>
      </c>
    </row>
    <row r="13118" spans="1:2">
      <c r="A13118">
        <v>18397</v>
      </c>
      <c r="B13118" t="s">
        <v>24607</v>
      </c>
    </row>
    <row r="13119" spans="1:2">
      <c r="A13119">
        <v>18398</v>
      </c>
      <c r="B13119" t="s">
        <v>24608</v>
      </c>
    </row>
    <row r="13120" spans="1:2">
      <c r="A13120">
        <v>18399</v>
      </c>
      <c r="B13120" t="s">
        <v>24609</v>
      </c>
    </row>
    <row r="13121" spans="1:2">
      <c r="A13121">
        <v>18400</v>
      </c>
      <c r="B13121" t="s">
        <v>24610</v>
      </c>
    </row>
    <row r="13122" spans="1:2">
      <c r="A13122">
        <v>18401</v>
      </c>
      <c r="B13122" t="s">
        <v>24611</v>
      </c>
    </row>
    <row r="13123" spans="1:2">
      <c r="A13123">
        <v>18402</v>
      </c>
      <c r="B13123" t="s">
        <v>24612</v>
      </c>
    </row>
    <row r="13124" spans="1:2">
      <c r="A13124">
        <v>18403</v>
      </c>
      <c r="B13124" t="s">
        <v>24613</v>
      </c>
    </row>
    <row r="13125" spans="1:2">
      <c r="A13125">
        <v>18404</v>
      </c>
      <c r="B13125" t="s">
        <v>24614</v>
      </c>
    </row>
    <row r="13126" spans="1:2">
      <c r="A13126">
        <v>18405</v>
      </c>
      <c r="B13126" t="s">
        <v>24615</v>
      </c>
    </row>
    <row r="13127" spans="1:2">
      <c r="A13127">
        <v>18406</v>
      </c>
      <c r="B13127" t="s">
        <v>24616</v>
      </c>
    </row>
    <row r="13128" spans="1:2">
      <c r="A13128">
        <v>18407</v>
      </c>
      <c r="B13128" t="s">
        <v>24617</v>
      </c>
    </row>
    <row r="13129" spans="1:2">
      <c r="A13129">
        <v>18408</v>
      </c>
      <c r="B13129" t="s">
        <v>24618</v>
      </c>
    </row>
    <row r="13130" spans="1:2">
      <c r="A13130">
        <v>18409</v>
      </c>
      <c r="B13130" t="s">
        <v>24619</v>
      </c>
    </row>
    <row r="13131" spans="1:2">
      <c r="A13131">
        <v>18410</v>
      </c>
      <c r="B13131" t="s">
        <v>24620</v>
      </c>
    </row>
    <row r="13132" spans="1:2">
      <c r="A13132">
        <v>18411</v>
      </c>
      <c r="B13132" t="s">
        <v>24621</v>
      </c>
    </row>
    <row r="13133" spans="1:2">
      <c r="A13133">
        <v>18412</v>
      </c>
      <c r="B13133" t="s">
        <v>24622</v>
      </c>
    </row>
    <row r="13134" spans="1:2">
      <c r="A13134">
        <v>18413</v>
      </c>
      <c r="B13134" t="s">
        <v>24623</v>
      </c>
    </row>
    <row r="13135" spans="1:2">
      <c r="A13135">
        <v>18414</v>
      </c>
      <c r="B13135" t="s">
        <v>24624</v>
      </c>
    </row>
    <row r="13136" spans="1:2">
      <c r="A13136">
        <v>18415</v>
      </c>
      <c r="B13136" t="s">
        <v>24625</v>
      </c>
    </row>
    <row r="13137" spans="1:2">
      <c r="A13137">
        <v>18416</v>
      </c>
      <c r="B13137" t="s">
        <v>24626</v>
      </c>
    </row>
    <row r="13138" spans="1:2">
      <c r="A13138">
        <v>18417</v>
      </c>
      <c r="B13138" t="s">
        <v>24627</v>
      </c>
    </row>
    <row r="13139" spans="1:2">
      <c r="A13139">
        <v>18418</v>
      </c>
      <c r="B13139" t="s">
        <v>24628</v>
      </c>
    </row>
    <row r="13140" spans="1:2">
      <c r="A13140">
        <v>18419</v>
      </c>
      <c r="B13140" t="s">
        <v>24629</v>
      </c>
    </row>
    <row r="13141" spans="1:2">
      <c r="A13141">
        <v>18420</v>
      </c>
      <c r="B13141" t="s">
        <v>24630</v>
      </c>
    </row>
    <row r="13142" spans="1:2">
      <c r="A13142">
        <v>18421</v>
      </c>
      <c r="B13142" t="s">
        <v>24631</v>
      </c>
    </row>
    <row r="13143" spans="1:2">
      <c r="A13143">
        <v>18422</v>
      </c>
      <c r="B13143" t="s">
        <v>24632</v>
      </c>
    </row>
    <row r="13144" spans="1:2">
      <c r="A13144">
        <v>18423</v>
      </c>
      <c r="B13144" t="s">
        <v>24633</v>
      </c>
    </row>
    <row r="13145" spans="1:2">
      <c r="A13145">
        <v>18424</v>
      </c>
      <c r="B13145" t="s">
        <v>24634</v>
      </c>
    </row>
    <row r="13146" spans="1:2">
      <c r="A13146">
        <v>18425</v>
      </c>
      <c r="B13146" t="s">
        <v>24635</v>
      </c>
    </row>
    <row r="13147" spans="1:2">
      <c r="A13147">
        <v>18426</v>
      </c>
      <c r="B13147" t="s">
        <v>24636</v>
      </c>
    </row>
    <row r="13148" spans="1:2">
      <c r="A13148">
        <v>18427</v>
      </c>
      <c r="B13148" t="s">
        <v>24637</v>
      </c>
    </row>
    <row r="13149" spans="1:2">
      <c r="A13149">
        <v>18428</v>
      </c>
      <c r="B13149" t="s">
        <v>24638</v>
      </c>
    </row>
    <row r="13150" spans="1:2">
      <c r="A13150">
        <v>18429</v>
      </c>
      <c r="B13150" t="s">
        <v>24639</v>
      </c>
    </row>
    <row r="13151" spans="1:2">
      <c r="A13151">
        <v>18430</v>
      </c>
      <c r="B13151" t="s">
        <v>24640</v>
      </c>
    </row>
    <row r="13152" spans="1:2">
      <c r="A13152">
        <v>18431</v>
      </c>
      <c r="B13152" t="s">
        <v>24641</v>
      </c>
    </row>
    <row r="13153" spans="1:2">
      <c r="A13153">
        <v>18432</v>
      </c>
      <c r="B13153" t="s">
        <v>24642</v>
      </c>
    </row>
    <row r="13154" spans="1:2">
      <c r="A13154">
        <v>18433</v>
      </c>
      <c r="B13154" t="s">
        <v>24643</v>
      </c>
    </row>
    <row r="13155" spans="1:2">
      <c r="A13155">
        <v>18434</v>
      </c>
      <c r="B13155" t="s">
        <v>24644</v>
      </c>
    </row>
    <row r="13156" spans="1:2">
      <c r="A13156">
        <v>18435</v>
      </c>
      <c r="B13156" t="s">
        <v>24645</v>
      </c>
    </row>
    <row r="13157" spans="1:2">
      <c r="A13157">
        <v>18436</v>
      </c>
      <c r="B13157" t="s">
        <v>24646</v>
      </c>
    </row>
    <row r="13158" spans="1:2">
      <c r="A13158">
        <v>18437</v>
      </c>
      <c r="B13158" t="s">
        <v>24647</v>
      </c>
    </row>
    <row r="13159" spans="1:2">
      <c r="A13159">
        <v>18438</v>
      </c>
      <c r="B13159" t="s">
        <v>24648</v>
      </c>
    </row>
    <row r="13160" spans="1:2">
      <c r="A13160">
        <v>18439</v>
      </c>
      <c r="B13160" t="s">
        <v>24649</v>
      </c>
    </row>
    <row r="13161" spans="1:2">
      <c r="A13161">
        <v>18440</v>
      </c>
      <c r="B13161" t="s">
        <v>24650</v>
      </c>
    </row>
    <row r="13162" spans="1:2">
      <c r="A13162">
        <v>18441</v>
      </c>
      <c r="B13162" t="s">
        <v>24651</v>
      </c>
    </row>
    <row r="13163" spans="1:2">
      <c r="A13163">
        <v>18442</v>
      </c>
      <c r="B13163" t="s">
        <v>24652</v>
      </c>
    </row>
    <row r="13164" spans="1:2">
      <c r="A13164">
        <v>18443</v>
      </c>
      <c r="B13164" s="6">
        <v>0.57291666666666663</v>
      </c>
    </row>
    <row r="13165" spans="1:2">
      <c r="A13165">
        <v>18444</v>
      </c>
      <c r="B13165" t="s">
        <v>24653</v>
      </c>
    </row>
    <row r="13166" spans="1:2">
      <c r="A13166">
        <v>18445</v>
      </c>
      <c r="B13166" t="s">
        <v>24654</v>
      </c>
    </row>
    <row r="13167" spans="1:2">
      <c r="A13167">
        <v>18446</v>
      </c>
      <c r="B13167" t="s">
        <v>24655</v>
      </c>
    </row>
    <row r="13168" spans="1:2">
      <c r="A13168">
        <v>18447</v>
      </c>
      <c r="B13168" t="s">
        <v>24656</v>
      </c>
    </row>
    <row r="13169" spans="1:2">
      <c r="A13169">
        <v>18448</v>
      </c>
      <c r="B13169" t="s">
        <v>24657</v>
      </c>
    </row>
    <row r="13170" spans="1:2">
      <c r="A13170">
        <v>18449</v>
      </c>
      <c r="B13170" t="s">
        <v>24658</v>
      </c>
    </row>
    <row r="13171" spans="1:2">
      <c r="A13171">
        <v>18450</v>
      </c>
      <c r="B13171" t="s">
        <v>24659</v>
      </c>
    </row>
    <row r="13172" spans="1:2">
      <c r="A13172">
        <v>18451</v>
      </c>
      <c r="B13172" t="s">
        <v>24660</v>
      </c>
    </row>
    <row r="13173" spans="1:2">
      <c r="A13173">
        <v>18452</v>
      </c>
      <c r="B13173" t="s">
        <v>24661</v>
      </c>
    </row>
    <row r="13174" spans="1:2">
      <c r="A13174">
        <v>18453</v>
      </c>
      <c r="B13174" t="s">
        <v>24662</v>
      </c>
    </row>
    <row r="13175" spans="1:2">
      <c r="A13175">
        <v>18454</v>
      </c>
      <c r="B13175" t="s">
        <v>24663</v>
      </c>
    </row>
    <row r="13176" spans="1:2">
      <c r="A13176">
        <v>18455</v>
      </c>
      <c r="B13176" t="s">
        <v>24664</v>
      </c>
    </row>
    <row r="13177" spans="1:2">
      <c r="A13177">
        <v>18456</v>
      </c>
      <c r="B13177" t="s">
        <v>24665</v>
      </c>
    </row>
    <row r="13178" spans="1:2">
      <c r="A13178">
        <v>18457</v>
      </c>
      <c r="B13178" t="s">
        <v>24666</v>
      </c>
    </row>
    <row r="13179" spans="1:2">
      <c r="A13179">
        <v>18458</v>
      </c>
      <c r="B13179" t="s">
        <v>24667</v>
      </c>
    </row>
    <row r="13180" spans="1:2">
      <c r="A13180">
        <v>18459</v>
      </c>
      <c r="B13180" t="s">
        <v>24668</v>
      </c>
    </row>
    <row r="13181" spans="1:2">
      <c r="A13181">
        <v>18460</v>
      </c>
      <c r="B13181" t="s">
        <v>24669</v>
      </c>
    </row>
    <row r="13182" spans="1:2">
      <c r="A13182">
        <v>18461</v>
      </c>
      <c r="B13182" t="s">
        <v>24670</v>
      </c>
    </row>
    <row r="13183" spans="1:2">
      <c r="A13183">
        <v>18462</v>
      </c>
      <c r="B13183" t="s">
        <v>24671</v>
      </c>
    </row>
    <row r="13184" spans="1:2">
      <c r="A13184">
        <v>18463</v>
      </c>
      <c r="B13184" t="s">
        <v>24672</v>
      </c>
    </row>
    <row r="13185" spans="1:2">
      <c r="A13185">
        <v>18464</v>
      </c>
      <c r="B13185" t="s">
        <v>24673</v>
      </c>
    </row>
    <row r="13186" spans="1:2">
      <c r="A13186">
        <v>18465</v>
      </c>
      <c r="B13186" t="s">
        <v>24674</v>
      </c>
    </row>
    <row r="13187" spans="1:2">
      <c r="A13187">
        <v>18466</v>
      </c>
      <c r="B13187" t="s">
        <v>24675</v>
      </c>
    </row>
    <row r="13188" spans="1:2">
      <c r="A13188">
        <v>18467</v>
      </c>
      <c r="B13188" t="s">
        <v>24676</v>
      </c>
    </row>
    <row r="13189" spans="1:2">
      <c r="A13189">
        <v>18468</v>
      </c>
      <c r="B13189" t="s">
        <v>24677</v>
      </c>
    </row>
    <row r="13190" spans="1:2">
      <c r="A13190">
        <v>18469</v>
      </c>
      <c r="B13190" t="s">
        <v>24678</v>
      </c>
    </row>
    <row r="13191" spans="1:2">
      <c r="A13191">
        <v>18470</v>
      </c>
      <c r="B13191" t="s">
        <v>24679</v>
      </c>
    </row>
    <row r="13192" spans="1:2">
      <c r="A13192">
        <v>18471</v>
      </c>
      <c r="B13192" t="s">
        <v>24680</v>
      </c>
    </row>
    <row r="13193" spans="1:2">
      <c r="A13193">
        <v>18472</v>
      </c>
      <c r="B13193" t="s">
        <v>24681</v>
      </c>
    </row>
    <row r="13194" spans="1:2">
      <c r="A13194">
        <v>18473</v>
      </c>
      <c r="B13194" t="s">
        <v>24682</v>
      </c>
    </row>
    <row r="13195" spans="1:2">
      <c r="A13195">
        <v>18474</v>
      </c>
      <c r="B13195" t="s">
        <v>24683</v>
      </c>
    </row>
    <row r="13196" spans="1:2">
      <c r="A13196">
        <v>18475</v>
      </c>
      <c r="B13196" t="s">
        <v>24684</v>
      </c>
    </row>
    <row r="13197" spans="1:2">
      <c r="A13197">
        <v>18476</v>
      </c>
      <c r="B13197" t="s">
        <v>24685</v>
      </c>
    </row>
    <row r="13198" spans="1:2">
      <c r="A13198">
        <v>18477</v>
      </c>
      <c r="B13198" t="s">
        <v>167</v>
      </c>
    </row>
    <row r="13199" spans="1:2">
      <c r="A13199">
        <v>18478</v>
      </c>
      <c r="B13199" t="s">
        <v>24686</v>
      </c>
    </row>
    <row r="13200" spans="1:2">
      <c r="A13200">
        <v>18479</v>
      </c>
      <c r="B13200" t="s">
        <v>24687</v>
      </c>
    </row>
    <row r="13201" spans="1:2">
      <c r="A13201">
        <v>18480</v>
      </c>
      <c r="B13201" t="s">
        <v>24688</v>
      </c>
    </row>
    <row r="13202" spans="1:2">
      <c r="A13202">
        <v>18481</v>
      </c>
      <c r="B13202" t="s">
        <v>24689</v>
      </c>
    </row>
    <row r="13203" spans="1:2">
      <c r="A13203">
        <v>18482</v>
      </c>
      <c r="B13203" t="s">
        <v>24690</v>
      </c>
    </row>
    <row r="13204" spans="1:2">
      <c r="A13204">
        <v>18483</v>
      </c>
      <c r="B13204" t="s">
        <v>24691</v>
      </c>
    </row>
    <row r="13205" spans="1:2">
      <c r="A13205">
        <v>18484</v>
      </c>
      <c r="B13205" t="s">
        <v>24692</v>
      </c>
    </row>
    <row r="13206" spans="1:2">
      <c r="A13206">
        <v>18485</v>
      </c>
      <c r="B13206" t="s">
        <v>24693</v>
      </c>
    </row>
    <row r="13207" spans="1:2">
      <c r="A13207">
        <v>18486</v>
      </c>
      <c r="B13207" t="s">
        <v>24694</v>
      </c>
    </row>
    <row r="13208" spans="1:2">
      <c r="A13208">
        <v>18487</v>
      </c>
      <c r="B13208" t="s">
        <v>24695</v>
      </c>
    </row>
    <row r="13209" spans="1:2">
      <c r="A13209">
        <v>18488</v>
      </c>
      <c r="B13209" t="s">
        <v>24696</v>
      </c>
    </row>
    <row r="13210" spans="1:2">
      <c r="A13210">
        <v>18489</v>
      </c>
      <c r="B13210" t="s">
        <v>24697</v>
      </c>
    </row>
    <row r="13211" spans="1:2">
      <c r="A13211">
        <v>18490</v>
      </c>
      <c r="B13211" t="s">
        <v>24698</v>
      </c>
    </row>
    <row r="13212" spans="1:2">
      <c r="A13212">
        <v>18491</v>
      </c>
      <c r="B13212" t="s">
        <v>24699</v>
      </c>
    </row>
    <row r="13213" spans="1:2">
      <c r="A13213">
        <v>18492</v>
      </c>
      <c r="B13213" t="s">
        <v>24700</v>
      </c>
    </row>
    <row r="13214" spans="1:2">
      <c r="A13214">
        <v>18493</v>
      </c>
      <c r="B13214" t="s">
        <v>24701</v>
      </c>
    </row>
    <row r="13215" spans="1:2">
      <c r="A13215">
        <v>18494</v>
      </c>
      <c r="B13215" t="s">
        <v>24702</v>
      </c>
    </row>
    <row r="13216" spans="1:2">
      <c r="A13216">
        <v>18495</v>
      </c>
      <c r="B13216" t="s">
        <v>24703</v>
      </c>
    </row>
    <row r="13217" spans="1:2">
      <c r="A13217">
        <v>18496</v>
      </c>
      <c r="B13217" t="s">
        <v>24704</v>
      </c>
    </row>
    <row r="13218" spans="1:2">
      <c r="A13218">
        <v>18497</v>
      </c>
      <c r="B13218" t="s">
        <v>24705</v>
      </c>
    </row>
    <row r="13219" spans="1:2">
      <c r="A13219">
        <v>18498</v>
      </c>
      <c r="B13219" t="s">
        <v>24706</v>
      </c>
    </row>
    <row r="13220" spans="1:2">
      <c r="A13220">
        <v>18499</v>
      </c>
      <c r="B13220" t="s">
        <v>24707</v>
      </c>
    </row>
    <row r="13221" spans="1:2">
      <c r="A13221">
        <v>18500</v>
      </c>
      <c r="B13221" t="s">
        <v>24708</v>
      </c>
    </row>
    <row r="13222" spans="1:2">
      <c r="A13222">
        <v>18501</v>
      </c>
      <c r="B13222" t="s">
        <v>24709</v>
      </c>
    </row>
    <row r="13223" spans="1:2">
      <c r="A13223">
        <v>18502</v>
      </c>
      <c r="B13223" t="s">
        <v>24710</v>
      </c>
    </row>
    <row r="13224" spans="1:2">
      <c r="A13224">
        <v>18503</v>
      </c>
      <c r="B13224" t="s">
        <v>24711</v>
      </c>
    </row>
    <row r="13225" spans="1:2">
      <c r="A13225">
        <v>18504</v>
      </c>
      <c r="B13225" t="s">
        <v>24712</v>
      </c>
    </row>
    <row r="13226" spans="1:2">
      <c r="A13226">
        <v>18505</v>
      </c>
      <c r="B13226" t="s">
        <v>24713</v>
      </c>
    </row>
    <row r="13227" spans="1:2">
      <c r="A13227">
        <v>18506</v>
      </c>
      <c r="B13227" t="s">
        <v>24714</v>
      </c>
    </row>
    <row r="13228" spans="1:2">
      <c r="A13228">
        <v>18507</v>
      </c>
      <c r="B13228" t="s">
        <v>24715</v>
      </c>
    </row>
    <row r="13229" spans="1:2">
      <c r="A13229">
        <v>18508</v>
      </c>
      <c r="B13229" t="s">
        <v>24716</v>
      </c>
    </row>
    <row r="13230" spans="1:2">
      <c r="A13230">
        <v>18509</v>
      </c>
      <c r="B13230" t="s">
        <v>24717</v>
      </c>
    </row>
    <row r="13231" spans="1:2">
      <c r="A13231">
        <v>18510</v>
      </c>
      <c r="B13231" t="s">
        <v>24718</v>
      </c>
    </row>
    <row r="13232" spans="1:2">
      <c r="A13232">
        <v>18511</v>
      </c>
      <c r="B13232" t="s">
        <v>24719</v>
      </c>
    </row>
    <row r="13233" spans="1:2">
      <c r="A13233">
        <v>18512</v>
      </c>
      <c r="B13233">
        <v>1814</v>
      </c>
    </row>
    <row r="13234" spans="1:2">
      <c r="A13234">
        <v>18513</v>
      </c>
      <c r="B13234" t="s">
        <v>24720</v>
      </c>
    </row>
    <row r="13235" spans="1:2">
      <c r="A13235">
        <v>18514</v>
      </c>
      <c r="B13235" t="s">
        <v>24721</v>
      </c>
    </row>
    <row r="13236" spans="1:2">
      <c r="A13236">
        <v>18515</v>
      </c>
      <c r="B13236" t="s">
        <v>24722</v>
      </c>
    </row>
    <row r="13237" spans="1:2">
      <c r="A13237">
        <v>18516</v>
      </c>
      <c r="B13237" t="s">
        <v>24723</v>
      </c>
    </row>
    <row r="13238" spans="1:2">
      <c r="A13238">
        <v>18517</v>
      </c>
      <c r="B13238" t="s">
        <v>24724</v>
      </c>
    </row>
    <row r="13239" spans="1:2">
      <c r="A13239">
        <v>18518</v>
      </c>
      <c r="B13239">
        <v>559</v>
      </c>
    </row>
    <row r="13240" spans="1:2">
      <c r="A13240">
        <v>18519</v>
      </c>
      <c r="B13240" t="s">
        <v>24725</v>
      </c>
    </row>
    <row r="13241" spans="1:2">
      <c r="A13241">
        <v>18520</v>
      </c>
      <c r="B13241" t="s">
        <v>24726</v>
      </c>
    </row>
    <row r="13242" spans="1:2">
      <c r="A13242">
        <v>18521</v>
      </c>
      <c r="B13242" t="s">
        <v>24727</v>
      </c>
    </row>
    <row r="13243" spans="1:2">
      <c r="A13243">
        <v>18522</v>
      </c>
      <c r="B13243" t="s">
        <v>24728</v>
      </c>
    </row>
    <row r="13244" spans="1:2">
      <c r="A13244">
        <v>18523</v>
      </c>
      <c r="B13244" t="s">
        <v>24729</v>
      </c>
    </row>
    <row r="13245" spans="1:2">
      <c r="A13245">
        <v>18524</v>
      </c>
      <c r="B13245" t="s">
        <v>24730</v>
      </c>
    </row>
    <row r="13246" spans="1:2">
      <c r="A13246">
        <v>18525</v>
      </c>
      <c r="B13246" t="s">
        <v>24731</v>
      </c>
    </row>
    <row r="13247" spans="1:2">
      <c r="A13247">
        <v>18526</v>
      </c>
      <c r="B13247" t="s">
        <v>24732</v>
      </c>
    </row>
    <row r="13248" spans="1:2">
      <c r="A13248">
        <v>18527</v>
      </c>
      <c r="B13248" t="s">
        <v>24733</v>
      </c>
    </row>
    <row r="13249" spans="1:2">
      <c r="A13249">
        <v>18528</v>
      </c>
      <c r="B13249" t="s">
        <v>24734</v>
      </c>
    </row>
    <row r="13250" spans="1:2">
      <c r="A13250">
        <v>18529</v>
      </c>
      <c r="B13250" t="s">
        <v>24735</v>
      </c>
    </row>
    <row r="13251" spans="1:2">
      <c r="A13251">
        <v>18530</v>
      </c>
      <c r="B13251" t="s">
        <v>24736</v>
      </c>
    </row>
    <row r="13252" spans="1:2">
      <c r="A13252">
        <v>18531</v>
      </c>
      <c r="B13252" t="s">
        <v>24737</v>
      </c>
    </row>
    <row r="13253" spans="1:2">
      <c r="A13253">
        <v>18532</v>
      </c>
      <c r="B13253" t="s">
        <v>24738</v>
      </c>
    </row>
    <row r="13254" spans="1:2">
      <c r="A13254">
        <v>18533</v>
      </c>
      <c r="B13254" t="s">
        <v>24739</v>
      </c>
    </row>
    <row r="13255" spans="1:2">
      <c r="A13255">
        <v>18534</v>
      </c>
      <c r="B13255" t="s">
        <v>24740</v>
      </c>
    </row>
    <row r="13256" spans="1:2">
      <c r="A13256">
        <v>18535</v>
      </c>
      <c r="B13256" t="s">
        <v>24741</v>
      </c>
    </row>
    <row r="13257" spans="1:2">
      <c r="A13257">
        <v>18536</v>
      </c>
      <c r="B13257" t="s">
        <v>24742</v>
      </c>
    </row>
    <row r="13258" spans="1:2">
      <c r="A13258">
        <v>18537</v>
      </c>
      <c r="B13258" t="s">
        <v>24743</v>
      </c>
    </row>
    <row r="13259" spans="1:2">
      <c r="A13259">
        <v>18538</v>
      </c>
      <c r="B13259" t="s">
        <v>24744</v>
      </c>
    </row>
    <row r="13260" spans="1:2">
      <c r="A13260">
        <v>18539</v>
      </c>
      <c r="B13260" t="s">
        <v>24745</v>
      </c>
    </row>
    <row r="13261" spans="1:2">
      <c r="A13261">
        <v>18540</v>
      </c>
      <c r="B13261" t="s">
        <v>24746</v>
      </c>
    </row>
    <row r="13262" spans="1:2">
      <c r="A13262">
        <v>18541</v>
      </c>
      <c r="B13262" t="s">
        <v>24747</v>
      </c>
    </row>
    <row r="13263" spans="1:2">
      <c r="A13263">
        <v>18542</v>
      </c>
      <c r="B13263" t="s">
        <v>24748</v>
      </c>
    </row>
    <row r="13264" spans="1:2">
      <c r="A13264">
        <v>18543</v>
      </c>
      <c r="B13264" t="s">
        <v>24749</v>
      </c>
    </row>
    <row r="13265" spans="1:2">
      <c r="A13265">
        <v>18544</v>
      </c>
      <c r="B13265" t="s">
        <v>24750</v>
      </c>
    </row>
    <row r="13266" spans="1:2">
      <c r="A13266">
        <v>18545</v>
      </c>
      <c r="B13266" t="s">
        <v>24751</v>
      </c>
    </row>
    <row r="13267" spans="1:2">
      <c r="A13267">
        <v>18546</v>
      </c>
      <c r="B13267" t="s">
        <v>24752</v>
      </c>
    </row>
    <row r="13268" spans="1:2">
      <c r="A13268">
        <v>18547</v>
      </c>
      <c r="B13268" t="s">
        <v>522</v>
      </c>
    </row>
    <row r="13269" spans="1:2">
      <c r="A13269">
        <v>18548</v>
      </c>
      <c r="B13269" t="s">
        <v>24753</v>
      </c>
    </row>
    <row r="13270" spans="1:2">
      <c r="A13270">
        <v>18549</v>
      </c>
      <c r="B13270" t="s">
        <v>24754</v>
      </c>
    </row>
    <row r="13271" spans="1:2">
      <c r="A13271">
        <v>18550</v>
      </c>
      <c r="B13271" t="s">
        <v>24755</v>
      </c>
    </row>
    <row r="13272" spans="1:2">
      <c r="A13272">
        <v>18551</v>
      </c>
      <c r="B13272" t="s">
        <v>24756</v>
      </c>
    </row>
    <row r="13273" spans="1:2">
      <c r="A13273">
        <v>18552</v>
      </c>
      <c r="B13273" t="s">
        <v>24757</v>
      </c>
    </row>
    <row r="13274" spans="1:2">
      <c r="A13274">
        <v>18553</v>
      </c>
      <c r="B13274" t="s">
        <v>24758</v>
      </c>
    </row>
    <row r="13275" spans="1:2">
      <c r="A13275">
        <v>18554</v>
      </c>
      <c r="B13275" t="s">
        <v>24759</v>
      </c>
    </row>
    <row r="13276" spans="1:2">
      <c r="A13276">
        <v>18555</v>
      </c>
      <c r="B13276" t="s">
        <v>24760</v>
      </c>
    </row>
    <row r="13277" spans="1:2">
      <c r="A13277">
        <v>18556</v>
      </c>
      <c r="B13277" t="s">
        <v>24761</v>
      </c>
    </row>
    <row r="13278" spans="1:2">
      <c r="A13278">
        <v>18557</v>
      </c>
      <c r="B13278" t="s">
        <v>24762</v>
      </c>
    </row>
    <row r="13279" spans="1:2">
      <c r="A13279">
        <v>18558</v>
      </c>
      <c r="B13279" t="s">
        <v>24763</v>
      </c>
    </row>
    <row r="13280" spans="1:2">
      <c r="A13280">
        <v>18559</v>
      </c>
      <c r="B13280" t="s">
        <v>24764</v>
      </c>
    </row>
    <row r="13281" spans="1:2">
      <c r="A13281">
        <v>18560</v>
      </c>
      <c r="B13281" t="s">
        <v>24765</v>
      </c>
    </row>
    <row r="13282" spans="1:2">
      <c r="A13282">
        <v>18561</v>
      </c>
      <c r="B13282">
        <v>1618</v>
      </c>
    </row>
    <row r="13283" spans="1:2">
      <c r="A13283">
        <v>18562</v>
      </c>
      <c r="B13283" t="s">
        <v>24766</v>
      </c>
    </row>
    <row r="13284" spans="1:2">
      <c r="A13284">
        <v>18563</v>
      </c>
      <c r="B13284" t="s">
        <v>24767</v>
      </c>
    </row>
    <row r="13285" spans="1:2">
      <c r="A13285">
        <v>18564</v>
      </c>
      <c r="B13285" t="s">
        <v>24768</v>
      </c>
    </row>
    <row r="13286" spans="1:2">
      <c r="A13286">
        <v>18565</v>
      </c>
      <c r="B13286" t="s">
        <v>24769</v>
      </c>
    </row>
    <row r="13287" spans="1:2">
      <c r="A13287">
        <v>18566</v>
      </c>
      <c r="B13287" t="s">
        <v>24770</v>
      </c>
    </row>
    <row r="13288" spans="1:2">
      <c r="A13288">
        <v>18567</v>
      </c>
      <c r="B13288" t="s">
        <v>24771</v>
      </c>
    </row>
    <row r="13289" spans="1:2">
      <c r="A13289">
        <v>18568</v>
      </c>
      <c r="B13289" t="s">
        <v>24772</v>
      </c>
    </row>
    <row r="13290" spans="1:2">
      <c r="A13290">
        <v>18569</v>
      </c>
      <c r="B13290" t="s">
        <v>24773</v>
      </c>
    </row>
    <row r="13291" spans="1:2">
      <c r="A13291">
        <v>18570</v>
      </c>
      <c r="B13291" t="s">
        <v>24774</v>
      </c>
    </row>
    <row r="13292" spans="1:2">
      <c r="A13292">
        <v>18571</v>
      </c>
      <c r="B13292" t="s">
        <v>24775</v>
      </c>
    </row>
    <row r="13293" spans="1:2">
      <c r="A13293">
        <v>18572</v>
      </c>
      <c r="B13293" t="s">
        <v>24776</v>
      </c>
    </row>
    <row r="13294" spans="1:2">
      <c r="A13294">
        <v>18573</v>
      </c>
      <c r="B13294" t="s">
        <v>24777</v>
      </c>
    </row>
    <row r="13295" spans="1:2">
      <c r="A13295">
        <v>18574</v>
      </c>
      <c r="B13295" t="s">
        <v>24778</v>
      </c>
    </row>
    <row r="13296" spans="1:2">
      <c r="A13296">
        <v>18575</v>
      </c>
      <c r="B13296" t="s">
        <v>24779</v>
      </c>
    </row>
    <row r="13297" spans="1:2">
      <c r="A13297">
        <v>18576</v>
      </c>
      <c r="B13297" t="s">
        <v>24780</v>
      </c>
    </row>
    <row r="13298" spans="1:2">
      <c r="A13298">
        <v>18577</v>
      </c>
      <c r="B13298" t="s">
        <v>24781</v>
      </c>
    </row>
    <row r="13299" spans="1:2">
      <c r="A13299">
        <v>18578</v>
      </c>
      <c r="B13299" t="s">
        <v>24782</v>
      </c>
    </row>
    <row r="13300" spans="1:2">
      <c r="A13300">
        <v>18579</v>
      </c>
      <c r="B13300" t="s">
        <v>24783</v>
      </c>
    </row>
    <row r="13301" spans="1:2">
      <c r="A13301">
        <v>18580</v>
      </c>
      <c r="B13301" t="s">
        <v>24784</v>
      </c>
    </row>
    <row r="13302" spans="1:2">
      <c r="A13302">
        <v>18581</v>
      </c>
      <c r="B13302" t="s">
        <v>24785</v>
      </c>
    </row>
    <row r="13303" spans="1:2">
      <c r="A13303">
        <v>18582</v>
      </c>
      <c r="B13303" t="s">
        <v>24786</v>
      </c>
    </row>
    <row r="13304" spans="1:2">
      <c r="A13304">
        <v>18583</v>
      </c>
      <c r="B13304" t="s">
        <v>24787</v>
      </c>
    </row>
    <row r="13305" spans="1:2">
      <c r="A13305">
        <v>18584</v>
      </c>
      <c r="B13305" t="s">
        <v>24788</v>
      </c>
    </row>
    <row r="13306" spans="1:2">
      <c r="A13306">
        <v>18585</v>
      </c>
      <c r="B13306" t="s">
        <v>24789</v>
      </c>
    </row>
    <row r="13307" spans="1:2">
      <c r="A13307">
        <v>18586</v>
      </c>
      <c r="B13307" t="s">
        <v>24790</v>
      </c>
    </row>
    <row r="13308" spans="1:2">
      <c r="A13308">
        <v>18587</v>
      </c>
      <c r="B13308" t="s">
        <v>24791</v>
      </c>
    </row>
    <row r="13309" spans="1:2">
      <c r="A13309">
        <v>18588</v>
      </c>
      <c r="B13309" t="s">
        <v>24792</v>
      </c>
    </row>
    <row r="13310" spans="1:2">
      <c r="A13310">
        <v>18589</v>
      </c>
      <c r="B13310" t="s">
        <v>24793</v>
      </c>
    </row>
    <row r="13311" spans="1:2">
      <c r="A13311">
        <v>18590</v>
      </c>
      <c r="B13311" t="s">
        <v>24794</v>
      </c>
    </row>
    <row r="13312" spans="1:2">
      <c r="A13312">
        <v>18591</v>
      </c>
      <c r="B13312" t="s">
        <v>24795</v>
      </c>
    </row>
    <row r="13313" spans="1:2">
      <c r="A13313">
        <v>18592</v>
      </c>
      <c r="B13313" t="s">
        <v>24796</v>
      </c>
    </row>
    <row r="13314" spans="1:2">
      <c r="A13314">
        <v>18593</v>
      </c>
      <c r="B13314" t="s">
        <v>24797</v>
      </c>
    </row>
    <row r="13315" spans="1:2">
      <c r="A13315">
        <v>18594</v>
      </c>
      <c r="B13315" t="s">
        <v>24798</v>
      </c>
    </row>
    <row r="13316" spans="1:2">
      <c r="A13316">
        <v>18595</v>
      </c>
      <c r="B13316" t="s">
        <v>24799</v>
      </c>
    </row>
    <row r="13317" spans="1:2">
      <c r="A13317">
        <v>18596</v>
      </c>
      <c r="B13317" t="s">
        <v>24800</v>
      </c>
    </row>
    <row r="13318" spans="1:2">
      <c r="A13318">
        <v>18597</v>
      </c>
      <c r="B13318" t="s">
        <v>24801</v>
      </c>
    </row>
    <row r="13319" spans="1:2">
      <c r="A13319">
        <v>18598</v>
      </c>
      <c r="B13319" t="s">
        <v>24802</v>
      </c>
    </row>
    <row r="13320" spans="1:2">
      <c r="A13320">
        <v>18599</v>
      </c>
      <c r="B13320" t="s">
        <v>24803</v>
      </c>
    </row>
    <row r="13321" spans="1:2">
      <c r="A13321">
        <v>18600</v>
      </c>
      <c r="B13321" t="s">
        <v>24804</v>
      </c>
    </row>
    <row r="13322" spans="1:2">
      <c r="A13322">
        <v>18601</v>
      </c>
      <c r="B13322" t="s">
        <v>24805</v>
      </c>
    </row>
    <row r="13323" spans="1:2">
      <c r="A13323">
        <v>18602</v>
      </c>
      <c r="B13323" t="s">
        <v>24806</v>
      </c>
    </row>
    <row r="13324" spans="1:2">
      <c r="A13324">
        <v>18603</v>
      </c>
      <c r="B13324" t="s">
        <v>24807</v>
      </c>
    </row>
    <row r="13325" spans="1:2">
      <c r="A13325">
        <v>18604</v>
      </c>
      <c r="B13325" t="s">
        <v>24808</v>
      </c>
    </row>
    <row r="13326" spans="1:2">
      <c r="A13326">
        <v>18605</v>
      </c>
      <c r="B13326" t="s">
        <v>24809</v>
      </c>
    </row>
    <row r="13327" spans="1:2">
      <c r="A13327">
        <v>18606</v>
      </c>
      <c r="B13327" t="s">
        <v>24810</v>
      </c>
    </row>
    <row r="13328" spans="1:2">
      <c r="A13328">
        <v>18607</v>
      </c>
      <c r="B13328" t="s">
        <v>24811</v>
      </c>
    </row>
    <row r="13329" spans="1:2">
      <c r="A13329">
        <v>18608</v>
      </c>
      <c r="B13329" t="s">
        <v>24812</v>
      </c>
    </row>
    <row r="13330" spans="1:2">
      <c r="A13330">
        <v>18609</v>
      </c>
      <c r="B13330">
        <v>932</v>
      </c>
    </row>
    <row r="13331" spans="1:2">
      <c r="A13331">
        <v>18610</v>
      </c>
      <c r="B13331" t="s">
        <v>24813</v>
      </c>
    </row>
    <row r="13332" spans="1:2">
      <c r="A13332">
        <v>18611</v>
      </c>
      <c r="B13332" t="s">
        <v>24814</v>
      </c>
    </row>
    <row r="13333" spans="1:2">
      <c r="A13333">
        <v>18612</v>
      </c>
      <c r="B13333" t="s">
        <v>24815</v>
      </c>
    </row>
    <row r="13334" spans="1:2">
      <c r="A13334">
        <v>18613</v>
      </c>
      <c r="B13334" t="s">
        <v>24816</v>
      </c>
    </row>
    <row r="13335" spans="1:2">
      <c r="A13335">
        <v>18614</v>
      </c>
      <c r="B13335" t="s">
        <v>24817</v>
      </c>
    </row>
    <row r="13336" spans="1:2">
      <c r="A13336">
        <v>18615</v>
      </c>
      <c r="B13336" t="s">
        <v>24818</v>
      </c>
    </row>
    <row r="13337" spans="1:2">
      <c r="A13337">
        <v>18616</v>
      </c>
      <c r="B13337" t="s">
        <v>24819</v>
      </c>
    </row>
    <row r="13338" spans="1:2">
      <c r="A13338">
        <v>18617</v>
      </c>
      <c r="B13338" t="s">
        <v>24820</v>
      </c>
    </row>
    <row r="13339" spans="1:2">
      <c r="A13339">
        <v>18618</v>
      </c>
      <c r="B13339" t="s">
        <v>24821</v>
      </c>
    </row>
    <row r="13340" spans="1:2">
      <c r="A13340">
        <v>18619</v>
      </c>
      <c r="B13340" t="s">
        <v>24822</v>
      </c>
    </row>
    <row r="13341" spans="1:2">
      <c r="A13341">
        <v>18620</v>
      </c>
      <c r="B13341" t="s">
        <v>24823</v>
      </c>
    </row>
    <row r="13342" spans="1:2">
      <c r="A13342">
        <v>18621</v>
      </c>
      <c r="B13342" t="s">
        <v>24824</v>
      </c>
    </row>
    <row r="13343" spans="1:2">
      <c r="A13343">
        <v>18622</v>
      </c>
      <c r="B13343" t="s">
        <v>24825</v>
      </c>
    </row>
    <row r="13344" spans="1:2">
      <c r="A13344">
        <v>18623</v>
      </c>
      <c r="B13344" t="s">
        <v>24826</v>
      </c>
    </row>
    <row r="13345" spans="1:2">
      <c r="A13345">
        <v>18624</v>
      </c>
      <c r="B13345" t="s">
        <v>24827</v>
      </c>
    </row>
    <row r="13346" spans="1:2">
      <c r="A13346">
        <v>18625</v>
      </c>
      <c r="B13346" t="s">
        <v>24828</v>
      </c>
    </row>
    <row r="13347" spans="1:2">
      <c r="A13347">
        <v>18626</v>
      </c>
      <c r="B13347" t="s">
        <v>24829</v>
      </c>
    </row>
    <row r="13348" spans="1:2">
      <c r="A13348">
        <v>18627</v>
      </c>
      <c r="B13348" t="s">
        <v>24830</v>
      </c>
    </row>
    <row r="13349" spans="1:2">
      <c r="A13349">
        <v>18628</v>
      </c>
      <c r="B13349" t="s">
        <v>24831</v>
      </c>
    </row>
    <row r="13350" spans="1:2">
      <c r="A13350">
        <v>18629</v>
      </c>
      <c r="B13350" t="s">
        <v>24832</v>
      </c>
    </row>
    <row r="13351" spans="1:2">
      <c r="A13351">
        <v>18630</v>
      </c>
      <c r="B13351" t="s">
        <v>24833</v>
      </c>
    </row>
    <row r="13352" spans="1:2">
      <c r="A13352">
        <v>18631</v>
      </c>
      <c r="B13352" t="s">
        <v>24834</v>
      </c>
    </row>
    <row r="13353" spans="1:2">
      <c r="A13353">
        <v>18632</v>
      </c>
      <c r="B13353" t="s">
        <v>24835</v>
      </c>
    </row>
    <row r="13354" spans="1:2">
      <c r="A13354">
        <v>18633</v>
      </c>
      <c r="B13354" t="s">
        <v>24836</v>
      </c>
    </row>
    <row r="13355" spans="1:2">
      <c r="A13355">
        <v>18634</v>
      </c>
      <c r="B13355" t="s">
        <v>24837</v>
      </c>
    </row>
    <row r="13356" spans="1:2">
      <c r="A13356">
        <v>18635</v>
      </c>
      <c r="B13356" t="s">
        <v>24838</v>
      </c>
    </row>
    <row r="13357" spans="1:2">
      <c r="A13357">
        <v>18636</v>
      </c>
      <c r="B13357">
        <v>959</v>
      </c>
    </row>
    <row r="13358" spans="1:2">
      <c r="A13358">
        <v>18637</v>
      </c>
      <c r="B13358" t="s">
        <v>24839</v>
      </c>
    </row>
    <row r="13359" spans="1:2">
      <c r="A13359">
        <v>18638</v>
      </c>
      <c r="B13359" t="s">
        <v>24840</v>
      </c>
    </row>
    <row r="13360" spans="1:2">
      <c r="A13360">
        <v>18639</v>
      </c>
      <c r="B13360" t="s">
        <v>24841</v>
      </c>
    </row>
    <row r="13361" spans="1:2">
      <c r="A13361">
        <v>18640</v>
      </c>
      <c r="B13361" t="s">
        <v>24842</v>
      </c>
    </row>
    <row r="13362" spans="1:2">
      <c r="A13362">
        <v>18641</v>
      </c>
      <c r="B13362" t="s">
        <v>24843</v>
      </c>
    </row>
    <row r="13363" spans="1:2">
      <c r="A13363">
        <v>18642</v>
      </c>
      <c r="B13363" t="s">
        <v>24844</v>
      </c>
    </row>
    <row r="13364" spans="1:2">
      <c r="A13364">
        <v>18643</v>
      </c>
      <c r="B13364" t="s">
        <v>24845</v>
      </c>
    </row>
    <row r="13365" spans="1:2">
      <c r="A13365">
        <v>18644</v>
      </c>
      <c r="B13365" t="s">
        <v>24846</v>
      </c>
    </row>
    <row r="13366" spans="1:2">
      <c r="A13366">
        <v>18645</v>
      </c>
      <c r="B13366" t="s">
        <v>24847</v>
      </c>
    </row>
    <row r="13367" spans="1:2">
      <c r="A13367">
        <v>18646</v>
      </c>
      <c r="B13367" t="s">
        <v>24848</v>
      </c>
    </row>
    <row r="13368" spans="1:2">
      <c r="A13368">
        <v>18647</v>
      </c>
      <c r="B13368" t="s">
        <v>24849</v>
      </c>
    </row>
    <row r="13369" spans="1:2">
      <c r="A13369">
        <v>18648</v>
      </c>
      <c r="B13369" t="s">
        <v>24850</v>
      </c>
    </row>
    <row r="13370" spans="1:2">
      <c r="A13370">
        <v>18649</v>
      </c>
      <c r="B13370" t="s">
        <v>24851</v>
      </c>
    </row>
    <row r="13371" spans="1:2">
      <c r="A13371">
        <v>18650</v>
      </c>
      <c r="B13371" t="s">
        <v>24852</v>
      </c>
    </row>
    <row r="13372" spans="1:2">
      <c r="A13372">
        <v>18651</v>
      </c>
      <c r="B13372" t="s">
        <v>24853</v>
      </c>
    </row>
    <row r="13373" spans="1:2">
      <c r="A13373">
        <v>18652</v>
      </c>
      <c r="B13373" t="s">
        <v>24854</v>
      </c>
    </row>
    <row r="13374" spans="1:2">
      <c r="A13374">
        <v>18653</v>
      </c>
      <c r="B13374" t="s">
        <v>24855</v>
      </c>
    </row>
    <row r="13375" spans="1:2">
      <c r="A13375">
        <v>18654</v>
      </c>
      <c r="B13375" t="s">
        <v>24856</v>
      </c>
    </row>
    <row r="13376" spans="1:2">
      <c r="A13376">
        <v>18655</v>
      </c>
      <c r="B13376" t="s">
        <v>210</v>
      </c>
    </row>
    <row r="13377" spans="1:2">
      <c r="A13377">
        <v>18656</v>
      </c>
      <c r="B13377" t="s">
        <v>24857</v>
      </c>
    </row>
    <row r="13378" spans="1:2">
      <c r="A13378">
        <v>18657</v>
      </c>
      <c r="B13378" t="s">
        <v>24858</v>
      </c>
    </row>
    <row r="13379" spans="1:2">
      <c r="A13379">
        <v>18658</v>
      </c>
      <c r="B13379" t="s">
        <v>24859</v>
      </c>
    </row>
    <row r="13380" spans="1:2">
      <c r="A13380">
        <v>18659</v>
      </c>
      <c r="B13380" t="s">
        <v>24860</v>
      </c>
    </row>
    <row r="13381" spans="1:2">
      <c r="A13381">
        <v>18660</v>
      </c>
      <c r="B13381" t="s">
        <v>24861</v>
      </c>
    </row>
    <row r="13382" spans="1:2">
      <c r="A13382">
        <v>18661</v>
      </c>
      <c r="B13382" t="s">
        <v>24862</v>
      </c>
    </row>
    <row r="13383" spans="1:2">
      <c r="A13383">
        <v>18662</v>
      </c>
      <c r="B13383" t="s">
        <v>24863</v>
      </c>
    </row>
    <row r="13384" spans="1:2">
      <c r="A13384">
        <v>18663</v>
      </c>
      <c r="B13384" t="s">
        <v>24864</v>
      </c>
    </row>
    <row r="13385" spans="1:2">
      <c r="A13385">
        <v>18664</v>
      </c>
      <c r="B13385" t="s">
        <v>24865</v>
      </c>
    </row>
    <row r="13386" spans="1:2">
      <c r="A13386">
        <v>18665</v>
      </c>
      <c r="B13386" t="s">
        <v>24866</v>
      </c>
    </row>
    <row r="13387" spans="1:2">
      <c r="A13387">
        <v>18666</v>
      </c>
      <c r="B13387" t="s">
        <v>24867</v>
      </c>
    </row>
    <row r="13388" spans="1:2">
      <c r="A13388">
        <v>18667</v>
      </c>
      <c r="B13388" t="s">
        <v>24868</v>
      </c>
    </row>
    <row r="13389" spans="1:2">
      <c r="A13389">
        <v>18668</v>
      </c>
      <c r="B13389" t="s">
        <v>24869</v>
      </c>
    </row>
    <row r="13390" spans="1:2">
      <c r="A13390">
        <v>18669</v>
      </c>
      <c r="B13390" t="s">
        <v>24870</v>
      </c>
    </row>
    <row r="13391" spans="1:2">
      <c r="A13391">
        <v>18670</v>
      </c>
      <c r="B13391" t="s">
        <v>24871</v>
      </c>
    </row>
    <row r="13392" spans="1:2">
      <c r="A13392">
        <v>18671</v>
      </c>
      <c r="B13392" t="s">
        <v>24872</v>
      </c>
    </row>
    <row r="13393" spans="1:2">
      <c r="A13393">
        <v>18672</v>
      </c>
      <c r="B13393" t="s">
        <v>24873</v>
      </c>
    </row>
    <row r="13394" spans="1:2">
      <c r="A13394">
        <v>18673</v>
      </c>
      <c r="B13394" t="s">
        <v>24874</v>
      </c>
    </row>
    <row r="13395" spans="1:2">
      <c r="A13395">
        <v>18674</v>
      </c>
      <c r="B13395" t="s">
        <v>24875</v>
      </c>
    </row>
    <row r="13396" spans="1:2">
      <c r="A13396">
        <v>18675</v>
      </c>
      <c r="B13396">
        <v>2252</v>
      </c>
    </row>
    <row r="13397" spans="1:2">
      <c r="A13397">
        <v>18676</v>
      </c>
      <c r="B13397" t="s">
        <v>24876</v>
      </c>
    </row>
    <row r="13398" spans="1:2">
      <c r="A13398">
        <v>18677</v>
      </c>
      <c r="B13398" t="s">
        <v>24877</v>
      </c>
    </row>
    <row r="13399" spans="1:2">
      <c r="A13399">
        <v>18678</v>
      </c>
      <c r="B13399" t="s">
        <v>24878</v>
      </c>
    </row>
    <row r="13400" spans="1:2">
      <c r="A13400">
        <v>18679</v>
      </c>
      <c r="B13400" t="s">
        <v>24879</v>
      </c>
    </row>
    <row r="13401" spans="1:2">
      <c r="A13401">
        <v>18680</v>
      </c>
      <c r="B13401" t="s">
        <v>24880</v>
      </c>
    </row>
    <row r="13402" spans="1:2">
      <c r="A13402">
        <v>18681</v>
      </c>
      <c r="B13402" t="s">
        <v>24881</v>
      </c>
    </row>
    <row r="13403" spans="1:2">
      <c r="A13403">
        <v>18682</v>
      </c>
      <c r="B13403" t="s">
        <v>24882</v>
      </c>
    </row>
    <row r="13404" spans="1:2">
      <c r="A13404">
        <v>18683</v>
      </c>
      <c r="B13404" t="s">
        <v>24883</v>
      </c>
    </row>
    <row r="13405" spans="1:2">
      <c r="A13405">
        <v>18684</v>
      </c>
      <c r="B13405" t="s">
        <v>24884</v>
      </c>
    </row>
    <row r="13406" spans="1:2">
      <c r="A13406">
        <v>18685</v>
      </c>
      <c r="B13406" t="s">
        <v>24885</v>
      </c>
    </row>
    <row r="13407" spans="1:2">
      <c r="A13407">
        <v>18686</v>
      </c>
      <c r="B13407" t="s">
        <v>24886</v>
      </c>
    </row>
    <row r="13408" spans="1:2">
      <c r="A13408">
        <v>18687</v>
      </c>
      <c r="B13408" t="s">
        <v>24887</v>
      </c>
    </row>
    <row r="13409" spans="1:2">
      <c r="A13409">
        <v>18688</v>
      </c>
      <c r="B13409" t="s">
        <v>24888</v>
      </c>
    </row>
    <row r="13410" spans="1:2">
      <c r="A13410">
        <v>18689</v>
      </c>
      <c r="B13410" t="s">
        <v>24889</v>
      </c>
    </row>
    <row r="13411" spans="1:2">
      <c r="A13411">
        <v>18690</v>
      </c>
      <c r="B13411" t="s">
        <v>24890</v>
      </c>
    </row>
    <row r="13412" spans="1:2">
      <c r="A13412">
        <v>18691</v>
      </c>
      <c r="B13412" t="s">
        <v>24891</v>
      </c>
    </row>
    <row r="13413" spans="1:2">
      <c r="A13413">
        <v>18692</v>
      </c>
      <c r="B13413" t="s">
        <v>24892</v>
      </c>
    </row>
    <row r="13414" spans="1:2">
      <c r="A13414">
        <v>18693</v>
      </c>
      <c r="B13414" t="s">
        <v>24893</v>
      </c>
    </row>
    <row r="13415" spans="1:2">
      <c r="A13415">
        <v>18694</v>
      </c>
      <c r="B13415" t="s">
        <v>24894</v>
      </c>
    </row>
    <row r="13416" spans="1:2">
      <c r="A13416">
        <v>18695</v>
      </c>
      <c r="B13416" t="s">
        <v>24895</v>
      </c>
    </row>
    <row r="13417" spans="1:2">
      <c r="A13417">
        <v>18696</v>
      </c>
      <c r="B13417" t="s">
        <v>24896</v>
      </c>
    </row>
    <row r="13418" spans="1:2">
      <c r="A13418">
        <v>18697</v>
      </c>
      <c r="B13418" t="s">
        <v>24897</v>
      </c>
    </row>
    <row r="13419" spans="1:2">
      <c r="A13419">
        <v>18698</v>
      </c>
      <c r="B13419" t="s">
        <v>24898</v>
      </c>
    </row>
    <row r="13420" spans="1:2">
      <c r="A13420">
        <v>18699</v>
      </c>
      <c r="B13420" t="s">
        <v>24899</v>
      </c>
    </row>
    <row r="13421" spans="1:2">
      <c r="A13421">
        <v>18700</v>
      </c>
      <c r="B13421" t="s">
        <v>24900</v>
      </c>
    </row>
    <row r="13422" spans="1:2">
      <c r="A13422">
        <v>18701</v>
      </c>
      <c r="B13422" t="s">
        <v>24901</v>
      </c>
    </row>
    <row r="13423" spans="1:2">
      <c r="A13423">
        <v>18702</v>
      </c>
      <c r="B13423" t="s">
        <v>24902</v>
      </c>
    </row>
    <row r="13424" spans="1:2">
      <c r="A13424">
        <v>18703</v>
      </c>
      <c r="B13424">
        <v>1501</v>
      </c>
    </row>
    <row r="13425" spans="1:2">
      <c r="A13425">
        <v>18704</v>
      </c>
      <c r="B13425" t="s">
        <v>24903</v>
      </c>
    </row>
    <row r="13426" spans="1:2">
      <c r="A13426">
        <v>18705</v>
      </c>
      <c r="B13426" t="s">
        <v>24904</v>
      </c>
    </row>
    <row r="13427" spans="1:2">
      <c r="A13427">
        <v>18706</v>
      </c>
      <c r="B13427" t="s">
        <v>24905</v>
      </c>
    </row>
    <row r="13428" spans="1:2">
      <c r="A13428">
        <v>18707</v>
      </c>
      <c r="B13428" t="s">
        <v>24906</v>
      </c>
    </row>
    <row r="13429" spans="1:2">
      <c r="A13429">
        <v>18708</v>
      </c>
      <c r="B13429" t="s">
        <v>24907</v>
      </c>
    </row>
    <row r="13430" spans="1:2">
      <c r="A13430">
        <v>18709</v>
      </c>
      <c r="B13430" t="s">
        <v>24908</v>
      </c>
    </row>
    <row r="13431" spans="1:2">
      <c r="A13431">
        <v>18710</v>
      </c>
      <c r="B13431" t="s">
        <v>24909</v>
      </c>
    </row>
    <row r="13432" spans="1:2">
      <c r="A13432">
        <v>18711</v>
      </c>
      <c r="B13432" t="s">
        <v>24910</v>
      </c>
    </row>
    <row r="13433" spans="1:2">
      <c r="A13433">
        <v>18712</v>
      </c>
      <c r="B13433" t="s">
        <v>24911</v>
      </c>
    </row>
    <row r="13434" spans="1:2">
      <c r="A13434">
        <v>18713</v>
      </c>
      <c r="B13434" t="s">
        <v>24912</v>
      </c>
    </row>
    <row r="13435" spans="1:2">
      <c r="A13435">
        <v>18714</v>
      </c>
      <c r="B13435" t="s">
        <v>24913</v>
      </c>
    </row>
    <row r="13436" spans="1:2">
      <c r="A13436">
        <v>18715</v>
      </c>
      <c r="B13436" t="s">
        <v>24914</v>
      </c>
    </row>
    <row r="13437" spans="1:2">
      <c r="A13437">
        <v>18716</v>
      </c>
      <c r="B13437" t="s">
        <v>816</v>
      </c>
    </row>
    <row r="13438" spans="1:2">
      <c r="A13438">
        <v>18717</v>
      </c>
      <c r="B13438" t="s">
        <v>24915</v>
      </c>
    </row>
    <row r="13439" spans="1:2">
      <c r="A13439">
        <v>18718</v>
      </c>
      <c r="B13439" t="s">
        <v>24916</v>
      </c>
    </row>
    <row r="13440" spans="1:2">
      <c r="A13440">
        <v>18719</v>
      </c>
      <c r="B13440" t="s">
        <v>24917</v>
      </c>
    </row>
    <row r="13441" spans="1:2">
      <c r="A13441">
        <v>18720</v>
      </c>
      <c r="B13441" t="s">
        <v>24918</v>
      </c>
    </row>
    <row r="13442" spans="1:2">
      <c r="A13442">
        <v>18721</v>
      </c>
      <c r="B13442" t="s">
        <v>24919</v>
      </c>
    </row>
    <row r="13443" spans="1:2">
      <c r="A13443">
        <v>18722</v>
      </c>
      <c r="B13443" t="s">
        <v>24920</v>
      </c>
    </row>
    <row r="13444" spans="1:2">
      <c r="A13444">
        <v>18723</v>
      </c>
      <c r="B13444" t="s">
        <v>24921</v>
      </c>
    </row>
    <row r="13445" spans="1:2">
      <c r="A13445">
        <v>18724</v>
      </c>
      <c r="B13445" t="s">
        <v>24922</v>
      </c>
    </row>
    <row r="13446" spans="1:2">
      <c r="A13446">
        <v>18725</v>
      </c>
      <c r="B13446" t="s">
        <v>24923</v>
      </c>
    </row>
    <row r="13447" spans="1:2">
      <c r="A13447">
        <v>18726</v>
      </c>
      <c r="B13447" t="s">
        <v>24924</v>
      </c>
    </row>
    <row r="13448" spans="1:2">
      <c r="A13448">
        <v>18727</v>
      </c>
      <c r="B13448">
        <v>8384</v>
      </c>
    </row>
    <row r="13449" spans="1:2">
      <c r="A13449">
        <v>18728</v>
      </c>
      <c r="B13449">
        <v>811</v>
      </c>
    </row>
    <row r="13450" spans="1:2">
      <c r="A13450">
        <v>18729</v>
      </c>
      <c r="B13450" t="s">
        <v>24925</v>
      </c>
    </row>
    <row r="13451" spans="1:2">
      <c r="A13451">
        <v>18730</v>
      </c>
      <c r="B13451">
        <v>7377</v>
      </c>
    </row>
    <row r="13452" spans="1:2">
      <c r="A13452">
        <v>18731</v>
      </c>
      <c r="B13452" t="s">
        <v>24926</v>
      </c>
    </row>
    <row r="13453" spans="1:2">
      <c r="A13453">
        <v>18732</v>
      </c>
      <c r="B13453" t="s">
        <v>24927</v>
      </c>
    </row>
    <row r="13454" spans="1:2">
      <c r="A13454">
        <v>18733</v>
      </c>
      <c r="B13454" t="s">
        <v>24928</v>
      </c>
    </row>
    <row r="13455" spans="1:2">
      <c r="A13455">
        <v>18734</v>
      </c>
      <c r="B13455" t="s">
        <v>24929</v>
      </c>
    </row>
    <row r="13456" spans="1:2">
      <c r="A13456">
        <v>18735</v>
      </c>
      <c r="B13456" t="s">
        <v>24930</v>
      </c>
    </row>
    <row r="13457" spans="1:2">
      <c r="A13457">
        <v>18736</v>
      </c>
      <c r="B13457" t="s">
        <v>24931</v>
      </c>
    </row>
    <row r="13458" spans="1:2">
      <c r="A13458">
        <v>18737</v>
      </c>
      <c r="B13458" t="s">
        <v>24932</v>
      </c>
    </row>
    <row r="13459" spans="1:2">
      <c r="A13459">
        <v>18738</v>
      </c>
      <c r="B13459" t="s">
        <v>24933</v>
      </c>
    </row>
    <row r="13460" spans="1:2">
      <c r="A13460">
        <v>18739</v>
      </c>
      <c r="B13460" t="s">
        <v>24934</v>
      </c>
    </row>
    <row r="13461" spans="1:2">
      <c r="A13461">
        <v>18740</v>
      </c>
      <c r="B13461" t="s">
        <v>24935</v>
      </c>
    </row>
    <row r="13462" spans="1:2">
      <c r="A13462">
        <v>18741</v>
      </c>
      <c r="B13462" t="s">
        <v>24936</v>
      </c>
    </row>
    <row r="13463" spans="1:2">
      <c r="A13463">
        <v>18742</v>
      </c>
      <c r="B13463" t="s">
        <v>24937</v>
      </c>
    </row>
    <row r="13464" spans="1:2">
      <c r="A13464">
        <v>18743</v>
      </c>
      <c r="B13464" t="s">
        <v>24938</v>
      </c>
    </row>
    <row r="13465" spans="1:2">
      <c r="A13465">
        <v>18744</v>
      </c>
      <c r="B13465" t="s">
        <v>24939</v>
      </c>
    </row>
    <row r="13466" spans="1:2">
      <c r="A13466">
        <v>18745</v>
      </c>
      <c r="B13466" t="s">
        <v>24940</v>
      </c>
    </row>
    <row r="13467" spans="1:2">
      <c r="A13467">
        <v>18746</v>
      </c>
      <c r="B13467" t="s">
        <v>24941</v>
      </c>
    </row>
    <row r="13468" spans="1:2">
      <c r="A13468">
        <v>18747</v>
      </c>
      <c r="B13468" t="s">
        <v>24942</v>
      </c>
    </row>
    <row r="13469" spans="1:2">
      <c r="A13469">
        <v>18748</v>
      </c>
      <c r="B13469" t="s">
        <v>24943</v>
      </c>
    </row>
    <row r="13470" spans="1:2">
      <c r="A13470">
        <v>18749</v>
      </c>
      <c r="B13470" t="s">
        <v>24944</v>
      </c>
    </row>
    <row r="13471" spans="1:2">
      <c r="A13471">
        <v>18750</v>
      </c>
      <c r="B13471" t="s">
        <v>24945</v>
      </c>
    </row>
    <row r="13472" spans="1:2">
      <c r="A13472">
        <v>18751</v>
      </c>
      <c r="B13472" t="s">
        <v>24946</v>
      </c>
    </row>
    <row r="13473" spans="1:3">
      <c r="A13473">
        <v>18752</v>
      </c>
      <c r="B13473" t="s">
        <v>24947</v>
      </c>
    </row>
    <row r="13474" spans="1:3">
      <c r="A13474">
        <v>18753</v>
      </c>
      <c r="B13474" t="s">
        <v>24948</v>
      </c>
    </row>
    <row r="13475" spans="1:3">
      <c r="A13475">
        <v>18754</v>
      </c>
      <c r="B13475" t="s">
        <v>24949</v>
      </c>
    </row>
    <row r="13476" spans="1:3">
      <c r="A13476">
        <v>18755</v>
      </c>
      <c r="B13476" t="s">
        <v>24950</v>
      </c>
    </row>
    <row r="13477" spans="1:3">
      <c r="A13477">
        <v>18756</v>
      </c>
      <c r="B13477" t="s">
        <v>24951</v>
      </c>
    </row>
    <row r="13478" spans="1:3">
      <c r="A13478">
        <v>18757</v>
      </c>
      <c r="B13478" t="s">
        <v>24952</v>
      </c>
    </row>
    <row r="13479" spans="1:3">
      <c r="A13479">
        <v>18758</v>
      </c>
      <c r="B13479" t="s">
        <v>24953</v>
      </c>
    </row>
    <row r="13480" spans="1:3">
      <c r="A13480">
        <v>18759</v>
      </c>
      <c r="B13480" t="s">
        <v>24954</v>
      </c>
    </row>
    <row r="13481" spans="1:3">
      <c r="A13481">
        <v>18760</v>
      </c>
      <c r="B13481" t="s">
        <v>24955</v>
      </c>
    </row>
    <row r="13482" spans="1:3">
      <c r="A13482">
        <v>18761</v>
      </c>
      <c r="B13482" t="s">
        <v>2147</v>
      </c>
      <c r="C13482" t="s">
        <v>2150</v>
      </c>
    </row>
    <row r="13483" spans="1:3">
      <c r="A13483">
        <v>18762</v>
      </c>
      <c r="B13483" t="s">
        <v>24956</v>
      </c>
    </row>
    <row r="13484" spans="1:3">
      <c r="A13484">
        <v>18763</v>
      </c>
      <c r="B13484" t="s">
        <v>24957</v>
      </c>
    </row>
    <row r="13485" spans="1:3">
      <c r="A13485">
        <v>18764</v>
      </c>
      <c r="B13485" t="s">
        <v>24958</v>
      </c>
    </row>
    <row r="13486" spans="1:3">
      <c r="A13486">
        <v>18765</v>
      </c>
      <c r="B13486">
        <v>840</v>
      </c>
    </row>
    <row r="13487" spans="1:3">
      <c r="A13487">
        <v>18766</v>
      </c>
      <c r="B13487" t="s">
        <v>24959</v>
      </c>
    </row>
    <row r="13488" spans="1:3">
      <c r="A13488">
        <v>18767</v>
      </c>
      <c r="B13488" t="s">
        <v>24960</v>
      </c>
    </row>
    <row r="13489" spans="1:2">
      <c r="A13489">
        <v>18768</v>
      </c>
      <c r="B13489" t="s">
        <v>24961</v>
      </c>
    </row>
    <row r="13490" spans="1:2">
      <c r="A13490">
        <v>18769</v>
      </c>
      <c r="B13490" t="s">
        <v>24962</v>
      </c>
    </row>
    <row r="13491" spans="1:2">
      <c r="A13491">
        <v>18770</v>
      </c>
      <c r="B13491" t="s">
        <v>24963</v>
      </c>
    </row>
    <row r="13492" spans="1:2">
      <c r="A13492">
        <v>18771</v>
      </c>
      <c r="B13492" t="s">
        <v>24964</v>
      </c>
    </row>
    <row r="13493" spans="1:2">
      <c r="A13493">
        <v>18772</v>
      </c>
      <c r="B13493" t="s">
        <v>24965</v>
      </c>
    </row>
    <row r="13494" spans="1:2">
      <c r="A13494">
        <v>18773</v>
      </c>
      <c r="B13494">
        <v>2238</v>
      </c>
    </row>
    <row r="13495" spans="1:2">
      <c r="A13495">
        <v>18774</v>
      </c>
      <c r="B13495" t="s">
        <v>24966</v>
      </c>
    </row>
    <row r="13496" spans="1:2">
      <c r="A13496">
        <v>18775</v>
      </c>
      <c r="B13496" t="s">
        <v>24967</v>
      </c>
    </row>
    <row r="13497" spans="1:2">
      <c r="A13497">
        <v>18776</v>
      </c>
      <c r="B13497" t="s">
        <v>24968</v>
      </c>
    </row>
    <row r="13498" spans="1:2">
      <c r="A13498">
        <v>18777</v>
      </c>
      <c r="B13498">
        <v>2054</v>
      </c>
    </row>
    <row r="13499" spans="1:2">
      <c r="A13499">
        <v>18778</v>
      </c>
      <c r="B13499" t="s">
        <v>24969</v>
      </c>
    </row>
    <row r="13500" spans="1:2">
      <c r="A13500">
        <v>18779</v>
      </c>
      <c r="B13500" t="s">
        <v>24970</v>
      </c>
    </row>
    <row r="13501" spans="1:2">
      <c r="A13501">
        <v>18780</v>
      </c>
      <c r="B13501" t="s">
        <v>24971</v>
      </c>
    </row>
    <row r="13502" spans="1:2">
      <c r="A13502">
        <v>18781</v>
      </c>
      <c r="B13502" t="s">
        <v>24972</v>
      </c>
    </row>
    <row r="13503" spans="1:2">
      <c r="A13503">
        <v>18782</v>
      </c>
      <c r="B13503" t="s">
        <v>24973</v>
      </c>
    </row>
    <row r="13504" spans="1:2">
      <c r="A13504">
        <v>18783</v>
      </c>
      <c r="B13504" t="s">
        <v>24974</v>
      </c>
    </row>
    <row r="13505" spans="1:2">
      <c r="A13505">
        <v>18784</v>
      </c>
      <c r="B13505" t="s">
        <v>2036</v>
      </c>
    </row>
    <row r="13506" spans="1:2">
      <c r="A13506">
        <v>18785</v>
      </c>
      <c r="B13506" t="s">
        <v>24975</v>
      </c>
    </row>
    <row r="13507" spans="1:2">
      <c r="A13507">
        <v>18786</v>
      </c>
      <c r="B13507">
        <v>1145</v>
      </c>
    </row>
    <row r="13508" spans="1:2">
      <c r="A13508">
        <v>18787</v>
      </c>
      <c r="B13508" t="s">
        <v>24976</v>
      </c>
    </row>
    <row r="13509" spans="1:2">
      <c r="A13509">
        <v>18788</v>
      </c>
      <c r="B13509" t="s">
        <v>24977</v>
      </c>
    </row>
    <row r="13510" spans="1:2">
      <c r="A13510">
        <v>18789</v>
      </c>
      <c r="B13510" t="s">
        <v>24978</v>
      </c>
    </row>
    <row r="13511" spans="1:2">
      <c r="A13511">
        <v>18790</v>
      </c>
      <c r="B13511" t="s">
        <v>24979</v>
      </c>
    </row>
    <row r="13512" spans="1:2">
      <c r="A13512">
        <v>18791</v>
      </c>
      <c r="B13512" t="s">
        <v>24980</v>
      </c>
    </row>
    <row r="13513" spans="1:2">
      <c r="A13513">
        <v>18792</v>
      </c>
      <c r="B13513" t="s">
        <v>24981</v>
      </c>
    </row>
    <row r="13514" spans="1:2">
      <c r="A13514">
        <v>18793</v>
      </c>
      <c r="B13514" t="s">
        <v>24982</v>
      </c>
    </row>
    <row r="13515" spans="1:2">
      <c r="A13515">
        <v>18794</v>
      </c>
      <c r="B13515" t="s">
        <v>24983</v>
      </c>
    </row>
    <row r="13516" spans="1:2">
      <c r="A13516">
        <v>18795</v>
      </c>
      <c r="B13516" t="s">
        <v>24984</v>
      </c>
    </row>
    <row r="13517" spans="1:2">
      <c r="A13517">
        <v>18796</v>
      </c>
      <c r="B13517" t="s">
        <v>24985</v>
      </c>
    </row>
    <row r="13518" spans="1:2">
      <c r="A13518">
        <v>18797</v>
      </c>
      <c r="B13518" t="s">
        <v>24986</v>
      </c>
    </row>
    <row r="13519" spans="1:2">
      <c r="A13519">
        <v>18798</v>
      </c>
      <c r="B13519" t="s">
        <v>24987</v>
      </c>
    </row>
    <row r="13520" spans="1:2">
      <c r="A13520">
        <v>18799</v>
      </c>
      <c r="B13520" t="s">
        <v>24988</v>
      </c>
    </row>
    <row r="13521" spans="1:2">
      <c r="A13521">
        <v>18800</v>
      </c>
      <c r="B13521" t="s">
        <v>24989</v>
      </c>
    </row>
    <row r="13522" spans="1:2">
      <c r="A13522">
        <v>18801</v>
      </c>
      <c r="B13522" t="s">
        <v>24990</v>
      </c>
    </row>
    <row r="13523" spans="1:2">
      <c r="A13523">
        <v>18802</v>
      </c>
      <c r="B13523" t="s">
        <v>24991</v>
      </c>
    </row>
    <row r="13524" spans="1:2">
      <c r="A13524">
        <v>18803</v>
      </c>
      <c r="B13524" t="s">
        <v>24992</v>
      </c>
    </row>
    <row r="13525" spans="1:2">
      <c r="A13525">
        <v>18804</v>
      </c>
      <c r="B13525" t="s">
        <v>24993</v>
      </c>
    </row>
    <row r="13526" spans="1:2">
      <c r="A13526">
        <v>18805</v>
      </c>
      <c r="B13526" t="s">
        <v>24994</v>
      </c>
    </row>
    <row r="13527" spans="1:2">
      <c r="A13527">
        <v>18806</v>
      </c>
      <c r="B13527" t="s">
        <v>826</v>
      </c>
    </row>
    <row r="13528" spans="1:2">
      <c r="A13528">
        <v>18807</v>
      </c>
      <c r="B13528" t="s">
        <v>24995</v>
      </c>
    </row>
    <row r="13529" spans="1:2">
      <c r="A13529">
        <v>18808</v>
      </c>
      <c r="B13529" t="s">
        <v>24996</v>
      </c>
    </row>
    <row r="13530" spans="1:2">
      <c r="A13530">
        <v>18809</v>
      </c>
      <c r="B13530" t="s">
        <v>24997</v>
      </c>
    </row>
    <row r="13531" spans="1:2">
      <c r="A13531">
        <v>18810</v>
      </c>
      <c r="B13531" t="s">
        <v>24998</v>
      </c>
    </row>
    <row r="13532" spans="1:2">
      <c r="A13532">
        <v>18811</v>
      </c>
      <c r="B13532" t="s">
        <v>24999</v>
      </c>
    </row>
    <row r="13533" spans="1:2">
      <c r="A13533">
        <v>18812</v>
      </c>
      <c r="B13533">
        <v>1251</v>
      </c>
    </row>
    <row r="13534" spans="1:2">
      <c r="A13534">
        <v>18813</v>
      </c>
      <c r="B13534" t="s">
        <v>25000</v>
      </c>
    </row>
    <row r="13535" spans="1:2">
      <c r="A13535">
        <v>18814</v>
      </c>
      <c r="B13535" t="s">
        <v>25001</v>
      </c>
    </row>
    <row r="13536" spans="1:2">
      <c r="A13536">
        <v>18815</v>
      </c>
      <c r="B13536" t="s">
        <v>25002</v>
      </c>
    </row>
    <row r="13537" spans="1:2">
      <c r="A13537">
        <v>18816</v>
      </c>
      <c r="B13537">
        <v>1352</v>
      </c>
    </row>
    <row r="13538" spans="1:2">
      <c r="A13538">
        <v>18817</v>
      </c>
      <c r="B13538" t="s">
        <v>25003</v>
      </c>
    </row>
    <row r="13539" spans="1:2">
      <c r="A13539">
        <v>18818</v>
      </c>
      <c r="B13539" t="s">
        <v>25004</v>
      </c>
    </row>
    <row r="13540" spans="1:2">
      <c r="A13540">
        <v>18819</v>
      </c>
      <c r="B13540" t="s">
        <v>25005</v>
      </c>
    </row>
    <row r="13541" spans="1:2">
      <c r="A13541">
        <v>18820</v>
      </c>
      <c r="B13541" t="s">
        <v>25006</v>
      </c>
    </row>
    <row r="13542" spans="1:2">
      <c r="A13542">
        <v>18821</v>
      </c>
      <c r="B13542" t="s">
        <v>25007</v>
      </c>
    </row>
    <row r="13543" spans="1:2">
      <c r="A13543">
        <v>18822</v>
      </c>
      <c r="B13543" t="s">
        <v>25008</v>
      </c>
    </row>
    <row r="13544" spans="1:2">
      <c r="A13544">
        <v>18823</v>
      </c>
      <c r="B13544" t="s">
        <v>25009</v>
      </c>
    </row>
    <row r="13545" spans="1:2">
      <c r="A13545">
        <v>18824</v>
      </c>
      <c r="B13545" t="s">
        <v>25010</v>
      </c>
    </row>
    <row r="13546" spans="1:2">
      <c r="A13546">
        <v>18825</v>
      </c>
      <c r="B13546" t="s">
        <v>25011</v>
      </c>
    </row>
    <row r="13547" spans="1:2">
      <c r="A13547">
        <v>18826</v>
      </c>
      <c r="B13547" t="s">
        <v>569</v>
      </c>
    </row>
    <row r="13548" spans="1:2">
      <c r="A13548">
        <v>18827</v>
      </c>
      <c r="B13548" t="s">
        <v>25012</v>
      </c>
    </row>
    <row r="13549" spans="1:2">
      <c r="A13549">
        <v>18828</v>
      </c>
      <c r="B13549" t="s">
        <v>25013</v>
      </c>
    </row>
    <row r="13550" spans="1:2">
      <c r="A13550">
        <v>18829</v>
      </c>
      <c r="B13550" t="s">
        <v>25014</v>
      </c>
    </row>
    <row r="13551" spans="1:2">
      <c r="A13551">
        <v>18830</v>
      </c>
      <c r="B13551" t="s">
        <v>25015</v>
      </c>
    </row>
    <row r="13552" spans="1:2">
      <c r="A13552">
        <v>18831</v>
      </c>
      <c r="B13552" t="s">
        <v>25016</v>
      </c>
    </row>
    <row r="13553" spans="1:2">
      <c r="A13553">
        <v>18832</v>
      </c>
      <c r="B13553" t="s">
        <v>25017</v>
      </c>
    </row>
    <row r="13554" spans="1:2">
      <c r="A13554">
        <v>18833</v>
      </c>
      <c r="B13554" t="s">
        <v>25018</v>
      </c>
    </row>
    <row r="13555" spans="1:2">
      <c r="A13555">
        <v>18834</v>
      </c>
      <c r="B13555" t="s">
        <v>25019</v>
      </c>
    </row>
    <row r="13556" spans="1:2">
      <c r="A13556">
        <v>18835</v>
      </c>
      <c r="B13556">
        <v>258</v>
      </c>
    </row>
    <row r="13557" spans="1:2">
      <c r="A13557">
        <v>18836</v>
      </c>
      <c r="B13557" t="s">
        <v>25020</v>
      </c>
    </row>
    <row r="13558" spans="1:2">
      <c r="A13558">
        <v>18837</v>
      </c>
      <c r="B13558" t="s">
        <v>25021</v>
      </c>
    </row>
    <row r="13559" spans="1:2">
      <c r="A13559">
        <v>18838</v>
      </c>
      <c r="B13559" t="s">
        <v>741</v>
      </c>
    </row>
    <row r="13560" spans="1:2">
      <c r="A13560">
        <v>18839</v>
      </c>
      <c r="B13560" t="s">
        <v>25022</v>
      </c>
    </row>
    <row r="13561" spans="1:2">
      <c r="A13561">
        <v>18840</v>
      </c>
      <c r="B13561" t="s">
        <v>25023</v>
      </c>
    </row>
    <row r="13562" spans="1:2">
      <c r="A13562">
        <v>18841</v>
      </c>
      <c r="B13562" t="s">
        <v>25024</v>
      </c>
    </row>
    <row r="13563" spans="1:2">
      <c r="A13563">
        <v>18842</v>
      </c>
      <c r="B13563" t="s">
        <v>25025</v>
      </c>
    </row>
    <row r="13564" spans="1:2">
      <c r="A13564">
        <v>18843</v>
      </c>
      <c r="B13564" t="s">
        <v>25026</v>
      </c>
    </row>
    <row r="13565" spans="1:2">
      <c r="A13565">
        <v>18844</v>
      </c>
      <c r="B13565" t="s">
        <v>25027</v>
      </c>
    </row>
    <row r="13566" spans="1:2">
      <c r="A13566">
        <v>18845</v>
      </c>
      <c r="B13566" t="s">
        <v>25028</v>
      </c>
    </row>
    <row r="13567" spans="1:2">
      <c r="A13567">
        <v>18846</v>
      </c>
      <c r="B13567" t="s">
        <v>25029</v>
      </c>
    </row>
    <row r="13568" spans="1:2">
      <c r="A13568">
        <v>18847</v>
      </c>
      <c r="B13568" t="s">
        <v>25030</v>
      </c>
    </row>
    <row r="13569" spans="1:2">
      <c r="A13569">
        <v>18848</v>
      </c>
      <c r="B13569" t="s">
        <v>25031</v>
      </c>
    </row>
    <row r="13570" spans="1:2">
      <c r="A13570">
        <v>18849</v>
      </c>
      <c r="B13570" t="s">
        <v>25032</v>
      </c>
    </row>
    <row r="13571" spans="1:2">
      <c r="A13571">
        <v>18850</v>
      </c>
      <c r="B13571">
        <v>232</v>
      </c>
    </row>
    <row r="13572" spans="1:2">
      <c r="A13572">
        <v>18851</v>
      </c>
      <c r="B13572" t="s">
        <v>25033</v>
      </c>
    </row>
    <row r="13573" spans="1:2">
      <c r="A13573">
        <v>18852</v>
      </c>
      <c r="B13573" t="s">
        <v>25034</v>
      </c>
    </row>
    <row r="13574" spans="1:2">
      <c r="A13574">
        <v>18853</v>
      </c>
      <c r="B13574" t="s">
        <v>25035</v>
      </c>
    </row>
    <row r="13575" spans="1:2">
      <c r="A13575">
        <v>18854</v>
      </c>
      <c r="B13575" t="s">
        <v>25036</v>
      </c>
    </row>
    <row r="13576" spans="1:2">
      <c r="A13576">
        <v>18855</v>
      </c>
      <c r="B13576" t="s">
        <v>25037</v>
      </c>
    </row>
    <row r="13577" spans="1:2">
      <c r="A13577">
        <v>18856</v>
      </c>
      <c r="B13577" t="s">
        <v>25038</v>
      </c>
    </row>
    <row r="13578" spans="1:2">
      <c r="A13578">
        <v>18857</v>
      </c>
      <c r="B13578" t="s">
        <v>25039</v>
      </c>
    </row>
    <row r="13579" spans="1:2">
      <c r="A13579">
        <v>18858</v>
      </c>
      <c r="B13579" t="s">
        <v>25040</v>
      </c>
    </row>
    <row r="13580" spans="1:2">
      <c r="A13580">
        <v>18859</v>
      </c>
      <c r="B13580" t="s">
        <v>25041</v>
      </c>
    </row>
    <row r="13581" spans="1:2">
      <c r="A13581">
        <v>18860</v>
      </c>
      <c r="B13581" t="s">
        <v>25042</v>
      </c>
    </row>
    <row r="13582" spans="1:2">
      <c r="A13582">
        <v>18861</v>
      </c>
      <c r="B13582" t="s">
        <v>25043</v>
      </c>
    </row>
    <row r="13583" spans="1:2">
      <c r="A13583">
        <v>18862</v>
      </c>
      <c r="B13583" t="s">
        <v>25044</v>
      </c>
    </row>
    <row r="13584" spans="1:2">
      <c r="A13584">
        <v>18863</v>
      </c>
      <c r="B13584" t="s">
        <v>25045</v>
      </c>
    </row>
    <row r="13585" spans="1:2">
      <c r="A13585">
        <v>18864</v>
      </c>
      <c r="B13585">
        <v>5760</v>
      </c>
    </row>
    <row r="13586" spans="1:2">
      <c r="A13586">
        <v>18865</v>
      </c>
      <c r="B13586" t="s">
        <v>25046</v>
      </c>
    </row>
    <row r="13587" spans="1:2">
      <c r="A13587">
        <v>18866</v>
      </c>
      <c r="B13587" t="s">
        <v>25047</v>
      </c>
    </row>
    <row r="13588" spans="1:2">
      <c r="A13588">
        <v>18867</v>
      </c>
      <c r="B13588" t="s">
        <v>25048</v>
      </c>
    </row>
    <row r="13589" spans="1:2">
      <c r="A13589">
        <v>18868</v>
      </c>
      <c r="B13589" t="s">
        <v>25049</v>
      </c>
    </row>
    <row r="13590" spans="1:2">
      <c r="A13590">
        <v>18869</v>
      </c>
      <c r="B13590" t="s">
        <v>25050</v>
      </c>
    </row>
    <row r="13591" spans="1:2">
      <c r="A13591">
        <v>18870</v>
      </c>
      <c r="B13591" t="s">
        <v>25051</v>
      </c>
    </row>
    <row r="13592" spans="1:2">
      <c r="A13592">
        <v>18871</v>
      </c>
      <c r="B13592" t="s">
        <v>25052</v>
      </c>
    </row>
    <row r="13593" spans="1:2">
      <c r="A13593">
        <v>18872</v>
      </c>
      <c r="B13593" t="s">
        <v>25053</v>
      </c>
    </row>
    <row r="13594" spans="1:2">
      <c r="A13594">
        <v>18873</v>
      </c>
      <c r="B13594" t="s">
        <v>25054</v>
      </c>
    </row>
    <row r="13595" spans="1:2">
      <c r="A13595">
        <v>18874</v>
      </c>
      <c r="B13595" t="s">
        <v>25055</v>
      </c>
    </row>
    <row r="13596" spans="1:2">
      <c r="A13596">
        <v>18875</v>
      </c>
      <c r="B13596" t="s">
        <v>25056</v>
      </c>
    </row>
    <row r="13597" spans="1:2">
      <c r="A13597">
        <v>18876</v>
      </c>
      <c r="B13597" t="s">
        <v>25057</v>
      </c>
    </row>
    <row r="13598" spans="1:2">
      <c r="A13598">
        <v>18877</v>
      </c>
      <c r="B13598" t="s">
        <v>25058</v>
      </c>
    </row>
    <row r="13599" spans="1:2">
      <c r="A13599">
        <v>18878</v>
      </c>
      <c r="B13599" t="s">
        <v>25059</v>
      </c>
    </row>
    <row r="13600" spans="1:2">
      <c r="A13600">
        <v>18879</v>
      </c>
      <c r="B13600" t="s">
        <v>25060</v>
      </c>
    </row>
    <row r="13601" spans="1:2">
      <c r="A13601">
        <v>18880</v>
      </c>
      <c r="B13601" t="s">
        <v>25061</v>
      </c>
    </row>
    <row r="13602" spans="1:2">
      <c r="A13602">
        <v>18881</v>
      </c>
      <c r="B13602" t="s">
        <v>25062</v>
      </c>
    </row>
    <row r="13603" spans="1:2">
      <c r="A13603">
        <v>18882</v>
      </c>
      <c r="B13603" t="s">
        <v>25063</v>
      </c>
    </row>
    <row r="13604" spans="1:2">
      <c r="A13604">
        <v>18883</v>
      </c>
      <c r="B13604" t="s">
        <v>25064</v>
      </c>
    </row>
    <row r="13605" spans="1:2">
      <c r="A13605">
        <v>18884</v>
      </c>
      <c r="B13605" t="s">
        <v>25065</v>
      </c>
    </row>
    <row r="13606" spans="1:2">
      <c r="A13606">
        <v>18885</v>
      </c>
      <c r="B13606" t="s">
        <v>25066</v>
      </c>
    </row>
    <row r="13607" spans="1:2">
      <c r="A13607">
        <v>18886</v>
      </c>
      <c r="B13607" t="s">
        <v>25067</v>
      </c>
    </row>
    <row r="13608" spans="1:2">
      <c r="A13608">
        <v>18887</v>
      </c>
      <c r="B13608" t="s">
        <v>25068</v>
      </c>
    </row>
    <row r="13609" spans="1:2">
      <c r="A13609">
        <v>18888</v>
      </c>
      <c r="B13609" t="s">
        <v>25069</v>
      </c>
    </row>
    <row r="13610" spans="1:2">
      <c r="A13610">
        <v>18889</v>
      </c>
      <c r="B13610" t="s">
        <v>25070</v>
      </c>
    </row>
    <row r="13611" spans="1:2">
      <c r="A13611">
        <v>18890</v>
      </c>
      <c r="B13611" t="s">
        <v>25071</v>
      </c>
    </row>
    <row r="13612" spans="1:2">
      <c r="A13612">
        <v>18891</v>
      </c>
      <c r="B13612" t="s">
        <v>25072</v>
      </c>
    </row>
    <row r="13613" spans="1:2">
      <c r="A13613">
        <v>18892</v>
      </c>
      <c r="B13613" t="s">
        <v>25073</v>
      </c>
    </row>
    <row r="13614" spans="1:2">
      <c r="A13614">
        <v>18893</v>
      </c>
      <c r="B13614" t="s">
        <v>25074</v>
      </c>
    </row>
    <row r="13615" spans="1:2">
      <c r="A13615">
        <v>18894</v>
      </c>
      <c r="B13615" t="s">
        <v>25075</v>
      </c>
    </row>
    <row r="13616" spans="1:2">
      <c r="A13616">
        <v>18895</v>
      </c>
      <c r="B13616" t="s">
        <v>25076</v>
      </c>
    </row>
    <row r="13617" spans="1:2">
      <c r="A13617">
        <v>18896</v>
      </c>
      <c r="B13617" t="s">
        <v>25077</v>
      </c>
    </row>
    <row r="13618" spans="1:2">
      <c r="A13618">
        <v>18897</v>
      </c>
      <c r="B13618" t="s">
        <v>25078</v>
      </c>
    </row>
    <row r="13619" spans="1:2">
      <c r="A13619">
        <v>18898</v>
      </c>
      <c r="B13619" t="s">
        <v>25079</v>
      </c>
    </row>
    <row r="13620" spans="1:2">
      <c r="A13620">
        <v>18899</v>
      </c>
      <c r="B13620" t="s">
        <v>25080</v>
      </c>
    </row>
    <row r="13621" spans="1:2">
      <c r="A13621">
        <v>18900</v>
      </c>
      <c r="B13621" t="s">
        <v>25081</v>
      </c>
    </row>
    <row r="13622" spans="1:2">
      <c r="A13622">
        <v>18901</v>
      </c>
      <c r="B13622" t="s">
        <v>25082</v>
      </c>
    </row>
    <row r="13623" spans="1:2">
      <c r="A13623">
        <v>18902</v>
      </c>
      <c r="B13623" t="s">
        <v>25083</v>
      </c>
    </row>
    <row r="13624" spans="1:2">
      <c r="A13624">
        <v>18903</v>
      </c>
      <c r="B13624" t="s">
        <v>959</v>
      </c>
    </row>
    <row r="13625" spans="1:2">
      <c r="A13625">
        <v>18904</v>
      </c>
      <c r="B13625" t="s">
        <v>25084</v>
      </c>
    </row>
    <row r="13626" spans="1:2">
      <c r="A13626">
        <v>18905</v>
      </c>
      <c r="B13626" t="s">
        <v>863</v>
      </c>
    </row>
    <row r="13627" spans="1:2">
      <c r="A13627">
        <v>18906</v>
      </c>
      <c r="B13627" t="s">
        <v>25085</v>
      </c>
    </row>
    <row r="13628" spans="1:2">
      <c r="A13628">
        <v>18907</v>
      </c>
      <c r="B13628" t="s">
        <v>25086</v>
      </c>
    </row>
    <row r="13629" spans="1:2">
      <c r="A13629">
        <v>18908</v>
      </c>
      <c r="B13629" t="s">
        <v>25087</v>
      </c>
    </row>
    <row r="13630" spans="1:2">
      <c r="A13630">
        <v>18909</v>
      </c>
      <c r="B13630" t="s">
        <v>25088</v>
      </c>
    </row>
    <row r="13631" spans="1:2">
      <c r="A13631">
        <v>18910</v>
      </c>
      <c r="B13631" t="s">
        <v>25089</v>
      </c>
    </row>
    <row r="13632" spans="1:2">
      <c r="A13632">
        <v>18911</v>
      </c>
      <c r="B13632" t="s">
        <v>25090</v>
      </c>
    </row>
    <row r="13633" spans="1:2">
      <c r="A13633">
        <v>18912</v>
      </c>
      <c r="B13633" t="s">
        <v>25091</v>
      </c>
    </row>
    <row r="13634" spans="1:2">
      <c r="A13634">
        <v>18913</v>
      </c>
      <c r="B13634" t="s">
        <v>25092</v>
      </c>
    </row>
    <row r="13635" spans="1:2">
      <c r="A13635">
        <v>18914</v>
      </c>
      <c r="B13635" t="s">
        <v>25093</v>
      </c>
    </row>
    <row r="13636" spans="1:2">
      <c r="A13636">
        <v>18915</v>
      </c>
      <c r="B13636" t="s">
        <v>25094</v>
      </c>
    </row>
    <row r="13637" spans="1:2">
      <c r="A13637">
        <v>18916</v>
      </c>
      <c r="B13637" t="s">
        <v>25095</v>
      </c>
    </row>
    <row r="13638" spans="1:2">
      <c r="A13638">
        <v>18917</v>
      </c>
      <c r="B13638" t="s">
        <v>25096</v>
      </c>
    </row>
    <row r="13639" spans="1:2">
      <c r="A13639">
        <v>18918</v>
      </c>
      <c r="B13639" t="s">
        <v>25097</v>
      </c>
    </row>
    <row r="13640" spans="1:2">
      <c r="A13640">
        <v>18919</v>
      </c>
      <c r="B13640" t="s">
        <v>25098</v>
      </c>
    </row>
    <row r="13641" spans="1:2">
      <c r="A13641">
        <v>18920</v>
      </c>
      <c r="B13641" t="s">
        <v>25099</v>
      </c>
    </row>
    <row r="13642" spans="1:2">
      <c r="A13642">
        <v>18921</v>
      </c>
      <c r="B13642" t="s">
        <v>25100</v>
      </c>
    </row>
    <row r="13643" spans="1:2">
      <c r="A13643">
        <v>18922</v>
      </c>
      <c r="B13643" t="s">
        <v>25101</v>
      </c>
    </row>
    <row r="13644" spans="1:2">
      <c r="A13644">
        <v>18923</v>
      </c>
      <c r="B13644" t="s">
        <v>25102</v>
      </c>
    </row>
    <row r="13645" spans="1:2">
      <c r="A13645">
        <v>18924</v>
      </c>
      <c r="B13645">
        <v>1448</v>
      </c>
    </row>
    <row r="13646" spans="1:2">
      <c r="A13646">
        <v>18925</v>
      </c>
      <c r="B13646" t="s">
        <v>25103</v>
      </c>
    </row>
    <row r="13647" spans="1:2">
      <c r="A13647">
        <v>18926</v>
      </c>
      <c r="B13647" t="s">
        <v>25104</v>
      </c>
    </row>
    <row r="13648" spans="1:2">
      <c r="A13648">
        <v>18927</v>
      </c>
      <c r="B13648" t="s">
        <v>25105</v>
      </c>
    </row>
    <row r="13649" spans="1:2">
      <c r="A13649">
        <v>18928</v>
      </c>
      <c r="B13649" t="s">
        <v>25106</v>
      </c>
    </row>
    <row r="13650" spans="1:2">
      <c r="A13650">
        <v>18929</v>
      </c>
      <c r="B13650" t="s">
        <v>25107</v>
      </c>
    </row>
    <row r="13651" spans="1:2">
      <c r="A13651">
        <v>18930</v>
      </c>
      <c r="B13651" t="s">
        <v>25108</v>
      </c>
    </row>
    <row r="13652" spans="1:2">
      <c r="A13652">
        <v>18931</v>
      </c>
      <c r="B13652" t="s">
        <v>25109</v>
      </c>
    </row>
    <row r="13653" spans="1:2">
      <c r="A13653">
        <v>18932</v>
      </c>
      <c r="B13653" t="s">
        <v>25110</v>
      </c>
    </row>
    <row r="13654" spans="1:2">
      <c r="A13654">
        <v>18933</v>
      </c>
      <c r="B13654" t="s">
        <v>25111</v>
      </c>
    </row>
    <row r="13655" spans="1:2">
      <c r="A13655">
        <v>18934</v>
      </c>
      <c r="B13655" t="s">
        <v>25112</v>
      </c>
    </row>
    <row r="13656" spans="1:2">
      <c r="A13656">
        <v>18935</v>
      </c>
      <c r="B13656">
        <v>1021</v>
      </c>
    </row>
    <row r="13657" spans="1:2">
      <c r="A13657">
        <v>18936</v>
      </c>
      <c r="B13657" t="s">
        <v>25113</v>
      </c>
    </row>
    <row r="13658" spans="1:2">
      <c r="A13658">
        <v>18937</v>
      </c>
      <c r="B13658" t="s">
        <v>25114</v>
      </c>
    </row>
    <row r="13659" spans="1:2">
      <c r="A13659">
        <v>18938</v>
      </c>
      <c r="B13659" t="s">
        <v>708</v>
      </c>
    </row>
    <row r="13660" spans="1:2">
      <c r="A13660">
        <v>18939</v>
      </c>
      <c r="B13660" t="s">
        <v>25115</v>
      </c>
    </row>
    <row r="13661" spans="1:2">
      <c r="A13661">
        <v>18940</v>
      </c>
      <c r="B13661" t="s">
        <v>25116</v>
      </c>
    </row>
    <row r="13662" spans="1:2">
      <c r="A13662">
        <v>18941</v>
      </c>
      <c r="B13662" t="s">
        <v>25117</v>
      </c>
    </row>
    <row r="13663" spans="1:2">
      <c r="A13663">
        <v>18942</v>
      </c>
      <c r="B13663" t="s">
        <v>25118</v>
      </c>
    </row>
    <row r="13664" spans="1:2">
      <c r="A13664">
        <v>18943</v>
      </c>
      <c r="B13664" t="s">
        <v>25119</v>
      </c>
    </row>
    <row r="13665" spans="1:2">
      <c r="A13665">
        <v>18944</v>
      </c>
      <c r="B13665" t="s">
        <v>897</v>
      </c>
    </row>
    <row r="13666" spans="1:2">
      <c r="A13666">
        <v>18945</v>
      </c>
      <c r="B13666" t="s">
        <v>25120</v>
      </c>
    </row>
    <row r="13667" spans="1:2">
      <c r="A13667">
        <v>18946</v>
      </c>
      <c r="B13667" t="s">
        <v>25121</v>
      </c>
    </row>
    <row r="13668" spans="1:2">
      <c r="A13668">
        <v>18947</v>
      </c>
      <c r="B13668" t="s">
        <v>25122</v>
      </c>
    </row>
    <row r="13669" spans="1:2">
      <c r="A13669">
        <v>18948</v>
      </c>
      <c r="B13669" t="s">
        <v>25123</v>
      </c>
    </row>
    <row r="13670" spans="1:2">
      <c r="A13670">
        <v>18949</v>
      </c>
      <c r="B13670" t="s">
        <v>25124</v>
      </c>
    </row>
    <row r="13671" spans="1:2">
      <c r="A13671">
        <v>18950</v>
      </c>
      <c r="B13671" t="s">
        <v>25125</v>
      </c>
    </row>
    <row r="13672" spans="1:2">
      <c r="A13672">
        <v>18951</v>
      </c>
      <c r="B13672">
        <v>115</v>
      </c>
    </row>
    <row r="13673" spans="1:2">
      <c r="A13673">
        <v>18952</v>
      </c>
      <c r="B13673" t="s">
        <v>25126</v>
      </c>
    </row>
    <row r="13674" spans="1:2">
      <c r="A13674">
        <v>18953</v>
      </c>
      <c r="B13674" t="s">
        <v>25127</v>
      </c>
    </row>
    <row r="13675" spans="1:2">
      <c r="A13675">
        <v>18954</v>
      </c>
      <c r="B13675" t="s">
        <v>25128</v>
      </c>
    </row>
    <row r="13676" spans="1:2">
      <c r="A13676">
        <v>18955</v>
      </c>
      <c r="B13676" t="s">
        <v>25129</v>
      </c>
    </row>
    <row r="13677" spans="1:2">
      <c r="A13677">
        <v>18956</v>
      </c>
      <c r="B13677" t="s">
        <v>25130</v>
      </c>
    </row>
    <row r="13678" spans="1:2">
      <c r="A13678">
        <v>18957</v>
      </c>
      <c r="B13678" t="s">
        <v>25131</v>
      </c>
    </row>
    <row r="13679" spans="1:2">
      <c r="A13679">
        <v>18958</v>
      </c>
      <c r="B13679" t="s">
        <v>25132</v>
      </c>
    </row>
    <row r="13680" spans="1:2">
      <c r="A13680">
        <v>18959</v>
      </c>
      <c r="B13680" t="s">
        <v>25133</v>
      </c>
    </row>
    <row r="13681" spans="1:2">
      <c r="A13681">
        <v>18960</v>
      </c>
      <c r="B13681" t="s">
        <v>25134</v>
      </c>
    </row>
    <row r="13682" spans="1:2">
      <c r="A13682">
        <v>18961</v>
      </c>
      <c r="B13682" t="s">
        <v>25135</v>
      </c>
    </row>
    <row r="13683" spans="1:2">
      <c r="A13683">
        <v>18962</v>
      </c>
      <c r="B13683" t="s">
        <v>25136</v>
      </c>
    </row>
    <row r="13684" spans="1:2">
      <c r="A13684">
        <v>18963</v>
      </c>
      <c r="B13684" t="s">
        <v>25137</v>
      </c>
    </row>
    <row r="13685" spans="1:2">
      <c r="A13685">
        <v>18964</v>
      </c>
      <c r="B13685" t="s">
        <v>25138</v>
      </c>
    </row>
    <row r="13686" spans="1:2">
      <c r="A13686">
        <v>18965</v>
      </c>
      <c r="B13686" t="s">
        <v>25139</v>
      </c>
    </row>
    <row r="13687" spans="1:2">
      <c r="A13687">
        <v>18966</v>
      </c>
      <c r="B13687" t="s">
        <v>25140</v>
      </c>
    </row>
    <row r="13688" spans="1:2">
      <c r="A13688">
        <v>18967</v>
      </c>
      <c r="B13688" t="s">
        <v>25141</v>
      </c>
    </row>
    <row r="13689" spans="1:2">
      <c r="A13689">
        <v>18968</v>
      </c>
      <c r="B13689" t="s">
        <v>25142</v>
      </c>
    </row>
    <row r="13690" spans="1:2">
      <c r="A13690">
        <v>18969</v>
      </c>
      <c r="B13690" t="s">
        <v>25143</v>
      </c>
    </row>
    <row r="13691" spans="1:2">
      <c r="A13691">
        <v>18970</v>
      </c>
      <c r="B13691" t="s">
        <v>25144</v>
      </c>
    </row>
    <row r="13692" spans="1:2">
      <c r="A13692">
        <v>18971</v>
      </c>
      <c r="B13692" t="s">
        <v>25145</v>
      </c>
    </row>
    <row r="13693" spans="1:2">
      <c r="A13693">
        <v>18972</v>
      </c>
      <c r="B13693">
        <v>1817</v>
      </c>
    </row>
    <row r="13694" spans="1:2">
      <c r="A13694">
        <v>18973</v>
      </c>
      <c r="B13694" t="s">
        <v>25146</v>
      </c>
    </row>
    <row r="13695" spans="1:2">
      <c r="A13695">
        <v>18974</v>
      </c>
      <c r="B13695" t="s">
        <v>25147</v>
      </c>
    </row>
    <row r="13696" spans="1:2">
      <c r="A13696">
        <v>18975</v>
      </c>
      <c r="B13696" t="s">
        <v>25148</v>
      </c>
    </row>
    <row r="13697" spans="1:2">
      <c r="A13697">
        <v>18976</v>
      </c>
      <c r="B13697" t="s">
        <v>25149</v>
      </c>
    </row>
    <row r="13698" spans="1:2">
      <c r="A13698">
        <v>18977</v>
      </c>
      <c r="B13698" t="s">
        <v>25150</v>
      </c>
    </row>
    <row r="13699" spans="1:2">
      <c r="A13699">
        <v>18978</v>
      </c>
      <c r="B13699" t="s">
        <v>25151</v>
      </c>
    </row>
    <row r="13700" spans="1:2">
      <c r="A13700">
        <v>18979</v>
      </c>
      <c r="B13700">
        <v>752</v>
      </c>
    </row>
    <row r="13701" spans="1:2">
      <c r="A13701">
        <v>18980</v>
      </c>
      <c r="B13701" t="s">
        <v>25152</v>
      </c>
    </row>
    <row r="13702" spans="1:2">
      <c r="A13702">
        <v>18981</v>
      </c>
      <c r="B13702" t="s">
        <v>25153</v>
      </c>
    </row>
    <row r="13703" spans="1:2">
      <c r="A13703">
        <v>18982</v>
      </c>
      <c r="B13703" t="s">
        <v>25154</v>
      </c>
    </row>
    <row r="13704" spans="1:2">
      <c r="A13704">
        <v>18983</v>
      </c>
      <c r="B13704" t="s">
        <v>25155</v>
      </c>
    </row>
    <row r="13705" spans="1:2">
      <c r="A13705">
        <v>18984</v>
      </c>
      <c r="B13705" t="s">
        <v>25156</v>
      </c>
    </row>
    <row r="13706" spans="1:2">
      <c r="A13706">
        <v>18985</v>
      </c>
      <c r="B13706" t="s">
        <v>25157</v>
      </c>
    </row>
    <row r="13707" spans="1:2">
      <c r="A13707">
        <v>18986</v>
      </c>
      <c r="B13707" t="s">
        <v>25158</v>
      </c>
    </row>
    <row r="13708" spans="1:2">
      <c r="A13708">
        <v>18987</v>
      </c>
      <c r="B13708" t="s">
        <v>25159</v>
      </c>
    </row>
    <row r="13709" spans="1:2">
      <c r="A13709">
        <v>18988</v>
      </c>
      <c r="B13709">
        <v>803</v>
      </c>
    </row>
    <row r="13710" spans="1:2">
      <c r="A13710">
        <v>18989</v>
      </c>
      <c r="B13710" t="s">
        <v>25160</v>
      </c>
    </row>
    <row r="13711" spans="1:2">
      <c r="A13711">
        <v>18990</v>
      </c>
      <c r="B13711" t="s">
        <v>25161</v>
      </c>
    </row>
    <row r="13712" spans="1:2">
      <c r="A13712">
        <v>18991</v>
      </c>
      <c r="B13712" t="s">
        <v>25162</v>
      </c>
    </row>
    <row r="13713" spans="1:2">
      <c r="A13713">
        <v>18992</v>
      </c>
      <c r="B13713" t="s">
        <v>25163</v>
      </c>
    </row>
    <row r="13714" spans="1:2">
      <c r="A13714">
        <v>18993</v>
      </c>
      <c r="B13714" t="s">
        <v>25164</v>
      </c>
    </row>
    <row r="13715" spans="1:2">
      <c r="A13715">
        <v>18994</v>
      </c>
      <c r="B13715" t="s">
        <v>25165</v>
      </c>
    </row>
    <row r="13716" spans="1:2">
      <c r="A13716">
        <v>18995</v>
      </c>
      <c r="B13716" t="s">
        <v>25166</v>
      </c>
    </row>
    <row r="13717" spans="1:2">
      <c r="A13717">
        <v>18996</v>
      </c>
      <c r="B13717" t="s">
        <v>25167</v>
      </c>
    </row>
    <row r="13718" spans="1:2">
      <c r="A13718">
        <v>18997</v>
      </c>
      <c r="B13718" t="s">
        <v>25168</v>
      </c>
    </row>
    <row r="13719" spans="1:2">
      <c r="A13719">
        <v>18998</v>
      </c>
      <c r="B13719" t="s">
        <v>25169</v>
      </c>
    </row>
    <row r="13720" spans="1:2">
      <c r="A13720">
        <v>18999</v>
      </c>
      <c r="B13720" t="s">
        <v>25170</v>
      </c>
    </row>
    <row r="13721" spans="1:2">
      <c r="A13721">
        <v>19000</v>
      </c>
      <c r="B13721" t="s">
        <v>25171</v>
      </c>
    </row>
    <row r="13722" spans="1:2">
      <c r="A13722">
        <v>19001</v>
      </c>
      <c r="B13722" t="s">
        <v>25172</v>
      </c>
    </row>
    <row r="13723" spans="1:2">
      <c r="A13723">
        <v>19002</v>
      </c>
      <c r="B13723" t="s">
        <v>25173</v>
      </c>
    </row>
    <row r="13724" spans="1:2">
      <c r="A13724">
        <v>19003</v>
      </c>
      <c r="B13724" t="s">
        <v>25174</v>
      </c>
    </row>
    <row r="13725" spans="1:2">
      <c r="A13725">
        <v>19004</v>
      </c>
      <c r="B13725" t="s">
        <v>25175</v>
      </c>
    </row>
    <row r="13726" spans="1:2">
      <c r="A13726">
        <v>19005</v>
      </c>
      <c r="B13726" t="s">
        <v>25176</v>
      </c>
    </row>
    <row r="13727" spans="1:2">
      <c r="A13727">
        <v>19006</v>
      </c>
      <c r="B13727" t="s">
        <v>25177</v>
      </c>
    </row>
    <row r="13728" spans="1:2">
      <c r="A13728">
        <v>19007</v>
      </c>
      <c r="B13728" t="s">
        <v>25178</v>
      </c>
    </row>
    <row r="13729" spans="1:2">
      <c r="A13729">
        <v>19008</v>
      </c>
      <c r="B13729" t="s">
        <v>25179</v>
      </c>
    </row>
    <row r="13730" spans="1:2">
      <c r="A13730">
        <v>19009</v>
      </c>
      <c r="B13730" t="s">
        <v>25180</v>
      </c>
    </row>
    <row r="13731" spans="1:2">
      <c r="A13731">
        <v>19010</v>
      </c>
      <c r="B13731" t="s">
        <v>25181</v>
      </c>
    </row>
    <row r="13732" spans="1:2">
      <c r="A13732">
        <v>19011</v>
      </c>
      <c r="B13732">
        <v>1836</v>
      </c>
    </row>
    <row r="13733" spans="1:2">
      <c r="A13733">
        <v>19012</v>
      </c>
      <c r="B13733" t="s">
        <v>25182</v>
      </c>
    </row>
    <row r="13734" spans="1:2">
      <c r="A13734">
        <v>19013</v>
      </c>
      <c r="B13734" t="s">
        <v>25183</v>
      </c>
    </row>
    <row r="13735" spans="1:2">
      <c r="A13735">
        <v>19014</v>
      </c>
      <c r="B13735" t="s">
        <v>25184</v>
      </c>
    </row>
    <row r="13736" spans="1:2">
      <c r="A13736">
        <v>19015</v>
      </c>
      <c r="B13736">
        <v>1040</v>
      </c>
    </row>
    <row r="13737" spans="1:2">
      <c r="A13737">
        <v>19016</v>
      </c>
      <c r="B13737" t="s">
        <v>25185</v>
      </c>
    </row>
    <row r="13738" spans="1:2">
      <c r="A13738">
        <v>19017</v>
      </c>
      <c r="B13738" t="s">
        <v>25186</v>
      </c>
    </row>
    <row r="13739" spans="1:2">
      <c r="A13739">
        <v>19018</v>
      </c>
      <c r="B13739" t="s">
        <v>25187</v>
      </c>
    </row>
    <row r="13740" spans="1:2">
      <c r="A13740">
        <v>19019</v>
      </c>
      <c r="B13740" t="s">
        <v>25188</v>
      </c>
    </row>
    <row r="13741" spans="1:2">
      <c r="A13741">
        <v>19020</v>
      </c>
      <c r="B13741" t="s">
        <v>25189</v>
      </c>
    </row>
    <row r="13742" spans="1:2">
      <c r="A13742">
        <v>19021</v>
      </c>
      <c r="B13742" t="s">
        <v>25190</v>
      </c>
    </row>
    <row r="13743" spans="1:2">
      <c r="A13743">
        <v>19022</v>
      </c>
      <c r="B13743" t="s">
        <v>25191</v>
      </c>
    </row>
    <row r="13744" spans="1:2">
      <c r="A13744">
        <v>19023</v>
      </c>
      <c r="B13744">
        <v>207</v>
      </c>
    </row>
    <row r="13745" spans="1:2">
      <c r="A13745">
        <v>19024</v>
      </c>
      <c r="B13745" t="s">
        <v>1033</v>
      </c>
    </row>
    <row r="13746" spans="1:2">
      <c r="A13746">
        <v>19025</v>
      </c>
      <c r="B13746" t="s">
        <v>25192</v>
      </c>
    </row>
    <row r="13747" spans="1:2">
      <c r="A13747">
        <v>19026</v>
      </c>
      <c r="B13747" t="s">
        <v>25193</v>
      </c>
    </row>
    <row r="13748" spans="1:2">
      <c r="A13748">
        <v>19027</v>
      </c>
      <c r="B13748" t="s">
        <v>25194</v>
      </c>
    </row>
    <row r="13749" spans="1:2">
      <c r="A13749">
        <v>19028</v>
      </c>
      <c r="B13749" t="s">
        <v>25195</v>
      </c>
    </row>
    <row r="13750" spans="1:2">
      <c r="A13750">
        <v>19029</v>
      </c>
      <c r="B13750" t="s">
        <v>25196</v>
      </c>
    </row>
    <row r="13751" spans="1:2">
      <c r="A13751">
        <v>19030</v>
      </c>
      <c r="B13751" t="s">
        <v>25197</v>
      </c>
    </row>
    <row r="13752" spans="1:2">
      <c r="A13752">
        <v>19031</v>
      </c>
      <c r="B13752" t="s">
        <v>25198</v>
      </c>
    </row>
    <row r="13753" spans="1:2">
      <c r="A13753">
        <v>19032</v>
      </c>
      <c r="B13753" t="s">
        <v>25199</v>
      </c>
    </row>
    <row r="13754" spans="1:2">
      <c r="A13754">
        <v>19033</v>
      </c>
      <c r="B13754" t="s">
        <v>25200</v>
      </c>
    </row>
    <row r="13755" spans="1:2">
      <c r="A13755">
        <v>19034</v>
      </c>
      <c r="B13755" t="s">
        <v>25201</v>
      </c>
    </row>
    <row r="13756" spans="1:2">
      <c r="A13756">
        <v>19035</v>
      </c>
      <c r="B13756" t="s">
        <v>25202</v>
      </c>
    </row>
    <row r="13757" spans="1:2">
      <c r="A13757">
        <v>19036</v>
      </c>
      <c r="B13757" t="s">
        <v>25203</v>
      </c>
    </row>
    <row r="13758" spans="1:2">
      <c r="A13758">
        <v>19037</v>
      </c>
      <c r="B13758" t="s">
        <v>25204</v>
      </c>
    </row>
    <row r="13759" spans="1:2">
      <c r="A13759">
        <v>19038</v>
      </c>
      <c r="B13759" t="s">
        <v>25205</v>
      </c>
    </row>
    <row r="13760" spans="1:2">
      <c r="A13760">
        <v>19039</v>
      </c>
      <c r="B13760" t="s">
        <v>25206</v>
      </c>
    </row>
    <row r="13761" spans="1:2">
      <c r="A13761">
        <v>19040</v>
      </c>
      <c r="B13761" t="s">
        <v>25207</v>
      </c>
    </row>
    <row r="13762" spans="1:2">
      <c r="A13762">
        <v>19041</v>
      </c>
      <c r="B13762" t="s">
        <v>25208</v>
      </c>
    </row>
    <row r="13763" spans="1:2">
      <c r="A13763">
        <v>19042</v>
      </c>
      <c r="B13763" t="s">
        <v>25209</v>
      </c>
    </row>
    <row r="13764" spans="1:2">
      <c r="A13764">
        <v>19043</v>
      </c>
      <c r="B13764" t="s">
        <v>25210</v>
      </c>
    </row>
    <row r="13765" spans="1:2">
      <c r="A13765">
        <v>19044</v>
      </c>
      <c r="B13765" t="s">
        <v>25211</v>
      </c>
    </row>
    <row r="13766" spans="1:2">
      <c r="A13766">
        <v>19045</v>
      </c>
      <c r="B13766" t="s">
        <v>25212</v>
      </c>
    </row>
    <row r="13767" spans="1:2">
      <c r="A13767">
        <v>19046</v>
      </c>
      <c r="B13767" t="s">
        <v>25213</v>
      </c>
    </row>
    <row r="13768" spans="1:2">
      <c r="A13768">
        <v>19047</v>
      </c>
      <c r="B13768">
        <v>2201</v>
      </c>
    </row>
    <row r="13769" spans="1:2">
      <c r="A13769">
        <v>19048</v>
      </c>
      <c r="B13769">
        <v>2516</v>
      </c>
    </row>
    <row r="13770" spans="1:2">
      <c r="A13770">
        <v>19049</v>
      </c>
      <c r="B13770" t="s">
        <v>25214</v>
      </c>
    </row>
    <row r="13771" spans="1:2">
      <c r="A13771">
        <v>19050</v>
      </c>
      <c r="B13771" t="s">
        <v>25215</v>
      </c>
    </row>
    <row r="13772" spans="1:2">
      <c r="A13772">
        <v>19051</v>
      </c>
      <c r="B13772" t="s">
        <v>25216</v>
      </c>
    </row>
    <row r="13773" spans="1:2">
      <c r="A13773">
        <v>19052</v>
      </c>
      <c r="B13773" t="s">
        <v>25217</v>
      </c>
    </row>
    <row r="13774" spans="1:2">
      <c r="A13774">
        <v>19053</v>
      </c>
      <c r="B13774" t="s">
        <v>25218</v>
      </c>
    </row>
    <row r="13775" spans="1:2">
      <c r="A13775">
        <v>19054</v>
      </c>
      <c r="B13775" t="s">
        <v>25219</v>
      </c>
    </row>
    <row r="13776" spans="1:2">
      <c r="A13776">
        <v>19055</v>
      </c>
      <c r="B13776" t="s">
        <v>25220</v>
      </c>
    </row>
    <row r="13777" spans="1:2">
      <c r="A13777">
        <v>19056</v>
      </c>
      <c r="B13777" t="s">
        <v>25221</v>
      </c>
    </row>
    <row r="13778" spans="1:2">
      <c r="A13778">
        <v>19057</v>
      </c>
      <c r="B13778" t="s">
        <v>25222</v>
      </c>
    </row>
    <row r="13779" spans="1:2">
      <c r="A13779">
        <v>19058</v>
      </c>
      <c r="B13779" t="s">
        <v>25223</v>
      </c>
    </row>
    <row r="13780" spans="1:2">
      <c r="A13780">
        <v>19059</v>
      </c>
      <c r="B13780" t="s">
        <v>25224</v>
      </c>
    </row>
    <row r="13781" spans="1:2">
      <c r="A13781">
        <v>19060</v>
      </c>
      <c r="B13781" t="s">
        <v>25225</v>
      </c>
    </row>
    <row r="13782" spans="1:2">
      <c r="A13782">
        <v>19061</v>
      </c>
      <c r="B13782" t="s">
        <v>25226</v>
      </c>
    </row>
    <row r="13783" spans="1:2">
      <c r="A13783">
        <v>19062</v>
      </c>
      <c r="B13783" t="s">
        <v>25227</v>
      </c>
    </row>
    <row r="13784" spans="1:2">
      <c r="A13784">
        <v>19063</v>
      </c>
      <c r="B13784" t="s">
        <v>25228</v>
      </c>
    </row>
    <row r="13785" spans="1:2">
      <c r="A13785">
        <v>19064</v>
      </c>
      <c r="B13785" t="s">
        <v>25229</v>
      </c>
    </row>
    <row r="13786" spans="1:2">
      <c r="A13786">
        <v>19065</v>
      </c>
      <c r="B13786" t="s">
        <v>25230</v>
      </c>
    </row>
    <row r="13787" spans="1:2">
      <c r="A13787">
        <v>19066</v>
      </c>
      <c r="B13787" t="s">
        <v>25231</v>
      </c>
    </row>
    <row r="13788" spans="1:2">
      <c r="A13788">
        <v>19067</v>
      </c>
      <c r="B13788" t="s">
        <v>25232</v>
      </c>
    </row>
    <row r="13789" spans="1:2">
      <c r="A13789">
        <v>19068</v>
      </c>
      <c r="B13789" t="s">
        <v>25233</v>
      </c>
    </row>
    <row r="13790" spans="1:2">
      <c r="A13790">
        <v>19069</v>
      </c>
      <c r="B13790" t="s">
        <v>25234</v>
      </c>
    </row>
    <row r="13791" spans="1:2">
      <c r="A13791">
        <v>19070</v>
      </c>
      <c r="B13791" t="s">
        <v>25235</v>
      </c>
    </row>
    <row r="13792" spans="1:2">
      <c r="A13792">
        <v>19071</v>
      </c>
      <c r="B13792" t="s">
        <v>25236</v>
      </c>
    </row>
    <row r="13793" spans="1:2">
      <c r="A13793">
        <v>19072</v>
      </c>
      <c r="B13793" t="s">
        <v>25237</v>
      </c>
    </row>
    <row r="13794" spans="1:2">
      <c r="A13794">
        <v>19073</v>
      </c>
      <c r="B13794" t="s">
        <v>25238</v>
      </c>
    </row>
    <row r="13795" spans="1:2">
      <c r="A13795">
        <v>19074</v>
      </c>
      <c r="B13795" t="s">
        <v>638</v>
      </c>
    </row>
    <row r="13796" spans="1:2">
      <c r="A13796">
        <v>19075</v>
      </c>
      <c r="B13796" t="s">
        <v>25239</v>
      </c>
    </row>
    <row r="13797" spans="1:2">
      <c r="A13797">
        <v>19076</v>
      </c>
      <c r="B13797">
        <v>714</v>
      </c>
    </row>
    <row r="13798" spans="1:2">
      <c r="A13798">
        <v>19077</v>
      </c>
      <c r="B13798" t="s">
        <v>25240</v>
      </c>
    </row>
    <row r="13799" spans="1:2">
      <c r="A13799">
        <v>19078</v>
      </c>
      <c r="B13799" t="s">
        <v>25241</v>
      </c>
    </row>
    <row r="13800" spans="1:2">
      <c r="A13800">
        <v>19079</v>
      </c>
      <c r="B13800" t="s">
        <v>25242</v>
      </c>
    </row>
    <row r="13801" spans="1:2">
      <c r="A13801">
        <v>19080</v>
      </c>
      <c r="B13801" t="s">
        <v>25243</v>
      </c>
    </row>
    <row r="13802" spans="1:2">
      <c r="A13802">
        <v>19081</v>
      </c>
      <c r="B13802" t="s">
        <v>25244</v>
      </c>
    </row>
    <row r="13803" spans="1:2">
      <c r="A13803">
        <v>19082</v>
      </c>
      <c r="B13803">
        <v>1458</v>
      </c>
    </row>
    <row r="13804" spans="1:2">
      <c r="A13804">
        <v>19083</v>
      </c>
      <c r="B13804" t="s">
        <v>25245</v>
      </c>
    </row>
    <row r="13805" spans="1:2">
      <c r="A13805">
        <v>19084</v>
      </c>
      <c r="B13805" t="s">
        <v>25246</v>
      </c>
    </row>
    <row r="13806" spans="1:2">
      <c r="A13806">
        <v>19085</v>
      </c>
      <c r="B13806" t="s">
        <v>25247</v>
      </c>
    </row>
    <row r="13807" spans="1:2">
      <c r="A13807">
        <v>19086</v>
      </c>
      <c r="B13807" t="s">
        <v>25248</v>
      </c>
    </row>
    <row r="13808" spans="1:2">
      <c r="A13808">
        <v>19087</v>
      </c>
      <c r="B13808">
        <v>1415</v>
      </c>
    </row>
    <row r="13809" spans="1:2">
      <c r="A13809">
        <v>19088</v>
      </c>
      <c r="B13809" t="s">
        <v>25249</v>
      </c>
    </row>
    <row r="13810" spans="1:2">
      <c r="A13810">
        <v>19089</v>
      </c>
      <c r="B13810" t="s">
        <v>25250</v>
      </c>
    </row>
    <row r="13811" spans="1:2">
      <c r="A13811">
        <v>19090</v>
      </c>
      <c r="B13811" t="s">
        <v>25251</v>
      </c>
    </row>
    <row r="13812" spans="1:2">
      <c r="A13812">
        <v>19091</v>
      </c>
      <c r="B13812" t="s">
        <v>25252</v>
      </c>
    </row>
    <row r="13813" spans="1:2">
      <c r="A13813">
        <v>19092</v>
      </c>
      <c r="B13813">
        <v>1645</v>
      </c>
    </row>
    <row r="13814" spans="1:2">
      <c r="A13814">
        <v>19093</v>
      </c>
      <c r="B13814" t="s">
        <v>25253</v>
      </c>
    </row>
    <row r="13815" spans="1:2">
      <c r="A13815">
        <v>19094</v>
      </c>
      <c r="B13815" t="s">
        <v>25254</v>
      </c>
    </row>
    <row r="13816" spans="1:2">
      <c r="A13816">
        <v>19095</v>
      </c>
      <c r="B13816" t="s">
        <v>25255</v>
      </c>
    </row>
    <row r="13817" spans="1:2">
      <c r="A13817">
        <v>19096</v>
      </c>
      <c r="B13817" t="s">
        <v>25256</v>
      </c>
    </row>
    <row r="13818" spans="1:2">
      <c r="A13818">
        <v>19097</v>
      </c>
      <c r="B13818" t="s">
        <v>25257</v>
      </c>
    </row>
    <row r="13819" spans="1:2">
      <c r="A13819">
        <v>19098</v>
      </c>
      <c r="B13819">
        <v>1852</v>
      </c>
    </row>
    <row r="13820" spans="1:2">
      <c r="A13820">
        <v>19099</v>
      </c>
      <c r="B13820">
        <v>1157</v>
      </c>
    </row>
    <row r="13821" spans="1:2">
      <c r="A13821">
        <v>19100</v>
      </c>
      <c r="B13821" t="s">
        <v>25258</v>
      </c>
    </row>
    <row r="13822" spans="1:2">
      <c r="A13822">
        <v>19101</v>
      </c>
      <c r="B13822" t="s">
        <v>25259</v>
      </c>
    </row>
    <row r="13823" spans="1:2">
      <c r="A13823">
        <v>19102</v>
      </c>
      <c r="B13823" t="s">
        <v>25260</v>
      </c>
    </row>
    <row r="13824" spans="1:2">
      <c r="A13824">
        <v>19103</v>
      </c>
      <c r="B13824" t="s">
        <v>25261</v>
      </c>
    </row>
    <row r="13825" spans="1:2">
      <c r="A13825">
        <v>19104</v>
      </c>
      <c r="B13825" t="s">
        <v>25262</v>
      </c>
    </row>
    <row r="13826" spans="1:2">
      <c r="A13826">
        <v>19105</v>
      </c>
      <c r="B13826" t="s">
        <v>25263</v>
      </c>
    </row>
    <row r="13827" spans="1:2">
      <c r="A13827">
        <v>19106</v>
      </c>
      <c r="B13827" t="s">
        <v>25264</v>
      </c>
    </row>
    <row r="13828" spans="1:2">
      <c r="A13828">
        <v>19107</v>
      </c>
      <c r="B13828">
        <v>2230</v>
      </c>
    </row>
    <row r="13829" spans="1:2">
      <c r="A13829">
        <v>19108</v>
      </c>
      <c r="B13829" t="s">
        <v>25265</v>
      </c>
    </row>
    <row r="13830" spans="1:2">
      <c r="A13830">
        <v>19109</v>
      </c>
      <c r="B13830" t="s">
        <v>25266</v>
      </c>
    </row>
    <row r="13831" spans="1:2">
      <c r="A13831">
        <v>19110</v>
      </c>
      <c r="B13831" t="s">
        <v>25267</v>
      </c>
    </row>
    <row r="13832" spans="1:2">
      <c r="A13832">
        <v>19111</v>
      </c>
      <c r="B13832" t="s">
        <v>25268</v>
      </c>
    </row>
    <row r="13833" spans="1:2">
      <c r="A13833">
        <v>19112</v>
      </c>
      <c r="B13833" t="s">
        <v>25269</v>
      </c>
    </row>
    <row r="13834" spans="1:2">
      <c r="A13834">
        <v>19113</v>
      </c>
      <c r="B13834" t="s">
        <v>25270</v>
      </c>
    </row>
    <row r="13835" spans="1:2">
      <c r="A13835">
        <v>19114</v>
      </c>
      <c r="B13835" t="s">
        <v>25271</v>
      </c>
    </row>
    <row r="13836" spans="1:2">
      <c r="A13836">
        <v>19115</v>
      </c>
      <c r="B13836" t="s">
        <v>25272</v>
      </c>
    </row>
    <row r="13837" spans="1:2">
      <c r="A13837">
        <v>19116</v>
      </c>
      <c r="B13837" t="s">
        <v>25273</v>
      </c>
    </row>
    <row r="13838" spans="1:2">
      <c r="A13838">
        <v>19117</v>
      </c>
      <c r="B13838" t="s">
        <v>25274</v>
      </c>
    </row>
    <row r="13839" spans="1:2">
      <c r="A13839">
        <v>19118</v>
      </c>
      <c r="B13839" t="s">
        <v>25275</v>
      </c>
    </row>
    <row r="13840" spans="1:2">
      <c r="A13840">
        <v>19119</v>
      </c>
      <c r="B13840" t="s">
        <v>25276</v>
      </c>
    </row>
    <row r="13841" spans="1:2">
      <c r="A13841">
        <v>19120</v>
      </c>
      <c r="B13841" t="s">
        <v>25277</v>
      </c>
    </row>
    <row r="13842" spans="1:2">
      <c r="A13842">
        <v>19121</v>
      </c>
      <c r="B13842" t="s">
        <v>25278</v>
      </c>
    </row>
    <row r="13843" spans="1:2">
      <c r="A13843">
        <v>19122</v>
      </c>
      <c r="B13843" t="s">
        <v>25279</v>
      </c>
    </row>
    <row r="13844" spans="1:2">
      <c r="A13844">
        <v>19123</v>
      </c>
      <c r="B13844" t="s">
        <v>25280</v>
      </c>
    </row>
    <row r="13845" spans="1:2">
      <c r="A13845">
        <v>19124</v>
      </c>
      <c r="B13845" t="s">
        <v>25281</v>
      </c>
    </row>
    <row r="13846" spans="1:2">
      <c r="A13846">
        <v>19125</v>
      </c>
      <c r="B13846" t="s">
        <v>25282</v>
      </c>
    </row>
    <row r="13847" spans="1:2">
      <c r="A13847">
        <v>19126</v>
      </c>
      <c r="B13847" t="s">
        <v>25283</v>
      </c>
    </row>
    <row r="13848" spans="1:2">
      <c r="A13848">
        <v>19127</v>
      </c>
      <c r="B13848" t="s">
        <v>25284</v>
      </c>
    </row>
    <row r="13849" spans="1:2">
      <c r="A13849">
        <v>19128</v>
      </c>
      <c r="B13849" t="s">
        <v>25285</v>
      </c>
    </row>
    <row r="13850" spans="1:2">
      <c r="A13850">
        <v>19129</v>
      </c>
      <c r="B13850" t="s">
        <v>25286</v>
      </c>
    </row>
    <row r="13851" spans="1:2">
      <c r="A13851">
        <v>19130</v>
      </c>
      <c r="B13851" t="s">
        <v>25287</v>
      </c>
    </row>
    <row r="13852" spans="1:2">
      <c r="A13852">
        <v>19131</v>
      </c>
      <c r="B13852" t="s">
        <v>25288</v>
      </c>
    </row>
    <row r="13853" spans="1:2">
      <c r="A13853">
        <v>19132</v>
      </c>
      <c r="B13853" t="s">
        <v>25289</v>
      </c>
    </row>
    <row r="13854" spans="1:2">
      <c r="A13854">
        <v>19133</v>
      </c>
      <c r="B13854" t="s">
        <v>25290</v>
      </c>
    </row>
    <row r="13855" spans="1:2">
      <c r="A13855">
        <v>19134</v>
      </c>
      <c r="B13855" t="s">
        <v>25291</v>
      </c>
    </row>
    <row r="13856" spans="1:2">
      <c r="A13856">
        <v>19135</v>
      </c>
      <c r="B13856" t="s">
        <v>25292</v>
      </c>
    </row>
    <row r="13857" spans="1:2">
      <c r="A13857">
        <v>19136</v>
      </c>
      <c r="B13857" t="s">
        <v>25293</v>
      </c>
    </row>
    <row r="13858" spans="1:2">
      <c r="A13858">
        <v>19137</v>
      </c>
      <c r="B13858" t="s">
        <v>25294</v>
      </c>
    </row>
    <row r="13859" spans="1:2">
      <c r="A13859">
        <v>19138</v>
      </c>
      <c r="B13859" t="s">
        <v>25295</v>
      </c>
    </row>
    <row r="13860" spans="1:2">
      <c r="A13860">
        <v>19139</v>
      </c>
      <c r="B13860" t="s">
        <v>25296</v>
      </c>
    </row>
    <row r="13861" spans="1:2">
      <c r="A13861">
        <v>19140</v>
      </c>
      <c r="B13861" t="s">
        <v>25297</v>
      </c>
    </row>
    <row r="13862" spans="1:2">
      <c r="A13862">
        <v>19141</v>
      </c>
      <c r="B13862" t="s">
        <v>25298</v>
      </c>
    </row>
    <row r="13863" spans="1:2">
      <c r="A13863">
        <v>19142</v>
      </c>
      <c r="B13863" t="s">
        <v>25299</v>
      </c>
    </row>
    <row r="13864" spans="1:2">
      <c r="A13864">
        <v>19143</v>
      </c>
      <c r="B13864" t="s">
        <v>25300</v>
      </c>
    </row>
    <row r="13865" spans="1:2">
      <c r="A13865">
        <v>19144</v>
      </c>
      <c r="B13865" t="s">
        <v>25301</v>
      </c>
    </row>
    <row r="13866" spans="1:2">
      <c r="A13866">
        <v>19145</v>
      </c>
      <c r="B13866" t="s">
        <v>1143</v>
      </c>
    </row>
    <row r="13867" spans="1:2">
      <c r="A13867">
        <v>19146</v>
      </c>
      <c r="B13867" t="s">
        <v>25302</v>
      </c>
    </row>
    <row r="13868" spans="1:2">
      <c r="A13868">
        <v>19147</v>
      </c>
      <c r="B13868" t="s">
        <v>25303</v>
      </c>
    </row>
    <row r="13869" spans="1:2">
      <c r="A13869">
        <v>19148</v>
      </c>
      <c r="B13869" t="s">
        <v>25304</v>
      </c>
    </row>
    <row r="13870" spans="1:2">
      <c r="A13870">
        <v>19149</v>
      </c>
      <c r="B13870" t="s">
        <v>25305</v>
      </c>
    </row>
    <row r="13871" spans="1:2">
      <c r="A13871">
        <v>19150</v>
      </c>
      <c r="B13871" t="s">
        <v>25306</v>
      </c>
    </row>
    <row r="13872" spans="1:2">
      <c r="A13872">
        <v>19151</v>
      </c>
      <c r="B13872" t="s">
        <v>25307</v>
      </c>
    </row>
    <row r="13873" spans="1:2">
      <c r="A13873">
        <v>19152</v>
      </c>
      <c r="B13873" t="s">
        <v>25308</v>
      </c>
    </row>
    <row r="13874" spans="1:2">
      <c r="A13874">
        <v>19153</v>
      </c>
      <c r="B13874" t="s">
        <v>25309</v>
      </c>
    </row>
    <row r="13875" spans="1:2">
      <c r="A13875">
        <v>19154</v>
      </c>
      <c r="B13875" t="s">
        <v>25310</v>
      </c>
    </row>
    <row r="13876" spans="1:2">
      <c r="A13876">
        <v>19155</v>
      </c>
      <c r="B13876" t="s">
        <v>25311</v>
      </c>
    </row>
    <row r="13877" spans="1:2">
      <c r="A13877">
        <v>19156</v>
      </c>
      <c r="B13877" t="s">
        <v>25312</v>
      </c>
    </row>
    <row r="13878" spans="1:2">
      <c r="A13878">
        <v>19157</v>
      </c>
      <c r="B13878" t="s">
        <v>25313</v>
      </c>
    </row>
    <row r="13879" spans="1:2">
      <c r="A13879">
        <v>19158</v>
      </c>
      <c r="B13879" t="s">
        <v>25314</v>
      </c>
    </row>
    <row r="13880" spans="1:2">
      <c r="A13880">
        <v>19159</v>
      </c>
      <c r="B13880" t="s">
        <v>25315</v>
      </c>
    </row>
    <row r="13881" spans="1:2">
      <c r="A13881">
        <v>19160</v>
      </c>
      <c r="B13881" t="s">
        <v>25316</v>
      </c>
    </row>
    <row r="13882" spans="1:2">
      <c r="A13882">
        <v>19161</v>
      </c>
      <c r="B13882">
        <v>1805</v>
      </c>
    </row>
    <row r="13883" spans="1:2">
      <c r="A13883">
        <v>19162</v>
      </c>
      <c r="B13883" t="s">
        <v>25317</v>
      </c>
    </row>
    <row r="13884" spans="1:2">
      <c r="A13884">
        <v>19163</v>
      </c>
      <c r="B13884" t="s">
        <v>25318</v>
      </c>
    </row>
    <row r="13885" spans="1:2">
      <c r="A13885">
        <v>19164</v>
      </c>
      <c r="B13885" t="s">
        <v>25319</v>
      </c>
    </row>
    <row r="13886" spans="1:2">
      <c r="A13886">
        <v>19165</v>
      </c>
      <c r="B13886" t="s">
        <v>25320</v>
      </c>
    </row>
    <row r="13887" spans="1:2">
      <c r="A13887">
        <v>19166</v>
      </c>
      <c r="B13887" t="s">
        <v>25321</v>
      </c>
    </row>
    <row r="13888" spans="1:2">
      <c r="A13888">
        <v>19167</v>
      </c>
      <c r="B13888" t="s">
        <v>25322</v>
      </c>
    </row>
    <row r="13889" spans="1:2">
      <c r="A13889">
        <v>19168</v>
      </c>
      <c r="B13889" t="s">
        <v>25323</v>
      </c>
    </row>
    <row r="13890" spans="1:2">
      <c r="A13890">
        <v>19169</v>
      </c>
      <c r="B13890" t="s">
        <v>415</v>
      </c>
    </row>
    <row r="13891" spans="1:2">
      <c r="A13891">
        <v>19170</v>
      </c>
      <c r="B13891" t="s">
        <v>25324</v>
      </c>
    </row>
    <row r="13892" spans="1:2">
      <c r="A13892">
        <v>19171</v>
      </c>
      <c r="B13892" t="s">
        <v>25325</v>
      </c>
    </row>
    <row r="13893" spans="1:2">
      <c r="A13893">
        <v>19172</v>
      </c>
      <c r="B13893" t="s">
        <v>25326</v>
      </c>
    </row>
    <row r="13894" spans="1:2">
      <c r="A13894">
        <v>19173</v>
      </c>
      <c r="B13894" t="s">
        <v>25327</v>
      </c>
    </row>
    <row r="13895" spans="1:2">
      <c r="A13895">
        <v>19174</v>
      </c>
      <c r="B13895" t="s">
        <v>25328</v>
      </c>
    </row>
    <row r="13896" spans="1:2">
      <c r="A13896">
        <v>19175</v>
      </c>
      <c r="B13896" t="s">
        <v>25329</v>
      </c>
    </row>
    <row r="13897" spans="1:2">
      <c r="A13897">
        <v>19176</v>
      </c>
      <c r="B13897" t="s">
        <v>25330</v>
      </c>
    </row>
    <row r="13898" spans="1:2">
      <c r="A13898">
        <v>19177</v>
      </c>
      <c r="B13898" t="s">
        <v>25331</v>
      </c>
    </row>
    <row r="13899" spans="1:2">
      <c r="A13899">
        <v>19178</v>
      </c>
      <c r="B13899" t="s">
        <v>25332</v>
      </c>
    </row>
    <row r="13900" spans="1:2">
      <c r="A13900">
        <v>19179</v>
      </c>
      <c r="B13900" t="s">
        <v>25333</v>
      </c>
    </row>
    <row r="13901" spans="1:2">
      <c r="A13901">
        <v>19180</v>
      </c>
      <c r="B13901" t="s">
        <v>25334</v>
      </c>
    </row>
    <row r="13902" spans="1:2">
      <c r="A13902">
        <v>19181</v>
      </c>
      <c r="B13902" t="s">
        <v>25335</v>
      </c>
    </row>
    <row r="13903" spans="1:2">
      <c r="A13903">
        <v>19182</v>
      </c>
      <c r="B13903">
        <v>1635</v>
      </c>
    </row>
    <row r="13904" spans="1:2">
      <c r="A13904">
        <v>19183</v>
      </c>
      <c r="B13904" t="s">
        <v>25336</v>
      </c>
    </row>
    <row r="13905" spans="1:2">
      <c r="A13905">
        <v>19184</v>
      </c>
      <c r="B13905" t="s">
        <v>25337</v>
      </c>
    </row>
    <row r="13906" spans="1:2">
      <c r="A13906">
        <v>19185</v>
      </c>
      <c r="B13906" t="s">
        <v>25338</v>
      </c>
    </row>
    <row r="13907" spans="1:2">
      <c r="A13907">
        <v>19186</v>
      </c>
      <c r="B13907" t="s">
        <v>25339</v>
      </c>
    </row>
    <row r="13908" spans="1:2">
      <c r="A13908">
        <v>19187</v>
      </c>
      <c r="B13908" t="s">
        <v>25340</v>
      </c>
    </row>
    <row r="13909" spans="1:2">
      <c r="A13909">
        <v>19188</v>
      </c>
      <c r="B13909" t="s">
        <v>212</v>
      </c>
    </row>
    <row r="13910" spans="1:2">
      <c r="A13910">
        <v>19189</v>
      </c>
      <c r="B13910" t="s">
        <v>25341</v>
      </c>
    </row>
    <row r="13911" spans="1:2">
      <c r="A13911">
        <v>19190</v>
      </c>
      <c r="B13911" t="s">
        <v>25342</v>
      </c>
    </row>
    <row r="13912" spans="1:2">
      <c r="A13912">
        <v>19191</v>
      </c>
      <c r="B13912" t="s">
        <v>25343</v>
      </c>
    </row>
    <row r="13913" spans="1:2">
      <c r="A13913">
        <v>19192</v>
      </c>
      <c r="B13913" t="s">
        <v>25344</v>
      </c>
    </row>
    <row r="13914" spans="1:2">
      <c r="A13914">
        <v>19193</v>
      </c>
      <c r="B13914" t="s">
        <v>25345</v>
      </c>
    </row>
    <row r="13915" spans="1:2">
      <c r="A13915">
        <v>19194</v>
      </c>
      <c r="B13915" t="s">
        <v>25346</v>
      </c>
    </row>
    <row r="13916" spans="1:2">
      <c r="A13916">
        <v>19195</v>
      </c>
      <c r="B13916" t="s">
        <v>25347</v>
      </c>
    </row>
    <row r="13917" spans="1:2">
      <c r="A13917">
        <v>19196</v>
      </c>
      <c r="B13917" t="s">
        <v>25348</v>
      </c>
    </row>
    <row r="13918" spans="1:2">
      <c r="A13918">
        <v>19197</v>
      </c>
      <c r="B13918" t="s">
        <v>25349</v>
      </c>
    </row>
    <row r="13919" spans="1:2">
      <c r="A13919">
        <v>19198</v>
      </c>
      <c r="B13919" t="s">
        <v>25350</v>
      </c>
    </row>
    <row r="13920" spans="1:2">
      <c r="A13920">
        <v>19199</v>
      </c>
      <c r="B13920" t="s">
        <v>25351</v>
      </c>
    </row>
    <row r="13921" spans="1:2">
      <c r="A13921">
        <v>19200</v>
      </c>
      <c r="B13921" t="s">
        <v>25352</v>
      </c>
    </row>
    <row r="13922" spans="1:2">
      <c r="A13922">
        <v>19201</v>
      </c>
      <c r="B13922" t="s">
        <v>25353</v>
      </c>
    </row>
    <row r="13923" spans="1:2">
      <c r="A13923">
        <v>19202</v>
      </c>
      <c r="B13923" t="s">
        <v>25354</v>
      </c>
    </row>
    <row r="13924" spans="1:2">
      <c r="A13924">
        <v>19203</v>
      </c>
      <c r="B13924" t="s">
        <v>25355</v>
      </c>
    </row>
    <row r="13925" spans="1:2">
      <c r="A13925">
        <v>19204</v>
      </c>
      <c r="B13925" t="s">
        <v>25356</v>
      </c>
    </row>
    <row r="13926" spans="1:2">
      <c r="A13926">
        <v>19205</v>
      </c>
      <c r="B13926" t="s">
        <v>25357</v>
      </c>
    </row>
    <row r="13927" spans="1:2">
      <c r="A13927">
        <v>19206</v>
      </c>
      <c r="B13927" t="s">
        <v>25358</v>
      </c>
    </row>
    <row r="13928" spans="1:2">
      <c r="A13928">
        <v>19207</v>
      </c>
      <c r="B13928" t="s">
        <v>25359</v>
      </c>
    </row>
    <row r="13929" spans="1:2">
      <c r="A13929">
        <v>19208</v>
      </c>
      <c r="B13929">
        <v>858</v>
      </c>
    </row>
    <row r="13930" spans="1:2">
      <c r="A13930">
        <v>19209</v>
      </c>
      <c r="B13930">
        <v>612</v>
      </c>
    </row>
    <row r="13931" spans="1:2">
      <c r="A13931">
        <v>19210</v>
      </c>
      <c r="B13931" t="s">
        <v>25360</v>
      </c>
    </row>
    <row r="13932" spans="1:2">
      <c r="A13932">
        <v>19211</v>
      </c>
      <c r="B13932" t="s">
        <v>25361</v>
      </c>
    </row>
    <row r="13933" spans="1:2">
      <c r="A13933">
        <v>19212</v>
      </c>
      <c r="B13933" t="s">
        <v>25362</v>
      </c>
    </row>
    <row r="13934" spans="1:2">
      <c r="A13934">
        <v>19213</v>
      </c>
      <c r="B13934" t="s">
        <v>25363</v>
      </c>
    </row>
    <row r="13935" spans="1:2">
      <c r="A13935">
        <v>19214</v>
      </c>
      <c r="B13935" t="s">
        <v>25364</v>
      </c>
    </row>
    <row r="13936" spans="1:2">
      <c r="A13936">
        <v>19215</v>
      </c>
      <c r="B13936" t="s">
        <v>25365</v>
      </c>
    </row>
    <row r="13937" spans="1:2">
      <c r="A13937">
        <v>19216</v>
      </c>
      <c r="B13937" t="s">
        <v>25366</v>
      </c>
    </row>
    <row r="13938" spans="1:2">
      <c r="A13938">
        <v>19217</v>
      </c>
      <c r="B13938" t="s">
        <v>25367</v>
      </c>
    </row>
    <row r="13939" spans="1:2">
      <c r="A13939">
        <v>19218</v>
      </c>
      <c r="B13939">
        <v>928</v>
      </c>
    </row>
    <row r="13940" spans="1:2">
      <c r="A13940">
        <v>19219</v>
      </c>
      <c r="B13940" t="s">
        <v>25368</v>
      </c>
    </row>
    <row r="13941" spans="1:2">
      <c r="A13941">
        <v>19220</v>
      </c>
      <c r="B13941" t="s">
        <v>25369</v>
      </c>
    </row>
    <row r="13942" spans="1:2">
      <c r="A13942">
        <v>19221</v>
      </c>
      <c r="B13942">
        <v>1614</v>
      </c>
    </row>
    <row r="13943" spans="1:2">
      <c r="A13943">
        <v>19222</v>
      </c>
      <c r="B13943" t="s">
        <v>25370</v>
      </c>
    </row>
    <row r="13944" spans="1:2">
      <c r="A13944">
        <v>19223</v>
      </c>
      <c r="B13944" t="s">
        <v>25371</v>
      </c>
    </row>
    <row r="13945" spans="1:2">
      <c r="A13945">
        <v>19224</v>
      </c>
      <c r="B13945" t="s">
        <v>25372</v>
      </c>
    </row>
    <row r="13946" spans="1:2">
      <c r="A13946">
        <v>19225</v>
      </c>
      <c r="B13946" t="s">
        <v>25373</v>
      </c>
    </row>
    <row r="13947" spans="1:2">
      <c r="A13947">
        <v>19226</v>
      </c>
      <c r="B13947" t="s">
        <v>25374</v>
      </c>
    </row>
    <row r="13948" spans="1:2">
      <c r="A13948">
        <v>19227</v>
      </c>
      <c r="B13948" t="s">
        <v>25375</v>
      </c>
    </row>
    <row r="13949" spans="1:2">
      <c r="A13949">
        <v>19228</v>
      </c>
      <c r="B13949">
        <v>1057</v>
      </c>
    </row>
    <row r="13950" spans="1:2">
      <c r="A13950">
        <v>19229</v>
      </c>
      <c r="B13950" t="s">
        <v>25376</v>
      </c>
    </row>
    <row r="13951" spans="1:2">
      <c r="A13951">
        <v>19230</v>
      </c>
      <c r="B13951" t="s">
        <v>25377</v>
      </c>
    </row>
    <row r="13952" spans="1:2">
      <c r="A13952">
        <v>19231</v>
      </c>
      <c r="B13952" t="s">
        <v>25378</v>
      </c>
    </row>
    <row r="13953" spans="1:2">
      <c r="A13953">
        <v>19232</v>
      </c>
      <c r="B13953" t="s">
        <v>25379</v>
      </c>
    </row>
    <row r="13954" spans="1:2">
      <c r="A13954">
        <v>19233</v>
      </c>
      <c r="B13954" t="s">
        <v>25380</v>
      </c>
    </row>
    <row r="13955" spans="1:2">
      <c r="A13955">
        <v>19234</v>
      </c>
      <c r="B13955">
        <v>1728</v>
      </c>
    </row>
    <row r="13956" spans="1:2">
      <c r="A13956">
        <v>19235</v>
      </c>
      <c r="B13956" t="s">
        <v>25381</v>
      </c>
    </row>
    <row r="13957" spans="1:2">
      <c r="A13957">
        <v>19236</v>
      </c>
      <c r="B13957" t="s">
        <v>25382</v>
      </c>
    </row>
    <row r="13958" spans="1:2">
      <c r="A13958">
        <v>19237</v>
      </c>
      <c r="B13958" t="s">
        <v>25383</v>
      </c>
    </row>
    <row r="13959" spans="1:2">
      <c r="A13959">
        <v>19238</v>
      </c>
      <c r="B13959" t="s">
        <v>25384</v>
      </c>
    </row>
    <row r="13960" spans="1:2">
      <c r="A13960">
        <v>19239</v>
      </c>
      <c r="B13960" t="s">
        <v>25385</v>
      </c>
    </row>
    <row r="13961" spans="1:2">
      <c r="A13961">
        <v>19240</v>
      </c>
      <c r="B13961" t="s">
        <v>25386</v>
      </c>
    </row>
    <row r="13962" spans="1:2">
      <c r="A13962">
        <v>19241</v>
      </c>
      <c r="B13962">
        <v>1616</v>
      </c>
    </row>
    <row r="13963" spans="1:2">
      <c r="A13963">
        <v>19242</v>
      </c>
      <c r="B13963" t="s">
        <v>25387</v>
      </c>
    </row>
    <row r="13964" spans="1:2">
      <c r="A13964">
        <v>19243</v>
      </c>
      <c r="B13964" t="s">
        <v>25388</v>
      </c>
    </row>
    <row r="13965" spans="1:2">
      <c r="A13965">
        <v>19244</v>
      </c>
      <c r="B13965" t="s">
        <v>25389</v>
      </c>
    </row>
    <row r="13966" spans="1:2">
      <c r="A13966">
        <v>19245</v>
      </c>
      <c r="B13966" t="s">
        <v>25390</v>
      </c>
    </row>
    <row r="13967" spans="1:2">
      <c r="A13967">
        <v>19246</v>
      </c>
      <c r="B13967" t="s">
        <v>1005</v>
      </c>
    </row>
    <row r="13968" spans="1:2">
      <c r="A13968">
        <v>19247</v>
      </c>
      <c r="B13968" t="s">
        <v>25391</v>
      </c>
    </row>
    <row r="13969" spans="1:2">
      <c r="A13969">
        <v>19248</v>
      </c>
      <c r="B13969" t="s">
        <v>25392</v>
      </c>
    </row>
    <row r="13970" spans="1:2">
      <c r="A13970">
        <v>19249</v>
      </c>
      <c r="B13970" t="s">
        <v>25393</v>
      </c>
    </row>
    <row r="13971" spans="1:2">
      <c r="A13971">
        <v>19250</v>
      </c>
      <c r="B13971" t="s">
        <v>25394</v>
      </c>
    </row>
    <row r="13972" spans="1:2">
      <c r="A13972">
        <v>19251</v>
      </c>
      <c r="B13972" t="s">
        <v>25395</v>
      </c>
    </row>
    <row r="13973" spans="1:2">
      <c r="A13973">
        <v>19252</v>
      </c>
      <c r="B13973" t="s">
        <v>25396</v>
      </c>
    </row>
    <row r="13974" spans="1:2">
      <c r="A13974">
        <v>19253</v>
      </c>
      <c r="B13974" t="s">
        <v>25397</v>
      </c>
    </row>
    <row r="13975" spans="1:2">
      <c r="A13975">
        <v>19254</v>
      </c>
      <c r="B13975" t="s">
        <v>25398</v>
      </c>
    </row>
    <row r="13976" spans="1:2">
      <c r="A13976">
        <v>19255</v>
      </c>
      <c r="B13976" t="s">
        <v>25399</v>
      </c>
    </row>
    <row r="13977" spans="1:2">
      <c r="A13977">
        <v>19256</v>
      </c>
      <c r="B13977" t="s">
        <v>25400</v>
      </c>
    </row>
    <row r="13978" spans="1:2">
      <c r="A13978">
        <v>19257</v>
      </c>
      <c r="B13978" t="s">
        <v>25401</v>
      </c>
    </row>
    <row r="13979" spans="1:2">
      <c r="A13979">
        <v>19258</v>
      </c>
      <c r="B13979" t="s">
        <v>25402</v>
      </c>
    </row>
    <row r="13980" spans="1:2">
      <c r="A13980">
        <v>19259</v>
      </c>
      <c r="B13980" t="s">
        <v>25403</v>
      </c>
    </row>
    <row r="13981" spans="1:2">
      <c r="A13981">
        <v>19260</v>
      </c>
      <c r="B13981" s="2">
        <v>41354</v>
      </c>
    </row>
    <row r="13982" spans="1:2">
      <c r="A13982">
        <v>19261</v>
      </c>
      <c r="B13982" t="s">
        <v>25404</v>
      </c>
    </row>
    <row r="13983" spans="1:2">
      <c r="A13983">
        <v>19262</v>
      </c>
      <c r="B13983" t="s">
        <v>25405</v>
      </c>
    </row>
    <row r="13984" spans="1:2">
      <c r="A13984">
        <v>19263</v>
      </c>
      <c r="B13984" t="s">
        <v>25406</v>
      </c>
    </row>
    <row r="13985" spans="1:2">
      <c r="A13985">
        <v>19264</v>
      </c>
      <c r="B13985" t="s">
        <v>673</v>
      </c>
    </row>
    <row r="13986" spans="1:2">
      <c r="A13986">
        <v>19265</v>
      </c>
      <c r="B13986">
        <v>1544</v>
      </c>
    </row>
    <row r="13987" spans="1:2">
      <c r="A13987">
        <v>19266</v>
      </c>
      <c r="B13987" t="s">
        <v>25407</v>
      </c>
    </row>
    <row r="13988" spans="1:2">
      <c r="A13988">
        <v>19267</v>
      </c>
      <c r="B13988" t="s">
        <v>25408</v>
      </c>
    </row>
    <row r="13989" spans="1:2">
      <c r="A13989">
        <v>19268</v>
      </c>
      <c r="B13989" t="s">
        <v>25409</v>
      </c>
    </row>
    <row r="13990" spans="1:2">
      <c r="A13990">
        <v>19269</v>
      </c>
      <c r="B13990" t="s">
        <v>25410</v>
      </c>
    </row>
    <row r="13991" spans="1:2">
      <c r="A13991">
        <v>19270</v>
      </c>
      <c r="B13991" t="s">
        <v>25411</v>
      </c>
    </row>
    <row r="13992" spans="1:2">
      <c r="A13992">
        <v>19271</v>
      </c>
      <c r="B13992" t="s">
        <v>25412</v>
      </c>
    </row>
    <row r="13993" spans="1:2">
      <c r="A13993">
        <v>19272</v>
      </c>
      <c r="B13993" t="s">
        <v>25413</v>
      </c>
    </row>
    <row r="13994" spans="1:2">
      <c r="A13994">
        <v>19273</v>
      </c>
      <c r="B13994" t="s">
        <v>1090</v>
      </c>
    </row>
    <row r="13995" spans="1:2">
      <c r="A13995">
        <v>19274</v>
      </c>
      <c r="B13995" t="s">
        <v>25414</v>
      </c>
    </row>
    <row r="13996" spans="1:2">
      <c r="A13996">
        <v>19275</v>
      </c>
      <c r="B13996" t="s">
        <v>25415</v>
      </c>
    </row>
    <row r="13997" spans="1:2">
      <c r="A13997">
        <v>19276</v>
      </c>
      <c r="B13997" t="s">
        <v>25416</v>
      </c>
    </row>
    <row r="13998" spans="1:2">
      <c r="A13998">
        <v>19277</v>
      </c>
      <c r="B13998" t="s">
        <v>25417</v>
      </c>
    </row>
    <row r="13999" spans="1:2">
      <c r="A13999">
        <v>19278</v>
      </c>
      <c r="B13999" t="s">
        <v>25418</v>
      </c>
    </row>
    <row r="14000" spans="1:2">
      <c r="A14000">
        <v>19279</v>
      </c>
      <c r="B14000" t="s">
        <v>25419</v>
      </c>
    </row>
    <row r="14001" spans="1:2">
      <c r="A14001">
        <v>19280</v>
      </c>
      <c r="B14001" t="s">
        <v>25420</v>
      </c>
    </row>
    <row r="14002" spans="1:2">
      <c r="A14002">
        <v>19281</v>
      </c>
      <c r="B14002" t="s">
        <v>25421</v>
      </c>
    </row>
    <row r="14003" spans="1:2">
      <c r="A14003">
        <v>19282</v>
      </c>
      <c r="B14003" t="s">
        <v>25422</v>
      </c>
    </row>
    <row r="14004" spans="1:2">
      <c r="A14004">
        <v>19283</v>
      </c>
      <c r="B14004" t="s">
        <v>25423</v>
      </c>
    </row>
    <row r="14005" spans="1:2">
      <c r="A14005">
        <v>19284</v>
      </c>
      <c r="B14005" t="s">
        <v>25424</v>
      </c>
    </row>
    <row r="14006" spans="1:2">
      <c r="A14006">
        <v>19285</v>
      </c>
      <c r="B14006" t="s">
        <v>25425</v>
      </c>
    </row>
    <row r="14007" spans="1:2">
      <c r="A14007">
        <v>19286</v>
      </c>
      <c r="B14007" t="s">
        <v>25426</v>
      </c>
    </row>
    <row r="14008" spans="1:2">
      <c r="A14008">
        <v>19287</v>
      </c>
      <c r="B14008" t="s">
        <v>25427</v>
      </c>
    </row>
    <row r="14009" spans="1:2">
      <c r="A14009">
        <v>19288</v>
      </c>
      <c r="B14009">
        <v>634</v>
      </c>
    </row>
    <row r="14010" spans="1:2">
      <c r="A14010">
        <v>19289</v>
      </c>
      <c r="B14010" t="s">
        <v>25428</v>
      </c>
    </row>
    <row r="14011" spans="1:2">
      <c r="A14011">
        <v>19290</v>
      </c>
      <c r="B14011" t="s">
        <v>25429</v>
      </c>
    </row>
    <row r="14012" spans="1:2">
      <c r="A14012">
        <v>19291</v>
      </c>
      <c r="B14012" t="s">
        <v>25430</v>
      </c>
    </row>
    <row r="14013" spans="1:2">
      <c r="A14013">
        <v>19292</v>
      </c>
      <c r="B14013" t="s">
        <v>25431</v>
      </c>
    </row>
    <row r="14014" spans="1:2">
      <c r="A14014">
        <v>19293</v>
      </c>
      <c r="B14014">
        <v>1452</v>
      </c>
    </row>
    <row r="14015" spans="1:2">
      <c r="A14015">
        <v>19294</v>
      </c>
      <c r="B14015" t="s">
        <v>25432</v>
      </c>
    </row>
    <row r="14016" spans="1:2">
      <c r="A14016">
        <v>19295</v>
      </c>
      <c r="B14016" t="s">
        <v>25433</v>
      </c>
    </row>
    <row r="14017" spans="1:2">
      <c r="A14017">
        <v>19296</v>
      </c>
      <c r="B14017">
        <v>12</v>
      </c>
    </row>
    <row r="14018" spans="1:2">
      <c r="A14018">
        <v>19297</v>
      </c>
      <c r="B14018" t="s">
        <v>25434</v>
      </c>
    </row>
    <row r="14019" spans="1:2">
      <c r="A14019">
        <v>19298</v>
      </c>
      <c r="B14019" t="s">
        <v>25435</v>
      </c>
    </row>
    <row r="14020" spans="1:2">
      <c r="A14020">
        <v>19299</v>
      </c>
      <c r="B14020" t="s">
        <v>25436</v>
      </c>
    </row>
    <row r="14021" spans="1:2">
      <c r="A14021">
        <v>19300</v>
      </c>
      <c r="B14021" t="s">
        <v>25437</v>
      </c>
    </row>
    <row r="14022" spans="1:2">
      <c r="A14022">
        <v>19301</v>
      </c>
      <c r="B14022">
        <v>660</v>
      </c>
    </row>
    <row r="14023" spans="1:2">
      <c r="A14023">
        <v>19302</v>
      </c>
      <c r="B14023" t="s">
        <v>25438</v>
      </c>
    </row>
    <row r="14024" spans="1:2">
      <c r="A14024">
        <v>19303</v>
      </c>
      <c r="B14024" t="s">
        <v>25439</v>
      </c>
    </row>
    <row r="14025" spans="1:2">
      <c r="A14025">
        <v>19304</v>
      </c>
      <c r="B14025" t="s">
        <v>25440</v>
      </c>
    </row>
    <row r="14026" spans="1:2">
      <c r="A14026">
        <v>19305</v>
      </c>
      <c r="B14026" t="s">
        <v>25441</v>
      </c>
    </row>
    <row r="14027" spans="1:2">
      <c r="A14027">
        <v>19306</v>
      </c>
      <c r="B14027" s="2">
        <v>41363</v>
      </c>
    </row>
    <row r="14028" spans="1:2">
      <c r="A14028">
        <v>19307</v>
      </c>
      <c r="B14028" t="s">
        <v>25442</v>
      </c>
    </row>
    <row r="14029" spans="1:2">
      <c r="A14029">
        <v>19308</v>
      </c>
      <c r="B14029" t="s">
        <v>25443</v>
      </c>
    </row>
    <row r="14030" spans="1:2">
      <c r="A14030">
        <v>19309</v>
      </c>
      <c r="B14030">
        <v>1224</v>
      </c>
    </row>
    <row r="14031" spans="1:2">
      <c r="A14031">
        <v>19310</v>
      </c>
      <c r="B14031" t="s">
        <v>25444</v>
      </c>
    </row>
    <row r="14032" spans="1:2">
      <c r="A14032">
        <v>19311</v>
      </c>
      <c r="B14032" t="s">
        <v>25445</v>
      </c>
    </row>
    <row r="14033" spans="1:2">
      <c r="A14033">
        <v>19312</v>
      </c>
      <c r="B14033" t="s">
        <v>25446</v>
      </c>
    </row>
    <row r="14034" spans="1:2">
      <c r="A14034">
        <v>19313</v>
      </c>
      <c r="B14034" t="s">
        <v>25447</v>
      </c>
    </row>
    <row r="14035" spans="1:2">
      <c r="A14035">
        <v>19314</v>
      </c>
      <c r="B14035" t="s">
        <v>25448</v>
      </c>
    </row>
    <row r="14036" spans="1:2">
      <c r="A14036">
        <v>19315</v>
      </c>
      <c r="B14036" t="s">
        <v>25449</v>
      </c>
    </row>
    <row r="14037" spans="1:2">
      <c r="A14037">
        <v>19316</v>
      </c>
      <c r="B14037" t="s">
        <v>25450</v>
      </c>
    </row>
    <row r="14038" spans="1:2">
      <c r="A14038">
        <v>19317</v>
      </c>
      <c r="B14038" t="s">
        <v>25451</v>
      </c>
    </row>
    <row r="14039" spans="1:2">
      <c r="A14039">
        <v>19318</v>
      </c>
      <c r="B14039" t="s">
        <v>25452</v>
      </c>
    </row>
    <row r="14040" spans="1:2">
      <c r="A14040">
        <v>19319</v>
      </c>
      <c r="B14040" t="s">
        <v>25453</v>
      </c>
    </row>
    <row r="14041" spans="1:2">
      <c r="A14041">
        <v>19320</v>
      </c>
      <c r="B14041">
        <v>500</v>
      </c>
    </row>
    <row r="14042" spans="1:2">
      <c r="A14042">
        <v>19321</v>
      </c>
      <c r="B14042" t="s">
        <v>25454</v>
      </c>
    </row>
    <row r="14043" spans="1:2">
      <c r="A14043">
        <v>19322</v>
      </c>
      <c r="B14043" t="s">
        <v>25455</v>
      </c>
    </row>
    <row r="14044" spans="1:2">
      <c r="A14044">
        <v>19323</v>
      </c>
      <c r="B14044" t="s">
        <v>25456</v>
      </c>
    </row>
    <row r="14045" spans="1:2">
      <c r="A14045">
        <v>19324</v>
      </c>
      <c r="B14045">
        <v>929</v>
      </c>
    </row>
    <row r="14046" spans="1:2">
      <c r="A14046">
        <v>19325</v>
      </c>
      <c r="B14046" t="s">
        <v>25457</v>
      </c>
    </row>
    <row r="14047" spans="1:2">
      <c r="A14047">
        <v>19326</v>
      </c>
      <c r="B14047">
        <v>1702</v>
      </c>
    </row>
    <row r="14048" spans="1:2">
      <c r="A14048">
        <v>19327</v>
      </c>
      <c r="B14048" t="s">
        <v>25458</v>
      </c>
    </row>
    <row r="14049" spans="1:2">
      <c r="A14049">
        <v>19328</v>
      </c>
      <c r="B14049" t="s">
        <v>25459</v>
      </c>
    </row>
    <row r="14050" spans="1:2">
      <c r="A14050">
        <v>19329</v>
      </c>
      <c r="B14050" t="s">
        <v>25460</v>
      </c>
    </row>
    <row r="14051" spans="1:2">
      <c r="A14051">
        <v>19330</v>
      </c>
      <c r="B14051" t="s">
        <v>25461</v>
      </c>
    </row>
    <row r="14052" spans="1:2">
      <c r="A14052">
        <v>19331</v>
      </c>
      <c r="B14052" t="s">
        <v>25462</v>
      </c>
    </row>
    <row r="14053" spans="1:2">
      <c r="A14053">
        <v>19332</v>
      </c>
      <c r="B14053">
        <v>340</v>
      </c>
    </row>
    <row r="14054" spans="1:2">
      <c r="A14054">
        <v>19333</v>
      </c>
      <c r="B14054" t="s">
        <v>25463</v>
      </c>
    </row>
    <row r="14055" spans="1:2">
      <c r="A14055">
        <v>19334</v>
      </c>
      <c r="B14055" t="s">
        <v>25464</v>
      </c>
    </row>
    <row r="14056" spans="1:2">
      <c r="A14056">
        <v>19335</v>
      </c>
      <c r="B14056" t="s">
        <v>25465</v>
      </c>
    </row>
    <row r="14057" spans="1:2">
      <c r="A14057">
        <v>19336</v>
      </c>
      <c r="B14057" t="s">
        <v>25466</v>
      </c>
    </row>
    <row r="14058" spans="1:2">
      <c r="A14058">
        <v>19337</v>
      </c>
      <c r="B14058" t="s">
        <v>25467</v>
      </c>
    </row>
    <row r="14059" spans="1:2">
      <c r="A14059">
        <v>19338</v>
      </c>
      <c r="B14059" t="s">
        <v>25468</v>
      </c>
    </row>
    <row r="14060" spans="1:2">
      <c r="A14060">
        <v>19339</v>
      </c>
      <c r="B14060" t="s">
        <v>25469</v>
      </c>
    </row>
    <row r="14061" spans="1:2">
      <c r="A14061">
        <v>19340</v>
      </c>
      <c r="B14061" t="s">
        <v>25470</v>
      </c>
    </row>
    <row r="14062" spans="1:2">
      <c r="A14062">
        <v>19341</v>
      </c>
      <c r="B14062" t="s">
        <v>25471</v>
      </c>
    </row>
    <row r="14063" spans="1:2">
      <c r="A14063">
        <v>19342</v>
      </c>
      <c r="B14063" t="s">
        <v>25472</v>
      </c>
    </row>
    <row r="14064" spans="1:2">
      <c r="A14064">
        <v>19343</v>
      </c>
      <c r="B14064" t="s">
        <v>25473</v>
      </c>
    </row>
    <row r="14065" spans="1:2">
      <c r="A14065">
        <v>19344</v>
      </c>
      <c r="B14065" t="s">
        <v>25474</v>
      </c>
    </row>
    <row r="14066" spans="1:2">
      <c r="A14066">
        <v>19345</v>
      </c>
      <c r="B14066" t="s">
        <v>25475</v>
      </c>
    </row>
    <row r="14067" spans="1:2">
      <c r="A14067">
        <v>19346</v>
      </c>
      <c r="B14067" t="s">
        <v>25476</v>
      </c>
    </row>
    <row r="14068" spans="1:2">
      <c r="A14068">
        <v>19347</v>
      </c>
      <c r="B14068" t="s">
        <v>25477</v>
      </c>
    </row>
    <row r="14069" spans="1:2">
      <c r="A14069">
        <v>19348</v>
      </c>
      <c r="B14069" t="s">
        <v>25478</v>
      </c>
    </row>
    <row r="14070" spans="1:2">
      <c r="A14070">
        <v>19349</v>
      </c>
      <c r="B14070" t="s">
        <v>25479</v>
      </c>
    </row>
    <row r="14071" spans="1:2">
      <c r="A14071">
        <v>19350</v>
      </c>
      <c r="B14071" t="s">
        <v>25480</v>
      </c>
    </row>
    <row r="14072" spans="1:2">
      <c r="A14072">
        <v>19351</v>
      </c>
      <c r="B14072" t="s">
        <v>25481</v>
      </c>
    </row>
    <row r="14073" spans="1:2">
      <c r="A14073">
        <v>19352</v>
      </c>
      <c r="B14073" t="s">
        <v>25482</v>
      </c>
    </row>
    <row r="14074" spans="1:2">
      <c r="A14074">
        <v>19353</v>
      </c>
      <c r="B14074" t="s">
        <v>25483</v>
      </c>
    </row>
    <row r="14075" spans="1:2">
      <c r="A14075">
        <v>19354</v>
      </c>
      <c r="B14075" t="s">
        <v>25484</v>
      </c>
    </row>
    <row r="14076" spans="1:2">
      <c r="A14076">
        <v>19355</v>
      </c>
      <c r="B14076" t="s">
        <v>25485</v>
      </c>
    </row>
    <row r="14077" spans="1:2">
      <c r="A14077">
        <v>19356</v>
      </c>
      <c r="B14077">
        <v>924</v>
      </c>
    </row>
    <row r="14078" spans="1:2">
      <c r="A14078">
        <v>19357</v>
      </c>
      <c r="B14078">
        <v>1539</v>
      </c>
    </row>
    <row r="14079" spans="1:2">
      <c r="A14079">
        <v>19358</v>
      </c>
      <c r="B14079" t="s">
        <v>25486</v>
      </c>
    </row>
    <row r="14080" spans="1:2">
      <c r="A14080">
        <v>19359</v>
      </c>
      <c r="B14080" t="s">
        <v>25487</v>
      </c>
    </row>
    <row r="14081" spans="1:2">
      <c r="A14081">
        <v>19360</v>
      </c>
      <c r="B14081" t="s">
        <v>25488</v>
      </c>
    </row>
    <row r="14082" spans="1:2">
      <c r="A14082">
        <v>19361</v>
      </c>
      <c r="B14082" t="s">
        <v>25489</v>
      </c>
    </row>
    <row r="14083" spans="1:2">
      <c r="A14083">
        <v>19362</v>
      </c>
      <c r="B14083" t="s">
        <v>25490</v>
      </c>
    </row>
    <row r="14084" spans="1:2">
      <c r="A14084">
        <v>19363</v>
      </c>
      <c r="B14084" t="s">
        <v>25491</v>
      </c>
    </row>
    <row r="14085" spans="1:2">
      <c r="A14085">
        <v>19364</v>
      </c>
      <c r="B14085" t="s">
        <v>25492</v>
      </c>
    </row>
    <row r="14086" spans="1:2">
      <c r="A14086">
        <v>19365</v>
      </c>
      <c r="B14086">
        <v>816</v>
      </c>
    </row>
    <row r="14087" spans="1:2">
      <c r="A14087">
        <v>19366</v>
      </c>
      <c r="B14087" t="s">
        <v>25493</v>
      </c>
    </row>
    <row r="14088" spans="1:2">
      <c r="A14088">
        <v>19367</v>
      </c>
      <c r="B14088" t="s">
        <v>25494</v>
      </c>
    </row>
    <row r="14089" spans="1:2">
      <c r="A14089">
        <v>19368</v>
      </c>
      <c r="B14089" t="s">
        <v>25495</v>
      </c>
    </row>
    <row r="14090" spans="1:2">
      <c r="A14090">
        <v>19369</v>
      </c>
      <c r="B14090" t="s">
        <v>25496</v>
      </c>
    </row>
    <row r="14091" spans="1:2">
      <c r="A14091">
        <v>19370</v>
      </c>
      <c r="B14091" t="s">
        <v>25497</v>
      </c>
    </row>
    <row r="14092" spans="1:2">
      <c r="A14092">
        <v>19371</v>
      </c>
      <c r="B14092" t="s">
        <v>25498</v>
      </c>
    </row>
    <row r="14093" spans="1:2">
      <c r="A14093">
        <v>19372</v>
      </c>
      <c r="B14093" t="s">
        <v>25499</v>
      </c>
    </row>
    <row r="14094" spans="1:2">
      <c r="A14094">
        <v>19373</v>
      </c>
      <c r="B14094" t="s">
        <v>25500</v>
      </c>
    </row>
    <row r="14095" spans="1:2">
      <c r="A14095">
        <v>19374</v>
      </c>
      <c r="B14095" t="s">
        <v>25501</v>
      </c>
    </row>
    <row r="14096" spans="1:2">
      <c r="A14096">
        <v>19375</v>
      </c>
      <c r="B14096" t="s">
        <v>25502</v>
      </c>
    </row>
    <row r="14097" spans="1:2">
      <c r="A14097">
        <v>19376</v>
      </c>
      <c r="B14097" t="s">
        <v>25503</v>
      </c>
    </row>
    <row r="14098" spans="1:2">
      <c r="A14098">
        <v>19377</v>
      </c>
      <c r="B14098" t="s">
        <v>25504</v>
      </c>
    </row>
    <row r="14099" spans="1:2">
      <c r="A14099">
        <v>19378</v>
      </c>
      <c r="B14099" t="s">
        <v>25505</v>
      </c>
    </row>
    <row r="14100" spans="1:2">
      <c r="A14100">
        <v>19379</v>
      </c>
      <c r="B14100" t="s">
        <v>25506</v>
      </c>
    </row>
    <row r="14101" spans="1:2">
      <c r="A14101">
        <v>19380</v>
      </c>
      <c r="B14101" t="s">
        <v>25507</v>
      </c>
    </row>
    <row r="14102" spans="1:2">
      <c r="A14102">
        <v>19381</v>
      </c>
      <c r="B14102" t="s">
        <v>25508</v>
      </c>
    </row>
    <row r="14103" spans="1:2">
      <c r="A14103">
        <v>19382</v>
      </c>
      <c r="B14103" t="s">
        <v>25509</v>
      </c>
    </row>
    <row r="14104" spans="1:2">
      <c r="A14104">
        <v>19383</v>
      </c>
      <c r="B14104" t="s">
        <v>25510</v>
      </c>
    </row>
    <row r="14105" spans="1:2">
      <c r="A14105">
        <v>19384</v>
      </c>
      <c r="B14105" t="s">
        <v>25511</v>
      </c>
    </row>
    <row r="14106" spans="1:2">
      <c r="A14106">
        <v>19385</v>
      </c>
      <c r="B14106" t="s">
        <v>25512</v>
      </c>
    </row>
    <row r="14107" spans="1:2">
      <c r="A14107">
        <v>19386</v>
      </c>
      <c r="B14107">
        <v>1339</v>
      </c>
    </row>
    <row r="14108" spans="1:2">
      <c r="A14108">
        <v>19387</v>
      </c>
      <c r="B14108" t="s">
        <v>25513</v>
      </c>
    </row>
    <row r="14109" spans="1:2">
      <c r="A14109">
        <v>19388</v>
      </c>
      <c r="B14109" t="s">
        <v>25514</v>
      </c>
    </row>
    <row r="14110" spans="1:2">
      <c r="A14110">
        <v>19389</v>
      </c>
      <c r="B14110" t="s">
        <v>25515</v>
      </c>
    </row>
    <row r="14111" spans="1:2">
      <c r="A14111">
        <v>19390</v>
      </c>
      <c r="B14111" t="s">
        <v>25516</v>
      </c>
    </row>
    <row r="14112" spans="1:2">
      <c r="A14112">
        <v>19391</v>
      </c>
      <c r="B14112" t="s">
        <v>25517</v>
      </c>
    </row>
    <row r="14113" spans="1:2">
      <c r="A14113">
        <v>19392</v>
      </c>
      <c r="B14113" t="s">
        <v>25518</v>
      </c>
    </row>
    <row r="14114" spans="1:2">
      <c r="A14114">
        <v>19393</v>
      </c>
      <c r="B14114" t="s">
        <v>25519</v>
      </c>
    </row>
    <row r="14115" spans="1:2">
      <c r="A14115">
        <v>19394</v>
      </c>
      <c r="B14115" t="s">
        <v>25520</v>
      </c>
    </row>
    <row r="14116" spans="1:2">
      <c r="A14116">
        <v>19395</v>
      </c>
      <c r="B14116" t="s">
        <v>173</v>
      </c>
    </row>
    <row r="14117" spans="1:2">
      <c r="A14117">
        <v>19396</v>
      </c>
      <c r="B14117" t="s">
        <v>25521</v>
      </c>
    </row>
    <row r="14118" spans="1:2">
      <c r="A14118">
        <v>19397</v>
      </c>
      <c r="B14118" t="s">
        <v>25522</v>
      </c>
    </row>
    <row r="14119" spans="1:2">
      <c r="A14119">
        <v>19398</v>
      </c>
      <c r="B14119" t="s">
        <v>25523</v>
      </c>
    </row>
    <row r="14120" spans="1:2">
      <c r="A14120">
        <v>19399</v>
      </c>
      <c r="B14120" t="s">
        <v>25524</v>
      </c>
    </row>
    <row r="14121" spans="1:2">
      <c r="A14121">
        <v>19400</v>
      </c>
      <c r="B14121" t="s">
        <v>25525</v>
      </c>
    </row>
    <row r="14122" spans="1:2">
      <c r="A14122">
        <v>19401</v>
      </c>
      <c r="B14122" t="s">
        <v>25526</v>
      </c>
    </row>
    <row r="14123" spans="1:2">
      <c r="A14123">
        <v>19402</v>
      </c>
      <c r="B14123" t="s">
        <v>25527</v>
      </c>
    </row>
    <row r="14124" spans="1:2">
      <c r="A14124">
        <v>19403</v>
      </c>
      <c r="B14124" t="s">
        <v>337</v>
      </c>
    </row>
    <row r="14125" spans="1:2">
      <c r="A14125">
        <v>19404</v>
      </c>
      <c r="B14125" t="s">
        <v>25528</v>
      </c>
    </row>
    <row r="14126" spans="1:2">
      <c r="A14126">
        <v>19405</v>
      </c>
      <c r="B14126" t="s">
        <v>25529</v>
      </c>
    </row>
    <row r="14127" spans="1:2">
      <c r="A14127">
        <v>19406</v>
      </c>
      <c r="B14127" t="s">
        <v>25530</v>
      </c>
    </row>
    <row r="14128" spans="1:2">
      <c r="A14128">
        <v>19407</v>
      </c>
      <c r="B14128" t="s">
        <v>25531</v>
      </c>
    </row>
    <row r="14129" spans="1:2">
      <c r="A14129">
        <v>19408</v>
      </c>
      <c r="B14129" t="s">
        <v>25532</v>
      </c>
    </row>
    <row r="14130" spans="1:2">
      <c r="A14130">
        <v>19409</v>
      </c>
      <c r="B14130">
        <v>2320</v>
      </c>
    </row>
    <row r="14131" spans="1:2">
      <c r="A14131">
        <v>19410</v>
      </c>
      <c r="B14131" t="s">
        <v>25533</v>
      </c>
    </row>
    <row r="14132" spans="1:2">
      <c r="A14132">
        <v>19411</v>
      </c>
      <c r="B14132" t="s">
        <v>25534</v>
      </c>
    </row>
    <row r="14133" spans="1:2">
      <c r="A14133">
        <v>19412</v>
      </c>
      <c r="B14133">
        <v>5731</v>
      </c>
    </row>
    <row r="14134" spans="1:2">
      <c r="A14134">
        <v>19413</v>
      </c>
      <c r="B14134" t="s">
        <v>25535</v>
      </c>
    </row>
    <row r="14135" spans="1:2">
      <c r="A14135">
        <v>19414</v>
      </c>
      <c r="B14135" t="s">
        <v>25536</v>
      </c>
    </row>
    <row r="14136" spans="1:2">
      <c r="A14136">
        <v>19415</v>
      </c>
      <c r="B14136" t="s">
        <v>25537</v>
      </c>
    </row>
    <row r="14137" spans="1:2">
      <c r="A14137">
        <v>19416</v>
      </c>
      <c r="B14137" t="s">
        <v>25538</v>
      </c>
    </row>
    <row r="14138" spans="1:2">
      <c r="A14138">
        <v>19417</v>
      </c>
      <c r="B14138" t="s">
        <v>25539</v>
      </c>
    </row>
    <row r="14139" spans="1:2">
      <c r="A14139">
        <v>19418</v>
      </c>
      <c r="B14139" t="s">
        <v>25540</v>
      </c>
    </row>
    <row r="14140" spans="1:2">
      <c r="A14140">
        <v>19419</v>
      </c>
      <c r="B14140" t="s">
        <v>25541</v>
      </c>
    </row>
    <row r="14141" spans="1:2">
      <c r="A14141">
        <v>19420</v>
      </c>
      <c r="B14141" t="s">
        <v>25542</v>
      </c>
    </row>
    <row r="14142" spans="1:2">
      <c r="A14142">
        <v>19421</v>
      </c>
      <c r="B14142" t="s">
        <v>25543</v>
      </c>
    </row>
    <row r="14143" spans="1:2">
      <c r="A14143">
        <v>19422</v>
      </c>
      <c r="B14143" t="s">
        <v>25544</v>
      </c>
    </row>
    <row r="14144" spans="1:2">
      <c r="A14144">
        <v>19423</v>
      </c>
      <c r="B14144">
        <v>1746</v>
      </c>
    </row>
    <row r="14145" spans="1:2">
      <c r="A14145">
        <v>19424</v>
      </c>
      <c r="B14145" t="s">
        <v>25545</v>
      </c>
    </row>
    <row r="14146" spans="1:2">
      <c r="A14146">
        <v>19425</v>
      </c>
      <c r="B14146" t="s">
        <v>25546</v>
      </c>
    </row>
    <row r="14147" spans="1:2">
      <c r="A14147">
        <v>19426</v>
      </c>
      <c r="B14147" t="s">
        <v>25547</v>
      </c>
    </row>
    <row r="14148" spans="1:2">
      <c r="A14148">
        <v>19427</v>
      </c>
      <c r="B14148" t="s">
        <v>25548</v>
      </c>
    </row>
    <row r="14149" spans="1:2">
      <c r="A14149">
        <v>19428</v>
      </c>
      <c r="B14149" t="s">
        <v>25549</v>
      </c>
    </row>
    <row r="14150" spans="1:2">
      <c r="A14150">
        <v>19429</v>
      </c>
      <c r="B14150" t="s">
        <v>25550</v>
      </c>
    </row>
    <row r="14151" spans="1:2">
      <c r="A14151">
        <v>19430</v>
      </c>
      <c r="B14151" t="s">
        <v>25551</v>
      </c>
    </row>
    <row r="14152" spans="1:2">
      <c r="A14152">
        <v>19431</v>
      </c>
      <c r="B14152" t="s">
        <v>25552</v>
      </c>
    </row>
    <row r="14153" spans="1:2">
      <c r="A14153">
        <v>19432</v>
      </c>
      <c r="B14153" t="s">
        <v>25553</v>
      </c>
    </row>
    <row r="14154" spans="1:2">
      <c r="A14154">
        <v>19433</v>
      </c>
      <c r="B14154">
        <v>756</v>
      </c>
    </row>
    <row r="14155" spans="1:2">
      <c r="A14155">
        <v>19434</v>
      </c>
      <c r="B14155" t="s">
        <v>25554</v>
      </c>
    </row>
    <row r="14156" spans="1:2">
      <c r="A14156">
        <v>19435</v>
      </c>
      <c r="B14156" t="s">
        <v>25555</v>
      </c>
    </row>
    <row r="14157" spans="1:2">
      <c r="A14157">
        <v>19436</v>
      </c>
      <c r="B14157" t="s">
        <v>25556</v>
      </c>
    </row>
    <row r="14158" spans="1:2">
      <c r="A14158">
        <v>19437</v>
      </c>
      <c r="B14158" t="s">
        <v>25557</v>
      </c>
    </row>
    <row r="14159" spans="1:2">
      <c r="A14159">
        <v>19438</v>
      </c>
      <c r="B14159" t="s">
        <v>25558</v>
      </c>
    </row>
    <row r="14160" spans="1:2">
      <c r="A14160">
        <v>19439</v>
      </c>
      <c r="B14160">
        <v>1410</v>
      </c>
    </row>
    <row r="14161" spans="1:2">
      <c r="A14161">
        <v>19440</v>
      </c>
      <c r="B14161" t="s">
        <v>25559</v>
      </c>
    </row>
    <row r="14162" spans="1:2">
      <c r="A14162">
        <v>19441</v>
      </c>
      <c r="B14162" t="s">
        <v>370</v>
      </c>
    </row>
    <row r="14163" spans="1:2">
      <c r="A14163">
        <v>19442</v>
      </c>
      <c r="B14163" t="s">
        <v>25560</v>
      </c>
    </row>
    <row r="14164" spans="1:2">
      <c r="A14164">
        <v>19443</v>
      </c>
      <c r="B14164" t="s">
        <v>2178</v>
      </c>
    </row>
    <row r="14165" spans="1:2">
      <c r="A14165">
        <v>19444</v>
      </c>
      <c r="B14165" t="s">
        <v>25561</v>
      </c>
    </row>
    <row r="14166" spans="1:2">
      <c r="A14166">
        <v>19445</v>
      </c>
      <c r="B14166" t="s">
        <v>25562</v>
      </c>
    </row>
    <row r="14167" spans="1:2">
      <c r="A14167">
        <v>19446</v>
      </c>
      <c r="B14167" t="s">
        <v>25563</v>
      </c>
    </row>
    <row r="14168" spans="1:2">
      <c r="A14168">
        <v>19447</v>
      </c>
      <c r="B14168" t="s">
        <v>25564</v>
      </c>
    </row>
    <row r="14169" spans="1:2">
      <c r="A14169">
        <v>19448</v>
      </c>
      <c r="B14169" t="s">
        <v>25565</v>
      </c>
    </row>
    <row r="14170" spans="1:2">
      <c r="A14170">
        <v>19449</v>
      </c>
      <c r="B14170" t="s">
        <v>25566</v>
      </c>
    </row>
    <row r="14171" spans="1:2">
      <c r="A14171">
        <v>19450</v>
      </c>
      <c r="B14171" t="s">
        <v>25567</v>
      </c>
    </row>
    <row r="14172" spans="1:2">
      <c r="A14172">
        <v>19451</v>
      </c>
      <c r="B14172" t="s">
        <v>25568</v>
      </c>
    </row>
    <row r="14173" spans="1:2">
      <c r="A14173">
        <v>19452</v>
      </c>
      <c r="B14173" t="s">
        <v>25569</v>
      </c>
    </row>
    <row r="14174" spans="1:2">
      <c r="A14174">
        <v>19453</v>
      </c>
      <c r="B14174" t="s">
        <v>25570</v>
      </c>
    </row>
    <row r="14175" spans="1:2">
      <c r="A14175">
        <v>19454</v>
      </c>
      <c r="B14175" t="s">
        <v>25571</v>
      </c>
    </row>
    <row r="14176" spans="1:2">
      <c r="A14176">
        <v>19455</v>
      </c>
      <c r="B14176" t="s">
        <v>25572</v>
      </c>
    </row>
    <row r="14177" spans="1:2">
      <c r="A14177">
        <v>19456</v>
      </c>
      <c r="B14177" t="s">
        <v>25573</v>
      </c>
    </row>
    <row r="14178" spans="1:2">
      <c r="A14178">
        <v>19457</v>
      </c>
      <c r="B14178">
        <v>650</v>
      </c>
    </row>
    <row r="14179" spans="1:2">
      <c r="A14179">
        <v>19458</v>
      </c>
      <c r="B14179" t="s">
        <v>25574</v>
      </c>
    </row>
    <row r="14180" spans="1:2">
      <c r="A14180">
        <v>19459</v>
      </c>
      <c r="B14180" t="s">
        <v>25575</v>
      </c>
    </row>
    <row r="14181" spans="1:2">
      <c r="A14181">
        <v>19460</v>
      </c>
      <c r="B14181">
        <v>1059</v>
      </c>
    </row>
    <row r="14182" spans="1:2">
      <c r="A14182">
        <v>19461</v>
      </c>
      <c r="B14182" t="s">
        <v>25576</v>
      </c>
    </row>
    <row r="14183" spans="1:2">
      <c r="A14183">
        <v>19462</v>
      </c>
      <c r="B14183" t="s">
        <v>25577</v>
      </c>
    </row>
    <row r="14184" spans="1:2">
      <c r="A14184">
        <v>19463</v>
      </c>
      <c r="B14184" t="s">
        <v>25578</v>
      </c>
    </row>
    <row r="14185" spans="1:2">
      <c r="A14185">
        <v>19464</v>
      </c>
      <c r="B14185" t="s">
        <v>25579</v>
      </c>
    </row>
    <row r="14186" spans="1:2">
      <c r="A14186">
        <v>19465</v>
      </c>
      <c r="B14186" t="s">
        <v>2119</v>
      </c>
    </row>
    <row r="14187" spans="1:2">
      <c r="A14187">
        <v>19466</v>
      </c>
      <c r="B14187" t="s">
        <v>25580</v>
      </c>
    </row>
    <row r="14188" spans="1:2">
      <c r="A14188">
        <v>19467</v>
      </c>
      <c r="B14188" t="s">
        <v>25581</v>
      </c>
    </row>
    <row r="14189" spans="1:2">
      <c r="A14189">
        <v>19468</v>
      </c>
      <c r="B14189" t="s">
        <v>25582</v>
      </c>
    </row>
    <row r="14190" spans="1:2">
      <c r="A14190">
        <v>19469</v>
      </c>
      <c r="B14190" t="s">
        <v>25583</v>
      </c>
    </row>
    <row r="14191" spans="1:2">
      <c r="A14191">
        <v>19470</v>
      </c>
      <c r="B14191" t="s">
        <v>25584</v>
      </c>
    </row>
    <row r="14192" spans="1:2">
      <c r="A14192">
        <v>19471</v>
      </c>
      <c r="B14192" t="s">
        <v>25585</v>
      </c>
    </row>
    <row r="14193" spans="1:2">
      <c r="A14193">
        <v>19472</v>
      </c>
      <c r="B14193" t="s">
        <v>25586</v>
      </c>
    </row>
    <row r="14194" spans="1:2">
      <c r="A14194">
        <v>19473</v>
      </c>
      <c r="B14194" t="s">
        <v>25587</v>
      </c>
    </row>
    <row r="14195" spans="1:2">
      <c r="A14195">
        <v>19474</v>
      </c>
      <c r="B14195" t="s">
        <v>25588</v>
      </c>
    </row>
    <row r="14196" spans="1:2">
      <c r="A14196">
        <v>19475</v>
      </c>
      <c r="B14196" t="s">
        <v>25589</v>
      </c>
    </row>
    <row r="14197" spans="1:2">
      <c r="A14197">
        <v>19476</v>
      </c>
      <c r="B14197" t="s">
        <v>25590</v>
      </c>
    </row>
    <row r="14198" spans="1:2">
      <c r="A14198">
        <v>19477</v>
      </c>
      <c r="B14198">
        <v>1232</v>
      </c>
    </row>
    <row r="14199" spans="1:2">
      <c r="A14199">
        <v>19478</v>
      </c>
      <c r="B14199" t="s">
        <v>25591</v>
      </c>
    </row>
    <row r="14200" spans="1:2">
      <c r="A14200">
        <v>19479</v>
      </c>
      <c r="B14200" t="s">
        <v>25592</v>
      </c>
    </row>
    <row r="14201" spans="1:2">
      <c r="A14201">
        <v>19480</v>
      </c>
      <c r="B14201" t="s">
        <v>25593</v>
      </c>
    </row>
    <row r="14202" spans="1:2">
      <c r="A14202">
        <v>19481</v>
      </c>
      <c r="B14202" t="s">
        <v>25594</v>
      </c>
    </row>
    <row r="14203" spans="1:2">
      <c r="A14203">
        <v>19482</v>
      </c>
      <c r="B14203" t="s">
        <v>25595</v>
      </c>
    </row>
    <row r="14204" spans="1:2">
      <c r="A14204">
        <v>19483</v>
      </c>
      <c r="B14204" t="s">
        <v>25596</v>
      </c>
    </row>
    <row r="14205" spans="1:2">
      <c r="A14205">
        <v>19484</v>
      </c>
      <c r="B14205" t="s">
        <v>25597</v>
      </c>
    </row>
    <row r="14206" spans="1:2">
      <c r="A14206">
        <v>19485</v>
      </c>
      <c r="B14206" t="s">
        <v>25598</v>
      </c>
    </row>
    <row r="14207" spans="1:2">
      <c r="A14207">
        <v>19486</v>
      </c>
      <c r="B14207" t="s">
        <v>25599</v>
      </c>
    </row>
    <row r="14208" spans="1:2">
      <c r="A14208">
        <v>19487</v>
      </c>
      <c r="B14208" t="s">
        <v>25600</v>
      </c>
    </row>
    <row r="14209" spans="1:2">
      <c r="A14209">
        <v>19488</v>
      </c>
      <c r="B14209" t="s">
        <v>25601</v>
      </c>
    </row>
    <row r="14210" spans="1:2">
      <c r="A14210">
        <v>19489</v>
      </c>
      <c r="B14210" t="s">
        <v>25602</v>
      </c>
    </row>
    <row r="14211" spans="1:2">
      <c r="A14211">
        <v>19490</v>
      </c>
      <c r="B14211">
        <v>1210</v>
      </c>
    </row>
    <row r="14212" spans="1:2">
      <c r="A14212">
        <v>19491</v>
      </c>
      <c r="B14212" t="s">
        <v>25603</v>
      </c>
    </row>
    <row r="14213" spans="1:2">
      <c r="A14213">
        <v>19492</v>
      </c>
      <c r="B14213" t="s">
        <v>25604</v>
      </c>
    </row>
    <row r="14214" spans="1:2">
      <c r="A14214">
        <v>19493</v>
      </c>
      <c r="B14214" t="s">
        <v>25605</v>
      </c>
    </row>
    <row r="14215" spans="1:2">
      <c r="A14215">
        <v>19494</v>
      </c>
      <c r="B14215">
        <v>1605</v>
      </c>
    </row>
    <row r="14216" spans="1:2">
      <c r="A14216">
        <v>19495</v>
      </c>
      <c r="B14216" t="s">
        <v>25606</v>
      </c>
    </row>
    <row r="14217" spans="1:2">
      <c r="A14217">
        <v>19496</v>
      </c>
      <c r="B14217" t="s">
        <v>25607</v>
      </c>
    </row>
    <row r="14218" spans="1:2">
      <c r="A14218">
        <v>19497</v>
      </c>
      <c r="B14218" t="s">
        <v>25608</v>
      </c>
    </row>
    <row r="14219" spans="1:2">
      <c r="A14219">
        <v>19498</v>
      </c>
      <c r="B14219" t="s">
        <v>25609</v>
      </c>
    </row>
    <row r="14220" spans="1:2">
      <c r="A14220">
        <v>19499</v>
      </c>
      <c r="B14220" t="s">
        <v>25610</v>
      </c>
    </row>
    <row r="14221" spans="1:2">
      <c r="A14221">
        <v>19500</v>
      </c>
      <c r="B14221" t="s">
        <v>25611</v>
      </c>
    </row>
    <row r="14222" spans="1:2">
      <c r="A14222">
        <v>19501</v>
      </c>
      <c r="B14222" t="s">
        <v>25612</v>
      </c>
    </row>
    <row r="14223" spans="1:2">
      <c r="A14223">
        <v>19502</v>
      </c>
      <c r="B14223" t="s">
        <v>25613</v>
      </c>
    </row>
    <row r="14224" spans="1:2">
      <c r="A14224">
        <v>19503</v>
      </c>
      <c r="B14224" t="s">
        <v>25614</v>
      </c>
    </row>
    <row r="14225" spans="1:2">
      <c r="A14225">
        <v>19504</v>
      </c>
      <c r="B14225" t="s">
        <v>25615</v>
      </c>
    </row>
    <row r="14226" spans="1:2">
      <c r="A14226">
        <v>19505</v>
      </c>
      <c r="B14226" t="s">
        <v>25616</v>
      </c>
    </row>
    <row r="14227" spans="1:2">
      <c r="A14227">
        <v>19506</v>
      </c>
      <c r="B14227" t="s">
        <v>25617</v>
      </c>
    </row>
    <row r="14228" spans="1:2">
      <c r="A14228">
        <v>19507</v>
      </c>
      <c r="B14228" t="s">
        <v>25618</v>
      </c>
    </row>
    <row r="14229" spans="1:2">
      <c r="A14229">
        <v>19508</v>
      </c>
      <c r="B14229" t="s">
        <v>25619</v>
      </c>
    </row>
    <row r="14230" spans="1:2">
      <c r="A14230">
        <v>19509</v>
      </c>
      <c r="B14230" t="s">
        <v>25620</v>
      </c>
    </row>
    <row r="14231" spans="1:2">
      <c r="A14231">
        <v>19510</v>
      </c>
      <c r="B14231">
        <v>1530</v>
      </c>
    </row>
    <row r="14232" spans="1:2">
      <c r="A14232">
        <v>19511</v>
      </c>
      <c r="B14232">
        <v>1813</v>
      </c>
    </row>
    <row r="14233" spans="1:2">
      <c r="A14233">
        <v>19512</v>
      </c>
      <c r="B14233" t="s">
        <v>25621</v>
      </c>
    </row>
    <row r="14234" spans="1:2">
      <c r="A14234">
        <v>19513</v>
      </c>
      <c r="B14234" t="s">
        <v>25622</v>
      </c>
    </row>
    <row r="14235" spans="1:2">
      <c r="A14235">
        <v>19514</v>
      </c>
      <c r="B14235" t="s">
        <v>25623</v>
      </c>
    </row>
    <row r="14236" spans="1:2">
      <c r="A14236">
        <v>19515</v>
      </c>
      <c r="B14236" t="s">
        <v>25624</v>
      </c>
    </row>
    <row r="14237" spans="1:2">
      <c r="A14237">
        <v>19516</v>
      </c>
      <c r="B14237" t="s">
        <v>25625</v>
      </c>
    </row>
    <row r="14238" spans="1:2">
      <c r="A14238">
        <v>19517</v>
      </c>
      <c r="B14238" t="s">
        <v>25626</v>
      </c>
    </row>
    <row r="14239" spans="1:2">
      <c r="A14239">
        <v>19518</v>
      </c>
      <c r="B14239" t="s">
        <v>25627</v>
      </c>
    </row>
    <row r="14240" spans="1:2">
      <c r="A14240">
        <v>19519</v>
      </c>
      <c r="B14240" t="s">
        <v>25628</v>
      </c>
    </row>
    <row r="14241" spans="1:2">
      <c r="A14241">
        <v>19520</v>
      </c>
      <c r="B14241" t="s">
        <v>25629</v>
      </c>
    </row>
    <row r="14242" spans="1:2">
      <c r="A14242">
        <v>19521</v>
      </c>
      <c r="B14242" t="s">
        <v>25630</v>
      </c>
    </row>
    <row r="14243" spans="1:2">
      <c r="A14243">
        <v>19522</v>
      </c>
      <c r="B14243" t="s">
        <v>25631</v>
      </c>
    </row>
    <row r="14244" spans="1:2">
      <c r="A14244">
        <v>19523</v>
      </c>
      <c r="B14244" t="s">
        <v>25632</v>
      </c>
    </row>
    <row r="14245" spans="1:2">
      <c r="A14245">
        <v>19524</v>
      </c>
      <c r="B14245" t="s">
        <v>25633</v>
      </c>
    </row>
    <row r="14246" spans="1:2">
      <c r="A14246">
        <v>19525</v>
      </c>
      <c r="B14246" t="s">
        <v>25634</v>
      </c>
    </row>
    <row r="14247" spans="1:2">
      <c r="A14247">
        <v>19526</v>
      </c>
      <c r="B14247" t="s">
        <v>25635</v>
      </c>
    </row>
    <row r="14248" spans="1:2">
      <c r="A14248">
        <v>19527</v>
      </c>
      <c r="B14248" t="s">
        <v>25636</v>
      </c>
    </row>
    <row r="14249" spans="1:2">
      <c r="A14249">
        <v>19528</v>
      </c>
      <c r="B14249" t="s">
        <v>25637</v>
      </c>
    </row>
    <row r="14250" spans="1:2">
      <c r="A14250">
        <v>19529</v>
      </c>
      <c r="B14250" t="s">
        <v>25638</v>
      </c>
    </row>
    <row r="14251" spans="1:2">
      <c r="A14251">
        <v>19530</v>
      </c>
      <c r="B14251" t="s">
        <v>25639</v>
      </c>
    </row>
    <row r="14252" spans="1:2">
      <c r="A14252">
        <v>19531</v>
      </c>
      <c r="B14252" t="s">
        <v>25640</v>
      </c>
    </row>
    <row r="14253" spans="1:2">
      <c r="A14253">
        <v>19532</v>
      </c>
      <c r="B14253" t="s">
        <v>25641</v>
      </c>
    </row>
    <row r="14254" spans="1:2">
      <c r="A14254">
        <v>19533</v>
      </c>
      <c r="B14254" t="s">
        <v>25642</v>
      </c>
    </row>
    <row r="14255" spans="1:2">
      <c r="A14255">
        <v>19534</v>
      </c>
      <c r="B14255" t="s">
        <v>25643</v>
      </c>
    </row>
    <row r="14256" spans="1:2">
      <c r="A14256">
        <v>19535</v>
      </c>
      <c r="B14256" t="s">
        <v>25644</v>
      </c>
    </row>
    <row r="14257" spans="1:2">
      <c r="A14257">
        <v>19536</v>
      </c>
      <c r="B14257" t="s">
        <v>25645</v>
      </c>
    </row>
    <row r="14258" spans="1:2">
      <c r="A14258">
        <v>19537</v>
      </c>
      <c r="B14258" t="s">
        <v>1002</v>
      </c>
    </row>
    <row r="14259" spans="1:2">
      <c r="A14259">
        <v>19538</v>
      </c>
      <c r="B14259" t="s">
        <v>25646</v>
      </c>
    </row>
    <row r="14260" spans="1:2">
      <c r="A14260">
        <v>19539</v>
      </c>
      <c r="B14260" t="s">
        <v>25647</v>
      </c>
    </row>
    <row r="14261" spans="1:2">
      <c r="A14261">
        <v>19540</v>
      </c>
      <c r="B14261" t="s">
        <v>25648</v>
      </c>
    </row>
    <row r="14262" spans="1:2">
      <c r="A14262">
        <v>19541</v>
      </c>
      <c r="B14262" t="s">
        <v>25649</v>
      </c>
    </row>
    <row r="14263" spans="1:2">
      <c r="A14263">
        <v>19542</v>
      </c>
      <c r="B14263" t="s">
        <v>25650</v>
      </c>
    </row>
    <row r="14264" spans="1:2">
      <c r="A14264">
        <v>19543</v>
      </c>
      <c r="B14264" t="s">
        <v>25651</v>
      </c>
    </row>
    <row r="14265" spans="1:2">
      <c r="A14265">
        <v>19544</v>
      </c>
      <c r="B14265" t="s">
        <v>25652</v>
      </c>
    </row>
    <row r="14266" spans="1:2">
      <c r="A14266">
        <v>19545</v>
      </c>
      <c r="B14266" t="s">
        <v>25653</v>
      </c>
    </row>
    <row r="14267" spans="1:2">
      <c r="A14267">
        <v>19546</v>
      </c>
      <c r="B14267" t="s">
        <v>25654</v>
      </c>
    </row>
    <row r="14268" spans="1:2">
      <c r="A14268">
        <v>19547</v>
      </c>
      <c r="B14268" t="s">
        <v>25655</v>
      </c>
    </row>
    <row r="14269" spans="1:2">
      <c r="A14269">
        <v>19548</v>
      </c>
      <c r="B14269" t="s">
        <v>25656</v>
      </c>
    </row>
    <row r="14270" spans="1:2">
      <c r="A14270">
        <v>19549</v>
      </c>
      <c r="B14270" t="s">
        <v>25657</v>
      </c>
    </row>
    <row r="14271" spans="1:2">
      <c r="A14271">
        <v>19550</v>
      </c>
      <c r="B14271" t="s">
        <v>25658</v>
      </c>
    </row>
    <row r="14272" spans="1:2">
      <c r="A14272">
        <v>19551</v>
      </c>
      <c r="B14272" t="s">
        <v>25659</v>
      </c>
    </row>
    <row r="14273" spans="1:2">
      <c r="A14273">
        <v>19552</v>
      </c>
      <c r="B14273" t="s">
        <v>25660</v>
      </c>
    </row>
    <row r="14274" spans="1:2">
      <c r="A14274">
        <v>19553</v>
      </c>
      <c r="B14274" t="s">
        <v>25661</v>
      </c>
    </row>
    <row r="14275" spans="1:2">
      <c r="A14275">
        <v>19554</v>
      </c>
      <c r="B14275" t="s">
        <v>25662</v>
      </c>
    </row>
    <row r="14276" spans="1:2">
      <c r="A14276">
        <v>19555</v>
      </c>
      <c r="B14276" t="s">
        <v>25663</v>
      </c>
    </row>
    <row r="14277" spans="1:2">
      <c r="A14277">
        <v>19556</v>
      </c>
      <c r="B14277" t="s">
        <v>25664</v>
      </c>
    </row>
    <row r="14278" spans="1:2">
      <c r="A14278">
        <v>19557</v>
      </c>
      <c r="B14278" t="s">
        <v>895</v>
      </c>
    </row>
    <row r="14279" spans="1:2">
      <c r="A14279">
        <v>19558</v>
      </c>
      <c r="B14279" t="s">
        <v>25665</v>
      </c>
    </row>
    <row r="14280" spans="1:2">
      <c r="A14280">
        <v>19559</v>
      </c>
      <c r="B14280" t="s">
        <v>25666</v>
      </c>
    </row>
    <row r="14281" spans="1:2">
      <c r="A14281">
        <v>19560</v>
      </c>
      <c r="B14281">
        <v>800</v>
      </c>
    </row>
    <row r="14282" spans="1:2">
      <c r="A14282">
        <v>19561</v>
      </c>
      <c r="B14282" t="s">
        <v>25667</v>
      </c>
    </row>
    <row r="14283" spans="1:2">
      <c r="A14283">
        <v>19562</v>
      </c>
      <c r="B14283" t="s">
        <v>25668</v>
      </c>
    </row>
    <row r="14284" spans="1:2">
      <c r="A14284">
        <v>19563</v>
      </c>
      <c r="B14284" t="s">
        <v>25669</v>
      </c>
    </row>
    <row r="14285" spans="1:2">
      <c r="A14285">
        <v>19564</v>
      </c>
      <c r="B14285" t="s">
        <v>25670</v>
      </c>
    </row>
    <row r="14286" spans="1:2">
      <c r="A14286">
        <v>19565</v>
      </c>
      <c r="B14286">
        <v>1704</v>
      </c>
    </row>
    <row r="14287" spans="1:2">
      <c r="A14287">
        <v>19566</v>
      </c>
      <c r="B14287" t="s">
        <v>25671</v>
      </c>
    </row>
    <row r="14288" spans="1:2">
      <c r="A14288">
        <v>19567</v>
      </c>
      <c r="B14288" t="s">
        <v>25672</v>
      </c>
    </row>
    <row r="14289" spans="1:2">
      <c r="A14289">
        <v>19568</v>
      </c>
      <c r="B14289" t="s">
        <v>25673</v>
      </c>
    </row>
    <row r="14290" spans="1:2">
      <c r="A14290">
        <v>19569</v>
      </c>
      <c r="B14290" t="s">
        <v>25674</v>
      </c>
    </row>
    <row r="14291" spans="1:2">
      <c r="A14291">
        <v>19570</v>
      </c>
      <c r="B14291" t="s">
        <v>225</v>
      </c>
    </row>
    <row r="14292" spans="1:2">
      <c r="A14292">
        <v>19571</v>
      </c>
      <c r="B14292" t="s">
        <v>25675</v>
      </c>
    </row>
    <row r="14293" spans="1:2">
      <c r="A14293">
        <v>19572</v>
      </c>
      <c r="B14293" t="s">
        <v>25676</v>
      </c>
    </row>
    <row r="14294" spans="1:2">
      <c r="A14294">
        <v>19573</v>
      </c>
      <c r="B14294" t="s">
        <v>25677</v>
      </c>
    </row>
    <row r="14295" spans="1:2">
      <c r="A14295">
        <v>19574</v>
      </c>
      <c r="B14295" t="s">
        <v>2002</v>
      </c>
    </row>
    <row r="14296" spans="1:2">
      <c r="A14296">
        <v>19575</v>
      </c>
      <c r="B14296" t="s">
        <v>25678</v>
      </c>
    </row>
    <row r="14297" spans="1:2">
      <c r="A14297">
        <v>19576</v>
      </c>
      <c r="B14297" t="s">
        <v>781</v>
      </c>
    </row>
    <row r="14298" spans="1:2">
      <c r="A14298">
        <v>19577</v>
      </c>
      <c r="B14298" t="s">
        <v>25679</v>
      </c>
    </row>
    <row r="14299" spans="1:2">
      <c r="A14299">
        <v>19578</v>
      </c>
      <c r="B14299" t="s">
        <v>25680</v>
      </c>
    </row>
    <row r="14300" spans="1:2">
      <c r="A14300">
        <v>19579</v>
      </c>
      <c r="B14300" t="s">
        <v>25681</v>
      </c>
    </row>
    <row r="14301" spans="1:2">
      <c r="A14301">
        <v>19580</v>
      </c>
      <c r="B14301" t="s">
        <v>25682</v>
      </c>
    </row>
    <row r="14302" spans="1:2">
      <c r="A14302">
        <v>19581</v>
      </c>
      <c r="B14302" t="s">
        <v>25683</v>
      </c>
    </row>
    <row r="14303" spans="1:2">
      <c r="A14303">
        <v>19582</v>
      </c>
      <c r="B14303" t="s">
        <v>25684</v>
      </c>
    </row>
    <row r="14304" spans="1:2">
      <c r="A14304">
        <v>19583</v>
      </c>
      <c r="B14304" t="s">
        <v>25685</v>
      </c>
    </row>
    <row r="14305" spans="1:2">
      <c r="A14305">
        <v>19584</v>
      </c>
      <c r="B14305" t="s">
        <v>25686</v>
      </c>
    </row>
    <row r="14306" spans="1:2">
      <c r="A14306">
        <v>19585</v>
      </c>
      <c r="B14306" t="s">
        <v>25687</v>
      </c>
    </row>
    <row r="14307" spans="1:2">
      <c r="A14307">
        <v>19586</v>
      </c>
      <c r="B14307" t="s">
        <v>25688</v>
      </c>
    </row>
    <row r="14308" spans="1:2">
      <c r="A14308">
        <v>19587</v>
      </c>
      <c r="B14308">
        <v>700</v>
      </c>
    </row>
    <row r="14309" spans="1:2">
      <c r="A14309">
        <v>19588</v>
      </c>
      <c r="B14309" t="s">
        <v>25689</v>
      </c>
    </row>
    <row r="14310" spans="1:2">
      <c r="A14310">
        <v>19589</v>
      </c>
      <c r="B14310" t="s">
        <v>25690</v>
      </c>
    </row>
    <row r="14311" spans="1:2">
      <c r="A14311">
        <v>19590</v>
      </c>
      <c r="B14311" t="s">
        <v>25691</v>
      </c>
    </row>
    <row r="14312" spans="1:2">
      <c r="A14312">
        <v>19591</v>
      </c>
      <c r="B14312" t="s">
        <v>25692</v>
      </c>
    </row>
    <row r="14313" spans="1:2">
      <c r="A14313">
        <v>19592</v>
      </c>
      <c r="B14313" t="s">
        <v>25693</v>
      </c>
    </row>
    <row r="14314" spans="1:2">
      <c r="A14314">
        <v>19593</v>
      </c>
      <c r="B14314" t="s">
        <v>25694</v>
      </c>
    </row>
    <row r="14315" spans="1:2">
      <c r="A14315">
        <v>19594</v>
      </c>
      <c r="B14315">
        <v>1537</v>
      </c>
    </row>
    <row r="14316" spans="1:2">
      <c r="A14316">
        <v>19595</v>
      </c>
      <c r="B14316" t="s">
        <v>25695</v>
      </c>
    </row>
    <row r="14317" spans="1:2">
      <c r="A14317">
        <v>19596</v>
      </c>
      <c r="B14317" t="s">
        <v>25696</v>
      </c>
    </row>
    <row r="14318" spans="1:2">
      <c r="A14318">
        <v>19597</v>
      </c>
      <c r="B14318" t="s">
        <v>25697</v>
      </c>
    </row>
    <row r="14319" spans="1:2">
      <c r="A14319">
        <v>19598</v>
      </c>
      <c r="B14319" t="s">
        <v>25698</v>
      </c>
    </row>
    <row r="14320" spans="1:2">
      <c r="A14320">
        <v>19599</v>
      </c>
      <c r="B14320" t="s">
        <v>25699</v>
      </c>
    </row>
    <row r="14321" spans="1:2">
      <c r="A14321">
        <v>19600</v>
      </c>
      <c r="B14321" t="s">
        <v>25700</v>
      </c>
    </row>
    <row r="14322" spans="1:2">
      <c r="A14322">
        <v>19601</v>
      </c>
      <c r="B14322" t="s">
        <v>25701</v>
      </c>
    </row>
    <row r="14323" spans="1:2">
      <c r="A14323">
        <v>19602</v>
      </c>
      <c r="B14323" t="s">
        <v>25702</v>
      </c>
    </row>
    <row r="14324" spans="1:2">
      <c r="A14324">
        <v>19603</v>
      </c>
      <c r="B14324" t="s">
        <v>25703</v>
      </c>
    </row>
    <row r="14325" spans="1:2">
      <c r="A14325">
        <v>19604</v>
      </c>
      <c r="B14325" t="s">
        <v>25704</v>
      </c>
    </row>
    <row r="14326" spans="1:2">
      <c r="A14326">
        <v>19605</v>
      </c>
      <c r="B14326" t="s">
        <v>25705</v>
      </c>
    </row>
    <row r="14327" spans="1:2">
      <c r="A14327">
        <v>19606</v>
      </c>
      <c r="B14327" t="s">
        <v>25706</v>
      </c>
    </row>
    <row r="14328" spans="1:2">
      <c r="A14328">
        <v>19607</v>
      </c>
      <c r="B14328" t="s">
        <v>149</v>
      </c>
    </row>
    <row r="14329" spans="1:2">
      <c r="A14329">
        <v>19608</v>
      </c>
      <c r="B14329">
        <v>403</v>
      </c>
    </row>
    <row r="14330" spans="1:2">
      <c r="A14330">
        <v>19609</v>
      </c>
      <c r="B14330" t="s">
        <v>25707</v>
      </c>
    </row>
    <row r="14331" spans="1:2">
      <c r="A14331">
        <v>19610</v>
      </c>
      <c r="B14331" t="s">
        <v>25708</v>
      </c>
    </row>
    <row r="14332" spans="1:2">
      <c r="A14332">
        <v>19611</v>
      </c>
      <c r="B14332">
        <v>1656</v>
      </c>
    </row>
    <row r="14333" spans="1:2">
      <c r="A14333">
        <v>19612</v>
      </c>
      <c r="B14333" t="s">
        <v>25709</v>
      </c>
    </row>
    <row r="14334" spans="1:2">
      <c r="A14334">
        <v>19613</v>
      </c>
      <c r="B14334" t="s">
        <v>25710</v>
      </c>
    </row>
    <row r="14335" spans="1:2">
      <c r="A14335">
        <v>19614</v>
      </c>
      <c r="B14335" t="s">
        <v>25711</v>
      </c>
    </row>
    <row r="14336" spans="1:2">
      <c r="A14336">
        <v>19615</v>
      </c>
      <c r="B14336" t="s">
        <v>25712</v>
      </c>
    </row>
    <row r="14337" spans="1:2">
      <c r="A14337">
        <v>19616</v>
      </c>
      <c r="B14337" t="s">
        <v>25713</v>
      </c>
    </row>
    <row r="14338" spans="1:2">
      <c r="A14338">
        <v>19617</v>
      </c>
      <c r="B14338" t="s">
        <v>25714</v>
      </c>
    </row>
    <row r="14339" spans="1:2">
      <c r="A14339">
        <v>19618</v>
      </c>
      <c r="B14339" t="s">
        <v>25715</v>
      </c>
    </row>
    <row r="14340" spans="1:2">
      <c r="A14340">
        <v>19619</v>
      </c>
      <c r="B14340" t="s">
        <v>25716</v>
      </c>
    </row>
    <row r="14341" spans="1:2">
      <c r="A14341">
        <v>19620</v>
      </c>
      <c r="B14341" t="s">
        <v>25717</v>
      </c>
    </row>
    <row r="14342" spans="1:2">
      <c r="A14342">
        <v>19621</v>
      </c>
      <c r="B14342" t="s">
        <v>25718</v>
      </c>
    </row>
    <row r="14343" spans="1:2">
      <c r="A14343">
        <v>19622</v>
      </c>
      <c r="B14343" t="s">
        <v>25719</v>
      </c>
    </row>
    <row r="14344" spans="1:2">
      <c r="A14344">
        <v>19623</v>
      </c>
      <c r="B14344" t="s">
        <v>25720</v>
      </c>
    </row>
    <row r="14345" spans="1:2">
      <c r="A14345">
        <v>19624</v>
      </c>
      <c r="B14345" t="s">
        <v>25721</v>
      </c>
    </row>
    <row r="14346" spans="1:2">
      <c r="A14346">
        <v>19625</v>
      </c>
      <c r="B14346" t="s">
        <v>25722</v>
      </c>
    </row>
    <row r="14347" spans="1:2">
      <c r="A14347">
        <v>19626</v>
      </c>
      <c r="B14347" t="s">
        <v>25723</v>
      </c>
    </row>
    <row r="14348" spans="1:2">
      <c r="A14348">
        <v>19627</v>
      </c>
      <c r="B14348" t="s">
        <v>25724</v>
      </c>
    </row>
    <row r="14349" spans="1:2">
      <c r="A14349">
        <v>19628</v>
      </c>
      <c r="B14349" t="s">
        <v>25725</v>
      </c>
    </row>
    <row r="14350" spans="1:2">
      <c r="A14350">
        <v>19629</v>
      </c>
      <c r="B14350" t="s">
        <v>25726</v>
      </c>
    </row>
    <row r="14351" spans="1:2">
      <c r="A14351">
        <v>19630</v>
      </c>
      <c r="B14351" t="s">
        <v>25727</v>
      </c>
    </row>
    <row r="14352" spans="1:2">
      <c r="A14352">
        <v>19631</v>
      </c>
      <c r="B14352" t="s">
        <v>25728</v>
      </c>
    </row>
    <row r="14353" spans="1:2">
      <c r="A14353">
        <v>19632</v>
      </c>
      <c r="B14353" t="s">
        <v>409</v>
      </c>
    </row>
    <row r="14354" spans="1:2">
      <c r="A14354">
        <v>19633</v>
      </c>
      <c r="B14354" t="s">
        <v>25729</v>
      </c>
    </row>
    <row r="14355" spans="1:2">
      <c r="A14355">
        <v>19634</v>
      </c>
      <c r="B14355" t="s">
        <v>25730</v>
      </c>
    </row>
    <row r="14356" spans="1:2">
      <c r="A14356">
        <v>19635</v>
      </c>
      <c r="B14356" t="s">
        <v>25731</v>
      </c>
    </row>
    <row r="14357" spans="1:2">
      <c r="A14357">
        <v>19636</v>
      </c>
      <c r="B14357" t="s">
        <v>25732</v>
      </c>
    </row>
    <row r="14358" spans="1:2">
      <c r="A14358">
        <v>19637</v>
      </c>
      <c r="B14358" t="s">
        <v>25733</v>
      </c>
    </row>
    <row r="14359" spans="1:2">
      <c r="A14359">
        <v>19638</v>
      </c>
      <c r="B14359" t="s">
        <v>25734</v>
      </c>
    </row>
    <row r="14360" spans="1:2">
      <c r="A14360">
        <v>19639</v>
      </c>
      <c r="B14360">
        <v>2249</v>
      </c>
    </row>
    <row r="14361" spans="1:2">
      <c r="A14361">
        <v>19640</v>
      </c>
      <c r="B14361">
        <v>145</v>
      </c>
    </row>
    <row r="14362" spans="1:2">
      <c r="A14362">
        <v>19641</v>
      </c>
      <c r="B14362" t="s">
        <v>25735</v>
      </c>
    </row>
    <row r="14363" spans="1:2">
      <c r="A14363">
        <v>19642</v>
      </c>
      <c r="B14363" t="s">
        <v>25736</v>
      </c>
    </row>
    <row r="14364" spans="1:2">
      <c r="A14364">
        <v>19643</v>
      </c>
      <c r="B14364" t="s">
        <v>25737</v>
      </c>
    </row>
    <row r="14365" spans="1:2">
      <c r="A14365">
        <v>19644</v>
      </c>
      <c r="B14365" t="s">
        <v>25738</v>
      </c>
    </row>
    <row r="14366" spans="1:2">
      <c r="A14366">
        <v>19645</v>
      </c>
      <c r="B14366" t="s">
        <v>25739</v>
      </c>
    </row>
    <row r="14367" spans="1:2">
      <c r="A14367">
        <v>19646</v>
      </c>
      <c r="B14367" t="s">
        <v>25740</v>
      </c>
    </row>
    <row r="14368" spans="1:2">
      <c r="A14368">
        <v>19647</v>
      </c>
      <c r="B14368">
        <v>809</v>
      </c>
    </row>
    <row r="14369" spans="1:2">
      <c r="A14369">
        <v>19648</v>
      </c>
      <c r="B14369" t="s">
        <v>25741</v>
      </c>
    </row>
    <row r="14370" spans="1:2">
      <c r="A14370">
        <v>19649</v>
      </c>
      <c r="B14370" t="s">
        <v>25742</v>
      </c>
    </row>
    <row r="14371" spans="1:2">
      <c r="A14371">
        <v>19650</v>
      </c>
      <c r="B14371" t="s">
        <v>25743</v>
      </c>
    </row>
    <row r="14372" spans="1:2">
      <c r="A14372">
        <v>19651</v>
      </c>
      <c r="B14372" t="s">
        <v>25744</v>
      </c>
    </row>
    <row r="14373" spans="1:2">
      <c r="A14373">
        <v>19652</v>
      </c>
      <c r="B14373" t="s">
        <v>25745</v>
      </c>
    </row>
    <row r="14374" spans="1:2">
      <c r="A14374">
        <v>19653</v>
      </c>
      <c r="B14374" t="s">
        <v>25746</v>
      </c>
    </row>
    <row r="14375" spans="1:2">
      <c r="A14375">
        <v>19654</v>
      </c>
      <c r="B14375" t="s">
        <v>25747</v>
      </c>
    </row>
    <row r="14376" spans="1:2">
      <c r="A14376">
        <v>19655</v>
      </c>
      <c r="B14376" t="s">
        <v>25748</v>
      </c>
    </row>
    <row r="14377" spans="1:2">
      <c r="A14377">
        <v>19656</v>
      </c>
      <c r="B14377" t="s">
        <v>25749</v>
      </c>
    </row>
    <row r="14378" spans="1:2">
      <c r="A14378">
        <v>19657</v>
      </c>
      <c r="B14378" t="s">
        <v>25750</v>
      </c>
    </row>
    <row r="14379" spans="1:2">
      <c r="A14379">
        <v>19658</v>
      </c>
      <c r="B14379" t="s">
        <v>25751</v>
      </c>
    </row>
    <row r="14380" spans="1:2">
      <c r="A14380">
        <v>19659</v>
      </c>
      <c r="B14380" t="s">
        <v>25752</v>
      </c>
    </row>
    <row r="14381" spans="1:2">
      <c r="A14381">
        <v>19660</v>
      </c>
      <c r="B14381" t="s">
        <v>25753</v>
      </c>
    </row>
    <row r="14382" spans="1:2">
      <c r="A14382">
        <v>19661</v>
      </c>
      <c r="B14382" t="s">
        <v>25754</v>
      </c>
    </row>
    <row r="14383" spans="1:2">
      <c r="A14383">
        <v>19662</v>
      </c>
      <c r="B14383" t="s">
        <v>25755</v>
      </c>
    </row>
    <row r="14384" spans="1:2">
      <c r="A14384">
        <v>19663</v>
      </c>
      <c r="B14384" t="s">
        <v>25756</v>
      </c>
    </row>
    <row r="14385" spans="1:2">
      <c r="A14385">
        <v>19664</v>
      </c>
      <c r="B14385" t="s">
        <v>25757</v>
      </c>
    </row>
    <row r="14386" spans="1:2">
      <c r="A14386">
        <v>19665</v>
      </c>
      <c r="B14386">
        <v>1513</v>
      </c>
    </row>
    <row r="14387" spans="1:2">
      <c r="A14387">
        <v>19666</v>
      </c>
      <c r="B14387" t="s">
        <v>25758</v>
      </c>
    </row>
    <row r="14388" spans="1:2">
      <c r="A14388">
        <v>19667</v>
      </c>
      <c r="B14388" t="s">
        <v>25759</v>
      </c>
    </row>
    <row r="14389" spans="1:2">
      <c r="A14389">
        <v>19668</v>
      </c>
      <c r="B14389" t="s">
        <v>25760</v>
      </c>
    </row>
    <row r="14390" spans="1:2">
      <c r="A14390">
        <v>19669</v>
      </c>
      <c r="B14390">
        <v>1749</v>
      </c>
    </row>
    <row r="14391" spans="1:2">
      <c r="A14391">
        <v>19670</v>
      </c>
      <c r="B14391" t="s">
        <v>25761</v>
      </c>
    </row>
    <row r="14392" spans="1:2">
      <c r="A14392">
        <v>19671</v>
      </c>
      <c r="B14392" t="s">
        <v>678</v>
      </c>
    </row>
    <row r="14393" spans="1:2">
      <c r="A14393">
        <v>19672</v>
      </c>
      <c r="B14393" t="s">
        <v>25762</v>
      </c>
    </row>
    <row r="14394" spans="1:2">
      <c r="A14394">
        <v>19673</v>
      </c>
      <c r="B14394" t="s">
        <v>25763</v>
      </c>
    </row>
    <row r="14395" spans="1:2">
      <c r="A14395">
        <v>19674</v>
      </c>
      <c r="B14395">
        <v>1113</v>
      </c>
    </row>
    <row r="14396" spans="1:2">
      <c r="A14396">
        <v>19675</v>
      </c>
      <c r="B14396" t="s">
        <v>25764</v>
      </c>
    </row>
    <row r="14397" spans="1:2">
      <c r="A14397">
        <v>19676</v>
      </c>
      <c r="B14397" t="s">
        <v>25765</v>
      </c>
    </row>
    <row r="14398" spans="1:2">
      <c r="A14398">
        <v>19677</v>
      </c>
      <c r="B14398" t="s">
        <v>25766</v>
      </c>
    </row>
    <row r="14399" spans="1:2">
      <c r="A14399">
        <v>19678</v>
      </c>
      <c r="B14399" t="s">
        <v>25767</v>
      </c>
    </row>
    <row r="14400" spans="1:2">
      <c r="A14400">
        <v>19679</v>
      </c>
      <c r="B14400" t="s">
        <v>25768</v>
      </c>
    </row>
    <row r="14401" spans="1:2">
      <c r="A14401">
        <v>19680</v>
      </c>
      <c r="B14401" t="s">
        <v>25769</v>
      </c>
    </row>
    <row r="14402" spans="1:2">
      <c r="A14402">
        <v>19681</v>
      </c>
      <c r="B14402" t="s">
        <v>25770</v>
      </c>
    </row>
    <row r="14403" spans="1:2">
      <c r="A14403">
        <v>19682</v>
      </c>
      <c r="B14403" t="s">
        <v>25771</v>
      </c>
    </row>
    <row r="14404" spans="1:2">
      <c r="A14404">
        <v>19683</v>
      </c>
      <c r="B14404" t="s">
        <v>25772</v>
      </c>
    </row>
    <row r="14405" spans="1:2">
      <c r="A14405">
        <v>19684</v>
      </c>
      <c r="B14405" t="s">
        <v>25773</v>
      </c>
    </row>
    <row r="14406" spans="1:2">
      <c r="A14406">
        <v>19685</v>
      </c>
      <c r="B14406" t="s">
        <v>189</v>
      </c>
    </row>
    <row r="14407" spans="1:2">
      <c r="A14407">
        <v>19686</v>
      </c>
      <c r="B14407" t="s">
        <v>25774</v>
      </c>
    </row>
    <row r="14408" spans="1:2">
      <c r="A14408">
        <v>19687</v>
      </c>
      <c r="B14408" t="s">
        <v>25775</v>
      </c>
    </row>
    <row r="14409" spans="1:2">
      <c r="A14409">
        <v>19688</v>
      </c>
      <c r="B14409" t="s">
        <v>25776</v>
      </c>
    </row>
    <row r="14410" spans="1:2">
      <c r="A14410">
        <v>19689</v>
      </c>
      <c r="B14410" t="s">
        <v>25777</v>
      </c>
    </row>
    <row r="14411" spans="1:2">
      <c r="A14411">
        <v>19690</v>
      </c>
      <c r="B14411" t="s">
        <v>25778</v>
      </c>
    </row>
    <row r="14412" spans="1:2">
      <c r="A14412">
        <v>19691</v>
      </c>
      <c r="B14412">
        <v>2021</v>
      </c>
    </row>
    <row r="14413" spans="1:2">
      <c r="A14413">
        <v>19692</v>
      </c>
      <c r="B14413" t="s">
        <v>25779</v>
      </c>
    </row>
    <row r="14414" spans="1:2">
      <c r="A14414">
        <v>19693</v>
      </c>
      <c r="B14414" t="s">
        <v>25780</v>
      </c>
    </row>
    <row r="14415" spans="1:2">
      <c r="A14415">
        <v>19694</v>
      </c>
      <c r="B14415" t="s">
        <v>25781</v>
      </c>
    </row>
    <row r="14416" spans="1:2">
      <c r="A14416">
        <v>19695</v>
      </c>
      <c r="B14416" t="s">
        <v>25782</v>
      </c>
    </row>
    <row r="14417" spans="1:2">
      <c r="A14417">
        <v>19696</v>
      </c>
      <c r="B14417" t="s">
        <v>25783</v>
      </c>
    </row>
    <row r="14418" spans="1:2">
      <c r="A14418">
        <v>19697</v>
      </c>
      <c r="B14418" t="s">
        <v>25784</v>
      </c>
    </row>
    <row r="14419" spans="1:2">
      <c r="A14419">
        <v>19698</v>
      </c>
      <c r="B14419">
        <v>835</v>
      </c>
    </row>
    <row r="14420" spans="1:2">
      <c r="A14420">
        <v>19699</v>
      </c>
      <c r="B14420">
        <v>733</v>
      </c>
    </row>
    <row r="14421" spans="1:2">
      <c r="A14421">
        <v>19700</v>
      </c>
      <c r="B14421" t="s">
        <v>25785</v>
      </c>
    </row>
    <row r="14422" spans="1:2">
      <c r="A14422">
        <v>19701</v>
      </c>
      <c r="B14422" t="s">
        <v>25786</v>
      </c>
    </row>
    <row r="14423" spans="1:2">
      <c r="A14423">
        <v>19702</v>
      </c>
      <c r="B14423" t="s">
        <v>25787</v>
      </c>
    </row>
    <row r="14424" spans="1:2">
      <c r="A14424">
        <v>19703</v>
      </c>
      <c r="B14424" t="s">
        <v>25788</v>
      </c>
    </row>
    <row r="14425" spans="1:2">
      <c r="A14425">
        <v>19704</v>
      </c>
      <c r="B14425" t="s">
        <v>25789</v>
      </c>
    </row>
    <row r="14426" spans="1:2">
      <c r="A14426">
        <v>19705</v>
      </c>
      <c r="B14426" t="s">
        <v>25790</v>
      </c>
    </row>
    <row r="14427" spans="1:2">
      <c r="A14427">
        <v>19706</v>
      </c>
      <c r="B14427" t="s">
        <v>25791</v>
      </c>
    </row>
    <row r="14428" spans="1:2">
      <c r="A14428">
        <v>19707</v>
      </c>
      <c r="B14428" t="s">
        <v>25792</v>
      </c>
    </row>
    <row r="14429" spans="1:2">
      <c r="A14429">
        <v>19708</v>
      </c>
      <c r="B14429">
        <v>4923</v>
      </c>
    </row>
    <row r="14430" spans="1:2">
      <c r="A14430">
        <v>19709</v>
      </c>
      <c r="B14430" t="s">
        <v>25793</v>
      </c>
    </row>
    <row r="14431" spans="1:2">
      <c r="A14431">
        <v>19710</v>
      </c>
      <c r="B14431" t="s">
        <v>25794</v>
      </c>
    </row>
    <row r="14432" spans="1:2">
      <c r="A14432">
        <v>19711</v>
      </c>
      <c r="B14432">
        <v>2142</v>
      </c>
    </row>
    <row r="14433" spans="1:2">
      <c r="A14433">
        <v>19712</v>
      </c>
      <c r="B14433" t="s">
        <v>25795</v>
      </c>
    </row>
    <row r="14434" spans="1:2">
      <c r="A14434">
        <v>19713</v>
      </c>
      <c r="B14434" t="s">
        <v>25796</v>
      </c>
    </row>
    <row r="14435" spans="1:2">
      <c r="A14435">
        <v>19714</v>
      </c>
      <c r="B14435" t="s">
        <v>25797</v>
      </c>
    </row>
    <row r="14436" spans="1:2">
      <c r="A14436">
        <v>19715</v>
      </c>
      <c r="B14436" t="s">
        <v>25798</v>
      </c>
    </row>
    <row r="14437" spans="1:2">
      <c r="A14437">
        <v>19716</v>
      </c>
      <c r="B14437" t="s">
        <v>25799</v>
      </c>
    </row>
    <row r="14438" spans="1:2">
      <c r="A14438">
        <v>19717</v>
      </c>
      <c r="B14438" t="s">
        <v>25800</v>
      </c>
    </row>
    <row r="14439" spans="1:2">
      <c r="A14439">
        <v>19718</v>
      </c>
      <c r="B14439" t="s">
        <v>25801</v>
      </c>
    </row>
    <row r="14440" spans="1:2">
      <c r="A14440">
        <v>19719</v>
      </c>
      <c r="B14440" t="s">
        <v>25802</v>
      </c>
    </row>
    <row r="14441" spans="1:2">
      <c r="A14441">
        <v>19720</v>
      </c>
      <c r="B14441" t="s">
        <v>25803</v>
      </c>
    </row>
    <row r="14442" spans="1:2">
      <c r="A14442">
        <v>19721</v>
      </c>
      <c r="B14442" t="s">
        <v>25804</v>
      </c>
    </row>
    <row r="14443" spans="1:2">
      <c r="A14443">
        <v>19722</v>
      </c>
      <c r="B14443" t="s">
        <v>25805</v>
      </c>
    </row>
    <row r="14444" spans="1:2">
      <c r="A14444">
        <v>19723</v>
      </c>
      <c r="B14444" t="s">
        <v>25806</v>
      </c>
    </row>
    <row r="14445" spans="1:2">
      <c r="A14445">
        <v>19724</v>
      </c>
      <c r="B14445" t="s">
        <v>25807</v>
      </c>
    </row>
    <row r="14446" spans="1:2">
      <c r="A14446">
        <v>19725</v>
      </c>
      <c r="B14446" t="s">
        <v>25808</v>
      </c>
    </row>
    <row r="14447" spans="1:2">
      <c r="A14447">
        <v>19726</v>
      </c>
      <c r="B14447" t="s">
        <v>25809</v>
      </c>
    </row>
    <row r="14448" spans="1:2">
      <c r="A14448">
        <v>19727</v>
      </c>
      <c r="B14448" t="s">
        <v>25810</v>
      </c>
    </row>
    <row r="14449" spans="1:2">
      <c r="A14449">
        <v>19728</v>
      </c>
      <c r="B14449" t="s">
        <v>25811</v>
      </c>
    </row>
    <row r="14450" spans="1:2">
      <c r="A14450">
        <v>19729</v>
      </c>
      <c r="B14450" t="s">
        <v>25812</v>
      </c>
    </row>
    <row r="14451" spans="1:2">
      <c r="A14451">
        <v>19730</v>
      </c>
      <c r="B14451" t="s">
        <v>25813</v>
      </c>
    </row>
    <row r="14452" spans="1:2">
      <c r="A14452">
        <v>19731</v>
      </c>
      <c r="B14452">
        <v>957</v>
      </c>
    </row>
    <row r="14453" spans="1:2">
      <c r="A14453">
        <v>19732</v>
      </c>
      <c r="B14453" t="s">
        <v>25814</v>
      </c>
    </row>
    <row r="14454" spans="1:2">
      <c r="A14454">
        <v>19733</v>
      </c>
      <c r="B14454" t="s">
        <v>25815</v>
      </c>
    </row>
    <row r="14455" spans="1:2">
      <c r="A14455">
        <v>19734</v>
      </c>
      <c r="B14455" t="s">
        <v>25816</v>
      </c>
    </row>
    <row r="14456" spans="1:2">
      <c r="A14456">
        <v>19735</v>
      </c>
      <c r="B14456" t="s">
        <v>25817</v>
      </c>
    </row>
    <row r="14457" spans="1:2">
      <c r="A14457">
        <v>19736</v>
      </c>
      <c r="B14457" t="s">
        <v>25818</v>
      </c>
    </row>
    <row r="14458" spans="1:2">
      <c r="A14458">
        <v>19737</v>
      </c>
      <c r="B14458" t="s">
        <v>25819</v>
      </c>
    </row>
    <row r="14459" spans="1:2">
      <c r="A14459">
        <v>19738</v>
      </c>
      <c r="B14459" t="s">
        <v>25820</v>
      </c>
    </row>
    <row r="14460" spans="1:2">
      <c r="A14460">
        <v>19739</v>
      </c>
      <c r="B14460" t="s">
        <v>25821</v>
      </c>
    </row>
    <row r="14461" spans="1:2">
      <c r="A14461">
        <v>19740</v>
      </c>
      <c r="B14461" t="s">
        <v>25822</v>
      </c>
    </row>
    <row r="14462" spans="1:2">
      <c r="A14462">
        <v>19741</v>
      </c>
      <c r="B14462">
        <v>1404</v>
      </c>
    </row>
    <row r="14463" spans="1:2">
      <c r="A14463">
        <v>19742</v>
      </c>
      <c r="B14463" t="s">
        <v>25823</v>
      </c>
    </row>
    <row r="14464" spans="1:2">
      <c r="A14464">
        <v>19743</v>
      </c>
      <c r="B14464" t="s">
        <v>25824</v>
      </c>
    </row>
    <row r="14465" spans="1:2">
      <c r="A14465">
        <v>19744</v>
      </c>
      <c r="B14465" t="s">
        <v>25825</v>
      </c>
    </row>
    <row r="14466" spans="1:2">
      <c r="A14466">
        <v>19745</v>
      </c>
      <c r="B14466" t="s">
        <v>25826</v>
      </c>
    </row>
    <row r="14467" spans="1:2">
      <c r="A14467">
        <v>19746</v>
      </c>
      <c r="B14467" t="s">
        <v>25827</v>
      </c>
    </row>
    <row r="14468" spans="1:2">
      <c r="A14468">
        <v>19747</v>
      </c>
      <c r="B14468" t="s">
        <v>25828</v>
      </c>
    </row>
    <row r="14469" spans="1:2">
      <c r="A14469">
        <v>19748</v>
      </c>
      <c r="B14469" t="s">
        <v>25829</v>
      </c>
    </row>
    <row r="14470" spans="1:2">
      <c r="A14470">
        <v>19749</v>
      </c>
      <c r="B14470" t="s">
        <v>25830</v>
      </c>
    </row>
    <row r="14471" spans="1:2">
      <c r="A14471">
        <v>19750</v>
      </c>
      <c r="B14471" t="s">
        <v>25831</v>
      </c>
    </row>
    <row r="14472" spans="1:2">
      <c r="A14472">
        <v>19751</v>
      </c>
      <c r="B14472" t="s">
        <v>25832</v>
      </c>
    </row>
    <row r="14473" spans="1:2">
      <c r="A14473">
        <v>19752</v>
      </c>
      <c r="B14473">
        <v>1332</v>
      </c>
    </row>
    <row r="14474" spans="1:2">
      <c r="A14474">
        <v>19753</v>
      </c>
      <c r="B14474" t="s">
        <v>25833</v>
      </c>
    </row>
    <row r="14475" spans="1:2">
      <c r="A14475">
        <v>19754</v>
      </c>
      <c r="B14475" t="s">
        <v>25834</v>
      </c>
    </row>
    <row r="14476" spans="1:2">
      <c r="A14476">
        <v>19755</v>
      </c>
      <c r="B14476" t="s">
        <v>25835</v>
      </c>
    </row>
    <row r="14477" spans="1:2">
      <c r="A14477">
        <v>19756</v>
      </c>
      <c r="B14477" t="s">
        <v>25836</v>
      </c>
    </row>
    <row r="14478" spans="1:2">
      <c r="A14478">
        <v>19757</v>
      </c>
      <c r="B14478" t="s">
        <v>25837</v>
      </c>
    </row>
    <row r="14479" spans="1:2">
      <c r="A14479">
        <v>19758</v>
      </c>
      <c r="B14479" t="s">
        <v>25838</v>
      </c>
    </row>
    <row r="14480" spans="1:2">
      <c r="A14480">
        <v>19759</v>
      </c>
      <c r="B14480" t="s">
        <v>25839</v>
      </c>
    </row>
    <row r="14481" spans="1:2">
      <c r="A14481">
        <v>19760</v>
      </c>
      <c r="B14481" t="s">
        <v>25840</v>
      </c>
    </row>
    <row r="14482" spans="1:2">
      <c r="A14482">
        <v>19761</v>
      </c>
      <c r="B14482" t="s">
        <v>25841</v>
      </c>
    </row>
    <row r="14483" spans="1:2">
      <c r="A14483">
        <v>19762</v>
      </c>
      <c r="B14483" t="s">
        <v>25842</v>
      </c>
    </row>
    <row r="14484" spans="1:2">
      <c r="A14484">
        <v>19763</v>
      </c>
      <c r="B14484" t="s">
        <v>25843</v>
      </c>
    </row>
    <row r="14485" spans="1:2">
      <c r="A14485">
        <v>19764</v>
      </c>
      <c r="B14485" t="s">
        <v>25844</v>
      </c>
    </row>
    <row r="14486" spans="1:2">
      <c r="A14486">
        <v>19765</v>
      </c>
      <c r="B14486" t="s">
        <v>25845</v>
      </c>
    </row>
    <row r="14487" spans="1:2">
      <c r="A14487">
        <v>19766</v>
      </c>
      <c r="B14487" t="s">
        <v>25846</v>
      </c>
    </row>
    <row r="14488" spans="1:2">
      <c r="A14488">
        <v>19767</v>
      </c>
      <c r="B14488" t="s">
        <v>25847</v>
      </c>
    </row>
    <row r="14489" spans="1:2">
      <c r="A14489">
        <v>19768</v>
      </c>
      <c r="B14489" t="s">
        <v>25848</v>
      </c>
    </row>
    <row r="14490" spans="1:2">
      <c r="A14490">
        <v>19769</v>
      </c>
      <c r="B14490" t="s">
        <v>25849</v>
      </c>
    </row>
    <row r="14491" spans="1:2">
      <c r="A14491">
        <v>19770</v>
      </c>
      <c r="B14491" t="s">
        <v>25850</v>
      </c>
    </row>
    <row r="14492" spans="1:2">
      <c r="A14492">
        <v>19771</v>
      </c>
      <c r="B14492" t="s">
        <v>25851</v>
      </c>
    </row>
    <row r="14493" spans="1:2">
      <c r="A14493">
        <v>19772</v>
      </c>
      <c r="B14493" t="s">
        <v>25852</v>
      </c>
    </row>
    <row r="14494" spans="1:2">
      <c r="A14494">
        <v>19773</v>
      </c>
      <c r="B14494" t="s">
        <v>25853</v>
      </c>
    </row>
    <row r="14495" spans="1:2">
      <c r="A14495">
        <v>19774</v>
      </c>
      <c r="B14495" t="s">
        <v>25854</v>
      </c>
    </row>
    <row r="14496" spans="1:2">
      <c r="A14496">
        <v>19775</v>
      </c>
      <c r="B14496" t="s">
        <v>25855</v>
      </c>
    </row>
    <row r="14497" spans="1:2">
      <c r="A14497">
        <v>19776</v>
      </c>
      <c r="B14497" t="s">
        <v>25856</v>
      </c>
    </row>
    <row r="14498" spans="1:2">
      <c r="A14498">
        <v>19777</v>
      </c>
      <c r="B14498" t="s">
        <v>25857</v>
      </c>
    </row>
    <row r="14499" spans="1:2">
      <c r="A14499">
        <v>19778</v>
      </c>
      <c r="B14499" t="s">
        <v>25858</v>
      </c>
    </row>
    <row r="14500" spans="1:2">
      <c r="A14500">
        <v>19779</v>
      </c>
      <c r="B14500" t="s">
        <v>25859</v>
      </c>
    </row>
    <row r="14501" spans="1:2">
      <c r="A14501">
        <v>19780</v>
      </c>
      <c r="B14501" t="s">
        <v>25860</v>
      </c>
    </row>
    <row r="14502" spans="1:2">
      <c r="A14502">
        <v>19781</v>
      </c>
      <c r="B14502" t="s">
        <v>25861</v>
      </c>
    </row>
    <row r="14503" spans="1:2">
      <c r="A14503">
        <v>19782</v>
      </c>
      <c r="B14503" t="s">
        <v>25862</v>
      </c>
    </row>
    <row r="14504" spans="1:2">
      <c r="A14504">
        <v>19783</v>
      </c>
      <c r="B14504" t="s">
        <v>25863</v>
      </c>
    </row>
    <row r="14505" spans="1:2">
      <c r="A14505">
        <v>19784</v>
      </c>
      <c r="B14505" t="s">
        <v>25864</v>
      </c>
    </row>
    <row r="14506" spans="1:2">
      <c r="A14506">
        <v>19785</v>
      </c>
      <c r="B14506" t="s">
        <v>25865</v>
      </c>
    </row>
    <row r="14507" spans="1:2">
      <c r="A14507">
        <v>19786</v>
      </c>
      <c r="B14507" t="s">
        <v>25866</v>
      </c>
    </row>
    <row r="14508" spans="1:2">
      <c r="A14508">
        <v>19787</v>
      </c>
      <c r="B14508" t="s">
        <v>25867</v>
      </c>
    </row>
    <row r="14509" spans="1:2">
      <c r="A14509">
        <v>19788</v>
      </c>
      <c r="B14509" t="s">
        <v>25868</v>
      </c>
    </row>
    <row r="14510" spans="1:2">
      <c r="A14510">
        <v>19789</v>
      </c>
      <c r="B14510" t="s">
        <v>25869</v>
      </c>
    </row>
    <row r="14511" spans="1:2">
      <c r="A14511">
        <v>19790</v>
      </c>
      <c r="B14511" t="s">
        <v>25870</v>
      </c>
    </row>
    <row r="14512" spans="1:2">
      <c r="A14512">
        <v>19791</v>
      </c>
      <c r="B14512" t="s">
        <v>25871</v>
      </c>
    </row>
    <row r="14513" spans="1:2">
      <c r="A14513">
        <v>19792</v>
      </c>
      <c r="B14513" t="s">
        <v>25872</v>
      </c>
    </row>
    <row r="14514" spans="1:2">
      <c r="A14514">
        <v>19793</v>
      </c>
      <c r="B14514" t="s">
        <v>25873</v>
      </c>
    </row>
    <row r="14515" spans="1:2">
      <c r="A14515">
        <v>19794</v>
      </c>
      <c r="B14515" t="s">
        <v>25874</v>
      </c>
    </row>
    <row r="14516" spans="1:2">
      <c r="A14516">
        <v>19795</v>
      </c>
      <c r="B14516">
        <v>226</v>
      </c>
    </row>
    <row r="14517" spans="1:2">
      <c r="A14517">
        <v>19796</v>
      </c>
      <c r="B14517" t="s">
        <v>25875</v>
      </c>
    </row>
    <row r="14518" spans="1:2">
      <c r="A14518">
        <v>19797</v>
      </c>
      <c r="B14518" t="s">
        <v>25876</v>
      </c>
    </row>
    <row r="14519" spans="1:2">
      <c r="A14519">
        <v>19798</v>
      </c>
      <c r="B14519" t="s">
        <v>25877</v>
      </c>
    </row>
    <row r="14520" spans="1:2">
      <c r="A14520">
        <v>19799</v>
      </c>
      <c r="B14520" t="s">
        <v>25878</v>
      </c>
    </row>
    <row r="14521" spans="1:2">
      <c r="A14521">
        <v>19800</v>
      </c>
      <c r="B14521" t="s">
        <v>25879</v>
      </c>
    </row>
    <row r="14522" spans="1:2">
      <c r="A14522">
        <v>19801</v>
      </c>
      <c r="B14522" t="s">
        <v>25880</v>
      </c>
    </row>
    <row r="14523" spans="1:2">
      <c r="A14523">
        <v>19802</v>
      </c>
      <c r="B14523" t="s">
        <v>25881</v>
      </c>
    </row>
    <row r="14524" spans="1:2">
      <c r="A14524">
        <v>19803</v>
      </c>
      <c r="B14524" t="s">
        <v>25882</v>
      </c>
    </row>
    <row r="14525" spans="1:2">
      <c r="A14525">
        <v>19804</v>
      </c>
      <c r="B14525" t="s">
        <v>25883</v>
      </c>
    </row>
    <row r="14526" spans="1:2">
      <c r="A14526">
        <v>19805</v>
      </c>
      <c r="B14526" t="s">
        <v>25884</v>
      </c>
    </row>
    <row r="14527" spans="1:2">
      <c r="A14527">
        <v>19806</v>
      </c>
      <c r="B14527" t="s">
        <v>25885</v>
      </c>
    </row>
    <row r="14528" spans="1:2">
      <c r="A14528">
        <v>19807</v>
      </c>
      <c r="B14528" t="s">
        <v>25886</v>
      </c>
    </row>
    <row r="14529" spans="1:2">
      <c r="A14529">
        <v>19808</v>
      </c>
      <c r="B14529" t="s">
        <v>25887</v>
      </c>
    </row>
    <row r="14530" spans="1:2">
      <c r="A14530">
        <v>19809</v>
      </c>
      <c r="B14530" t="s">
        <v>25888</v>
      </c>
    </row>
    <row r="14531" spans="1:2">
      <c r="A14531">
        <v>19810</v>
      </c>
      <c r="B14531">
        <v>1050</v>
      </c>
    </row>
    <row r="14532" spans="1:2">
      <c r="A14532">
        <v>19811</v>
      </c>
      <c r="B14532" t="s">
        <v>25889</v>
      </c>
    </row>
    <row r="14533" spans="1:2">
      <c r="A14533">
        <v>19812</v>
      </c>
      <c r="B14533" t="s">
        <v>25890</v>
      </c>
    </row>
    <row r="14534" spans="1:2">
      <c r="A14534">
        <v>19813</v>
      </c>
      <c r="B14534" t="s">
        <v>25891</v>
      </c>
    </row>
    <row r="14535" spans="1:2">
      <c r="A14535">
        <v>19814</v>
      </c>
      <c r="B14535" t="s">
        <v>25892</v>
      </c>
    </row>
    <row r="14536" spans="1:2">
      <c r="A14536">
        <v>19815</v>
      </c>
      <c r="B14536" t="s">
        <v>25893</v>
      </c>
    </row>
    <row r="14537" spans="1:2">
      <c r="A14537">
        <v>19816</v>
      </c>
      <c r="B14537" t="s">
        <v>25894</v>
      </c>
    </row>
    <row r="14538" spans="1:2">
      <c r="A14538">
        <v>19817</v>
      </c>
      <c r="B14538" t="s">
        <v>25895</v>
      </c>
    </row>
    <row r="14539" spans="1:2">
      <c r="A14539">
        <v>19818</v>
      </c>
      <c r="B14539" t="s">
        <v>25896</v>
      </c>
    </row>
    <row r="14540" spans="1:2">
      <c r="A14540">
        <v>19819</v>
      </c>
      <c r="B14540" t="s">
        <v>25897</v>
      </c>
    </row>
    <row r="14541" spans="1:2">
      <c r="A14541">
        <v>19820</v>
      </c>
      <c r="B14541" t="s">
        <v>25898</v>
      </c>
    </row>
    <row r="14542" spans="1:2">
      <c r="A14542">
        <v>19821</v>
      </c>
      <c r="B14542" t="s">
        <v>25899</v>
      </c>
    </row>
    <row r="14543" spans="1:2">
      <c r="A14543">
        <v>19822</v>
      </c>
      <c r="B14543" t="s">
        <v>25900</v>
      </c>
    </row>
    <row r="14544" spans="1:2">
      <c r="A14544">
        <v>19823</v>
      </c>
      <c r="B14544" t="s">
        <v>25901</v>
      </c>
    </row>
    <row r="14545" spans="1:2">
      <c r="A14545">
        <v>19824</v>
      </c>
      <c r="B14545">
        <v>2324</v>
      </c>
    </row>
    <row r="14546" spans="1:2">
      <c r="A14546">
        <v>19825</v>
      </c>
      <c r="B14546" s="6">
        <v>0.65069444444444446</v>
      </c>
    </row>
    <row r="14547" spans="1:2">
      <c r="A14547">
        <v>19826</v>
      </c>
      <c r="B14547" t="s">
        <v>583</v>
      </c>
    </row>
    <row r="14548" spans="1:2">
      <c r="A14548">
        <v>19827</v>
      </c>
      <c r="B14548" t="s">
        <v>25902</v>
      </c>
    </row>
    <row r="14549" spans="1:2">
      <c r="A14549">
        <v>19828</v>
      </c>
      <c r="B14549" t="s">
        <v>25903</v>
      </c>
    </row>
    <row r="14550" spans="1:2">
      <c r="A14550">
        <v>19829</v>
      </c>
      <c r="B14550" t="s">
        <v>25904</v>
      </c>
    </row>
    <row r="14551" spans="1:2">
      <c r="A14551">
        <v>19830</v>
      </c>
      <c r="B14551" t="s">
        <v>25905</v>
      </c>
    </row>
    <row r="14552" spans="1:2">
      <c r="A14552">
        <v>19831</v>
      </c>
      <c r="B14552" t="s">
        <v>25906</v>
      </c>
    </row>
    <row r="14553" spans="1:2">
      <c r="A14553">
        <v>19832</v>
      </c>
      <c r="B14553" t="s">
        <v>25907</v>
      </c>
    </row>
    <row r="14554" spans="1:2">
      <c r="A14554">
        <v>19833</v>
      </c>
      <c r="B14554">
        <v>1631</v>
      </c>
    </row>
    <row r="14555" spans="1:2">
      <c r="A14555">
        <v>19834</v>
      </c>
      <c r="B14555" t="s">
        <v>25908</v>
      </c>
    </row>
    <row r="14556" spans="1:2">
      <c r="A14556">
        <v>19835</v>
      </c>
      <c r="B14556" t="s">
        <v>25909</v>
      </c>
    </row>
    <row r="14557" spans="1:2">
      <c r="A14557">
        <v>19836</v>
      </c>
      <c r="B14557" t="s">
        <v>25910</v>
      </c>
    </row>
    <row r="14558" spans="1:2">
      <c r="A14558">
        <v>19837</v>
      </c>
      <c r="B14558" t="s">
        <v>25911</v>
      </c>
    </row>
    <row r="14559" spans="1:2">
      <c r="A14559">
        <v>19838</v>
      </c>
      <c r="B14559" t="s">
        <v>25912</v>
      </c>
    </row>
    <row r="14560" spans="1:2">
      <c r="A14560">
        <v>19839</v>
      </c>
      <c r="B14560" t="s">
        <v>25913</v>
      </c>
    </row>
    <row r="14561" spans="1:2">
      <c r="A14561">
        <v>19840</v>
      </c>
      <c r="B14561">
        <v>2116</v>
      </c>
    </row>
    <row r="14562" spans="1:2">
      <c r="A14562">
        <v>19841</v>
      </c>
      <c r="B14562" t="s">
        <v>25914</v>
      </c>
    </row>
    <row r="14563" spans="1:2">
      <c r="A14563">
        <v>19842</v>
      </c>
      <c r="B14563" t="s">
        <v>25915</v>
      </c>
    </row>
    <row r="14564" spans="1:2">
      <c r="A14564">
        <v>19843</v>
      </c>
      <c r="B14564">
        <v>1620</v>
      </c>
    </row>
    <row r="14565" spans="1:2">
      <c r="A14565">
        <v>19844</v>
      </c>
      <c r="B14565" t="s">
        <v>25916</v>
      </c>
    </row>
    <row r="14566" spans="1:2">
      <c r="A14566">
        <v>19845</v>
      </c>
      <c r="B14566" t="s">
        <v>25917</v>
      </c>
    </row>
    <row r="14567" spans="1:2">
      <c r="A14567">
        <v>19846</v>
      </c>
      <c r="B14567" t="s">
        <v>25918</v>
      </c>
    </row>
    <row r="14568" spans="1:2">
      <c r="A14568">
        <v>19847</v>
      </c>
      <c r="B14568">
        <v>1735</v>
      </c>
    </row>
    <row r="14569" spans="1:2">
      <c r="A14569">
        <v>19848</v>
      </c>
      <c r="B14569" t="s">
        <v>25919</v>
      </c>
    </row>
    <row r="14570" spans="1:2">
      <c r="A14570">
        <v>19849</v>
      </c>
      <c r="B14570" t="s">
        <v>25920</v>
      </c>
    </row>
    <row r="14571" spans="1:2">
      <c r="A14571">
        <v>19850</v>
      </c>
      <c r="B14571" t="s">
        <v>25921</v>
      </c>
    </row>
    <row r="14572" spans="1:2">
      <c r="A14572">
        <v>19851</v>
      </c>
      <c r="B14572" t="s">
        <v>25922</v>
      </c>
    </row>
    <row r="14573" spans="1:2">
      <c r="A14573">
        <v>19852</v>
      </c>
      <c r="B14573" t="s">
        <v>25923</v>
      </c>
    </row>
    <row r="14574" spans="1:2">
      <c r="A14574">
        <v>19853</v>
      </c>
      <c r="B14574" t="s">
        <v>25924</v>
      </c>
    </row>
    <row r="14575" spans="1:2">
      <c r="A14575">
        <v>19854</v>
      </c>
      <c r="B14575" t="s">
        <v>25925</v>
      </c>
    </row>
    <row r="14576" spans="1:2">
      <c r="A14576">
        <v>19855</v>
      </c>
      <c r="B14576" t="s">
        <v>25926</v>
      </c>
    </row>
    <row r="14577" spans="1:2">
      <c r="A14577">
        <v>19856</v>
      </c>
      <c r="B14577" t="s">
        <v>25927</v>
      </c>
    </row>
    <row r="14578" spans="1:2">
      <c r="A14578">
        <v>19857</v>
      </c>
      <c r="B14578" t="s">
        <v>25928</v>
      </c>
    </row>
    <row r="14579" spans="1:2">
      <c r="A14579">
        <v>19858</v>
      </c>
      <c r="B14579" t="s">
        <v>25929</v>
      </c>
    </row>
    <row r="14580" spans="1:2">
      <c r="A14580">
        <v>19859</v>
      </c>
      <c r="B14580" t="s">
        <v>25930</v>
      </c>
    </row>
    <row r="14581" spans="1:2">
      <c r="A14581">
        <v>19860</v>
      </c>
      <c r="B14581" t="s">
        <v>25931</v>
      </c>
    </row>
    <row r="14582" spans="1:2">
      <c r="A14582">
        <v>19861</v>
      </c>
      <c r="B14582" t="s">
        <v>25932</v>
      </c>
    </row>
    <row r="14583" spans="1:2">
      <c r="A14583">
        <v>19862</v>
      </c>
      <c r="B14583" t="s">
        <v>25933</v>
      </c>
    </row>
    <row r="14584" spans="1:2">
      <c r="A14584">
        <v>19863</v>
      </c>
      <c r="B14584" t="s">
        <v>25934</v>
      </c>
    </row>
    <row r="14585" spans="1:2">
      <c r="A14585">
        <v>19864</v>
      </c>
      <c r="B14585" t="s">
        <v>25935</v>
      </c>
    </row>
    <row r="14586" spans="1:2">
      <c r="A14586">
        <v>19865</v>
      </c>
      <c r="B14586" t="s">
        <v>25936</v>
      </c>
    </row>
    <row r="14587" spans="1:2">
      <c r="A14587">
        <v>19866</v>
      </c>
      <c r="B14587" t="s">
        <v>25937</v>
      </c>
    </row>
    <row r="14588" spans="1:2">
      <c r="A14588">
        <v>19867</v>
      </c>
      <c r="B14588" t="s">
        <v>25938</v>
      </c>
    </row>
    <row r="14589" spans="1:2">
      <c r="A14589">
        <v>19868</v>
      </c>
      <c r="B14589" t="s">
        <v>25939</v>
      </c>
    </row>
    <row r="14590" spans="1:2">
      <c r="A14590">
        <v>19869</v>
      </c>
      <c r="B14590">
        <v>2155</v>
      </c>
    </row>
    <row r="14591" spans="1:2">
      <c r="A14591">
        <v>19870</v>
      </c>
      <c r="B14591" t="s">
        <v>25940</v>
      </c>
    </row>
    <row r="14592" spans="1:2">
      <c r="A14592">
        <v>19871</v>
      </c>
      <c r="B14592" t="s">
        <v>25941</v>
      </c>
    </row>
    <row r="14593" spans="1:2">
      <c r="A14593">
        <v>19872</v>
      </c>
      <c r="B14593" t="s">
        <v>25942</v>
      </c>
    </row>
    <row r="14594" spans="1:2">
      <c r="A14594">
        <v>19873</v>
      </c>
      <c r="B14594" t="s">
        <v>25943</v>
      </c>
    </row>
    <row r="14595" spans="1:2">
      <c r="A14595">
        <v>19874</v>
      </c>
      <c r="B14595">
        <v>1818</v>
      </c>
    </row>
    <row r="14596" spans="1:2">
      <c r="A14596">
        <v>19875</v>
      </c>
      <c r="B14596" t="s">
        <v>25944</v>
      </c>
    </row>
    <row r="14597" spans="1:2">
      <c r="A14597">
        <v>19876</v>
      </c>
      <c r="B14597" t="s">
        <v>25945</v>
      </c>
    </row>
    <row r="14598" spans="1:2">
      <c r="A14598">
        <v>19877</v>
      </c>
      <c r="B14598" t="s">
        <v>25946</v>
      </c>
    </row>
    <row r="14599" spans="1:2">
      <c r="A14599">
        <v>19878</v>
      </c>
      <c r="B14599" t="s">
        <v>25947</v>
      </c>
    </row>
    <row r="14600" spans="1:2">
      <c r="A14600">
        <v>19879</v>
      </c>
      <c r="B14600" t="s">
        <v>25948</v>
      </c>
    </row>
    <row r="14601" spans="1:2">
      <c r="A14601">
        <v>19880</v>
      </c>
      <c r="B14601" t="s">
        <v>25949</v>
      </c>
    </row>
    <row r="14602" spans="1:2">
      <c r="A14602">
        <v>19881</v>
      </c>
      <c r="B14602">
        <v>1604</v>
      </c>
    </row>
    <row r="14603" spans="1:2">
      <c r="A14603">
        <v>19882</v>
      </c>
      <c r="B14603" t="s">
        <v>25950</v>
      </c>
    </row>
    <row r="14604" spans="1:2">
      <c r="A14604">
        <v>19883</v>
      </c>
      <c r="B14604" t="s">
        <v>25951</v>
      </c>
    </row>
    <row r="14605" spans="1:2">
      <c r="A14605">
        <v>19884</v>
      </c>
      <c r="B14605" t="s">
        <v>25952</v>
      </c>
    </row>
    <row r="14606" spans="1:2">
      <c r="A14606">
        <v>19885</v>
      </c>
      <c r="B14606" t="s">
        <v>25953</v>
      </c>
    </row>
    <row r="14607" spans="1:2">
      <c r="A14607">
        <v>19886</v>
      </c>
      <c r="B14607" t="s">
        <v>25954</v>
      </c>
    </row>
    <row r="14608" spans="1:2">
      <c r="A14608">
        <v>19887</v>
      </c>
      <c r="B14608" t="s">
        <v>25955</v>
      </c>
    </row>
    <row r="14609" spans="1:2">
      <c r="A14609">
        <v>19888</v>
      </c>
      <c r="B14609" t="s">
        <v>25956</v>
      </c>
    </row>
    <row r="14610" spans="1:2">
      <c r="A14610">
        <v>19889</v>
      </c>
      <c r="B14610">
        <v>628</v>
      </c>
    </row>
    <row r="14611" spans="1:2">
      <c r="A14611">
        <v>19890</v>
      </c>
      <c r="B14611" t="s">
        <v>25957</v>
      </c>
    </row>
    <row r="14612" spans="1:2">
      <c r="A14612">
        <v>19891</v>
      </c>
      <c r="B14612" t="s">
        <v>25958</v>
      </c>
    </row>
    <row r="14613" spans="1:2">
      <c r="A14613">
        <v>19892</v>
      </c>
      <c r="B14613" t="s">
        <v>25959</v>
      </c>
    </row>
    <row r="14614" spans="1:2">
      <c r="A14614">
        <v>19893</v>
      </c>
      <c r="B14614" t="s">
        <v>25960</v>
      </c>
    </row>
    <row r="14615" spans="1:2">
      <c r="A14615">
        <v>19894</v>
      </c>
      <c r="B14615" t="s">
        <v>25961</v>
      </c>
    </row>
    <row r="14616" spans="1:2">
      <c r="A14616">
        <v>19895</v>
      </c>
      <c r="B14616" t="s">
        <v>25962</v>
      </c>
    </row>
    <row r="14617" spans="1:2">
      <c r="A14617">
        <v>19896</v>
      </c>
      <c r="B14617" t="s">
        <v>25963</v>
      </c>
    </row>
    <row r="14618" spans="1:2">
      <c r="A14618">
        <v>19897</v>
      </c>
      <c r="B14618" t="s">
        <v>25964</v>
      </c>
    </row>
    <row r="14619" spans="1:2">
      <c r="A14619">
        <v>19898</v>
      </c>
      <c r="B14619" t="s">
        <v>25965</v>
      </c>
    </row>
    <row r="14620" spans="1:2">
      <c r="A14620">
        <v>19899</v>
      </c>
      <c r="B14620" t="s">
        <v>25966</v>
      </c>
    </row>
    <row r="14621" spans="1:2">
      <c r="A14621">
        <v>19900</v>
      </c>
      <c r="B14621" t="s">
        <v>25967</v>
      </c>
    </row>
    <row r="14622" spans="1:2">
      <c r="A14622">
        <v>19901</v>
      </c>
      <c r="B14622" t="s">
        <v>25968</v>
      </c>
    </row>
    <row r="14623" spans="1:2">
      <c r="A14623">
        <v>19902</v>
      </c>
      <c r="B14623" t="s">
        <v>25969</v>
      </c>
    </row>
    <row r="14624" spans="1:2">
      <c r="A14624">
        <v>19903</v>
      </c>
      <c r="B14624" t="s">
        <v>927</v>
      </c>
    </row>
    <row r="14625" spans="1:2">
      <c r="A14625">
        <v>19904</v>
      </c>
      <c r="B14625" t="s">
        <v>25970</v>
      </c>
    </row>
    <row r="14626" spans="1:2">
      <c r="A14626">
        <v>19905</v>
      </c>
      <c r="B14626" t="s">
        <v>25971</v>
      </c>
    </row>
    <row r="14627" spans="1:2">
      <c r="A14627">
        <v>19906</v>
      </c>
      <c r="B14627" t="s">
        <v>25972</v>
      </c>
    </row>
    <row r="14628" spans="1:2">
      <c r="A14628">
        <v>19907</v>
      </c>
      <c r="B14628" t="s">
        <v>25973</v>
      </c>
    </row>
    <row r="14629" spans="1:2">
      <c r="A14629">
        <v>19908</v>
      </c>
      <c r="B14629" t="s">
        <v>25974</v>
      </c>
    </row>
    <row r="14630" spans="1:2">
      <c r="A14630">
        <v>19909</v>
      </c>
      <c r="B14630" t="s">
        <v>25975</v>
      </c>
    </row>
    <row r="14631" spans="1:2">
      <c r="A14631">
        <v>19910</v>
      </c>
      <c r="B14631" t="s">
        <v>25976</v>
      </c>
    </row>
    <row r="14632" spans="1:2">
      <c r="A14632">
        <v>19911</v>
      </c>
      <c r="B14632" t="s">
        <v>25977</v>
      </c>
    </row>
    <row r="14633" spans="1:2">
      <c r="A14633">
        <v>19912</v>
      </c>
      <c r="B14633" t="s">
        <v>25978</v>
      </c>
    </row>
    <row r="14634" spans="1:2">
      <c r="A14634">
        <v>19913</v>
      </c>
      <c r="B14634" t="s">
        <v>25979</v>
      </c>
    </row>
    <row r="14635" spans="1:2">
      <c r="A14635">
        <v>19914</v>
      </c>
      <c r="B14635" t="s">
        <v>25980</v>
      </c>
    </row>
    <row r="14636" spans="1:2">
      <c r="A14636">
        <v>19915</v>
      </c>
      <c r="B14636" t="s">
        <v>25981</v>
      </c>
    </row>
    <row r="14637" spans="1:2">
      <c r="A14637">
        <v>19916</v>
      </c>
      <c r="B14637" t="s">
        <v>25982</v>
      </c>
    </row>
    <row r="14638" spans="1:2">
      <c r="A14638">
        <v>19917</v>
      </c>
      <c r="B14638" t="s">
        <v>25983</v>
      </c>
    </row>
    <row r="14639" spans="1:2">
      <c r="A14639">
        <v>19918</v>
      </c>
      <c r="B14639" t="s">
        <v>25984</v>
      </c>
    </row>
    <row r="14640" spans="1:2">
      <c r="A14640">
        <v>19919</v>
      </c>
      <c r="B14640" t="s">
        <v>25985</v>
      </c>
    </row>
    <row r="14641" spans="1:2">
      <c r="A14641">
        <v>19920</v>
      </c>
      <c r="B14641">
        <v>7423</v>
      </c>
    </row>
    <row r="14642" spans="1:2">
      <c r="A14642">
        <v>19921</v>
      </c>
      <c r="B14642" t="s">
        <v>25986</v>
      </c>
    </row>
    <row r="14643" spans="1:2">
      <c r="A14643">
        <v>19922</v>
      </c>
      <c r="B14643" t="s">
        <v>25987</v>
      </c>
    </row>
    <row r="14644" spans="1:2">
      <c r="A14644">
        <v>19923</v>
      </c>
      <c r="B14644" t="s">
        <v>25988</v>
      </c>
    </row>
    <row r="14645" spans="1:2">
      <c r="A14645">
        <v>19924</v>
      </c>
      <c r="B14645" t="s">
        <v>25989</v>
      </c>
    </row>
    <row r="14646" spans="1:2">
      <c r="A14646">
        <v>19925</v>
      </c>
      <c r="B14646" t="s">
        <v>25990</v>
      </c>
    </row>
    <row r="14647" spans="1:2">
      <c r="A14647">
        <v>19926</v>
      </c>
      <c r="B14647" t="s">
        <v>25991</v>
      </c>
    </row>
    <row r="14648" spans="1:2">
      <c r="A14648">
        <v>19927</v>
      </c>
      <c r="B14648" t="s">
        <v>25992</v>
      </c>
    </row>
    <row r="14649" spans="1:2">
      <c r="A14649">
        <v>19928</v>
      </c>
      <c r="B14649" t="s">
        <v>25993</v>
      </c>
    </row>
    <row r="14650" spans="1:2">
      <c r="A14650">
        <v>19929</v>
      </c>
      <c r="B14650" t="s">
        <v>25994</v>
      </c>
    </row>
    <row r="14651" spans="1:2">
      <c r="A14651">
        <v>19930</v>
      </c>
      <c r="B14651" t="s">
        <v>25995</v>
      </c>
    </row>
    <row r="14652" spans="1:2">
      <c r="A14652">
        <v>19931</v>
      </c>
      <c r="B14652" t="s">
        <v>25996</v>
      </c>
    </row>
    <row r="14653" spans="1:2">
      <c r="A14653">
        <v>19932</v>
      </c>
      <c r="B14653" t="s">
        <v>25997</v>
      </c>
    </row>
    <row r="14654" spans="1:2">
      <c r="A14654">
        <v>19933</v>
      </c>
      <c r="B14654" t="s">
        <v>25998</v>
      </c>
    </row>
    <row r="14655" spans="1:2">
      <c r="A14655">
        <v>19934</v>
      </c>
      <c r="B14655">
        <v>1408</v>
      </c>
    </row>
    <row r="14656" spans="1:2">
      <c r="A14656">
        <v>19935</v>
      </c>
      <c r="B14656" t="s">
        <v>25999</v>
      </c>
    </row>
    <row r="14657" spans="1:2">
      <c r="A14657">
        <v>19936</v>
      </c>
      <c r="B14657" t="s">
        <v>26000</v>
      </c>
    </row>
    <row r="14658" spans="1:2">
      <c r="A14658">
        <v>19937</v>
      </c>
      <c r="B14658" t="s">
        <v>26001</v>
      </c>
    </row>
    <row r="14659" spans="1:2">
      <c r="A14659">
        <v>19938</v>
      </c>
      <c r="B14659" t="s">
        <v>26002</v>
      </c>
    </row>
    <row r="14660" spans="1:2">
      <c r="A14660">
        <v>19939</v>
      </c>
      <c r="B14660" t="s">
        <v>26003</v>
      </c>
    </row>
    <row r="14661" spans="1:2">
      <c r="A14661">
        <v>19940</v>
      </c>
      <c r="B14661" t="s">
        <v>26004</v>
      </c>
    </row>
    <row r="14662" spans="1:2">
      <c r="A14662">
        <v>19941</v>
      </c>
      <c r="B14662" t="s">
        <v>26005</v>
      </c>
    </row>
    <row r="14663" spans="1:2">
      <c r="A14663">
        <v>19942</v>
      </c>
      <c r="B14663" t="s">
        <v>26006</v>
      </c>
    </row>
    <row r="14664" spans="1:2">
      <c r="A14664">
        <v>19943</v>
      </c>
      <c r="B14664" t="s">
        <v>26007</v>
      </c>
    </row>
    <row r="14665" spans="1:2">
      <c r="A14665">
        <v>19944</v>
      </c>
      <c r="B14665" t="s">
        <v>26008</v>
      </c>
    </row>
    <row r="14666" spans="1:2">
      <c r="A14666">
        <v>19945</v>
      </c>
      <c r="B14666" t="s">
        <v>26009</v>
      </c>
    </row>
    <row r="14667" spans="1:2">
      <c r="A14667">
        <v>19946</v>
      </c>
      <c r="B14667" t="s">
        <v>1201</v>
      </c>
    </row>
    <row r="14668" spans="1:2">
      <c r="A14668">
        <v>19947</v>
      </c>
      <c r="B14668" t="s">
        <v>26010</v>
      </c>
    </row>
    <row r="14669" spans="1:2">
      <c r="A14669">
        <v>19948</v>
      </c>
      <c r="B14669" t="s">
        <v>26011</v>
      </c>
    </row>
    <row r="14670" spans="1:2">
      <c r="A14670">
        <v>19949</v>
      </c>
      <c r="B14670" t="s">
        <v>26012</v>
      </c>
    </row>
    <row r="14671" spans="1:2">
      <c r="A14671">
        <v>19950</v>
      </c>
      <c r="B14671" t="s">
        <v>26013</v>
      </c>
    </row>
    <row r="14672" spans="1:2">
      <c r="A14672">
        <v>19951</v>
      </c>
      <c r="B14672" t="s">
        <v>26014</v>
      </c>
    </row>
    <row r="14673" spans="1:2">
      <c r="A14673">
        <v>19952</v>
      </c>
      <c r="B14673" t="s">
        <v>26015</v>
      </c>
    </row>
    <row r="14674" spans="1:2">
      <c r="A14674">
        <v>19953</v>
      </c>
      <c r="B14674" t="s">
        <v>26016</v>
      </c>
    </row>
    <row r="14675" spans="1:2">
      <c r="A14675">
        <v>19954</v>
      </c>
      <c r="B14675" t="s">
        <v>26017</v>
      </c>
    </row>
    <row r="14676" spans="1:2">
      <c r="A14676">
        <v>19955</v>
      </c>
      <c r="B14676" t="s">
        <v>26018</v>
      </c>
    </row>
    <row r="14677" spans="1:2">
      <c r="A14677">
        <v>19956</v>
      </c>
      <c r="B14677" t="s">
        <v>26019</v>
      </c>
    </row>
    <row r="14678" spans="1:2">
      <c r="A14678">
        <v>19957</v>
      </c>
      <c r="B14678" t="s">
        <v>26020</v>
      </c>
    </row>
    <row r="14679" spans="1:2">
      <c r="A14679">
        <v>19958</v>
      </c>
      <c r="B14679" t="s">
        <v>26021</v>
      </c>
    </row>
    <row r="14680" spans="1:2">
      <c r="A14680">
        <v>19959</v>
      </c>
      <c r="B14680" t="s">
        <v>26022</v>
      </c>
    </row>
    <row r="14681" spans="1:2">
      <c r="A14681">
        <v>19960</v>
      </c>
      <c r="B14681" t="s">
        <v>26023</v>
      </c>
    </row>
    <row r="14682" spans="1:2">
      <c r="A14682">
        <v>19961</v>
      </c>
      <c r="B14682" t="s">
        <v>26024</v>
      </c>
    </row>
    <row r="14683" spans="1:2">
      <c r="A14683">
        <v>19962</v>
      </c>
      <c r="B14683" t="s">
        <v>26025</v>
      </c>
    </row>
    <row r="14684" spans="1:2">
      <c r="A14684">
        <v>19963</v>
      </c>
      <c r="B14684" t="s">
        <v>26026</v>
      </c>
    </row>
    <row r="14685" spans="1:2">
      <c r="A14685">
        <v>19964</v>
      </c>
      <c r="B14685" t="s">
        <v>26027</v>
      </c>
    </row>
    <row r="14686" spans="1:2">
      <c r="A14686">
        <v>19965</v>
      </c>
      <c r="B14686" t="s">
        <v>26028</v>
      </c>
    </row>
    <row r="14687" spans="1:2">
      <c r="A14687">
        <v>19966</v>
      </c>
      <c r="B14687" t="s">
        <v>26029</v>
      </c>
    </row>
    <row r="14688" spans="1:2">
      <c r="A14688">
        <v>19967</v>
      </c>
      <c r="B14688" t="s">
        <v>26030</v>
      </c>
    </row>
    <row r="14689" spans="1:2">
      <c r="A14689">
        <v>19968</v>
      </c>
      <c r="B14689" t="s">
        <v>26031</v>
      </c>
    </row>
    <row r="14690" spans="1:2">
      <c r="A14690">
        <v>19969</v>
      </c>
      <c r="B14690" t="s">
        <v>26032</v>
      </c>
    </row>
    <row r="14691" spans="1:2">
      <c r="A14691">
        <v>19970</v>
      </c>
      <c r="B14691" t="s">
        <v>26033</v>
      </c>
    </row>
    <row r="14692" spans="1:2">
      <c r="A14692">
        <v>19971</v>
      </c>
      <c r="B14692" t="s">
        <v>26034</v>
      </c>
    </row>
    <row r="14693" spans="1:2">
      <c r="A14693">
        <v>19972</v>
      </c>
      <c r="B14693">
        <v>2024</v>
      </c>
    </row>
    <row r="14694" spans="1:2">
      <c r="A14694">
        <v>19973</v>
      </c>
      <c r="B14694" t="s">
        <v>26035</v>
      </c>
    </row>
    <row r="14695" spans="1:2">
      <c r="A14695">
        <v>19974</v>
      </c>
      <c r="B14695" t="s">
        <v>26036</v>
      </c>
    </row>
    <row r="14696" spans="1:2">
      <c r="A14696">
        <v>19975</v>
      </c>
      <c r="B14696" t="s">
        <v>26037</v>
      </c>
    </row>
    <row r="14697" spans="1:2">
      <c r="A14697">
        <v>19976</v>
      </c>
      <c r="B14697" t="s">
        <v>26038</v>
      </c>
    </row>
    <row r="14698" spans="1:2">
      <c r="A14698">
        <v>19977</v>
      </c>
      <c r="B14698" t="s">
        <v>26039</v>
      </c>
    </row>
    <row r="14699" spans="1:2">
      <c r="A14699">
        <v>19978</v>
      </c>
      <c r="B14699" t="s">
        <v>26040</v>
      </c>
    </row>
    <row r="14700" spans="1:2">
      <c r="A14700">
        <v>19979</v>
      </c>
      <c r="B14700" t="s">
        <v>26041</v>
      </c>
    </row>
    <row r="14701" spans="1:2">
      <c r="A14701">
        <v>19980</v>
      </c>
      <c r="B14701" t="s">
        <v>26042</v>
      </c>
    </row>
    <row r="14702" spans="1:2">
      <c r="A14702">
        <v>19981</v>
      </c>
      <c r="B14702" t="s">
        <v>26043</v>
      </c>
    </row>
    <row r="14703" spans="1:2">
      <c r="A14703">
        <v>19982</v>
      </c>
      <c r="B14703" t="s">
        <v>26044</v>
      </c>
    </row>
    <row r="14704" spans="1:2">
      <c r="A14704">
        <v>19983</v>
      </c>
      <c r="B14704" t="s">
        <v>26045</v>
      </c>
    </row>
    <row r="14705" spans="1:2">
      <c r="A14705">
        <v>19984</v>
      </c>
      <c r="B14705" t="s">
        <v>26046</v>
      </c>
    </row>
    <row r="14706" spans="1:2">
      <c r="A14706">
        <v>19985</v>
      </c>
      <c r="B14706" t="s">
        <v>26047</v>
      </c>
    </row>
    <row r="14707" spans="1:2">
      <c r="A14707">
        <v>19986</v>
      </c>
      <c r="B14707" t="s">
        <v>911</v>
      </c>
    </row>
    <row r="14708" spans="1:2">
      <c r="A14708">
        <v>19987</v>
      </c>
      <c r="B14708" t="s">
        <v>26048</v>
      </c>
    </row>
    <row r="14709" spans="1:2">
      <c r="A14709">
        <v>19988</v>
      </c>
      <c r="B14709" t="s">
        <v>26049</v>
      </c>
    </row>
    <row r="14710" spans="1:2">
      <c r="A14710">
        <v>19989</v>
      </c>
      <c r="B14710" t="s">
        <v>26050</v>
      </c>
    </row>
    <row r="14711" spans="1:2">
      <c r="A14711">
        <v>19990</v>
      </c>
      <c r="B14711" t="s">
        <v>26051</v>
      </c>
    </row>
    <row r="14712" spans="1:2">
      <c r="A14712">
        <v>19991</v>
      </c>
      <c r="B14712" t="s">
        <v>26052</v>
      </c>
    </row>
    <row r="14713" spans="1:2">
      <c r="A14713">
        <v>19992</v>
      </c>
      <c r="B14713" t="s">
        <v>26053</v>
      </c>
    </row>
    <row r="14714" spans="1:2">
      <c r="A14714">
        <v>19993</v>
      </c>
      <c r="B14714" t="s">
        <v>26054</v>
      </c>
    </row>
    <row r="14715" spans="1:2">
      <c r="A14715">
        <v>19994</v>
      </c>
      <c r="B14715" t="s">
        <v>26055</v>
      </c>
    </row>
    <row r="14716" spans="1:2">
      <c r="A14716">
        <v>19995</v>
      </c>
      <c r="B14716" t="s">
        <v>26056</v>
      </c>
    </row>
    <row r="14717" spans="1:2">
      <c r="A14717">
        <v>19996</v>
      </c>
      <c r="B14717" t="s">
        <v>26057</v>
      </c>
    </row>
    <row r="14718" spans="1:2">
      <c r="A14718">
        <v>19997</v>
      </c>
      <c r="B14718" t="s">
        <v>26058</v>
      </c>
    </row>
    <row r="14719" spans="1:2">
      <c r="A14719">
        <v>19998</v>
      </c>
      <c r="B14719" t="s">
        <v>26059</v>
      </c>
    </row>
    <row r="14720" spans="1:2">
      <c r="A14720">
        <v>19999</v>
      </c>
      <c r="B14720" t="s">
        <v>26060</v>
      </c>
    </row>
    <row r="14721" spans="1:2">
      <c r="A14721">
        <v>20000</v>
      </c>
      <c r="B14721" t="s">
        <v>26061</v>
      </c>
    </row>
    <row r="14722" spans="1:2">
      <c r="A14722">
        <v>20001</v>
      </c>
      <c r="B14722" t="s">
        <v>26062</v>
      </c>
    </row>
    <row r="14723" spans="1:2">
      <c r="A14723">
        <v>20002</v>
      </c>
      <c r="B14723">
        <v>15</v>
      </c>
    </row>
    <row r="14724" spans="1:2">
      <c r="A14724">
        <v>20003</v>
      </c>
      <c r="B14724" t="s">
        <v>26063</v>
      </c>
    </row>
    <row r="14725" spans="1:2">
      <c r="A14725">
        <v>20004</v>
      </c>
      <c r="B14725" t="s">
        <v>26064</v>
      </c>
    </row>
    <row r="14726" spans="1:2">
      <c r="A14726">
        <v>20005</v>
      </c>
      <c r="B14726" t="s">
        <v>26065</v>
      </c>
    </row>
    <row r="14727" spans="1:2">
      <c r="A14727">
        <v>20006</v>
      </c>
      <c r="B14727" t="s">
        <v>26066</v>
      </c>
    </row>
    <row r="14728" spans="1:2">
      <c r="A14728">
        <v>20007</v>
      </c>
      <c r="B14728" t="s">
        <v>26067</v>
      </c>
    </row>
    <row r="14729" spans="1:2">
      <c r="A14729">
        <v>20008</v>
      </c>
      <c r="B14729" t="s">
        <v>26068</v>
      </c>
    </row>
    <row r="14730" spans="1:2">
      <c r="A14730">
        <v>20009</v>
      </c>
      <c r="B14730">
        <v>1655</v>
      </c>
    </row>
    <row r="14731" spans="1:2">
      <c r="A14731">
        <v>20010</v>
      </c>
      <c r="B14731" t="s">
        <v>26069</v>
      </c>
    </row>
    <row r="14732" spans="1:2">
      <c r="A14732">
        <v>20011</v>
      </c>
      <c r="B14732" t="s">
        <v>26070</v>
      </c>
    </row>
    <row r="14733" spans="1:2">
      <c r="A14733">
        <v>20012</v>
      </c>
      <c r="B14733" t="s">
        <v>26071</v>
      </c>
    </row>
    <row r="14734" spans="1:2">
      <c r="A14734">
        <v>20013</v>
      </c>
      <c r="B14734" t="s">
        <v>26072</v>
      </c>
    </row>
    <row r="14735" spans="1:2">
      <c r="A14735">
        <v>20014</v>
      </c>
      <c r="B14735" t="s">
        <v>26073</v>
      </c>
    </row>
    <row r="14736" spans="1:2">
      <c r="A14736">
        <v>20015</v>
      </c>
      <c r="B14736" t="s">
        <v>26074</v>
      </c>
    </row>
    <row r="14737" spans="1:2">
      <c r="A14737">
        <v>20016</v>
      </c>
      <c r="B14737" t="s">
        <v>26075</v>
      </c>
    </row>
    <row r="14738" spans="1:2">
      <c r="A14738">
        <v>20017</v>
      </c>
      <c r="B14738" t="s">
        <v>26076</v>
      </c>
    </row>
    <row r="14739" spans="1:2">
      <c r="A14739">
        <v>20018</v>
      </c>
      <c r="B14739" t="s">
        <v>26077</v>
      </c>
    </row>
    <row r="14740" spans="1:2">
      <c r="A14740">
        <v>20019</v>
      </c>
      <c r="B14740" t="s">
        <v>26078</v>
      </c>
    </row>
    <row r="14741" spans="1:2">
      <c r="A14741">
        <v>20020</v>
      </c>
      <c r="B14741" t="s">
        <v>26079</v>
      </c>
    </row>
    <row r="14742" spans="1:2">
      <c r="A14742">
        <v>20021</v>
      </c>
      <c r="B14742" t="s">
        <v>26080</v>
      </c>
    </row>
    <row r="14743" spans="1:2">
      <c r="A14743">
        <v>20022</v>
      </c>
      <c r="B14743" t="s">
        <v>26081</v>
      </c>
    </row>
    <row r="14744" spans="1:2">
      <c r="A14744">
        <v>20023</v>
      </c>
      <c r="B14744">
        <v>743</v>
      </c>
    </row>
    <row r="14745" spans="1:2">
      <c r="A14745">
        <v>20024</v>
      </c>
      <c r="B14745" t="s">
        <v>26082</v>
      </c>
    </row>
    <row r="14746" spans="1:2">
      <c r="A14746">
        <v>20025</v>
      </c>
      <c r="B14746" t="s">
        <v>26083</v>
      </c>
    </row>
    <row r="14747" spans="1:2">
      <c r="A14747">
        <v>20026</v>
      </c>
      <c r="B14747" t="s">
        <v>26084</v>
      </c>
    </row>
    <row r="14748" spans="1:2">
      <c r="A14748">
        <v>20027</v>
      </c>
      <c r="B14748" t="s">
        <v>26085</v>
      </c>
    </row>
    <row r="14749" spans="1:2">
      <c r="A14749">
        <v>20028</v>
      </c>
      <c r="B14749" t="s">
        <v>26086</v>
      </c>
    </row>
    <row r="14750" spans="1:2">
      <c r="A14750">
        <v>20029</v>
      </c>
      <c r="B14750" t="s">
        <v>26087</v>
      </c>
    </row>
    <row r="14751" spans="1:2">
      <c r="A14751">
        <v>20030</v>
      </c>
      <c r="B14751" t="s">
        <v>26088</v>
      </c>
    </row>
    <row r="14752" spans="1:2">
      <c r="A14752">
        <v>20031</v>
      </c>
      <c r="B14752" t="s">
        <v>26089</v>
      </c>
    </row>
    <row r="14753" spans="1:2">
      <c r="A14753">
        <v>20032</v>
      </c>
      <c r="B14753" t="s">
        <v>26090</v>
      </c>
    </row>
    <row r="14754" spans="1:2">
      <c r="A14754">
        <v>20033</v>
      </c>
      <c r="B14754">
        <v>1349</v>
      </c>
    </row>
    <row r="14755" spans="1:2">
      <c r="A14755">
        <v>20034</v>
      </c>
      <c r="B14755" t="s">
        <v>26091</v>
      </c>
    </row>
    <row r="14756" spans="1:2">
      <c r="A14756">
        <v>20035</v>
      </c>
      <c r="B14756" t="s">
        <v>26092</v>
      </c>
    </row>
    <row r="14757" spans="1:2">
      <c r="A14757">
        <v>20036</v>
      </c>
      <c r="B14757" t="s">
        <v>26093</v>
      </c>
    </row>
    <row r="14758" spans="1:2">
      <c r="A14758">
        <v>20037</v>
      </c>
      <c r="B14758" t="s">
        <v>26094</v>
      </c>
    </row>
    <row r="14759" spans="1:2">
      <c r="A14759">
        <v>20038</v>
      </c>
      <c r="B14759" t="s">
        <v>26095</v>
      </c>
    </row>
    <row r="14760" spans="1:2">
      <c r="A14760">
        <v>20039</v>
      </c>
      <c r="B14760" t="s">
        <v>26096</v>
      </c>
    </row>
    <row r="14761" spans="1:2">
      <c r="A14761">
        <v>20040</v>
      </c>
      <c r="B14761" t="s">
        <v>26097</v>
      </c>
    </row>
    <row r="14762" spans="1:2">
      <c r="A14762">
        <v>20041</v>
      </c>
      <c r="B14762" t="s">
        <v>26098</v>
      </c>
    </row>
    <row r="14763" spans="1:2">
      <c r="A14763">
        <v>20042</v>
      </c>
      <c r="B14763" t="s">
        <v>26099</v>
      </c>
    </row>
    <row r="14764" spans="1:2">
      <c r="A14764">
        <v>20043</v>
      </c>
      <c r="B14764" t="s">
        <v>26100</v>
      </c>
    </row>
    <row r="14765" spans="1:2">
      <c r="A14765">
        <v>20044</v>
      </c>
      <c r="B14765" t="s">
        <v>26101</v>
      </c>
    </row>
    <row r="14766" spans="1:2">
      <c r="A14766">
        <v>20045</v>
      </c>
      <c r="B14766" t="s">
        <v>26102</v>
      </c>
    </row>
    <row r="14767" spans="1:2">
      <c r="A14767">
        <v>20046</v>
      </c>
      <c r="B14767" t="s">
        <v>26103</v>
      </c>
    </row>
    <row r="14768" spans="1:2">
      <c r="A14768">
        <v>20047</v>
      </c>
      <c r="B14768" t="s">
        <v>26104</v>
      </c>
    </row>
    <row r="14769" spans="1:2">
      <c r="A14769">
        <v>20048</v>
      </c>
      <c r="B14769" t="s">
        <v>26105</v>
      </c>
    </row>
    <row r="14770" spans="1:2">
      <c r="A14770">
        <v>20049</v>
      </c>
      <c r="B14770" t="s">
        <v>26106</v>
      </c>
    </row>
    <row r="14771" spans="1:2">
      <c r="A14771">
        <v>20050</v>
      </c>
      <c r="B14771">
        <v>2354</v>
      </c>
    </row>
    <row r="14772" spans="1:2">
      <c r="A14772">
        <v>20051</v>
      </c>
      <c r="B14772" t="s">
        <v>26107</v>
      </c>
    </row>
    <row r="14773" spans="1:2">
      <c r="A14773">
        <v>20052</v>
      </c>
      <c r="B14773" t="s">
        <v>26108</v>
      </c>
    </row>
    <row r="14774" spans="1:2">
      <c r="A14774">
        <v>20053</v>
      </c>
      <c r="B14774" t="s">
        <v>26109</v>
      </c>
    </row>
    <row r="14775" spans="1:2">
      <c r="A14775">
        <v>20054</v>
      </c>
      <c r="B14775" t="s">
        <v>26110</v>
      </c>
    </row>
    <row r="14776" spans="1:2">
      <c r="A14776">
        <v>20055</v>
      </c>
      <c r="B14776" t="s">
        <v>26111</v>
      </c>
    </row>
    <row r="14777" spans="1:2">
      <c r="A14777">
        <v>20056</v>
      </c>
      <c r="B14777" t="s">
        <v>26112</v>
      </c>
    </row>
    <row r="14778" spans="1:2">
      <c r="A14778">
        <v>20057</v>
      </c>
      <c r="B14778" t="s">
        <v>26113</v>
      </c>
    </row>
    <row r="14779" spans="1:2">
      <c r="A14779">
        <v>20058</v>
      </c>
      <c r="B14779" t="s">
        <v>26114</v>
      </c>
    </row>
    <row r="14780" spans="1:2">
      <c r="A14780">
        <v>20059</v>
      </c>
      <c r="B14780" t="s">
        <v>26115</v>
      </c>
    </row>
    <row r="14781" spans="1:2">
      <c r="A14781">
        <v>20060</v>
      </c>
      <c r="B14781" t="s">
        <v>26116</v>
      </c>
    </row>
    <row r="14782" spans="1:2">
      <c r="A14782">
        <v>20061</v>
      </c>
      <c r="B14782" t="s">
        <v>26117</v>
      </c>
    </row>
    <row r="14783" spans="1:2">
      <c r="A14783">
        <v>20062</v>
      </c>
      <c r="B14783" t="s">
        <v>26118</v>
      </c>
    </row>
    <row r="14784" spans="1:2">
      <c r="A14784">
        <v>20063</v>
      </c>
      <c r="B14784" t="s">
        <v>26119</v>
      </c>
    </row>
    <row r="14785" spans="1:2">
      <c r="A14785">
        <v>20064</v>
      </c>
      <c r="B14785" t="s">
        <v>26120</v>
      </c>
    </row>
    <row r="14786" spans="1:2">
      <c r="A14786">
        <v>20065</v>
      </c>
      <c r="B14786" t="s">
        <v>26121</v>
      </c>
    </row>
    <row r="14787" spans="1:2">
      <c r="A14787">
        <v>20066</v>
      </c>
      <c r="B14787" t="s">
        <v>26122</v>
      </c>
    </row>
    <row r="14788" spans="1:2">
      <c r="A14788">
        <v>20067</v>
      </c>
      <c r="B14788" t="s">
        <v>26123</v>
      </c>
    </row>
    <row r="14789" spans="1:2">
      <c r="A14789">
        <v>20068</v>
      </c>
      <c r="B14789">
        <v>1211</v>
      </c>
    </row>
    <row r="14790" spans="1:2">
      <c r="A14790">
        <v>20069</v>
      </c>
      <c r="B14790" t="s">
        <v>26124</v>
      </c>
    </row>
    <row r="14791" spans="1:2">
      <c r="A14791">
        <v>20070</v>
      </c>
      <c r="B14791" t="s">
        <v>26125</v>
      </c>
    </row>
    <row r="14792" spans="1:2">
      <c r="A14792">
        <v>20071</v>
      </c>
      <c r="B14792" t="s">
        <v>26126</v>
      </c>
    </row>
    <row r="14793" spans="1:2">
      <c r="A14793">
        <v>20072</v>
      </c>
      <c r="B14793" t="s">
        <v>26127</v>
      </c>
    </row>
    <row r="14794" spans="1:2">
      <c r="A14794">
        <v>20073</v>
      </c>
      <c r="B14794" t="s">
        <v>26128</v>
      </c>
    </row>
    <row r="14795" spans="1:2">
      <c r="A14795">
        <v>20074</v>
      </c>
      <c r="B14795" t="s">
        <v>26129</v>
      </c>
    </row>
    <row r="14796" spans="1:2">
      <c r="A14796">
        <v>20075</v>
      </c>
      <c r="B14796" t="s">
        <v>26130</v>
      </c>
    </row>
    <row r="14797" spans="1:2">
      <c r="A14797">
        <v>20076</v>
      </c>
      <c r="B14797" t="s">
        <v>26131</v>
      </c>
    </row>
    <row r="14798" spans="1:2">
      <c r="A14798">
        <v>20077</v>
      </c>
      <c r="B14798" t="s">
        <v>26132</v>
      </c>
    </row>
    <row r="14799" spans="1:2">
      <c r="A14799">
        <v>20078</v>
      </c>
      <c r="B14799" t="s">
        <v>26133</v>
      </c>
    </row>
    <row r="14800" spans="1:2">
      <c r="A14800">
        <v>20079</v>
      </c>
      <c r="B14800" t="s">
        <v>872</v>
      </c>
    </row>
    <row r="14801" spans="1:2">
      <c r="A14801">
        <v>20080</v>
      </c>
      <c r="B14801" t="s">
        <v>1050</v>
      </c>
    </row>
    <row r="14802" spans="1:2">
      <c r="A14802">
        <v>20081</v>
      </c>
      <c r="B14802" t="s">
        <v>1985</v>
      </c>
    </row>
    <row r="14803" spans="1:2">
      <c r="A14803">
        <v>20082</v>
      </c>
      <c r="B14803" t="s">
        <v>26134</v>
      </c>
    </row>
    <row r="14804" spans="1:2">
      <c r="A14804">
        <v>20083</v>
      </c>
      <c r="B14804" t="s">
        <v>26135</v>
      </c>
    </row>
    <row r="14805" spans="1:2">
      <c r="A14805">
        <v>20084</v>
      </c>
      <c r="B14805" t="s">
        <v>26136</v>
      </c>
    </row>
    <row r="14806" spans="1:2">
      <c r="A14806">
        <v>20085</v>
      </c>
      <c r="B14806" t="s">
        <v>26137</v>
      </c>
    </row>
    <row r="14807" spans="1:2">
      <c r="A14807">
        <v>20086</v>
      </c>
      <c r="B14807" t="s">
        <v>26138</v>
      </c>
    </row>
    <row r="14808" spans="1:2">
      <c r="A14808">
        <v>20087</v>
      </c>
      <c r="B14808">
        <v>53</v>
      </c>
    </row>
    <row r="14809" spans="1:2">
      <c r="A14809">
        <v>20088</v>
      </c>
      <c r="B14809" t="s">
        <v>26139</v>
      </c>
    </row>
    <row r="14810" spans="1:2">
      <c r="A14810">
        <v>20089</v>
      </c>
      <c r="B14810" t="s">
        <v>26140</v>
      </c>
    </row>
    <row r="14811" spans="1:2">
      <c r="A14811">
        <v>20090</v>
      </c>
      <c r="B14811" t="s">
        <v>26141</v>
      </c>
    </row>
    <row r="14812" spans="1:2">
      <c r="A14812">
        <v>20091</v>
      </c>
      <c r="B14812" t="s">
        <v>26142</v>
      </c>
    </row>
    <row r="14813" spans="1:2">
      <c r="A14813">
        <v>20092</v>
      </c>
      <c r="B14813" t="s">
        <v>26143</v>
      </c>
    </row>
    <row r="14814" spans="1:2">
      <c r="A14814">
        <v>20093</v>
      </c>
      <c r="B14814" t="s">
        <v>26144</v>
      </c>
    </row>
    <row r="14815" spans="1:2">
      <c r="A14815">
        <v>20094</v>
      </c>
      <c r="B14815" t="s">
        <v>26145</v>
      </c>
    </row>
    <row r="14816" spans="1:2">
      <c r="A14816">
        <v>20095</v>
      </c>
      <c r="B14816" t="s">
        <v>26146</v>
      </c>
    </row>
    <row r="14817" spans="1:2">
      <c r="A14817">
        <v>20096</v>
      </c>
      <c r="B14817" t="s">
        <v>26147</v>
      </c>
    </row>
    <row r="14818" spans="1:2">
      <c r="A14818">
        <v>20097</v>
      </c>
      <c r="B14818" t="s">
        <v>26148</v>
      </c>
    </row>
    <row r="14819" spans="1:2">
      <c r="A14819">
        <v>20098</v>
      </c>
      <c r="B14819" t="s">
        <v>26149</v>
      </c>
    </row>
    <row r="14820" spans="1:2">
      <c r="A14820">
        <v>20099</v>
      </c>
      <c r="B14820" t="s">
        <v>26150</v>
      </c>
    </row>
    <row r="14821" spans="1:2">
      <c r="A14821">
        <v>20100</v>
      </c>
      <c r="B14821" t="s">
        <v>26151</v>
      </c>
    </row>
    <row r="14822" spans="1:2">
      <c r="A14822">
        <v>20101</v>
      </c>
      <c r="B14822" t="s">
        <v>26152</v>
      </c>
    </row>
    <row r="14823" spans="1:2">
      <c r="A14823">
        <v>20102</v>
      </c>
      <c r="B14823" t="s">
        <v>588</v>
      </c>
    </row>
    <row r="14824" spans="1:2">
      <c r="A14824">
        <v>20103</v>
      </c>
      <c r="B14824" t="s">
        <v>26153</v>
      </c>
    </row>
    <row r="14825" spans="1:2">
      <c r="A14825">
        <v>20104</v>
      </c>
      <c r="B14825" t="s">
        <v>26154</v>
      </c>
    </row>
    <row r="14826" spans="1:2">
      <c r="A14826">
        <v>20105</v>
      </c>
      <c r="B14826" t="s">
        <v>26155</v>
      </c>
    </row>
    <row r="14827" spans="1:2">
      <c r="A14827">
        <v>20106</v>
      </c>
      <c r="B14827" t="s">
        <v>26156</v>
      </c>
    </row>
    <row r="14828" spans="1:2">
      <c r="A14828">
        <v>20107</v>
      </c>
      <c r="B14828" t="s">
        <v>26157</v>
      </c>
    </row>
    <row r="14829" spans="1:2">
      <c r="A14829">
        <v>20108</v>
      </c>
      <c r="B14829" t="s">
        <v>26158</v>
      </c>
    </row>
    <row r="14830" spans="1:2">
      <c r="A14830">
        <v>20109</v>
      </c>
      <c r="B14830" t="s">
        <v>1046</v>
      </c>
    </row>
    <row r="14831" spans="1:2">
      <c r="A14831">
        <v>20110</v>
      </c>
      <c r="B14831" t="s">
        <v>26159</v>
      </c>
    </row>
    <row r="14832" spans="1:2">
      <c r="A14832">
        <v>20111</v>
      </c>
      <c r="B14832" t="s">
        <v>26160</v>
      </c>
    </row>
    <row r="14833" spans="1:2">
      <c r="A14833">
        <v>20112</v>
      </c>
      <c r="B14833" t="s">
        <v>26161</v>
      </c>
    </row>
    <row r="14834" spans="1:2">
      <c r="A14834">
        <v>20113</v>
      </c>
      <c r="B14834" t="s">
        <v>26162</v>
      </c>
    </row>
    <row r="14835" spans="1:2">
      <c r="A14835">
        <v>20114</v>
      </c>
      <c r="B14835" t="s">
        <v>26163</v>
      </c>
    </row>
    <row r="14836" spans="1:2">
      <c r="A14836">
        <v>20115</v>
      </c>
      <c r="B14836" t="s">
        <v>26164</v>
      </c>
    </row>
    <row r="14837" spans="1:2">
      <c r="A14837">
        <v>20116</v>
      </c>
      <c r="B14837" t="s">
        <v>26165</v>
      </c>
    </row>
    <row r="14838" spans="1:2">
      <c r="A14838">
        <v>20117</v>
      </c>
      <c r="B14838" t="s">
        <v>26166</v>
      </c>
    </row>
    <row r="14839" spans="1:2">
      <c r="A14839">
        <v>20118</v>
      </c>
      <c r="B14839" t="s">
        <v>26167</v>
      </c>
    </row>
    <row r="14840" spans="1:2">
      <c r="A14840">
        <v>20119</v>
      </c>
      <c r="B14840" t="s">
        <v>26168</v>
      </c>
    </row>
    <row r="14841" spans="1:2">
      <c r="A14841">
        <v>20120</v>
      </c>
      <c r="B14841" t="s">
        <v>26169</v>
      </c>
    </row>
    <row r="14842" spans="1:2">
      <c r="A14842">
        <v>20121</v>
      </c>
      <c r="B14842" t="s">
        <v>26170</v>
      </c>
    </row>
    <row r="14843" spans="1:2">
      <c r="A14843">
        <v>20122</v>
      </c>
      <c r="B14843" t="s">
        <v>26171</v>
      </c>
    </row>
    <row r="14844" spans="1:2">
      <c r="A14844">
        <v>20123</v>
      </c>
      <c r="B14844" t="s">
        <v>26172</v>
      </c>
    </row>
    <row r="14845" spans="1:2">
      <c r="A14845">
        <v>20124</v>
      </c>
      <c r="B14845" t="s">
        <v>26173</v>
      </c>
    </row>
    <row r="14846" spans="1:2">
      <c r="A14846">
        <v>20125</v>
      </c>
      <c r="B14846" t="s">
        <v>26174</v>
      </c>
    </row>
    <row r="14847" spans="1:2">
      <c r="A14847">
        <v>20126</v>
      </c>
      <c r="B14847" t="s">
        <v>26175</v>
      </c>
    </row>
    <row r="14848" spans="1:2">
      <c r="A14848">
        <v>20127</v>
      </c>
      <c r="B14848" t="s">
        <v>26176</v>
      </c>
    </row>
    <row r="14849" spans="1:2">
      <c r="A14849">
        <v>20128</v>
      </c>
      <c r="B14849" t="s">
        <v>26177</v>
      </c>
    </row>
    <row r="14850" spans="1:2">
      <c r="A14850">
        <v>20129</v>
      </c>
      <c r="B14850" t="s">
        <v>26178</v>
      </c>
    </row>
    <row r="14851" spans="1:2">
      <c r="A14851">
        <v>20130</v>
      </c>
      <c r="B14851" t="s">
        <v>26179</v>
      </c>
    </row>
    <row r="14852" spans="1:2">
      <c r="A14852">
        <v>20131</v>
      </c>
      <c r="B14852" t="s">
        <v>26180</v>
      </c>
    </row>
    <row r="14853" spans="1:2">
      <c r="A14853">
        <v>20132</v>
      </c>
      <c r="B14853" t="s">
        <v>26181</v>
      </c>
    </row>
    <row r="14854" spans="1:2">
      <c r="A14854">
        <v>20133</v>
      </c>
      <c r="B14854" t="s">
        <v>26182</v>
      </c>
    </row>
    <row r="14855" spans="1:2">
      <c r="A14855">
        <v>20134</v>
      </c>
      <c r="B14855" t="s">
        <v>26183</v>
      </c>
    </row>
    <row r="14856" spans="1:2">
      <c r="A14856">
        <v>20135</v>
      </c>
      <c r="B14856" t="s">
        <v>26184</v>
      </c>
    </row>
    <row r="14857" spans="1:2">
      <c r="A14857">
        <v>20136</v>
      </c>
      <c r="B14857" t="s">
        <v>26185</v>
      </c>
    </row>
    <row r="14858" spans="1:2">
      <c r="A14858">
        <v>20137</v>
      </c>
      <c r="B14858" t="s">
        <v>26186</v>
      </c>
    </row>
    <row r="14859" spans="1:2">
      <c r="A14859">
        <v>20138</v>
      </c>
      <c r="B14859" t="s">
        <v>26187</v>
      </c>
    </row>
    <row r="14860" spans="1:2">
      <c r="A14860">
        <v>20139</v>
      </c>
      <c r="B14860" t="s">
        <v>26188</v>
      </c>
    </row>
    <row r="14861" spans="1:2">
      <c r="A14861">
        <v>20140</v>
      </c>
      <c r="B14861" t="s">
        <v>26189</v>
      </c>
    </row>
    <row r="14862" spans="1:2">
      <c r="A14862">
        <v>20141</v>
      </c>
      <c r="B14862" t="s">
        <v>26190</v>
      </c>
    </row>
    <row r="14863" spans="1:2">
      <c r="A14863">
        <v>20142</v>
      </c>
      <c r="B14863" t="s">
        <v>26191</v>
      </c>
    </row>
    <row r="14864" spans="1:2">
      <c r="A14864">
        <v>20143</v>
      </c>
      <c r="B14864" t="s">
        <v>26192</v>
      </c>
    </row>
    <row r="14865" spans="1:2">
      <c r="A14865">
        <v>20144</v>
      </c>
      <c r="B14865" t="s">
        <v>26193</v>
      </c>
    </row>
    <row r="14866" spans="1:2">
      <c r="A14866">
        <v>20145</v>
      </c>
      <c r="B14866" t="s">
        <v>26194</v>
      </c>
    </row>
    <row r="14867" spans="1:2">
      <c r="A14867">
        <v>20146</v>
      </c>
      <c r="B14867" t="s">
        <v>26195</v>
      </c>
    </row>
    <row r="14868" spans="1:2">
      <c r="A14868">
        <v>20147</v>
      </c>
      <c r="B14868" t="s">
        <v>26196</v>
      </c>
    </row>
    <row r="14869" spans="1:2">
      <c r="A14869">
        <v>20148</v>
      </c>
      <c r="B14869" t="s">
        <v>26197</v>
      </c>
    </row>
    <row r="14870" spans="1:2">
      <c r="A14870">
        <v>20149</v>
      </c>
      <c r="B14870" t="s">
        <v>26198</v>
      </c>
    </row>
    <row r="14871" spans="1:2">
      <c r="A14871">
        <v>20150</v>
      </c>
      <c r="B14871" t="s">
        <v>26199</v>
      </c>
    </row>
    <row r="14872" spans="1:2">
      <c r="A14872">
        <v>20151</v>
      </c>
      <c r="B14872" t="s">
        <v>26200</v>
      </c>
    </row>
    <row r="14873" spans="1:2">
      <c r="A14873">
        <v>20152</v>
      </c>
      <c r="B14873" t="s">
        <v>26201</v>
      </c>
    </row>
    <row r="14874" spans="1:2">
      <c r="A14874">
        <v>20153</v>
      </c>
      <c r="B14874" t="s">
        <v>26202</v>
      </c>
    </row>
    <row r="14875" spans="1:2">
      <c r="A14875">
        <v>20154</v>
      </c>
      <c r="B14875" t="s">
        <v>26203</v>
      </c>
    </row>
    <row r="14876" spans="1:2">
      <c r="A14876">
        <v>20155</v>
      </c>
      <c r="B14876" t="s">
        <v>26204</v>
      </c>
    </row>
    <row r="14877" spans="1:2">
      <c r="A14877">
        <v>20156</v>
      </c>
      <c r="B14877" t="s">
        <v>26205</v>
      </c>
    </row>
    <row r="14878" spans="1:2">
      <c r="A14878">
        <v>20157</v>
      </c>
      <c r="B14878" t="s">
        <v>26206</v>
      </c>
    </row>
    <row r="14879" spans="1:2">
      <c r="A14879">
        <v>20158</v>
      </c>
      <c r="B14879" t="s">
        <v>26207</v>
      </c>
    </row>
    <row r="14880" spans="1:2">
      <c r="A14880">
        <v>20159</v>
      </c>
      <c r="B14880" t="s">
        <v>26208</v>
      </c>
    </row>
    <row r="14881" spans="1:2">
      <c r="A14881">
        <v>20160</v>
      </c>
      <c r="B14881" t="s">
        <v>26209</v>
      </c>
    </row>
    <row r="14882" spans="1:2">
      <c r="A14882">
        <v>20161</v>
      </c>
      <c r="B14882" t="s">
        <v>26210</v>
      </c>
    </row>
    <row r="14883" spans="1:2">
      <c r="A14883">
        <v>20162</v>
      </c>
      <c r="B14883" t="s">
        <v>26211</v>
      </c>
    </row>
    <row r="14884" spans="1:2">
      <c r="A14884">
        <v>20163</v>
      </c>
      <c r="B14884" t="s">
        <v>26212</v>
      </c>
    </row>
    <row r="14885" spans="1:2">
      <c r="A14885">
        <v>20164</v>
      </c>
      <c r="B14885" t="s">
        <v>26213</v>
      </c>
    </row>
    <row r="14886" spans="1:2">
      <c r="A14886">
        <v>20165</v>
      </c>
      <c r="B14886" t="s">
        <v>26214</v>
      </c>
    </row>
    <row r="14887" spans="1:2">
      <c r="A14887">
        <v>20166</v>
      </c>
      <c r="B14887" t="s">
        <v>26215</v>
      </c>
    </row>
    <row r="14888" spans="1:2">
      <c r="A14888">
        <v>20167</v>
      </c>
      <c r="B14888" t="s">
        <v>26216</v>
      </c>
    </row>
    <row r="14889" spans="1:2">
      <c r="A14889">
        <v>20168</v>
      </c>
      <c r="B14889" t="s">
        <v>26217</v>
      </c>
    </row>
    <row r="14890" spans="1:2">
      <c r="A14890">
        <v>20169</v>
      </c>
      <c r="B14890" t="s">
        <v>26218</v>
      </c>
    </row>
    <row r="14891" spans="1:2">
      <c r="A14891">
        <v>20170</v>
      </c>
      <c r="B14891" t="s">
        <v>26219</v>
      </c>
    </row>
    <row r="14892" spans="1:2">
      <c r="A14892">
        <v>20171</v>
      </c>
      <c r="B14892" t="s">
        <v>772</v>
      </c>
    </row>
    <row r="14893" spans="1:2">
      <c r="A14893">
        <v>20172</v>
      </c>
      <c r="B14893" t="s">
        <v>26220</v>
      </c>
    </row>
    <row r="14894" spans="1:2">
      <c r="A14894">
        <v>20173</v>
      </c>
      <c r="B14894" t="s">
        <v>26221</v>
      </c>
    </row>
    <row r="14895" spans="1:2">
      <c r="A14895">
        <v>20174</v>
      </c>
      <c r="B14895" t="s">
        <v>26222</v>
      </c>
    </row>
    <row r="14896" spans="1:2">
      <c r="A14896">
        <v>20175</v>
      </c>
      <c r="B14896" t="s">
        <v>26223</v>
      </c>
    </row>
    <row r="14897" spans="1:2">
      <c r="A14897">
        <v>20176</v>
      </c>
      <c r="B14897" t="s">
        <v>26224</v>
      </c>
    </row>
    <row r="14898" spans="1:2">
      <c r="A14898">
        <v>20177</v>
      </c>
      <c r="B14898" t="s">
        <v>26225</v>
      </c>
    </row>
    <row r="14899" spans="1:2">
      <c r="A14899">
        <v>20178</v>
      </c>
      <c r="B14899" t="s">
        <v>26226</v>
      </c>
    </row>
    <row r="14900" spans="1:2">
      <c r="A14900">
        <v>20179</v>
      </c>
      <c r="B14900" t="s">
        <v>26227</v>
      </c>
    </row>
    <row r="14901" spans="1:2">
      <c r="A14901">
        <v>20180</v>
      </c>
      <c r="B14901" t="s">
        <v>696</v>
      </c>
    </row>
    <row r="14902" spans="1:2">
      <c r="A14902">
        <v>20181</v>
      </c>
      <c r="B14902" t="s">
        <v>26228</v>
      </c>
    </row>
    <row r="14903" spans="1:2">
      <c r="A14903">
        <v>20182</v>
      </c>
      <c r="B14903" t="s">
        <v>26229</v>
      </c>
    </row>
    <row r="14904" spans="1:2">
      <c r="A14904">
        <v>20183</v>
      </c>
      <c r="B14904" t="s">
        <v>26230</v>
      </c>
    </row>
    <row r="14905" spans="1:2">
      <c r="A14905">
        <v>20184</v>
      </c>
      <c r="B14905" t="s">
        <v>26231</v>
      </c>
    </row>
    <row r="14906" spans="1:2">
      <c r="A14906">
        <v>20185</v>
      </c>
      <c r="B14906" t="s">
        <v>26232</v>
      </c>
    </row>
    <row r="14907" spans="1:2">
      <c r="A14907">
        <v>20186</v>
      </c>
      <c r="B14907" t="s">
        <v>378</v>
      </c>
    </row>
    <row r="14908" spans="1:2">
      <c r="A14908">
        <v>20187</v>
      </c>
      <c r="B14908" t="s">
        <v>26233</v>
      </c>
    </row>
    <row r="14909" spans="1:2">
      <c r="A14909">
        <v>20188</v>
      </c>
      <c r="B14909" t="s">
        <v>26234</v>
      </c>
    </row>
    <row r="14910" spans="1:2">
      <c r="A14910">
        <v>20189</v>
      </c>
      <c r="B14910" t="s">
        <v>26235</v>
      </c>
    </row>
    <row r="14911" spans="1:2">
      <c r="A14911">
        <v>20190</v>
      </c>
      <c r="B14911" t="s">
        <v>26236</v>
      </c>
    </row>
    <row r="14912" spans="1:2">
      <c r="A14912">
        <v>20191</v>
      </c>
      <c r="B14912" t="s">
        <v>26237</v>
      </c>
    </row>
    <row r="14913" spans="1:2">
      <c r="A14913">
        <v>20192</v>
      </c>
      <c r="B14913" t="s">
        <v>26238</v>
      </c>
    </row>
    <row r="14914" spans="1:2">
      <c r="A14914">
        <v>20193</v>
      </c>
      <c r="B14914" t="s">
        <v>26239</v>
      </c>
    </row>
    <row r="14915" spans="1:2">
      <c r="A14915">
        <v>20194</v>
      </c>
      <c r="B14915" t="s">
        <v>26240</v>
      </c>
    </row>
    <row r="14916" spans="1:2">
      <c r="A14916">
        <v>20195</v>
      </c>
      <c r="B14916" t="s">
        <v>26241</v>
      </c>
    </row>
    <row r="14917" spans="1:2">
      <c r="A14917">
        <v>20196</v>
      </c>
      <c r="B14917" t="s">
        <v>26242</v>
      </c>
    </row>
    <row r="14918" spans="1:2">
      <c r="A14918">
        <v>20197</v>
      </c>
      <c r="B14918" t="s">
        <v>26243</v>
      </c>
    </row>
    <row r="14919" spans="1:2">
      <c r="A14919">
        <v>20198</v>
      </c>
      <c r="B14919" t="s">
        <v>26244</v>
      </c>
    </row>
    <row r="14920" spans="1:2">
      <c r="A14920">
        <v>20199</v>
      </c>
      <c r="B14920">
        <v>36</v>
      </c>
    </row>
    <row r="14921" spans="1:2">
      <c r="A14921">
        <v>20200</v>
      </c>
      <c r="B14921" t="s">
        <v>26245</v>
      </c>
    </row>
    <row r="14922" spans="1:2">
      <c r="A14922">
        <v>20201</v>
      </c>
      <c r="B14922" t="s">
        <v>441</v>
      </c>
    </row>
    <row r="14923" spans="1:2">
      <c r="A14923">
        <v>20202</v>
      </c>
      <c r="B14923" t="s">
        <v>26246</v>
      </c>
    </row>
    <row r="14924" spans="1:2">
      <c r="A14924">
        <v>20203</v>
      </c>
      <c r="B14924" t="s">
        <v>26247</v>
      </c>
    </row>
    <row r="14925" spans="1:2">
      <c r="A14925">
        <v>20204</v>
      </c>
      <c r="B14925" t="s">
        <v>26248</v>
      </c>
    </row>
    <row r="14926" spans="1:2">
      <c r="A14926">
        <v>20205</v>
      </c>
      <c r="B14926" t="s">
        <v>26249</v>
      </c>
    </row>
    <row r="14927" spans="1:2">
      <c r="A14927">
        <v>20206</v>
      </c>
      <c r="B14927" t="s">
        <v>26250</v>
      </c>
    </row>
    <row r="14928" spans="1:2">
      <c r="A14928">
        <v>20207</v>
      </c>
      <c r="B14928" t="s">
        <v>26251</v>
      </c>
    </row>
    <row r="14929" spans="1:2">
      <c r="A14929">
        <v>20208</v>
      </c>
      <c r="B14929" t="s">
        <v>26252</v>
      </c>
    </row>
    <row r="14930" spans="1:2">
      <c r="A14930">
        <v>20209</v>
      </c>
      <c r="B14930" t="s">
        <v>26253</v>
      </c>
    </row>
    <row r="14931" spans="1:2">
      <c r="A14931">
        <v>20210</v>
      </c>
      <c r="B14931" t="s">
        <v>26254</v>
      </c>
    </row>
    <row r="14932" spans="1:2">
      <c r="A14932">
        <v>20211</v>
      </c>
      <c r="B14932" t="s">
        <v>253</v>
      </c>
    </row>
    <row r="14933" spans="1:2">
      <c r="A14933">
        <v>20212</v>
      </c>
      <c r="B14933" t="s">
        <v>26255</v>
      </c>
    </row>
    <row r="14934" spans="1:2">
      <c r="A14934">
        <v>20213</v>
      </c>
      <c r="B14934" t="s">
        <v>26256</v>
      </c>
    </row>
    <row r="14935" spans="1:2">
      <c r="A14935">
        <v>20214</v>
      </c>
      <c r="B14935" t="s">
        <v>26257</v>
      </c>
    </row>
    <row r="14936" spans="1:2">
      <c r="A14936">
        <v>20215</v>
      </c>
      <c r="B14936" t="s">
        <v>26258</v>
      </c>
    </row>
    <row r="14937" spans="1:2">
      <c r="A14937">
        <v>20216</v>
      </c>
      <c r="B14937" t="s">
        <v>937</v>
      </c>
    </row>
    <row r="14938" spans="1:2">
      <c r="A14938">
        <v>20217</v>
      </c>
      <c r="B14938" t="s">
        <v>26259</v>
      </c>
    </row>
    <row r="14939" spans="1:2">
      <c r="A14939">
        <v>20218</v>
      </c>
      <c r="B14939" t="s">
        <v>26260</v>
      </c>
    </row>
    <row r="14940" spans="1:2">
      <c r="A14940">
        <v>20219</v>
      </c>
      <c r="B14940" t="s">
        <v>26261</v>
      </c>
    </row>
    <row r="14941" spans="1:2">
      <c r="A14941">
        <v>20220</v>
      </c>
      <c r="B14941" t="s">
        <v>26262</v>
      </c>
    </row>
    <row r="14942" spans="1:2">
      <c r="A14942">
        <v>20221</v>
      </c>
      <c r="B14942" t="s">
        <v>26263</v>
      </c>
    </row>
    <row r="14943" spans="1:2">
      <c r="A14943">
        <v>20222</v>
      </c>
      <c r="B14943" t="s">
        <v>26264</v>
      </c>
    </row>
    <row r="14944" spans="1:2">
      <c r="A14944">
        <v>20223</v>
      </c>
      <c r="B14944" t="s">
        <v>26265</v>
      </c>
    </row>
    <row r="14945" spans="1:2">
      <c r="A14945">
        <v>20224</v>
      </c>
      <c r="B14945" t="s">
        <v>26266</v>
      </c>
    </row>
    <row r="14946" spans="1:2">
      <c r="A14946">
        <v>20225</v>
      </c>
      <c r="B14946" t="s">
        <v>26267</v>
      </c>
    </row>
    <row r="14947" spans="1:2">
      <c r="A14947">
        <v>20226</v>
      </c>
      <c r="B14947" t="s">
        <v>224</v>
      </c>
    </row>
    <row r="14948" spans="1:2">
      <c r="A14948">
        <v>20227</v>
      </c>
      <c r="B14948" t="s">
        <v>26268</v>
      </c>
    </row>
    <row r="14949" spans="1:2">
      <c r="A14949">
        <v>20228</v>
      </c>
      <c r="B14949" t="s">
        <v>26269</v>
      </c>
    </row>
    <row r="14950" spans="1:2">
      <c r="A14950">
        <v>20229</v>
      </c>
      <c r="B14950" t="s">
        <v>506</v>
      </c>
    </row>
    <row r="14951" spans="1:2">
      <c r="A14951">
        <v>20230</v>
      </c>
      <c r="B14951">
        <v>834</v>
      </c>
    </row>
    <row r="14952" spans="1:2">
      <c r="A14952">
        <v>20231</v>
      </c>
      <c r="B14952" t="s">
        <v>26270</v>
      </c>
    </row>
    <row r="14953" spans="1:2">
      <c r="A14953">
        <v>20232</v>
      </c>
      <c r="B14953">
        <v>2325</v>
      </c>
    </row>
    <row r="14954" spans="1:2">
      <c r="A14954">
        <v>20233</v>
      </c>
      <c r="B14954" t="s">
        <v>26271</v>
      </c>
    </row>
    <row r="14955" spans="1:2">
      <c r="A14955">
        <v>20234</v>
      </c>
      <c r="B14955" t="s">
        <v>26272</v>
      </c>
    </row>
    <row r="14956" spans="1:2">
      <c r="A14956">
        <v>20235</v>
      </c>
      <c r="B14956" t="s">
        <v>26273</v>
      </c>
    </row>
    <row r="14957" spans="1:2">
      <c r="A14957">
        <v>20236</v>
      </c>
      <c r="B14957" t="s">
        <v>26274</v>
      </c>
    </row>
    <row r="14958" spans="1:2">
      <c r="A14958">
        <v>20237</v>
      </c>
      <c r="B14958" t="s">
        <v>26275</v>
      </c>
    </row>
    <row r="14959" spans="1:2">
      <c r="A14959">
        <v>20238</v>
      </c>
      <c r="B14959" t="s">
        <v>26276</v>
      </c>
    </row>
    <row r="14960" spans="1:2">
      <c r="A14960">
        <v>20239</v>
      </c>
      <c r="B14960" t="s">
        <v>26277</v>
      </c>
    </row>
    <row r="14961" spans="1:2">
      <c r="A14961">
        <v>20240</v>
      </c>
      <c r="B14961" t="s">
        <v>26278</v>
      </c>
    </row>
    <row r="14962" spans="1:2">
      <c r="A14962">
        <v>20241</v>
      </c>
      <c r="B14962" t="s">
        <v>26279</v>
      </c>
    </row>
    <row r="14963" spans="1:2">
      <c r="A14963">
        <v>20242</v>
      </c>
      <c r="B14963" t="s">
        <v>26280</v>
      </c>
    </row>
    <row r="14964" spans="1:2">
      <c r="A14964">
        <v>20243</v>
      </c>
      <c r="B14964" t="s">
        <v>26281</v>
      </c>
    </row>
    <row r="14965" spans="1:2">
      <c r="A14965">
        <v>20244</v>
      </c>
      <c r="B14965" t="s">
        <v>26282</v>
      </c>
    </row>
    <row r="14966" spans="1:2">
      <c r="A14966">
        <v>20245</v>
      </c>
      <c r="B14966" t="s">
        <v>26283</v>
      </c>
    </row>
    <row r="14967" spans="1:2">
      <c r="A14967">
        <v>20246</v>
      </c>
      <c r="B14967">
        <v>632</v>
      </c>
    </row>
    <row r="14968" spans="1:2">
      <c r="A14968">
        <v>20247</v>
      </c>
      <c r="B14968" t="s">
        <v>26284</v>
      </c>
    </row>
    <row r="14969" spans="1:2">
      <c r="A14969">
        <v>20248</v>
      </c>
      <c r="B14969" t="s">
        <v>26285</v>
      </c>
    </row>
    <row r="14970" spans="1:2">
      <c r="A14970">
        <v>20249</v>
      </c>
      <c r="B14970" t="s">
        <v>26286</v>
      </c>
    </row>
    <row r="14971" spans="1:2">
      <c r="A14971">
        <v>20250</v>
      </c>
      <c r="B14971" t="s">
        <v>26287</v>
      </c>
    </row>
    <row r="14972" spans="1:2">
      <c r="A14972">
        <v>20251</v>
      </c>
      <c r="B14972" t="s">
        <v>26288</v>
      </c>
    </row>
    <row r="14973" spans="1:2">
      <c r="A14973">
        <v>20252</v>
      </c>
      <c r="B14973" t="s">
        <v>26289</v>
      </c>
    </row>
    <row r="14974" spans="1:2">
      <c r="A14974">
        <v>20253</v>
      </c>
      <c r="B14974" t="s">
        <v>26290</v>
      </c>
    </row>
    <row r="14975" spans="1:2">
      <c r="A14975">
        <v>20254</v>
      </c>
      <c r="B14975" t="s">
        <v>26291</v>
      </c>
    </row>
    <row r="14976" spans="1:2">
      <c r="A14976">
        <v>20255</v>
      </c>
      <c r="B14976" t="s">
        <v>26292</v>
      </c>
    </row>
    <row r="14977" spans="1:2">
      <c r="A14977">
        <v>20256</v>
      </c>
      <c r="B14977" t="s">
        <v>26293</v>
      </c>
    </row>
    <row r="14978" spans="1:2">
      <c r="A14978">
        <v>20257</v>
      </c>
      <c r="B14978" t="s">
        <v>26294</v>
      </c>
    </row>
    <row r="14979" spans="1:2">
      <c r="A14979">
        <v>20258</v>
      </c>
      <c r="B14979" t="s">
        <v>26295</v>
      </c>
    </row>
    <row r="14980" spans="1:2">
      <c r="A14980">
        <v>20259</v>
      </c>
      <c r="B14980" t="s">
        <v>26296</v>
      </c>
    </row>
    <row r="14981" spans="1:2">
      <c r="A14981">
        <v>20260</v>
      </c>
      <c r="B14981" t="s">
        <v>26297</v>
      </c>
    </row>
    <row r="14982" spans="1:2">
      <c r="A14982">
        <v>20261</v>
      </c>
      <c r="B14982" t="s">
        <v>26298</v>
      </c>
    </row>
    <row r="14983" spans="1:2">
      <c r="A14983">
        <v>20262</v>
      </c>
      <c r="B14983" t="s">
        <v>26299</v>
      </c>
    </row>
    <row r="14984" spans="1:2">
      <c r="A14984">
        <v>20263</v>
      </c>
      <c r="B14984" t="s">
        <v>26300</v>
      </c>
    </row>
    <row r="14985" spans="1:2">
      <c r="A14985">
        <v>20264</v>
      </c>
      <c r="B14985" t="s">
        <v>26301</v>
      </c>
    </row>
    <row r="14986" spans="1:2">
      <c r="A14986">
        <v>20265</v>
      </c>
      <c r="B14986" t="s">
        <v>2081</v>
      </c>
    </row>
    <row r="14987" spans="1:2">
      <c r="A14987">
        <v>20266</v>
      </c>
      <c r="B14987" t="s">
        <v>26302</v>
      </c>
    </row>
    <row r="14988" spans="1:2">
      <c r="A14988">
        <v>20267</v>
      </c>
      <c r="B14988" t="s">
        <v>26303</v>
      </c>
    </row>
    <row r="14989" spans="1:2">
      <c r="A14989">
        <v>20268</v>
      </c>
      <c r="B14989" t="s">
        <v>26304</v>
      </c>
    </row>
    <row r="14990" spans="1:2">
      <c r="A14990">
        <v>20269</v>
      </c>
      <c r="B14990" t="s">
        <v>26305</v>
      </c>
    </row>
    <row r="14991" spans="1:2">
      <c r="A14991">
        <v>20270</v>
      </c>
      <c r="B14991" t="s">
        <v>26306</v>
      </c>
    </row>
    <row r="14992" spans="1:2">
      <c r="A14992">
        <v>20271</v>
      </c>
      <c r="B14992" t="s">
        <v>26307</v>
      </c>
    </row>
    <row r="14993" spans="1:2">
      <c r="A14993">
        <v>20272</v>
      </c>
      <c r="B14993" t="s">
        <v>26308</v>
      </c>
    </row>
    <row r="14994" spans="1:2">
      <c r="A14994">
        <v>20273</v>
      </c>
      <c r="B14994" t="s">
        <v>26309</v>
      </c>
    </row>
    <row r="14995" spans="1:2">
      <c r="A14995">
        <v>20274</v>
      </c>
      <c r="B14995" t="s">
        <v>26310</v>
      </c>
    </row>
    <row r="14996" spans="1:2">
      <c r="A14996">
        <v>20275</v>
      </c>
      <c r="B14996" t="s">
        <v>26311</v>
      </c>
    </row>
    <row r="14997" spans="1:2">
      <c r="A14997">
        <v>20276</v>
      </c>
      <c r="B14997" t="s">
        <v>26312</v>
      </c>
    </row>
    <row r="14998" spans="1:2">
      <c r="A14998">
        <v>20277</v>
      </c>
      <c r="B14998" t="s">
        <v>26313</v>
      </c>
    </row>
    <row r="14999" spans="1:2">
      <c r="A14999">
        <v>20278</v>
      </c>
      <c r="B14999" t="s">
        <v>26314</v>
      </c>
    </row>
    <row r="15000" spans="1:2">
      <c r="A15000">
        <v>20279</v>
      </c>
      <c r="B15000" t="s">
        <v>26315</v>
      </c>
    </row>
    <row r="15001" spans="1:2">
      <c r="A15001">
        <v>20280</v>
      </c>
      <c r="B15001" t="s">
        <v>26316</v>
      </c>
    </row>
    <row r="15002" spans="1:2">
      <c r="A15002">
        <v>20281</v>
      </c>
      <c r="B15002" t="s">
        <v>26317</v>
      </c>
    </row>
    <row r="15003" spans="1:2">
      <c r="A15003">
        <v>20282</v>
      </c>
      <c r="B15003" t="s">
        <v>26318</v>
      </c>
    </row>
    <row r="15004" spans="1:2">
      <c r="A15004">
        <v>20283</v>
      </c>
      <c r="B15004" t="s">
        <v>26319</v>
      </c>
    </row>
    <row r="15005" spans="1:2">
      <c r="A15005">
        <v>20284</v>
      </c>
      <c r="B15005" t="s">
        <v>26320</v>
      </c>
    </row>
    <row r="15006" spans="1:2">
      <c r="A15006">
        <v>20285</v>
      </c>
      <c r="B15006" t="s">
        <v>26321</v>
      </c>
    </row>
    <row r="15007" spans="1:2">
      <c r="A15007">
        <v>20286</v>
      </c>
      <c r="B15007" t="s">
        <v>26322</v>
      </c>
    </row>
    <row r="15008" spans="1:2">
      <c r="A15008">
        <v>20287</v>
      </c>
      <c r="B15008" t="s">
        <v>26323</v>
      </c>
    </row>
    <row r="15009" spans="1:2">
      <c r="A15009">
        <v>20288</v>
      </c>
      <c r="B15009" t="s">
        <v>26324</v>
      </c>
    </row>
    <row r="15010" spans="1:2">
      <c r="A15010">
        <v>20289</v>
      </c>
      <c r="B15010" t="s">
        <v>26325</v>
      </c>
    </row>
    <row r="15011" spans="1:2">
      <c r="A15011">
        <v>20290</v>
      </c>
      <c r="B15011" t="s">
        <v>766</v>
      </c>
    </row>
    <row r="15012" spans="1:2">
      <c r="A15012">
        <v>20291</v>
      </c>
      <c r="B15012" t="s">
        <v>26326</v>
      </c>
    </row>
    <row r="15013" spans="1:2">
      <c r="A15013">
        <v>20292</v>
      </c>
      <c r="B15013" t="s">
        <v>26327</v>
      </c>
    </row>
    <row r="15014" spans="1:2">
      <c r="A15014">
        <v>20293</v>
      </c>
      <c r="B15014" t="s">
        <v>26328</v>
      </c>
    </row>
    <row r="15015" spans="1:2">
      <c r="A15015">
        <v>20294</v>
      </c>
      <c r="B15015" t="s">
        <v>26329</v>
      </c>
    </row>
    <row r="15016" spans="1:2">
      <c r="A15016">
        <v>20295</v>
      </c>
      <c r="B15016" t="s">
        <v>26330</v>
      </c>
    </row>
    <row r="15017" spans="1:2">
      <c r="A15017">
        <v>20296</v>
      </c>
      <c r="B15017" t="s">
        <v>26331</v>
      </c>
    </row>
    <row r="15018" spans="1:2">
      <c r="A15018">
        <v>20297</v>
      </c>
      <c r="B15018" t="s">
        <v>26332</v>
      </c>
    </row>
    <row r="15019" spans="1:2">
      <c r="A15019">
        <v>20298</v>
      </c>
      <c r="B15019" t="s">
        <v>26333</v>
      </c>
    </row>
    <row r="15020" spans="1:2">
      <c r="A15020">
        <v>20299</v>
      </c>
      <c r="B15020" t="s">
        <v>26334</v>
      </c>
    </row>
    <row r="15021" spans="1:2">
      <c r="A15021">
        <v>20300</v>
      </c>
      <c r="B15021" t="s">
        <v>26335</v>
      </c>
    </row>
    <row r="15022" spans="1:2">
      <c r="A15022">
        <v>20301</v>
      </c>
      <c r="B15022" t="s">
        <v>26336</v>
      </c>
    </row>
    <row r="15023" spans="1:2">
      <c r="A15023">
        <v>20302</v>
      </c>
      <c r="B15023" t="s">
        <v>26337</v>
      </c>
    </row>
    <row r="15024" spans="1:2">
      <c r="A15024">
        <v>20303</v>
      </c>
      <c r="B15024" t="s">
        <v>26338</v>
      </c>
    </row>
    <row r="15025" spans="1:2">
      <c r="A15025">
        <v>20304</v>
      </c>
      <c r="B15025" t="s">
        <v>26339</v>
      </c>
    </row>
    <row r="15026" spans="1:2">
      <c r="A15026">
        <v>20305</v>
      </c>
      <c r="B15026" t="s">
        <v>26340</v>
      </c>
    </row>
    <row r="15027" spans="1:2">
      <c r="A15027">
        <v>20306</v>
      </c>
      <c r="B15027" t="s">
        <v>26341</v>
      </c>
    </row>
    <row r="15028" spans="1:2">
      <c r="A15028">
        <v>20307</v>
      </c>
      <c r="B15028" t="s">
        <v>26342</v>
      </c>
    </row>
    <row r="15029" spans="1:2">
      <c r="A15029">
        <v>20308</v>
      </c>
      <c r="B15029" t="s">
        <v>26343</v>
      </c>
    </row>
    <row r="15030" spans="1:2">
      <c r="A15030">
        <v>20309</v>
      </c>
      <c r="B15030" t="s">
        <v>26344</v>
      </c>
    </row>
    <row r="15031" spans="1:2">
      <c r="A15031">
        <v>20310</v>
      </c>
      <c r="B15031" t="s">
        <v>26345</v>
      </c>
    </row>
    <row r="15032" spans="1:2">
      <c r="A15032">
        <v>20311</v>
      </c>
      <c r="B15032" t="s">
        <v>26346</v>
      </c>
    </row>
    <row r="15033" spans="1:2">
      <c r="A15033">
        <v>20312</v>
      </c>
      <c r="B15033" t="s">
        <v>26347</v>
      </c>
    </row>
    <row r="15034" spans="1:2">
      <c r="A15034">
        <v>20313</v>
      </c>
      <c r="B15034" t="s">
        <v>26348</v>
      </c>
    </row>
    <row r="15035" spans="1:2">
      <c r="A15035">
        <v>20314</v>
      </c>
      <c r="B15035" t="s">
        <v>26349</v>
      </c>
    </row>
    <row r="15036" spans="1:2">
      <c r="A15036">
        <v>20315</v>
      </c>
      <c r="B15036" t="s">
        <v>427</v>
      </c>
    </row>
    <row r="15037" spans="1:2">
      <c r="A15037">
        <v>20316</v>
      </c>
      <c r="B15037" t="s">
        <v>26350</v>
      </c>
    </row>
    <row r="15038" spans="1:2">
      <c r="A15038">
        <v>20317</v>
      </c>
      <c r="B15038" t="s">
        <v>26351</v>
      </c>
    </row>
    <row r="15039" spans="1:2">
      <c r="A15039">
        <v>20318</v>
      </c>
      <c r="B15039" t="s">
        <v>26352</v>
      </c>
    </row>
    <row r="15040" spans="1:2">
      <c r="A15040">
        <v>20319</v>
      </c>
      <c r="B15040" t="s">
        <v>26353</v>
      </c>
    </row>
    <row r="15041" spans="1:2">
      <c r="A15041">
        <v>20320</v>
      </c>
      <c r="B15041" t="s">
        <v>26354</v>
      </c>
    </row>
    <row r="15042" spans="1:2">
      <c r="A15042">
        <v>20321</v>
      </c>
      <c r="B15042" t="s">
        <v>26355</v>
      </c>
    </row>
    <row r="15043" spans="1:2">
      <c r="A15043">
        <v>20322</v>
      </c>
      <c r="B15043" t="s">
        <v>26356</v>
      </c>
    </row>
    <row r="15044" spans="1:2">
      <c r="A15044">
        <v>20323</v>
      </c>
      <c r="B15044" t="s">
        <v>26357</v>
      </c>
    </row>
    <row r="15045" spans="1:2">
      <c r="A15045">
        <v>20324</v>
      </c>
      <c r="B15045" t="s">
        <v>26358</v>
      </c>
    </row>
    <row r="15046" spans="1:2">
      <c r="A15046">
        <v>20325</v>
      </c>
      <c r="B15046" t="s">
        <v>26359</v>
      </c>
    </row>
    <row r="15047" spans="1:2">
      <c r="A15047">
        <v>20326</v>
      </c>
      <c r="B15047" t="s">
        <v>26360</v>
      </c>
    </row>
    <row r="15048" spans="1:2">
      <c r="A15048">
        <v>20327</v>
      </c>
      <c r="B15048" t="s">
        <v>26361</v>
      </c>
    </row>
    <row r="15049" spans="1:2">
      <c r="A15049">
        <v>20328</v>
      </c>
      <c r="B15049" t="s">
        <v>26362</v>
      </c>
    </row>
    <row r="15050" spans="1:2">
      <c r="A15050">
        <v>20329</v>
      </c>
      <c r="B15050" t="s">
        <v>26363</v>
      </c>
    </row>
    <row r="15051" spans="1:2">
      <c r="A15051">
        <v>20330</v>
      </c>
      <c r="B15051" t="s">
        <v>26364</v>
      </c>
    </row>
    <row r="15052" spans="1:2">
      <c r="A15052">
        <v>20331</v>
      </c>
      <c r="B15052" t="s">
        <v>26365</v>
      </c>
    </row>
    <row r="15053" spans="1:2">
      <c r="A15053">
        <v>20332</v>
      </c>
      <c r="B15053" t="s">
        <v>26366</v>
      </c>
    </row>
    <row r="15054" spans="1:2">
      <c r="A15054">
        <v>20333</v>
      </c>
      <c r="B15054" t="s">
        <v>26367</v>
      </c>
    </row>
    <row r="15055" spans="1:2">
      <c r="A15055">
        <v>20334</v>
      </c>
      <c r="B15055" t="s">
        <v>26368</v>
      </c>
    </row>
    <row r="15056" spans="1:2">
      <c r="A15056">
        <v>20335</v>
      </c>
      <c r="B15056" t="s">
        <v>26369</v>
      </c>
    </row>
    <row r="15057" spans="1:2">
      <c r="A15057">
        <v>20336</v>
      </c>
      <c r="B15057" t="s">
        <v>26370</v>
      </c>
    </row>
    <row r="15058" spans="1:2">
      <c r="A15058">
        <v>20337</v>
      </c>
      <c r="B15058" t="s">
        <v>26371</v>
      </c>
    </row>
    <row r="15059" spans="1:2">
      <c r="A15059">
        <v>20338</v>
      </c>
      <c r="B15059" t="s">
        <v>26372</v>
      </c>
    </row>
    <row r="15060" spans="1:2">
      <c r="A15060">
        <v>20339</v>
      </c>
      <c r="B15060" t="s">
        <v>26373</v>
      </c>
    </row>
    <row r="15061" spans="1:2">
      <c r="A15061">
        <v>20340</v>
      </c>
      <c r="B15061" t="s">
        <v>26374</v>
      </c>
    </row>
    <row r="15062" spans="1:2">
      <c r="A15062">
        <v>20341</v>
      </c>
      <c r="B15062" t="s">
        <v>26375</v>
      </c>
    </row>
    <row r="15063" spans="1:2">
      <c r="A15063">
        <v>20342</v>
      </c>
      <c r="B15063" t="s">
        <v>26376</v>
      </c>
    </row>
    <row r="15064" spans="1:2">
      <c r="A15064">
        <v>20343</v>
      </c>
      <c r="B15064" t="s">
        <v>26377</v>
      </c>
    </row>
    <row r="15065" spans="1:2">
      <c r="A15065">
        <v>20344</v>
      </c>
      <c r="B15065" t="s">
        <v>26378</v>
      </c>
    </row>
    <row r="15066" spans="1:2">
      <c r="A15066">
        <v>20345</v>
      </c>
      <c r="B15066" t="s">
        <v>26379</v>
      </c>
    </row>
    <row r="15067" spans="1:2">
      <c r="A15067">
        <v>20346</v>
      </c>
      <c r="B15067" t="s">
        <v>26380</v>
      </c>
    </row>
    <row r="15068" spans="1:2">
      <c r="A15068">
        <v>20347</v>
      </c>
      <c r="B15068" t="s">
        <v>26381</v>
      </c>
    </row>
    <row r="15069" spans="1:2">
      <c r="A15069">
        <v>20348</v>
      </c>
      <c r="B15069" t="s">
        <v>26382</v>
      </c>
    </row>
    <row r="15070" spans="1:2">
      <c r="A15070">
        <v>20349</v>
      </c>
      <c r="B15070" t="s">
        <v>26383</v>
      </c>
    </row>
    <row r="15071" spans="1:2">
      <c r="A15071">
        <v>20350</v>
      </c>
      <c r="B15071" t="s">
        <v>26384</v>
      </c>
    </row>
    <row r="15072" spans="1:2">
      <c r="A15072">
        <v>20351</v>
      </c>
      <c r="B15072" t="s">
        <v>26385</v>
      </c>
    </row>
    <row r="15073" spans="1:2">
      <c r="A15073">
        <v>20352</v>
      </c>
      <c r="B15073" t="s">
        <v>26386</v>
      </c>
    </row>
    <row r="15074" spans="1:2">
      <c r="A15074">
        <v>20353</v>
      </c>
      <c r="B15074" t="s">
        <v>26387</v>
      </c>
    </row>
    <row r="15075" spans="1:2">
      <c r="A15075">
        <v>20354</v>
      </c>
      <c r="B15075" t="s">
        <v>26388</v>
      </c>
    </row>
    <row r="15076" spans="1:2">
      <c r="A15076">
        <v>20355</v>
      </c>
      <c r="B15076" t="s">
        <v>668</v>
      </c>
    </row>
    <row r="15077" spans="1:2">
      <c r="A15077">
        <v>20356</v>
      </c>
      <c r="B15077" t="s">
        <v>26389</v>
      </c>
    </row>
    <row r="15078" spans="1:2">
      <c r="A15078">
        <v>20357</v>
      </c>
      <c r="B15078" t="s">
        <v>26390</v>
      </c>
    </row>
    <row r="15079" spans="1:2">
      <c r="A15079">
        <v>20358</v>
      </c>
      <c r="B15079" t="s">
        <v>26391</v>
      </c>
    </row>
    <row r="15080" spans="1:2">
      <c r="A15080">
        <v>20359</v>
      </c>
      <c r="B15080" t="s">
        <v>26392</v>
      </c>
    </row>
    <row r="15081" spans="1:2">
      <c r="A15081">
        <v>20360</v>
      </c>
      <c r="B15081" t="s">
        <v>26393</v>
      </c>
    </row>
    <row r="15082" spans="1:2">
      <c r="A15082">
        <v>20361</v>
      </c>
      <c r="B15082" t="s">
        <v>26394</v>
      </c>
    </row>
    <row r="15083" spans="1:2">
      <c r="A15083">
        <v>20362</v>
      </c>
      <c r="B15083" t="s">
        <v>26395</v>
      </c>
    </row>
    <row r="15084" spans="1:2">
      <c r="A15084">
        <v>20363</v>
      </c>
      <c r="B15084" t="s">
        <v>26396</v>
      </c>
    </row>
    <row r="15085" spans="1:2">
      <c r="A15085">
        <v>20364</v>
      </c>
      <c r="B15085" t="s">
        <v>26397</v>
      </c>
    </row>
    <row r="15086" spans="1:2">
      <c r="A15086">
        <v>20365</v>
      </c>
      <c r="B15086" t="s">
        <v>26398</v>
      </c>
    </row>
    <row r="15087" spans="1:2">
      <c r="A15087">
        <v>20366</v>
      </c>
      <c r="B15087" t="s">
        <v>26399</v>
      </c>
    </row>
    <row r="15088" spans="1:2">
      <c r="A15088">
        <v>20367</v>
      </c>
      <c r="B15088">
        <v>113</v>
      </c>
    </row>
    <row r="15089" spans="1:2">
      <c r="A15089">
        <v>20368</v>
      </c>
      <c r="B15089" t="s">
        <v>26400</v>
      </c>
    </row>
    <row r="15090" spans="1:2">
      <c r="A15090">
        <v>20369</v>
      </c>
      <c r="B15090" t="s">
        <v>26401</v>
      </c>
    </row>
    <row r="15091" spans="1:2">
      <c r="A15091">
        <v>20370</v>
      </c>
      <c r="B15091" t="s">
        <v>26402</v>
      </c>
    </row>
    <row r="15092" spans="1:2">
      <c r="A15092">
        <v>20371</v>
      </c>
      <c r="B15092" t="s">
        <v>26403</v>
      </c>
    </row>
    <row r="15093" spans="1:2">
      <c r="A15093">
        <v>20372</v>
      </c>
      <c r="B15093" t="s">
        <v>26404</v>
      </c>
    </row>
    <row r="15094" spans="1:2">
      <c r="A15094">
        <v>20373</v>
      </c>
      <c r="B15094" t="s">
        <v>26405</v>
      </c>
    </row>
    <row r="15095" spans="1:2">
      <c r="A15095">
        <v>20374</v>
      </c>
      <c r="B15095" t="s">
        <v>26406</v>
      </c>
    </row>
    <row r="15096" spans="1:2">
      <c r="A15096">
        <v>20375</v>
      </c>
      <c r="B15096" t="s">
        <v>26407</v>
      </c>
    </row>
    <row r="15097" spans="1:2">
      <c r="A15097">
        <v>20376</v>
      </c>
      <c r="B15097" t="s">
        <v>26408</v>
      </c>
    </row>
    <row r="15098" spans="1:2">
      <c r="A15098">
        <v>20377</v>
      </c>
      <c r="B15098" t="s">
        <v>26409</v>
      </c>
    </row>
    <row r="15099" spans="1:2">
      <c r="A15099">
        <v>20378</v>
      </c>
      <c r="B15099" t="s">
        <v>26410</v>
      </c>
    </row>
    <row r="15100" spans="1:2">
      <c r="A15100">
        <v>20379</v>
      </c>
      <c r="B15100" t="s">
        <v>26411</v>
      </c>
    </row>
    <row r="15101" spans="1:2">
      <c r="A15101">
        <v>20380</v>
      </c>
      <c r="B15101" t="s">
        <v>26412</v>
      </c>
    </row>
    <row r="15102" spans="1:2">
      <c r="A15102">
        <v>20381</v>
      </c>
      <c r="B15102" t="s">
        <v>26413</v>
      </c>
    </row>
    <row r="15103" spans="1:2">
      <c r="A15103">
        <v>20382</v>
      </c>
      <c r="B15103" t="s">
        <v>26414</v>
      </c>
    </row>
    <row r="15104" spans="1:2">
      <c r="A15104">
        <v>20383</v>
      </c>
      <c r="B15104" t="s">
        <v>26415</v>
      </c>
    </row>
    <row r="15105" spans="1:2">
      <c r="A15105">
        <v>20384</v>
      </c>
      <c r="B15105" t="s">
        <v>26416</v>
      </c>
    </row>
    <row r="15106" spans="1:2">
      <c r="A15106">
        <v>20385</v>
      </c>
      <c r="B15106" t="s">
        <v>26417</v>
      </c>
    </row>
    <row r="15107" spans="1:2">
      <c r="A15107">
        <v>20386</v>
      </c>
      <c r="B15107" t="s">
        <v>26418</v>
      </c>
    </row>
    <row r="15108" spans="1:2">
      <c r="A15108">
        <v>20387</v>
      </c>
      <c r="B15108" t="s">
        <v>26419</v>
      </c>
    </row>
    <row r="15109" spans="1:2">
      <c r="A15109">
        <v>20388</v>
      </c>
      <c r="B15109" t="s">
        <v>26420</v>
      </c>
    </row>
    <row r="15110" spans="1:2">
      <c r="A15110">
        <v>20389</v>
      </c>
      <c r="B15110" t="s">
        <v>26421</v>
      </c>
    </row>
    <row r="15111" spans="1:2">
      <c r="A15111">
        <v>20390</v>
      </c>
      <c r="B15111" t="s">
        <v>26422</v>
      </c>
    </row>
    <row r="15112" spans="1:2">
      <c r="A15112">
        <v>20391</v>
      </c>
      <c r="B15112" t="s">
        <v>26423</v>
      </c>
    </row>
    <row r="15113" spans="1:2">
      <c r="A15113">
        <v>20392</v>
      </c>
      <c r="B15113" t="s">
        <v>26424</v>
      </c>
    </row>
    <row r="15114" spans="1:2">
      <c r="A15114">
        <v>20393</v>
      </c>
      <c r="B15114" t="s">
        <v>26425</v>
      </c>
    </row>
    <row r="15115" spans="1:2">
      <c r="A15115">
        <v>20394</v>
      </c>
      <c r="B15115" t="s">
        <v>26426</v>
      </c>
    </row>
    <row r="15116" spans="1:2">
      <c r="A15116">
        <v>20395</v>
      </c>
      <c r="B15116" t="s">
        <v>26427</v>
      </c>
    </row>
    <row r="15117" spans="1:2">
      <c r="A15117">
        <v>20396</v>
      </c>
      <c r="B15117" t="s">
        <v>26428</v>
      </c>
    </row>
    <row r="15118" spans="1:2">
      <c r="A15118">
        <v>20397</v>
      </c>
      <c r="B15118" t="s">
        <v>26429</v>
      </c>
    </row>
    <row r="15119" spans="1:2">
      <c r="A15119">
        <v>20398</v>
      </c>
      <c r="B15119" t="s">
        <v>26430</v>
      </c>
    </row>
    <row r="15120" spans="1:2">
      <c r="A15120">
        <v>20399</v>
      </c>
      <c r="B15120" t="s">
        <v>26431</v>
      </c>
    </row>
    <row r="15121" spans="1:2">
      <c r="A15121">
        <v>20400</v>
      </c>
      <c r="B15121" t="s">
        <v>26432</v>
      </c>
    </row>
    <row r="15122" spans="1:2">
      <c r="A15122">
        <v>20401</v>
      </c>
      <c r="B15122" t="s">
        <v>26433</v>
      </c>
    </row>
    <row r="15123" spans="1:2">
      <c r="A15123">
        <v>20402</v>
      </c>
      <c r="B15123" t="s">
        <v>26434</v>
      </c>
    </row>
    <row r="15124" spans="1:2">
      <c r="A15124">
        <v>20403</v>
      </c>
      <c r="B15124" t="s">
        <v>26435</v>
      </c>
    </row>
    <row r="15125" spans="1:2">
      <c r="A15125">
        <v>20404</v>
      </c>
      <c r="B15125" t="s">
        <v>26436</v>
      </c>
    </row>
    <row r="15126" spans="1:2">
      <c r="A15126">
        <v>20405</v>
      </c>
      <c r="B15126" t="s">
        <v>26437</v>
      </c>
    </row>
    <row r="15127" spans="1:2">
      <c r="A15127">
        <v>20406</v>
      </c>
      <c r="B15127" t="s">
        <v>26438</v>
      </c>
    </row>
    <row r="15128" spans="1:2">
      <c r="A15128">
        <v>20407</v>
      </c>
      <c r="B15128">
        <v>920</v>
      </c>
    </row>
    <row r="15129" spans="1:2">
      <c r="A15129">
        <v>20408</v>
      </c>
      <c r="B15129" t="s">
        <v>26439</v>
      </c>
    </row>
    <row r="15130" spans="1:2">
      <c r="A15130">
        <v>20409</v>
      </c>
      <c r="B15130">
        <v>2251</v>
      </c>
    </row>
    <row r="15131" spans="1:2">
      <c r="A15131">
        <v>20410</v>
      </c>
      <c r="B15131" t="s">
        <v>26440</v>
      </c>
    </row>
    <row r="15132" spans="1:2">
      <c r="A15132">
        <v>20411</v>
      </c>
      <c r="B15132" t="s">
        <v>26441</v>
      </c>
    </row>
    <row r="15133" spans="1:2">
      <c r="A15133">
        <v>20412</v>
      </c>
      <c r="B15133" t="s">
        <v>26442</v>
      </c>
    </row>
    <row r="15134" spans="1:2">
      <c r="A15134">
        <v>20413</v>
      </c>
      <c r="B15134" t="s">
        <v>26443</v>
      </c>
    </row>
    <row r="15135" spans="1:2">
      <c r="A15135">
        <v>20414</v>
      </c>
      <c r="B15135" t="s">
        <v>26444</v>
      </c>
    </row>
    <row r="15136" spans="1:2">
      <c r="A15136">
        <v>20415</v>
      </c>
      <c r="B15136" t="s">
        <v>26445</v>
      </c>
    </row>
    <row r="15137" spans="1:2">
      <c r="A15137">
        <v>20416</v>
      </c>
      <c r="B15137" t="s">
        <v>26446</v>
      </c>
    </row>
    <row r="15138" spans="1:2">
      <c r="A15138">
        <v>20417</v>
      </c>
      <c r="B15138" t="s">
        <v>26447</v>
      </c>
    </row>
    <row r="15139" spans="1:2">
      <c r="A15139">
        <v>20418</v>
      </c>
      <c r="B15139">
        <v>1430</v>
      </c>
    </row>
    <row r="15140" spans="1:2">
      <c r="A15140">
        <v>20419</v>
      </c>
      <c r="B15140">
        <v>621</v>
      </c>
    </row>
    <row r="15141" spans="1:2">
      <c r="A15141">
        <v>20420</v>
      </c>
      <c r="B15141" t="s">
        <v>26448</v>
      </c>
    </row>
    <row r="15142" spans="1:2">
      <c r="A15142">
        <v>20421</v>
      </c>
      <c r="B15142" t="s">
        <v>26449</v>
      </c>
    </row>
    <row r="15143" spans="1:2">
      <c r="A15143">
        <v>20422</v>
      </c>
      <c r="B15143" t="s">
        <v>26450</v>
      </c>
    </row>
    <row r="15144" spans="1:2">
      <c r="A15144">
        <v>20423</v>
      </c>
      <c r="B15144" t="s">
        <v>26451</v>
      </c>
    </row>
    <row r="15145" spans="1:2">
      <c r="A15145">
        <v>20424</v>
      </c>
      <c r="B15145" t="s">
        <v>26452</v>
      </c>
    </row>
    <row r="15146" spans="1:2">
      <c r="A15146">
        <v>20425</v>
      </c>
      <c r="B15146" t="s">
        <v>26453</v>
      </c>
    </row>
    <row r="15147" spans="1:2">
      <c r="A15147">
        <v>20426</v>
      </c>
      <c r="B15147" t="s">
        <v>26454</v>
      </c>
    </row>
    <row r="15148" spans="1:2">
      <c r="A15148">
        <v>20427</v>
      </c>
      <c r="B15148" t="s">
        <v>26455</v>
      </c>
    </row>
    <row r="15149" spans="1:2">
      <c r="A15149">
        <v>20428</v>
      </c>
      <c r="B15149" t="s">
        <v>26456</v>
      </c>
    </row>
    <row r="15150" spans="1:2">
      <c r="A15150">
        <v>20429</v>
      </c>
      <c r="B15150" t="s">
        <v>26457</v>
      </c>
    </row>
    <row r="15151" spans="1:2">
      <c r="A15151">
        <v>20430</v>
      </c>
      <c r="B15151" t="s">
        <v>26458</v>
      </c>
    </row>
    <row r="15152" spans="1:2">
      <c r="A15152">
        <v>20431</v>
      </c>
      <c r="B15152" t="s">
        <v>26459</v>
      </c>
    </row>
    <row r="15153" spans="1:2">
      <c r="A15153">
        <v>20432</v>
      </c>
      <c r="B15153" t="s">
        <v>26460</v>
      </c>
    </row>
    <row r="15154" spans="1:2">
      <c r="A15154">
        <v>20433</v>
      </c>
      <c r="B15154" t="s">
        <v>26461</v>
      </c>
    </row>
    <row r="15155" spans="1:2">
      <c r="A15155">
        <v>20434</v>
      </c>
      <c r="B15155" t="s">
        <v>26462</v>
      </c>
    </row>
    <row r="15156" spans="1:2">
      <c r="A15156">
        <v>20435</v>
      </c>
      <c r="B15156" t="s">
        <v>26463</v>
      </c>
    </row>
    <row r="15157" spans="1:2">
      <c r="A15157">
        <v>20436</v>
      </c>
      <c r="B15157">
        <v>1545</v>
      </c>
    </row>
    <row r="15158" spans="1:2">
      <c r="A15158">
        <v>20437</v>
      </c>
      <c r="B15158">
        <v>1833</v>
      </c>
    </row>
    <row r="15159" spans="1:2">
      <c r="A15159">
        <v>20438</v>
      </c>
      <c r="B15159" t="s">
        <v>26464</v>
      </c>
    </row>
    <row r="15160" spans="1:2">
      <c r="A15160">
        <v>20439</v>
      </c>
      <c r="B15160">
        <v>814</v>
      </c>
    </row>
    <row r="15161" spans="1:2">
      <c r="A15161">
        <v>20440</v>
      </c>
      <c r="B15161" t="s">
        <v>26465</v>
      </c>
    </row>
    <row r="15162" spans="1:2">
      <c r="A15162">
        <v>20441</v>
      </c>
      <c r="B15162" t="s">
        <v>26466</v>
      </c>
    </row>
    <row r="15163" spans="1:2">
      <c r="A15163">
        <v>20442</v>
      </c>
      <c r="B15163">
        <v>1521</v>
      </c>
    </row>
    <row r="15164" spans="1:2">
      <c r="A15164">
        <v>20443</v>
      </c>
      <c r="B15164" t="s">
        <v>26467</v>
      </c>
    </row>
    <row r="15165" spans="1:2">
      <c r="A15165">
        <v>20444</v>
      </c>
      <c r="B15165" t="s">
        <v>26468</v>
      </c>
    </row>
    <row r="15166" spans="1:2">
      <c r="A15166">
        <v>20445</v>
      </c>
      <c r="B15166" t="s">
        <v>26469</v>
      </c>
    </row>
    <row r="15167" spans="1:2">
      <c r="A15167">
        <v>20446</v>
      </c>
      <c r="B15167" t="s">
        <v>26470</v>
      </c>
    </row>
    <row r="15168" spans="1:2">
      <c r="A15168">
        <v>20447</v>
      </c>
      <c r="B15168" t="s">
        <v>26471</v>
      </c>
    </row>
    <row r="15169" spans="1:2">
      <c r="A15169">
        <v>20448</v>
      </c>
      <c r="B15169" t="s">
        <v>26472</v>
      </c>
    </row>
    <row r="15170" spans="1:2">
      <c r="A15170">
        <v>20449</v>
      </c>
      <c r="B15170" t="s">
        <v>26473</v>
      </c>
    </row>
    <row r="15171" spans="1:2">
      <c r="A15171">
        <v>20450</v>
      </c>
      <c r="B15171" t="s">
        <v>26474</v>
      </c>
    </row>
    <row r="15172" spans="1:2">
      <c r="A15172">
        <v>20451</v>
      </c>
      <c r="B15172" t="s">
        <v>26475</v>
      </c>
    </row>
    <row r="15173" spans="1:2">
      <c r="A15173">
        <v>20452</v>
      </c>
      <c r="B15173" t="s">
        <v>26476</v>
      </c>
    </row>
    <row r="15174" spans="1:2">
      <c r="A15174">
        <v>20453</v>
      </c>
      <c r="B15174" t="s">
        <v>26477</v>
      </c>
    </row>
    <row r="15175" spans="1:2">
      <c r="A15175">
        <v>20454</v>
      </c>
      <c r="B15175">
        <v>1212013</v>
      </c>
    </row>
    <row r="15176" spans="1:2">
      <c r="A15176">
        <v>20455</v>
      </c>
      <c r="B15176" t="s">
        <v>26478</v>
      </c>
    </row>
    <row r="15177" spans="1:2">
      <c r="A15177">
        <v>20456</v>
      </c>
      <c r="B15177" t="s">
        <v>26479</v>
      </c>
    </row>
    <row r="15178" spans="1:2">
      <c r="A15178">
        <v>20457</v>
      </c>
      <c r="B15178" t="s">
        <v>26480</v>
      </c>
    </row>
    <row r="15179" spans="1:2">
      <c r="A15179">
        <v>20458</v>
      </c>
      <c r="B15179" t="s">
        <v>26481</v>
      </c>
    </row>
    <row r="15180" spans="1:2">
      <c r="A15180">
        <v>20459</v>
      </c>
      <c r="B15180" t="s">
        <v>26482</v>
      </c>
    </row>
    <row r="15181" spans="1:2">
      <c r="A15181">
        <v>20460</v>
      </c>
      <c r="B15181" t="s">
        <v>26483</v>
      </c>
    </row>
    <row r="15182" spans="1:2">
      <c r="A15182">
        <v>20461</v>
      </c>
      <c r="B15182" t="s">
        <v>26484</v>
      </c>
    </row>
    <row r="15183" spans="1:2">
      <c r="A15183">
        <v>20462</v>
      </c>
      <c r="B15183" t="s">
        <v>26485</v>
      </c>
    </row>
    <row r="15184" spans="1:2">
      <c r="A15184">
        <v>20463</v>
      </c>
      <c r="B15184" t="s">
        <v>26486</v>
      </c>
    </row>
    <row r="15185" spans="1:2">
      <c r="A15185">
        <v>20464</v>
      </c>
      <c r="B15185" t="s">
        <v>26487</v>
      </c>
    </row>
    <row r="15186" spans="1:2">
      <c r="A15186">
        <v>20465</v>
      </c>
      <c r="B15186" t="s">
        <v>26488</v>
      </c>
    </row>
    <row r="15187" spans="1:2">
      <c r="A15187">
        <v>20466</v>
      </c>
      <c r="B15187" t="s">
        <v>26489</v>
      </c>
    </row>
    <row r="15188" spans="1:2">
      <c r="A15188">
        <v>20467</v>
      </c>
      <c r="B15188" t="s">
        <v>26490</v>
      </c>
    </row>
    <row r="15189" spans="1:2">
      <c r="A15189">
        <v>20468</v>
      </c>
      <c r="B15189" t="s">
        <v>26491</v>
      </c>
    </row>
    <row r="15190" spans="1:2">
      <c r="A15190">
        <v>20469</v>
      </c>
      <c r="B15190">
        <v>2151</v>
      </c>
    </row>
    <row r="15191" spans="1:2">
      <c r="A15191">
        <v>20470</v>
      </c>
      <c r="B15191" t="s">
        <v>26492</v>
      </c>
    </row>
    <row r="15192" spans="1:2">
      <c r="A15192">
        <v>20471</v>
      </c>
      <c r="B15192" t="s">
        <v>26493</v>
      </c>
    </row>
    <row r="15193" spans="1:2">
      <c r="A15193">
        <v>20472</v>
      </c>
      <c r="B15193" t="s">
        <v>26494</v>
      </c>
    </row>
    <row r="15194" spans="1:2">
      <c r="A15194">
        <v>20473</v>
      </c>
      <c r="B15194" t="s">
        <v>26495</v>
      </c>
    </row>
    <row r="15195" spans="1:2">
      <c r="A15195">
        <v>20474</v>
      </c>
      <c r="B15195" t="s">
        <v>26496</v>
      </c>
    </row>
    <row r="15196" spans="1:2">
      <c r="A15196">
        <v>20475</v>
      </c>
      <c r="B15196" t="s">
        <v>26497</v>
      </c>
    </row>
    <row r="15197" spans="1:2">
      <c r="A15197">
        <v>20476</v>
      </c>
      <c r="B15197" t="s">
        <v>26498</v>
      </c>
    </row>
    <row r="15198" spans="1:2">
      <c r="A15198">
        <v>20477</v>
      </c>
      <c r="B15198" t="s">
        <v>26499</v>
      </c>
    </row>
    <row r="15199" spans="1:2">
      <c r="A15199">
        <v>20478</v>
      </c>
      <c r="B15199" t="s">
        <v>26500</v>
      </c>
    </row>
    <row r="15200" spans="1:2">
      <c r="A15200">
        <v>20479</v>
      </c>
      <c r="B15200" t="s">
        <v>26501</v>
      </c>
    </row>
    <row r="15201" spans="1:2">
      <c r="A15201">
        <v>20480</v>
      </c>
      <c r="B15201" t="s">
        <v>26502</v>
      </c>
    </row>
    <row r="15202" spans="1:2">
      <c r="A15202">
        <v>20481</v>
      </c>
      <c r="B15202" t="s">
        <v>26503</v>
      </c>
    </row>
    <row r="15203" spans="1:2">
      <c r="A15203">
        <v>20482</v>
      </c>
      <c r="B15203" t="s">
        <v>26504</v>
      </c>
    </row>
    <row r="15204" spans="1:2">
      <c r="A15204">
        <v>20483</v>
      </c>
      <c r="B15204" t="s">
        <v>26505</v>
      </c>
    </row>
    <row r="15205" spans="1:2">
      <c r="A15205">
        <v>20484</v>
      </c>
      <c r="B15205" t="s">
        <v>26506</v>
      </c>
    </row>
    <row r="15206" spans="1:2">
      <c r="A15206">
        <v>20485</v>
      </c>
      <c r="B15206" t="s">
        <v>26507</v>
      </c>
    </row>
    <row r="15207" spans="1:2">
      <c r="A15207">
        <v>20486</v>
      </c>
      <c r="B15207" t="s">
        <v>26508</v>
      </c>
    </row>
    <row r="15208" spans="1:2">
      <c r="A15208">
        <v>20487</v>
      </c>
      <c r="B15208" t="s">
        <v>26509</v>
      </c>
    </row>
    <row r="15209" spans="1:2">
      <c r="A15209">
        <v>20488</v>
      </c>
      <c r="B15209" t="s">
        <v>270</v>
      </c>
    </row>
    <row r="15210" spans="1:2">
      <c r="A15210">
        <v>20489</v>
      </c>
      <c r="B15210" t="s">
        <v>26510</v>
      </c>
    </row>
    <row r="15211" spans="1:2">
      <c r="A15211">
        <v>20490</v>
      </c>
      <c r="B15211" t="s">
        <v>26511</v>
      </c>
    </row>
    <row r="15212" spans="1:2">
      <c r="A15212">
        <v>20491</v>
      </c>
      <c r="B15212" t="s">
        <v>26512</v>
      </c>
    </row>
    <row r="15213" spans="1:2">
      <c r="A15213">
        <v>20492</v>
      </c>
      <c r="B15213" t="s">
        <v>26513</v>
      </c>
    </row>
    <row r="15214" spans="1:2">
      <c r="A15214">
        <v>20493</v>
      </c>
      <c r="B15214" t="s">
        <v>26514</v>
      </c>
    </row>
    <row r="15215" spans="1:2">
      <c r="A15215">
        <v>20494</v>
      </c>
      <c r="B15215" t="s">
        <v>26515</v>
      </c>
    </row>
    <row r="15216" spans="1:2">
      <c r="A15216">
        <v>20495</v>
      </c>
      <c r="B15216" t="s">
        <v>26516</v>
      </c>
    </row>
    <row r="15217" spans="1:2">
      <c r="A15217">
        <v>20496</v>
      </c>
      <c r="B15217" t="s">
        <v>26517</v>
      </c>
    </row>
    <row r="15218" spans="1:2">
      <c r="A15218">
        <v>20497</v>
      </c>
      <c r="B15218" t="s">
        <v>26518</v>
      </c>
    </row>
    <row r="15219" spans="1:2">
      <c r="A15219">
        <v>20498</v>
      </c>
      <c r="B15219" t="s">
        <v>26519</v>
      </c>
    </row>
    <row r="15220" spans="1:2">
      <c r="A15220">
        <v>20499</v>
      </c>
      <c r="B15220" t="s">
        <v>26520</v>
      </c>
    </row>
    <row r="15221" spans="1:2">
      <c r="A15221">
        <v>20500</v>
      </c>
      <c r="B15221" t="s">
        <v>26521</v>
      </c>
    </row>
    <row r="15222" spans="1:2">
      <c r="A15222">
        <v>20501</v>
      </c>
      <c r="B15222" t="s">
        <v>26522</v>
      </c>
    </row>
    <row r="15223" spans="1:2">
      <c r="A15223">
        <v>20502</v>
      </c>
      <c r="B15223" t="s">
        <v>26523</v>
      </c>
    </row>
    <row r="15224" spans="1:2">
      <c r="A15224">
        <v>20503</v>
      </c>
      <c r="B15224" t="s">
        <v>26524</v>
      </c>
    </row>
    <row r="15225" spans="1:2">
      <c r="A15225">
        <v>20504</v>
      </c>
      <c r="B15225" t="s">
        <v>26525</v>
      </c>
    </row>
    <row r="15226" spans="1:2">
      <c r="A15226">
        <v>20505</v>
      </c>
      <c r="B15226" t="s">
        <v>26526</v>
      </c>
    </row>
    <row r="15227" spans="1:2">
      <c r="A15227">
        <v>20506</v>
      </c>
      <c r="B15227" t="s">
        <v>26527</v>
      </c>
    </row>
    <row r="15228" spans="1:2">
      <c r="A15228">
        <v>20507</v>
      </c>
      <c r="B15228" t="s">
        <v>26528</v>
      </c>
    </row>
    <row r="15229" spans="1:2">
      <c r="A15229">
        <v>20508</v>
      </c>
      <c r="B15229" t="s">
        <v>26529</v>
      </c>
    </row>
    <row r="15230" spans="1:2">
      <c r="A15230">
        <v>20509</v>
      </c>
      <c r="B15230" t="s">
        <v>26530</v>
      </c>
    </row>
    <row r="15231" spans="1:2">
      <c r="A15231">
        <v>20510</v>
      </c>
      <c r="B15231" t="s">
        <v>26531</v>
      </c>
    </row>
    <row r="15232" spans="1:2">
      <c r="A15232">
        <v>20511</v>
      </c>
      <c r="B15232" t="s">
        <v>26532</v>
      </c>
    </row>
    <row r="15233" spans="1:2">
      <c r="A15233">
        <v>20512</v>
      </c>
      <c r="B15233" t="s">
        <v>26533</v>
      </c>
    </row>
    <row r="15234" spans="1:2">
      <c r="A15234">
        <v>20513</v>
      </c>
      <c r="B15234" t="s">
        <v>26534</v>
      </c>
    </row>
    <row r="15235" spans="1:2">
      <c r="A15235">
        <v>20514</v>
      </c>
      <c r="B15235" t="s">
        <v>26535</v>
      </c>
    </row>
    <row r="15236" spans="1:2">
      <c r="A15236">
        <v>20515</v>
      </c>
      <c r="B15236" t="s">
        <v>26536</v>
      </c>
    </row>
    <row r="15237" spans="1:2">
      <c r="A15237">
        <v>20516</v>
      </c>
      <c r="B15237" t="s">
        <v>26537</v>
      </c>
    </row>
    <row r="15238" spans="1:2">
      <c r="A15238">
        <v>20517</v>
      </c>
      <c r="B15238" t="s">
        <v>26538</v>
      </c>
    </row>
    <row r="15239" spans="1:2">
      <c r="A15239">
        <v>20518</v>
      </c>
      <c r="B15239" t="s">
        <v>26539</v>
      </c>
    </row>
    <row r="15240" spans="1:2">
      <c r="A15240">
        <v>20519</v>
      </c>
      <c r="B15240" t="s">
        <v>26540</v>
      </c>
    </row>
    <row r="15241" spans="1:2">
      <c r="A15241">
        <v>20520</v>
      </c>
      <c r="B15241" t="s">
        <v>26541</v>
      </c>
    </row>
    <row r="15242" spans="1:2">
      <c r="A15242">
        <v>20521</v>
      </c>
      <c r="B15242" t="s">
        <v>26542</v>
      </c>
    </row>
    <row r="15243" spans="1:2">
      <c r="A15243">
        <v>20522</v>
      </c>
      <c r="B15243" t="s">
        <v>26543</v>
      </c>
    </row>
    <row r="15244" spans="1:2">
      <c r="A15244">
        <v>20523</v>
      </c>
      <c r="B15244" t="s">
        <v>26544</v>
      </c>
    </row>
    <row r="15245" spans="1:2">
      <c r="A15245">
        <v>20524</v>
      </c>
      <c r="B15245" t="s">
        <v>26545</v>
      </c>
    </row>
    <row r="15246" spans="1:2">
      <c r="A15246">
        <v>20525</v>
      </c>
      <c r="B15246" t="s">
        <v>26546</v>
      </c>
    </row>
    <row r="15247" spans="1:2">
      <c r="A15247">
        <v>20526</v>
      </c>
      <c r="B15247" t="s">
        <v>26547</v>
      </c>
    </row>
    <row r="15248" spans="1:2">
      <c r="A15248">
        <v>20527</v>
      </c>
      <c r="B15248" t="s">
        <v>26548</v>
      </c>
    </row>
    <row r="15249" spans="1:2">
      <c r="A15249">
        <v>20528</v>
      </c>
      <c r="B15249" t="s">
        <v>26549</v>
      </c>
    </row>
    <row r="15250" spans="1:2">
      <c r="A15250">
        <v>20529</v>
      </c>
      <c r="B15250" t="s">
        <v>26550</v>
      </c>
    </row>
    <row r="15251" spans="1:2">
      <c r="A15251">
        <v>20530</v>
      </c>
      <c r="B15251" t="s">
        <v>26551</v>
      </c>
    </row>
    <row r="15252" spans="1:2">
      <c r="A15252">
        <v>20531</v>
      </c>
      <c r="B15252" t="s">
        <v>26552</v>
      </c>
    </row>
    <row r="15253" spans="1:2">
      <c r="A15253">
        <v>20532</v>
      </c>
      <c r="B15253" t="s">
        <v>26553</v>
      </c>
    </row>
    <row r="15254" spans="1:2">
      <c r="A15254">
        <v>20533</v>
      </c>
      <c r="B15254" t="s">
        <v>26554</v>
      </c>
    </row>
    <row r="15255" spans="1:2">
      <c r="A15255">
        <v>20534</v>
      </c>
      <c r="B15255" t="s">
        <v>26555</v>
      </c>
    </row>
    <row r="15256" spans="1:2">
      <c r="A15256">
        <v>20535</v>
      </c>
      <c r="B15256" t="s">
        <v>26556</v>
      </c>
    </row>
    <row r="15257" spans="1:2">
      <c r="A15257">
        <v>20536</v>
      </c>
      <c r="B15257" t="s">
        <v>26557</v>
      </c>
    </row>
    <row r="15258" spans="1:2">
      <c r="A15258">
        <v>20537</v>
      </c>
      <c r="B15258" t="s">
        <v>26558</v>
      </c>
    </row>
    <row r="15259" spans="1:2">
      <c r="A15259">
        <v>20538</v>
      </c>
      <c r="B15259" t="s">
        <v>26559</v>
      </c>
    </row>
    <row r="15260" spans="1:2">
      <c r="A15260">
        <v>20539</v>
      </c>
      <c r="B15260" t="s">
        <v>26560</v>
      </c>
    </row>
    <row r="15261" spans="1:2">
      <c r="A15261">
        <v>20540</v>
      </c>
      <c r="B15261" t="s">
        <v>26561</v>
      </c>
    </row>
    <row r="15262" spans="1:2">
      <c r="A15262">
        <v>20541</v>
      </c>
      <c r="B15262" t="s">
        <v>26562</v>
      </c>
    </row>
    <row r="15263" spans="1:2">
      <c r="A15263">
        <v>20542</v>
      </c>
      <c r="B15263" t="s">
        <v>26563</v>
      </c>
    </row>
    <row r="15264" spans="1:2">
      <c r="A15264">
        <v>20543</v>
      </c>
      <c r="B15264" t="s">
        <v>26564</v>
      </c>
    </row>
    <row r="15265" spans="1:2">
      <c r="A15265">
        <v>20544</v>
      </c>
      <c r="B15265" t="s">
        <v>26565</v>
      </c>
    </row>
    <row r="15266" spans="1:2">
      <c r="A15266">
        <v>20545</v>
      </c>
      <c r="B15266" t="s">
        <v>26566</v>
      </c>
    </row>
    <row r="15267" spans="1:2">
      <c r="A15267">
        <v>20546</v>
      </c>
      <c r="B15267" t="s">
        <v>26567</v>
      </c>
    </row>
    <row r="15268" spans="1:2">
      <c r="A15268">
        <v>20547</v>
      </c>
      <c r="B15268" t="s">
        <v>26568</v>
      </c>
    </row>
    <row r="15269" spans="1:2">
      <c r="A15269">
        <v>20548</v>
      </c>
      <c r="B15269" t="s">
        <v>26569</v>
      </c>
    </row>
    <row r="15270" spans="1:2">
      <c r="A15270">
        <v>20549</v>
      </c>
      <c r="B15270" t="s">
        <v>26570</v>
      </c>
    </row>
    <row r="15271" spans="1:2">
      <c r="A15271">
        <v>20550</v>
      </c>
      <c r="B15271" t="s">
        <v>26571</v>
      </c>
    </row>
    <row r="15272" spans="1:2">
      <c r="A15272">
        <v>20551</v>
      </c>
      <c r="B15272" t="s">
        <v>26572</v>
      </c>
    </row>
    <row r="15273" spans="1:2">
      <c r="A15273">
        <v>20552</v>
      </c>
      <c r="B15273" t="s">
        <v>26573</v>
      </c>
    </row>
    <row r="15274" spans="1:2">
      <c r="A15274">
        <v>20553</v>
      </c>
      <c r="B15274" t="s">
        <v>26574</v>
      </c>
    </row>
    <row r="15275" spans="1:2">
      <c r="A15275">
        <v>20554</v>
      </c>
      <c r="B15275" t="s">
        <v>26575</v>
      </c>
    </row>
    <row r="15276" spans="1:2">
      <c r="A15276">
        <v>20555</v>
      </c>
      <c r="B15276" t="s">
        <v>26576</v>
      </c>
    </row>
    <row r="15277" spans="1:2">
      <c r="A15277">
        <v>20556</v>
      </c>
      <c r="B15277" t="s">
        <v>26577</v>
      </c>
    </row>
    <row r="15278" spans="1:2">
      <c r="A15278">
        <v>20557</v>
      </c>
      <c r="B15278" t="s">
        <v>26578</v>
      </c>
    </row>
    <row r="15279" spans="1:2">
      <c r="A15279">
        <v>20558</v>
      </c>
      <c r="B15279" t="s">
        <v>26579</v>
      </c>
    </row>
    <row r="15280" spans="1:2">
      <c r="A15280">
        <v>20559</v>
      </c>
      <c r="B15280" t="s">
        <v>26580</v>
      </c>
    </row>
    <row r="15281" spans="1:2">
      <c r="A15281">
        <v>20560</v>
      </c>
      <c r="B15281" t="s">
        <v>26581</v>
      </c>
    </row>
    <row r="15282" spans="1:2">
      <c r="A15282">
        <v>20561</v>
      </c>
      <c r="B15282" t="s">
        <v>26582</v>
      </c>
    </row>
    <row r="15283" spans="1:2">
      <c r="A15283">
        <v>20562</v>
      </c>
      <c r="B15283" t="s">
        <v>26583</v>
      </c>
    </row>
    <row r="15284" spans="1:2">
      <c r="A15284">
        <v>20563</v>
      </c>
      <c r="B15284" t="s">
        <v>26584</v>
      </c>
    </row>
    <row r="15285" spans="1:2">
      <c r="A15285">
        <v>20564</v>
      </c>
      <c r="B15285" t="s">
        <v>26585</v>
      </c>
    </row>
    <row r="15286" spans="1:2">
      <c r="A15286">
        <v>20565</v>
      </c>
      <c r="B15286" t="s">
        <v>26586</v>
      </c>
    </row>
    <row r="15287" spans="1:2">
      <c r="A15287">
        <v>20566</v>
      </c>
      <c r="B15287" t="s">
        <v>26587</v>
      </c>
    </row>
    <row r="15288" spans="1:2">
      <c r="A15288">
        <v>20567</v>
      </c>
      <c r="B15288" t="s">
        <v>26588</v>
      </c>
    </row>
    <row r="15289" spans="1:2">
      <c r="A15289">
        <v>20568</v>
      </c>
      <c r="B15289" t="s">
        <v>26589</v>
      </c>
    </row>
    <row r="15290" spans="1:2">
      <c r="A15290">
        <v>20569</v>
      </c>
      <c r="B15290">
        <v>1734</v>
      </c>
    </row>
    <row r="15291" spans="1:2">
      <c r="A15291">
        <v>20570</v>
      </c>
      <c r="B15291">
        <v>2301</v>
      </c>
    </row>
    <row r="15292" spans="1:2">
      <c r="A15292">
        <v>20571</v>
      </c>
      <c r="B15292" t="s">
        <v>26590</v>
      </c>
    </row>
    <row r="15293" spans="1:2">
      <c r="A15293">
        <v>20572</v>
      </c>
      <c r="B15293" t="s">
        <v>26591</v>
      </c>
    </row>
    <row r="15294" spans="1:2">
      <c r="A15294">
        <v>20573</v>
      </c>
      <c r="B15294" t="s">
        <v>26592</v>
      </c>
    </row>
    <row r="15295" spans="1:2">
      <c r="A15295">
        <v>20574</v>
      </c>
      <c r="B15295" t="s">
        <v>26593</v>
      </c>
    </row>
    <row r="15296" spans="1:2">
      <c r="A15296">
        <v>20575</v>
      </c>
      <c r="B15296" t="s">
        <v>26594</v>
      </c>
    </row>
    <row r="15297" spans="1:2">
      <c r="A15297">
        <v>20576</v>
      </c>
      <c r="B15297" t="s">
        <v>26595</v>
      </c>
    </row>
    <row r="15298" spans="1:2">
      <c r="A15298">
        <v>20577</v>
      </c>
      <c r="B15298" t="s">
        <v>26596</v>
      </c>
    </row>
    <row r="15299" spans="1:2">
      <c r="A15299">
        <v>20578</v>
      </c>
      <c r="B15299" t="s">
        <v>26597</v>
      </c>
    </row>
    <row r="15300" spans="1:2">
      <c r="A15300">
        <v>20579</v>
      </c>
      <c r="B15300" t="s">
        <v>26598</v>
      </c>
    </row>
    <row r="15301" spans="1:2">
      <c r="A15301">
        <v>20580</v>
      </c>
      <c r="B15301">
        <v>420</v>
      </c>
    </row>
    <row r="15302" spans="1:2">
      <c r="A15302">
        <v>20581</v>
      </c>
      <c r="B15302" t="s">
        <v>26599</v>
      </c>
    </row>
    <row r="15303" spans="1:2">
      <c r="A15303">
        <v>20582</v>
      </c>
      <c r="B15303" t="s">
        <v>26600</v>
      </c>
    </row>
    <row r="15304" spans="1:2">
      <c r="A15304">
        <v>20583</v>
      </c>
      <c r="B15304" t="s">
        <v>26601</v>
      </c>
    </row>
    <row r="15305" spans="1:2">
      <c r="A15305">
        <v>20584</v>
      </c>
      <c r="B15305" t="s">
        <v>26602</v>
      </c>
    </row>
    <row r="15306" spans="1:2">
      <c r="A15306">
        <v>20585</v>
      </c>
      <c r="B15306" t="s">
        <v>26603</v>
      </c>
    </row>
    <row r="15307" spans="1:2">
      <c r="A15307">
        <v>20586</v>
      </c>
      <c r="B15307" t="s">
        <v>26604</v>
      </c>
    </row>
    <row r="15308" spans="1:2">
      <c r="A15308">
        <v>20587</v>
      </c>
      <c r="B15308" t="s">
        <v>26605</v>
      </c>
    </row>
    <row r="15309" spans="1:2">
      <c r="A15309">
        <v>20588</v>
      </c>
      <c r="B15309" t="s">
        <v>26606</v>
      </c>
    </row>
    <row r="15310" spans="1:2">
      <c r="A15310">
        <v>20589</v>
      </c>
      <c r="B15310" t="s">
        <v>26607</v>
      </c>
    </row>
    <row r="15311" spans="1:2">
      <c r="A15311">
        <v>20590</v>
      </c>
      <c r="B15311" t="s">
        <v>26608</v>
      </c>
    </row>
    <row r="15312" spans="1:2">
      <c r="A15312">
        <v>20591</v>
      </c>
      <c r="B15312" t="s">
        <v>26609</v>
      </c>
    </row>
    <row r="15313" spans="1:2">
      <c r="A15313">
        <v>20592</v>
      </c>
      <c r="B15313" t="s">
        <v>26610</v>
      </c>
    </row>
    <row r="15314" spans="1:2">
      <c r="A15314">
        <v>20593</v>
      </c>
      <c r="B15314" t="s">
        <v>26611</v>
      </c>
    </row>
    <row r="15315" spans="1:2">
      <c r="A15315">
        <v>20594</v>
      </c>
      <c r="B15315" t="s">
        <v>26612</v>
      </c>
    </row>
    <row r="15316" spans="1:2">
      <c r="A15316">
        <v>20595</v>
      </c>
      <c r="B15316" t="s">
        <v>26613</v>
      </c>
    </row>
    <row r="15317" spans="1:2">
      <c r="A15317">
        <v>20596</v>
      </c>
      <c r="B15317" t="s">
        <v>26614</v>
      </c>
    </row>
    <row r="15318" spans="1:2">
      <c r="A15318">
        <v>20597</v>
      </c>
      <c r="B15318" t="s">
        <v>26615</v>
      </c>
    </row>
    <row r="15319" spans="1:2">
      <c r="A15319">
        <v>20598</v>
      </c>
      <c r="B15319" t="s">
        <v>26616</v>
      </c>
    </row>
    <row r="15320" spans="1:2">
      <c r="A15320">
        <v>20599</v>
      </c>
      <c r="B15320" t="s">
        <v>26617</v>
      </c>
    </row>
    <row r="15321" spans="1:2">
      <c r="A15321">
        <v>20600</v>
      </c>
      <c r="B15321" t="s">
        <v>26618</v>
      </c>
    </row>
    <row r="15322" spans="1:2">
      <c r="A15322">
        <v>20601</v>
      </c>
      <c r="B15322" t="s">
        <v>26619</v>
      </c>
    </row>
    <row r="15323" spans="1:2">
      <c r="A15323">
        <v>20602</v>
      </c>
      <c r="B15323" t="s">
        <v>26620</v>
      </c>
    </row>
    <row r="15324" spans="1:2">
      <c r="A15324">
        <v>20603</v>
      </c>
      <c r="B15324" t="s">
        <v>26621</v>
      </c>
    </row>
    <row r="15325" spans="1:2">
      <c r="A15325">
        <v>20604</v>
      </c>
      <c r="B15325" t="s">
        <v>26622</v>
      </c>
    </row>
    <row r="15326" spans="1:2">
      <c r="A15326">
        <v>20605</v>
      </c>
      <c r="B15326" t="s">
        <v>26623</v>
      </c>
    </row>
    <row r="15327" spans="1:2">
      <c r="A15327">
        <v>20606</v>
      </c>
      <c r="B15327" t="s">
        <v>26624</v>
      </c>
    </row>
    <row r="15328" spans="1:2">
      <c r="A15328">
        <v>20607</v>
      </c>
      <c r="B15328" t="s">
        <v>26625</v>
      </c>
    </row>
    <row r="15329" spans="1:2">
      <c r="A15329">
        <v>20608</v>
      </c>
      <c r="B15329" t="s">
        <v>26626</v>
      </c>
    </row>
    <row r="15330" spans="1:2">
      <c r="A15330">
        <v>20609</v>
      </c>
      <c r="B15330" t="s">
        <v>26627</v>
      </c>
    </row>
    <row r="15331" spans="1:2">
      <c r="A15331">
        <v>20610</v>
      </c>
      <c r="B15331" t="s">
        <v>26628</v>
      </c>
    </row>
    <row r="15332" spans="1:2">
      <c r="A15332">
        <v>20611</v>
      </c>
      <c r="B15332" t="s">
        <v>26629</v>
      </c>
    </row>
    <row r="15333" spans="1:2">
      <c r="A15333">
        <v>20612</v>
      </c>
      <c r="B15333" t="s">
        <v>26630</v>
      </c>
    </row>
    <row r="15334" spans="1:2">
      <c r="A15334">
        <v>20613</v>
      </c>
      <c r="B15334" t="s">
        <v>26631</v>
      </c>
    </row>
    <row r="15335" spans="1:2">
      <c r="A15335">
        <v>20614</v>
      </c>
      <c r="B15335" t="s">
        <v>26632</v>
      </c>
    </row>
    <row r="15336" spans="1:2">
      <c r="A15336">
        <v>20615</v>
      </c>
      <c r="B15336">
        <v>1951</v>
      </c>
    </row>
    <row r="15337" spans="1:2">
      <c r="A15337">
        <v>20616</v>
      </c>
      <c r="B15337" t="s">
        <v>26633</v>
      </c>
    </row>
    <row r="15338" spans="1:2">
      <c r="A15338">
        <v>20617</v>
      </c>
      <c r="B15338" t="s">
        <v>26634</v>
      </c>
    </row>
    <row r="15339" spans="1:2">
      <c r="A15339">
        <v>20618</v>
      </c>
      <c r="B15339" t="s">
        <v>26635</v>
      </c>
    </row>
    <row r="15340" spans="1:2">
      <c r="A15340">
        <v>20619</v>
      </c>
      <c r="B15340" t="s">
        <v>26636</v>
      </c>
    </row>
    <row r="15341" spans="1:2">
      <c r="A15341">
        <v>20620</v>
      </c>
      <c r="B15341" t="s">
        <v>26637</v>
      </c>
    </row>
    <row r="15342" spans="1:2">
      <c r="A15342">
        <v>20621</v>
      </c>
      <c r="B15342" t="s">
        <v>26638</v>
      </c>
    </row>
    <row r="15343" spans="1:2">
      <c r="A15343">
        <v>20622</v>
      </c>
      <c r="B15343" t="s">
        <v>26639</v>
      </c>
    </row>
    <row r="15344" spans="1:2">
      <c r="A15344">
        <v>20623</v>
      </c>
      <c r="B15344" t="s">
        <v>26640</v>
      </c>
    </row>
    <row r="15345" spans="1:2">
      <c r="A15345">
        <v>20624</v>
      </c>
      <c r="B15345" t="s">
        <v>26641</v>
      </c>
    </row>
    <row r="15346" spans="1:2">
      <c r="A15346">
        <v>20625</v>
      </c>
      <c r="B15346" t="s">
        <v>26642</v>
      </c>
    </row>
    <row r="15347" spans="1:2">
      <c r="A15347">
        <v>20626</v>
      </c>
      <c r="B15347" t="s">
        <v>26643</v>
      </c>
    </row>
    <row r="15348" spans="1:2">
      <c r="A15348">
        <v>20627</v>
      </c>
      <c r="B15348" t="s">
        <v>26644</v>
      </c>
    </row>
    <row r="15349" spans="1:2">
      <c r="A15349">
        <v>20628</v>
      </c>
      <c r="B15349" t="s">
        <v>26645</v>
      </c>
    </row>
    <row r="15350" spans="1:2">
      <c r="A15350">
        <v>20629</v>
      </c>
      <c r="B15350" t="s">
        <v>26646</v>
      </c>
    </row>
    <row r="15351" spans="1:2">
      <c r="A15351">
        <v>20630</v>
      </c>
      <c r="B15351" t="s">
        <v>26647</v>
      </c>
    </row>
    <row r="15352" spans="1:2">
      <c r="A15352">
        <v>20631</v>
      </c>
      <c r="B15352" t="s">
        <v>26648</v>
      </c>
    </row>
    <row r="15353" spans="1:2">
      <c r="A15353">
        <v>20632</v>
      </c>
      <c r="B15353" t="s">
        <v>26649</v>
      </c>
    </row>
    <row r="15354" spans="1:2">
      <c r="A15354">
        <v>20633</v>
      </c>
      <c r="B15354" t="s">
        <v>26650</v>
      </c>
    </row>
    <row r="15355" spans="1:2">
      <c r="A15355">
        <v>20634</v>
      </c>
      <c r="B15355" t="s">
        <v>26651</v>
      </c>
    </row>
    <row r="15356" spans="1:2">
      <c r="A15356">
        <v>20635</v>
      </c>
      <c r="B15356" t="s">
        <v>26652</v>
      </c>
    </row>
    <row r="15357" spans="1:2">
      <c r="A15357">
        <v>20636</v>
      </c>
      <c r="B15357" t="s">
        <v>26653</v>
      </c>
    </row>
    <row r="15358" spans="1:2">
      <c r="A15358">
        <v>20637</v>
      </c>
      <c r="B15358" t="s">
        <v>26654</v>
      </c>
    </row>
    <row r="15359" spans="1:2">
      <c r="A15359">
        <v>20638</v>
      </c>
      <c r="B15359" t="s">
        <v>26655</v>
      </c>
    </row>
    <row r="15360" spans="1:2">
      <c r="A15360">
        <v>20639</v>
      </c>
      <c r="B15360" t="s">
        <v>26656</v>
      </c>
    </row>
    <row r="15361" spans="1:2">
      <c r="A15361">
        <v>20640</v>
      </c>
      <c r="B15361" t="s">
        <v>26657</v>
      </c>
    </row>
    <row r="15362" spans="1:2">
      <c r="A15362">
        <v>20641</v>
      </c>
      <c r="B15362" t="s">
        <v>26658</v>
      </c>
    </row>
    <row r="15363" spans="1:2">
      <c r="A15363">
        <v>20642</v>
      </c>
      <c r="B15363" t="s">
        <v>26659</v>
      </c>
    </row>
    <row r="15364" spans="1:2">
      <c r="A15364">
        <v>20643</v>
      </c>
      <c r="B15364" t="s">
        <v>26660</v>
      </c>
    </row>
    <row r="15365" spans="1:2">
      <c r="A15365">
        <v>20644</v>
      </c>
      <c r="B15365" t="s">
        <v>26661</v>
      </c>
    </row>
    <row r="15366" spans="1:2">
      <c r="A15366">
        <v>20645</v>
      </c>
      <c r="B15366" t="s">
        <v>26662</v>
      </c>
    </row>
    <row r="15367" spans="1:2">
      <c r="A15367">
        <v>20646</v>
      </c>
      <c r="B15367" t="s">
        <v>26663</v>
      </c>
    </row>
    <row r="15368" spans="1:2">
      <c r="A15368">
        <v>20647</v>
      </c>
      <c r="B15368" t="s">
        <v>26664</v>
      </c>
    </row>
    <row r="15369" spans="1:2">
      <c r="A15369">
        <v>20648</v>
      </c>
      <c r="B15369" t="s">
        <v>26665</v>
      </c>
    </row>
    <row r="15370" spans="1:2">
      <c r="A15370">
        <v>20649</v>
      </c>
      <c r="B15370" t="s">
        <v>26666</v>
      </c>
    </row>
    <row r="15371" spans="1:2">
      <c r="A15371">
        <v>20650</v>
      </c>
      <c r="B15371" t="s">
        <v>26667</v>
      </c>
    </row>
    <row r="15372" spans="1:2">
      <c r="A15372">
        <v>20651</v>
      </c>
      <c r="B15372" t="s">
        <v>26668</v>
      </c>
    </row>
    <row r="15373" spans="1:2">
      <c r="A15373">
        <v>20652</v>
      </c>
      <c r="B15373" t="s">
        <v>26669</v>
      </c>
    </row>
    <row r="15374" spans="1:2">
      <c r="A15374">
        <v>20653</v>
      </c>
      <c r="B15374" t="s">
        <v>26670</v>
      </c>
    </row>
    <row r="15375" spans="1:2">
      <c r="A15375">
        <v>20654</v>
      </c>
      <c r="B15375" t="s">
        <v>26671</v>
      </c>
    </row>
    <row r="15376" spans="1:2">
      <c r="A15376">
        <v>20655</v>
      </c>
      <c r="B15376" t="s">
        <v>26672</v>
      </c>
    </row>
    <row r="15377" spans="1:2">
      <c r="A15377">
        <v>20656</v>
      </c>
      <c r="B15377" t="s">
        <v>26673</v>
      </c>
    </row>
    <row r="15378" spans="1:2">
      <c r="A15378">
        <v>20657</v>
      </c>
      <c r="B15378" t="s">
        <v>26674</v>
      </c>
    </row>
    <row r="15379" spans="1:2">
      <c r="A15379">
        <v>20658</v>
      </c>
      <c r="B15379" t="s">
        <v>26675</v>
      </c>
    </row>
    <row r="15380" spans="1:2">
      <c r="A15380">
        <v>20659</v>
      </c>
      <c r="B15380" t="s">
        <v>26676</v>
      </c>
    </row>
    <row r="15381" spans="1:2">
      <c r="A15381">
        <v>20660</v>
      </c>
      <c r="B15381" t="s">
        <v>26677</v>
      </c>
    </row>
    <row r="15382" spans="1:2">
      <c r="A15382">
        <v>20661</v>
      </c>
      <c r="B15382" t="s">
        <v>26678</v>
      </c>
    </row>
    <row r="15383" spans="1:2">
      <c r="A15383">
        <v>20662</v>
      </c>
      <c r="B15383" t="s">
        <v>26679</v>
      </c>
    </row>
    <row r="15384" spans="1:2">
      <c r="A15384">
        <v>20663</v>
      </c>
      <c r="B15384" t="s">
        <v>26680</v>
      </c>
    </row>
    <row r="15385" spans="1:2">
      <c r="A15385">
        <v>20664</v>
      </c>
      <c r="B15385" t="s">
        <v>26681</v>
      </c>
    </row>
    <row r="15386" spans="1:2">
      <c r="A15386">
        <v>20665</v>
      </c>
      <c r="B15386" t="s">
        <v>26682</v>
      </c>
    </row>
    <row r="15387" spans="1:2">
      <c r="A15387">
        <v>20666</v>
      </c>
      <c r="B15387" t="s">
        <v>178</v>
      </c>
    </row>
    <row r="15388" spans="1:2">
      <c r="A15388">
        <v>20667</v>
      </c>
      <c r="B15388" t="s">
        <v>26683</v>
      </c>
    </row>
    <row r="15389" spans="1:2">
      <c r="A15389">
        <v>20668</v>
      </c>
      <c r="B15389" t="s">
        <v>26684</v>
      </c>
    </row>
    <row r="15390" spans="1:2">
      <c r="A15390">
        <v>20669</v>
      </c>
      <c r="B15390" t="s">
        <v>26685</v>
      </c>
    </row>
    <row r="15391" spans="1:2">
      <c r="A15391">
        <v>20670</v>
      </c>
      <c r="B15391" t="s">
        <v>26686</v>
      </c>
    </row>
    <row r="15392" spans="1:2">
      <c r="A15392">
        <v>20671</v>
      </c>
      <c r="B15392" t="s">
        <v>26687</v>
      </c>
    </row>
    <row r="15393" spans="1:2">
      <c r="A15393">
        <v>20672</v>
      </c>
      <c r="B15393" t="s">
        <v>919</v>
      </c>
    </row>
    <row r="15394" spans="1:2">
      <c r="A15394">
        <v>20673</v>
      </c>
      <c r="B15394" t="s">
        <v>26688</v>
      </c>
    </row>
    <row r="15395" spans="1:2">
      <c r="A15395">
        <v>20674</v>
      </c>
      <c r="B15395" t="s">
        <v>26689</v>
      </c>
    </row>
    <row r="15396" spans="1:2">
      <c r="A15396">
        <v>20675</v>
      </c>
      <c r="B15396" t="s">
        <v>26690</v>
      </c>
    </row>
    <row r="15397" spans="1:2">
      <c r="A15397">
        <v>20676</v>
      </c>
      <c r="B15397" t="s">
        <v>26691</v>
      </c>
    </row>
    <row r="15398" spans="1:2">
      <c r="A15398">
        <v>20677</v>
      </c>
      <c r="B15398" t="s">
        <v>26692</v>
      </c>
    </row>
    <row r="15399" spans="1:2">
      <c r="A15399">
        <v>20678</v>
      </c>
      <c r="B15399" t="s">
        <v>26693</v>
      </c>
    </row>
    <row r="15400" spans="1:2">
      <c r="A15400">
        <v>20679</v>
      </c>
      <c r="B15400" t="s">
        <v>26694</v>
      </c>
    </row>
    <row r="15401" spans="1:2">
      <c r="A15401">
        <v>20680</v>
      </c>
      <c r="B15401" t="s">
        <v>26695</v>
      </c>
    </row>
    <row r="15402" spans="1:2">
      <c r="A15402">
        <v>20681</v>
      </c>
      <c r="B15402" t="s">
        <v>26696</v>
      </c>
    </row>
    <row r="15403" spans="1:2">
      <c r="A15403">
        <v>20682</v>
      </c>
      <c r="B15403" t="s">
        <v>26697</v>
      </c>
    </row>
    <row r="15404" spans="1:2">
      <c r="A15404">
        <v>20683</v>
      </c>
      <c r="B15404" t="s">
        <v>471</v>
      </c>
    </row>
    <row r="15405" spans="1:2">
      <c r="A15405">
        <v>20684</v>
      </c>
      <c r="B15405" t="s">
        <v>26698</v>
      </c>
    </row>
    <row r="15406" spans="1:2">
      <c r="A15406">
        <v>20685</v>
      </c>
      <c r="B15406" t="s">
        <v>26699</v>
      </c>
    </row>
    <row r="15407" spans="1:2">
      <c r="A15407">
        <v>20686</v>
      </c>
      <c r="B15407" t="s">
        <v>26700</v>
      </c>
    </row>
    <row r="15408" spans="1:2">
      <c r="A15408">
        <v>20687</v>
      </c>
      <c r="B15408" t="s">
        <v>26701</v>
      </c>
    </row>
    <row r="15409" spans="1:2">
      <c r="A15409">
        <v>20688</v>
      </c>
      <c r="B15409" t="s">
        <v>26702</v>
      </c>
    </row>
    <row r="15410" spans="1:2">
      <c r="A15410">
        <v>20689</v>
      </c>
      <c r="B15410" t="s">
        <v>26703</v>
      </c>
    </row>
    <row r="15411" spans="1:2">
      <c r="A15411">
        <v>20690</v>
      </c>
      <c r="B15411" t="s">
        <v>26704</v>
      </c>
    </row>
    <row r="15412" spans="1:2">
      <c r="A15412">
        <v>20691</v>
      </c>
      <c r="B15412" t="s">
        <v>26705</v>
      </c>
    </row>
    <row r="15413" spans="1:2">
      <c r="A15413">
        <v>20692</v>
      </c>
      <c r="B15413" t="s">
        <v>26706</v>
      </c>
    </row>
    <row r="15414" spans="1:2">
      <c r="A15414">
        <v>20693</v>
      </c>
      <c r="B15414" t="s">
        <v>26707</v>
      </c>
    </row>
    <row r="15415" spans="1:2">
      <c r="A15415">
        <v>20694</v>
      </c>
      <c r="B15415" t="s">
        <v>26708</v>
      </c>
    </row>
    <row r="15416" spans="1:2">
      <c r="A15416">
        <v>20695</v>
      </c>
      <c r="B15416" t="s">
        <v>26709</v>
      </c>
    </row>
    <row r="15417" spans="1:2">
      <c r="A15417">
        <v>20696</v>
      </c>
      <c r="B15417" t="s">
        <v>26710</v>
      </c>
    </row>
    <row r="15418" spans="1:2">
      <c r="A15418">
        <v>20697</v>
      </c>
      <c r="B15418" t="s">
        <v>26711</v>
      </c>
    </row>
    <row r="15419" spans="1:2">
      <c r="A15419">
        <v>20698</v>
      </c>
      <c r="B15419" t="s">
        <v>26712</v>
      </c>
    </row>
    <row r="15420" spans="1:2">
      <c r="A15420">
        <v>20699</v>
      </c>
      <c r="B15420" t="s">
        <v>26713</v>
      </c>
    </row>
    <row r="15421" spans="1:2">
      <c r="A15421">
        <v>20700</v>
      </c>
      <c r="B15421" t="s">
        <v>26714</v>
      </c>
    </row>
    <row r="15422" spans="1:2">
      <c r="A15422">
        <v>20701</v>
      </c>
      <c r="B15422" t="s">
        <v>26715</v>
      </c>
    </row>
    <row r="15423" spans="1:2">
      <c r="A15423">
        <v>20702</v>
      </c>
      <c r="B15423" t="s">
        <v>26716</v>
      </c>
    </row>
    <row r="15424" spans="1:2">
      <c r="A15424">
        <v>20703</v>
      </c>
      <c r="B15424" t="s">
        <v>26717</v>
      </c>
    </row>
    <row r="15425" spans="1:2">
      <c r="A15425">
        <v>20704</v>
      </c>
      <c r="B15425" t="s">
        <v>26718</v>
      </c>
    </row>
    <row r="15426" spans="1:2">
      <c r="A15426">
        <v>20705</v>
      </c>
      <c r="B15426" t="s">
        <v>26719</v>
      </c>
    </row>
    <row r="15427" spans="1:2">
      <c r="A15427">
        <v>20706</v>
      </c>
      <c r="B15427" t="s">
        <v>26720</v>
      </c>
    </row>
    <row r="15428" spans="1:2">
      <c r="A15428">
        <v>20707</v>
      </c>
      <c r="B15428" t="s">
        <v>26721</v>
      </c>
    </row>
    <row r="15429" spans="1:2">
      <c r="A15429">
        <v>20708</v>
      </c>
      <c r="B15429" t="s">
        <v>26722</v>
      </c>
    </row>
    <row r="15430" spans="1:2">
      <c r="A15430">
        <v>20709</v>
      </c>
      <c r="B15430" t="s">
        <v>26723</v>
      </c>
    </row>
    <row r="15431" spans="1:2">
      <c r="A15431">
        <v>20710</v>
      </c>
      <c r="B15431" t="s">
        <v>26724</v>
      </c>
    </row>
    <row r="15432" spans="1:2">
      <c r="A15432">
        <v>20711</v>
      </c>
      <c r="B15432" t="s">
        <v>26725</v>
      </c>
    </row>
    <row r="15433" spans="1:2">
      <c r="A15433">
        <v>20712</v>
      </c>
      <c r="B15433" t="s">
        <v>26726</v>
      </c>
    </row>
    <row r="15434" spans="1:2">
      <c r="A15434">
        <v>20713</v>
      </c>
      <c r="B15434" t="s">
        <v>26727</v>
      </c>
    </row>
    <row r="15435" spans="1:2">
      <c r="A15435">
        <v>20714</v>
      </c>
      <c r="B15435" t="s">
        <v>26728</v>
      </c>
    </row>
    <row r="15436" spans="1:2">
      <c r="A15436">
        <v>20715</v>
      </c>
      <c r="B15436" t="s">
        <v>26729</v>
      </c>
    </row>
    <row r="15437" spans="1:2">
      <c r="A15437">
        <v>20716</v>
      </c>
      <c r="B15437" t="s">
        <v>26730</v>
      </c>
    </row>
    <row r="15438" spans="1:2">
      <c r="A15438">
        <v>20717</v>
      </c>
      <c r="B15438" t="s">
        <v>26731</v>
      </c>
    </row>
    <row r="15439" spans="1:2">
      <c r="A15439">
        <v>20718</v>
      </c>
      <c r="B15439" t="s">
        <v>26732</v>
      </c>
    </row>
    <row r="15440" spans="1:2">
      <c r="A15440">
        <v>20719</v>
      </c>
      <c r="B15440" t="s">
        <v>26733</v>
      </c>
    </row>
    <row r="15441" spans="1:2">
      <c r="A15441">
        <v>20720</v>
      </c>
      <c r="B15441" t="s">
        <v>26734</v>
      </c>
    </row>
    <row r="15442" spans="1:2">
      <c r="A15442">
        <v>20721</v>
      </c>
      <c r="B15442" t="s">
        <v>26735</v>
      </c>
    </row>
    <row r="15443" spans="1:2">
      <c r="A15443">
        <v>20722</v>
      </c>
      <c r="B15443" t="s">
        <v>26736</v>
      </c>
    </row>
    <row r="15444" spans="1:2">
      <c r="A15444">
        <v>20723</v>
      </c>
      <c r="B15444" t="s">
        <v>26737</v>
      </c>
    </row>
    <row r="15445" spans="1:2">
      <c r="A15445">
        <v>20724</v>
      </c>
      <c r="B15445" t="s">
        <v>26738</v>
      </c>
    </row>
    <row r="15446" spans="1:2">
      <c r="A15446">
        <v>20725</v>
      </c>
      <c r="B15446" t="s">
        <v>26739</v>
      </c>
    </row>
    <row r="15447" spans="1:2">
      <c r="A15447">
        <v>20726</v>
      </c>
      <c r="B15447" t="s">
        <v>26740</v>
      </c>
    </row>
    <row r="15448" spans="1:2">
      <c r="A15448">
        <v>20727</v>
      </c>
      <c r="B15448" t="s">
        <v>26741</v>
      </c>
    </row>
    <row r="15449" spans="1:2">
      <c r="A15449">
        <v>20728</v>
      </c>
      <c r="B15449" t="s">
        <v>26742</v>
      </c>
    </row>
    <row r="15450" spans="1:2">
      <c r="A15450">
        <v>20729</v>
      </c>
      <c r="B15450" t="s">
        <v>26743</v>
      </c>
    </row>
    <row r="15451" spans="1:2">
      <c r="A15451">
        <v>20730</v>
      </c>
      <c r="B15451" t="s">
        <v>26744</v>
      </c>
    </row>
    <row r="15452" spans="1:2">
      <c r="A15452">
        <v>20731</v>
      </c>
      <c r="B15452" t="s">
        <v>26745</v>
      </c>
    </row>
    <row r="15453" spans="1:2">
      <c r="A15453">
        <v>20732</v>
      </c>
      <c r="B15453" t="s">
        <v>26746</v>
      </c>
    </row>
    <row r="15454" spans="1:2">
      <c r="A15454">
        <v>20733</v>
      </c>
      <c r="B15454" t="s">
        <v>26747</v>
      </c>
    </row>
    <row r="15455" spans="1:2">
      <c r="A15455">
        <v>20734</v>
      </c>
      <c r="B15455" t="s">
        <v>26748</v>
      </c>
    </row>
    <row r="15456" spans="1:2">
      <c r="A15456">
        <v>20735</v>
      </c>
      <c r="B15456" t="s">
        <v>26749</v>
      </c>
    </row>
    <row r="15457" spans="1:2">
      <c r="A15457">
        <v>20736</v>
      </c>
      <c r="B15457">
        <v>12105912</v>
      </c>
    </row>
    <row r="15458" spans="1:2">
      <c r="A15458">
        <v>20737</v>
      </c>
      <c r="B15458" t="s">
        <v>26750</v>
      </c>
    </row>
    <row r="15459" spans="1:2">
      <c r="A15459">
        <v>20738</v>
      </c>
      <c r="B15459" t="s">
        <v>26751</v>
      </c>
    </row>
    <row r="15460" spans="1:2">
      <c r="A15460">
        <v>20739</v>
      </c>
      <c r="B15460" t="s">
        <v>26752</v>
      </c>
    </row>
    <row r="15461" spans="1:2">
      <c r="A15461">
        <v>20740</v>
      </c>
      <c r="B15461" t="s">
        <v>26753</v>
      </c>
    </row>
    <row r="15462" spans="1:2">
      <c r="A15462">
        <v>20741</v>
      </c>
      <c r="B15462" t="s">
        <v>26754</v>
      </c>
    </row>
    <row r="15463" spans="1:2">
      <c r="A15463">
        <v>20742</v>
      </c>
      <c r="B15463" t="s">
        <v>26755</v>
      </c>
    </row>
    <row r="15464" spans="1:2">
      <c r="A15464">
        <v>20743</v>
      </c>
      <c r="B15464" t="s">
        <v>26756</v>
      </c>
    </row>
    <row r="15465" spans="1:2">
      <c r="A15465">
        <v>20744</v>
      </c>
      <c r="B15465" t="s">
        <v>26757</v>
      </c>
    </row>
    <row r="15466" spans="1:2">
      <c r="A15466">
        <v>20745</v>
      </c>
      <c r="B15466" t="s">
        <v>26758</v>
      </c>
    </row>
    <row r="15467" spans="1:2">
      <c r="A15467">
        <v>20746</v>
      </c>
      <c r="B15467" t="s">
        <v>26759</v>
      </c>
    </row>
    <row r="15468" spans="1:2">
      <c r="A15468">
        <v>20747</v>
      </c>
      <c r="B15468" t="s">
        <v>26760</v>
      </c>
    </row>
    <row r="15469" spans="1:2">
      <c r="A15469">
        <v>20748</v>
      </c>
      <c r="B15469" t="s">
        <v>148</v>
      </c>
    </row>
    <row r="15470" spans="1:2">
      <c r="A15470">
        <v>20749</v>
      </c>
      <c r="B15470" t="s">
        <v>26761</v>
      </c>
    </row>
    <row r="15471" spans="1:2">
      <c r="A15471">
        <v>20750</v>
      </c>
      <c r="B15471" t="s">
        <v>26762</v>
      </c>
    </row>
    <row r="15472" spans="1:2">
      <c r="A15472">
        <v>20751</v>
      </c>
      <c r="B15472" t="s">
        <v>26763</v>
      </c>
    </row>
    <row r="15473" spans="1:2">
      <c r="A15473">
        <v>20752</v>
      </c>
      <c r="B15473" t="s">
        <v>26764</v>
      </c>
    </row>
    <row r="15474" spans="1:2">
      <c r="A15474">
        <v>20753</v>
      </c>
      <c r="B15474" t="s">
        <v>26765</v>
      </c>
    </row>
    <row r="15475" spans="1:2">
      <c r="A15475">
        <v>20754</v>
      </c>
      <c r="B15475">
        <v>220</v>
      </c>
    </row>
    <row r="15476" spans="1:2">
      <c r="A15476">
        <v>20755</v>
      </c>
      <c r="B15476" t="s">
        <v>26766</v>
      </c>
    </row>
    <row r="15477" spans="1:2">
      <c r="A15477">
        <v>20756</v>
      </c>
      <c r="B15477" t="s">
        <v>26767</v>
      </c>
    </row>
    <row r="15478" spans="1:2">
      <c r="A15478">
        <v>20757</v>
      </c>
      <c r="B15478" t="s">
        <v>26768</v>
      </c>
    </row>
    <row r="15479" spans="1:2">
      <c r="A15479">
        <v>20758</v>
      </c>
      <c r="B15479" t="s">
        <v>26769</v>
      </c>
    </row>
    <row r="15480" spans="1:2">
      <c r="A15480">
        <v>20759</v>
      </c>
      <c r="B15480" t="s">
        <v>26770</v>
      </c>
    </row>
    <row r="15481" spans="1:2">
      <c r="A15481">
        <v>20760</v>
      </c>
      <c r="B15481" t="s">
        <v>26771</v>
      </c>
    </row>
    <row r="15482" spans="1:2">
      <c r="A15482">
        <v>20761</v>
      </c>
      <c r="B15482" t="s">
        <v>26772</v>
      </c>
    </row>
    <row r="15483" spans="1:2">
      <c r="A15483">
        <v>20762</v>
      </c>
      <c r="B15483" t="s">
        <v>26773</v>
      </c>
    </row>
    <row r="15484" spans="1:2">
      <c r="A15484">
        <v>20763</v>
      </c>
      <c r="B15484" t="s">
        <v>26774</v>
      </c>
    </row>
    <row r="15485" spans="1:2">
      <c r="A15485">
        <v>20764</v>
      </c>
      <c r="B15485" t="s">
        <v>26775</v>
      </c>
    </row>
    <row r="15486" spans="1:2">
      <c r="A15486">
        <v>20765</v>
      </c>
      <c r="B15486" t="s">
        <v>26776</v>
      </c>
    </row>
    <row r="15487" spans="1:2">
      <c r="A15487">
        <v>20766</v>
      </c>
      <c r="B15487" t="s">
        <v>26777</v>
      </c>
    </row>
    <row r="15488" spans="1:2">
      <c r="A15488">
        <v>20767</v>
      </c>
      <c r="B15488" t="s">
        <v>26778</v>
      </c>
    </row>
    <row r="15489" spans="1:2">
      <c r="A15489">
        <v>20768</v>
      </c>
      <c r="B15489" t="s">
        <v>26779</v>
      </c>
    </row>
    <row r="15490" spans="1:2">
      <c r="A15490">
        <v>20769</v>
      </c>
      <c r="B15490" t="s">
        <v>26780</v>
      </c>
    </row>
    <row r="15491" spans="1:2">
      <c r="A15491">
        <v>20770</v>
      </c>
      <c r="B15491" t="s">
        <v>26781</v>
      </c>
    </row>
    <row r="15492" spans="1:2">
      <c r="A15492">
        <v>20771</v>
      </c>
      <c r="B15492" t="s">
        <v>26782</v>
      </c>
    </row>
    <row r="15493" spans="1:2">
      <c r="A15493">
        <v>20772</v>
      </c>
      <c r="B15493" t="s">
        <v>26783</v>
      </c>
    </row>
    <row r="15494" spans="1:2">
      <c r="A15494">
        <v>20773</v>
      </c>
      <c r="B15494" t="s">
        <v>26784</v>
      </c>
    </row>
    <row r="15495" spans="1:2">
      <c r="A15495">
        <v>20774</v>
      </c>
      <c r="B15495" t="s">
        <v>26785</v>
      </c>
    </row>
    <row r="15496" spans="1:2">
      <c r="A15496">
        <v>20775</v>
      </c>
      <c r="B15496" t="s">
        <v>26786</v>
      </c>
    </row>
    <row r="15497" spans="1:2">
      <c r="A15497">
        <v>20776</v>
      </c>
      <c r="B15497" t="s">
        <v>26787</v>
      </c>
    </row>
    <row r="15498" spans="1:2">
      <c r="A15498">
        <v>20777</v>
      </c>
      <c r="B15498" t="s">
        <v>26788</v>
      </c>
    </row>
    <row r="15499" spans="1:2">
      <c r="A15499">
        <v>20778</v>
      </c>
      <c r="B15499" t="s">
        <v>26789</v>
      </c>
    </row>
    <row r="15500" spans="1:2">
      <c r="A15500">
        <v>20779</v>
      </c>
      <c r="B15500" t="s">
        <v>26790</v>
      </c>
    </row>
    <row r="15501" spans="1:2">
      <c r="A15501">
        <v>20780</v>
      </c>
      <c r="B15501" t="s">
        <v>26791</v>
      </c>
    </row>
    <row r="15502" spans="1:2">
      <c r="A15502">
        <v>20781</v>
      </c>
      <c r="B15502" t="s">
        <v>26792</v>
      </c>
    </row>
    <row r="15503" spans="1:2">
      <c r="A15503">
        <v>20782</v>
      </c>
      <c r="B15503" t="s">
        <v>26793</v>
      </c>
    </row>
    <row r="15504" spans="1:2">
      <c r="A15504">
        <v>20783</v>
      </c>
      <c r="B15504" t="s">
        <v>556</v>
      </c>
    </row>
    <row r="15505" spans="1:2">
      <c r="A15505">
        <v>20784</v>
      </c>
      <c r="B15505" t="s">
        <v>26794</v>
      </c>
    </row>
    <row r="15506" spans="1:2">
      <c r="A15506">
        <v>20785</v>
      </c>
      <c r="B15506" t="s">
        <v>26795</v>
      </c>
    </row>
    <row r="15507" spans="1:2">
      <c r="A15507">
        <v>20786</v>
      </c>
      <c r="B15507" t="s">
        <v>26796</v>
      </c>
    </row>
    <row r="15508" spans="1:2">
      <c r="A15508">
        <v>20787</v>
      </c>
      <c r="B15508" t="s">
        <v>26797</v>
      </c>
    </row>
    <row r="15509" spans="1:2">
      <c r="A15509">
        <v>20788</v>
      </c>
      <c r="B15509" t="s">
        <v>26798</v>
      </c>
    </row>
    <row r="15510" spans="1:2">
      <c r="A15510">
        <v>20789</v>
      </c>
      <c r="B15510" t="s">
        <v>26799</v>
      </c>
    </row>
    <row r="15511" spans="1:2">
      <c r="A15511">
        <v>20790</v>
      </c>
      <c r="B15511" t="s">
        <v>26800</v>
      </c>
    </row>
    <row r="15512" spans="1:2">
      <c r="A15512">
        <v>20791</v>
      </c>
      <c r="B15512" t="s">
        <v>26801</v>
      </c>
    </row>
    <row r="15513" spans="1:2">
      <c r="A15513">
        <v>20792</v>
      </c>
      <c r="B15513" t="s">
        <v>26802</v>
      </c>
    </row>
    <row r="15514" spans="1:2">
      <c r="A15514">
        <v>20793</v>
      </c>
      <c r="B15514" t="s">
        <v>26803</v>
      </c>
    </row>
    <row r="15515" spans="1:2">
      <c r="A15515">
        <v>20794</v>
      </c>
      <c r="B15515" t="s">
        <v>26804</v>
      </c>
    </row>
    <row r="15516" spans="1:2">
      <c r="A15516">
        <v>20795</v>
      </c>
      <c r="B15516" t="s">
        <v>26805</v>
      </c>
    </row>
    <row r="15517" spans="1:2">
      <c r="A15517">
        <v>20796</v>
      </c>
      <c r="B15517" t="s">
        <v>26806</v>
      </c>
    </row>
    <row r="15518" spans="1:2">
      <c r="A15518">
        <v>20797</v>
      </c>
      <c r="B15518" t="s">
        <v>26807</v>
      </c>
    </row>
    <row r="15519" spans="1:2">
      <c r="A15519">
        <v>20798</v>
      </c>
      <c r="B15519" t="s">
        <v>26808</v>
      </c>
    </row>
    <row r="15520" spans="1:2">
      <c r="A15520">
        <v>20799</v>
      </c>
      <c r="B15520" t="s">
        <v>26809</v>
      </c>
    </row>
    <row r="15521" spans="1:2">
      <c r="A15521">
        <v>20800</v>
      </c>
      <c r="B15521" t="s">
        <v>26810</v>
      </c>
    </row>
    <row r="15522" spans="1:2">
      <c r="A15522">
        <v>20801</v>
      </c>
      <c r="B15522" t="s">
        <v>26811</v>
      </c>
    </row>
    <row r="15523" spans="1:2">
      <c r="A15523">
        <v>20802</v>
      </c>
      <c r="B15523" t="s">
        <v>26812</v>
      </c>
    </row>
    <row r="15524" spans="1:2">
      <c r="A15524">
        <v>20803</v>
      </c>
      <c r="B15524" t="s">
        <v>26813</v>
      </c>
    </row>
    <row r="15525" spans="1:2">
      <c r="A15525">
        <v>20804</v>
      </c>
      <c r="B15525" t="s">
        <v>26814</v>
      </c>
    </row>
    <row r="15526" spans="1:2">
      <c r="A15526">
        <v>20805</v>
      </c>
      <c r="B15526" t="s">
        <v>26815</v>
      </c>
    </row>
    <row r="15527" spans="1:2">
      <c r="A15527">
        <v>20806</v>
      </c>
      <c r="B15527" t="s">
        <v>26816</v>
      </c>
    </row>
    <row r="15528" spans="1:2">
      <c r="A15528">
        <v>20807</v>
      </c>
      <c r="B15528" t="s">
        <v>26817</v>
      </c>
    </row>
    <row r="15529" spans="1:2">
      <c r="A15529">
        <v>20808</v>
      </c>
      <c r="B15529" t="s">
        <v>26818</v>
      </c>
    </row>
    <row r="15530" spans="1:2">
      <c r="A15530">
        <v>20809</v>
      </c>
      <c r="B15530" t="s">
        <v>26819</v>
      </c>
    </row>
    <row r="15531" spans="1:2">
      <c r="A15531">
        <v>20810</v>
      </c>
      <c r="B15531" t="s">
        <v>26820</v>
      </c>
    </row>
    <row r="15532" spans="1:2">
      <c r="A15532">
        <v>20811</v>
      </c>
      <c r="B15532" t="s">
        <v>26821</v>
      </c>
    </row>
    <row r="15533" spans="1:2">
      <c r="A15533">
        <v>20812</v>
      </c>
      <c r="B15533" t="s">
        <v>26822</v>
      </c>
    </row>
    <row r="15534" spans="1:2">
      <c r="A15534">
        <v>20813</v>
      </c>
      <c r="B15534" t="s">
        <v>26823</v>
      </c>
    </row>
    <row r="15535" spans="1:2">
      <c r="A15535">
        <v>20814</v>
      </c>
      <c r="B15535" t="s">
        <v>26824</v>
      </c>
    </row>
    <row r="15536" spans="1:2">
      <c r="A15536">
        <v>20815</v>
      </c>
      <c r="B15536" t="s">
        <v>26825</v>
      </c>
    </row>
    <row r="15537" spans="1:2">
      <c r="A15537">
        <v>20816</v>
      </c>
      <c r="B15537">
        <v>1500</v>
      </c>
    </row>
    <row r="15538" spans="1:2">
      <c r="A15538">
        <v>20817</v>
      </c>
      <c r="B15538" t="s">
        <v>26826</v>
      </c>
    </row>
    <row r="15539" spans="1:2">
      <c r="A15539">
        <v>20818</v>
      </c>
      <c r="B15539" t="s">
        <v>26827</v>
      </c>
    </row>
    <row r="15540" spans="1:2">
      <c r="A15540">
        <v>20819</v>
      </c>
      <c r="B15540" t="s">
        <v>26828</v>
      </c>
    </row>
    <row r="15541" spans="1:2">
      <c r="A15541">
        <v>20820</v>
      </c>
      <c r="B15541" t="s">
        <v>26829</v>
      </c>
    </row>
    <row r="15542" spans="1:2">
      <c r="A15542">
        <v>20821</v>
      </c>
      <c r="B15542" t="s">
        <v>26830</v>
      </c>
    </row>
    <row r="15543" spans="1:2">
      <c r="A15543">
        <v>20822</v>
      </c>
      <c r="B15543" t="s">
        <v>26831</v>
      </c>
    </row>
    <row r="15544" spans="1:2">
      <c r="A15544">
        <v>20823</v>
      </c>
      <c r="B15544" t="s">
        <v>26832</v>
      </c>
    </row>
    <row r="15545" spans="1:2">
      <c r="A15545">
        <v>20824</v>
      </c>
      <c r="B15545" t="s">
        <v>26833</v>
      </c>
    </row>
    <row r="15546" spans="1:2">
      <c r="A15546">
        <v>20825</v>
      </c>
      <c r="B15546" t="s">
        <v>26834</v>
      </c>
    </row>
    <row r="15547" spans="1:2">
      <c r="A15547">
        <v>20826</v>
      </c>
      <c r="B15547" t="s">
        <v>26835</v>
      </c>
    </row>
    <row r="15548" spans="1:2">
      <c r="A15548">
        <v>20827</v>
      </c>
      <c r="B15548" t="s">
        <v>26836</v>
      </c>
    </row>
    <row r="15549" spans="1:2">
      <c r="A15549">
        <v>20828</v>
      </c>
      <c r="B15549" t="s">
        <v>26837</v>
      </c>
    </row>
    <row r="15550" spans="1:2">
      <c r="A15550">
        <v>20829</v>
      </c>
      <c r="B15550" t="s">
        <v>26838</v>
      </c>
    </row>
    <row r="15551" spans="1:2">
      <c r="A15551">
        <v>20830</v>
      </c>
      <c r="B15551" t="s">
        <v>26839</v>
      </c>
    </row>
    <row r="15552" spans="1:2">
      <c r="A15552">
        <v>20831</v>
      </c>
      <c r="B15552" t="s">
        <v>26840</v>
      </c>
    </row>
    <row r="15553" spans="1:2">
      <c r="A15553">
        <v>20832</v>
      </c>
      <c r="B15553" t="s">
        <v>26841</v>
      </c>
    </row>
    <row r="15554" spans="1:2">
      <c r="A15554">
        <v>20833</v>
      </c>
      <c r="B15554" t="s">
        <v>26842</v>
      </c>
    </row>
    <row r="15555" spans="1:2">
      <c r="A15555">
        <v>20834</v>
      </c>
      <c r="B15555" t="s">
        <v>26843</v>
      </c>
    </row>
    <row r="15556" spans="1:2">
      <c r="A15556">
        <v>20835</v>
      </c>
      <c r="B15556" t="s">
        <v>26844</v>
      </c>
    </row>
    <row r="15557" spans="1:2">
      <c r="A15557">
        <v>20836</v>
      </c>
      <c r="B15557" t="s">
        <v>26845</v>
      </c>
    </row>
    <row r="15558" spans="1:2">
      <c r="A15558">
        <v>20837</v>
      </c>
      <c r="B15558" t="s">
        <v>26846</v>
      </c>
    </row>
    <row r="15559" spans="1:2">
      <c r="A15559">
        <v>20838</v>
      </c>
      <c r="B15559" t="s">
        <v>26847</v>
      </c>
    </row>
    <row r="15560" spans="1:2">
      <c r="A15560">
        <v>20839</v>
      </c>
      <c r="B15560" t="s">
        <v>26848</v>
      </c>
    </row>
    <row r="15561" spans="1:2">
      <c r="A15561">
        <v>20840</v>
      </c>
      <c r="B15561" t="s">
        <v>319</v>
      </c>
    </row>
    <row r="15562" spans="1:2">
      <c r="A15562">
        <v>20841</v>
      </c>
      <c r="B15562" t="s">
        <v>26849</v>
      </c>
    </row>
    <row r="15563" spans="1:2">
      <c r="A15563">
        <v>20842</v>
      </c>
      <c r="B15563" t="s">
        <v>26850</v>
      </c>
    </row>
    <row r="15564" spans="1:2">
      <c r="A15564">
        <v>20843</v>
      </c>
      <c r="B15564" t="s">
        <v>26851</v>
      </c>
    </row>
    <row r="15565" spans="1:2">
      <c r="A15565">
        <v>20844</v>
      </c>
      <c r="B15565" t="s">
        <v>26852</v>
      </c>
    </row>
    <row r="15566" spans="1:2">
      <c r="A15566">
        <v>20845</v>
      </c>
      <c r="B15566">
        <v>1119</v>
      </c>
    </row>
    <row r="15567" spans="1:2">
      <c r="A15567">
        <v>20846</v>
      </c>
      <c r="B15567">
        <v>2115</v>
      </c>
    </row>
    <row r="15568" spans="1:2">
      <c r="A15568">
        <v>20847</v>
      </c>
      <c r="B15568" t="s">
        <v>26853</v>
      </c>
    </row>
    <row r="15569" spans="1:2">
      <c r="A15569">
        <v>20848</v>
      </c>
      <c r="B15569" t="s">
        <v>26854</v>
      </c>
    </row>
    <row r="15570" spans="1:2">
      <c r="A15570">
        <v>20849</v>
      </c>
      <c r="B15570" t="s">
        <v>26855</v>
      </c>
    </row>
    <row r="15571" spans="1:2">
      <c r="A15571">
        <v>20850</v>
      </c>
      <c r="B15571" t="s">
        <v>26856</v>
      </c>
    </row>
    <row r="15572" spans="1:2">
      <c r="A15572">
        <v>20851</v>
      </c>
      <c r="B15572" t="s">
        <v>26857</v>
      </c>
    </row>
    <row r="15573" spans="1:2">
      <c r="A15573">
        <v>20852</v>
      </c>
      <c r="B15573" t="s">
        <v>26858</v>
      </c>
    </row>
    <row r="15574" spans="1:2">
      <c r="A15574">
        <v>20853</v>
      </c>
      <c r="B15574" t="s">
        <v>26859</v>
      </c>
    </row>
    <row r="15575" spans="1:2">
      <c r="A15575">
        <v>20854</v>
      </c>
      <c r="B15575" t="s">
        <v>26860</v>
      </c>
    </row>
    <row r="15576" spans="1:2">
      <c r="A15576">
        <v>20855</v>
      </c>
      <c r="B15576" t="s">
        <v>26861</v>
      </c>
    </row>
    <row r="15577" spans="1:2">
      <c r="A15577">
        <v>20856</v>
      </c>
      <c r="B15577" t="s">
        <v>26862</v>
      </c>
    </row>
    <row r="15578" spans="1:2">
      <c r="A15578">
        <v>20857</v>
      </c>
      <c r="B15578" t="s">
        <v>26863</v>
      </c>
    </row>
    <row r="15579" spans="1:2">
      <c r="A15579">
        <v>20858</v>
      </c>
      <c r="B15579" t="s">
        <v>26864</v>
      </c>
    </row>
    <row r="15580" spans="1:2">
      <c r="A15580">
        <v>20859</v>
      </c>
      <c r="B15580" t="s">
        <v>26865</v>
      </c>
    </row>
    <row r="15581" spans="1:2">
      <c r="A15581">
        <v>20860</v>
      </c>
      <c r="B15581" t="s">
        <v>26866</v>
      </c>
    </row>
    <row r="15582" spans="1:2">
      <c r="A15582">
        <v>20861</v>
      </c>
      <c r="B15582" t="s">
        <v>26867</v>
      </c>
    </row>
    <row r="15583" spans="1:2">
      <c r="A15583">
        <v>20862</v>
      </c>
      <c r="B15583" t="s">
        <v>26868</v>
      </c>
    </row>
    <row r="15584" spans="1:2">
      <c r="A15584">
        <v>20863</v>
      </c>
      <c r="B15584" t="s">
        <v>495</v>
      </c>
    </row>
    <row r="15585" spans="1:2">
      <c r="A15585">
        <v>20864</v>
      </c>
      <c r="B15585" t="s">
        <v>26869</v>
      </c>
    </row>
    <row r="15586" spans="1:2">
      <c r="A15586">
        <v>20865</v>
      </c>
      <c r="B15586" t="s">
        <v>26870</v>
      </c>
    </row>
    <row r="15587" spans="1:2">
      <c r="A15587">
        <v>20866</v>
      </c>
      <c r="B15587" t="s">
        <v>26871</v>
      </c>
    </row>
    <row r="15588" spans="1:2">
      <c r="A15588">
        <v>20867</v>
      </c>
      <c r="B15588" t="s">
        <v>26872</v>
      </c>
    </row>
    <row r="15589" spans="1:2">
      <c r="A15589">
        <v>20868</v>
      </c>
      <c r="B15589" t="s">
        <v>26873</v>
      </c>
    </row>
    <row r="15590" spans="1:2">
      <c r="A15590">
        <v>20869</v>
      </c>
      <c r="B15590" t="s">
        <v>26874</v>
      </c>
    </row>
    <row r="15591" spans="1:2">
      <c r="A15591">
        <v>20870</v>
      </c>
      <c r="B15591" t="s">
        <v>26875</v>
      </c>
    </row>
    <row r="15592" spans="1:2">
      <c r="A15592">
        <v>20871</v>
      </c>
      <c r="B15592" t="s">
        <v>26876</v>
      </c>
    </row>
    <row r="15593" spans="1:2">
      <c r="A15593">
        <v>20872</v>
      </c>
      <c r="B15593" t="s">
        <v>26877</v>
      </c>
    </row>
    <row r="15594" spans="1:2">
      <c r="A15594">
        <v>20873</v>
      </c>
      <c r="B15594" t="s">
        <v>26878</v>
      </c>
    </row>
    <row r="15595" spans="1:2">
      <c r="A15595">
        <v>20874</v>
      </c>
      <c r="B15595" t="s">
        <v>26879</v>
      </c>
    </row>
    <row r="15596" spans="1:2">
      <c r="A15596">
        <v>20875</v>
      </c>
      <c r="B15596" t="s">
        <v>26880</v>
      </c>
    </row>
    <row r="15597" spans="1:2">
      <c r="A15597">
        <v>20876</v>
      </c>
      <c r="B15597" t="s">
        <v>26881</v>
      </c>
    </row>
    <row r="15598" spans="1:2">
      <c r="A15598">
        <v>20877</v>
      </c>
      <c r="B15598" t="s">
        <v>26882</v>
      </c>
    </row>
    <row r="15599" spans="1:2">
      <c r="A15599">
        <v>20878</v>
      </c>
      <c r="B15599" t="s">
        <v>26883</v>
      </c>
    </row>
    <row r="15600" spans="1:2">
      <c r="A15600">
        <v>20879</v>
      </c>
      <c r="B15600" t="s">
        <v>26884</v>
      </c>
    </row>
    <row r="15601" spans="1:2">
      <c r="A15601">
        <v>20880</v>
      </c>
      <c r="B15601" t="s">
        <v>26885</v>
      </c>
    </row>
    <row r="15602" spans="1:2">
      <c r="A15602">
        <v>20881</v>
      </c>
      <c r="B15602" t="s">
        <v>26886</v>
      </c>
    </row>
    <row r="15603" spans="1:2">
      <c r="A15603">
        <v>20882</v>
      </c>
      <c r="B15603" t="s">
        <v>26887</v>
      </c>
    </row>
    <row r="15604" spans="1:2">
      <c r="A15604">
        <v>20883</v>
      </c>
      <c r="B15604" t="s">
        <v>26888</v>
      </c>
    </row>
    <row r="15605" spans="1:2">
      <c r="A15605">
        <v>20884</v>
      </c>
      <c r="B15605" t="s">
        <v>26889</v>
      </c>
    </row>
    <row r="15606" spans="1:2">
      <c r="A15606">
        <v>20885</v>
      </c>
      <c r="B15606" t="s">
        <v>26890</v>
      </c>
    </row>
    <row r="15607" spans="1:2">
      <c r="A15607">
        <v>20886</v>
      </c>
      <c r="B15607" t="s">
        <v>26891</v>
      </c>
    </row>
    <row r="15608" spans="1:2">
      <c r="A15608">
        <v>20887</v>
      </c>
      <c r="B15608" t="s">
        <v>26892</v>
      </c>
    </row>
    <row r="15609" spans="1:2">
      <c r="A15609">
        <v>20888</v>
      </c>
      <c r="B15609" t="s">
        <v>26893</v>
      </c>
    </row>
    <row r="15610" spans="1:2">
      <c r="A15610">
        <v>20889</v>
      </c>
      <c r="B15610" t="s">
        <v>26894</v>
      </c>
    </row>
    <row r="15611" spans="1:2">
      <c r="A15611">
        <v>20890</v>
      </c>
      <c r="B15611" t="s">
        <v>26895</v>
      </c>
    </row>
    <row r="15612" spans="1:2">
      <c r="A15612">
        <v>20891</v>
      </c>
      <c r="B15612" t="s">
        <v>26896</v>
      </c>
    </row>
    <row r="15613" spans="1:2">
      <c r="A15613">
        <v>20892</v>
      </c>
      <c r="B15613" t="s">
        <v>26897</v>
      </c>
    </row>
    <row r="15614" spans="1:2">
      <c r="A15614">
        <v>20893</v>
      </c>
      <c r="B15614" t="s">
        <v>26898</v>
      </c>
    </row>
    <row r="15615" spans="1:2">
      <c r="A15615">
        <v>20894</v>
      </c>
      <c r="B15615" t="s">
        <v>26899</v>
      </c>
    </row>
    <row r="15616" spans="1:2">
      <c r="A15616">
        <v>20895</v>
      </c>
      <c r="B15616" t="s">
        <v>26900</v>
      </c>
    </row>
    <row r="15617" spans="1:2">
      <c r="A15617">
        <v>20896</v>
      </c>
      <c r="B15617">
        <v>8803</v>
      </c>
    </row>
    <row r="15618" spans="1:2">
      <c r="A15618">
        <v>20897</v>
      </c>
      <c r="B15618" t="s">
        <v>26901</v>
      </c>
    </row>
    <row r="15619" spans="1:2">
      <c r="A15619">
        <v>20898</v>
      </c>
      <c r="B15619" t="s">
        <v>26902</v>
      </c>
    </row>
    <row r="15620" spans="1:2">
      <c r="A15620">
        <v>20899</v>
      </c>
      <c r="B15620" t="s">
        <v>26903</v>
      </c>
    </row>
    <row r="15621" spans="1:2">
      <c r="A15621">
        <v>20900</v>
      </c>
      <c r="B15621" t="s">
        <v>26904</v>
      </c>
    </row>
    <row r="15622" spans="1:2">
      <c r="A15622">
        <v>20901</v>
      </c>
      <c r="B15622" t="s">
        <v>26905</v>
      </c>
    </row>
    <row r="15623" spans="1:2">
      <c r="A15623">
        <v>20902</v>
      </c>
      <c r="B15623" t="s">
        <v>26906</v>
      </c>
    </row>
    <row r="15624" spans="1:2">
      <c r="A15624">
        <v>20903</v>
      </c>
      <c r="B15624" t="s">
        <v>525</v>
      </c>
    </row>
    <row r="15625" spans="1:2">
      <c r="A15625">
        <v>20904</v>
      </c>
      <c r="B15625" t="s">
        <v>26907</v>
      </c>
    </row>
    <row r="15626" spans="1:2">
      <c r="A15626">
        <v>20905</v>
      </c>
      <c r="B15626" t="s">
        <v>26908</v>
      </c>
    </row>
    <row r="15627" spans="1:2">
      <c r="A15627">
        <v>20906</v>
      </c>
      <c r="B15627" t="s">
        <v>26909</v>
      </c>
    </row>
    <row r="15628" spans="1:2">
      <c r="A15628">
        <v>20907</v>
      </c>
      <c r="B15628" t="s">
        <v>26910</v>
      </c>
    </row>
    <row r="15629" spans="1:2">
      <c r="A15629">
        <v>20908</v>
      </c>
      <c r="B15629" t="s">
        <v>26911</v>
      </c>
    </row>
    <row r="15630" spans="1:2">
      <c r="A15630">
        <v>20909</v>
      </c>
      <c r="B15630" t="s">
        <v>26912</v>
      </c>
    </row>
    <row r="15631" spans="1:2">
      <c r="A15631">
        <v>20910</v>
      </c>
      <c r="B15631" t="s">
        <v>26913</v>
      </c>
    </row>
    <row r="15632" spans="1:2">
      <c r="A15632">
        <v>20911</v>
      </c>
      <c r="B15632" t="s">
        <v>26914</v>
      </c>
    </row>
    <row r="15633" spans="1:2">
      <c r="A15633">
        <v>20912</v>
      </c>
      <c r="B15633" t="s">
        <v>26915</v>
      </c>
    </row>
    <row r="15634" spans="1:2">
      <c r="A15634">
        <v>20913</v>
      </c>
      <c r="B15634" t="s">
        <v>26916</v>
      </c>
    </row>
    <row r="15635" spans="1:2">
      <c r="A15635">
        <v>20914</v>
      </c>
      <c r="B15635" t="s">
        <v>26917</v>
      </c>
    </row>
    <row r="15636" spans="1:2">
      <c r="A15636">
        <v>20915</v>
      </c>
      <c r="B15636" t="s">
        <v>26918</v>
      </c>
    </row>
    <row r="15637" spans="1:2">
      <c r="A15637">
        <v>20916</v>
      </c>
      <c r="B15637" t="s">
        <v>26919</v>
      </c>
    </row>
    <row r="15638" spans="1:2">
      <c r="A15638">
        <v>20917</v>
      </c>
      <c r="B15638" t="s">
        <v>26920</v>
      </c>
    </row>
    <row r="15639" spans="1:2">
      <c r="A15639">
        <v>20918</v>
      </c>
      <c r="B15639" t="s">
        <v>26921</v>
      </c>
    </row>
    <row r="15640" spans="1:2">
      <c r="A15640">
        <v>20919</v>
      </c>
      <c r="B15640" t="s">
        <v>26922</v>
      </c>
    </row>
    <row r="15641" spans="1:2">
      <c r="A15641">
        <v>20920</v>
      </c>
      <c r="B15641" t="s">
        <v>26923</v>
      </c>
    </row>
    <row r="15642" spans="1:2">
      <c r="A15642">
        <v>20921</v>
      </c>
      <c r="B15642" t="s">
        <v>26924</v>
      </c>
    </row>
    <row r="15643" spans="1:2">
      <c r="A15643">
        <v>20922</v>
      </c>
      <c r="B15643" t="s">
        <v>26925</v>
      </c>
    </row>
    <row r="15644" spans="1:2">
      <c r="A15644">
        <v>20923</v>
      </c>
      <c r="B15644" t="s">
        <v>26926</v>
      </c>
    </row>
    <row r="15645" spans="1:2">
      <c r="A15645">
        <v>20924</v>
      </c>
      <c r="B15645" t="s">
        <v>26927</v>
      </c>
    </row>
    <row r="15646" spans="1:2">
      <c r="A15646">
        <v>20925</v>
      </c>
      <c r="B15646" t="s">
        <v>26928</v>
      </c>
    </row>
    <row r="15647" spans="1:2">
      <c r="A15647">
        <v>20926</v>
      </c>
      <c r="B15647" t="s">
        <v>26929</v>
      </c>
    </row>
    <row r="15648" spans="1:2">
      <c r="A15648">
        <v>20927</v>
      </c>
      <c r="B15648" t="s">
        <v>26930</v>
      </c>
    </row>
    <row r="15649" spans="1:2">
      <c r="A15649">
        <v>20928</v>
      </c>
      <c r="B15649" t="s">
        <v>26931</v>
      </c>
    </row>
    <row r="15650" spans="1:2">
      <c r="A15650">
        <v>20929</v>
      </c>
      <c r="B15650" t="s">
        <v>26932</v>
      </c>
    </row>
    <row r="15651" spans="1:2">
      <c r="A15651">
        <v>20930</v>
      </c>
      <c r="B15651" t="s">
        <v>26933</v>
      </c>
    </row>
    <row r="15652" spans="1:2">
      <c r="A15652">
        <v>20931</v>
      </c>
      <c r="B15652" t="s">
        <v>26934</v>
      </c>
    </row>
    <row r="15653" spans="1:2">
      <c r="A15653">
        <v>20932</v>
      </c>
      <c r="B15653" t="s">
        <v>26935</v>
      </c>
    </row>
    <row r="15654" spans="1:2">
      <c r="A15654">
        <v>20933</v>
      </c>
      <c r="B15654" t="s">
        <v>26936</v>
      </c>
    </row>
    <row r="15655" spans="1:2">
      <c r="A15655">
        <v>20934</v>
      </c>
      <c r="B15655" t="s">
        <v>26937</v>
      </c>
    </row>
    <row r="15656" spans="1:2">
      <c r="A15656">
        <v>20935</v>
      </c>
      <c r="B15656" t="s">
        <v>26938</v>
      </c>
    </row>
    <row r="15657" spans="1:2">
      <c r="A15657">
        <v>20936</v>
      </c>
      <c r="B15657" t="s">
        <v>26939</v>
      </c>
    </row>
    <row r="15658" spans="1:2">
      <c r="A15658">
        <v>20937</v>
      </c>
      <c r="B15658">
        <v>4292012</v>
      </c>
    </row>
    <row r="15659" spans="1:2">
      <c r="A15659">
        <v>20938</v>
      </c>
      <c r="B15659" t="s">
        <v>26940</v>
      </c>
    </row>
    <row r="15660" spans="1:2">
      <c r="A15660">
        <v>20939</v>
      </c>
      <c r="B15660" t="s">
        <v>26941</v>
      </c>
    </row>
    <row r="15661" spans="1:2">
      <c r="A15661">
        <v>20940</v>
      </c>
      <c r="B15661" t="s">
        <v>26942</v>
      </c>
    </row>
    <row r="15662" spans="1:2">
      <c r="A15662">
        <v>20941</v>
      </c>
      <c r="B15662" t="s">
        <v>26943</v>
      </c>
    </row>
    <row r="15663" spans="1:2">
      <c r="A15663">
        <v>20942</v>
      </c>
      <c r="B15663">
        <v>6122012</v>
      </c>
    </row>
    <row r="15664" spans="1:2">
      <c r="A15664">
        <v>20943</v>
      </c>
      <c r="B15664" t="s">
        <v>26944</v>
      </c>
    </row>
    <row r="15665" spans="1:2">
      <c r="A15665">
        <v>20944</v>
      </c>
      <c r="B15665" t="s">
        <v>26945</v>
      </c>
    </row>
    <row r="15666" spans="1:2">
      <c r="A15666">
        <v>20945</v>
      </c>
      <c r="B15666" t="s">
        <v>26946</v>
      </c>
    </row>
    <row r="15667" spans="1:2">
      <c r="A15667">
        <v>20946</v>
      </c>
      <c r="B15667" t="s">
        <v>26947</v>
      </c>
    </row>
    <row r="15668" spans="1:2">
      <c r="A15668">
        <v>20947</v>
      </c>
      <c r="B15668" t="s">
        <v>26948</v>
      </c>
    </row>
    <row r="15669" spans="1:2">
      <c r="A15669">
        <v>20948</v>
      </c>
      <c r="B15669" t="s">
        <v>26949</v>
      </c>
    </row>
    <row r="15670" spans="1:2">
      <c r="A15670">
        <v>20949</v>
      </c>
      <c r="B15670" t="s">
        <v>26950</v>
      </c>
    </row>
    <row r="15671" spans="1:2">
      <c r="A15671">
        <v>20950</v>
      </c>
      <c r="B15671">
        <v>1610</v>
      </c>
    </row>
    <row r="15672" spans="1:2">
      <c r="A15672">
        <v>20951</v>
      </c>
      <c r="B15672" t="s">
        <v>26951</v>
      </c>
    </row>
    <row r="15673" spans="1:2">
      <c r="A15673">
        <v>20952</v>
      </c>
      <c r="B15673" t="s">
        <v>26952</v>
      </c>
    </row>
    <row r="15674" spans="1:2">
      <c r="A15674">
        <v>20953</v>
      </c>
      <c r="B15674" t="s">
        <v>26953</v>
      </c>
    </row>
    <row r="15675" spans="1:2">
      <c r="A15675">
        <v>20954</v>
      </c>
      <c r="B15675" t="s">
        <v>26954</v>
      </c>
    </row>
    <row r="15676" spans="1:2">
      <c r="A15676">
        <v>20955</v>
      </c>
      <c r="B15676" t="s">
        <v>26955</v>
      </c>
    </row>
    <row r="15677" spans="1:2">
      <c r="A15677">
        <v>20956</v>
      </c>
      <c r="B15677" t="s">
        <v>26956</v>
      </c>
    </row>
    <row r="15678" spans="1:2">
      <c r="A15678">
        <v>20957</v>
      </c>
      <c r="B15678" t="s">
        <v>26957</v>
      </c>
    </row>
    <row r="15679" spans="1:2">
      <c r="A15679">
        <v>20958</v>
      </c>
      <c r="B15679" t="s">
        <v>26958</v>
      </c>
    </row>
    <row r="15680" spans="1:2">
      <c r="A15680">
        <v>20959</v>
      </c>
      <c r="B15680" t="s">
        <v>26959</v>
      </c>
    </row>
    <row r="15681" spans="1:2">
      <c r="A15681">
        <v>20960</v>
      </c>
      <c r="B15681" t="s">
        <v>26960</v>
      </c>
    </row>
    <row r="15682" spans="1:2">
      <c r="A15682">
        <v>20961</v>
      </c>
      <c r="B15682" t="s">
        <v>26961</v>
      </c>
    </row>
    <row r="15683" spans="1:2">
      <c r="A15683">
        <v>20962</v>
      </c>
      <c r="B15683" t="s">
        <v>26962</v>
      </c>
    </row>
    <row r="15684" spans="1:2">
      <c r="A15684">
        <v>20963</v>
      </c>
      <c r="B15684" t="s">
        <v>26963</v>
      </c>
    </row>
    <row r="15685" spans="1:2">
      <c r="A15685">
        <v>20964</v>
      </c>
      <c r="B15685" t="s">
        <v>26964</v>
      </c>
    </row>
    <row r="15686" spans="1:2">
      <c r="A15686">
        <v>20965</v>
      </c>
      <c r="B15686" t="s">
        <v>26965</v>
      </c>
    </row>
    <row r="15687" spans="1:2">
      <c r="A15687">
        <v>20966</v>
      </c>
      <c r="B15687" t="s">
        <v>26966</v>
      </c>
    </row>
    <row r="15688" spans="1:2">
      <c r="A15688">
        <v>20967</v>
      </c>
      <c r="B15688" t="s">
        <v>26967</v>
      </c>
    </row>
    <row r="15689" spans="1:2">
      <c r="A15689">
        <v>20968</v>
      </c>
      <c r="B15689" t="s">
        <v>26968</v>
      </c>
    </row>
    <row r="15690" spans="1:2">
      <c r="A15690">
        <v>20969</v>
      </c>
      <c r="B15690" t="s">
        <v>26969</v>
      </c>
    </row>
    <row r="15691" spans="1:2">
      <c r="A15691">
        <v>20970</v>
      </c>
      <c r="B15691" t="s">
        <v>26970</v>
      </c>
    </row>
    <row r="15692" spans="1:2">
      <c r="A15692">
        <v>20971</v>
      </c>
      <c r="B15692" t="s">
        <v>26971</v>
      </c>
    </row>
    <row r="15693" spans="1:2">
      <c r="A15693">
        <v>20972</v>
      </c>
      <c r="B15693" t="s">
        <v>26972</v>
      </c>
    </row>
    <row r="15694" spans="1:2">
      <c r="A15694">
        <v>20973</v>
      </c>
      <c r="B15694" t="s">
        <v>26973</v>
      </c>
    </row>
    <row r="15695" spans="1:2">
      <c r="A15695">
        <v>20974</v>
      </c>
      <c r="B15695">
        <v>655</v>
      </c>
    </row>
    <row r="15696" spans="1:2">
      <c r="A15696">
        <v>20975</v>
      </c>
      <c r="B15696" t="s">
        <v>26974</v>
      </c>
    </row>
    <row r="15697" spans="1:3">
      <c r="A15697">
        <v>20976</v>
      </c>
      <c r="B15697" t="s">
        <v>2146</v>
      </c>
      <c r="C15697" t="s">
        <v>2179</v>
      </c>
    </row>
    <row r="15698" spans="1:3">
      <c r="A15698">
        <v>20977</v>
      </c>
      <c r="B15698" t="s">
        <v>26975</v>
      </c>
    </row>
    <row r="15699" spans="1:3">
      <c r="A15699">
        <v>20978</v>
      </c>
      <c r="B15699" t="s">
        <v>26976</v>
      </c>
    </row>
    <row r="15700" spans="1:3">
      <c r="A15700">
        <v>20979</v>
      </c>
      <c r="B15700" t="s">
        <v>26977</v>
      </c>
    </row>
    <row r="15701" spans="1:3">
      <c r="A15701">
        <v>20980</v>
      </c>
      <c r="B15701" t="s">
        <v>26978</v>
      </c>
    </row>
    <row r="15702" spans="1:3">
      <c r="A15702">
        <v>20981</v>
      </c>
      <c r="B15702" t="s">
        <v>26979</v>
      </c>
    </row>
    <row r="15703" spans="1:3">
      <c r="A15703">
        <v>20982</v>
      </c>
      <c r="B15703" t="s">
        <v>26980</v>
      </c>
    </row>
    <row r="15704" spans="1:3">
      <c r="A15704">
        <v>20983</v>
      </c>
      <c r="B15704" t="s">
        <v>26981</v>
      </c>
    </row>
    <row r="15705" spans="1:3">
      <c r="A15705">
        <v>20984</v>
      </c>
      <c r="B15705" t="s">
        <v>26982</v>
      </c>
    </row>
    <row r="15706" spans="1:3">
      <c r="A15706">
        <v>20985</v>
      </c>
      <c r="B15706" t="s">
        <v>26983</v>
      </c>
    </row>
    <row r="15707" spans="1:3">
      <c r="A15707">
        <v>20986</v>
      </c>
      <c r="B15707" t="s">
        <v>26984</v>
      </c>
    </row>
    <row r="15708" spans="1:3">
      <c r="A15708">
        <v>20987</v>
      </c>
      <c r="B15708" t="s">
        <v>26985</v>
      </c>
    </row>
    <row r="15709" spans="1:3">
      <c r="A15709">
        <v>20988</v>
      </c>
      <c r="B15709" t="s">
        <v>26986</v>
      </c>
    </row>
    <row r="15710" spans="1:3">
      <c r="A15710">
        <v>20989</v>
      </c>
      <c r="B15710" t="s">
        <v>26987</v>
      </c>
    </row>
    <row r="15711" spans="1:3">
      <c r="A15711">
        <v>20990</v>
      </c>
      <c r="B15711" t="s">
        <v>26988</v>
      </c>
    </row>
    <row r="15712" spans="1:3">
      <c r="A15712">
        <v>20991</v>
      </c>
      <c r="B15712" t="s">
        <v>26989</v>
      </c>
    </row>
    <row r="15713" spans="1:2">
      <c r="A15713">
        <v>20992</v>
      </c>
      <c r="B15713" t="s">
        <v>26990</v>
      </c>
    </row>
    <row r="15714" spans="1:2">
      <c r="A15714">
        <v>20993</v>
      </c>
      <c r="B15714" t="s">
        <v>26991</v>
      </c>
    </row>
    <row r="15715" spans="1:2">
      <c r="A15715">
        <v>20994</v>
      </c>
      <c r="B15715" t="s">
        <v>26992</v>
      </c>
    </row>
    <row r="15716" spans="1:2">
      <c r="A15716">
        <v>20995</v>
      </c>
      <c r="B15716" t="s">
        <v>26993</v>
      </c>
    </row>
    <row r="15717" spans="1:2">
      <c r="A15717">
        <v>20996</v>
      </c>
      <c r="B15717" t="s">
        <v>26994</v>
      </c>
    </row>
    <row r="15718" spans="1:2">
      <c r="A15718">
        <v>20997</v>
      </c>
      <c r="B15718" t="s">
        <v>26995</v>
      </c>
    </row>
    <row r="15719" spans="1:2">
      <c r="A15719">
        <v>20998</v>
      </c>
      <c r="B15719" t="s">
        <v>26996</v>
      </c>
    </row>
    <row r="15720" spans="1:2">
      <c r="A15720">
        <v>20999</v>
      </c>
      <c r="B15720" t="s">
        <v>940</v>
      </c>
    </row>
    <row r="15721" spans="1:2">
      <c r="A15721">
        <v>21000</v>
      </c>
      <c r="B15721">
        <v>1249</v>
      </c>
    </row>
    <row r="15722" spans="1:2">
      <c r="A15722">
        <v>21001</v>
      </c>
      <c r="B15722" t="s">
        <v>26997</v>
      </c>
    </row>
    <row r="15723" spans="1:2">
      <c r="A15723">
        <v>21002</v>
      </c>
      <c r="B15723" t="s">
        <v>26998</v>
      </c>
    </row>
    <row r="15724" spans="1:2">
      <c r="A15724">
        <v>21003</v>
      </c>
      <c r="B15724" t="s">
        <v>26999</v>
      </c>
    </row>
    <row r="15725" spans="1:2">
      <c r="A15725">
        <v>21004</v>
      </c>
      <c r="B15725" t="s">
        <v>27000</v>
      </c>
    </row>
    <row r="15726" spans="1:2">
      <c r="A15726">
        <v>21005</v>
      </c>
      <c r="B15726" t="s">
        <v>27001</v>
      </c>
    </row>
    <row r="15727" spans="1:2">
      <c r="A15727">
        <v>21006</v>
      </c>
      <c r="B15727" t="s">
        <v>27002</v>
      </c>
    </row>
    <row r="15728" spans="1:2">
      <c r="A15728">
        <v>21007</v>
      </c>
      <c r="B15728" t="s">
        <v>27003</v>
      </c>
    </row>
    <row r="15729" spans="1:2">
      <c r="A15729">
        <v>21008</v>
      </c>
      <c r="B15729" t="s">
        <v>27004</v>
      </c>
    </row>
    <row r="15730" spans="1:2">
      <c r="A15730">
        <v>21009</v>
      </c>
      <c r="B15730">
        <v>843</v>
      </c>
    </row>
    <row r="15731" spans="1:2">
      <c r="A15731">
        <v>21010</v>
      </c>
      <c r="B15731" t="s">
        <v>27005</v>
      </c>
    </row>
    <row r="15732" spans="1:2">
      <c r="A15732">
        <v>21011</v>
      </c>
      <c r="B15732" t="s">
        <v>27006</v>
      </c>
    </row>
    <row r="15733" spans="1:2">
      <c r="A15733">
        <v>21012</v>
      </c>
      <c r="B15733" t="s">
        <v>27007</v>
      </c>
    </row>
    <row r="15734" spans="1:2">
      <c r="A15734">
        <v>21013</v>
      </c>
      <c r="B15734" t="s">
        <v>27008</v>
      </c>
    </row>
    <row r="15735" spans="1:2">
      <c r="A15735">
        <v>21014</v>
      </c>
      <c r="B15735" t="s">
        <v>27009</v>
      </c>
    </row>
    <row r="15736" spans="1:2">
      <c r="A15736">
        <v>21015</v>
      </c>
      <c r="B15736" t="s">
        <v>27010</v>
      </c>
    </row>
    <row r="15737" spans="1:2">
      <c r="A15737">
        <v>21016</v>
      </c>
      <c r="B15737" t="s">
        <v>27011</v>
      </c>
    </row>
    <row r="15738" spans="1:2">
      <c r="A15738">
        <v>21017</v>
      </c>
      <c r="B15738" t="s">
        <v>27012</v>
      </c>
    </row>
    <row r="15739" spans="1:2">
      <c r="A15739">
        <v>21018</v>
      </c>
      <c r="B15739" t="s">
        <v>27013</v>
      </c>
    </row>
    <row r="15740" spans="1:2">
      <c r="A15740">
        <v>21019</v>
      </c>
      <c r="B15740" t="s">
        <v>27014</v>
      </c>
    </row>
    <row r="15741" spans="1:2">
      <c r="A15741">
        <v>21020</v>
      </c>
      <c r="B15741" t="s">
        <v>27015</v>
      </c>
    </row>
    <row r="15742" spans="1:2">
      <c r="A15742">
        <v>21021</v>
      </c>
      <c r="B15742" t="s">
        <v>27016</v>
      </c>
    </row>
    <row r="15743" spans="1:2">
      <c r="A15743">
        <v>21022</v>
      </c>
      <c r="B15743" t="s">
        <v>27017</v>
      </c>
    </row>
    <row r="15744" spans="1:2">
      <c r="A15744">
        <v>21023</v>
      </c>
      <c r="B15744" t="s">
        <v>27018</v>
      </c>
    </row>
    <row r="15745" spans="1:2">
      <c r="A15745">
        <v>21024</v>
      </c>
      <c r="B15745" t="s">
        <v>27019</v>
      </c>
    </row>
    <row r="15746" spans="1:2">
      <c r="A15746">
        <v>21025</v>
      </c>
      <c r="B15746" t="s">
        <v>1916</v>
      </c>
    </row>
    <row r="15747" spans="1:2">
      <c r="A15747">
        <v>21026</v>
      </c>
      <c r="B15747" t="s">
        <v>27020</v>
      </c>
    </row>
    <row r="15748" spans="1:2">
      <c r="A15748">
        <v>21027</v>
      </c>
      <c r="B15748" t="s">
        <v>27021</v>
      </c>
    </row>
    <row r="15749" spans="1:2">
      <c r="A15749">
        <v>21028</v>
      </c>
      <c r="B15749" t="s">
        <v>27022</v>
      </c>
    </row>
    <row r="15750" spans="1:2">
      <c r="A15750">
        <v>21029</v>
      </c>
      <c r="B15750" t="s">
        <v>27023</v>
      </c>
    </row>
    <row r="15751" spans="1:2">
      <c r="A15751">
        <v>21030</v>
      </c>
      <c r="B15751" t="s">
        <v>27024</v>
      </c>
    </row>
    <row r="15752" spans="1:2">
      <c r="A15752">
        <v>21031</v>
      </c>
      <c r="B15752" t="s">
        <v>27025</v>
      </c>
    </row>
    <row r="15753" spans="1:2">
      <c r="A15753">
        <v>21032</v>
      </c>
      <c r="B15753" t="s">
        <v>27026</v>
      </c>
    </row>
    <row r="15754" spans="1:2">
      <c r="A15754">
        <v>21033</v>
      </c>
      <c r="B15754" t="s">
        <v>27027</v>
      </c>
    </row>
    <row r="15755" spans="1:2">
      <c r="A15755">
        <v>21034</v>
      </c>
      <c r="B15755" t="s">
        <v>27028</v>
      </c>
    </row>
    <row r="15756" spans="1:2">
      <c r="A15756">
        <v>21035</v>
      </c>
      <c r="B15756" t="s">
        <v>27029</v>
      </c>
    </row>
    <row r="15757" spans="1:2">
      <c r="A15757">
        <v>21036</v>
      </c>
      <c r="B15757" t="s">
        <v>27030</v>
      </c>
    </row>
    <row r="15758" spans="1:2">
      <c r="A15758">
        <v>21037</v>
      </c>
      <c r="B15758" t="s">
        <v>27031</v>
      </c>
    </row>
    <row r="15759" spans="1:2">
      <c r="A15759">
        <v>21038</v>
      </c>
      <c r="B15759" t="s">
        <v>27032</v>
      </c>
    </row>
    <row r="15760" spans="1:2">
      <c r="A15760">
        <v>21039</v>
      </c>
      <c r="B15760" t="s">
        <v>27033</v>
      </c>
    </row>
    <row r="15761" spans="1:2">
      <c r="A15761">
        <v>21040</v>
      </c>
      <c r="B15761" t="s">
        <v>1920</v>
      </c>
    </row>
    <row r="15762" spans="1:2">
      <c r="A15762">
        <v>21041</v>
      </c>
      <c r="B15762">
        <v>1615</v>
      </c>
    </row>
    <row r="15763" spans="1:2">
      <c r="A15763">
        <v>21042</v>
      </c>
      <c r="B15763" t="s">
        <v>27034</v>
      </c>
    </row>
    <row r="15764" spans="1:2">
      <c r="A15764">
        <v>21043</v>
      </c>
      <c r="B15764" t="s">
        <v>27035</v>
      </c>
    </row>
    <row r="15765" spans="1:2">
      <c r="A15765">
        <v>21044</v>
      </c>
      <c r="B15765" t="s">
        <v>27036</v>
      </c>
    </row>
    <row r="15766" spans="1:2">
      <c r="A15766">
        <v>21045</v>
      </c>
      <c r="B15766" t="s">
        <v>27037</v>
      </c>
    </row>
    <row r="15767" spans="1:2">
      <c r="A15767">
        <v>21046</v>
      </c>
      <c r="B15767" t="s">
        <v>27038</v>
      </c>
    </row>
    <row r="15768" spans="1:2">
      <c r="A15768">
        <v>21047</v>
      </c>
      <c r="B15768" t="s">
        <v>27039</v>
      </c>
    </row>
    <row r="15769" spans="1:2">
      <c r="A15769">
        <v>21048</v>
      </c>
      <c r="B15769" t="s">
        <v>27040</v>
      </c>
    </row>
    <row r="15770" spans="1:2">
      <c r="A15770">
        <v>21049</v>
      </c>
      <c r="B15770" t="s">
        <v>27041</v>
      </c>
    </row>
    <row r="15771" spans="1:2">
      <c r="A15771">
        <v>21050</v>
      </c>
      <c r="B15771" t="s">
        <v>27042</v>
      </c>
    </row>
    <row r="15772" spans="1:2">
      <c r="A15772">
        <v>21051</v>
      </c>
      <c r="B15772" t="s">
        <v>27043</v>
      </c>
    </row>
    <row r="15773" spans="1:2">
      <c r="A15773">
        <v>21052</v>
      </c>
      <c r="B15773" t="s">
        <v>27044</v>
      </c>
    </row>
    <row r="15774" spans="1:2">
      <c r="A15774">
        <v>21053</v>
      </c>
      <c r="B15774" t="s">
        <v>27045</v>
      </c>
    </row>
    <row r="15775" spans="1:2">
      <c r="A15775">
        <v>21054</v>
      </c>
      <c r="B15775" t="s">
        <v>27046</v>
      </c>
    </row>
    <row r="15776" spans="1:2">
      <c r="A15776">
        <v>21055</v>
      </c>
      <c r="B15776" t="s">
        <v>27047</v>
      </c>
    </row>
    <row r="15777" spans="1:2">
      <c r="A15777">
        <v>21056</v>
      </c>
      <c r="B15777" t="s">
        <v>27048</v>
      </c>
    </row>
    <row r="15778" spans="1:2">
      <c r="A15778">
        <v>21057</v>
      </c>
      <c r="B15778" t="s">
        <v>27049</v>
      </c>
    </row>
    <row r="15779" spans="1:2">
      <c r="A15779">
        <v>21058</v>
      </c>
      <c r="B15779" t="s">
        <v>27050</v>
      </c>
    </row>
    <row r="15780" spans="1:2">
      <c r="A15780">
        <v>21059</v>
      </c>
      <c r="B15780" t="s">
        <v>27051</v>
      </c>
    </row>
    <row r="15781" spans="1:2">
      <c r="A15781">
        <v>21060</v>
      </c>
      <c r="B15781" t="s">
        <v>27052</v>
      </c>
    </row>
    <row r="15782" spans="1:2">
      <c r="A15782">
        <v>21061</v>
      </c>
      <c r="B15782" t="s">
        <v>27053</v>
      </c>
    </row>
    <row r="15783" spans="1:2">
      <c r="A15783">
        <v>21062</v>
      </c>
      <c r="B15783" t="s">
        <v>27054</v>
      </c>
    </row>
    <row r="15784" spans="1:2">
      <c r="A15784">
        <v>21063</v>
      </c>
      <c r="B15784" t="s">
        <v>27055</v>
      </c>
    </row>
    <row r="15785" spans="1:2">
      <c r="A15785">
        <v>21064</v>
      </c>
      <c r="B15785" t="s">
        <v>27056</v>
      </c>
    </row>
    <row r="15786" spans="1:2">
      <c r="A15786">
        <v>21065</v>
      </c>
      <c r="B15786" t="s">
        <v>27057</v>
      </c>
    </row>
    <row r="15787" spans="1:2">
      <c r="A15787">
        <v>21066</v>
      </c>
      <c r="B15787" t="s">
        <v>27058</v>
      </c>
    </row>
    <row r="15788" spans="1:2">
      <c r="A15788">
        <v>21067</v>
      </c>
      <c r="B15788" t="s">
        <v>27059</v>
      </c>
    </row>
    <row r="15789" spans="1:2">
      <c r="A15789">
        <v>21068</v>
      </c>
      <c r="B15789" t="s">
        <v>27060</v>
      </c>
    </row>
    <row r="15790" spans="1:2">
      <c r="A15790">
        <v>21069</v>
      </c>
      <c r="B15790" t="s">
        <v>27061</v>
      </c>
    </row>
    <row r="15791" spans="1:2">
      <c r="A15791">
        <v>21070</v>
      </c>
      <c r="B15791" t="s">
        <v>27062</v>
      </c>
    </row>
    <row r="15792" spans="1:2">
      <c r="A15792">
        <v>21071</v>
      </c>
      <c r="B15792" t="s">
        <v>821</v>
      </c>
    </row>
    <row r="15793" spans="1:2">
      <c r="A15793">
        <v>21072</v>
      </c>
      <c r="B15793" t="s">
        <v>27063</v>
      </c>
    </row>
    <row r="15794" spans="1:2">
      <c r="A15794">
        <v>21073</v>
      </c>
      <c r="B15794" t="s">
        <v>27064</v>
      </c>
    </row>
    <row r="15795" spans="1:2">
      <c r="A15795">
        <v>21074</v>
      </c>
      <c r="B15795" t="s">
        <v>27065</v>
      </c>
    </row>
    <row r="15796" spans="1:2">
      <c r="A15796">
        <v>21075</v>
      </c>
      <c r="B15796" t="s">
        <v>27066</v>
      </c>
    </row>
    <row r="15797" spans="1:2">
      <c r="A15797">
        <v>21076</v>
      </c>
      <c r="B15797" t="s">
        <v>27067</v>
      </c>
    </row>
    <row r="15798" spans="1:2">
      <c r="A15798">
        <v>21077</v>
      </c>
      <c r="B15798" t="s">
        <v>27068</v>
      </c>
    </row>
    <row r="15799" spans="1:2">
      <c r="A15799">
        <v>21078</v>
      </c>
      <c r="B15799" t="s">
        <v>27069</v>
      </c>
    </row>
    <row r="15800" spans="1:2">
      <c r="A15800">
        <v>21079</v>
      </c>
      <c r="B15800" t="s">
        <v>27070</v>
      </c>
    </row>
    <row r="15801" spans="1:2">
      <c r="A15801">
        <v>21080</v>
      </c>
      <c r="B15801" t="s">
        <v>27071</v>
      </c>
    </row>
    <row r="15802" spans="1:2">
      <c r="A15802">
        <v>21081</v>
      </c>
      <c r="B15802" t="s">
        <v>27072</v>
      </c>
    </row>
    <row r="15803" spans="1:2">
      <c r="A15803">
        <v>21082</v>
      </c>
      <c r="B15803" t="s">
        <v>27073</v>
      </c>
    </row>
    <row r="15804" spans="1:2">
      <c r="A15804">
        <v>21083</v>
      </c>
      <c r="B15804" t="s">
        <v>27074</v>
      </c>
    </row>
    <row r="15805" spans="1:2">
      <c r="A15805">
        <v>21084</v>
      </c>
      <c r="B15805" t="s">
        <v>27075</v>
      </c>
    </row>
    <row r="15806" spans="1:2">
      <c r="A15806">
        <v>21085</v>
      </c>
      <c r="B15806">
        <v>6073</v>
      </c>
    </row>
    <row r="15807" spans="1:2">
      <c r="A15807">
        <v>21086</v>
      </c>
      <c r="B15807" t="s">
        <v>27076</v>
      </c>
    </row>
    <row r="15808" spans="1:2">
      <c r="A15808">
        <v>21087</v>
      </c>
      <c r="B15808" t="s">
        <v>27077</v>
      </c>
    </row>
    <row r="15809" spans="1:2">
      <c r="A15809">
        <v>21088</v>
      </c>
      <c r="B15809" t="s">
        <v>27078</v>
      </c>
    </row>
    <row r="15810" spans="1:2">
      <c r="A15810">
        <v>21089</v>
      </c>
      <c r="B15810" t="s">
        <v>27079</v>
      </c>
    </row>
    <row r="15811" spans="1:2">
      <c r="A15811">
        <v>21090</v>
      </c>
      <c r="B15811" t="s">
        <v>27080</v>
      </c>
    </row>
    <row r="15812" spans="1:2">
      <c r="A15812">
        <v>21091</v>
      </c>
      <c r="B15812" t="s">
        <v>27081</v>
      </c>
    </row>
    <row r="15813" spans="1:2">
      <c r="A15813">
        <v>21092</v>
      </c>
      <c r="B15813" t="s">
        <v>27082</v>
      </c>
    </row>
    <row r="15814" spans="1:2">
      <c r="A15814">
        <v>21093</v>
      </c>
      <c r="B15814" t="s">
        <v>27083</v>
      </c>
    </row>
    <row r="15815" spans="1:2">
      <c r="A15815">
        <v>21094</v>
      </c>
      <c r="B15815" t="s">
        <v>27084</v>
      </c>
    </row>
    <row r="15816" spans="1:2">
      <c r="A15816">
        <v>21095</v>
      </c>
      <c r="B15816" t="s">
        <v>27085</v>
      </c>
    </row>
    <row r="15817" spans="1:2">
      <c r="A15817">
        <v>21096</v>
      </c>
      <c r="B15817" t="s">
        <v>27086</v>
      </c>
    </row>
    <row r="15818" spans="1:2">
      <c r="A15818">
        <v>21097</v>
      </c>
      <c r="B15818" t="s">
        <v>27087</v>
      </c>
    </row>
    <row r="15819" spans="1:2">
      <c r="A15819">
        <v>21098</v>
      </c>
      <c r="B15819" t="s">
        <v>27088</v>
      </c>
    </row>
    <row r="15820" spans="1:2">
      <c r="A15820">
        <v>21099</v>
      </c>
      <c r="B15820" t="s">
        <v>27089</v>
      </c>
    </row>
    <row r="15821" spans="1:2">
      <c r="A15821">
        <v>21100</v>
      </c>
      <c r="B15821" t="s">
        <v>27090</v>
      </c>
    </row>
    <row r="15822" spans="1:2">
      <c r="A15822">
        <v>21101</v>
      </c>
      <c r="B15822" t="s">
        <v>27091</v>
      </c>
    </row>
    <row r="15823" spans="1:2">
      <c r="A15823">
        <v>21102</v>
      </c>
      <c r="B15823" t="s">
        <v>27092</v>
      </c>
    </row>
    <row r="15824" spans="1:2">
      <c r="A15824">
        <v>21103</v>
      </c>
      <c r="B15824" t="s">
        <v>27093</v>
      </c>
    </row>
    <row r="15825" spans="1:2">
      <c r="A15825">
        <v>21104</v>
      </c>
      <c r="B15825" t="s">
        <v>27094</v>
      </c>
    </row>
    <row r="15826" spans="1:2">
      <c r="A15826">
        <v>21105</v>
      </c>
      <c r="B15826" t="s">
        <v>27095</v>
      </c>
    </row>
    <row r="15827" spans="1:2">
      <c r="A15827">
        <v>21106</v>
      </c>
      <c r="B15827" t="s">
        <v>27096</v>
      </c>
    </row>
    <row r="15828" spans="1:2">
      <c r="A15828">
        <v>21107</v>
      </c>
      <c r="B15828" t="s">
        <v>27097</v>
      </c>
    </row>
    <row r="15829" spans="1:2">
      <c r="A15829">
        <v>21108</v>
      </c>
      <c r="B15829" t="s">
        <v>27098</v>
      </c>
    </row>
    <row r="15830" spans="1:2">
      <c r="A15830">
        <v>21109</v>
      </c>
      <c r="B15830" t="s">
        <v>27099</v>
      </c>
    </row>
    <row r="15831" spans="1:2">
      <c r="A15831">
        <v>21110</v>
      </c>
      <c r="B15831" t="s">
        <v>27100</v>
      </c>
    </row>
    <row r="15832" spans="1:2">
      <c r="A15832">
        <v>21111</v>
      </c>
      <c r="B15832" t="s">
        <v>27101</v>
      </c>
    </row>
    <row r="15833" spans="1:2">
      <c r="A15833">
        <v>21112</v>
      </c>
      <c r="B15833" t="s">
        <v>27102</v>
      </c>
    </row>
    <row r="15834" spans="1:2">
      <c r="A15834">
        <v>21113</v>
      </c>
      <c r="B15834" t="s">
        <v>558</v>
      </c>
    </row>
    <row r="15835" spans="1:2">
      <c r="A15835">
        <v>21114</v>
      </c>
      <c r="B15835" t="s">
        <v>27103</v>
      </c>
    </row>
    <row r="15836" spans="1:2">
      <c r="A15836">
        <v>21115</v>
      </c>
      <c r="B15836" t="s">
        <v>27104</v>
      </c>
    </row>
    <row r="15837" spans="1:2">
      <c r="A15837">
        <v>21116</v>
      </c>
      <c r="B15837" t="s">
        <v>27105</v>
      </c>
    </row>
    <row r="15838" spans="1:2">
      <c r="A15838">
        <v>21117</v>
      </c>
      <c r="B15838" t="s">
        <v>27106</v>
      </c>
    </row>
    <row r="15839" spans="1:2">
      <c r="A15839">
        <v>21118</v>
      </c>
      <c r="B15839" t="s">
        <v>27107</v>
      </c>
    </row>
    <row r="15840" spans="1:2">
      <c r="A15840">
        <v>21119</v>
      </c>
      <c r="B15840" t="s">
        <v>27108</v>
      </c>
    </row>
    <row r="15841" spans="1:2">
      <c r="A15841">
        <v>21120</v>
      </c>
      <c r="B15841" t="s">
        <v>27109</v>
      </c>
    </row>
    <row r="15842" spans="1:2">
      <c r="A15842">
        <v>21121</v>
      </c>
      <c r="B15842" t="s">
        <v>27110</v>
      </c>
    </row>
    <row r="15843" spans="1:2">
      <c r="A15843">
        <v>21122</v>
      </c>
      <c r="B15843" t="s">
        <v>27111</v>
      </c>
    </row>
    <row r="15844" spans="1:2">
      <c r="A15844">
        <v>21123</v>
      </c>
      <c r="B15844" t="s">
        <v>27112</v>
      </c>
    </row>
    <row r="15845" spans="1:2">
      <c r="A15845">
        <v>21124</v>
      </c>
      <c r="B15845" t="s">
        <v>27113</v>
      </c>
    </row>
    <row r="15846" spans="1:2">
      <c r="A15846">
        <v>21125</v>
      </c>
      <c r="B15846" t="s">
        <v>27114</v>
      </c>
    </row>
    <row r="15847" spans="1:2">
      <c r="A15847">
        <v>21126</v>
      </c>
      <c r="B15847" t="s">
        <v>27115</v>
      </c>
    </row>
    <row r="15848" spans="1:2">
      <c r="A15848">
        <v>21127</v>
      </c>
      <c r="B15848" t="s">
        <v>27116</v>
      </c>
    </row>
    <row r="15849" spans="1:2">
      <c r="A15849">
        <v>21128</v>
      </c>
      <c r="B15849" t="s">
        <v>27117</v>
      </c>
    </row>
    <row r="15850" spans="1:2">
      <c r="A15850">
        <v>21129</v>
      </c>
      <c r="B15850" t="s">
        <v>27118</v>
      </c>
    </row>
    <row r="15851" spans="1:2">
      <c r="A15851">
        <v>21130</v>
      </c>
      <c r="B15851" t="s">
        <v>27119</v>
      </c>
    </row>
    <row r="15852" spans="1:2">
      <c r="A15852">
        <v>21131</v>
      </c>
      <c r="B15852" t="s">
        <v>27120</v>
      </c>
    </row>
    <row r="15853" spans="1:2">
      <c r="A15853">
        <v>21132</v>
      </c>
      <c r="B15853" t="s">
        <v>27121</v>
      </c>
    </row>
    <row r="15854" spans="1:2">
      <c r="A15854">
        <v>21133</v>
      </c>
      <c r="B15854" t="s">
        <v>27122</v>
      </c>
    </row>
    <row r="15855" spans="1:2">
      <c r="A15855">
        <v>21134</v>
      </c>
      <c r="B15855" t="s">
        <v>27123</v>
      </c>
    </row>
    <row r="15856" spans="1:2">
      <c r="A15856">
        <v>21135</v>
      </c>
      <c r="B15856" t="s">
        <v>27124</v>
      </c>
    </row>
    <row r="15857" spans="1:2">
      <c r="A15857">
        <v>21136</v>
      </c>
      <c r="B15857" t="s">
        <v>27125</v>
      </c>
    </row>
    <row r="15858" spans="1:2">
      <c r="A15858">
        <v>21137</v>
      </c>
      <c r="B15858" t="s">
        <v>27126</v>
      </c>
    </row>
    <row r="15859" spans="1:2">
      <c r="A15859">
        <v>21138</v>
      </c>
      <c r="B15859" t="s">
        <v>27127</v>
      </c>
    </row>
    <row r="15860" spans="1:2">
      <c r="A15860">
        <v>21139</v>
      </c>
      <c r="B15860" t="s">
        <v>27128</v>
      </c>
    </row>
    <row r="15861" spans="1:2">
      <c r="A15861">
        <v>21140</v>
      </c>
      <c r="B15861" t="s">
        <v>27129</v>
      </c>
    </row>
    <row r="15862" spans="1:2">
      <c r="A15862">
        <v>21141</v>
      </c>
      <c r="B15862" t="s">
        <v>515</v>
      </c>
    </row>
    <row r="15863" spans="1:2">
      <c r="A15863">
        <v>21142</v>
      </c>
      <c r="B15863" t="s">
        <v>27130</v>
      </c>
    </row>
    <row r="15864" spans="1:2">
      <c r="A15864">
        <v>21143</v>
      </c>
      <c r="B15864" t="s">
        <v>27131</v>
      </c>
    </row>
    <row r="15865" spans="1:2">
      <c r="A15865">
        <v>21144</v>
      </c>
      <c r="B15865" t="s">
        <v>27132</v>
      </c>
    </row>
    <row r="15866" spans="1:2">
      <c r="A15866">
        <v>21145</v>
      </c>
      <c r="B15866" t="s">
        <v>27133</v>
      </c>
    </row>
    <row r="15867" spans="1:2">
      <c r="A15867">
        <v>21146</v>
      </c>
      <c r="B15867" t="s">
        <v>27134</v>
      </c>
    </row>
    <row r="15868" spans="1:2">
      <c r="A15868">
        <v>21147</v>
      </c>
      <c r="B15868">
        <v>1357</v>
      </c>
    </row>
    <row r="15869" spans="1:2">
      <c r="A15869">
        <v>21148</v>
      </c>
      <c r="B15869" t="s">
        <v>27135</v>
      </c>
    </row>
    <row r="15870" spans="1:2">
      <c r="A15870">
        <v>21149</v>
      </c>
      <c r="B15870" t="s">
        <v>27136</v>
      </c>
    </row>
    <row r="15871" spans="1:2">
      <c r="A15871">
        <v>21150</v>
      </c>
      <c r="B15871" t="s">
        <v>27137</v>
      </c>
    </row>
    <row r="15872" spans="1:2">
      <c r="A15872">
        <v>21151</v>
      </c>
      <c r="B15872" t="s">
        <v>27138</v>
      </c>
    </row>
    <row r="15873" spans="1:2">
      <c r="A15873">
        <v>21152</v>
      </c>
      <c r="B15873" t="s">
        <v>27139</v>
      </c>
    </row>
    <row r="15874" spans="1:2">
      <c r="A15874">
        <v>21153</v>
      </c>
      <c r="B15874">
        <v>931</v>
      </c>
    </row>
    <row r="15875" spans="1:2">
      <c r="A15875">
        <v>21154</v>
      </c>
      <c r="B15875" t="s">
        <v>27140</v>
      </c>
    </row>
    <row r="15876" spans="1:2">
      <c r="A15876">
        <v>21155</v>
      </c>
      <c r="B15876" t="s">
        <v>27141</v>
      </c>
    </row>
    <row r="15877" spans="1:2">
      <c r="A15877">
        <v>21156</v>
      </c>
      <c r="B15877" t="s">
        <v>27142</v>
      </c>
    </row>
    <row r="15878" spans="1:2">
      <c r="A15878">
        <v>21157</v>
      </c>
      <c r="B15878" t="s">
        <v>27143</v>
      </c>
    </row>
    <row r="15879" spans="1:2">
      <c r="A15879">
        <v>21158</v>
      </c>
      <c r="B15879" t="s">
        <v>27144</v>
      </c>
    </row>
    <row r="15880" spans="1:2">
      <c r="A15880">
        <v>21159</v>
      </c>
      <c r="B15880" t="s">
        <v>27145</v>
      </c>
    </row>
    <row r="15881" spans="1:2">
      <c r="A15881">
        <v>21160</v>
      </c>
      <c r="B15881" t="s">
        <v>1805</v>
      </c>
    </row>
    <row r="15882" spans="1:2">
      <c r="A15882">
        <v>21161</v>
      </c>
      <c r="B15882" t="s">
        <v>27146</v>
      </c>
    </row>
    <row r="15883" spans="1:2">
      <c r="A15883">
        <v>21162</v>
      </c>
      <c r="B15883" t="s">
        <v>27147</v>
      </c>
    </row>
    <row r="15884" spans="1:2">
      <c r="A15884">
        <v>21163</v>
      </c>
      <c r="B15884" t="s">
        <v>27148</v>
      </c>
    </row>
    <row r="15885" spans="1:2">
      <c r="A15885">
        <v>21164</v>
      </c>
      <c r="B15885" t="s">
        <v>27149</v>
      </c>
    </row>
    <row r="15886" spans="1:2">
      <c r="A15886">
        <v>21165</v>
      </c>
      <c r="B15886" t="s">
        <v>27150</v>
      </c>
    </row>
    <row r="15887" spans="1:2">
      <c r="A15887">
        <v>21166</v>
      </c>
      <c r="B15887" t="s">
        <v>27151</v>
      </c>
    </row>
    <row r="15888" spans="1:2">
      <c r="A15888">
        <v>21167</v>
      </c>
      <c r="B15888" t="s">
        <v>27152</v>
      </c>
    </row>
    <row r="15889" spans="1:2">
      <c r="A15889">
        <v>21168</v>
      </c>
      <c r="B15889" t="s">
        <v>27153</v>
      </c>
    </row>
    <row r="15890" spans="1:2">
      <c r="A15890">
        <v>21169</v>
      </c>
      <c r="B15890" t="s">
        <v>27154</v>
      </c>
    </row>
    <row r="15891" spans="1:2">
      <c r="A15891">
        <v>21170</v>
      </c>
      <c r="B15891" t="s">
        <v>27155</v>
      </c>
    </row>
    <row r="15892" spans="1:2">
      <c r="A15892">
        <v>21171</v>
      </c>
      <c r="B15892" t="s">
        <v>27156</v>
      </c>
    </row>
    <row r="15893" spans="1:2">
      <c r="A15893">
        <v>21172</v>
      </c>
      <c r="B15893" t="s">
        <v>27157</v>
      </c>
    </row>
    <row r="15894" spans="1:2">
      <c r="A15894">
        <v>21173</v>
      </c>
      <c r="B15894" t="s">
        <v>27158</v>
      </c>
    </row>
    <row r="15895" spans="1:2">
      <c r="A15895">
        <v>21174</v>
      </c>
      <c r="B15895" t="s">
        <v>27159</v>
      </c>
    </row>
    <row r="15896" spans="1:2">
      <c r="A15896">
        <v>21175</v>
      </c>
      <c r="B15896" t="s">
        <v>27160</v>
      </c>
    </row>
    <row r="15897" spans="1:2">
      <c r="A15897">
        <v>21176</v>
      </c>
      <c r="B15897" t="s">
        <v>27161</v>
      </c>
    </row>
    <row r="15898" spans="1:2">
      <c r="A15898">
        <v>21177</v>
      </c>
      <c r="B15898" t="s">
        <v>27162</v>
      </c>
    </row>
    <row r="15899" spans="1:2">
      <c r="A15899">
        <v>21178</v>
      </c>
      <c r="B15899" t="s">
        <v>27163</v>
      </c>
    </row>
    <row r="15900" spans="1:2">
      <c r="A15900">
        <v>21179</v>
      </c>
      <c r="B15900" t="s">
        <v>27164</v>
      </c>
    </row>
    <row r="15901" spans="1:2">
      <c r="A15901">
        <v>21180</v>
      </c>
      <c r="B15901" t="s">
        <v>27165</v>
      </c>
    </row>
    <row r="15902" spans="1:2">
      <c r="A15902">
        <v>21181</v>
      </c>
      <c r="B15902" t="s">
        <v>27166</v>
      </c>
    </row>
    <row r="15903" spans="1:2">
      <c r="A15903">
        <v>21182</v>
      </c>
      <c r="B15903" t="s">
        <v>27167</v>
      </c>
    </row>
    <row r="15904" spans="1:2">
      <c r="A15904">
        <v>21183</v>
      </c>
      <c r="B15904" t="s">
        <v>27168</v>
      </c>
    </row>
    <row r="15905" spans="1:2">
      <c r="A15905">
        <v>21184</v>
      </c>
      <c r="B15905" t="s">
        <v>27169</v>
      </c>
    </row>
    <row r="15906" spans="1:2">
      <c r="A15906">
        <v>21185</v>
      </c>
      <c r="B15906" t="s">
        <v>27170</v>
      </c>
    </row>
    <row r="15907" spans="1:2">
      <c r="A15907">
        <v>21186</v>
      </c>
      <c r="B15907" t="s">
        <v>27171</v>
      </c>
    </row>
    <row r="15908" spans="1:2">
      <c r="A15908">
        <v>21187</v>
      </c>
      <c r="B15908" t="s">
        <v>27172</v>
      </c>
    </row>
    <row r="15909" spans="1:2">
      <c r="A15909">
        <v>21188</v>
      </c>
      <c r="B15909" t="s">
        <v>27173</v>
      </c>
    </row>
    <row r="15910" spans="1:2">
      <c r="A15910">
        <v>21189</v>
      </c>
      <c r="B15910" t="s">
        <v>27174</v>
      </c>
    </row>
    <row r="15911" spans="1:2">
      <c r="A15911">
        <v>21190</v>
      </c>
      <c r="B15911" t="s">
        <v>27175</v>
      </c>
    </row>
    <row r="15912" spans="1:2">
      <c r="A15912">
        <v>21191</v>
      </c>
      <c r="B15912" t="s">
        <v>27176</v>
      </c>
    </row>
    <row r="15913" spans="1:2">
      <c r="A15913">
        <v>21192</v>
      </c>
      <c r="B15913" t="s">
        <v>27177</v>
      </c>
    </row>
    <row r="15914" spans="1:2">
      <c r="A15914">
        <v>21193</v>
      </c>
      <c r="B15914" t="s">
        <v>27178</v>
      </c>
    </row>
    <row r="15915" spans="1:2">
      <c r="A15915">
        <v>21194</v>
      </c>
      <c r="B15915" t="s">
        <v>27179</v>
      </c>
    </row>
    <row r="15916" spans="1:2">
      <c r="A15916">
        <v>21195</v>
      </c>
      <c r="B15916" t="s">
        <v>27180</v>
      </c>
    </row>
    <row r="15917" spans="1:2">
      <c r="A15917">
        <v>21196</v>
      </c>
      <c r="B15917" t="s">
        <v>27181</v>
      </c>
    </row>
    <row r="15918" spans="1:2">
      <c r="A15918">
        <v>21197</v>
      </c>
      <c r="B15918" t="s">
        <v>27182</v>
      </c>
    </row>
    <row r="15919" spans="1:2">
      <c r="A15919">
        <v>21198</v>
      </c>
      <c r="B15919" t="s">
        <v>27183</v>
      </c>
    </row>
    <row r="15920" spans="1:2">
      <c r="A15920">
        <v>21199</v>
      </c>
      <c r="B15920" t="s">
        <v>27184</v>
      </c>
    </row>
    <row r="15921" spans="1:2">
      <c r="A15921">
        <v>21200</v>
      </c>
      <c r="B15921" t="s">
        <v>27185</v>
      </c>
    </row>
    <row r="15922" spans="1:2">
      <c r="A15922">
        <v>21201</v>
      </c>
      <c r="B15922" t="s">
        <v>27186</v>
      </c>
    </row>
    <row r="15923" spans="1:2">
      <c r="A15923">
        <v>21202</v>
      </c>
      <c r="B15923" t="s">
        <v>27187</v>
      </c>
    </row>
    <row r="15924" spans="1:2">
      <c r="A15924">
        <v>21203</v>
      </c>
      <c r="B15924" t="s">
        <v>27188</v>
      </c>
    </row>
    <row r="15925" spans="1:2">
      <c r="A15925">
        <v>21204</v>
      </c>
      <c r="B15925" t="s">
        <v>27189</v>
      </c>
    </row>
    <row r="15926" spans="1:2">
      <c r="A15926">
        <v>21205</v>
      </c>
      <c r="B15926" t="s">
        <v>27190</v>
      </c>
    </row>
    <row r="15927" spans="1:2">
      <c r="A15927">
        <v>21206</v>
      </c>
      <c r="B15927" t="s">
        <v>27191</v>
      </c>
    </row>
    <row r="15928" spans="1:2">
      <c r="A15928">
        <v>21207</v>
      </c>
      <c r="B15928" t="s">
        <v>27192</v>
      </c>
    </row>
    <row r="15929" spans="1:2">
      <c r="A15929">
        <v>21208</v>
      </c>
      <c r="B15929" t="s">
        <v>27193</v>
      </c>
    </row>
    <row r="15930" spans="1:2">
      <c r="A15930">
        <v>21209</v>
      </c>
      <c r="B15930" t="s">
        <v>27194</v>
      </c>
    </row>
    <row r="15931" spans="1:2">
      <c r="A15931">
        <v>21210</v>
      </c>
      <c r="B15931" t="s">
        <v>27195</v>
      </c>
    </row>
    <row r="15932" spans="1:2">
      <c r="A15932">
        <v>21211</v>
      </c>
      <c r="B15932" t="s">
        <v>27196</v>
      </c>
    </row>
    <row r="15933" spans="1:2">
      <c r="A15933">
        <v>21212</v>
      </c>
      <c r="B15933" t="s">
        <v>27197</v>
      </c>
    </row>
    <row r="15934" spans="1:2">
      <c r="A15934">
        <v>21213</v>
      </c>
      <c r="B15934" t="s">
        <v>27198</v>
      </c>
    </row>
    <row r="15935" spans="1:2">
      <c r="A15935">
        <v>21214</v>
      </c>
      <c r="B15935" t="s">
        <v>27199</v>
      </c>
    </row>
    <row r="15936" spans="1:2">
      <c r="A15936">
        <v>21215</v>
      </c>
      <c r="B15936" t="s">
        <v>27200</v>
      </c>
    </row>
    <row r="15937" spans="1:2">
      <c r="A15937">
        <v>21216</v>
      </c>
      <c r="B15937" t="s">
        <v>27201</v>
      </c>
    </row>
    <row r="15938" spans="1:2">
      <c r="A15938">
        <v>21217</v>
      </c>
      <c r="B15938" t="s">
        <v>27202</v>
      </c>
    </row>
    <row r="15939" spans="1:2">
      <c r="A15939">
        <v>21218</v>
      </c>
      <c r="B15939" t="s">
        <v>27203</v>
      </c>
    </row>
    <row r="15940" spans="1:2">
      <c r="A15940">
        <v>21219</v>
      </c>
      <c r="B15940" t="s">
        <v>27204</v>
      </c>
    </row>
    <row r="15941" spans="1:2">
      <c r="A15941">
        <v>21220</v>
      </c>
      <c r="B15941" t="s">
        <v>27205</v>
      </c>
    </row>
    <row r="15942" spans="1:2">
      <c r="A15942">
        <v>21221</v>
      </c>
      <c r="B15942" t="s">
        <v>27206</v>
      </c>
    </row>
    <row r="15943" spans="1:2">
      <c r="A15943">
        <v>21222</v>
      </c>
      <c r="B15943" t="s">
        <v>27207</v>
      </c>
    </row>
    <row r="15944" spans="1:2">
      <c r="A15944">
        <v>21223</v>
      </c>
      <c r="B15944" t="s">
        <v>27208</v>
      </c>
    </row>
    <row r="15945" spans="1:2">
      <c r="A15945">
        <v>21224</v>
      </c>
      <c r="B15945" t="s">
        <v>27209</v>
      </c>
    </row>
    <row r="15946" spans="1:2">
      <c r="A15946">
        <v>21225</v>
      </c>
      <c r="B15946" t="s">
        <v>27210</v>
      </c>
    </row>
    <row r="15947" spans="1:2">
      <c r="A15947">
        <v>21226</v>
      </c>
      <c r="B15947" t="s">
        <v>27211</v>
      </c>
    </row>
    <row r="15948" spans="1:2">
      <c r="A15948">
        <v>21227</v>
      </c>
      <c r="B15948" t="s">
        <v>27212</v>
      </c>
    </row>
    <row r="15949" spans="1:2">
      <c r="A15949">
        <v>21228</v>
      </c>
      <c r="B15949" t="s">
        <v>27213</v>
      </c>
    </row>
    <row r="15950" spans="1:2">
      <c r="A15950">
        <v>21229</v>
      </c>
      <c r="B15950" t="s">
        <v>27214</v>
      </c>
    </row>
    <row r="15951" spans="1:2">
      <c r="A15951">
        <v>21230</v>
      </c>
      <c r="B15951" t="s">
        <v>27215</v>
      </c>
    </row>
    <row r="15952" spans="1:2">
      <c r="A15952">
        <v>21231</v>
      </c>
      <c r="B15952" t="s">
        <v>27216</v>
      </c>
    </row>
    <row r="15953" spans="1:2">
      <c r="A15953">
        <v>21232</v>
      </c>
      <c r="B15953" t="s">
        <v>27217</v>
      </c>
    </row>
    <row r="15954" spans="1:2">
      <c r="A15954">
        <v>21233</v>
      </c>
      <c r="B15954" t="s">
        <v>27218</v>
      </c>
    </row>
    <row r="15955" spans="1:2">
      <c r="A15955">
        <v>21234</v>
      </c>
      <c r="B15955" t="s">
        <v>27219</v>
      </c>
    </row>
    <row r="15956" spans="1:2">
      <c r="A15956">
        <v>21235</v>
      </c>
      <c r="B15956" t="s">
        <v>27220</v>
      </c>
    </row>
    <row r="15957" spans="1:2">
      <c r="A15957">
        <v>21236</v>
      </c>
      <c r="B15957" t="s">
        <v>27221</v>
      </c>
    </row>
    <row r="15958" spans="1:2">
      <c r="A15958">
        <v>21237</v>
      </c>
      <c r="B15958" t="s">
        <v>27222</v>
      </c>
    </row>
    <row r="15959" spans="1:2">
      <c r="A15959">
        <v>21238</v>
      </c>
      <c r="B15959" t="s">
        <v>27223</v>
      </c>
    </row>
    <row r="15960" spans="1:2">
      <c r="A15960">
        <v>21239</v>
      </c>
      <c r="B15960" t="s">
        <v>27224</v>
      </c>
    </row>
    <row r="15961" spans="1:2">
      <c r="A15961">
        <v>21240</v>
      </c>
      <c r="B15961" t="s">
        <v>27225</v>
      </c>
    </row>
    <row r="15962" spans="1:2">
      <c r="A15962">
        <v>21241</v>
      </c>
      <c r="B15962" t="s">
        <v>27226</v>
      </c>
    </row>
    <row r="15963" spans="1:2">
      <c r="A15963">
        <v>21242</v>
      </c>
      <c r="B15963" t="s">
        <v>27227</v>
      </c>
    </row>
    <row r="15964" spans="1:2">
      <c r="A15964">
        <v>21243</v>
      </c>
      <c r="B15964" t="s">
        <v>27228</v>
      </c>
    </row>
    <row r="15965" spans="1:2">
      <c r="A15965">
        <v>21244</v>
      </c>
      <c r="B15965" t="s">
        <v>27229</v>
      </c>
    </row>
    <row r="15966" spans="1:2">
      <c r="A15966">
        <v>21245</v>
      </c>
      <c r="B15966" t="s">
        <v>27230</v>
      </c>
    </row>
    <row r="15967" spans="1:2">
      <c r="A15967">
        <v>21246</v>
      </c>
      <c r="B15967" t="s">
        <v>27231</v>
      </c>
    </row>
    <row r="15968" spans="1:2">
      <c r="A15968">
        <v>21247</v>
      </c>
      <c r="B15968" t="s">
        <v>27232</v>
      </c>
    </row>
    <row r="15969" spans="1:2">
      <c r="A15969">
        <v>21248</v>
      </c>
      <c r="B15969" t="s">
        <v>27233</v>
      </c>
    </row>
    <row r="15970" spans="1:2">
      <c r="A15970">
        <v>21249</v>
      </c>
      <c r="B15970" t="s">
        <v>27234</v>
      </c>
    </row>
    <row r="15971" spans="1:2">
      <c r="A15971">
        <v>21250</v>
      </c>
      <c r="B15971" t="s">
        <v>27235</v>
      </c>
    </row>
    <row r="15972" spans="1:2">
      <c r="A15972">
        <v>21251</v>
      </c>
      <c r="B15972" t="s">
        <v>27236</v>
      </c>
    </row>
    <row r="15973" spans="1:2">
      <c r="A15973">
        <v>21252</v>
      </c>
      <c r="B15973" t="s">
        <v>27237</v>
      </c>
    </row>
    <row r="15974" spans="1:2">
      <c r="A15974">
        <v>21253</v>
      </c>
      <c r="B15974" t="s">
        <v>27238</v>
      </c>
    </row>
    <row r="15975" spans="1:2">
      <c r="A15975">
        <v>21254</v>
      </c>
      <c r="B15975" t="s">
        <v>27239</v>
      </c>
    </row>
    <row r="15976" spans="1:2">
      <c r="A15976">
        <v>21255</v>
      </c>
      <c r="B15976" t="s">
        <v>27240</v>
      </c>
    </row>
    <row r="15977" spans="1:2">
      <c r="A15977">
        <v>21256</v>
      </c>
      <c r="B15977" t="s">
        <v>27241</v>
      </c>
    </row>
    <row r="15978" spans="1:2">
      <c r="A15978">
        <v>21257</v>
      </c>
      <c r="B15978" t="s">
        <v>27242</v>
      </c>
    </row>
    <row r="15979" spans="1:2">
      <c r="A15979">
        <v>21258</v>
      </c>
      <c r="B15979" t="s">
        <v>27243</v>
      </c>
    </row>
    <row r="15980" spans="1:2">
      <c r="A15980">
        <v>21259</v>
      </c>
      <c r="B15980" t="s">
        <v>27244</v>
      </c>
    </row>
    <row r="15981" spans="1:2">
      <c r="A15981">
        <v>21260</v>
      </c>
      <c r="B15981" t="s">
        <v>27245</v>
      </c>
    </row>
    <row r="15982" spans="1:2">
      <c r="A15982">
        <v>21261</v>
      </c>
      <c r="B15982" t="s">
        <v>27246</v>
      </c>
    </row>
    <row r="15983" spans="1:2">
      <c r="A15983">
        <v>21262</v>
      </c>
      <c r="B15983" t="s">
        <v>27247</v>
      </c>
    </row>
    <row r="15984" spans="1:2">
      <c r="A15984">
        <v>21263</v>
      </c>
      <c r="B15984" t="s">
        <v>27248</v>
      </c>
    </row>
    <row r="15985" spans="1:2">
      <c r="A15985">
        <v>21264</v>
      </c>
      <c r="B15985" t="s">
        <v>27249</v>
      </c>
    </row>
    <row r="15986" spans="1:2">
      <c r="A15986">
        <v>21265</v>
      </c>
      <c r="B15986" t="s">
        <v>27250</v>
      </c>
    </row>
    <row r="15987" spans="1:2">
      <c r="A15987">
        <v>21266</v>
      </c>
      <c r="B15987" t="s">
        <v>27251</v>
      </c>
    </row>
    <row r="15988" spans="1:2">
      <c r="A15988">
        <v>21267</v>
      </c>
      <c r="B15988" t="s">
        <v>27252</v>
      </c>
    </row>
    <row r="15989" spans="1:2">
      <c r="A15989">
        <v>21268</v>
      </c>
      <c r="B15989" t="s">
        <v>27253</v>
      </c>
    </row>
    <row r="15990" spans="1:2">
      <c r="A15990">
        <v>21269</v>
      </c>
      <c r="B15990" t="s">
        <v>27254</v>
      </c>
    </row>
    <row r="15991" spans="1:2">
      <c r="A15991">
        <v>21270</v>
      </c>
      <c r="B15991" t="s">
        <v>27255</v>
      </c>
    </row>
    <row r="15992" spans="1:2">
      <c r="A15992">
        <v>21271</v>
      </c>
      <c r="B15992" t="s">
        <v>27256</v>
      </c>
    </row>
    <row r="15993" spans="1:2">
      <c r="A15993">
        <v>21272</v>
      </c>
      <c r="B15993" t="s">
        <v>27257</v>
      </c>
    </row>
    <row r="15994" spans="1:2">
      <c r="A15994">
        <v>21273</v>
      </c>
      <c r="B15994" t="s">
        <v>27258</v>
      </c>
    </row>
    <row r="15995" spans="1:2">
      <c r="A15995">
        <v>21274</v>
      </c>
      <c r="B15995" t="s">
        <v>27259</v>
      </c>
    </row>
    <row r="15996" spans="1:2">
      <c r="A15996">
        <v>21275</v>
      </c>
      <c r="B15996" t="s">
        <v>27260</v>
      </c>
    </row>
    <row r="15997" spans="1:2">
      <c r="A15997">
        <v>21276</v>
      </c>
      <c r="B15997" t="s">
        <v>1817</v>
      </c>
    </row>
    <row r="15998" spans="1:2">
      <c r="A15998">
        <v>21277</v>
      </c>
      <c r="B15998" t="s">
        <v>27261</v>
      </c>
    </row>
    <row r="15999" spans="1:2">
      <c r="A15999">
        <v>21278</v>
      </c>
      <c r="B15999" t="s">
        <v>27262</v>
      </c>
    </row>
    <row r="16000" spans="1:2">
      <c r="A16000">
        <v>21279</v>
      </c>
      <c r="B16000" t="s">
        <v>27263</v>
      </c>
    </row>
    <row r="16001" spans="1:2">
      <c r="A16001">
        <v>21280</v>
      </c>
      <c r="B16001" t="s">
        <v>27264</v>
      </c>
    </row>
    <row r="16002" spans="1:2">
      <c r="A16002">
        <v>21281</v>
      </c>
      <c r="B16002" t="s">
        <v>27265</v>
      </c>
    </row>
    <row r="16003" spans="1:2">
      <c r="A16003">
        <v>21282</v>
      </c>
      <c r="B16003" t="s">
        <v>27266</v>
      </c>
    </row>
    <row r="16004" spans="1:2">
      <c r="A16004">
        <v>21283</v>
      </c>
      <c r="B16004" t="s">
        <v>27267</v>
      </c>
    </row>
    <row r="16005" spans="1:2">
      <c r="A16005">
        <v>21284</v>
      </c>
      <c r="B16005" t="s">
        <v>27268</v>
      </c>
    </row>
    <row r="16006" spans="1:2">
      <c r="A16006">
        <v>21285</v>
      </c>
      <c r="B16006" t="s">
        <v>27269</v>
      </c>
    </row>
    <row r="16007" spans="1:2">
      <c r="A16007">
        <v>21286</v>
      </c>
      <c r="B16007" t="s">
        <v>27270</v>
      </c>
    </row>
    <row r="16008" spans="1:2">
      <c r="A16008">
        <v>21287</v>
      </c>
      <c r="B16008" t="s">
        <v>27271</v>
      </c>
    </row>
    <row r="16009" spans="1:2">
      <c r="A16009">
        <v>21288</v>
      </c>
      <c r="B16009" t="s">
        <v>27272</v>
      </c>
    </row>
    <row r="16010" spans="1:2">
      <c r="A16010">
        <v>21289</v>
      </c>
      <c r="B16010" t="s">
        <v>27273</v>
      </c>
    </row>
    <row r="16011" spans="1:2">
      <c r="A16011">
        <v>21290</v>
      </c>
      <c r="B16011" t="s">
        <v>27274</v>
      </c>
    </row>
    <row r="16012" spans="1:2">
      <c r="A16012">
        <v>21291</v>
      </c>
      <c r="B16012" t="s">
        <v>27275</v>
      </c>
    </row>
    <row r="16013" spans="1:2">
      <c r="A16013">
        <v>21292</v>
      </c>
      <c r="B16013" t="s">
        <v>27276</v>
      </c>
    </row>
    <row r="16014" spans="1:2">
      <c r="A16014">
        <v>21293</v>
      </c>
      <c r="B16014" t="s">
        <v>27277</v>
      </c>
    </row>
    <row r="16015" spans="1:2">
      <c r="A16015">
        <v>21294</v>
      </c>
      <c r="B16015" t="s">
        <v>27278</v>
      </c>
    </row>
    <row r="16016" spans="1:2">
      <c r="A16016">
        <v>21295</v>
      </c>
      <c r="B16016" t="s">
        <v>494</v>
      </c>
    </row>
    <row r="16017" spans="1:2">
      <c r="A16017">
        <v>21296</v>
      </c>
      <c r="B16017" t="s">
        <v>27279</v>
      </c>
    </row>
    <row r="16018" spans="1:2">
      <c r="A16018">
        <v>21297</v>
      </c>
      <c r="B16018" t="s">
        <v>27280</v>
      </c>
    </row>
    <row r="16019" spans="1:2">
      <c r="A16019">
        <v>21298</v>
      </c>
      <c r="B16019" t="s">
        <v>27281</v>
      </c>
    </row>
    <row r="16020" spans="1:2">
      <c r="A16020">
        <v>21299</v>
      </c>
      <c r="B16020" t="s">
        <v>27282</v>
      </c>
    </row>
    <row r="16021" spans="1:2">
      <c r="A16021">
        <v>21300</v>
      </c>
      <c r="B16021" t="s">
        <v>27283</v>
      </c>
    </row>
    <row r="16022" spans="1:2">
      <c r="A16022">
        <v>21301</v>
      </c>
      <c r="B16022" t="s">
        <v>27284</v>
      </c>
    </row>
    <row r="16023" spans="1:2">
      <c r="A16023">
        <v>21302</v>
      </c>
      <c r="B16023" t="s">
        <v>27285</v>
      </c>
    </row>
    <row r="16024" spans="1:2">
      <c r="A16024">
        <v>21303</v>
      </c>
      <c r="B16024" s="2">
        <v>41035</v>
      </c>
    </row>
    <row r="16025" spans="1:2">
      <c r="A16025">
        <v>21304</v>
      </c>
      <c r="B16025" t="s">
        <v>27286</v>
      </c>
    </row>
    <row r="16026" spans="1:2">
      <c r="A16026">
        <v>21305</v>
      </c>
      <c r="B16026" t="s">
        <v>27287</v>
      </c>
    </row>
    <row r="16027" spans="1:2">
      <c r="A16027">
        <v>21306</v>
      </c>
      <c r="B16027" t="s">
        <v>27288</v>
      </c>
    </row>
    <row r="16028" spans="1:2">
      <c r="A16028">
        <v>21307</v>
      </c>
      <c r="B16028" t="s">
        <v>27289</v>
      </c>
    </row>
    <row r="16029" spans="1:2">
      <c r="A16029">
        <v>21308</v>
      </c>
      <c r="B16029" t="s">
        <v>27290</v>
      </c>
    </row>
    <row r="16030" spans="1:2">
      <c r="A16030">
        <v>21309</v>
      </c>
      <c r="B16030" t="s">
        <v>27291</v>
      </c>
    </row>
    <row r="16031" spans="1:2">
      <c r="A16031">
        <v>21310</v>
      </c>
      <c r="B16031" t="s">
        <v>27292</v>
      </c>
    </row>
    <row r="16032" spans="1:2">
      <c r="A16032">
        <v>21311</v>
      </c>
      <c r="B16032" t="s">
        <v>27293</v>
      </c>
    </row>
    <row r="16033" spans="1:2">
      <c r="A16033">
        <v>21312</v>
      </c>
      <c r="B16033" t="s">
        <v>27294</v>
      </c>
    </row>
    <row r="16034" spans="1:2">
      <c r="A16034">
        <v>21313</v>
      </c>
      <c r="B16034" t="s">
        <v>27295</v>
      </c>
    </row>
    <row r="16035" spans="1:2">
      <c r="A16035">
        <v>21314</v>
      </c>
      <c r="B16035" t="s">
        <v>27296</v>
      </c>
    </row>
    <row r="16036" spans="1:2">
      <c r="A16036">
        <v>21315</v>
      </c>
      <c r="B16036" t="s">
        <v>27297</v>
      </c>
    </row>
    <row r="16037" spans="1:2">
      <c r="A16037">
        <v>21316</v>
      </c>
      <c r="B16037" t="s">
        <v>27298</v>
      </c>
    </row>
    <row r="16038" spans="1:2">
      <c r="A16038">
        <v>21317</v>
      </c>
      <c r="B16038" t="s">
        <v>27299</v>
      </c>
    </row>
    <row r="16039" spans="1:2">
      <c r="A16039">
        <v>21318</v>
      </c>
      <c r="B16039" t="s">
        <v>27300</v>
      </c>
    </row>
    <row r="16040" spans="1:2">
      <c r="A16040">
        <v>21319</v>
      </c>
      <c r="B16040" t="s">
        <v>27301</v>
      </c>
    </row>
    <row r="16041" spans="1:2">
      <c r="A16041">
        <v>21320</v>
      </c>
      <c r="B16041" t="s">
        <v>27302</v>
      </c>
    </row>
    <row r="16042" spans="1:2">
      <c r="A16042">
        <v>21321</v>
      </c>
      <c r="B16042" t="s">
        <v>27303</v>
      </c>
    </row>
    <row r="16043" spans="1:2">
      <c r="A16043">
        <v>21322</v>
      </c>
      <c r="B16043" t="s">
        <v>27304</v>
      </c>
    </row>
    <row r="16044" spans="1:2">
      <c r="A16044">
        <v>21323</v>
      </c>
      <c r="B16044" t="s">
        <v>27305</v>
      </c>
    </row>
    <row r="16045" spans="1:2">
      <c r="A16045">
        <v>21324</v>
      </c>
      <c r="B16045" t="s">
        <v>27306</v>
      </c>
    </row>
    <row r="16046" spans="1:2">
      <c r="A16046">
        <v>21325</v>
      </c>
      <c r="B16046" t="s">
        <v>27307</v>
      </c>
    </row>
    <row r="16047" spans="1:2">
      <c r="A16047">
        <v>21326</v>
      </c>
      <c r="B16047" t="s">
        <v>249</v>
      </c>
    </row>
    <row r="16048" spans="1:2">
      <c r="A16048">
        <v>21327</v>
      </c>
      <c r="B16048" t="s">
        <v>27308</v>
      </c>
    </row>
    <row r="16049" spans="1:2">
      <c r="A16049">
        <v>21328</v>
      </c>
      <c r="B16049" t="s">
        <v>27309</v>
      </c>
    </row>
    <row r="16050" spans="1:2">
      <c r="A16050">
        <v>21329</v>
      </c>
      <c r="B16050" t="s">
        <v>27310</v>
      </c>
    </row>
    <row r="16051" spans="1:2">
      <c r="A16051">
        <v>21330</v>
      </c>
      <c r="B16051" t="s">
        <v>27311</v>
      </c>
    </row>
    <row r="16052" spans="1:2">
      <c r="A16052">
        <v>21331</v>
      </c>
      <c r="B16052" t="s">
        <v>27312</v>
      </c>
    </row>
    <row r="16053" spans="1:2">
      <c r="A16053">
        <v>21332</v>
      </c>
      <c r="B16053" t="s">
        <v>27313</v>
      </c>
    </row>
    <row r="16054" spans="1:2">
      <c r="A16054">
        <v>21333</v>
      </c>
      <c r="B16054" t="s">
        <v>27314</v>
      </c>
    </row>
    <row r="16055" spans="1:2">
      <c r="A16055">
        <v>21334</v>
      </c>
      <c r="B16055" t="s">
        <v>27315</v>
      </c>
    </row>
    <row r="16056" spans="1:2">
      <c r="A16056">
        <v>21335</v>
      </c>
      <c r="B16056" t="s">
        <v>747</v>
      </c>
    </row>
    <row r="16057" spans="1:2">
      <c r="A16057">
        <v>21336</v>
      </c>
      <c r="B16057" t="s">
        <v>27316</v>
      </c>
    </row>
    <row r="16058" spans="1:2">
      <c r="A16058">
        <v>21337</v>
      </c>
      <c r="B16058" t="s">
        <v>27317</v>
      </c>
    </row>
    <row r="16059" spans="1:2">
      <c r="A16059">
        <v>21338</v>
      </c>
      <c r="B16059" t="s">
        <v>27318</v>
      </c>
    </row>
    <row r="16060" spans="1:2">
      <c r="A16060">
        <v>21339</v>
      </c>
      <c r="B16060" t="s">
        <v>27319</v>
      </c>
    </row>
    <row r="16061" spans="1:2">
      <c r="A16061">
        <v>21340</v>
      </c>
      <c r="B16061" t="s">
        <v>2143</v>
      </c>
    </row>
    <row r="16062" spans="1:2">
      <c r="A16062">
        <v>21341</v>
      </c>
      <c r="B16062" t="s">
        <v>27320</v>
      </c>
    </row>
    <row r="16063" spans="1:2">
      <c r="A16063">
        <v>21342</v>
      </c>
      <c r="B16063" t="s">
        <v>1844</v>
      </c>
    </row>
    <row r="16064" spans="1:2">
      <c r="A16064">
        <v>21343</v>
      </c>
      <c r="B16064" t="s">
        <v>27321</v>
      </c>
    </row>
    <row r="16065" spans="1:2">
      <c r="A16065">
        <v>21344</v>
      </c>
      <c r="B16065" t="s">
        <v>27322</v>
      </c>
    </row>
    <row r="16066" spans="1:2">
      <c r="A16066">
        <v>21345</v>
      </c>
      <c r="B16066" t="s">
        <v>27323</v>
      </c>
    </row>
    <row r="16067" spans="1:2">
      <c r="A16067">
        <v>21346</v>
      </c>
      <c r="B16067" t="s">
        <v>27324</v>
      </c>
    </row>
    <row r="16068" spans="1:2">
      <c r="A16068">
        <v>21347</v>
      </c>
      <c r="B16068" t="s">
        <v>27325</v>
      </c>
    </row>
    <row r="16069" spans="1:2">
      <c r="A16069">
        <v>21348</v>
      </c>
      <c r="B16069" t="s">
        <v>27326</v>
      </c>
    </row>
    <row r="16070" spans="1:2">
      <c r="A16070">
        <v>21349</v>
      </c>
      <c r="B16070" t="s">
        <v>27327</v>
      </c>
    </row>
    <row r="16071" spans="1:2">
      <c r="A16071">
        <v>21350</v>
      </c>
      <c r="B16071" t="s">
        <v>27328</v>
      </c>
    </row>
    <row r="16072" spans="1:2">
      <c r="A16072">
        <v>21351</v>
      </c>
      <c r="B16072" t="s">
        <v>27329</v>
      </c>
    </row>
    <row r="16073" spans="1:2">
      <c r="A16073">
        <v>21352</v>
      </c>
      <c r="B16073" t="s">
        <v>27330</v>
      </c>
    </row>
    <row r="16074" spans="1:2">
      <c r="A16074">
        <v>21353</v>
      </c>
      <c r="B16074" t="s">
        <v>27331</v>
      </c>
    </row>
    <row r="16075" spans="1:2">
      <c r="A16075">
        <v>21354</v>
      </c>
      <c r="B16075" t="s">
        <v>27332</v>
      </c>
    </row>
    <row r="16076" spans="1:2">
      <c r="A16076">
        <v>21355</v>
      </c>
      <c r="B16076" t="s">
        <v>27333</v>
      </c>
    </row>
    <row r="16077" spans="1:2">
      <c r="A16077">
        <v>21356</v>
      </c>
      <c r="B16077" t="s">
        <v>27334</v>
      </c>
    </row>
    <row r="16078" spans="1:2">
      <c r="A16078">
        <v>21357</v>
      </c>
      <c r="B16078" t="s">
        <v>27335</v>
      </c>
    </row>
    <row r="16079" spans="1:2">
      <c r="A16079">
        <v>21358</v>
      </c>
      <c r="B16079" t="s">
        <v>27336</v>
      </c>
    </row>
    <row r="16080" spans="1:2">
      <c r="A16080">
        <v>21359</v>
      </c>
      <c r="B16080" t="s">
        <v>27337</v>
      </c>
    </row>
    <row r="16081" spans="1:2">
      <c r="A16081">
        <v>21360</v>
      </c>
      <c r="B16081" t="s">
        <v>27338</v>
      </c>
    </row>
    <row r="16082" spans="1:2">
      <c r="A16082">
        <v>21361</v>
      </c>
      <c r="B16082" t="s">
        <v>27339</v>
      </c>
    </row>
    <row r="16083" spans="1:2">
      <c r="A16083">
        <v>21362</v>
      </c>
      <c r="B16083" t="s">
        <v>27340</v>
      </c>
    </row>
    <row r="16084" spans="1:2">
      <c r="A16084">
        <v>21363</v>
      </c>
      <c r="B16084" t="s">
        <v>27341</v>
      </c>
    </row>
    <row r="16085" spans="1:2">
      <c r="A16085">
        <v>21364</v>
      </c>
      <c r="B16085" t="s">
        <v>27342</v>
      </c>
    </row>
    <row r="16086" spans="1:2">
      <c r="A16086">
        <v>21365</v>
      </c>
      <c r="B16086" t="s">
        <v>27343</v>
      </c>
    </row>
    <row r="16087" spans="1:2">
      <c r="A16087">
        <v>21366</v>
      </c>
      <c r="B16087" t="s">
        <v>27344</v>
      </c>
    </row>
    <row r="16088" spans="1:2">
      <c r="A16088">
        <v>21367</v>
      </c>
      <c r="B16088" t="s">
        <v>27345</v>
      </c>
    </row>
    <row r="16089" spans="1:2">
      <c r="A16089">
        <v>21368</v>
      </c>
      <c r="B16089" t="s">
        <v>27346</v>
      </c>
    </row>
    <row r="16090" spans="1:2">
      <c r="A16090">
        <v>21369</v>
      </c>
      <c r="B16090" t="s">
        <v>2051</v>
      </c>
    </row>
    <row r="16091" spans="1:2">
      <c r="A16091">
        <v>21370</v>
      </c>
      <c r="B16091" t="s">
        <v>27347</v>
      </c>
    </row>
    <row r="16092" spans="1:2">
      <c r="A16092">
        <v>21371</v>
      </c>
      <c r="B16092" t="s">
        <v>27348</v>
      </c>
    </row>
    <row r="16093" spans="1:2">
      <c r="A16093">
        <v>21372</v>
      </c>
      <c r="B16093" t="s">
        <v>27349</v>
      </c>
    </row>
    <row r="16094" spans="1:2">
      <c r="A16094">
        <v>21373</v>
      </c>
      <c r="B16094" t="s">
        <v>27350</v>
      </c>
    </row>
    <row r="16095" spans="1:2">
      <c r="A16095">
        <v>21374</v>
      </c>
      <c r="B16095" t="s">
        <v>27351</v>
      </c>
    </row>
    <row r="16096" spans="1:2">
      <c r="A16096">
        <v>21375</v>
      </c>
      <c r="B16096" t="s">
        <v>27352</v>
      </c>
    </row>
    <row r="16097" spans="1:2">
      <c r="A16097">
        <v>21376</v>
      </c>
      <c r="B16097" t="s">
        <v>27353</v>
      </c>
    </row>
    <row r="16098" spans="1:2">
      <c r="A16098">
        <v>21377</v>
      </c>
      <c r="B16098" t="s">
        <v>27354</v>
      </c>
    </row>
    <row r="16099" spans="1:2">
      <c r="A16099">
        <v>21378</v>
      </c>
      <c r="B16099" t="s">
        <v>1849</v>
      </c>
    </row>
    <row r="16100" spans="1:2">
      <c r="A16100">
        <v>21379</v>
      </c>
      <c r="B16100" t="s">
        <v>27355</v>
      </c>
    </row>
    <row r="16101" spans="1:2">
      <c r="A16101">
        <v>21380</v>
      </c>
      <c r="B16101" t="s">
        <v>27356</v>
      </c>
    </row>
    <row r="16102" spans="1:2">
      <c r="A16102">
        <v>21381</v>
      </c>
      <c r="B16102" t="s">
        <v>27357</v>
      </c>
    </row>
    <row r="16103" spans="1:2">
      <c r="A16103">
        <v>21382</v>
      </c>
      <c r="B16103" t="s">
        <v>27358</v>
      </c>
    </row>
    <row r="16104" spans="1:2">
      <c r="A16104">
        <v>21383</v>
      </c>
      <c r="B16104" t="s">
        <v>27359</v>
      </c>
    </row>
    <row r="16105" spans="1:2">
      <c r="A16105">
        <v>21384</v>
      </c>
      <c r="B16105" t="s">
        <v>27360</v>
      </c>
    </row>
    <row r="16106" spans="1:2">
      <c r="A16106">
        <v>21385</v>
      </c>
      <c r="B16106" t="s">
        <v>27361</v>
      </c>
    </row>
    <row r="16107" spans="1:2">
      <c r="A16107">
        <v>21386</v>
      </c>
      <c r="B16107" t="s">
        <v>27362</v>
      </c>
    </row>
    <row r="16108" spans="1:2">
      <c r="A16108">
        <v>21387</v>
      </c>
      <c r="B16108" t="s">
        <v>27363</v>
      </c>
    </row>
    <row r="16109" spans="1:2">
      <c r="A16109">
        <v>21388</v>
      </c>
      <c r="B16109" t="s">
        <v>27364</v>
      </c>
    </row>
    <row r="16110" spans="1:2">
      <c r="A16110">
        <v>21389</v>
      </c>
      <c r="B16110" t="s">
        <v>27365</v>
      </c>
    </row>
    <row r="16111" spans="1:2">
      <c r="A16111">
        <v>21390</v>
      </c>
      <c r="B16111" t="s">
        <v>27366</v>
      </c>
    </row>
    <row r="16112" spans="1:2">
      <c r="A16112">
        <v>21391</v>
      </c>
      <c r="B16112" t="s">
        <v>27367</v>
      </c>
    </row>
    <row r="16113" spans="1:2">
      <c r="A16113">
        <v>21392</v>
      </c>
      <c r="B16113" t="s">
        <v>27368</v>
      </c>
    </row>
    <row r="16114" spans="1:2">
      <c r="A16114">
        <v>21393</v>
      </c>
      <c r="B16114" t="s">
        <v>27369</v>
      </c>
    </row>
    <row r="16115" spans="1:2">
      <c r="A16115">
        <v>21394</v>
      </c>
      <c r="B16115" t="s">
        <v>27370</v>
      </c>
    </row>
    <row r="16116" spans="1:2">
      <c r="A16116">
        <v>21395</v>
      </c>
      <c r="B16116" t="s">
        <v>27371</v>
      </c>
    </row>
    <row r="16117" spans="1:2">
      <c r="A16117">
        <v>21396</v>
      </c>
      <c r="B16117" t="s">
        <v>27372</v>
      </c>
    </row>
    <row r="16118" spans="1:2">
      <c r="A16118">
        <v>21397</v>
      </c>
      <c r="B16118" t="s">
        <v>27373</v>
      </c>
    </row>
    <row r="16119" spans="1:2">
      <c r="A16119">
        <v>21398</v>
      </c>
      <c r="B16119" t="s">
        <v>27374</v>
      </c>
    </row>
    <row r="16120" spans="1:2">
      <c r="A16120">
        <v>21399</v>
      </c>
      <c r="B16120" t="s">
        <v>27375</v>
      </c>
    </row>
    <row r="16121" spans="1:2">
      <c r="A16121">
        <v>21400</v>
      </c>
      <c r="B16121" t="s">
        <v>27376</v>
      </c>
    </row>
    <row r="16122" spans="1:2">
      <c r="A16122">
        <v>21401</v>
      </c>
      <c r="B16122" t="s">
        <v>27377</v>
      </c>
    </row>
    <row r="16123" spans="1:2">
      <c r="A16123">
        <v>21402</v>
      </c>
      <c r="B16123" t="s">
        <v>27378</v>
      </c>
    </row>
    <row r="16124" spans="1:2">
      <c r="A16124">
        <v>21403</v>
      </c>
      <c r="B16124" t="s">
        <v>27379</v>
      </c>
    </row>
    <row r="16125" spans="1:2">
      <c r="A16125">
        <v>21404</v>
      </c>
      <c r="B16125" t="s">
        <v>27380</v>
      </c>
    </row>
    <row r="16126" spans="1:2">
      <c r="A16126">
        <v>21405</v>
      </c>
      <c r="B16126" t="s">
        <v>27381</v>
      </c>
    </row>
    <row r="16127" spans="1:2">
      <c r="A16127">
        <v>21406</v>
      </c>
      <c r="B16127" t="s">
        <v>27382</v>
      </c>
    </row>
    <row r="16128" spans="1:2">
      <c r="A16128">
        <v>21407</v>
      </c>
      <c r="B16128" t="s">
        <v>27383</v>
      </c>
    </row>
    <row r="16129" spans="1:2">
      <c r="A16129">
        <v>21408</v>
      </c>
      <c r="B16129" t="s">
        <v>27384</v>
      </c>
    </row>
    <row r="16130" spans="1:2">
      <c r="A16130">
        <v>21409</v>
      </c>
      <c r="B16130" t="s">
        <v>27385</v>
      </c>
    </row>
    <row r="16131" spans="1:2">
      <c r="A16131">
        <v>21410</v>
      </c>
      <c r="B16131" t="s">
        <v>27386</v>
      </c>
    </row>
    <row r="16132" spans="1:2">
      <c r="A16132">
        <v>21411</v>
      </c>
      <c r="B16132" t="s">
        <v>27387</v>
      </c>
    </row>
    <row r="16133" spans="1:2">
      <c r="A16133">
        <v>21412</v>
      </c>
      <c r="B16133" t="s">
        <v>27388</v>
      </c>
    </row>
    <row r="16134" spans="1:2">
      <c r="A16134">
        <v>21413</v>
      </c>
      <c r="B16134" t="s">
        <v>27389</v>
      </c>
    </row>
    <row r="16135" spans="1:2">
      <c r="A16135">
        <v>21414</v>
      </c>
      <c r="B16135" t="s">
        <v>27390</v>
      </c>
    </row>
    <row r="16136" spans="1:2">
      <c r="A16136">
        <v>21415</v>
      </c>
      <c r="B16136" t="s">
        <v>27391</v>
      </c>
    </row>
    <row r="16137" spans="1:2">
      <c r="A16137">
        <v>21416</v>
      </c>
      <c r="B16137" t="s">
        <v>27392</v>
      </c>
    </row>
    <row r="16138" spans="1:2">
      <c r="A16138">
        <v>21417</v>
      </c>
      <c r="B16138" t="s">
        <v>27393</v>
      </c>
    </row>
    <row r="16139" spans="1:2">
      <c r="A16139">
        <v>21418</v>
      </c>
      <c r="B16139" t="s">
        <v>27394</v>
      </c>
    </row>
    <row r="16140" spans="1:2">
      <c r="A16140">
        <v>21419</v>
      </c>
      <c r="B16140" t="s">
        <v>27395</v>
      </c>
    </row>
    <row r="16141" spans="1:2">
      <c r="A16141">
        <v>21420</v>
      </c>
      <c r="B16141" t="s">
        <v>27396</v>
      </c>
    </row>
    <row r="16142" spans="1:2">
      <c r="A16142">
        <v>21421</v>
      </c>
      <c r="B16142" t="s">
        <v>27397</v>
      </c>
    </row>
    <row r="16143" spans="1:2">
      <c r="A16143">
        <v>21422</v>
      </c>
      <c r="B16143" t="s">
        <v>27398</v>
      </c>
    </row>
    <row r="16144" spans="1:2">
      <c r="A16144">
        <v>21423</v>
      </c>
      <c r="B16144" t="s">
        <v>27399</v>
      </c>
    </row>
    <row r="16145" spans="1:2">
      <c r="A16145">
        <v>21424</v>
      </c>
      <c r="B16145" t="s">
        <v>27400</v>
      </c>
    </row>
    <row r="16146" spans="1:2">
      <c r="A16146">
        <v>21425</v>
      </c>
      <c r="B16146" t="s">
        <v>27401</v>
      </c>
    </row>
    <row r="16147" spans="1:2">
      <c r="A16147">
        <v>21426</v>
      </c>
      <c r="B16147" t="s">
        <v>27402</v>
      </c>
    </row>
    <row r="16148" spans="1:2">
      <c r="A16148">
        <v>21427</v>
      </c>
      <c r="B16148" t="s">
        <v>27403</v>
      </c>
    </row>
    <row r="16149" spans="1:2">
      <c r="A16149">
        <v>21428</v>
      </c>
      <c r="B16149" t="s">
        <v>27404</v>
      </c>
    </row>
    <row r="16150" spans="1:2">
      <c r="A16150">
        <v>21429</v>
      </c>
      <c r="B16150" t="s">
        <v>27405</v>
      </c>
    </row>
    <row r="16151" spans="1:2">
      <c r="A16151">
        <v>21430</v>
      </c>
      <c r="B16151" t="s">
        <v>27406</v>
      </c>
    </row>
    <row r="16152" spans="1:2">
      <c r="A16152">
        <v>21431</v>
      </c>
      <c r="B16152" t="s">
        <v>27407</v>
      </c>
    </row>
    <row r="16153" spans="1:2">
      <c r="A16153">
        <v>21432</v>
      </c>
      <c r="B16153" t="s">
        <v>27408</v>
      </c>
    </row>
    <row r="16154" spans="1:2">
      <c r="A16154">
        <v>21433</v>
      </c>
      <c r="B16154" t="s">
        <v>27409</v>
      </c>
    </row>
    <row r="16155" spans="1:2">
      <c r="A16155">
        <v>21434</v>
      </c>
      <c r="B16155" t="s">
        <v>27410</v>
      </c>
    </row>
    <row r="16156" spans="1:2">
      <c r="A16156">
        <v>21435</v>
      </c>
      <c r="B16156" t="s">
        <v>27411</v>
      </c>
    </row>
    <row r="16157" spans="1:2">
      <c r="A16157">
        <v>21436</v>
      </c>
      <c r="B16157" t="s">
        <v>27412</v>
      </c>
    </row>
    <row r="16158" spans="1:2">
      <c r="A16158">
        <v>21437</v>
      </c>
      <c r="B16158" t="s">
        <v>27413</v>
      </c>
    </row>
    <row r="16159" spans="1:2">
      <c r="A16159">
        <v>21438</v>
      </c>
      <c r="B16159" t="s">
        <v>27414</v>
      </c>
    </row>
    <row r="16160" spans="1:2">
      <c r="A16160">
        <v>21439</v>
      </c>
      <c r="B16160" t="s">
        <v>27415</v>
      </c>
    </row>
    <row r="16161" spans="1:2">
      <c r="A16161">
        <v>21440</v>
      </c>
      <c r="B16161" t="s">
        <v>27416</v>
      </c>
    </row>
    <row r="16162" spans="1:2">
      <c r="A16162">
        <v>21441</v>
      </c>
      <c r="B16162" t="s">
        <v>27417</v>
      </c>
    </row>
    <row r="16163" spans="1:2">
      <c r="A16163">
        <v>21442</v>
      </c>
      <c r="B16163" t="s">
        <v>27418</v>
      </c>
    </row>
    <row r="16164" spans="1:2">
      <c r="A16164">
        <v>21443</v>
      </c>
      <c r="B16164" t="s">
        <v>27419</v>
      </c>
    </row>
    <row r="16165" spans="1:2">
      <c r="A16165">
        <v>21444</v>
      </c>
      <c r="B16165" t="s">
        <v>27420</v>
      </c>
    </row>
    <row r="16166" spans="1:2">
      <c r="A16166">
        <v>21445</v>
      </c>
      <c r="B16166" t="s">
        <v>27421</v>
      </c>
    </row>
    <row r="16167" spans="1:2">
      <c r="A16167">
        <v>21446</v>
      </c>
      <c r="B16167" t="s">
        <v>27422</v>
      </c>
    </row>
    <row r="16168" spans="1:2">
      <c r="A16168">
        <v>21447</v>
      </c>
      <c r="B16168" t="s">
        <v>27423</v>
      </c>
    </row>
    <row r="16169" spans="1:2">
      <c r="A16169">
        <v>21448</v>
      </c>
      <c r="B16169" t="s">
        <v>27424</v>
      </c>
    </row>
    <row r="16170" spans="1:2">
      <c r="A16170">
        <v>21449</v>
      </c>
      <c r="B16170" t="s">
        <v>27425</v>
      </c>
    </row>
    <row r="16171" spans="1:2">
      <c r="A16171">
        <v>21450</v>
      </c>
      <c r="B16171" t="s">
        <v>27426</v>
      </c>
    </row>
    <row r="16172" spans="1:2">
      <c r="A16172">
        <v>21451</v>
      </c>
      <c r="B16172" t="s">
        <v>27427</v>
      </c>
    </row>
    <row r="16173" spans="1:2">
      <c r="A16173">
        <v>21452</v>
      </c>
      <c r="B16173" t="s">
        <v>27428</v>
      </c>
    </row>
    <row r="16174" spans="1:2">
      <c r="A16174">
        <v>21453</v>
      </c>
      <c r="B16174" t="s">
        <v>27429</v>
      </c>
    </row>
    <row r="16175" spans="1:2">
      <c r="A16175">
        <v>21454</v>
      </c>
      <c r="B16175" t="s">
        <v>27430</v>
      </c>
    </row>
    <row r="16176" spans="1:2">
      <c r="A16176">
        <v>21455</v>
      </c>
      <c r="B16176" t="s">
        <v>27431</v>
      </c>
    </row>
    <row r="16177" spans="1:2">
      <c r="A16177">
        <v>21456</v>
      </c>
      <c r="B16177" t="s">
        <v>27432</v>
      </c>
    </row>
    <row r="16178" spans="1:2">
      <c r="A16178">
        <v>21457</v>
      </c>
      <c r="B16178" t="s">
        <v>27433</v>
      </c>
    </row>
    <row r="16179" spans="1:2">
      <c r="A16179">
        <v>21458</v>
      </c>
      <c r="B16179" t="s">
        <v>27434</v>
      </c>
    </row>
    <row r="16180" spans="1:2">
      <c r="A16180">
        <v>21459</v>
      </c>
      <c r="B16180" t="s">
        <v>27435</v>
      </c>
    </row>
    <row r="16181" spans="1:2">
      <c r="A16181">
        <v>21460</v>
      </c>
      <c r="B16181" t="s">
        <v>27436</v>
      </c>
    </row>
    <row r="16182" spans="1:2">
      <c r="A16182">
        <v>21461</v>
      </c>
      <c r="B16182" t="s">
        <v>27437</v>
      </c>
    </row>
    <row r="16183" spans="1:2">
      <c r="A16183">
        <v>21462</v>
      </c>
      <c r="B16183" t="s">
        <v>27438</v>
      </c>
    </row>
    <row r="16184" spans="1:2">
      <c r="A16184">
        <v>21463</v>
      </c>
      <c r="B16184" t="s">
        <v>27439</v>
      </c>
    </row>
    <row r="16185" spans="1:2">
      <c r="A16185">
        <v>21464</v>
      </c>
      <c r="B16185" t="s">
        <v>27440</v>
      </c>
    </row>
    <row r="16186" spans="1:2">
      <c r="A16186">
        <v>21465</v>
      </c>
      <c r="B16186" t="s">
        <v>27441</v>
      </c>
    </row>
    <row r="16187" spans="1:2">
      <c r="A16187">
        <v>21466</v>
      </c>
      <c r="B16187" t="s">
        <v>27442</v>
      </c>
    </row>
    <row r="16188" spans="1:2">
      <c r="A16188">
        <v>21467</v>
      </c>
      <c r="B16188" t="s">
        <v>27443</v>
      </c>
    </row>
    <row r="16189" spans="1:2">
      <c r="A16189">
        <v>21468</v>
      </c>
      <c r="B16189" t="s">
        <v>27444</v>
      </c>
    </row>
    <row r="16190" spans="1:2">
      <c r="A16190">
        <v>21469</v>
      </c>
      <c r="B16190" t="s">
        <v>27445</v>
      </c>
    </row>
    <row r="16191" spans="1:2">
      <c r="A16191">
        <v>21470</v>
      </c>
      <c r="B16191" t="s">
        <v>27446</v>
      </c>
    </row>
    <row r="16192" spans="1:2">
      <c r="A16192">
        <v>21471</v>
      </c>
      <c r="B16192" t="s">
        <v>27447</v>
      </c>
    </row>
    <row r="16193" spans="1:2">
      <c r="A16193">
        <v>21472</v>
      </c>
      <c r="B16193" t="s">
        <v>27448</v>
      </c>
    </row>
    <row r="16194" spans="1:2">
      <c r="A16194">
        <v>21473</v>
      </c>
      <c r="B16194" t="s">
        <v>27449</v>
      </c>
    </row>
    <row r="16195" spans="1:2">
      <c r="A16195">
        <v>21474</v>
      </c>
      <c r="B16195" t="s">
        <v>27450</v>
      </c>
    </row>
    <row r="16196" spans="1:2">
      <c r="A16196">
        <v>21475</v>
      </c>
      <c r="B16196" t="s">
        <v>27451</v>
      </c>
    </row>
    <row r="16197" spans="1:2">
      <c r="A16197">
        <v>21476</v>
      </c>
      <c r="B16197" t="s">
        <v>27452</v>
      </c>
    </row>
    <row r="16198" spans="1:2">
      <c r="A16198">
        <v>21477</v>
      </c>
      <c r="B16198" t="s">
        <v>27453</v>
      </c>
    </row>
    <row r="16199" spans="1:2">
      <c r="A16199">
        <v>21478</v>
      </c>
      <c r="B16199" t="s">
        <v>749</v>
      </c>
    </row>
    <row r="16200" spans="1:2">
      <c r="A16200">
        <v>21479</v>
      </c>
      <c r="B16200" t="s">
        <v>27454</v>
      </c>
    </row>
    <row r="16201" spans="1:2">
      <c r="A16201">
        <v>21480</v>
      </c>
      <c r="B16201" t="s">
        <v>27455</v>
      </c>
    </row>
    <row r="16202" spans="1:2">
      <c r="A16202">
        <v>21481</v>
      </c>
      <c r="B16202" t="s">
        <v>27456</v>
      </c>
    </row>
    <row r="16203" spans="1:2">
      <c r="A16203">
        <v>21482</v>
      </c>
      <c r="B16203" t="s">
        <v>27457</v>
      </c>
    </row>
    <row r="16204" spans="1:2">
      <c r="A16204">
        <v>21483</v>
      </c>
      <c r="B16204" t="s">
        <v>27458</v>
      </c>
    </row>
    <row r="16205" spans="1:2">
      <c r="A16205">
        <v>21484</v>
      </c>
      <c r="B16205" t="s">
        <v>27459</v>
      </c>
    </row>
    <row r="16206" spans="1:2">
      <c r="A16206">
        <v>21485</v>
      </c>
      <c r="B16206" t="s">
        <v>27460</v>
      </c>
    </row>
    <row r="16207" spans="1:2">
      <c r="A16207">
        <v>21486</v>
      </c>
      <c r="B16207" t="s">
        <v>27461</v>
      </c>
    </row>
    <row r="16208" spans="1:2">
      <c r="A16208">
        <v>21487</v>
      </c>
      <c r="B16208" t="s">
        <v>27462</v>
      </c>
    </row>
    <row r="16209" spans="1:2">
      <c r="A16209">
        <v>21488</v>
      </c>
      <c r="B16209" t="s">
        <v>27463</v>
      </c>
    </row>
    <row r="16210" spans="1:2">
      <c r="A16210">
        <v>21489</v>
      </c>
      <c r="B16210" t="s">
        <v>27464</v>
      </c>
    </row>
    <row r="16211" spans="1:2">
      <c r="A16211">
        <v>21490</v>
      </c>
      <c r="B16211" t="s">
        <v>27465</v>
      </c>
    </row>
    <row r="16212" spans="1:2">
      <c r="A16212">
        <v>21491</v>
      </c>
      <c r="B16212" t="s">
        <v>27466</v>
      </c>
    </row>
    <row r="16213" spans="1:2">
      <c r="A16213">
        <v>21492</v>
      </c>
      <c r="B16213" t="s">
        <v>27467</v>
      </c>
    </row>
    <row r="16214" spans="1:2">
      <c r="A16214">
        <v>21493</v>
      </c>
      <c r="B16214" t="s">
        <v>27468</v>
      </c>
    </row>
    <row r="16215" spans="1:2">
      <c r="A16215">
        <v>21494</v>
      </c>
      <c r="B16215" t="s">
        <v>27469</v>
      </c>
    </row>
    <row r="16216" spans="1:2">
      <c r="A16216">
        <v>21495</v>
      </c>
      <c r="B16216" t="s">
        <v>27470</v>
      </c>
    </row>
    <row r="16217" spans="1:2">
      <c r="A16217">
        <v>21496</v>
      </c>
      <c r="B16217" t="s">
        <v>27471</v>
      </c>
    </row>
    <row r="16218" spans="1:2">
      <c r="A16218">
        <v>21497</v>
      </c>
      <c r="B16218" t="s">
        <v>27472</v>
      </c>
    </row>
    <row r="16219" spans="1:2">
      <c r="A16219">
        <v>21498</v>
      </c>
      <c r="B16219" t="s">
        <v>27473</v>
      </c>
    </row>
    <row r="16220" spans="1:2">
      <c r="A16220">
        <v>21499</v>
      </c>
      <c r="B16220" t="s">
        <v>27474</v>
      </c>
    </row>
    <row r="16221" spans="1:2">
      <c r="A16221">
        <v>21500</v>
      </c>
      <c r="B16221" t="s">
        <v>27475</v>
      </c>
    </row>
    <row r="16222" spans="1:2">
      <c r="A16222">
        <v>21501</v>
      </c>
      <c r="B16222" t="s">
        <v>27476</v>
      </c>
    </row>
    <row r="16223" spans="1:2">
      <c r="A16223">
        <v>21502</v>
      </c>
      <c r="B16223" t="s">
        <v>27477</v>
      </c>
    </row>
    <row r="16224" spans="1:2">
      <c r="A16224">
        <v>21503</v>
      </c>
      <c r="B16224" t="s">
        <v>27478</v>
      </c>
    </row>
    <row r="16225" spans="1:2">
      <c r="A16225">
        <v>21504</v>
      </c>
      <c r="B16225" t="s">
        <v>27479</v>
      </c>
    </row>
    <row r="16226" spans="1:2">
      <c r="A16226">
        <v>21505</v>
      </c>
      <c r="B16226" t="s">
        <v>27480</v>
      </c>
    </row>
    <row r="16227" spans="1:2">
      <c r="A16227">
        <v>21506</v>
      </c>
      <c r="B16227" t="s">
        <v>27481</v>
      </c>
    </row>
    <row r="16228" spans="1:2">
      <c r="A16228">
        <v>21507</v>
      </c>
      <c r="B16228" t="s">
        <v>27482</v>
      </c>
    </row>
    <row r="16229" spans="1:2">
      <c r="A16229">
        <v>21508</v>
      </c>
      <c r="B16229">
        <v>5152012</v>
      </c>
    </row>
    <row r="16230" spans="1:2">
      <c r="A16230">
        <v>21509</v>
      </c>
      <c r="B16230" t="s">
        <v>27483</v>
      </c>
    </row>
    <row r="16231" spans="1:2">
      <c r="A16231">
        <v>21510</v>
      </c>
      <c r="B16231" t="s">
        <v>27484</v>
      </c>
    </row>
    <row r="16232" spans="1:2">
      <c r="A16232">
        <v>21511</v>
      </c>
      <c r="B16232" t="s">
        <v>27485</v>
      </c>
    </row>
    <row r="16233" spans="1:2">
      <c r="A16233">
        <v>21512</v>
      </c>
      <c r="B16233" t="s">
        <v>27486</v>
      </c>
    </row>
    <row r="16234" spans="1:2">
      <c r="A16234">
        <v>21513</v>
      </c>
      <c r="B16234" t="s">
        <v>27487</v>
      </c>
    </row>
    <row r="16235" spans="1:2">
      <c r="A16235">
        <v>21514</v>
      </c>
      <c r="B16235" t="s">
        <v>27488</v>
      </c>
    </row>
    <row r="16236" spans="1:2">
      <c r="A16236">
        <v>21515</v>
      </c>
      <c r="B16236" t="s">
        <v>27489</v>
      </c>
    </row>
    <row r="16237" spans="1:2">
      <c r="A16237">
        <v>21516</v>
      </c>
      <c r="B16237" t="s">
        <v>27490</v>
      </c>
    </row>
    <row r="16238" spans="1:2">
      <c r="A16238">
        <v>21517</v>
      </c>
      <c r="B16238" t="s">
        <v>27491</v>
      </c>
    </row>
    <row r="16239" spans="1:2">
      <c r="A16239">
        <v>21518</v>
      </c>
      <c r="B16239" t="s">
        <v>27492</v>
      </c>
    </row>
    <row r="16240" spans="1:2">
      <c r="A16240">
        <v>21519</v>
      </c>
      <c r="B16240" t="s">
        <v>27493</v>
      </c>
    </row>
    <row r="16241" spans="1:2">
      <c r="A16241">
        <v>21520</v>
      </c>
      <c r="B16241" t="s">
        <v>27494</v>
      </c>
    </row>
    <row r="16242" spans="1:2">
      <c r="A16242">
        <v>21521</v>
      </c>
      <c r="B16242" t="s">
        <v>27495</v>
      </c>
    </row>
    <row r="16243" spans="1:2">
      <c r="A16243">
        <v>21522</v>
      </c>
      <c r="B16243" t="s">
        <v>27496</v>
      </c>
    </row>
    <row r="16244" spans="1:2">
      <c r="A16244">
        <v>21523</v>
      </c>
      <c r="B16244" t="s">
        <v>27497</v>
      </c>
    </row>
    <row r="16245" spans="1:2">
      <c r="A16245">
        <v>21524</v>
      </c>
      <c r="B16245" t="s">
        <v>27498</v>
      </c>
    </row>
    <row r="16246" spans="1:2">
      <c r="A16246">
        <v>21525</v>
      </c>
      <c r="B16246" t="s">
        <v>27499</v>
      </c>
    </row>
    <row r="16247" spans="1:2">
      <c r="A16247">
        <v>21526</v>
      </c>
      <c r="B16247">
        <v>1245</v>
      </c>
    </row>
    <row r="16248" spans="1:2">
      <c r="A16248">
        <v>21527</v>
      </c>
      <c r="B16248" t="s">
        <v>27500</v>
      </c>
    </row>
    <row r="16249" spans="1:2">
      <c r="A16249">
        <v>21528</v>
      </c>
      <c r="B16249" t="s">
        <v>27501</v>
      </c>
    </row>
    <row r="16250" spans="1:2">
      <c r="A16250">
        <v>21529</v>
      </c>
      <c r="B16250" t="s">
        <v>27502</v>
      </c>
    </row>
    <row r="16251" spans="1:2">
      <c r="A16251">
        <v>21530</v>
      </c>
      <c r="B16251" t="s">
        <v>27503</v>
      </c>
    </row>
    <row r="16252" spans="1:2">
      <c r="A16252">
        <v>21531</v>
      </c>
      <c r="B16252" t="s">
        <v>27504</v>
      </c>
    </row>
    <row r="16253" spans="1:2">
      <c r="A16253">
        <v>21532</v>
      </c>
      <c r="B16253" t="s">
        <v>27505</v>
      </c>
    </row>
    <row r="16254" spans="1:2">
      <c r="A16254">
        <v>21533</v>
      </c>
      <c r="B16254" t="s">
        <v>27506</v>
      </c>
    </row>
    <row r="16255" spans="1:2">
      <c r="A16255">
        <v>21534</v>
      </c>
      <c r="B16255" t="s">
        <v>27507</v>
      </c>
    </row>
    <row r="16256" spans="1:2">
      <c r="A16256">
        <v>21535</v>
      </c>
      <c r="B16256" t="s">
        <v>27508</v>
      </c>
    </row>
    <row r="16257" spans="1:2">
      <c r="A16257">
        <v>21536</v>
      </c>
      <c r="B16257" t="s">
        <v>27509</v>
      </c>
    </row>
    <row r="16258" spans="1:2">
      <c r="A16258">
        <v>21537</v>
      </c>
      <c r="B16258" t="s">
        <v>27510</v>
      </c>
    </row>
    <row r="16259" spans="1:2">
      <c r="A16259">
        <v>21538</v>
      </c>
      <c r="B16259" t="s">
        <v>27511</v>
      </c>
    </row>
    <row r="16260" spans="1:2">
      <c r="A16260">
        <v>21539</v>
      </c>
      <c r="B16260" t="s">
        <v>27512</v>
      </c>
    </row>
    <row r="16261" spans="1:2">
      <c r="A16261">
        <v>21540</v>
      </c>
      <c r="B16261" t="s">
        <v>27513</v>
      </c>
    </row>
    <row r="16262" spans="1:2">
      <c r="A16262">
        <v>21541</v>
      </c>
      <c r="B16262" t="s">
        <v>27514</v>
      </c>
    </row>
    <row r="16263" spans="1:2">
      <c r="A16263">
        <v>21542</v>
      </c>
      <c r="B16263" t="s">
        <v>27515</v>
      </c>
    </row>
    <row r="16264" spans="1:2">
      <c r="A16264">
        <v>21543</v>
      </c>
      <c r="B16264" t="s">
        <v>27516</v>
      </c>
    </row>
    <row r="16265" spans="1:2">
      <c r="A16265">
        <v>21544</v>
      </c>
      <c r="B16265" t="s">
        <v>27517</v>
      </c>
    </row>
    <row r="16266" spans="1:2">
      <c r="A16266">
        <v>21545</v>
      </c>
      <c r="B16266" t="s">
        <v>27518</v>
      </c>
    </row>
    <row r="16267" spans="1:2">
      <c r="A16267">
        <v>21546</v>
      </c>
      <c r="B16267" t="s">
        <v>27519</v>
      </c>
    </row>
    <row r="16268" spans="1:2">
      <c r="A16268">
        <v>21547</v>
      </c>
      <c r="B16268" t="s">
        <v>27520</v>
      </c>
    </row>
    <row r="16269" spans="1:2">
      <c r="A16269">
        <v>21548</v>
      </c>
      <c r="B16269" t="s">
        <v>27521</v>
      </c>
    </row>
    <row r="16270" spans="1:2">
      <c r="A16270">
        <v>21549</v>
      </c>
      <c r="B16270" t="s">
        <v>27522</v>
      </c>
    </row>
    <row r="16271" spans="1:2">
      <c r="A16271">
        <v>21550</v>
      </c>
      <c r="B16271" t="s">
        <v>27523</v>
      </c>
    </row>
    <row r="16272" spans="1:2">
      <c r="A16272">
        <v>21551</v>
      </c>
      <c r="B16272" t="s">
        <v>27524</v>
      </c>
    </row>
    <row r="16273" spans="1:2">
      <c r="A16273">
        <v>21552</v>
      </c>
      <c r="B16273" t="s">
        <v>27525</v>
      </c>
    </row>
    <row r="16274" spans="1:2">
      <c r="A16274">
        <v>21553</v>
      </c>
      <c r="B16274" t="s">
        <v>27526</v>
      </c>
    </row>
    <row r="16275" spans="1:2">
      <c r="A16275">
        <v>21554</v>
      </c>
      <c r="B16275" t="s">
        <v>27527</v>
      </c>
    </row>
    <row r="16276" spans="1:2">
      <c r="A16276">
        <v>21555</v>
      </c>
      <c r="B16276" t="s">
        <v>27528</v>
      </c>
    </row>
    <row r="16277" spans="1:2">
      <c r="A16277">
        <v>21556</v>
      </c>
      <c r="B16277" t="s">
        <v>27529</v>
      </c>
    </row>
    <row r="16278" spans="1:2">
      <c r="A16278">
        <v>21557</v>
      </c>
      <c r="B16278" t="s">
        <v>27530</v>
      </c>
    </row>
    <row r="16279" spans="1:2">
      <c r="A16279">
        <v>21558</v>
      </c>
      <c r="B16279" t="s">
        <v>27531</v>
      </c>
    </row>
    <row r="16280" spans="1:2">
      <c r="A16280">
        <v>21559</v>
      </c>
      <c r="B16280">
        <v>1344</v>
      </c>
    </row>
    <row r="16281" spans="1:2">
      <c r="A16281">
        <v>21560</v>
      </c>
      <c r="B16281" t="s">
        <v>27532</v>
      </c>
    </row>
    <row r="16282" spans="1:2">
      <c r="A16282">
        <v>21561</v>
      </c>
      <c r="B16282" t="s">
        <v>27533</v>
      </c>
    </row>
    <row r="16283" spans="1:2">
      <c r="A16283">
        <v>21562</v>
      </c>
      <c r="B16283" t="s">
        <v>27534</v>
      </c>
    </row>
    <row r="16284" spans="1:2">
      <c r="A16284">
        <v>21563</v>
      </c>
      <c r="B16284" t="s">
        <v>27535</v>
      </c>
    </row>
    <row r="16285" spans="1:2">
      <c r="A16285">
        <v>21564</v>
      </c>
      <c r="B16285" t="s">
        <v>27536</v>
      </c>
    </row>
    <row r="16286" spans="1:2">
      <c r="A16286">
        <v>21565</v>
      </c>
      <c r="B16286" t="s">
        <v>27537</v>
      </c>
    </row>
    <row r="16287" spans="1:2">
      <c r="A16287">
        <v>21566</v>
      </c>
      <c r="B16287" t="s">
        <v>27538</v>
      </c>
    </row>
    <row r="16288" spans="1:2">
      <c r="A16288">
        <v>21567</v>
      </c>
      <c r="B16288" t="s">
        <v>27539</v>
      </c>
    </row>
    <row r="16289" spans="1:2">
      <c r="A16289">
        <v>21568</v>
      </c>
      <c r="B16289" t="s">
        <v>27540</v>
      </c>
    </row>
    <row r="16290" spans="1:2">
      <c r="A16290">
        <v>21569</v>
      </c>
      <c r="B16290" t="s">
        <v>27541</v>
      </c>
    </row>
    <row r="16291" spans="1:2">
      <c r="A16291">
        <v>21570</v>
      </c>
      <c r="B16291" t="s">
        <v>27542</v>
      </c>
    </row>
    <row r="16292" spans="1:2">
      <c r="A16292">
        <v>21571</v>
      </c>
      <c r="B16292" t="s">
        <v>27543</v>
      </c>
    </row>
    <row r="16293" spans="1:2">
      <c r="A16293">
        <v>21572</v>
      </c>
      <c r="B16293" t="s">
        <v>2180</v>
      </c>
    </row>
    <row r="16294" spans="1:2">
      <c r="A16294">
        <v>21573</v>
      </c>
      <c r="B16294" t="s">
        <v>27544</v>
      </c>
    </row>
    <row r="16295" spans="1:2">
      <c r="A16295">
        <v>21574</v>
      </c>
      <c r="B16295" t="s">
        <v>27545</v>
      </c>
    </row>
    <row r="16296" spans="1:2">
      <c r="A16296">
        <v>21575</v>
      </c>
      <c r="B16296" t="s">
        <v>27546</v>
      </c>
    </row>
    <row r="16297" spans="1:2">
      <c r="A16297">
        <v>21576</v>
      </c>
      <c r="B16297" t="s">
        <v>27547</v>
      </c>
    </row>
    <row r="16298" spans="1:2">
      <c r="A16298">
        <v>21577</v>
      </c>
      <c r="B16298" t="s">
        <v>27548</v>
      </c>
    </row>
    <row r="16299" spans="1:2">
      <c r="A16299">
        <v>21578</v>
      </c>
      <c r="B16299" t="s">
        <v>27549</v>
      </c>
    </row>
    <row r="16300" spans="1:2">
      <c r="A16300">
        <v>21579</v>
      </c>
      <c r="B16300" t="s">
        <v>27550</v>
      </c>
    </row>
    <row r="16301" spans="1:2">
      <c r="A16301">
        <v>21580</v>
      </c>
      <c r="B16301">
        <v>509</v>
      </c>
    </row>
    <row r="16302" spans="1:2">
      <c r="A16302">
        <v>21581</v>
      </c>
      <c r="B16302" t="s">
        <v>27551</v>
      </c>
    </row>
    <row r="16303" spans="1:2">
      <c r="A16303">
        <v>21582</v>
      </c>
      <c r="B16303" t="s">
        <v>27552</v>
      </c>
    </row>
    <row r="16304" spans="1:2">
      <c r="A16304">
        <v>21583</v>
      </c>
      <c r="B16304" t="s">
        <v>27553</v>
      </c>
    </row>
    <row r="16305" spans="1:2">
      <c r="A16305">
        <v>21584</v>
      </c>
      <c r="B16305" t="s">
        <v>27554</v>
      </c>
    </row>
    <row r="16306" spans="1:2">
      <c r="A16306">
        <v>21585</v>
      </c>
      <c r="B16306" t="s">
        <v>27555</v>
      </c>
    </row>
    <row r="16307" spans="1:2">
      <c r="A16307">
        <v>21586</v>
      </c>
      <c r="B16307" t="s">
        <v>27556</v>
      </c>
    </row>
    <row r="16308" spans="1:2">
      <c r="A16308">
        <v>21587</v>
      </c>
      <c r="B16308" t="s">
        <v>27557</v>
      </c>
    </row>
    <row r="16309" spans="1:2">
      <c r="A16309">
        <v>21588</v>
      </c>
      <c r="B16309" t="s">
        <v>27558</v>
      </c>
    </row>
    <row r="16310" spans="1:2">
      <c r="A16310">
        <v>21589</v>
      </c>
      <c r="B16310" t="s">
        <v>27559</v>
      </c>
    </row>
    <row r="16311" spans="1:2">
      <c r="A16311">
        <v>21590</v>
      </c>
      <c r="B16311" t="s">
        <v>27560</v>
      </c>
    </row>
    <row r="16312" spans="1:2">
      <c r="A16312">
        <v>21591</v>
      </c>
      <c r="B16312" t="s">
        <v>27561</v>
      </c>
    </row>
    <row r="16313" spans="1:2">
      <c r="A16313">
        <v>21592</v>
      </c>
      <c r="B16313" t="s">
        <v>27562</v>
      </c>
    </row>
    <row r="16314" spans="1:2">
      <c r="A16314">
        <v>21593</v>
      </c>
      <c r="B16314" t="s">
        <v>27563</v>
      </c>
    </row>
    <row r="16315" spans="1:2">
      <c r="A16315">
        <v>21594</v>
      </c>
      <c r="B16315" t="s">
        <v>27564</v>
      </c>
    </row>
    <row r="16316" spans="1:2">
      <c r="A16316">
        <v>21595</v>
      </c>
      <c r="B16316" t="s">
        <v>27565</v>
      </c>
    </row>
    <row r="16317" spans="1:2">
      <c r="A16317">
        <v>21596</v>
      </c>
      <c r="B16317" t="s">
        <v>27566</v>
      </c>
    </row>
    <row r="16318" spans="1:2">
      <c r="A16318">
        <v>21597</v>
      </c>
      <c r="B16318" t="s">
        <v>27567</v>
      </c>
    </row>
    <row r="16319" spans="1:2">
      <c r="A16319">
        <v>21598</v>
      </c>
      <c r="B16319" t="s">
        <v>27568</v>
      </c>
    </row>
    <row r="16320" spans="1:2">
      <c r="A16320">
        <v>21599</v>
      </c>
      <c r="B16320" t="s">
        <v>27569</v>
      </c>
    </row>
    <row r="16321" spans="1:2">
      <c r="A16321">
        <v>21600</v>
      </c>
      <c r="B16321" t="s">
        <v>1807</v>
      </c>
    </row>
    <row r="16322" spans="1:2">
      <c r="A16322">
        <v>21601</v>
      </c>
      <c r="B16322" t="s">
        <v>27570</v>
      </c>
    </row>
    <row r="16323" spans="1:2">
      <c r="A16323">
        <v>21602</v>
      </c>
      <c r="B16323" t="s">
        <v>27571</v>
      </c>
    </row>
    <row r="16324" spans="1:2">
      <c r="A16324">
        <v>21603</v>
      </c>
      <c r="B16324" t="s">
        <v>27572</v>
      </c>
    </row>
    <row r="16325" spans="1:2">
      <c r="A16325">
        <v>21604</v>
      </c>
      <c r="B16325" t="s">
        <v>27573</v>
      </c>
    </row>
    <row r="16326" spans="1:2">
      <c r="A16326">
        <v>21605</v>
      </c>
      <c r="B16326" t="s">
        <v>27574</v>
      </c>
    </row>
    <row r="16327" spans="1:2">
      <c r="A16327">
        <v>21606</v>
      </c>
      <c r="B16327" t="s">
        <v>27575</v>
      </c>
    </row>
    <row r="16328" spans="1:2">
      <c r="A16328">
        <v>21607</v>
      </c>
      <c r="B16328" t="s">
        <v>27576</v>
      </c>
    </row>
    <row r="16329" spans="1:2">
      <c r="A16329">
        <v>21608</v>
      </c>
      <c r="B16329" t="s">
        <v>27577</v>
      </c>
    </row>
    <row r="16330" spans="1:2">
      <c r="A16330">
        <v>21609</v>
      </c>
      <c r="B16330" t="s">
        <v>1830</v>
      </c>
    </row>
    <row r="16331" spans="1:2">
      <c r="A16331">
        <v>21610</v>
      </c>
      <c r="B16331" t="s">
        <v>27578</v>
      </c>
    </row>
    <row r="16332" spans="1:2">
      <c r="A16332">
        <v>21611</v>
      </c>
      <c r="B16332" t="s">
        <v>27579</v>
      </c>
    </row>
    <row r="16333" spans="1:2">
      <c r="A16333">
        <v>21612</v>
      </c>
      <c r="B16333" t="s">
        <v>27580</v>
      </c>
    </row>
    <row r="16334" spans="1:2">
      <c r="A16334">
        <v>21613</v>
      </c>
      <c r="B16334" t="s">
        <v>27581</v>
      </c>
    </row>
    <row r="16335" spans="1:2">
      <c r="A16335">
        <v>21614</v>
      </c>
      <c r="B16335" t="s">
        <v>27582</v>
      </c>
    </row>
    <row r="16336" spans="1:2">
      <c r="A16336">
        <v>21615</v>
      </c>
      <c r="B16336" t="s">
        <v>27583</v>
      </c>
    </row>
    <row r="16337" spans="1:2">
      <c r="A16337">
        <v>21616</v>
      </c>
      <c r="B16337" t="s">
        <v>27584</v>
      </c>
    </row>
    <row r="16338" spans="1:2">
      <c r="A16338">
        <v>21617</v>
      </c>
      <c r="B16338" t="s">
        <v>27585</v>
      </c>
    </row>
    <row r="16339" spans="1:2">
      <c r="A16339">
        <v>21618</v>
      </c>
      <c r="B16339" t="s">
        <v>27586</v>
      </c>
    </row>
    <row r="16340" spans="1:2">
      <c r="A16340">
        <v>21619</v>
      </c>
      <c r="B16340" t="s">
        <v>1825</v>
      </c>
    </row>
    <row r="16341" spans="1:2">
      <c r="A16341">
        <v>21620</v>
      </c>
      <c r="B16341" t="s">
        <v>27587</v>
      </c>
    </row>
    <row r="16342" spans="1:2">
      <c r="A16342">
        <v>21621</v>
      </c>
      <c r="B16342" t="s">
        <v>27588</v>
      </c>
    </row>
    <row r="16343" spans="1:2">
      <c r="A16343">
        <v>21622</v>
      </c>
      <c r="B16343" t="s">
        <v>27589</v>
      </c>
    </row>
    <row r="16344" spans="1:2">
      <c r="A16344">
        <v>21623</v>
      </c>
      <c r="B16344" t="s">
        <v>27590</v>
      </c>
    </row>
    <row r="16345" spans="1:2">
      <c r="A16345">
        <v>21624</v>
      </c>
      <c r="B16345" t="s">
        <v>27591</v>
      </c>
    </row>
    <row r="16346" spans="1:2">
      <c r="A16346">
        <v>21625</v>
      </c>
      <c r="B16346" t="s">
        <v>27592</v>
      </c>
    </row>
    <row r="16347" spans="1:2">
      <c r="A16347">
        <v>21626</v>
      </c>
      <c r="B16347" t="s">
        <v>27593</v>
      </c>
    </row>
    <row r="16348" spans="1:2">
      <c r="A16348">
        <v>21627</v>
      </c>
      <c r="B16348" t="s">
        <v>27594</v>
      </c>
    </row>
    <row r="16349" spans="1:2">
      <c r="A16349">
        <v>21628</v>
      </c>
      <c r="B16349" t="s">
        <v>27595</v>
      </c>
    </row>
    <row r="16350" spans="1:2">
      <c r="A16350">
        <v>21629</v>
      </c>
      <c r="B16350" t="s">
        <v>27596</v>
      </c>
    </row>
    <row r="16351" spans="1:2">
      <c r="A16351">
        <v>21630</v>
      </c>
      <c r="B16351" t="s">
        <v>27597</v>
      </c>
    </row>
    <row r="16352" spans="1:2">
      <c r="A16352">
        <v>21631</v>
      </c>
      <c r="B16352" t="s">
        <v>27598</v>
      </c>
    </row>
    <row r="16353" spans="1:2">
      <c r="A16353">
        <v>21632</v>
      </c>
      <c r="B16353" t="s">
        <v>27599</v>
      </c>
    </row>
    <row r="16354" spans="1:2">
      <c r="A16354">
        <v>21633</v>
      </c>
      <c r="B16354" t="s">
        <v>27600</v>
      </c>
    </row>
    <row r="16355" spans="1:2">
      <c r="A16355">
        <v>21634</v>
      </c>
      <c r="B16355" t="s">
        <v>27601</v>
      </c>
    </row>
    <row r="16356" spans="1:2">
      <c r="A16356">
        <v>21635</v>
      </c>
      <c r="B16356" t="s">
        <v>27602</v>
      </c>
    </row>
    <row r="16357" spans="1:2">
      <c r="A16357">
        <v>21636</v>
      </c>
      <c r="B16357" t="s">
        <v>27603</v>
      </c>
    </row>
    <row r="16358" spans="1:2">
      <c r="A16358">
        <v>21637</v>
      </c>
      <c r="B16358" t="s">
        <v>27604</v>
      </c>
    </row>
    <row r="16359" spans="1:2">
      <c r="A16359">
        <v>21638</v>
      </c>
      <c r="B16359" t="s">
        <v>27605</v>
      </c>
    </row>
    <row r="16360" spans="1:2">
      <c r="A16360">
        <v>21639</v>
      </c>
      <c r="B16360" t="s">
        <v>27606</v>
      </c>
    </row>
    <row r="16361" spans="1:2">
      <c r="A16361">
        <v>21640</v>
      </c>
      <c r="B16361" t="s">
        <v>27607</v>
      </c>
    </row>
    <row r="16362" spans="1:2">
      <c r="A16362">
        <v>21641</v>
      </c>
      <c r="B16362" t="s">
        <v>27608</v>
      </c>
    </row>
    <row r="16363" spans="1:2">
      <c r="A16363">
        <v>21642</v>
      </c>
      <c r="B16363" t="s">
        <v>27609</v>
      </c>
    </row>
    <row r="16364" spans="1:2">
      <c r="A16364">
        <v>21643</v>
      </c>
      <c r="B16364">
        <v>10192012</v>
      </c>
    </row>
    <row r="16365" spans="1:2">
      <c r="A16365">
        <v>21644</v>
      </c>
      <c r="B16365" t="s">
        <v>27610</v>
      </c>
    </row>
    <row r="16366" spans="1:2">
      <c r="A16366">
        <v>21645</v>
      </c>
      <c r="B16366" t="s">
        <v>27611</v>
      </c>
    </row>
    <row r="16367" spans="1:2">
      <c r="A16367">
        <v>21646</v>
      </c>
      <c r="B16367" t="s">
        <v>27612</v>
      </c>
    </row>
    <row r="16368" spans="1:2">
      <c r="A16368">
        <v>21647</v>
      </c>
      <c r="B16368" t="s">
        <v>27613</v>
      </c>
    </row>
    <row r="16369" spans="1:2">
      <c r="A16369">
        <v>21648</v>
      </c>
      <c r="B16369" t="s">
        <v>27614</v>
      </c>
    </row>
    <row r="16370" spans="1:2">
      <c r="A16370">
        <v>21649</v>
      </c>
      <c r="B16370" t="s">
        <v>27615</v>
      </c>
    </row>
    <row r="16371" spans="1:2">
      <c r="A16371">
        <v>21650</v>
      </c>
      <c r="B16371" t="s">
        <v>27616</v>
      </c>
    </row>
    <row r="16372" spans="1:2">
      <c r="A16372">
        <v>21651</v>
      </c>
      <c r="B16372" t="s">
        <v>27617</v>
      </c>
    </row>
    <row r="16373" spans="1:2">
      <c r="A16373">
        <v>21652</v>
      </c>
      <c r="B16373" t="s">
        <v>27618</v>
      </c>
    </row>
    <row r="16374" spans="1:2">
      <c r="A16374">
        <v>21653</v>
      </c>
      <c r="B16374" t="s">
        <v>27619</v>
      </c>
    </row>
    <row r="16375" spans="1:2">
      <c r="A16375">
        <v>21654</v>
      </c>
      <c r="B16375" t="s">
        <v>27620</v>
      </c>
    </row>
    <row r="16376" spans="1:2">
      <c r="A16376">
        <v>21655</v>
      </c>
      <c r="B16376" t="s">
        <v>27621</v>
      </c>
    </row>
    <row r="16377" spans="1:2">
      <c r="A16377">
        <v>21656</v>
      </c>
      <c r="B16377" t="s">
        <v>27622</v>
      </c>
    </row>
    <row r="16378" spans="1:2">
      <c r="A16378">
        <v>21657</v>
      </c>
      <c r="B16378" t="s">
        <v>27623</v>
      </c>
    </row>
    <row r="16379" spans="1:2">
      <c r="A16379">
        <v>21658</v>
      </c>
      <c r="B16379" t="s">
        <v>27624</v>
      </c>
    </row>
    <row r="16380" spans="1:2">
      <c r="A16380">
        <v>21659</v>
      </c>
      <c r="B16380" t="s">
        <v>27625</v>
      </c>
    </row>
    <row r="16381" spans="1:2">
      <c r="A16381">
        <v>21660</v>
      </c>
      <c r="B16381" t="s">
        <v>27626</v>
      </c>
    </row>
    <row r="16382" spans="1:2">
      <c r="A16382">
        <v>21661</v>
      </c>
      <c r="B16382" t="s">
        <v>27627</v>
      </c>
    </row>
    <row r="16383" spans="1:2">
      <c r="A16383">
        <v>21662</v>
      </c>
      <c r="B16383" t="s">
        <v>27628</v>
      </c>
    </row>
    <row r="16384" spans="1:2">
      <c r="A16384">
        <v>21663</v>
      </c>
      <c r="B16384" t="s">
        <v>27629</v>
      </c>
    </row>
    <row r="16385" spans="1:2">
      <c r="A16385">
        <v>21664</v>
      </c>
      <c r="B16385" t="s">
        <v>27630</v>
      </c>
    </row>
    <row r="16386" spans="1:2">
      <c r="A16386">
        <v>21665</v>
      </c>
      <c r="B16386" t="s">
        <v>27631</v>
      </c>
    </row>
    <row r="16387" spans="1:2">
      <c r="A16387">
        <v>21666</v>
      </c>
      <c r="B16387" t="s">
        <v>27632</v>
      </c>
    </row>
    <row r="16388" spans="1:2">
      <c r="A16388">
        <v>21667</v>
      </c>
      <c r="B16388" t="s">
        <v>27633</v>
      </c>
    </row>
    <row r="16389" spans="1:2">
      <c r="A16389">
        <v>21668</v>
      </c>
      <c r="B16389" t="s">
        <v>684</v>
      </c>
    </row>
    <row r="16390" spans="1:2">
      <c r="A16390">
        <v>21669</v>
      </c>
      <c r="B16390" t="s">
        <v>27634</v>
      </c>
    </row>
    <row r="16391" spans="1:2">
      <c r="A16391">
        <v>21670</v>
      </c>
      <c r="B16391" t="s">
        <v>27635</v>
      </c>
    </row>
    <row r="16392" spans="1:2">
      <c r="A16392">
        <v>21671</v>
      </c>
      <c r="B16392" t="s">
        <v>27636</v>
      </c>
    </row>
    <row r="16393" spans="1:2">
      <c r="A16393">
        <v>21672</v>
      </c>
      <c r="B16393" t="s">
        <v>27637</v>
      </c>
    </row>
    <row r="16394" spans="1:2">
      <c r="A16394">
        <v>21673</v>
      </c>
      <c r="B16394" t="s">
        <v>27638</v>
      </c>
    </row>
    <row r="16395" spans="1:2">
      <c r="A16395">
        <v>21674</v>
      </c>
      <c r="B16395" t="s">
        <v>27639</v>
      </c>
    </row>
    <row r="16396" spans="1:2">
      <c r="A16396">
        <v>21675</v>
      </c>
      <c r="B16396" t="s">
        <v>27640</v>
      </c>
    </row>
    <row r="16397" spans="1:2">
      <c r="A16397">
        <v>21676</v>
      </c>
      <c r="B16397" t="s">
        <v>27641</v>
      </c>
    </row>
    <row r="16398" spans="1:2">
      <c r="A16398">
        <v>21677</v>
      </c>
      <c r="B16398" t="s">
        <v>27642</v>
      </c>
    </row>
    <row r="16399" spans="1:2">
      <c r="A16399">
        <v>21678</v>
      </c>
      <c r="B16399" t="s">
        <v>27643</v>
      </c>
    </row>
    <row r="16400" spans="1:2">
      <c r="A16400">
        <v>21679</v>
      </c>
      <c r="B16400" t="s">
        <v>27644</v>
      </c>
    </row>
    <row r="16401" spans="1:2">
      <c r="A16401">
        <v>21680</v>
      </c>
      <c r="B16401" t="s">
        <v>27645</v>
      </c>
    </row>
    <row r="16402" spans="1:2">
      <c r="A16402">
        <v>21681</v>
      </c>
      <c r="B16402" t="s">
        <v>27646</v>
      </c>
    </row>
    <row r="16403" spans="1:2">
      <c r="A16403">
        <v>21682</v>
      </c>
      <c r="B16403" t="s">
        <v>27647</v>
      </c>
    </row>
    <row r="16404" spans="1:2">
      <c r="A16404">
        <v>21683</v>
      </c>
      <c r="B16404" t="s">
        <v>27648</v>
      </c>
    </row>
    <row r="16405" spans="1:2">
      <c r="A16405">
        <v>21684</v>
      </c>
      <c r="B16405" t="s">
        <v>27649</v>
      </c>
    </row>
    <row r="16406" spans="1:2">
      <c r="A16406">
        <v>21685</v>
      </c>
      <c r="B16406" t="s">
        <v>818</v>
      </c>
    </row>
    <row r="16407" spans="1:2">
      <c r="A16407">
        <v>21686</v>
      </c>
      <c r="B16407" t="s">
        <v>27650</v>
      </c>
    </row>
    <row r="16408" spans="1:2">
      <c r="A16408">
        <v>21687</v>
      </c>
      <c r="B16408" t="s">
        <v>27651</v>
      </c>
    </row>
    <row r="16409" spans="1:2">
      <c r="A16409">
        <v>21688</v>
      </c>
      <c r="B16409" t="s">
        <v>27652</v>
      </c>
    </row>
    <row r="16410" spans="1:2">
      <c r="A16410">
        <v>21689</v>
      </c>
      <c r="B16410" t="s">
        <v>27653</v>
      </c>
    </row>
    <row r="16411" spans="1:2">
      <c r="A16411">
        <v>21690</v>
      </c>
      <c r="B16411" t="s">
        <v>27654</v>
      </c>
    </row>
    <row r="16412" spans="1:2">
      <c r="A16412">
        <v>21691</v>
      </c>
      <c r="B16412" t="s">
        <v>27655</v>
      </c>
    </row>
    <row r="16413" spans="1:2">
      <c r="A16413">
        <v>21692</v>
      </c>
      <c r="B16413" t="s">
        <v>27656</v>
      </c>
    </row>
    <row r="16414" spans="1:2">
      <c r="A16414">
        <v>21693</v>
      </c>
      <c r="B16414" t="s">
        <v>27657</v>
      </c>
    </row>
    <row r="16415" spans="1:2">
      <c r="A16415">
        <v>21694</v>
      </c>
      <c r="B16415" t="s">
        <v>27658</v>
      </c>
    </row>
    <row r="16416" spans="1:2">
      <c r="A16416">
        <v>21695</v>
      </c>
      <c r="B16416" t="s">
        <v>27659</v>
      </c>
    </row>
    <row r="16417" spans="1:2">
      <c r="A16417">
        <v>21696</v>
      </c>
      <c r="B16417" t="s">
        <v>27660</v>
      </c>
    </row>
    <row r="16418" spans="1:2">
      <c r="A16418">
        <v>21697</v>
      </c>
      <c r="B16418" t="s">
        <v>27661</v>
      </c>
    </row>
    <row r="16419" spans="1:2">
      <c r="A16419">
        <v>21698</v>
      </c>
      <c r="B16419" t="s">
        <v>27662</v>
      </c>
    </row>
    <row r="16420" spans="1:2">
      <c r="A16420">
        <v>21699</v>
      </c>
      <c r="B16420" t="s">
        <v>27663</v>
      </c>
    </row>
    <row r="16421" spans="1:2">
      <c r="A16421">
        <v>21700</v>
      </c>
      <c r="B16421" t="s">
        <v>27664</v>
      </c>
    </row>
    <row r="16422" spans="1:2">
      <c r="A16422">
        <v>21701</v>
      </c>
      <c r="B16422" t="s">
        <v>27665</v>
      </c>
    </row>
    <row r="16423" spans="1:2">
      <c r="A16423">
        <v>21702</v>
      </c>
      <c r="B16423" t="s">
        <v>27666</v>
      </c>
    </row>
    <row r="16424" spans="1:2">
      <c r="A16424">
        <v>21703</v>
      </c>
      <c r="B16424" t="s">
        <v>748</v>
      </c>
    </row>
    <row r="16425" spans="1:2">
      <c r="A16425">
        <v>21704</v>
      </c>
      <c r="B16425" t="s">
        <v>27667</v>
      </c>
    </row>
    <row r="16426" spans="1:2">
      <c r="A16426">
        <v>21705</v>
      </c>
      <c r="B16426" t="s">
        <v>27668</v>
      </c>
    </row>
    <row r="16427" spans="1:2">
      <c r="A16427">
        <v>21706</v>
      </c>
      <c r="B16427" t="s">
        <v>27669</v>
      </c>
    </row>
    <row r="16428" spans="1:2">
      <c r="A16428">
        <v>21707</v>
      </c>
      <c r="B16428" t="s">
        <v>27670</v>
      </c>
    </row>
    <row r="16429" spans="1:2">
      <c r="A16429">
        <v>21708</v>
      </c>
      <c r="B16429" t="s">
        <v>27671</v>
      </c>
    </row>
    <row r="16430" spans="1:2">
      <c r="A16430">
        <v>21709</v>
      </c>
      <c r="B16430" t="s">
        <v>27672</v>
      </c>
    </row>
    <row r="16431" spans="1:2">
      <c r="A16431">
        <v>21710</v>
      </c>
      <c r="B16431" t="s">
        <v>27673</v>
      </c>
    </row>
    <row r="16432" spans="1:2">
      <c r="A16432">
        <v>21711</v>
      </c>
      <c r="B16432" t="s">
        <v>27674</v>
      </c>
    </row>
    <row r="16433" spans="1:2">
      <c r="A16433">
        <v>21712</v>
      </c>
      <c r="B16433" t="s">
        <v>27675</v>
      </c>
    </row>
    <row r="16434" spans="1:2">
      <c r="A16434">
        <v>21713</v>
      </c>
      <c r="B16434" t="s">
        <v>27676</v>
      </c>
    </row>
    <row r="16435" spans="1:2">
      <c r="A16435">
        <v>21714</v>
      </c>
      <c r="B16435" t="s">
        <v>27677</v>
      </c>
    </row>
    <row r="16436" spans="1:2">
      <c r="A16436">
        <v>21715</v>
      </c>
      <c r="B16436" t="s">
        <v>27678</v>
      </c>
    </row>
    <row r="16437" spans="1:2">
      <c r="A16437">
        <v>21716</v>
      </c>
      <c r="B16437" t="s">
        <v>27679</v>
      </c>
    </row>
    <row r="16438" spans="1:2">
      <c r="A16438">
        <v>21717</v>
      </c>
      <c r="B16438" t="s">
        <v>444</v>
      </c>
    </row>
    <row r="16439" spans="1:2">
      <c r="A16439">
        <v>21718</v>
      </c>
      <c r="B16439" t="s">
        <v>27680</v>
      </c>
    </row>
    <row r="16440" spans="1:2">
      <c r="A16440">
        <v>21719</v>
      </c>
      <c r="B16440" t="s">
        <v>27681</v>
      </c>
    </row>
    <row r="16441" spans="1:2">
      <c r="A16441">
        <v>21720</v>
      </c>
      <c r="B16441" t="s">
        <v>27682</v>
      </c>
    </row>
    <row r="16442" spans="1:2">
      <c r="A16442">
        <v>21721</v>
      </c>
      <c r="B16442" t="s">
        <v>27683</v>
      </c>
    </row>
    <row r="16443" spans="1:2">
      <c r="A16443">
        <v>21722</v>
      </c>
      <c r="B16443" t="s">
        <v>27684</v>
      </c>
    </row>
    <row r="16444" spans="1:2">
      <c r="A16444">
        <v>21723</v>
      </c>
      <c r="B16444" t="s">
        <v>27685</v>
      </c>
    </row>
    <row r="16445" spans="1:2">
      <c r="A16445">
        <v>21724</v>
      </c>
      <c r="B16445" t="s">
        <v>27686</v>
      </c>
    </row>
    <row r="16446" spans="1:2">
      <c r="A16446">
        <v>21725</v>
      </c>
      <c r="B16446" t="s">
        <v>27687</v>
      </c>
    </row>
    <row r="16447" spans="1:2">
      <c r="A16447">
        <v>21726</v>
      </c>
      <c r="B16447" t="s">
        <v>27688</v>
      </c>
    </row>
    <row r="16448" spans="1:2">
      <c r="A16448">
        <v>21727</v>
      </c>
      <c r="B16448" t="s">
        <v>27689</v>
      </c>
    </row>
    <row r="16449" spans="1:2">
      <c r="A16449">
        <v>21728</v>
      </c>
      <c r="B16449" t="s">
        <v>27690</v>
      </c>
    </row>
    <row r="16450" spans="1:2">
      <c r="A16450">
        <v>21729</v>
      </c>
      <c r="B16450" t="s">
        <v>27691</v>
      </c>
    </row>
    <row r="16451" spans="1:2">
      <c r="A16451">
        <v>21730</v>
      </c>
      <c r="B16451" t="s">
        <v>27692</v>
      </c>
    </row>
    <row r="16452" spans="1:2">
      <c r="A16452">
        <v>21731</v>
      </c>
      <c r="B16452" t="s">
        <v>27693</v>
      </c>
    </row>
    <row r="16453" spans="1:2">
      <c r="A16453">
        <v>21732</v>
      </c>
      <c r="B16453" t="s">
        <v>27694</v>
      </c>
    </row>
    <row r="16454" spans="1:2">
      <c r="A16454">
        <v>21733</v>
      </c>
      <c r="B16454" t="s">
        <v>27695</v>
      </c>
    </row>
    <row r="16455" spans="1:2">
      <c r="A16455">
        <v>21734</v>
      </c>
      <c r="B16455" t="s">
        <v>27696</v>
      </c>
    </row>
    <row r="16456" spans="1:2">
      <c r="A16456">
        <v>21735</v>
      </c>
      <c r="B16456" t="s">
        <v>27697</v>
      </c>
    </row>
    <row r="16457" spans="1:2">
      <c r="A16457">
        <v>21736</v>
      </c>
      <c r="B16457" t="s">
        <v>27698</v>
      </c>
    </row>
    <row r="16458" spans="1:2">
      <c r="A16458">
        <v>21737</v>
      </c>
      <c r="B16458" t="s">
        <v>27699</v>
      </c>
    </row>
    <row r="16459" spans="1:2">
      <c r="A16459">
        <v>21738</v>
      </c>
      <c r="B16459" t="s">
        <v>27700</v>
      </c>
    </row>
    <row r="16460" spans="1:2">
      <c r="A16460">
        <v>21739</v>
      </c>
      <c r="B16460" t="s">
        <v>27701</v>
      </c>
    </row>
    <row r="16461" spans="1:2">
      <c r="A16461">
        <v>21740</v>
      </c>
      <c r="B16461" t="s">
        <v>27702</v>
      </c>
    </row>
    <row r="16462" spans="1:2">
      <c r="A16462">
        <v>21741</v>
      </c>
      <c r="B16462" t="s">
        <v>27703</v>
      </c>
    </row>
    <row r="16463" spans="1:2">
      <c r="A16463">
        <v>21742</v>
      </c>
      <c r="B16463" t="s">
        <v>27704</v>
      </c>
    </row>
    <row r="16464" spans="1:2">
      <c r="A16464">
        <v>21743</v>
      </c>
      <c r="B16464" t="s">
        <v>27705</v>
      </c>
    </row>
    <row r="16465" spans="1:2">
      <c r="A16465">
        <v>21744</v>
      </c>
      <c r="B16465" t="s">
        <v>27706</v>
      </c>
    </row>
    <row r="16466" spans="1:2">
      <c r="A16466">
        <v>21745</v>
      </c>
      <c r="B16466" t="s">
        <v>27707</v>
      </c>
    </row>
    <row r="16467" spans="1:2">
      <c r="A16467">
        <v>21746</v>
      </c>
      <c r="B16467" t="s">
        <v>27708</v>
      </c>
    </row>
    <row r="16468" spans="1:2">
      <c r="A16468">
        <v>21747</v>
      </c>
      <c r="B16468" t="s">
        <v>27709</v>
      </c>
    </row>
    <row r="16469" spans="1:2">
      <c r="A16469">
        <v>21748</v>
      </c>
      <c r="B16469" t="s">
        <v>27710</v>
      </c>
    </row>
    <row r="16470" spans="1:2">
      <c r="A16470">
        <v>21749</v>
      </c>
      <c r="B16470" t="s">
        <v>825</v>
      </c>
    </row>
    <row r="16471" spans="1:2">
      <c r="A16471">
        <v>21750</v>
      </c>
      <c r="B16471" t="s">
        <v>27711</v>
      </c>
    </row>
    <row r="16472" spans="1:2">
      <c r="A16472">
        <v>21751</v>
      </c>
      <c r="B16472" t="s">
        <v>27712</v>
      </c>
    </row>
    <row r="16473" spans="1:2">
      <c r="A16473">
        <v>21752</v>
      </c>
      <c r="B16473" t="s">
        <v>27713</v>
      </c>
    </row>
    <row r="16474" spans="1:2">
      <c r="A16474">
        <v>21753</v>
      </c>
      <c r="B16474" t="s">
        <v>27714</v>
      </c>
    </row>
    <row r="16475" spans="1:2">
      <c r="A16475">
        <v>21754</v>
      </c>
      <c r="B16475" t="s">
        <v>27715</v>
      </c>
    </row>
    <row r="16476" spans="1:2">
      <c r="A16476">
        <v>21755</v>
      </c>
      <c r="B16476" t="s">
        <v>27716</v>
      </c>
    </row>
    <row r="16477" spans="1:2">
      <c r="A16477">
        <v>21756</v>
      </c>
      <c r="B16477" t="s">
        <v>27717</v>
      </c>
    </row>
    <row r="16478" spans="1:2">
      <c r="A16478">
        <v>21757</v>
      </c>
      <c r="B16478" t="s">
        <v>27718</v>
      </c>
    </row>
    <row r="16479" spans="1:2">
      <c r="A16479">
        <v>21758</v>
      </c>
      <c r="B16479" t="s">
        <v>27719</v>
      </c>
    </row>
    <row r="16480" spans="1:2">
      <c r="A16480">
        <v>21759</v>
      </c>
      <c r="B16480" t="s">
        <v>27720</v>
      </c>
    </row>
    <row r="16481" spans="1:2">
      <c r="A16481">
        <v>21760</v>
      </c>
      <c r="B16481" t="s">
        <v>27721</v>
      </c>
    </row>
    <row r="16482" spans="1:2">
      <c r="A16482">
        <v>21761</v>
      </c>
      <c r="B16482" t="s">
        <v>27722</v>
      </c>
    </row>
    <row r="16483" spans="1:2">
      <c r="A16483">
        <v>21762</v>
      </c>
      <c r="B16483" t="s">
        <v>27723</v>
      </c>
    </row>
    <row r="16484" spans="1:2">
      <c r="A16484">
        <v>21763</v>
      </c>
      <c r="B16484" t="s">
        <v>27724</v>
      </c>
    </row>
    <row r="16485" spans="1:2">
      <c r="A16485">
        <v>21764</v>
      </c>
      <c r="B16485" t="s">
        <v>27725</v>
      </c>
    </row>
    <row r="16486" spans="1:2">
      <c r="A16486">
        <v>21765</v>
      </c>
      <c r="B16486" t="s">
        <v>27726</v>
      </c>
    </row>
    <row r="16487" spans="1:2">
      <c r="A16487">
        <v>21766</v>
      </c>
      <c r="B16487" t="s">
        <v>27727</v>
      </c>
    </row>
    <row r="16488" spans="1:2">
      <c r="A16488">
        <v>21767</v>
      </c>
      <c r="B16488" t="s">
        <v>27728</v>
      </c>
    </row>
    <row r="16489" spans="1:2">
      <c r="A16489">
        <v>21768</v>
      </c>
      <c r="B16489" t="s">
        <v>27729</v>
      </c>
    </row>
    <row r="16490" spans="1:2">
      <c r="A16490">
        <v>21769</v>
      </c>
      <c r="B16490" t="s">
        <v>27730</v>
      </c>
    </row>
    <row r="16491" spans="1:2">
      <c r="A16491">
        <v>21770</v>
      </c>
      <c r="B16491" t="s">
        <v>27731</v>
      </c>
    </row>
    <row r="16492" spans="1:2">
      <c r="A16492">
        <v>21771</v>
      </c>
      <c r="B16492" t="s">
        <v>27732</v>
      </c>
    </row>
    <row r="16493" spans="1:2">
      <c r="A16493">
        <v>21772</v>
      </c>
      <c r="B16493" t="s">
        <v>27733</v>
      </c>
    </row>
    <row r="16494" spans="1:2">
      <c r="A16494">
        <v>21773</v>
      </c>
      <c r="B16494" t="s">
        <v>27734</v>
      </c>
    </row>
    <row r="16495" spans="1:2">
      <c r="A16495">
        <v>21774</v>
      </c>
      <c r="B16495" t="s">
        <v>27735</v>
      </c>
    </row>
    <row r="16496" spans="1:2">
      <c r="A16496">
        <v>21775</v>
      </c>
      <c r="B16496" t="s">
        <v>27736</v>
      </c>
    </row>
    <row r="16497" spans="1:2">
      <c r="A16497">
        <v>21776</v>
      </c>
      <c r="B16497" t="s">
        <v>27737</v>
      </c>
    </row>
    <row r="16498" spans="1:2">
      <c r="A16498">
        <v>21777</v>
      </c>
      <c r="B16498" t="s">
        <v>27738</v>
      </c>
    </row>
    <row r="16499" spans="1:2">
      <c r="A16499">
        <v>21778</v>
      </c>
      <c r="B16499" t="s">
        <v>27739</v>
      </c>
    </row>
    <row r="16500" spans="1:2">
      <c r="A16500">
        <v>21779</v>
      </c>
      <c r="B16500" t="s">
        <v>27740</v>
      </c>
    </row>
    <row r="16501" spans="1:2">
      <c r="A16501">
        <v>21780</v>
      </c>
      <c r="B16501" t="s">
        <v>27741</v>
      </c>
    </row>
    <row r="16502" spans="1:2">
      <c r="A16502">
        <v>21781</v>
      </c>
      <c r="B16502" t="s">
        <v>27742</v>
      </c>
    </row>
    <row r="16503" spans="1:2">
      <c r="A16503">
        <v>21782</v>
      </c>
      <c r="B16503" t="s">
        <v>27743</v>
      </c>
    </row>
    <row r="16504" spans="1:2">
      <c r="A16504">
        <v>21783</v>
      </c>
      <c r="B16504" t="s">
        <v>27744</v>
      </c>
    </row>
    <row r="16505" spans="1:2">
      <c r="A16505">
        <v>21784</v>
      </c>
      <c r="B16505" t="s">
        <v>27745</v>
      </c>
    </row>
    <row r="16506" spans="1:2">
      <c r="A16506">
        <v>21785</v>
      </c>
      <c r="B16506" t="s">
        <v>27746</v>
      </c>
    </row>
    <row r="16507" spans="1:2">
      <c r="A16507">
        <v>21786</v>
      </c>
      <c r="B16507" t="s">
        <v>27747</v>
      </c>
    </row>
    <row r="16508" spans="1:2">
      <c r="A16508">
        <v>21787</v>
      </c>
      <c r="B16508" t="s">
        <v>27748</v>
      </c>
    </row>
    <row r="16509" spans="1:2">
      <c r="A16509">
        <v>21788</v>
      </c>
      <c r="B16509" t="s">
        <v>27749</v>
      </c>
    </row>
    <row r="16510" spans="1:2">
      <c r="A16510">
        <v>21789</v>
      </c>
      <c r="B16510" t="s">
        <v>27750</v>
      </c>
    </row>
    <row r="16511" spans="1:2">
      <c r="A16511">
        <v>21790</v>
      </c>
      <c r="B16511" t="s">
        <v>27751</v>
      </c>
    </row>
    <row r="16512" spans="1:2">
      <c r="A16512">
        <v>21791</v>
      </c>
      <c r="B16512" t="s">
        <v>27752</v>
      </c>
    </row>
    <row r="16513" spans="1:2">
      <c r="A16513">
        <v>21792</v>
      </c>
      <c r="B16513" t="s">
        <v>27753</v>
      </c>
    </row>
    <row r="16514" spans="1:2">
      <c r="A16514">
        <v>21793</v>
      </c>
      <c r="B16514" t="s">
        <v>27754</v>
      </c>
    </row>
    <row r="16515" spans="1:2">
      <c r="A16515">
        <v>21794</v>
      </c>
      <c r="B16515" t="s">
        <v>27755</v>
      </c>
    </row>
    <row r="16516" spans="1:2">
      <c r="A16516">
        <v>21795</v>
      </c>
      <c r="B16516" t="s">
        <v>27756</v>
      </c>
    </row>
    <row r="16517" spans="1:2">
      <c r="A16517">
        <v>21796</v>
      </c>
      <c r="B16517" t="s">
        <v>27757</v>
      </c>
    </row>
    <row r="16518" spans="1:2">
      <c r="A16518">
        <v>21797</v>
      </c>
      <c r="B16518" t="s">
        <v>27758</v>
      </c>
    </row>
    <row r="16519" spans="1:2">
      <c r="A16519">
        <v>21798</v>
      </c>
      <c r="B16519" t="s">
        <v>27759</v>
      </c>
    </row>
    <row r="16520" spans="1:2">
      <c r="A16520">
        <v>21799</v>
      </c>
      <c r="B16520" t="s">
        <v>27760</v>
      </c>
    </row>
    <row r="16521" spans="1:2">
      <c r="A16521">
        <v>21800</v>
      </c>
      <c r="B16521" t="s">
        <v>27761</v>
      </c>
    </row>
    <row r="16522" spans="1:2">
      <c r="A16522">
        <v>21801</v>
      </c>
      <c r="B16522" t="s">
        <v>27762</v>
      </c>
    </row>
    <row r="16523" spans="1:2">
      <c r="A16523">
        <v>21802</v>
      </c>
      <c r="B16523" t="s">
        <v>27763</v>
      </c>
    </row>
    <row r="16524" spans="1:2">
      <c r="A16524">
        <v>21803</v>
      </c>
      <c r="B16524" t="s">
        <v>27764</v>
      </c>
    </row>
    <row r="16525" spans="1:2">
      <c r="A16525">
        <v>21804</v>
      </c>
      <c r="B16525" t="s">
        <v>27765</v>
      </c>
    </row>
    <row r="16526" spans="1:2">
      <c r="A16526">
        <v>21805</v>
      </c>
      <c r="B16526" t="s">
        <v>27766</v>
      </c>
    </row>
    <row r="16527" spans="1:2">
      <c r="A16527">
        <v>21806</v>
      </c>
      <c r="B16527" t="s">
        <v>27767</v>
      </c>
    </row>
    <row r="16528" spans="1:2">
      <c r="A16528">
        <v>21807</v>
      </c>
      <c r="B16528" t="s">
        <v>27768</v>
      </c>
    </row>
    <row r="16529" spans="1:2">
      <c r="A16529">
        <v>21808</v>
      </c>
      <c r="B16529" t="s">
        <v>27769</v>
      </c>
    </row>
    <row r="16530" spans="1:2">
      <c r="A16530">
        <v>21809</v>
      </c>
      <c r="B16530" t="s">
        <v>27770</v>
      </c>
    </row>
    <row r="16531" spans="1:2">
      <c r="A16531">
        <v>21810</v>
      </c>
      <c r="B16531" t="s">
        <v>27771</v>
      </c>
    </row>
    <row r="16532" spans="1:2">
      <c r="A16532">
        <v>21811</v>
      </c>
      <c r="B16532" t="s">
        <v>27772</v>
      </c>
    </row>
    <row r="16533" spans="1:2">
      <c r="A16533">
        <v>21812</v>
      </c>
      <c r="B16533" t="s">
        <v>27773</v>
      </c>
    </row>
    <row r="16534" spans="1:2">
      <c r="A16534">
        <v>21813</v>
      </c>
      <c r="B16534" t="s">
        <v>27774</v>
      </c>
    </row>
    <row r="16535" spans="1:2">
      <c r="A16535">
        <v>21814</v>
      </c>
      <c r="B16535" t="s">
        <v>27775</v>
      </c>
    </row>
    <row r="16536" spans="1:2">
      <c r="A16536">
        <v>21815</v>
      </c>
      <c r="B16536" t="s">
        <v>27776</v>
      </c>
    </row>
    <row r="16537" spans="1:2">
      <c r="A16537">
        <v>21816</v>
      </c>
      <c r="B16537" t="s">
        <v>27777</v>
      </c>
    </row>
    <row r="16538" spans="1:2">
      <c r="A16538">
        <v>21817</v>
      </c>
      <c r="B16538" t="s">
        <v>27778</v>
      </c>
    </row>
    <row r="16539" spans="1:2">
      <c r="A16539">
        <v>21818</v>
      </c>
      <c r="B16539" t="s">
        <v>27779</v>
      </c>
    </row>
    <row r="16540" spans="1:2">
      <c r="A16540">
        <v>21819</v>
      </c>
      <c r="B16540" t="s">
        <v>27780</v>
      </c>
    </row>
    <row r="16541" spans="1:2">
      <c r="A16541">
        <v>21820</v>
      </c>
      <c r="B16541" t="s">
        <v>27781</v>
      </c>
    </row>
    <row r="16542" spans="1:2">
      <c r="A16542">
        <v>21821</v>
      </c>
      <c r="B16542" t="s">
        <v>27782</v>
      </c>
    </row>
    <row r="16543" spans="1:2">
      <c r="A16543">
        <v>21822</v>
      </c>
      <c r="B16543">
        <v>1313</v>
      </c>
    </row>
    <row r="16544" spans="1:2">
      <c r="A16544">
        <v>21823</v>
      </c>
      <c r="B16544" t="s">
        <v>27783</v>
      </c>
    </row>
    <row r="16545" spans="1:2">
      <c r="A16545">
        <v>21824</v>
      </c>
      <c r="B16545" t="s">
        <v>27784</v>
      </c>
    </row>
    <row r="16546" spans="1:2">
      <c r="A16546">
        <v>21825</v>
      </c>
      <c r="B16546" t="s">
        <v>977</v>
      </c>
    </row>
    <row r="16547" spans="1:2">
      <c r="A16547">
        <v>21826</v>
      </c>
      <c r="B16547" t="s">
        <v>27785</v>
      </c>
    </row>
    <row r="16548" spans="1:2">
      <c r="A16548">
        <v>21827</v>
      </c>
      <c r="B16548" t="s">
        <v>27786</v>
      </c>
    </row>
    <row r="16549" spans="1:2">
      <c r="A16549">
        <v>21828</v>
      </c>
      <c r="B16549" t="s">
        <v>27787</v>
      </c>
    </row>
    <row r="16550" spans="1:2">
      <c r="A16550">
        <v>21829</v>
      </c>
      <c r="B16550" t="s">
        <v>27788</v>
      </c>
    </row>
    <row r="16551" spans="1:2">
      <c r="A16551">
        <v>21830</v>
      </c>
      <c r="B16551" t="s">
        <v>27789</v>
      </c>
    </row>
    <row r="16552" spans="1:2">
      <c r="A16552">
        <v>21831</v>
      </c>
      <c r="B16552" t="s">
        <v>27790</v>
      </c>
    </row>
    <row r="16553" spans="1:2">
      <c r="A16553">
        <v>21832</v>
      </c>
      <c r="B16553" t="s">
        <v>27791</v>
      </c>
    </row>
    <row r="16554" spans="1:2">
      <c r="A16554">
        <v>21833</v>
      </c>
      <c r="B16554" t="s">
        <v>27792</v>
      </c>
    </row>
    <row r="16555" spans="1:2">
      <c r="A16555">
        <v>21834</v>
      </c>
      <c r="B16555" t="s">
        <v>27793</v>
      </c>
    </row>
    <row r="16556" spans="1:2">
      <c r="A16556">
        <v>21835</v>
      </c>
      <c r="B16556" t="s">
        <v>27794</v>
      </c>
    </row>
    <row r="16557" spans="1:2">
      <c r="A16557">
        <v>21836</v>
      </c>
      <c r="B16557">
        <v>950</v>
      </c>
    </row>
    <row r="16558" spans="1:2">
      <c r="A16558">
        <v>21837</v>
      </c>
      <c r="B16558" t="s">
        <v>27795</v>
      </c>
    </row>
    <row r="16559" spans="1:2">
      <c r="A16559">
        <v>21838</v>
      </c>
      <c r="B16559" t="s">
        <v>27796</v>
      </c>
    </row>
    <row r="16560" spans="1:2">
      <c r="A16560">
        <v>21839</v>
      </c>
      <c r="B16560" t="s">
        <v>27797</v>
      </c>
    </row>
    <row r="16561" spans="1:2">
      <c r="A16561">
        <v>21840</v>
      </c>
      <c r="B16561" t="s">
        <v>27798</v>
      </c>
    </row>
    <row r="16562" spans="1:2">
      <c r="A16562">
        <v>21841</v>
      </c>
      <c r="B16562" t="s">
        <v>27799</v>
      </c>
    </row>
    <row r="16563" spans="1:2">
      <c r="A16563">
        <v>21842</v>
      </c>
      <c r="B16563" t="s">
        <v>27800</v>
      </c>
    </row>
    <row r="16564" spans="1:2">
      <c r="A16564">
        <v>21843</v>
      </c>
      <c r="B16564" t="s">
        <v>27801</v>
      </c>
    </row>
    <row r="16565" spans="1:2">
      <c r="A16565">
        <v>21844</v>
      </c>
      <c r="B16565">
        <v>1637</v>
      </c>
    </row>
    <row r="16566" spans="1:2">
      <c r="A16566">
        <v>21845</v>
      </c>
      <c r="B16566" t="s">
        <v>27802</v>
      </c>
    </row>
    <row r="16567" spans="1:2">
      <c r="A16567">
        <v>21846</v>
      </c>
      <c r="B16567" t="s">
        <v>27803</v>
      </c>
    </row>
    <row r="16568" spans="1:2">
      <c r="A16568">
        <v>21847</v>
      </c>
      <c r="B16568" t="s">
        <v>27804</v>
      </c>
    </row>
    <row r="16569" spans="1:2">
      <c r="A16569">
        <v>21848</v>
      </c>
      <c r="B16569" t="s">
        <v>27805</v>
      </c>
    </row>
    <row r="16570" spans="1:2">
      <c r="A16570">
        <v>21849</v>
      </c>
      <c r="B16570" t="s">
        <v>27806</v>
      </c>
    </row>
    <row r="16571" spans="1:2">
      <c r="A16571">
        <v>21850</v>
      </c>
      <c r="B16571" t="s">
        <v>27807</v>
      </c>
    </row>
    <row r="16572" spans="1:2">
      <c r="A16572">
        <v>21851</v>
      </c>
      <c r="B16572" t="s">
        <v>27808</v>
      </c>
    </row>
    <row r="16573" spans="1:2">
      <c r="A16573">
        <v>21852</v>
      </c>
      <c r="B16573" t="s">
        <v>27809</v>
      </c>
    </row>
    <row r="16574" spans="1:2">
      <c r="A16574">
        <v>21853</v>
      </c>
      <c r="B16574" t="s">
        <v>27810</v>
      </c>
    </row>
    <row r="16575" spans="1:2">
      <c r="A16575">
        <v>21854</v>
      </c>
      <c r="B16575">
        <v>706</v>
      </c>
    </row>
    <row r="16576" spans="1:2">
      <c r="A16576">
        <v>21855</v>
      </c>
      <c r="B16576" t="s">
        <v>27811</v>
      </c>
    </row>
    <row r="16577" spans="1:2">
      <c r="A16577">
        <v>21856</v>
      </c>
      <c r="B16577" t="s">
        <v>27812</v>
      </c>
    </row>
    <row r="16578" spans="1:2">
      <c r="A16578">
        <v>21857</v>
      </c>
      <c r="B16578" t="s">
        <v>27813</v>
      </c>
    </row>
    <row r="16579" spans="1:2">
      <c r="A16579">
        <v>21858</v>
      </c>
      <c r="B16579" t="s">
        <v>27814</v>
      </c>
    </row>
    <row r="16580" spans="1:2">
      <c r="A16580">
        <v>21859</v>
      </c>
      <c r="B16580" t="s">
        <v>27815</v>
      </c>
    </row>
    <row r="16581" spans="1:2">
      <c r="A16581">
        <v>21860</v>
      </c>
      <c r="B16581" t="s">
        <v>27816</v>
      </c>
    </row>
    <row r="16582" spans="1:2">
      <c r="A16582">
        <v>21861</v>
      </c>
      <c r="B16582" t="s">
        <v>27817</v>
      </c>
    </row>
    <row r="16583" spans="1:2">
      <c r="A16583">
        <v>21862</v>
      </c>
      <c r="B16583" t="s">
        <v>27818</v>
      </c>
    </row>
    <row r="16584" spans="1:2">
      <c r="A16584">
        <v>21863</v>
      </c>
      <c r="B16584" t="s">
        <v>27819</v>
      </c>
    </row>
    <row r="16585" spans="1:2">
      <c r="A16585">
        <v>21864</v>
      </c>
      <c r="B16585" t="s">
        <v>27820</v>
      </c>
    </row>
    <row r="16586" spans="1:2">
      <c r="A16586">
        <v>21865</v>
      </c>
      <c r="B16586" t="s">
        <v>27821</v>
      </c>
    </row>
    <row r="16587" spans="1:2">
      <c r="A16587">
        <v>21866</v>
      </c>
      <c r="B16587" t="s">
        <v>27822</v>
      </c>
    </row>
    <row r="16588" spans="1:2">
      <c r="A16588">
        <v>21867</v>
      </c>
      <c r="B16588" t="s">
        <v>27823</v>
      </c>
    </row>
    <row r="16589" spans="1:2">
      <c r="A16589">
        <v>21868</v>
      </c>
      <c r="B16589" t="s">
        <v>27824</v>
      </c>
    </row>
    <row r="16590" spans="1:2">
      <c r="A16590">
        <v>21869</v>
      </c>
      <c r="B16590" t="s">
        <v>27825</v>
      </c>
    </row>
    <row r="16591" spans="1:2">
      <c r="A16591">
        <v>21870</v>
      </c>
      <c r="B16591" t="s">
        <v>27826</v>
      </c>
    </row>
    <row r="16592" spans="1:2">
      <c r="A16592">
        <v>21871</v>
      </c>
      <c r="B16592" t="s">
        <v>27827</v>
      </c>
    </row>
    <row r="16593" spans="1:2">
      <c r="A16593">
        <v>21872</v>
      </c>
      <c r="B16593" t="s">
        <v>27828</v>
      </c>
    </row>
    <row r="16594" spans="1:2">
      <c r="A16594">
        <v>21873</v>
      </c>
      <c r="B16594" t="s">
        <v>27829</v>
      </c>
    </row>
    <row r="16595" spans="1:2">
      <c r="A16595">
        <v>21874</v>
      </c>
      <c r="B16595">
        <v>8551</v>
      </c>
    </row>
    <row r="16596" spans="1:2">
      <c r="A16596">
        <v>21875</v>
      </c>
      <c r="B16596" t="s">
        <v>27830</v>
      </c>
    </row>
    <row r="16597" spans="1:2">
      <c r="A16597">
        <v>21876</v>
      </c>
      <c r="B16597">
        <v>6519</v>
      </c>
    </row>
    <row r="16598" spans="1:2">
      <c r="A16598">
        <v>21877</v>
      </c>
      <c r="B16598" t="s">
        <v>27831</v>
      </c>
    </row>
    <row r="16599" spans="1:2">
      <c r="A16599">
        <v>21878</v>
      </c>
      <c r="B16599" t="s">
        <v>27832</v>
      </c>
    </row>
    <row r="16600" spans="1:2">
      <c r="A16600">
        <v>21879</v>
      </c>
      <c r="B16600" t="s">
        <v>27833</v>
      </c>
    </row>
    <row r="16601" spans="1:2">
      <c r="A16601">
        <v>21880</v>
      </c>
      <c r="B16601" t="s">
        <v>27834</v>
      </c>
    </row>
    <row r="16602" spans="1:2">
      <c r="A16602">
        <v>21881</v>
      </c>
      <c r="B16602" t="s">
        <v>27835</v>
      </c>
    </row>
    <row r="16603" spans="1:2">
      <c r="A16603">
        <v>21882</v>
      </c>
      <c r="B16603" t="s">
        <v>27836</v>
      </c>
    </row>
    <row r="16604" spans="1:2">
      <c r="A16604">
        <v>21883</v>
      </c>
      <c r="B16604" t="s">
        <v>27837</v>
      </c>
    </row>
    <row r="16605" spans="1:2">
      <c r="A16605">
        <v>21884</v>
      </c>
      <c r="B16605" t="s">
        <v>27838</v>
      </c>
    </row>
    <row r="16606" spans="1:2">
      <c r="A16606">
        <v>21885</v>
      </c>
      <c r="B16606" t="s">
        <v>27839</v>
      </c>
    </row>
    <row r="16607" spans="1:2">
      <c r="A16607">
        <v>21886</v>
      </c>
      <c r="B16607" t="s">
        <v>27840</v>
      </c>
    </row>
    <row r="16608" spans="1:2">
      <c r="A16608">
        <v>21887</v>
      </c>
      <c r="B16608">
        <v>738</v>
      </c>
    </row>
    <row r="16609" spans="1:2">
      <c r="A16609">
        <v>21888</v>
      </c>
      <c r="B16609">
        <v>1336</v>
      </c>
    </row>
    <row r="16610" spans="1:2">
      <c r="A16610">
        <v>21889</v>
      </c>
      <c r="B16610" t="s">
        <v>27841</v>
      </c>
    </row>
    <row r="16611" spans="1:2">
      <c r="A16611">
        <v>21890</v>
      </c>
      <c r="B16611" t="s">
        <v>27842</v>
      </c>
    </row>
    <row r="16612" spans="1:2">
      <c r="A16612">
        <v>21891</v>
      </c>
      <c r="B16612" t="s">
        <v>27843</v>
      </c>
    </row>
    <row r="16613" spans="1:2">
      <c r="A16613">
        <v>21892</v>
      </c>
      <c r="B16613">
        <v>6155</v>
      </c>
    </row>
    <row r="16614" spans="1:2">
      <c r="A16614">
        <v>21893</v>
      </c>
      <c r="B16614" t="s">
        <v>27844</v>
      </c>
    </row>
    <row r="16615" spans="1:2">
      <c r="A16615">
        <v>21894</v>
      </c>
      <c r="B16615">
        <v>2203</v>
      </c>
    </row>
    <row r="16616" spans="1:2">
      <c r="A16616">
        <v>21895</v>
      </c>
      <c r="B16616" t="s">
        <v>27845</v>
      </c>
    </row>
    <row r="16617" spans="1:2">
      <c r="A16617">
        <v>21896</v>
      </c>
      <c r="B16617" t="s">
        <v>27846</v>
      </c>
    </row>
    <row r="16618" spans="1:2">
      <c r="A16618">
        <v>21897</v>
      </c>
      <c r="B16618" t="s">
        <v>27847</v>
      </c>
    </row>
    <row r="16619" spans="1:2">
      <c r="A16619">
        <v>21898</v>
      </c>
      <c r="B16619" t="s">
        <v>27848</v>
      </c>
    </row>
    <row r="16620" spans="1:2">
      <c r="A16620">
        <v>21899</v>
      </c>
      <c r="B16620">
        <v>1549</v>
      </c>
    </row>
    <row r="16621" spans="1:2">
      <c r="A16621">
        <v>21900</v>
      </c>
      <c r="B16621" t="s">
        <v>27849</v>
      </c>
    </row>
    <row r="16622" spans="1:2">
      <c r="A16622">
        <v>21901</v>
      </c>
      <c r="B16622" t="s">
        <v>27850</v>
      </c>
    </row>
    <row r="16623" spans="1:2">
      <c r="A16623">
        <v>21902</v>
      </c>
      <c r="B16623" t="s">
        <v>27851</v>
      </c>
    </row>
    <row r="16624" spans="1:2">
      <c r="A16624">
        <v>21903</v>
      </c>
      <c r="B16624">
        <v>1617</v>
      </c>
    </row>
    <row r="16625" spans="1:2">
      <c r="A16625">
        <v>21904</v>
      </c>
      <c r="B16625" t="s">
        <v>27852</v>
      </c>
    </row>
    <row r="16626" spans="1:2">
      <c r="A16626">
        <v>21905</v>
      </c>
      <c r="B16626" t="s">
        <v>27853</v>
      </c>
    </row>
    <row r="16627" spans="1:2">
      <c r="A16627">
        <v>21906</v>
      </c>
      <c r="B16627" t="s">
        <v>27854</v>
      </c>
    </row>
    <row r="16628" spans="1:2">
      <c r="A16628">
        <v>21907</v>
      </c>
      <c r="B16628" t="s">
        <v>27855</v>
      </c>
    </row>
    <row r="16629" spans="1:2">
      <c r="A16629">
        <v>21908</v>
      </c>
      <c r="B16629" t="s">
        <v>27856</v>
      </c>
    </row>
    <row r="16630" spans="1:2">
      <c r="A16630">
        <v>21909</v>
      </c>
      <c r="B16630" t="s">
        <v>27857</v>
      </c>
    </row>
    <row r="16631" spans="1:2">
      <c r="A16631">
        <v>21910</v>
      </c>
      <c r="B16631" t="s">
        <v>27858</v>
      </c>
    </row>
    <row r="16632" spans="1:2">
      <c r="A16632">
        <v>21911</v>
      </c>
      <c r="B16632" t="s">
        <v>472</v>
      </c>
    </row>
    <row r="16633" spans="1:2">
      <c r="A16633">
        <v>21912</v>
      </c>
      <c r="B16633" t="s">
        <v>27859</v>
      </c>
    </row>
    <row r="16634" spans="1:2">
      <c r="A16634">
        <v>21913</v>
      </c>
      <c r="B16634" t="s">
        <v>27860</v>
      </c>
    </row>
    <row r="16635" spans="1:2">
      <c r="A16635">
        <v>21914</v>
      </c>
      <c r="B16635" t="s">
        <v>27861</v>
      </c>
    </row>
    <row r="16636" spans="1:2">
      <c r="A16636">
        <v>21915</v>
      </c>
      <c r="B16636" t="s">
        <v>27862</v>
      </c>
    </row>
    <row r="16637" spans="1:2">
      <c r="A16637">
        <v>21916</v>
      </c>
      <c r="B16637" t="s">
        <v>27863</v>
      </c>
    </row>
    <row r="16638" spans="1:2">
      <c r="A16638">
        <v>21917</v>
      </c>
      <c r="B16638" t="s">
        <v>27864</v>
      </c>
    </row>
    <row r="16639" spans="1:2">
      <c r="A16639">
        <v>21918</v>
      </c>
      <c r="B16639" t="s">
        <v>27865</v>
      </c>
    </row>
    <row r="16640" spans="1:2">
      <c r="A16640">
        <v>21919</v>
      </c>
      <c r="B16640" t="s">
        <v>27866</v>
      </c>
    </row>
    <row r="16641" spans="1:2">
      <c r="A16641">
        <v>21920</v>
      </c>
      <c r="B16641" t="s">
        <v>27867</v>
      </c>
    </row>
    <row r="16642" spans="1:2">
      <c r="A16642">
        <v>21921</v>
      </c>
      <c r="B16642" t="s">
        <v>27868</v>
      </c>
    </row>
    <row r="16643" spans="1:2">
      <c r="A16643">
        <v>21922</v>
      </c>
      <c r="B16643" t="s">
        <v>27869</v>
      </c>
    </row>
    <row r="16644" spans="1:2">
      <c r="A16644">
        <v>21923</v>
      </c>
      <c r="B16644" t="s">
        <v>27870</v>
      </c>
    </row>
    <row r="16645" spans="1:2">
      <c r="A16645">
        <v>21924</v>
      </c>
      <c r="B16645" t="s">
        <v>27871</v>
      </c>
    </row>
    <row r="16646" spans="1:2">
      <c r="A16646">
        <v>21925</v>
      </c>
      <c r="B16646" t="s">
        <v>27872</v>
      </c>
    </row>
    <row r="16647" spans="1:2">
      <c r="A16647">
        <v>21926</v>
      </c>
      <c r="B16647">
        <v>819</v>
      </c>
    </row>
    <row r="16648" spans="1:2">
      <c r="A16648">
        <v>21927</v>
      </c>
      <c r="B16648" t="s">
        <v>27873</v>
      </c>
    </row>
    <row r="16649" spans="1:2">
      <c r="A16649">
        <v>21928</v>
      </c>
      <c r="B16649" t="s">
        <v>27874</v>
      </c>
    </row>
    <row r="16650" spans="1:2">
      <c r="A16650">
        <v>21929</v>
      </c>
      <c r="B16650" t="s">
        <v>27875</v>
      </c>
    </row>
    <row r="16651" spans="1:2">
      <c r="A16651">
        <v>21930</v>
      </c>
      <c r="B16651" t="s">
        <v>27876</v>
      </c>
    </row>
    <row r="16652" spans="1:2">
      <c r="A16652">
        <v>21931</v>
      </c>
      <c r="B16652" t="s">
        <v>27877</v>
      </c>
    </row>
    <row r="16653" spans="1:2">
      <c r="A16653">
        <v>21932</v>
      </c>
      <c r="B16653" t="s">
        <v>27878</v>
      </c>
    </row>
    <row r="16654" spans="1:2">
      <c r="A16654">
        <v>21933</v>
      </c>
      <c r="B16654" t="s">
        <v>27879</v>
      </c>
    </row>
    <row r="16655" spans="1:2">
      <c r="A16655">
        <v>21934</v>
      </c>
      <c r="B16655" t="s">
        <v>27880</v>
      </c>
    </row>
    <row r="16656" spans="1:2">
      <c r="A16656">
        <v>21935</v>
      </c>
      <c r="B16656" t="s">
        <v>27881</v>
      </c>
    </row>
    <row r="16657" spans="1:2">
      <c r="A16657">
        <v>21936</v>
      </c>
      <c r="B16657" t="s">
        <v>27882</v>
      </c>
    </row>
    <row r="16658" spans="1:2">
      <c r="A16658">
        <v>21937</v>
      </c>
      <c r="B16658" t="s">
        <v>27883</v>
      </c>
    </row>
    <row r="16659" spans="1:2">
      <c r="A16659">
        <v>21938</v>
      </c>
      <c r="B16659" t="s">
        <v>27884</v>
      </c>
    </row>
    <row r="16660" spans="1:2">
      <c r="A16660">
        <v>21939</v>
      </c>
      <c r="B16660" t="s">
        <v>27885</v>
      </c>
    </row>
    <row r="16661" spans="1:2">
      <c r="A16661">
        <v>21940</v>
      </c>
      <c r="B16661" t="s">
        <v>27886</v>
      </c>
    </row>
    <row r="16662" spans="1:2">
      <c r="A16662">
        <v>21941</v>
      </c>
      <c r="B16662">
        <v>1711</v>
      </c>
    </row>
    <row r="16663" spans="1:2">
      <c r="A16663">
        <v>21942</v>
      </c>
      <c r="B16663" t="s">
        <v>27887</v>
      </c>
    </row>
    <row r="16664" spans="1:2">
      <c r="A16664">
        <v>21943</v>
      </c>
      <c r="B16664" t="s">
        <v>27888</v>
      </c>
    </row>
    <row r="16665" spans="1:2">
      <c r="A16665">
        <v>21944</v>
      </c>
      <c r="B16665" t="s">
        <v>27889</v>
      </c>
    </row>
    <row r="16666" spans="1:2">
      <c r="A16666">
        <v>21945</v>
      </c>
      <c r="B16666" t="s">
        <v>27890</v>
      </c>
    </row>
    <row r="16667" spans="1:2">
      <c r="A16667">
        <v>21946</v>
      </c>
      <c r="B16667" t="s">
        <v>27891</v>
      </c>
    </row>
    <row r="16668" spans="1:2">
      <c r="A16668">
        <v>21947</v>
      </c>
      <c r="B16668" t="s">
        <v>27892</v>
      </c>
    </row>
    <row r="16669" spans="1:2">
      <c r="A16669">
        <v>21948</v>
      </c>
      <c r="B16669" t="s">
        <v>27893</v>
      </c>
    </row>
    <row r="16670" spans="1:2">
      <c r="A16670">
        <v>21949</v>
      </c>
      <c r="B16670" t="s">
        <v>27894</v>
      </c>
    </row>
    <row r="16671" spans="1:2">
      <c r="A16671">
        <v>21950</v>
      </c>
      <c r="B16671" t="s">
        <v>27895</v>
      </c>
    </row>
    <row r="16672" spans="1:2">
      <c r="A16672">
        <v>21951</v>
      </c>
      <c r="B16672" t="s">
        <v>27896</v>
      </c>
    </row>
    <row r="16673" spans="1:2">
      <c r="A16673">
        <v>21952</v>
      </c>
      <c r="B16673">
        <v>905</v>
      </c>
    </row>
    <row r="16674" spans="1:2">
      <c r="A16674">
        <v>21953</v>
      </c>
      <c r="B16674">
        <v>1353</v>
      </c>
    </row>
    <row r="16675" spans="1:2">
      <c r="A16675">
        <v>21954</v>
      </c>
      <c r="B16675" t="s">
        <v>380</v>
      </c>
    </row>
    <row r="16676" spans="1:2">
      <c r="A16676">
        <v>21955</v>
      </c>
      <c r="B16676" t="s">
        <v>27897</v>
      </c>
    </row>
    <row r="16677" spans="1:2">
      <c r="A16677">
        <v>21956</v>
      </c>
      <c r="B16677" t="s">
        <v>27898</v>
      </c>
    </row>
    <row r="16678" spans="1:2">
      <c r="A16678">
        <v>21957</v>
      </c>
      <c r="B16678" t="s">
        <v>27899</v>
      </c>
    </row>
    <row r="16679" spans="1:2">
      <c r="A16679">
        <v>21958</v>
      </c>
      <c r="B16679" t="s">
        <v>27900</v>
      </c>
    </row>
    <row r="16680" spans="1:2">
      <c r="A16680">
        <v>21959</v>
      </c>
      <c r="B16680" t="s">
        <v>174</v>
      </c>
    </row>
    <row r="16681" spans="1:2">
      <c r="A16681">
        <v>21960</v>
      </c>
      <c r="B16681" t="s">
        <v>27901</v>
      </c>
    </row>
    <row r="16682" spans="1:2">
      <c r="A16682">
        <v>21961</v>
      </c>
      <c r="B16682" t="s">
        <v>699</v>
      </c>
    </row>
    <row r="16683" spans="1:2">
      <c r="A16683">
        <v>21962</v>
      </c>
      <c r="B16683" t="s">
        <v>27902</v>
      </c>
    </row>
    <row r="16684" spans="1:2">
      <c r="A16684">
        <v>21963</v>
      </c>
      <c r="B16684">
        <v>1612</v>
      </c>
    </row>
    <row r="16685" spans="1:2">
      <c r="A16685">
        <v>21964</v>
      </c>
      <c r="B16685" t="s">
        <v>27903</v>
      </c>
    </row>
    <row r="16686" spans="1:2">
      <c r="A16686">
        <v>21965</v>
      </c>
      <c r="B16686" t="s">
        <v>27904</v>
      </c>
    </row>
    <row r="16687" spans="1:2">
      <c r="A16687">
        <v>21966</v>
      </c>
      <c r="B16687" t="s">
        <v>27905</v>
      </c>
    </row>
    <row r="16688" spans="1:2">
      <c r="A16688">
        <v>21967</v>
      </c>
      <c r="B16688" t="s">
        <v>27906</v>
      </c>
    </row>
    <row r="16689" spans="1:2">
      <c r="A16689">
        <v>21968</v>
      </c>
      <c r="B16689" t="s">
        <v>27907</v>
      </c>
    </row>
    <row r="16690" spans="1:2">
      <c r="A16690">
        <v>21969</v>
      </c>
      <c r="B16690" t="s">
        <v>27908</v>
      </c>
    </row>
    <row r="16691" spans="1:2">
      <c r="A16691">
        <v>21970</v>
      </c>
      <c r="B16691" t="s">
        <v>27909</v>
      </c>
    </row>
    <row r="16692" spans="1:2">
      <c r="A16692">
        <v>21971</v>
      </c>
      <c r="B16692">
        <v>1347</v>
      </c>
    </row>
    <row r="16693" spans="1:2">
      <c r="A16693">
        <v>21972</v>
      </c>
      <c r="B16693" t="s">
        <v>27910</v>
      </c>
    </row>
    <row r="16694" spans="1:2">
      <c r="A16694">
        <v>21973</v>
      </c>
      <c r="B16694" t="s">
        <v>27911</v>
      </c>
    </row>
    <row r="16695" spans="1:2">
      <c r="A16695">
        <v>21974</v>
      </c>
      <c r="B16695" t="s">
        <v>27912</v>
      </c>
    </row>
    <row r="16696" spans="1:2">
      <c r="A16696">
        <v>21975</v>
      </c>
      <c r="B16696" t="s">
        <v>27913</v>
      </c>
    </row>
    <row r="16697" spans="1:2">
      <c r="A16697">
        <v>21976</v>
      </c>
      <c r="B16697" t="s">
        <v>27914</v>
      </c>
    </row>
    <row r="16698" spans="1:2">
      <c r="A16698">
        <v>21977</v>
      </c>
      <c r="B16698" t="s">
        <v>27915</v>
      </c>
    </row>
    <row r="16699" spans="1:2">
      <c r="A16699">
        <v>21978</v>
      </c>
      <c r="B16699" t="s">
        <v>27916</v>
      </c>
    </row>
    <row r="16700" spans="1:2">
      <c r="A16700">
        <v>21979</v>
      </c>
      <c r="B16700">
        <v>26</v>
      </c>
    </row>
    <row r="16701" spans="1:2">
      <c r="A16701">
        <v>21980</v>
      </c>
      <c r="B16701" t="s">
        <v>27917</v>
      </c>
    </row>
    <row r="16702" spans="1:2">
      <c r="A16702">
        <v>21981</v>
      </c>
      <c r="B16702" t="s">
        <v>27918</v>
      </c>
    </row>
    <row r="16703" spans="1:2">
      <c r="A16703">
        <v>21982</v>
      </c>
      <c r="B16703">
        <v>749</v>
      </c>
    </row>
    <row r="16704" spans="1:2">
      <c r="A16704">
        <v>21983</v>
      </c>
      <c r="B16704" t="s">
        <v>27919</v>
      </c>
    </row>
    <row r="16705" spans="1:2">
      <c r="A16705">
        <v>21984</v>
      </c>
      <c r="B16705" t="s">
        <v>27920</v>
      </c>
    </row>
    <row r="16706" spans="1:2">
      <c r="A16706">
        <v>21985</v>
      </c>
      <c r="B16706" t="s">
        <v>27921</v>
      </c>
    </row>
    <row r="16707" spans="1:2">
      <c r="A16707">
        <v>21986</v>
      </c>
      <c r="B16707" t="s">
        <v>27922</v>
      </c>
    </row>
    <row r="16708" spans="1:2">
      <c r="A16708">
        <v>21987</v>
      </c>
      <c r="B16708" t="s">
        <v>27923</v>
      </c>
    </row>
    <row r="16709" spans="1:2">
      <c r="A16709">
        <v>21988</v>
      </c>
      <c r="B16709" t="s">
        <v>27924</v>
      </c>
    </row>
    <row r="16710" spans="1:2">
      <c r="A16710">
        <v>21989</v>
      </c>
      <c r="B16710" t="s">
        <v>27925</v>
      </c>
    </row>
    <row r="16711" spans="1:2">
      <c r="A16711">
        <v>21990</v>
      </c>
      <c r="B16711" t="s">
        <v>27926</v>
      </c>
    </row>
    <row r="16712" spans="1:2">
      <c r="A16712">
        <v>21991</v>
      </c>
      <c r="B16712" t="s">
        <v>27927</v>
      </c>
    </row>
    <row r="16713" spans="1:2">
      <c r="A16713">
        <v>21992</v>
      </c>
      <c r="B16713" t="s">
        <v>27928</v>
      </c>
    </row>
    <row r="16714" spans="1:2">
      <c r="A16714">
        <v>21993</v>
      </c>
      <c r="B16714" t="s">
        <v>27929</v>
      </c>
    </row>
    <row r="16715" spans="1:2">
      <c r="A16715">
        <v>21994</v>
      </c>
      <c r="B16715" t="s">
        <v>27930</v>
      </c>
    </row>
    <row r="16716" spans="1:2">
      <c r="A16716">
        <v>21995</v>
      </c>
      <c r="B16716" t="s">
        <v>27931</v>
      </c>
    </row>
    <row r="16717" spans="1:2">
      <c r="A16717">
        <v>21996</v>
      </c>
      <c r="B16717" t="s">
        <v>27932</v>
      </c>
    </row>
    <row r="16718" spans="1:2">
      <c r="A16718">
        <v>21997</v>
      </c>
      <c r="B16718" t="s">
        <v>27933</v>
      </c>
    </row>
    <row r="16719" spans="1:2">
      <c r="A16719">
        <v>21998</v>
      </c>
      <c r="B16719" t="s">
        <v>27934</v>
      </c>
    </row>
    <row r="16720" spans="1:2">
      <c r="A16720">
        <v>21999</v>
      </c>
      <c r="B16720" t="s">
        <v>27935</v>
      </c>
    </row>
    <row r="16721" spans="1:2">
      <c r="A16721">
        <v>22000</v>
      </c>
      <c r="B16721" t="s">
        <v>27936</v>
      </c>
    </row>
    <row r="16722" spans="1:2">
      <c r="A16722">
        <v>22001</v>
      </c>
      <c r="B16722">
        <v>4929</v>
      </c>
    </row>
    <row r="16723" spans="1:2">
      <c r="A16723">
        <v>22002</v>
      </c>
      <c r="B16723" t="s">
        <v>27937</v>
      </c>
    </row>
    <row r="16724" spans="1:2">
      <c r="A16724">
        <v>22003</v>
      </c>
      <c r="B16724" t="s">
        <v>27938</v>
      </c>
    </row>
    <row r="16725" spans="1:2">
      <c r="A16725">
        <v>22004</v>
      </c>
      <c r="B16725" t="s">
        <v>27939</v>
      </c>
    </row>
    <row r="16726" spans="1:2">
      <c r="A16726">
        <v>22005</v>
      </c>
      <c r="B16726" t="s">
        <v>27940</v>
      </c>
    </row>
    <row r="16727" spans="1:2">
      <c r="A16727">
        <v>22006</v>
      </c>
      <c r="B16727" t="s">
        <v>27941</v>
      </c>
    </row>
    <row r="16728" spans="1:2">
      <c r="A16728">
        <v>22007</v>
      </c>
      <c r="B16728" t="s">
        <v>27942</v>
      </c>
    </row>
    <row r="16729" spans="1:2">
      <c r="A16729">
        <v>22008</v>
      </c>
      <c r="B16729" t="s">
        <v>27943</v>
      </c>
    </row>
    <row r="16730" spans="1:2">
      <c r="A16730">
        <v>22009</v>
      </c>
      <c r="B16730">
        <v>1644</v>
      </c>
    </row>
    <row r="16731" spans="1:2">
      <c r="A16731">
        <v>22010</v>
      </c>
      <c r="B16731" t="s">
        <v>27944</v>
      </c>
    </row>
    <row r="16732" spans="1:2">
      <c r="A16732">
        <v>22011</v>
      </c>
      <c r="B16732" t="s">
        <v>27945</v>
      </c>
    </row>
    <row r="16733" spans="1:2">
      <c r="A16733">
        <v>22012</v>
      </c>
      <c r="B16733" t="s">
        <v>27946</v>
      </c>
    </row>
    <row r="16734" spans="1:2">
      <c r="A16734">
        <v>22013</v>
      </c>
      <c r="B16734" t="s">
        <v>27947</v>
      </c>
    </row>
    <row r="16735" spans="1:2">
      <c r="A16735">
        <v>22014</v>
      </c>
      <c r="B16735" t="s">
        <v>27948</v>
      </c>
    </row>
    <row r="16736" spans="1:2">
      <c r="A16736">
        <v>22015</v>
      </c>
      <c r="B16736" t="s">
        <v>27949</v>
      </c>
    </row>
    <row r="16737" spans="1:2">
      <c r="A16737">
        <v>22016</v>
      </c>
      <c r="B16737" t="s">
        <v>27950</v>
      </c>
    </row>
    <row r="16738" spans="1:2">
      <c r="A16738">
        <v>22017</v>
      </c>
      <c r="B16738" t="s">
        <v>27951</v>
      </c>
    </row>
    <row r="16739" spans="1:2">
      <c r="A16739">
        <v>22018</v>
      </c>
      <c r="B16739" t="s">
        <v>27952</v>
      </c>
    </row>
    <row r="16740" spans="1:2">
      <c r="A16740">
        <v>22019</v>
      </c>
      <c r="B16740" t="s">
        <v>27953</v>
      </c>
    </row>
    <row r="16741" spans="1:2">
      <c r="A16741">
        <v>22020</v>
      </c>
      <c r="B16741" t="s">
        <v>27954</v>
      </c>
    </row>
    <row r="16742" spans="1:2">
      <c r="A16742">
        <v>22021</v>
      </c>
      <c r="B16742" t="s">
        <v>27955</v>
      </c>
    </row>
    <row r="16743" spans="1:2">
      <c r="A16743">
        <v>22022</v>
      </c>
      <c r="B16743" t="s">
        <v>27956</v>
      </c>
    </row>
    <row r="16744" spans="1:2">
      <c r="A16744">
        <v>22023</v>
      </c>
      <c r="B16744">
        <v>209</v>
      </c>
    </row>
    <row r="16745" spans="1:2">
      <c r="A16745">
        <v>22024</v>
      </c>
      <c r="B16745" t="s">
        <v>27957</v>
      </c>
    </row>
    <row r="16746" spans="1:2">
      <c r="A16746">
        <v>22025</v>
      </c>
      <c r="B16746" t="s">
        <v>27958</v>
      </c>
    </row>
    <row r="16747" spans="1:2">
      <c r="A16747">
        <v>22026</v>
      </c>
      <c r="B16747" t="s">
        <v>27959</v>
      </c>
    </row>
    <row r="16748" spans="1:2">
      <c r="A16748">
        <v>22027</v>
      </c>
      <c r="B16748">
        <v>1915</v>
      </c>
    </row>
    <row r="16749" spans="1:2">
      <c r="A16749">
        <v>22028</v>
      </c>
      <c r="B16749" t="s">
        <v>27960</v>
      </c>
    </row>
    <row r="16750" spans="1:2">
      <c r="A16750">
        <v>22029</v>
      </c>
      <c r="B16750" t="s">
        <v>27961</v>
      </c>
    </row>
    <row r="16751" spans="1:2">
      <c r="A16751">
        <v>22030</v>
      </c>
      <c r="B16751" t="s">
        <v>27962</v>
      </c>
    </row>
    <row r="16752" spans="1:2">
      <c r="A16752">
        <v>22031</v>
      </c>
      <c r="B16752" s="2">
        <v>41062</v>
      </c>
    </row>
    <row r="16753" spans="1:2">
      <c r="A16753">
        <v>22032</v>
      </c>
      <c r="B16753" t="s">
        <v>27963</v>
      </c>
    </row>
    <row r="16754" spans="1:2">
      <c r="A16754">
        <v>22033</v>
      </c>
      <c r="B16754" t="s">
        <v>27964</v>
      </c>
    </row>
    <row r="16755" spans="1:2">
      <c r="A16755">
        <v>22034</v>
      </c>
      <c r="B16755" t="s">
        <v>27965</v>
      </c>
    </row>
    <row r="16756" spans="1:2">
      <c r="A16756">
        <v>22035</v>
      </c>
      <c r="B16756" t="s">
        <v>27966</v>
      </c>
    </row>
    <row r="16757" spans="1:2">
      <c r="A16757">
        <v>22036</v>
      </c>
      <c r="B16757" t="s">
        <v>27967</v>
      </c>
    </row>
    <row r="16758" spans="1:2">
      <c r="A16758">
        <v>22037</v>
      </c>
      <c r="B16758" t="s">
        <v>27968</v>
      </c>
    </row>
    <row r="16759" spans="1:2">
      <c r="A16759">
        <v>22038</v>
      </c>
      <c r="B16759" t="s">
        <v>27969</v>
      </c>
    </row>
    <row r="16760" spans="1:2">
      <c r="A16760">
        <v>22039</v>
      </c>
      <c r="B16760" t="s">
        <v>27970</v>
      </c>
    </row>
    <row r="16761" spans="1:2">
      <c r="A16761">
        <v>22040</v>
      </c>
      <c r="B16761" t="s">
        <v>27971</v>
      </c>
    </row>
    <row r="16762" spans="1:2">
      <c r="A16762">
        <v>22041</v>
      </c>
      <c r="B16762" t="s">
        <v>27972</v>
      </c>
    </row>
    <row r="16763" spans="1:2">
      <c r="A16763">
        <v>22042</v>
      </c>
      <c r="B16763" t="s">
        <v>27973</v>
      </c>
    </row>
    <row r="16764" spans="1:2">
      <c r="A16764">
        <v>22043</v>
      </c>
      <c r="B16764" t="s">
        <v>27974</v>
      </c>
    </row>
    <row r="16765" spans="1:2">
      <c r="A16765">
        <v>22044</v>
      </c>
      <c r="B16765" t="s">
        <v>27975</v>
      </c>
    </row>
    <row r="16766" spans="1:2">
      <c r="A16766">
        <v>22045</v>
      </c>
      <c r="B16766" t="s">
        <v>27976</v>
      </c>
    </row>
    <row r="16767" spans="1:2">
      <c r="A16767">
        <v>22046</v>
      </c>
      <c r="B16767" t="s">
        <v>27977</v>
      </c>
    </row>
    <row r="16768" spans="1:2">
      <c r="A16768">
        <v>22047</v>
      </c>
      <c r="B16768" t="s">
        <v>27978</v>
      </c>
    </row>
    <row r="16769" spans="1:2">
      <c r="A16769">
        <v>22048</v>
      </c>
      <c r="B16769" t="s">
        <v>27979</v>
      </c>
    </row>
    <row r="16770" spans="1:2">
      <c r="A16770">
        <v>22049</v>
      </c>
      <c r="B16770" t="s">
        <v>27980</v>
      </c>
    </row>
    <row r="16771" spans="1:2">
      <c r="A16771">
        <v>22050</v>
      </c>
      <c r="B16771" t="s">
        <v>27981</v>
      </c>
    </row>
    <row r="16772" spans="1:2">
      <c r="A16772">
        <v>22051</v>
      </c>
      <c r="B16772" t="s">
        <v>27982</v>
      </c>
    </row>
    <row r="16773" spans="1:2">
      <c r="A16773">
        <v>22052</v>
      </c>
      <c r="B16773" t="s">
        <v>27983</v>
      </c>
    </row>
    <row r="16774" spans="1:2">
      <c r="A16774">
        <v>22053</v>
      </c>
      <c r="B16774" t="s">
        <v>27984</v>
      </c>
    </row>
    <row r="16775" spans="1:2">
      <c r="A16775">
        <v>22054</v>
      </c>
      <c r="B16775" t="s">
        <v>27985</v>
      </c>
    </row>
    <row r="16776" spans="1:2">
      <c r="A16776">
        <v>22055</v>
      </c>
      <c r="B16776" t="s">
        <v>27986</v>
      </c>
    </row>
    <row r="16777" spans="1:2">
      <c r="A16777">
        <v>22056</v>
      </c>
      <c r="B16777" t="s">
        <v>27987</v>
      </c>
    </row>
    <row r="16778" spans="1:2">
      <c r="A16778">
        <v>22057</v>
      </c>
      <c r="B16778" t="s">
        <v>27988</v>
      </c>
    </row>
    <row r="16779" spans="1:2">
      <c r="A16779">
        <v>22058</v>
      </c>
      <c r="B16779" t="s">
        <v>27989</v>
      </c>
    </row>
    <row r="16780" spans="1:2">
      <c r="A16780">
        <v>22059</v>
      </c>
      <c r="B16780" t="s">
        <v>27990</v>
      </c>
    </row>
    <row r="16781" spans="1:2">
      <c r="A16781">
        <v>22060</v>
      </c>
      <c r="B16781" t="s">
        <v>27991</v>
      </c>
    </row>
    <row r="16782" spans="1:2">
      <c r="A16782">
        <v>22061</v>
      </c>
      <c r="B16782" t="s">
        <v>27992</v>
      </c>
    </row>
    <row r="16783" spans="1:2">
      <c r="A16783">
        <v>22062</v>
      </c>
      <c r="B16783" t="s">
        <v>27993</v>
      </c>
    </row>
    <row r="16784" spans="1:2">
      <c r="A16784">
        <v>22063</v>
      </c>
      <c r="B16784" t="s">
        <v>27994</v>
      </c>
    </row>
    <row r="16785" spans="1:2">
      <c r="A16785">
        <v>22064</v>
      </c>
      <c r="B16785" t="s">
        <v>27995</v>
      </c>
    </row>
    <row r="16786" spans="1:2">
      <c r="A16786">
        <v>22065</v>
      </c>
      <c r="B16786" t="s">
        <v>27996</v>
      </c>
    </row>
    <row r="16787" spans="1:2">
      <c r="A16787">
        <v>22066</v>
      </c>
      <c r="B16787" t="s">
        <v>27997</v>
      </c>
    </row>
    <row r="16788" spans="1:2">
      <c r="A16788">
        <v>22067</v>
      </c>
      <c r="B16788" t="s">
        <v>27998</v>
      </c>
    </row>
    <row r="16789" spans="1:2">
      <c r="A16789">
        <v>22068</v>
      </c>
      <c r="B16789" t="s">
        <v>1890</v>
      </c>
    </row>
    <row r="16790" spans="1:2">
      <c r="A16790">
        <v>22069</v>
      </c>
      <c r="B16790" t="s">
        <v>27999</v>
      </c>
    </row>
    <row r="16791" spans="1:2">
      <c r="A16791">
        <v>22070</v>
      </c>
      <c r="B16791" t="s">
        <v>28000</v>
      </c>
    </row>
    <row r="16792" spans="1:2">
      <c r="A16792">
        <v>22071</v>
      </c>
      <c r="B16792" t="s">
        <v>28001</v>
      </c>
    </row>
    <row r="16793" spans="1:2">
      <c r="A16793">
        <v>22072</v>
      </c>
      <c r="B16793" t="s">
        <v>28002</v>
      </c>
    </row>
    <row r="16794" spans="1:2">
      <c r="A16794">
        <v>22073</v>
      </c>
      <c r="B16794" t="s">
        <v>28003</v>
      </c>
    </row>
    <row r="16795" spans="1:2">
      <c r="A16795">
        <v>22074</v>
      </c>
      <c r="B16795" t="s">
        <v>28004</v>
      </c>
    </row>
    <row r="16796" spans="1:2">
      <c r="A16796">
        <v>22075</v>
      </c>
      <c r="B16796" t="s">
        <v>28005</v>
      </c>
    </row>
    <row r="16797" spans="1:2">
      <c r="A16797">
        <v>22076</v>
      </c>
      <c r="B16797" t="s">
        <v>28006</v>
      </c>
    </row>
    <row r="16798" spans="1:2">
      <c r="A16798">
        <v>22077</v>
      </c>
      <c r="B16798" t="s">
        <v>28007</v>
      </c>
    </row>
    <row r="16799" spans="1:2">
      <c r="A16799">
        <v>22078</v>
      </c>
      <c r="B16799" t="s">
        <v>28008</v>
      </c>
    </row>
    <row r="16800" spans="1:2">
      <c r="A16800">
        <v>22079</v>
      </c>
      <c r="B16800" t="s">
        <v>28009</v>
      </c>
    </row>
    <row r="16801" spans="1:2">
      <c r="A16801">
        <v>22080</v>
      </c>
      <c r="B16801" t="s">
        <v>28010</v>
      </c>
    </row>
    <row r="16802" spans="1:2">
      <c r="A16802">
        <v>22081</v>
      </c>
      <c r="B16802" t="s">
        <v>28011</v>
      </c>
    </row>
    <row r="16803" spans="1:2">
      <c r="A16803">
        <v>22082</v>
      </c>
      <c r="B16803">
        <v>103</v>
      </c>
    </row>
    <row r="16804" spans="1:2">
      <c r="A16804">
        <v>22083</v>
      </c>
      <c r="B16804" t="s">
        <v>28012</v>
      </c>
    </row>
    <row r="16805" spans="1:2">
      <c r="A16805">
        <v>22084</v>
      </c>
      <c r="B16805" t="s">
        <v>28013</v>
      </c>
    </row>
    <row r="16806" spans="1:2">
      <c r="A16806">
        <v>22085</v>
      </c>
      <c r="B16806" t="s">
        <v>28014</v>
      </c>
    </row>
    <row r="16807" spans="1:2">
      <c r="A16807">
        <v>22086</v>
      </c>
      <c r="B16807" t="s">
        <v>28015</v>
      </c>
    </row>
    <row r="16808" spans="1:2">
      <c r="A16808">
        <v>22087</v>
      </c>
      <c r="B16808" t="s">
        <v>28016</v>
      </c>
    </row>
    <row r="16809" spans="1:2">
      <c r="A16809">
        <v>22088</v>
      </c>
      <c r="B16809" t="s">
        <v>28017</v>
      </c>
    </row>
    <row r="16810" spans="1:2">
      <c r="A16810">
        <v>22089</v>
      </c>
      <c r="B16810" t="s">
        <v>28018</v>
      </c>
    </row>
    <row r="16811" spans="1:2">
      <c r="A16811">
        <v>22090</v>
      </c>
      <c r="B16811" t="s">
        <v>28019</v>
      </c>
    </row>
    <row r="16812" spans="1:2">
      <c r="A16812">
        <v>22091</v>
      </c>
      <c r="B16812" t="s">
        <v>28020</v>
      </c>
    </row>
    <row r="16813" spans="1:2">
      <c r="A16813">
        <v>22092</v>
      </c>
      <c r="B16813" t="s">
        <v>28021</v>
      </c>
    </row>
    <row r="16814" spans="1:2">
      <c r="A16814">
        <v>22093</v>
      </c>
      <c r="B16814" t="s">
        <v>28022</v>
      </c>
    </row>
    <row r="16815" spans="1:2">
      <c r="A16815">
        <v>22094</v>
      </c>
      <c r="B16815" t="s">
        <v>28023</v>
      </c>
    </row>
    <row r="16816" spans="1:2">
      <c r="A16816">
        <v>22095</v>
      </c>
      <c r="B16816" t="s">
        <v>28024</v>
      </c>
    </row>
    <row r="16817" spans="1:2">
      <c r="A16817">
        <v>22096</v>
      </c>
      <c r="B16817" t="s">
        <v>28025</v>
      </c>
    </row>
    <row r="16818" spans="1:2">
      <c r="A16818">
        <v>22097</v>
      </c>
      <c r="B16818" t="s">
        <v>28026</v>
      </c>
    </row>
    <row r="16819" spans="1:2">
      <c r="A16819">
        <v>22098</v>
      </c>
      <c r="B16819" t="s">
        <v>28027</v>
      </c>
    </row>
    <row r="16820" spans="1:2">
      <c r="A16820">
        <v>22099</v>
      </c>
      <c r="B16820" t="s">
        <v>28028</v>
      </c>
    </row>
    <row r="16821" spans="1:2">
      <c r="A16821">
        <v>22100</v>
      </c>
      <c r="B16821" t="s">
        <v>28029</v>
      </c>
    </row>
    <row r="16822" spans="1:2">
      <c r="A16822">
        <v>22101</v>
      </c>
      <c r="B16822" t="s">
        <v>28030</v>
      </c>
    </row>
    <row r="16823" spans="1:2">
      <c r="A16823">
        <v>22102</v>
      </c>
      <c r="B16823" t="s">
        <v>28031</v>
      </c>
    </row>
    <row r="16824" spans="1:2">
      <c r="A16824">
        <v>22103</v>
      </c>
      <c r="B16824" t="s">
        <v>28032</v>
      </c>
    </row>
    <row r="16825" spans="1:2">
      <c r="A16825">
        <v>22104</v>
      </c>
      <c r="B16825" t="s">
        <v>28033</v>
      </c>
    </row>
    <row r="16826" spans="1:2">
      <c r="A16826">
        <v>22105</v>
      </c>
      <c r="B16826" t="s">
        <v>28034</v>
      </c>
    </row>
    <row r="16827" spans="1:2">
      <c r="A16827">
        <v>22106</v>
      </c>
      <c r="B16827" t="s">
        <v>28035</v>
      </c>
    </row>
    <row r="16828" spans="1:2">
      <c r="A16828">
        <v>22107</v>
      </c>
      <c r="B16828">
        <v>11162012</v>
      </c>
    </row>
    <row r="16829" spans="1:2">
      <c r="A16829">
        <v>22108</v>
      </c>
      <c r="B16829" t="s">
        <v>28036</v>
      </c>
    </row>
    <row r="16830" spans="1:2">
      <c r="A16830">
        <v>22109</v>
      </c>
      <c r="B16830" t="s">
        <v>28037</v>
      </c>
    </row>
    <row r="16831" spans="1:2">
      <c r="A16831">
        <v>22110</v>
      </c>
      <c r="B16831" t="s">
        <v>28038</v>
      </c>
    </row>
    <row r="16832" spans="1:2">
      <c r="A16832">
        <v>22111</v>
      </c>
      <c r="B16832" t="s">
        <v>28039</v>
      </c>
    </row>
    <row r="16833" spans="1:2">
      <c r="A16833">
        <v>22112</v>
      </c>
      <c r="B16833" t="s">
        <v>28040</v>
      </c>
    </row>
    <row r="16834" spans="1:2">
      <c r="A16834">
        <v>22113</v>
      </c>
      <c r="B16834" t="s">
        <v>28041</v>
      </c>
    </row>
    <row r="16835" spans="1:2">
      <c r="A16835">
        <v>22114</v>
      </c>
      <c r="B16835" t="s">
        <v>28042</v>
      </c>
    </row>
    <row r="16836" spans="1:2">
      <c r="A16836">
        <v>22115</v>
      </c>
      <c r="B16836" t="s">
        <v>28043</v>
      </c>
    </row>
    <row r="16837" spans="1:2">
      <c r="A16837">
        <v>22116</v>
      </c>
      <c r="B16837" t="s">
        <v>28044</v>
      </c>
    </row>
    <row r="16838" spans="1:2">
      <c r="A16838">
        <v>22117</v>
      </c>
      <c r="B16838" t="s">
        <v>28045</v>
      </c>
    </row>
    <row r="16839" spans="1:2">
      <c r="A16839">
        <v>22118</v>
      </c>
      <c r="B16839" t="s">
        <v>28046</v>
      </c>
    </row>
    <row r="16840" spans="1:2">
      <c r="A16840">
        <v>22119</v>
      </c>
      <c r="B16840">
        <v>7235</v>
      </c>
    </row>
    <row r="16841" spans="1:2">
      <c r="A16841">
        <v>22120</v>
      </c>
      <c r="B16841" t="s">
        <v>28047</v>
      </c>
    </row>
    <row r="16842" spans="1:2">
      <c r="A16842">
        <v>22121</v>
      </c>
      <c r="B16842" t="s">
        <v>28048</v>
      </c>
    </row>
    <row r="16843" spans="1:2">
      <c r="A16843">
        <v>22122</v>
      </c>
      <c r="B16843" t="s">
        <v>28049</v>
      </c>
    </row>
    <row r="16844" spans="1:2">
      <c r="A16844">
        <v>22123</v>
      </c>
      <c r="B16844" t="s">
        <v>28050</v>
      </c>
    </row>
    <row r="16845" spans="1:2">
      <c r="A16845">
        <v>22124</v>
      </c>
      <c r="B16845" t="s">
        <v>853</v>
      </c>
    </row>
    <row r="16846" spans="1:2">
      <c r="A16846">
        <v>22125</v>
      </c>
      <c r="B16846" t="s">
        <v>28051</v>
      </c>
    </row>
    <row r="16847" spans="1:2">
      <c r="A16847">
        <v>22126</v>
      </c>
      <c r="B16847" t="s">
        <v>28052</v>
      </c>
    </row>
    <row r="16848" spans="1:2">
      <c r="A16848">
        <v>22127</v>
      </c>
      <c r="B16848" t="s">
        <v>28053</v>
      </c>
    </row>
    <row r="16849" spans="1:2">
      <c r="A16849">
        <v>22128</v>
      </c>
      <c r="B16849" t="s">
        <v>28054</v>
      </c>
    </row>
    <row r="16850" spans="1:2">
      <c r="A16850">
        <v>22129</v>
      </c>
      <c r="B16850" t="s">
        <v>28055</v>
      </c>
    </row>
    <row r="16851" spans="1:2">
      <c r="A16851">
        <v>22130</v>
      </c>
      <c r="B16851" t="s">
        <v>28056</v>
      </c>
    </row>
    <row r="16852" spans="1:2">
      <c r="A16852">
        <v>22131</v>
      </c>
      <c r="B16852">
        <v>3242012</v>
      </c>
    </row>
    <row r="16853" spans="1:2">
      <c r="A16853">
        <v>22132</v>
      </c>
      <c r="B16853" t="s">
        <v>28057</v>
      </c>
    </row>
    <row r="16854" spans="1:2">
      <c r="A16854">
        <v>22133</v>
      </c>
      <c r="B16854" t="s">
        <v>28058</v>
      </c>
    </row>
    <row r="16855" spans="1:2">
      <c r="A16855">
        <v>22134</v>
      </c>
      <c r="B16855" t="s">
        <v>381</v>
      </c>
    </row>
    <row r="16856" spans="1:2">
      <c r="A16856">
        <v>22135</v>
      </c>
      <c r="B16856">
        <v>1140</v>
      </c>
    </row>
    <row r="16857" spans="1:2">
      <c r="A16857">
        <v>22136</v>
      </c>
      <c r="B16857" t="s">
        <v>28059</v>
      </c>
    </row>
    <row r="16858" spans="1:2">
      <c r="A16858">
        <v>22137</v>
      </c>
      <c r="B16858" t="s">
        <v>28060</v>
      </c>
    </row>
    <row r="16859" spans="1:2">
      <c r="A16859">
        <v>22138</v>
      </c>
      <c r="B16859" t="s">
        <v>28061</v>
      </c>
    </row>
    <row r="16860" spans="1:2">
      <c r="A16860">
        <v>22139</v>
      </c>
      <c r="B16860" t="s">
        <v>28062</v>
      </c>
    </row>
    <row r="16861" spans="1:2">
      <c r="A16861">
        <v>22140</v>
      </c>
      <c r="B16861" t="s">
        <v>28063</v>
      </c>
    </row>
    <row r="16862" spans="1:2">
      <c r="A16862">
        <v>22141</v>
      </c>
      <c r="B16862">
        <v>6857</v>
      </c>
    </row>
    <row r="16863" spans="1:2">
      <c r="A16863">
        <v>22142</v>
      </c>
      <c r="B16863" t="s">
        <v>28064</v>
      </c>
    </row>
    <row r="16864" spans="1:2">
      <c r="A16864">
        <v>22143</v>
      </c>
      <c r="B16864" t="s">
        <v>28065</v>
      </c>
    </row>
    <row r="16865" spans="1:2">
      <c r="A16865">
        <v>22144</v>
      </c>
      <c r="B16865" t="s">
        <v>28066</v>
      </c>
    </row>
    <row r="16866" spans="1:2">
      <c r="A16866">
        <v>22145</v>
      </c>
      <c r="B16866" t="s">
        <v>28067</v>
      </c>
    </row>
    <row r="16867" spans="1:2">
      <c r="A16867">
        <v>22146</v>
      </c>
      <c r="B16867" t="s">
        <v>28068</v>
      </c>
    </row>
    <row r="16868" spans="1:2">
      <c r="A16868">
        <v>22147</v>
      </c>
      <c r="B16868" t="s">
        <v>28069</v>
      </c>
    </row>
    <row r="16869" spans="1:2">
      <c r="A16869">
        <v>22148</v>
      </c>
      <c r="B16869" t="s">
        <v>28070</v>
      </c>
    </row>
    <row r="16870" spans="1:2">
      <c r="A16870">
        <v>22149</v>
      </c>
      <c r="B16870" t="s">
        <v>28071</v>
      </c>
    </row>
    <row r="16871" spans="1:2">
      <c r="A16871">
        <v>22150</v>
      </c>
      <c r="B16871" t="s">
        <v>28072</v>
      </c>
    </row>
    <row r="16872" spans="1:2">
      <c r="A16872">
        <v>22151</v>
      </c>
      <c r="B16872" t="s">
        <v>28073</v>
      </c>
    </row>
    <row r="16873" spans="1:2">
      <c r="A16873">
        <v>22152</v>
      </c>
      <c r="B16873" t="s">
        <v>28074</v>
      </c>
    </row>
    <row r="16874" spans="1:2">
      <c r="A16874">
        <v>22153</v>
      </c>
      <c r="B16874" t="s">
        <v>28075</v>
      </c>
    </row>
    <row r="16875" spans="1:2">
      <c r="A16875">
        <v>22154</v>
      </c>
      <c r="B16875" t="s">
        <v>28076</v>
      </c>
    </row>
    <row r="16876" spans="1:2">
      <c r="A16876">
        <v>22155</v>
      </c>
      <c r="B16876" t="s">
        <v>28077</v>
      </c>
    </row>
    <row r="16877" spans="1:2">
      <c r="A16877">
        <v>22156</v>
      </c>
      <c r="B16877" t="s">
        <v>28078</v>
      </c>
    </row>
    <row r="16878" spans="1:2">
      <c r="A16878">
        <v>22157</v>
      </c>
      <c r="B16878" t="s">
        <v>28079</v>
      </c>
    </row>
    <row r="16879" spans="1:2">
      <c r="A16879">
        <v>22158</v>
      </c>
      <c r="B16879" t="s">
        <v>28080</v>
      </c>
    </row>
    <row r="16880" spans="1:2">
      <c r="A16880">
        <v>22159</v>
      </c>
      <c r="B16880" t="s">
        <v>28081</v>
      </c>
    </row>
    <row r="16881" spans="1:2">
      <c r="A16881">
        <v>22160</v>
      </c>
      <c r="B16881" t="s">
        <v>28082</v>
      </c>
    </row>
    <row r="16882" spans="1:2">
      <c r="A16882">
        <v>22161</v>
      </c>
      <c r="B16882" t="s">
        <v>28083</v>
      </c>
    </row>
    <row r="16883" spans="1:2">
      <c r="A16883">
        <v>22162</v>
      </c>
      <c r="B16883" t="s">
        <v>28084</v>
      </c>
    </row>
    <row r="16884" spans="1:2">
      <c r="A16884">
        <v>22163</v>
      </c>
      <c r="B16884" t="s">
        <v>28085</v>
      </c>
    </row>
    <row r="16885" spans="1:2">
      <c r="A16885">
        <v>22164</v>
      </c>
      <c r="B16885" t="s">
        <v>28086</v>
      </c>
    </row>
    <row r="16886" spans="1:2">
      <c r="A16886">
        <v>22165</v>
      </c>
      <c r="B16886" t="s">
        <v>28087</v>
      </c>
    </row>
    <row r="16887" spans="1:2">
      <c r="A16887">
        <v>22166</v>
      </c>
      <c r="B16887" t="s">
        <v>28088</v>
      </c>
    </row>
    <row r="16888" spans="1:2">
      <c r="A16888">
        <v>22167</v>
      </c>
      <c r="B16888" t="s">
        <v>28089</v>
      </c>
    </row>
    <row r="16889" spans="1:2">
      <c r="A16889">
        <v>22168</v>
      </c>
      <c r="B16889" t="s">
        <v>28090</v>
      </c>
    </row>
    <row r="16890" spans="1:2">
      <c r="A16890">
        <v>22169</v>
      </c>
      <c r="B16890" t="s">
        <v>28091</v>
      </c>
    </row>
    <row r="16891" spans="1:2">
      <c r="A16891">
        <v>22170</v>
      </c>
      <c r="B16891" t="s">
        <v>28092</v>
      </c>
    </row>
    <row r="16892" spans="1:2">
      <c r="A16892">
        <v>22171</v>
      </c>
      <c r="B16892" t="s">
        <v>28093</v>
      </c>
    </row>
    <row r="16893" spans="1:2">
      <c r="A16893">
        <v>22172</v>
      </c>
      <c r="B16893" t="s">
        <v>28094</v>
      </c>
    </row>
    <row r="16894" spans="1:2">
      <c r="A16894">
        <v>22173</v>
      </c>
      <c r="B16894" t="s">
        <v>28095</v>
      </c>
    </row>
    <row r="16895" spans="1:2">
      <c r="A16895">
        <v>22174</v>
      </c>
      <c r="B16895" t="s">
        <v>28096</v>
      </c>
    </row>
    <row r="16896" spans="1:2">
      <c r="A16896">
        <v>22175</v>
      </c>
      <c r="B16896" t="s">
        <v>28097</v>
      </c>
    </row>
    <row r="16897" spans="1:2">
      <c r="A16897">
        <v>22176</v>
      </c>
      <c r="B16897" t="s">
        <v>28098</v>
      </c>
    </row>
    <row r="16898" spans="1:2">
      <c r="A16898">
        <v>22177</v>
      </c>
      <c r="B16898" t="s">
        <v>28099</v>
      </c>
    </row>
    <row r="16899" spans="1:2">
      <c r="A16899">
        <v>22178</v>
      </c>
      <c r="B16899" t="s">
        <v>28100</v>
      </c>
    </row>
    <row r="16900" spans="1:2">
      <c r="A16900">
        <v>22179</v>
      </c>
      <c r="B16900" t="s">
        <v>28101</v>
      </c>
    </row>
    <row r="16901" spans="1:2">
      <c r="A16901">
        <v>22180</v>
      </c>
      <c r="B16901" t="s">
        <v>28102</v>
      </c>
    </row>
    <row r="16902" spans="1:2">
      <c r="A16902">
        <v>22181</v>
      </c>
      <c r="B16902" t="s">
        <v>28103</v>
      </c>
    </row>
    <row r="16903" spans="1:2">
      <c r="A16903">
        <v>22182</v>
      </c>
      <c r="B16903" t="s">
        <v>28104</v>
      </c>
    </row>
    <row r="16904" spans="1:2">
      <c r="A16904">
        <v>22183</v>
      </c>
      <c r="B16904" t="s">
        <v>28105</v>
      </c>
    </row>
    <row r="16905" spans="1:2">
      <c r="A16905">
        <v>22184</v>
      </c>
      <c r="B16905" t="s">
        <v>28106</v>
      </c>
    </row>
    <row r="16906" spans="1:2">
      <c r="A16906">
        <v>22185</v>
      </c>
      <c r="B16906" t="s">
        <v>28107</v>
      </c>
    </row>
    <row r="16907" spans="1:2">
      <c r="A16907">
        <v>22186</v>
      </c>
      <c r="B16907" t="s">
        <v>28108</v>
      </c>
    </row>
    <row r="16908" spans="1:2">
      <c r="A16908">
        <v>22187</v>
      </c>
      <c r="B16908" t="s">
        <v>28109</v>
      </c>
    </row>
    <row r="16909" spans="1:2">
      <c r="A16909">
        <v>22188</v>
      </c>
      <c r="B16909" t="s">
        <v>28110</v>
      </c>
    </row>
    <row r="16910" spans="1:2">
      <c r="A16910">
        <v>22189</v>
      </c>
      <c r="B16910" t="s">
        <v>28111</v>
      </c>
    </row>
    <row r="16911" spans="1:2">
      <c r="A16911">
        <v>22190</v>
      </c>
      <c r="B16911" t="s">
        <v>28112</v>
      </c>
    </row>
    <row r="16912" spans="1:2">
      <c r="A16912">
        <v>22191</v>
      </c>
      <c r="B16912" t="s">
        <v>28113</v>
      </c>
    </row>
    <row r="16913" spans="1:2">
      <c r="A16913">
        <v>22192</v>
      </c>
      <c r="B16913" t="s">
        <v>28114</v>
      </c>
    </row>
    <row r="16914" spans="1:2">
      <c r="A16914">
        <v>22193</v>
      </c>
      <c r="B16914" t="s">
        <v>28115</v>
      </c>
    </row>
    <row r="16915" spans="1:2">
      <c r="A16915">
        <v>22194</v>
      </c>
      <c r="B16915" t="s">
        <v>28116</v>
      </c>
    </row>
    <row r="16916" spans="1:2">
      <c r="A16916">
        <v>22195</v>
      </c>
      <c r="B16916" t="s">
        <v>28117</v>
      </c>
    </row>
    <row r="16917" spans="1:2">
      <c r="A16917">
        <v>22196</v>
      </c>
      <c r="B16917" t="s">
        <v>28118</v>
      </c>
    </row>
    <row r="16918" spans="1:2">
      <c r="A16918">
        <v>22197</v>
      </c>
      <c r="B16918" t="s">
        <v>28119</v>
      </c>
    </row>
    <row r="16919" spans="1:2">
      <c r="A16919">
        <v>22198</v>
      </c>
      <c r="B16919" t="s">
        <v>28120</v>
      </c>
    </row>
    <row r="16920" spans="1:2">
      <c r="A16920">
        <v>22199</v>
      </c>
      <c r="B16920" t="s">
        <v>28121</v>
      </c>
    </row>
    <row r="16921" spans="1:2">
      <c r="A16921">
        <v>22200</v>
      </c>
      <c r="B16921" t="s">
        <v>28122</v>
      </c>
    </row>
    <row r="16922" spans="1:2">
      <c r="A16922">
        <v>22201</v>
      </c>
      <c r="B16922" t="s">
        <v>28123</v>
      </c>
    </row>
    <row r="16923" spans="1:2">
      <c r="A16923">
        <v>22202</v>
      </c>
      <c r="B16923" t="s">
        <v>28124</v>
      </c>
    </row>
    <row r="16924" spans="1:2">
      <c r="A16924">
        <v>22203</v>
      </c>
      <c r="B16924" t="s">
        <v>28125</v>
      </c>
    </row>
    <row r="16925" spans="1:2">
      <c r="A16925">
        <v>22204</v>
      </c>
      <c r="B16925" t="s">
        <v>838</v>
      </c>
    </row>
    <row r="16926" spans="1:2">
      <c r="A16926">
        <v>22205</v>
      </c>
      <c r="B16926" t="s">
        <v>28126</v>
      </c>
    </row>
    <row r="16927" spans="1:2">
      <c r="A16927">
        <v>22206</v>
      </c>
      <c r="B16927" t="s">
        <v>28127</v>
      </c>
    </row>
    <row r="16928" spans="1:2">
      <c r="A16928">
        <v>22207</v>
      </c>
      <c r="B16928" t="s">
        <v>28128</v>
      </c>
    </row>
    <row r="16929" spans="1:2">
      <c r="A16929">
        <v>22208</v>
      </c>
      <c r="B16929" t="s">
        <v>28129</v>
      </c>
    </row>
    <row r="16930" spans="1:2">
      <c r="A16930">
        <v>22209</v>
      </c>
      <c r="B16930" t="s">
        <v>28130</v>
      </c>
    </row>
    <row r="16931" spans="1:2">
      <c r="A16931">
        <v>22210</v>
      </c>
      <c r="B16931" t="s">
        <v>28131</v>
      </c>
    </row>
    <row r="16932" spans="1:2">
      <c r="A16932">
        <v>22211</v>
      </c>
      <c r="B16932" t="s">
        <v>28132</v>
      </c>
    </row>
    <row r="16933" spans="1:2">
      <c r="A16933">
        <v>22212</v>
      </c>
      <c r="B16933" t="s">
        <v>28133</v>
      </c>
    </row>
    <row r="16934" spans="1:2">
      <c r="A16934">
        <v>22213</v>
      </c>
      <c r="B16934" t="s">
        <v>28134</v>
      </c>
    </row>
    <row r="16935" spans="1:2">
      <c r="A16935">
        <v>22214</v>
      </c>
      <c r="B16935" t="s">
        <v>28135</v>
      </c>
    </row>
    <row r="16936" spans="1:2">
      <c r="A16936">
        <v>22215</v>
      </c>
      <c r="B16936" t="s">
        <v>28136</v>
      </c>
    </row>
    <row r="16937" spans="1:2">
      <c r="A16937">
        <v>22216</v>
      </c>
      <c r="B16937" t="s">
        <v>28137</v>
      </c>
    </row>
    <row r="16938" spans="1:2">
      <c r="A16938">
        <v>22217</v>
      </c>
      <c r="B16938" t="s">
        <v>28138</v>
      </c>
    </row>
    <row r="16939" spans="1:2">
      <c r="A16939">
        <v>22218</v>
      </c>
      <c r="B16939" t="s">
        <v>28139</v>
      </c>
    </row>
    <row r="16940" spans="1:2">
      <c r="A16940">
        <v>22219</v>
      </c>
      <c r="B16940" t="s">
        <v>28140</v>
      </c>
    </row>
    <row r="16941" spans="1:2">
      <c r="A16941">
        <v>22220</v>
      </c>
      <c r="B16941" t="s">
        <v>28141</v>
      </c>
    </row>
    <row r="16942" spans="1:2">
      <c r="A16942">
        <v>22221</v>
      </c>
      <c r="B16942" t="s">
        <v>28142</v>
      </c>
    </row>
    <row r="16943" spans="1:2">
      <c r="A16943">
        <v>22222</v>
      </c>
      <c r="B16943" t="s">
        <v>625</v>
      </c>
    </row>
    <row r="16944" spans="1:2">
      <c r="A16944">
        <v>22223</v>
      </c>
      <c r="B16944" t="s">
        <v>28143</v>
      </c>
    </row>
    <row r="16945" spans="1:2">
      <c r="A16945">
        <v>22224</v>
      </c>
      <c r="B16945" t="s">
        <v>28144</v>
      </c>
    </row>
    <row r="16946" spans="1:2">
      <c r="A16946">
        <v>22225</v>
      </c>
      <c r="B16946" t="s">
        <v>28145</v>
      </c>
    </row>
    <row r="16947" spans="1:2">
      <c r="A16947">
        <v>22226</v>
      </c>
      <c r="B16947" t="s">
        <v>28146</v>
      </c>
    </row>
    <row r="16948" spans="1:2">
      <c r="A16948">
        <v>22227</v>
      </c>
      <c r="B16948" t="s">
        <v>28147</v>
      </c>
    </row>
    <row r="16949" spans="1:2">
      <c r="A16949">
        <v>22228</v>
      </c>
      <c r="B16949" t="s">
        <v>28148</v>
      </c>
    </row>
    <row r="16950" spans="1:2">
      <c r="A16950">
        <v>22229</v>
      </c>
      <c r="B16950" t="s">
        <v>28149</v>
      </c>
    </row>
    <row r="16951" spans="1:2">
      <c r="A16951">
        <v>22230</v>
      </c>
      <c r="B16951" t="s">
        <v>28150</v>
      </c>
    </row>
    <row r="16952" spans="1:2">
      <c r="A16952">
        <v>22231</v>
      </c>
      <c r="B16952" t="s">
        <v>28151</v>
      </c>
    </row>
    <row r="16953" spans="1:2">
      <c r="A16953">
        <v>22232</v>
      </c>
      <c r="B16953" t="s">
        <v>28152</v>
      </c>
    </row>
    <row r="16954" spans="1:2">
      <c r="A16954">
        <v>22233</v>
      </c>
      <c r="B16954" t="s">
        <v>28153</v>
      </c>
    </row>
    <row r="16955" spans="1:2">
      <c r="A16955">
        <v>22234</v>
      </c>
      <c r="B16955" t="s">
        <v>28154</v>
      </c>
    </row>
    <row r="16956" spans="1:2">
      <c r="A16956">
        <v>22235</v>
      </c>
      <c r="B16956" t="s">
        <v>28155</v>
      </c>
    </row>
    <row r="16957" spans="1:2">
      <c r="A16957">
        <v>22236</v>
      </c>
      <c r="B16957" t="s">
        <v>28156</v>
      </c>
    </row>
    <row r="16958" spans="1:2">
      <c r="A16958">
        <v>22237</v>
      </c>
      <c r="B16958" t="s">
        <v>28157</v>
      </c>
    </row>
    <row r="16959" spans="1:2">
      <c r="A16959">
        <v>22238</v>
      </c>
      <c r="B16959" t="s">
        <v>28158</v>
      </c>
    </row>
    <row r="16960" spans="1:2">
      <c r="A16960">
        <v>22239</v>
      </c>
      <c r="B16960" t="s">
        <v>28159</v>
      </c>
    </row>
    <row r="16961" spans="1:2">
      <c r="A16961">
        <v>22240</v>
      </c>
      <c r="B16961" t="s">
        <v>28160</v>
      </c>
    </row>
    <row r="16962" spans="1:2">
      <c r="A16962">
        <v>22241</v>
      </c>
      <c r="B16962" t="s">
        <v>28161</v>
      </c>
    </row>
    <row r="16963" spans="1:2">
      <c r="A16963">
        <v>22242</v>
      </c>
      <c r="B16963" t="s">
        <v>28162</v>
      </c>
    </row>
    <row r="16964" spans="1:2">
      <c r="A16964">
        <v>22243</v>
      </c>
      <c r="B16964" t="s">
        <v>28163</v>
      </c>
    </row>
    <row r="16965" spans="1:2">
      <c r="A16965">
        <v>22244</v>
      </c>
      <c r="B16965">
        <v>1823</v>
      </c>
    </row>
    <row r="16966" spans="1:2">
      <c r="A16966">
        <v>22245</v>
      </c>
      <c r="B16966" t="s">
        <v>28164</v>
      </c>
    </row>
    <row r="16967" spans="1:2">
      <c r="A16967">
        <v>22246</v>
      </c>
      <c r="B16967" t="s">
        <v>28165</v>
      </c>
    </row>
    <row r="16968" spans="1:2">
      <c r="A16968">
        <v>22247</v>
      </c>
      <c r="B16968" t="s">
        <v>28166</v>
      </c>
    </row>
    <row r="16969" spans="1:2">
      <c r="A16969">
        <v>22248</v>
      </c>
      <c r="B16969" t="s">
        <v>28167</v>
      </c>
    </row>
    <row r="16970" spans="1:2">
      <c r="A16970">
        <v>22249</v>
      </c>
      <c r="B16970" t="s">
        <v>28168</v>
      </c>
    </row>
    <row r="16971" spans="1:2">
      <c r="A16971">
        <v>22250</v>
      </c>
      <c r="B16971" t="s">
        <v>28169</v>
      </c>
    </row>
    <row r="16972" spans="1:2">
      <c r="A16972">
        <v>22251</v>
      </c>
      <c r="B16972" t="s">
        <v>28170</v>
      </c>
    </row>
    <row r="16973" spans="1:2">
      <c r="A16973">
        <v>22252</v>
      </c>
      <c r="B16973" t="s">
        <v>28171</v>
      </c>
    </row>
    <row r="16974" spans="1:2">
      <c r="A16974">
        <v>22253</v>
      </c>
      <c r="B16974" t="s">
        <v>28172</v>
      </c>
    </row>
    <row r="16975" spans="1:2">
      <c r="A16975">
        <v>22254</v>
      </c>
      <c r="B16975" t="s">
        <v>28173</v>
      </c>
    </row>
    <row r="16976" spans="1:2">
      <c r="A16976">
        <v>22255</v>
      </c>
      <c r="B16976" t="s">
        <v>28174</v>
      </c>
    </row>
    <row r="16977" spans="1:2">
      <c r="A16977">
        <v>22256</v>
      </c>
      <c r="B16977" t="s">
        <v>28175</v>
      </c>
    </row>
    <row r="16978" spans="1:2">
      <c r="A16978">
        <v>22257</v>
      </c>
      <c r="B16978" t="s">
        <v>28176</v>
      </c>
    </row>
    <row r="16979" spans="1:2">
      <c r="A16979">
        <v>22258</v>
      </c>
      <c r="B16979">
        <v>58</v>
      </c>
    </row>
    <row r="16980" spans="1:2">
      <c r="A16980">
        <v>22259</v>
      </c>
      <c r="B16980" t="s">
        <v>28177</v>
      </c>
    </row>
    <row r="16981" spans="1:2">
      <c r="A16981">
        <v>22260</v>
      </c>
      <c r="B16981" t="s">
        <v>28178</v>
      </c>
    </row>
    <row r="16982" spans="1:2">
      <c r="A16982">
        <v>22261</v>
      </c>
      <c r="B16982" t="s">
        <v>28179</v>
      </c>
    </row>
    <row r="16983" spans="1:2">
      <c r="A16983">
        <v>22262</v>
      </c>
      <c r="B16983" t="s">
        <v>28180</v>
      </c>
    </row>
    <row r="16984" spans="1:2">
      <c r="A16984">
        <v>22263</v>
      </c>
      <c r="B16984" t="s">
        <v>28181</v>
      </c>
    </row>
    <row r="16985" spans="1:2">
      <c r="A16985">
        <v>22264</v>
      </c>
      <c r="B16985" t="s">
        <v>28182</v>
      </c>
    </row>
    <row r="16986" spans="1:2">
      <c r="A16986">
        <v>22265</v>
      </c>
      <c r="B16986" t="s">
        <v>28183</v>
      </c>
    </row>
    <row r="16987" spans="1:2">
      <c r="A16987">
        <v>22266</v>
      </c>
      <c r="B16987" t="s">
        <v>28184</v>
      </c>
    </row>
    <row r="16988" spans="1:2">
      <c r="A16988">
        <v>22267</v>
      </c>
      <c r="B16988" t="s">
        <v>28185</v>
      </c>
    </row>
    <row r="16989" spans="1:2">
      <c r="A16989">
        <v>22268</v>
      </c>
      <c r="B16989" t="s">
        <v>28186</v>
      </c>
    </row>
    <row r="16990" spans="1:2">
      <c r="A16990">
        <v>22269</v>
      </c>
      <c r="B16990" t="s">
        <v>28187</v>
      </c>
    </row>
    <row r="16991" spans="1:2">
      <c r="A16991">
        <v>22270</v>
      </c>
      <c r="B16991" t="s">
        <v>850</v>
      </c>
    </row>
    <row r="16992" spans="1:2">
      <c r="A16992">
        <v>22271</v>
      </c>
      <c r="B16992" t="s">
        <v>28188</v>
      </c>
    </row>
    <row r="16993" spans="1:2">
      <c r="A16993">
        <v>22272</v>
      </c>
      <c r="B16993" t="s">
        <v>28189</v>
      </c>
    </row>
    <row r="16994" spans="1:2">
      <c r="A16994">
        <v>22273</v>
      </c>
      <c r="B16994" t="s">
        <v>28190</v>
      </c>
    </row>
    <row r="16995" spans="1:2">
      <c r="A16995">
        <v>22274</v>
      </c>
      <c r="B16995" t="s">
        <v>28191</v>
      </c>
    </row>
    <row r="16996" spans="1:2">
      <c r="A16996">
        <v>22275</v>
      </c>
      <c r="B16996" t="s">
        <v>28192</v>
      </c>
    </row>
    <row r="16997" spans="1:2">
      <c r="A16997">
        <v>22276</v>
      </c>
      <c r="B16997" t="s">
        <v>28193</v>
      </c>
    </row>
    <row r="16998" spans="1:2">
      <c r="A16998">
        <v>22277</v>
      </c>
      <c r="B16998" t="s">
        <v>28194</v>
      </c>
    </row>
    <row r="16999" spans="1:2">
      <c r="A16999">
        <v>22278</v>
      </c>
      <c r="B16999" t="s">
        <v>28195</v>
      </c>
    </row>
    <row r="17000" spans="1:2">
      <c r="A17000">
        <v>22279</v>
      </c>
      <c r="B17000" t="s">
        <v>28196</v>
      </c>
    </row>
    <row r="17001" spans="1:2">
      <c r="A17001">
        <v>22280</v>
      </c>
      <c r="B17001" t="s">
        <v>28197</v>
      </c>
    </row>
    <row r="17002" spans="1:2">
      <c r="A17002">
        <v>22281</v>
      </c>
      <c r="B17002">
        <v>1737</v>
      </c>
    </row>
    <row r="17003" spans="1:2">
      <c r="A17003">
        <v>22282</v>
      </c>
      <c r="B17003" t="s">
        <v>28198</v>
      </c>
    </row>
    <row r="17004" spans="1:2">
      <c r="A17004">
        <v>22283</v>
      </c>
      <c r="B17004" t="s">
        <v>587</v>
      </c>
    </row>
    <row r="17005" spans="1:2">
      <c r="A17005">
        <v>22284</v>
      </c>
      <c r="B17005" t="s">
        <v>28199</v>
      </c>
    </row>
    <row r="17006" spans="1:2">
      <c r="A17006">
        <v>22285</v>
      </c>
      <c r="B17006" t="s">
        <v>28200</v>
      </c>
    </row>
    <row r="17007" spans="1:2">
      <c r="A17007">
        <v>22286</v>
      </c>
      <c r="B17007" t="s">
        <v>28201</v>
      </c>
    </row>
    <row r="17008" spans="1:2">
      <c r="A17008">
        <v>22287</v>
      </c>
      <c r="B17008" t="s">
        <v>28202</v>
      </c>
    </row>
    <row r="17009" spans="1:2">
      <c r="A17009">
        <v>22288</v>
      </c>
      <c r="B17009" t="s">
        <v>28203</v>
      </c>
    </row>
    <row r="17010" spans="1:2">
      <c r="A17010">
        <v>22289</v>
      </c>
      <c r="B17010" t="s">
        <v>28204</v>
      </c>
    </row>
    <row r="17011" spans="1:2">
      <c r="A17011">
        <v>22290</v>
      </c>
      <c r="B17011" t="s">
        <v>28205</v>
      </c>
    </row>
    <row r="17012" spans="1:2">
      <c r="A17012">
        <v>22291</v>
      </c>
      <c r="B17012" t="s">
        <v>28206</v>
      </c>
    </row>
    <row r="17013" spans="1:2">
      <c r="A17013">
        <v>22292</v>
      </c>
      <c r="B17013" t="s">
        <v>28207</v>
      </c>
    </row>
    <row r="17014" spans="1:2">
      <c r="A17014">
        <v>22293</v>
      </c>
      <c r="B17014" t="s">
        <v>28208</v>
      </c>
    </row>
    <row r="17015" spans="1:2">
      <c r="A17015">
        <v>22294</v>
      </c>
      <c r="B17015" t="s">
        <v>28209</v>
      </c>
    </row>
    <row r="17016" spans="1:2">
      <c r="A17016">
        <v>22295</v>
      </c>
      <c r="B17016" t="s">
        <v>28210</v>
      </c>
    </row>
    <row r="17017" spans="1:2">
      <c r="A17017">
        <v>22296</v>
      </c>
      <c r="B17017" t="s">
        <v>28211</v>
      </c>
    </row>
    <row r="17018" spans="1:2">
      <c r="A17018">
        <v>22297</v>
      </c>
      <c r="B17018" t="s">
        <v>28212</v>
      </c>
    </row>
    <row r="17019" spans="1:2">
      <c r="A17019">
        <v>22298</v>
      </c>
      <c r="B17019" t="s">
        <v>28213</v>
      </c>
    </row>
    <row r="17020" spans="1:2">
      <c r="A17020">
        <v>22299</v>
      </c>
      <c r="B17020" t="s">
        <v>28214</v>
      </c>
    </row>
    <row r="17021" spans="1:2">
      <c r="A17021">
        <v>22300</v>
      </c>
      <c r="B17021" t="s">
        <v>28215</v>
      </c>
    </row>
    <row r="17022" spans="1:2">
      <c r="A17022">
        <v>22301</v>
      </c>
      <c r="B17022" t="s">
        <v>28216</v>
      </c>
    </row>
    <row r="17023" spans="1:2">
      <c r="A17023">
        <v>22302</v>
      </c>
      <c r="B17023" t="s">
        <v>28217</v>
      </c>
    </row>
    <row r="17024" spans="1:2">
      <c r="A17024">
        <v>22303</v>
      </c>
      <c r="B17024" t="s">
        <v>28218</v>
      </c>
    </row>
    <row r="17025" spans="1:2">
      <c r="A17025">
        <v>22304</v>
      </c>
      <c r="B17025" t="s">
        <v>28219</v>
      </c>
    </row>
    <row r="17026" spans="1:2">
      <c r="A17026">
        <v>22305</v>
      </c>
      <c r="B17026" t="s">
        <v>28220</v>
      </c>
    </row>
    <row r="17027" spans="1:2">
      <c r="A17027">
        <v>22306</v>
      </c>
      <c r="B17027" t="s">
        <v>28221</v>
      </c>
    </row>
    <row r="17028" spans="1:2">
      <c r="A17028">
        <v>22307</v>
      </c>
      <c r="B17028" t="s">
        <v>28222</v>
      </c>
    </row>
    <row r="17029" spans="1:2">
      <c r="A17029">
        <v>22308</v>
      </c>
      <c r="B17029" t="s">
        <v>28223</v>
      </c>
    </row>
    <row r="17030" spans="1:2">
      <c r="A17030">
        <v>22309</v>
      </c>
      <c r="B17030" t="s">
        <v>28224</v>
      </c>
    </row>
    <row r="17031" spans="1:2">
      <c r="A17031">
        <v>22310</v>
      </c>
      <c r="B17031" t="s">
        <v>28225</v>
      </c>
    </row>
    <row r="17032" spans="1:2">
      <c r="A17032">
        <v>22311</v>
      </c>
      <c r="B17032" t="s">
        <v>28226</v>
      </c>
    </row>
    <row r="17033" spans="1:2">
      <c r="A17033">
        <v>22312</v>
      </c>
      <c r="B17033" t="s">
        <v>28227</v>
      </c>
    </row>
    <row r="17034" spans="1:2">
      <c r="A17034">
        <v>22313</v>
      </c>
      <c r="B17034" t="s">
        <v>28228</v>
      </c>
    </row>
    <row r="17035" spans="1:2">
      <c r="A17035">
        <v>22314</v>
      </c>
      <c r="B17035" t="s">
        <v>28229</v>
      </c>
    </row>
    <row r="17036" spans="1:2">
      <c r="A17036">
        <v>22315</v>
      </c>
      <c r="B17036" t="s">
        <v>28230</v>
      </c>
    </row>
    <row r="17037" spans="1:2">
      <c r="A17037">
        <v>22316</v>
      </c>
      <c r="B17037" t="s">
        <v>28231</v>
      </c>
    </row>
    <row r="17038" spans="1:2">
      <c r="A17038">
        <v>22317</v>
      </c>
      <c r="B17038" t="s">
        <v>28232</v>
      </c>
    </row>
    <row r="17039" spans="1:2">
      <c r="A17039">
        <v>22318</v>
      </c>
      <c r="B17039" t="s">
        <v>28233</v>
      </c>
    </row>
    <row r="17040" spans="1:2">
      <c r="A17040">
        <v>22319</v>
      </c>
      <c r="B17040" t="s">
        <v>28234</v>
      </c>
    </row>
    <row r="17041" spans="1:2">
      <c r="A17041">
        <v>22320</v>
      </c>
      <c r="B17041" t="s">
        <v>28235</v>
      </c>
    </row>
    <row r="17042" spans="1:2">
      <c r="A17042">
        <v>22321</v>
      </c>
      <c r="B17042" t="s">
        <v>28236</v>
      </c>
    </row>
    <row r="17043" spans="1:2">
      <c r="A17043">
        <v>22322</v>
      </c>
      <c r="B17043" t="s">
        <v>314</v>
      </c>
    </row>
    <row r="17044" spans="1:2">
      <c r="A17044">
        <v>22323</v>
      </c>
      <c r="B17044" t="s">
        <v>28237</v>
      </c>
    </row>
    <row r="17045" spans="1:2">
      <c r="A17045">
        <v>22324</v>
      </c>
      <c r="B17045" t="s">
        <v>28238</v>
      </c>
    </row>
    <row r="17046" spans="1:2">
      <c r="A17046">
        <v>22325</v>
      </c>
      <c r="B17046" t="s">
        <v>28239</v>
      </c>
    </row>
    <row r="17047" spans="1:2">
      <c r="A17047">
        <v>22326</v>
      </c>
      <c r="B17047" t="s">
        <v>28240</v>
      </c>
    </row>
    <row r="17048" spans="1:2">
      <c r="A17048">
        <v>22327</v>
      </c>
      <c r="B17048" t="s">
        <v>28241</v>
      </c>
    </row>
    <row r="17049" spans="1:2">
      <c r="A17049">
        <v>22328</v>
      </c>
      <c r="B17049" t="s">
        <v>28242</v>
      </c>
    </row>
    <row r="17050" spans="1:2">
      <c r="A17050">
        <v>22329</v>
      </c>
      <c r="B17050" t="s">
        <v>28243</v>
      </c>
    </row>
    <row r="17051" spans="1:2">
      <c r="A17051">
        <v>22330</v>
      </c>
      <c r="B17051" t="s">
        <v>28244</v>
      </c>
    </row>
    <row r="17052" spans="1:2">
      <c r="A17052">
        <v>22331</v>
      </c>
      <c r="B17052" t="s">
        <v>28245</v>
      </c>
    </row>
    <row r="17053" spans="1:2">
      <c r="A17053">
        <v>22332</v>
      </c>
      <c r="B17053" t="s">
        <v>28246</v>
      </c>
    </row>
    <row r="17054" spans="1:2">
      <c r="A17054">
        <v>22333</v>
      </c>
      <c r="B17054" t="s">
        <v>28247</v>
      </c>
    </row>
    <row r="17055" spans="1:2">
      <c r="A17055">
        <v>22334</v>
      </c>
      <c r="B17055" t="s">
        <v>28248</v>
      </c>
    </row>
    <row r="17056" spans="1:2">
      <c r="A17056">
        <v>22335</v>
      </c>
      <c r="B17056" t="s">
        <v>28249</v>
      </c>
    </row>
    <row r="17057" spans="1:2">
      <c r="A17057">
        <v>22336</v>
      </c>
      <c r="B17057" t="s">
        <v>28250</v>
      </c>
    </row>
    <row r="17058" spans="1:2">
      <c r="A17058">
        <v>22337</v>
      </c>
      <c r="B17058" t="s">
        <v>28251</v>
      </c>
    </row>
    <row r="17059" spans="1:2">
      <c r="A17059">
        <v>22338</v>
      </c>
      <c r="B17059" t="s">
        <v>28252</v>
      </c>
    </row>
    <row r="17060" spans="1:2">
      <c r="A17060">
        <v>22339</v>
      </c>
      <c r="B17060" t="s">
        <v>28253</v>
      </c>
    </row>
    <row r="17061" spans="1:2">
      <c r="A17061">
        <v>22340</v>
      </c>
      <c r="B17061" t="s">
        <v>28254</v>
      </c>
    </row>
    <row r="17062" spans="1:2">
      <c r="A17062">
        <v>22341</v>
      </c>
      <c r="B17062" t="s">
        <v>28255</v>
      </c>
    </row>
    <row r="17063" spans="1:2">
      <c r="A17063">
        <v>22342</v>
      </c>
      <c r="B17063" t="s">
        <v>28256</v>
      </c>
    </row>
    <row r="17064" spans="1:2">
      <c r="A17064">
        <v>22343</v>
      </c>
      <c r="B17064" t="s">
        <v>28257</v>
      </c>
    </row>
    <row r="17065" spans="1:2">
      <c r="A17065">
        <v>22344</v>
      </c>
      <c r="B17065" t="s">
        <v>28258</v>
      </c>
    </row>
    <row r="17066" spans="1:2">
      <c r="A17066">
        <v>22345</v>
      </c>
      <c r="B17066" t="s">
        <v>28259</v>
      </c>
    </row>
    <row r="17067" spans="1:2">
      <c r="A17067">
        <v>22346</v>
      </c>
      <c r="B17067" t="s">
        <v>28260</v>
      </c>
    </row>
    <row r="17068" spans="1:2">
      <c r="A17068">
        <v>22347</v>
      </c>
      <c r="B17068" t="s">
        <v>28261</v>
      </c>
    </row>
    <row r="17069" spans="1:2">
      <c r="A17069">
        <v>22348</v>
      </c>
      <c r="B17069" t="s">
        <v>28262</v>
      </c>
    </row>
    <row r="17070" spans="1:2">
      <c r="A17070">
        <v>22349</v>
      </c>
      <c r="B17070" t="s">
        <v>28263</v>
      </c>
    </row>
    <row r="17071" spans="1:2">
      <c r="A17071">
        <v>22350</v>
      </c>
      <c r="B17071" t="s">
        <v>28264</v>
      </c>
    </row>
    <row r="17072" spans="1:2">
      <c r="A17072">
        <v>22351</v>
      </c>
      <c r="B17072" t="s">
        <v>28265</v>
      </c>
    </row>
    <row r="17073" spans="1:2">
      <c r="A17073">
        <v>22352</v>
      </c>
      <c r="B17073" t="s">
        <v>28266</v>
      </c>
    </row>
    <row r="17074" spans="1:2">
      <c r="A17074">
        <v>22353</v>
      </c>
      <c r="B17074" t="s">
        <v>28267</v>
      </c>
    </row>
    <row r="17075" spans="1:2">
      <c r="A17075">
        <v>22354</v>
      </c>
      <c r="B17075" t="s">
        <v>28268</v>
      </c>
    </row>
    <row r="17076" spans="1:2">
      <c r="A17076">
        <v>22355</v>
      </c>
      <c r="B17076" t="s">
        <v>28269</v>
      </c>
    </row>
    <row r="17077" spans="1:2">
      <c r="A17077">
        <v>22356</v>
      </c>
      <c r="B17077" t="s">
        <v>28270</v>
      </c>
    </row>
    <row r="17078" spans="1:2">
      <c r="A17078">
        <v>22357</v>
      </c>
      <c r="B17078" t="s">
        <v>28271</v>
      </c>
    </row>
    <row r="17079" spans="1:2">
      <c r="A17079">
        <v>22358</v>
      </c>
      <c r="B17079" t="s">
        <v>28272</v>
      </c>
    </row>
    <row r="17080" spans="1:2">
      <c r="A17080">
        <v>22359</v>
      </c>
      <c r="B17080" t="s">
        <v>28273</v>
      </c>
    </row>
    <row r="17081" spans="1:2">
      <c r="A17081">
        <v>22360</v>
      </c>
      <c r="B17081" t="s">
        <v>28274</v>
      </c>
    </row>
    <row r="17082" spans="1:2">
      <c r="A17082">
        <v>22361</v>
      </c>
      <c r="B17082" t="s">
        <v>28275</v>
      </c>
    </row>
    <row r="17083" spans="1:2">
      <c r="A17083">
        <v>22362</v>
      </c>
      <c r="B17083">
        <v>1417</v>
      </c>
    </row>
    <row r="17084" spans="1:2">
      <c r="A17084">
        <v>22363</v>
      </c>
      <c r="B17084" t="s">
        <v>28276</v>
      </c>
    </row>
    <row r="17085" spans="1:2">
      <c r="A17085">
        <v>22364</v>
      </c>
      <c r="B17085" t="s">
        <v>28277</v>
      </c>
    </row>
    <row r="17086" spans="1:2">
      <c r="A17086">
        <v>22365</v>
      </c>
      <c r="B17086" t="s">
        <v>28278</v>
      </c>
    </row>
    <row r="17087" spans="1:2">
      <c r="A17087">
        <v>22366</v>
      </c>
      <c r="B17087" t="s">
        <v>28279</v>
      </c>
    </row>
    <row r="17088" spans="1:2">
      <c r="A17088">
        <v>22367</v>
      </c>
      <c r="B17088" t="s">
        <v>28280</v>
      </c>
    </row>
    <row r="17089" spans="1:2">
      <c r="A17089">
        <v>22368</v>
      </c>
      <c r="B17089" t="s">
        <v>28281</v>
      </c>
    </row>
    <row r="17090" spans="1:2">
      <c r="A17090">
        <v>22369</v>
      </c>
      <c r="B17090" t="s">
        <v>28282</v>
      </c>
    </row>
    <row r="17091" spans="1:2">
      <c r="A17091">
        <v>22370</v>
      </c>
      <c r="B17091" t="s">
        <v>28283</v>
      </c>
    </row>
    <row r="17092" spans="1:2">
      <c r="A17092">
        <v>22371</v>
      </c>
      <c r="B17092" t="s">
        <v>28284</v>
      </c>
    </row>
    <row r="17093" spans="1:2">
      <c r="A17093">
        <v>22372</v>
      </c>
      <c r="B17093">
        <v>1254</v>
      </c>
    </row>
    <row r="17094" spans="1:2">
      <c r="A17094">
        <v>22373</v>
      </c>
      <c r="B17094" t="s">
        <v>28285</v>
      </c>
    </row>
    <row r="17095" spans="1:2">
      <c r="A17095">
        <v>22374</v>
      </c>
      <c r="B17095" t="s">
        <v>28286</v>
      </c>
    </row>
    <row r="17096" spans="1:2">
      <c r="A17096">
        <v>22375</v>
      </c>
      <c r="B17096">
        <v>2032012</v>
      </c>
    </row>
    <row r="17097" spans="1:2">
      <c r="A17097">
        <v>22376</v>
      </c>
      <c r="B17097" t="s">
        <v>28287</v>
      </c>
    </row>
    <row r="17098" spans="1:2">
      <c r="A17098">
        <v>22377</v>
      </c>
      <c r="B17098" t="s">
        <v>28288</v>
      </c>
    </row>
    <row r="17099" spans="1:2">
      <c r="A17099">
        <v>22378</v>
      </c>
      <c r="B17099" t="s">
        <v>28289</v>
      </c>
    </row>
    <row r="17100" spans="1:2">
      <c r="A17100">
        <v>22379</v>
      </c>
      <c r="B17100" t="s">
        <v>28290</v>
      </c>
    </row>
    <row r="17101" spans="1:2">
      <c r="A17101">
        <v>22380</v>
      </c>
      <c r="B17101" t="s">
        <v>28291</v>
      </c>
    </row>
    <row r="17102" spans="1:2">
      <c r="A17102">
        <v>22381</v>
      </c>
      <c r="B17102" t="s">
        <v>28292</v>
      </c>
    </row>
    <row r="17103" spans="1:2">
      <c r="A17103">
        <v>22382</v>
      </c>
      <c r="B17103" t="s">
        <v>28293</v>
      </c>
    </row>
    <row r="17104" spans="1:2">
      <c r="A17104">
        <v>22383</v>
      </c>
      <c r="B17104" t="s">
        <v>28294</v>
      </c>
    </row>
    <row r="17105" spans="1:2">
      <c r="A17105">
        <v>22384</v>
      </c>
      <c r="B17105" t="s">
        <v>28295</v>
      </c>
    </row>
    <row r="17106" spans="1:2">
      <c r="A17106">
        <v>22385</v>
      </c>
      <c r="B17106" t="s">
        <v>28296</v>
      </c>
    </row>
    <row r="17107" spans="1:2">
      <c r="A17107">
        <v>22386</v>
      </c>
      <c r="B17107" t="s">
        <v>28297</v>
      </c>
    </row>
    <row r="17108" spans="1:2">
      <c r="A17108">
        <v>22387</v>
      </c>
      <c r="B17108" t="s">
        <v>28298</v>
      </c>
    </row>
    <row r="17109" spans="1:2">
      <c r="A17109">
        <v>22388</v>
      </c>
      <c r="B17109" t="s">
        <v>28299</v>
      </c>
    </row>
    <row r="17110" spans="1:2">
      <c r="A17110">
        <v>22389</v>
      </c>
      <c r="B17110" t="s">
        <v>28300</v>
      </c>
    </row>
    <row r="17111" spans="1:2">
      <c r="A17111">
        <v>22390</v>
      </c>
      <c r="B17111" t="s">
        <v>28301</v>
      </c>
    </row>
    <row r="17112" spans="1:2">
      <c r="A17112">
        <v>22391</v>
      </c>
      <c r="B17112" t="s">
        <v>28302</v>
      </c>
    </row>
    <row r="17113" spans="1:2">
      <c r="A17113">
        <v>22392</v>
      </c>
      <c r="B17113" t="s">
        <v>28303</v>
      </c>
    </row>
    <row r="17114" spans="1:2">
      <c r="A17114">
        <v>22393</v>
      </c>
      <c r="B17114" t="s">
        <v>28304</v>
      </c>
    </row>
    <row r="17115" spans="1:2">
      <c r="A17115">
        <v>22394</v>
      </c>
      <c r="B17115" t="s">
        <v>28305</v>
      </c>
    </row>
    <row r="17116" spans="1:2">
      <c r="A17116">
        <v>22395</v>
      </c>
      <c r="B17116" t="s">
        <v>28306</v>
      </c>
    </row>
    <row r="17117" spans="1:2">
      <c r="A17117">
        <v>22396</v>
      </c>
      <c r="B17117" t="s">
        <v>28307</v>
      </c>
    </row>
    <row r="17118" spans="1:2">
      <c r="A17118">
        <v>22397</v>
      </c>
      <c r="B17118" t="s">
        <v>28308</v>
      </c>
    </row>
    <row r="17119" spans="1:2">
      <c r="A17119">
        <v>22398</v>
      </c>
      <c r="B17119" t="s">
        <v>589</v>
      </c>
    </row>
    <row r="17120" spans="1:2">
      <c r="A17120">
        <v>22399</v>
      </c>
      <c r="B17120" t="s">
        <v>28309</v>
      </c>
    </row>
    <row r="17121" spans="1:2">
      <c r="A17121">
        <v>22400</v>
      </c>
      <c r="B17121" t="s">
        <v>28310</v>
      </c>
    </row>
    <row r="17122" spans="1:2">
      <c r="A17122">
        <v>22401</v>
      </c>
      <c r="B17122" t="s">
        <v>28311</v>
      </c>
    </row>
    <row r="17123" spans="1:2">
      <c r="A17123">
        <v>22402</v>
      </c>
      <c r="B17123" t="s">
        <v>28312</v>
      </c>
    </row>
    <row r="17124" spans="1:2">
      <c r="A17124">
        <v>22403</v>
      </c>
      <c r="B17124" t="s">
        <v>28313</v>
      </c>
    </row>
    <row r="17125" spans="1:2">
      <c r="A17125">
        <v>22404</v>
      </c>
      <c r="B17125" t="s">
        <v>28314</v>
      </c>
    </row>
    <row r="17126" spans="1:2">
      <c r="A17126">
        <v>22405</v>
      </c>
      <c r="B17126" t="s">
        <v>28315</v>
      </c>
    </row>
    <row r="17127" spans="1:2">
      <c r="A17127">
        <v>22406</v>
      </c>
      <c r="B17127" t="s">
        <v>28316</v>
      </c>
    </row>
    <row r="17128" spans="1:2">
      <c r="A17128">
        <v>22407</v>
      </c>
      <c r="B17128" t="s">
        <v>28317</v>
      </c>
    </row>
    <row r="17129" spans="1:2">
      <c r="A17129">
        <v>22408</v>
      </c>
      <c r="B17129" t="s">
        <v>28318</v>
      </c>
    </row>
    <row r="17130" spans="1:2">
      <c r="A17130">
        <v>22409</v>
      </c>
      <c r="B17130" t="s">
        <v>28319</v>
      </c>
    </row>
    <row r="17131" spans="1:2">
      <c r="A17131">
        <v>22410</v>
      </c>
      <c r="B17131" t="s">
        <v>28320</v>
      </c>
    </row>
    <row r="17132" spans="1:2">
      <c r="A17132">
        <v>22411</v>
      </c>
      <c r="B17132" t="s">
        <v>28321</v>
      </c>
    </row>
    <row r="17133" spans="1:2">
      <c r="A17133">
        <v>22412</v>
      </c>
      <c r="B17133" t="s">
        <v>28322</v>
      </c>
    </row>
    <row r="17134" spans="1:2">
      <c r="A17134">
        <v>22413</v>
      </c>
      <c r="B17134" t="s">
        <v>28323</v>
      </c>
    </row>
    <row r="17135" spans="1:2">
      <c r="A17135">
        <v>22414</v>
      </c>
      <c r="B17135" t="s">
        <v>28324</v>
      </c>
    </row>
    <row r="17136" spans="1:2">
      <c r="A17136">
        <v>22415</v>
      </c>
      <c r="B17136" t="s">
        <v>28325</v>
      </c>
    </row>
    <row r="17137" spans="1:2">
      <c r="A17137">
        <v>22416</v>
      </c>
      <c r="B17137" t="s">
        <v>28326</v>
      </c>
    </row>
    <row r="17138" spans="1:2">
      <c r="A17138">
        <v>22417</v>
      </c>
      <c r="B17138" t="s">
        <v>28327</v>
      </c>
    </row>
    <row r="17139" spans="1:2">
      <c r="A17139">
        <v>22418</v>
      </c>
      <c r="B17139" t="s">
        <v>28328</v>
      </c>
    </row>
    <row r="17140" spans="1:2">
      <c r="A17140">
        <v>22419</v>
      </c>
      <c r="B17140" t="s">
        <v>28329</v>
      </c>
    </row>
    <row r="17141" spans="1:2">
      <c r="A17141">
        <v>22420</v>
      </c>
      <c r="B17141" t="s">
        <v>28330</v>
      </c>
    </row>
    <row r="17142" spans="1:2">
      <c r="A17142">
        <v>22421</v>
      </c>
      <c r="B17142" t="s">
        <v>28331</v>
      </c>
    </row>
    <row r="17143" spans="1:2">
      <c r="A17143">
        <v>22422</v>
      </c>
      <c r="B17143" t="s">
        <v>28332</v>
      </c>
    </row>
    <row r="17144" spans="1:2">
      <c r="A17144">
        <v>22423</v>
      </c>
      <c r="B17144" t="s">
        <v>28333</v>
      </c>
    </row>
    <row r="17145" spans="1:2">
      <c r="A17145">
        <v>22424</v>
      </c>
      <c r="B17145" t="s">
        <v>28334</v>
      </c>
    </row>
    <row r="17146" spans="1:2">
      <c r="A17146">
        <v>22425</v>
      </c>
      <c r="B17146" t="s">
        <v>28335</v>
      </c>
    </row>
    <row r="17147" spans="1:2">
      <c r="A17147">
        <v>22426</v>
      </c>
      <c r="B17147" t="s">
        <v>28336</v>
      </c>
    </row>
    <row r="17148" spans="1:2">
      <c r="A17148">
        <v>22427</v>
      </c>
      <c r="B17148" t="s">
        <v>28337</v>
      </c>
    </row>
    <row r="17149" spans="1:2">
      <c r="A17149">
        <v>22428</v>
      </c>
      <c r="B17149" t="s">
        <v>28338</v>
      </c>
    </row>
    <row r="17150" spans="1:2">
      <c r="A17150">
        <v>22429</v>
      </c>
      <c r="B17150" t="s">
        <v>28339</v>
      </c>
    </row>
    <row r="17151" spans="1:2">
      <c r="A17151">
        <v>22430</v>
      </c>
      <c r="B17151" t="s">
        <v>28340</v>
      </c>
    </row>
    <row r="17152" spans="1:2">
      <c r="A17152">
        <v>22431</v>
      </c>
      <c r="B17152" t="s">
        <v>28341</v>
      </c>
    </row>
    <row r="17153" spans="1:2">
      <c r="A17153">
        <v>22432</v>
      </c>
      <c r="B17153" t="s">
        <v>28342</v>
      </c>
    </row>
    <row r="17154" spans="1:2">
      <c r="A17154">
        <v>22433</v>
      </c>
      <c r="B17154" t="s">
        <v>28343</v>
      </c>
    </row>
    <row r="17155" spans="1:2">
      <c r="A17155">
        <v>22434</v>
      </c>
      <c r="B17155" t="s">
        <v>28344</v>
      </c>
    </row>
    <row r="17156" spans="1:2">
      <c r="A17156">
        <v>22435</v>
      </c>
      <c r="B17156" t="s">
        <v>28345</v>
      </c>
    </row>
    <row r="17157" spans="1:2">
      <c r="A17157">
        <v>22436</v>
      </c>
      <c r="B17157">
        <v>1954</v>
      </c>
    </row>
    <row r="17158" spans="1:2">
      <c r="A17158">
        <v>22437</v>
      </c>
      <c r="B17158" t="s">
        <v>28346</v>
      </c>
    </row>
    <row r="17159" spans="1:2">
      <c r="A17159">
        <v>22438</v>
      </c>
      <c r="B17159" t="s">
        <v>28347</v>
      </c>
    </row>
    <row r="17160" spans="1:2">
      <c r="A17160">
        <v>22439</v>
      </c>
      <c r="B17160" t="s">
        <v>28348</v>
      </c>
    </row>
    <row r="17161" spans="1:2">
      <c r="A17161">
        <v>22440</v>
      </c>
      <c r="B17161" t="s">
        <v>28349</v>
      </c>
    </row>
    <row r="17162" spans="1:2">
      <c r="A17162">
        <v>22441</v>
      </c>
      <c r="B17162" t="s">
        <v>28350</v>
      </c>
    </row>
    <row r="17163" spans="1:2">
      <c r="A17163">
        <v>22442</v>
      </c>
      <c r="B17163" t="s">
        <v>28351</v>
      </c>
    </row>
    <row r="17164" spans="1:2">
      <c r="A17164">
        <v>22443</v>
      </c>
      <c r="B17164" t="s">
        <v>28352</v>
      </c>
    </row>
    <row r="17165" spans="1:2">
      <c r="A17165">
        <v>22444</v>
      </c>
      <c r="B17165" t="s">
        <v>28353</v>
      </c>
    </row>
    <row r="17166" spans="1:2">
      <c r="A17166">
        <v>22445</v>
      </c>
      <c r="B17166" t="s">
        <v>28354</v>
      </c>
    </row>
    <row r="17167" spans="1:2">
      <c r="A17167">
        <v>22446</v>
      </c>
      <c r="B17167" t="s">
        <v>28355</v>
      </c>
    </row>
    <row r="17168" spans="1:2">
      <c r="A17168">
        <v>22447</v>
      </c>
      <c r="B17168" t="s">
        <v>28356</v>
      </c>
    </row>
    <row r="17169" spans="1:2">
      <c r="A17169">
        <v>22448</v>
      </c>
      <c r="B17169" t="s">
        <v>28357</v>
      </c>
    </row>
    <row r="17170" spans="1:2">
      <c r="A17170">
        <v>22449</v>
      </c>
      <c r="B17170" t="s">
        <v>28358</v>
      </c>
    </row>
    <row r="17171" spans="1:2">
      <c r="A17171">
        <v>22450</v>
      </c>
      <c r="B17171" t="s">
        <v>28359</v>
      </c>
    </row>
    <row r="17172" spans="1:2">
      <c r="A17172">
        <v>22451</v>
      </c>
      <c r="B17172" t="s">
        <v>28360</v>
      </c>
    </row>
    <row r="17173" spans="1:2">
      <c r="A17173">
        <v>22452</v>
      </c>
      <c r="B17173" t="s">
        <v>28361</v>
      </c>
    </row>
    <row r="17174" spans="1:2">
      <c r="A17174">
        <v>22453</v>
      </c>
      <c r="B17174" t="s">
        <v>28362</v>
      </c>
    </row>
    <row r="17175" spans="1:2">
      <c r="A17175">
        <v>22454</v>
      </c>
      <c r="B17175" t="s">
        <v>28363</v>
      </c>
    </row>
    <row r="17176" spans="1:2">
      <c r="A17176">
        <v>22455</v>
      </c>
      <c r="B17176" t="s">
        <v>28364</v>
      </c>
    </row>
    <row r="17177" spans="1:2">
      <c r="A17177">
        <v>22456</v>
      </c>
      <c r="B17177" t="s">
        <v>28365</v>
      </c>
    </row>
    <row r="17178" spans="1:2">
      <c r="A17178">
        <v>22457</v>
      </c>
      <c r="B17178" t="s">
        <v>28366</v>
      </c>
    </row>
    <row r="17179" spans="1:2">
      <c r="A17179">
        <v>22458</v>
      </c>
      <c r="B17179" t="s">
        <v>650</v>
      </c>
    </row>
    <row r="17180" spans="1:2">
      <c r="A17180">
        <v>22459</v>
      </c>
      <c r="B17180">
        <v>1238</v>
      </c>
    </row>
    <row r="17181" spans="1:2">
      <c r="A17181">
        <v>22460</v>
      </c>
      <c r="B17181" t="s">
        <v>28367</v>
      </c>
    </row>
    <row r="17182" spans="1:2">
      <c r="A17182">
        <v>22461</v>
      </c>
      <c r="B17182" t="s">
        <v>28368</v>
      </c>
    </row>
    <row r="17183" spans="1:2">
      <c r="A17183">
        <v>22462</v>
      </c>
      <c r="B17183" t="s">
        <v>28369</v>
      </c>
    </row>
    <row r="17184" spans="1:2">
      <c r="A17184">
        <v>22463</v>
      </c>
      <c r="B17184" t="s">
        <v>28370</v>
      </c>
    </row>
    <row r="17185" spans="1:2">
      <c r="A17185">
        <v>22464</v>
      </c>
      <c r="B17185" t="s">
        <v>28371</v>
      </c>
    </row>
    <row r="17186" spans="1:2">
      <c r="A17186">
        <v>22465</v>
      </c>
      <c r="B17186" t="s">
        <v>28372</v>
      </c>
    </row>
    <row r="17187" spans="1:2">
      <c r="A17187">
        <v>22466</v>
      </c>
      <c r="B17187" t="s">
        <v>28373</v>
      </c>
    </row>
    <row r="17188" spans="1:2">
      <c r="A17188">
        <v>22467</v>
      </c>
      <c r="B17188" t="s">
        <v>28374</v>
      </c>
    </row>
    <row r="17189" spans="1:2">
      <c r="A17189">
        <v>22468</v>
      </c>
      <c r="B17189" t="s">
        <v>28375</v>
      </c>
    </row>
    <row r="17190" spans="1:2">
      <c r="A17190">
        <v>22469</v>
      </c>
      <c r="B17190" t="s">
        <v>28376</v>
      </c>
    </row>
    <row r="17191" spans="1:2">
      <c r="A17191">
        <v>22470</v>
      </c>
      <c r="B17191" t="s">
        <v>28377</v>
      </c>
    </row>
    <row r="17192" spans="1:2">
      <c r="A17192">
        <v>22471</v>
      </c>
      <c r="B17192" t="s">
        <v>28378</v>
      </c>
    </row>
    <row r="17193" spans="1:2">
      <c r="A17193">
        <v>22472</v>
      </c>
      <c r="B17193" t="s">
        <v>28379</v>
      </c>
    </row>
    <row r="17194" spans="1:2">
      <c r="A17194">
        <v>22473</v>
      </c>
      <c r="B17194" t="s">
        <v>28380</v>
      </c>
    </row>
    <row r="17195" spans="1:2">
      <c r="A17195">
        <v>22474</v>
      </c>
      <c r="B17195" t="s">
        <v>28381</v>
      </c>
    </row>
    <row r="17196" spans="1:2">
      <c r="A17196">
        <v>22475</v>
      </c>
      <c r="B17196" t="s">
        <v>28382</v>
      </c>
    </row>
    <row r="17197" spans="1:2">
      <c r="A17197">
        <v>22476</v>
      </c>
      <c r="B17197" t="s">
        <v>28383</v>
      </c>
    </row>
    <row r="17198" spans="1:2">
      <c r="A17198">
        <v>22477</v>
      </c>
      <c r="B17198" t="s">
        <v>28384</v>
      </c>
    </row>
    <row r="17199" spans="1:2">
      <c r="A17199">
        <v>22478</v>
      </c>
      <c r="B17199" t="s">
        <v>28385</v>
      </c>
    </row>
    <row r="17200" spans="1:2">
      <c r="A17200">
        <v>22479</v>
      </c>
      <c r="B17200" t="s">
        <v>28386</v>
      </c>
    </row>
    <row r="17201" spans="1:2">
      <c r="A17201">
        <v>22480</v>
      </c>
      <c r="B17201" t="s">
        <v>28387</v>
      </c>
    </row>
    <row r="17202" spans="1:2">
      <c r="A17202">
        <v>22481</v>
      </c>
      <c r="B17202" t="s">
        <v>28388</v>
      </c>
    </row>
    <row r="17203" spans="1:2">
      <c r="A17203">
        <v>22482</v>
      </c>
      <c r="B17203" t="s">
        <v>28389</v>
      </c>
    </row>
    <row r="17204" spans="1:2">
      <c r="A17204">
        <v>22483</v>
      </c>
      <c r="B17204" t="s">
        <v>28390</v>
      </c>
    </row>
    <row r="17205" spans="1:2">
      <c r="A17205">
        <v>22484</v>
      </c>
      <c r="B17205" t="s">
        <v>28391</v>
      </c>
    </row>
    <row r="17206" spans="1:2">
      <c r="A17206">
        <v>22485</v>
      </c>
      <c r="B17206" t="s">
        <v>28392</v>
      </c>
    </row>
    <row r="17207" spans="1:2">
      <c r="A17207">
        <v>22486</v>
      </c>
      <c r="B17207" t="s">
        <v>28393</v>
      </c>
    </row>
    <row r="17208" spans="1:2">
      <c r="A17208">
        <v>22487</v>
      </c>
      <c r="B17208">
        <v>1337</v>
      </c>
    </row>
    <row r="17209" spans="1:2">
      <c r="A17209">
        <v>22488</v>
      </c>
      <c r="B17209" t="s">
        <v>28394</v>
      </c>
    </row>
    <row r="17210" spans="1:2">
      <c r="A17210">
        <v>22489</v>
      </c>
      <c r="B17210" t="s">
        <v>28395</v>
      </c>
    </row>
    <row r="17211" spans="1:2">
      <c r="A17211">
        <v>22490</v>
      </c>
      <c r="B17211" t="s">
        <v>1827</v>
      </c>
    </row>
    <row r="17212" spans="1:2">
      <c r="A17212">
        <v>22491</v>
      </c>
      <c r="B17212" t="s">
        <v>28396</v>
      </c>
    </row>
    <row r="17213" spans="1:2">
      <c r="A17213">
        <v>22492</v>
      </c>
      <c r="B17213" t="s">
        <v>28397</v>
      </c>
    </row>
    <row r="17214" spans="1:2">
      <c r="A17214">
        <v>22493</v>
      </c>
      <c r="B17214" t="s">
        <v>28398</v>
      </c>
    </row>
    <row r="17215" spans="1:2">
      <c r="A17215">
        <v>22494</v>
      </c>
      <c r="B17215" t="s">
        <v>28399</v>
      </c>
    </row>
    <row r="17216" spans="1:2">
      <c r="A17216">
        <v>22495</v>
      </c>
      <c r="B17216" t="s">
        <v>28400</v>
      </c>
    </row>
    <row r="17217" spans="1:2">
      <c r="A17217">
        <v>22496</v>
      </c>
      <c r="B17217" t="s">
        <v>28401</v>
      </c>
    </row>
    <row r="17218" spans="1:2">
      <c r="A17218">
        <v>22497</v>
      </c>
      <c r="B17218" t="s">
        <v>28402</v>
      </c>
    </row>
    <row r="17219" spans="1:2">
      <c r="A17219">
        <v>22498</v>
      </c>
      <c r="B17219" t="s">
        <v>28403</v>
      </c>
    </row>
    <row r="17220" spans="1:2">
      <c r="A17220">
        <v>22499</v>
      </c>
      <c r="B17220" t="s">
        <v>28404</v>
      </c>
    </row>
    <row r="17221" spans="1:2">
      <c r="A17221">
        <v>22500</v>
      </c>
      <c r="B17221" t="s">
        <v>28405</v>
      </c>
    </row>
    <row r="17222" spans="1:2">
      <c r="A17222">
        <v>22501</v>
      </c>
      <c r="B17222" t="s">
        <v>28406</v>
      </c>
    </row>
    <row r="17223" spans="1:2">
      <c r="A17223">
        <v>22502</v>
      </c>
      <c r="B17223" t="s">
        <v>28407</v>
      </c>
    </row>
    <row r="17224" spans="1:2">
      <c r="A17224">
        <v>22503</v>
      </c>
      <c r="B17224" t="s">
        <v>28408</v>
      </c>
    </row>
    <row r="17225" spans="1:2">
      <c r="A17225">
        <v>22504</v>
      </c>
      <c r="B17225" t="s">
        <v>28409</v>
      </c>
    </row>
    <row r="17226" spans="1:2">
      <c r="A17226">
        <v>22505</v>
      </c>
      <c r="B17226" t="s">
        <v>28410</v>
      </c>
    </row>
    <row r="17227" spans="1:2">
      <c r="A17227">
        <v>22506</v>
      </c>
      <c r="B17227" t="s">
        <v>28411</v>
      </c>
    </row>
    <row r="17228" spans="1:2">
      <c r="A17228">
        <v>22507</v>
      </c>
      <c r="B17228" t="s">
        <v>28412</v>
      </c>
    </row>
    <row r="17229" spans="1:2">
      <c r="A17229">
        <v>22508</v>
      </c>
      <c r="B17229" t="s">
        <v>603</v>
      </c>
    </row>
    <row r="17230" spans="1:2">
      <c r="A17230">
        <v>22509</v>
      </c>
      <c r="B17230" t="s">
        <v>28413</v>
      </c>
    </row>
    <row r="17231" spans="1:2">
      <c r="A17231">
        <v>22510</v>
      </c>
      <c r="B17231" t="s">
        <v>28414</v>
      </c>
    </row>
    <row r="17232" spans="1:2">
      <c r="A17232">
        <v>22511</v>
      </c>
      <c r="B17232" t="s">
        <v>28415</v>
      </c>
    </row>
    <row r="17233" spans="1:2">
      <c r="A17233">
        <v>22512</v>
      </c>
      <c r="B17233" t="s">
        <v>28416</v>
      </c>
    </row>
    <row r="17234" spans="1:2">
      <c r="A17234">
        <v>22513</v>
      </c>
      <c r="B17234" t="s">
        <v>28417</v>
      </c>
    </row>
    <row r="17235" spans="1:2">
      <c r="A17235">
        <v>22514</v>
      </c>
      <c r="B17235" t="s">
        <v>28418</v>
      </c>
    </row>
    <row r="17236" spans="1:2">
      <c r="A17236">
        <v>22515</v>
      </c>
      <c r="B17236" t="s">
        <v>28419</v>
      </c>
    </row>
    <row r="17237" spans="1:2">
      <c r="A17237">
        <v>22516</v>
      </c>
      <c r="B17237" t="s">
        <v>28420</v>
      </c>
    </row>
    <row r="17238" spans="1:2">
      <c r="A17238">
        <v>22517</v>
      </c>
      <c r="B17238" t="s">
        <v>28421</v>
      </c>
    </row>
    <row r="17239" spans="1:2">
      <c r="A17239">
        <v>22518</v>
      </c>
      <c r="B17239" t="s">
        <v>28422</v>
      </c>
    </row>
    <row r="17240" spans="1:2">
      <c r="A17240">
        <v>22519</v>
      </c>
      <c r="B17240" t="s">
        <v>28423</v>
      </c>
    </row>
    <row r="17241" spans="1:2">
      <c r="A17241">
        <v>22520</v>
      </c>
      <c r="B17241" t="s">
        <v>28424</v>
      </c>
    </row>
    <row r="17242" spans="1:2">
      <c r="A17242">
        <v>22521</v>
      </c>
      <c r="B17242" t="s">
        <v>28425</v>
      </c>
    </row>
    <row r="17243" spans="1:2">
      <c r="A17243">
        <v>22522</v>
      </c>
      <c r="B17243" t="s">
        <v>28426</v>
      </c>
    </row>
    <row r="17244" spans="1:2">
      <c r="A17244">
        <v>22523</v>
      </c>
      <c r="B17244" t="s">
        <v>28427</v>
      </c>
    </row>
    <row r="17245" spans="1:2">
      <c r="A17245">
        <v>22524</v>
      </c>
      <c r="B17245" t="s">
        <v>28428</v>
      </c>
    </row>
    <row r="17246" spans="1:2">
      <c r="A17246">
        <v>22525</v>
      </c>
      <c r="B17246" t="s">
        <v>28429</v>
      </c>
    </row>
    <row r="17247" spans="1:2">
      <c r="A17247">
        <v>22526</v>
      </c>
      <c r="B17247" t="s">
        <v>28430</v>
      </c>
    </row>
    <row r="17248" spans="1:2">
      <c r="A17248">
        <v>22527</v>
      </c>
      <c r="B17248" t="s">
        <v>28431</v>
      </c>
    </row>
    <row r="17249" spans="1:2">
      <c r="A17249">
        <v>22528</v>
      </c>
      <c r="B17249" t="s">
        <v>28432</v>
      </c>
    </row>
    <row r="17250" spans="1:2">
      <c r="A17250">
        <v>22529</v>
      </c>
      <c r="B17250" s="2">
        <v>40988</v>
      </c>
    </row>
    <row r="17251" spans="1:2">
      <c r="A17251">
        <v>22530</v>
      </c>
      <c r="B17251" t="s">
        <v>28433</v>
      </c>
    </row>
    <row r="17252" spans="1:2">
      <c r="A17252">
        <v>22531</v>
      </c>
      <c r="B17252" t="s">
        <v>28434</v>
      </c>
    </row>
    <row r="17253" spans="1:2">
      <c r="A17253">
        <v>22532</v>
      </c>
      <c r="B17253" t="s">
        <v>28435</v>
      </c>
    </row>
    <row r="17254" spans="1:2">
      <c r="A17254">
        <v>22533</v>
      </c>
      <c r="B17254" t="s">
        <v>28436</v>
      </c>
    </row>
    <row r="17255" spans="1:2">
      <c r="A17255">
        <v>22534</v>
      </c>
      <c r="B17255" t="s">
        <v>28437</v>
      </c>
    </row>
    <row r="17256" spans="1:2">
      <c r="A17256">
        <v>22535</v>
      </c>
      <c r="B17256" t="s">
        <v>28438</v>
      </c>
    </row>
    <row r="17257" spans="1:2">
      <c r="A17257">
        <v>22536</v>
      </c>
      <c r="B17257">
        <v>941</v>
      </c>
    </row>
    <row r="17258" spans="1:2">
      <c r="A17258">
        <v>22537</v>
      </c>
      <c r="B17258" t="s">
        <v>28439</v>
      </c>
    </row>
    <row r="17259" spans="1:2">
      <c r="A17259">
        <v>22538</v>
      </c>
      <c r="B17259" t="s">
        <v>28440</v>
      </c>
    </row>
    <row r="17260" spans="1:2">
      <c r="A17260">
        <v>22539</v>
      </c>
      <c r="B17260" t="s">
        <v>28441</v>
      </c>
    </row>
    <row r="17261" spans="1:2">
      <c r="A17261">
        <v>22540</v>
      </c>
      <c r="B17261" t="s">
        <v>28442</v>
      </c>
    </row>
    <row r="17262" spans="1:2">
      <c r="A17262">
        <v>22541</v>
      </c>
      <c r="B17262" t="s">
        <v>28443</v>
      </c>
    </row>
    <row r="17263" spans="1:2">
      <c r="A17263">
        <v>22542</v>
      </c>
      <c r="B17263">
        <v>6880</v>
      </c>
    </row>
    <row r="17264" spans="1:2">
      <c r="A17264">
        <v>22543</v>
      </c>
      <c r="B17264" t="s">
        <v>28444</v>
      </c>
    </row>
    <row r="17265" spans="1:2">
      <c r="A17265">
        <v>22544</v>
      </c>
      <c r="B17265" t="s">
        <v>28445</v>
      </c>
    </row>
    <row r="17266" spans="1:2">
      <c r="A17266">
        <v>22545</v>
      </c>
      <c r="B17266" t="s">
        <v>28446</v>
      </c>
    </row>
    <row r="17267" spans="1:2">
      <c r="A17267">
        <v>22546</v>
      </c>
      <c r="B17267" t="s">
        <v>28447</v>
      </c>
    </row>
    <row r="17268" spans="1:2">
      <c r="A17268">
        <v>22547</v>
      </c>
      <c r="B17268" t="s">
        <v>28448</v>
      </c>
    </row>
    <row r="17269" spans="1:2">
      <c r="A17269">
        <v>22548</v>
      </c>
      <c r="B17269" t="s">
        <v>28449</v>
      </c>
    </row>
    <row r="17270" spans="1:2">
      <c r="A17270">
        <v>22549</v>
      </c>
      <c r="B17270" t="s">
        <v>28450</v>
      </c>
    </row>
    <row r="17271" spans="1:2">
      <c r="A17271">
        <v>22550</v>
      </c>
      <c r="B17271" t="s">
        <v>28451</v>
      </c>
    </row>
    <row r="17272" spans="1:2">
      <c r="A17272">
        <v>22551</v>
      </c>
      <c r="B17272" t="s">
        <v>28452</v>
      </c>
    </row>
    <row r="17273" spans="1:2">
      <c r="A17273">
        <v>22552</v>
      </c>
      <c r="B17273" t="s">
        <v>28453</v>
      </c>
    </row>
    <row r="17274" spans="1:2">
      <c r="A17274">
        <v>22553</v>
      </c>
      <c r="B17274" t="s">
        <v>28454</v>
      </c>
    </row>
    <row r="17275" spans="1:2">
      <c r="A17275">
        <v>22554</v>
      </c>
      <c r="B17275" t="s">
        <v>28455</v>
      </c>
    </row>
    <row r="17276" spans="1:2">
      <c r="A17276">
        <v>22555</v>
      </c>
      <c r="B17276" t="s">
        <v>28456</v>
      </c>
    </row>
    <row r="17277" spans="1:2">
      <c r="A17277">
        <v>22556</v>
      </c>
      <c r="B17277" t="s">
        <v>28457</v>
      </c>
    </row>
    <row r="17278" spans="1:2">
      <c r="A17278">
        <v>22557</v>
      </c>
      <c r="B17278" t="s">
        <v>28458</v>
      </c>
    </row>
    <row r="17279" spans="1:2">
      <c r="A17279">
        <v>22558</v>
      </c>
      <c r="B17279" t="s">
        <v>28459</v>
      </c>
    </row>
    <row r="17280" spans="1:2">
      <c r="A17280">
        <v>22559</v>
      </c>
      <c r="B17280" t="s">
        <v>28460</v>
      </c>
    </row>
    <row r="17281" spans="1:2">
      <c r="A17281">
        <v>22560</v>
      </c>
      <c r="B17281" t="s">
        <v>28461</v>
      </c>
    </row>
    <row r="17282" spans="1:2">
      <c r="A17282">
        <v>22561</v>
      </c>
      <c r="B17282" t="s">
        <v>28462</v>
      </c>
    </row>
    <row r="17283" spans="1:2">
      <c r="A17283">
        <v>22562</v>
      </c>
      <c r="B17283" t="s">
        <v>28463</v>
      </c>
    </row>
    <row r="17284" spans="1:2">
      <c r="A17284">
        <v>22563</v>
      </c>
      <c r="B17284" t="s">
        <v>28464</v>
      </c>
    </row>
    <row r="17285" spans="1:2">
      <c r="A17285">
        <v>22564</v>
      </c>
      <c r="B17285" t="s">
        <v>28465</v>
      </c>
    </row>
    <row r="17286" spans="1:2">
      <c r="A17286">
        <v>22565</v>
      </c>
      <c r="B17286" t="s">
        <v>28466</v>
      </c>
    </row>
    <row r="17287" spans="1:2">
      <c r="A17287">
        <v>22566</v>
      </c>
      <c r="B17287" t="s">
        <v>28467</v>
      </c>
    </row>
    <row r="17288" spans="1:2">
      <c r="A17288">
        <v>22567</v>
      </c>
      <c r="B17288" t="s">
        <v>28468</v>
      </c>
    </row>
    <row r="17289" spans="1:2">
      <c r="A17289">
        <v>22568</v>
      </c>
      <c r="B17289" t="s">
        <v>28469</v>
      </c>
    </row>
    <row r="17290" spans="1:2">
      <c r="A17290">
        <v>22569</v>
      </c>
      <c r="B17290" t="s">
        <v>28470</v>
      </c>
    </row>
    <row r="17291" spans="1:2">
      <c r="A17291">
        <v>22570</v>
      </c>
      <c r="B17291" t="s">
        <v>28471</v>
      </c>
    </row>
    <row r="17292" spans="1:2">
      <c r="A17292">
        <v>22571</v>
      </c>
      <c r="B17292" t="s">
        <v>28472</v>
      </c>
    </row>
    <row r="17293" spans="1:2">
      <c r="A17293">
        <v>22572</v>
      </c>
      <c r="B17293" t="s">
        <v>28473</v>
      </c>
    </row>
    <row r="17294" spans="1:2">
      <c r="A17294">
        <v>22573</v>
      </c>
      <c r="B17294" t="s">
        <v>28474</v>
      </c>
    </row>
    <row r="17295" spans="1:2">
      <c r="A17295">
        <v>22574</v>
      </c>
      <c r="B17295" t="s">
        <v>28475</v>
      </c>
    </row>
    <row r="17296" spans="1:2">
      <c r="A17296">
        <v>22575</v>
      </c>
      <c r="B17296" t="s">
        <v>28476</v>
      </c>
    </row>
    <row r="17297" spans="1:2">
      <c r="A17297">
        <v>22576</v>
      </c>
      <c r="B17297" t="s">
        <v>28477</v>
      </c>
    </row>
    <row r="17298" spans="1:2">
      <c r="A17298">
        <v>22577</v>
      </c>
      <c r="B17298" t="s">
        <v>28478</v>
      </c>
    </row>
    <row r="17299" spans="1:2">
      <c r="A17299">
        <v>22578</v>
      </c>
      <c r="B17299" t="s">
        <v>28479</v>
      </c>
    </row>
    <row r="17300" spans="1:2">
      <c r="A17300">
        <v>22579</v>
      </c>
      <c r="B17300" t="s">
        <v>28480</v>
      </c>
    </row>
    <row r="17301" spans="1:2">
      <c r="A17301">
        <v>22580</v>
      </c>
      <c r="B17301" t="s">
        <v>28481</v>
      </c>
    </row>
    <row r="17302" spans="1:2">
      <c r="A17302">
        <v>22581</v>
      </c>
      <c r="B17302" t="s">
        <v>28482</v>
      </c>
    </row>
    <row r="17303" spans="1:2">
      <c r="A17303">
        <v>22582</v>
      </c>
      <c r="B17303" t="s">
        <v>28483</v>
      </c>
    </row>
    <row r="17304" spans="1:2">
      <c r="A17304">
        <v>22583</v>
      </c>
      <c r="B17304" t="s">
        <v>28484</v>
      </c>
    </row>
    <row r="17305" spans="1:2">
      <c r="A17305">
        <v>22584</v>
      </c>
      <c r="B17305">
        <v>1039</v>
      </c>
    </row>
    <row r="17306" spans="1:2">
      <c r="A17306">
        <v>22585</v>
      </c>
      <c r="B17306" t="s">
        <v>28485</v>
      </c>
    </row>
    <row r="17307" spans="1:2">
      <c r="A17307">
        <v>22586</v>
      </c>
      <c r="B17307" t="s">
        <v>28486</v>
      </c>
    </row>
    <row r="17308" spans="1:2">
      <c r="A17308">
        <v>22587</v>
      </c>
      <c r="B17308" t="s">
        <v>28487</v>
      </c>
    </row>
    <row r="17309" spans="1:2">
      <c r="A17309">
        <v>22588</v>
      </c>
      <c r="B17309" t="s">
        <v>28488</v>
      </c>
    </row>
    <row r="17310" spans="1:2">
      <c r="A17310">
        <v>22589</v>
      </c>
      <c r="B17310" t="s">
        <v>28489</v>
      </c>
    </row>
    <row r="17311" spans="1:2">
      <c r="A17311">
        <v>22590</v>
      </c>
      <c r="B17311" t="s">
        <v>28490</v>
      </c>
    </row>
    <row r="17312" spans="1:2">
      <c r="A17312">
        <v>22591</v>
      </c>
      <c r="B17312" t="s">
        <v>28491</v>
      </c>
    </row>
    <row r="17313" spans="1:2">
      <c r="A17313">
        <v>22592</v>
      </c>
      <c r="B17313" t="s">
        <v>28492</v>
      </c>
    </row>
    <row r="17314" spans="1:2">
      <c r="A17314">
        <v>22593</v>
      </c>
      <c r="B17314" t="s">
        <v>28493</v>
      </c>
    </row>
    <row r="17315" spans="1:2">
      <c r="A17315">
        <v>22594</v>
      </c>
      <c r="B17315" t="s">
        <v>28494</v>
      </c>
    </row>
    <row r="17316" spans="1:2">
      <c r="A17316">
        <v>22595</v>
      </c>
      <c r="B17316" t="s">
        <v>28495</v>
      </c>
    </row>
    <row r="17317" spans="1:2">
      <c r="A17317">
        <v>22596</v>
      </c>
      <c r="B17317" t="s">
        <v>28496</v>
      </c>
    </row>
    <row r="17318" spans="1:2">
      <c r="A17318">
        <v>22597</v>
      </c>
      <c r="B17318" t="s">
        <v>28497</v>
      </c>
    </row>
    <row r="17319" spans="1:2">
      <c r="A17319">
        <v>22598</v>
      </c>
      <c r="B17319" t="s">
        <v>28498</v>
      </c>
    </row>
    <row r="17320" spans="1:2">
      <c r="A17320">
        <v>22599</v>
      </c>
      <c r="B17320">
        <v>1244</v>
      </c>
    </row>
    <row r="17321" spans="1:2">
      <c r="A17321">
        <v>22600</v>
      </c>
      <c r="B17321" t="s">
        <v>28499</v>
      </c>
    </row>
    <row r="17322" spans="1:2">
      <c r="A17322">
        <v>22601</v>
      </c>
      <c r="B17322" t="s">
        <v>28500</v>
      </c>
    </row>
    <row r="17323" spans="1:2">
      <c r="A17323">
        <v>22602</v>
      </c>
      <c r="B17323" t="s">
        <v>28501</v>
      </c>
    </row>
    <row r="17324" spans="1:2">
      <c r="A17324">
        <v>22603</v>
      </c>
      <c r="B17324" t="s">
        <v>28502</v>
      </c>
    </row>
    <row r="17325" spans="1:2">
      <c r="A17325">
        <v>22604</v>
      </c>
      <c r="B17325" t="s">
        <v>28503</v>
      </c>
    </row>
    <row r="17326" spans="1:2">
      <c r="A17326">
        <v>22605</v>
      </c>
      <c r="B17326" t="s">
        <v>28504</v>
      </c>
    </row>
    <row r="17327" spans="1:2">
      <c r="A17327">
        <v>22606</v>
      </c>
      <c r="B17327" t="s">
        <v>28505</v>
      </c>
    </row>
    <row r="17328" spans="1:2">
      <c r="A17328">
        <v>22607</v>
      </c>
      <c r="B17328" s="2">
        <v>41020</v>
      </c>
    </row>
    <row r="17329" spans="1:2">
      <c r="A17329">
        <v>22608</v>
      </c>
      <c r="B17329" t="s">
        <v>28506</v>
      </c>
    </row>
    <row r="17330" spans="1:2">
      <c r="A17330">
        <v>22609</v>
      </c>
      <c r="B17330" t="s">
        <v>28507</v>
      </c>
    </row>
    <row r="17331" spans="1:2">
      <c r="A17331">
        <v>22610</v>
      </c>
      <c r="B17331" t="s">
        <v>28508</v>
      </c>
    </row>
    <row r="17332" spans="1:2">
      <c r="A17332">
        <v>22611</v>
      </c>
      <c r="B17332" t="s">
        <v>28509</v>
      </c>
    </row>
    <row r="17333" spans="1:2">
      <c r="A17333">
        <v>22612</v>
      </c>
      <c r="B17333" t="s">
        <v>28510</v>
      </c>
    </row>
    <row r="17334" spans="1:2">
      <c r="A17334">
        <v>22613</v>
      </c>
      <c r="B17334" t="s">
        <v>28511</v>
      </c>
    </row>
    <row r="17335" spans="1:2">
      <c r="A17335">
        <v>22614</v>
      </c>
      <c r="B17335" t="s">
        <v>28512</v>
      </c>
    </row>
    <row r="17336" spans="1:2">
      <c r="A17336">
        <v>22615</v>
      </c>
      <c r="B17336" t="s">
        <v>28513</v>
      </c>
    </row>
    <row r="17337" spans="1:2">
      <c r="A17337">
        <v>22616</v>
      </c>
      <c r="B17337" t="s">
        <v>28514</v>
      </c>
    </row>
    <row r="17338" spans="1:2">
      <c r="A17338">
        <v>22617</v>
      </c>
      <c r="B17338" t="s">
        <v>28515</v>
      </c>
    </row>
    <row r="17339" spans="1:2">
      <c r="A17339">
        <v>22618</v>
      </c>
      <c r="B17339" t="s">
        <v>28516</v>
      </c>
    </row>
    <row r="17340" spans="1:2">
      <c r="A17340">
        <v>22619</v>
      </c>
      <c r="B17340" t="s">
        <v>28517</v>
      </c>
    </row>
    <row r="17341" spans="1:2">
      <c r="A17341">
        <v>22620</v>
      </c>
      <c r="B17341" t="s">
        <v>28518</v>
      </c>
    </row>
    <row r="17342" spans="1:2">
      <c r="A17342">
        <v>22621</v>
      </c>
      <c r="B17342" t="s">
        <v>28519</v>
      </c>
    </row>
    <row r="17343" spans="1:2">
      <c r="A17343">
        <v>22622</v>
      </c>
      <c r="B17343" t="s">
        <v>28520</v>
      </c>
    </row>
    <row r="17344" spans="1:2">
      <c r="A17344">
        <v>22623</v>
      </c>
      <c r="B17344" t="s">
        <v>28521</v>
      </c>
    </row>
    <row r="17345" spans="1:2">
      <c r="A17345">
        <v>22624</v>
      </c>
      <c r="B17345" t="s">
        <v>28522</v>
      </c>
    </row>
    <row r="17346" spans="1:2">
      <c r="A17346">
        <v>22625</v>
      </c>
      <c r="B17346" t="s">
        <v>28523</v>
      </c>
    </row>
    <row r="17347" spans="1:2">
      <c r="A17347">
        <v>22626</v>
      </c>
      <c r="B17347" t="s">
        <v>28524</v>
      </c>
    </row>
    <row r="17348" spans="1:2">
      <c r="A17348">
        <v>22627</v>
      </c>
      <c r="B17348" t="s">
        <v>28525</v>
      </c>
    </row>
    <row r="17349" spans="1:2">
      <c r="A17349">
        <v>22628</v>
      </c>
      <c r="B17349" t="s">
        <v>28526</v>
      </c>
    </row>
    <row r="17350" spans="1:2">
      <c r="A17350">
        <v>22629</v>
      </c>
      <c r="B17350" t="s">
        <v>28527</v>
      </c>
    </row>
    <row r="17351" spans="1:2">
      <c r="A17351">
        <v>22630</v>
      </c>
      <c r="B17351" t="s">
        <v>28528</v>
      </c>
    </row>
    <row r="17352" spans="1:2">
      <c r="A17352">
        <v>22631</v>
      </c>
      <c r="B17352">
        <v>1508</v>
      </c>
    </row>
    <row r="17353" spans="1:2">
      <c r="A17353">
        <v>22632</v>
      </c>
      <c r="B17353" t="s">
        <v>28529</v>
      </c>
    </row>
    <row r="17354" spans="1:2">
      <c r="A17354">
        <v>22633</v>
      </c>
      <c r="B17354" t="s">
        <v>28530</v>
      </c>
    </row>
    <row r="17355" spans="1:2">
      <c r="A17355">
        <v>22634</v>
      </c>
      <c r="B17355" t="s">
        <v>439</v>
      </c>
    </row>
    <row r="17356" spans="1:2">
      <c r="A17356">
        <v>22635</v>
      </c>
      <c r="B17356" t="s">
        <v>28531</v>
      </c>
    </row>
    <row r="17357" spans="1:2">
      <c r="A17357">
        <v>22636</v>
      </c>
      <c r="B17357" t="s">
        <v>28532</v>
      </c>
    </row>
    <row r="17358" spans="1:2">
      <c r="A17358">
        <v>22637</v>
      </c>
      <c r="B17358" t="s">
        <v>28533</v>
      </c>
    </row>
    <row r="17359" spans="1:2">
      <c r="A17359">
        <v>22638</v>
      </c>
      <c r="B17359" t="s">
        <v>28534</v>
      </c>
    </row>
    <row r="17360" spans="1:2">
      <c r="A17360">
        <v>22639</v>
      </c>
      <c r="B17360" t="s">
        <v>28535</v>
      </c>
    </row>
    <row r="17361" spans="1:2">
      <c r="A17361">
        <v>22640</v>
      </c>
      <c r="B17361" t="s">
        <v>28536</v>
      </c>
    </row>
    <row r="17362" spans="1:2">
      <c r="A17362">
        <v>22641</v>
      </c>
      <c r="B17362" t="s">
        <v>28537</v>
      </c>
    </row>
    <row r="17363" spans="1:2">
      <c r="A17363">
        <v>22642</v>
      </c>
      <c r="B17363" t="s">
        <v>28538</v>
      </c>
    </row>
    <row r="17364" spans="1:2">
      <c r="A17364">
        <v>22643</v>
      </c>
      <c r="B17364" t="s">
        <v>28539</v>
      </c>
    </row>
    <row r="17365" spans="1:2">
      <c r="A17365">
        <v>22644</v>
      </c>
      <c r="B17365" t="s">
        <v>28540</v>
      </c>
    </row>
    <row r="17366" spans="1:2">
      <c r="A17366">
        <v>22645</v>
      </c>
      <c r="B17366" t="s">
        <v>28541</v>
      </c>
    </row>
    <row r="17367" spans="1:2">
      <c r="A17367">
        <v>22646</v>
      </c>
      <c r="B17367" t="s">
        <v>28542</v>
      </c>
    </row>
    <row r="17368" spans="1:2">
      <c r="A17368">
        <v>22647</v>
      </c>
      <c r="B17368" t="s">
        <v>28543</v>
      </c>
    </row>
    <row r="17369" spans="1:2">
      <c r="A17369">
        <v>22648</v>
      </c>
      <c r="B17369">
        <v>42620121110</v>
      </c>
    </row>
    <row r="17370" spans="1:2">
      <c r="A17370">
        <v>22649</v>
      </c>
      <c r="B17370" t="s">
        <v>28544</v>
      </c>
    </row>
    <row r="17371" spans="1:2">
      <c r="A17371">
        <v>22650</v>
      </c>
      <c r="B17371">
        <v>2149</v>
      </c>
    </row>
    <row r="17372" spans="1:2">
      <c r="A17372">
        <v>22651</v>
      </c>
      <c r="B17372" t="s">
        <v>28545</v>
      </c>
    </row>
    <row r="17373" spans="1:2">
      <c r="A17373">
        <v>22652</v>
      </c>
      <c r="B17373" t="s">
        <v>28546</v>
      </c>
    </row>
    <row r="17374" spans="1:2">
      <c r="A17374">
        <v>22653</v>
      </c>
      <c r="B17374" t="s">
        <v>28547</v>
      </c>
    </row>
    <row r="17375" spans="1:2">
      <c r="A17375">
        <v>22654</v>
      </c>
      <c r="B17375" t="s">
        <v>28548</v>
      </c>
    </row>
    <row r="17376" spans="1:2">
      <c r="A17376">
        <v>22655</v>
      </c>
      <c r="B17376" t="s">
        <v>28549</v>
      </c>
    </row>
    <row r="17377" spans="1:2">
      <c r="A17377">
        <v>22656</v>
      </c>
      <c r="B17377" t="s">
        <v>28550</v>
      </c>
    </row>
    <row r="17378" spans="1:2">
      <c r="A17378">
        <v>22657</v>
      </c>
      <c r="B17378" t="s">
        <v>28551</v>
      </c>
    </row>
    <row r="17379" spans="1:2">
      <c r="A17379">
        <v>22658</v>
      </c>
      <c r="B17379" t="s">
        <v>28552</v>
      </c>
    </row>
    <row r="17380" spans="1:2">
      <c r="A17380">
        <v>22659</v>
      </c>
      <c r="B17380" t="s">
        <v>28553</v>
      </c>
    </row>
    <row r="17381" spans="1:2">
      <c r="A17381">
        <v>22660</v>
      </c>
      <c r="B17381" t="s">
        <v>28554</v>
      </c>
    </row>
    <row r="17382" spans="1:2">
      <c r="A17382">
        <v>22661</v>
      </c>
      <c r="B17382" t="s">
        <v>28555</v>
      </c>
    </row>
    <row r="17383" spans="1:2">
      <c r="A17383">
        <v>22662</v>
      </c>
      <c r="B17383" t="s">
        <v>28556</v>
      </c>
    </row>
    <row r="17384" spans="1:2">
      <c r="A17384">
        <v>22663</v>
      </c>
      <c r="B17384" t="s">
        <v>28557</v>
      </c>
    </row>
    <row r="17385" spans="1:2">
      <c r="A17385">
        <v>22664</v>
      </c>
      <c r="B17385" t="s">
        <v>388</v>
      </c>
    </row>
    <row r="17386" spans="1:2">
      <c r="A17386">
        <v>22665</v>
      </c>
      <c r="B17386" t="s">
        <v>28558</v>
      </c>
    </row>
    <row r="17387" spans="1:2">
      <c r="A17387">
        <v>22666</v>
      </c>
      <c r="B17387" t="s">
        <v>28559</v>
      </c>
    </row>
    <row r="17388" spans="1:2">
      <c r="A17388">
        <v>22667</v>
      </c>
      <c r="B17388">
        <v>5</v>
      </c>
    </row>
    <row r="17389" spans="1:2">
      <c r="A17389">
        <v>22668</v>
      </c>
      <c r="B17389" t="s">
        <v>28560</v>
      </c>
    </row>
    <row r="17390" spans="1:2">
      <c r="A17390">
        <v>22669</v>
      </c>
      <c r="B17390" t="s">
        <v>28561</v>
      </c>
    </row>
    <row r="17391" spans="1:2">
      <c r="A17391">
        <v>22670</v>
      </c>
      <c r="B17391" t="s">
        <v>28562</v>
      </c>
    </row>
    <row r="17392" spans="1:2">
      <c r="A17392">
        <v>22671</v>
      </c>
      <c r="B17392" t="s">
        <v>28563</v>
      </c>
    </row>
    <row r="17393" spans="1:2">
      <c r="A17393">
        <v>22672</v>
      </c>
      <c r="B17393" t="s">
        <v>28564</v>
      </c>
    </row>
    <row r="17394" spans="1:2">
      <c r="A17394">
        <v>22673</v>
      </c>
      <c r="B17394" t="s">
        <v>28565</v>
      </c>
    </row>
    <row r="17395" spans="1:2">
      <c r="A17395">
        <v>22674</v>
      </c>
      <c r="B17395" t="s">
        <v>28566</v>
      </c>
    </row>
    <row r="17396" spans="1:2">
      <c r="A17396">
        <v>22675</v>
      </c>
      <c r="B17396">
        <v>1200</v>
      </c>
    </row>
    <row r="17397" spans="1:2">
      <c r="A17397">
        <v>22676</v>
      </c>
      <c r="B17397" t="s">
        <v>28567</v>
      </c>
    </row>
    <row r="17398" spans="1:2">
      <c r="A17398">
        <v>22677</v>
      </c>
      <c r="B17398" t="s">
        <v>28568</v>
      </c>
    </row>
    <row r="17399" spans="1:2">
      <c r="A17399">
        <v>22678</v>
      </c>
      <c r="B17399" t="s">
        <v>28569</v>
      </c>
    </row>
    <row r="17400" spans="1:2">
      <c r="A17400">
        <v>22679</v>
      </c>
      <c r="B17400" t="s">
        <v>28570</v>
      </c>
    </row>
    <row r="17401" spans="1:2">
      <c r="A17401">
        <v>22680</v>
      </c>
      <c r="B17401" t="s">
        <v>28571</v>
      </c>
    </row>
    <row r="17402" spans="1:2">
      <c r="A17402">
        <v>22681</v>
      </c>
      <c r="B17402" t="s">
        <v>28572</v>
      </c>
    </row>
    <row r="17403" spans="1:2">
      <c r="A17403">
        <v>22682</v>
      </c>
      <c r="B17403" t="s">
        <v>28573</v>
      </c>
    </row>
    <row r="17404" spans="1:2">
      <c r="A17404">
        <v>22683</v>
      </c>
      <c r="B17404" t="s">
        <v>28574</v>
      </c>
    </row>
    <row r="17405" spans="1:2">
      <c r="A17405">
        <v>22684</v>
      </c>
      <c r="B17405" t="s">
        <v>28575</v>
      </c>
    </row>
    <row r="17406" spans="1:2">
      <c r="A17406">
        <v>22685</v>
      </c>
      <c r="B17406" t="s">
        <v>28576</v>
      </c>
    </row>
    <row r="17407" spans="1:2">
      <c r="A17407">
        <v>22686</v>
      </c>
      <c r="B17407" t="s">
        <v>28577</v>
      </c>
    </row>
    <row r="17408" spans="1:2">
      <c r="A17408">
        <v>22687</v>
      </c>
      <c r="B17408" t="s">
        <v>28578</v>
      </c>
    </row>
    <row r="17409" spans="1:2">
      <c r="A17409">
        <v>22688</v>
      </c>
      <c r="B17409" t="s">
        <v>28579</v>
      </c>
    </row>
    <row r="17410" spans="1:2">
      <c r="A17410">
        <v>22689</v>
      </c>
      <c r="B17410" t="s">
        <v>28580</v>
      </c>
    </row>
    <row r="17411" spans="1:2">
      <c r="A17411">
        <v>22690</v>
      </c>
      <c r="B17411" t="s">
        <v>28581</v>
      </c>
    </row>
    <row r="17412" spans="1:2">
      <c r="A17412">
        <v>22691</v>
      </c>
      <c r="B17412" t="s">
        <v>28582</v>
      </c>
    </row>
    <row r="17413" spans="1:2">
      <c r="A17413">
        <v>22692</v>
      </c>
      <c r="B17413" t="s">
        <v>28583</v>
      </c>
    </row>
    <row r="17414" spans="1:2">
      <c r="A17414">
        <v>22693</v>
      </c>
      <c r="B17414" t="s">
        <v>28584</v>
      </c>
    </row>
    <row r="17415" spans="1:2">
      <c r="A17415">
        <v>22694</v>
      </c>
      <c r="B17415" t="s">
        <v>28585</v>
      </c>
    </row>
    <row r="17416" spans="1:2">
      <c r="A17416">
        <v>22695</v>
      </c>
      <c r="B17416" t="s">
        <v>28586</v>
      </c>
    </row>
    <row r="17417" spans="1:2">
      <c r="A17417">
        <v>22696</v>
      </c>
      <c r="B17417" t="s">
        <v>28587</v>
      </c>
    </row>
    <row r="17418" spans="1:2">
      <c r="A17418">
        <v>22697</v>
      </c>
      <c r="B17418" t="s">
        <v>28588</v>
      </c>
    </row>
    <row r="17419" spans="1:2">
      <c r="A17419">
        <v>22698</v>
      </c>
      <c r="B17419" t="s">
        <v>28589</v>
      </c>
    </row>
    <row r="17420" spans="1:2">
      <c r="A17420">
        <v>22699</v>
      </c>
      <c r="B17420" t="s">
        <v>28590</v>
      </c>
    </row>
    <row r="17421" spans="1:2">
      <c r="A17421">
        <v>22700</v>
      </c>
      <c r="B17421" t="s">
        <v>28591</v>
      </c>
    </row>
    <row r="17422" spans="1:2">
      <c r="A17422">
        <v>22701</v>
      </c>
      <c r="B17422" t="s">
        <v>28592</v>
      </c>
    </row>
    <row r="17423" spans="1:2">
      <c r="A17423">
        <v>22702</v>
      </c>
      <c r="B17423" t="s">
        <v>28593</v>
      </c>
    </row>
    <row r="17424" spans="1:2">
      <c r="A17424">
        <v>22703</v>
      </c>
      <c r="B17424" t="s">
        <v>28594</v>
      </c>
    </row>
    <row r="17425" spans="1:2">
      <c r="A17425">
        <v>22704</v>
      </c>
      <c r="B17425" t="s">
        <v>28595</v>
      </c>
    </row>
    <row r="17426" spans="1:2">
      <c r="A17426">
        <v>22705</v>
      </c>
      <c r="B17426" t="s">
        <v>28596</v>
      </c>
    </row>
    <row r="17427" spans="1:2">
      <c r="A17427">
        <v>22706</v>
      </c>
      <c r="B17427" t="s">
        <v>28597</v>
      </c>
    </row>
    <row r="17428" spans="1:2">
      <c r="A17428">
        <v>22707</v>
      </c>
      <c r="B17428" t="s">
        <v>28598</v>
      </c>
    </row>
    <row r="17429" spans="1:2">
      <c r="A17429">
        <v>22708</v>
      </c>
      <c r="B17429" t="s">
        <v>909</v>
      </c>
    </row>
    <row r="17430" spans="1:2">
      <c r="A17430">
        <v>22709</v>
      </c>
      <c r="B17430" t="s">
        <v>28599</v>
      </c>
    </row>
    <row r="17431" spans="1:2">
      <c r="A17431">
        <v>22710</v>
      </c>
      <c r="B17431" t="s">
        <v>28600</v>
      </c>
    </row>
    <row r="17432" spans="1:2">
      <c r="A17432">
        <v>22711</v>
      </c>
      <c r="B17432" t="s">
        <v>28601</v>
      </c>
    </row>
    <row r="17433" spans="1:2">
      <c r="A17433">
        <v>22712</v>
      </c>
      <c r="B17433" t="s">
        <v>28602</v>
      </c>
    </row>
    <row r="17434" spans="1:2">
      <c r="A17434">
        <v>22713</v>
      </c>
      <c r="B17434" t="s">
        <v>28603</v>
      </c>
    </row>
    <row r="17435" spans="1:2">
      <c r="A17435">
        <v>22714</v>
      </c>
      <c r="B17435" t="s">
        <v>28604</v>
      </c>
    </row>
    <row r="17436" spans="1:2">
      <c r="A17436">
        <v>22715</v>
      </c>
      <c r="B17436" t="s">
        <v>28605</v>
      </c>
    </row>
    <row r="17437" spans="1:2">
      <c r="A17437">
        <v>22716</v>
      </c>
      <c r="B17437" t="s">
        <v>28606</v>
      </c>
    </row>
    <row r="17438" spans="1:2">
      <c r="A17438">
        <v>22717</v>
      </c>
      <c r="B17438" t="s">
        <v>28607</v>
      </c>
    </row>
    <row r="17439" spans="1:2">
      <c r="A17439">
        <v>22718</v>
      </c>
      <c r="B17439" t="s">
        <v>28608</v>
      </c>
    </row>
    <row r="17440" spans="1:2">
      <c r="A17440">
        <v>22719</v>
      </c>
      <c r="B17440" t="s">
        <v>28609</v>
      </c>
    </row>
    <row r="17441" spans="1:2">
      <c r="A17441">
        <v>22720</v>
      </c>
      <c r="B17441">
        <v>1527</v>
      </c>
    </row>
    <row r="17442" spans="1:2">
      <c r="A17442">
        <v>22721</v>
      </c>
      <c r="B17442" t="s">
        <v>28610</v>
      </c>
    </row>
    <row r="17443" spans="1:2">
      <c r="A17443">
        <v>22722</v>
      </c>
      <c r="B17443" t="s">
        <v>28611</v>
      </c>
    </row>
    <row r="17444" spans="1:2">
      <c r="A17444">
        <v>22723</v>
      </c>
      <c r="B17444" t="s">
        <v>28612</v>
      </c>
    </row>
    <row r="17445" spans="1:2">
      <c r="A17445">
        <v>22724</v>
      </c>
      <c r="B17445" t="s">
        <v>28613</v>
      </c>
    </row>
    <row r="17446" spans="1:2">
      <c r="A17446">
        <v>22725</v>
      </c>
      <c r="B17446" t="s">
        <v>28614</v>
      </c>
    </row>
    <row r="17447" spans="1:2">
      <c r="A17447">
        <v>22726</v>
      </c>
      <c r="B17447" t="s">
        <v>542</v>
      </c>
    </row>
    <row r="17448" spans="1:2">
      <c r="A17448">
        <v>22727</v>
      </c>
      <c r="B17448" t="s">
        <v>28615</v>
      </c>
    </row>
    <row r="17449" spans="1:2">
      <c r="A17449">
        <v>22728</v>
      </c>
      <c r="B17449" t="s">
        <v>28616</v>
      </c>
    </row>
    <row r="17450" spans="1:2">
      <c r="A17450">
        <v>22729</v>
      </c>
      <c r="B17450" t="s">
        <v>28617</v>
      </c>
    </row>
    <row r="17451" spans="1:2">
      <c r="A17451">
        <v>22730</v>
      </c>
      <c r="B17451" t="s">
        <v>28618</v>
      </c>
    </row>
    <row r="17452" spans="1:2">
      <c r="A17452">
        <v>22731</v>
      </c>
      <c r="B17452" t="s">
        <v>28619</v>
      </c>
    </row>
    <row r="17453" spans="1:2">
      <c r="A17453">
        <v>22732</v>
      </c>
      <c r="B17453" t="s">
        <v>28620</v>
      </c>
    </row>
    <row r="17454" spans="1:2">
      <c r="A17454">
        <v>22733</v>
      </c>
      <c r="B17454" t="s">
        <v>28621</v>
      </c>
    </row>
    <row r="17455" spans="1:2">
      <c r="A17455">
        <v>22734</v>
      </c>
      <c r="B17455" t="s">
        <v>28622</v>
      </c>
    </row>
    <row r="17456" spans="1:2">
      <c r="A17456">
        <v>22735</v>
      </c>
      <c r="B17456" t="s">
        <v>28623</v>
      </c>
    </row>
    <row r="17457" spans="1:2">
      <c r="A17457">
        <v>22736</v>
      </c>
      <c r="B17457" t="s">
        <v>28624</v>
      </c>
    </row>
    <row r="17458" spans="1:2">
      <c r="A17458">
        <v>22737</v>
      </c>
      <c r="B17458" t="s">
        <v>28625</v>
      </c>
    </row>
    <row r="17459" spans="1:2">
      <c r="A17459">
        <v>22738</v>
      </c>
      <c r="B17459" t="s">
        <v>28626</v>
      </c>
    </row>
    <row r="17460" spans="1:2">
      <c r="A17460">
        <v>22739</v>
      </c>
      <c r="B17460" t="s">
        <v>28627</v>
      </c>
    </row>
    <row r="17461" spans="1:2">
      <c r="A17461">
        <v>22740</v>
      </c>
      <c r="B17461" t="s">
        <v>28628</v>
      </c>
    </row>
    <row r="17462" spans="1:2">
      <c r="A17462">
        <v>22741</v>
      </c>
      <c r="B17462" t="s">
        <v>28629</v>
      </c>
    </row>
    <row r="17463" spans="1:2">
      <c r="A17463">
        <v>22742</v>
      </c>
      <c r="B17463" t="s">
        <v>28630</v>
      </c>
    </row>
    <row r="17464" spans="1:2">
      <c r="A17464">
        <v>22743</v>
      </c>
      <c r="B17464" t="s">
        <v>28631</v>
      </c>
    </row>
    <row r="17465" spans="1:2">
      <c r="A17465">
        <v>22744</v>
      </c>
      <c r="B17465" t="s">
        <v>28632</v>
      </c>
    </row>
    <row r="17466" spans="1:2">
      <c r="A17466">
        <v>22745</v>
      </c>
      <c r="B17466" t="s">
        <v>28633</v>
      </c>
    </row>
    <row r="17467" spans="1:2">
      <c r="A17467">
        <v>22746</v>
      </c>
      <c r="B17467" t="s">
        <v>28634</v>
      </c>
    </row>
    <row r="17468" spans="1:2">
      <c r="A17468">
        <v>22747</v>
      </c>
      <c r="B17468" t="s">
        <v>28635</v>
      </c>
    </row>
    <row r="17469" spans="1:2">
      <c r="A17469">
        <v>22748</v>
      </c>
      <c r="B17469" t="s">
        <v>28636</v>
      </c>
    </row>
    <row r="17470" spans="1:2">
      <c r="A17470">
        <v>22749</v>
      </c>
      <c r="B17470" t="s">
        <v>28637</v>
      </c>
    </row>
    <row r="17471" spans="1:2">
      <c r="A17471">
        <v>22750</v>
      </c>
      <c r="B17471" t="s">
        <v>28638</v>
      </c>
    </row>
    <row r="17472" spans="1:2">
      <c r="A17472">
        <v>22751</v>
      </c>
      <c r="B17472" t="s">
        <v>28639</v>
      </c>
    </row>
    <row r="17473" spans="1:2">
      <c r="A17473">
        <v>22752</v>
      </c>
      <c r="B17473" t="s">
        <v>28640</v>
      </c>
    </row>
    <row r="17474" spans="1:2">
      <c r="A17474">
        <v>22753</v>
      </c>
      <c r="B17474" t="s">
        <v>28641</v>
      </c>
    </row>
    <row r="17475" spans="1:2">
      <c r="A17475">
        <v>22754</v>
      </c>
      <c r="B17475" t="s">
        <v>28642</v>
      </c>
    </row>
    <row r="17476" spans="1:2">
      <c r="A17476">
        <v>22755</v>
      </c>
      <c r="B17476" t="s">
        <v>28643</v>
      </c>
    </row>
    <row r="17477" spans="1:2">
      <c r="A17477">
        <v>22756</v>
      </c>
      <c r="B17477" t="s">
        <v>28644</v>
      </c>
    </row>
    <row r="17478" spans="1:2">
      <c r="A17478">
        <v>22757</v>
      </c>
      <c r="B17478" t="s">
        <v>28645</v>
      </c>
    </row>
    <row r="17479" spans="1:2">
      <c r="A17479">
        <v>22758</v>
      </c>
      <c r="B17479" t="s">
        <v>28646</v>
      </c>
    </row>
    <row r="17480" spans="1:2">
      <c r="A17480">
        <v>22759</v>
      </c>
      <c r="B17480" t="s">
        <v>28647</v>
      </c>
    </row>
    <row r="17481" spans="1:2">
      <c r="A17481">
        <v>22760</v>
      </c>
      <c r="B17481" t="s">
        <v>28648</v>
      </c>
    </row>
    <row r="17482" spans="1:2">
      <c r="A17482">
        <v>22761</v>
      </c>
      <c r="B17482" t="s">
        <v>28649</v>
      </c>
    </row>
    <row r="17483" spans="1:2">
      <c r="A17483">
        <v>22762</v>
      </c>
      <c r="B17483" t="s">
        <v>28650</v>
      </c>
    </row>
    <row r="17484" spans="1:2">
      <c r="A17484">
        <v>22763</v>
      </c>
      <c r="B17484" t="s">
        <v>28651</v>
      </c>
    </row>
    <row r="17485" spans="1:2">
      <c r="A17485">
        <v>22764</v>
      </c>
      <c r="B17485" t="s">
        <v>28652</v>
      </c>
    </row>
    <row r="17486" spans="1:2">
      <c r="A17486">
        <v>22765</v>
      </c>
      <c r="B17486" t="s">
        <v>28653</v>
      </c>
    </row>
    <row r="17487" spans="1:2">
      <c r="A17487">
        <v>22766</v>
      </c>
      <c r="B17487" t="s">
        <v>28654</v>
      </c>
    </row>
    <row r="17488" spans="1:2">
      <c r="A17488">
        <v>22767</v>
      </c>
      <c r="B17488" t="s">
        <v>28655</v>
      </c>
    </row>
    <row r="17489" spans="1:2">
      <c r="A17489">
        <v>22768</v>
      </c>
      <c r="B17489" t="s">
        <v>28656</v>
      </c>
    </row>
    <row r="17490" spans="1:2">
      <c r="A17490">
        <v>22769</v>
      </c>
      <c r="B17490" t="s">
        <v>28657</v>
      </c>
    </row>
    <row r="17491" spans="1:2">
      <c r="A17491">
        <v>22770</v>
      </c>
      <c r="B17491" t="s">
        <v>28658</v>
      </c>
    </row>
    <row r="17492" spans="1:2">
      <c r="A17492">
        <v>22771</v>
      </c>
      <c r="B17492" t="s">
        <v>28659</v>
      </c>
    </row>
    <row r="17493" spans="1:2">
      <c r="A17493">
        <v>22772</v>
      </c>
      <c r="B17493" t="s">
        <v>28660</v>
      </c>
    </row>
    <row r="17494" spans="1:2">
      <c r="A17494">
        <v>22773</v>
      </c>
      <c r="B17494" t="s">
        <v>28661</v>
      </c>
    </row>
    <row r="17495" spans="1:2">
      <c r="A17495">
        <v>22774</v>
      </c>
      <c r="B17495" t="s">
        <v>28662</v>
      </c>
    </row>
    <row r="17496" spans="1:2">
      <c r="A17496">
        <v>22775</v>
      </c>
      <c r="B17496" t="s">
        <v>28663</v>
      </c>
    </row>
    <row r="17497" spans="1:2">
      <c r="A17497">
        <v>22776</v>
      </c>
      <c r="B17497" t="s">
        <v>28664</v>
      </c>
    </row>
    <row r="17498" spans="1:2">
      <c r="A17498">
        <v>22777</v>
      </c>
      <c r="B17498" t="s">
        <v>28665</v>
      </c>
    </row>
    <row r="17499" spans="1:2">
      <c r="A17499">
        <v>22778</v>
      </c>
      <c r="B17499" t="s">
        <v>28666</v>
      </c>
    </row>
    <row r="17500" spans="1:2">
      <c r="A17500">
        <v>22779</v>
      </c>
      <c r="B17500" t="s">
        <v>28667</v>
      </c>
    </row>
    <row r="17501" spans="1:2">
      <c r="A17501">
        <v>22780</v>
      </c>
      <c r="B17501" t="s">
        <v>28668</v>
      </c>
    </row>
    <row r="17502" spans="1:2">
      <c r="A17502">
        <v>22781</v>
      </c>
      <c r="B17502" t="s">
        <v>466</v>
      </c>
    </row>
    <row r="17503" spans="1:2">
      <c r="A17503">
        <v>22782</v>
      </c>
      <c r="B17503" t="s">
        <v>28669</v>
      </c>
    </row>
    <row r="17504" spans="1:2">
      <c r="A17504">
        <v>22783</v>
      </c>
      <c r="B17504" t="s">
        <v>28670</v>
      </c>
    </row>
    <row r="17505" spans="1:2">
      <c r="A17505">
        <v>22784</v>
      </c>
      <c r="B17505" t="s">
        <v>28671</v>
      </c>
    </row>
    <row r="17506" spans="1:2">
      <c r="A17506">
        <v>22785</v>
      </c>
      <c r="B17506" t="s">
        <v>28672</v>
      </c>
    </row>
    <row r="17507" spans="1:2">
      <c r="A17507">
        <v>22786</v>
      </c>
      <c r="B17507" t="s">
        <v>28673</v>
      </c>
    </row>
    <row r="17508" spans="1:2">
      <c r="A17508">
        <v>22787</v>
      </c>
      <c r="B17508" t="s">
        <v>28674</v>
      </c>
    </row>
    <row r="17509" spans="1:2">
      <c r="A17509">
        <v>22788</v>
      </c>
      <c r="B17509" t="s">
        <v>28675</v>
      </c>
    </row>
    <row r="17510" spans="1:2">
      <c r="A17510">
        <v>22789</v>
      </c>
      <c r="B17510" t="s">
        <v>28676</v>
      </c>
    </row>
    <row r="17511" spans="1:2">
      <c r="A17511">
        <v>22790</v>
      </c>
      <c r="B17511" t="s">
        <v>28677</v>
      </c>
    </row>
    <row r="17512" spans="1:2">
      <c r="A17512">
        <v>22791</v>
      </c>
      <c r="B17512" t="s">
        <v>28678</v>
      </c>
    </row>
    <row r="17513" spans="1:2">
      <c r="A17513">
        <v>22792</v>
      </c>
      <c r="B17513" t="s">
        <v>28679</v>
      </c>
    </row>
    <row r="17514" spans="1:2">
      <c r="A17514">
        <v>22793</v>
      </c>
      <c r="B17514" t="s">
        <v>28680</v>
      </c>
    </row>
    <row r="17515" spans="1:2">
      <c r="A17515">
        <v>22794</v>
      </c>
      <c r="B17515" t="s">
        <v>28681</v>
      </c>
    </row>
    <row r="17516" spans="1:2">
      <c r="A17516">
        <v>22795</v>
      </c>
      <c r="B17516" t="s">
        <v>28682</v>
      </c>
    </row>
    <row r="17517" spans="1:2">
      <c r="A17517">
        <v>22796</v>
      </c>
      <c r="B17517" t="s">
        <v>28683</v>
      </c>
    </row>
    <row r="17518" spans="1:2">
      <c r="A17518">
        <v>22797</v>
      </c>
      <c r="B17518" t="s">
        <v>28684</v>
      </c>
    </row>
    <row r="17519" spans="1:2">
      <c r="A17519">
        <v>22798</v>
      </c>
      <c r="B17519" t="s">
        <v>28685</v>
      </c>
    </row>
    <row r="17520" spans="1:2">
      <c r="A17520">
        <v>22799</v>
      </c>
      <c r="B17520" t="s">
        <v>28686</v>
      </c>
    </row>
    <row r="17521" spans="1:2">
      <c r="A17521">
        <v>22800</v>
      </c>
      <c r="B17521" t="s">
        <v>28687</v>
      </c>
    </row>
    <row r="17522" spans="1:2">
      <c r="A17522">
        <v>22801</v>
      </c>
      <c r="B17522" t="s">
        <v>28688</v>
      </c>
    </row>
    <row r="17523" spans="1:2">
      <c r="A17523">
        <v>22802</v>
      </c>
      <c r="B17523" t="s">
        <v>28689</v>
      </c>
    </row>
    <row r="17524" spans="1:2">
      <c r="A17524">
        <v>22803</v>
      </c>
      <c r="B17524" t="s">
        <v>28690</v>
      </c>
    </row>
    <row r="17525" spans="1:2">
      <c r="A17525">
        <v>22804</v>
      </c>
      <c r="B17525" t="s">
        <v>28691</v>
      </c>
    </row>
    <row r="17526" spans="1:2">
      <c r="A17526">
        <v>22805</v>
      </c>
      <c r="B17526" t="s">
        <v>28692</v>
      </c>
    </row>
    <row r="17527" spans="1:2">
      <c r="A17527">
        <v>22806</v>
      </c>
      <c r="B17527" t="s">
        <v>28693</v>
      </c>
    </row>
    <row r="17528" spans="1:2">
      <c r="A17528">
        <v>22807</v>
      </c>
      <c r="B17528" t="s">
        <v>28694</v>
      </c>
    </row>
    <row r="17529" spans="1:2">
      <c r="A17529">
        <v>22808</v>
      </c>
      <c r="B17529" t="s">
        <v>28695</v>
      </c>
    </row>
    <row r="17530" spans="1:2">
      <c r="A17530">
        <v>22809</v>
      </c>
      <c r="B17530" t="s">
        <v>28696</v>
      </c>
    </row>
    <row r="17531" spans="1:2">
      <c r="A17531">
        <v>22810</v>
      </c>
      <c r="B17531" t="s">
        <v>28697</v>
      </c>
    </row>
    <row r="17532" spans="1:2">
      <c r="A17532">
        <v>22811</v>
      </c>
      <c r="B17532" t="s">
        <v>28698</v>
      </c>
    </row>
    <row r="17533" spans="1:2">
      <c r="A17533">
        <v>22812</v>
      </c>
      <c r="B17533" t="s">
        <v>28699</v>
      </c>
    </row>
    <row r="17534" spans="1:2">
      <c r="A17534">
        <v>22813</v>
      </c>
      <c r="B17534" t="s">
        <v>28700</v>
      </c>
    </row>
    <row r="17535" spans="1:2">
      <c r="A17535">
        <v>22814</v>
      </c>
      <c r="B17535" t="s">
        <v>28701</v>
      </c>
    </row>
    <row r="17536" spans="1:2">
      <c r="A17536">
        <v>22815</v>
      </c>
      <c r="B17536" t="s">
        <v>28702</v>
      </c>
    </row>
    <row r="17537" spans="1:2">
      <c r="A17537">
        <v>22816</v>
      </c>
      <c r="B17537" t="s">
        <v>28703</v>
      </c>
    </row>
    <row r="17538" spans="1:2">
      <c r="A17538">
        <v>22817</v>
      </c>
      <c r="B17538" t="s">
        <v>28704</v>
      </c>
    </row>
    <row r="17539" spans="1:2">
      <c r="A17539">
        <v>22818</v>
      </c>
      <c r="B17539" t="s">
        <v>28705</v>
      </c>
    </row>
    <row r="17540" spans="1:2">
      <c r="A17540">
        <v>22819</v>
      </c>
      <c r="B17540" t="s">
        <v>28706</v>
      </c>
    </row>
    <row r="17541" spans="1:2">
      <c r="A17541">
        <v>22820</v>
      </c>
      <c r="B17541" t="s">
        <v>28707</v>
      </c>
    </row>
    <row r="17542" spans="1:2">
      <c r="A17542">
        <v>22821</v>
      </c>
      <c r="B17542" t="s">
        <v>28708</v>
      </c>
    </row>
    <row r="17543" spans="1:2">
      <c r="A17543">
        <v>22822</v>
      </c>
      <c r="B17543" t="s">
        <v>28709</v>
      </c>
    </row>
    <row r="17544" spans="1:2">
      <c r="A17544">
        <v>22823</v>
      </c>
      <c r="B17544" t="s">
        <v>28710</v>
      </c>
    </row>
    <row r="17545" spans="1:2">
      <c r="A17545">
        <v>22824</v>
      </c>
      <c r="B17545" t="s">
        <v>28711</v>
      </c>
    </row>
    <row r="17546" spans="1:2">
      <c r="A17546">
        <v>22825</v>
      </c>
      <c r="B17546" t="s">
        <v>28712</v>
      </c>
    </row>
    <row r="17547" spans="1:2">
      <c r="A17547">
        <v>22826</v>
      </c>
      <c r="B17547" t="s">
        <v>28713</v>
      </c>
    </row>
    <row r="17548" spans="1:2">
      <c r="A17548">
        <v>22827</v>
      </c>
      <c r="B17548" t="s">
        <v>28714</v>
      </c>
    </row>
    <row r="17549" spans="1:2">
      <c r="A17549">
        <v>22828</v>
      </c>
      <c r="B17549" t="s">
        <v>28715</v>
      </c>
    </row>
    <row r="17550" spans="1:2">
      <c r="A17550">
        <v>22829</v>
      </c>
      <c r="B17550" t="s">
        <v>28716</v>
      </c>
    </row>
    <row r="17551" spans="1:2">
      <c r="A17551">
        <v>22830</v>
      </c>
      <c r="B17551" t="s">
        <v>28717</v>
      </c>
    </row>
    <row r="17552" spans="1:2">
      <c r="A17552">
        <v>22831</v>
      </c>
      <c r="B17552" t="s">
        <v>28718</v>
      </c>
    </row>
    <row r="17553" spans="1:2">
      <c r="A17553">
        <v>22832</v>
      </c>
      <c r="B17553" t="s">
        <v>28719</v>
      </c>
    </row>
    <row r="17554" spans="1:2">
      <c r="A17554">
        <v>22833</v>
      </c>
      <c r="B17554" t="s">
        <v>28720</v>
      </c>
    </row>
    <row r="17555" spans="1:2">
      <c r="A17555">
        <v>22834</v>
      </c>
      <c r="B17555" t="s">
        <v>28721</v>
      </c>
    </row>
    <row r="17556" spans="1:2">
      <c r="A17556">
        <v>22835</v>
      </c>
      <c r="B17556" t="s">
        <v>28722</v>
      </c>
    </row>
    <row r="17557" spans="1:2">
      <c r="A17557">
        <v>22836</v>
      </c>
      <c r="B17557" t="s">
        <v>28723</v>
      </c>
    </row>
    <row r="17558" spans="1:2">
      <c r="A17558">
        <v>22837</v>
      </c>
      <c r="B17558" t="s">
        <v>28724</v>
      </c>
    </row>
    <row r="17559" spans="1:2">
      <c r="A17559">
        <v>22838</v>
      </c>
      <c r="B17559" t="s">
        <v>28725</v>
      </c>
    </row>
    <row r="17560" spans="1:2">
      <c r="A17560">
        <v>22839</v>
      </c>
      <c r="B17560" t="s">
        <v>28726</v>
      </c>
    </row>
    <row r="17561" spans="1:2">
      <c r="A17561">
        <v>22840</v>
      </c>
      <c r="B17561" t="s">
        <v>28727</v>
      </c>
    </row>
    <row r="17562" spans="1:2">
      <c r="A17562">
        <v>22841</v>
      </c>
      <c r="B17562" t="s">
        <v>28728</v>
      </c>
    </row>
    <row r="17563" spans="1:2">
      <c r="A17563">
        <v>22842</v>
      </c>
      <c r="B17563" t="s">
        <v>28729</v>
      </c>
    </row>
    <row r="17564" spans="1:2">
      <c r="A17564">
        <v>22843</v>
      </c>
      <c r="B17564" t="s">
        <v>28730</v>
      </c>
    </row>
    <row r="17565" spans="1:2">
      <c r="A17565">
        <v>22844</v>
      </c>
      <c r="B17565" t="s">
        <v>28731</v>
      </c>
    </row>
    <row r="17566" spans="1:2">
      <c r="A17566">
        <v>22845</v>
      </c>
      <c r="B17566" t="s">
        <v>28732</v>
      </c>
    </row>
    <row r="17567" spans="1:2">
      <c r="A17567">
        <v>22846</v>
      </c>
      <c r="B17567" t="s">
        <v>28733</v>
      </c>
    </row>
    <row r="17568" spans="1:2">
      <c r="A17568">
        <v>22847</v>
      </c>
      <c r="B17568" t="s">
        <v>28734</v>
      </c>
    </row>
    <row r="17569" spans="1:2">
      <c r="A17569">
        <v>22848</v>
      </c>
      <c r="B17569" t="s">
        <v>28735</v>
      </c>
    </row>
    <row r="17570" spans="1:2">
      <c r="A17570">
        <v>22849</v>
      </c>
      <c r="B17570" t="s">
        <v>28736</v>
      </c>
    </row>
    <row r="17571" spans="1:2">
      <c r="A17571">
        <v>22850</v>
      </c>
      <c r="B17571" t="s">
        <v>28737</v>
      </c>
    </row>
    <row r="17572" spans="1:2">
      <c r="A17572">
        <v>22851</v>
      </c>
      <c r="B17572" t="s">
        <v>28738</v>
      </c>
    </row>
    <row r="17573" spans="1:2">
      <c r="A17573">
        <v>22852</v>
      </c>
      <c r="B17573" t="s">
        <v>28739</v>
      </c>
    </row>
    <row r="17574" spans="1:2">
      <c r="A17574">
        <v>22853</v>
      </c>
      <c r="B17574" t="s">
        <v>28740</v>
      </c>
    </row>
    <row r="17575" spans="1:2">
      <c r="A17575">
        <v>22854</v>
      </c>
      <c r="B17575" t="s">
        <v>28741</v>
      </c>
    </row>
    <row r="17576" spans="1:2">
      <c r="A17576">
        <v>22855</v>
      </c>
      <c r="B17576" t="s">
        <v>28742</v>
      </c>
    </row>
    <row r="17577" spans="1:2">
      <c r="A17577">
        <v>22856</v>
      </c>
      <c r="B17577" t="s">
        <v>798</v>
      </c>
    </row>
    <row r="17578" spans="1:2">
      <c r="A17578">
        <v>22857</v>
      </c>
      <c r="B17578" t="s">
        <v>28743</v>
      </c>
    </row>
    <row r="17579" spans="1:2">
      <c r="A17579">
        <v>22858</v>
      </c>
      <c r="B17579" t="s">
        <v>28744</v>
      </c>
    </row>
    <row r="17580" spans="1:2">
      <c r="A17580">
        <v>22859</v>
      </c>
      <c r="B17580" t="s">
        <v>28745</v>
      </c>
    </row>
    <row r="17581" spans="1:2">
      <c r="A17581">
        <v>22860</v>
      </c>
      <c r="B17581" t="s">
        <v>28746</v>
      </c>
    </row>
    <row r="17582" spans="1:2">
      <c r="A17582">
        <v>22861</v>
      </c>
      <c r="B17582" t="s">
        <v>28747</v>
      </c>
    </row>
    <row r="17583" spans="1:2">
      <c r="A17583">
        <v>22862</v>
      </c>
      <c r="B17583" t="s">
        <v>28748</v>
      </c>
    </row>
    <row r="17584" spans="1:2">
      <c r="A17584">
        <v>22863</v>
      </c>
      <c r="B17584" t="s">
        <v>28749</v>
      </c>
    </row>
    <row r="17585" spans="1:2">
      <c r="A17585">
        <v>22864</v>
      </c>
      <c r="B17585" t="s">
        <v>28750</v>
      </c>
    </row>
    <row r="17586" spans="1:2">
      <c r="A17586">
        <v>22865</v>
      </c>
      <c r="B17586" t="s">
        <v>28751</v>
      </c>
    </row>
    <row r="17587" spans="1:2">
      <c r="A17587">
        <v>22866</v>
      </c>
      <c r="B17587" t="s">
        <v>28752</v>
      </c>
    </row>
    <row r="17588" spans="1:2">
      <c r="A17588">
        <v>22867</v>
      </c>
      <c r="B17588">
        <v>4784</v>
      </c>
    </row>
    <row r="17589" spans="1:2">
      <c r="A17589">
        <v>22868</v>
      </c>
      <c r="B17589" t="s">
        <v>28753</v>
      </c>
    </row>
    <row r="17590" spans="1:2">
      <c r="A17590">
        <v>22869</v>
      </c>
      <c r="B17590" t="s">
        <v>28754</v>
      </c>
    </row>
    <row r="17591" spans="1:2">
      <c r="A17591">
        <v>22870</v>
      </c>
      <c r="B17591" t="s">
        <v>28755</v>
      </c>
    </row>
    <row r="17592" spans="1:2">
      <c r="A17592">
        <v>22871</v>
      </c>
      <c r="B17592" t="s">
        <v>28756</v>
      </c>
    </row>
    <row r="17593" spans="1:2">
      <c r="A17593">
        <v>22872</v>
      </c>
      <c r="B17593" t="s">
        <v>28757</v>
      </c>
    </row>
    <row r="17594" spans="1:2">
      <c r="A17594">
        <v>22873</v>
      </c>
      <c r="B17594" t="s">
        <v>28758</v>
      </c>
    </row>
    <row r="17595" spans="1:2">
      <c r="A17595">
        <v>22874</v>
      </c>
      <c r="B17595" t="s">
        <v>28759</v>
      </c>
    </row>
    <row r="17596" spans="1:2">
      <c r="A17596">
        <v>22875</v>
      </c>
      <c r="B17596" t="s">
        <v>28760</v>
      </c>
    </row>
    <row r="17597" spans="1:2">
      <c r="A17597">
        <v>22876</v>
      </c>
      <c r="B17597" t="s">
        <v>28761</v>
      </c>
    </row>
    <row r="17598" spans="1:2">
      <c r="A17598">
        <v>22877</v>
      </c>
      <c r="B17598" t="s">
        <v>28762</v>
      </c>
    </row>
    <row r="17599" spans="1:2">
      <c r="A17599">
        <v>22878</v>
      </c>
      <c r="B17599" t="s">
        <v>28763</v>
      </c>
    </row>
    <row r="17600" spans="1:2">
      <c r="A17600">
        <v>22879</v>
      </c>
      <c r="B17600" t="s">
        <v>28764</v>
      </c>
    </row>
    <row r="17601" spans="1:2">
      <c r="A17601">
        <v>22880</v>
      </c>
      <c r="B17601" t="s">
        <v>28765</v>
      </c>
    </row>
    <row r="17602" spans="1:2">
      <c r="A17602">
        <v>22881</v>
      </c>
      <c r="B17602" t="s">
        <v>28766</v>
      </c>
    </row>
    <row r="17603" spans="1:2">
      <c r="A17603">
        <v>22882</v>
      </c>
      <c r="B17603" t="s">
        <v>28767</v>
      </c>
    </row>
    <row r="17604" spans="1:2">
      <c r="A17604">
        <v>22883</v>
      </c>
      <c r="B17604" t="s">
        <v>28768</v>
      </c>
    </row>
    <row r="17605" spans="1:2">
      <c r="A17605">
        <v>22884</v>
      </c>
      <c r="B17605" t="s">
        <v>28769</v>
      </c>
    </row>
    <row r="17606" spans="1:2">
      <c r="A17606">
        <v>22885</v>
      </c>
      <c r="B17606" t="s">
        <v>28770</v>
      </c>
    </row>
    <row r="17607" spans="1:2">
      <c r="A17607">
        <v>22886</v>
      </c>
      <c r="B17607" t="s">
        <v>28771</v>
      </c>
    </row>
    <row r="17608" spans="1:2">
      <c r="A17608">
        <v>22887</v>
      </c>
      <c r="B17608" t="s">
        <v>28772</v>
      </c>
    </row>
    <row r="17609" spans="1:2">
      <c r="A17609">
        <v>22888</v>
      </c>
      <c r="B17609" t="s">
        <v>28773</v>
      </c>
    </row>
    <row r="17610" spans="1:2">
      <c r="A17610">
        <v>22889</v>
      </c>
      <c r="B17610" t="s">
        <v>28774</v>
      </c>
    </row>
    <row r="17611" spans="1:2">
      <c r="A17611">
        <v>22890</v>
      </c>
      <c r="B17611">
        <v>1538</v>
      </c>
    </row>
    <row r="17612" spans="1:2">
      <c r="A17612">
        <v>22891</v>
      </c>
      <c r="B17612" t="s">
        <v>28775</v>
      </c>
    </row>
    <row r="17613" spans="1:2">
      <c r="A17613">
        <v>22892</v>
      </c>
      <c r="B17613" t="s">
        <v>28776</v>
      </c>
    </row>
    <row r="17614" spans="1:2">
      <c r="A17614">
        <v>22893</v>
      </c>
      <c r="B17614" t="s">
        <v>28777</v>
      </c>
    </row>
    <row r="17615" spans="1:2">
      <c r="A17615">
        <v>22894</v>
      </c>
      <c r="B17615" t="s">
        <v>28778</v>
      </c>
    </row>
    <row r="17616" spans="1:2">
      <c r="A17616">
        <v>22895</v>
      </c>
      <c r="B17616" t="s">
        <v>28779</v>
      </c>
    </row>
    <row r="17617" spans="1:2">
      <c r="A17617">
        <v>22896</v>
      </c>
      <c r="B17617" t="s">
        <v>28780</v>
      </c>
    </row>
    <row r="17618" spans="1:2">
      <c r="A17618">
        <v>22897</v>
      </c>
      <c r="B17618" t="s">
        <v>28781</v>
      </c>
    </row>
    <row r="17619" spans="1:2">
      <c r="A17619">
        <v>22898</v>
      </c>
      <c r="B17619" t="s">
        <v>28782</v>
      </c>
    </row>
    <row r="17620" spans="1:2">
      <c r="A17620">
        <v>22899</v>
      </c>
      <c r="B17620">
        <v>2305</v>
      </c>
    </row>
    <row r="17621" spans="1:2">
      <c r="A17621">
        <v>22900</v>
      </c>
      <c r="B17621" t="s">
        <v>28783</v>
      </c>
    </row>
    <row r="17622" spans="1:2">
      <c r="A17622">
        <v>22901</v>
      </c>
      <c r="B17622" t="s">
        <v>28784</v>
      </c>
    </row>
    <row r="17623" spans="1:2">
      <c r="A17623">
        <v>22902</v>
      </c>
      <c r="B17623" t="s">
        <v>28785</v>
      </c>
    </row>
    <row r="17624" spans="1:2">
      <c r="A17624">
        <v>22903</v>
      </c>
      <c r="B17624" t="s">
        <v>28786</v>
      </c>
    </row>
    <row r="17625" spans="1:2">
      <c r="A17625">
        <v>22904</v>
      </c>
      <c r="B17625" t="s">
        <v>28787</v>
      </c>
    </row>
    <row r="17626" spans="1:2">
      <c r="A17626">
        <v>22905</v>
      </c>
      <c r="B17626" t="s">
        <v>28788</v>
      </c>
    </row>
    <row r="17627" spans="1:2">
      <c r="A17627">
        <v>22906</v>
      </c>
      <c r="B17627" t="s">
        <v>28789</v>
      </c>
    </row>
    <row r="17628" spans="1:2">
      <c r="A17628">
        <v>22907</v>
      </c>
      <c r="B17628" t="s">
        <v>28790</v>
      </c>
    </row>
    <row r="17629" spans="1:2">
      <c r="A17629">
        <v>22908</v>
      </c>
      <c r="B17629" t="s">
        <v>28791</v>
      </c>
    </row>
    <row r="17630" spans="1:2">
      <c r="A17630">
        <v>22909</v>
      </c>
      <c r="B17630" t="s">
        <v>28792</v>
      </c>
    </row>
    <row r="17631" spans="1:2">
      <c r="A17631">
        <v>22910</v>
      </c>
      <c r="B17631" t="s">
        <v>28793</v>
      </c>
    </row>
    <row r="17632" spans="1:2">
      <c r="A17632">
        <v>22911</v>
      </c>
      <c r="B17632" t="s">
        <v>28794</v>
      </c>
    </row>
    <row r="17633" spans="1:2">
      <c r="A17633">
        <v>22912</v>
      </c>
      <c r="B17633" t="s">
        <v>28795</v>
      </c>
    </row>
    <row r="17634" spans="1:2">
      <c r="A17634">
        <v>22913</v>
      </c>
      <c r="B17634" t="s">
        <v>28796</v>
      </c>
    </row>
    <row r="17635" spans="1:2">
      <c r="A17635">
        <v>22914</v>
      </c>
      <c r="B17635" t="s">
        <v>28797</v>
      </c>
    </row>
    <row r="17636" spans="1:2">
      <c r="A17636">
        <v>22915</v>
      </c>
      <c r="B17636" t="s">
        <v>28798</v>
      </c>
    </row>
    <row r="17637" spans="1:2">
      <c r="A17637">
        <v>22916</v>
      </c>
      <c r="B17637" t="s">
        <v>28799</v>
      </c>
    </row>
    <row r="17638" spans="1:2">
      <c r="A17638">
        <v>22917</v>
      </c>
      <c r="B17638" t="s">
        <v>28800</v>
      </c>
    </row>
    <row r="17639" spans="1:2">
      <c r="A17639">
        <v>22918</v>
      </c>
      <c r="B17639">
        <v>812</v>
      </c>
    </row>
    <row r="17640" spans="1:2">
      <c r="A17640">
        <v>22919</v>
      </c>
      <c r="B17640" t="s">
        <v>28801</v>
      </c>
    </row>
    <row r="17641" spans="1:2">
      <c r="A17641">
        <v>22920</v>
      </c>
      <c r="B17641" t="s">
        <v>28802</v>
      </c>
    </row>
    <row r="17642" spans="1:2">
      <c r="A17642">
        <v>22921</v>
      </c>
      <c r="B17642" t="s">
        <v>28803</v>
      </c>
    </row>
    <row r="17643" spans="1:2">
      <c r="A17643">
        <v>22922</v>
      </c>
      <c r="B17643" t="s">
        <v>28804</v>
      </c>
    </row>
    <row r="17644" spans="1:2">
      <c r="A17644">
        <v>22923</v>
      </c>
      <c r="B17644" t="s">
        <v>28805</v>
      </c>
    </row>
    <row r="17645" spans="1:2">
      <c r="A17645">
        <v>22924</v>
      </c>
      <c r="B17645">
        <v>230</v>
      </c>
    </row>
    <row r="17646" spans="1:2">
      <c r="A17646">
        <v>22925</v>
      </c>
      <c r="B17646" t="s">
        <v>28806</v>
      </c>
    </row>
    <row r="17647" spans="1:2">
      <c r="A17647">
        <v>22926</v>
      </c>
      <c r="B17647" t="s">
        <v>28807</v>
      </c>
    </row>
    <row r="17648" spans="1:2">
      <c r="A17648">
        <v>22927</v>
      </c>
      <c r="B17648" t="s">
        <v>28808</v>
      </c>
    </row>
    <row r="17649" spans="1:2">
      <c r="A17649">
        <v>22928</v>
      </c>
      <c r="B17649" t="s">
        <v>28809</v>
      </c>
    </row>
    <row r="17650" spans="1:2">
      <c r="A17650">
        <v>22929</v>
      </c>
      <c r="B17650" t="s">
        <v>28810</v>
      </c>
    </row>
    <row r="17651" spans="1:2">
      <c r="A17651">
        <v>22930</v>
      </c>
      <c r="B17651" t="s">
        <v>28811</v>
      </c>
    </row>
    <row r="17652" spans="1:2">
      <c r="A17652">
        <v>22931</v>
      </c>
      <c r="B17652" t="s">
        <v>28812</v>
      </c>
    </row>
    <row r="17653" spans="1:2">
      <c r="A17653">
        <v>22932</v>
      </c>
      <c r="B17653" t="s">
        <v>28813</v>
      </c>
    </row>
    <row r="17654" spans="1:2">
      <c r="A17654">
        <v>22933</v>
      </c>
      <c r="B17654" t="s">
        <v>28814</v>
      </c>
    </row>
    <row r="17655" spans="1:2">
      <c r="A17655">
        <v>22934</v>
      </c>
      <c r="B17655" t="s">
        <v>28815</v>
      </c>
    </row>
    <row r="17656" spans="1:2">
      <c r="A17656">
        <v>22935</v>
      </c>
      <c r="B17656" t="s">
        <v>28816</v>
      </c>
    </row>
    <row r="17657" spans="1:2">
      <c r="A17657">
        <v>22936</v>
      </c>
      <c r="B17657" t="s">
        <v>28817</v>
      </c>
    </row>
    <row r="17658" spans="1:2">
      <c r="A17658">
        <v>22937</v>
      </c>
      <c r="B17658" t="s">
        <v>28818</v>
      </c>
    </row>
    <row r="17659" spans="1:2">
      <c r="A17659">
        <v>22938</v>
      </c>
      <c r="B17659" t="s">
        <v>28819</v>
      </c>
    </row>
    <row r="17660" spans="1:2">
      <c r="A17660">
        <v>22939</v>
      </c>
      <c r="B17660" t="s">
        <v>28820</v>
      </c>
    </row>
    <row r="17661" spans="1:2">
      <c r="A17661">
        <v>22940</v>
      </c>
      <c r="B17661" t="s">
        <v>28821</v>
      </c>
    </row>
    <row r="17662" spans="1:2">
      <c r="A17662">
        <v>22941</v>
      </c>
      <c r="B17662" t="s">
        <v>28822</v>
      </c>
    </row>
    <row r="17663" spans="1:2">
      <c r="A17663">
        <v>22942</v>
      </c>
      <c r="B17663">
        <v>12011379</v>
      </c>
    </row>
    <row r="17664" spans="1:2">
      <c r="A17664">
        <v>22943</v>
      </c>
      <c r="B17664" t="s">
        <v>28823</v>
      </c>
    </row>
    <row r="17665" spans="1:2">
      <c r="A17665">
        <v>22944</v>
      </c>
      <c r="B17665" t="s">
        <v>28824</v>
      </c>
    </row>
    <row r="17666" spans="1:2">
      <c r="A17666">
        <v>22945</v>
      </c>
      <c r="B17666">
        <v>823</v>
      </c>
    </row>
    <row r="17667" spans="1:2">
      <c r="A17667">
        <v>22946</v>
      </c>
      <c r="B17667" t="s">
        <v>28825</v>
      </c>
    </row>
    <row r="17668" spans="1:2">
      <c r="A17668">
        <v>22947</v>
      </c>
      <c r="B17668" t="s">
        <v>28826</v>
      </c>
    </row>
    <row r="17669" spans="1:2">
      <c r="A17669">
        <v>22948</v>
      </c>
      <c r="B17669" t="s">
        <v>28827</v>
      </c>
    </row>
    <row r="17670" spans="1:2">
      <c r="A17670">
        <v>22949</v>
      </c>
      <c r="B17670" t="s">
        <v>28828</v>
      </c>
    </row>
    <row r="17671" spans="1:2">
      <c r="A17671">
        <v>22950</v>
      </c>
      <c r="B17671" t="s">
        <v>28829</v>
      </c>
    </row>
    <row r="17672" spans="1:2">
      <c r="A17672">
        <v>22951</v>
      </c>
      <c r="B17672">
        <v>8115</v>
      </c>
    </row>
    <row r="17673" spans="1:2">
      <c r="A17673">
        <v>22952</v>
      </c>
      <c r="B17673" t="s">
        <v>28830</v>
      </c>
    </row>
    <row r="17674" spans="1:2">
      <c r="A17674">
        <v>22953</v>
      </c>
      <c r="B17674" t="s">
        <v>28831</v>
      </c>
    </row>
    <row r="17675" spans="1:2">
      <c r="A17675">
        <v>22954</v>
      </c>
      <c r="B17675" t="s">
        <v>28832</v>
      </c>
    </row>
    <row r="17676" spans="1:2">
      <c r="A17676">
        <v>22955</v>
      </c>
      <c r="B17676" t="s">
        <v>28833</v>
      </c>
    </row>
    <row r="17677" spans="1:2">
      <c r="A17677">
        <v>22956</v>
      </c>
      <c r="B17677">
        <v>635</v>
      </c>
    </row>
    <row r="17678" spans="1:2">
      <c r="A17678">
        <v>22957</v>
      </c>
      <c r="B17678" t="s">
        <v>28834</v>
      </c>
    </row>
    <row r="17679" spans="1:2">
      <c r="A17679">
        <v>22958</v>
      </c>
      <c r="B17679" t="s">
        <v>28835</v>
      </c>
    </row>
    <row r="17680" spans="1:2">
      <c r="A17680">
        <v>22959</v>
      </c>
      <c r="B17680" t="s">
        <v>28836</v>
      </c>
    </row>
    <row r="17681" spans="1:2">
      <c r="A17681">
        <v>22960</v>
      </c>
      <c r="B17681" t="s">
        <v>28837</v>
      </c>
    </row>
    <row r="17682" spans="1:2">
      <c r="A17682">
        <v>22961</v>
      </c>
      <c r="B17682" t="s">
        <v>28838</v>
      </c>
    </row>
    <row r="17683" spans="1:2">
      <c r="A17683">
        <v>22962</v>
      </c>
      <c r="B17683">
        <v>846</v>
      </c>
    </row>
    <row r="17684" spans="1:2">
      <c r="A17684">
        <v>22963</v>
      </c>
      <c r="B17684">
        <v>1436</v>
      </c>
    </row>
    <row r="17685" spans="1:2">
      <c r="A17685">
        <v>22964</v>
      </c>
      <c r="B17685" t="s">
        <v>28839</v>
      </c>
    </row>
    <row r="17686" spans="1:2">
      <c r="A17686">
        <v>22965</v>
      </c>
      <c r="B17686" t="s">
        <v>28840</v>
      </c>
    </row>
    <row r="17687" spans="1:2">
      <c r="A17687">
        <v>22966</v>
      </c>
      <c r="B17687" t="s">
        <v>28841</v>
      </c>
    </row>
    <row r="17688" spans="1:2">
      <c r="A17688">
        <v>22967</v>
      </c>
      <c r="B17688" t="s">
        <v>2181</v>
      </c>
    </row>
    <row r="17689" spans="1:2">
      <c r="A17689">
        <v>22968</v>
      </c>
      <c r="B17689" t="s">
        <v>28842</v>
      </c>
    </row>
    <row r="17690" spans="1:2">
      <c r="A17690">
        <v>22969</v>
      </c>
      <c r="B17690" t="s">
        <v>28843</v>
      </c>
    </row>
    <row r="17691" spans="1:2">
      <c r="A17691">
        <v>22970</v>
      </c>
      <c r="B17691" t="s">
        <v>28844</v>
      </c>
    </row>
    <row r="17692" spans="1:2">
      <c r="A17692">
        <v>22971</v>
      </c>
      <c r="B17692" t="s">
        <v>419</v>
      </c>
    </row>
    <row r="17693" spans="1:2">
      <c r="A17693">
        <v>22982</v>
      </c>
      <c r="B17693" t="s">
        <v>28845</v>
      </c>
    </row>
    <row r="17694" spans="1:2">
      <c r="A17694">
        <v>22983</v>
      </c>
      <c r="B17694" t="s">
        <v>28846</v>
      </c>
    </row>
    <row r="17695" spans="1:2">
      <c r="A17695">
        <v>22984</v>
      </c>
      <c r="B17695" t="s">
        <v>28847</v>
      </c>
    </row>
    <row r="17696" spans="1:2">
      <c r="A17696">
        <v>22985</v>
      </c>
      <c r="B17696" t="s">
        <v>28848</v>
      </c>
    </row>
    <row r="17697" spans="1:2">
      <c r="A17697">
        <v>22986</v>
      </c>
      <c r="B17697" t="s">
        <v>28849</v>
      </c>
    </row>
    <row r="17698" spans="1:2">
      <c r="A17698">
        <v>22987</v>
      </c>
      <c r="B17698" t="s">
        <v>28850</v>
      </c>
    </row>
    <row r="17699" spans="1:2">
      <c r="A17699">
        <v>22988</v>
      </c>
      <c r="B17699" t="s">
        <v>28851</v>
      </c>
    </row>
    <row r="17700" spans="1:2">
      <c r="A17700">
        <v>22989</v>
      </c>
      <c r="B17700" t="s">
        <v>28852</v>
      </c>
    </row>
    <row r="17701" spans="1:2">
      <c r="A17701">
        <v>22990</v>
      </c>
      <c r="B17701" t="s">
        <v>28853</v>
      </c>
    </row>
    <row r="17702" spans="1:2">
      <c r="A17702">
        <v>22991</v>
      </c>
      <c r="B17702" t="s">
        <v>1993</v>
      </c>
    </row>
    <row r="17703" spans="1:2">
      <c r="A17703">
        <v>22992</v>
      </c>
      <c r="B17703" t="s">
        <v>28854</v>
      </c>
    </row>
    <row r="17704" spans="1:2">
      <c r="A17704">
        <v>22993</v>
      </c>
      <c r="B17704" t="s">
        <v>28855</v>
      </c>
    </row>
    <row r="17705" spans="1:2">
      <c r="A17705">
        <v>22994</v>
      </c>
      <c r="B17705" t="s">
        <v>28856</v>
      </c>
    </row>
    <row r="17706" spans="1:2">
      <c r="A17706">
        <v>22995</v>
      </c>
      <c r="B17706" t="s">
        <v>28857</v>
      </c>
    </row>
    <row r="17707" spans="1:2">
      <c r="A17707">
        <v>22996</v>
      </c>
      <c r="B17707" t="s">
        <v>28858</v>
      </c>
    </row>
    <row r="17708" spans="1:2">
      <c r="A17708">
        <v>22997</v>
      </c>
      <c r="B17708" t="s">
        <v>28859</v>
      </c>
    </row>
    <row r="17709" spans="1:2">
      <c r="A17709">
        <v>22998</v>
      </c>
      <c r="B17709" t="s">
        <v>28860</v>
      </c>
    </row>
    <row r="17710" spans="1:2">
      <c r="A17710">
        <v>22999</v>
      </c>
      <c r="B17710" t="s">
        <v>28861</v>
      </c>
    </row>
    <row r="17711" spans="1:2">
      <c r="A17711">
        <v>23000</v>
      </c>
      <c r="B17711" t="s">
        <v>28862</v>
      </c>
    </row>
    <row r="17712" spans="1:2">
      <c r="A17712">
        <v>23001</v>
      </c>
      <c r="B17712" t="s">
        <v>28863</v>
      </c>
    </row>
    <row r="17713" spans="1:2">
      <c r="A17713">
        <v>23002</v>
      </c>
      <c r="B17713">
        <v>1922</v>
      </c>
    </row>
    <row r="17714" spans="1:2">
      <c r="A17714">
        <v>23003</v>
      </c>
      <c r="B17714" t="s">
        <v>28864</v>
      </c>
    </row>
    <row r="17715" spans="1:2">
      <c r="A17715">
        <v>23004</v>
      </c>
      <c r="B17715" t="s">
        <v>28865</v>
      </c>
    </row>
    <row r="17716" spans="1:2">
      <c r="A17716">
        <v>23005</v>
      </c>
      <c r="B17716" t="s">
        <v>28866</v>
      </c>
    </row>
    <row r="17717" spans="1:2">
      <c r="A17717">
        <v>23006</v>
      </c>
      <c r="B17717" t="s">
        <v>28867</v>
      </c>
    </row>
    <row r="17718" spans="1:2">
      <c r="A17718">
        <v>23007</v>
      </c>
      <c r="B17718" t="s">
        <v>28868</v>
      </c>
    </row>
    <row r="17719" spans="1:2">
      <c r="A17719">
        <v>23008</v>
      </c>
      <c r="B17719" t="s">
        <v>28869</v>
      </c>
    </row>
    <row r="17720" spans="1:2">
      <c r="A17720">
        <v>23009</v>
      </c>
      <c r="B17720" t="s">
        <v>28870</v>
      </c>
    </row>
    <row r="17721" spans="1:2">
      <c r="A17721">
        <v>23010</v>
      </c>
      <c r="B17721" t="s">
        <v>28871</v>
      </c>
    </row>
    <row r="17722" spans="1:2">
      <c r="A17722">
        <v>23011</v>
      </c>
      <c r="B17722" t="s">
        <v>28872</v>
      </c>
    </row>
    <row r="17723" spans="1:2">
      <c r="A17723">
        <v>23012</v>
      </c>
      <c r="B17723" t="s">
        <v>28873</v>
      </c>
    </row>
    <row r="17724" spans="1:2">
      <c r="A17724">
        <v>23013</v>
      </c>
      <c r="B17724" t="s">
        <v>28874</v>
      </c>
    </row>
    <row r="17725" spans="1:2">
      <c r="A17725">
        <v>23014</v>
      </c>
      <c r="B17725" t="s">
        <v>28875</v>
      </c>
    </row>
    <row r="17726" spans="1:2">
      <c r="A17726">
        <v>23015</v>
      </c>
      <c r="B17726" t="s">
        <v>28876</v>
      </c>
    </row>
    <row r="17727" spans="1:2">
      <c r="A17727">
        <v>23016</v>
      </c>
      <c r="B17727" t="s">
        <v>28877</v>
      </c>
    </row>
    <row r="17728" spans="1:2">
      <c r="A17728">
        <v>23017</v>
      </c>
      <c r="B17728" t="s">
        <v>28878</v>
      </c>
    </row>
    <row r="17729" spans="1:2">
      <c r="A17729">
        <v>23018</v>
      </c>
      <c r="B17729" t="s">
        <v>28879</v>
      </c>
    </row>
    <row r="17730" spans="1:2">
      <c r="A17730">
        <v>23019</v>
      </c>
      <c r="B17730" t="s">
        <v>445</v>
      </c>
    </row>
    <row r="17731" spans="1:2">
      <c r="A17731">
        <v>23020</v>
      </c>
      <c r="B17731" t="s">
        <v>28880</v>
      </c>
    </row>
    <row r="17732" spans="1:2">
      <c r="A17732">
        <v>23021</v>
      </c>
      <c r="B17732" t="s">
        <v>28881</v>
      </c>
    </row>
    <row r="17733" spans="1:2">
      <c r="A17733">
        <v>23022</v>
      </c>
      <c r="B17733" t="s">
        <v>28882</v>
      </c>
    </row>
    <row r="17734" spans="1:2">
      <c r="A17734">
        <v>23023</v>
      </c>
      <c r="B17734" t="s">
        <v>28883</v>
      </c>
    </row>
    <row r="17735" spans="1:2">
      <c r="A17735">
        <v>23024</v>
      </c>
      <c r="B17735" t="s">
        <v>28884</v>
      </c>
    </row>
    <row r="17736" spans="1:2">
      <c r="A17736">
        <v>23025</v>
      </c>
      <c r="B17736" t="s">
        <v>28885</v>
      </c>
    </row>
    <row r="17737" spans="1:2">
      <c r="A17737">
        <v>23026</v>
      </c>
      <c r="B17737" t="s">
        <v>28886</v>
      </c>
    </row>
    <row r="17738" spans="1:2">
      <c r="A17738">
        <v>23027</v>
      </c>
      <c r="B17738" t="s">
        <v>28887</v>
      </c>
    </row>
    <row r="17739" spans="1:2">
      <c r="A17739">
        <v>23028</v>
      </c>
      <c r="B17739" t="s">
        <v>28888</v>
      </c>
    </row>
    <row r="17740" spans="1:2">
      <c r="A17740">
        <v>23029</v>
      </c>
      <c r="B17740" t="s">
        <v>28889</v>
      </c>
    </row>
    <row r="17741" spans="1:2">
      <c r="A17741">
        <v>23030</v>
      </c>
      <c r="B17741" t="s">
        <v>28890</v>
      </c>
    </row>
    <row r="17742" spans="1:2">
      <c r="A17742">
        <v>23031</v>
      </c>
      <c r="B17742" t="s">
        <v>28891</v>
      </c>
    </row>
    <row r="17743" spans="1:2">
      <c r="A17743">
        <v>23032</v>
      </c>
      <c r="B17743" t="s">
        <v>28892</v>
      </c>
    </row>
    <row r="17744" spans="1:2">
      <c r="A17744">
        <v>23033</v>
      </c>
      <c r="B17744" t="s">
        <v>28893</v>
      </c>
    </row>
    <row r="17745" spans="1:3">
      <c r="A17745">
        <v>23034</v>
      </c>
      <c r="B17745" t="s">
        <v>28894</v>
      </c>
    </row>
    <row r="17746" spans="1:3">
      <c r="A17746">
        <v>23035</v>
      </c>
      <c r="B17746" t="s">
        <v>28895</v>
      </c>
    </row>
    <row r="17747" spans="1:3">
      <c r="A17747">
        <v>23036</v>
      </c>
      <c r="B17747" t="s">
        <v>28896</v>
      </c>
    </row>
    <row r="17748" spans="1:3">
      <c r="A17748">
        <v>23037</v>
      </c>
      <c r="B17748" t="s">
        <v>28897</v>
      </c>
    </row>
    <row r="17749" spans="1:3">
      <c r="A17749">
        <v>23038</v>
      </c>
      <c r="B17749" t="s">
        <v>28898</v>
      </c>
    </row>
    <row r="17750" spans="1:3">
      <c r="A17750">
        <v>23039</v>
      </c>
      <c r="B17750" t="s">
        <v>28899</v>
      </c>
    </row>
    <row r="17751" spans="1:3">
      <c r="A17751">
        <v>23040</v>
      </c>
      <c r="B17751" t="s">
        <v>28900</v>
      </c>
    </row>
    <row r="17752" spans="1:3">
      <c r="A17752">
        <v>23041</v>
      </c>
      <c r="B17752" t="s">
        <v>28901</v>
      </c>
    </row>
    <row r="17753" spans="1:3">
      <c r="A17753">
        <v>23042</v>
      </c>
      <c r="B17753" t="s">
        <v>28902</v>
      </c>
    </row>
    <row r="17754" spans="1:3">
      <c r="A17754">
        <v>23043</v>
      </c>
      <c r="B17754" t="s">
        <v>28903</v>
      </c>
    </row>
    <row r="17755" spans="1:3">
      <c r="A17755">
        <v>23044</v>
      </c>
      <c r="B17755" t="s">
        <v>2182</v>
      </c>
      <c r="C17755" t="s">
        <v>2177</v>
      </c>
    </row>
    <row r="17756" spans="1:3">
      <c r="A17756">
        <v>23045</v>
      </c>
      <c r="B17756" t="s">
        <v>28904</v>
      </c>
    </row>
    <row r="17757" spans="1:3">
      <c r="A17757">
        <v>23046</v>
      </c>
      <c r="B17757" t="s">
        <v>28905</v>
      </c>
    </row>
    <row r="17758" spans="1:3">
      <c r="A17758">
        <v>23047</v>
      </c>
      <c r="B17758" t="s">
        <v>773</v>
      </c>
    </row>
    <row r="17759" spans="1:3">
      <c r="A17759">
        <v>23048</v>
      </c>
      <c r="B17759" t="s">
        <v>28906</v>
      </c>
    </row>
    <row r="17760" spans="1:3">
      <c r="A17760">
        <v>23049</v>
      </c>
      <c r="B17760" t="s">
        <v>810</v>
      </c>
    </row>
    <row r="17761" spans="1:2">
      <c r="A17761">
        <v>23050</v>
      </c>
      <c r="B17761" t="s">
        <v>28907</v>
      </c>
    </row>
    <row r="17762" spans="1:2">
      <c r="A17762">
        <v>23051</v>
      </c>
      <c r="B17762" t="s">
        <v>28908</v>
      </c>
    </row>
    <row r="17763" spans="1:2">
      <c r="A17763">
        <v>23052</v>
      </c>
      <c r="B17763" t="s">
        <v>28909</v>
      </c>
    </row>
    <row r="17764" spans="1:2">
      <c r="A17764">
        <v>23053</v>
      </c>
      <c r="B17764" t="s">
        <v>28910</v>
      </c>
    </row>
    <row r="17765" spans="1:2">
      <c r="A17765">
        <v>23054</v>
      </c>
      <c r="B17765" t="s">
        <v>28911</v>
      </c>
    </row>
    <row r="17766" spans="1:2">
      <c r="A17766">
        <v>23055</v>
      </c>
      <c r="B17766" t="s">
        <v>28912</v>
      </c>
    </row>
    <row r="17767" spans="1:2">
      <c r="A17767">
        <v>23056</v>
      </c>
      <c r="B17767" t="s">
        <v>28913</v>
      </c>
    </row>
    <row r="17768" spans="1:2">
      <c r="A17768">
        <v>23057</v>
      </c>
      <c r="B17768" t="s">
        <v>28914</v>
      </c>
    </row>
    <row r="17769" spans="1:2">
      <c r="A17769">
        <v>23058</v>
      </c>
      <c r="B17769" t="s">
        <v>28915</v>
      </c>
    </row>
    <row r="17770" spans="1:2">
      <c r="A17770">
        <v>23059</v>
      </c>
      <c r="B17770" t="s">
        <v>28916</v>
      </c>
    </row>
    <row r="17771" spans="1:2">
      <c r="A17771">
        <v>23060</v>
      </c>
      <c r="B17771" t="s">
        <v>28917</v>
      </c>
    </row>
    <row r="17772" spans="1:2">
      <c r="A17772">
        <v>23061</v>
      </c>
      <c r="B17772" t="s">
        <v>28918</v>
      </c>
    </row>
    <row r="17773" spans="1:2">
      <c r="A17773">
        <v>23062</v>
      </c>
      <c r="B17773" t="s">
        <v>28919</v>
      </c>
    </row>
    <row r="17774" spans="1:2">
      <c r="A17774">
        <v>23063</v>
      </c>
      <c r="B17774" t="s">
        <v>28920</v>
      </c>
    </row>
    <row r="17775" spans="1:2">
      <c r="A17775">
        <v>23064</v>
      </c>
      <c r="B17775" t="s">
        <v>28921</v>
      </c>
    </row>
    <row r="17776" spans="1:2">
      <c r="A17776">
        <v>23065</v>
      </c>
      <c r="B17776" t="s">
        <v>28922</v>
      </c>
    </row>
    <row r="17777" spans="1:2">
      <c r="A17777">
        <v>23066</v>
      </c>
      <c r="B17777" t="s">
        <v>28923</v>
      </c>
    </row>
    <row r="17778" spans="1:2">
      <c r="A17778">
        <v>23067</v>
      </c>
      <c r="B17778" t="s">
        <v>28924</v>
      </c>
    </row>
    <row r="17779" spans="1:2">
      <c r="A17779">
        <v>23068</v>
      </c>
      <c r="B17779" t="s">
        <v>28925</v>
      </c>
    </row>
    <row r="17780" spans="1:2">
      <c r="A17780">
        <v>23069</v>
      </c>
      <c r="B17780" t="s">
        <v>28926</v>
      </c>
    </row>
    <row r="17781" spans="1:2">
      <c r="A17781">
        <v>23070</v>
      </c>
      <c r="B17781" t="s">
        <v>28927</v>
      </c>
    </row>
    <row r="17782" spans="1:2">
      <c r="A17782">
        <v>23071</v>
      </c>
      <c r="B17782" t="s">
        <v>28928</v>
      </c>
    </row>
    <row r="17783" spans="1:2">
      <c r="A17783">
        <v>23072</v>
      </c>
      <c r="B17783" t="s">
        <v>28929</v>
      </c>
    </row>
    <row r="17784" spans="1:2">
      <c r="A17784">
        <v>23073</v>
      </c>
      <c r="B17784" t="s">
        <v>28930</v>
      </c>
    </row>
    <row r="17785" spans="1:2">
      <c r="A17785">
        <v>23074</v>
      </c>
      <c r="B17785" t="s">
        <v>28931</v>
      </c>
    </row>
    <row r="17786" spans="1:2">
      <c r="A17786">
        <v>23075</v>
      </c>
      <c r="B17786" t="s">
        <v>28932</v>
      </c>
    </row>
    <row r="17787" spans="1:2">
      <c r="A17787">
        <v>23076</v>
      </c>
      <c r="B17787" t="s">
        <v>28933</v>
      </c>
    </row>
    <row r="17788" spans="1:2">
      <c r="A17788">
        <v>23077</v>
      </c>
      <c r="B17788" t="s">
        <v>499</v>
      </c>
    </row>
    <row r="17789" spans="1:2">
      <c r="A17789">
        <v>23078</v>
      </c>
      <c r="B17789" t="s">
        <v>28934</v>
      </c>
    </row>
    <row r="17790" spans="1:2">
      <c r="A17790">
        <v>23079</v>
      </c>
      <c r="B17790" t="s">
        <v>28935</v>
      </c>
    </row>
    <row r="17791" spans="1:2">
      <c r="A17791">
        <v>23080</v>
      </c>
      <c r="B17791" t="s">
        <v>28936</v>
      </c>
    </row>
    <row r="17792" spans="1:2">
      <c r="A17792">
        <v>23081</v>
      </c>
      <c r="B17792" t="s">
        <v>28937</v>
      </c>
    </row>
    <row r="17793" spans="1:2">
      <c r="A17793">
        <v>23082</v>
      </c>
      <c r="B17793" t="s">
        <v>28938</v>
      </c>
    </row>
    <row r="17794" spans="1:2">
      <c r="A17794">
        <v>23083</v>
      </c>
      <c r="B17794" t="s">
        <v>28939</v>
      </c>
    </row>
    <row r="17795" spans="1:2">
      <c r="A17795">
        <v>23084</v>
      </c>
      <c r="B17795" t="s">
        <v>28940</v>
      </c>
    </row>
    <row r="17796" spans="1:2">
      <c r="A17796">
        <v>23085</v>
      </c>
      <c r="B17796" t="s">
        <v>28941</v>
      </c>
    </row>
    <row r="17797" spans="1:2">
      <c r="A17797">
        <v>23086</v>
      </c>
      <c r="B17797" t="s">
        <v>28942</v>
      </c>
    </row>
    <row r="17798" spans="1:2">
      <c r="A17798">
        <v>23087</v>
      </c>
      <c r="B17798" t="s">
        <v>28943</v>
      </c>
    </row>
    <row r="17799" spans="1:2">
      <c r="A17799">
        <v>23088</v>
      </c>
      <c r="B17799" t="s">
        <v>28944</v>
      </c>
    </row>
    <row r="17800" spans="1:2">
      <c r="A17800">
        <v>23089</v>
      </c>
      <c r="B17800" t="s">
        <v>28945</v>
      </c>
    </row>
    <row r="17801" spans="1:2">
      <c r="A17801">
        <v>23090</v>
      </c>
      <c r="B17801" t="s">
        <v>28946</v>
      </c>
    </row>
    <row r="17802" spans="1:2">
      <c r="A17802">
        <v>23091</v>
      </c>
      <c r="B17802" t="s">
        <v>28947</v>
      </c>
    </row>
    <row r="17803" spans="1:2">
      <c r="A17803">
        <v>23092</v>
      </c>
      <c r="B17803" t="s">
        <v>28948</v>
      </c>
    </row>
    <row r="17804" spans="1:2">
      <c r="A17804">
        <v>23093</v>
      </c>
      <c r="B17804" t="s">
        <v>28949</v>
      </c>
    </row>
    <row r="17805" spans="1:2">
      <c r="A17805">
        <v>23094</v>
      </c>
      <c r="B17805" t="s">
        <v>28950</v>
      </c>
    </row>
    <row r="17806" spans="1:2">
      <c r="A17806">
        <v>23095</v>
      </c>
      <c r="B17806" t="s">
        <v>28951</v>
      </c>
    </row>
    <row r="17807" spans="1:2">
      <c r="A17807">
        <v>23096</v>
      </c>
      <c r="B17807" t="s">
        <v>28952</v>
      </c>
    </row>
    <row r="17808" spans="1:2">
      <c r="A17808">
        <v>23097</v>
      </c>
      <c r="B17808" t="s">
        <v>28953</v>
      </c>
    </row>
    <row r="17809" spans="1:2">
      <c r="A17809">
        <v>23098</v>
      </c>
      <c r="B17809" t="s">
        <v>28954</v>
      </c>
    </row>
    <row r="17810" spans="1:2">
      <c r="A17810">
        <v>23099</v>
      </c>
      <c r="B17810" t="s">
        <v>28955</v>
      </c>
    </row>
    <row r="17811" spans="1:2">
      <c r="A17811">
        <v>23100</v>
      </c>
      <c r="B17811" t="s">
        <v>28956</v>
      </c>
    </row>
    <row r="17812" spans="1:2">
      <c r="A17812">
        <v>23101</v>
      </c>
      <c r="B17812" t="s">
        <v>28957</v>
      </c>
    </row>
    <row r="17813" spans="1:2">
      <c r="A17813">
        <v>23102</v>
      </c>
      <c r="B17813" t="s">
        <v>28958</v>
      </c>
    </row>
    <row r="17814" spans="1:2">
      <c r="A17814">
        <v>23103</v>
      </c>
      <c r="B17814" t="s">
        <v>28959</v>
      </c>
    </row>
    <row r="17815" spans="1:2">
      <c r="A17815">
        <v>23104</v>
      </c>
      <c r="B17815" t="s">
        <v>28960</v>
      </c>
    </row>
    <row r="17816" spans="1:2">
      <c r="A17816">
        <v>23105</v>
      </c>
      <c r="B17816" t="s">
        <v>28961</v>
      </c>
    </row>
    <row r="17817" spans="1:2">
      <c r="A17817">
        <v>23106</v>
      </c>
      <c r="B17817" t="s">
        <v>28962</v>
      </c>
    </row>
    <row r="17818" spans="1:2">
      <c r="A17818">
        <v>23107</v>
      </c>
      <c r="B17818" t="s">
        <v>28963</v>
      </c>
    </row>
    <row r="17819" spans="1:2">
      <c r="A17819">
        <v>23108</v>
      </c>
      <c r="B17819" t="s">
        <v>28964</v>
      </c>
    </row>
    <row r="17820" spans="1:2">
      <c r="A17820">
        <v>23109</v>
      </c>
      <c r="B17820" t="s">
        <v>28965</v>
      </c>
    </row>
    <row r="17821" spans="1:2">
      <c r="A17821">
        <v>23110</v>
      </c>
      <c r="B17821" t="s">
        <v>28966</v>
      </c>
    </row>
    <row r="17822" spans="1:2">
      <c r="A17822">
        <v>23111</v>
      </c>
      <c r="B17822" t="s">
        <v>28967</v>
      </c>
    </row>
    <row r="17823" spans="1:2">
      <c r="A17823">
        <v>23112</v>
      </c>
      <c r="B17823">
        <v>8586</v>
      </c>
    </row>
    <row r="17824" spans="1:2">
      <c r="A17824">
        <v>23113</v>
      </c>
      <c r="B17824">
        <v>1004</v>
      </c>
    </row>
    <row r="17825" spans="1:2">
      <c r="A17825">
        <v>23114</v>
      </c>
      <c r="B17825" t="s">
        <v>28968</v>
      </c>
    </row>
    <row r="17826" spans="1:2">
      <c r="A17826">
        <v>23115</v>
      </c>
      <c r="B17826" t="s">
        <v>28969</v>
      </c>
    </row>
    <row r="17827" spans="1:2">
      <c r="A17827">
        <v>23116</v>
      </c>
      <c r="B17827" t="s">
        <v>28970</v>
      </c>
    </row>
    <row r="17828" spans="1:2">
      <c r="A17828">
        <v>23117</v>
      </c>
      <c r="B17828" t="s">
        <v>28971</v>
      </c>
    </row>
    <row r="17829" spans="1:2">
      <c r="A17829">
        <v>23118</v>
      </c>
      <c r="B17829" t="s">
        <v>28972</v>
      </c>
    </row>
    <row r="17830" spans="1:2">
      <c r="A17830">
        <v>23119</v>
      </c>
      <c r="B17830" t="s">
        <v>28973</v>
      </c>
    </row>
    <row r="17831" spans="1:2">
      <c r="A17831">
        <v>23120</v>
      </c>
      <c r="B17831" t="s">
        <v>28974</v>
      </c>
    </row>
    <row r="17832" spans="1:2">
      <c r="A17832">
        <v>23121</v>
      </c>
      <c r="B17832" t="s">
        <v>28975</v>
      </c>
    </row>
    <row r="17833" spans="1:2">
      <c r="A17833">
        <v>23122</v>
      </c>
      <c r="B17833" t="s">
        <v>28976</v>
      </c>
    </row>
    <row r="17834" spans="1:2">
      <c r="A17834">
        <v>23123</v>
      </c>
      <c r="B17834" t="s">
        <v>28977</v>
      </c>
    </row>
    <row r="17835" spans="1:2">
      <c r="A17835">
        <v>23124</v>
      </c>
      <c r="B17835" t="s">
        <v>28978</v>
      </c>
    </row>
    <row r="17836" spans="1:2">
      <c r="A17836">
        <v>23125</v>
      </c>
      <c r="B17836">
        <v>242</v>
      </c>
    </row>
    <row r="17837" spans="1:2">
      <c r="A17837">
        <v>23126</v>
      </c>
      <c r="B17837" t="s">
        <v>28979</v>
      </c>
    </row>
    <row r="17838" spans="1:2">
      <c r="A17838">
        <v>23127</v>
      </c>
      <c r="B17838" t="s">
        <v>28980</v>
      </c>
    </row>
    <row r="17839" spans="1:2">
      <c r="A17839">
        <v>23128</v>
      </c>
      <c r="B17839" t="s">
        <v>28981</v>
      </c>
    </row>
    <row r="17840" spans="1:2">
      <c r="A17840">
        <v>23129</v>
      </c>
      <c r="B17840" t="s">
        <v>28982</v>
      </c>
    </row>
    <row r="17841" spans="1:2">
      <c r="A17841">
        <v>23130</v>
      </c>
      <c r="B17841" t="s">
        <v>28983</v>
      </c>
    </row>
    <row r="17842" spans="1:2">
      <c r="A17842">
        <v>23131</v>
      </c>
      <c r="B17842" t="s">
        <v>28984</v>
      </c>
    </row>
    <row r="17843" spans="1:2">
      <c r="A17843">
        <v>23132</v>
      </c>
      <c r="B17843" t="s">
        <v>28985</v>
      </c>
    </row>
    <row r="17844" spans="1:2">
      <c r="A17844">
        <v>23133</v>
      </c>
      <c r="B17844" t="s">
        <v>28986</v>
      </c>
    </row>
    <row r="17845" spans="1:2">
      <c r="A17845">
        <v>23134</v>
      </c>
      <c r="B17845" t="s">
        <v>28987</v>
      </c>
    </row>
    <row r="17846" spans="1:2">
      <c r="A17846">
        <v>23135</v>
      </c>
      <c r="B17846" t="s">
        <v>28988</v>
      </c>
    </row>
    <row r="17847" spans="1:2">
      <c r="A17847">
        <v>23136</v>
      </c>
      <c r="B17847" t="s">
        <v>28989</v>
      </c>
    </row>
    <row r="17848" spans="1:2">
      <c r="A17848">
        <v>23137</v>
      </c>
      <c r="B17848" t="s">
        <v>28990</v>
      </c>
    </row>
    <row r="17849" spans="1:2">
      <c r="A17849">
        <v>23138</v>
      </c>
      <c r="B17849" t="s">
        <v>28991</v>
      </c>
    </row>
    <row r="17850" spans="1:2">
      <c r="A17850">
        <v>23139</v>
      </c>
      <c r="B17850" t="s">
        <v>28992</v>
      </c>
    </row>
    <row r="17851" spans="1:2">
      <c r="A17851">
        <v>23140</v>
      </c>
      <c r="B17851" t="s">
        <v>28993</v>
      </c>
    </row>
    <row r="17852" spans="1:2">
      <c r="A17852">
        <v>23141</v>
      </c>
      <c r="B17852" t="s">
        <v>28994</v>
      </c>
    </row>
    <row r="17853" spans="1:2">
      <c r="A17853">
        <v>23142</v>
      </c>
      <c r="B17853" t="s">
        <v>28995</v>
      </c>
    </row>
    <row r="17854" spans="1:2">
      <c r="A17854">
        <v>23143</v>
      </c>
      <c r="B17854" t="s">
        <v>28996</v>
      </c>
    </row>
    <row r="17855" spans="1:2">
      <c r="A17855">
        <v>23144</v>
      </c>
      <c r="B17855" t="s">
        <v>28997</v>
      </c>
    </row>
    <row r="17856" spans="1:2">
      <c r="A17856">
        <v>23145</v>
      </c>
      <c r="B17856" t="s">
        <v>28998</v>
      </c>
    </row>
    <row r="17857" spans="1:2">
      <c r="A17857">
        <v>23146</v>
      </c>
      <c r="B17857" t="s">
        <v>28999</v>
      </c>
    </row>
    <row r="17858" spans="1:2">
      <c r="A17858">
        <v>23147</v>
      </c>
      <c r="B17858" t="s">
        <v>29000</v>
      </c>
    </row>
    <row r="17859" spans="1:2">
      <c r="A17859">
        <v>23148</v>
      </c>
      <c r="B17859" t="s">
        <v>29001</v>
      </c>
    </row>
    <row r="17860" spans="1:2">
      <c r="A17860">
        <v>23149</v>
      </c>
      <c r="B17860">
        <v>3854</v>
      </c>
    </row>
    <row r="17861" spans="1:2">
      <c r="A17861">
        <v>23150</v>
      </c>
      <c r="B17861" t="s">
        <v>29002</v>
      </c>
    </row>
    <row r="17862" spans="1:2">
      <c r="A17862">
        <v>23151</v>
      </c>
      <c r="B17862">
        <v>1341</v>
      </c>
    </row>
    <row r="17863" spans="1:2">
      <c r="A17863">
        <v>23152</v>
      </c>
      <c r="B17863" t="s">
        <v>29003</v>
      </c>
    </row>
    <row r="17864" spans="1:2">
      <c r="A17864">
        <v>23153</v>
      </c>
      <c r="B17864" t="s">
        <v>29004</v>
      </c>
    </row>
    <row r="17865" spans="1:2">
      <c r="A17865">
        <v>23154</v>
      </c>
      <c r="B17865" t="s">
        <v>29005</v>
      </c>
    </row>
    <row r="17866" spans="1:2">
      <c r="A17866">
        <v>23155</v>
      </c>
      <c r="B17866" t="s">
        <v>29006</v>
      </c>
    </row>
    <row r="17867" spans="1:2">
      <c r="A17867">
        <v>23156</v>
      </c>
      <c r="B17867" t="s">
        <v>29007</v>
      </c>
    </row>
    <row r="17868" spans="1:2">
      <c r="A17868">
        <v>23157</v>
      </c>
      <c r="B17868" t="s">
        <v>29008</v>
      </c>
    </row>
    <row r="17869" spans="1:2">
      <c r="A17869">
        <v>23158</v>
      </c>
      <c r="B17869">
        <v>3759</v>
      </c>
    </row>
    <row r="17870" spans="1:2">
      <c r="A17870">
        <v>23159</v>
      </c>
      <c r="B17870" t="s">
        <v>29009</v>
      </c>
    </row>
    <row r="17871" spans="1:2">
      <c r="A17871">
        <v>23160</v>
      </c>
      <c r="B17871" t="s">
        <v>29010</v>
      </c>
    </row>
    <row r="17872" spans="1:2">
      <c r="A17872">
        <v>23161</v>
      </c>
      <c r="B17872" t="s">
        <v>29011</v>
      </c>
    </row>
    <row r="17873" spans="1:2">
      <c r="A17873">
        <v>23162</v>
      </c>
      <c r="B17873" t="s">
        <v>29012</v>
      </c>
    </row>
    <row r="17874" spans="1:2">
      <c r="A17874">
        <v>23163</v>
      </c>
      <c r="B17874" t="s">
        <v>29013</v>
      </c>
    </row>
    <row r="17875" spans="1:2">
      <c r="A17875">
        <v>23164</v>
      </c>
      <c r="B17875" t="s">
        <v>29014</v>
      </c>
    </row>
    <row r="17876" spans="1:2">
      <c r="A17876">
        <v>23165</v>
      </c>
      <c r="B17876" t="s">
        <v>642</v>
      </c>
    </row>
    <row r="17877" spans="1:2">
      <c r="A17877">
        <v>23166</v>
      </c>
      <c r="B17877" t="s">
        <v>29015</v>
      </c>
    </row>
    <row r="17878" spans="1:2">
      <c r="A17878">
        <v>23167</v>
      </c>
      <c r="B17878" t="s">
        <v>29016</v>
      </c>
    </row>
    <row r="17879" spans="1:2">
      <c r="A17879">
        <v>23168</v>
      </c>
      <c r="B17879" s="2">
        <v>41648</v>
      </c>
    </row>
    <row r="17880" spans="1:2">
      <c r="A17880">
        <v>23169</v>
      </c>
      <c r="B17880" t="s">
        <v>29017</v>
      </c>
    </row>
    <row r="17881" spans="1:2">
      <c r="A17881">
        <v>23170</v>
      </c>
      <c r="B17881" t="s">
        <v>29018</v>
      </c>
    </row>
    <row r="17882" spans="1:2">
      <c r="A17882">
        <v>23171</v>
      </c>
      <c r="B17882" t="s">
        <v>29019</v>
      </c>
    </row>
    <row r="17883" spans="1:2">
      <c r="A17883">
        <v>23172</v>
      </c>
      <c r="B17883" t="s">
        <v>29020</v>
      </c>
    </row>
    <row r="17884" spans="1:2">
      <c r="A17884">
        <v>23173</v>
      </c>
      <c r="B17884" t="s">
        <v>29021</v>
      </c>
    </row>
    <row r="17885" spans="1:2">
      <c r="A17885">
        <v>23174</v>
      </c>
      <c r="B17885">
        <v>1120</v>
      </c>
    </row>
    <row r="17886" spans="1:2">
      <c r="A17886">
        <v>23175</v>
      </c>
      <c r="B17886" t="s">
        <v>29022</v>
      </c>
    </row>
    <row r="17887" spans="1:2">
      <c r="A17887">
        <v>23176</v>
      </c>
      <c r="B17887" t="s">
        <v>29023</v>
      </c>
    </row>
    <row r="17888" spans="1:2">
      <c r="A17888">
        <v>23177</v>
      </c>
      <c r="B17888" t="s">
        <v>29024</v>
      </c>
    </row>
    <row r="17889" spans="1:2">
      <c r="A17889">
        <v>23178</v>
      </c>
      <c r="B17889" t="s">
        <v>29025</v>
      </c>
    </row>
    <row r="17890" spans="1:2">
      <c r="A17890">
        <v>23179</v>
      </c>
      <c r="B17890" t="s">
        <v>29026</v>
      </c>
    </row>
    <row r="17891" spans="1:2">
      <c r="A17891">
        <v>23180</v>
      </c>
      <c r="B17891" t="s">
        <v>29027</v>
      </c>
    </row>
    <row r="17892" spans="1:2">
      <c r="A17892">
        <v>23181</v>
      </c>
      <c r="B17892" t="s">
        <v>29028</v>
      </c>
    </row>
    <row r="17893" spans="1:2">
      <c r="A17893">
        <v>23182</v>
      </c>
      <c r="B17893" t="s">
        <v>29029</v>
      </c>
    </row>
    <row r="17894" spans="1:2">
      <c r="A17894">
        <v>23183</v>
      </c>
      <c r="B17894" t="s">
        <v>29030</v>
      </c>
    </row>
    <row r="17895" spans="1:2">
      <c r="A17895">
        <v>23184</v>
      </c>
      <c r="B17895" t="s">
        <v>29031</v>
      </c>
    </row>
    <row r="17896" spans="1:2">
      <c r="A17896">
        <v>23185</v>
      </c>
      <c r="B17896" t="s">
        <v>29032</v>
      </c>
    </row>
    <row r="17897" spans="1:2">
      <c r="A17897">
        <v>23186</v>
      </c>
      <c r="B17897" t="s">
        <v>2079</v>
      </c>
    </row>
    <row r="17898" spans="1:2">
      <c r="A17898">
        <v>23187</v>
      </c>
      <c r="B17898" t="s">
        <v>29033</v>
      </c>
    </row>
    <row r="17899" spans="1:2">
      <c r="A17899">
        <v>23188</v>
      </c>
      <c r="B17899" t="s">
        <v>29034</v>
      </c>
    </row>
    <row r="17900" spans="1:2">
      <c r="A17900">
        <v>23189</v>
      </c>
      <c r="B17900" t="s">
        <v>29035</v>
      </c>
    </row>
    <row r="17901" spans="1:2">
      <c r="A17901">
        <v>23190</v>
      </c>
      <c r="B17901" t="s">
        <v>29036</v>
      </c>
    </row>
    <row r="17902" spans="1:2">
      <c r="A17902">
        <v>23191</v>
      </c>
      <c r="B17902" t="s">
        <v>29037</v>
      </c>
    </row>
    <row r="17903" spans="1:2">
      <c r="A17903">
        <v>23192</v>
      </c>
      <c r="B17903" t="s">
        <v>29038</v>
      </c>
    </row>
    <row r="17904" spans="1:2">
      <c r="A17904">
        <v>23193</v>
      </c>
      <c r="B17904">
        <v>1225</v>
      </c>
    </row>
    <row r="17905" spans="1:2">
      <c r="A17905">
        <v>23194</v>
      </c>
      <c r="B17905" t="s">
        <v>29039</v>
      </c>
    </row>
    <row r="17906" spans="1:2">
      <c r="A17906">
        <v>23195</v>
      </c>
      <c r="B17906" t="s">
        <v>29040</v>
      </c>
    </row>
    <row r="17907" spans="1:2">
      <c r="A17907">
        <v>23196</v>
      </c>
      <c r="B17907" t="s">
        <v>29041</v>
      </c>
    </row>
    <row r="17908" spans="1:2">
      <c r="A17908">
        <v>23197</v>
      </c>
      <c r="B17908" t="s">
        <v>29042</v>
      </c>
    </row>
    <row r="17909" spans="1:2">
      <c r="A17909">
        <v>23198</v>
      </c>
      <c r="B17909" t="s">
        <v>29043</v>
      </c>
    </row>
    <row r="17910" spans="1:2">
      <c r="A17910">
        <v>23199</v>
      </c>
      <c r="B17910">
        <v>545</v>
      </c>
    </row>
    <row r="17911" spans="1:2">
      <c r="A17911">
        <v>23200</v>
      </c>
      <c r="B17911" t="s">
        <v>29044</v>
      </c>
    </row>
    <row r="17912" spans="1:2">
      <c r="A17912">
        <v>23201</v>
      </c>
      <c r="B17912" t="s">
        <v>29045</v>
      </c>
    </row>
    <row r="17913" spans="1:2">
      <c r="A17913">
        <v>23202</v>
      </c>
      <c r="B17913" t="s">
        <v>2101</v>
      </c>
    </row>
    <row r="17914" spans="1:2">
      <c r="A17914">
        <v>23203</v>
      </c>
      <c r="B17914" t="s">
        <v>29046</v>
      </c>
    </row>
    <row r="17915" spans="1:2">
      <c r="A17915">
        <v>23204</v>
      </c>
      <c r="B17915" t="s">
        <v>29047</v>
      </c>
    </row>
    <row r="17916" spans="1:2">
      <c r="A17916">
        <v>23205</v>
      </c>
      <c r="B17916" t="s">
        <v>29048</v>
      </c>
    </row>
    <row r="17917" spans="1:2">
      <c r="A17917">
        <v>23206</v>
      </c>
      <c r="B17917" t="s">
        <v>29049</v>
      </c>
    </row>
    <row r="17918" spans="1:2">
      <c r="A17918">
        <v>23207</v>
      </c>
      <c r="B17918" t="s">
        <v>29050</v>
      </c>
    </row>
    <row r="17919" spans="1:2">
      <c r="A17919">
        <v>23208</v>
      </c>
      <c r="B17919" t="s">
        <v>29051</v>
      </c>
    </row>
    <row r="17920" spans="1:2">
      <c r="A17920">
        <v>23209</v>
      </c>
      <c r="B17920" t="s">
        <v>29052</v>
      </c>
    </row>
    <row r="17921" spans="1:2">
      <c r="A17921">
        <v>23210</v>
      </c>
      <c r="B17921" t="s">
        <v>29053</v>
      </c>
    </row>
    <row r="17922" spans="1:2">
      <c r="A17922">
        <v>23211</v>
      </c>
      <c r="B17922" t="s">
        <v>29054</v>
      </c>
    </row>
    <row r="17923" spans="1:2">
      <c r="A17923">
        <v>23212</v>
      </c>
      <c r="B17923" t="s">
        <v>29055</v>
      </c>
    </row>
    <row r="17924" spans="1:2">
      <c r="A17924">
        <v>23213</v>
      </c>
      <c r="B17924" t="s">
        <v>29056</v>
      </c>
    </row>
    <row r="17925" spans="1:2">
      <c r="A17925">
        <v>23214</v>
      </c>
      <c r="B17925" t="s">
        <v>29057</v>
      </c>
    </row>
    <row r="17926" spans="1:2">
      <c r="A17926">
        <v>23215</v>
      </c>
      <c r="B17926">
        <v>447</v>
      </c>
    </row>
    <row r="17927" spans="1:2">
      <c r="A17927">
        <v>23216</v>
      </c>
      <c r="B17927" t="s">
        <v>29058</v>
      </c>
    </row>
    <row r="17928" spans="1:2">
      <c r="A17928">
        <v>23217</v>
      </c>
      <c r="B17928" t="s">
        <v>29059</v>
      </c>
    </row>
    <row r="17929" spans="1:2">
      <c r="A17929">
        <v>23218</v>
      </c>
      <c r="B17929" t="s">
        <v>29060</v>
      </c>
    </row>
    <row r="17930" spans="1:2">
      <c r="A17930">
        <v>23219</v>
      </c>
      <c r="B17930" t="s">
        <v>796</v>
      </c>
    </row>
    <row r="17931" spans="1:2">
      <c r="A17931">
        <v>23220</v>
      </c>
      <c r="B17931" t="s">
        <v>29061</v>
      </c>
    </row>
    <row r="17932" spans="1:2">
      <c r="A17932">
        <v>23221</v>
      </c>
      <c r="B17932" t="s">
        <v>29062</v>
      </c>
    </row>
    <row r="17933" spans="1:2">
      <c r="A17933">
        <v>23222</v>
      </c>
      <c r="B17933">
        <v>1325</v>
      </c>
    </row>
    <row r="17934" spans="1:2">
      <c r="A17934">
        <v>23223</v>
      </c>
      <c r="B17934" t="s">
        <v>29063</v>
      </c>
    </row>
    <row r="17935" spans="1:2">
      <c r="A17935">
        <v>23224</v>
      </c>
      <c r="B17935" t="s">
        <v>29064</v>
      </c>
    </row>
    <row r="17936" spans="1:2">
      <c r="A17936">
        <v>23225</v>
      </c>
      <c r="B17936" t="s">
        <v>29065</v>
      </c>
    </row>
    <row r="17937" spans="1:2">
      <c r="A17937">
        <v>23226</v>
      </c>
      <c r="B17937" t="s">
        <v>29066</v>
      </c>
    </row>
    <row r="17938" spans="1:2">
      <c r="A17938">
        <v>23227</v>
      </c>
      <c r="B17938" t="s">
        <v>29067</v>
      </c>
    </row>
    <row r="17939" spans="1:2">
      <c r="A17939">
        <v>23228</v>
      </c>
      <c r="B17939">
        <v>1624</v>
      </c>
    </row>
    <row r="17940" spans="1:2">
      <c r="A17940">
        <v>23229</v>
      </c>
      <c r="B17940" t="s">
        <v>29068</v>
      </c>
    </row>
    <row r="17941" spans="1:2">
      <c r="A17941">
        <v>23230</v>
      </c>
      <c r="B17941" t="s">
        <v>29069</v>
      </c>
    </row>
    <row r="17942" spans="1:2">
      <c r="A17942">
        <v>23231</v>
      </c>
      <c r="B17942" t="s">
        <v>29070</v>
      </c>
    </row>
    <row r="17943" spans="1:2">
      <c r="A17943">
        <v>23232</v>
      </c>
      <c r="B17943" t="s">
        <v>29071</v>
      </c>
    </row>
    <row r="17944" spans="1:2">
      <c r="A17944">
        <v>23233</v>
      </c>
      <c r="B17944" t="s">
        <v>29072</v>
      </c>
    </row>
    <row r="17945" spans="1:2">
      <c r="A17945">
        <v>23234</v>
      </c>
      <c r="B17945" t="s">
        <v>29073</v>
      </c>
    </row>
    <row r="17946" spans="1:2">
      <c r="A17946">
        <v>23235</v>
      </c>
      <c r="B17946" t="s">
        <v>29074</v>
      </c>
    </row>
    <row r="17947" spans="1:2">
      <c r="A17947">
        <v>23236</v>
      </c>
      <c r="B17947" t="s">
        <v>29075</v>
      </c>
    </row>
    <row r="17948" spans="1:2">
      <c r="A17948">
        <v>23237</v>
      </c>
      <c r="B17948">
        <v>2150</v>
      </c>
    </row>
    <row r="17949" spans="1:2">
      <c r="A17949">
        <v>23238</v>
      </c>
      <c r="B17949" t="s">
        <v>29076</v>
      </c>
    </row>
    <row r="17950" spans="1:2">
      <c r="A17950">
        <v>23239</v>
      </c>
      <c r="B17950" t="s">
        <v>29077</v>
      </c>
    </row>
    <row r="17951" spans="1:2">
      <c r="A17951">
        <v>23240</v>
      </c>
      <c r="B17951" t="s">
        <v>29078</v>
      </c>
    </row>
    <row r="17952" spans="1:2">
      <c r="A17952">
        <v>23241</v>
      </c>
      <c r="B17952" t="s">
        <v>29079</v>
      </c>
    </row>
    <row r="17953" spans="1:2">
      <c r="A17953">
        <v>23242</v>
      </c>
      <c r="B17953" t="s">
        <v>29080</v>
      </c>
    </row>
    <row r="17954" spans="1:2">
      <c r="A17954">
        <v>23243</v>
      </c>
      <c r="B17954" t="s">
        <v>29081</v>
      </c>
    </row>
    <row r="17955" spans="1:2">
      <c r="A17955">
        <v>23244</v>
      </c>
      <c r="B17955" t="s">
        <v>29082</v>
      </c>
    </row>
    <row r="17956" spans="1:2">
      <c r="A17956">
        <v>23245</v>
      </c>
      <c r="B17956" t="s">
        <v>29083</v>
      </c>
    </row>
    <row r="17957" spans="1:2">
      <c r="A17957">
        <v>23246</v>
      </c>
      <c r="B17957">
        <v>1918</v>
      </c>
    </row>
    <row r="17958" spans="1:2">
      <c r="A17958">
        <v>23247</v>
      </c>
      <c r="B17958" t="s">
        <v>29084</v>
      </c>
    </row>
    <row r="17959" spans="1:2">
      <c r="A17959">
        <v>23248</v>
      </c>
      <c r="B17959" t="s">
        <v>29085</v>
      </c>
    </row>
    <row r="17960" spans="1:2">
      <c r="A17960">
        <v>23249</v>
      </c>
      <c r="B17960" t="s">
        <v>29086</v>
      </c>
    </row>
    <row r="17961" spans="1:2">
      <c r="A17961">
        <v>23250</v>
      </c>
      <c r="B17961" t="s">
        <v>29087</v>
      </c>
    </row>
    <row r="17962" spans="1:2">
      <c r="A17962">
        <v>23251</v>
      </c>
      <c r="B17962" t="s">
        <v>29088</v>
      </c>
    </row>
    <row r="17963" spans="1:2">
      <c r="A17963">
        <v>23252</v>
      </c>
      <c r="B17963" t="s">
        <v>29089</v>
      </c>
    </row>
    <row r="17964" spans="1:2">
      <c r="A17964">
        <v>23253</v>
      </c>
      <c r="B17964" t="s">
        <v>29090</v>
      </c>
    </row>
    <row r="17965" spans="1:2">
      <c r="A17965">
        <v>23254</v>
      </c>
      <c r="B17965" t="s">
        <v>29091</v>
      </c>
    </row>
    <row r="17966" spans="1:2">
      <c r="A17966">
        <v>23255</v>
      </c>
      <c r="B17966" t="s">
        <v>29092</v>
      </c>
    </row>
    <row r="17967" spans="1:2">
      <c r="A17967">
        <v>23256</v>
      </c>
      <c r="B17967" t="s">
        <v>29093</v>
      </c>
    </row>
    <row r="17968" spans="1:2">
      <c r="A17968">
        <v>23257</v>
      </c>
      <c r="B17968">
        <v>1611</v>
      </c>
    </row>
    <row r="17969" spans="1:2">
      <c r="A17969">
        <v>23258</v>
      </c>
      <c r="B17969">
        <v>1819</v>
      </c>
    </row>
    <row r="17970" spans="1:2">
      <c r="A17970">
        <v>23259</v>
      </c>
      <c r="B17970" t="s">
        <v>29094</v>
      </c>
    </row>
    <row r="17971" spans="1:2">
      <c r="A17971">
        <v>23260</v>
      </c>
      <c r="B17971" t="s">
        <v>29095</v>
      </c>
    </row>
    <row r="17972" spans="1:2">
      <c r="A17972">
        <v>23261</v>
      </c>
      <c r="B17972" t="s">
        <v>29096</v>
      </c>
    </row>
    <row r="17973" spans="1:2">
      <c r="A17973">
        <v>23262</v>
      </c>
      <c r="B17973" t="s">
        <v>29097</v>
      </c>
    </row>
    <row r="17974" spans="1:2">
      <c r="A17974">
        <v>23263</v>
      </c>
      <c r="B17974" t="s">
        <v>29098</v>
      </c>
    </row>
    <row r="17975" spans="1:2">
      <c r="A17975">
        <v>23264</v>
      </c>
      <c r="B17975" t="s">
        <v>29099</v>
      </c>
    </row>
    <row r="17976" spans="1:2">
      <c r="A17976">
        <v>23265</v>
      </c>
      <c r="B17976" t="s">
        <v>29100</v>
      </c>
    </row>
    <row r="17977" spans="1:2">
      <c r="A17977">
        <v>23266</v>
      </c>
      <c r="B17977" t="s">
        <v>29101</v>
      </c>
    </row>
    <row r="17978" spans="1:2">
      <c r="A17978">
        <v>23267</v>
      </c>
      <c r="B17978" t="s">
        <v>29102</v>
      </c>
    </row>
    <row r="17979" spans="1:2">
      <c r="A17979">
        <v>23268</v>
      </c>
      <c r="B17979" t="s">
        <v>29103</v>
      </c>
    </row>
    <row r="17980" spans="1:2">
      <c r="A17980">
        <v>23269</v>
      </c>
      <c r="B17980" t="s">
        <v>29104</v>
      </c>
    </row>
    <row r="17981" spans="1:2">
      <c r="A17981">
        <v>23270</v>
      </c>
      <c r="B17981" t="s">
        <v>29105</v>
      </c>
    </row>
    <row r="17982" spans="1:2">
      <c r="A17982">
        <v>23271</v>
      </c>
      <c r="B17982" t="s">
        <v>29106</v>
      </c>
    </row>
    <row r="17983" spans="1:2">
      <c r="A17983">
        <v>23272</v>
      </c>
      <c r="B17983" t="s">
        <v>29107</v>
      </c>
    </row>
    <row r="17984" spans="1:2">
      <c r="A17984">
        <v>23273</v>
      </c>
      <c r="B17984" t="s">
        <v>29108</v>
      </c>
    </row>
    <row r="17985" spans="1:2">
      <c r="A17985">
        <v>23274</v>
      </c>
      <c r="B17985" t="s">
        <v>29109</v>
      </c>
    </row>
    <row r="17986" spans="1:2">
      <c r="A17986">
        <v>23275</v>
      </c>
      <c r="B17986" t="s">
        <v>29110</v>
      </c>
    </row>
    <row r="17987" spans="1:2">
      <c r="A17987">
        <v>23276</v>
      </c>
      <c r="B17987" t="s">
        <v>29111</v>
      </c>
    </row>
    <row r="17988" spans="1:2">
      <c r="A17988">
        <v>23277</v>
      </c>
      <c r="B17988" t="s">
        <v>29112</v>
      </c>
    </row>
    <row r="17989" spans="1:2">
      <c r="A17989">
        <v>23278</v>
      </c>
      <c r="B17989" t="s">
        <v>29113</v>
      </c>
    </row>
    <row r="17990" spans="1:2">
      <c r="A17990">
        <v>23279</v>
      </c>
      <c r="B17990" t="s">
        <v>29114</v>
      </c>
    </row>
    <row r="17991" spans="1:2">
      <c r="A17991">
        <v>23280</v>
      </c>
      <c r="B17991" t="s">
        <v>29115</v>
      </c>
    </row>
    <row r="17992" spans="1:2">
      <c r="A17992">
        <v>23281</v>
      </c>
      <c r="B17992" t="s">
        <v>29116</v>
      </c>
    </row>
    <row r="17993" spans="1:2">
      <c r="A17993">
        <v>23282</v>
      </c>
      <c r="B17993" t="s">
        <v>29117</v>
      </c>
    </row>
    <row r="17994" spans="1:2">
      <c r="A17994">
        <v>23283</v>
      </c>
      <c r="B17994" t="s">
        <v>29118</v>
      </c>
    </row>
    <row r="17995" spans="1:2">
      <c r="A17995">
        <v>23284</v>
      </c>
      <c r="B17995" t="s">
        <v>29119</v>
      </c>
    </row>
    <row r="17996" spans="1:2">
      <c r="A17996">
        <v>23285</v>
      </c>
      <c r="B17996" t="s">
        <v>29120</v>
      </c>
    </row>
    <row r="17997" spans="1:2">
      <c r="A17997">
        <v>23286</v>
      </c>
      <c r="B17997" t="s">
        <v>29121</v>
      </c>
    </row>
    <row r="17998" spans="1:2">
      <c r="A17998">
        <v>23287</v>
      </c>
      <c r="B17998" t="s">
        <v>29122</v>
      </c>
    </row>
    <row r="17999" spans="1:2">
      <c r="A17999">
        <v>23288</v>
      </c>
      <c r="B17999" t="s">
        <v>29123</v>
      </c>
    </row>
    <row r="18000" spans="1:2">
      <c r="A18000">
        <v>23289</v>
      </c>
      <c r="B18000" t="s">
        <v>29124</v>
      </c>
    </row>
    <row r="18001" spans="1:2">
      <c r="A18001">
        <v>23290</v>
      </c>
      <c r="B18001" t="s">
        <v>29125</v>
      </c>
    </row>
    <row r="18002" spans="1:2">
      <c r="A18002">
        <v>23291</v>
      </c>
      <c r="B18002" t="s">
        <v>29126</v>
      </c>
    </row>
    <row r="18003" spans="1:2">
      <c r="A18003">
        <v>23292</v>
      </c>
      <c r="B18003" t="s">
        <v>29127</v>
      </c>
    </row>
    <row r="18004" spans="1:2">
      <c r="A18004">
        <v>23293</v>
      </c>
      <c r="B18004" t="s">
        <v>29128</v>
      </c>
    </row>
    <row r="18005" spans="1:2">
      <c r="A18005">
        <v>23294</v>
      </c>
      <c r="B18005" t="s">
        <v>29129</v>
      </c>
    </row>
    <row r="18006" spans="1:2">
      <c r="A18006">
        <v>23295</v>
      </c>
      <c r="B18006" t="s">
        <v>29130</v>
      </c>
    </row>
    <row r="18007" spans="1:2">
      <c r="A18007">
        <v>23296</v>
      </c>
      <c r="B18007" t="s">
        <v>29131</v>
      </c>
    </row>
    <row r="18008" spans="1:2">
      <c r="A18008">
        <v>23297</v>
      </c>
      <c r="B18008" t="s">
        <v>29132</v>
      </c>
    </row>
    <row r="18009" spans="1:2">
      <c r="A18009">
        <v>23298</v>
      </c>
      <c r="B18009" t="s">
        <v>29133</v>
      </c>
    </row>
    <row r="18010" spans="1:2">
      <c r="A18010">
        <v>23299</v>
      </c>
      <c r="B18010" t="s">
        <v>29134</v>
      </c>
    </row>
    <row r="18011" spans="1:2">
      <c r="A18011">
        <v>23300</v>
      </c>
      <c r="B18011" t="s">
        <v>29135</v>
      </c>
    </row>
    <row r="18012" spans="1:2">
      <c r="A18012">
        <v>23301</v>
      </c>
      <c r="B18012" t="s">
        <v>29136</v>
      </c>
    </row>
    <row r="18013" spans="1:2">
      <c r="A18013">
        <v>23302</v>
      </c>
      <c r="B18013" t="s">
        <v>425</v>
      </c>
    </row>
    <row r="18014" spans="1:2">
      <c r="A18014">
        <v>23303</v>
      </c>
      <c r="B18014" t="s">
        <v>29137</v>
      </c>
    </row>
    <row r="18015" spans="1:2">
      <c r="A18015">
        <v>23304</v>
      </c>
      <c r="B18015" t="s">
        <v>29138</v>
      </c>
    </row>
    <row r="18016" spans="1:2">
      <c r="A18016">
        <v>23305</v>
      </c>
      <c r="B18016" t="s">
        <v>29139</v>
      </c>
    </row>
    <row r="18017" spans="1:2">
      <c r="A18017">
        <v>23306</v>
      </c>
      <c r="B18017" t="s">
        <v>29140</v>
      </c>
    </row>
    <row r="18018" spans="1:2">
      <c r="A18018">
        <v>23307</v>
      </c>
      <c r="B18018" t="s">
        <v>29141</v>
      </c>
    </row>
    <row r="18019" spans="1:2">
      <c r="A18019">
        <v>23308</v>
      </c>
      <c r="B18019" t="s">
        <v>29142</v>
      </c>
    </row>
    <row r="18020" spans="1:2">
      <c r="A18020">
        <v>23309</v>
      </c>
      <c r="B18020" t="s">
        <v>29143</v>
      </c>
    </row>
    <row r="18021" spans="1:2">
      <c r="A18021">
        <v>23310</v>
      </c>
      <c r="B18021" t="s">
        <v>29144</v>
      </c>
    </row>
    <row r="18022" spans="1:2">
      <c r="A18022">
        <v>23311</v>
      </c>
      <c r="B18022" t="s">
        <v>29145</v>
      </c>
    </row>
    <row r="18023" spans="1:2">
      <c r="A18023">
        <v>23312</v>
      </c>
      <c r="B18023" t="s">
        <v>29146</v>
      </c>
    </row>
    <row r="18024" spans="1:2">
      <c r="A18024">
        <v>23313</v>
      </c>
      <c r="B18024" t="s">
        <v>29147</v>
      </c>
    </row>
    <row r="18025" spans="1:2">
      <c r="A18025">
        <v>23314</v>
      </c>
      <c r="B18025" t="s">
        <v>29148</v>
      </c>
    </row>
    <row r="18026" spans="1:2">
      <c r="A18026">
        <v>23315</v>
      </c>
      <c r="B18026" t="s">
        <v>29149</v>
      </c>
    </row>
    <row r="18027" spans="1:2">
      <c r="A18027">
        <v>23316</v>
      </c>
      <c r="B18027" t="s">
        <v>29150</v>
      </c>
    </row>
    <row r="18028" spans="1:2">
      <c r="A18028">
        <v>23317</v>
      </c>
      <c r="B18028" t="s">
        <v>29151</v>
      </c>
    </row>
    <row r="18029" spans="1:2">
      <c r="A18029">
        <v>23318</v>
      </c>
      <c r="B18029" t="s">
        <v>29152</v>
      </c>
    </row>
    <row r="18030" spans="1:2">
      <c r="A18030">
        <v>23319</v>
      </c>
      <c r="B18030" t="s">
        <v>29153</v>
      </c>
    </row>
    <row r="18031" spans="1:2">
      <c r="A18031">
        <v>23320</v>
      </c>
      <c r="B18031" t="s">
        <v>29154</v>
      </c>
    </row>
    <row r="18032" spans="1:2">
      <c r="A18032">
        <v>23321</v>
      </c>
      <c r="B18032" t="s">
        <v>29155</v>
      </c>
    </row>
    <row r="18033" spans="1:2">
      <c r="A18033">
        <v>23322</v>
      </c>
      <c r="B18033" t="s">
        <v>29156</v>
      </c>
    </row>
    <row r="18034" spans="1:2">
      <c r="A18034">
        <v>23323</v>
      </c>
      <c r="B18034" t="s">
        <v>29157</v>
      </c>
    </row>
    <row r="18035" spans="1:2">
      <c r="A18035">
        <v>23324</v>
      </c>
      <c r="B18035" t="s">
        <v>29158</v>
      </c>
    </row>
    <row r="18036" spans="1:2">
      <c r="A18036">
        <v>23325</v>
      </c>
      <c r="B18036" t="s">
        <v>29159</v>
      </c>
    </row>
    <row r="18037" spans="1:2">
      <c r="A18037">
        <v>23326</v>
      </c>
      <c r="B18037">
        <v>930</v>
      </c>
    </row>
    <row r="18038" spans="1:2">
      <c r="A18038">
        <v>23327</v>
      </c>
      <c r="B18038" t="s">
        <v>29160</v>
      </c>
    </row>
    <row r="18039" spans="1:2">
      <c r="A18039">
        <v>23328</v>
      </c>
      <c r="B18039" t="s">
        <v>29161</v>
      </c>
    </row>
    <row r="18040" spans="1:2">
      <c r="A18040">
        <v>23329</v>
      </c>
      <c r="B18040" t="s">
        <v>29162</v>
      </c>
    </row>
    <row r="18041" spans="1:2">
      <c r="A18041">
        <v>23330</v>
      </c>
      <c r="B18041" t="s">
        <v>29163</v>
      </c>
    </row>
    <row r="18042" spans="1:2">
      <c r="A18042">
        <v>23331</v>
      </c>
      <c r="B18042" t="s">
        <v>29164</v>
      </c>
    </row>
    <row r="18043" spans="1:2">
      <c r="A18043">
        <v>23332</v>
      </c>
      <c r="B18043" t="s">
        <v>29165</v>
      </c>
    </row>
    <row r="18044" spans="1:2">
      <c r="A18044">
        <v>23333</v>
      </c>
      <c r="B18044">
        <v>1209</v>
      </c>
    </row>
    <row r="18045" spans="1:2">
      <c r="A18045">
        <v>23334</v>
      </c>
      <c r="B18045" t="s">
        <v>298</v>
      </c>
    </row>
    <row r="18046" spans="1:2">
      <c r="A18046">
        <v>23335</v>
      </c>
      <c r="B18046" t="s">
        <v>29166</v>
      </c>
    </row>
    <row r="18047" spans="1:2">
      <c r="A18047">
        <v>23336</v>
      </c>
      <c r="B18047" t="s">
        <v>29167</v>
      </c>
    </row>
    <row r="18048" spans="1:2">
      <c r="A18048">
        <v>23337</v>
      </c>
      <c r="B18048" t="s">
        <v>29168</v>
      </c>
    </row>
    <row r="18049" spans="1:2">
      <c r="A18049">
        <v>23338</v>
      </c>
      <c r="B18049" t="s">
        <v>29169</v>
      </c>
    </row>
    <row r="18050" spans="1:2">
      <c r="A18050">
        <v>23339</v>
      </c>
      <c r="B18050" t="s">
        <v>29170</v>
      </c>
    </row>
    <row r="18051" spans="1:2">
      <c r="A18051">
        <v>23340</v>
      </c>
      <c r="B18051" t="s">
        <v>29171</v>
      </c>
    </row>
    <row r="18052" spans="1:2">
      <c r="A18052">
        <v>23341</v>
      </c>
      <c r="B18052" t="s">
        <v>29172</v>
      </c>
    </row>
    <row r="18053" spans="1:2">
      <c r="A18053">
        <v>23342</v>
      </c>
      <c r="B18053" t="s">
        <v>29173</v>
      </c>
    </row>
    <row r="18054" spans="1:2">
      <c r="A18054">
        <v>23343</v>
      </c>
      <c r="B18054" t="s">
        <v>29174</v>
      </c>
    </row>
    <row r="18055" spans="1:2">
      <c r="A18055">
        <v>23344</v>
      </c>
      <c r="B18055" t="s">
        <v>29175</v>
      </c>
    </row>
    <row r="18056" spans="1:2">
      <c r="A18056">
        <v>23345</v>
      </c>
      <c r="B18056" t="s">
        <v>29176</v>
      </c>
    </row>
    <row r="18057" spans="1:2">
      <c r="A18057">
        <v>23346</v>
      </c>
      <c r="B18057">
        <v>1348</v>
      </c>
    </row>
    <row r="18058" spans="1:2">
      <c r="A18058">
        <v>23347</v>
      </c>
      <c r="B18058" t="s">
        <v>29177</v>
      </c>
    </row>
    <row r="18059" spans="1:2">
      <c r="A18059">
        <v>23348</v>
      </c>
      <c r="B18059" t="s">
        <v>29178</v>
      </c>
    </row>
    <row r="18060" spans="1:2">
      <c r="A18060">
        <v>23349</v>
      </c>
      <c r="B18060" t="s">
        <v>29179</v>
      </c>
    </row>
    <row r="18061" spans="1:2">
      <c r="A18061">
        <v>23350</v>
      </c>
      <c r="B18061">
        <v>1725</v>
      </c>
    </row>
    <row r="18062" spans="1:2">
      <c r="A18062">
        <v>23351</v>
      </c>
      <c r="B18062" t="s">
        <v>29180</v>
      </c>
    </row>
    <row r="18063" spans="1:2">
      <c r="A18063">
        <v>23352</v>
      </c>
      <c r="B18063" t="s">
        <v>29181</v>
      </c>
    </row>
    <row r="18064" spans="1:2">
      <c r="A18064">
        <v>23353</v>
      </c>
      <c r="B18064" t="s">
        <v>29182</v>
      </c>
    </row>
    <row r="18065" spans="1:2">
      <c r="A18065">
        <v>23354</v>
      </c>
      <c r="B18065" t="s">
        <v>29183</v>
      </c>
    </row>
    <row r="18066" spans="1:2">
      <c r="A18066">
        <v>23355</v>
      </c>
      <c r="B18066" t="s">
        <v>29184</v>
      </c>
    </row>
    <row r="18067" spans="1:2">
      <c r="A18067">
        <v>23356</v>
      </c>
      <c r="B18067" t="s">
        <v>29185</v>
      </c>
    </row>
    <row r="18068" spans="1:2">
      <c r="A18068">
        <v>23357</v>
      </c>
      <c r="B18068" t="s">
        <v>29186</v>
      </c>
    </row>
    <row r="18069" spans="1:2">
      <c r="A18069">
        <v>23358</v>
      </c>
      <c r="B18069" t="s">
        <v>29187</v>
      </c>
    </row>
    <row r="18070" spans="1:2">
      <c r="A18070">
        <v>23359</v>
      </c>
      <c r="B18070" t="s">
        <v>29188</v>
      </c>
    </row>
    <row r="18071" spans="1:2">
      <c r="A18071">
        <v>23360</v>
      </c>
      <c r="B18071" t="s">
        <v>29189</v>
      </c>
    </row>
    <row r="18072" spans="1:2">
      <c r="A18072">
        <v>23361</v>
      </c>
      <c r="B18072" t="s">
        <v>29190</v>
      </c>
    </row>
    <row r="18073" spans="1:2">
      <c r="A18073">
        <v>23362</v>
      </c>
      <c r="B18073" t="s">
        <v>29191</v>
      </c>
    </row>
    <row r="18074" spans="1:2">
      <c r="A18074">
        <v>23363</v>
      </c>
      <c r="B18074" t="s">
        <v>29192</v>
      </c>
    </row>
    <row r="18075" spans="1:2">
      <c r="A18075">
        <v>23364</v>
      </c>
      <c r="B18075" t="s">
        <v>29193</v>
      </c>
    </row>
    <row r="18076" spans="1:2">
      <c r="A18076">
        <v>23365</v>
      </c>
      <c r="B18076" t="s">
        <v>29194</v>
      </c>
    </row>
    <row r="18077" spans="1:2">
      <c r="A18077">
        <v>23366</v>
      </c>
      <c r="B18077" t="s">
        <v>29195</v>
      </c>
    </row>
    <row r="18078" spans="1:2">
      <c r="A18078">
        <v>23367</v>
      </c>
      <c r="B18078">
        <v>1938</v>
      </c>
    </row>
    <row r="18079" spans="1:2">
      <c r="A18079">
        <v>23368</v>
      </c>
      <c r="B18079" t="s">
        <v>29196</v>
      </c>
    </row>
    <row r="18080" spans="1:2">
      <c r="A18080">
        <v>23369</v>
      </c>
      <c r="B18080" t="s">
        <v>29197</v>
      </c>
    </row>
    <row r="18081" spans="1:2">
      <c r="A18081">
        <v>23370</v>
      </c>
      <c r="B18081" t="s">
        <v>29198</v>
      </c>
    </row>
    <row r="18082" spans="1:2">
      <c r="A18082">
        <v>23371</v>
      </c>
      <c r="B18082" t="s">
        <v>29199</v>
      </c>
    </row>
    <row r="18083" spans="1:2">
      <c r="A18083">
        <v>23372</v>
      </c>
      <c r="B18083" s="2">
        <v>41663</v>
      </c>
    </row>
    <row r="18084" spans="1:2">
      <c r="A18084">
        <v>23373</v>
      </c>
      <c r="B18084" t="s">
        <v>29200</v>
      </c>
    </row>
    <row r="18085" spans="1:2">
      <c r="A18085">
        <v>23374</v>
      </c>
      <c r="B18085" t="s">
        <v>29201</v>
      </c>
    </row>
    <row r="18086" spans="1:2">
      <c r="A18086">
        <v>23375</v>
      </c>
      <c r="B18086" t="s">
        <v>29202</v>
      </c>
    </row>
    <row r="18087" spans="1:2">
      <c r="A18087">
        <v>23376</v>
      </c>
      <c r="B18087" t="s">
        <v>29203</v>
      </c>
    </row>
    <row r="18088" spans="1:2">
      <c r="A18088">
        <v>23377</v>
      </c>
      <c r="B18088">
        <v>1715</v>
      </c>
    </row>
    <row r="18089" spans="1:2">
      <c r="A18089">
        <v>23378</v>
      </c>
      <c r="B18089" t="s">
        <v>29204</v>
      </c>
    </row>
    <row r="18090" spans="1:2">
      <c r="A18090">
        <v>23379</v>
      </c>
      <c r="B18090" t="s">
        <v>29205</v>
      </c>
    </row>
    <row r="18091" spans="1:2">
      <c r="A18091">
        <v>23380</v>
      </c>
      <c r="B18091" t="s">
        <v>29206</v>
      </c>
    </row>
    <row r="18092" spans="1:2">
      <c r="A18092">
        <v>23381</v>
      </c>
      <c r="B18092" t="s">
        <v>29207</v>
      </c>
    </row>
    <row r="18093" spans="1:2">
      <c r="A18093">
        <v>23382</v>
      </c>
      <c r="B18093" t="s">
        <v>29208</v>
      </c>
    </row>
    <row r="18094" spans="1:2">
      <c r="A18094">
        <v>23383</v>
      </c>
      <c r="B18094">
        <v>1648</v>
      </c>
    </row>
    <row r="18095" spans="1:2">
      <c r="A18095">
        <v>23384</v>
      </c>
      <c r="B18095" t="s">
        <v>29209</v>
      </c>
    </row>
    <row r="18096" spans="1:2">
      <c r="A18096">
        <v>23385</v>
      </c>
      <c r="B18096" t="s">
        <v>29210</v>
      </c>
    </row>
    <row r="18097" spans="1:2">
      <c r="A18097">
        <v>23386</v>
      </c>
      <c r="B18097" t="s">
        <v>29211</v>
      </c>
    </row>
    <row r="18098" spans="1:2">
      <c r="A18098">
        <v>23387</v>
      </c>
      <c r="B18098" t="s">
        <v>29212</v>
      </c>
    </row>
    <row r="18099" spans="1:2">
      <c r="A18099">
        <v>23388</v>
      </c>
      <c r="B18099" t="s">
        <v>29213</v>
      </c>
    </row>
    <row r="18100" spans="1:2">
      <c r="A18100">
        <v>23389</v>
      </c>
      <c r="B18100" t="s">
        <v>29214</v>
      </c>
    </row>
    <row r="18101" spans="1:2">
      <c r="A18101">
        <v>23390</v>
      </c>
      <c r="B18101" t="s">
        <v>29215</v>
      </c>
    </row>
    <row r="18102" spans="1:2">
      <c r="A18102">
        <v>23391</v>
      </c>
      <c r="B18102" t="s">
        <v>29216</v>
      </c>
    </row>
    <row r="18103" spans="1:2">
      <c r="A18103">
        <v>23392</v>
      </c>
      <c r="B18103" t="s">
        <v>29217</v>
      </c>
    </row>
    <row r="18104" spans="1:2">
      <c r="A18104">
        <v>23393</v>
      </c>
      <c r="B18104" t="s">
        <v>29218</v>
      </c>
    </row>
    <row r="18105" spans="1:2">
      <c r="A18105">
        <v>23394</v>
      </c>
      <c r="B18105" t="s">
        <v>29219</v>
      </c>
    </row>
    <row r="18106" spans="1:2">
      <c r="A18106">
        <v>23395</v>
      </c>
      <c r="B18106" t="s">
        <v>29220</v>
      </c>
    </row>
    <row r="18107" spans="1:2">
      <c r="A18107">
        <v>23396</v>
      </c>
      <c r="B18107" t="s">
        <v>29221</v>
      </c>
    </row>
    <row r="18108" spans="1:2">
      <c r="A18108">
        <v>23397</v>
      </c>
      <c r="B18108" t="s">
        <v>29222</v>
      </c>
    </row>
    <row r="18109" spans="1:2">
      <c r="A18109">
        <v>23398</v>
      </c>
      <c r="B18109" t="s">
        <v>29223</v>
      </c>
    </row>
    <row r="18110" spans="1:2">
      <c r="A18110">
        <v>23399</v>
      </c>
      <c r="B18110" t="s">
        <v>29224</v>
      </c>
    </row>
    <row r="18111" spans="1:2">
      <c r="A18111">
        <v>23400</v>
      </c>
      <c r="B18111" t="s">
        <v>29225</v>
      </c>
    </row>
    <row r="18112" spans="1:2">
      <c r="A18112">
        <v>23401</v>
      </c>
      <c r="B18112" t="s">
        <v>29226</v>
      </c>
    </row>
    <row r="18113" spans="1:2">
      <c r="A18113">
        <v>23402</v>
      </c>
      <c r="B18113" t="s">
        <v>29227</v>
      </c>
    </row>
    <row r="18114" spans="1:2">
      <c r="A18114">
        <v>23403</v>
      </c>
      <c r="B18114" t="s">
        <v>29228</v>
      </c>
    </row>
    <row r="18115" spans="1:2">
      <c r="A18115">
        <v>23404</v>
      </c>
      <c r="B18115" t="s">
        <v>29229</v>
      </c>
    </row>
    <row r="18116" spans="1:2">
      <c r="A18116">
        <v>23405</v>
      </c>
      <c r="B18116" t="s">
        <v>482</v>
      </c>
    </row>
    <row r="18117" spans="1:2">
      <c r="A18117">
        <v>23406</v>
      </c>
      <c r="B18117" t="s">
        <v>29230</v>
      </c>
    </row>
    <row r="18118" spans="1:2">
      <c r="A18118">
        <v>23407</v>
      </c>
      <c r="B18118" t="s">
        <v>29231</v>
      </c>
    </row>
    <row r="18119" spans="1:2">
      <c r="A18119">
        <v>23408</v>
      </c>
      <c r="B18119" t="s">
        <v>29232</v>
      </c>
    </row>
    <row r="18120" spans="1:2">
      <c r="A18120">
        <v>23409</v>
      </c>
      <c r="B18120" t="s">
        <v>29233</v>
      </c>
    </row>
    <row r="18121" spans="1:2">
      <c r="A18121">
        <v>23410</v>
      </c>
      <c r="B18121" t="s">
        <v>29234</v>
      </c>
    </row>
    <row r="18122" spans="1:2">
      <c r="A18122">
        <v>23411</v>
      </c>
      <c r="B18122" t="s">
        <v>29235</v>
      </c>
    </row>
    <row r="18123" spans="1:2">
      <c r="A18123">
        <v>23412</v>
      </c>
      <c r="B18123" t="s">
        <v>29236</v>
      </c>
    </row>
    <row r="18124" spans="1:2">
      <c r="A18124">
        <v>23413</v>
      </c>
      <c r="B18124">
        <v>1940</v>
      </c>
    </row>
    <row r="18125" spans="1:2">
      <c r="A18125">
        <v>23414</v>
      </c>
      <c r="B18125" t="s">
        <v>29237</v>
      </c>
    </row>
    <row r="18126" spans="1:2">
      <c r="A18126">
        <v>23415</v>
      </c>
      <c r="B18126" t="s">
        <v>29238</v>
      </c>
    </row>
    <row r="18127" spans="1:2">
      <c r="A18127">
        <v>23416</v>
      </c>
      <c r="B18127" t="s">
        <v>29239</v>
      </c>
    </row>
    <row r="18128" spans="1:2">
      <c r="A18128">
        <v>23417</v>
      </c>
      <c r="B18128" t="s">
        <v>29240</v>
      </c>
    </row>
    <row r="18129" spans="1:2">
      <c r="A18129">
        <v>23418</v>
      </c>
      <c r="B18129" t="s">
        <v>29241</v>
      </c>
    </row>
    <row r="18130" spans="1:2">
      <c r="A18130">
        <v>23419</v>
      </c>
      <c r="B18130" t="s">
        <v>29242</v>
      </c>
    </row>
    <row r="18131" spans="1:2">
      <c r="A18131">
        <v>23420</v>
      </c>
      <c r="B18131" t="s">
        <v>29243</v>
      </c>
    </row>
    <row r="18132" spans="1:2">
      <c r="A18132">
        <v>23421</v>
      </c>
      <c r="B18132" t="s">
        <v>29244</v>
      </c>
    </row>
    <row r="18133" spans="1:2">
      <c r="A18133">
        <v>23422</v>
      </c>
      <c r="B18133" t="s">
        <v>29245</v>
      </c>
    </row>
    <row r="18134" spans="1:2">
      <c r="A18134">
        <v>23423</v>
      </c>
      <c r="B18134">
        <v>7564</v>
      </c>
    </row>
    <row r="18135" spans="1:2">
      <c r="A18135">
        <v>23424</v>
      </c>
      <c r="B18135" t="s">
        <v>29246</v>
      </c>
    </row>
    <row r="18136" spans="1:2">
      <c r="A18136">
        <v>23425</v>
      </c>
      <c r="B18136" t="s">
        <v>29247</v>
      </c>
    </row>
    <row r="18137" spans="1:2">
      <c r="A18137">
        <v>23426</v>
      </c>
      <c r="B18137" t="s">
        <v>29248</v>
      </c>
    </row>
    <row r="18138" spans="1:2">
      <c r="A18138">
        <v>23427</v>
      </c>
      <c r="B18138" t="s">
        <v>29249</v>
      </c>
    </row>
    <row r="18139" spans="1:2">
      <c r="A18139">
        <v>23428</v>
      </c>
      <c r="B18139" t="s">
        <v>29250</v>
      </c>
    </row>
    <row r="18140" spans="1:2">
      <c r="A18140">
        <v>23429</v>
      </c>
      <c r="B18140" t="s">
        <v>29251</v>
      </c>
    </row>
    <row r="18141" spans="1:2">
      <c r="A18141">
        <v>23430</v>
      </c>
      <c r="B18141" t="s">
        <v>29252</v>
      </c>
    </row>
    <row r="18142" spans="1:2">
      <c r="A18142">
        <v>23431</v>
      </c>
      <c r="B18142" t="s">
        <v>29253</v>
      </c>
    </row>
    <row r="18143" spans="1:2">
      <c r="A18143">
        <v>23432</v>
      </c>
      <c r="B18143" t="s">
        <v>29254</v>
      </c>
    </row>
    <row r="18144" spans="1:2">
      <c r="A18144">
        <v>23433</v>
      </c>
      <c r="B18144">
        <v>822</v>
      </c>
    </row>
    <row r="18145" spans="1:2">
      <c r="A18145">
        <v>23434</v>
      </c>
      <c r="B18145" t="s">
        <v>29255</v>
      </c>
    </row>
    <row r="18146" spans="1:2">
      <c r="A18146">
        <v>23435</v>
      </c>
      <c r="B18146" t="s">
        <v>29256</v>
      </c>
    </row>
    <row r="18147" spans="1:2">
      <c r="A18147">
        <v>23436</v>
      </c>
      <c r="B18147" t="s">
        <v>29257</v>
      </c>
    </row>
    <row r="18148" spans="1:2">
      <c r="A18148">
        <v>23437</v>
      </c>
      <c r="B18148" t="s">
        <v>29258</v>
      </c>
    </row>
    <row r="18149" spans="1:2">
      <c r="A18149">
        <v>23438</v>
      </c>
      <c r="B18149" t="s">
        <v>29259</v>
      </c>
    </row>
    <row r="18150" spans="1:2">
      <c r="A18150">
        <v>23439</v>
      </c>
      <c r="B18150" t="s">
        <v>29260</v>
      </c>
    </row>
    <row r="18151" spans="1:2">
      <c r="A18151">
        <v>23440</v>
      </c>
      <c r="B18151" t="s">
        <v>29261</v>
      </c>
    </row>
    <row r="18152" spans="1:2">
      <c r="A18152">
        <v>23441</v>
      </c>
      <c r="B18152" t="s">
        <v>934</v>
      </c>
    </row>
    <row r="18153" spans="1:2">
      <c r="A18153">
        <v>23442</v>
      </c>
      <c r="B18153" t="s">
        <v>29262</v>
      </c>
    </row>
    <row r="18154" spans="1:2">
      <c r="A18154">
        <v>23443</v>
      </c>
      <c r="B18154" t="s">
        <v>29263</v>
      </c>
    </row>
    <row r="18155" spans="1:2">
      <c r="A18155">
        <v>23444</v>
      </c>
      <c r="B18155" t="s">
        <v>29264</v>
      </c>
    </row>
    <row r="18156" spans="1:2">
      <c r="A18156">
        <v>23445</v>
      </c>
      <c r="B18156" t="s">
        <v>29265</v>
      </c>
    </row>
    <row r="18157" spans="1:2">
      <c r="A18157">
        <v>23446</v>
      </c>
      <c r="B18157" t="s">
        <v>29266</v>
      </c>
    </row>
    <row r="18158" spans="1:2">
      <c r="A18158">
        <v>23447</v>
      </c>
      <c r="B18158" t="s">
        <v>29267</v>
      </c>
    </row>
    <row r="18159" spans="1:2">
      <c r="A18159">
        <v>23448</v>
      </c>
      <c r="B18159" t="s">
        <v>29268</v>
      </c>
    </row>
    <row r="18160" spans="1:2">
      <c r="A18160">
        <v>23449</v>
      </c>
      <c r="B18160" t="s">
        <v>29269</v>
      </c>
    </row>
    <row r="18161" spans="1:2">
      <c r="A18161">
        <v>23450</v>
      </c>
      <c r="B18161" t="s">
        <v>29270</v>
      </c>
    </row>
    <row r="18162" spans="1:2">
      <c r="A18162">
        <v>23451</v>
      </c>
      <c r="B18162" t="s">
        <v>29271</v>
      </c>
    </row>
    <row r="18163" spans="1:2">
      <c r="A18163">
        <v>23452</v>
      </c>
      <c r="B18163" t="s">
        <v>29272</v>
      </c>
    </row>
    <row r="18164" spans="1:2">
      <c r="A18164">
        <v>23453</v>
      </c>
      <c r="B18164" t="s">
        <v>29273</v>
      </c>
    </row>
    <row r="18165" spans="1:2">
      <c r="A18165">
        <v>23454</v>
      </c>
      <c r="B18165" t="s">
        <v>29274</v>
      </c>
    </row>
    <row r="18166" spans="1:2">
      <c r="A18166">
        <v>23455</v>
      </c>
      <c r="B18166" t="s">
        <v>29275</v>
      </c>
    </row>
    <row r="18167" spans="1:2">
      <c r="A18167">
        <v>23456</v>
      </c>
      <c r="B18167">
        <v>2029</v>
      </c>
    </row>
    <row r="18168" spans="1:2">
      <c r="A18168">
        <v>23457</v>
      </c>
      <c r="B18168" t="s">
        <v>29276</v>
      </c>
    </row>
    <row r="18169" spans="1:2">
      <c r="A18169">
        <v>23458</v>
      </c>
      <c r="B18169">
        <v>806</v>
      </c>
    </row>
    <row r="18170" spans="1:2">
      <c r="A18170">
        <v>23459</v>
      </c>
      <c r="B18170" t="s">
        <v>29277</v>
      </c>
    </row>
    <row r="18171" spans="1:2">
      <c r="A18171">
        <v>23460</v>
      </c>
      <c r="B18171" t="s">
        <v>29278</v>
      </c>
    </row>
    <row r="18172" spans="1:2">
      <c r="A18172">
        <v>23461</v>
      </c>
      <c r="B18172" t="s">
        <v>29279</v>
      </c>
    </row>
    <row r="18173" spans="1:2">
      <c r="A18173">
        <v>23462</v>
      </c>
      <c r="B18173" t="s">
        <v>29280</v>
      </c>
    </row>
    <row r="18174" spans="1:2">
      <c r="A18174">
        <v>23463</v>
      </c>
      <c r="B18174" t="s">
        <v>29281</v>
      </c>
    </row>
    <row r="18175" spans="1:2">
      <c r="A18175">
        <v>23464</v>
      </c>
      <c r="B18175" t="s">
        <v>29282</v>
      </c>
    </row>
    <row r="18176" spans="1:2">
      <c r="A18176">
        <v>23465</v>
      </c>
      <c r="B18176" t="s">
        <v>29283</v>
      </c>
    </row>
    <row r="18177" spans="1:2">
      <c r="A18177">
        <v>23466</v>
      </c>
      <c r="B18177" t="s">
        <v>29284</v>
      </c>
    </row>
    <row r="18178" spans="1:2">
      <c r="A18178">
        <v>23467</v>
      </c>
      <c r="B18178" t="s">
        <v>29285</v>
      </c>
    </row>
    <row r="18179" spans="1:2">
      <c r="A18179">
        <v>23468</v>
      </c>
      <c r="B18179" t="s">
        <v>29286</v>
      </c>
    </row>
    <row r="18180" spans="1:2">
      <c r="A18180">
        <v>23469</v>
      </c>
      <c r="B18180" t="s">
        <v>29287</v>
      </c>
    </row>
    <row r="18181" spans="1:2">
      <c r="A18181">
        <v>23470</v>
      </c>
      <c r="B18181" t="s">
        <v>29288</v>
      </c>
    </row>
    <row r="18182" spans="1:2">
      <c r="A18182">
        <v>23471</v>
      </c>
      <c r="B18182" t="s">
        <v>29289</v>
      </c>
    </row>
    <row r="18183" spans="1:2">
      <c r="A18183">
        <v>23472</v>
      </c>
      <c r="B18183" t="s">
        <v>29290</v>
      </c>
    </row>
    <row r="18184" spans="1:2">
      <c r="A18184">
        <v>23473</v>
      </c>
      <c r="B18184" t="s">
        <v>29291</v>
      </c>
    </row>
    <row r="18185" spans="1:2">
      <c r="A18185">
        <v>23474</v>
      </c>
      <c r="B18185" t="s">
        <v>29292</v>
      </c>
    </row>
    <row r="18186" spans="1:2">
      <c r="A18186">
        <v>23475</v>
      </c>
      <c r="B18186" t="s">
        <v>29293</v>
      </c>
    </row>
    <row r="18187" spans="1:2">
      <c r="A18187">
        <v>23476</v>
      </c>
      <c r="B18187" t="s">
        <v>29294</v>
      </c>
    </row>
    <row r="18188" spans="1:2">
      <c r="A18188">
        <v>23477</v>
      </c>
      <c r="B18188" t="s">
        <v>29295</v>
      </c>
    </row>
    <row r="18189" spans="1:2">
      <c r="A18189">
        <v>23478</v>
      </c>
      <c r="B18189" t="s">
        <v>29296</v>
      </c>
    </row>
    <row r="18190" spans="1:2">
      <c r="A18190">
        <v>23479</v>
      </c>
      <c r="B18190" t="s">
        <v>29297</v>
      </c>
    </row>
    <row r="18191" spans="1:2">
      <c r="A18191">
        <v>23480</v>
      </c>
      <c r="B18191" t="s">
        <v>29298</v>
      </c>
    </row>
    <row r="18192" spans="1:2">
      <c r="A18192">
        <v>23481</v>
      </c>
      <c r="B18192" t="s">
        <v>29299</v>
      </c>
    </row>
    <row r="18193" spans="1:2">
      <c r="A18193">
        <v>23482</v>
      </c>
      <c r="B18193" t="s">
        <v>29300</v>
      </c>
    </row>
    <row r="18194" spans="1:2">
      <c r="A18194">
        <v>23483</v>
      </c>
      <c r="B18194" t="s">
        <v>29301</v>
      </c>
    </row>
    <row r="18195" spans="1:2">
      <c r="A18195">
        <v>23484</v>
      </c>
      <c r="B18195" t="s">
        <v>29302</v>
      </c>
    </row>
    <row r="18196" spans="1:2">
      <c r="A18196">
        <v>23485</v>
      </c>
      <c r="B18196" t="s">
        <v>29303</v>
      </c>
    </row>
    <row r="18197" spans="1:2">
      <c r="A18197">
        <v>23486</v>
      </c>
      <c r="B18197" t="s">
        <v>29304</v>
      </c>
    </row>
    <row r="18198" spans="1:2">
      <c r="A18198">
        <v>23487</v>
      </c>
      <c r="B18198" t="s">
        <v>29305</v>
      </c>
    </row>
    <row r="18199" spans="1:2">
      <c r="A18199">
        <v>23488</v>
      </c>
      <c r="B18199" t="s">
        <v>29306</v>
      </c>
    </row>
    <row r="18200" spans="1:2">
      <c r="A18200">
        <v>23489</v>
      </c>
      <c r="B18200" t="s">
        <v>29307</v>
      </c>
    </row>
    <row r="18201" spans="1:2">
      <c r="A18201">
        <v>23490</v>
      </c>
      <c r="B18201" t="s">
        <v>29308</v>
      </c>
    </row>
    <row r="18202" spans="1:2">
      <c r="A18202">
        <v>23491</v>
      </c>
      <c r="B18202" t="s">
        <v>29309</v>
      </c>
    </row>
    <row r="18203" spans="1:2">
      <c r="A18203">
        <v>23492</v>
      </c>
      <c r="B18203" t="s">
        <v>29310</v>
      </c>
    </row>
    <row r="18204" spans="1:2">
      <c r="A18204">
        <v>23493</v>
      </c>
      <c r="B18204" t="s">
        <v>29311</v>
      </c>
    </row>
    <row r="18205" spans="1:2">
      <c r="A18205">
        <v>23494</v>
      </c>
      <c r="B18205" s="2">
        <v>41674</v>
      </c>
    </row>
    <row r="18206" spans="1:2">
      <c r="A18206">
        <v>23495</v>
      </c>
      <c r="B18206">
        <v>2219</v>
      </c>
    </row>
    <row r="18207" spans="1:2">
      <c r="A18207">
        <v>23496</v>
      </c>
      <c r="B18207" t="s">
        <v>29312</v>
      </c>
    </row>
    <row r="18208" spans="1:2">
      <c r="A18208">
        <v>23497</v>
      </c>
      <c r="B18208" t="s">
        <v>29313</v>
      </c>
    </row>
    <row r="18209" spans="1:2">
      <c r="A18209">
        <v>23498</v>
      </c>
      <c r="B18209" t="s">
        <v>29314</v>
      </c>
    </row>
    <row r="18210" spans="1:2">
      <c r="A18210">
        <v>23499</v>
      </c>
      <c r="B18210" t="s">
        <v>29315</v>
      </c>
    </row>
    <row r="18211" spans="1:2">
      <c r="A18211">
        <v>23500</v>
      </c>
      <c r="B18211" t="s">
        <v>29316</v>
      </c>
    </row>
    <row r="18212" spans="1:2">
      <c r="A18212">
        <v>23501</v>
      </c>
      <c r="B18212" t="s">
        <v>29317</v>
      </c>
    </row>
    <row r="18213" spans="1:2">
      <c r="A18213">
        <v>23502</v>
      </c>
      <c r="B18213">
        <v>1</v>
      </c>
    </row>
    <row r="18214" spans="1:2">
      <c r="A18214">
        <v>23503</v>
      </c>
      <c r="B18214" t="s">
        <v>29318</v>
      </c>
    </row>
    <row r="18215" spans="1:2">
      <c r="A18215">
        <v>23504</v>
      </c>
      <c r="B18215" t="s">
        <v>29319</v>
      </c>
    </row>
    <row r="18216" spans="1:2">
      <c r="A18216">
        <v>23505</v>
      </c>
      <c r="B18216" t="s">
        <v>29320</v>
      </c>
    </row>
    <row r="18217" spans="1:2">
      <c r="A18217">
        <v>23506</v>
      </c>
      <c r="B18217" t="s">
        <v>29321</v>
      </c>
    </row>
    <row r="18218" spans="1:2">
      <c r="A18218">
        <v>23507</v>
      </c>
      <c r="B18218" t="s">
        <v>29322</v>
      </c>
    </row>
    <row r="18219" spans="1:2">
      <c r="A18219">
        <v>23508</v>
      </c>
      <c r="B18219" t="s">
        <v>29323</v>
      </c>
    </row>
    <row r="18220" spans="1:2">
      <c r="A18220">
        <v>23509</v>
      </c>
      <c r="B18220" t="s">
        <v>29324</v>
      </c>
    </row>
    <row r="18221" spans="1:2">
      <c r="A18221">
        <v>23510</v>
      </c>
      <c r="B18221" t="s">
        <v>29325</v>
      </c>
    </row>
    <row r="18222" spans="1:2">
      <c r="A18222">
        <v>23511</v>
      </c>
      <c r="B18222" t="s">
        <v>29326</v>
      </c>
    </row>
    <row r="18223" spans="1:2">
      <c r="A18223">
        <v>23512</v>
      </c>
      <c r="B18223" t="s">
        <v>29327</v>
      </c>
    </row>
    <row r="18224" spans="1:2">
      <c r="A18224">
        <v>23513</v>
      </c>
      <c r="B18224" t="s">
        <v>29328</v>
      </c>
    </row>
    <row r="18225" spans="1:2">
      <c r="A18225">
        <v>23514</v>
      </c>
      <c r="B18225" t="s">
        <v>29329</v>
      </c>
    </row>
    <row r="18226" spans="1:2">
      <c r="A18226">
        <v>23515</v>
      </c>
      <c r="B18226" t="s">
        <v>29330</v>
      </c>
    </row>
    <row r="18227" spans="1:2">
      <c r="A18227">
        <v>23516</v>
      </c>
      <c r="B18227" t="s">
        <v>29331</v>
      </c>
    </row>
    <row r="18228" spans="1:2">
      <c r="A18228">
        <v>23517</v>
      </c>
      <c r="B18228" t="s">
        <v>29332</v>
      </c>
    </row>
    <row r="18229" spans="1:2">
      <c r="A18229">
        <v>23518</v>
      </c>
      <c r="B18229" t="s">
        <v>29333</v>
      </c>
    </row>
    <row r="18230" spans="1:2">
      <c r="A18230">
        <v>23519</v>
      </c>
      <c r="B18230" t="s">
        <v>29334</v>
      </c>
    </row>
    <row r="18231" spans="1:2">
      <c r="A18231">
        <v>23520</v>
      </c>
      <c r="B18231" t="s">
        <v>29335</v>
      </c>
    </row>
    <row r="18232" spans="1:2">
      <c r="A18232">
        <v>23521</v>
      </c>
      <c r="B18232" t="s">
        <v>29336</v>
      </c>
    </row>
    <row r="18233" spans="1:2">
      <c r="A18233">
        <v>23522</v>
      </c>
      <c r="B18233" t="s">
        <v>29337</v>
      </c>
    </row>
    <row r="18234" spans="1:2">
      <c r="A18234">
        <v>23523</v>
      </c>
      <c r="B18234" t="s">
        <v>29338</v>
      </c>
    </row>
    <row r="18235" spans="1:2">
      <c r="A18235">
        <v>23524</v>
      </c>
      <c r="B18235" t="s">
        <v>29339</v>
      </c>
    </row>
    <row r="18236" spans="1:2">
      <c r="A18236">
        <v>23525</v>
      </c>
      <c r="B18236" t="s">
        <v>29340</v>
      </c>
    </row>
    <row r="18237" spans="1:2">
      <c r="A18237">
        <v>23526</v>
      </c>
      <c r="B18237" t="s">
        <v>29341</v>
      </c>
    </row>
    <row r="18238" spans="1:2">
      <c r="A18238">
        <v>23527</v>
      </c>
      <c r="B18238" t="s">
        <v>29342</v>
      </c>
    </row>
    <row r="18239" spans="1:2">
      <c r="A18239">
        <v>23528</v>
      </c>
      <c r="B18239" t="s">
        <v>29343</v>
      </c>
    </row>
    <row r="18240" spans="1:2">
      <c r="A18240">
        <v>23529</v>
      </c>
      <c r="B18240" t="s">
        <v>29344</v>
      </c>
    </row>
    <row r="18241" spans="1:2">
      <c r="A18241">
        <v>23530</v>
      </c>
      <c r="B18241" t="s">
        <v>29345</v>
      </c>
    </row>
    <row r="18242" spans="1:2">
      <c r="A18242">
        <v>23531</v>
      </c>
      <c r="B18242" t="s">
        <v>29346</v>
      </c>
    </row>
    <row r="18243" spans="1:2">
      <c r="A18243">
        <v>23532</v>
      </c>
      <c r="B18243" t="s">
        <v>29347</v>
      </c>
    </row>
    <row r="18244" spans="1:2">
      <c r="A18244">
        <v>23533</v>
      </c>
      <c r="B18244" t="s">
        <v>29348</v>
      </c>
    </row>
    <row r="18245" spans="1:2">
      <c r="A18245">
        <v>23534</v>
      </c>
      <c r="B18245" t="s">
        <v>29349</v>
      </c>
    </row>
    <row r="18246" spans="1:2">
      <c r="A18246">
        <v>23535</v>
      </c>
      <c r="B18246" t="s">
        <v>29350</v>
      </c>
    </row>
    <row r="18247" spans="1:2">
      <c r="A18247">
        <v>23536</v>
      </c>
      <c r="B18247" t="s">
        <v>29351</v>
      </c>
    </row>
    <row r="18248" spans="1:2">
      <c r="A18248">
        <v>23537</v>
      </c>
      <c r="B18248" t="s">
        <v>29352</v>
      </c>
    </row>
    <row r="18249" spans="1:2">
      <c r="A18249">
        <v>23538</v>
      </c>
      <c r="B18249" t="s">
        <v>29353</v>
      </c>
    </row>
    <row r="18250" spans="1:2">
      <c r="A18250">
        <v>23539</v>
      </c>
      <c r="B18250" t="s">
        <v>29354</v>
      </c>
    </row>
    <row r="18251" spans="1:2">
      <c r="A18251">
        <v>23540</v>
      </c>
      <c r="B18251" t="s">
        <v>29355</v>
      </c>
    </row>
    <row r="18252" spans="1:2">
      <c r="A18252">
        <v>23541</v>
      </c>
      <c r="B18252" t="s">
        <v>29356</v>
      </c>
    </row>
    <row r="18253" spans="1:2">
      <c r="A18253">
        <v>23542</v>
      </c>
      <c r="B18253" t="s">
        <v>29357</v>
      </c>
    </row>
    <row r="18254" spans="1:2">
      <c r="A18254">
        <v>23543</v>
      </c>
      <c r="B18254" t="s">
        <v>29358</v>
      </c>
    </row>
    <row r="18255" spans="1:2">
      <c r="A18255">
        <v>23544</v>
      </c>
      <c r="B18255" t="s">
        <v>29359</v>
      </c>
    </row>
    <row r="18256" spans="1:2">
      <c r="A18256">
        <v>23545</v>
      </c>
      <c r="B18256" t="s">
        <v>29360</v>
      </c>
    </row>
    <row r="18257" spans="1:2">
      <c r="A18257">
        <v>23546</v>
      </c>
      <c r="B18257">
        <v>2328</v>
      </c>
    </row>
    <row r="18258" spans="1:2">
      <c r="A18258">
        <v>23547</v>
      </c>
      <c r="B18258" t="s">
        <v>29361</v>
      </c>
    </row>
    <row r="18259" spans="1:2">
      <c r="A18259">
        <v>23548</v>
      </c>
      <c r="B18259" t="s">
        <v>29362</v>
      </c>
    </row>
    <row r="18260" spans="1:2">
      <c r="A18260">
        <v>23549</v>
      </c>
      <c r="B18260" t="s">
        <v>29363</v>
      </c>
    </row>
    <row r="18261" spans="1:2">
      <c r="A18261">
        <v>23550</v>
      </c>
      <c r="B18261" t="s">
        <v>29364</v>
      </c>
    </row>
    <row r="18262" spans="1:2">
      <c r="A18262">
        <v>23551</v>
      </c>
      <c r="B18262" t="s">
        <v>29365</v>
      </c>
    </row>
    <row r="18263" spans="1:2">
      <c r="A18263">
        <v>23552</v>
      </c>
      <c r="B18263" t="s">
        <v>29366</v>
      </c>
    </row>
    <row r="18264" spans="1:2">
      <c r="A18264">
        <v>23553</v>
      </c>
      <c r="B18264" t="s">
        <v>29367</v>
      </c>
    </row>
    <row r="18265" spans="1:2">
      <c r="A18265">
        <v>23554</v>
      </c>
      <c r="B18265" t="s">
        <v>29368</v>
      </c>
    </row>
    <row r="18266" spans="1:2">
      <c r="A18266">
        <v>23555</v>
      </c>
      <c r="B18266" t="s">
        <v>29369</v>
      </c>
    </row>
    <row r="18267" spans="1:2">
      <c r="A18267">
        <v>23556</v>
      </c>
      <c r="B18267" t="s">
        <v>29370</v>
      </c>
    </row>
    <row r="18268" spans="1:2">
      <c r="A18268">
        <v>23557</v>
      </c>
      <c r="B18268" t="s">
        <v>29371</v>
      </c>
    </row>
    <row r="18269" spans="1:2">
      <c r="A18269">
        <v>23558</v>
      </c>
      <c r="B18269" t="s">
        <v>29372</v>
      </c>
    </row>
    <row r="18270" spans="1:2">
      <c r="A18270">
        <v>23559</v>
      </c>
      <c r="B18270" t="s">
        <v>29373</v>
      </c>
    </row>
    <row r="18271" spans="1:2">
      <c r="A18271">
        <v>23560</v>
      </c>
      <c r="B18271" t="s">
        <v>29374</v>
      </c>
    </row>
    <row r="18272" spans="1:2">
      <c r="A18272">
        <v>23561</v>
      </c>
      <c r="B18272" t="s">
        <v>29375</v>
      </c>
    </row>
    <row r="18273" spans="1:2">
      <c r="A18273">
        <v>23562</v>
      </c>
      <c r="B18273" t="s">
        <v>29376</v>
      </c>
    </row>
    <row r="18274" spans="1:2">
      <c r="A18274">
        <v>23563</v>
      </c>
      <c r="B18274" t="s">
        <v>29377</v>
      </c>
    </row>
    <row r="18275" spans="1:2">
      <c r="A18275">
        <v>23564</v>
      </c>
      <c r="B18275" t="s">
        <v>29378</v>
      </c>
    </row>
    <row r="18276" spans="1:2">
      <c r="A18276">
        <v>23565</v>
      </c>
      <c r="B18276" t="s">
        <v>29379</v>
      </c>
    </row>
    <row r="18277" spans="1:2">
      <c r="A18277">
        <v>23566</v>
      </c>
      <c r="B18277" t="s">
        <v>29380</v>
      </c>
    </row>
    <row r="18278" spans="1:2">
      <c r="A18278">
        <v>23567</v>
      </c>
      <c r="B18278" t="s">
        <v>1160</v>
      </c>
    </row>
    <row r="18279" spans="1:2">
      <c r="A18279">
        <v>23568</v>
      </c>
      <c r="B18279" t="s">
        <v>29381</v>
      </c>
    </row>
    <row r="18280" spans="1:2">
      <c r="A18280">
        <v>23569</v>
      </c>
      <c r="B18280" t="s">
        <v>29382</v>
      </c>
    </row>
    <row r="18281" spans="1:2">
      <c r="A18281">
        <v>23570</v>
      </c>
      <c r="B18281" t="s">
        <v>29383</v>
      </c>
    </row>
    <row r="18282" spans="1:2">
      <c r="A18282">
        <v>23571</v>
      </c>
      <c r="B18282" t="s">
        <v>29384</v>
      </c>
    </row>
    <row r="18283" spans="1:2">
      <c r="A18283">
        <v>23572</v>
      </c>
      <c r="B18283" t="s">
        <v>29385</v>
      </c>
    </row>
    <row r="18284" spans="1:2">
      <c r="A18284">
        <v>23573</v>
      </c>
      <c r="B18284" t="s">
        <v>29386</v>
      </c>
    </row>
    <row r="18285" spans="1:2">
      <c r="A18285">
        <v>23574</v>
      </c>
      <c r="B18285" t="s">
        <v>29387</v>
      </c>
    </row>
    <row r="18286" spans="1:2">
      <c r="A18286">
        <v>23575</v>
      </c>
      <c r="B18286" t="s">
        <v>29388</v>
      </c>
    </row>
    <row r="18287" spans="1:2">
      <c r="A18287">
        <v>23576</v>
      </c>
      <c r="B18287" t="s">
        <v>29389</v>
      </c>
    </row>
    <row r="18288" spans="1:2">
      <c r="A18288">
        <v>23577</v>
      </c>
      <c r="B18288" t="s">
        <v>29390</v>
      </c>
    </row>
    <row r="18289" spans="1:2">
      <c r="A18289">
        <v>23578</v>
      </c>
      <c r="B18289" t="s">
        <v>29391</v>
      </c>
    </row>
    <row r="18290" spans="1:2">
      <c r="A18290">
        <v>23579</v>
      </c>
      <c r="B18290" t="s">
        <v>29392</v>
      </c>
    </row>
    <row r="18291" spans="1:2">
      <c r="A18291">
        <v>23580</v>
      </c>
      <c r="B18291" t="s">
        <v>29393</v>
      </c>
    </row>
    <row r="18292" spans="1:2">
      <c r="A18292">
        <v>23581</v>
      </c>
      <c r="B18292" t="s">
        <v>2099</v>
      </c>
    </row>
    <row r="18293" spans="1:2">
      <c r="A18293">
        <v>23582</v>
      </c>
      <c r="B18293" t="s">
        <v>29394</v>
      </c>
    </row>
    <row r="18294" spans="1:2">
      <c r="A18294">
        <v>23583</v>
      </c>
      <c r="B18294" t="s">
        <v>29395</v>
      </c>
    </row>
    <row r="18295" spans="1:2">
      <c r="A18295">
        <v>23584</v>
      </c>
      <c r="B18295" t="s">
        <v>29396</v>
      </c>
    </row>
    <row r="18296" spans="1:2">
      <c r="A18296">
        <v>23585</v>
      </c>
      <c r="B18296" t="s">
        <v>29397</v>
      </c>
    </row>
    <row r="18297" spans="1:2">
      <c r="A18297">
        <v>23586</v>
      </c>
      <c r="B18297" t="s">
        <v>29398</v>
      </c>
    </row>
    <row r="18298" spans="1:2">
      <c r="A18298">
        <v>23587</v>
      </c>
      <c r="B18298" t="s">
        <v>29399</v>
      </c>
    </row>
    <row r="18299" spans="1:2">
      <c r="A18299">
        <v>23588</v>
      </c>
      <c r="B18299" t="s">
        <v>29400</v>
      </c>
    </row>
    <row r="18300" spans="1:2">
      <c r="A18300">
        <v>23589</v>
      </c>
      <c r="B18300" t="s">
        <v>29401</v>
      </c>
    </row>
    <row r="18301" spans="1:2">
      <c r="A18301">
        <v>23590</v>
      </c>
      <c r="B18301" t="s">
        <v>29402</v>
      </c>
    </row>
    <row r="18302" spans="1:2">
      <c r="A18302">
        <v>23591</v>
      </c>
      <c r="B18302" t="s">
        <v>29403</v>
      </c>
    </row>
    <row r="18303" spans="1:2">
      <c r="A18303">
        <v>23592</v>
      </c>
      <c r="B18303" t="s">
        <v>29404</v>
      </c>
    </row>
    <row r="18304" spans="1:2">
      <c r="A18304">
        <v>23593</v>
      </c>
      <c r="B18304" t="s">
        <v>29405</v>
      </c>
    </row>
    <row r="18305" spans="1:2">
      <c r="A18305">
        <v>23594</v>
      </c>
      <c r="B18305" t="s">
        <v>29406</v>
      </c>
    </row>
    <row r="18306" spans="1:2">
      <c r="A18306">
        <v>23595</v>
      </c>
      <c r="B18306" t="s">
        <v>29407</v>
      </c>
    </row>
    <row r="18307" spans="1:2">
      <c r="A18307">
        <v>23596</v>
      </c>
      <c r="B18307" t="s">
        <v>29408</v>
      </c>
    </row>
    <row r="18308" spans="1:2">
      <c r="A18308">
        <v>23597</v>
      </c>
      <c r="B18308" t="s">
        <v>29409</v>
      </c>
    </row>
    <row r="18309" spans="1:2">
      <c r="A18309">
        <v>23598</v>
      </c>
      <c r="B18309" t="s">
        <v>29410</v>
      </c>
    </row>
    <row r="18310" spans="1:2">
      <c r="A18310">
        <v>23599</v>
      </c>
      <c r="B18310" t="s">
        <v>29411</v>
      </c>
    </row>
    <row r="18311" spans="1:2">
      <c r="A18311">
        <v>23600</v>
      </c>
      <c r="B18311" t="s">
        <v>29412</v>
      </c>
    </row>
    <row r="18312" spans="1:2">
      <c r="A18312">
        <v>23601</v>
      </c>
      <c r="B18312" t="s">
        <v>29413</v>
      </c>
    </row>
    <row r="18313" spans="1:2">
      <c r="A18313">
        <v>23602</v>
      </c>
      <c r="B18313" t="s">
        <v>29414</v>
      </c>
    </row>
    <row r="18314" spans="1:2">
      <c r="A18314">
        <v>23603</v>
      </c>
      <c r="B18314" t="s">
        <v>29415</v>
      </c>
    </row>
    <row r="18315" spans="1:2">
      <c r="A18315">
        <v>23604</v>
      </c>
      <c r="B18315" t="s">
        <v>29416</v>
      </c>
    </row>
    <row r="18316" spans="1:2">
      <c r="A18316">
        <v>23605</v>
      </c>
      <c r="B18316" t="s">
        <v>29417</v>
      </c>
    </row>
    <row r="18317" spans="1:2">
      <c r="A18317">
        <v>23606</v>
      </c>
      <c r="B18317" t="s">
        <v>29418</v>
      </c>
    </row>
    <row r="18318" spans="1:2">
      <c r="A18318">
        <v>23607</v>
      </c>
      <c r="B18318" t="s">
        <v>29419</v>
      </c>
    </row>
    <row r="18319" spans="1:2">
      <c r="A18319">
        <v>23608</v>
      </c>
      <c r="B18319" t="s">
        <v>29420</v>
      </c>
    </row>
    <row r="18320" spans="1:2">
      <c r="A18320">
        <v>23609</v>
      </c>
      <c r="B18320" t="s">
        <v>29421</v>
      </c>
    </row>
    <row r="18321" spans="1:2">
      <c r="A18321">
        <v>23610</v>
      </c>
      <c r="B18321" t="s">
        <v>29422</v>
      </c>
    </row>
    <row r="18322" spans="1:2">
      <c r="A18322">
        <v>23611</v>
      </c>
      <c r="B18322" t="s">
        <v>29423</v>
      </c>
    </row>
    <row r="18323" spans="1:2">
      <c r="A18323">
        <v>23612</v>
      </c>
      <c r="B18323" t="s">
        <v>29424</v>
      </c>
    </row>
    <row r="18324" spans="1:2">
      <c r="A18324">
        <v>23613</v>
      </c>
      <c r="B18324" t="s">
        <v>29425</v>
      </c>
    </row>
    <row r="18325" spans="1:2">
      <c r="A18325">
        <v>23614</v>
      </c>
      <c r="B18325" t="s">
        <v>29426</v>
      </c>
    </row>
    <row r="18326" spans="1:2">
      <c r="A18326">
        <v>23615</v>
      </c>
      <c r="B18326" t="s">
        <v>29427</v>
      </c>
    </row>
    <row r="18327" spans="1:2">
      <c r="A18327">
        <v>23616</v>
      </c>
      <c r="B18327" t="s">
        <v>29428</v>
      </c>
    </row>
    <row r="18328" spans="1:2">
      <c r="A18328">
        <v>23617</v>
      </c>
      <c r="B18328" t="s">
        <v>29429</v>
      </c>
    </row>
    <row r="18329" spans="1:2">
      <c r="A18329">
        <v>23618</v>
      </c>
      <c r="B18329" t="s">
        <v>29430</v>
      </c>
    </row>
    <row r="18330" spans="1:2">
      <c r="A18330">
        <v>23619</v>
      </c>
      <c r="B18330" t="s">
        <v>29431</v>
      </c>
    </row>
    <row r="18331" spans="1:2">
      <c r="A18331">
        <v>23620</v>
      </c>
      <c r="B18331" t="s">
        <v>29432</v>
      </c>
    </row>
    <row r="18332" spans="1:2">
      <c r="A18332">
        <v>23621</v>
      </c>
      <c r="B18332" t="s">
        <v>29433</v>
      </c>
    </row>
    <row r="18333" spans="1:2">
      <c r="A18333">
        <v>23622</v>
      </c>
      <c r="B18333" t="s">
        <v>29434</v>
      </c>
    </row>
    <row r="18334" spans="1:2">
      <c r="A18334">
        <v>23623</v>
      </c>
      <c r="B18334" t="s">
        <v>29435</v>
      </c>
    </row>
    <row r="18335" spans="1:2">
      <c r="A18335">
        <v>23624</v>
      </c>
      <c r="B18335" t="s">
        <v>29436</v>
      </c>
    </row>
    <row r="18336" spans="1:2">
      <c r="A18336">
        <v>23625</v>
      </c>
      <c r="B18336" t="s">
        <v>29437</v>
      </c>
    </row>
    <row r="18337" spans="1:2">
      <c r="A18337">
        <v>23626</v>
      </c>
      <c r="B18337" t="s">
        <v>29438</v>
      </c>
    </row>
    <row r="18338" spans="1:2">
      <c r="A18338">
        <v>23627</v>
      </c>
      <c r="B18338" t="s">
        <v>29439</v>
      </c>
    </row>
    <row r="18339" spans="1:2">
      <c r="A18339">
        <v>23628</v>
      </c>
      <c r="B18339" t="s">
        <v>29440</v>
      </c>
    </row>
    <row r="18340" spans="1:2">
      <c r="A18340">
        <v>23629</v>
      </c>
      <c r="B18340" t="s">
        <v>29441</v>
      </c>
    </row>
    <row r="18341" spans="1:2">
      <c r="A18341">
        <v>23630</v>
      </c>
      <c r="B18341" t="s">
        <v>29442</v>
      </c>
    </row>
    <row r="18342" spans="1:2">
      <c r="A18342">
        <v>23631</v>
      </c>
      <c r="B18342">
        <v>725</v>
      </c>
    </row>
    <row r="18343" spans="1:2">
      <c r="A18343">
        <v>23632</v>
      </c>
      <c r="B18343" t="s">
        <v>29443</v>
      </c>
    </row>
    <row r="18344" spans="1:2">
      <c r="A18344">
        <v>23633</v>
      </c>
      <c r="B18344" t="s">
        <v>29444</v>
      </c>
    </row>
    <row r="18345" spans="1:2">
      <c r="A18345">
        <v>23634</v>
      </c>
      <c r="B18345" t="s">
        <v>29445</v>
      </c>
    </row>
    <row r="18346" spans="1:2">
      <c r="A18346">
        <v>23635</v>
      </c>
      <c r="B18346" t="s">
        <v>29446</v>
      </c>
    </row>
    <row r="18347" spans="1:2">
      <c r="A18347">
        <v>23636</v>
      </c>
      <c r="B18347" t="s">
        <v>29447</v>
      </c>
    </row>
    <row r="18348" spans="1:2">
      <c r="A18348">
        <v>23637</v>
      </c>
      <c r="B18348" t="s">
        <v>29448</v>
      </c>
    </row>
    <row r="18349" spans="1:2">
      <c r="A18349">
        <v>23638</v>
      </c>
      <c r="B18349" t="s">
        <v>29449</v>
      </c>
    </row>
    <row r="18350" spans="1:2">
      <c r="A18350">
        <v>23639</v>
      </c>
      <c r="B18350" t="s">
        <v>29450</v>
      </c>
    </row>
    <row r="18351" spans="1:2">
      <c r="A18351">
        <v>23640</v>
      </c>
      <c r="B18351" t="s">
        <v>29451</v>
      </c>
    </row>
    <row r="18352" spans="1:2">
      <c r="A18352">
        <v>23641</v>
      </c>
      <c r="B18352" t="s">
        <v>29452</v>
      </c>
    </row>
    <row r="18353" spans="1:2">
      <c r="A18353">
        <v>23642</v>
      </c>
      <c r="B18353" t="s">
        <v>29453</v>
      </c>
    </row>
    <row r="18354" spans="1:2">
      <c r="A18354">
        <v>23643</v>
      </c>
      <c r="B18354" t="s">
        <v>29454</v>
      </c>
    </row>
    <row r="18355" spans="1:2">
      <c r="A18355">
        <v>23644</v>
      </c>
      <c r="B18355" t="s">
        <v>29455</v>
      </c>
    </row>
    <row r="18356" spans="1:2">
      <c r="A18356">
        <v>23645</v>
      </c>
      <c r="B18356" t="s">
        <v>29456</v>
      </c>
    </row>
    <row r="18357" spans="1:2">
      <c r="A18357">
        <v>23646</v>
      </c>
      <c r="B18357" t="s">
        <v>1856</v>
      </c>
    </row>
    <row r="18358" spans="1:2">
      <c r="A18358">
        <v>23647</v>
      </c>
      <c r="B18358" t="s">
        <v>29457</v>
      </c>
    </row>
    <row r="18359" spans="1:2">
      <c r="A18359">
        <v>23648</v>
      </c>
      <c r="B18359" t="s">
        <v>29458</v>
      </c>
    </row>
    <row r="18360" spans="1:2">
      <c r="A18360">
        <v>23649</v>
      </c>
      <c r="B18360">
        <v>2037</v>
      </c>
    </row>
    <row r="18361" spans="1:2">
      <c r="A18361">
        <v>23650</v>
      </c>
      <c r="B18361" t="s">
        <v>29459</v>
      </c>
    </row>
    <row r="18362" spans="1:2">
      <c r="A18362">
        <v>23651</v>
      </c>
      <c r="B18362" t="s">
        <v>29460</v>
      </c>
    </row>
    <row r="18363" spans="1:2">
      <c r="A18363">
        <v>23652</v>
      </c>
      <c r="B18363" t="s">
        <v>29461</v>
      </c>
    </row>
    <row r="18364" spans="1:2">
      <c r="A18364">
        <v>23653</v>
      </c>
      <c r="B18364" t="s">
        <v>29462</v>
      </c>
    </row>
    <row r="18365" spans="1:2">
      <c r="A18365">
        <v>23654</v>
      </c>
      <c r="B18365" t="s">
        <v>29463</v>
      </c>
    </row>
    <row r="18366" spans="1:2">
      <c r="A18366">
        <v>23655</v>
      </c>
      <c r="B18366" t="s">
        <v>29464</v>
      </c>
    </row>
    <row r="18367" spans="1:2">
      <c r="A18367">
        <v>23656</v>
      </c>
      <c r="B18367" t="s">
        <v>29465</v>
      </c>
    </row>
    <row r="18368" spans="1:2">
      <c r="A18368">
        <v>23657</v>
      </c>
      <c r="B18368" t="s">
        <v>29466</v>
      </c>
    </row>
    <row r="18369" spans="1:2">
      <c r="A18369">
        <v>23658</v>
      </c>
      <c r="B18369" t="s">
        <v>29467</v>
      </c>
    </row>
    <row r="18370" spans="1:2">
      <c r="A18370">
        <v>23659</v>
      </c>
      <c r="B18370" t="s">
        <v>29468</v>
      </c>
    </row>
    <row r="18371" spans="1:2">
      <c r="A18371">
        <v>23660</v>
      </c>
      <c r="B18371" t="s">
        <v>29469</v>
      </c>
    </row>
    <row r="18372" spans="1:2">
      <c r="A18372">
        <v>23661</v>
      </c>
      <c r="B18372" t="s">
        <v>29470</v>
      </c>
    </row>
    <row r="18373" spans="1:2">
      <c r="A18373">
        <v>23662</v>
      </c>
      <c r="B18373" t="s">
        <v>29471</v>
      </c>
    </row>
    <row r="18374" spans="1:2">
      <c r="A18374">
        <v>23663</v>
      </c>
      <c r="B18374" t="s">
        <v>29472</v>
      </c>
    </row>
    <row r="18375" spans="1:2">
      <c r="A18375">
        <v>23664</v>
      </c>
      <c r="B18375" t="s">
        <v>29473</v>
      </c>
    </row>
    <row r="18376" spans="1:2">
      <c r="A18376">
        <v>23665</v>
      </c>
      <c r="B18376" t="s">
        <v>29474</v>
      </c>
    </row>
    <row r="18377" spans="1:2">
      <c r="A18377">
        <v>23666</v>
      </c>
      <c r="B18377" t="s">
        <v>29475</v>
      </c>
    </row>
    <row r="18378" spans="1:2">
      <c r="A18378">
        <v>23667</v>
      </c>
      <c r="B18378" t="s">
        <v>29476</v>
      </c>
    </row>
    <row r="18379" spans="1:2">
      <c r="A18379">
        <v>23668</v>
      </c>
      <c r="B18379" t="s">
        <v>29477</v>
      </c>
    </row>
    <row r="18380" spans="1:2">
      <c r="A18380">
        <v>23669</v>
      </c>
      <c r="B18380" t="s">
        <v>29478</v>
      </c>
    </row>
    <row r="18381" spans="1:2">
      <c r="A18381">
        <v>23670</v>
      </c>
      <c r="B18381">
        <v>1420</v>
      </c>
    </row>
    <row r="18382" spans="1:2">
      <c r="A18382">
        <v>23671</v>
      </c>
      <c r="B18382" t="s">
        <v>29479</v>
      </c>
    </row>
    <row r="18383" spans="1:2">
      <c r="A18383">
        <v>23672</v>
      </c>
      <c r="B18383" t="s">
        <v>29480</v>
      </c>
    </row>
    <row r="18384" spans="1:2">
      <c r="A18384">
        <v>23673</v>
      </c>
      <c r="B18384" t="s">
        <v>29481</v>
      </c>
    </row>
    <row r="18385" spans="1:2">
      <c r="A18385">
        <v>23674</v>
      </c>
      <c r="B18385" t="s">
        <v>29482</v>
      </c>
    </row>
    <row r="18386" spans="1:2">
      <c r="A18386">
        <v>23675</v>
      </c>
      <c r="B18386" t="s">
        <v>29483</v>
      </c>
    </row>
    <row r="18387" spans="1:2">
      <c r="A18387">
        <v>23676</v>
      </c>
      <c r="B18387" t="s">
        <v>29484</v>
      </c>
    </row>
    <row r="18388" spans="1:2">
      <c r="A18388">
        <v>23677</v>
      </c>
      <c r="B18388" t="s">
        <v>29485</v>
      </c>
    </row>
    <row r="18389" spans="1:2">
      <c r="A18389">
        <v>23678</v>
      </c>
      <c r="B18389" t="s">
        <v>29486</v>
      </c>
    </row>
    <row r="18390" spans="1:2">
      <c r="A18390">
        <v>23679</v>
      </c>
      <c r="B18390" t="s">
        <v>29487</v>
      </c>
    </row>
    <row r="18391" spans="1:2">
      <c r="A18391">
        <v>23680</v>
      </c>
      <c r="B18391" t="s">
        <v>29488</v>
      </c>
    </row>
    <row r="18392" spans="1:2">
      <c r="A18392">
        <v>23681</v>
      </c>
      <c r="B18392" t="s">
        <v>29489</v>
      </c>
    </row>
    <row r="18393" spans="1:2">
      <c r="A18393">
        <v>23682</v>
      </c>
      <c r="B18393" t="s">
        <v>29490</v>
      </c>
    </row>
    <row r="18394" spans="1:2">
      <c r="A18394">
        <v>23683</v>
      </c>
      <c r="B18394">
        <v>910</v>
      </c>
    </row>
    <row r="18395" spans="1:2">
      <c r="A18395">
        <v>23684</v>
      </c>
      <c r="B18395" t="s">
        <v>29491</v>
      </c>
    </row>
    <row r="18396" spans="1:2">
      <c r="A18396">
        <v>23685</v>
      </c>
      <c r="B18396">
        <v>751</v>
      </c>
    </row>
    <row r="18397" spans="1:2">
      <c r="A18397">
        <v>23686</v>
      </c>
      <c r="B18397" t="s">
        <v>29492</v>
      </c>
    </row>
    <row r="18398" spans="1:2">
      <c r="A18398">
        <v>23687</v>
      </c>
      <c r="B18398" t="s">
        <v>29493</v>
      </c>
    </row>
    <row r="18399" spans="1:2">
      <c r="A18399">
        <v>23688</v>
      </c>
      <c r="B18399" t="s">
        <v>29494</v>
      </c>
    </row>
    <row r="18400" spans="1:2">
      <c r="A18400">
        <v>23689</v>
      </c>
      <c r="B18400" t="s">
        <v>29495</v>
      </c>
    </row>
    <row r="18401" spans="1:2">
      <c r="A18401">
        <v>23690</v>
      </c>
      <c r="B18401" t="s">
        <v>932</v>
      </c>
    </row>
    <row r="18402" spans="1:2">
      <c r="A18402">
        <v>23691</v>
      </c>
      <c r="B18402">
        <v>1138</v>
      </c>
    </row>
    <row r="18403" spans="1:2">
      <c r="A18403">
        <v>23692</v>
      </c>
      <c r="B18403" t="s">
        <v>29496</v>
      </c>
    </row>
    <row r="18404" spans="1:2">
      <c r="A18404">
        <v>23693</v>
      </c>
      <c r="B18404">
        <v>520</v>
      </c>
    </row>
    <row r="18405" spans="1:2">
      <c r="A18405">
        <v>23694</v>
      </c>
      <c r="B18405" t="s">
        <v>29497</v>
      </c>
    </row>
    <row r="18406" spans="1:2">
      <c r="A18406">
        <v>23695</v>
      </c>
      <c r="B18406" s="2">
        <v>41643</v>
      </c>
    </row>
    <row r="18407" spans="1:2">
      <c r="A18407">
        <v>23696</v>
      </c>
      <c r="B18407" t="s">
        <v>29498</v>
      </c>
    </row>
    <row r="18408" spans="1:2">
      <c r="A18408">
        <v>23697</v>
      </c>
      <c r="B18408" t="s">
        <v>29499</v>
      </c>
    </row>
    <row r="18409" spans="1:2">
      <c r="A18409">
        <v>23698</v>
      </c>
      <c r="B18409" t="s">
        <v>29500</v>
      </c>
    </row>
    <row r="18410" spans="1:2">
      <c r="A18410">
        <v>23699</v>
      </c>
      <c r="B18410">
        <v>2105</v>
      </c>
    </row>
    <row r="18411" spans="1:2">
      <c r="A18411">
        <v>23700</v>
      </c>
      <c r="B18411" t="s">
        <v>29501</v>
      </c>
    </row>
    <row r="18412" spans="1:2">
      <c r="A18412">
        <v>23701</v>
      </c>
      <c r="B18412" t="s">
        <v>29502</v>
      </c>
    </row>
    <row r="18413" spans="1:2">
      <c r="A18413">
        <v>23702</v>
      </c>
      <c r="B18413" t="s">
        <v>29503</v>
      </c>
    </row>
    <row r="18414" spans="1:2">
      <c r="A18414">
        <v>23703</v>
      </c>
      <c r="B18414" t="s">
        <v>29504</v>
      </c>
    </row>
    <row r="18415" spans="1:2">
      <c r="A18415">
        <v>23704</v>
      </c>
      <c r="B18415">
        <v>1256</v>
      </c>
    </row>
    <row r="18416" spans="1:2">
      <c r="A18416">
        <v>23705</v>
      </c>
      <c r="B18416" t="s">
        <v>29505</v>
      </c>
    </row>
    <row r="18417" spans="1:2">
      <c r="A18417">
        <v>23706</v>
      </c>
      <c r="B18417" t="s">
        <v>29506</v>
      </c>
    </row>
    <row r="18418" spans="1:2">
      <c r="A18418">
        <v>23707</v>
      </c>
      <c r="B18418" t="s">
        <v>29507</v>
      </c>
    </row>
    <row r="18419" spans="1:2">
      <c r="A18419">
        <v>23708</v>
      </c>
      <c r="B18419" t="s">
        <v>29508</v>
      </c>
    </row>
    <row r="18420" spans="1:2">
      <c r="A18420">
        <v>23709</v>
      </c>
      <c r="B18420" t="s">
        <v>29509</v>
      </c>
    </row>
    <row r="18421" spans="1:2">
      <c r="A18421">
        <v>23710</v>
      </c>
      <c r="B18421" t="s">
        <v>29510</v>
      </c>
    </row>
    <row r="18422" spans="1:2">
      <c r="A18422">
        <v>23711</v>
      </c>
      <c r="B18422" t="s">
        <v>29511</v>
      </c>
    </row>
    <row r="18423" spans="1:2">
      <c r="A18423">
        <v>23712</v>
      </c>
      <c r="B18423" t="s">
        <v>29512</v>
      </c>
    </row>
    <row r="18424" spans="1:2">
      <c r="A18424">
        <v>23713</v>
      </c>
      <c r="B18424" t="s">
        <v>29513</v>
      </c>
    </row>
    <row r="18425" spans="1:2">
      <c r="A18425">
        <v>23714</v>
      </c>
      <c r="B18425" t="s">
        <v>29514</v>
      </c>
    </row>
    <row r="18426" spans="1:2">
      <c r="A18426">
        <v>23715</v>
      </c>
      <c r="B18426">
        <v>857</v>
      </c>
    </row>
    <row r="18427" spans="1:2">
      <c r="A18427">
        <v>23716</v>
      </c>
      <c r="B18427" t="s">
        <v>29515</v>
      </c>
    </row>
    <row r="18428" spans="1:2">
      <c r="A18428">
        <v>23717</v>
      </c>
      <c r="B18428" t="s">
        <v>29516</v>
      </c>
    </row>
    <row r="18429" spans="1:2">
      <c r="A18429">
        <v>23718</v>
      </c>
      <c r="B18429" t="s">
        <v>29517</v>
      </c>
    </row>
    <row r="18430" spans="1:2">
      <c r="A18430">
        <v>23719</v>
      </c>
      <c r="B18430" t="s">
        <v>29518</v>
      </c>
    </row>
    <row r="18431" spans="1:2">
      <c r="A18431">
        <v>23720</v>
      </c>
      <c r="B18431" t="s">
        <v>29519</v>
      </c>
    </row>
    <row r="18432" spans="1:2">
      <c r="A18432">
        <v>23721</v>
      </c>
      <c r="B18432" t="s">
        <v>29520</v>
      </c>
    </row>
    <row r="18433" spans="1:4">
      <c r="A18433">
        <v>23722</v>
      </c>
      <c r="B18433" t="s">
        <v>29521</v>
      </c>
    </row>
    <row r="18434" spans="1:4">
      <c r="A18434">
        <v>23723</v>
      </c>
      <c r="B18434" t="s">
        <v>29522</v>
      </c>
    </row>
    <row r="18435" spans="1:4">
      <c r="A18435">
        <v>23724</v>
      </c>
      <c r="B18435" t="s">
        <v>376</v>
      </c>
    </row>
    <row r="18436" spans="1:4">
      <c r="A18436">
        <v>23725</v>
      </c>
      <c r="B18436">
        <v>2335</v>
      </c>
    </row>
    <row r="18437" spans="1:4">
      <c r="A18437">
        <v>23726</v>
      </c>
      <c r="B18437" t="s">
        <v>29523</v>
      </c>
    </row>
    <row r="18438" spans="1:4">
      <c r="A18438">
        <v>23727</v>
      </c>
      <c r="B18438" t="s">
        <v>29524</v>
      </c>
    </row>
    <row r="18439" spans="1:4">
      <c r="A18439">
        <v>23728</v>
      </c>
      <c r="B18439" t="s">
        <v>29525</v>
      </c>
    </row>
    <row r="18440" spans="1:4">
      <c r="A18440">
        <v>23729</v>
      </c>
      <c r="B18440" t="s">
        <v>29526</v>
      </c>
    </row>
    <row r="18441" spans="1:4">
      <c r="A18441">
        <v>23730</v>
      </c>
      <c r="B18441" t="s">
        <v>29527</v>
      </c>
    </row>
    <row r="18442" spans="1:4">
      <c r="A18442">
        <v>23731</v>
      </c>
      <c r="B18442" t="s">
        <v>29528</v>
      </c>
    </row>
    <row r="18443" spans="1:4">
      <c r="A18443">
        <v>23732</v>
      </c>
      <c r="B18443" t="s">
        <v>29529</v>
      </c>
    </row>
    <row r="18444" spans="1:4">
      <c r="A18444">
        <v>23733</v>
      </c>
      <c r="B18444" t="s">
        <v>29530</v>
      </c>
    </row>
    <row r="18445" spans="1:4">
      <c r="A18445">
        <v>23734</v>
      </c>
      <c r="B18445" t="s">
        <v>29531</v>
      </c>
    </row>
    <row r="18446" spans="1:4">
      <c r="A18446">
        <v>23735</v>
      </c>
      <c r="B18446" t="s">
        <v>1859</v>
      </c>
      <c r="C18446" t="s">
        <v>2088</v>
      </c>
      <c r="D18446" t="s">
        <v>2177</v>
      </c>
    </row>
    <row r="18447" spans="1:4">
      <c r="A18447">
        <v>23736</v>
      </c>
      <c r="B18447" t="s">
        <v>29532</v>
      </c>
    </row>
    <row r="18448" spans="1:4">
      <c r="A18448">
        <v>23737</v>
      </c>
      <c r="B18448" t="s">
        <v>29533</v>
      </c>
    </row>
    <row r="18449" spans="1:2">
      <c r="A18449">
        <v>23738</v>
      </c>
      <c r="B18449" t="s">
        <v>29534</v>
      </c>
    </row>
    <row r="18450" spans="1:2">
      <c r="A18450">
        <v>23739</v>
      </c>
      <c r="B18450" t="s">
        <v>29535</v>
      </c>
    </row>
    <row r="18451" spans="1:2">
      <c r="A18451">
        <v>23740</v>
      </c>
      <c r="B18451" t="s">
        <v>29536</v>
      </c>
    </row>
    <row r="18452" spans="1:2">
      <c r="A18452">
        <v>23741</v>
      </c>
      <c r="B18452" t="s">
        <v>29537</v>
      </c>
    </row>
    <row r="18453" spans="1:2">
      <c r="A18453">
        <v>23742</v>
      </c>
      <c r="B18453" t="s">
        <v>29538</v>
      </c>
    </row>
    <row r="18454" spans="1:2">
      <c r="A18454">
        <v>23743</v>
      </c>
      <c r="B18454" t="s">
        <v>29539</v>
      </c>
    </row>
    <row r="18455" spans="1:2">
      <c r="A18455">
        <v>23744</v>
      </c>
      <c r="B18455" t="s">
        <v>277</v>
      </c>
    </row>
    <row r="18456" spans="1:2">
      <c r="A18456">
        <v>23745</v>
      </c>
      <c r="B18456" t="s">
        <v>29540</v>
      </c>
    </row>
    <row r="18457" spans="1:2">
      <c r="A18457">
        <v>23746</v>
      </c>
      <c r="B18457" t="s">
        <v>29541</v>
      </c>
    </row>
    <row r="18458" spans="1:2">
      <c r="A18458">
        <v>23747</v>
      </c>
      <c r="B18458" t="s">
        <v>29542</v>
      </c>
    </row>
    <row r="18459" spans="1:2">
      <c r="A18459">
        <v>23748</v>
      </c>
      <c r="B18459">
        <v>8336</v>
      </c>
    </row>
    <row r="18460" spans="1:2">
      <c r="A18460">
        <v>23749</v>
      </c>
      <c r="B18460" t="s">
        <v>29543</v>
      </c>
    </row>
    <row r="18461" spans="1:2">
      <c r="A18461">
        <v>23750</v>
      </c>
      <c r="B18461" t="s">
        <v>29544</v>
      </c>
    </row>
    <row r="18462" spans="1:2">
      <c r="A18462">
        <v>23751</v>
      </c>
      <c r="B18462" t="s">
        <v>29545</v>
      </c>
    </row>
    <row r="18463" spans="1:2">
      <c r="A18463">
        <v>23752</v>
      </c>
      <c r="B18463" t="s">
        <v>29546</v>
      </c>
    </row>
    <row r="18464" spans="1:2">
      <c r="A18464">
        <v>23753</v>
      </c>
      <c r="B18464" t="s">
        <v>29547</v>
      </c>
    </row>
    <row r="18465" spans="1:2">
      <c r="A18465">
        <v>23754</v>
      </c>
      <c r="B18465" t="s">
        <v>29548</v>
      </c>
    </row>
    <row r="18466" spans="1:2">
      <c r="A18466">
        <v>23755</v>
      </c>
      <c r="B18466" t="s">
        <v>29549</v>
      </c>
    </row>
    <row r="18467" spans="1:2">
      <c r="A18467">
        <v>23756</v>
      </c>
      <c r="B18467" t="s">
        <v>29550</v>
      </c>
    </row>
    <row r="18468" spans="1:2">
      <c r="A18468">
        <v>23757</v>
      </c>
      <c r="B18468" t="s">
        <v>29551</v>
      </c>
    </row>
    <row r="18469" spans="1:2">
      <c r="A18469">
        <v>23758</v>
      </c>
      <c r="B18469" t="s">
        <v>29552</v>
      </c>
    </row>
    <row r="18470" spans="1:2">
      <c r="A18470">
        <v>23759</v>
      </c>
      <c r="B18470" t="s">
        <v>29553</v>
      </c>
    </row>
    <row r="18471" spans="1:2">
      <c r="A18471">
        <v>23760</v>
      </c>
      <c r="B18471" t="s">
        <v>29554</v>
      </c>
    </row>
    <row r="18472" spans="1:2">
      <c r="A18472">
        <v>23761</v>
      </c>
      <c r="B18472" t="s">
        <v>29555</v>
      </c>
    </row>
    <row r="18473" spans="1:2">
      <c r="A18473">
        <v>23762</v>
      </c>
      <c r="B18473">
        <v>7272</v>
      </c>
    </row>
    <row r="18474" spans="1:2">
      <c r="A18474">
        <v>23763</v>
      </c>
      <c r="B18474" t="s">
        <v>29556</v>
      </c>
    </row>
    <row r="18475" spans="1:2">
      <c r="A18475">
        <v>23764</v>
      </c>
      <c r="B18475" t="s">
        <v>29557</v>
      </c>
    </row>
    <row r="18476" spans="1:2">
      <c r="A18476">
        <v>23765</v>
      </c>
      <c r="B18476" t="s">
        <v>29558</v>
      </c>
    </row>
    <row r="18477" spans="1:2">
      <c r="A18477">
        <v>23766</v>
      </c>
      <c r="B18477" t="s">
        <v>29559</v>
      </c>
    </row>
    <row r="18478" spans="1:2">
      <c r="A18478">
        <v>23767</v>
      </c>
      <c r="B18478" t="s">
        <v>29560</v>
      </c>
    </row>
    <row r="18479" spans="1:2">
      <c r="A18479">
        <v>23768</v>
      </c>
      <c r="B18479">
        <v>1035</v>
      </c>
    </row>
    <row r="18480" spans="1:2">
      <c r="A18480">
        <v>23769</v>
      </c>
      <c r="B18480" t="s">
        <v>29561</v>
      </c>
    </row>
    <row r="18481" spans="1:2">
      <c r="A18481">
        <v>23770</v>
      </c>
      <c r="B18481" t="s">
        <v>29562</v>
      </c>
    </row>
    <row r="18482" spans="1:2">
      <c r="A18482">
        <v>23771</v>
      </c>
      <c r="B18482" t="s">
        <v>29563</v>
      </c>
    </row>
    <row r="18483" spans="1:2">
      <c r="A18483">
        <v>23772</v>
      </c>
      <c r="B18483" t="s">
        <v>29564</v>
      </c>
    </row>
    <row r="18484" spans="1:2">
      <c r="A18484">
        <v>23773</v>
      </c>
      <c r="B18484" t="s">
        <v>29565</v>
      </c>
    </row>
    <row r="18485" spans="1:2">
      <c r="A18485">
        <v>23774</v>
      </c>
      <c r="B18485">
        <v>133</v>
      </c>
    </row>
    <row r="18486" spans="1:2">
      <c r="A18486">
        <v>23775</v>
      </c>
      <c r="B18486" t="s">
        <v>29566</v>
      </c>
    </row>
    <row r="18487" spans="1:2">
      <c r="A18487">
        <v>23776</v>
      </c>
      <c r="B18487" t="s">
        <v>29567</v>
      </c>
    </row>
    <row r="18488" spans="1:2">
      <c r="A18488">
        <v>23777</v>
      </c>
      <c r="B18488" t="s">
        <v>29568</v>
      </c>
    </row>
    <row r="18489" spans="1:2">
      <c r="A18489">
        <v>23778</v>
      </c>
      <c r="B18489" t="s">
        <v>29569</v>
      </c>
    </row>
    <row r="18490" spans="1:2">
      <c r="A18490">
        <v>23779</v>
      </c>
      <c r="B18490" t="s">
        <v>29570</v>
      </c>
    </row>
    <row r="18491" spans="1:2">
      <c r="A18491">
        <v>23780</v>
      </c>
      <c r="B18491" t="s">
        <v>29571</v>
      </c>
    </row>
    <row r="18492" spans="1:2">
      <c r="A18492">
        <v>23781</v>
      </c>
      <c r="B18492" t="s">
        <v>29572</v>
      </c>
    </row>
    <row r="18493" spans="1:2">
      <c r="A18493">
        <v>23782</v>
      </c>
      <c r="B18493" t="s">
        <v>29573</v>
      </c>
    </row>
    <row r="18494" spans="1:2">
      <c r="A18494">
        <v>23783</v>
      </c>
      <c r="B18494" t="s">
        <v>29574</v>
      </c>
    </row>
    <row r="18495" spans="1:2">
      <c r="A18495">
        <v>23784</v>
      </c>
      <c r="B18495" t="s">
        <v>29575</v>
      </c>
    </row>
    <row r="18496" spans="1:2">
      <c r="A18496">
        <v>23785</v>
      </c>
      <c r="B18496" t="s">
        <v>29576</v>
      </c>
    </row>
    <row r="18497" spans="1:2">
      <c r="A18497">
        <v>23786</v>
      </c>
      <c r="B18497" t="s">
        <v>29577</v>
      </c>
    </row>
    <row r="18498" spans="1:2">
      <c r="A18498">
        <v>23787</v>
      </c>
      <c r="B18498" t="s">
        <v>29578</v>
      </c>
    </row>
    <row r="18499" spans="1:2">
      <c r="A18499">
        <v>23788</v>
      </c>
      <c r="B18499" t="s">
        <v>29579</v>
      </c>
    </row>
    <row r="18500" spans="1:2">
      <c r="A18500">
        <v>23789</v>
      </c>
      <c r="B18500" t="s">
        <v>29580</v>
      </c>
    </row>
    <row r="18501" spans="1:2">
      <c r="A18501">
        <v>23790</v>
      </c>
      <c r="B18501" t="s">
        <v>29581</v>
      </c>
    </row>
    <row r="18502" spans="1:2">
      <c r="A18502">
        <v>23791</v>
      </c>
      <c r="B18502" t="s">
        <v>29582</v>
      </c>
    </row>
    <row r="18503" spans="1:2">
      <c r="A18503">
        <v>23792</v>
      </c>
      <c r="B18503" t="s">
        <v>29583</v>
      </c>
    </row>
    <row r="18504" spans="1:2">
      <c r="A18504">
        <v>23793</v>
      </c>
      <c r="B18504" t="s">
        <v>29584</v>
      </c>
    </row>
    <row r="18505" spans="1:2">
      <c r="A18505">
        <v>23794</v>
      </c>
      <c r="B18505" t="s">
        <v>29585</v>
      </c>
    </row>
    <row r="18506" spans="1:2">
      <c r="A18506">
        <v>23795</v>
      </c>
      <c r="B18506" t="s">
        <v>29586</v>
      </c>
    </row>
    <row r="18507" spans="1:2">
      <c r="A18507">
        <v>23796</v>
      </c>
      <c r="B18507" t="s">
        <v>29587</v>
      </c>
    </row>
    <row r="18508" spans="1:2">
      <c r="A18508">
        <v>23797</v>
      </c>
      <c r="B18508" t="s">
        <v>29588</v>
      </c>
    </row>
    <row r="18509" spans="1:2">
      <c r="A18509">
        <v>23798</v>
      </c>
      <c r="B18509" t="s">
        <v>29589</v>
      </c>
    </row>
    <row r="18510" spans="1:2">
      <c r="A18510">
        <v>23799</v>
      </c>
      <c r="B18510" t="s">
        <v>29590</v>
      </c>
    </row>
    <row r="18511" spans="1:2">
      <c r="A18511">
        <v>23800</v>
      </c>
      <c r="B18511" t="s">
        <v>29591</v>
      </c>
    </row>
    <row r="18512" spans="1:2">
      <c r="A18512">
        <v>23801</v>
      </c>
      <c r="B18512" t="s">
        <v>29592</v>
      </c>
    </row>
    <row r="18513" spans="1:2">
      <c r="A18513">
        <v>23802</v>
      </c>
      <c r="B18513" t="s">
        <v>29593</v>
      </c>
    </row>
    <row r="18514" spans="1:2">
      <c r="A18514">
        <v>23803</v>
      </c>
      <c r="B18514" t="s">
        <v>29594</v>
      </c>
    </row>
    <row r="18515" spans="1:2">
      <c r="A18515">
        <v>23804</v>
      </c>
      <c r="B18515">
        <v>513</v>
      </c>
    </row>
    <row r="18516" spans="1:2">
      <c r="A18516">
        <v>23805</v>
      </c>
      <c r="B18516" t="s">
        <v>29595</v>
      </c>
    </row>
    <row r="18517" spans="1:2">
      <c r="A18517">
        <v>23806</v>
      </c>
      <c r="B18517" t="s">
        <v>29596</v>
      </c>
    </row>
    <row r="18518" spans="1:2">
      <c r="A18518">
        <v>23807</v>
      </c>
      <c r="B18518" t="s">
        <v>29597</v>
      </c>
    </row>
    <row r="18519" spans="1:2">
      <c r="A18519">
        <v>23808</v>
      </c>
      <c r="B18519" t="s">
        <v>29598</v>
      </c>
    </row>
    <row r="18520" spans="1:2">
      <c r="A18520">
        <v>23809</v>
      </c>
      <c r="B18520" t="s">
        <v>29599</v>
      </c>
    </row>
    <row r="18521" spans="1:2">
      <c r="A18521">
        <v>23810</v>
      </c>
      <c r="B18521" t="s">
        <v>29600</v>
      </c>
    </row>
    <row r="18522" spans="1:2">
      <c r="A18522">
        <v>23811</v>
      </c>
      <c r="B18522" t="s">
        <v>913</v>
      </c>
    </row>
    <row r="18523" spans="1:2">
      <c r="A18523">
        <v>23812</v>
      </c>
      <c r="B18523" t="s">
        <v>29601</v>
      </c>
    </row>
    <row r="18524" spans="1:2">
      <c r="A18524">
        <v>23813</v>
      </c>
      <c r="B18524">
        <v>1546</v>
      </c>
    </row>
    <row r="18525" spans="1:2">
      <c r="A18525">
        <v>23814</v>
      </c>
      <c r="B18525" s="2">
        <v>41732</v>
      </c>
    </row>
    <row r="18526" spans="1:2">
      <c r="A18526">
        <v>23815</v>
      </c>
      <c r="B18526" t="s">
        <v>29602</v>
      </c>
    </row>
    <row r="18527" spans="1:2">
      <c r="A18527">
        <v>23816</v>
      </c>
      <c r="B18527" t="s">
        <v>29603</v>
      </c>
    </row>
    <row r="18528" spans="1:2">
      <c r="A18528">
        <v>23817</v>
      </c>
      <c r="B18528" t="s">
        <v>29604</v>
      </c>
    </row>
    <row r="18529" spans="1:2">
      <c r="A18529">
        <v>23818</v>
      </c>
      <c r="B18529" t="s">
        <v>29605</v>
      </c>
    </row>
    <row r="18530" spans="1:2">
      <c r="A18530">
        <v>23819</v>
      </c>
      <c r="B18530" t="s">
        <v>29606</v>
      </c>
    </row>
    <row r="18531" spans="1:2">
      <c r="A18531">
        <v>23820</v>
      </c>
      <c r="B18531">
        <v>1204</v>
      </c>
    </row>
    <row r="18532" spans="1:2">
      <c r="A18532">
        <v>23821</v>
      </c>
      <c r="B18532" t="s">
        <v>29607</v>
      </c>
    </row>
    <row r="18533" spans="1:2">
      <c r="A18533">
        <v>23822</v>
      </c>
      <c r="B18533" t="s">
        <v>29608</v>
      </c>
    </row>
    <row r="18534" spans="1:2">
      <c r="A18534">
        <v>23823</v>
      </c>
      <c r="B18534" t="s">
        <v>29609</v>
      </c>
    </row>
    <row r="18535" spans="1:2">
      <c r="A18535">
        <v>23824</v>
      </c>
      <c r="B18535" t="s">
        <v>29610</v>
      </c>
    </row>
    <row r="18536" spans="1:2">
      <c r="A18536">
        <v>23825</v>
      </c>
      <c r="B18536" t="s">
        <v>29611</v>
      </c>
    </row>
    <row r="18537" spans="1:2">
      <c r="A18537">
        <v>23826</v>
      </c>
      <c r="B18537" t="s">
        <v>29612</v>
      </c>
    </row>
    <row r="18538" spans="1:2">
      <c r="A18538">
        <v>23827</v>
      </c>
      <c r="B18538" t="s">
        <v>29613</v>
      </c>
    </row>
    <row r="18539" spans="1:2">
      <c r="A18539">
        <v>23828</v>
      </c>
      <c r="B18539" t="s">
        <v>29614</v>
      </c>
    </row>
    <row r="18540" spans="1:2">
      <c r="A18540">
        <v>23829</v>
      </c>
      <c r="B18540" t="s">
        <v>29615</v>
      </c>
    </row>
    <row r="18541" spans="1:2">
      <c r="A18541">
        <v>23830</v>
      </c>
      <c r="B18541" t="s">
        <v>29616</v>
      </c>
    </row>
    <row r="18542" spans="1:2">
      <c r="A18542">
        <v>23831</v>
      </c>
      <c r="B18542" t="s">
        <v>29617</v>
      </c>
    </row>
    <row r="18543" spans="1:2">
      <c r="A18543">
        <v>23832</v>
      </c>
      <c r="B18543" t="s">
        <v>29618</v>
      </c>
    </row>
    <row r="18544" spans="1:2">
      <c r="A18544">
        <v>23833</v>
      </c>
      <c r="B18544" t="s">
        <v>29619</v>
      </c>
    </row>
    <row r="18545" spans="1:2">
      <c r="A18545">
        <v>23834</v>
      </c>
      <c r="B18545" t="s">
        <v>29620</v>
      </c>
    </row>
    <row r="18546" spans="1:2">
      <c r="A18546">
        <v>23835</v>
      </c>
      <c r="B18546" t="s">
        <v>29621</v>
      </c>
    </row>
    <row r="18547" spans="1:2">
      <c r="A18547">
        <v>23836</v>
      </c>
      <c r="B18547" t="s">
        <v>29622</v>
      </c>
    </row>
    <row r="18548" spans="1:2">
      <c r="A18548">
        <v>23837</v>
      </c>
      <c r="B18548" t="s">
        <v>29623</v>
      </c>
    </row>
    <row r="18549" spans="1:2">
      <c r="A18549">
        <v>23838</v>
      </c>
      <c r="B18549" t="s">
        <v>29624</v>
      </c>
    </row>
    <row r="18550" spans="1:2">
      <c r="A18550">
        <v>23839</v>
      </c>
      <c r="B18550" t="s">
        <v>29625</v>
      </c>
    </row>
    <row r="18551" spans="1:2">
      <c r="A18551">
        <v>23840</v>
      </c>
      <c r="B18551">
        <v>418</v>
      </c>
    </row>
    <row r="18552" spans="1:2">
      <c r="A18552">
        <v>23841</v>
      </c>
      <c r="B18552" t="s">
        <v>29626</v>
      </c>
    </row>
    <row r="18553" spans="1:2">
      <c r="A18553">
        <v>23842</v>
      </c>
      <c r="B18553" t="s">
        <v>29627</v>
      </c>
    </row>
    <row r="18554" spans="1:2">
      <c r="A18554">
        <v>23843</v>
      </c>
      <c r="B18554" t="s">
        <v>1040</v>
      </c>
    </row>
    <row r="18555" spans="1:2">
      <c r="A18555">
        <v>23844</v>
      </c>
      <c r="B18555">
        <v>5056</v>
      </c>
    </row>
    <row r="18556" spans="1:2">
      <c r="A18556">
        <v>23845</v>
      </c>
      <c r="B18556" t="s">
        <v>29628</v>
      </c>
    </row>
    <row r="18557" spans="1:2">
      <c r="A18557">
        <v>23846</v>
      </c>
      <c r="B18557" t="s">
        <v>29629</v>
      </c>
    </row>
    <row r="18558" spans="1:2">
      <c r="A18558">
        <v>23847</v>
      </c>
      <c r="B18558" t="s">
        <v>29630</v>
      </c>
    </row>
    <row r="18559" spans="1:2">
      <c r="A18559">
        <v>23848</v>
      </c>
      <c r="B18559" t="s">
        <v>29631</v>
      </c>
    </row>
    <row r="18560" spans="1:2">
      <c r="A18560">
        <v>23849</v>
      </c>
      <c r="B18560">
        <v>2338</v>
      </c>
    </row>
    <row r="18561" spans="1:2">
      <c r="A18561">
        <v>23850</v>
      </c>
      <c r="B18561" t="s">
        <v>29632</v>
      </c>
    </row>
    <row r="18562" spans="1:2">
      <c r="A18562">
        <v>23851</v>
      </c>
      <c r="B18562" t="s">
        <v>29633</v>
      </c>
    </row>
    <row r="18563" spans="1:2">
      <c r="A18563">
        <v>23852</v>
      </c>
      <c r="B18563" t="s">
        <v>29634</v>
      </c>
    </row>
    <row r="18564" spans="1:2">
      <c r="A18564">
        <v>23853</v>
      </c>
      <c r="B18564" t="s">
        <v>29635</v>
      </c>
    </row>
    <row r="18565" spans="1:2">
      <c r="A18565">
        <v>23854</v>
      </c>
      <c r="B18565" t="s">
        <v>29636</v>
      </c>
    </row>
    <row r="18566" spans="1:2">
      <c r="A18566">
        <v>23855</v>
      </c>
      <c r="B18566" t="s">
        <v>29637</v>
      </c>
    </row>
    <row r="18567" spans="1:2">
      <c r="A18567">
        <v>23856</v>
      </c>
      <c r="B18567" t="s">
        <v>29638</v>
      </c>
    </row>
    <row r="18568" spans="1:2">
      <c r="A18568">
        <v>23857</v>
      </c>
      <c r="B18568" t="s">
        <v>29639</v>
      </c>
    </row>
    <row r="18569" spans="1:2">
      <c r="A18569">
        <v>23858</v>
      </c>
      <c r="B18569" t="s">
        <v>29640</v>
      </c>
    </row>
    <row r="18570" spans="1:2">
      <c r="A18570">
        <v>23859</v>
      </c>
      <c r="B18570" t="s">
        <v>29641</v>
      </c>
    </row>
    <row r="18571" spans="1:2">
      <c r="A18571">
        <v>23860</v>
      </c>
      <c r="B18571" t="s">
        <v>29642</v>
      </c>
    </row>
    <row r="18572" spans="1:2">
      <c r="A18572">
        <v>23861</v>
      </c>
      <c r="B18572" t="s">
        <v>29643</v>
      </c>
    </row>
    <row r="18573" spans="1:2">
      <c r="A18573">
        <v>23862</v>
      </c>
      <c r="B18573" t="s">
        <v>29644</v>
      </c>
    </row>
    <row r="18574" spans="1:2">
      <c r="A18574">
        <v>23863</v>
      </c>
      <c r="B18574" t="s">
        <v>29645</v>
      </c>
    </row>
    <row r="18575" spans="1:2">
      <c r="A18575">
        <v>23864</v>
      </c>
      <c r="B18575" t="s">
        <v>29646</v>
      </c>
    </row>
    <row r="18576" spans="1:2">
      <c r="A18576">
        <v>23865</v>
      </c>
      <c r="B18576" t="s">
        <v>29647</v>
      </c>
    </row>
    <row r="18577" spans="1:2">
      <c r="A18577">
        <v>23866</v>
      </c>
      <c r="B18577" t="s">
        <v>29648</v>
      </c>
    </row>
    <row r="18578" spans="1:2">
      <c r="A18578">
        <v>23867</v>
      </c>
      <c r="B18578" t="s">
        <v>29649</v>
      </c>
    </row>
    <row r="18579" spans="1:2">
      <c r="A18579">
        <v>23868</v>
      </c>
      <c r="B18579" t="s">
        <v>29650</v>
      </c>
    </row>
    <row r="18580" spans="1:2">
      <c r="A18580">
        <v>23869</v>
      </c>
      <c r="B18580" t="s">
        <v>29651</v>
      </c>
    </row>
    <row r="18581" spans="1:2">
      <c r="A18581">
        <v>23870</v>
      </c>
      <c r="B18581" t="s">
        <v>29652</v>
      </c>
    </row>
    <row r="18582" spans="1:2">
      <c r="A18582">
        <v>23871</v>
      </c>
      <c r="B18582" t="s">
        <v>29653</v>
      </c>
    </row>
    <row r="18583" spans="1:2">
      <c r="A18583">
        <v>23872</v>
      </c>
      <c r="B18583" t="s">
        <v>29654</v>
      </c>
    </row>
    <row r="18584" spans="1:2">
      <c r="A18584">
        <v>23873</v>
      </c>
      <c r="B18584" t="s">
        <v>29655</v>
      </c>
    </row>
    <row r="18585" spans="1:2">
      <c r="A18585">
        <v>23874</v>
      </c>
      <c r="B18585" t="s">
        <v>29656</v>
      </c>
    </row>
    <row r="18586" spans="1:2">
      <c r="A18586">
        <v>23875</v>
      </c>
      <c r="B18586" t="s">
        <v>29657</v>
      </c>
    </row>
    <row r="18587" spans="1:2">
      <c r="A18587">
        <v>23876</v>
      </c>
      <c r="B18587" t="s">
        <v>29658</v>
      </c>
    </row>
    <row r="18588" spans="1:2">
      <c r="A18588">
        <v>23877</v>
      </c>
      <c r="B18588" t="s">
        <v>29659</v>
      </c>
    </row>
    <row r="18589" spans="1:2">
      <c r="A18589">
        <v>23878</v>
      </c>
      <c r="B18589" t="s">
        <v>29660</v>
      </c>
    </row>
    <row r="18590" spans="1:2">
      <c r="A18590">
        <v>23879</v>
      </c>
      <c r="B18590" t="s">
        <v>29661</v>
      </c>
    </row>
    <row r="18591" spans="1:2">
      <c r="A18591">
        <v>23880</v>
      </c>
      <c r="B18591" t="s">
        <v>29662</v>
      </c>
    </row>
    <row r="18592" spans="1:2">
      <c r="A18592">
        <v>23881</v>
      </c>
      <c r="B18592" t="s">
        <v>29663</v>
      </c>
    </row>
    <row r="18593" spans="1:2">
      <c r="A18593">
        <v>23882</v>
      </c>
      <c r="B18593" t="s">
        <v>29664</v>
      </c>
    </row>
    <row r="18594" spans="1:2">
      <c r="A18594">
        <v>23883</v>
      </c>
      <c r="B18594" t="s">
        <v>29665</v>
      </c>
    </row>
    <row r="18595" spans="1:2">
      <c r="A18595">
        <v>23884</v>
      </c>
      <c r="B18595" t="s">
        <v>29666</v>
      </c>
    </row>
    <row r="18596" spans="1:2">
      <c r="A18596">
        <v>23885</v>
      </c>
      <c r="B18596" t="s">
        <v>29667</v>
      </c>
    </row>
    <row r="18597" spans="1:2">
      <c r="A18597">
        <v>23886</v>
      </c>
      <c r="B18597">
        <v>1719</v>
      </c>
    </row>
    <row r="18598" spans="1:2">
      <c r="A18598">
        <v>23887</v>
      </c>
      <c r="B18598" t="s">
        <v>29668</v>
      </c>
    </row>
    <row r="18599" spans="1:2">
      <c r="A18599">
        <v>23888</v>
      </c>
      <c r="B18599" t="s">
        <v>29669</v>
      </c>
    </row>
    <row r="18600" spans="1:2">
      <c r="A18600">
        <v>23889</v>
      </c>
      <c r="B18600" t="s">
        <v>29670</v>
      </c>
    </row>
    <row r="18601" spans="1:2">
      <c r="A18601">
        <v>23890</v>
      </c>
      <c r="B18601" t="s">
        <v>29671</v>
      </c>
    </row>
    <row r="18602" spans="1:2">
      <c r="A18602">
        <v>23891</v>
      </c>
      <c r="B18602" t="s">
        <v>29672</v>
      </c>
    </row>
    <row r="18603" spans="1:2">
      <c r="A18603">
        <v>23892</v>
      </c>
      <c r="B18603" t="s">
        <v>29673</v>
      </c>
    </row>
    <row r="18604" spans="1:2">
      <c r="A18604">
        <v>23893</v>
      </c>
      <c r="B18604" t="s">
        <v>29674</v>
      </c>
    </row>
    <row r="18605" spans="1:2">
      <c r="A18605">
        <v>23894</v>
      </c>
      <c r="B18605" t="s">
        <v>29675</v>
      </c>
    </row>
    <row r="18606" spans="1:2">
      <c r="A18606">
        <v>23895</v>
      </c>
      <c r="B18606" t="s">
        <v>29676</v>
      </c>
    </row>
    <row r="18607" spans="1:2">
      <c r="A18607">
        <v>23896</v>
      </c>
      <c r="B18607" t="s">
        <v>29677</v>
      </c>
    </row>
    <row r="18608" spans="1:2">
      <c r="A18608">
        <v>23897</v>
      </c>
      <c r="B18608" t="s">
        <v>29678</v>
      </c>
    </row>
    <row r="18609" spans="1:2">
      <c r="A18609">
        <v>23898</v>
      </c>
      <c r="B18609" t="s">
        <v>29679</v>
      </c>
    </row>
    <row r="18610" spans="1:2">
      <c r="A18610">
        <v>23899</v>
      </c>
      <c r="B18610" t="s">
        <v>29680</v>
      </c>
    </row>
    <row r="18611" spans="1:2">
      <c r="A18611">
        <v>23900</v>
      </c>
      <c r="B18611" t="s">
        <v>29681</v>
      </c>
    </row>
    <row r="18612" spans="1:2">
      <c r="A18612">
        <v>23901</v>
      </c>
      <c r="B18612" t="s">
        <v>29682</v>
      </c>
    </row>
    <row r="18613" spans="1:2">
      <c r="A18613">
        <v>23902</v>
      </c>
      <c r="B18613" t="s">
        <v>29683</v>
      </c>
    </row>
    <row r="18614" spans="1:2">
      <c r="A18614">
        <v>23903</v>
      </c>
      <c r="B18614" t="s">
        <v>29684</v>
      </c>
    </row>
    <row r="18615" spans="1:2">
      <c r="A18615">
        <v>23904</v>
      </c>
      <c r="B18615" t="s">
        <v>29685</v>
      </c>
    </row>
    <row r="18616" spans="1:2">
      <c r="A18616">
        <v>23905</v>
      </c>
      <c r="B18616">
        <v>1132</v>
      </c>
    </row>
    <row r="18617" spans="1:2">
      <c r="A18617">
        <v>23906</v>
      </c>
      <c r="B18617" t="s">
        <v>29686</v>
      </c>
    </row>
    <row r="18618" spans="1:2">
      <c r="A18618">
        <v>23907</v>
      </c>
      <c r="B18618" t="s">
        <v>29687</v>
      </c>
    </row>
    <row r="18619" spans="1:2">
      <c r="A18619">
        <v>23908</v>
      </c>
      <c r="B18619" t="s">
        <v>29688</v>
      </c>
    </row>
    <row r="18620" spans="1:2">
      <c r="A18620">
        <v>23909</v>
      </c>
      <c r="B18620" t="s">
        <v>29689</v>
      </c>
    </row>
    <row r="18621" spans="1:2">
      <c r="A18621">
        <v>23910</v>
      </c>
      <c r="B18621" t="s">
        <v>29690</v>
      </c>
    </row>
    <row r="18622" spans="1:2">
      <c r="A18622">
        <v>23911</v>
      </c>
      <c r="B18622" t="s">
        <v>29691</v>
      </c>
    </row>
    <row r="18623" spans="1:2">
      <c r="A18623">
        <v>23912</v>
      </c>
      <c r="B18623" t="s">
        <v>29692</v>
      </c>
    </row>
    <row r="18624" spans="1:2">
      <c r="A18624">
        <v>23913</v>
      </c>
      <c r="B18624" t="s">
        <v>29693</v>
      </c>
    </row>
    <row r="18625" spans="1:2">
      <c r="A18625">
        <v>23914</v>
      </c>
      <c r="B18625" t="s">
        <v>29694</v>
      </c>
    </row>
    <row r="18626" spans="1:2">
      <c r="A18626">
        <v>23915</v>
      </c>
      <c r="B18626" t="s">
        <v>29695</v>
      </c>
    </row>
    <row r="18627" spans="1:2">
      <c r="A18627">
        <v>23916</v>
      </c>
      <c r="B18627" t="s">
        <v>29696</v>
      </c>
    </row>
    <row r="18628" spans="1:2">
      <c r="A18628">
        <v>23917</v>
      </c>
      <c r="B18628" t="s">
        <v>29697</v>
      </c>
    </row>
    <row r="18629" spans="1:2">
      <c r="A18629">
        <v>23918</v>
      </c>
      <c r="B18629" t="s">
        <v>29698</v>
      </c>
    </row>
    <row r="18630" spans="1:2">
      <c r="A18630">
        <v>23919</v>
      </c>
      <c r="B18630" t="s">
        <v>29699</v>
      </c>
    </row>
    <row r="18631" spans="1:2">
      <c r="A18631">
        <v>23920</v>
      </c>
      <c r="B18631" t="s">
        <v>29700</v>
      </c>
    </row>
    <row r="18632" spans="1:2">
      <c r="A18632">
        <v>23921</v>
      </c>
      <c r="B18632" t="s">
        <v>29701</v>
      </c>
    </row>
    <row r="18633" spans="1:2">
      <c r="A18633">
        <v>23922</v>
      </c>
      <c r="B18633" t="s">
        <v>1892</v>
      </c>
    </row>
    <row r="18634" spans="1:2">
      <c r="A18634">
        <v>23923</v>
      </c>
      <c r="B18634" t="s">
        <v>29702</v>
      </c>
    </row>
    <row r="18635" spans="1:2">
      <c r="A18635">
        <v>23924</v>
      </c>
      <c r="B18635">
        <v>1714</v>
      </c>
    </row>
    <row r="18636" spans="1:2">
      <c r="A18636">
        <v>23925</v>
      </c>
      <c r="B18636" t="s">
        <v>29703</v>
      </c>
    </row>
    <row r="18637" spans="1:2">
      <c r="A18637">
        <v>23926</v>
      </c>
      <c r="B18637" t="s">
        <v>29704</v>
      </c>
    </row>
    <row r="18638" spans="1:2">
      <c r="A18638">
        <v>23927</v>
      </c>
      <c r="B18638" t="s">
        <v>29705</v>
      </c>
    </row>
    <row r="18639" spans="1:2">
      <c r="A18639">
        <v>23928</v>
      </c>
      <c r="B18639" t="s">
        <v>29706</v>
      </c>
    </row>
    <row r="18640" spans="1:2">
      <c r="A18640">
        <v>23929</v>
      </c>
      <c r="B18640" t="s">
        <v>29707</v>
      </c>
    </row>
    <row r="18641" spans="1:2">
      <c r="A18641">
        <v>23930</v>
      </c>
      <c r="B18641" t="s">
        <v>29708</v>
      </c>
    </row>
    <row r="18642" spans="1:2">
      <c r="A18642">
        <v>23931</v>
      </c>
      <c r="B18642" t="s">
        <v>29709</v>
      </c>
    </row>
    <row r="18643" spans="1:2">
      <c r="A18643">
        <v>23932</v>
      </c>
      <c r="B18643" t="s">
        <v>29710</v>
      </c>
    </row>
    <row r="18644" spans="1:2">
      <c r="A18644">
        <v>23933</v>
      </c>
      <c r="B18644" t="s">
        <v>29711</v>
      </c>
    </row>
    <row r="18645" spans="1:2">
      <c r="A18645">
        <v>23934</v>
      </c>
      <c r="B18645" t="s">
        <v>29712</v>
      </c>
    </row>
    <row r="18646" spans="1:2">
      <c r="A18646">
        <v>23935</v>
      </c>
      <c r="B18646" t="s">
        <v>29713</v>
      </c>
    </row>
    <row r="18647" spans="1:2">
      <c r="A18647">
        <v>23936</v>
      </c>
      <c r="B18647">
        <v>2004</v>
      </c>
    </row>
    <row r="18648" spans="1:2">
      <c r="A18648">
        <v>23937</v>
      </c>
      <c r="B18648" t="s">
        <v>29714</v>
      </c>
    </row>
    <row r="18649" spans="1:2">
      <c r="A18649">
        <v>23938</v>
      </c>
      <c r="B18649" t="s">
        <v>29715</v>
      </c>
    </row>
    <row r="18650" spans="1:2">
      <c r="A18650">
        <v>23939</v>
      </c>
      <c r="B18650" t="s">
        <v>29716</v>
      </c>
    </row>
    <row r="18651" spans="1:2">
      <c r="A18651">
        <v>23940</v>
      </c>
      <c r="B18651" t="s">
        <v>29717</v>
      </c>
    </row>
    <row r="18652" spans="1:2">
      <c r="A18652">
        <v>23941</v>
      </c>
      <c r="B18652" t="s">
        <v>29718</v>
      </c>
    </row>
    <row r="18653" spans="1:2">
      <c r="A18653">
        <v>23942</v>
      </c>
      <c r="B18653" t="s">
        <v>29719</v>
      </c>
    </row>
    <row r="18654" spans="1:2">
      <c r="A18654">
        <v>23943</v>
      </c>
      <c r="B18654" t="s">
        <v>29720</v>
      </c>
    </row>
    <row r="18655" spans="1:2">
      <c r="A18655">
        <v>23944</v>
      </c>
      <c r="B18655" t="s">
        <v>29721</v>
      </c>
    </row>
    <row r="18656" spans="1:2">
      <c r="A18656">
        <v>23945</v>
      </c>
      <c r="B18656" t="s">
        <v>29722</v>
      </c>
    </row>
    <row r="18657" spans="1:2">
      <c r="A18657">
        <v>23946</v>
      </c>
      <c r="B18657">
        <v>645</v>
      </c>
    </row>
    <row r="18658" spans="1:2">
      <c r="A18658">
        <v>23947</v>
      </c>
      <c r="B18658" t="s">
        <v>29723</v>
      </c>
    </row>
    <row r="18659" spans="1:2">
      <c r="A18659">
        <v>23948</v>
      </c>
      <c r="B18659" t="s">
        <v>29724</v>
      </c>
    </row>
    <row r="18660" spans="1:2">
      <c r="A18660">
        <v>23949</v>
      </c>
      <c r="B18660" t="s">
        <v>29725</v>
      </c>
    </row>
    <row r="18661" spans="1:2">
      <c r="A18661">
        <v>23950</v>
      </c>
      <c r="B18661" t="s">
        <v>29726</v>
      </c>
    </row>
    <row r="18662" spans="1:2">
      <c r="A18662">
        <v>23951</v>
      </c>
      <c r="B18662" t="s">
        <v>29727</v>
      </c>
    </row>
    <row r="18663" spans="1:2">
      <c r="A18663">
        <v>23952</v>
      </c>
      <c r="B18663" t="s">
        <v>29728</v>
      </c>
    </row>
    <row r="18664" spans="1:2">
      <c r="A18664">
        <v>23953</v>
      </c>
      <c r="B18664" t="s">
        <v>29729</v>
      </c>
    </row>
    <row r="18665" spans="1:2">
      <c r="A18665">
        <v>23954</v>
      </c>
      <c r="B18665" t="s">
        <v>29730</v>
      </c>
    </row>
    <row r="18666" spans="1:2">
      <c r="A18666">
        <v>23955</v>
      </c>
      <c r="B18666" t="s">
        <v>29731</v>
      </c>
    </row>
    <row r="18667" spans="1:2">
      <c r="A18667">
        <v>23956</v>
      </c>
      <c r="B18667" t="s">
        <v>29732</v>
      </c>
    </row>
    <row r="18668" spans="1:2">
      <c r="A18668">
        <v>23957</v>
      </c>
      <c r="B18668" t="s">
        <v>29733</v>
      </c>
    </row>
    <row r="18669" spans="1:2">
      <c r="A18669">
        <v>23958</v>
      </c>
      <c r="B18669">
        <v>118181</v>
      </c>
    </row>
    <row r="18670" spans="1:2">
      <c r="A18670">
        <v>23959</v>
      </c>
      <c r="B18670" t="s">
        <v>29734</v>
      </c>
    </row>
    <row r="18671" spans="1:2">
      <c r="A18671">
        <v>23960</v>
      </c>
      <c r="B18671" t="s">
        <v>29735</v>
      </c>
    </row>
    <row r="18672" spans="1:2">
      <c r="A18672">
        <v>23961</v>
      </c>
      <c r="B18672" t="s">
        <v>29736</v>
      </c>
    </row>
    <row r="18673" spans="1:2">
      <c r="A18673">
        <v>23962</v>
      </c>
      <c r="B18673" t="s">
        <v>29737</v>
      </c>
    </row>
    <row r="18674" spans="1:2">
      <c r="A18674">
        <v>23963</v>
      </c>
      <c r="B18674" t="s">
        <v>29738</v>
      </c>
    </row>
    <row r="18675" spans="1:2">
      <c r="A18675">
        <v>23964</v>
      </c>
      <c r="B18675" t="s">
        <v>29739</v>
      </c>
    </row>
    <row r="18676" spans="1:2">
      <c r="A18676">
        <v>23965</v>
      </c>
      <c r="B18676" t="s">
        <v>29740</v>
      </c>
    </row>
    <row r="18677" spans="1:2">
      <c r="A18677">
        <v>23966</v>
      </c>
      <c r="B18677" t="s">
        <v>29741</v>
      </c>
    </row>
    <row r="18678" spans="1:2">
      <c r="A18678">
        <v>23967</v>
      </c>
      <c r="B18678" t="s">
        <v>29742</v>
      </c>
    </row>
    <row r="18679" spans="1:2">
      <c r="A18679">
        <v>23968</v>
      </c>
      <c r="B18679" t="s">
        <v>29743</v>
      </c>
    </row>
    <row r="18680" spans="1:2">
      <c r="A18680">
        <v>23969</v>
      </c>
      <c r="B18680" t="s">
        <v>29744</v>
      </c>
    </row>
    <row r="18681" spans="1:2">
      <c r="A18681">
        <v>23970</v>
      </c>
      <c r="B18681" t="s">
        <v>29745</v>
      </c>
    </row>
    <row r="18682" spans="1:2">
      <c r="A18682">
        <v>23971</v>
      </c>
      <c r="B18682" t="s">
        <v>29746</v>
      </c>
    </row>
    <row r="18683" spans="1:2">
      <c r="A18683">
        <v>23972</v>
      </c>
      <c r="B18683" t="s">
        <v>29747</v>
      </c>
    </row>
    <row r="18684" spans="1:2">
      <c r="A18684">
        <v>23973</v>
      </c>
      <c r="B18684" t="s">
        <v>29748</v>
      </c>
    </row>
    <row r="18685" spans="1:2">
      <c r="A18685">
        <v>23974</v>
      </c>
      <c r="B18685" t="s">
        <v>29749</v>
      </c>
    </row>
    <row r="18686" spans="1:2">
      <c r="A18686">
        <v>23975</v>
      </c>
      <c r="B18686" t="s">
        <v>29750</v>
      </c>
    </row>
    <row r="18687" spans="1:2">
      <c r="A18687">
        <v>23976</v>
      </c>
      <c r="B18687" t="s">
        <v>29751</v>
      </c>
    </row>
    <row r="18688" spans="1:2">
      <c r="A18688">
        <v>23977</v>
      </c>
      <c r="B18688" t="s">
        <v>29752</v>
      </c>
    </row>
    <row r="18689" spans="1:2">
      <c r="A18689">
        <v>23978</v>
      </c>
      <c r="B18689" t="s">
        <v>29753</v>
      </c>
    </row>
    <row r="18690" spans="1:2">
      <c r="A18690">
        <v>23979</v>
      </c>
      <c r="B18690" t="s">
        <v>29754</v>
      </c>
    </row>
    <row r="18691" spans="1:2">
      <c r="A18691">
        <v>23980</v>
      </c>
      <c r="B18691">
        <v>1020</v>
      </c>
    </row>
    <row r="18692" spans="1:2">
      <c r="A18692">
        <v>23981</v>
      </c>
      <c r="B18692" t="s">
        <v>29755</v>
      </c>
    </row>
    <row r="18693" spans="1:2">
      <c r="A18693">
        <v>23982</v>
      </c>
      <c r="B18693" t="s">
        <v>29756</v>
      </c>
    </row>
    <row r="18694" spans="1:2">
      <c r="A18694">
        <v>23983</v>
      </c>
      <c r="B18694" t="s">
        <v>29757</v>
      </c>
    </row>
    <row r="18695" spans="1:2">
      <c r="A18695">
        <v>23984</v>
      </c>
      <c r="B18695" t="s">
        <v>29758</v>
      </c>
    </row>
    <row r="18696" spans="1:2">
      <c r="A18696">
        <v>23985</v>
      </c>
      <c r="B18696" t="s">
        <v>29759</v>
      </c>
    </row>
    <row r="18697" spans="1:2">
      <c r="A18697">
        <v>23986</v>
      </c>
      <c r="B18697" t="s">
        <v>29760</v>
      </c>
    </row>
    <row r="18698" spans="1:2">
      <c r="A18698">
        <v>23987</v>
      </c>
      <c r="B18698" t="s">
        <v>29761</v>
      </c>
    </row>
    <row r="18699" spans="1:2">
      <c r="A18699">
        <v>23988</v>
      </c>
      <c r="B18699" t="s">
        <v>29762</v>
      </c>
    </row>
    <row r="18700" spans="1:2">
      <c r="A18700">
        <v>23989</v>
      </c>
      <c r="B18700" t="s">
        <v>29763</v>
      </c>
    </row>
    <row r="18701" spans="1:2">
      <c r="A18701">
        <v>23990</v>
      </c>
      <c r="B18701" t="s">
        <v>29764</v>
      </c>
    </row>
    <row r="18702" spans="1:2">
      <c r="A18702">
        <v>23991</v>
      </c>
      <c r="B18702" t="s">
        <v>29765</v>
      </c>
    </row>
    <row r="18703" spans="1:2">
      <c r="A18703">
        <v>23992</v>
      </c>
      <c r="B18703" t="s">
        <v>29766</v>
      </c>
    </row>
    <row r="18704" spans="1:2">
      <c r="A18704">
        <v>23993</v>
      </c>
      <c r="B18704" t="s">
        <v>29767</v>
      </c>
    </row>
    <row r="18705" spans="1:2">
      <c r="A18705">
        <v>23994</v>
      </c>
      <c r="B18705" t="s">
        <v>29768</v>
      </c>
    </row>
    <row r="18706" spans="1:2">
      <c r="A18706">
        <v>23995</v>
      </c>
      <c r="B18706" t="s">
        <v>29769</v>
      </c>
    </row>
    <row r="18707" spans="1:2">
      <c r="A18707">
        <v>23996</v>
      </c>
      <c r="B18707" t="s">
        <v>29770</v>
      </c>
    </row>
    <row r="18708" spans="1:2">
      <c r="A18708">
        <v>23997</v>
      </c>
      <c r="B18708" t="s">
        <v>29771</v>
      </c>
    </row>
    <row r="18709" spans="1:2">
      <c r="A18709">
        <v>23998</v>
      </c>
      <c r="B18709" t="s">
        <v>29772</v>
      </c>
    </row>
    <row r="18710" spans="1:2">
      <c r="A18710">
        <v>23999</v>
      </c>
      <c r="B18710" t="s">
        <v>29773</v>
      </c>
    </row>
    <row r="18711" spans="1:2">
      <c r="A18711">
        <v>24000</v>
      </c>
      <c r="B18711" t="s">
        <v>29774</v>
      </c>
    </row>
    <row r="18712" spans="1:2">
      <c r="A18712">
        <v>24001</v>
      </c>
      <c r="B18712" t="s">
        <v>29775</v>
      </c>
    </row>
    <row r="18713" spans="1:2">
      <c r="A18713">
        <v>24002</v>
      </c>
      <c r="B18713" t="s">
        <v>29776</v>
      </c>
    </row>
    <row r="18714" spans="1:2">
      <c r="A18714">
        <v>24003</v>
      </c>
      <c r="B18714" t="s">
        <v>29777</v>
      </c>
    </row>
    <row r="18715" spans="1:2">
      <c r="A18715">
        <v>24004</v>
      </c>
      <c r="B18715" t="s">
        <v>29778</v>
      </c>
    </row>
    <row r="18716" spans="1:2">
      <c r="A18716">
        <v>24005</v>
      </c>
      <c r="B18716" t="s">
        <v>29779</v>
      </c>
    </row>
    <row r="18717" spans="1:2">
      <c r="A18717">
        <v>24006</v>
      </c>
      <c r="B18717" t="s">
        <v>29780</v>
      </c>
    </row>
    <row r="18718" spans="1:2">
      <c r="A18718">
        <v>24007</v>
      </c>
      <c r="B18718" t="s">
        <v>29781</v>
      </c>
    </row>
    <row r="18719" spans="1:2">
      <c r="A18719">
        <v>24008</v>
      </c>
      <c r="B18719" t="s">
        <v>29782</v>
      </c>
    </row>
    <row r="18720" spans="1:2">
      <c r="A18720">
        <v>24009</v>
      </c>
      <c r="B18720" t="s">
        <v>29783</v>
      </c>
    </row>
    <row r="18721" spans="1:2">
      <c r="A18721">
        <v>24010</v>
      </c>
      <c r="B18721" t="s">
        <v>29784</v>
      </c>
    </row>
    <row r="18722" spans="1:2">
      <c r="A18722">
        <v>24011</v>
      </c>
      <c r="B18722" t="s">
        <v>29785</v>
      </c>
    </row>
    <row r="18723" spans="1:2">
      <c r="A18723">
        <v>24012</v>
      </c>
      <c r="B18723" t="s">
        <v>29786</v>
      </c>
    </row>
    <row r="18724" spans="1:2">
      <c r="A18724">
        <v>24013</v>
      </c>
      <c r="B18724">
        <v>715</v>
      </c>
    </row>
    <row r="18725" spans="1:2">
      <c r="A18725">
        <v>24014</v>
      </c>
      <c r="B18725" t="s">
        <v>29787</v>
      </c>
    </row>
    <row r="18726" spans="1:2">
      <c r="A18726">
        <v>24015</v>
      </c>
      <c r="B18726" t="s">
        <v>29788</v>
      </c>
    </row>
    <row r="18727" spans="1:2">
      <c r="A18727">
        <v>24016</v>
      </c>
      <c r="B18727" t="s">
        <v>29789</v>
      </c>
    </row>
    <row r="18728" spans="1:2">
      <c r="A18728">
        <v>24017</v>
      </c>
      <c r="B18728" t="s">
        <v>29790</v>
      </c>
    </row>
    <row r="18729" spans="1:2">
      <c r="A18729">
        <v>24018</v>
      </c>
      <c r="B18729" t="s">
        <v>29791</v>
      </c>
    </row>
    <row r="18730" spans="1:2">
      <c r="A18730">
        <v>24019</v>
      </c>
      <c r="B18730" t="s">
        <v>29792</v>
      </c>
    </row>
    <row r="18731" spans="1:2">
      <c r="A18731">
        <v>24020</v>
      </c>
      <c r="B18731" t="s">
        <v>29793</v>
      </c>
    </row>
    <row r="18732" spans="1:2">
      <c r="A18732">
        <v>24021</v>
      </c>
      <c r="B18732" t="s">
        <v>29794</v>
      </c>
    </row>
    <row r="18733" spans="1:2">
      <c r="A18733">
        <v>24022</v>
      </c>
      <c r="B18733" t="s">
        <v>29795</v>
      </c>
    </row>
    <row r="18734" spans="1:2">
      <c r="A18734">
        <v>24023</v>
      </c>
      <c r="B18734" t="s">
        <v>29796</v>
      </c>
    </row>
    <row r="18735" spans="1:2">
      <c r="A18735">
        <v>24024</v>
      </c>
      <c r="B18735" t="s">
        <v>29797</v>
      </c>
    </row>
    <row r="18736" spans="1:2">
      <c r="A18736">
        <v>24025</v>
      </c>
      <c r="B18736" t="s">
        <v>29798</v>
      </c>
    </row>
    <row r="18737" spans="1:2">
      <c r="A18737">
        <v>24026</v>
      </c>
      <c r="B18737" t="s">
        <v>29799</v>
      </c>
    </row>
    <row r="18738" spans="1:2">
      <c r="A18738">
        <v>24027</v>
      </c>
      <c r="B18738" s="2">
        <v>41717</v>
      </c>
    </row>
    <row r="18739" spans="1:2">
      <c r="A18739">
        <v>24028</v>
      </c>
      <c r="B18739" t="s">
        <v>29800</v>
      </c>
    </row>
    <row r="18740" spans="1:2">
      <c r="A18740">
        <v>24029</v>
      </c>
      <c r="B18740" t="s">
        <v>29801</v>
      </c>
    </row>
    <row r="18741" spans="1:2">
      <c r="A18741">
        <v>24030</v>
      </c>
      <c r="B18741">
        <v>2240</v>
      </c>
    </row>
    <row r="18742" spans="1:2">
      <c r="A18742">
        <v>24031</v>
      </c>
      <c r="B18742" t="s">
        <v>29802</v>
      </c>
    </row>
    <row r="18743" spans="1:2">
      <c r="A18743">
        <v>24032</v>
      </c>
      <c r="B18743" t="s">
        <v>29803</v>
      </c>
    </row>
    <row r="18744" spans="1:2">
      <c r="A18744">
        <v>24033</v>
      </c>
      <c r="B18744" t="s">
        <v>29804</v>
      </c>
    </row>
    <row r="18745" spans="1:2">
      <c r="A18745">
        <v>24034</v>
      </c>
      <c r="B18745" t="s">
        <v>29805</v>
      </c>
    </row>
    <row r="18746" spans="1:2">
      <c r="A18746">
        <v>24035</v>
      </c>
      <c r="B18746" t="s">
        <v>29806</v>
      </c>
    </row>
    <row r="18747" spans="1:2">
      <c r="A18747">
        <v>24036</v>
      </c>
      <c r="B18747" t="s">
        <v>29807</v>
      </c>
    </row>
    <row r="18748" spans="1:2">
      <c r="A18748">
        <v>24037</v>
      </c>
      <c r="B18748" t="s">
        <v>29808</v>
      </c>
    </row>
    <row r="18749" spans="1:2">
      <c r="A18749">
        <v>24038</v>
      </c>
      <c r="B18749" t="s">
        <v>29809</v>
      </c>
    </row>
    <row r="18750" spans="1:2">
      <c r="A18750">
        <v>24039</v>
      </c>
      <c r="B18750" t="s">
        <v>29810</v>
      </c>
    </row>
    <row r="18751" spans="1:2">
      <c r="A18751">
        <v>24040</v>
      </c>
      <c r="B18751" t="s">
        <v>29811</v>
      </c>
    </row>
    <row r="18752" spans="1:2">
      <c r="A18752">
        <v>24041</v>
      </c>
      <c r="B18752" t="s">
        <v>461</v>
      </c>
    </row>
    <row r="18753" spans="1:2">
      <c r="A18753">
        <v>24042</v>
      </c>
      <c r="B18753" t="s">
        <v>29812</v>
      </c>
    </row>
    <row r="18754" spans="1:2">
      <c r="A18754">
        <v>24043</v>
      </c>
      <c r="B18754" t="s">
        <v>29813</v>
      </c>
    </row>
    <row r="18755" spans="1:2">
      <c r="A18755">
        <v>24044</v>
      </c>
      <c r="B18755" t="s">
        <v>29814</v>
      </c>
    </row>
    <row r="18756" spans="1:2">
      <c r="A18756">
        <v>24045</v>
      </c>
      <c r="B18756">
        <v>406</v>
      </c>
    </row>
    <row r="18757" spans="1:2">
      <c r="A18757">
        <v>24046</v>
      </c>
      <c r="B18757" t="s">
        <v>29815</v>
      </c>
    </row>
    <row r="18758" spans="1:2">
      <c r="A18758">
        <v>24047</v>
      </c>
      <c r="B18758" t="s">
        <v>29816</v>
      </c>
    </row>
    <row r="18759" spans="1:2">
      <c r="A18759">
        <v>24048</v>
      </c>
      <c r="B18759" t="s">
        <v>29817</v>
      </c>
    </row>
    <row r="18760" spans="1:2">
      <c r="A18760">
        <v>24049</v>
      </c>
      <c r="B18760" t="s">
        <v>29818</v>
      </c>
    </row>
    <row r="18761" spans="1:2">
      <c r="A18761">
        <v>24050</v>
      </c>
      <c r="B18761" t="s">
        <v>29819</v>
      </c>
    </row>
    <row r="18762" spans="1:2">
      <c r="A18762">
        <v>24051</v>
      </c>
      <c r="B18762" t="s">
        <v>29820</v>
      </c>
    </row>
    <row r="18763" spans="1:2">
      <c r="A18763">
        <v>24052</v>
      </c>
      <c r="B18763" t="s">
        <v>29821</v>
      </c>
    </row>
    <row r="18764" spans="1:2">
      <c r="A18764">
        <v>24053</v>
      </c>
      <c r="B18764" t="s">
        <v>29822</v>
      </c>
    </row>
    <row r="18765" spans="1:2">
      <c r="A18765">
        <v>24054</v>
      </c>
      <c r="B18765">
        <v>1943</v>
      </c>
    </row>
    <row r="18766" spans="1:2">
      <c r="A18766">
        <v>24055</v>
      </c>
      <c r="B18766" t="s">
        <v>29823</v>
      </c>
    </row>
    <row r="18767" spans="1:2">
      <c r="A18767">
        <v>24056</v>
      </c>
      <c r="B18767" t="s">
        <v>29824</v>
      </c>
    </row>
    <row r="18768" spans="1:2">
      <c r="A18768">
        <v>24057</v>
      </c>
      <c r="B18768" t="s">
        <v>29825</v>
      </c>
    </row>
    <row r="18769" spans="1:3">
      <c r="A18769">
        <v>24058</v>
      </c>
      <c r="B18769" t="s">
        <v>29826</v>
      </c>
    </row>
    <row r="18770" spans="1:3">
      <c r="A18770">
        <v>24059</v>
      </c>
      <c r="B18770" t="s">
        <v>29827</v>
      </c>
    </row>
    <row r="18771" spans="1:3">
      <c r="A18771">
        <v>24060</v>
      </c>
      <c r="B18771" t="s">
        <v>29828</v>
      </c>
    </row>
    <row r="18772" spans="1:3">
      <c r="A18772">
        <v>24061</v>
      </c>
      <c r="B18772" t="s">
        <v>29829</v>
      </c>
    </row>
    <row r="18773" spans="1:3">
      <c r="A18773">
        <v>24062</v>
      </c>
      <c r="B18773" t="s">
        <v>29830</v>
      </c>
    </row>
    <row r="18774" spans="1:3">
      <c r="A18774">
        <v>24063</v>
      </c>
      <c r="B18774" t="s">
        <v>29831</v>
      </c>
    </row>
    <row r="18775" spans="1:3">
      <c r="A18775">
        <v>24064</v>
      </c>
      <c r="B18775">
        <v>518</v>
      </c>
    </row>
    <row r="18776" spans="1:3">
      <c r="A18776">
        <v>24065</v>
      </c>
      <c r="B18776" t="s">
        <v>29832</v>
      </c>
    </row>
    <row r="18777" spans="1:3">
      <c r="A18777">
        <v>24066</v>
      </c>
      <c r="B18777" t="s">
        <v>29833</v>
      </c>
    </row>
    <row r="18778" spans="1:3">
      <c r="A18778">
        <v>24067</v>
      </c>
      <c r="B18778" t="s">
        <v>29834</v>
      </c>
    </row>
    <row r="18779" spans="1:3">
      <c r="A18779">
        <v>24068</v>
      </c>
      <c r="B18779" t="s">
        <v>29835</v>
      </c>
    </row>
    <row r="18780" spans="1:3">
      <c r="A18780">
        <v>24069</v>
      </c>
      <c r="B18780" t="s">
        <v>29836</v>
      </c>
    </row>
    <row r="18781" spans="1:3">
      <c r="A18781">
        <v>24070</v>
      </c>
      <c r="B18781" t="s">
        <v>29837</v>
      </c>
    </row>
    <row r="18782" spans="1:3">
      <c r="A18782">
        <v>24071</v>
      </c>
      <c r="B18782" t="s">
        <v>29838</v>
      </c>
    </row>
    <row r="18783" spans="1:3">
      <c r="A18783">
        <v>24072</v>
      </c>
      <c r="B18783" t="s">
        <v>29839</v>
      </c>
    </row>
    <row r="18784" spans="1:3">
      <c r="A18784">
        <v>24073</v>
      </c>
      <c r="B18784" t="s">
        <v>2182</v>
      </c>
      <c r="C18784" t="s">
        <v>29840</v>
      </c>
    </row>
    <row r="18785" spans="1:2">
      <c r="A18785">
        <v>24074</v>
      </c>
      <c r="B18785">
        <v>1903</v>
      </c>
    </row>
    <row r="18786" spans="1:2">
      <c r="A18786">
        <v>24075</v>
      </c>
      <c r="B18786" t="s">
        <v>29841</v>
      </c>
    </row>
    <row r="18787" spans="1:2">
      <c r="A18787">
        <v>24076</v>
      </c>
      <c r="B18787" t="s">
        <v>29842</v>
      </c>
    </row>
    <row r="18788" spans="1:2">
      <c r="A18788">
        <v>24077</v>
      </c>
      <c r="B18788" t="s">
        <v>402</v>
      </c>
    </row>
    <row r="18789" spans="1:2">
      <c r="A18789">
        <v>24078</v>
      </c>
      <c r="B18789" t="s">
        <v>29843</v>
      </c>
    </row>
    <row r="18790" spans="1:2">
      <c r="A18790">
        <v>24079</v>
      </c>
      <c r="B18790" t="s">
        <v>29844</v>
      </c>
    </row>
    <row r="18791" spans="1:2">
      <c r="A18791">
        <v>24080</v>
      </c>
      <c r="B18791" t="s">
        <v>29845</v>
      </c>
    </row>
    <row r="18792" spans="1:2">
      <c r="A18792">
        <v>24081</v>
      </c>
      <c r="B18792" t="s">
        <v>29846</v>
      </c>
    </row>
    <row r="18793" spans="1:2">
      <c r="A18793">
        <v>24082</v>
      </c>
      <c r="B18793" t="s">
        <v>29847</v>
      </c>
    </row>
    <row r="18794" spans="1:2">
      <c r="A18794">
        <v>24083</v>
      </c>
      <c r="B18794" t="s">
        <v>29848</v>
      </c>
    </row>
    <row r="18795" spans="1:2">
      <c r="A18795">
        <v>24084</v>
      </c>
      <c r="B18795" t="s">
        <v>29849</v>
      </c>
    </row>
    <row r="18796" spans="1:2">
      <c r="A18796">
        <v>24085</v>
      </c>
      <c r="B18796" t="s">
        <v>29850</v>
      </c>
    </row>
    <row r="18797" spans="1:2">
      <c r="A18797">
        <v>24086</v>
      </c>
      <c r="B18797" t="s">
        <v>29851</v>
      </c>
    </row>
    <row r="18798" spans="1:2">
      <c r="A18798">
        <v>24087</v>
      </c>
      <c r="B18798" t="s">
        <v>29852</v>
      </c>
    </row>
    <row r="18799" spans="1:2">
      <c r="A18799">
        <v>24088</v>
      </c>
      <c r="B18799">
        <v>2040</v>
      </c>
    </row>
    <row r="18800" spans="1:2">
      <c r="A18800">
        <v>24089</v>
      </c>
      <c r="B18800" t="s">
        <v>29853</v>
      </c>
    </row>
    <row r="18801" spans="1:2">
      <c r="A18801">
        <v>24090</v>
      </c>
      <c r="B18801" t="s">
        <v>29854</v>
      </c>
    </row>
    <row r="18802" spans="1:2">
      <c r="A18802">
        <v>24091</v>
      </c>
      <c r="B18802" t="s">
        <v>29855</v>
      </c>
    </row>
    <row r="18803" spans="1:2">
      <c r="A18803">
        <v>24092</v>
      </c>
      <c r="B18803" t="s">
        <v>29856</v>
      </c>
    </row>
    <row r="18804" spans="1:2">
      <c r="A18804">
        <v>24093</v>
      </c>
      <c r="B18804" t="s">
        <v>29857</v>
      </c>
    </row>
    <row r="18805" spans="1:2">
      <c r="A18805">
        <v>24094</v>
      </c>
      <c r="B18805" t="s">
        <v>29858</v>
      </c>
    </row>
    <row r="18806" spans="1:2">
      <c r="A18806">
        <v>24095</v>
      </c>
      <c r="B18806" t="s">
        <v>29859</v>
      </c>
    </row>
    <row r="18807" spans="1:2">
      <c r="A18807">
        <v>24096</v>
      </c>
      <c r="B18807" t="s">
        <v>29860</v>
      </c>
    </row>
    <row r="18808" spans="1:2">
      <c r="A18808">
        <v>24097</v>
      </c>
      <c r="B18808" t="s">
        <v>29861</v>
      </c>
    </row>
    <row r="18809" spans="1:2">
      <c r="A18809">
        <v>24098</v>
      </c>
      <c r="B18809" t="s">
        <v>29862</v>
      </c>
    </row>
    <row r="18810" spans="1:2">
      <c r="A18810">
        <v>24099</v>
      </c>
      <c r="B18810" t="s">
        <v>29863</v>
      </c>
    </row>
    <row r="18811" spans="1:2">
      <c r="A18811">
        <v>24100</v>
      </c>
      <c r="B18811" t="s">
        <v>29864</v>
      </c>
    </row>
    <row r="18812" spans="1:2">
      <c r="A18812">
        <v>24101</v>
      </c>
      <c r="B18812" t="s">
        <v>29865</v>
      </c>
    </row>
    <row r="18813" spans="1:2">
      <c r="A18813">
        <v>24102</v>
      </c>
      <c r="B18813" t="s">
        <v>29866</v>
      </c>
    </row>
    <row r="18814" spans="1:2">
      <c r="A18814">
        <v>24103</v>
      </c>
      <c r="B18814" t="s">
        <v>29867</v>
      </c>
    </row>
    <row r="18815" spans="1:2">
      <c r="A18815">
        <v>24104</v>
      </c>
      <c r="B18815" t="s">
        <v>29868</v>
      </c>
    </row>
    <row r="18816" spans="1:2">
      <c r="A18816">
        <v>24105</v>
      </c>
      <c r="B18816" t="s">
        <v>29869</v>
      </c>
    </row>
    <row r="18817" spans="1:2">
      <c r="A18817">
        <v>24106</v>
      </c>
      <c r="B18817" t="s">
        <v>29870</v>
      </c>
    </row>
    <row r="18818" spans="1:2">
      <c r="A18818">
        <v>24107</v>
      </c>
      <c r="B18818" t="s">
        <v>29871</v>
      </c>
    </row>
    <row r="18819" spans="1:2">
      <c r="A18819">
        <v>24108</v>
      </c>
      <c r="B18819" t="s">
        <v>29872</v>
      </c>
    </row>
    <row r="18820" spans="1:2">
      <c r="A18820">
        <v>24109</v>
      </c>
      <c r="B18820" t="s">
        <v>29873</v>
      </c>
    </row>
    <row r="18821" spans="1:2">
      <c r="A18821">
        <v>24110</v>
      </c>
      <c r="B18821" t="s">
        <v>29874</v>
      </c>
    </row>
    <row r="18822" spans="1:2">
      <c r="A18822">
        <v>24111</v>
      </c>
      <c r="B18822" t="s">
        <v>29875</v>
      </c>
    </row>
    <row r="18823" spans="1:2">
      <c r="A18823">
        <v>24112</v>
      </c>
      <c r="B18823">
        <v>1333</v>
      </c>
    </row>
    <row r="18824" spans="1:2">
      <c r="A18824">
        <v>24113</v>
      </c>
      <c r="B18824" t="s">
        <v>29876</v>
      </c>
    </row>
    <row r="18825" spans="1:2">
      <c r="A18825">
        <v>24114</v>
      </c>
      <c r="B18825" t="s">
        <v>29877</v>
      </c>
    </row>
    <row r="18826" spans="1:2">
      <c r="A18826">
        <v>24115</v>
      </c>
      <c r="B18826" t="s">
        <v>29878</v>
      </c>
    </row>
    <row r="18827" spans="1:2">
      <c r="A18827">
        <v>24116</v>
      </c>
      <c r="B18827" t="s">
        <v>604</v>
      </c>
    </row>
    <row r="18828" spans="1:2">
      <c r="A18828">
        <v>24117</v>
      </c>
      <c r="B18828" t="s">
        <v>29879</v>
      </c>
    </row>
    <row r="18829" spans="1:2">
      <c r="A18829">
        <v>24118</v>
      </c>
      <c r="B18829" t="s">
        <v>29880</v>
      </c>
    </row>
    <row r="18830" spans="1:2">
      <c r="A18830">
        <v>24119</v>
      </c>
      <c r="B18830">
        <v>1834</v>
      </c>
    </row>
    <row r="18831" spans="1:2">
      <c r="A18831">
        <v>24120</v>
      </c>
      <c r="B18831" t="s">
        <v>29881</v>
      </c>
    </row>
    <row r="18832" spans="1:2">
      <c r="A18832">
        <v>24121</v>
      </c>
      <c r="B18832" t="s">
        <v>29882</v>
      </c>
    </row>
    <row r="18833" spans="1:2">
      <c r="A18833">
        <v>24122</v>
      </c>
      <c r="B18833" t="s">
        <v>29883</v>
      </c>
    </row>
    <row r="18834" spans="1:2">
      <c r="A18834">
        <v>24123</v>
      </c>
      <c r="B18834" t="s">
        <v>29884</v>
      </c>
    </row>
    <row r="18835" spans="1:2">
      <c r="A18835">
        <v>24124</v>
      </c>
      <c r="B18835">
        <v>8139</v>
      </c>
    </row>
    <row r="18836" spans="1:2">
      <c r="A18836">
        <v>24125</v>
      </c>
      <c r="B18836">
        <v>1921</v>
      </c>
    </row>
    <row r="18837" spans="1:2">
      <c r="A18837">
        <v>24126</v>
      </c>
      <c r="B18837" t="s">
        <v>29885</v>
      </c>
    </row>
    <row r="18838" spans="1:2">
      <c r="A18838">
        <v>24127</v>
      </c>
      <c r="B18838" t="s">
        <v>29886</v>
      </c>
    </row>
    <row r="18839" spans="1:2">
      <c r="A18839">
        <v>24128</v>
      </c>
      <c r="B18839" t="s">
        <v>29887</v>
      </c>
    </row>
    <row r="18840" spans="1:2">
      <c r="A18840">
        <v>24129</v>
      </c>
      <c r="B18840" t="s">
        <v>29888</v>
      </c>
    </row>
    <row r="18841" spans="1:2">
      <c r="A18841">
        <v>24130</v>
      </c>
      <c r="B18841" t="s">
        <v>29889</v>
      </c>
    </row>
    <row r="18842" spans="1:2">
      <c r="A18842">
        <v>24131</v>
      </c>
      <c r="B18842">
        <v>3901</v>
      </c>
    </row>
    <row r="18843" spans="1:2">
      <c r="A18843">
        <v>24132</v>
      </c>
      <c r="B18843" t="s">
        <v>29890</v>
      </c>
    </row>
    <row r="18844" spans="1:2">
      <c r="A18844">
        <v>24133</v>
      </c>
      <c r="B18844" t="s">
        <v>29891</v>
      </c>
    </row>
    <row r="18845" spans="1:2">
      <c r="A18845">
        <v>24134</v>
      </c>
      <c r="B18845" t="s">
        <v>29892</v>
      </c>
    </row>
    <row r="18846" spans="1:2">
      <c r="A18846">
        <v>24135</v>
      </c>
      <c r="B18846" t="s">
        <v>29893</v>
      </c>
    </row>
    <row r="18847" spans="1:2">
      <c r="A18847">
        <v>24136</v>
      </c>
      <c r="B18847" t="s">
        <v>29894</v>
      </c>
    </row>
    <row r="18848" spans="1:2">
      <c r="A18848">
        <v>24137</v>
      </c>
      <c r="B18848" t="s">
        <v>29895</v>
      </c>
    </row>
    <row r="18849" spans="1:2">
      <c r="A18849">
        <v>24138</v>
      </c>
      <c r="B18849" t="s">
        <v>29896</v>
      </c>
    </row>
    <row r="18850" spans="1:2">
      <c r="A18850">
        <v>24139</v>
      </c>
      <c r="B18850" t="s">
        <v>29897</v>
      </c>
    </row>
    <row r="18851" spans="1:2">
      <c r="A18851">
        <v>24140</v>
      </c>
      <c r="B18851" t="s">
        <v>29898</v>
      </c>
    </row>
    <row r="18852" spans="1:2">
      <c r="A18852">
        <v>24141</v>
      </c>
      <c r="B18852" t="s">
        <v>29899</v>
      </c>
    </row>
    <row r="18853" spans="1:2">
      <c r="A18853">
        <v>24142</v>
      </c>
      <c r="B18853">
        <v>104</v>
      </c>
    </row>
    <row r="18854" spans="1:2">
      <c r="A18854">
        <v>24143</v>
      </c>
      <c r="B18854" t="s">
        <v>29900</v>
      </c>
    </row>
    <row r="18855" spans="1:2">
      <c r="A18855">
        <v>24144</v>
      </c>
      <c r="B18855" t="s">
        <v>29901</v>
      </c>
    </row>
    <row r="18856" spans="1:2">
      <c r="A18856">
        <v>24145</v>
      </c>
      <c r="B18856" t="s">
        <v>29902</v>
      </c>
    </row>
    <row r="18857" spans="1:2">
      <c r="A18857">
        <v>24146</v>
      </c>
      <c r="B18857" t="s">
        <v>29903</v>
      </c>
    </row>
    <row r="18858" spans="1:2">
      <c r="A18858">
        <v>24147</v>
      </c>
      <c r="B18858" t="s">
        <v>29904</v>
      </c>
    </row>
    <row r="18859" spans="1:2">
      <c r="A18859">
        <v>24148</v>
      </c>
      <c r="B18859" t="s">
        <v>29905</v>
      </c>
    </row>
    <row r="18860" spans="1:2">
      <c r="A18860">
        <v>24149</v>
      </c>
      <c r="B18860" t="s">
        <v>29906</v>
      </c>
    </row>
    <row r="18861" spans="1:2">
      <c r="A18861">
        <v>24150</v>
      </c>
      <c r="B18861" t="s">
        <v>29907</v>
      </c>
    </row>
    <row r="18862" spans="1:2">
      <c r="A18862">
        <v>24151</v>
      </c>
      <c r="B18862">
        <v>350</v>
      </c>
    </row>
    <row r="18863" spans="1:2">
      <c r="A18863">
        <v>24152</v>
      </c>
      <c r="B18863" t="s">
        <v>29908</v>
      </c>
    </row>
    <row r="18864" spans="1:2">
      <c r="A18864">
        <v>24153</v>
      </c>
      <c r="B18864" t="s">
        <v>29909</v>
      </c>
    </row>
    <row r="18865" spans="1:2">
      <c r="A18865">
        <v>24154</v>
      </c>
      <c r="B18865" t="s">
        <v>29910</v>
      </c>
    </row>
    <row r="18866" spans="1:2">
      <c r="A18866">
        <v>24155</v>
      </c>
      <c r="B18866" t="s">
        <v>29911</v>
      </c>
    </row>
    <row r="18867" spans="1:2">
      <c r="A18867">
        <v>24156</v>
      </c>
      <c r="B18867" t="s">
        <v>29912</v>
      </c>
    </row>
    <row r="18868" spans="1:2">
      <c r="A18868">
        <v>24157</v>
      </c>
      <c r="B18868" t="s">
        <v>29913</v>
      </c>
    </row>
    <row r="18869" spans="1:2">
      <c r="A18869">
        <v>24158</v>
      </c>
      <c r="B18869" t="s">
        <v>595</v>
      </c>
    </row>
    <row r="18870" spans="1:2">
      <c r="A18870">
        <v>24159</v>
      </c>
      <c r="B18870">
        <v>2355</v>
      </c>
    </row>
    <row r="18871" spans="1:2">
      <c r="A18871">
        <v>24160</v>
      </c>
      <c r="B18871" t="s">
        <v>29914</v>
      </c>
    </row>
    <row r="18872" spans="1:2">
      <c r="A18872">
        <v>24161</v>
      </c>
      <c r="B18872" t="s">
        <v>29915</v>
      </c>
    </row>
    <row r="18873" spans="1:2">
      <c r="A18873">
        <v>24162</v>
      </c>
      <c r="B18873" t="s">
        <v>29916</v>
      </c>
    </row>
    <row r="18874" spans="1:2">
      <c r="A18874">
        <v>24163</v>
      </c>
      <c r="B18874">
        <v>611</v>
      </c>
    </row>
    <row r="18875" spans="1:2">
      <c r="A18875">
        <v>24164</v>
      </c>
      <c r="B18875" t="s">
        <v>29917</v>
      </c>
    </row>
    <row r="18876" spans="1:2">
      <c r="A18876">
        <v>24165</v>
      </c>
      <c r="B18876">
        <v>1736</v>
      </c>
    </row>
    <row r="18877" spans="1:2">
      <c r="A18877">
        <v>24166</v>
      </c>
      <c r="B18877" t="s">
        <v>29918</v>
      </c>
    </row>
    <row r="18878" spans="1:2">
      <c r="A18878">
        <v>24167</v>
      </c>
      <c r="B18878" t="s">
        <v>29919</v>
      </c>
    </row>
    <row r="18879" spans="1:2">
      <c r="A18879">
        <v>24168</v>
      </c>
      <c r="B18879">
        <v>2006</v>
      </c>
    </row>
    <row r="18880" spans="1:2">
      <c r="A18880">
        <v>24169</v>
      </c>
      <c r="B18880" t="s">
        <v>29920</v>
      </c>
    </row>
    <row r="18881" spans="1:2">
      <c r="A18881">
        <v>24170</v>
      </c>
      <c r="B18881" t="s">
        <v>29921</v>
      </c>
    </row>
    <row r="18882" spans="1:2">
      <c r="A18882">
        <v>24171</v>
      </c>
      <c r="B18882" t="s">
        <v>29922</v>
      </c>
    </row>
    <row r="18883" spans="1:2">
      <c r="A18883">
        <v>24172</v>
      </c>
      <c r="B18883" t="s">
        <v>29923</v>
      </c>
    </row>
    <row r="18884" spans="1:2">
      <c r="A18884">
        <v>24173</v>
      </c>
      <c r="B18884" t="s">
        <v>29924</v>
      </c>
    </row>
    <row r="18885" spans="1:2">
      <c r="A18885">
        <v>24174</v>
      </c>
      <c r="B18885">
        <v>5</v>
      </c>
    </row>
    <row r="18886" spans="1:2">
      <c r="A18886">
        <v>24175</v>
      </c>
      <c r="B18886" t="s">
        <v>29925</v>
      </c>
    </row>
    <row r="18887" spans="1:2">
      <c r="A18887">
        <v>24176</v>
      </c>
      <c r="B18887" t="s">
        <v>29926</v>
      </c>
    </row>
    <row r="18888" spans="1:2">
      <c r="A18888">
        <v>24177</v>
      </c>
      <c r="B18888" t="s">
        <v>29927</v>
      </c>
    </row>
    <row r="18889" spans="1:2">
      <c r="A18889">
        <v>24178</v>
      </c>
      <c r="B18889" t="s">
        <v>29928</v>
      </c>
    </row>
    <row r="18890" spans="1:2">
      <c r="A18890">
        <v>24179</v>
      </c>
      <c r="B18890" t="s">
        <v>29929</v>
      </c>
    </row>
    <row r="18891" spans="1:2">
      <c r="A18891">
        <v>24180</v>
      </c>
      <c r="B18891" t="s">
        <v>29930</v>
      </c>
    </row>
    <row r="18892" spans="1:2">
      <c r="A18892">
        <v>24181</v>
      </c>
      <c r="B18892" t="s">
        <v>29931</v>
      </c>
    </row>
    <row r="18893" spans="1:2">
      <c r="A18893">
        <v>24182</v>
      </c>
      <c r="B18893">
        <v>140971248</v>
      </c>
    </row>
    <row r="18894" spans="1:2">
      <c r="A18894">
        <v>24183</v>
      </c>
      <c r="B18894" t="s">
        <v>29932</v>
      </c>
    </row>
    <row r="18895" spans="1:2">
      <c r="A18895">
        <v>24184</v>
      </c>
      <c r="B18895" t="s">
        <v>29933</v>
      </c>
    </row>
    <row r="18896" spans="1:2">
      <c r="A18896">
        <v>24185</v>
      </c>
      <c r="B18896" t="s">
        <v>29934</v>
      </c>
    </row>
    <row r="18897" spans="1:2">
      <c r="A18897">
        <v>24186</v>
      </c>
      <c r="B18897" t="s">
        <v>29935</v>
      </c>
    </row>
    <row r="18898" spans="1:2">
      <c r="A18898">
        <v>24187</v>
      </c>
      <c r="B18898" t="s">
        <v>29936</v>
      </c>
    </row>
    <row r="18899" spans="1:2">
      <c r="A18899">
        <v>24188</v>
      </c>
      <c r="B18899" t="s">
        <v>29937</v>
      </c>
    </row>
    <row r="18900" spans="1:2">
      <c r="A18900">
        <v>24189</v>
      </c>
      <c r="B18900" t="s">
        <v>29938</v>
      </c>
    </row>
    <row r="18901" spans="1:2">
      <c r="A18901">
        <v>24190</v>
      </c>
      <c r="B18901" t="s">
        <v>29939</v>
      </c>
    </row>
    <row r="18902" spans="1:2">
      <c r="A18902">
        <v>24191</v>
      </c>
      <c r="B18902" t="s">
        <v>635</v>
      </c>
    </row>
    <row r="18903" spans="1:2">
      <c r="A18903">
        <v>24192</v>
      </c>
      <c r="B18903" t="s">
        <v>29940</v>
      </c>
    </row>
    <row r="18904" spans="1:2">
      <c r="A18904">
        <v>24193</v>
      </c>
      <c r="B18904" t="s">
        <v>29941</v>
      </c>
    </row>
    <row r="18905" spans="1:2">
      <c r="A18905">
        <v>24194</v>
      </c>
      <c r="B18905" t="s">
        <v>29942</v>
      </c>
    </row>
    <row r="18906" spans="1:2">
      <c r="A18906">
        <v>24195</v>
      </c>
      <c r="B18906" t="s">
        <v>29943</v>
      </c>
    </row>
    <row r="18907" spans="1:2">
      <c r="A18907">
        <v>24196</v>
      </c>
      <c r="B18907" t="s">
        <v>29944</v>
      </c>
    </row>
    <row r="18908" spans="1:2">
      <c r="A18908">
        <v>24197</v>
      </c>
      <c r="B18908" t="s">
        <v>29945</v>
      </c>
    </row>
    <row r="18909" spans="1:2">
      <c r="A18909">
        <v>24198</v>
      </c>
      <c r="B18909" t="s">
        <v>424</v>
      </c>
    </row>
    <row r="18910" spans="1:2">
      <c r="A18910">
        <v>24199</v>
      </c>
      <c r="B18910" t="s">
        <v>29946</v>
      </c>
    </row>
    <row r="18911" spans="1:2">
      <c r="A18911">
        <v>24200</v>
      </c>
      <c r="B18911" t="s">
        <v>29947</v>
      </c>
    </row>
    <row r="18912" spans="1:2">
      <c r="A18912">
        <v>24201</v>
      </c>
      <c r="B18912" t="s">
        <v>29948</v>
      </c>
    </row>
    <row r="18913" spans="1:2">
      <c r="A18913">
        <v>24202</v>
      </c>
      <c r="B18913">
        <v>1602</v>
      </c>
    </row>
    <row r="18914" spans="1:2">
      <c r="A18914">
        <v>24203</v>
      </c>
      <c r="B18914" t="s">
        <v>29949</v>
      </c>
    </row>
    <row r="18915" spans="1:2">
      <c r="A18915">
        <v>24204</v>
      </c>
      <c r="B18915" t="s">
        <v>29950</v>
      </c>
    </row>
    <row r="18916" spans="1:2">
      <c r="A18916">
        <v>24205</v>
      </c>
      <c r="B18916" t="s">
        <v>29951</v>
      </c>
    </row>
    <row r="18917" spans="1:2">
      <c r="A18917">
        <v>24206</v>
      </c>
      <c r="B18917" t="s">
        <v>29952</v>
      </c>
    </row>
    <row r="18918" spans="1:2">
      <c r="A18918">
        <v>24207</v>
      </c>
      <c r="B18918" t="s">
        <v>29953</v>
      </c>
    </row>
    <row r="18919" spans="1:2">
      <c r="A18919">
        <v>24208</v>
      </c>
      <c r="B18919" t="s">
        <v>29954</v>
      </c>
    </row>
    <row r="18920" spans="1:2">
      <c r="A18920">
        <v>24209</v>
      </c>
      <c r="B18920" t="s">
        <v>29955</v>
      </c>
    </row>
    <row r="18921" spans="1:2">
      <c r="A18921">
        <v>24210</v>
      </c>
      <c r="B18921" t="s">
        <v>29956</v>
      </c>
    </row>
    <row r="18922" spans="1:2">
      <c r="A18922">
        <v>24211</v>
      </c>
      <c r="B18922">
        <v>22</v>
      </c>
    </row>
    <row r="18923" spans="1:2">
      <c r="A18923">
        <v>24212</v>
      </c>
      <c r="B18923" t="s">
        <v>29957</v>
      </c>
    </row>
    <row r="18924" spans="1:2">
      <c r="A18924">
        <v>24213</v>
      </c>
      <c r="B18924" t="s">
        <v>29958</v>
      </c>
    </row>
    <row r="18925" spans="1:2">
      <c r="A18925">
        <v>24214</v>
      </c>
      <c r="B18925" t="s">
        <v>29959</v>
      </c>
    </row>
    <row r="18926" spans="1:2">
      <c r="A18926">
        <v>24215</v>
      </c>
      <c r="B18926" t="s">
        <v>29960</v>
      </c>
    </row>
    <row r="18927" spans="1:2">
      <c r="A18927">
        <v>24216</v>
      </c>
      <c r="B18927" t="s">
        <v>29961</v>
      </c>
    </row>
    <row r="18928" spans="1:2">
      <c r="A18928">
        <v>24217</v>
      </c>
      <c r="B18928" t="s">
        <v>29962</v>
      </c>
    </row>
    <row r="18929" spans="1:3">
      <c r="A18929">
        <v>24218</v>
      </c>
      <c r="B18929" t="s">
        <v>29963</v>
      </c>
    </row>
    <row r="18930" spans="1:3">
      <c r="A18930">
        <v>24219</v>
      </c>
      <c r="B18930" t="s">
        <v>1008</v>
      </c>
      <c r="C18930" t="s">
        <v>381</v>
      </c>
    </row>
    <row r="18931" spans="1:3">
      <c r="A18931">
        <v>24220</v>
      </c>
      <c r="B18931" t="s">
        <v>29964</v>
      </c>
    </row>
    <row r="18932" spans="1:3">
      <c r="A18932">
        <v>24221</v>
      </c>
      <c r="B18932" t="s">
        <v>29965</v>
      </c>
    </row>
    <row r="18933" spans="1:3">
      <c r="A18933">
        <v>24222</v>
      </c>
      <c r="B18933" t="s">
        <v>29966</v>
      </c>
    </row>
    <row r="18934" spans="1:3">
      <c r="A18934">
        <v>24223</v>
      </c>
      <c r="B18934" t="s">
        <v>29967</v>
      </c>
    </row>
    <row r="18935" spans="1:3">
      <c r="A18935">
        <v>24224</v>
      </c>
      <c r="B18935" t="s">
        <v>29968</v>
      </c>
    </row>
    <row r="18936" spans="1:3">
      <c r="A18936">
        <v>24225</v>
      </c>
      <c r="B18936" t="s">
        <v>29969</v>
      </c>
    </row>
    <row r="18937" spans="1:3">
      <c r="A18937">
        <v>24226</v>
      </c>
      <c r="B18937" t="s">
        <v>29970</v>
      </c>
    </row>
    <row r="18938" spans="1:3">
      <c r="A18938">
        <v>24227</v>
      </c>
      <c r="B18938" t="s">
        <v>29971</v>
      </c>
    </row>
    <row r="18939" spans="1:3">
      <c r="A18939">
        <v>24228</v>
      </c>
      <c r="B18939" t="s">
        <v>29972</v>
      </c>
    </row>
    <row r="18940" spans="1:3">
      <c r="A18940">
        <v>24229</v>
      </c>
      <c r="B18940" t="s">
        <v>29973</v>
      </c>
    </row>
    <row r="18941" spans="1:3">
      <c r="A18941">
        <v>24230</v>
      </c>
      <c r="B18941" t="s">
        <v>29974</v>
      </c>
    </row>
    <row r="18942" spans="1:3">
      <c r="A18942">
        <v>24231</v>
      </c>
      <c r="B18942" t="s">
        <v>29975</v>
      </c>
    </row>
    <row r="18943" spans="1:3">
      <c r="A18943">
        <v>24232</v>
      </c>
      <c r="B18943" t="s">
        <v>29976</v>
      </c>
    </row>
    <row r="18944" spans="1:3">
      <c r="A18944">
        <v>24233</v>
      </c>
      <c r="B18944" t="s">
        <v>29977</v>
      </c>
    </row>
    <row r="18945" spans="1:2">
      <c r="A18945">
        <v>24234</v>
      </c>
      <c r="B18945" t="s">
        <v>29978</v>
      </c>
    </row>
    <row r="18946" spans="1:2">
      <c r="A18946">
        <v>24235</v>
      </c>
      <c r="B18946" t="s">
        <v>29979</v>
      </c>
    </row>
    <row r="18947" spans="1:2">
      <c r="A18947">
        <v>24236</v>
      </c>
      <c r="B18947" t="s">
        <v>29980</v>
      </c>
    </row>
    <row r="18948" spans="1:2">
      <c r="A18948">
        <v>24237</v>
      </c>
      <c r="B18948" t="s">
        <v>29981</v>
      </c>
    </row>
    <row r="18949" spans="1:2">
      <c r="A18949">
        <v>24238</v>
      </c>
      <c r="B18949" t="s">
        <v>29982</v>
      </c>
    </row>
    <row r="18950" spans="1:2">
      <c r="A18950">
        <v>24239</v>
      </c>
      <c r="B18950" t="s">
        <v>29983</v>
      </c>
    </row>
    <row r="18951" spans="1:2">
      <c r="A18951">
        <v>24240</v>
      </c>
      <c r="B18951" t="s">
        <v>656</v>
      </c>
    </row>
    <row r="18952" spans="1:2">
      <c r="A18952">
        <v>24241</v>
      </c>
      <c r="B18952" t="s">
        <v>29984</v>
      </c>
    </row>
    <row r="18953" spans="1:2">
      <c r="A18953">
        <v>24242</v>
      </c>
      <c r="B18953" t="s">
        <v>29985</v>
      </c>
    </row>
    <row r="18954" spans="1:2">
      <c r="A18954">
        <v>24243</v>
      </c>
      <c r="B18954" t="s">
        <v>29986</v>
      </c>
    </row>
    <row r="18955" spans="1:2">
      <c r="A18955">
        <v>24244</v>
      </c>
      <c r="B18955" t="s">
        <v>29987</v>
      </c>
    </row>
    <row r="18956" spans="1:2">
      <c r="A18956">
        <v>24245</v>
      </c>
      <c r="B18956" t="s">
        <v>29988</v>
      </c>
    </row>
    <row r="18957" spans="1:2">
      <c r="A18957">
        <v>24246</v>
      </c>
      <c r="B18957" t="s">
        <v>29989</v>
      </c>
    </row>
    <row r="18958" spans="1:2">
      <c r="A18958">
        <v>24247</v>
      </c>
      <c r="B18958" t="s">
        <v>29990</v>
      </c>
    </row>
    <row r="18959" spans="1:2">
      <c r="A18959">
        <v>24248</v>
      </c>
      <c r="B18959" t="s">
        <v>29991</v>
      </c>
    </row>
    <row r="18960" spans="1:2">
      <c r="A18960">
        <v>24249</v>
      </c>
      <c r="B18960" t="s">
        <v>29992</v>
      </c>
    </row>
    <row r="18961" spans="1:2">
      <c r="A18961">
        <v>24250</v>
      </c>
      <c r="B18961" t="s">
        <v>29993</v>
      </c>
    </row>
    <row r="18962" spans="1:2">
      <c r="A18962">
        <v>24251</v>
      </c>
      <c r="B18962" t="s">
        <v>29994</v>
      </c>
    </row>
    <row r="18963" spans="1:2">
      <c r="A18963">
        <v>24252</v>
      </c>
      <c r="B18963" t="s">
        <v>29995</v>
      </c>
    </row>
    <row r="18964" spans="1:2">
      <c r="A18964">
        <v>24253</v>
      </c>
      <c r="B18964" t="s">
        <v>29996</v>
      </c>
    </row>
    <row r="18965" spans="1:2">
      <c r="A18965">
        <v>24254</v>
      </c>
      <c r="B18965" t="s">
        <v>29997</v>
      </c>
    </row>
    <row r="18966" spans="1:2">
      <c r="A18966">
        <v>24255</v>
      </c>
      <c r="B18966" t="s">
        <v>29998</v>
      </c>
    </row>
    <row r="18967" spans="1:2">
      <c r="A18967">
        <v>24256</v>
      </c>
      <c r="B18967" t="s">
        <v>29999</v>
      </c>
    </row>
    <row r="18968" spans="1:2">
      <c r="A18968">
        <v>24257</v>
      </c>
      <c r="B18968" t="s">
        <v>30000</v>
      </c>
    </row>
    <row r="18969" spans="1:2">
      <c r="A18969">
        <v>24258</v>
      </c>
      <c r="B18969" t="s">
        <v>30001</v>
      </c>
    </row>
    <row r="18970" spans="1:2">
      <c r="A18970">
        <v>24259</v>
      </c>
      <c r="B18970" t="s">
        <v>30002</v>
      </c>
    </row>
    <row r="18971" spans="1:2">
      <c r="A18971">
        <v>24260</v>
      </c>
      <c r="B18971" t="s">
        <v>30003</v>
      </c>
    </row>
    <row r="18972" spans="1:2">
      <c r="A18972">
        <v>24261</v>
      </c>
      <c r="B18972" t="s">
        <v>30004</v>
      </c>
    </row>
    <row r="18973" spans="1:2">
      <c r="A18973">
        <v>24262</v>
      </c>
      <c r="B18973" t="s">
        <v>30005</v>
      </c>
    </row>
    <row r="18974" spans="1:2">
      <c r="A18974">
        <v>24263</v>
      </c>
      <c r="B18974">
        <v>1152</v>
      </c>
    </row>
    <row r="18975" spans="1:2">
      <c r="A18975">
        <v>24264</v>
      </c>
      <c r="B18975" t="s">
        <v>723</v>
      </c>
    </row>
    <row r="18976" spans="1:2">
      <c r="A18976">
        <v>24265</v>
      </c>
      <c r="B18976" t="s">
        <v>30006</v>
      </c>
    </row>
    <row r="18977" spans="1:2">
      <c r="A18977">
        <v>24266</v>
      </c>
      <c r="B18977" t="s">
        <v>30007</v>
      </c>
    </row>
    <row r="18978" spans="1:2">
      <c r="A18978">
        <v>24267</v>
      </c>
      <c r="B18978" t="s">
        <v>30008</v>
      </c>
    </row>
    <row r="18979" spans="1:2">
      <c r="A18979">
        <v>24268</v>
      </c>
      <c r="B18979" t="s">
        <v>30009</v>
      </c>
    </row>
    <row r="18980" spans="1:2">
      <c r="A18980">
        <v>24269</v>
      </c>
      <c r="B18980" t="s">
        <v>30010</v>
      </c>
    </row>
    <row r="18981" spans="1:2">
      <c r="A18981">
        <v>24270</v>
      </c>
      <c r="B18981" t="s">
        <v>30011</v>
      </c>
    </row>
    <row r="18982" spans="1:2">
      <c r="A18982">
        <v>24271</v>
      </c>
      <c r="B18982" t="s">
        <v>30012</v>
      </c>
    </row>
    <row r="18983" spans="1:2">
      <c r="A18983">
        <v>24272</v>
      </c>
      <c r="B18983" t="s">
        <v>30013</v>
      </c>
    </row>
    <row r="18984" spans="1:2">
      <c r="A18984">
        <v>24273</v>
      </c>
      <c r="B18984" t="s">
        <v>30014</v>
      </c>
    </row>
    <row r="18985" spans="1:2">
      <c r="A18985">
        <v>24274</v>
      </c>
      <c r="B18985" t="s">
        <v>30015</v>
      </c>
    </row>
    <row r="18986" spans="1:2">
      <c r="A18986">
        <v>24275</v>
      </c>
      <c r="B18986" t="s">
        <v>30016</v>
      </c>
    </row>
    <row r="18987" spans="1:2">
      <c r="A18987">
        <v>24276</v>
      </c>
      <c r="B18987" t="s">
        <v>30017</v>
      </c>
    </row>
    <row r="18988" spans="1:2">
      <c r="A18988">
        <v>24277</v>
      </c>
      <c r="B18988" t="s">
        <v>30018</v>
      </c>
    </row>
    <row r="18989" spans="1:2">
      <c r="A18989">
        <v>24278</v>
      </c>
      <c r="B18989" t="s">
        <v>30019</v>
      </c>
    </row>
    <row r="18990" spans="1:2">
      <c r="A18990">
        <v>24279</v>
      </c>
      <c r="B18990" t="s">
        <v>30020</v>
      </c>
    </row>
    <row r="18991" spans="1:2">
      <c r="A18991">
        <v>24280</v>
      </c>
      <c r="B18991" t="s">
        <v>30021</v>
      </c>
    </row>
    <row r="18992" spans="1:2">
      <c r="A18992">
        <v>24281</v>
      </c>
      <c r="B18992" t="s">
        <v>30022</v>
      </c>
    </row>
    <row r="18993" spans="1:2">
      <c r="A18993">
        <v>24282</v>
      </c>
      <c r="B18993" t="s">
        <v>30023</v>
      </c>
    </row>
    <row r="18994" spans="1:2">
      <c r="A18994">
        <v>24283</v>
      </c>
      <c r="B18994" t="s">
        <v>30024</v>
      </c>
    </row>
    <row r="18995" spans="1:2">
      <c r="A18995">
        <v>24284</v>
      </c>
      <c r="B18995" t="s">
        <v>30025</v>
      </c>
    </row>
    <row r="18996" spans="1:2">
      <c r="A18996">
        <v>24285</v>
      </c>
      <c r="B18996" s="2">
        <v>41753</v>
      </c>
    </row>
    <row r="18997" spans="1:2">
      <c r="A18997">
        <v>24286</v>
      </c>
      <c r="B18997" t="s">
        <v>30026</v>
      </c>
    </row>
    <row r="18998" spans="1:2">
      <c r="A18998">
        <v>24287</v>
      </c>
      <c r="B18998" t="s">
        <v>30027</v>
      </c>
    </row>
    <row r="18999" spans="1:2">
      <c r="A18999">
        <v>24288</v>
      </c>
      <c r="B18999" t="s">
        <v>30028</v>
      </c>
    </row>
    <row r="19000" spans="1:2">
      <c r="A19000">
        <v>24289</v>
      </c>
      <c r="B19000" t="s">
        <v>30029</v>
      </c>
    </row>
    <row r="19001" spans="1:2">
      <c r="A19001">
        <v>24290</v>
      </c>
      <c r="B19001" t="s">
        <v>30030</v>
      </c>
    </row>
    <row r="19002" spans="1:2">
      <c r="A19002">
        <v>24291</v>
      </c>
      <c r="B19002" t="s">
        <v>30031</v>
      </c>
    </row>
    <row r="19003" spans="1:2">
      <c r="A19003">
        <v>24292</v>
      </c>
      <c r="B19003" t="s">
        <v>1955</v>
      </c>
    </row>
    <row r="19004" spans="1:2">
      <c r="A19004">
        <v>24293</v>
      </c>
      <c r="B19004" t="s">
        <v>30032</v>
      </c>
    </row>
    <row r="19005" spans="1:2">
      <c r="A19005">
        <v>24294</v>
      </c>
      <c r="B19005" t="s">
        <v>30033</v>
      </c>
    </row>
    <row r="19006" spans="1:2">
      <c r="A19006">
        <v>24295</v>
      </c>
      <c r="B19006" t="s">
        <v>30034</v>
      </c>
    </row>
    <row r="19007" spans="1:2">
      <c r="A19007">
        <v>24296</v>
      </c>
      <c r="B19007" t="s">
        <v>30035</v>
      </c>
    </row>
    <row r="19008" spans="1:2">
      <c r="A19008">
        <v>24297</v>
      </c>
      <c r="B19008" t="s">
        <v>30036</v>
      </c>
    </row>
    <row r="19009" spans="1:2">
      <c r="A19009">
        <v>24298</v>
      </c>
      <c r="B19009" t="s">
        <v>30037</v>
      </c>
    </row>
    <row r="19010" spans="1:2">
      <c r="A19010">
        <v>24299</v>
      </c>
      <c r="B19010">
        <v>708</v>
      </c>
    </row>
    <row r="19011" spans="1:2">
      <c r="A19011">
        <v>24300</v>
      </c>
      <c r="B19011">
        <v>1909</v>
      </c>
    </row>
    <row r="19012" spans="1:2">
      <c r="A19012">
        <v>24301</v>
      </c>
      <c r="B19012" t="s">
        <v>30038</v>
      </c>
    </row>
    <row r="19013" spans="1:2">
      <c r="A19013">
        <v>24302</v>
      </c>
      <c r="B19013" t="s">
        <v>30039</v>
      </c>
    </row>
    <row r="19014" spans="1:2">
      <c r="A19014">
        <v>24303</v>
      </c>
      <c r="B19014" t="s">
        <v>30040</v>
      </c>
    </row>
    <row r="19015" spans="1:2">
      <c r="A19015">
        <v>24304</v>
      </c>
      <c r="B19015" t="s">
        <v>30041</v>
      </c>
    </row>
    <row r="19016" spans="1:2">
      <c r="A19016">
        <v>24305</v>
      </c>
      <c r="B19016" t="s">
        <v>30042</v>
      </c>
    </row>
    <row r="19017" spans="1:2">
      <c r="A19017">
        <v>24306</v>
      </c>
      <c r="B19017" t="s">
        <v>30043</v>
      </c>
    </row>
    <row r="19018" spans="1:2">
      <c r="A19018">
        <v>24307</v>
      </c>
      <c r="B19018" t="s">
        <v>30044</v>
      </c>
    </row>
    <row r="19019" spans="1:2">
      <c r="A19019">
        <v>24308</v>
      </c>
      <c r="B19019" t="s">
        <v>30045</v>
      </c>
    </row>
    <row r="19020" spans="1:2">
      <c r="A19020">
        <v>24309</v>
      </c>
      <c r="B19020" t="s">
        <v>30046</v>
      </c>
    </row>
    <row r="19021" spans="1:2">
      <c r="A19021">
        <v>24310</v>
      </c>
      <c r="B19021" t="s">
        <v>30047</v>
      </c>
    </row>
    <row r="19022" spans="1:2">
      <c r="A19022">
        <v>24311</v>
      </c>
      <c r="B19022" t="s">
        <v>30048</v>
      </c>
    </row>
    <row r="19023" spans="1:2">
      <c r="A19023">
        <v>24312</v>
      </c>
      <c r="B19023" t="s">
        <v>30049</v>
      </c>
    </row>
    <row r="19024" spans="1:2">
      <c r="A19024">
        <v>24313</v>
      </c>
      <c r="B19024" t="s">
        <v>30050</v>
      </c>
    </row>
    <row r="19025" spans="1:2">
      <c r="A19025">
        <v>24314</v>
      </c>
      <c r="B19025" t="s">
        <v>30051</v>
      </c>
    </row>
    <row r="19026" spans="1:2">
      <c r="A19026">
        <v>24315</v>
      </c>
      <c r="B19026" t="s">
        <v>30052</v>
      </c>
    </row>
    <row r="19027" spans="1:2">
      <c r="A19027">
        <v>24316</v>
      </c>
      <c r="B19027" t="s">
        <v>30053</v>
      </c>
    </row>
    <row r="19028" spans="1:2">
      <c r="A19028">
        <v>24317</v>
      </c>
      <c r="B19028" t="s">
        <v>30054</v>
      </c>
    </row>
    <row r="19029" spans="1:2">
      <c r="A19029">
        <v>24318</v>
      </c>
      <c r="B19029" t="s">
        <v>30055</v>
      </c>
    </row>
    <row r="19030" spans="1:2">
      <c r="A19030">
        <v>24319</v>
      </c>
      <c r="B19030">
        <v>1720</v>
      </c>
    </row>
    <row r="19031" spans="1:2">
      <c r="A19031">
        <v>24320</v>
      </c>
      <c r="B19031" t="s">
        <v>30056</v>
      </c>
    </row>
    <row r="19032" spans="1:2">
      <c r="A19032">
        <v>24321</v>
      </c>
      <c r="B19032" t="s">
        <v>30057</v>
      </c>
    </row>
    <row r="19033" spans="1:2">
      <c r="A19033">
        <v>24322</v>
      </c>
      <c r="B19033" t="s">
        <v>30058</v>
      </c>
    </row>
    <row r="19034" spans="1:2">
      <c r="A19034">
        <v>24323</v>
      </c>
      <c r="B19034" t="s">
        <v>30059</v>
      </c>
    </row>
    <row r="19035" spans="1:2">
      <c r="A19035">
        <v>24324</v>
      </c>
      <c r="B19035" t="s">
        <v>30060</v>
      </c>
    </row>
    <row r="19036" spans="1:2">
      <c r="A19036">
        <v>24325</v>
      </c>
      <c r="B19036" t="s">
        <v>30061</v>
      </c>
    </row>
    <row r="19037" spans="1:2">
      <c r="A19037">
        <v>24326</v>
      </c>
      <c r="B19037" t="s">
        <v>30062</v>
      </c>
    </row>
    <row r="19038" spans="1:2">
      <c r="A19038">
        <v>24327</v>
      </c>
      <c r="B19038" s="2">
        <v>41740</v>
      </c>
    </row>
    <row r="19039" spans="1:2">
      <c r="A19039">
        <v>24328</v>
      </c>
      <c r="B19039" t="s">
        <v>30063</v>
      </c>
    </row>
    <row r="19040" spans="1:2">
      <c r="A19040">
        <v>24329</v>
      </c>
      <c r="B19040" t="s">
        <v>30064</v>
      </c>
    </row>
    <row r="19041" spans="1:2">
      <c r="A19041">
        <v>24330</v>
      </c>
      <c r="B19041" t="s">
        <v>30065</v>
      </c>
    </row>
    <row r="19042" spans="1:2">
      <c r="A19042">
        <v>24331</v>
      </c>
      <c r="B19042" t="s">
        <v>30066</v>
      </c>
    </row>
    <row r="19043" spans="1:2">
      <c r="A19043">
        <v>24332</v>
      </c>
      <c r="B19043" t="s">
        <v>30067</v>
      </c>
    </row>
    <row r="19044" spans="1:2">
      <c r="A19044">
        <v>24333</v>
      </c>
      <c r="B19044" t="s">
        <v>30068</v>
      </c>
    </row>
    <row r="19045" spans="1:2">
      <c r="A19045">
        <v>24334</v>
      </c>
      <c r="B19045" t="s">
        <v>30069</v>
      </c>
    </row>
    <row r="19046" spans="1:2">
      <c r="A19046">
        <v>24335</v>
      </c>
      <c r="B19046" t="s">
        <v>30070</v>
      </c>
    </row>
    <row r="19047" spans="1:2">
      <c r="A19047">
        <v>24336</v>
      </c>
      <c r="B19047" t="s">
        <v>30071</v>
      </c>
    </row>
    <row r="19048" spans="1:2">
      <c r="A19048">
        <v>24337</v>
      </c>
      <c r="B19048" t="s">
        <v>30072</v>
      </c>
    </row>
    <row r="19049" spans="1:2">
      <c r="A19049">
        <v>24338</v>
      </c>
      <c r="B19049" t="s">
        <v>849</v>
      </c>
    </row>
    <row r="19050" spans="1:2">
      <c r="A19050">
        <v>24339</v>
      </c>
      <c r="B19050" t="s">
        <v>30073</v>
      </c>
    </row>
    <row r="19051" spans="1:2">
      <c r="A19051">
        <v>24340</v>
      </c>
      <c r="B19051" t="s">
        <v>30074</v>
      </c>
    </row>
    <row r="19052" spans="1:2">
      <c r="A19052">
        <v>24341</v>
      </c>
      <c r="B19052" t="s">
        <v>30075</v>
      </c>
    </row>
    <row r="19053" spans="1:2">
      <c r="A19053">
        <v>24342</v>
      </c>
      <c r="B19053" t="s">
        <v>30076</v>
      </c>
    </row>
    <row r="19054" spans="1:2">
      <c r="A19054">
        <v>24343</v>
      </c>
      <c r="B19054" t="s">
        <v>30077</v>
      </c>
    </row>
    <row r="19055" spans="1:2">
      <c r="A19055">
        <v>24344</v>
      </c>
      <c r="B19055" t="s">
        <v>2044</v>
      </c>
    </row>
    <row r="19056" spans="1:2">
      <c r="A19056">
        <v>24345</v>
      </c>
      <c r="B19056" t="s">
        <v>30078</v>
      </c>
    </row>
    <row r="19057" spans="1:2">
      <c r="A19057">
        <v>24346</v>
      </c>
      <c r="B19057" t="s">
        <v>30079</v>
      </c>
    </row>
    <row r="19058" spans="1:2">
      <c r="A19058">
        <v>24347</v>
      </c>
      <c r="B19058" t="s">
        <v>30080</v>
      </c>
    </row>
    <row r="19059" spans="1:2">
      <c r="A19059">
        <v>24348</v>
      </c>
      <c r="B19059" t="s">
        <v>30081</v>
      </c>
    </row>
    <row r="19060" spans="1:2">
      <c r="A19060">
        <v>24349</v>
      </c>
      <c r="B19060" t="s">
        <v>30082</v>
      </c>
    </row>
    <row r="19061" spans="1:2">
      <c r="A19061">
        <v>24350</v>
      </c>
      <c r="B19061" t="s">
        <v>30083</v>
      </c>
    </row>
    <row r="19062" spans="1:2">
      <c r="A19062">
        <v>24351</v>
      </c>
      <c r="B19062" t="s">
        <v>30084</v>
      </c>
    </row>
    <row r="19063" spans="1:2">
      <c r="A19063">
        <v>24352</v>
      </c>
      <c r="B19063" t="s">
        <v>737</v>
      </c>
    </row>
    <row r="19064" spans="1:2">
      <c r="A19064">
        <v>24353</v>
      </c>
      <c r="B19064" t="s">
        <v>30085</v>
      </c>
    </row>
    <row r="19065" spans="1:2">
      <c r="A19065">
        <v>24354</v>
      </c>
      <c r="B19065" t="s">
        <v>30086</v>
      </c>
    </row>
    <row r="19066" spans="1:2">
      <c r="A19066">
        <v>24355</v>
      </c>
      <c r="B19066" t="s">
        <v>30087</v>
      </c>
    </row>
    <row r="19067" spans="1:2">
      <c r="A19067">
        <v>24356</v>
      </c>
      <c r="B19067" t="s">
        <v>30088</v>
      </c>
    </row>
    <row r="19068" spans="1:2">
      <c r="A19068">
        <v>24357</v>
      </c>
      <c r="B19068" t="s">
        <v>30089</v>
      </c>
    </row>
    <row r="19069" spans="1:2">
      <c r="A19069">
        <v>24358</v>
      </c>
      <c r="B19069" t="s">
        <v>30090</v>
      </c>
    </row>
    <row r="19070" spans="1:2">
      <c r="A19070">
        <v>24359</v>
      </c>
      <c r="B19070" t="s">
        <v>30091</v>
      </c>
    </row>
    <row r="19071" spans="1:2">
      <c r="A19071">
        <v>24360</v>
      </c>
      <c r="B19071" t="s">
        <v>30092</v>
      </c>
    </row>
    <row r="19072" spans="1:2">
      <c r="A19072">
        <v>24361</v>
      </c>
      <c r="B19072" t="s">
        <v>30093</v>
      </c>
    </row>
    <row r="19073" spans="1:2">
      <c r="A19073">
        <v>24362</v>
      </c>
      <c r="B19073" t="s">
        <v>30094</v>
      </c>
    </row>
    <row r="19074" spans="1:2">
      <c r="A19074">
        <v>24363</v>
      </c>
      <c r="B19074" t="s">
        <v>30095</v>
      </c>
    </row>
    <row r="19075" spans="1:2">
      <c r="A19075">
        <v>24364</v>
      </c>
      <c r="B19075" t="s">
        <v>30096</v>
      </c>
    </row>
    <row r="19076" spans="1:2">
      <c r="A19076">
        <v>24365</v>
      </c>
      <c r="B19076" t="s">
        <v>30097</v>
      </c>
    </row>
    <row r="19077" spans="1:2">
      <c r="A19077">
        <v>24366</v>
      </c>
      <c r="B19077" t="s">
        <v>30098</v>
      </c>
    </row>
    <row r="19078" spans="1:2">
      <c r="A19078">
        <v>24367</v>
      </c>
      <c r="B19078" t="s">
        <v>30099</v>
      </c>
    </row>
    <row r="19079" spans="1:2">
      <c r="A19079">
        <v>24368</v>
      </c>
      <c r="B19079" t="s">
        <v>30100</v>
      </c>
    </row>
    <row r="19080" spans="1:2">
      <c r="A19080">
        <v>24369</v>
      </c>
      <c r="B19080" t="s">
        <v>30101</v>
      </c>
    </row>
    <row r="19081" spans="1:2">
      <c r="A19081">
        <v>24370</v>
      </c>
      <c r="B19081">
        <v>1840</v>
      </c>
    </row>
    <row r="19082" spans="1:2">
      <c r="A19082">
        <v>24371</v>
      </c>
      <c r="B19082">
        <v>1154</v>
      </c>
    </row>
    <row r="19083" spans="1:2">
      <c r="A19083">
        <v>24372</v>
      </c>
      <c r="B19083">
        <v>1330</v>
      </c>
    </row>
    <row r="19084" spans="1:2">
      <c r="A19084">
        <v>24373</v>
      </c>
      <c r="B19084" t="s">
        <v>30102</v>
      </c>
    </row>
    <row r="19085" spans="1:2">
      <c r="A19085">
        <v>24374</v>
      </c>
      <c r="B19085" t="s">
        <v>30103</v>
      </c>
    </row>
    <row r="19086" spans="1:2">
      <c r="A19086">
        <v>24375</v>
      </c>
      <c r="B19086" t="s">
        <v>30104</v>
      </c>
    </row>
    <row r="19087" spans="1:2">
      <c r="A19087">
        <v>24376</v>
      </c>
      <c r="B19087" t="s">
        <v>30105</v>
      </c>
    </row>
    <row r="19088" spans="1:2">
      <c r="A19088">
        <v>24377</v>
      </c>
      <c r="B19088" t="s">
        <v>30106</v>
      </c>
    </row>
    <row r="19089" spans="1:2">
      <c r="A19089">
        <v>24378</v>
      </c>
      <c r="B19089" t="s">
        <v>30107</v>
      </c>
    </row>
    <row r="19090" spans="1:2">
      <c r="A19090">
        <v>24379</v>
      </c>
      <c r="B19090" t="s">
        <v>30108</v>
      </c>
    </row>
    <row r="19091" spans="1:2">
      <c r="A19091">
        <v>24380</v>
      </c>
      <c r="B19091" t="s">
        <v>867</v>
      </c>
    </row>
    <row r="19092" spans="1:2">
      <c r="A19092">
        <v>24381</v>
      </c>
      <c r="B19092">
        <v>8224</v>
      </c>
    </row>
    <row r="19093" spans="1:2">
      <c r="A19093">
        <v>24382</v>
      </c>
      <c r="B19093" t="s">
        <v>30109</v>
      </c>
    </row>
    <row r="19094" spans="1:2">
      <c r="A19094">
        <v>24383</v>
      </c>
      <c r="B19094">
        <v>8720</v>
      </c>
    </row>
    <row r="19095" spans="1:2">
      <c r="A19095">
        <v>24384</v>
      </c>
      <c r="B19095" t="s">
        <v>30110</v>
      </c>
    </row>
    <row r="19096" spans="1:2">
      <c r="A19096">
        <v>24385</v>
      </c>
      <c r="B19096" t="s">
        <v>30111</v>
      </c>
    </row>
    <row r="19097" spans="1:2">
      <c r="A19097">
        <v>24386</v>
      </c>
      <c r="B19097" t="s">
        <v>30112</v>
      </c>
    </row>
    <row r="19098" spans="1:2">
      <c r="A19098">
        <v>24387</v>
      </c>
      <c r="B19098" t="s">
        <v>30113</v>
      </c>
    </row>
    <row r="19099" spans="1:2">
      <c r="A19099">
        <v>24388</v>
      </c>
      <c r="B19099" t="s">
        <v>30114</v>
      </c>
    </row>
    <row r="19100" spans="1:2">
      <c r="A19100">
        <v>24389</v>
      </c>
      <c r="B19100" t="s">
        <v>30115</v>
      </c>
    </row>
    <row r="19101" spans="1:2">
      <c r="A19101">
        <v>24390</v>
      </c>
      <c r="B19101" t="s">
        <v>30116</v>
      </c>
    </row>
    <row r="19102" spans="1:2">
      <c r="A19102">
        <v>24391</v>
      </c>
      <c r="B19102" t="s">
        <v>30117</v>
      </c>
    </row>
    <row r="19103" spans="1:2">
      <c r="A19103">
        <v>24392</v>
      </c>
      <c r="B19103" t="s">
        <v>30118</v>
      </c>
    </row>
    <row r="19104" spans="1:2">
      <c r="A19104">
        <v>24393</v>
      </c>
      <c r="B19104" t="s">
        <v>30119</v>
      </c>
    </row>
    <row r="19105" spans="1:2">
      <c r="A19105">
        <v>24394</v>
      </c>
      <c r="B19105">
        <v>4072014</v>
      </c>
    </row>
    <row r="19106" spans="1:2">
      <c r="A19106">
        <v>24395</v>
      </c>
      <c r="B19106" t="s">
        <v>30120</v>
      </c>
    </row>
    <row r="19107" spans="1:2">
      <c r="A19107">
        <v>24396</v>
      </c>
      <c r="B19107">
        <v>32</v>
      </c>
    </row>
    <row r="19108" spans="1:2">
      <c r="A19108">
        <v>24397</v>
      </c>
      <c r="B19108" t="s">
        <v>30121</v>
      </c>
    </row>
    <row r="19109" spans="1:2">
      <c r="A19109">
        <v>24398</v>
      </c>
      <c r="B19109">
        <v>916</v>
      </c>
    </row>
    <row r="19110" spans="1:2">
      <c r="A19110">
        <v>24399</v>
      </c>
      <c r="B19110" t="s">
        <v>30122</v>
      </c>
    </row>
    <row r="19111" spans="1:2">
      <c r="A19111">
        <v>24400</v>
      </c>
      <c r="B19111" t="s">
        <v>30123</v>
      </c>
    </row>
    <row r="19112" spans="1:2">
      <c r="A19112">
        <v>24401</v>
      </c>
      <c r="B19112" t="s">
        <v>30124</v>
      </c>
    </row>
    <row r="19113" spans="1:2">
      <c r="A19113">
        <v>24402</v>
      </c>
      <c r="B19113" t="s">
        <v>30125</v>
      </c>
    </row>
    <row r="19114" spans="1:2">
      <c r="A19114">
        <v>24403</v>
      </c>
      <c r="B19114" t="s">
        <v>30126</v>
      </c>
    </row>
    <row r="19115" spans="1:2">
      <c r="A19115">
        <v>24404</v>
      </c>
      <c r="B19115" t="s">
        <v>775</v>
      </c>
    </row>
    <row r="19116" spans="1:2">
      <c r="A19116">
        <v>24405</v>
      </c>
      <c r="B19116" t="s">
        <v>30127</v>
      </c>
    </row>
    <row r="19117" spans="1:2">
      <c r="A19117">
        <v>24406</v>
      </c>
      <c r="B19117" t="s">
        <v>30128</v>
      </c>
    </row>
    <row r="19118" spans="1:2">
      <c r="A19118">
        <v>24407</v>
      </c>
      <c r="B19118" t="s">
        <v>30129</v>
      </c>
    </row>
    <row r="19119" spans="1:2">
      <c r="A19119">
        <v>24408</v>
      </c>
      <c r="B19119" t="s">
        <v>30130</v>
      </c>
    </row>
    <row r="19120" spans="1:2">
      <c r="A19120">
        <v>24409</v>
      </c>
      <c r="B19120" t="s">
        <v>30131</v>
      </c>
    </row>
    <row r="19121" spans="1:2">
      <c r="A19121">
        <v>24410</v>
      </c>
      <c r="B19121" t="s">
        <v>30132</v>
      </c>
    </row>
    <row r="19122" spans="1:2">
      <c r="A19122">
        <v>24411</v>
      </c>
      <c r="B19122" t="s">
        <v>30133</v>
      </c>
    </row>
    <row r="19123" spans="1:2">
      <c r="A19123">
        <v>24412</v>
      </c>
      <c r="B19123" t="s">
        <v>30134</v>
      </c>
    </row>
    <row r="19124" spans="1:2">
      <c r="A19124">
        <v>24413</v>
      </c>
      <c r="B19124" t="s">
        <v>30135</v>
      </c>
    </row>
    <row r="19125" spans="1:2">
      <c r="A19125">
        <v>24414</v>
      </c>
      <c r="B19125" t="s">
        <v>30136</v>
      </c>
    </row>
    <row r="19126" spans="1:2">
      <c r="A19126">
        <v>24415</v>
      </c>
      <c r="B19126" t="s">
        <v>30137</v>
      </c>
    </row>
    <row r="19127" spans="1:2">
      <c r="A19127">
        <v>24416</v>
      </c>
      <c r="B19127" t="s">
        <v>30138</v>
      </c>
    </row>
    <row r="19128" spans="1:2">
      <c r="A19128">
        <v>24417</v>
      </c>
      <c r="B19128" t="s">
        <v>30139</v>
      </c>
    </row>
    <row r="19129" spans="1:2">
      <c r="A19129">
        <v>24418</v>
      </c>
      <c r="B19129" t="s">
        <v>30140</v>
      </c>
    </row>
    <row r="19130" spans="1:2">
      <c r="A19130">
        <v>24419</v>
      </c>
      <c r="B19130" t="s">
        <v>30141</v>
      </c>
    </row>
    <row r="19131" spans="1:2">
      <c r="A19131">
        <v>24420</v>
      </c>
      <c r="B19131" t="s">
        <v>30142</v>
      </c>
    </row>
    <row r="19132" spans="1:2">
      <c r="A19132">
        <v>24421</v>
      </c>
      <c r="B19132">
        <v>1155</v>
      </c>
    </row>
    <row r="19133" spans="1:2">
      <c r="A19133">
        <v>24422</v>
      </c>
      <c r="B19133" t="s">
        <v>30143</v>
      </c>
    </row>
    <row r="19134" spans="1:2">
      <c r="A19134">
        <v>24423</v>
      </c>
      <c r="B19134" t="s">
        <v>30144</v>
      </c>
    </row>
    <row r="19135" spans="1:2">
      <c r="A19135">
        <v>24424</v>
      </c>
      <c r="B19135" t="s">
        <v>30145</v>
      </c>
    </row>
    <row r="19136" spans="1:2">
      <c r="A19136">
        <v>24425</v>
      </c>
      <c r="B19136" t="s">
        <v>30146</v>
      </c>
    </row>
    <row r="19137" spans="1:2">
      <c r="A19137">
        <v>24426</v>
      </c>
      <c r="B19137" t="s">
        <v>30147</v>
      </c>
    </row>
    <row r="19138" spans="1:2">
      <c r="A19138">
        <v>24427</v>
      </c>
      <c r="B19138" t="s">
        <v>30148</v>
      </c>
    </row>
    <row r="19139" spans="1:2">
      <c r="A19139">
        <v>24428</v>
      </c>
      <c r="B19139" t="s">
        <v>30149</v>
      </c>
    </row>
    <row r="19140" spans="1:2">
      <c r="A19140">
        <v>24429</v>
      </c>
      <c r="B19140" t="s">
        <v>30150</v>
      </c>
    </row>
    <row r="19141" spans="1:2">
      <c r="A19141">
        <v>24430</v>
      </c>
      <c r="B19141" t="s">
        <v>30151</v>
      </c>
    </row>
    <row r="19142" spans="1:2">
      <c r="A19142">
        <v>24431</v>
      </c>
      <c r="B19142" t="s">
        <v>30152</v>
      </c>
    </row>
    <row r="19143" spans="1:2">
      <c r="A19143">
        <v>24432</v>
      </c>
      <c r="B19143" t="s">
        <v>30153</v>
      </c>
    </row>
    <row r="19144" spans="1:2">
      <c r="A19144">
        <v>24433</v>
      </c>
      <c r="B19144" t="s">
        <v>30154</v>
      </c>
    </row>
    <row r="19145" spans="1:2">
      <c r="A19145">
        <v>24434</v>
      </c>
      <c r="B19145" t="s">
        <v>30155</v>
      </c>
    </row>
    <row r="19146" spans="1:2">
      <c r="A19146">
        <v>24435</v>
      </c>
      <c r="B19146" t="s">
        <v>30156</v>
      </c>
    </row>
    <row r="19147" spans="1:2">
      <c r="A19147">
        <v>24436</v>
      </c>
      <c r="B19147" t="s">
        <v>30157</v>
      </c>
    </row>
    <row r="19148" spans="1:2">
      <c r="A19148">
        <v>24437</v>
      </c>
      <c r="B19148" t="s">
        <v>30158</v>
      </c>
    </row>
    <row r="19149" spans="1:2">
      <c r="A19149">
        <v>24438</v>
      </c>
      <c r="B19149">
        <v>1137</v>
      </c>
    </row>
    <row r="19150" spans="1:2">
      <c r="A19150">
        <v>24439</v>
      </c>
      <c r="B19150" t="s">
        <v>30159</v>
      </c>
    </row>
    <row r="19151" spans="1:2">
      <c r="A19151">
        <v>24440</v>
      </c>
      <c r="B19151" t="s">
        <v>30160</v>
      </c>
    </row>
    <row r="19152" spans="1:2">
      <c r="A19152">
        <v>24441</v>
      </c>
      <c r="B19152" t="s">
        <v>30161</v>
      </c>
    </row>
    <row r="19153" spans="1:2">
      <c r="A19153">
        <v>24442</v>
      </c>
      <c r="B19153" t="s">
        <v>30162</v>
      </c>
    </row>
    <row r="19154" spans="1:2">
      <c r="A19154">
        <v>24443</v>
      </c>
      <c r="B19154" t="s">
        <v>774</v>
      </c>
    </row>
    <row r="19155" spans="1:2">
      <c r="A19155">
        <v>24444</v>
      </c>
      <c r="B19155" t="s">
        <v>30163</v>
      </c>
    </row>
    <row r="19156" spans="1:2">
      <c r="A19156">
        <v>24445</v>
      </c>
      <c r="B19156" t="s">
        <v>30164</v>
      </c>
    </row>
    <row r="19157" spans="1:2">
      <c r="A19157">
        <v>24446</v>
      </c>
      <c r="B19157" t="s">
        <v>30165</v>
      </c>
    </row>
    <row r="19158" spans="1:2">
      <c r="A19158">
        <v>24447</v>
      </c>
      <c r="B19158" t="s">
        <v>562</v>
      </c>
    </row>
    <row r="19159" spans="1:2">
      <c r="A19159">
        <v>24448</v>
      </c>
      <c r="B19159" t="s">
        <v>30166</v>
      </c>
    </row>
    <row r="19160" spans="1:2">
      <c r="A19160">
        <v>24449</v>
      </c>
      <c r="B19160" t="s">
        <v>30167</v>
      </c>
    </row>
    <row r="19161" spans="1:2">
      <c r="A19161">
        <v>24450</v>
      </c>
      <c r="B19161" t="s">
        <v>30168</v>
      </c>
    </row>
    <row r="19162" spans="1:2">
      <c r="A19162">
        <v>24451</v>
      </c>
      <c r="B19162" t="s">
        <v>30169</v>
      </c>
    </row>
    <row r="19163" spans="1:2">
      <c r="A19163">
        <v>24452</v>
      </c>
      <c r="B19163" t="s">
        <v>30170</v>
      </c>
    </row>
    <row r="19164" spans="1:2">
      <c r="A19164">
        <v>24453</v>
      </c>
      <c r="B19164" t="s">
        <v>30171</v>
      </c>
    </row>
    <row r="19165" spans="1:2">
      <c r="A19165">
        <v>24454</v>
      </c>
      <c r="B19165" t="s">
        <v>30172</v>
      </c>
    </row>
    <row r="19166" spans="1:2">
      <c r="A19166">
        <v>24455</v>
      </c>
      <c r="B19166" t="s">
        <v>30173</v>
      </c>
    </row>
    <row r="19167" spans="1:2">
      <c r="A19167">
        <v>24456</v>
      </c>
      <c r="B19167">
        <v>4045</v>
      </c>
    </row>
    <row r="19168" spans="1:2">
      <c r="A19168">
        <v>24457</v>
      </c>
      <c r="B19168" t="s">
        <v>30174</v>
      </c>
    </row>
    <row r="19169" spans="1:2">
      <c r="A19169">
        <v>24458</v>
      </c>
      <c r="B19169" t="s">
        <v>30175</v>
      </c>
    </row>
    <row r="19170" spans="1:2">
      <c r="A19170">
        <v>24459</v>
      </c>
      <c r="B19170" t="s">
        <v>30176</v>
      </c>
    </row>
    <row r="19171" spans="1:2">
      <c r="A19171">
        <v>24460</v>
      </c>
      <c r="B19171" t="s">
        <v>30177</v>
      </c>
    </row>
    <row r="19172" spans="1:2">
      <c r="A19172">
        <v>24461</v>
      </c>
      <c r="B19172" t="s">
        <v>30178</v>
      </c>
    </row>
    <row r="19173" spans="1:2">
      <c r="A19173">
        <v>24462</v>
      </c>
      <c r="B19173" t="s">
        <v>30179</v>
      </c>
    </row>
    <row r="19174" spans="1:2">
      <c r="A19174">
        <v>24463</v>
      </c>
      <c r="B19174" t="s">
        <v>30180</v>
      </c>
    </row>
    <row r="19175" spans="1:2">
      <c r="A19175">
        <v>24464</v>
      </c>
      <c r="B19175" t="s">
        <v>30181</v>
      </c>
    </row>
    <row r="19176" spans="1:2">
      <c r="A19176">
        <v>24465</v>
      </c>
      <c r="B19176" t="s">
        <v>30182</v>
      </c>
    </row>
    <row r="19177" spans="1:2">
      <c r="A19177">
        <v>24466</v>
      </c>
      <c r="B19177">
        <v>1847</v>
      </c>
    </row>
    <row r="19178" spans="1:2">
      <c r="A19178">
        <v>24467</v>
      </c>
      <c r="B19178" t="s">
        <v>30183</v>
      </c>
    </row>
    <row r="19179" spans="1:2">
      <c r="A19179">
        <v>24468</v>
      </c>
      <c r="B19179" t="s">
        <v>30184</v>
      </c>
    </row>
    <row r="19180" spans="1:2">
      <c r="A19180">
        <v>24469</v>
      </c>
      <c r="B19180" t="s">
        <v>30185</v>
      </c>
    </row>
    <row r="19181" spans="1:2">
      <c r="A19181">
        <v>24470</v>
      </c>
      <c r="B19181" t="s">
        <v>30186</v>
      </c>
    </row>
    <row r="19182" spans="1:2">
      <c r="A19182">
        <v>24471</v>
      </c>
      <c r="B19182" t="s">
        <v>30187</v>
      </c>
    </row>
    <row r="19183" spans="1:2">
      <c r="A19183">
        <v>24472</v>
      </c>
      <c r="B19183" t="s">
        <v>30188</v>
      </c>
    </row>
    <row r="19184" spans="1:2">
      <c r="A19184">
        <v>24473</v>
      </c>
      <c r="B19184" t="s">
        <v>30189</v>
      </c>
    </row>
    <row r="19185" spans="1:2">
      <c r="A19185">
        <v>24474</v>
      </c>
      <c r="B19185" t="s">
        <v>30190</v>
      </c>
    </row>
    <row r="19186" spans="1:2">
      <c r="A19186">
        <v>24475</v>
      </c>
      <c r="B19186" t="s">
        <v>30191</v>
      </c>
    </row>
    <row r="19187" spans="1:2">
      <c r="A19187">
        <v>24476</v>
      </c>
      <c r="B19187" t="s">
        <v>30192</v>
      </c>
    </row>
    <row r="19188" spans="1:2">
      <c r="A19188">
        <v>24477</v>
      </c>
      <c r="B19188" t="s">
        <v>30193</v>
      </c>
    </row>
    <row r="19189" spans="1:2">
      <c r="A19189">
        <v>24478</v>
      </c>
      <c r="B19189" t="s">
        <v>30194</v>
      </c>
    </row>
    <row r="19190" spans="1:2">
      <c r="A19190">
        <v>24479</v>
      </c>
      <c r="B19190" t="s">
        <v>30195</v>
      </c>
    </row>
    <row r="19191" spans="1:2">
      <c r="A19191">
        <v>24480</v>
      </c>
      <c r="B19191" t="s">
        <v>30196</v>
      </c>
    </row>
    <row r="19192" spans="1:2">
      <c r="A19192">
        <v>24481</v>
      </c>
      <c r="B19192" t="s">
        <v>30197</v>
      </c>
    </row>
    <row r="19193" spans="1:2">
      <c r="A19193">
        <v>24482</v>
      </c>
      <c r="B19193" t="s">
        <v>30198</v>
      </c>
    </row>
    <row r="19194" spans="1:2">
      <c r="A19194">
        <v>24483</v>
      </c>
      <c r="B19194" t="s">
        <v>30199</v>
      </c>
    </row>
    <row r="19195" spans="1:2">
      <c r="A19195">
        <v>24484</v>
      </c>
      <c r="B19195" t="s">
        <v>30200</v>
      </c>
    </row>
    <row r="19196" spans="1:2">
      <c r="A19196">
        <v>24485</v>
      </c>
      <c r="B19196" t="s">
        <v>30201</v>
      </c>
    </row>
    <row r="19197" spans="1:2">
      <c r="A19197">
        <v>24486</v>
      </c>
      <c r="B19197" t="s">
        <v>30202</v>
      </c>
    </row>
    <row r="19198" spans="1:2">
      <c r="A19198">
        <v>24487</v>
      </c>
      <c r="B19198" t="s">
        <v>30203</v>
      </c>
    </row>
    <row r="19199" spans="1:2">
      <c r="A19199">
        <v>24488</v>
      </c>
      <c r="B19199" t="s">
        <v>30204</v>
      </c>
    </row>
    <row r="19200" spans="1:2">
      <c r="A19200">
        <v>24489</v>
      </c>
      <c r="B19200" t="s">
        <v>30205</v>
      </c>
    </row>
    <row r="19201" spans="1:2">
      <c r="A19201">
        <v>24490</v>
      </c>
      <c r="B19201" t="s">
        <v>30206</v>
      </c>
    </row>
    <row r="19202" spans="1:2">
      <c r="A19202">
        <v>24491</v>
      </c>
      <c r="B19202" t="s">
        <v>30207</v>
      </c>
    </row>
    <row r="19203" spans="1:2">
      <c r="A19203">
        <v>24492</v>
      </c>
      <c r="B19203" t="s">
        <v>30208</v>
      </c>
    </row>
    <row r="19204" spans="1:2">
      <c r="A19204">
        <v>24493</v>
      </c>
      <c r="B19204" t="s">
        <v>667</v>
      </c>
    </row>
    <row r="19205" spans="1:2">
      <c r="A19205">
        <v>24494</v>
      </c>
      <c r="B19205" t="s">
        <v>30209</v>
      </c>
    </row>
    <row r="19206" spans="1:2">
      <c r="A19206">
        <v>24495</v>
      </c>
      <c r="B19206" t="s">
        <v>30210</v>
      </c>
    </row>
    <row r="19207" spans="1:2">
      <c r="A19207">
        <v>24496</v>
      </c>
      <c r="B19207" t="s">
        <v>30211</v>
      </c>
    </row>
    <row r="19208" spans="1:2">
      <c r="A19208">
        <v>24497</v>
      </c>
      <c r="B19208" t="s">
        <v>30212</v>
      </c>
    </row>
    <row r="19209" spans="1:2">
      <c r="A19209">
        <v>24498</v>
      </c>
      <c r="B19209" t="s">
        <v>30213</v>
      </c>
    </row>
    <row r="19210" spans="1:2">
      <c r="A19210">
        <v>24499</v>
      </c>
      <c r="B19210" t="s">
        <v>30214</v>
      </c>
    </row>
    <row r="19211" spans="1:2">
      <c r="A19211">
        <v>24500</v>
      </c>
      <c r="B19211" t="s">
        <v>30215</v>
      </c>
    </row>
    <row r="19212" spans="1:2">
      <c r="A19212">
        <v>24501</v>
      </c>
      <c r="B19212" t="s">
        <v>30216</v>
      </c>
    </row>
    <row r="19213" spans="1:2">
      <c r="A19213">
        <v>24502</v>
      </c>
      <c r="B19213" t="s">
        <v>30217</v>
      </c>
    </row>
    <row r="19214" spans="1:2">
      <c r="A19214">
        <v>24503</v>
      </c>
      <c r="B19214" t="s">
        <v>30218</v>
      </c>
    </row>
    <row r="19215" spans="1:2">
      <c r="A19215">
        <v>24504</v>
      </c>
      <c r="B19215" t="s">
        <v>30219</v>
      </c>
    </row>
    <row r="19216" spans="1:2">
      <c r="A19216">
        <v>24505</v>
      </c>
      <c r="B19216" t="s">
        <v>30220</v>
      </c>
    </row>
    <row r="19217" spans="1:2">
      <c r="A19217">
        <v>24506</v>
      </c>
      <c r="B19217" t="s">
        <v>30221</v>
      </c>
    </row>
    <row r="19218" spans="1:2">
      <c r="A19218">
        <v>24507</v>
      </c>
      <c r="B19218" t="s">
        <v>30222</v>
      </c>
    </row>
    <row r="19219" spans="1:2">
      <c r="A19219">
        <v>24508</v>
      </c>
      <c r="B19219" t="s">
        <v>30223</v>
      </c>
    </row>
    <row r="19220" spans="1:2">
      <c r="A19220">
        <v>24509</v>
      </c>
      <c r="B19220" t="s">
        <v>30224</v>
      </c>
    </row>
    <row r="19221" spans="1:2">
      <c r="A19221">
        <v>24510</v>
      </c>
      <c r="B19221" t="s">
        <v>30225</v>
      </c>
    </row>
    <row r="19222" spans="1:2">
      <c r="A19222">
        <v>24511</v>
      </c>
      <c r="B19222" t="s">
        <v>30226</v>
      </c>
    </row>
    <row r="19223" spans="1:2">
      <c r="A19223">
        <v>24512</v>
      </c>
      <c r="B19223" t="s">
        <v>30227</v>
      </c>
    </row>
    <row r="19224" spans="1:2">
      <c r="A19224">
        <v>24513</v>
      </c>
      <c r="B19224" t="s">
        <v>30228</v>
      </c>
    </row>
    <row r="19225" spans="1:2">
      <c r="A19225">
        <v>24514</v>
      </c>
      <c r="B19225" t="s">
        <v>30229</v>
      </c>
    </row>
    <row r="19226" spans="1:2">
      <c r="A19226">
        <v>24515</v>
      </c>
      <c r="B19226" t="s">
        <v>30230</v>
      </c>
    </row>
    <row r="19227" spans="1:2">
      <c r="A19227">
        <v>24516</v>
      </c>
      <c r="B19227" t="s">
        <v>30231</v>
      </c>
    </row>
    <row r="19228" spans="1:2">
      <c r="A19228">
        <v>24517</v>
      </c>
      <c r="B19228" t="s">
        <v>30232</v>
      </c>
    </row>
    <row r="19229" spans="1:2">
      <c r="A19229">
        <v>24518</v>
      </c>
      <c r="B19229" t="s">
        <v>30233</v>
      </c>
    </row>
    <row r="19230" spans="1:2">
      <c r="A19230">
        <v>24519</v>
      </c>
      <c r="B19230" t="s">
        <v>30234</v>
      </c>
    </row>
    <row r="19231" spans="1:2">
      <c r="A19231">
        <v>24520</v>
      </c>
      <c r="B19231" t="s">
        <v>30235</v>
      </c>
    </row>
    <row r="19232" spans="1:2">
      <c r="A19232">
        <v>24521</v>
      </c>
      <c r="B19232">
        <v>1131</v>
      </c>
    </row>
    <row r="19233" spans="1:2">
      <c r="A19233">
        <v>24522</v>
      </c>
      <c r="B19233" t="s">
        <v>30236</v>
      </c>
    </row>
    <row r="19234" spans="1:2">
      <c r="A19234">
        <v>24523</v>
      </c>
      <c r="B19234" t="s">
        <v>30237</v>
      </c>
    </row>
    <row r="19235" spans="1:2">
      <c r="A19235">
        <v>24524</v>
      </c>
      <c r="B19235" t="s">
        <v>30238</v>
      </c>
    </row>
    <row r="19236" spans="1:2">
      <c r="A19236">
        <v>24525</v>
      </c>
      <c r="B19236" t="s">
        <v>30239</v>
      </c>
    </row>
    <row r="19237" spans="1:2">
      <c r="A19237">
        <v>24526</v>
      </c>
      <c r="B19237" t="s">
        <v>30240</v>
      </c>
    </row>
    <row r="19238" spans="1:2">
      <c r="A19238">
        <v>24527</v>
      </c>
      <c r="B19238" t="s">
        <v>30241</v>
      </c>
    </row>
    <row r="19239" spans="1:2">
      <c r="A19239">
        <v>24528</v>
      </c>
      <c r="B19239" t="s">
        <v>30242</v>
      </c>
    </row>
    <row r="19240" spans="1:2">
      <c r="A19240">
        <v>24529</v>
      </c>
      <c r="B19240" t="s">
        <v>30243</v>
      </c>
    </row>
    <row r="19241" spans="1:2">
      <c r="A19241">
        <v>24530</v>
      </c>
      <c r="B19241" t="s">
        <v>30244</v>
      </c>
    </row>
    <row r="19242" spans="1:2">
      <c r="A19242">
        <v>24531</v>
      </c>
      <c r="B19242" t="s">
        <v>30245</v>
      </c>
    </row>
    <row r="19243" spans="1:2">
      <c r="A19243">
        <v>24532</v>
      </c>
      <c r="B19243" t="s">
        <v>30246</v>
      </c>
    </row>
    <row r="19244" spans="1:2">
      <c r="A19244">
        <v>24533</v>
      </c>
      <c r="B19244" t="s">
        <v>30247</v>
      </c>
    </row>
    <row r="19245" spans="1:2">
      <c r="A19245">
        <v>24534</v>
      </c>
      <c r="B19245" t="s">
        <v>30248</v>
      </c>
    </row>
    <row r="19246" spans="1:2">
      <c r="A19246">
        <v>24535</v>
      </c>
      <c r="B19246" t="s">
        <v>30249</v>
      </c>
    </row>
    <row r="19247" spans="1:2">
      <c r="A19247">
        <v>24536</v>
      </c>
      <c r="B19247" t="s">
        <v>30250</v>
      </c>
    </row>
    <row r="19248" spans="1:2">
      <c r="A19248">
        <v>24537</v>
      </c>
      <c r="B19248" t="s">
        <v>30251</v>
      </c>
    </row>
    <row r="19249" spans="1:2">
      <c r="A19249">
        <v>24538</v>
      </c>
      <c r="B19249" t="s">
        <v>1142</v>
      </c>
    </row>
    <row r="19250" spans="1:2">
      <c r="A19250">
        <v>24539</v>
      </c>
      <c r="B19250" t="s">
        <v>30252</v>
      </c>
    </row>
    <row r="19251" spans="1:2">
      <c r="A19251">
        <v>24540</v>
      </c>
      <c r="B19251" t="s">
        <v>30253</v>
      </c>
    </row>
    <row r="19252" spans="1:2">
      <c r="A19252">
        <v>24541</v>
      </c>
      <c r="B19252" t="s">
        <v>30254</v>
      </c>
    </row>
    <row r="19253" spans="1:2">
      <c r="A19253">
        <v>24542</v>
      </c>
      <c r="B19253" t="s">
        <v>30255</v>
      </c>
    </row>
    <row r="19254" spans="1:2">
      <c r="A19254">
        <v>24543</v>
      </c>
      <c r="B19254" s="2">
        <v>41776</v>
      </c>
    </row>
    <row r="19255" spans="1:2">
      <c r="A19255">
        <v>24544</v>
      </c>
      <c r="B19255" t="s">
        <v>30256</v>
      </c>
    </row>
    <row r="19256" spans="1:2">
      <c r="A19256">
        <v>24545</v>
      </c>
      <c r="B19256" t="s">
        <v>30257</v>
      </c>
    </row>
    <row r="19257" spans="1:2">
      <c r="A19257">
        <v>24546</v>
      </c>
      <c r="B19257" t="s">
        <v>30258</v>
      </c>
    </row>
    <row r="19258" spans="1:2">
      <c r="A19258">
        <v>24547</v>
      </c>
      <c r="B19258" t="s">
        <v>30259</v>
      </c>
    </row>
    <row r="19259" spans="1:2">
      <c r="A19259">
        <v>24548</v>
      </c>
      <c r="B19259" t="s">
        <v>30260</v>
      </c>
    </row>
    <row r="19260" spans="1:2">
      <c r="A19260">
        <v>24549</v>
      </c>
      <c r="B19260" t="s">
        <v>30261</v>
      </c>
    </row>
    <row r="19261" spans="1:2">
      <c r="A19261">
        <v>24550</v>
      </c>
      <c r="B19261" t="s">
        <v>30262</v>
      </c>
    </row>
    <row r="19262" spans="1:2">
      <c r="A19262">
        <v>24551</v>
      </c>
      <c r="B19262" t="s">
        <v>30263</v>
      </c>
    </row>
    <row r="19263" spans="1:2">
      <c r="A19263">
        <v>24552</v>
      </c>
      <c r="B19263" t="s">
        <v>30264</v>
      </c>
    </row>
    <row r="19264" spans="1:2">
      <c r="A19264">
        <v>24553</v>
      </c>
      <c r="B19264" t="s">
        <v>30265</v>
      </c>
    </row>
    <row r="19265" spans="1:2">
      <c r="A19265">
        <v>24554</v>
      </c>
      <c r="B19265" t="s">
        <v>30266</v>
      </c>
    </row>
    <row r="19266" spans="1:2">
      <c r="A19266">
        <v>24555</v>
      </c>
      <c r="B19266" t="s">
        <v>30267</v>
      </c>
    </row>
    <row r="19267" spans="1:2">
      <c r="A19267">
        <v>24556</v>
      </c>
      <c r="B19267" t="s">
        <v>30268</v>
      </c>
    </row>
    <row r="19268" spans="1:2">
      <c r="A19268">
        <v>24557</v>
      </c>
      <c r="B19268" t="s">
        <v>30269</v>
      </c>
    </row>
    <row r="19269" spans="1:2">
      <c r="A19269">
        <v>24558</v>
      </c>
      <c r="B19269" t="s">
        <v>30270</v>
      </c>
    </row>
    <row r="19270" spans="1:2">
      <c r="A19270">
        <v>24559</v>
      </c>
      <c r="B19270" t="s">
        <v>30271</v>
      </c>
    </row>
    <row r="19271" spans="1:2">
      <c r="A19271">
        <v>24560</v>
      </c>
      <c r="B19271" t="s">
        <v>30272</v>
      </c>
    </row>
    <row r="19272" spans="1:2">
      <c r="A19272">
        <v>24561</v>
      </c>
      <c r="B19272" t="s">
        <v>30273</v>
      </c>
    </row>
    <row r="19273" spans="1:2">
      <c r="A19273">
        <v>24562</v>
      </c>
      <c r="B19273" t="s">
        <v>30274</v>
      </c>
    </row>
    <row r="19274" spans="1:2">
      <c r="A19274">
        <v>24563</v>
      </c>
      <c r="B19274" t="s">
        <v>30275</v>
      </c>
    </row>
    <row r="19275" spans="1:2">
      <c r="A19275">
        <v>24564</v>
      </c>
      <c r="B19275" t="s">
        <v>30276</v>
      </c>
    </row>
    <row r="19276" spans="1:2">
      <c r="A19276">
        <v>24565</v>
      </c>
      <c r="B19276" t="s">
        <v>30277</v>
      </c>
    </row>
    <row r="19277" spans="1:2">
      <c r="A19277">
        <v>24566</v>
      </c>
      <c r="B19277" t="s">
        <v>30278</v>
      </c>
    </row>
    <row r="19278" spans="1:2">
      <c r="A19278">
        <v>24567</v>
      </c>
      <c r="B19278" t="s">
        <v>30279</v>
      </c>
    </row>
    <row r="19279" spans="1:2">
      <c r="A19279">
        <v>24568</v>
      </c>
      <c r="B19279" t="s">
        <v>30280</v>
      </c>
    </row>
    <row r="19280" spans="1:2">
      <c r="A19280">
        <v>24569</v>
      </c>
      <c r="B19280" t="s">
        <v>30281</v>
      </c>
    </row>
    <row r="19281" spans="1:2">
      <c r="A19281">
        <v>24570</v>
      </c>
      <c r="B19281" t="s">
        <v>30282</v>
      </c>
    </row>
    <row r="19282" spans="1:2">
      <c r="A19282">
        <v>24571</v>
      </c>
      <c r="B19282" t="s">
        <v>30283</v>
      </c>
    </row>
    <row r="19283" spans="1:2">
      <c r="A19283">
        <v>24572</v>
      </c>
      <c r="B19283" t="s">
        <v>30284</v>
      </c>
    </row>
    <row r="19284" spans="1:2">
      <c r="A19284">
        <v>24573</v>
      </c>
      <c r="B19284" t="s">
        <v>30285</v>
      </c>
    </row>
    <row r="19285" spans="1:2">
      <c r="A19285">
        <v>24574</v>
      </c>
      <c r="B19285" t="s">
        <v>30286</v>
      </c>
    </row>
    <row r="19286" spans="1:2">
      <c r="A19286">
        <v>24575</v>
      </c>
      <c r="B19286" t="s">
        <v>30287</v>
      </c>
    </row>
    <row r="19287" spans="1:2">
      <c r="A19287">
        <v>24576</v>
      </c>
      <c r="B19287" t="s">
        <v>30288</v>
      </c>
    </row>
    <row r="19288" spans="1:2">
      <c r="A19288">
        <v>24577</v>
      </c>
      <c r="B19288" t="s">
        <v>30289</v>
      </c>
    </row>
    <row r="19289" spans="1:2">
      <c r="A19289">
        <v>24578</v>
      </c>
      <c r="B19289">
        <v>2326</v>
      </c>
    </row>
    <row r="19290" spans="1:2">
      <c r="A19290">
        <v>24579</v>
      </c>
      <c r="B19290" t="s">
        <v>30290</v>
      </c>
    </row>
    <row r="19291" spans="1:2">
      <c r="A19291">
        <v>24580</v>
      </c>
      <c r="B19291" t="s">
        <v>30291</v>
      </c>
    </row>
    <row r="19292" spans="1:2">
      <c r="A19292">
        <v>24581</v>
      </c>
      <c r="B19292" t="s">
        <v>30292</v>
      </c>
    </row>
    <row r="19293" spans="1:2">
      <c r="A19293">
        <v>24582</v>
      </c>
      <c r="B19293" t="s">
        <v>30293</v>
      </c>
    </row>
    <row r="19294" spans="1:2">
      <c r="A19294">
        <v>24583</v>
      </c>
      <c r="B19294" t="s">
        <v>30294</v>
      </c>
    </row>
    <row r="19295" spans="1:2">
      <c r="A19295">
        <v>24584</v>
      </c>
      <c r="B19295" t="s">
        <v>30295</v>
      </c>
    </row>
    <row r="19296" spans="1:2">
      <c r="A19296">
        <v>24585</v>
      </c>
      <c r="B19296" t="s">
        <v>30296</v>
      </c>
    </row>
    <row r="19297" spans="1:2">
      <c r="A19297">
        <v>24586</v>
      </c>
      <c r="B19297" t="s">
        <v>30297</v>
      </c>
    </row>
    <row r="19298" spans="1:2">
      <c r="A19298">
        <v>24587</v>
      </c>
      <c r="B19298" t="s">
        <v>30298</v>
      </c>
    </row>
    <row r="19299" spans="1:2">
      <c r="A19299">
        <v>24588</v>
      </c>
      <c r="B19299" t="s">
        <v>30299</v>
      </c>
    </row>
    <row r="19300" spans="1:2">
      <c r="A19300">
        <v>24589</v>
      </c>
      <c r="B19300" t="s">
        <v>30300</v>
      </c>
    </row>
    <row r="19301" spans="1:2">
      <c r="A19301">
        <v>24590</v>
      </c>
      <c r="B19301" t="s">
        <v>30301</v>
      </c>
    </row>
    <row r="19302" spans="1:2">
      <c r="A19302">
        <v>24591</v>
      </c>
      <c r="B19302" t="s">
        <v>30302</v>
      </c>
    </row>
    <row r="19303" spans="1:2">
      <c r="A19303">
        <v>24592</v>
      </c>
      <c r="B19303" t="s">
        <v>30303</v>
      </c>
    </row>
    <row r="19304" spans="1:2">
      <c r="A19304">
        <v>24593</v>
      </c>
      <c r="B19304" t="s">
        <v>30304</v>
      </c>
    </row>
    <row r="19305" spans="1:2">
      <c r="A19305">
        <v>24594</v>
      </c>
      <c r="B19305" t="s">
        <v>30305</v>
      </c>
    </row>
    <row r="19306" spans="1:2">
      <c r="A19306">
        <v>24595</v>
      </c>
      <c r="B19306" t="s">
        <v>30306</v>
      </c>
    </row>
    <row r="19307" spans="1:2">
      <c r="A19307">
        <v>24596</v>
      </c>
      <c r="B19307" t="s">
        <v>30307</v>
      </c>
    </row>
    <row r="19308" spans="1:2">
      <c r="A19308">
        <v>24597</v>
      </c>
      <c r="B19308" t="s">
        <v>30308</v>
      </c>
    </row>
    <row r="19309" spans="1:2">
      <c r="A19309">
        <v>24598</v>
      </c>
      <c r="B19309" t="s">
        <v>30309</v>
      </c>
    </row>
    <row r="19310" spans="1:2">
      <c r="A19310">
        <v>24599</v>
      </c>
      <c r="B19310">
        <v>1640</v>
      </c>
    </row>
    <row r="19311" spans="1:2">
      <c r="A19311">
        <v>24600</v>
      </c>
      <c r="B19311" t="s">
        <v>30310</v>
      </c>
    </row>
    <row r="19312" spans="1:2">
      <c r="A19312">
        <v>24601</v>
      </c>
      <c r="B19312" t="s">
        <v>30311</v>
      </c>
    </row>
    <row r="19313" spans="1:2">
      <c r="A19313">
        <v>24602</v>
      </c>
      <c r="B19313" t="s">
        <v>30312</v>
      </c>
    </row>
    <row r="19314" spans="1:2">
      <c r="A19314">
        <v>24603</v>
      </c>
      <c r="B19314" t="s">
        <v>30313</v>
      </c>
    </row>
    <row r="19315" spans="1:2">
      <c r="A19315">
        <v>24604</v>
      </c>
      <c r="B19315" t="s">
        <v>30314</v>
      </c>
    </row>
    <row r="19316" spans="1:2">
      <c r="A19316">
        <v>24605</v>
      </c>
      <c r="B19316" t="s">
        <v>30315</v>
      </c>
    </row>
    <row r="19317" spans="1:2">
      <c r="A19317">
        <v>24606</v>
      </c>
      <c r="B19317" t="s">
        <v>30316</v>
      </c>
    </row>
    <row r="19318" spans="1:2">
      <c r="A19318">
        <v>24607</v>
      </c>
      <c r="B19318" t="s">
        <v>30317</v>
      </c>
    </row>
    <row r="19319" spans="1:2">
      <c r="A19319">
        <v>24608</v>
      </c>
      <c r="B19319" t="s">
        <v>30318</v>
      </c>
    </row>
    <row r="19320" spans="1:2">
      <c r="A19320">
        <v>24609</v>
      </c>
      <c r="B19320" t="s">
        <v>30319</v>
      </c>
    </row>
    <row r="19321" spans="1:2">
      <c r="A19321">
        <v>24610</v>
      </c>
      <c r="B19321" t="s">
        <v>30320</v>
      </c>
    </row>
    <row r="19322" spans="1:2">
      <c r="A19322">
        <v>24611</v>
      </c>
      <c r="B19322" t="s">
        <v>30321</v>
      </c>
    </row>
    <row r="19323" spans="1:2">
      <c r="A19323">
        <v>24612</v>
      </c>
      <c r="B19323" t="s">
        <v>30322</v>
      </c>
    </row>
    <row r="19324" spans="1:2">
      <c r="A19324">
        <v>24613</v>
      </c>
      <c r="B19324" t="s">
        <v>30323</v>
      </c>
    </row>
    <row r="19325" spans="1:2">
      <c r="A19325">
        <v>24614</v>
      </c>
      <c r="B19325" t="s">
        <v>30324</v>
      </c>
    </row>
    <row r="19326" spans="1:2">
      <c r="A19326">
        <v>24615</v>
      </c>
      <c r="B19326" t="s">
        <v>30325</v>
      </c>
    </row>
    <row r="19327" spans="1:2">
      <c r="A19327">
        <v>24616</v>
      </c>
      <c r="B19327" t="s">
        <v>30326</v>
      </c>
    </row>
    <row r="19328" spans="1:2">
      <c r="A19328">
        <v>24617</v>
      </c>
      <c r="B19328" t="s">
        <v>30327</v>
      </c>
    </row>
    <row r="19329" spans="1:2">
      <c r="A19329">
        <v>24618</v>
      </c>
      <c r="B19329" t="s">
        <v>30328</v>
      </c>
    </row>
    <row r="19330" spans="1:2">
      <c r="A19330">
        <v>24619</v>
      </c>
      <c r="B19330" t="s">
        <v>30329</v>
      </c>
    </row>
    <row r="19331" spans="1:2">
      <c r="A19331">
        <v>24620</v>
      </c>
      <c r="B19331" t="s">
        <v>30330</v>
      </c>
    </row>
    <row r="19332" spans="1:2">
      <c r="A19332">
        <v>24621</v>
      </c>
      <c r="B19332" t="s">
        <v>30331</v>
      </c>
    </row>
    <row r="19333" spans="1:2">
      <c r="A19333">
        <v>24622</v>
      </c>
      <c r="B19333" t="s">
        <v>30332</v>
      </c>
    </row>
    <row r="19334" spans="1:2">
      <c r="A19334">
        <v>24623</v>
      </c>
      <c r="B19334" t="s">
        <v>30333</v>
      </c>
    </row>
    <row r="19335" spans="1:2">
      <c r="A19335">
        <v>24624</v>
      </c>
      <c r="B19335" t="s">
        <v>30334</v>
      </c>
    </row>
    <row r="19336" spans="1:2">
      <c r="A19336">
        <v>24625</v>
      </c>
      <c r="B19336" t="s">
        <v>30335</v>
      </c>
    </row>
    <row r="19337" spans="1:2">
      <c r="A19337">
        <v>24626</v>
      </c>
      <c r="B19337" t="s">
        <v>30336</v>
      </c>
    </row>
    <row r="19338" spans="1:2">
      <c r="A19338">
        <v>24627</v>
      </c>
      <c r="B19338" t="s">
        <v>30337</v>
      </c>
    </row>
    <row r="19339" spans="1:2">
      <c r="A19339">
        <v>24628</v>
      </c>
      <c r="B19339" t="s">
        <v>30338</v>
      </c>
    </row>
    <row r="19340" spans="1:2">
      <c r="A19340">
        <v>24629</v>
      </c>
      <c r="B19340" t="s">
        <v>30339</v>
      </c>
    </row>
    <row r="19341" spans="1:2">
      <c r="A19341">
        <v>24630</v>
      </c>
      <c r="B19341" t="s">
        <v>30340</v>
      </c>
    </row>
    <row r="19342" spans="1:2">
      <c r="A19342">
        <v>24631</v>
      </c>
      <c r="B19342" t="s">
        <v>30341</v>
      </c>
    </row>
    <row r="19343" spans="1:2">
      <c r="A19343">
        <v>24632</v>
      </c>
      <c r="B19343" t="s">
        <v>30342</v>
      </c>
    </row>
    <row r="19344" spans="1:2">
      <c r="A19344">
        <v>24633</v>
      </c>
      <c r="B19344" t="s">
        <v>30343</v>
      </c>
    </row>
    <row r="19345" spans="1:2">
      <c r="A19345">
        <v>24634</v>
      </c>
      <c r="B19345" t="s">
        <v>30344</v>
      </c>
    </row>
    <row r="19346" spans="1:2">
      <c r="A19346">
        <v>24635</v>
      </c>
      <c r="B19346" t="s">
        <v>30345</v>
      </c>
    </row>
    <row r="19347" spans="1:2">
      <c r="A19347">
        <v>24636</v>
      </c>
      <c r="B19347" t="s">
        <v>30346</v>
      </c>
    </row>
    <row r="19348" spans="1:2">
      <c r="A19348">
        <v>24637</v>
      </c>
      <c r="B19348" t="s">
        <v>30347</v>
      </c>
    </row>
    <row r="19349" spans="1:2">
      <c r="A19349">
        <v>24638</v>
      </c>
      <c r="B19349" t="s">
        <v>30348</v>
      </c>
    </row>
    <row r="19350" spans="1:2">
      <c r="A19350">
        <v>24639</v>
      </c>
      <c r="B19350" t="s">
        <v>30349</v>
      </c>
    </row>
    <row r="19351" spans="1:2">
      <c r="A19351">
        <v>24640</v>
      </c>
      <c r="B19351" t="s">
        <v>30350</v>
      </c>
    </row>
    <row r="19352" spans="1:2">
      <c r="A19352">
        <v>24641</v>
      </c>
      <c r="B19352" t="s">
        <v>30351</v>
      </c>
    </row>
    <row r="19353" spans="1:2">
      <c r="A19353">
        <v>24642</v>
      </c>
      <c r="B19353" t="s">
        <v>30352</v>
      </c>
    </row>
    <row r="19354" spans="1:2">
      <c r="A19354">
        <v>24643</v>
      </c>
      <c r="B19354" t="s">
        <v>30353</v>
      </c>
    </row>
    <row r="19355" spans="1:2">
      <c r="A19355">
        <v>24644</v>
      </c>
      <c r="B19355" t="s">
        <v>822</v>
      </c>
    </row>
    <row r="19356" spans="1:2">
      <c r="A19356">
        <v>24645</v>
      </c>
      <c r="B19356" t="s">
        <v>30354</v>
      </c>
    </row>
    <row r="19357" spans="1:2">
      <c r="A19357">
        <v>24646</v>
      </c>
      <c r="B19357" t="s">
        <v>30355</v>
      </c>
    </row>
    <row r="19358" spans="1:2">
      <c r="A19358">
        <v>24647</v>
      </c>
      <c r="B19358" t="s">
        <v>854</v>
      </c>
    </row>
    <row r="19359" spans="1:2">
      <c r="A19359">
        <v>24648</v>
      </c>
      <c r="B19359" t="s">
        <v>30356</v>
      </c>
    </row>
    <row r="19360" spans="1:2">
      <c r="A19360">
        <v>24649</v>
      </c>
      <c r="B19360" t="s">
        <v>30357</v>
      </c>
    </row>
    <row r="19361" spans="1:2">
      <c r="A19361">
        <v>24650</v>
      </c>
      <c r="B19361" t="s">
        <v>30358</v>
      </c>
    </row>
    <row r="19362" spans="1:2">
      <c r="A19362">
        <v>24651</v>
      </c>
      <c r="B19362" t="s">
        <v>30359</v>
      </c>
    </row>
    <row r="19363" spans="1:2">
      <c r="A19363">
        <v>24652</v>
      </c>
      <c r="B19363">
        <v>2245</v>
      </c>
    </row>
    <row r="19364" spans="1:2">
      <c r="A19364">
        <v>24653</v>
      </c>
      <c r="B19364" t="s">
        <v>30360</v>
      </c>
    </row>
    <row r="19365" spans="1:2">
      <c r="A19365">
        <v>24654</v>
      </c>
      <c r="B19365" t="s">
        <v>30361</v>
      </c>
    </row>
    <row r="19366" spans="1:2">
      <c r="A19366">
        <v>24655</v>
      </c>
      <c r="B19366" t="s">
        <v>30362</v>
      </c>
    </row>
    <row r="19367" spans="1:2">
      <c r="A19367">
        <v>24656</v>
      </c>
      <c r="B19367" t="s">
        <v>30363</v>
      </c>
    </row>
    <row r="19368" spans="1:2">
      <c r="A19368">
        <v>24657</v>
      </c>
      <c r="B19368" t="s">
        <v>30364</v>
      </c>
    </row>
    <row r="19369" spans="1:2">
      <c r="A19369">
        <v>24658</v>
      </c>
      <c r="B19369" t="s">
        <v>30365</v>
      </c>
    </row>
    <row r="19370" spans="1:2">
      <c r="A19370">
        <v>24659</v>
      </c>
      <c r="B19370" t="s">
        <v>30366</v>
      </c>
    </row>
    <row r="19371" spans="1:2">
      <c r="A19371">
        <v>24660</v>
      </c>
      <c r="B19371" t="s">
        <v>30367</v>
      </c>
    </row>
    <row r="19372" spans="1:2">
      <c r="A19372">
        <v>24661</v>
      </c>
      <c r="B19372" t="s">
        <v>30368</v>
      </c>
    </row>
    <row r="19373" spans="1:2">
      <c r="A19373">
        <v>24662</v>
      </c>
      <c r="B19373" t="s">
        <v>30369</v>
      </c>
    </row>
    <row r="19374" spans="1:2">
      <c r="A19374">
        <v>24663</v>
      </c>
      <c r="B19374" t="s">
        <v>30370</v>
      </c>
    </row>
    <row r="19375" spans="1:2">
      <c r="A19375">
        <v>24664</v>
      </c>
      <c r="B19375" t="s">
        <v>30371</v>
      </c>
    </row>
    <row r="19376" spans="1:2">
      <c r="A19376">
        <v>24665</v>
      </c>
      <c r="B19376" t="s">
        <v>30372</v>
      </c>
    </row>
    <row r="19377" spans="1:2">
      <c r="A19377">
        <v>24666</v>
      </c>
      <c r="B19377" t="s">
        <v>30373</v>
      </c>
    </row>
    <row r="19378" spans="1:2">
      <c r="A19378">
        <v>24667</v>
      </c>
      <c r="B19378" t="s">
        <v>30374</v>
      </c>
    </row>
    <row r="19379" spans="1:2">
      <c r="A19379">
        <v>24668</v>
      </c>
      <c r="B19379" t="s">
        <v>30375</v>
      </c>
    </row>
    <row r="19380" spans="1:2">
      <c r="A19380">
        <v>24669</v>
      </c>
      <c r="B19380" t="s">
        <v>30376</v>
      </c>
    </row>
    <row r="19381" spans="1:2">
      <c r="A19381">
        <v>24670</v>
      </c>
      <c r="B19381" t="s">
        <v>30377</v>
      </c>
    </row>
    <row r="19382" spans="1:2">
      <c r="A19382">
        <v>24671</v>
      </c>
      <c r="B19382" t="s">
        <v>30378</v>
      </c>
    </row>
    <row r="19383" spans="1:2">
      <c r="A19383">
        <v>24672</v>
      </c>
      <c r="B19383" t="s">
        <v>30379</v>
      </c>
    </row>
    <row r="19384" spans="1:2">
      <c r="A19384">
        <v>24673</v>
      </c>
      <c r="B19384" t="s">
        <v>30380</v>
      </c>
    </row>
    <row r="19385" spans="1:2">
      <c r="A19385">
        <v>24674</v>
      </c>
      <c r="B19385" t="s">
        <v>602</v>
      </c>
    </row>
    <row r="19386" spans="1:2">
      <c r="A19386">
        <v>24675</v>
      </c>
      <c r="B19386" t="s">
        <v>30381</v>
      </c>
    </row>
    <row r="19387" spans="1:2">
      <c r="A19387">
        <v>24676</v>
      </c>
      <c r="B19387" t="s">
        <v>30382</v>
      </c>
    </row>
    <row r="19388" spans="1:2">
      <c r="A19388">
        <v>24677</v>
      </c>
      <c r="B19388" t="s">
        <v>30383</v>
      </c>
    </row>
    <row r="19389" spans="1:2">
      <c r="A19389">
        <v>24678</v>
      </c>
      <c r="B19389">
        <v>103267</v>
      </c>
    </row>
    <row r="19390" spans="1:2">
      <c r="A19390">
        <v>24679</v>
      </c>
      <c r="B19390" t="s">
        <v>30384</v>
      </c>
    </row>
    <row r="19391" spans="1:2">
      <c r="A19391">
        <v>24680</v>
      </c>
      <c r="B19391" t="s">
        <v>30385</v>
      </c>
    </row>
    <row r="19392" spans="1:2">
      <c r="A19392">
        <v>24681</v>
      </c>
      <c r="B19392" t="s">
        <v>30386</v>
      </c>
    </row>
    <row r="19393" spans="1:2">
      <c r="A19393">
        <v>24682</v>
      </c>
      <c r="B19393" t="s">
        <v>30387</v>
      </c>
    </row>
    <row r="19394" spans="1:2">
      <c r="A19394">
        <v>24683</v>
      </c>
      <c r="B19394" t="s">
        <v>30388</v>
      </c>
    </row>
    <row r="19395" spans="1:2">
      <c r="A19395">
        <v>24684</v>
      </c>
      <c r="B19395" t="s">
        <v>30389</v>
      </c>
    </row>
    <row r="19396" spans="1:2">
      <c r="A19396">
        <v>24685</v>
      </c>
      <c r="B19396">
        <v>14054447</v>
      </c>
    </row>
    <row r="19397" spans="1:2">
      <c r="A19397">
        <v>24686</v>
      </c>
      <c r="B19397" t="s">
        <v>30390</v>
      </c>
    </row>
    <row r="19398" spans="1:2">
      <c r="A19398">
        <v>24687</v>
      </c>
      <c r="B19398" t="s">
        <v>30391</v>
      </c>
    </row>
    <row r="19399" spans="1:2">
      <c r="A19399">
        <v>24688</v>
      </c>
      <c r="B19399">
        <v>5152014</v>
      </c>
    </row>
    <row r="19400" spans="1:2">
      <c r="A19400">
        <v>24689</v>
      </c>
      <c r="B19400" t="s">
        <v>30392</v>
      </c>
    </row>
    <row r="19401" spans="1:2">
      <c r="A19401">
        <v>24690</v>
      </c>
      <c r="B19401" t="s">
        <v>30393</v>
      </c>
    </row>
    <row r="19402" spans="1:2">
      <c r="A19402">
        <v>24691</v>
      </c>
      <c r="B19402" t="s">
        <v>1939</v>
      </c>
    </row>
    <row r="19403" spans="1:2">
      <c r="A19403">
        <v>24692</v>
      </c>
      <c r="B19403" t="s">
        <v>30394</v>
      </c>
    </row>
    <row r="19404" spans="1:2">
      <c r="A19404">
        <v>24693</v>
      </c>
      <c r="B19404" t="s">
        <v>30395</v>
      </c>
    </row>
    <row r="19405" spans="1:2">
      <c r="A19405">
        <v>24694</v>
      </c>
      <c r="B19405" t="s">
        <v>30396</v>
      </c>
    </row>
    <row r="19406" spans="1:2">
      <c r="A19406">
        <v>24695</v>
      </c>
      <c r="B19406" t="s">
        <v>30397</v>
      </c>
    </row>
    <row r="19407" spans="1:2">
      <c r="A19407">
        <v>24696</v>
      </c>
      <c r="B19407" t="s">
        <v>30398</v>
      </c>
    </row>
    <row r="19408" spans="1:2">
      <c r="A19408">
        <v>24697</v>
      </c>
      <c r="B19408" t="s">
        <v>30399</v>
      </c>
    </row>
    <row r="19409" spans="1:2">
      <c r="A19409">
        <v>24698</v>
      </c>
      <c r="B19409" t="s">
        <v>30400</v>
      </c>
    </row>
    <row r="19410" spans="1:2">
      <c r="A19410">
        <v>24699</v>
      </c>
      <c r="B19410" t="s">
        <v>30401</v>
      </c>
    </row>
    <row r="19411" spans="1:2">
      <c r="A19411">
        <v>24700</v>
      </c>
      <c r="B19411" t="s">
        <v>30402</v>
      </c>
    </row>
    <row r="19412" spans="1:2">
      <c r="A19412">
        <v>24701</v>
      </c>
      <c r="B19412" t="s">
        <v>30403</v>
      </c>
    </row>
    <row r="19413" spans="1:2">
      <c r="A19413">
        <v>24702</v>
      </c>
      <c r="B19413" t="s">
        <v>30404</v>
      </c>
    </row>
    <row r="19414" spans="1:2">
      <c r="A19414">
        <v>24703</v>
      </c>
      <c r="B19414" t="s">
        <v>30405</v>
      </c>
    </row>
    <row r="19415" spans="1:2">
      <c r="A19415">
        <v>24704</v>
      </c>
      <c r="B19415" t="s">
        <v>30406</v>
      </c>
    </row>
    <row r="19416" spans="1:2">
      <c r="A19416">
        <v>24705</v>
      </c>
      <c r="B19416" t="s">
        <v>30407</v>
      </c>
    </row>
    <row r="19417" spans="1:2">
      <c r="A19417">
        <v>24706</v>
      </c>
      <c r="B19417" t="s">
        <v>30408</v>
      </c>
    </row>
    <row r="19418" spans="1:2">
      <c r="A19418">
        <v>24707</v>
      </c>
      <c r="B19418" t="s">
        <v>30409</v>
      </c>
    </row>
    <row r="19419" spans="1:2">
      <c r="A19419">
        <v>24708</v>
      </c>
      <c r="B19419" t="s">
        <v>30410</v>
      </c>
    </row>
    <row r="19420" spans="1:2">
      <c r="A19420">
        <v>24709</v>
      </c>
      <c r="B19420" t="s">
        <v>30411</v>
      </c>
    </row>
    <row r="19421" spans="1:2">
      <c r="A19421">
        <v>24710</v>
      </c>
      <c r="B19421" t="s">
        <v>30412</v>
      </c>
    </row>
    <row r="19422" spans="1:2">
      <c r="A19422">
        <v>24711</v>
      </c>
      <c r="B19422" t="s">
        <v>30413</v>
      </c>
    </row>
    <row r="19423" spans="1:2">
      <c r="A19423">
        <v>24712</v>
      </c>
      <c r="B19423" t="s">
        <v>30414</v>
      </c>
    </row>
    <row r="19424" spans="1:2">
      <c r="A19424">
        <v>24713</v>
      </c>
      <c r="B19424" t="s">
        <v>30415</v>
      </c>
    </row>
    <row r="19425" spans="1:2">
      <c r="A19425">
        <v>24714</v>
      </c>
      <c r="B19425" t="s">
        <v>30416</v>
      </c>
    </row>
    <row r="19426" spans="1:2">
      <c r="A19426">
        <v>24715</v>
      </c>
      <c r="B19426" t="s">
        <v>30417</v>
      </c>
    </row>
    <row r="19427" spans="1:2">
      <c r="A19427">
        <v>24716</v>
      </c>
      <c r="B19427" t="s">
        <v>30418</v>
      </c>
    </row>
    <row r="19428" spans="1:2">
      <c r="A19428">
        <v>24717</v>
      </c>
      <c r="B19428" t="s">
        <v>30419</v>
      </c>
    </row>
    <row r="19429" spans="1:2">
      <c r="A19429">
        <v>24718</v>
      </c>
      <c r="B19429" t="s">
        <v>30420</v>
      </c>
    </row>
    <row r="19430" spans="1:2">
      <c r="A19430">
        <v>24719</v>
      </c>
      <c r="B19430" t="s">
        <v>30421</v>
      </c>
    </row>
    <row r="19431" spans="1:2">
      <c r="A19431">
        <v>24720</v>
      </c>
      <c r="B19431" t="s">
        <v>30422</v>
      </c>
    </row>
    <row r="19432" spans="1:2">
      <c r="A19432">
        <v>24721</v>
      </c>
      <c r="B19432" t="s">
        <v>30423</v>
      </c>
    </row>
    <row r="19433" spans="1:2">
      <c r="A19433">
        <v>24722</v>
      </c>
      <c r="B19433" t="s">
        <v>30424</v>
      </c>
    </row>
    <row r="19434" spans="1:2">
      <c r="A19434">
        <v>24723</v>
      </c>
      <c r="B19434" t="s">
        <v>30425</v>
      </c>
    </row>
    <row r="19435" spans="1:2">
      <c r="A19435">
        <v>24724</v>
      </c>
      <c r="B19435" t="s">
        <v>30426</v>
      </c>
    </row>
    <row r="19436" spans="1:2">
      <c r="A19436">
        <v>24725</v>
      </c>
      <c r="B19436" t="s">
        <v>30427</v>
      </c>
    </row>
    <row r="19437" spans="1:2">
      <c r="A19437">
        <v>24726</v>
      </c>
      <c r="B19437" t="s">
        <v>30428</v>
      </c>
    </row>
    <row r="19438" spans="1:2">
      <c r="A19438">
        <v>24727</v>
      </c>
      <c r="B19438" t="s">
        <v>30429</v>
      </c>
    </row>
    <row r="19439" spans="1:2">
      <c r="A19439">
        <v>24728</v>
      </c>
      <c r="B19439" t="s">
        <v>30430</v>
      </c>
    </row>
    <row r="19440" spans="1:2">
      <c r="A19440">
        <v>24729</v>
      </c>
      <c r="B19440" t="s">
        <v>30431</v>
      </c>
    </row>
    <row r="19441" spans="1:2">
      <c r="A19441">
        <v>24730</v>
      </c>
      <c r="B19441" t="s">
        <v>30432</v>
      </c>
    </row>
    <row r="19442" spans="1:2">
      <c r="A19442">
        <v>24731</v>
      </c>
      <c r="B19442" t="s">
        <v>30433</v>
      </c>
    </row>
    <row r="19443" spans="1:2">
      <c r="A19443">
        <v>24732</v>
      </c>
      <c r="B19443" t="s">
        <v>30434</v>
      </c>
    </row>
    <row r="19444" spans="1:2">
      <c r="A19444">
        <v>24733</v>
      </c>
      <c r="B19444" t="s">
        <v>30435</v>
      </c>
    </row>
    <row r="19445" spans="1:2">
      <c r="A19445">
        <v>24734</v>
      </c>
      <c r="B19445" t="s">
        <v>30436</v>
      </c>
    </row>
    <row r="19446" spans="1:2">
      <c r="A19446">
        <v>24735</v>
      </c>
      <c r="B19446" t="s">
        <v>30437</v>
      </c>
    </row>
    <row r="19447" spans="1:2">
      <c r="A19447">
        <v>24736</v>
      </c>
      <c r="B19447" t="s">
        <v>30438</v>
      </c>
    </row>
    <row r="19448" spans="1:2">
      <c r="A19448">
        <v>24737</v>
      </c>
      <c r="B19448" t="s">
        <v>30439</v>
      </c>
    </row>
    <row r="19449" spans="1:2">
      <c r="A19449">
        <v>24738</v>
      </c>
      <c r="B19449" t="s">
        <v>30440</v>
      </c>
    </row>
    <row r="19450" spans="1:2">
      <c r="A19450">
        <v>24739</v>
      </c>
      <c r="B19450" t="s">
        <v>30441</v>
      </c>
    </row>
    <row r="19451" spans="1:2">
      <c r="A19451">
        <v>24740</v>
      </c>
      <c r="B19451" t="s">
        <v>30442</v>
      </c>
    </row>
    <row r="19452" spans="1:2">
      <c r="A19452">
        <v>24741</v>
      </c>
      <c r="B19452" t="s">
        <v>30443</v>
      </c>
    </row>
    <row r="19453" spans="1:2">
      <c r="A19453">
        <v>24742</v>
      </c>
      <c r="B19453" t="s">
        <v>30444</v>
      </c>
    </row>
    <row r="19454" spans="1:2">
      <c r="A19454">
        <v>24743</v>
      </c>
      <c r="B19454" t="s">
        <v>857</v>
      </c>
    </row>
    <row r="19455" spans="1:2">
      <c r="A19455">
        <v>24744</v>
      </c>
      <c r="B19455" t="s">
        <v>30445</v>
      </c>
    </row>
    <row r="19456" spans="1:2">
      <c r="A19456">
        <v>24745</v>
      </c>
      <c r="B19456" t="s">
        <v>30446</v>
      </c>
    </row>
    <row r="19457" spans="1:2">
      <c r="A19457">
        <v>24746</v>
      </c>
      <c r="B19457" t="s">
        <v>30447</v>
      </c>
    </row>
    <row r="19458" spans="1:2">
      <c r="A19458">
        <v>24747</v>
      </c>
      <c r="B19458" t="s">
        <v>30448</v>
      </c>
    </row>
    <row r="19459" spans="1:2">
      <c r="A19459">
        <v>24748</v>
      </c>
      <c r="B19459" t="s">
        <v>30449</v>
      </c>
    </row>
    <row r="19460" spans="1:2">
      <c r="A19460">
        <v>24749</v>
      </c>
      <c r="B19460" t="s">
        <v>30450</v>
      </c>
    </row>
    <row r="19461" spans="1:2">
      <c r="A19461">
        <v>24750</v>
      </c>
      <c r="B19461" t="s">
        <v>30451</v>
      </c>
    </row>
    <row r="19462" spans="1:2">
      <c r="A19462">
        <v>24751</v>
      </c>
      <c r="B19462" t="s">
        <v>30452</v>
      </c>
    </row>
    <row r="19463" spans="1:2">
      <c r="A19463">
        <v>24752</v>
      </c>
      <c r="B19463" t="s">
        <v>30453</v>
      </c>
    </row>
    <row r="19464" spans="1:2">
      <c r="A19464">
        <v>24753</v>
      </c>
      <c r="B19464" t="s">
        <v>30454</v>
      </c>
    </row>
    <row r="19465" spans="1:2">
      <c r="A19465">
        <v>24754</v>
      </c>
      <c r="B19465" t="s">
        <v>30455</v>
      </c>
    </row>
    <row r="19466" spans="1:2">
      <c r="A19466">
        <v>24755</v>
      </c>
      <c r="B19466" t="s">
        <v>30456</v>
      </c>
    </row>
    <row r="19467" spans="1:2">
      <c r="A19467">
        <v>24756</v>
      </c>
      <c r="B19467">
        <v>1227</v>
      </c>
    </row>
    <row r="19468" spans="1:2">
      <c r="A19468">
        <v>24757</v>
      </c>
      <c r="B19468" t="s">
        <v>30457</v>
      </c>
    </row>
    <row r="19469" spans="1:2">
      <c r="A19469">
        <v>24758</v>
      </c>
      <c r="B19469" t="s">
        <v>30458</v>
      </c>
    </row>
    <row r="19470" spans="1:2">
      <c r="A19470">
        <v>24759</v>
      </c>
      <c r="B19470" t="s">
        <v>30459</v>
      </c>
    </row>
    <row r="19471" spans="1:2">
      <c r="A19471">
        <v>24760</v>
      </c>
      <c r="B19471" t="s">
        <v>30460</v>
      </c>
    </row>
    <row r="19472" spans="1:2">
      <c r="A19472">
        <v>24761</v>
      </c>
      <c r="B19472" t="s">
        <v>30461</v>
      </c>
    </row>
    <row r="19473" spans="1:2">
      <c r="A19473">
        <v>24762</v>
      </c>
      <c r="B19473" t="s">
        <v>610</v>
      </c>
    </row>
    <row r="19474" spans="1:2">
      <c r="A19474">
        <v>24763</v>
      </c>
      <c r="B19474" t="s">
        <v>30462</v>
      </c>
    </row>
    <row r="19475" spans="1:2">
      <c r="A19475">
        <v>24764</v>
      </c>
      <c r="B19475" t="s">
        <v>30463</v>
      </c>
    </row>
    <row r="19476" spans="1:2">
      <c r="A19476">
        <v>24765</v>
      </c>
      <c r="B19476" t="s">
        <v>30464</v>
      </c>
    </row>
    <row r="19477" spans="1:2">
      <c r="A19477">
        <v>24766</v>
      </c>
      <c r="B19477" t="s">
        <v>30465</v>
      </c>
    </row>
    <row r="19478" spans="1:2">
      <c r="A19478">
        <v>24767</v>
      </c>
      <c r="B19478" t="s">
        <v>30466</v>
      </c>
    </row>
    <row r="19479" spans="1:2">
      <c r="A19479">
        <v>24768</v>
      </c>
      <c r="B19479" t="s">
        <v>30467</v>
      </c>
    </row>
    <row r="19480" spans="1:2">
      <c r="A19480">
        <v>24769</v>
      </c>
      <c r="B19480" t="s">
        <v>30468</v>
      </c>
    </row>
    <row r="19481" spans="1:2">
      <c r="A19481">
        <v>24770</v>
      </c>
      <c r="B19481" t="s">
        <v>30469</v>
      </c>
    </row>
    <row r="19482" spans="1:2">
      <c r="A19482">
        <v>24771</v>
      </c>
      <c r="B19482" t="s">
        <v>30470</v>
      </c>
    </row>
    <row r="19483" spans="1:2">
      <c r="A19483">
        <v>24772</v>
      </c>
      <c r="B19483" t="s">
        <v>30471</v>
      </c>
    </row>
    <row r="19484" spans="1:2">
      <c r="A19484">
        <v>24773</v>
      </c>
      <c r="B19484" t="s">
        <v>30472</v>
      </c>
    </row>
    <row r="19485" spans="1:2">
      <c r="A19485">
        <v>24774</v>
      </c>
      <c r="B19485" t="s">
        <v>30473</v>
      </c>
    </row>
    <row r="19486" spans="1:2">
      <c r="A19486">
        <v>24775</v>
      </c>
      <c r="B19486" t="s">
        <v>30474</v>
      </c>
    </row>
    <row r="19487" spans="1:2">
      <c r="A19487">
        <v>24776</v>
      </c>
      <c r="B19487" t="s">
        <v>30475</v>
      </c>
    </row>
    <row r="19488" spans="1:2">
      <c r="A19488">
        <v>24777</v>
      </c>
      <c r="B19488" t="s">
        <v>30476</v>
      </c>
    </row>
    <row r="19489" spans="1:2">
      <c r="A19489">
        <v>24778</v>
      </c>
      <c r="B19489" t="s">
        <v>30477</v>
      </c>
    </row>
    <row r="19490" spans="1:2">
      <c r="A19490">
        <v>24779</v>
      </c>
      <c r="B19490" s="6">
        <v>0.47083333333333333</v>
      </c>
    </row>
    <row r="19491" spans="1:2">
      <c r="A19491">
        <v>24780</v>
      </c>
      <c r="B19491" t="s">
        <v>30478</v>
      </c>
    </row>
    <row r="19492" spans="1:2">
      <c r="A19492">
        <v>24781</v>
      </c>
      <c r="B19492" t="s">
        <v>30479</v>
      </c>
    </row>
    <row r="19493" spans="1:2">
      <c r="A19493">
        <v>24782</v>
      </c>
      <c r="B19493" t="s">
        <v>30480</v>
      </c>
    </row>
    <row r="19494" spans="1:2">
      <c r="A19494">
        <v>24783</v>
      </c>
      <c r="B19494">
        <v>742</v>
      </c>
    </row>
    <row r="19495" spans="1:2">
      <c r="A19495">
        <v>24784</v>
      </c>
      <c r="B19495" t="s">
        <v>30481</v>
      </c>
    </row>
    <row r="19496" spans="1:2">
      <c r="A19496">
        <v>24785</v>
      </c>
      <c r="B19496" t="s">
        <v>30482</v>
      </c>
    </row>
    <row r="19497" spans="1:2">
      <c r="A19497">
        <v>24786</v>
      </c>
      <c r="B19497" t="s">
        <v>30483</v>
      </c>
    </row>
    <row r="19498" spans="1:2">
      <c r="A19498">
        <v>24787</v>
      </c>
      <c r="B19498" t="s">
        <v>30484</v>
      </c>
    </row>
    <row r="19499" spans="1:2">
      <c r="A19499">
        <v>24788</v>
      </c>
      <c r="B19499" t="s">
        <v>30485</v>
      </c>
    </row>
    <row r="19500" spans="1:2">
      <c r="A19500">
        <v>24789</v>
      </c>
      <c r="B19500" t="s">
        <v>30486</v>
      </c>
    </row>
    <row r="19501" spans="1:2">
      <c r="A19501">
        <v>24790</v>
      </c>
      <c r="B19501" t="s">
        <v>30487</v>
      </c>
    </row>
    <row r="19502" spans="1:2">
      <c r="A19502">
        <v>24791</v>
      </c>
      <c r="B19502" t="s">
        <v>30488</v>
      </c>
    </row>
    <row r="19503" spans="1:2">
      <c r="A19503">
        <v>24792</v>
      </c>
      <c r="B19503" t="s">
        <v>30489</v>
      </c>
    </row>
    <row r="19504" spans="1:2">
      <c r="A19504">
        <v>24793</v>
      </c>
      <c r="B19504" t="s">
        <v>30490</v>
      </c>
    </row>
    <row r="19505" spans="1:2">
      <c r="A19505">
        <v>24794</v>
      </c>
      <c r="B19505" t="s">
        <v>30491</v>
      </c>
    </row>
    <row r="19506" spans="1:2">
      <c r="A19506">
        <v>24795</v>
      </c>
      <c r="B19506" t="s">
        <v>30492</v>
      </c>
    </row>
    <row r="19507" spans="1:2">
      <c r="A19507">
        <v>24796</v>
      </c>
      <c r="B19507" t="s">
        <v>30493</v>
      </c>
    </row>
    <row r="19508" spans="1:2">
      <c r="A19508">
        <v>24797</v>
      </c>
      <c r="B19508">
        <v>200</v>
      </c>
    </row>
    <row r="19509" spans="1:2">
      <c r="A19509">
        <v>24798</v>
      </c>
      <c r="B19509" t="s">
        <v>30494</v>
      </c>
    </row>
    <row r="19510" spans="1:2">
      <c r="A19510">
        <v>24799</v>
      </c>
      <c r="B19510" t="s">
        <v>30495</v>
      </c>
    </row>
    <row r="19511" spans="1:2">
      <c r="A19511">
        <v>24800</v>
      </c>
      <c r="B19511" t="s">
        <v>30496</v>
      </c>
    </row>
    <row r="19512" spans="1:2">
      <c r="A19512">
        <v>24801</v>
      </c>
      <c r="B19512" t="s">
        <v>30497</v>
      </c>
    </row>
    <row r="19513" spans="1:2">
      <c r="A19513">
        <v>24802</v>
      </c>
      <c r="B19513" t="s">
        <v>30498</v>
      </c>
    </row>
    <row r="19514" spans="1:2">
      <c r="A19514">
        <v>24803</v>
      </c>
      <c r="B19514" t="s">
        <v>30499</v>
      </c>
    </row>
    <row r="19515" spans="1:2">
      <c r="A19515">
        <v>24804</v>
      </c>
      <c r="B19515" t="s">
        <v>30500</v>
      </c>
    </row>
    <row r="19516" spans="1:2">
      <c r="A19516">
        <v>24805</v>
      </c>
      <c r="B19516" t="s">
        <v>30501</v>
      </c>
    </row>
    <row r="19517" spans="1:2">
      <c r="A19517">
        <v>24806</v>
      </c>
      <c r="B19517" t="s">
        <v>30502</v>
      </c>
    </row>
    <row r="19518" spans="1:2">
      <c r="A19518">
        <v>24807</v>
      </c>
      <c r="B19518" t="s">
        <v>30503</v>
      </c>
    </row>
    <row r="19519" spans="1:2">
      <c r="A19519">
        <v>24808</v>
      </c>
      <c r="B19519" t="s">
        <v>30504</v>
      </c>
    </row>
    <row r="19520" spans="1:2">
      <c r="A19520">
        <v>24809</v>
      </c>
      <c r="B19520" t="s">
        <v>30505</v>
      </c>
    </row>
    <row r="19521" spans="1:2">
      <c r="A19521">
        <v>24810</v>
      </c>
      <c r="B19521" t="s">
        <v>30506</v>
      </c>
    </row>
    <row r="19522" spans="1:2">
      <c r="A19522">
        <v>24811</v>
      </c>
      <c r="B19522">
        <v>2118</v>
      </c>
    </row>
    <row r="19523" spans="1:2">
      <c r="A19523">
        <v>24812</v>
      </c>
      <c r="B19523" t="s">
        <v>30507</v>
      </c>
    </row>
    <row r="19524" spans="1:2">
      <c r="A19524">
        <v>24813</v>
      </c>
      <c r="B19524" t="s">
        <v>30508</v>
      </c>
    </row>
    <row r="19525" spans="1:2">
      <c r="A19525">
        <v>24814</v>
      </c>
      <c r="B19525" t="s">
        <v>30509</v>
      </c>
    </row>
    <row r="19526" spans="1:2">
      <c r="A19526">
        <v>24815</v>
      </c>
      <c r="B19526" t="s">
        <v>30510</v>
      </c>
    </row>
    <row r="19527" spans="1:2">
      <c r="A19527">
        <v>24816</v>
      </c>
      <c r="B19527" t="s">
        <v>30511</v>
      </c>
    </row>
    <row r="19528" spans="1:2">
      <c r="A19528">
        <v>24817</v>
      </c>
      <c r="B19528" t="s">
        <v>30512</v>
      </c>
    </row>
    <row r="19529" spans="1:2">
      <c r="A19529">
        <v>24818</v>
      </c>
      <c r="B19529" t="s">
        <v>30513</v>
      </c>
    </row>
    <row r="19530" spans="1:2">
      <c r="A19530">
        <v>24819</v>
      </c>
      <c r="B19530" t="s">
        <v>30514</v>
      </c>
    </row>
    <row r="19531" spans="1:2">
      <c r="A19531">
        <v>24820</v>
      </c>
      <c r="B19531" t="s">
        <v>30515</v>
      </c>
    </row>
    <row r="19532" spans="1:2">
      <c r="A19532">
        <v>24821</v>
      </c>
      <c r="B19532" t="s">
        <v>30516</v>
      </c>
    </row>
    <row r="19533" spans="1:2">
      <c r="A19533">
        <v>24822</v>
      </c>
      <c r="B19533" t="s">
        <v>30517</v>
      </c>
    </row>
    <row r="19534" spans="1:2">
      <c r="A19534">
        <v>24823</v>
      </c>
      <c r="B19534" t="s">
        <v>30518</v>
      </c>
    </row>
    <row r="19535" spans="1:2">
      <c r="A19535">
        <v>24824</v>
      </c>
      <c r="B19535" t="s">
        <v>30519</v>
      </c>
    </row>
    <row r="19536" spans="1:2">
      <c r="A19536">
        <v>24825</v>
      </c>
      <c r="B19536" t="s">
        <v>30520</v>
      </c>
    </row>
    <row r="19537" spans="1:2">
      <c r="A19537">
        <v>24826</v>
      </c>
      <c r="B19537" t="s">
        <v>30521</v>
      </c>
    </row>
    <row r="19538" spans="1:2">
      <c r="A19538">
        <v>24827</v>
      </c>
      <c r="B19538" t="s">
        <v>30522</v>
      </c>
    </row>
    <row r="19539" spans="1:2">
      <c r="A19539">
        <v>24828</v>
      </c>
      <c r="B19539" t="s">
        <v>30523</v>
      </c>
    </row>
    <row r="19540" spans="1:2">
      <c r="A19540">
        <v>24829</v>
      </c>
      <c r="B19540" t="s">
        <v>30524</v>
      </c>
    </row>
    <row r="19541" spans="1:2">
      <c r="A19541">
        <v>24830</v>
      </c>
      <c r="B19541" t="s">
        <v>30525</v>
      </c>
    </row>
    <row r="19542" spans="1:2">
      <c r="A19542">
        <v>24831</v>
      </c>
      <c r="B19542" t="s">
        <v>30526</v>
      </c>
    </row>
    <row r="19543" spans="1:2">
      <c r="A19543">
        <v>24832</v>
      </c>
      <c r="B19543" t="s">
        <v>30527</v>
      </c>
    </row>
    <row r="19544" spans="1:2">
      <c r="A19544">
        <v>24833</v>
      </c>
      <c r="B19544">
        <v>2131</v>
      </c>
    </row>
    <row r="19545" spans="1:2">
      <c r="A19545">
        <v>24834</v>
      </c>
      <c r="B19545" t="s">
        <v>30528</v>
      </c>
    </row>
    <row r="19546" spans="1:2">
      <c r="A19546">
        <v>24835</v>
      </c>
      <c r="B19546" t="s">
        <v>30529</v>
      </c>
    </row>
    <row r="19547" spans="1:2">
      <c r="A19547">
        <v>24836</v>
      </c>
      <c r="B19547" t="s">
        <v>30530</v>
      </c>
    </row>
    <row r="19548" spans="1:2">
      <c r="A19548">
        <v>24837</v>
      </c>
      <c r="B19548">
        <v>1136</v>
      </c>
    </row>
    <row r="19549" spans="1:2">
      <c r="A19549">
        <v>24838</v>
      </c>
      <c r="B19549" t="s">
        <v>30531</v>
      </c>
    </row>
    <row r="19550" spans="1:2">
      <c r="A19550">
        <v>24839</v>
      </c>
      <c r="B19550" t="s">
        <v>30532</v>
      </c>
    </row>
    <row r="19551" spans="1:2">
      <c r="A19551">
        <v>24840</v>
      </c>
      <c r="B19551" t="s">
        <v>30533</v>
      </c>
    </row>
    <row r="19552" spans="1:2">
      <c r="A19552">
        <v>24841</v>
      </c>
      <c r="B19552" t="s">
        <v>30534</v>
      </c>
    </row>
    <row r="19553" spans="1:2">
      <c r="A19553">
        <v>24842</v>
      </c>
      <c r="B19553" t="s">
        <v>30535</v>
      </c>
    </row>
    <row r="19554" spans="1:2">
      <c r="A19554">
        <v>24843</v>
      </c>
      <c r="B19554" t="s">
        <v>30536</v>
      </c>
    </row>
    <row r="19555" spans="1:2">
      <c r="A19555">
        <v>24844</v>
      </c>
      <c r="B19555" t="s">
        <v>30537</v>
      </c>
    </row>
    <row r="19556" spans="1:2">
      <c r="A19556">
        <v>24845</v>
      </c>
      <c r="B19556" t="s">
        <v>30538</v>
      </c>
    </row>
    <row r="19557" spans="1:2">
      <c r="A19557">
        <v>24846</v>
      </c>
      <c r="B19557">
        <v>1236</v>
      </c>
    </row>
    <row r="19558" spans="1:2">
      <c r="A19558">
        <v>24847</v>
      </c>
      <c r="B19558" t="s">
        <v>30539</v>
      </c>
    </row>
    <row r="19559" spans="1:2">
      <c r="A19559">
        <v>24848</v>
      </c>
      <c r="B19559" t="s">
        <v>30540</v>
      </c>
    </row>
    <row r="19560" spans="1:2">
      <c r="A19560">
        <v>24849</v>
      </c>
      <c r="B19560" t="s">
        <v>30541</v>
      </c>
    </row>
    <row r="19561" spans="1:2">
      <c r="A19561">
        <v>24850</v>
      </c>
      <c r="B19561" t="s">
        <v>30542</v>
      </c>
    </row>
    <row r="19562" spans="1:2">
      <c r="A19562">
        <v>24851</v>
      </c>
      <c r="B19562" t="s">
        <v>30543</v>
      </c>
    </row>
    <row r="19563" spans="1:2">
      <c r="A19563">
        <v>24852</v>
      </c>
      <c r="B19563" t="s">
        <v>30544</v>
      </c>
    </row>
    <row r="19564" spans="1:2">
      <c r="A19564">
        <v>24853</v>
      </c>
      <c r="B19564" t="s">
        <v>30545</v>
      </c>
    </row>
    <row r="19565" spans="1:2">
      <c r="A19565">
        <v>24854</v>
      </c>
      <c r="B19565">
        <v>1208</v>
      </c>
    </row>
    <row r="19566" spans="1:2">
      <c r="A19566">
        <v>24855</v>
      </c>
      <c r="B19566" t="s">
        <v>30546</v>
      </c>
    </row>
    <row r="19567" spans="1:2">
      <c r="A19567">
        <v>24856</v>
      </c>
      <c r="B19567" t="s">
        <v>30547</v>
      </c>
    </row>
    <row r="19568" spans="1:2">
      <c r="A19568">
        <v>24857</v>
      </c>
      <c r="B19568" t="s">
        <v>30548</v>
      </c>
    </row>
    <row r="19569" spans="1:2">
      <c r="A19569">
        <v>24858</v>
      </c>
      <c r="B19569" t="s">
        <v>30549</v>
      </c>
    </row>
    <row r="19570" spans="1:2">
      <c r="A19570">
        <v>24859</v>
      </c>
      <c r="B19570" t="s">
        <v>30550</v>
      </c>
    </row>
    <row r="19571" spans="1:2">
      <c r="A19571">
        <v>24860</v>
      </c>
      <c r="B19571" t="s">
        <v>30551</v>
      </c>
    </row>
    <row r="19572" spans="1:2">
      <c r="A19572">
        <v>24861</v>
      </c>
      <c r="B19572" t="s">
        <v>30552</v>
      </c>
    </row>
    <row r="19573" spans="1:2">
      <c r="A19573">
        <v>24862</v>
      </c>
      <c r="B19573" t="s">
        <v>564</v>
      </c>
    </row>
    <row r="19574" spans="1:2">
      <c r="A19574">
        <v>24863</v>
      </c>
      <c r="B19574" t="s">
        <v>30553</v>
      </c>
    </row>
    <row r="19575" spans="1:2">
      <c r="A19575">
        <v>24864</v>
      </c>
      <c r="B19575" t="s">
        <v>30554</v>
      </c>
    </row>
    <row r="19576" spans="1:2">
      <c r="A19576">
        <v>24865</v>
      </c>
      <c r="B19576" t="s">
        <v>30555</v>
      </c>
    </row>
    <row r="19577" spans="1:2">
      <c r="A19577">
        <v>24866</v>
      </c>
      <c r="B19577" t="s">
        <v>30556</v>
      </c>
    </row>
    <row r="19578" spans="1:2">
      <c r="A19578">
        <v>24867</v>
      </c>
      <c r="B19578" t="s">
        <v>30557</v>
      </c>
    </row>
    <row r="19579" spans="1:2">
      <c r="A19579">
        <v>24868</v>
      </c>
      <c r="B19579" t="s">
        <v>30558</v>
      </c>
    </row>
    <row r="19580" spans="1:2">
      <c r="A19580">
        <v>24869</v>
      </c>
      <c r="B19580" t="s">
        <v>30559</v>
      </c>
    </row>
    <row r="19581" spans="1:2">
      <c r="A19581">
        <v>24870</v>
      </c>
      <c r="B19581" t="s">
        <v>30560</v>
      </c>
    </row>
    <row r="19582" spans="1:2">
      <c r="A19582">
        <v>24871</v>
      </c>
      <c r="B19582" t="s">
        <v>30561</v>
      </c>
    </row>
    <row r="19583" spans="1:2">
      <c r="A19583">
        <v>24872</v>
      </c>
      <c r="B19583" t="s">
        <v>30562</v>
      </c>
    </row>
    <row r="19584" spans="1:2">
      <c r="A19584">
        <v>24873</v>
      </c>
      <c r="B19584" t="s">
        <v>284</v>
      </c>
    </row>
    <row r="19585" spans="1:2">
      <c r="A19585">
        <v>24874</v>
      </c>
      <c r="B19585" t="s">
        <v>30563</v>
      </c>
    </row>
    <row r="19586" spans="1:2">
      <c r="A19586">
        <v>24875</v>
      </c>
      <c r="B19586" t="s">
        <v>30564</v>
      </c>
    </row>
    <row r="19587" spans="1:2">
      <c r="A19587">
        <v>24876</v>
      </c>
      <c r="B19587" t="s">
        <v>30565</v>
      </c>
    </row>
    <row r="19588" spans="1:2">
      <c r="A19588">
        <v>24877</v>
      </c>
      <c r="B19588" t="s">
        <v>30566</v>
      </c>
    </row>
    <row r="19589" spans="1:2">
      <c r="A19589">
        <v>24878</v>
      </c>
      <c r="B19589" t="s">
        <v>30567</v>
      </c>
    </row>
    <row r="19590" spans="1:2">
      <c r="A19590">
        <v>24879</v>
      </c>
      <c r="B19590" t="s">
        <v>30568</v>
      </c>
    </row>
    <row r="19591" spans="1:2">
      <c r="A19591">
        <v>24880</v>
      </c>
      <c r="B19591" t="s">
        <v>30569</v>
      </c>
    </row>
    <row r="19592" spans="1:2">
      <c r="A19592">
        <v>24881</v>
      </c>
      <c r="B19592" t="s">
        <v>873</v>
      </c>
    </row>
    <row r="19593" spans="1:2">
      <c r="A19593">
        <v>24882</v>
      </c>
      <c r="B19593" t="s">
        <v>30570</v>
      </c>
    </row>
    <row r="19594" spans="1:2">
      <c r="A19594">
        <v>24883</v>
      </c>
      <c r="B19594" t="s">
        <v>30571</v>
      </c>
    </row>
    <row r="19595" spans="1:2">
      <c r="A19595">
        <v>24884</v>
      </c>
      <c r="B19595" t="s">
        <v>30572</v>
      </c>
    </row>
    <row r="19596" spans="1:2">
      <c r="A19596">
        <v>24885</v>
      </c>
      <c r="B19596" t="s">
        <v>30573</v>
      </c>
    </row>
    <row r="19597" spans="1:2">
      <c r="A19597">
        <v>24886</v>
      </c>
      <c r="B19597" t="s">
        <v>30574</v>
      </c>
    </row>
    <row r="19598" spans="1:2">
      <c r="A19598">
        <v>24887</v>
      </c>
      <c r="B19598">
        <v>901</v>
      </c>
    </row>
    <row r="19599" spans="1:2">
      <c r="A19599">
        <v>24888</v>
      </c>
      <c r="B19599">
        <v>2000</v>
      </c>
    </row>
    <row r="19600" spans="1:2">
      <c r="A19600">
        <v>24889</v>
      </c>
      <c r="B19600" t="s">
        <v>30575</v>
      </c>
    </row>
    <row r="19601" spans="1:2">
      <c r="A19601">
        <v>24890</v>
      </c>
      <c r="B19601" t="s">
        <v>30576</v>
      </c>
    </row>
    <row r="19602" spans="1:2">
      <c r="A19602">
        <v>24891</v>
      </c>
      <c r="B19602" t="s">
        <v>30577</v>
      </c>
    </row>
    <row r="19603" spans="1:2">
      <c r="A19603">
        <v>24892</v>
      </c>
      <c r="B19603" t="s">
        <v>30578</v>
      </c>
    </row>
    <row r="19604" spans="1:2">
      <c r="A19604">
        <v>24893</v>
      </c>
      <c r="B19604" t="s">
        <v>30579</v>
      </c>
    </row>
    <row r="19605" spans="1:2">
      <c r="A19605">
        <v>24894</v>
      </c>
      <c r="B19605" t="s">
        <v>30580</v>
      </c>
    </row>
    <row r="19606" spans="1:2">
      <c r="A19606">
        <v>24895</v>
      </c>
      <c r="B19606" t="s">
        <v>30581</v>
      </c>
    </row>
    <row r="19607" spans="1:2">
      <c r="A19607">
        <v>24896</v>
      </c>
      <c r="B19607" t="s">
        <v>30582</v>
      </c>
    </row>
    <row r="19608" spans="1:2">
      <c r="A19608">
        <v>24897</v>
      </c>
      <c r="B19608" t="s">
        <v>30583</v>
      </c>
    </row>
    <row r="19609" spans="1:2">
      <c r="A19609">
        <v>24898</v>
      </c>
      <c r="B19609" t="s">
        <v>30584</v>
      </c>
    </row>
    <row r="19610" spans="1:2">
      <c r="A19610">
        <v>24899</v>
      </c>
      <c r="B19610" t="s">
        <v>30585</v>
      </c>
    </row>
    <row r="19611" spans="1:2">
      <c r="A19611">
        <v>24900</v>
      </c>
      <c r="B19611" t="s">
        <v>30586</v>
      </c>
    </row>
    <row r="19612" spans="1:2">
      <c r="A19612">
        <v>24901</v>
      </c>
      <c r="B19612" t="s">
        <v>30587</v>
      </c>
    </row>
    <row r="19613" spans="1:2">
      <c r="A19613">
        <v>24902</v>
      </c>
      <c r="B19613" t="s">
        <v>30588</v>
      </c>
    </row>
    <row r="19614" spans="1:2">
      <c r="A19614">
        <v>24903</v>
      </c>
      <c r="B19614" t="s">
        <v>30589</v>
      </c>
    </row>
    <row r="19615" spans="1:2">
      <c r="A19615">
        <v>24904</v>
      </c>
      <c r="B19615" t="s">
        <v>30590</v>
      </c>
    </row>
    <row r="19616" spans="1:2">
      <c r="A19616">
        <v>24905</v>
      </c>
      <c r="B19616" t="s">
        <v>30591</v>
      </c>
    </row>
    <row r="19617" spans="1:2">
      <c r="A19617">
        <v>24906</v>
      </c>
      <c r="B19617" t="s">
        <v>30592</v>
      </c>
    </row>
    <row r="19618" spans="1:2">
      <c r="A19618">
        <v>24907</v>
      </c>
      <c r="B19618" t="s">
        <v>30593</v>
      </c>
    </row>
    <row r="19619" spans="1:2">
      <c r="A19619">
        <v>24908</v>
      </c>
      <c r="B19619">
        <v>1630</v>
      </c>
    </row>
    <row r="19620" spans="1:2">
      <c r="A19620">
        <v>24909</v>
      </c>
      <c r="B19620" t="s">
        <v>30594</v>
      </c>
    </row>
    <row r="19621" spans="1:2">
      <c r="A19621">
        <v>24910</v>
      </c>
      <c r="B19621" t="s">
        <v>30595</v>
      </c>
    </row>
    <row r="19622" spans="1:2">
      <c r="A19622">
        <v>24911</v>
      </c>
      <c r="B19622" t="s">
        <v>30596</v>
      </c>
    </row>
    <row r="19623" spans="1:2">
      <c r="A19623">
        <v>24912</v>
      </c>
      <c r="B19623" t="s">
        <v>30597</v>
      </c>
    </row>
    <row r="19624" spans="1:2">
      <c r="A19624">
        <v>24913</v>
      </c>
      <c r="B19624" t="s">
        <v>30598</v>
      </c>
    </row>
    <row r="19625" spans="1:2">
      <c r="A19625">
        <v>24914</v>
      </c>
      <c r="B19625" t="s">
        <v>30599</v>
      </c>
    </row>
    <row r="19626" spans="1:2">
      <c r="A19626">
        <v>24915</v>
      </c>
      <c r="B19626" t="s">
        <v>30600</v>
      </c>
    </row>
    <row r="19627" spans="1:2">
      <c r="A19627">
        <v>24916</v>
      </c>
      <c r="B19627" t="s">
        <v>30601</v>
      </c>
    </row>
    <row r="19628" spans="1:2">
      <c r="A19628">
        <v>24917</v>
      </c>
      <c r="B19628" t="s">
        <v>30602</v>
      </c>
    </row>
    <row r="19629" spans="1:2">
      <c r="A19629">
        <v>24918</v>
      </c>
      <c r="B19629" t="s">
        <v>30603</v>
      </c>
    </row>
    <row r="19630" spans="1:2">
      <c r="A19630">
        <v>24919</v>
      </c>
      <c r="B19630" t="s">
        <v>30604</v>
      </c>
    </row>
    <row r="19631" spans="1:2">
      <c r="A19631">
        <v>24920</v>
      </c>
      <c r="B19631">
        <v>1552</v>
      </c>
    </row>
    <row r="19632" spans="1:2">
      <c r="A19632">
        <v>24921</v>
      </c>
      <c r="B19632" t="s">
        <v>30605</v>
      </c>
    </row>
    <row r="19633" spans="1:2">
      <c r="A19633">
        <v>24922</v>
      </c>
      <c r="B19633" t="s">
        <v>30606</v>
      </c>
    </row>
    <row r="19634" spans="1:2">
      <c r="A19634">
        <v>24923</v>
      </c>
      <c r="B19634" t="s">
        <v>30607</v>
      </c>
    </row>
    <row r="19635" spans="1:2">
      <c r="A19635">
        <v>24924</v>
      </c>
      <c r="B19635" t="s">
        <v>30608</v>
      </c>
    </row>
    <row r="19636" spans="1:2">
      <c r="A19636">
        <v>24925</v>
      </c>
      <c r="B19636" t="s">
        <v>30609</v>
      </c>
    </row>
    <row r="19637" spans="1:2">
      <c r="A19637">
        <v>24926</v>
      </c>
      <c r="B19637" t="s">
        <v>30610</v>
      </c>
    </row>
    <row r="19638" spans="1:2">
      <c r="A19638">
        <v>24927</v>
      </c>
      <c r="B19638" t="s">
        <v>30611</v>
      </c>
    </row>
    <row r="19639" spans="1:2">
      <c r="A19639">
        <v>24928</v>
      </c>
      <c r="B19639" t="s">
        <v>30612</v>
      </c>
    </row>
    <row r="19640" spans="1:2">
      <c r="A19640">
        <v>24929</v>
      </c>
      <c r="B19640" t="s">
        <v>30613</v>
      </c>
    </row>
    <row r="19641" spans="1:2">
      <c r="A19641">
        <v>24930</v>
      </c>
      <c r="B19641">
        <v>1802</v>
      </c>
    </row>
    <row r="19642" spans="1:2">
      <c r="A19642">
        <v>24931</v>
      </c>
      <c r="B19642" t="s">
        <v>30614</v>
      </c>
    </row>
    <row r="19643" spans="1:2">
      <c r="A19643">
        <v>24932</v>
      </c>
      <c r="B19643" t="s">
        <v>30615</v>
      </c>
    </row>
    <row r="19644" spans="1:2">
      <c r="A19644">
        <v>24933</v>
      </c>
      <c r="B19644" t="s">
        <v>30616</v>
      </c>
    </row>
    <row r="19645" spans="1:2">
      <c r="A19645">
        <v>24934</v>
      </c>
      <c r="B19645" t="s">
        <v>30617</v>
      </c>
    </row>
    <row r="19646" spans="1:2">
      <c r="A19646">
        <v>24935</v>
      </c>
      <c r="B19646" t="s">
        <v>30618</v>
      </c>
    </row>
    <row r="19647" spans="1:2">
      <c r="A19647">
        <v>24936</v>
      </c>
      <c r="B19647" t="s">
        <v>30619</v>
      </c>
    </row>
    <row r="19648" spans="1:2">
      <c r="A19648">
        <v>24937</v>
      </c>
      <c r="B19648">
        <v>1850</v>
      </c>
    </row>
    <row r="19649" spans="1:2">
      <c r="A19649">
        <v>24938</v>
      </c>
      <c r="B19649" t="s">
        <v>30620</v>
      </c>
    </row>
    <row r="19650" spans="1:2">
      <c r="A19650">
        <v>24939</v>
      </c>
      <c r="B19650">
        <v>1625</v>
      </c>
    </row>
    <row r="19651" spans="1:2">
      <c r="A19651">
        <v>24940</v>
      </c>
      <c r="B19651" t="s">
        <v>30621</v>
      </c>
    </row>
    <row r="19652" spans="1:2">
      <c r="A19652">
        <v>24941</v>
      </c>
      <c r="B19652" t="s">
        <v>30622</v>
      </c>
    </row>
    <row r="19653" spans="1:2">
      <c r="A19653">
        <v>24942</v>
      </c>
      <c r="B19653" t="s">
        <v>30623</v>
      </c>
    </row>
    <row r="19654" spans="1:2">
      <c r="A19654">
        <v>24943</v>
      </c>
      <c r="B19654" t="s">
        <v>30624</v>
      </c>
    </row>
    <row r="19655" spans="1:2">
      <c r="A19655">
        <v>24944</v>
      </c>
      <c r="B19655" t="s">
        <v>30625</v>
      </c>
    </row>
    <row r="19656" spans="1:2">
      <c r="A19656">
        <v>24945</v>
      </c>
      <c r="B19656" t="s">
        <v>30626</v>
      </c>
    </row>
    <row r="19657" spans="1:2">
      <c r="A19657">
        <v>24946</v>
      </c>
      <c r="B19657" t="s">
        <v>30627</v>
      </c>
    </row>
    <row r="19658" spans="1:2">
      <c r="A19658">
        <v>24947</v>
      </c>
      <c r="B19658">
        <v>528</v>
      </c>
    </row>
    <row r="19659" spans="1:2">
      <c r="A19659">
        <v>24948</v>
      </c>
      <c r="B19659" t="s">
        <v>308</v>
      </c>
    </row>
    <row r="19660" spans="1:2">
      <c r="A19660">
        <v>24949</v>
      </c>
      <c r="B19660" t="s">
        <v>30628</v>
      </c>
    </row>
    <row r="19661" spans="1:2">
      <c r="A19661">
        <v>24950</v>
      </c>
      <c r="B19661" t="s">
        <v>30629</v>
      </c>
    </row>
    <row r="19662" spans="1:2">
      <c r="A19662">
        <v>24951</v>
      </c>
      <c r="B19662" t="s">
        <v>30630</v>
      </c>
    </row>
    <row r="19663" spans="1:2">
      <c r="A19663">
        <v>24952</v>
      </c>
      <c r="B19663" t="s">
        <v>30631</v>
      </c>
    </row>
    <row r="19664" spans="1:2">
      <c r="A19664">
        <v>24953</v>
      </c>
      <c r="B19664" t="s">
        <v>30632</v>
      </c>
    </row>
    <row r="19665" spans="1:2">
      <c r="A19665">
        <v>24954</v>
      </c>
      <c r="B19665" t="s">
        <v>30633</v>
      </c>
    </row>
    <row r="19666" spans="1:2">
      <c r="A19666">
        <v>24955</v>
      </c>
      <c r="B19666" t="s">
        <v>30634</v>
      </c>
    </row>
    <row r="19667" spans="1:2">
      <c r="A19667">
        <v>24956</v>
      </c>
      <c r="B19667" t="s">
        <v>30635</v>
      </c>
    </row>
    <row r="19668" spans="1:2">
      <c r="A19668">
        <v>24957</v>
      </c>
      <c r="B19668" t="s">
        <v>30636</v>
      </c>
    </row>
    <row r="19669" spans="1:2">
      <c r="A19669">
        <v>24958</v>
      </c>
      <c r="B19669" t="s">
        <v>30637</v>
      </c>
    </row>
    <row r="19670" spans="1:2">
      <c r="A19670">
        <v>24959</v>
      </c>
      <c r="B19670" t="s">
        <v>30638</v>
      </c>
    </row>
    <row r="19671" spans="1:2">
      <c r="A19671">
        <v>24960</v>
      </c>
      <c r="B19671" t="s">
        <v>30639</v>
      </c>
    </row>
    <row r="19672" spans="1:2">
      <c r="A19672">
        <v>24961</v>
      </c>
      <c r="B19672" t="s">
        <v>30640</v>
      </c>
    </row>
    <row r="19673" spans="1:2">
      <c r="A19673">
        <v>24962</v>
      </c>
      <c r="B19673" t="s">
        <v>30641</v>
      </c>
    </row>
    <row r="19674" spans="1:2">
      <c r="A19674">
        <v>24963</v>
      </c>
      <c r="B19674" t="s">
        <v>30642</v>
      </c>
    </row>
    <row r="19675" spans="1:2">
      <c r="A19675">
        <v>24964</v>
      </c>
      <c r="B19675" t="s">
        <v>30643</v>
      </c>
    </row>
    <row r="19676" spans="1:2">
      <c r="A19676">
        <v>24965</v>
      </c>
      <c r="B19676" t="s">
        <v>30644</v>
      </c>
    </row>
    <row r="19677" spans="1:2">
      <c r="A19677">
        <v>24966</v>
      </c>
      <c r="B19677" t="s">
        <v>30645</v>
      </c>
    </row>
    <row r="19678" spans="1:2">
      <c r="A19678">
        <v>24967</v>
      </c>
      <c r="B19678" t="s">
        <v>30646</v>
      </c>
    </row>
    <row r="19679" spans="1:2">
      <c r="A19679">
        <v>24968</v>
      </c>
      <c r="B19679" t="s">
        <v>30647</v>
      </c>
    </row>
    <row r="19680" spans="1:2">
      <c r="A19680">
        <v>24969</v>
      </c>
      <c r="B19680" t="s">
        <v>30648</v>
      </c>
    </row>
    <row r="19681" spans="1:2">
      <c r="A19681">
        <v>24970</v>
      </c>
      <c r="B19681" t="s">
        <v>30649</v>
      </c>
    </row>
    <row r="19682" spans="1:2">
      <c r="A19682">
        <v>24971</v>
      </c>
      <c r="B19682" t="s">
        <v>30650</v>
      </c>
    </row>
    <row r="19683" spans="1:2">
      <c r="A19683">
        <v>24972</v>
      </c>
      <c r="B19683" t="s">
        <v>30651</v>
      </c>
    </row>
    <row r="19684" spans="1:2">
      <c r="A19684">
        <v>24973</v>
      </c>
      <c r="B19684" t="s">
        <v>30652</v>
      </c>
    </row>
    <row r="19685" spans="1:2">
      <c r="A19685">
        <v>24974</v>
      </c>
      <c r="B19685" t="s">
        <v>30653</v>
      </c>
    </row>
    <row r="19686" spans="1:2">
      <c r="A19686">
        <v>24975</v>
      </c>
      <c r="B19686" t="s">
        <v>30654</v>
      </c>
    </row>
    <row r="19687" spans="1:2">
      <c r="A19687">
        <v>24976</v>
      </c>
      <c r="B19687" t="s">
        <v>30655</v>
      </c>
    </row>
    <row r="19688" spans="1:2">
      <c r="A19688">
        <v>24977</v>
      </c>
      <c r="B19688" t="s">
        <v>30656</v>
      </c>
    </row>
    <row r="19689" spans="1:2">
      <c r="A19689">
        <v>24978</v>
      </c>
      <c r="B19689" t="s">
        <v>30657</v>
      </c>
    </row>
    <row r="19690" spans="1:2">
      <c r="A19690">
        <v>24979</v>
      </c>
      <c r="B19690">
        <v>1820</v>
      </c>
    </row>
    <row r="19691" spans="1:2">
      <c r="A19691">
        <v>24980</v>
      </c>
      <c r="B19691" t="s">
        <v>30658</v>
      </c>
    </row>
    <row r="19692" spans="1:2">
      <c r="A19692">
        <v>24981</v>
      </c>
      <c r="B19692">
        <v>1556</v>
      </c>
    </row>
    <row r="19693" spans="1:2">
      <c r="A19693">
        <v>24982</v>
      </c>
      <c r="B19693" t="s">
        <v>30659</v>
      </c>
    </row>
    <row r="19694" spans="1:2">
      <c r="A19694">
        <v>24983</v>
      </c>
      <c r="B19694" t="s">
        <v>30660</v>
      </c>
    </row>
    <row r="19695" spans="1:2">
      <c r="A19695">
        <v>24984</v>
      </c>
      <c r="B19695" t="s">
        <v>30661</v>
      </c>
    </row>
    <row r="19696" spans="1:2">
      <c r="A19696">
        <v>24985</v>
      </c>
      <c r="B19696" t="s">
        <v>30662</v>
      </c>
    </row>
    <row r="19697" spans="1:2">
      <c r="A19697">
        <v>24986</v>
      </c>
      <c r="B19697" t="s">
        <v>30663</v>
      </c>
    </row>
    <row r="19698" spans="1:2">
      <c r="A19698">
        <v>24987</v>
      </c>
      <c r="B19698" t="s">
        <v>30664</v>
      </c>
    </row>
    <row r="19699" spans="1:2">
      <c r="A19699">
        <v>24988</v>
      </c>
      <c r="B19699" t="s">
        <v>30665</v>
      </c>
    </row>
    <row r="19700" spans="1:2">
      <c r="A19700">
        <v>24989</v>
      </c>
      <c r="B19700" t="s">
        <v>30666</v>
      </c>
    </row>
    <row r="19701" spans="1:2">
      <c r="A19701">
        <v>24990</v>
      </c>
      <c r="B19701" t="s">
        <v>30667</v>
      </c>
    </row>
    <row r="19702" spans="1:2">
      <c r="A19702">
        <v>24991</v>
      </c>
      <c r="B19702" t="s">
        <v>30668</v>
      </c>
    </row>
    <row r="19703" spans="1:2">
      <c r="A19703">
        <v>24992</v>
      </c>
      <c r="B19703" t="s">
        <v>30669</v>
      </c>
    </row>
    <row r="19704" spans="1:2">
      <c r="A19704">
        <v>24993</v>
      </c>
      <c r="B19704" t="s">
        <v>30670</v>
      </c>
    </row>
    <row r="19705" spans="1:2">
      <c r="A19705">
        <v>24994</v>
      </c>
      <c r="B19705" t="s">
        <v>30671</v>
      </c>
    </row>
    <row r="19706" spans="1:2">
      <c r="A19706">
        <v>24995</v>
      </c>
      <c r="B19706" t="s">
        <v>30672</v>
      </c>
    </row>
    <row r="19707" spans="1:2">
      <c r="A19707">
        <v>24996</v>
      </c>
      <c r="B19707" t="s">
        <v>30673</v>
      </c>
    </row>
    <row r="19708" spans="1:2">
      <c r="A19708">
        <v>24997</v>
      </c>
      <c r="B19708" t="s">
        <v>629</v>
      </c>
    </row>
    <row r="19709" spans="1:2">
      <c r="A19709">
        <v>24998</v>
      </c>
      <c r="B19709" t="s">
        <v>30674</v>
      </c>
    </row>
    <row r="19710" spans="1:2">
      <c r="A19710">
        <v>24999</v>
      </c>
      <c r="B19710" t="s">
        <v>30675</v>
      </c>
    </row>
    <row r="19711" spans="1:2">
      <c r="A19711">
        <v>25000</v>
      </c>
      <c r="B19711" t="s">
        <v>30676</v>
      </c>
    </row>
    <row r="19712" spans="1:2">
      <c r="A19712">
        <v>25001</v>
      </c>
      <c r="B19712" t="s">
        <v>30677</v>
      </c>
    </row>
    <row r="19713" spans="1:2">
      <c r="A19713">
        <v>25002</v>
      </c>
      <c r="B19713" t="s">
        <v>30678</v>
      </c>
    </row>
    <row r="19714" spans="1:2">
      <c r="A19714">
        <v>25003</v>
      </c>
      <c r="B19714" t="s">
        <v>30679</v>
      </c>
    </row>
    <row r="19715" spans="1:2">
      <c r="A19715">
        <v>25004</v>
      </c>
      <c r="B19715" t="s">
        <v>30680</v>
      </c>
    </row>
    <row r="19716" spans="1:2">
      <c r="A19716">
        <v>25005</v>
      </c>
      <c r="B19716" t="s">
        <v>30681</v>
      </c>
    </row>
    <row r="19717" spans="1:2">
      <c r="A19717">
        <v>25006</v>
      </c>
      <c r="B19717" t="s">
        <v>30682</v>
      </c>
    </row>
    <row r="19718" spans="1:2">
      <c r="A19718">
        <v>25007</v>
      </c>
      <c r="B19718" t="s">
        <v>30683</v>
      </c>
    </row>
    <row r="19719" spans="1:2">
      <c r="A19719">
        <v>25008</v>
      </c>
      <c r="B19719" t="s">
        <v>30684</v>
      </c>
    </row>
    <row r="19720" spans="1:2">
      <c r="A19720">
        <v>25009</v>
      </c>
      <c r="B19720" t="s">
        <v>30685</v>
      </c>
    </row>
    <row r="19721" spans="1:2">
      <c r="A19721">
        <v>25010</v>
      </c>
      <c r="B19721" t="s">
        <v>30686</v>
      </c>
    </row>
    <row r="19722" spans="1:2">
      <c r="A19722">
        <v>25011</v>
      </c>
      <c r="B19722" t="s">
        <v>30687</v>
      </c>
    </row>
    <row r="19723" spans="1:2">
      <c r="A19723">
        <v>25012</v>
      </c>
      <c r="B19723" t="s">
        <v>30688</v>
      </c>
    </row>
    <row r="19724" spans="1:2">
      <c r="A19724">
        <v>25013</v>
      </c>
      <c r="B19724" t="s">
        <v>30689</v>
      </c>
    </row>
    <row r="19725" spans="1:2">
      <c r="A19725">
        <v>25014</v>
      </c>
      <c r="B19725" t="s">
        <v>30690</v>
      </c>
    </row>
    <row r="19726" spans="1:2">
      <c r="A19726">
        <v>25015</v>
      </c>
      <c r="B19726" t="s">
        <v>30691</v>
      </c>
    </row>
    <row r="19727" spans="1:2">
      <c r="A19727">
        <v>25016</v>
      </c>
      <c r="B19727" t="s">
        <v>30692</v>
      </c>
    </row>
    <row r="19728" spans="1:2">
      <c r="A19728">
        <v>25017</v>
      </c>
      <c r="B19728" t="s">
        <v>30693</v>
      </c>
    </row>
    <row r="19729" spans="1:2">
      <c r="A19729">
        <v>25018</v>
      </c>
      <c r="B19729" t="s">
        <v>30694</v>
      </c>
    </row>
    <row r="19730" spans="1:2">
      <c r="A19730">
        <v>25019</v>
      </c>
      <c r="B19730" t="s">
        <v>30695</v>
      </c>
    </row>
    <row r="19731" spans="1:2">
      <c r="A19731">
        <v>25020</v>
      </c>
      <c r="B19731">
        <v>1100</v>
      </c>
    </row>
    <row r="19732" spans="1:2">
      <c r="A19732">
        <v>25021</v>
      </c>
      <c r="B19732">
        <v>1646</v>
      </c>
    </row>
    <row r="19733" spans="1:2">
      <c r="A19733">
        <v>25022</v>
      </c>
      <c r="B19733" t="s">
        <v>30696</v>
      </c>
    </row>
    <row r="19734" spans="1:2">
      <c r="A19734">
        <v>25023</v>
      </c>
      <c r="B19734" t="s">
        <v>30697</v>
      </c>
    </row>
    <row r="19735" spans="1:2">
      <c r="A19735">
        <v>25024</v>
      </c>
      <c r="B19735" t="s">
        <v>30698</v>
      </c>
    </row>
    <row r="19736" spans="1:2">
      <c r="A19736">
        <v>25025</v>
      </c>
      <c r="B19736" t="s">
        <v>30699</v>
      </c>
    </row>
    <row r="19737" spans="1:2">
      <c r="A19737">
        <v>25042</v>
      </c>
      <c r="B19737" t="s">
        <v>30700</v>
      </c>
    </row>
    <row r="19738" spans="1:2">
      <c r="A19738">
        <v>25062</v>
      </c>
      <c r="B19738" t="s">
        <v>1954</v>
      </c>
    </row>
    <row r="19739" spans="1:2">
      <c r="A19739">
        <v>25082</v>
      </c>
      <c r="B19739" t="s">
        <v>30701</v>
      </c>
    </row>
    <row r="19740" spans="1:2">
      <c r="A19740">
        <v>25102</v>
      </c>
      <c r="B19740" t="s">
        <v>30702</v>
      </c>
    </row>
    <row r="19741" spans="1:2">
      <c r="A19741">
        <v>25103</v>
      </c>
      <c r="B19741" t="s">
        <v>30703</v>
      </c>
    </row>
    <row r="19742" spans="1:2">
      <c r="A19742">
        <v>25122</v>
      </c>
      <c r="B19742" t="s">
        <v>30704</v>
      </c>
    </row>
    <row r="19743" spans="1:2">
      <c r="A19743">
        <v>25123</v>
      </c>
      <c r="B19743" t="s">
        <v>30705</v>
      </c>
    </row>
    <row r="19744" spans="1:2">
      <c r="A19744">
        <v>25124</v>
      </c>
      <c r="B19744" t="s">
        <v>30706</v>
      </c>
    </row>
    <row r="19745" spans="1:2">
      <c r="A19745">
        <v>25125</v>
      </c>
      <c r="B19745" t="s">
        <v>30707</v>
      </c>
    </row>
    <row r="19746" spans="1:2">
      <c r="A19746">
        <v>25126</v>
      </c>
      <c r="B19746" t="s">
        <v>1811</v>
      </c>
    </row>
    <row r="19747" spans="1:2">
      <c r="A19747">
        <v>25127</v>
      </c>
      <c r="B19747" t="s">
        <v>30708</v>
      </c>
    </row>
    <row r="19748" spans="1:2">
      <c r="A19748">
        <v>25128</v>
      </c>
      <c r="B19748" t="s">
        <v>30709</v>
      </c>
    </row>
    <row r="19749" spans="1:2">
      <c r="A19749">
        <v>25129</v>
      </c>
      <c r="B19749" t="s">
        <v>30710</v>
      </c>
    </row>
    <row r="19750" spans="1:2">
      <c r="A19750">
        <v>25130</v>
      </c>
      <c r="B19750" t="s">
        <v>30711</v>
      </c>
    </row>
    <row r="19751" spans="1:2">
      <c r="A19751">
        <v>25131</v>
      </c>
      <c r="B19751" t="s">
        <v>30712</v>
      </c>
    </row>
    <row r="19752" spans="1:2">
      <c r="A19752">
        <v>25132</v>
      </c>
      <c r="B19752" t="s">
        <v>30713</v>
      </c>
    </row>
    <row r="19753" spans="1:2">
      <c r="A19753">
        <v>25133</v>
      </c>
      <c r="B19753" t="s">
        <v>30714</v>
      </c>
    </row>
    <row r="19754" spans="1:2">
      <c r="A19754">
        <v>25134</v>
      </c>
      <c r="B19754" t="s">
        <v>30715</v>
      </c>
    </row>
    <row r="19755" spans="1:2">
      <c r="A19755">
        <v>25135</v>
      </c>
      <c r="B19755" t="s">
        <v>30716</v>
      </c>
    </row>
    <row r="19756" spans="1:2">
      <c r="A19756">
        <v>25136</v>
      </c>
      <c r="B19756" t="s">
        <v>30717</v>
      </c>
    </row>
    <row r="19757" spans="1:2">
      <c r="A19757">
        <v>25137</v>
      </c>
      <c r="B19757" t="s">
        <v>30718</v>
      </c>
    </row>
    <row r="19758" spans="1:2">
      <c r="A19758">
        <v>25138</v>
      </c>
      <c r="B19758" t="s">
        <v>30719</v>
      </c>
    </row>
    <row r="19759" spans="1:2">
      <c r="A19759">
        <v>25139</v>
      </c>
      <c r="B19759" t="s">
        <v>30720</v>
      </c>
    </row>
    <row r="19760" spans="1:2">
      <c r="A19760">
        <v>25140</v>
      </c>
      <c r="B19760" t="s">
        <v>30721</v>
      </c>
    </row>
    <row r="19761" spans="1:2">
      <c r="A19761">
        <v>25141</v>
      </c>
      <c r="B19761" t="s">
        <v>30722</v>
      </c>
    </row>
    <row r="19762" spans="1:2">
      <c r="A19762">
        <v>25142</v>
      </c>
      <c r="B19762" t="s">
        <v>30723</v>
      </c>
    </row>
    <row r="19763" spans="1:2">
      <c r="A19763">
        <v>25143</v>
      </c>
      <c r="B19763" t="s">
        <v>30724</v>
      </c>
    </row>
    <row r="19764" spans="1:2">
      <c r="A19764">
        <v>25162</v>
      </c>
      <c r="B19764" t="s">
        <v>30725</v>
      </c>
    </row>
    <row r="19765" spans="1:2">
      <c r="A19765">
        <v>25182</v>
      </c>
      <c r="B19765" t="s">
        <v>30726</v>
      </c>
    </row>
    <row r="19766" spans="1:2">
      <c r="A19766">
        <v>25183</v>
      </c>
      <c r="B19766" t="s">
        <v>30727</v>
      </c>
    </row>
    <row r="19767" spans="1:2">
      <c r="A19767">
        <v>25184</v>
      </c>
      <c r="B19767" t="s">
        <v>30728</v>
      </c>
    </row>
    <row r="19768" spans="1:2">
      <c r="A19768">
        <v>25185</v>
      </c>
      <c r="B19768" t="s">
        <v>30729</v>
      </c>
    </row>
    <row r="19769" spans="1:2">
      <c r="A19769">
        <v>25186</v>
      </c>
      <c r="B19769" t="s">
        <v>30730</v>
      </c>
    </row>
    <row r="19770" spans="1:2">
      <c r="A19770">
        <v>25202</v>
      </c>
      <c r="B19770" t="s">
        <v>30731</v>
      </c>
    </row>
    <row r="19771" spans="1:2">
      <c r="A19771">
        <v>25203</v>
      </c>
      <c r="B19771" t="s">
        <v>30732</v>
      </c>
    </row>
    <row r="19772" spans="1:2">
      <c r="A19772">
        <v>25204</v>
      </c>
      <c r="B19772" s="2">
        <v>42527</v>
      </c>
    </row>
    <row r="19773" spans="1:2">
      <c r="A19773">
        <v>25205</v>
      </c>
      <c r="B19773" t="s">
        <v>30733</v>
      </c>
    </row>
    <row r="19774" spans="1:2">
      <c r="A19774">
        <v>25206</v>
      </c>
      <c r="B19774" t="s">
        <v>30734</v>
      </c>
    </row>
    <row r="19775" spans="1:2">
      <c r="A19775">
        <v>25207</v>
      </c>
      <c r="B19775" t="s">
        <v>30735</v>
      </c>
    </row>
    <row r="19776" spans="1:2">
      <c r="A19776">
        <v>25208</v>
      </c>
      <c r="B19776" t="s">
        <v>30736</v>
      </c>
    </row>
    <row r="19777" spans="1:2">
      <c r="A19777">
        <v>25209</v>
      </c>
      <c r="B19777" t="s">
        <v>30737</v>
      </c>
    </row>
    <row r="19778" spans="1:2">
      <c r="A19778">
        <v>25210</v>
      </c>
      <c r="B19778" t="s">
        <v>30738</v>
      </c>
    </row>
    <row r="19779" spans="1:2">
      <c r="A19779">
        <v>25211</v>
      </c>
      <c r="B19779" t="s">
        <v>30739</v>
      </c>
    </row>
    <row r="19780" spans="1:2">
      <c r="A19780">
        <v>25212</v>
      </c>
      <c r="B19780" t="s">
        <v>30740</v>
      </c>
    </row>
    <row r="19781" spans="1:2">
      <c r="A19781">
        <v>25213</v>
      </c>
      <c r="B19781" t="s">
        <v>30741</v>
      </c>
    </row>
    <row r="19782" spans="1:2">
      <c r="A19782">
        <v>25214</v>
      </c>
      <c r="B19782" t="s">
        <v>30742</v>
      </c>
    </row>
    <row r="19783" spans="1:2">
      <c r="A19783">
        <v>25215</v>
      </c>
      <c r="B19783" t="s">
        <v>786</v>
      </c>
    </row>
    <row r="19784" spans="1:2">
      <c r="A19784">
        <v>25222</v>
      </c>
      <c r="B19784" t="s">
        <v>30743</v>
      </c>
    </row>
    <row r="19785" spans="1:2">
      <c r="A19785">
        <v>25223</v>
      </c>
      <c r="B19785" t="s">
        <v>30744</v>
      </c>
    </row>
    <row r="19786" spans="1:2">
      <c r="A19786">
        <v>25242</v>
      </c>
      <c r="B19786">
        <v>1.1111111111111111E+19</v>
      </c>
    </row>
    <row r="19787" spans="1:2">
      <c r="A19787">
        <v>25243</v>
      </c>
      <c r="B19787" t="s">
        <v>30745</v>
      </c>
    </row>
    <row r="19788" spans="1:2">
      <c r="A19788">
        <v>25244</v>
      </c>
      <c r="B19788" t="s">
        <v>30746</v>
      </c>
    </row>
    <row r="19789" spans="1:2">
      <c r="A19789">
        <v>25245</v>
      </c>
      <c r="B19789" t="s">
        <v>30747</v>
      </c>
    </row>
    <row r="19790" spans="1:2">
      <c r="A19790">
        <v>25246</v>
      </c>
      <c r="B19790" t="s">
        <v>30748</v>
      </c>
    </row>
    <row r="19791" spans="1:2">
      <c r="A19791">
        <v>25247</v>
      </c>
      <c r="B19791" t="s">
        <v>30749</v>
      </c>
    </row>
    <row r="19792" spans="1:2">
      <c r="A19792">
        <v>25248</v>
      </c>
      <c r="B19792" t="s">
        <v>30750</v>
      </c>
    </row>
    <row r="19793" spans="1:2">
      <c r="A19793">
        <v>25249</v>
      </c>
      <c r="B19793" t="s">
        <v>30751</v>
      </c>
    </row>
    <row r="19794" spans="1:2">
      <c r="A19794">
        <v>25250</v>
      </c>
      <c r="B19794" t="s">
        <v>30752</v>
      </c>
    </row>
    <row r="19795" spans="1:2">
      <c r="A19795">
        <v>25251</v>
      </c>
      <c r="B19795" t="s">
        <v>30753</v>
      </c>
    </row>
    <row r="19796" spans="1:2">
      <c r="A19796">
        <v>25252</v>
      </c>
      <c r="B19796" t="s">
        <v>30754</v>
      </c>
    </row>
    <row r="19797" spans="1:2">
      <c r="A19797">
        <v>25253</v>
      </c>
      <c r="B19797" t="s">
        <v>30755</v>
      </c>
    </row>
    <row r="19798" spans="1:2">
      <c r="A19798">
        <v>25254</v>
      </c>
      <c r="B19798" t="s">
        <v>30756</v>
      </c>
    </row>
    <row r="19799" spans="1:2">
      <c r="A19799">
        <v>25255</v>
      </c>
      <c r="B19799" t="s">
        <v>30757</v>
      </c>
    </row>
    <row r="19800" spans="1:2">
      <c r="A19800">
        <v>25256</v>
      </c>
      <c r="B19800" t="s">
        <v>30758</v>
      </c>
    </row>
    <row r="19801" spans="1:2">
      <c r="A19801">
        <v>25257</v>
      </c>
      <c r="B19801" t="s">
        <v>30759</v>
      </c>
    </row>
    <row r="19802" spans="1:2">
      <c r="A19802">
        <v>25258</v>
      </c>
      <c r="B19802" t="s">
        <v>30760</v>
      </c>
    </row>
    <row r="19803" spans="1:2">
      <c r="A19803">
        <v>25259</v>
      </c>
      <c r="B19803" t="s">
        <v>30761</v>
      </c>
    </row>
    <row r="19804" spans="1:2">
      <c r="A19804">
        <v>25260</v>
      </c>
      <c r="B19804" t="s">
        <v>30762</v>
      </c>
    </row>
    <row r="19805" spans="1:2">
      <c r="A19805">
        <v>25261</v>
      </c>
      <c r="B19805" t="s">
        <v>30763</v>
      </c>
    </row>
    <row r="19806" spans="1:2">
      <c r="A19806">
        <v>25262</v>
      </c>
      <c r="B19806" t="s">
        <v>30764</v>
      </c>
    </row>
    <row r="19807" spans="1:2">
      <c r="A19807">
        <v>25263</v>
      </c>
      <c r="B19807" t="s">
        <v>30765</v>
      </c>
    </row>
    <row r="19808" spans="1:2">
      <c r="A19808">
        <v>25264</v>
      </c>
      <c r="B19808" t="s">
        <v>30766</v>
      </c>
    </row>
    <row r="19809" spans="1:2">
      <c r="A19809">
        <v>25265</v>
      </c>
      <c r="B19809" t="s">
        <v>30767</v>
      </c>
    </row>
    <row r="19810" spans="1:2">
      <c r="A19810">
        <v>25266</v>
      </c>
      <c r="B19810" t="s">
        <v>30768</v>
      </c>
    </row>
    <row r="19811" spans="1:2">
      <c r="A19811">
        <v>25267</v>
      </c>
      <c r="B19811" t="s">
        <v>301</v>
      </c>
    </row>
    <row r="19812" spans="1:2">
      <c r="A19812">
        <v>25268</v>
      </c>
      <c r="B19812" t="s">
        <v>30769</v>
      </c>
    </row>
    <row r="19813" spans="1:2">
      <c r="A19813">
        <v>25269</v>
      </c>
      <c r="B19813" t="s">
        <v>30770</v>
      </c>
    </row>
    <row r="19814" spans="1:2">
      <c r="A19814">
        <v>25270</v>
      </c>
      <c r="B19814" t="s">
        <v>30771</v>
      </c>
    </row>
    <row r="19815" spans="1:2">
      <c r="A19815">
        <v>25271</v>
      </c>
      <c r="B19815" t="s">
        <v>30772</v>
      </c>
    </row>
    <row r="19816" spans="1:2">
      <c r="A19816">
        <v>25272</v>
      </c>
      <c r="B19816" t="s">
        <v>30773</v>
      </c>
    </row>
    <row r="19817" spans="1:2">
      <c r="A19817">
        <v>25273</v>
      </c>
      <c r="B19817" t="s">
        <v>30774</v>
      </c>
    </row>
    <row r="19818" spans="1:2">
      <c r="A19818">
        <v>25274</v>
      </c>
      <c r="B19818" t="s">
        <v>30775</v>
      </c>
    </row>
    <row r="19819" spans="1:2">
      <c r="A19819">
        <v>25275</v>
      </c>
      <c r="B19819" t="s">
        <v>30776</v>
      </c>
    </row>
    <row r="19820" spans="1:2">
      <c r="A19820">
        <v>25276</v>
      </c>
      <c r="B19820" t="s">
        <v>30777</v>
      </c>
    </row>
    <row r="19821" spans="1:2">
      <c r="A19821">
        <v>25277</v>
      </c>
      <c r="B19821" t="s">
        <v>30778</v>
      </c>
    </row>
    <row r="19822" spans="1:2">
      <c r="A19822">
        <v>25278</v>
      </c>
      <c r="B19822" t="s">
        <v>30779</v>
      </c>
    </row>
    <row r="19823" spans="1:2">
      <c r="A19823">
        <v>25279</v>
      </c>
      <c r="B19823" t="s">
        <v>30780</v>
      </c>
    </row>
    <row r="19824" spans="1:2">
      <c r="A19824">
        <v>25280</v>
      </c>
      <c r="B19824" t="s">
        <v>30781</v>
      </c>
    </row>
    <row r="19825" spans="1:2">
      <c r="A19825">
        <v>25281</v>
      </c>
      <c r="B19825" t="s">
        <v>30782</v>
      </c>
    </row>
    <row r="19826" spans="1:2">
      <c r="A19826">
        <v>25282</v>
      </c>
      <c r="B19826" t="s">
        <v>30783</v>
      </c>
    </row>
    <row r="19827" spans="1:2">
      <c r="A19827">
        <v>25283</v>
      </c>
      <c r="B19827" t="s">
        <v>836</v>
      </c>
    </row>
    <row r="19828" spans="1:2">
      <c r="A19828">
        <v>25284</v>
      </c>
      <c r="B19828" t="s">
        <v>30784</v>
      </c>
    </row>
    <row r="19829" spans="1:2">
      <c r="A19829">
        <v>25285</v>
      </c>
      <c r="B19829" t="s">
        <v>30785</v>
      </c>
    </row>
    <row r="19830" spans="1:2">
      <c r="A19830">
        <v>25286</v>
      </c>
      <c r="B19830" t="s">
        <v>30786</v>
      </c>
    </row>
    <row r="19831" spans="1:2">
      <c r="A19831">
        <v>25287</v>
      </c>
      <c r="B19831" t="s">
        <v>30787</v>
      </c>
    </row>
    <row r="19832" spans="1:2">
      <c r="A19832">
        <v>25288</v>
      </c>
      <c r="B19832" t="s">
        <v>30788</v>
      </c>
    </row>
    <row r="19833" spans="1:2">
      <c r="A19833">
        <v>25289</v>
      </c>
      <c r="B19833" t="s">
        <v>30789</v>
      </c>
    </row>
    <row r="19834" spans="1:2">
      <c r="A19834">
        <v>25290</v>
      </c>
      <c r="B19834" t="s">
        <v>30790</v>
      </c>
    </row>
    <row r="19835" spans="1:2">
      <c r="A19835">
        <v>25291</v>
      </c>
      <c r="B19835" t="s">
        <v>30791</v>
      </c>
    </row>
    <row r="19836" spans="1:2">
      <c r="A19836">
        <v>25292</v>
      </c>
      <c r="B19836" t="s">
        <v>30792</v>
      </c>
    </row>
    <row r="19837" spans="1:2">
      <c r="A19837">
        <v>25293</v>
      </c>
      <c r="B19837" t="s">
        <v>30793</v>
      </c>
    </row>
    <row r="19838" spans="1:2">
      <c r="A19838">
        <v>25294</v>
      </c>
      <c r="B19838" t="s">
        <v>770</v>
      </c>
    </row>
    <row r="19839" spans="1:2">
      <c r="A19839">
        <v>25295</v>
      </c>
      <c r="B19839">
        <v>125</v>
      </c>
    </row>
    <row r="19840" spans="1:2">
      <c r="A19840">
        <v>25296</v>
      </c>
      <c r="B19840" t="s">
        <v>30794</v>
      </c>
    </row>
    <row r="19841" spans="1:2">
      <c r="A19841">
        <v>25297</v>
      </c>
      <c r="B19841" t="s">
        <v>30795</v>
      </c>
    </row>
    <row r="19842" spans="1:2">
      <c r="A19842">
        <v>25298</v>
      </c>
      <c r="B19842" t="s">
        <v>30796</v>
      </c>
    </row>
    <row r="19843" spans="1:2">
      <c r="A19843">
        <v>25299</v>
      </c>
      <c r="B19843" t="s">
        <v>30797</v>
      </c>
    </row>
    <row r="19844" spans="1:2">
      <c r="A19844">
        <v>25300</v>
      </c>
      <c r="B19844" t="s">
        <v>30798</v>
      </c>
    </row>
    <row r="19845" spans="1:2">
      <c r="A19845">
        <v>25301</v>
      </c>
      <c r="B19845" t="s">
        <v>30799</v>
      </c>
    </row>
    <row r="19846" spans="1:2">
      <c r="A19846">
        <v>25302</v>
      </c>
      <c r="B19846" t="s">
        <v>30800</v>
      </c>
    </row>
    <row r="19847" spans="1:2">
      <c r="A19847">
        <v>25303</v>
      </c>
      <c r="B19847" t="s">
        <v>30801</v>
      </c>
    </row>
    <row r="19848" spans="1:2">
      <c r="A19848">
        <v>25304</v>
      </c>
      <c r="B19848" t="s">
        <v>30802</v>
      </c>
    </row>
    <row r="19849" spans="1:2">
      <c r="A19849">
        <v>25305</v>
      </c>
      <c r="B19849" t="s">
        <v>30803</v>
      </c>
    </row>
    <row r="19850" spans="1:2">
      <c r="A19850">
        <v>25306</v>
      </c>
      <c r="B19850" t="s">
        <v>30804</v>
      </c>
    </row>
    <row r="19851" spans="1:2">
      <c r="A19851">
        <v>25307</v>
      </c>
      <c r="B19851" t="s">
        <v>30805</v>
      </c>
    </row>
    <row r="19852" spans="1:2">
      <c r="A19852">
        <v>25308</v>
      </c>
      <c r="B19852" t="s">
        <v>30806</v>
      </c>
    </row>
    <row r="19853" spans="1:2">
      <c r="A19853">
        <v>25309</v>
      </c>
      <c r="B19853" t="s">
        <v>30807</v>
      </c>
    </row>
    <row r="19854" spans="1:2">
      <c r="A19854">
        <v>25310</v>
      </c>
      <c r="B19854" t="s">
        <v>30808</v>
      </c>
    </row>
    <row r="19855" spans="1:2">
      <c r="A19855">
        <v>25311</v>
      </c>
      <c r="B19855" t="s">
        <v>30809</v>
      </c>
    </row>
    <row r="19856" spans="1:2">
      <c r="A19856">
        <v>25312</v>
      </c>
      <c r="B19856" t="s">
        <v>30810</v>
      </c>
    </row>
    <row r="19857" spans="1:2">
      <c r="A19857">
        <v>25313</v>
      </c>
      <c r="B19857" t="s">
        <v>30811</v>
      </c>
    </row>
    <row r="19858" spans="1:2">
      <c r="A19858">
        <v>25314</v>
      </c>
      <c r="B19858" t="s">
        <v>831</v>
      </c>
    </row>
    <row r="19859" spans="1:2">
      <c r="A19859">
        <v>25315</v>
      </c>
      <c r="B19859" t="s">
        <v>30812</v>
      </c>
    </row>
    <row r="19860" spans="1:2">
      <c r="A19860">
        <v>25316</v>
      </c>
      <c r="B19860" t="s">
        <v>30813</v>
      </c>
    </row>
    <row r="19861" spans="1:2">
      <c r="A19861">
        <v>25317</v>
      </c>
      <c r="B19861" t="s">
        <v>30814</v>
      </c>
    </row>
    <row r="19862" spans="1:2">
      <c r="A19862">
        <v>25318</v>
      </c>
      <c r="B19862" t="s">
        <v>30815</v>
      </c>
    </row>
    <row r="19863" spans="1:2">
      <c r="A19863">
        <v>25319</v>
      </c>
      <c r="B19863" t="s">
        <v>30816</v>
      </c>
    </row>
    <row r="19864" spans="1:2">
      <c r="A19864">
        <v>25320</v>
      </c>
      <c r="B19864" t="s">
        <v>30817</v>
      </c>
    </row>
    <row r="19865" spans="1:2">
      <c r="A19865">
        <v>25321</v>
      </c>
      <c r="B19865" t="s">
        <v>30818</v>
      </c>
    </row>
    <row r="19866" spans="1:2">
      <c r="A19866">
        <v>25322</v>
      </c>
      <c r="B19866" t="s">
        <v>30819</v>
      </c>
    </row>
    <row r="19867" spans="1:2">
      <c r="A19867">
        <v>25323</v>
      </c>
      <c r="B19867" t="s">
        <v>30820</v>
      </c>
    </row>
    <row r="19868" spans="1:2">
      <c r="A19868">
        <v>25324</v>
      </c>
      <c r="B19868" t="s">
        <v>30821</v>
      </c>
    </row>
    <row r="19869" spans="1:2">
      <c r="A19869">
        <v>25325</v>
      </c>
      <c r="B19869" t="s">
        <v>30822</v>
      </c>
    </row>
    <row r="19870" spans="1:2">
      <c r="A19870">
        <v>25326</v>
      </c>
      <c r="B19870">
        <v>14054</v>
      </c>
    </row>
    <row r="19871" spans="1:2">
      <c r="A19871">
        <v>25327</v>
      </c>
      <c r="B19871" t="s">
        <v>30823</v>
      </c>
    </row>
    <row r="19872" spans="1:2">
      <c r="A19872">
        <v>25328</v>
      </c>
      <c r="B19872" t="s">
        <v>30824</v>
      </c>
    </row>
    <row r="19873" spans="1:2">
      <c r="A19873">
        <v>25329</v>
      </c>
      <c r="B19873" t="s">
        <v>2131</v>
      </c>
    </row>
    <row r="19874" spans="1:2">
      <c r="A19874">
        <v>25330</v>
      </c>
      <c r="B19874" t="s">
        <v>30825</v>
      </c>
    </row>
    <row r="19875" spans="1:2">
      <c r="A19875">
        <v>25331</v>
      </c>
      <c r="B19875" t="s">
        <v>30826</v>
      </c>
    </row>
    <row r="19876" spans="1:2">
      <c r="A19876">
        <v>25332</v>
      </c>
      <c r="B19876" t="s">
        <v>30827</v>
      </c>
    </row>
    <row r="19877" spans="1:2">
      <c r="A19877">
        <v>25333</v>
      </c>
      <c r="B19877" t="s">
        <v>30828</v>
      </c>
    </row>
    <row r="19878" spans="1:2">
      <c r="A19878">
        <v>25334</v>
      </c>
      <c r="B19878" t="s">
        <v>30829</v>
      </c>
    </row>
    <row r="19879" spans="1:2">
      <c r="A19879">
        <v>25335</v>
      </c>
      <c r="B19879" t="s">
        <v>30830</v>
      </c>
    </row>
    <row r="19880" spans="1:2">
      <c r="A19880">
        <v>25336</v>
      </c>
      <c r="B19880" t="s">
        <v>30831</v>
      </c>
    </row>
    <row r="19881" spans="1:2">
      <c r="A19881">
        <v>25337</v>
      </c>
      <c r="B19881" t="s">
        <v>30832</v>
      </c>
    </row>
    <row r="19882" spans="1:2">
      <c r="A19882">
        <v>25338</v>
      </c>
      <c r="B19882" t="s">
        <v>30833</v>
      </c>
    </row>
    <row r="19883" spans="1:2">
      <c r="A19883">
        <v>25339</v>
      </c>
      <c r="B19883" t="s">
        <v>30834</v>
      </c>
    </row>
    <row r="19884" spans="1:2">
      <c r="A19884">
        <v>25340</v>
      </c>
      <c r="B19884" t="s">
        <v>30835</v>
      </c>
    </row>
    <row r="19885" spans="1:2">
      <c r="A19885">
        <v>25341</v>
      </c>
      <c r="B19885" t="s">
        <v>30836</v>
      </c>
    </row>
    <row r="19886" spans="1:2">
      <c r="A19886">
        <v>25342</v>
      </c>
      <c r="B19886" t="s">
        <v>30837</v>
      </c>
    </row>
    <row r="19887" spans="1:2">
      <c r="A19887">
        <v>25343</v>
      </c>
      <c r="B19887" t="s">
        <v>30838</v>
      </c>
    </row>
    <row r="19888" spans="1:2">
      <c r="A19888">
        <v>25344</v>
      </c>
      <c r="B19888" t="s">
        <v>30839</v>
      </c>
    </row>
    <row r="19889" spans="1:2">
      <c r="A19889">
        <v>25345</v>
      </c>
      <c r="B19889" t="s">
        <v>30840</v>
      </c>
    </row>
    <row r="19890" spans="1:2">
      <c r="A19890">
        <v>25346</v>
      </c>
      <c r="B19890" t="s">
        <v>30841</v>
      </c>
    </row>
    <row r="19891" spans="1:2">
      <c r="A19891">
        <v>25347</v>
      </c>
      <c r="B19891" t="s">
        <v>30842</v>
      </c>
    </row>
    <row r="19892" spans="1:2">
      <c r="A19892">
        <v>25348</v>
      </c>
      <c r="B19892" t="s">
        <v>30843</v>
      </c>
    </row>
    <row r="19893" spans="1:2">
      <c r="A19893">
        <v>25349</v>
      </c>
      <c r="B19893" t="s">
        <v>30844</v>
      </c>
    </row>
    <row r="19894" spans="1:2">
      <c r="A19894">
        <v>25350</v>
      </c>
      <c r="B19894" t="s">
        <v>30845</v>
      </c>
    </row>
    <row r="19895" spans="1:2">
      <c r="A19895">
        <v>25351</v>
      </c>
      <c r="B19895" t="s">
        <v>30846</v>
      </c>
    </row>
    <row r="19896" spans="1:2">
      <c r="A19896">
        <v>25352</v>
      </c>
      <c r="B19896" t="s">
        <v>30847</v>
      </c>
    </row>
    <row r="19897" spans="1:2">
      <c r="A19897">
        <v>25353</v>
      </c>
      <c r="B19897" t="s">
        <v>30848</v>
      </c>
    </row>
    <row r="19898" spans="1:2">
      <c r="A19898">
        <v>25354</v>
      </c>
      <c r="B19898" t="s">
        <v>30849</v>
      </c>
    </row>
    <row r="19899" spans="1:2">
      <c r="A19899">
        <v>25355</v>
      </c>
      <c r="B19899" t="s">
        <v>30850</v>
      </c>
    </row>
    <row r="19900" spans="1:2">
      <c r="A19900">
        <v>25356</v>
      </c>
      <c r="B19900" t="s">
        <v>30851</v>
      </c>
    </row>
    <row r="19901" spans="1:2">
      <c r="A19901">
        <v>25357</v>
      </c>
      <c r="B19901" t="s">
        <v>30852</v>
      </c>
    </row>
    <row r="19902" spans="1:2">
      <c r="A19902">
        <v>25358</v>
      </c>
      <c r="B19902" t="s">
        <v>30853</v>
      </c>
    </row>
    <row r="19903" spans="1:2">
      <c r="A19903">
        <v>25359</v>
      </c>
      <c r="B19903" t="s">
        <v>30854</v>
      </c>
    </row>
    <row r="19904" spans="1:2">
      <c r="A19904">
        <v>25360</v>
      </c>
      <c r="B19904" t="s">
        <v>30855</v>
      </c>
    </row>
    <row r="19905" spans="1:2">
      <c r="A19905">
        <v>25361</v>
      </c>
      <c r="B19905" t="s">
        <v>30856</v>
      </c>
    </row>
    <row r="19906" spans="1:2">
      <c r="A19906">
        <v>25362</v>
      </c>
      <c r="B19906" t="s">
        <v>30857</v>
      </c>
    </row>
    <row r="19907" spans="1:2">
      <c r="A19907">
        <v>25363</v>
      </c>
      <c r="B19907" t="s">
        <v>30858</v>
      </c>
    </row>
    <row r="19908" spans="1:2">
      <c r="A19908">
        <v>25364</v>
      </c>
      <c r="B19908" t="s">
        <v>30859</v>
      </c>
    </row>
    <row r="19909" spans="1:2">
      <c r="A19909">
        <v>25365</v>
      </c>
      <c r="B19909" t="s">
        <v>30860</v>
      </c>
    </row>
    <row r="19910" spans="1:2">
      <c r="A19910">
        <v>25366</v>
      </c>
      <c r="B19910" t="s">
        <v>30861</v>
      </c>
    </row>
    <row r="19911" spans="1:2">
      <c r="A19911">
        <v>25367</v>
      </c>
      <c r="B19911" t="s">
        <v>30862</v>
      </c>
    </row>
    <row r="19912" spans="1:2">
      <c r="A19912">
        <v>25368</v>
      </c>
      <c r="B19912" t="s">
        <v>30863</v>
      </c>
    </row>
    <row r="19913" spans="1:2">
      <c r="A19913">
        <v>25369</v>
      </c>
      <c r="B19913" t="s">
        <v>30864</v>
      </c>
    </row>
    <row r="19914" spans="1:2">
      <c r="A19914">
        <v>25370</v>
      </c>
      <c r="B19914" t="s">
        <v>30865</v>
      </c>
    </row>
    <row r="19915" spans="1:2">
      <c r="A19915">
        <v>25371</v>
      </c>
      <c r="B19915" t="s">
        <v>30866</v>
      </c>
    </row>
    <row r="19916" spans="1:2">
      <c r="A19916">
        <v>25372</v>
      </c>
      <c r="B19916" t="s">
        <v>30867</v>
      </c>
    </row>
    <row r="19917" spans="1:2">
      <c r="A19917">
        <v>25373</v>
      </c>
      <c r="B19917" t="s">
        <v>30868</v>
      </c>
    </row>
    <row r="19918" spans="1:2">
      <c r="A19918">
        <v>25374</v>
      </c>
      <c r="B19918" t="s">
        <v>30869</v>
      </c>
    </row>
    <row r="19919" spans="1:2">
      <c r="A19919">
        <v>25375</v>
      </c>
      <c r="B19919" t="s">
        <v>30870</v>
      </c>
    </row>
    <row r="19920" spans="1:2">
      <c r="A19920">
        <v>25376</v>
      </c>
      <c r="B19920" t="s">
        <v>30871</v>
      </c>
    </row>
    <row r="19921" spans="1:2">
      <c r="A19921">
        <v>25377</v>
      </c>
      <c r="B19921" t="s">
        <v>30872</v>
      </c>
    </row>
    <row r="19922" spans="1:2">
      <c r="A19922">
        <v>25378</v>
      </c>
      <c r="B19922" t="s">
        <v>30873</v>
      </c>
    </row>
    <row r="19923" spans="1:2">
      <c r="A19923">
        <v>25379</v>
      </c>
      <c r="B19923" t="s">
        <v>30874</v>
      </c>
    </row>
    <row r="19924" spans="1:2">
      <c r="A19924">
        <v>25380</v>
      </c>
      <c r="B19924" t="s">
        <v>30875</v>
      </c>
    </row>
    <row r="19925" spans="1:2">
      <c r="A19925">
        <v>25381</v>
      </c>
      <c r="B19925" t="s">
        <v>30876</v>
      </c>
    </row>
    <row r="19926" spans="1:2">
      <c r="A19926">
        <v>25382</v>
      </c>
      <c r="B19926" t="s">
        <v>30877</v>
      </c>
    </row>
    <row r="19927" spans="1:2">
      <c r="A19927">
        <v>25383</v>
      </c>
      <c r="B19927" t="s">
        <v>30878</v>
      </c>
    </row>
    <row r="19928" spans="1:2">
      <c r="A19928">
        <v>25384</v>
      </c>
      <c r="B19928" t="s">
        <v>30879</v>
      </c>
    </row>
    <row r="19929" spans="1:2">
      <c r="A19929">
        <v>25385</v>
      </c>
      <c r="B19929" t="s">
        <v>30880</v>
      </c>
    </row>
    <row r="19930" spans="1:2">
      <c r="A19930">
        <v>25386</v>
      </c>
      <c r="B19930" t="s">
        <v>30881</v>
      </c>
    </row>
    <row r="19931" spans="1:2">
      <c r="A19931">
        <v>25387</v>
      </c>
      <c r="B19931">
        <v>470</v>
      </c>
    </row>
    <row r="19932" spans="1:2">
      <c r="A19932">
        <v>25388</v>
      </c>
      <c r="B19932" t="s">
        <v>30882</v>
      </c>
    </row>
    <row r="19933" spans="1:2">
      <c r="A19933">
        <v>25389</v>
      </c>
      <c r="B19933" t="s">
        <v>30883</v>
      </c>
    </row>
    <row r="19934" spans="1:2">
      <c r="A19934">
        <v>25390</v>
      </c>
      <c r="B19934" t="s">
        <v>30884</v>
      </c>
    </row>
    <row r="19935" spans="1:2">
      <c r="A19935">
        <v>25391</v>
      </c>
      <c r="B19935" t="s">
        <v>30885</v>
      </c>
    </row>
    <row r="19936" spans="1:2">
      <c r="A19936">
        <v>25392</v>
      </c>
      <c r="B19936" t="s">
        <v>30886</v>
      </c>
    </row>
    <row r="19937" spans="1:2">
      <c r="A19937">
        <v>25393</v>
      </c>
      <c r="B19937" t="s">
        <v>30887</v>
      </c>
    </row>
    <row r="19938" spans="1:2">
      <c r="A19938">
        <v>25394</v>
      </c>
      <c r="B19938" t="s">
        <v>30888</v>
      </c>
    </row>
    <row r="19939" spans="1:2">
      <c r="A19939">
        <v>25395</v>
      </c>
      <c r="B19939" t="s">
        <v>30889</v>
      </c>
    </row>
    <row r="19940" spans="1:2">
      <c r="A19940">
        <v>25396</v>
      </c>
      <c r="B19940" t="s">
        <v>30890</v>
      </c>
    </row>
    <row r="19941" spans="1:2">
      <c r="A19941">
        <v>25397</v>
      </c>
      <c r="B19941" t="s">
        <v>30891</v>
      </c>
    </row>
    <row r="19942" spans="1:2">
      <c r="A19942">
        <v>25398</v>
      </c>
      <c r="B19942" t="s">
        <v>30892</v>
      </c>
    </row>
    <row r="19943" spans="1:2">
      <c r="A19943">
        <v>25399</v>
      </c>
      <c r="B19943" t="s">
        <v>30893</v>
      </c>
    </row>
    <row r="19944" spans="1:2">
      <c r="A19944">
        <v>25400</v>
      </c>
      <c r="B19944" t="s">
        <v>30894</v>
      </c>
    </row>
    <row r="19945" spans="1:2">
      <c r="A19945">
        <v>25401</v>
      </c>
      <c r="B19945" t="s">
        <v>30895</v>
      </c>
    </row>
    <row r="19946" spans="1:2">
      <c r="A19946">
        <v>25402</v>
      </c>
      <c r="B19946" t="s">
        <v>30896</v>
      </c>
    </row>
    <row r="19947" spans="1:2">
      <c r="A19947">
        <v>25403</v>
      </c>
      <c r="B19947" t="s">
        <v>30897</v>
      </c>
    </row>
    <row r="19948" spans="1:2">
      <c r="A19948">
        <v>25404</v>
      </c>
      <c r="B19948" t="s">
        <v>30898</v>
      </c>
    </row>
    <row r="19949" spans="1:2">
      <c r="A19949">
        <v>25405</v>
      </c>
      <c r="B19949" t="s">
        <v>30899</v>
      </c>
    </row>
    <row r="19950" spans="1:2">
      <c r="A19950">
        <v>25406</v>
      </c>
      <c r="B19950" t="s">
        <v>30900</v>
      </c>
    </row>
    <row r="19951" spans="1:2">
      <c r="A19951">
        <v>25407</v>
      </c>
      <c r="B19951" t="s">
        <v>30901</v>
      </c>
    </row>
    <row r="19952" spans="1:2">
      <c r="A19952">
        <v>25408</v>
      </c>
      <c r="B19952" t="s">
        <v>30902</v>
      </c>
    </row>
    <row r="19953" spans="1:2">
      <c r="A19953">
        <v>25409</v>
      </c>
      <c r="B19953" t="s">
        <v>30903</v>
      </c>
    </row>
    <row r="19954" spans="1:2">
      <c r="A19954">
        <v>25410</v>
      </c>
      <c r="B19954" t="s">
        <v>30904</v>
      </c>
    </row>
    <row r="19955" spans="1:2">
      <c r="A19955">
        <v>25411</v>
      </c>
      <c r="B19955" t="s">
        <v>30905</v>
      </c>
    </row>
    <row r="19956" spans="1:2">
      <c r="A19956">
        <v>25412</v>
      </c>
      <c r="B19956" t="s">
        <v>30906</v>
      </c>
    </row>
    <row r="19957" spans="1:2">
      <c r="A19957">
        <v>25413</v>
      </c>
      <c r="B19957" t="s">
        <v>30907</v>
      </c>
    </row>
    <row r="19958" spans="1:2">
      <c r="A19958">
        <v>25414</v>
      </c>
      <c r="B19958" t="s">
        <v>30908</v>
      </c>
    </row>
    <row r="19959" spans="1:2">
      <c r="A19959">
        <v>25415</v>
      </c>
      <c r="B19959" t="s">
        <v>30909</v>
      </c>
    </row>
    <row r="19960" spans="1:2">
      <c r="A19960">
        <v>25416</v>
      </c>
      <c r="B19960" t="s">
        <v>30910</v>
      </c>
    </row>
    <row r="19961" spans="1:2">
      <c r="A19961">
        <v>25417</v>
      </c>
      <c r="B19961" t="s">
        <v>30911</v>
      </c>
    </row>
    <row r="19962" spans="1:2">
      <c r="A19962">
        <v>25418</v>
      </c>
      <c r="B19962" t="s">
        <v>30912</v>
      </c>
    </row>
    <row r="19963" spans="1:2">
      <c r="A19963">
        <v>25419</v>
      </c>
      <c r="B19963" t="s">
        <v>30913</v>
      </c>
    </row>
    <row r="19964" spans="1:2">
      <c r="A19964">
        <v>25420</v>
      </c>
      <c r="B19964" t="s">
        <v>30914</v>
      </c>
    </row>
    <row r="19965" spans="1:2">
      <c r="A19965">
        <v>25421</v>
      </c>
      <c r="B19965" t="s">
        <v>30915</v>
      </c>
    </row>
    <row r="19966" spans="1:2">
      <c r="A19966">
        <v>25422</v>
      </c>
      <c r="B19966" t="s">
        <v>30916</v>
      </c>
    </row>
    <row r="19967" spans="1:2">
      <c r="A19967">
        <v>25423</v>
      </c>
      <c r="B19967" t="s">
        <v>30917</v>
      </c>
    </row>
    <row r="19968" spans="1:2">
      <c r="A19968">
        <v>25424</v>
      </c>
      <c r="B19968" t="s">
        <v>30918</v>
      </c>
    </row>
    <row r="19969" spans="1:2">
      <c r="A19969">
        <v>25425</v>
      </c>
      <c r="B19969" t="s">
        <v>30919</v>
      </c>
    </row>
    <row r="19970" spans="1:2">
      <c r="A19970">
        <v>25426</v>
      </c>
      <c r="B19970" t="s">
        <v>30920</v>
      </c>
    </row>
    <row r="19971" spans="1:2">
      <c r="A19971">
        <v>25427</v>
      </c>
      <c r="B19971" t="s">
        <v>30921</v>
      </c>
    </row>
    <row r="19972" spans="1:2">
      <c r="A19972">
        <v>25428</v>
      </c>
      <c r="B19972" t="s">
        <v>30922</v>
      </c>
    </row>
    <row r="19973" spans="1:2">
      <c r="A19973">
        <v>25429</v>
      </c>
      <c r="B19973" t="s">
        <v>30923</v>
      </c>
    </row>
    <row r="19974" spans="1:2">
      <c r="A19974">
        <v>25430</v>
      </c>
      <c r="B19974" t="s">
        <v>30924</v>
      </c>
    </row>
    <row r="19975" spans="1:2">
      <c r="A19975">
        <v>25431</v>
      </c>
      <c r="B19975" t="s">
        <v>30925</v>
      </c>
    </row>
    <row r="19976" spans="1:2">
      <c r="A19976">
        <v>25432</v>
      </c>
      <c r="B19976" t="s">
        <v>30926</v>
      </c>
    </row>
    <row r="19977" spans="1:2">
      <c r="A19977">
        <v>25433</v>
      </c>
      <c r="B19977" t="s">
        <v>30927</v>
      </c>
    </row>
    <row r="19978" spans="1:2">
      <c r="A19978">
        <v>25434</v>
      </c>
      <c r="B19978" t="s">
        <v>30928</v>
      </c>
    </row>
    <row r="19979" spans="1:2">
      <c r="A19979">
        <v>25435</v>
      </c>
      <c r="B19979" t="s">
        <v>30929</v>
      </c>
    </row>
    <row r="19980" spans="1:2">
      <c r="A19980">
        <v>25436</v>
      </c>
      <c r="B19980" t="s">
        <v>652</v>
      </c>
    </row>
    <row r="19981" spans="1:2">
      <c r="A19981">
        <v>25437</v>
      </c>
      <c r="B19981">
        <v>9609</v>
      </c>
    </row>
    <row r="19982" spans="1:2">
      <c r="A19982">
        <v>25438</v>
      </c>
      <c r="B19982" t="s">
        <v>30930</v>
      </c>
    </row>
    <row r="19983" spans="1:2">
      <c r="A19983">
        <v>25439</v>
      </c>
      <c r="B19983" t="s">
        <v>30931</v>
      </c>
    </row>
    <row r="19984" spans="1:2">
      <c r="A19984">
        <v>25440</v>
      </c>
      <c r="B19984" t="s">
        <v>30932</v>
      </c>
    </row>
    <row r="19985" spans="1:2">
      <c r="A19985">
        <v>25441</v>
      </c>
      <c r="B19985" t="s">
        <v>30933</v>
      </c>
    </row>
    <row r="19986" spans="1:2">
      <c r="A19986">
        <v>25442</v>
      </c>
      <c r="B19986" t="s">
        <v>30934</v>
      </c>
    </row>
    <row r="19987" spans="1:2">
      <c r="A19987">
        <v>25443</v>
      </c>
      <c r="B19987" t="s">
        <v>30935</v>
      </c>
    </row>
    <row r="19988" spans="1:2">
      <c r="A19988">
        <v>25444</v>
      </c>
      <c r="B19988" t="s">
        <v>30936</v>
      </c>
    </row>
    <row r="19989" spans="1:2">
      <c r="A19989">
        <v>25445</v>
      </c>
      <c r="B19989" t="s">
        <v>30937</v>
      </c>
    </row>
    <row r="19990" spans="1:2">
      <c r="A19990">
        <v>25446</v>
      </c>
      <c r="B19990" t="s">
        <v>30938</v>
      </c>
    </row>
    <row r="19991" spans="1:2">
      <c r="A19991">
        <v>25447</v>
      </c>
      <c r="B19991" t="s">
        <v>30939</v>
      </c>
    </row>
    <row r="19992" spans="1:2">
      <c r="A19992">
        <v>25448</v>
      </c>
      <c r="B19992" t="s">
        <v>30940</v>
      </c>
    </row>
    <row r="19993" spans="1:2">
      <c r="A19993">
        <v>25449</v>
      </c>
      <c r="B19993" t="s">
        <v>30941</v>
      </c>
    </row>
    <row r="19994" spans="1:2">
      <c r="A19994">
        <v>25450</v>
      </c>
      <c r="B19994" t="s">
        <v>30942</v>
      </c>
    </row>
    <row r="19995" spans="1:2">
      <c r="A19995">
        <v>25451</v>
      </c>
      <c r="B19995" t="s">
        <v>30943</v>
      </c>
    </row>
    <row r="19996" spans="1:2">
      <c r="A19996">
        <v>25452</v>
      </c>
      <c r="B19996" t="s">
        <v>30944</v>
      </c>
    </row>
    <row r="19997" spans="1:2">
      <c r="A19997">
        <v>25453</v>
      </c>
      <c r="B19997" t="s">
        <v>30945</v>
      </c>
    </row>
    <row r="19998" spans="1:2">
      <c r="A19998">
        <v>25454</v>
      </c>
      <c r="B19998" t="s">
        <v>30946</v>
      </c>
    </row>
    <row r="19999" spans="1:2">
      <c r="A19999">
        <v>25455</v>
      </c>
      <c r="B19999" t="s">
        <v>30947</v>
      </c>
    </row>
    <row r="20000" spans="1:2">
      <c r="A20000">
        <v>25456</v>
      </c>
      <c r="B20000" t="s">
        <v>30948</v>
      </c>
    </row>
    <row r="20001" spans="1:2">
      <c r="A20001">
        <v>25457</v>
      </c>
      <c r="B20001" t="s">
        <v>30949</v>
      </c>
    </row>
    <row r="20002" spans="1:2">
      <c r="A20002">
        <v>25458</v>
      </c>
      <c r="B20002" t="s">
        <v>30950</v>
      </c>
    </row>
    <row r="20003" spans="1:2">
      <c r="A20003">
        <v>25459</v>
      </c>
      <c r="B20003" t="s">
        <v>30951</v>
      </c>
    </row>
    <row r="20004" spans="1:2">
      <c r="A20004">
        <v>25460</v>
      </c>
      <c r="B20004" t="s">
        <v>30952</v>
      </c>
    </row>
    <row r="20005" spans="1:2">
      <c r="A20005">
        <v>25461</v>
      </c>
      <c r="B20005" t="s">
        <v>30953</v>
      </c>
    </row>
    <row r="20006" spans="1:2">
      <c r="A20006">
        <v>25462</v>
      </c>
      <c r="B20006" t="s">
        <v>30954</v>
      </c>
    </row>
    <row r="20007" spans="1:2">
      <c r="A20007">
        <v>25463</v>
      </c>
      <c r="B20007" s="2">
        <v>42754</v>
      </c>
    </row>
    <row r="20008" spans="1:2">
      <c r="A20008">
        <v>25464</v>
      </c>
      <c r="B20008" t="s">
        <v>30955</v>
      </c>
    </row>
    <row r="20009" spans="1:2">
      <c r="A20009">
        <v>25465</v>
      </c>
      <c r="B20009" t="s">
        <v>30956</v>
      </c>
    </row>
    <row r="20010" spans="1:2">
      <c r="A20010">
        <v>25466</v>
      </c>
      <c r="B20010" t="s">
        <v>30957</v>
      </c>
    </row>
    <row r="20011" spans="1:2">
      <c r="A20011">
        <v>25467</v>
      </c>
      <c r="B20011" t="s">
        <v>979</v>
      </c>
    </row>
    <row r="20012" spans="1:2">
      <c r="A20012">
        <v>25468</v>
      </c>
      <c r="B20012" t="s">
        <v>30958</v>
      </c>
    </row>
    <row r="20013" spans="1:2">
      <c r="A20013">
        <v>25469</v>
      </c>
      <c r="B20013" t="s">
        <v>824</v>
      </c>
    </row>
    <row r="20014" spans="1:2">
      <c r="A20014">
        <v>25470</v>
      </c>
      <c r="B20014" t="s">
        <v>30959</v>
      </c>
    </row>
    <row r="20015" spans="1:2">
      <c r="A20015">
        <v>25471</v>
      </c>
      <c r="B20015" t="s">
        <v>30960</v>
      </c>
    </row>
    <row r="20016" spans="1:2">
      <c r="A20016">
        <v>25472</v>
      </c>
      <c r="B20016" t="s">
        <v>30961</v>
      </c>
    </row>
    <row r="20017" spans="1:2">
      <c r="A20017">
        <v>25473</v>
      </c>
      <c r="B20017" t="s">
        <v>30962</v>
      </c>
    </row>
    <row r="20018" spans="1:2">
      <c r="A20018">
        <v>25474</v>
      </c>
      <c r="B20018" t="s">
        <v>30963</v>
      </c>
    </row>
    <row r="20019" spans="1:2">
      <c r="A20019">
        <v>25475</v>
      </c>
      <c r="B20019" t="s">
        <v>30964</v>
      </c>
    </row>
    <row r="20020" spans="1:2">
      <c r="A20020">
        <v>25476</v>
      </c>
      <c r="B20020" t="s">
        <v>30965</v>
      </c>
    </row>
    <row r="20021" spans="1:2">
      <c r="A20021">
        <v>25477</v>
      </c>
      <c r="B20021" t="s">
        <v>1023</v>
      </c>
    </row>
    <row r="20022" spans="1:2">
      <c r="A20022">
        <v>25478</v>
      </c>
      <c r="B20022" t="s">
        <v>30966</v>
      </c>
    </row>
    <row r="20023" spans="1:2">
      <c r="A20023">
        <v>25479</v>
      </c>
      <c r="B20023" t="s">
        <v>30967</v>
      </c>
    </row>
    <row r="20024" spans="1:2">
      <c r="A20024">
        <v>25480</v>
      </c>
      <c r="B20024" t="s">
        <v>30968</v>
      </c>
    </row>
    <row r="20025" spans="1:2">
      <c r="A20025">
        <v>25481</v>
      </c>
      <c r="B20025" t="s">
        <v>30969</v>
      </c>
    </row>
    <row r="20026" spans="1:2">
      <c r="A20026">
        <v>25482</v>
      </c>
      <c r="B20026" t="s">
        <v>30970</v>
      </c>
    </row>
    <row r="20027" spans="1:2">
      <c r="A20027">
        <v>25483</v>
      </c>
      <c r="B20027" t="s">
        <v>30971</v>
      </c>
    </row>
    <row r="20028" spans="1:2">
      <c r="A20028">
        <v>25484</v>
      </c>
      <c r="B20028" t="s">
        <v>30972</v>
      </c>
    </row>
    <row r="20029" spans="1:2">
      <c r="A20029">
        <v>25485</v>
      </c>
      <c r="B20029" t="s">
        <v>30973</v>
      </c>
    </row>
    <row r="20030" spans="1:2">
      <c r="A20030">
        <v>25486</v>
      </c>
      <c r="B20030" t="s">
        <v>30974</v>
      </c>
    </row>
    <row r="20031" spans="1:2">
      <c r="A20031">
        <v>25487</v>
      </c>
      <c r="B20031" t="s">
        <v>30975</v>
      </c>
    </row>
    <row r="20032" spans="1:2">
      <c r="A20032">
        <v>25488</v>
      </c>
      <c r="B20032" t="s">
        <v>30976</v>
      </c>
    </row>
    <row r="20033" spans="1:2">
      <c r="A20033">
        <v>25489</v>
      </c>
      <c r="B20033" t="s">
        <v>30977</v>
      </c>
    </row>
    <row r="20034" spans="1:2">
      <c r="A20034">
        <v>25490</v>
      </c>
      <c r="B20034">
        <v>2117</v>
      </c>
    </row>
    <row r="20035" spans="1:2">
      <c r="A20035">
        <v>25491</v>
      </c>
      <c r="B20035" t="s">
        <v>30978</v>
      </c>
    </row>
    <row r="20036" spans="1:2">
      <c r="A20036">
        <v>25492</v>
      </c>
      <c r="B20036" t="s">
        <v>30979</v>
      </c>
    </row>
    <row r="20037" spans="1:2">
      <c r="A20037">
        <v>25493</v>
      </c>
      <c r="B20037" t="s">
        <v>30980</v>
      </c>
    </row>
    <row r="20038" spans="1:2">
      <c r="A20038">
        <v>25494</v>
      </c>
      <c r="B20038" t="s">
        <v>30981</v>
      </c>
    </row>
    <row r="20039" spans="1:2">
      <c r="A20039">
        <v>25495</v>
      </c>
      <c r="B20039" t="s">
        <v>30982</v>
      </c>
    </row>
    <row r="20040" spans="1:2">
      <c r="A20040">
        <v>25496</v>
      </c>
      <c r="B20040">
        <v>539</v>
      </c>
    </row>
    <row r="20041" spans="1:2">
      <c r="A20041">
        <v>25497</v>
      </c>
      <c r="B20041" t="s">
        <v>30983</v>
      </c>
    </row>
    <row r="20042" spans="1:2">
      <c r="A20042">
        <v>25498</v>
      </c>
      <c r="B20042" t="s">
        <v>30984</v>
      </c>
    </row>
    <row r="20043" spans="1:2">
      <c r="A20043">
        <v>25499</v>
      </c>
      <c r="B20043" t="s">
        <v>30985</v>
      </c>
    </row>
    <row r="20044" spans="1:2">
      <c r="A20044">
        <v>25500</v>
      </c>
      <c r="B20044" t="s">
        <v>30986</v>
      </c>
    </row>
    <row r="20045" spans="1:2">
      <c r="A20045">
        <v>25501</v>
      </c>
      <c r="B20045" t="s">
        <v>30987</v>
      </c>
    </row>
    <row r="20046" spans="1:2">
      <c r="A20046">
        <v>25502</v>
      </c>
      <c r="B20046" t="s">
        <v>30988</v>
      </c>
    </row>
    <row r="20047" spans="1:2">
      <c r="A20047">
        <v>25503</v>
      </c>
      <c r="B20047" t="s">
        <v>30989</v>
      </c>
    </row>
    <row r="20048" spans="1:2">
      <c r="A20048">
        <v>25504</v>
      </c>
      <c r="B20048" t="s">
        <v>30990</v>
      </c>
    </row>
    <row r="20049" spans="1:2">
      <c r="A20049">
        <v>25505</v>
      </c>
      <c r="B20049">
        <v>325</v>
      </c>
    </row>
    <row r="20050" spans="1:2">
      <c r="A20050">
        <v>25506</v>
      </c>
      <c r="B20050" t="s">
        <v>487</v>
      </c>
    </row>
    <row r="20051" spans="1:2">
      <c r="A20051">
        <v>25507</v>
      </c>
      <c r="B20051" t="s">
        <v>30991</v>
      </c>
    </row>
    <row r="20052" spans="1:2">
      <c r="A20052">
        <v>25508</v>
      </c>
      <c r="B20052" t="s">
        <v>30992</v>
      </c>
    </row>
    <row r="20053" spans="1:2">
      <c r="A20053">
        <v>25509</v>
      </c>
      <c r="B20053" t="s">
        <v>30993</v>
      </c>
    </row>
    <row r="20054" spans="1:2">
      <c r="A20054">
        <v>25510</v>
      </c>
      <c r="B20054" t="s">
        <v>30994</v>
      </c>
    </row>
    <row r="20055" spans="1:2">
      <c r="A20055">
        <v>25511</v>
      </c>
      <c r="B20055" t="s">
        <v>30995</v>
      </c>
    </row>
    <row r="20056" spans="1:2">
      <c r="A20056">
        <v>25512</v>
      </c>
      <c r="B20056" t="s">
        <v>30996</v>
      </c>
    </row>
    <row r="20057" spans="1:2">
      <c r="A20057">
        <v>25513</v>
      </c>
      <c r="B20057" t="s">
        <v>30997</v>
      </c>
    </row>
    <row r="20058" spans="1:2">
      <c r="A20058">
        <v>25514</v>
      </c>
      <c r="B20058" t="s">
        <v>30998</v>
      </c>
    </row>
    <row r="20059" spans="1:2">
      <c r="A20059">
        <v>25515</v>
      </c>
      <c r="B20059" t="s">
        <v>30999</v>
      </c>
    </row>
    <row r="20060" spans="1:2">
      <c r="A20060">
        <v>25516</v>
      </c>
      <c r="B20060" t="s">
        <v>31000</v>
      </c>
    </row>
    <row r="20061" spans="1:2">
      <c r="A20061">
        <v>25517</v>
      </c>
      <c r="B20061" t="s">
        <v>31001</v>
      </c>
    </row>
    <row r="20062" spans="1:2">
      <c r="A20062">
        <v>25518</v>
      </c>
      <c r="B20062" t="s">
        <v>31002</v>
      </c>
    </row>
    <row r="20063" spans="1:2">
      <c r="A20063">
        <v>25519</v>
      </c>
      <c r="B20063" t="s">
        <v>31003</v>
      </c>
    </row>
    <row r="20064" spans="1:2">
      <c r="A20064">
        <v>25520</v>
      </c>
      <c r="B20064" t="s">
        <v>31004</v>
      </c>
    </row>
    <row r="20065" spans="1:2">
      <c r="A20065">
        <v>25521</v>
      </c>
      <c r="B20065" t="s">
        <v>31005</v>
      </c>
    </row>
    <row r="20066" spans="1:2">
      <c r="A20066">
        <v>25522</v>
      </c>
      <c r="B20066" t="s">
        <v>31006</v>
      </c>
    </row>
    <row r="20067" spans="1:2">
      <c r="A20067">
        <v>25523</v>
      </c>
      <c r="B20067" t="s">
        <v>31007</v>
      </c>
    </row>
    <row r="20068" spans="1:2">
      <c r="A20068">
        <v>25524</v>
      </c>
      <c r="B20068" t="s">
        <v>1966</v>
      </c>
    </row>
    <row r="20069" spans="1:2">
      <c r="A20069">
        <v>25525</v>
      </c>
      <c r="B20069" t="s">
        <v>31008</v>
      </c>
    </row>
    <row r="20070" spans="1:2">
      <c r="A20070">
        <v>25526</v>
      </c>
      <c r="B20070" t="s">
        <v>31009</v>
      </c>
    </row>
    <row r="20071" spans="1:2">
      <c r="A20071">
        <v>25527</v>
      </c>
      <c r="B20071" t="s">
        <v>31010</v>
      </c>
    </row>
    <row r="20072" spans="1:2">
      <c r="A20072">
        <v>25528</v>
      </c>
      <c r="B20072" t="s">
        <v>31011</v>
      </c>
    </row>
    <row r="20073" spans="1:2">
      <c r="A20073">
        <v>25529</v>
      </c>
      <c r="B20073" t="s">
        <v>31012</v>
      </c>
    </row>
    <row r="20074" spans="1:2">
      <c r="A20074">
        <v>25530</v>
      </c>
      <c r="B20074" t="s">
        <v>31013</v>
      </c>
    </row>
    <row r="20075" spans="1:2">
      <c r="A20075">
        <v>25531</v>
      </c>
      <c r="B20075" t="s">
        <v>31014</v>
      </c>
    </row>
    <row r="20076" spans="1:2">
      <c r="A20076">
        <v>25532</v>
      </c>
      <c r="B20076" t="s">
        <v>31015</v>
      </c>
    </row>
    <row r="20077" spans="1:2">
      <c r="A20077">
        <v>25533</v>
      </c>
      <c r="B20077" t="s">
        <v>31016</v>
      </c>
    </row>
    <row r="20078" spans="1:2">
      <c r="A20078">
        <v>25534</v>
      </c>
      <c r="B20078" t="s">
        <v>31017</v>
      </c>
    </row>
    <row r="20079" spans="1:2">
      <c r="A20079">
        <v>25535</v>
      </c>
      <c r="B20079" t="s">
        <v>31018</v>
      </c>
    </row>
    <row r="20080" spans="1:2">
      <c r="A20080">
        <v>25536</v>
      </c>
      <c r="B20080" t="s">
        <v>31019</v>
      </c>
    </row>
    <row r="20081" spans="1:2">
      <c r="A20081">
        <v>25537</v>
      </c>
      <c r="B20081" t="s">
        <v>31020</v>
      </c>
    </row>
    <row r="20082" spans="1:2">
      <c r="A20082">
        <v>25538</v>
      </c>
      <c r="B20082" t="s">
        <v>31021</v>
      </c>
    </row>
    <row r="20083" spans="1:2">
      <c r="A20083">
        <v>25539</v>
      </c>
      <c r="B20083" t="s">
        <v>31022</v>
      </c>
    </row>
    <row r="20084" spans="1:2">
      <c r="A20084">
        <v>25540</v>
      </c>
      <c r="B20084" t="s">
        <v>31023</v>
      </c>
    </row>
    <row r="20085" spans="1:2">
      <c r="A20085">
        <v>25541</v>
      </c>
      <c r="B20085" t="s">
        <v>31024</v>
      </c>
    </row>
    <row r="20086" spans="1:2">
      <c r="A20086">
        <v>25542</v>
      </c>
      <c r="B20086" t="s">
        <v>31025</v>
      </c>
    </row>
    <row r="20087" spans="1:2">
      <c r="A20087">
        <v>25543</v>
      </c>
      <c r="B20087" t="s">
        <v>31026</v>
      </c>
    </row>
    <row r="20088" spans="1:2">
      <c r="A20088">
        <v>25544</v>
      </c>
      <c r="B20088" t="s">
        <v>31027</v>
      </c>
    </row>
    <row r="20089" spans="1:2">
      <c r="A20089">
        <v>25545</v>
      </c>
      <c r="B20089" t="s">
        <v>31028</v>
      </c>
    </row>
    <row r="20090" spans="1:2">
      <c r="A20090">
        <v>25546</v>
      </c>
      <c r="B20090" t="s">
        <v>31029</v>
      </c>
    </row>
    <row r="20091" spans="1:2">
      <c r="A20091">
        <v>25547</v>
      </c>
      <c r="B20091" t="s">
        <v>31030</v>
      </c>
    </row>
    <row r="20092" spans="1:2">
      <c r="A20092">
        <v>25548</v>
      </c>
      <c r="B20092" t="s">
        <v>31031</v>
      </c>
    </row>
    <row r="20093" spans="1:2">
      <c r="A20093">
        <v>25549</v>
      </c>
      <c r="B20093" t="s">
        <v>31032</v>
      </c>
    </row>
    <row r="20094" spans="1:2">
      <c r="A20094">
        <v>25550</v>
      </c>
      <c r="B20094" t="s">
        <v>31033</v>
      </c>
    </row>
    <row r="20095" spans="1:2">
      <c r="A20095">
        <v>25551</v>
      </c>
      <c r="B20095" t="s">
        <v>31034</v>
      </c>
    </row>
    <row r="20096" spans="1:2">
      <c r="A20096">
        <v>25552</v>
      </c>
      <c r="B20096" t="s">
        <v>31035</v>
      </c>
    </row>
    <row r="20097" spans="1:2">
      <c r="A20097">
        <v>25553</v>
      </c>
      <c r="B20097" t="s">
        <v>31036</v>
      </c>
    </row>
    <row r="20098" spans="1:2">
      <c r="A20098">
        <v>25554</v>
      </c>
      <c r="B20098" t="s">
        <v>31037</v>
      </c>
    </row>
    <row r="20099" spans="1:2">
      <c r="A20099">
        <v>25555</v>
      </c>
      <c r="B20099" t="s">
        <v>31038</v>
      </c>
    </row>
    <row r="20100" spans="1:2">
      <c r="A20100">
        <v>25556</v>
      </c>
      <c r="B20100" t="s">
        <v>31039</v>
      </c>
    </row>
    <row r="20101" spans="1:2">
      <c r="A20101">
        <v>25557</v>
      </c>
      <c r="B20101" t="s">
        <v>31040</v>
      </c>
    </row>
    <row r="20102" spans="1:2">
      <c r="A20102">
        <v>25558</v>
      </c>
      <c r="B20102" t="s">
        <v>31041</v>
      </c>
    </row>
    <row r="20103" spans="1:2">
      <c r="A20103">
        <v>25559</v>
      </c>
      <c r="B20103" t="s">
        <v>31042</v>
      </c>
    </row>
    <row r="20104" spans="1:2">
      <c r="A20104">
        <v>25560</v>
      </c>
      <c r="B20104" t="s">
        <v>31043</v>
      </c>
    </row>
    <row r="20105" spans="1:2">
      <c r="A20105">
        <v>25561</v>
      </c>
      <c r="B20105" t="s">
        <v>31044</v>
      </c>
    </row>
    <row r="20106" spans="1:2">
      <c r="A20106">
        <v>25562</v>
      </c>
      <c r="B20106" t="s">
        <v>31045</v>
      </c>
    </row>
    <row r="20107" spans="1:2">
      <c r="A20107">
        <v>25563</v>
      </c>
      <c r="B20107" t="s">
        <v>31046</v>
      </c>
    </row>
    <row r="20108" spans="1:2">
      <c r="A20108">
        <v>25564</v>
      </c>
      <c r="B20108" t="s">
        <v>31047</v>
      </c>
    </row>
    <row r="20109" spans="1:2">
      <c r="A20109">
        <v>25565</v>
      </c>
      <c r="B20109" t="s">
        <v>31048</v>
      </c>
    </row>
    <row r="20110" spans="1:2">
      <c r="A20110">
        <v>25566</v>
      </c>
      <c r="B20110" t="s">
        <v>31049</v>
      </c>
    </row>
    <row r="20111" spans="1:2">
      <c r="A20111">
        <v>25567</v>
      </c>
      <c r="B20111" t="s">
        <v>31050</v>
      </c>
    </row>
    <row r="20112" spans="1:2">
      <c r="A20112">
        <v>25568</v>
      </c>
      <c r="B20112" t="s">
        <v>31051</v>
      </c>
    </row>
    <row r="20113" spans="1:2">
      <c r="A20113">
        <v>25569</v>
      </c>
      <c r="B20113" t="s">
        <v>31052</v>
      </c>
    </row>
    <row r="20114" spans="1:2">
      <c r="A20114">
        <v>25570</v>
      </c>
      <c r="B20114" t="s">
        <v>31053</v>
      </c>
    </row>
    <row r="20115" spans="1:2">
      <c r="A20115">
        <v>25571</v>
      </c>
      <c r="B20115" t="s">
        <v>31054</v>
      </c>
    </row>
    <row r="20116" spans="1:2">
      <c r="A20116">
        <v>25572</v>
      </c>
      <c r="B20116" t="s">
        <v>31055</v>
      </c>
    </row>
    <row r="20117" spans="1:2">
      <c r="A20117">
        <v>25573</v>
      </c>
      <c r="B20117" t="s">
        <v>31056</v>
      </c>
    </row>
    <row r="20118" spans="1:2">
      <c r="A20118">
        <v>25574</v>
      </c>
      <c r="B20118" t="s">
        <v>31057</v>
      </c>
    </row>
    <row r="20119" spans="1:2">
      <c r="A20119">
        <v>25575</v>
      </c>
      <c r="B20119" t="s">
        <v>31058</v>
      </c>
    </row>
    <row r="20120" spans="1:2">
      <c r="A20120">
        <v>25576</v>
      </c>
      <c r="B20120" t="s">
        <v>31059</v>
      </c>
    </row>
    <row r="20121" spans="1:2">
      <c r="A20121">
        <v>25577</v>
      </c>
      <c r="B20121" t="s">
        <v>31060</v>
      </c>
    </row>
    <row r="20122" spans="1:2">
      <c r="A20122">
        <v>25578</v>
      </c>
      <c r="B20122" t="s">
        <v>31061</v>
      </c>
    </row>
    <row r="20123" spans="1:2">
      <c r="A20123">
        <v>25579</v>
      </c>
      <c r="B20123" t="s">
        <v>31062</v>
      </c>
    </row>
    <row r="20124" spans="1:2">
      <c r="A20124">
        <v>25580</v>
      </c>
      <c r="B20124" t="s">
        <v>31063</v>
      </c>
    </row>
    <row r="20125" spans="1:2">
      <c r="A20125">
        <v>25581</v>
      </c>
      <c r="B20125" t="s">
        <v>31064</v>
      </c>
    </row>
    <row r="20126" spans="1:2">
      <c r="A20126">
        <v>25582</v>
      </c>
      <c r="B20126" t="s">
        <v>31065</v>
      </c>
    </row>
    <row r="20127" spans="1:2">
      <c r="A20127">
        <v>25583</v>
      </c>
      <c r="B20127" t="s">
        <v>31066</v>
      </c>
    </row>
    <row r="20128" spans="1:2">
      <c r="A20128">
        <v>25584</v>
      </c>
      <c r="B20128" t="s">
        <v>31067</v>
      </c>
    </row>
    <row r="20129" spans="1:2">
      <c r="A20129">
        <v>25585</v>
      </c>
      <c r="B20129" t="s">
        <v>31068</v>
      </c>
    </row>
    <row r="20130" spans="1:2">
      <c r="A20130">
        <v>25586</v>
      </c>
      <c r="B20130" t="s">
        <v>31069</v>
      </c>
    </row>
    <row r="20131" spans="1:2">
      <c r="A20131">
        <v>25587</v>
      </c>
      <c r="B20131" t="s">
        <v>31070</v>
      </c>
    </row>
    <row r="20132" spans="1:2">
      <c r="A20132">
        <v>25588</v>
      </c>
      <c r="B20132" t="s">
        <v>31071</v>
      </c>
    </row>
    <row r="20133" spans="1:2">
      <c r="A20133">
        <v>25589</v>
      </c>
      <c r="B20133" t="s">
        <v>31072</v>
      </c>
    </row>
    <row r="20134" spans="1:2">
      <c r="A20134">
        <v>25590</v>
      </c>
      <c r="B20134" t="s">
        <v>31073</v>
      </c>
    </row>
    <row r="20135" spans="1:2">
      <c r="A20135">
        <v>25591</v>
      </c>
      <c r="B20135" t="s">
        <v>31074</v>
      </c>
    </row>
    <row r="20136" spans="1:2">
      <c r="A20136">
        <v>25592</v>
      </c>
      <c r="B20136" t="s">
        <v>31075</v>
      </c>
    </row>
    <row r="20137" spans="1:2">
      <c r="A20137">
        <v>25593</v>
      </c>
      <c r="B20137" t="s">
        <v>31076</v>
      </c>
    </row>
    <row r="20138" spans="1:2">
      <c r="A20138">
        <v>25594</v>
      </c>
      <c r="B20138" t="s">
        <v>31077</v>
      </c>
    </row>
    <row r="20139" spans="1:2">
      <c r="A20139">
        <v>25595</v>
      </c>
      <c r="B20139" t="s">
        <v>31078</v>
      </c>
    </row>
    <row r="20140" spans="1:2">
      <c r="A20140">
        <v>25596</v>
      </c>
      <c r="B20140" t="s">
        <v>31079</v>
      </c>
    </row>
    <row r="20141" spans="1:2">
      <c r="A20141">
        <v>25597</v>
      </c>
      <c r="B20141" t="s">
        <v>31080</v>
      </c>
    </row>
    <row r="20142" spans="1:2">
      <c r="A20142">
        <v>25598</v>
      </c>
      <c r="B20142" t="s">
        <v>31081</v>
      </c>
    </row>
    <row r="20143" spans="1:2">
      <c r="A20143">
        <v>25599</v>
      </c>
      <c r="B20143" t="s">
        <v>31082</v>
      </c>
    </row>
    <row r="20144" spans="1:2">
      <c r="A20144">
        <v>25600</v>
      </c>
      <c r="B20144" t="s">
        <v>31083</v>
      </c>
    </row>
    <row r="20145" spans="1:2">
      <c r="A20145">
        <v>25601</v>
      </c>
      <c r="B20145" t="s">
        <v>31084</v>
      </c>
    </row>
    <row r="20146" spans="1:2">
      <c r="A20146">
        <v>25602</v>
      </c>
      <c r="B20146" t="s">
        <v>31085</v>
      </c>
    </row>
    <row r="20147" spans="1:2">
      <c r="A20147">
        <v>25603</v>
      </c>
      <c r="B20147" t="s">
        <v>31086</v>
      </c>
    </row>
    <row r="20148" spans="1:2">
      <c r="A20148">
        <v>25604</v>
      </c>
      <c r="B20148" t="s">
        <v>31087</v>
      </c>
    </row>
    <row r="20149" spans="1:2">
      <c r="A20149">
        <v>25605</v>
      </c>
      <c r="B20149" t="s">
        <v>814</v>
      </c>
    </row>
    <row r="20150" spans="1:2">
      <c r="A20150">
        <v>25606</v>
      </c>
      <c r="B20150" t="s">
        <v>31088</v>
      </c>
    </row>
    <row r="20151" spans="1:2">
      <c r="A20151">
        <v>25607</v>
      </c>
      <c r="B20151" t="s">
        <v>31089</v>
      </c>
    </row>
    <row r="20152" spans="1:2">
      <c r="A20152">
        <v>25608</v>
      </c>
      <c r="B20152" t="s">
        <v>31090</v>
      </c>
    </row>
    <row r="20153" spans="1:2">
      <c r="A20153">
        <v>25609</v>
      </c>
      <c r="B20153" t="s">
        <v>31091</v>
      </c>
    </row>
    <row r="20154" spans="1:2">
      <c r="A20154">
        <v>25610</v>
      </c>
      <c r="B20154" t="s">
        <v>31092</v>
      </c>
    </row>
    <row r="20155" spans="1:2">
      <c r="A20155">
        <v>25611</v>
      </c>
      <c r="B20155" t="s">
        <v>31093</v>
      </c>
    </row>
    <row r="20156" spans="1:2">
      <c r="A20156">
        <v>25612</v>
      </c>
      <c r="B20156" t="s">
        <v>31094</v>
      </c>
    </row>
    <row r="20157" spans="1:2">
      <c r="A20157">
        <v>25613</v>
      </c>
      <c r="B20157" t="s">
        <v>31095</v>
      </c>
    </row>
    <row r="20158" spans="1:2">
      <c r="A20158">
        <v>25614</v>
      </c>
      <c r="B20158" t="s">
        <v>31096</v>
      </c>
    </row>
    <row r="20159" spans="1:2">
      <c r="A20159">
        <v>25615</v>
      </c>
      <c r="B20159" t="s">
        <v>31097</v>
      </c>
    </row>
    <row r="20160" spans="1:2">
      <c r="A20160">
        <v>25616</v>
      </c>
      <c r="B20160" t="s">
        <v>31098</v>
      </c>
    </row>
    <row r="20161" spans="1:2">
      <c r="A20161">
        <v>25617</v>
      </c>
      <c r="B20161" t="s">
        <v>695</v>
      </c>
    </row>
    <row r="20162" spans="1:2">
      <c r="A20162">
        <v>25618</v>
      </c>
      <c r="B20162" t="s">
        <v>31099</v>
      </c>
    </row>
    <row r="20163" spans="1:2">
      <c r="A20163">
        <v>25619</v>
      </c>
      <c r="B20163" t="s">
        <v>31100</v>
      </c>
    </row>
    <row r="20164" spans="1:2">
      <c r="A20164">
        <v>25620</v>
      </c>
      <c r="B20164">
        <v>1744</v>
      </c>
    </row>
    <row r="20165" spans="1:2">
      <c r="A20165">
        <v>25621</v>
      </c>
      <c r="B20165" t="s">
        <v>31101</v>
      </c>
    </row>
    <row r="20166" spans="1:2">
      <c r="A20166">
        <v>25622</v>
      </c>
      <c r="B20166" t="s">
        <v>31102</v>
      </c>
    </row>
    <row r="20167" spans="1:2">
      <c r="A20167">
        <v>25623</v>
      </c>
      <c r="B20167" t="s">
        <v>31103</v>
      </c>
    </row>
    <row r="20168" spans="1:2">
      <c r="A20168">
        <v>25624</v>
      </c>
      <c r="B20168" t="s">
        <v>31104</v>
      </c>
    </row>
    <row r="20169" spans="1:2">
      <c r="A20169">
        <v>25625</v>
      </c>
      <c r="B20169" t="s">
        <v>31105</v>
      </c>
    </row>
    <row r="20170" spans="1:2">
      <c r="A20170">
        <v>25626</v>
      </c>
      <c r="B20170" t="s">
        <v>31106</v>
      </c>
    </row>
    <row r="20171" spans="1:2">
      <c r="A20171">
        <v>25627</v>
      </c>
      <c r="B20171" t="s">
        <v>31107</v>
      </c>
    </row>
    <row r="20172" spans="1:2">
      <c r="A20172">
        <v>25628</v>
      </c>
      <c r="B20172" t="s">
        <v>31108</v>
      </c>
    </row>
    <row r="20173" spans="1:2">
      <c r="A20173">
        <v>25629</v>
      </c>
      <c r="B20173" t="s">
        <v>31109</v>
      </c>
    </row>
    <row r="20174" spans="1:2">
      <c r="A20174">
        <v>25630</v>
      </c>
      <c r="B20174" t="s">
        <v>31110</v>
      </c>
    </row>
    <row r="20175" spans="1:2">
      <c r="A20175">
        <v>25631</v>
      </c>
      <c r="B20175" t="s">
        <v>31111</v>
      </c>
    </row>
    <row r="20176" spans="1:2">
      <c r="A20176">
        <v>25632</v>
      </c>
      <c r="B20176" t="s">
        <v>31112</v>
      </c>
    </row>
    <row r="20177" spans="1:2">
      <c r="A20177">
        <v>25633</v>
      </c>
      <c r="B20177" t="s">
        <v>31113</v>
      </c>
    </row>
    <row r="20178" spans="1:2">
      <c r="A20178">
        <v>25634</v>
      </c>
      <c r="B20178" t="s">
        <v>31114</v>
      </c>
    </row>
    <row r="20179" spans="1:2">
      <c r="A20179">
        <v>25635</v>
      </c>
      <c r="B20179" t="s">
        <v>31115</v>
      </c>
    </row>
    <row r="20180" spans="1:2">
      <c r="A20180">
        <v>25636</v>
      </c>
      <c r="B20180" t="s">
        <v>31116</v>
      </c>
    </row>
    <row r="20181" spans="1:2">
      <c r="A20181">
        <v>25637</v>
      </c>
      <c r="B20181" t="s">
        <v>31117</v>
      </c>
    </row>
    <row r="20182" spans="1:2">
      <c r="A20182">
        <v>25638</v>
      </c>
      <c r="B20182" t="s">
        <v>31118</v>
      </c>
    </row>
    <row r="20183" spans="1:2">
      <c r="A20183">
        <v>25639</v>
      </c>
      <c r="B20183" t="s">
        <v>31119</v>
      </c>
    </row>
    <row r="20184" spans="1:2">
      <c r="A20184">
        <v>25640</v>
      </c>
      <c r="B20184" t="s">
        <v>31120</v>
      </c>
    </row>
    <row r="20185" spans="1:2">
      <c r="A20185">
        <v>25641</v>
      </c>
      <c r="B20185" t="s">
        <v>31121</v>
      </c>
    </row>
    <row r="20186" spans="1:2">
      <c r="A20186">
        <v>25642</v>
      </c>
      <c r="B20186" t="s">
        <v>31122</v>
      </c>
    </row>
    <row r="20187" spans="1:2">
      <c r="A20187">
        <v>25643</v>
      </c>
      <c r="B20187" t="s">
        <v>31123</v>
      </c>
    </row>
    <row r="20188" spans="1:2">
      <c r="A20188">
        <v>25644</v>
      </c>
      <c r="B20188" t="s">
        <v>31124</v>
      </c>
    </row>
    <row r="20189" spans="1:2">
      <c r="A20189">
        <v>25645</v>
      </c>
      <c r="B20189" t="s">
        <v>31125</v>
      </c>
    </row>
    <row r="20190" spans="1:2">
      <c r="A20190">
        <v>25646</v>
      </c>
      <c r="B20190" t="s">
        <v>31126</v>
      </c>
    </row>
    <row r="20191" spans="1:2">
      <c r="A20191">
        <v>25647</v>
      </c>
      <c r="B20191" t="s">
        <v>31127</v>
      </c>
    </row>
    <row r="20192" spans="1:2">
      <c r="A20192">
        <v>25648</v>
      </c>
      <c r="B20192" t="s">
        <v>31128</v>
      </c>
    </row>
    <row r="20193" spans="1:2">
      <c r="A20193">
        <v>25649</v>
      </c>
      <c r="B20193" t="s">
        <v>31129</v>
      </c>
    </row>
    <row r="20194" spans="1:2">
      <c r="A20194">
        <v>25650</v>
      </c>
      <c r="B20194" t="s">
        <v>31130</v>
      </c>
    </row>
    <row r="20195" spans="1:2">
      <c r="A20195">
        <v>25651</v>
      </c>
      <c r="B20195" t="s">
        <v>31131</v>
      </c>
    </row>
    <row r="20196" spans="1:2">
      <c r="A20196">
        <v>25652</v>
      </c>
      <c r="B20196" t="s">
        <v>31132</v>
      </c>
    </row>
    <row r="20197" spans="1:2">
      <c r="A20197">
        <v>25653</v>
      </c>
      <c r="B20197" t="s">
        <v>31133</v>
      </c>
    </row>
    <row r="20198" spans="1:2">
      <c r="A20198">
        <v>25654</v>
      </c>
      <c r="B20198" t="s">
        <v>31134</v>
      </c>
    </row>
    <row r="20199" spans="1:2">
      <c r="A20199">
        <v>25655</v>
      </c>
      <c r="B20199" t="s">
        <v>31135</v>
      </c>
    </row>
    <row r="20200" spans="1:2">
      <c r="A20200">
        <v>25656</v>
      </c>
      <c r="B20200" t="s">
        <v>31136</v>
      </c>
    </row>
    <row r="20201" spans="1:2">
      <c r="A20201">
        <v>25657</v>
      </c>
      <c r="B20201" t="s">
        <v>31137</v>
      </c>
    </row>
    <row r="20202" spans="1:2">
      <c r="A20202">
        <v>25658</v>
      </c>
      <c r="B20202" t="s">
        <v>31138</v>
      </c>
    </row>
    <row r="20203" spans="1:2">
      <c r="A20203">
        <v>25659</v>
      </c>
      <c r="B20203" t="s">
        <v>31139</v>
      </c>
    </row>
    <row r="20204" spans="1:2">
      <c r="A20204">
        <v>25660</v>
      </c>
      <c r="B20204" t="s">
        <v>31140</v>
      </c>
    </row>
    <row r="20205" spans="1:2">
      <c r="A20205">
        <v>25661</v>
      </c>
      <c r="B20205" t="s">
        <v>31141</v>
      </c>
    </row>
    <row r="20206" spans="1:2">
      <c r="A20206">
        <v>25662</v>
      </c>
      <c r="B20206" t="s">
        <v>31142</v>
      </c>
    </row>
    <row r="20207" spans="1:2">
      <c r="A20207">
        <v>25663</v>
      </c>
      <c r="B20207" t="s">
        <v>31143</v>
      </c>
    </row>
    <row r="20208" spans="1:2">
      <c r="A20208">
        <v>25664</v>
      </c>
      <c r="B20208" t="s">
        <v>31144</v>
      </c>
    </row>
    <row r="20209" spans="1:2">
      <c r="A20209">
        <v>25665</v>
      </c>
      <c r="B20209" t="s">
        <v>31145</v>
      </c>
    </row>
    <row r="20210" spans="1:2">
      <c r="A20210">
        <v>25666</v>
      </c>
      <c r="B20210" t="s">
        <v>31146</v>
      </c>
    </row>
    <row r="20211" spans="1:2">
      <c r="A20211">
        <v>25667</v>
      </c>
      <c r="B20211" t="s">
        <v>31147</v>
      </c>
    </row>
    <row r="20212" spans="1:2">
      <c r="A20212">
        <v>25668</v>
      </c>
      <c r="B20212" t="s">
        <v>31148</v>
      </c>
    </row>
    <row r="20213" spans="1:2">
      <c r="A20213">
        <v>25669</v>
      </c>
      <c r="B20213" t="s">
        <v>31149</v>
      </c>
    </row>
    <row r="20214" spans="1:2">
      <c r="A20214">
        <v>25670</v>
      </c>
      <c r="B20214" t="s">
        <v>31150</v>
      </c>
    </row>
    <row r="20215" spans="1:2">
      <c r="A20215">
        <v>25671</v>
      </c>
      <c r="B20215" t="s">
        <v>31151</v>
      </c>
    </row>
    <row r="20216" spans="1:2">
      <c r="A20216">
        <v>25672</v>
      </c>
      <c r="B20216" t="s">
        <v>31152</v>
      </c>
    </row>
    <row r="20217" spans="1:2">
      <c r="A20217">
        <v>25673</v>
      </c>
      <c r="B20217">
        <v>5688</v>
      </c>
    </row>
    <row r="20218" spans="1:2">
      <c r="A20218">
        <v>25674</v>
      </c>
      <c r="B20218" t="s">
        <v>31153</v>
      </c>
    </row>
    <row r="20219" spans="1:2">
      <c r="A20219">
        <v>25675</v>
      </c>
      <c r="B20219" t="s">
        <v>31154</v>
      </c>
    </row>
    <row r="20220" spans="1:2">
      <c r="A20220">
        <v>25676</v>
      </c>
      <c r="B20220" t="s">
        <v>31155</v>
      </c>
    </row>
    <row r="20221" spans="1:2">
      <c r="A20221">
        <v>25677</v>
      </c>
      <c r="B20221" t="s">
        <v>31156</v>
      </c>
    </row>
    <row r="20222" spans="1:2">
      <c r="A20222">
        <v>25678</v>
      </c>
      <c r="B20222" t="s">
        <v>31157</v>
      </c>
    </row>
    <row r="20223" spans="1:2">
      <c r="A20223">
        <v>25679</v>
      </c>
      <c r="B20223" t="s">
        <v>31158</v>
      </c>
    </row>
    <row r="20224" spans="1:2">
      <c r="A20224">
        <v>25680</v>
      </c>
      <c r="B20224" t="s">
        <v>31159</v>
      </c>
    </row>
    <row r="20225" spans="1:2">
      <c r="A20225">
        <v>25681</v>
      </c>
      <c r="B20225" t="s">
        <v>31160</v>
      </c>
    </row>
    <row r="20226" spans="1:2">
      <c r="A20226">
        <v>25682</v>
      </c>
      <c r="B20226" t="s">
        <v>31161</v>
      </c>
    </row>
    <row r="20227" spans="1:2">
      <c r="A20227">
        <v>25683</v>
      </c>
      <c r="B20227" t="s">
        <v>31162</v>
      </c>
    </row>
    <row r="20228" spans="1:2">
      <c r="A20228">
        <v>25684</v>
      </c>
      <c r="B20228" t="s">
        <v>31163</v>
      </c>
    </row>
    <row r="20229" spans="1:2">
      <c r="A20229">
        <v>25685</v>
      </c>
      <c r="B20229" t="s">
        <v>31164</v>
      </c>
    </row>
    <row r="20230" spans="1:2">
      <c r="A20230">
        <v>25686</v>
      </c>
      <c r="B20230" t="s">
        <v>31165</v>
      </c>
    </row>
    <row r="20231" spans="1:2">
      <c r="A20231">
        <v>25687</v>
      </c>
      <c r="B20231" t="s">
        <v>31166</v>
      </c>
    </row>
    <row r="20232" spans="1:2">
      <c r="A20232">
        <v>25688</v>
      </c>
      <c r="B20232" t="s">
        <v>31167</v>
      </c>
    </row>
    <row r="20233" spans="1:2">
      <c r="A20233">
        <v>25689</v>
      </c>
      <c r="B20233" t="s">
        <v>31168</v>
      </c>
    </row>
    <row r="20234" spans="1:2">
      <c r="A20234">
        <v>25690</v>
      </c>
      <c r="B20234" t="s">
        <v>31169</v>
      </c>
    </row>
    <row r="20235" spans="1:2">
      <c r="A20235">
        <v>25691</v>
      </c>
      <c r="B20235" t="s">
        <v>31170</v>
      </c>
    </row>
    <row r="20236" spans="1:2">
      <c r="A20236">
        <v>25692</v>
      </c>
      <c r="B20236" t="s">
        <v>31171</v>
      </c>
    </row>
    <row r="20237" spans="1:2">
      <c r="A20237">
        <v>25693</v>
      </c>
      <c r="B20237" t="s">
        <v>31172</v>
      </c>
    </row>
    <row r="20238" spans="1:2">
      <c r="A20238">
        <v>25694</v>
      </c>
      <c r="B20238" t="s">
        <v>31173</v>
      </c>
    </row>
    <row r="20239" spans="1:2">
      <c r="A20239">
        <v>25695</v>
      </c>
      <c r="B20239" t="s">
        <v>31174</v>
      </c>
    </row>
    <row r="20240" spans="1:2">
      <c r="A20240">
        <v>25696</v>
      </c>
      <c r="B20240">
        <v>2339</v>
      </c>
    </row>
    <row r="20241" spans="1:2">
      <c r="A20241">
        <v>25697</v>
      </c>
      <c r="B20241" t="s">
        <v>31175</v>
      </c>
    </row>
    <row r="20242" spans="1:2">
      <c r="A20242">
        <v>25698</v>
      </c>
      <c r="B20242" t="s">
        <v>653</v>
      </c>
    </row>
    <row r="20243" spans="1:2">
      <c r="A20243">
        <v>25699</v>
      </c>
      <c r="B20243" t="s">
        <v>31176</v>
      </c>
    </row>
    <row r="20244" spans="1:2">
      <c r="A20244">
        <v>25700</v>
      </c>
      <c r="B20244" t="s">
        <v>31177</v>
      </c>
    </row>
    <row r="20245" spans="1:2">
      <c r="A20245">
        <v>25701</v>
      </c>
      <c r="B20245" t="s">
        <v>31178</v>
      </c>
    </row>
    <row r="20246" spans="1:2">
      <c r="A20246">
        <v>25702</v>
      </c>
      <c r="B20246" t="s">
        <v>31179</v>
      </c>
    </row>
    <row r="20247" spans="1:2">
      <c r="A20247">
        <v>25703</v>
      </c>
      <c r="B20247" t="s">
        <v>31180</v>
      </c>
    </row>
    <row r="20248" spans="1:2">
      <c r="A20248">
        <v>25704</v>
      </c>
      <c r="B20248" t="s">
        <v>31181</v>
      </c>
    </row>
    <row r="20249" spans="1:2">
      <c r="A20249">
        <v>25705</v>
      </c>
      <c r="B20249" t="s">
        <v>31182</v>
      </c>
    </row>
    <row r="20250" spans="1:2">
      <c r="A20250">
        <v>25706</v>
      </c>
      <c r="B20250" t="s">
        <v>31183</v>
      </c>
    </row>
    <row r="20251" spans="1:2">
      <c r="A20251">
        <v>25707</v>
      </c>
      <c r="B20251" t="s">
        <v>31184</v>
      </c>
    </row>
    <row r="20252" spans="1:2">
      <c r="A20252">
        <v>25708</v>
      </c>
      <c r="B20252" t="s">
        <v>31185</v>
      </c>
    </row>
    <row r="20253" spans="1:2">
      <c r="A20253">
        <v>25709</v>
      </c>
      <c r="B20253" t="s">
        <v>31186</v>
      </c>
    </row>
    <row r="20254" spans="1:2">
      <c r="A20254">
        <v>25710</v>
      </c>
      <c r="B20254" t="s">
        <v>31187</v>
      </c>
    </row>
    <row r="20255" spans="1:2">
      <c r="A20255">
        <v>25711</v>
      </c>
      <c r="B20255" t="s">
        <v>31188</v>
      </c>
    </row>
    <row r="20256" spans="1:2">
      <c r="A20256">
        <v>25712</v>
      </c>
      <c r="B20256" t="s">
        <v>31189</v>
      </c>
    </row>
    <row r="20257" spans="1:2">
      <c r="A20257">
        <v>25713</v>
      </c>
      <c r="B20257">
        <v>1808</v>
      </c>
    </row>
    <row r="20258" spans="1:2">
      <c r="A20258">
        <v>25714</v>
      </c>
      <c r="B20258" t="s">
        <v>31190</v>
      </c>
    </row>
    <row r="20259" spans="1:2">
      <c r="A20259">
        <v>25715</v>
      </c>
      <c r="B20259" t="s">
        <v>31191</v>
      </c>
    </row>
    <row r="20260" spans="1:2">
      <c r="A20260">
        <v>25716</v>
      </c>
      <c r="B20260" t="s">
        <v>31192</v>
      </c>
    </row>
    <row r="20261" spans="1:2">
      <c r="A20261">
        <v>25717</v>
      </c>
      <c r="B20261" t="s">
        <v>31193</v>
      </c>
    </row>
    <row r="20262" spans="1:2">
      <c r="A20262">
        <v>25718</v>
      </c>
      <c r="B20262" t="s">
        <v>31194</v>
      </c>
    </row>
    <row r="20263" spans="1:2">
      <c r="A20263">
        <v>25719</v>
      </c>
      <c r="B20263" t="s">
        <v>31195</v>
      </c>
    </row>
    <row r="20264" spans="1:2">
      <c r="A20264">
        <v>25720</v>
      </c>
      <c r="B20264" t="s">
        <v>31196</v>
      </c>
    </row>
    <row r="20265" spans="1:2">
      <c r="A20265">
        <v>25721</v>
      </c>
      <c r="B20265" t="s">
        <v>31197</v>
      </c>
    </row>
    <row r="20266" spans="1:2">
      <c r="A20266">
        <v>25722</v>
      </c>
      <c r="B20266" t="s">
        <v>31198</v>
      </c>
    </row>
    <row r="20267" spans="1:2">
      <c r="A20267">
        <v>25723</v>
      </c>
      <c r="B20267" t="s">
        <v>31199</v>
      </c>
    </row>
    <row r="20268" spans="1:2">
      <c r="A20268">
        <v>25724</v>
      </c>
      <c r="B20268" t="s">
        <v>31200</v>
      </c>
    </row>
    <row r="20269" spans="1:2">
      <c r="A20269">
        <v>25725</v>
      </c>
      <c r="B20269" t="s">
        <v>31201</v>
      </c>
    </row>
    <row r="20270" spans="1:2">
      <c r="A20270">
        <v>25726</v>
      </c>
      <c r="B20270" t="s">
        <v>31202</v>
      </c>
    </row>
    <row r="20271" spans="1:2">
      <c r="A20271">
        <v>25727</v>
      </c>
      <c r="B20271" t="s">
        <v>31203</v>
      </c>
    </row>
    <row r="20272" spans="1:2">
      <c r="A20272">
        <v>25728</v>
      </c>
      <c r="B20272" t="s">
        <v>31204</v>
      </c>
    </row>
    <row r="20273" spans="1:2">
      <c r="A20273">
        <v>25729</v>
      </c>
      <c r="B20273" t="s">
        <v>31205</v>
      </c>
    </row>
    <row r="20274" spans="1:2">
      <c r="A20274">
        <v>25730</v>
      </c>
      <c r="B20274" t="s">
        <v>31206</v>
      </c>
    </row>
    <row r="20275" spans="1:2">
      <c r="A20275">
        <v>25731</v>
      </c>
      <c r="B20275" t="s">
        <v>31207</v>
      </c>
    </row>
    <row r="20276" spans="1:2">
      <c r="A20276">
        <v>25732</v>
      </c>
      <c r="B20276" t="s">
        <v>31208</v>
      </c>
    </row>
    <row r="20277" spans="1:2">
      <c r="A20277">
        <v>25733</v>
      </c>
      <c r="B20277" t="s">
        <v>31209</v>
      </c>
    </row>
    <row r="20278" spans="1:2">
      <c r="A20278">
        <v>25734</v>
      </c>
      <c r="B20278" t="s">
        <v>1028</v>
      </c>
    </row>
    <row r="20279" spans="1:2">
      <c r="A20279">
        <v>25735</v>
      </c>
      <c r="B20279" t="s">
        <v>31210</v>
      </c>
    </row>
    <row r="20280" spans="1:2">
      <c r="A20280">
        <v>25736</v>
      </c>
      <c r="B20280" t="s">
        <v>31211</v>
      </c>
    </row>
    <row r="20281" spans="1:2">
      <c r="A20281">
        <v>25737</v>
      </c>
      <c r="B20281" t="s">
        <v>31212</v>
      </c>
    </row>
    <row r="20282" spans="1:2">
      <c r="A20282">
        <v>25738</v>
      </c>
      <c r="B20282" t="s">
        <v>31213</v>
      </c>
    </row>
    <row r="20283" spans="1:2">
      <c r="A20283">
        <v>25739</v>
      </c>
      <c r="B20283" t="s">
        <v>31214</v>
      </c>
    </row>
    <row r="20284" spans="1:2">
      <c r="A20284">
        <v>25740</v>
      </c>
      <c r="B20284" t="s">
        <v>31215</v>
      </c>
    </row>
    <row r="20285" spans="1:2">
      <c r="A20285">
        <v>25741</v>
      </c>
      <c r="B20285" t="s">
        <v>31216</v>
      </c>
    </row>
    <row r="20286" spans="1:2">
      <c r="A20286">
        <v>25742</v>
      </c>
      <c r="B20286" t="s">
        <v>31217</v>
      </c>
    </row>
    <row r="20287" spans="1:2">
      <c r="A20287">
        <v>25743</v>
      </c>
      <c r="B20287" t="s">
        <v>31218</v>
      </c>
    </row>
    <row r="20288" spans="1:2">
      <c r="A20288">
        <v>25744</v>
      </c>
      <c r="B20288" t="s">
        <v>31219</v>
      </c>
    </row>
    <row r="20289" spans="1:2">
      <c r="A20289">
        <v>25745</v>
      </c>
      <c r="B20289" t="s">
        <v>31220</v>
      </c>
    </row>
    <row r="20290" spans="1:2">
      <c r="A20290">
        <v>25746</v>
      </c>
      <c r="B20290" t="s">
        <v>31221</v>
      </c>
    </row>
    <row r="20291" spans="1:2">
      <c r="A20291">
        <v>25747</v>
      </c>
      <c r="B20291" t="s">
        <v>31222</v>
      </c>
    </row>
    <row r="20292" spans="1:2">
      <c r="A20292">
        <v>25748</v>
      </c>
      <c r="B20292" t="s">
        <v>31223</v>
      </c>
    </row>
    <row r="20293" spans="1:2">
      <c r="A20293">
        <v>25749</v>
      </c>
      <c r="B20293" t="s">
        <v>31224</v>
      </c>
    </row>
    <row r="20294" spans="1:2">
      <c r="A20294">
        <v>25750</v>
      </c>
      <c r="B20294" t="s">
        <v>31225</v>
      </c>
    </row>
    <row r="20295" spans="1:2">
      <c r="A20295">
        <v>25751</v>
      </c>
      <c r="B20295" t="s">
        <v>31226</v>
      </c>
    </row>
    <row r="20296" spans="1:2">
      <c r="A20296">
        <v>25752</v>
      </c>
      <c r="B20296" t="s">
        <v>31227</v>
      </c>
    </row>
    <row r="20297" spans="1:2">
      <c r="A20297">
        <v>25753</v>
      </c>
      <c r="B20297" t="s">
        <v>31228</v>
      </c>
    </row>
    <row r="20298" spans="1:2">
      <c r="A20298">
        <v>25754</v>
      </c>
      <c r="B20298" t="s">
        <v>31229</v>
      </c>
    </row>
    <row r="20299" spans="1:2">
      <c r="A20299">
        <v>25755</v>
      </c>
      <c r="B20299" t="s">
        <v>31230</v>
      </c>
    </row>
    <row r="20300" spans="1:2">
      <c r="A20300">
        <v>25756</v>
      </c>
      <c r="B20300" t="s">
        <v>31231</v>
      </c>
    </row>
    <row r="20301" spans="1:2">
      <c r="A20301">
        <v>25757</v>
      </c>
      <c r="B20301" t="s">
        <v>31232</v>
      </c>
    </row>
    <row r="20302" spans="1:2">
      <c r="A20302">
        <v>25758</v>
      </c>
      <c r="B20302" t="s">
        <v>31233</v>
      </c>
    </row>
    <row r="20303" spans="1:2">
      <c r="A20303">
        <v>25759</v>
      </c>
      <c r="B20303" t="s">
        <v>31234</v>
      </c>
    </row>
    <row r="20304" spans="1:2">
      <c r="A20304">
        <v>25760</v>
      </c>
      <c r="B20304" t="s">
        <v>31235</v>
      </c>
    </row>
    <row r="20305" spans="1:2">
      <c r="A20305">
        <v>25761</v>
      </c>
      <c r="B20305" t="s">
        <v>31236</v>
      </c>
    </row>
    <row r="20306" spans="1:2">
      <c r="A20306">
        <v>25762</v>
      </c>
      <c r="B20306" t="s">
        <v>31237</v>
      </c>
    </row>
    <row r="20307" spans="1:2">
      <c r="A20307">
        <v>25763</v>
      </c>
      <c r="B20307" t="s">
        <v>31238</v>
      </c>
    </row>
    <row r="20308" spans="1:2">
      <c r="A20308">
        <v>25764</v>
      </c>
      <c r="B20308" t="s">
        <v>31239</v>
      </c>
    </row>
    <row r="20309" spans="1:2">
      <c r="A20309">
        <v>25765</v>
      </c>
      <c r="B20309" t="s">
        <v>31240</v>
      </c>
    </row>
    <row r="20310" spans="1:2">
      <c r="A20310">
        <v>25766</v>
      </c>
      <c r="B20310" t="s">
        <v>31241</v>
      </c>
    </row>
    <row r="20311" spans="1:2">
      <c r="A20311">
        <v>25767</v>
      </c>
      <c r="B20311" t="s">
        <v>31242</v>
      </c>
    </row>
    <row r="20312" spans="1:2">
      <c r="A20312">
        <v>25768</v>
      </c>
      <c r="B20312" t="s">
        <v>31243</v>
      </c>
    </row>
    <row r="20313" spans="1:2">
      <c r="A20313">
        <v>25769</v>
      </c>
      <c r="B20313" t="s">
        <v>31244</v>
      </c>
    </row>
    <row r="20314" spans="1:2">
      <c r="A20314">
        <v>25770</v>
      </c>
      <c r="B20314" t="s">
        <v>31245</v>
      </c>
    </row>
    <row r="20315" spans="1:2">
      <c r="A20315">
        <v>25771</v>
      </c>
      <c r="B20315" t="s">
        <v>31246</v>
      </c>
    </row>
    <row r="20316" spans="1:2">
      <c r="A20316">
        <v>25772</v>
      </c>
      <c r="B20316" t="s">
        <v>31247</v>
      </c>
    </row>
    <row r="20317" spans="1:2">
      <c r="A20317">
        <v>25773</v>
      </c>
      <c r="B20317" t="s">
        <v>31248</v>
      </c>
    </row>
    <row r="20318" spans="1:2">
      <c r="A20318">
        <v>25774</v>
      </c>
      <c r="B20318" t="s">
        <v>31249</v>
      </c>
    </row>
    <row r="20319" spans="1:2">
      <c r="A20319">
        <v>25775</v>
      </c>
      <c r="B20319" t="s">
        <v>31250</v>
      </c>
    </row>
    <row r="20320" spans="1:2">
      <c r="A20320">
        <v>25776</v>
      </c>
      <c r="B20320" t="s">
        <v>31251</v>
      </c>
    </row>
    <row r="20321" spans="1:2">
      <c r="A20321">
        <v>25777</v>
      </c>
      <c r="B20321" t="s">
        <v>31252</v>
      </c>
    </row>
    <row r="20322" spans="1:2">
      <c r="A20322">
        <v>25778</v>
      </c>
      <c r="B20322" t="s">
        <v>31253</v>
      </c>
    </row>
    <row r="20323" spans="1:2">
      <c r="A20323">
        <v>25779</v>
      </c>
      <c r="B20323" t="s">
        <v>31254</v>
      </c>
    </row>
    <row r="20324" spans="1:2">
      <c r="A20324">
        <v>25780</v>
      </c>
      <c r="B20324" t="s">
        <v>31255</v>
      </c>
    </row>
    <row r="20325" spans="1:2">
      <c r="A20325">
        <v>25781</v>
      </c>
      <c r="B20325" t="s">
        <v>31256</v>
      </c>
    </row>
    <row r="20326" spans="1:2">
      <c r="A20326">
        <v>25782</v>
      </c>
      <c r="B20326" t="s">
        <v>31257</v>
      </c>
    </row>
    <row r="20327" spans="1:2">
      <c r="A20327">
        <v>25783</v>
      </c>
      <c r="B20327" t="s">
        <v>31258</v>
      </c>
    </row>
    <row r="20328" spans="1:2">
      <c r="A20328">
        <v>25784</v>
      </c>
      <c r="B20328" t="s">
        <v>31259</v>
      </c>
    </row>
    <row r="20329" spans="1:2">
      <c r="A20329">
        <v>25785</v>
      </c>
      <c r="B20329" t="s">
        <v>31260</v>
      </c>
    </row>
    <row r="20330" spans="1:2">
      <c r="A20330">
        <v>25786</v>
      </c>
      <c r="B20330" t="s">
        <v>31261</v>
      </c>
    </row>
    <row r="20331" spans="1:2">
      <c r="A20331">
        <v>25787</v>
      </c>
      <c r="B20331" t="s">
        <v>31262</v>
      </c>
    </row>
    <row r="20332" spans="1:2">
      <c r="A20332">
        <v>25788</v>
      </c>
      <c r="B20332" t="s">
        <v>31263</v>
      </c>
    </row>
    <row r="20333" spans="1:2">
      <c r="A20333">
        <v>25789</v>
      </c>
      <c r="B20333" t="s">
        <v>31264</v>
      </c>
    </row>
    <row r="20334" spans="1:2">
      <c r="A20334">
        <v>25790</v>
      </c>
      <c r="B20334" t="s">
        <v>31265</v>
      </c>
    </row>
    <row r="20335" spans="1:2">
      <c r="A20335">
        <v>25791</v>
      </c>
      <c r="B20335" t="s">
        <v>31266</v>
      </c>
    </row>
    <row r="20336" spans="1:2">
      <c r="A20336">
        <v>25792</v>
      </c>
      <c r="B20336" t="s">
        <v>31267</v>
      </c>
    </row>
    <row r="20337" spans="1:2">
      <c r="A20337">
        <v>25793</v>
      </c>
      <c r="B20337" t="s">
        <v>31268</v>
      </c>
    </row>
    <row r="20338" spans="1:2">
      <c r="A20338">
        <v>25794</v>
      </c>
      <c r="B20338" t="s">
        <v>31269</v>
      </c>
    </row>
    <row r="20339" spans="1:2">
      <c r="A20339">
        <v>25795</v>
      </c>
      <c r="B20339" t="s">
        <v>31270</v>
      </c>
    </row>
    <row r="20340" spans="1:2">
      <c r="A20340">
        <v>25796</v>
      </c>
      <c r="B20340" t="s">
        <v>31271</v>
      </c>
    </row>
    <row r="20341" spans="1:2">
      <c r="A20341">
        <v>25797</v>
      </c>
      <c r="B20341" t="s">
        <v>31272</v>
      </c>
    </row>
    <row r="20342" spans="1:2">
      <c r="A20342">
        <v>25798</v>
      </c>
      <c r="B20342" t="s">
        <v>31273</v>
      </c>
    </row>
    <row r="20343" spans="1:2">
      <c r="A20343">
        <v>25799</v>
      </c>
      <c r="B20343" t="s">
        <v>31274</v>
      </c>
    </row>
    <row r="20344" spans="1:2">
      <c r="A20344">
        <v>25800</v>
      </c>
      <c r="B20344" t="s">
        <v>2084</v>
      </c>
    </row>
    <row r="20345" spans="1:2">
      <c r="A20345">
        <v>25801</v>
      </c>
      <c r="B20345" t="s">
        <v>31275</v>
      </c>
    </row>
    <row r="20346" spans="1:2">
      <c r="A20346">
        <v>25802</v>
      </c>
      <c r="B20346" t="s">
        <v>31276</v>
      </c>
    </row>
    <row r="20347" spans="1:2">
      <c r="A20347">
        <v>25803</v>
      </c>
      <c r="B20347" t="s">
        <v>31277</v>
      </c>
    </row>
    <row r="20348" spans="1:2">
      <c r="A20348">
        <v>25804</v>
      </c>
      <c r="B20348" t="s">
        <v>31278</v>
      </c>
    </row>
    <row r="20349" spans="1:2">
      <c r="A20349">
        <v>25805</v>
      </c>
      <c r="B20349" t="s">
        <v>31279</v>
      </c>
    </row>
    <row r="20350" spans="1:2">
      <c r="A20350">
        <v>25806</v>
      </c>
      <c r="B20350">
        <v>2156</v>
      </c>
    </row>
    <row r="20351" spans="1:2">
      <c r="A20351">
        <v>25807</v>
      </c>
      <c r="B20351" t="s">
        <v>31280</v>
      </c>
    </row>
    <row r="20352" spans="1:2">
      <c r="A20352">
        <v>25808</v>
      </c>
      <c r="B20352" t="s">
        <v>31281</v>
      </c>
    </row>
    <row r="20353" spans="1:2">
      <c r="A20353">
        <v>25809</v>
      </c>
      <c r="B20353" t="s">
        <v>31282</v>
      </c>
    </row>
    <row r="20354" spans="1:2">
      <c r="A20354">
        <v>25810</v>
      </c>
      <c r="B20354" t="s">
        <v>31283</v>
      </c>
    </row>
    <row r="20355" spans="1:2">
      <c r="A20355">
        <v>25811</v>
      </c>
      <c r="B20355" t="s">
        <v>31284</v>
      </c>
    </row>
    <row r="20356" spans="1:2">
      <c r="A20356">
        <v>25812</v>
      </c>
      <c r="B20356" t="s">
        <v>31285</v>
      </c>
    </row>
    <row r="20357" spans="1:2">
      <c r="A20357">
        <v>25813</v>
      </c>
      <c r="B20357" t="s">
        <v>31286</v>
      </c>
    </row>
    <row r="20358" spans="1:2">
      <c r="A20358">
        <v>25814</v>
      </c>
      <c r="B20358" s="2">
        <v>42783</v>
      </c>
    </row>
    <row r="20359" spans="1:2">
      <c r="A20359">
        <v>25815</v>
      </c>
      <c r="B20359" t="s">
        <v>31287</v>
      </c>
    </row>
    <row r="20360" spans="1:2">
      <c r="A20360">
        <v>25816</v>
      </c>
      <c r="B20360" t="s">
        <v>31288</v>
      </c>
    </row>
    <row r="20361" spans="1:2">
      <c r="A20361">
        <v>25817</v>
      </c>
      <c r="B20361" t="s">
        <v>31289</v>
      </c>
    </row>
    <row r="20362" spans="1:2">
      <c r="A20362">
        <v>25818</v>
      </c>
      <c r="B20362" t="s">
        <v>31290</v>
      </c>
    </row>
    <row r="20363" spans="1:2">
      <c r="A20363">
        <v>25819</v>
      </c>
      <c r="B20363" t="s">
        <v>31291</v>
      </c>
    </row>
    <row r="20364" spans="1:2">
      <c r="A20364">
        <v>25820</v>
      </c>
      <c r="B20364" t="s">
        <v>31292</v>
      </c>
    </row>
    <row r="20365" spans="1:2">
      <c r="A20365">
        <v>25821</v>
      </c>
      <c r="B20365" t="s">
        <v>31293</v>
      </c>
    </row>
    <row r="20366" spans="1:2">
      <c r="A20366">
        <v>25822</v>
      </c>
      <c r="B20366" t="s">
        <v>31294</v>
      </c>
    </row>
    <row r="20367" spans="1:2">
      <c r="A20367">
        <v>25823</v>
      </c>
      <c r="B20367" t="s">
        <v>31295</v>
      </c>
    </row>
    <row r="20368" spans="1:2">
      <c r="A20368">
        <v>25824</v>
      </c>
      <c r="B20368" t="s">
        <v>31296</v>
      </c>
    </row>
    <row r="20369" spans="1:2">
      <c r="A20369">
        <v>25825</v>
      </c>
      <c r="B20369" t="s">
        <v>31297</v>
      </c>
    </row>
    <row r="20370" spans="1:2">
      <c r="A20370">
        <v>25826</v>
      </c>
      <c r="B20370" t="s">
        <v>31298</v>
      </c>
    </row>
    <row r="20371" spans="1:2">
      <c r="A20371">
        <v>25827</v>
      </c>
      <c r="B20371" t="s">
        <v>31299</v>
      </c>
    </row>
    <row r="20372" spans="1:2">
      <c r="A20372">
        <v>25828</v>
      </c>
      <c r="B20372" t="s">
        <v>31300</v>
      </c>
    </row>
    <row r="20373" spans="1:2">
      <c r="A20373">
        <v>25829</v>
      </c>
      <c r="B20373" t="s">
        <v>31301</v>
      </c>
    </row>
    <row r="20374" spans="1:2">
      <c r="A20374">
        <v>25830</v>
      </c>
      <c r="B20374" t="s">
        <v>31302</v>
      </c>
    </row>
    <row r="20375" spans="1:2">
      <c r="A20375">
        <v>25831</v>
      </c>
      <c r="B20375" t="s">
        <v>31303</v>
      </c>
    </row>
    <row r="20376" spans="1:2">
      <c r="A20376">
        <v>25832</v>
      </c>
      <c r="B20376" t="s">
        <v>31304</v>
      </c>
    </row>
    <row r="20377" spans="1:2">
      <c r="A20377">
        <v>25833</v>
      </c>
      <c r="B20377" t="s">
        <v>31305</v>
      </c>
    </row>
    <row r="20378" spans="1:2">
      <c r="A20378">
        <v>25834</v>
      </c>
      <c r="B20378" t="s">
        <v>31306</v>
      </c>
    </row>
    <row r="20379" spans="1:2">
      <c r="A20379">
        <v>25835</v>
      </c>
      <c r="B20379" t="s">
        <v>31307</v>
      </c>
    </row>
    <row r="20380" spans="1:2">
      <c r="A20380">
        <v>25836</v>
      </c>
      <c r="B20380" t="s">
        <v>31308</v>
      </c>
    </row>
    <row r="20381" spans="1:2">
      <c r="A20381">
        <v>25837</v>
      </c>
      <c r="B20381" t="s">
        <v>31309</v>
      </c>
    </row>
    <row r="20382" spans="1:2">
      <c r="A20382">
        <v>25838</v>
      </c>
      <c r="B20382" t="s">
        <v>31310</v>
      </c>
    </row>
    <row r="20383" spans="1:2">
      <c r="A20383">
        <v>25839</v>
      </c>
      <c r="B20383" t="s">
        <v>31311</v>
      </c>
    </row>
    <row r="20384" spans="1:2">
      <c r="A20384">
        <v>25840</v>
      </c>
      <c r="B20384" t="s">
        <v>31312</v>
      </c>
    </row>
    <row r="20385" spans="1:2">
      <c r="A20385">
        <v>25841</v>
      </c>
      <c r="B20385" t="s">
        <v>31313</v>
      </c>
    </row>
    <row r="20386" spans="1:2">
      <c r="A20386">
        <v>25842</v>
      </c>
      <c r="B20386" t="s">
        <v>31314</v>
      </c>
    </row>
    <row r="20387" spans="1:2">
      <c r="A20387">
        <v>25843</v>
      </c>
      <c r="B20387">
        <v>739</v>
      </c>
    </row>
    <row r="20388" spans="1:2">
      <c r="A20388">
        <v>25844</v>
      </c>
      <c r="B20388">
        <v>1729</v>
      </c>
    </row>
    <row r="20389" spans="1:2">
      <c r="A20389">
        <v>25845</v>
      </c>
      <c r="B20389" t="s">
        <v>31315</v>
      </c>
    </row>
    <row r="20390" spans="1:2">
      <c r="A20390">
        <v>25846</v>
      </c>
      <c r="B20390" t="s">
        <v>31316</v>
      </c>
    </row>
    <row r="20391" spans="1:2">
      <c r="A20391">
        <v>25847</v>
      </c>
      <c r="B20391" t="s">
        <v>31317</v>
      </c>
    </row>
    <row r="20392" spans="1:2">
      <c r="A20392">
        <v>25848</v>
      </c>
      <c r="B20392">
        <v>444</v>
      </c>
    </row>
    <row r="20393" spans="1:2">
      <c r="A20393">
        <v>25849</v>
      </c>
      <c r="B20393">
        <v>1340</v>
      </c>
    </row>
    <row r="20394" spans="1:2">
      <c r="A20394">
        <v>25850</v>
      </c>
      <c r="B20394" t="s">
        <v>31318</v>
      </c>
    </row>
    <row r="20395" spans="1:2">
      <c r="A20395">
        <v>25851</v>
      </c>
      <c r="B20395" t="s">
        <v>31319</v>
      </c>
    </row>
    <row r="20396" spans="1:2">
      <c r="A20396">
        <v>25852</v>
      </c>
      <c r="B20396" t="s">
        <v>31320</v>
      </c>
    </row>
    <row r="20397" spans="1:2">
      <c r="A20397">
        <v>25853</v>
      </c>
      <c r="B20397" t="s">
        <v>31321</v>
      </c>
    </row>
    <row r="20398" spans="1:2">
      <c r="A20398">
        <v>25854</v>
      </c>
      <c r="B20398" t="s">
        <v>31322</v>
      </c>
    </row>
    <row r="20399" spans="1:2">
      <c r="A20399">
        <v>25855</v>
      </c>
      <c r="B20399" t="s">
        <v>31323</v>
      </c>
    </row>
    <row r="20400" spans="1:2">
      <c r="A20400">
        <v>25856</v>
      </c>
      <c r="B20400" t="s">
        <v>31324</v>
      </c>
    </row>
    <row r="20401" spans="1:2">
      <c r="A20401">
        <v>25857</v>
      </c>
      <c r="B20401" t="s">
        <v>31325</v>
      </c>
    </row>
    <row r="20402" spans="1:2">
      <c r="A20402">
        <v>25858</v>
      </c>
      <c r="B20402" t="s">
        <v>31326</v>
      </c>
    </row>
    <row r="20403" spans="1:2">
      <c r="A20403">
        <v>25859</v>
      </c>
      <c r="B20403" t="s">
        <v>31327</v>
      </c>
    </row>
    <row r="20404" spans="1:2">
      <c r="A20404">
        <v>25860</v>
      </c>
      <c r="B20404" t="s">
        <v>31328</v>
      </c>
    </row>
    <row r="20405" spans="1:2">
      <c r="A20405">
        <v>25861</v>
      </c>
      <c r="B20405" t="s">
        <v>31329</v>
      </c>
    </row>
    <row r="20406" spans="1:2">
      <c r="A20406">
        <v>25862</v>
      </c>
      <c r="B20406">
        <v>1845</v>
      </c>
    </row>
    <row r="20407" spans="1:2">
      <c r="A20407">
        <v>25863</v>
      </c>
      <c r="B20407" t="s">
        <v>31330</v>
      </c>
    </row>
    <row r="20408" spans="1:2">
      <c r="A20408">
        <v>25864</v>
      </c>
      <c r="B20408" t="s">
        <v>31331</v>
      </c>
    </row>
    <row r="20409" spans="1:2">
      <c r="A20409">
        <v>25865</v>
      </c>
      <c r="B20409" t="s">
        <v>31332</v>
      </c>
    </row>
    <row r="20410" spans="1:2">
      <c r="A20410">
        <v>25866</v>
      </c>
      <c r="B20410" t="s">
        <v>31333</v>
      </c>
    </row>
    <row r="20411" spans="1:2">
      <c r="A20411">
        <v>25867</v>
      </c>
      <c r="B20411" t="s">
        <v>31334</v>
      </c>
    </row>
    <row r="20412" spans="1:2">
      <c r="A20412">
        <v>25868</v>
      </c>
      <c r="B20412" t="s">
        <v>31335</v>
      </c>
    </row>
    <row r="20413" spans="1:2">
      <c r="A20413">
        <v>25869</v>
      </c>
      <c r="B20413" t="s">
        <v>31336</v>
      </c>
    </row>
    <row r="20414" spans="1:2">
      <c r="A20414">
        <v>25870</v>
      </c>
      <c r="B20414" t="s">
        <v>31337</v>
      </c>
    </row>
    <row r="20415" spans="1:2">
      <c r="A20415">
        <v>25871</v>
      </c>
      <c r="B20415" t="s">
        <v>31338</v>
      </c>
    </row>
    <row r="20416" spans="1:2">
      <c r="A20416">
        <v>25872</v>
      </c>
      <c r="B20416" t="s">
        <v>31339</v>
      </c>
    </row>
    <row r="20417" spans="1:2">
      <c r="A20417">
        <v>25873</v>
      </c>
      <c r="B20417" t="s">
        <v>31340</v>
      </c>
    </row>
    <row r="20418" spans="1:2">
      <c r="A20418">
        <v>25874</v>
      </c>
      <c r="B20418" t="s">
        <v>31341</v>
      </c>
    </row>
    <row r="20419" spans="1:2">
      <c r="A20419">
        <v>25875</v>
      </c>
      <c r="B20419" t="s">
        <v>31342</v>
      </c>
    </row>
    <row r="20420" spans="1:2">
      <c r="A20420">
        <v>25876</v>
      </c>
      <c r="B20420" t="s">
        <v>910</v>
      </c>
    </row>
    <row r="20421" spans="1:2">
      <c r="A20421">
        <v>25877</v>
      </c>
      <c r="B20421" t="s">
        <v>31343</v>
      </c>
    </row>
    <row r="20422" spans="1:2">
      <c r="A20422">
        <v>25878</v>
      </c>
      <c r="B20422" t="s">
        <v>31344</v>
      </c>
    </row>
    <row r="20423" spans="1:2">
      <c r="A20423">
        <v>25879</v>
      </c>
      <c r="B20423" t="s">
        <v>31345</v>
      </c>
    </row>
    <row r="20424" spans="1:2">
      <c r="A20424">
        <v>25880</v>
      </c>
      <c r="B20424" t="s">
        <v>31346</v>
      </c>
    </row>
    <row r="20425" spans="1:2">
      <c r="A20425">
        <v>25881</v>
      </c>
      <c r="B20425" t="s">
        <v>31347</v>
      </c>
    </row>
    <row r="20426" spans="1:2">
      <c r="A20426">
        <v>25882</v>
      </c>
      <c r="B20426" t="s">
        <v>31348</v>
      </c>
    </row>
    <row r="20427" spans="1:2">
      <c r="A20427">
        <v>25883</v>
      </c>
      <c r="B20427" t="s">
        <v>31349</v>
      </c>
    </row>
    <row r="20428" spans="1:2">
      <c r="A20428">
        <v>25884</v>
      </c>
      <c r="B20428" t="s">
        <v>31350</v>
      </c>
    </row>
    <row r="20429" spans="1:2">
      <c r="A20429">
        <v>25885</v>
      </c>
      <c r="B20429" t="s">
        <v>31351</v>
      </c>
    </row>
    <row r="20430" spans="1:2">
      <c r="A20430">
        <v>25886</v>
      </c>
      <c r="B20430" t="s">
        <v>31352</v>
      </c>
    </row>
    <row r="20431" spans="1:2">
      <c r="A20431">
        <v>25887</v>
      </c>
      <c r="B20431" t="s">
        <v>31353</v>
      </c>
    </row>
    <row r="20432" spans="1:2">
      <c r="A20432">
        <v>25888</v>
      </c>
      <c r="B20432" t="s">
        <v>31354</v>
      </c>
    </row>
    <row r="20433" spans="1:2">
      <c r="A20433">
        <v>25889</v>
      </c>
      <c r="B20433" t="s">
        <v>31355</v>
      </c>
    </row>
    <row r="20434" spans="1:2">
      <c r="A20434">
        <v>25890</v>
      </c>
      <c r="B20434" t="s">
        <v>31356</v>
      </c>
    </row>
    <row r="20435" spans="1:2">
      <c r="A20435">
        <v>25891</v>
      </c>
      <c r="B20435" t="s">
        <v>31357</v>
      </c>
    </row>
    <row r="20436" spans="1:2">
      <c r="A20436">
        <v>25892</v>
      </c>
      <c r="B20436" t="s">
        <v>31358</v>
      </c>
    </row>
    <row r="20437" spans="1:2">
      <c r="A20437">
        <v>25893</v>
      </c>
      <c r="B20437" t="s">
        <v>31359</v>
      </c>
    </row>
    <row r="20438" spans="1:2">
      <c r="A20438">
        <v>25894</v>
      </c>
      <c r="B20438" t="s">
        <v>31360</v>
      </c>
    </row>
    <row r="20439" spans="1:2">
      <c r="A20439">
        <v>25895</v>
      </c>
      <c r="B20439" t="s">
        <v>31361</v>
      </c>
    </row>
    <row r="20440" spans="1:2">
      <c r="A20440">
        <v>25896</v>
      </c>
      <c r="B20440" t="s">
        <v>31362</v>
      </c>
    </row>
    <row r="20441" spans="1:2">
      <c r="A20441">
        <v>25897</v>
      </c>
      <c r="B20441" t="s">
        <v>31363</v>
      </c>
    </row>
    <row r="20442" spans="1:2">
      <c r="A20442">
        <v>25898</v>
      </c>
      <c r="B20442" t="s">
        <v>31364</v>
      </c>
    </row>
    <row r="20443" spans="1:2">
      <c r="A20443">
        <v>25899</v>
      </c>
      <c r="B20443" t="s">
        <v>31365</v>
      </c>
    </row>
    <row r="20444" spans="1:2">
      <c r="A20444">
        <v>25900</v>
      </c>
      <c r="B20444" t="s">
        <v>31366</v>
      </c>
    </row>
    <row r="20445" spans="1:2">
      <c r="A20445">
        <v>25901</v>
      </c>
      <c r="B20445" t="s">
        <v>31367</v>
      </c>
    </row>
    <row r="20446" spans="1:2">
      <c r="A20446">
        <v>25902</v>
      </c>
      <c r="B20446" t="s">
        <v>31368</v>
      </c>
    </row>
    <row r="20447" spans="1:2">
      <c r="A20447">
        <v>25903</v>
      </c>
      <c r="B20447" t="s">
        <v>31369</v>
      </c>
    </row>
    <row r="20448" spans="1:2">
      <c r="A20448">
        <v>25904</v>
      </c>
      <c r="B20448" t="s">
        <v>31370</v>
      </c>
    </row>
    <row r="20449" spans="1:2">
      <c r="A20449">
        <v>25905</v>
      </c>
      <c r="B20449" t="s">
        <v>925</v>
      </c>
    </row>
    <row r="20450" spans="1:2">
      <c r="A20450">
        <v>25906</v>
      </c>
      <c r="B20450" t="s">
        <v>31371</v>
      </c>
    </row>
    <row r="20451" spans="1:2">
      <c r="A20451">
        <v>25907</v>
      </c>
      <c r="B20451" t="s">
        <v>31372</v>
      </c>
    </row>
    <row r="20452" spans="1:2">
      <c r="A20452">
        <v>25908</v>
      </c>
      <c r="B20452" t="s">
        <v>31373</v>
      </c>
    </row>
    <row r="20453" spans="1:2">
      <c r="A20453">
        <v>25909</v>
      </c>
      <c r="B20453" t="s">
        <v>31374</v>
      </c>
    </row>
    <row r="20454" spans="1:2">
      <c r="A20454">
        <v>25910</v>
      </c>
      <c r="B20454" t="s">
        <v>2007</v>
      </c>
    </row>
    <row r="20455" spans="1:2">
      <c r="A20455">
        <v>25911</v>
      </c>
      <c r="B20455" t="s">
        <v>31375</v>
      </c>
    </row>
    <row r="20456" spans="1:2">
      <c r="A20456">
        <v>25912</v>
      </c>
      <c r="B20456" t="s">
        <v>31376</v>
      </c>
    </row>
    <row r="20457" spans="1:2">
      <c r="A20457">
        <v>25913</v>
      </c>
      <c r="B20457" t="s">
        <v>31377</v>
      </c>
    </row>
    <row r="20458" spans="1:2">
      <c r="A20458">
        <v>25914</v>
      </c>
      <c r="B20458" t="s">
        <v>31378</v>
      </c>
    </row>
    <row r="20459" spans="1:2">
      <c r="A20459">
        <v>25915</v>
      </c>
      <c r="B20459" t="s">
        <v>31379</v>
      </c>
    </row>
    <row r="20460" spans="1:2">
      <c r="A20460">
        <v>25916</v>
      </c>
      <c r="B20460" t="s">
        <v>31380</v>
      </c>
    </row>
    <row r="20461" spans="1:2">
      <c r="A20461">
        <v>25917</v>
      </c>
      <c r="B20461" t="s">
        <v>31381</v>
      </c>
    </row>
    <row r="20462" spans="1:2">
      <c r="A20462">
        <v>25918</v>
      </c>
      <c r="B20462" t="s">
        <v>31382</v>
      </c>
    </row>
    <row r="20463" spans="1:2">
      <c r="A20463">
        <v>25919</v>
      </c>
      <c r="B20463" t="s">
        <v>31383</v>
      </c>
    </row>
    <row r="20464" spans="1:2">
      <c r="A20464">
        <v>25920</v>
      </c>
      <c r="B20464" t="s">
        <v>31384</v>
      </c>
    </row>
    <row r="20465" spans="1:2">
      <c r="A20465">
        <v>25921</v>
      </c>
      <c r="B20465" t="s">
        <v>31385</v>
      </c>
    </row>
    <row r="20466" spans="1:2">
      <c r="A20466">
        <v>25922</v>
      </c>
      <c r="B20466" t="s">
        <v>31386</v>
      </c>
    </row>
    <row r="20467" spans="1:2">
      <c r="A20467">
        <v>25923</v>
      </c>
      <c r="B20467" t="s">
        <v>31387</v>
      </c>
    </row>
    <row r="20468" spans="1:2">
      <c r="A20468">
        <v>25924</v>
      </c>
      <c r="B20468" t="s">
        <v>31388</v>
      </c>
    </row>
    <row r="20469" spans="1:2">
      <c r="A20469">
        <v>25925</v>
      </c>
      <c r="B20469" t="s">
        <v>31389</v>
      </c>
    </row>
    <row r="20470" spans="1:2">
      <c r="A20470">
        <v>25926</v>
      </c>
      <c r="B20470" t="s">
        <v>475</v>
      </c>
    </row>
    <row r="20471" spans="1:2">
      <c r="A20471">
        <v>25927</v>
      </c>
      <c r="B20471" t="s">
        <v>31390</v>
      </c>
    </row>
    <row r="20472" spans="1:2">
      <c r="A20472">
        <v>25928</v>
      </c>
      <c r="B20472" t="s">
        <v>31391</v>
      </c>
    </row>
    <row r="20473" spans="1:2">
      <c r="A20473">
        <v>25929</v>
      </c>
      <c r="B20473" t="s">
        <v>31392</v>
      </c>
    </row>
    <row r="20474" spans="1:2">
      <c r="A20474">
        <v>25930</v>
      </c>
      <c r="B20474" t="s">
        <v>31393</v>
      </c>
    </row>
    <row r="20475" spans="1:2">
      <c r="A20475">
        <v>25931</v>
      </c>
      <c r="B20475" t="s">
        <v>31394</v>
      </c>
    </row>
    <row r="20476" spans="1:2">
      <c r="A20476">
        <v>25932</v>
      </c>
      <c r="B20476" t="s">
        <v>31395</v>
      </c>
    </row>
    <row r="20477" spans="1:2">
      <c r="A20477">
        <v>25933</v>
      </c>
      <c r="B20477" t="s">
        <v>31396</v>
      </c>
    </row>
    <row r="20478" spans="1:2">
      <c r="A20478">
        <v>25934</v>
      </c>
      <c r="B20478" t="s">
        <v>31397</v>
      </c>
    </row>
    <row r="20479" spans="1:2">
      <c r="A20479">
        <v>25935</v>
      </c>
      <c r="B20479" t="s">
        <v>31398</v>
      </c>
    </row>
    <row r="20480" spans="1:2">
      <c r="A20480">
        <v>25936</v>
      </c>
      <c r="B20480" t="s">
        <v>31399</v>
      </c>
    </row>
    <row r="20481" spans="1:2">
      <c r="A20481">
        <v>25937</v>
      </c>
      <c r="B20481" t="s">
        <v>31400</v>
      </c>
    </row>
    <row r="20482" spans="1:2">
      <c r="A20482">
        <v>25938</v>
      </c>
      <c r="B20482" t="s">
        <v>31401</v>
      </c>
    </row>
    <row r="20483" spans="1:2">
      <c r="A20483">
        <v>25939</v>
      </c>
      <c r="B20483" t="s">
        <v>31402</v>
      </c>
    </row>
    <row r="20484" spans="1:2">
      <c r="A20484">
        <v>25940</v>
      </c>
      <c r="B20484" t="s">
        <v>31403</v>
      </c>
    </row>
    <row r="20485" spans="1:2">
      <c r="A20485">
        <v>25941</v>
      </c>
      <c r="B20485" t="s">
        <v>31404</v>
      </c>
    </row>
    <row r="20486" spans="1:2">
      <c r="A20486">
        <v>25942</v>
      </c>
      <c r="B20486" t="s">
        <v>31405</v>
      </c>
    </row>
    <row r="20487" spans="1:2">
      <c r="A20487">
        <v>25943</v>
      </c>
      <c r="B20487" t="s">
        <v>31406</v>
      </c>
    </row>
    <row r="20488" spans="1:2">
      <c r="A20488">
        <v>25944</v>
      </c>
      <c r="B20488" t="s">
        <v>31407</v>
      </c>
    </row>
    <row r="20489" spans="1:2">
      <c r="A20489">
        <v>25945</v>
      </c>
      <c r="B20489" t="s">
        <v>31408</v>
      </c>
    </row>
    <row r="20490" spans="1:2">
      <c r="A20490">
        <v>25946</v>
      </c>
      <c r="B20490" t="s">
        <v>31409</v>
      </c>
    </row>
    <row r="20491" spans="1:2">
      <c r="A20491">
        <v>25947</v>
      </c>
      <c r="B20491" t="s">
        <v>31410</v>
      </c>
    </row>
    <row r="20492" spans="1:2">
      <c r="A20492">
        <v>25948</v>
      </c>
      <c r="B20492" t="s">
        <v>31411</v>
      </c>
    </row>
    <row r="20493" spans="1:2">
      <c r="A20493">
        <v>25949</v>
      </c>
      <c r="B20493" t="s">
        <v>31412</v>
      </c>
    </row>
    <row r="20494" spans="1:2">
      <c r="A20494">
        <v>25950</v>
      </c>
      <c r="B20494" t="s">
        <v>31413</v>
      </c>
    </row>
    <row r="20495" spans="1:2">
      <c r="A20495">
        <v>25951</v>
      </c>
      <c r="B20495" t="s">
        <v>31414</v>
      </c>
    </row>
    <row r="20496" spans="1:2">
      <c r="A20496">
        <v>25952</v>
      </c>
      <c r="B20496" t="s">
        <v>31415</v>
      </c>
    </row>
    <row r="20497" spans="1:2">
      <c r="A20497">
        <v>25953</v>
      </c>
      <c r="B20497" t="s">
        <v>31416</v>
      </c>
    </row>
    <row r="20498" spans="1:2">
      <c r="A20498">
        <v>25954</v>
      </c>
      <c r="B20498" t="s">
        <v>31417</v>
      </c>
    </row>
    <row r="20499" spans="1:2">
      <c r="A20499">
        <v>25955</v>
      </c>
      <c r="B20499" t="s">
        <v>31418</v>
      </c>
    </row>
    <row r="20500" spans="1:2">
      <c r="A20500">
        <v>25956</v>
      </c>
      <c r="B20500" t="s">
        <v>31419</v>
      </c>
    </row>
    <row r="20501" spans="1:2">
      <c r="A20501">
        <v>25957</v>
      </c>
      <c r="B20501" t="s">
        <v>31420</v>
      </c>
    </row>
    <row r="20502" spans="1:2">
      <c r="A20502">
        <v>25958</v>
      </c>
      <c r="B20502" t="s">
        <v>31421</v>
      </c>
    </row>
    <row r="20503" spans="1:2">
      <c r="A20503">
        <v>25959</v>
      </c>
      <c r="B20503" t="s">
        <v>31422</v>
      </c>
    </row>
    <row r="20504" spans="1:2">
      <c r="A20504">
        <v>25960</v>
      </c>
      <c r="B20504" t="s">
        <v>31423</v>
      </c>
    </row>
    <row r="20505" spans="1:2">
      <c r="A20505">
        <v>25961</v>
      </c>
      <c r="B20505" t="s">
        <v>31424</v>
      </c>
    </row>
    <row r="20506" spans="1:2">
      <c r="A20506">
        <v>25962</v>
      </c>
      <c r="B20506" t="s">
        <v>31425</v>
      </c>
    </row>
    <row r="20507" spans="1:2">
      <c r="A20507">
        <v>25963</v>
      </c>
      <c r="B20507" t="s">
        <v>31426</v>
      </c>
    </row>
    <row r="20508" spans="1:2">
      <c r="A20508">
        <v>25964</v>
      </c>
      <c r="B20508" t="s">
        <v>31427</v>
      </c>
    </row>
    <row r="20509" spans="1:2">
      <c r="A20509">
        <v>25965</v>
      </c>
      <c r="B20509" t="s">
        <v>728</v>
      </c>
    </row>
    <row r="20510" spans="1:2">
      <c r="A20510">
        <v>25966</v>
      </c>
      <c r="B20510" t="s">
        <v>31428</v>
      </c>
    </row>
    <row r="20511" spans="1:2">
      <c r="A20511">
        <v>25967</v>
      </c>
      <c r="B20511" t="s">
        <v>31429</v>
      </c>
    </row>
    <row r="20512" spans="1:2">
      <c r="A20512">
        <v>25968</v>
      </c>
      <c r="B20512" t="s">
        <v>31430</v>
      </c>
    </row>
    <row r="20513" spans="1:2">
      <c r="A20513">
        <v>25969</v>
      </c>
      <c r="B20513" t="s">
        <v>31431</v>
      </c>
    </row>
    <row r="20514" spans="1:2">
      <c r="A20514">
        <v>25970</v>
      </c>
      <c r="B20514" t="s">
        <v>31432</v>
      </c>
    </row>
    <row r="20515" spans="1:2">
      <c r="A20515">
        <v>25971</v>
      </c>
      <c r="B20515" t="s">
        <v>31433</v>
      </c>
    </row>
    <row r="20516" spans="1:2">
      <c r="A20516">
        <v>25972</v>
      </c>
      <c r="B20516" t="s">
        <v>758</v>
      </c>
    </row>
    <row r="20517" spans="1:2">
      <c r="A20517">
        <v>25973</v>
      </c>
      <c r="B20517" t="s">
        <v>31434</v>
      </c>
    </row>
    <row r="20518" spans="1:2">
      <c r="A20518">
        <v>25974</v>
      </c>
      <c r="B20518" t="s">
        <v>31435</v>
      </c>
    </row>
    <row r="20519" spans="1:2">
      <c r="A20519">
        <v>25975</v>
      </c>
      <c r="B20519" t="s">
        <v>31436</v>
      </c>
    </row>
    <row r="20520" spans="1:2">
      <c r="A20520">
        <v>25976</v>
      </c>
      <c r="B20520" s="2">
        <v>42818</v>
      </c>
    </row>
    <row r="20521" spans="1:2">
      <c r="A20521">
        <v>25977</v>
      </c>
      <c r="B20521" t="s">
        <v>31437</v>
      </c>
    </row>
    <row r="20522" spans="1:2">
      <c r="A20522">
        <v>25978</v>
      </c>
      <c r="B20522" t="s">
        <v>31438</v>
      </c>
    </row>
    <row r="20523" spans="1:2">
      <c r="A20523">
        <v>25979</v>
      </c>
      <c r="B20523" t="s">
        <v>31439</v>
      </c>
    </row>
    <row r="20524" spans="1:2">
      <c r="A20524">
        <v>25980</v>
      </c>
      <c r="B20524" t="s">
        <v>31440</v>
      </c>
    </row>
    <row r="20525" spans="1:2">
      <c r="A20525">
        <v>25981</v>
      </c>
      <c r="B20525" t="s">
        <v>31441</v>
      </c>
    </row>
    <row r="20526" spans="1:2">
      <c r="A20526">
        <v>25982</v>
      </c>
      <c r="B20526" t="s">
        <v>31442</v>
      </c>
    </row>
    <row r="20527" spans="1:2">
      <c r="A20527">
        <v>25983</v>
      </c>
      <c r="B20527" t="s">
        <v>31443</v>
      </c>
    </row>
    <row r="20528" spans="1:2">
      <c r="A20528">
        <v>25984</v>
      </c>
      <c r="B20528" t="s">
        <v>31444</v>
      </c>
    </row>
    <row r="20529" spans="1:2">
      <c r="A20529">
        <v>25985</v>
      </c>
      <c r="B20529">
        <v>3557</v>
      </c>
    </row>
    <row r="20530" spans="1:2">
      <c r="A20530">
        <v>25986</v>
      </c>
      <c r="B20530">
        <v>1219</v>
      </c>
    </row>
    <row r="20531" spans="1:2">
      <c r="A20531">
        <v>25987</v>
      </c>
      <c r="B20531" t="s">
        <v>31445</v>
      </c>
    </row>
    <row r="20532" spans="1:2">
      <c r="A20532">
        <v>25988</v>
      </c>
      <c r="B20532" t="s">
        <v>31446</v>
      </c>
    </row>
    <row r="20533" spans="1:2">
      <c r="A20533">
        <v>25989</v>
      </c>
      <c r="B20533" t="s">
        <v>31447</v>
      </c>
    </row>
    <row r="20534" spans="1:2">
      <c r="A20534">
        <v>25990</v>
      </c>
      <c r="B20534">
        <v>1037</v>
      </c>
    </row>
    <row r="20535" spans="1:2">
      <c r="A20535">
        <v>25991</v>
      </c>
      <c r="B20535" t="s">
        <v>31448</v>
      </c>
    </row>
    <row r="20536" spans="1:2">
      <c r="A20536">
        <v>25992</v>
      </c>
      <c r="B20536" t="s">
        <v>31449</v>
      </c>
    </row>
    <row r="20537" spans="1:2">
      <c r="A20537">
        <v>25993</v>
      </c>
      <c r="B20537" t="s">
        <v>31450</v>
      </c>
    </row>
    <row r="20538" spans="1:2">
      <c r="A20538">
        <v>25994</v>
      </c>
      <c r="B20538" t="s">
        <v>31451</v>
      </c>
    </row>
    <row r="20539" spans="1:2">
      <c r="A20539">
        <v>25995</v>
      </c>
      <c r="B20539" t="s">
        <v>31452</v>
      </c>
    </row>
    <row r="20540" spans="1:2">
      <c r="A20540">
        <v>25996</v>
      </c>
      <c r="B20540" t="s">
        <v>31453</v>
      </c>
    </row>
    <row r="20541" spans="1:2">
      <c r="A20541">
        <v>25997</v>
      </c>
      <c r="B20541" t="s">
        <v>31454</v>
      </c>
    </row>
    <row r="20542" spans="1:2">
      <c r="A20542">
        <v>25998</v>
      </c>
      <c r="B20542" t="s">
        <v>31455</v>
      </c>
    </row>
    <row r="20543" spans="1:2">
      <c r="A20543">
        <v>25999</v>
      </c>
      <c r="B20543" t="s">
        <v>31456</v>
      </c>
    </row>
    <row r="20544" spans="1:2">
      <c r="A20544">
        <v>26000</v>
      </c>
      <c r="B20544" t="s">
        <v>31457</v>
      </c>
    </row>
    <row r="20545" spans="1:2">
      <c r="A20545">
        <v>26001</v>
      </c>
      <c r="B20545" t="s">
        <v>31458</v>
      </c>
    </row>
    <row r="20546" spans="1:2">
      <c r="A20546">
        <v>26002</v>
      </c>
      <c r="B20546" t="s">
        <v>31459</v>
      </c>
    </row>
    <row r="20547" spans="1:2">
      <c r="A20547">
        <v>26003</v>
      </c>
      <c r="B20547" t="s">
        <v>31460</v>
      </c>
    </row>
    <row r="20548" spans="1:2">
      <c r="A20548">
        <v>26004</v>
      </c>
      <c r="B20548" t="s">
        <v>31461</v>
      </c>
    </row>
    <row r="20549" spans="1:2">
      <c r="A20549">
        <v>26005</v>
      </c>
      <c r="B20549" t="s">
        <v>31462</v>
      </c>
    </row>
    <row r="20550" spans="1:2">
      <c r="A20550">
        <v>26006</v>
      </c>
      <c r="B20550" t="s">
        <v>31463</v>
      </c>
    </row>
    <row r="20551" spans="1:2">
      <c r="A20551">
        <v>26007</v>
      </c>
      <c r="B20551" t="s">
        <v>31464</v>
      </c>
    </row>
    <row r="20552" spans="1:2">
      <c r="A20552">
        <v>26008</v>
      </c>
      <c r="B20552">
        <v>1627</v>
      </c>
    </row>
    <row r="20553" spans="1:2">
      <c r="A20553">
        <v>26009</v>
      </c>
      <c r="B20553" t="s">
        <v>31465</v>
      </c>
    </row>
    <row r="20554" spans="1:2">
      <c r="A20554">
        <v>26010</v>
      </c>
      <c r="B20554" t="s">
        <v>31466</v>
      </c>
    </row>
    <row r="20555" spans="1:2">
      <c r="A20555">
        <v>26011</v>
      </c>
      <c r="B20555" t="s">
        <v>31467</v>
      </c>
    </row>
    <row r="20556" spans="1:2">
      <c r="A20556">
        <v>26012</v>
      </c>
      <c r="B20556" t="s">
        <v>31468</v>
      </c>
    </row>
    <row r="20557" spans="1:2">
      <c r="A20557">
        <v>26013</v>
      </c>
      <c r="B20557" t="s">
        <v>31469</v>
      </c>
    </row>
    <row r="20558" spans="1:2">
      <c r="A20558">
        <v>26014</v>
      </c>
      <c r="B20558" t="s">
        <v>31470</v>
      </c>
    </row>
    <row r="20559" spans="1:2">
      <c r="A20559">
        <v>26015</v>
      </c>
      <c r="B20559" t="s">
        <v>31471</v>
      </c>
    </row>
    <row r="20560" spans="1:2">
      <c r="A20560">
        <v>26016</v>
      </c>
      <c r="B20560" t="s">
        <v>31472</v>
      </c>
    </row>
    <row r="20561" spans="1:2">
      <c r="A20561">
        <v>26017</v>
      </c>
      <c r="B20561" t="s">
        <v>31473</v>
      </c>
    </row>
    <row r="20562" spans="1:2">
      <c r="A20562">
        <v>26018</v>
      </c>
      <c r="B20562" t="s">
        <v>31474</v>
      </c>
    </row>
    <row r="20563" spans="1:2">
      <c r="A20563">
        <v>26019</v>
      </c>
      <c r="B20563" t="s">
        <v>31475</v>
      </c>
    </row>
    <row r="20564" spans="1:2">
      <c r="A20564">
        <v>26020</v>
      </c>
      <c r="B20564" t="s">
        <v>31476</v>
      </c>
    </row>
    <row r="20565" spans="1:2">
      <c r="A20565">
        <v>26021</v>
      </c>
      <c r="B20565" t="s">
        <v>31477</v>
      </c>
    </row>
    <row r="20566" spans="1:2">
      <c r="A20566">
        <v>26022</v>
      </c>
      <c r="B20566" t="s">
        <v>31478</v>
      </c>
    </row>
    <row r="20567" spans="1:2">
      <c r="A20567">
        <v>26023</v>
      </c>
      <c r="B20567" t="s">
        <v>31479</v>
      </c>
    </row>
    <row r="20568" spans="1:2">
      <c r="A20568">
        <v>26024</v>
      </c>
      <c r="B20568" t="s">
        <v>31480</v>
      </c>
    </row>
    <row r="20569" spans="1:2">
      <c r="A20569">
        <v>26025</v>
      </c>
      <c r="B20569" t="s">
        <v>31481</v>
      </c>
    </row>
    <row r="20570" spans="1:2">
      <c r="A20570">
        <v>26026</v>
      </c>
      <c r="B20570" t="s">
        <v>31482</v>
      </c>
    </row>
    <row r="20571" spans="1:2">
      <c r="A20571">
        <v>26027</v>
      </c>
      <c r="B20571" t="s">
        <v>31483</v>
      </c>
    </row>
    <row r="20572" spans="1:2">
      <c r="A20572">
        <v>26028</v>
      </c>
      <c r="B20572" t="s">
        <v>31484</v>
      </c>
    </row>
    <row r="20573" spans="1:2">
      <c r="A20573">
        <v>26029</v>
      </c>
      <c r="B20573" t="s">
        <v>31485</v>
      </c>
    </row>
    <row r="20574" spans="1:2">
      <c r="A20574">
        <v>26030</v>
      </c>
      <c r="B20574" t="s">
        <v>31486</v>
      </c>
    </row>
    <row r="20575" spans="1:2">
      <c r="A20575">
        <v>26031</v>
      </c>
      <c r="B20575" t="s">
        <v>935</v>
      </c>
    </row>
    <row r="20576" spans="1:2">
      <c r="A20576">
        <v>26032</v>
      </c>
      <c r="B20576" t="s">
        <v>31487</v>
      </c>
    </row>
    <row r="20577" spans="1:2">
      <c r="A20577">
        <v>26033</v>
      </c>
      <c r="B20577">
        <v>1520</v>
      </c>
    </row>
    <row r="20578" spans="1:2">
      <c r="A20578">
        <v>26034</v>
      </c>
      <c r="B20578" t="s">
        <v>31488</v>
      </c>
    </row>
    <row r="20579" spans="1:2">
      <c r="A20579">
        <v>26035</v>
      </c>
      <c r="B20579" t="s">
        <v>31489</v>
      </c>
    </row>
    <row r="20580" spans="1:2">
      <c r="A20580">
        <v>26036</v>
      </c>
      <c r="B20580" t="s">
        <v>31490</v>
      </c>
    </row>
    <row r="20581" spans="1:2">
      <c r="A20581">
        <v>26037</v>
      </c>
      <c r="B20581" t="s">
        <v>31491</v>
      </c>
    </row>
    <row r="20582" spans="1:2">
      <c r="A20582">
        <v>26038</v>
      </c>
      <c r="B20582" t="s">
        <v>31492</v>
      </c>
    </row>
    <row r="20583" spans="1:2">
      <c r="A20583">
        <v>26039</v>
      </c>
      <c r="B20583" t="s">
        <v>31493</v>
      </c>
    </row>
    <row r="20584" spans="1:2">
      <c r="A20584">
        <v>26040</v>
      </c>
      <c r="B20584" t="s">
        <v>31494</v>
      </c>
    </row>
    <row r="20585" spans="1:2">
      <c r="A20585">
        <v>26041</v>
      </c>
      <c r="B20585" t="s">
        <v>31495</v>
      </c>
    </row>
    <row r="20586" spans="1:2">
      <c r="A20586">
        <v>26042</v>
      </c>
      <c r="B20586">
        <v>1652</v>
      </c>
    </row>
    <row r="20587" spans="1:2">
      <c r="A20587">
        <v>26043</v>
      </c>
      <c r="B20587" t="s">
        <v>31496</v>
      </c>
    </row>
    <row r="20588" spans="1:2">
      <c r="A20588">
        <v>26044</v>
      </c>
      <c r="B20588" t="s">
        <v>31497</v>
      </c>
    </row>
    <row r="20589" spans="1:2">
      <c r="A20589">
        <v>26045</v>
      </c>
      <c r="B20589" t="s">
        <v>31498</v>
      </c>
    </row>
    <row r="20590" spans="1:2">
      <c r="A20590">
        <v>26046</v>
      </c>
      <c r="B20590" t="s">
        <v>31499</v>
      </c>
    </row>
    <row r="20591" spans="1:2">
      <c r="A20591">
        <v>26047</v>
      </c>
      <c r="B20591" t="s">
        <v>31500</v>
      </c>
    </row>
    <row r="20592" spans="1:2">
      <c r="A20592">
        <v>26048</v>
      </c>
      <c r="B20592" t="s">
        <v>31501</v>
      </c>
    </row>
    <row r="20593" spans="1:2">
      <c r="A20593">
        <v>26049</v>
      </c>
      <c r="B20593" t="s">
        <v>31502</v>
      </c>
    </row>
    <row r="20594" spans="1:2">
      <c r="A20594">
        <v>26050</v>
      </c>
      <c r="B20594" t="s">
        <v>31503</v>
      </c>
    </row>
    <row r="20595" spans="1:2">
      <c r="A20595">
        <v>26051</v>
      </c>
      <c r="B20595" t="s">
        <v>31504</v>
      </c>
    </row>
    <row r="20596" spans="1:2">
      <c r="A20596">
        <v>26052</v>
      </c>
      <c r="B20596" t="s">
        <v>31505</v>
      </c>
    </row>
    <row r="20597" spans="1:2">
      <c r="A20597">
        <v>26053</v>
      </c>
      <c r="B20597" t="s">
        <v>31506</v>
      </c>
    </row>
    <row r="20598" spans="1:2">
      <c r="A20598">
        <v>26054</v>
      </c>
      <c r="B20598" t="s">
        <v>31507</v>
      </c>
    </row>
    <row r="20599" spans="1:2">
      <c r="A20599">
        <v>26055</v>
      </c>
      <c r="B20599" s="2">
        <v>42801</v>
      </c>
    </row>
    <row r="20600" spans="1:2">
      <c r="A20600">
        <v>26056</v>
      </c>
      <c r="B20600" t="s">
        <v>31508</v>
      </c>
    </row>
    <row r="20601" spans="1:2">
      <c r="A20601">
        <v>26057</v>
      </c>
      <c r="B20601" t="s">
        <v>31509</v>
      </c>
    </row>
    <row r="20602" spans="1:2">
      <c r="A20602">
        <v>26058</v>
      </c>
      <c r="B20602" t="s">
        <v>31510</v>
      </c>
    </row>
    <row r="20603" spans="1:2">
      <c r="A20603">
        <v>26059</v>
      </c>
      <c r="B20603" t="s">
        <v>31511</v>
      </c>
    </row>
    <row r="20604" spans="1:2">
      <c r="A20604">
        <v>26060</v>
      </c>
      <c r="B20604" t="s">
        <v>31512</v>
      </c>
    </row>
    <row r="20605" spans="1:2">
      <c r="A20605">
        <v>26061</v>
      </c>
      <c r="B20605" t="s">
        <v>31513</v>
      </c>
    </row>
    <row r="20606" spans="1:2">
      <c r="A20606">
        <v>26062</v>
      </c>
      <c r="B20606" t="s">
        <v>31514</v>
      </c>
    </row>
    <row r="20607" spans="1:2">
      <c r="A20607">
        <v>26063</v>
      </c>
      <c r="B20607" t="s">
        <v>31515</v>
      </c>
    </row>
    <row r="20608" spans="1:2">
      <c r="A20608">
        <v>26064</v>
      </c>
      <c r="B20608" t="s">
        <v>31516</v>
      </c>
    </row>
    <row r="20609" spans="1:2">
      <c r="A20609">
        <v>26065</v>
      </c>
      <c r="B20609" t="s">
        <v>31517</v>
      </c>
    </row>
    <row r="20610" spans="1:2">
      <c r="A20610">
        <v>26066</v>
      </c>
      <c r="B20610" t="s">
        <v>31518</v>
      </c>
    </row>
    <row r="20611" spans="1:2">
      <c r="A20611">
        <v>26067</v>
      </c>
      <c r="B20611" t="s">
        <v>31519</v>
      </c>
    </row>
    <row r="20612" spans="1:2">
      <c r="A20612">
        <v>26068</v>
      </c>
      <c r="B20612">
        <v>1633</v>
      </c>
    </row>
    <row r="20613" spans="1:2">
      <c r="A20613">
        <v>26069</v>
      </c>
      <c r="B20613" t="s">
        <v>31520</v>
      </c>
    </row>
    <row r="20614" spans="1:2">
      <c r="A20614">
        <v>26070</v>
      </c>
      <c r="B20614" t="s">
        <v>31521</v>
      </c>
    </row>
    <row r="20615" spans="1:2">
      <c r="A20615">
        <v>26071</v>
      </c>
      <c r="B20615" t="s">
        <v>31522</v>
      </c>
    </row>
    <row r="20616" spans="1:2">
      <c r="A20616">
        <v>26072</v>
      </c>
      <c r="B20616" t="s">
        <v>31523</v>
      </c>
    </row>
    <row r="20617" spans="1:2">
      <c r="A20617">
        <v>26073</v>
      </c>
      <c r="B20617" t="s">
        <v>31524</v>
      </c>
    </row>
    <row r="20618" spans="1:2">
      <c r="A20618">
        <v>26074</v>
      </c>
      <c r="B20618" t="s">
        <v>31525</v>
      </c>
    </row>
    <row r="20619" spans="1:2">
      <c r="A20619">
        <v>26075</v>
      </c>
      <c r="B20619" t="s">
        <v>31526</v>
      </c>
    </row>
    <row r="20620" spans="1:2">
      <c r="A20620">
        <v>26076</v>
      </c>
      <c r="B20620" t="s">
        <v>31527</v>
      </c>
    </row>
    <row r="20621" spans="1:2">
      <c r="A20621">
        <v>26077</v>
      </c>
      <c r="B20621" t="s">
        <v>31528</v>
      </c>
    </row>
    <row r="20622" spans="1:2">
      <c r="A20622">
        <v>26078</v>
      </c>
      <c r="B20622" t="s">
        <v>31529</v>
      </c>
    </row>
    <row r="20623" spans="1:2">
      <c r="A20623">
        <v>26079</v>
      </c>
      <c r="B20623" t="s">
        <v>31530</v>
      </c>
    </row>
    <row r="20624" spans="1:2">
      <c r="A20624">
        <v>26080</v>
      </c>
      <c r="B20624" t="s">
        <v>31531</v>
      </c>
    </row>
    <row r="20625" spans="1:2">
      <c r="A20625">
        <v>26081</v>
      </c>
      <c r="B20625" t="s">
        <v>31532</v>
      </c>
    </row>
    <row r="20626" spans="1:2">
      <c r="A20626">
        <v>26082</v>
      </c>
      <c r="B20626" t="s">
        <v>31533</v>
      </c>
    </row>
    <row r="20627" spans="1:2">
      <c r="A20627">
        <v>26083</v>
      </c>
      <c r="B20627" t="s">
        <v>31534</v>
      </c>
    </row>
    <row r="20628" spans="1:2">
      <c r="A20628">
        <v>26084</v>
      </c>
      <c r="B20628" t="s">
        <v>31535</v>
      </c>
    </row>
    <row r="20629" spans="1:2">
      <c r="A20629">
        <v>26085</v>
      </c>
      <c r="B20629" t="s">
        <v>31536</v>
      </c>
    </row>
    <row r="20630" spans="1:2">
      <c r="A20630">
        <v>26086</v>
      </c>
      <c r="B20630" t="s">
        <v>31537</v>
      </c>
    </row>
    <row r="20631" spans="1:2">
      <c r="A20631">
        <v>26087</v>
      </c>
      <c r="B20631" t="s">
        <v>31538</v>
      </c>
    </row>
    <row r="20632" spans="1:2">
      <c r="A20632">
        <v>26088</v>
      </c>
      <c r="B20632" t="s">
        <v>31539</v>
      </c>
    </row>
    <row r="20633" spans="1:2">
      <c r="A20633">
        <v>26089</v>
      </c>
      <c r="B20633" t="s">
        <v>31540</v>
      </c>
    </row>
    <row r="20634" spans="1:2">
      <c r="A20634">
        <v>26090</v>
      </c>
      <c r="B20634" t="s">
        <v>31541</v>
      </c>
    </row>
    <row r="20635" spans="1:2">
      <c r="A20635">
        <v>26091</v>
      </c>
      <c r="B20635">
        <v>730</v>
      </c>
    </row>
    <row r="20636" spans="1:2">
      <c r="A20636">
        <v>26092</v>
      </c>
      <c r="B20636" t="s">
        <v>31542</v>
      </c>
    </row>
    <row r="20637" spans="1:2">
      <c r="A20637">
        <v>26093</v>
      </c>
      <c r="B20637" t="s">
        <v>31543</v>
      </c>
    </row>
    <row r="20638" spans="1:2">
      <c r="A20638">
        <v>26094</v>
      </c>
      <c r="B20638" t="s">
        <v>31544</v>
      </c>
    </row>
    <row r="20639" spans="1:2">
      <c r="A20639">
        <v>26095</v>
      </c>
      <c r="B20639" t="s">
        <v>31545</v>
      </c>
    </row>
    <row r="20640" spans="1:2">
      <c r="A20640">
        <v>26096</v>
      </c>
      <c r="B20640" t="s">
        <v>31546</v>
      </c>
    </row>
    <row r="20641" spans="1:2">
      <c r="A20641">
        <v>26097</v>
      </c>
      <c r="B20641" t="s">
        <v>31547</v>
      </c>
    </row>
    <row r="20642" spans="1:2">
      <c r="A20642">
        <v>26098</v>
      </c>
      <c r="B20642" t="s">
        <v>31548</v>
      </c>
    </row>
    <row r="20643" spans="1:2">
      <c r="A20643">
        <v>26099</v>
      </c>
      <c r="B20643" t="s">
        <v>31549</v>
      </c>
    </row>
    <row r="20644" spans="1:2">
      <c r="A20644">
        <v>26100</v>
      </c>
      <c r="B20644" t="s">
        <v>31550</v>
      </c>
    </row>
    <row r="20645" spans="1:2">
      <c r="A20645">
        <v>26101</v>
      </c>
      <c r="B20645" t="s">
        <v>31551</v>
      </c>
    </row>
    <row r="20646" spans="1:2">
      <c r="A20646">
        <v>26102</v>
      </c>
      <c r="B20646" t="s">
        <v>31552</v>
      </c>
    </row>
    <row r="20647" spans="1:2">
      <c r="A20647">
        <v>26103</v>
      </c>
      <c r="B20647" t="s">
        <v>31553</v>
      </c>
    </row>
    <row r="20648" spans="1:2">
      <c r="A20648">
        <v>26104</v>
      </c>
      <c r="B20648" t="s">
        <v>31554</v>
      </c>
    </row>
    <row r="20649" spans="1:2">
      <c r="A20649">
        <v>26105</v>
      </c>
      <c r="B20649" t="s">
        <v>31555</v>
      </c>
    </row>
    <row r="20650" spans="1:2">
      <c r="A20650">
        <v>26106</v>
      </c>
      <c r="B20650" t="s">
        <v>31556</v>
      </c>
    </row>
    <row r="20651" spans="1:2">
      <c r="A20651">
        <v>26107</v>
      </c>
      <c r="B20651" t="s">
        <v>31557</v>
      </c>
    </row>
    <row r="20652" spans="1:2">
      <c r="A20652">
        <v>26108</v>
      </c>
      <c r="B20652" t="s">
        <v>31558</v>
      </c>
    </row>
    <row r="20653" spans="1:2">
      <c r="A20653">
        <v>26109</v>
      </c>
      <c r="B20653" t="s">
        <v>31559</v>
      </c>
    </row>
    <row r="20654" spans="1:2">
      <c r="A20654">
        <v>26110</v>
      </c>
      <c r="B20654" t="s">
        <v>31560</v>
      </c>
    </row>
    <row r="20655" spans="1:2">
      <c r="A20655">
        <v>26111</v>
      </c>
      <c r="B20655" t="s">
        <v>31561</v>
      </c>
    </row>
    <row r="20656" spans="1:2">
      <c r="A20656">
        <v>26112</v>
      </c>
      <c r="B20656" t="s">
        <v>31562</v>
      </c>
    </row>
    <row r="20657" spans="1:2">
      <c r="A20657">
        <v>26113</v>
      </c>
      <c r="B20657">
        <v>1642</v>
      </c>
    </row>
    <row r="20658" spans="1:2">
      <c r="A20658">
        <v>26114</v>
      </c>
      <c r="B20658" t="s">
        <v>31563</v>
      </c>
    </row>
    <row r="20659" spans="1:2">
      <c r="A20659">
        <v>26115</v>
      </c>
      <c r="B20659" t="s">
        <v>31564</v>
      </c>
    </row>
    <row r="20660" spans="1:2">
      <c r="A20660">
        <v>26116</v>
      </c>
      <c r="B20660" t="s">
        <v>31565</v>
      </c>
    </row>
    <row r="20661" spans="1:2">
      <c r="A20661">
        <v>26117</v>
      </c>
      <c r="B20661">
        <v>1945</v>
      </c>
    </row>
    <row r="20662" spans="1:2">
      <c r="A20662">
        <v>26118</v>
      </c>
      <c r="B20662" t="s">
        <v>31566</v>
      </c>
    </row>
    <row r="20663" spans="1:2">
      <c r="A20663">
        <v>26119</v>
      </c>
      <c r="B20663" t="s">
        <v>31567</v>
      </c>
    </row>
    <row r="20664" spans="1:2">
      <c r="A20664">
        <v>26120</v>
      </c>
      <c r="B20664" t="s">
        <v>731</v>
      </c>
    </row>
    <row r="20665" spans="1:2">
      <c r="A20665">
        <v>26121</v>
      </c>
      <c r="B20665" t="s">
        <v>31568</v>
      </c>
    </row>
    <row r="20666" spans="1:2">
      <c r="A20666">
        <v>26122</v>
      </c>
      <c r="B20666" t="s">
        <v>545</v>
      </c>
    </row>
    <row r="20667" spans="1:2">
      <c r="A20667">
        <v>26123</v>
      </c>
      <c r="B20667">
        <v>757</v>
      </c>
    </row>
    <row r="20668" spans="1:2">
      <c r="A20668">
        <v>26124</v>
      </c>
      <c r="B20668" t="s">
        <v>31569</v>
      </c>
    </row>
    <row r="20669" spans="1:2">
      <c r="A20669">
        <v>26125</v>
      </c>
      <c r="B20669" t="s">
        <v>31570</v>
      </c>
    </row>
    <row r="20670" spans="1:2">
      <c r="A20670">
        <v>26126</v>
      </c>
      <c r="B20670" t="s">
        <v>31571</v>
      </c>
    </row>
    <row r="20671" spans="1:2">
      <c r="A20671">
        <v>26127</v>
      </c>
      <c r="B20671" t="s">
        <v>31572</v>
      </c>
    </row>
    <row r="20672" spans="1:2">
      <c r="A20672">
        <v>26128</v>
      </c>
      <c r="B20672" t="s">
        <v>31573</v>
      </c>
    </row>
    <row r="20673" spans="1:2">
      <c r="A20673">
        <v>26129</v>
      </c>
      <c r="B20673">
        <v>1002</v>
      </c>
    </row>
    <row r="20674" spans="1:2">
      <c r="A20674">
        <v>26130</v>
      </c>
      <c r="B20674" t="s">
        <v>31574</v>
      </c>
    </row>
    <row r="20675" spans="1:2">
      <c r="A20675">
        <v>26131</v>
      </c>
      <c r="B20675" t="s">
        <v>31575</v>
      </c>
    </row>
    <row r="20676" spans="1:2">
      <c r="A20676">
        <v>26132</v>
      </c>
      <c r="B20676" t="s">
        <v>31576</v>
      </c>
    </row>
    <row r="20677" spans="1:2">
      <c r="A20677">
        <v>26133</v>
      </c>
      <c r="B20677" t="s">
        <v>31577</v>
      </c>
    </row>
    <row r="20678" spans="1:2">
      <c r="A20678">
        <v>26134</v>
      </c>
      <c r="B20678" t="s">
        <v>31578</v>
      </c>
    </row>
    <row r="20679" spans="1:2">
      <c r="A20679">
        <v>26135</v>
      </c>
      <c r="B20679" t="s">
        <v>31579</v>
      </c>
    </row>
    <row r="20680" spans="1:2">
      <c r="A20680">
        <v>26136</v>
      </c>
      <c r="B20680" t="s">
        <v>31580</v>
      </c>
    </row>
    <row r="20681" spans="1:2">
      <c r="A20681">
        <v>26137</v>
      </c>
      <c r="B20681" t="s">
        <v>31581</v>
      </c>
    </row>
    <row r="20682" spans="1:2">
      <c r="A20682">
        <v>26138</v>
      </c>
      <c r="B20682">
        <v>1531</v>
      </c>
    </row>
    <row r="20683" spans="1:2">
      <c r="A20683">
        <v>26139</v>
      </c>
      <c r="B20683">
        <v>253</v>
      </c>
    </row>
    <row r="20684" spans="1:2">
      <c r="A20684">
        <v>26140</v>
      </c>
      <c r="B20684" t="s">
        <v>31582</v>
      </c>
    </row>
    <row r="20685" spans="1:2">
      <c r="A20685">
        <v>26141</v>
      </c>
      <c r="B20685" t="s">
        <v>31583</v>
      </c>
    </row>
    <row r="20686" spans="1:2">
      <c r="A20686">
        <v>26142</v>
      </c>
      <c r="B20686" t="s">
        <v>31584</v>
      </c>
    </row>
    <row r="20687" spans="1:2">
      <c r="A20687">
        <v>26143</v>
      </c>
      <c r="B20687" t="s">
        <v>31585</v>
      </c>
    </row>
    <row r="20688" spans="1:2">
      <c r="A20688">
        <v>26144</v>
      </c>
      <c r="B20688" t="s">
        <v>31586</v>
      </c>
    </row>
    <row r="20689" spans="1:2">
      <c r="A20689">
        <v>26145</v>
      </c>
      <c r="B20689" t="s">
        <v>31587</v>
      </c>
    </row>
    <row r="20690" spans="1:2">
      <c r="A20690">
        <v>26146</v>
      </c>
      <c r="B20690" t="s">
        <v>31588</v>
      </c>
    </row>
    <row r="20691" spans="1:2">
      <c r="A20691">
        <v>26147</v>
      </c>
      <c r="B20691" t="s">
        <v>31589</v>
      </c>
    </row>
    <row r="20692" spans="1:2">
      <c r="A20692">
        <v>26148</v>
      </c>
      <c r="B20692">
        <v>1434</v>
      </c>
    </row>
    <row r="20693" spans="1:2">
      <c r="A20693">
        <v>26149</v>
      </c>
      <c r="B20693" t="s">
        <v>31590</v>
      </c>
    </row>
    <row r="20694" spans="1:2">
      <c r="A20694">
        <v>26150</v>
      </c>
      <c r="B20694" t="s">
        <v>31591</v>
      </c>
    </row>
    <row r="20695" spans="1:2">
      <c r="A20695">
        <v>26151</v>
      </c>
      <c r="B20695" t="s">
        <v>31592</v>
      </c>
    </row>
    <row r="20696" spans="1:2">
      <c r="A20696">
        <v>26152</v>
      </c>
      <c r="B20696" t="s">
        <v>31593</v>
      </c>
    </row>
    <row r="20697" spans="1:2">
      <c r="A20697">
        <v>26153</v>
      </c>
      <c r="B20697" t="s">
        <v>31594</v>
      </c>
    </row>
    <row r="20698" spans="1:2">
      <c r="A20698">
        <v>26154</v>
      </c>
      <c r="B20698">
        <v>1856</v>
      </c>
    </row>
    <row r="20699" spans="1:2">
      <c r="A20699">
        <v>26155</v>
      </c>
      <c r="B20699" t="s">
        <v>31595</v>
      </c>
    </row>
    <row r="20700" spans="1:2">
      <c r="A20700">
        <v>26156</v>
      </c>
      <c r="B20700" t="s">
        <v>31596</v>
      </c>
    </row>
    <row r="20701" spans="1:2">
      <c r="A20701">
        <v>26157</v>
      </c>
      <c r="B20701">
        <v>940</v>
      </c>
    </row>
    <row r="20702" spans="1:2">
      <c r="A20702">
        <v>26158</v>
      </c>
      <c r="B20702" t="s">
        <v>31597</v>
      </c>
    </row>
    <row r="20703" spans="1:2">
      <c r="A20703">
        <v>26159</v>
      </c>
      <c r="B20703" t="s">
        <v>31598</v>
      </c>
    </row>
    <row r="20704" spans="1:2">
      <c r="A20704">
        <v>26160</v>
      </c>
      <c r="B20704" t="s">
        <v>31599</v>
      </c>
    </row>
    <row r="20705" spans="1:2">
      <c r="A20705">
        <v>26161</v>
      </c>
      <c r="B20705" t="s">
        <v>31600</v>
      </c>
    </row>
    <row r="20706" spans="1:2">
      <c r="A20706">
        <v>26162</v>
      </c>
      <c r="B20706" t="s">
        <v>31601</v>
      </c>
    </row>
    <row r="20707" spans="1:2">
      <c r="A20707">
        <v>26163</v>
      </c>
      <c r="B20707" t="s">
        <v>31602</v>
      </c>
    </row>
    <row r="20708" spans="1:2">
      <c r="A20708">
        <v>26164</v>
      </c>
      <c r="B20708" t="s">
        <v>31603</v>
      </c>
    </row>
    <row r="20709" spans="1:2">
      <c r="A20709">
        <v>26165</v>
      </c>
      <c r="B20709" t="s">
        <v>31604</v>
      </c>
    </row>
    <row r="20710" spans="1:2">
      <c r="A20710">
        <v>26166</v>
      </c>
      <c r="B20710" t="s">
        <v>31605</v>
      </c>
    </row>
    <row r="20711" spans="1:2">
      <c r="A20711">
        <v>26167</v>
      </c>
      <c r="B20711" t="s">
        <v>31606</v>
      </c>
    </row>
    <row r="20712" spans="1:2">
      <c r="A20712">
        <v>26168</v>
      </c>
      <c r="B20712">
        <v>2799</v>
      </c>
    </row>
    <row r="20713" spans="1:2">
      <c r="A20713">
        <v>26169</v>
      </c>
      <c r="B20713" t="s">
        <v>31607</v>
      </c>
    </row>
    <row r="20714" spans="1:2">
      <c r="A20714">
        <v>26170</v>
      </c>
      <c r="B20714" t="s">
        <v>31608</v>
      </c>
    </row>
    <row r="20715" spans="1:2">
      <c r="A20715">
        <v>26171</v>
      </c>
      <c r="B20715" t="s">
        <v>31609</v>
      </c>
    </row>
    <row r="20716" spans="1:2">
      <c r="A20716">
        <v>26172</v>
      </c>
      <c r="B20716" t="s">
        <v>31610</v>
      </c>
    </row>
    <row r="20717" spans="1:2">
      <c r="A20717">
        <v>26173</v>
      </c>
      <c r="B20717" t="s">
        <v>31611</v>
      </c>
    </row>
    <row r="20718" spans="1:2">
      <c r="A20718">
        <v>26174</v>
      </c>
      <c r="B20718" t="s">
        <v>31612</v>
      </c>
    </row>
    <row r="20719" spans="1:2">
      <c r="A20719">
        <v>26175</v>
      </c>
      <c r="B20719" t="s">
        <v>31613</v>
      </c>
    </row>
    <row r="20720" spans="1:2">
      <c r="A20720">
        <v>26176</v>
      </c>
      <c r="B20720" t="s">
        <v>31614</v>
      </c>
    </row>
    <row r="20721" spans="1:2">
      <c r="A20721">
        <v>26177</v>
      </c>
      <c r="B20721" t="s">
        <v>31615</v>
      </c>
    </row>
    <row r="20722" spans="1:2">
      <c r="A20722">
        <v>26178</v>
      </c>
      <c r="B20722" t="s">
        <v>31616</v>
      </c>
    </row>
    <row r="20723" spans="1:2">
      <c r="A20723">
        <v>26179</v>
      </c>
      <c r="B20723" t="s">
        <v>31617</v>
      </c>
    </row>
    <row r="20724" spans="1:2">
      <c r="A20724">
        <v>26180</v>
      </c>
      <c r="B20724" t="s">
        <v>31618</v>
      </c>
    </row>
    <row r="20725" spans="1:2">
      <c r="A20725">
        <v>26181</v>
      </c>
      <c r="B20725">
        <v>900</v>
      </c>
    </row>
    <row r="20726" spans="1:2">
      <c r="A20726">
        <v>26182</v>
      </c>
      <c r="B20726" t="s">
        <v>31619</v>
      </c>
    </row>
    <row r="20727" spans="1:2">
      <c r="A20727">
        <v>26183</v>
      </c>
      <c r="B20727" t="s">
        <v>31620</v>
      </c>
    </row>
    <row r="20728" spans="1:2">
      <c r="A20728">
        <v>26184</v>
      </c>
      <c r="B20728" t="s">
        <v>31621</v>
      </c>
    </row>
    <row r="20729" spans="1:2">
      <c r="A20729">
        <v>26185</v>
      </c>
      <c r="B20729" t="s">
        <v>31622</v>
      </c>
    </row>
    <row r="20730" spans="1:2">
      <c r="A20730">
        <v>26186</v>
      </c>
      <c r="B20730" t="s">
        <v>31623</v>
      </c>
    </row>
    <row r="20731" spans="1:2">
      <c r="A20731">
        <v>26187</v>
      </c>
      <c r="B20731">
        <v>2048</v>
      </c>
    </row>
    <row r="20732" spans="1:2">
      <c r="A20732">
        <v>26188</v>
      </c>
      <c r="B20732" t="s">
        <v>31624</v>
      </c>
    </row>
    <row r="20733" spans="1:2">
      <c r="A20733">
        <v>26189</v>
      </c>
      <c r="B20733" t="s">
        <v>31625</v>
      </c>
    </row>
    <row r="20734" spans="1:2">
      <c r="A20734">
        <v>26190</v>
      </c>
      <c r="B20734" t="s">
        <v>31626</v>
      </c>
    </row>
    <row r="20735" spans="1:2">
      <c r="A20735">
        <v>26191</v>
      </c>
      <c r="B20735" t="s">
        <v>31627</v>
      </c>
    </row>
    <row r="20736" spans="1:2">
      <c r="A20736">
        <v>26192</v>
      </c>
      <c r="B20736" t="s">
        <v>31628</v>
      </c>
    </row>
    <row r="20737" spans="1:2">
      <c r="A20737">
        <v>26193</v>
      </c>
      <c r="B20737">
        <v>113483</v>
      </c>
    </row>
    <row r="20738" spans="1:2">
      <c r="A20738">
        <v>26194</v>
      </c>
      <c r="B20738" t="s">
        <v>31629</v>
      </c>
    </row>
    <row r="20739" spans="1:2">
      <c r="A20739">
        <v>26195</v>
      </c>
      <c r="B20739" t="s">
        <v>31630</v>
      </c>
    </row>
    <row r="20740" spans="1:2">
      <c r="A20740">
        <v>26196</v>
      </c>
      <c r="B20740" t="s">
        <v>31631</v>
      </c>
    </row>
    <row r="20741" spans="1:2">
      <c r="A20741">
        <v>26197</v>
      </c>
      <c r="B20741" t="s">
        <v>31632</v>
      </c>
    </row>
    <row r="20742" spans="1:2">
      <c r="A20742">
        <v>26198</v>
      </c>
      <c r="B20742" t="s">
        <v>31633</v>
      </c>
    </row>
    <row r="20743" spans="1:2">
      <c r="A20743">
        <v>26199</v>
      </c>
      <c r="B20743" t="s">
        <v>31634</v>
      </c>
    </row>
    <row r="20744" spans="1:2">
      <c r="A20744">
        <v>26200</v>
      </c>
      <c r="B20744" t="s">
        <v>31635</v>
      </c>
    </row>
    <row r="20745" spans="1:2">
      <c r="A20745">
        <v>26201</v>
      </c>
      <c r="B20745" t="s">
        <v>31636</v>
      </c>
    </row>
    <row r="20746" spans="1:2">
      <c r="A20746">
        <v>26202</v>
      </c>
      <c r="B20746" t="s">
        <v>31637</v>
      </c>
    </row>
    <row r="20747" spans="1:2">
      <c r="A20747">
        <v>26203</v>
      </c>
      <c r="B20747" t="s">
        <v>31638</v>
      </c>
    </row>
    <row r="20748" spans="1:2">
      <c r="A20748">
        <v>26204</v>
      </c>
      <c r="B20748" t="s">
        <v>31639</v>
      </c>
    </row>
    <row r="20749" spans="1:2">
      <c r="A20749">
        <v>26205</v>
      </c>
      <c r="B20749" t="s">
        <v>31640</v>
      </c>
    </row>
    <row r="20750" spans="1:2">
      <c r="A20750">
        <v>26206</v>
      </c>
      <c r="B20750" t="s">
        <v>31641</v>
      </c>
    </row>
    <row r="20751" spans="1:2">
      <c r="A20751">
        <v>26207</v>
      </c>
      <c r="B20751" t="s">
        <v>31642</v>
      </c>
    </row>
    <row r="20752" spans="1:2">
      <c r="A20752">
        <v>26208</v>
      </c>
      <c r="B20752" t="s">
        <v>31643</v>
      </c>
    </row>
    <row r="20753" spans="1:2">
      <c r="A20753">
        <v>26209</v>
      </c>
      <c r="B20753" t="s">
        <v>31644</v>
      </c>
    </row>
    <row r="20754" spans="1:2">
      <c r="A20754">
        <v>26210</v>
      </c>
      <c r="B20754" t="s">
        <v>31645</v>
      </c>
    </row>
    <row r="20755" spans="1:2">
      <c r="A20755">
        <v>26211</v>
      </c>
      <c r="B20755" t="s">
        <v>31646</v>
      </c>
    </row>
    <row r="20756" spans="1:2">
      <c r="A20756">
        <v>26212</v>
      </c>
      <c r="B20756" t="s">
        <v>31647</v>
      </c>
    </row>
    <row r="20757" spans="1:2">
      <c r="A20757">
        <v>26213</v>
      </c>
      <c r="B20757" t="s">
        <v>31648</v>
      </c>
    </row>
    <row r="20758" spans="1:2">
      <c r="A20758">
        <v>26214</v>
      </c>
      <c r="B20758" t="s">
        <v>31649</v>
      </c>
    </row>
    <row r="20759" spans="1:2">
      <c r="A20759">
        <v>26215</v>
      </c>
      <c r="B20759" t="s">
        <v>31650</v>
      </c>
    </row>
    <row r="20760" spans="1:2">
      <c r="A20760">
        <v>26216</v>
      </c>
      <c r="B20760" t="s">
        <v>31651</v>
      </c>
    </row>
    <row r="20761" spans="1:2">
      <c r="A20761">
        <v>26217</v>
      </c>
      <c r="B20761" t="s">
        <v>31652</v>
      </c>
    </row>
    <row r="20762" spans="1:2">
      <c r="A20762">
        <v>26218</v>
      </c>
      <c r="B20762" t="s">
        <v>31653</v>
      </c>
    </row>
    <row r="20763" spans="1:2">
      <c r="A20763">
        <v>26219</v>
      </c>
      <c r="B20763" t="s">
        <v>31654</v>
      </c>
    </row>
    <row r="20764" spans="1:2">
      <c r="A20764">
        <v>26220</v>
      </c>
      <c r="B20764" t="s">
        <v>31655</v>
      </c>
    </row>
    <row r="20765" spans="1:2">
      <c r="A20765">
        <v>26221</v>
      </c>
      <c r="B20765" t="s">
        <v>31656</v>
      </c>
    </row>
    <row r="20766" spans="1:2">
      <c r="A20766">
        <v>26222</v>
      </c>
      <c r="B20766" t="s">
        <v>31657</v>
      </c>
    </row>
    <row r="20767" spans="1:2">
      <c r="A20767">
        <v>26223</v>
      </c>
      <c r="B20767" t="s">
        <v>575</v>
      </c>
    </row>
    <row r="20768" spans="1:2">
      <c r="A20768">
        <v>26224</v>
      </c>
      <c r="B20768" t="s">
        <v>31658</v>
      </c>
    </row>
    <row r="20769" spans="1:2">
      <c r="A20769">
        <v>26225</v>
      </c>
      <c r="B20769" t="s">
        <v>31659</v>
      </c>
    </row>
    <row r="20770" spans="1:2">
      <c r="A20770">
        <v>26226</v>
      </c>
      <c r="B20770" t="s">
        <v>31660</v>
      </c>
    </row>
    <row r="20771" spans="1:2">
      <c r="A20771">
        <v>26227</v>
      </c>
      <c r="B20771" t="s">
        <v>31661</v>
      </c>
    </row>
    <row r="20772" spans="1:2">
      <c r="A20772">
        <v>26228</v>
      </c>
      <c r="B20772" t="s">
        <v>31662</v>
      </c>
    </row>
    <row r="20773" spans="1:2">
      <c r="A20773">
        <v>26229</v>
      </c>
      <c r="B20773" t="s">
        <v>31663</v>
      </c>
    </row>
    <row r="20774" spans="1:2">
      <c r="A20774">
        <v>26230</v>
      </c>
      <c r="B20774" t="s">
        <v>31664</v>
      </c>
    </row>
    <row r="20775" spans="1:2">
      <c r="A20775">
        <v>26231</v>
      </c>
      <c r="B20775">
        <v>1355</v>
      </c>
    </row>
    <row r="20776" spans="1:2">
      <c r="A20776">
        <v>26232</v>
      </c>
      <c r="B20776" t="s">
        <v>31665</v>
      </c>
    </row>
    <row r="20777" spans="1:2">
      <c r="A20777">
        <v>26233</v>
      </c>
      <c r="B20777" t="s">
        <v>31666</v>
      </c>
    </row>
    <row r="20778" spans="1:2">
      <c r="A20778">
        <v>26234</v>
      </c>
      <c r="B20778" t="s">
        <v>31667</v>
      </c>
    </row>
    <row r="20779" spans="1:2">
      <c r="A20779">
        <v>26235</v>
      </c>
      <c r="B20779" t="s">
        <v>31668</v>
      </c>
    </row>
    <row r="20780" spans="1:2">
      <c r="A20780">
        <v>26236</v>
      </c>
      <c r="B20780" t="s">
        <v>31669</v>
      </c>
    </row>
    <row r="20781" spans="1:2">
      <c r="A20781">
        <v>26237</v>
      </c>
      <c r="B20781" t="s">
        <v>31670</v>
      </c>
    </row>
    <row r="20782" spans="1:2">
      <c r="A20782">
        <v>26238</v>
      </c>
      <c r="B20782" t="s">
        <v>31671</v>
      </c>
    </row>
    <row r="20783" spans="1:2">
      <c r="A20783">
        <v>26239</v>
      </c>
      <c r="B20783" t="s">
        <v>31672</v>
      </c>
    </row>
    <row r="20784" spans="1:2">
      <c r="A20784">
        <v>26240</v>
      </c>
      <c r="B20784" t="s">
        <v>31673</v>
      </c>
    </row>
    <row r="20785" spans="1:2">
      <c r="A20785">
        <v>26241</v>
      </c>
      <c r="B20785" t="s">
        <v>31674</v>
      </c>
    </row>
    <row r="20786" spans="1:2">
      <c r="A20786">
        <v>26242</v>
      </c>
      <c r="B20786" t="s">
        <v>31675</v>
      </c>
    </row>
    <row r="20787" spans="1:2">
      <c r="A20787">
        <v>26243</v>
      </c>
      <c r="B20787" t="s">
        <v>724</v>
      </c>
    </row>
    <row r="20788" spans="1:2">
      <c r="A20788">
        <v>26244</v>
      </c>
      <c r="B20788" t="s">
        <v>31676</v>
      </c>
    </row>
    <row r="20789" spans="1:2">
      <c r="A20789">
        <v>26245</v>
      </c>
      <c r="B20789" t="s">
        <v>31677</v>
      </c>
    </row>
    <row r="20790" spans="1:2">
      <c r="A20790">
        <v>26246</v>
      </c>
      <c r="B20790" t="s">
        <v>31678</v>
      </c>
    </row>
    <row r="20791" spans="1:2">
      <c r="A20791">
        <v>26247</v>
      </c>
      <c r="B20791" t="s">
        <v>31679</v>
      </c>
    </row>
    <row r="20792" spans="1:2">
      <c r="A20792">
        <v>26248</v>
      </c>
      <c r="B20792">
        <v>1509</v>
      </c>
    </row>
    <row r="20793" spans="1:2">
      <c r="A20793">
        <v>26249</v>
      </c>
      <c r="B20793" t="s">
        <v>630</v>
      </c>
    </row>
    <row r="20794" spans="1:2">
      <c r="A20794">
        <v>26250</v>
      </c>
      <c r="B20794" t="s">
        <v>31680</v>
      </c>
    </row>
    <row r="20795" spans="1:2">
      <c r="A20795">
        <v>26251</v>
      </c>
      <c r="B20795" t="s">
        <v>31681</v>
      </c>
    </row>
    <row r="20796" spans="1:2">
      <c r="A20796">
        <v>26252</v>
      </c>
      <c r="B20796" t="s">
        <v>31682</v>
      </c>
    </row>
    <row r="20797" spans="1:2">
      <c r="A20797">
        <v>26253</v>
      </c>
      <c r="B20797" t="s">
        <v>31683</v>
      </c>
    </row>
    <row r="20798" spans="1:2">
      <c r="A20798">
        <v>26254</v>
      </c>
      <c r="B20798" t="s">
        <v>31684</v>
      </c>
    </row>
    <row r="20799" spans="1:2">
      <c r="A20799">
        <v>26255</v>
      </c>
      <c r="B20799" t="s">
        <v>31685</v>
      </c>
    </row>
    <row r="20800" spans="1:2">
      <c r="A20800">
        <v>26256</v>
      </c>
      <c r="B20800" t="s">
        <v>31686</v>
      </c>
    </row>
    <row r="20801" spans="1:2">
      <c r="A20801">
        <v>26257</v>
      </c>
      <c r="B20801" t="s">
        <v>31687</v>
      </c>
    </row>
    <row r="20802" spans="1:2">
      <c r="A20802">
        <v>26258</v>
      </c>
      <c r="B20802" t="s">
        <v>31688</v>
      </c>
    </row>
    <row r="20803" spans="1:2">
      <c r="A20803">
        <v>26259</v>
      </c>
      <c r="B20803" t="s">
        <v>31689</v>
      </c>
    </row>
    <row r="20804" spans="1:2">
      <c r="A20804">
        <v>26260</v>
      </c>
      <c r="B20804" t="s">
        <v>31690</v>
      </c>
    </row>
    <row r="20805" spans="1:2">
      <c r="A20805">
        <v>26261</v>
      </c>
      <c r="B20805" t="s">
        <v>31691</v>
      </c>
    </row>
    <row r="20806" spans="1:2">
      <c r="A20806">
        <v>26262</v>
      </c>
      <c r="B20806" t="s">
        <v>31692</v>
      </c>
    </row>
    <row r="20807" spans="1:2">
      <c r="A20807">
        <v>26263</v>
      </c>
      <c r="B20807" t="s">
        <v>31693</v>
      </c>
    </row>
    <row r="20808" spans="1:2">
      <c r="A20808">
        <v>26264</v>
      </c>
      <c r="B20808">
        <v>1926</v>
      </c>
    </row>
    <row r="20809" spans="1:2">
      <c r="A20809">
        <v>26265</v>
      </c>
      <c r="B20809" t="s">
        <v>31694</v>
      </c>
    </row>
    <row r="20810" spans="1:2">
      <c r="A20810">
        <v>26266</v>
      </c>
      <c r="B20810" t="s">
        <v>31695</v>
      </c>
    </row>
    <row r="20811" spans="1:2">
      <c r="A20811">
        <v>26267</v>
      </c>
      <c r="B20811">
        <v>1453</v>
      </c>
    </row>
    <row r="20812" spans="1:2">
      <c r="A20812">
        <v>26268</v>
      </c>
      <c r="B20812" t="s">
        <v>31696</v>
      </c>
    </row>
    <row r="20813" spans="1:2">
      <c r="A20813">
        <v>26269</v>
      </c>
      <c r="B20813" t="s">
        <v>31697</v>
      </c>
    </row>
    <row r="20814" spans="1:2">
      <c r="A20814">
        <v>26270</v>
      </c>
      <c r="B20814" t="s">
        <v>31698</v>
      </c>
    </row>
    <row r="20815" spans="1:2">
      <c r="A20815">
        <v>26271</v>
      </c>
      <c r="B20815" t="s">
        <v>31699</v>
      </c>
    </row>
    <row r="20816" spans="1:2">
      <c r="A20816">
        <v>26272</v>
      </c>
      <c r="B20816" t="s">
        <v>31700</v>
      </c>
    </row>
    <row r="20817" spans="1:2">
      <c r="A20817">
        <v>26273</v>
      </c>
      <c r="B20817" t="s">
        <v>31701</v>
      </c>
    </row>
    <row r="20818" spans="1:2">
      <c r="A20818">
        <v>26274</v>
      </c>
      <c r="B20818" t="s">
        <v>31702</v>
      </c>
    </row>
    <row r="20819" spans="1:2">
      <c r="A20819">
        <v>26275</v>
      </c>
      <c r="B20819" t="s">
        <v>31703</v>
      </c>
    </row>
    <row r="20820" spans="1:2">
      <c r="A20820">
        <v>26276</v>
      </c>
      <c r="B20820" t="s">
        <v>31704</v>
      </c>
    </row>
    <row r="20821" spans="1:2">
      <c r="A20821">
        <v>26277</v>
      </c>
      <c r="B20821" t="s">
        <v>31705</v>
      </c>
    </row>
    <row r="20822" spans="1:2">
      <c r="A20822">
        <v>26278</v>
      </c>
      <c r="B20822" t="s">
        <v>31706</v>
      </c>
    </row>
    <row r="20823" spans="1:2">
      <c r="A20823">
        <v>26279</v>
      </c>
      <c r="B20823" t="s">
        <v>31707</v>
      </c>
    </row>
    <row r="20824" spans="1:2">
      <c r="A20824">
        <v>26280</v>
      </c>
      <c r="B20824" t="s">
        <v>31708</v>
      </c>
    </row>
    <row r="20825" spans="1:2">
      <c r="A20825">
        <v>26281</v>
      </c>
      <c r="B20825" t="s">
        <v>31709</v>
      </c>
    </row>
    <row r="20826" spans="1:2">
      <c r="A20826">
        <v>26282</v>
      </c>
      <c r="B20826" t="s">
        <v>31710</v>
      </c>
    </row>
    <row r="20827" spans="1:2">
      <c r="A20827">
        <v>26283</v>
      </c>
      <c r="B20827" t="s">
        <v>31711</v>
      </c>
    </row>
    <row r="20828" spans="1:2">
      <c r="A20828">
        <v>26284</v>
      </c>
      <c r="B20828" t="s">
        <v>31712</v>
      </c>
    </row>
    <row r="20829" spans="1:2">
      <c r="A20829">
        <v>26285</v>
      </c>
      <c r="B20829" t="s">
        <v>31713</v>
      </c>
    </row>
    <row r="20830" spans="1:2">
      <c r="A20830">
        <v>26286</v>
      </c>
      <c r="B20830" t="s">
        <v>31714</v>
      </c>
    </row>
    <row r="20831" spans="1:2">
      <c r="A20831">
        <v>26287</v>
      </c>
      <c r="B20831" t="s">
        <v>31715</v>
      </c>
    </row>
    <row r="20832" spans="1:2">
      <c r="A20832">
        <v>26288</v>
      </c>
      <c r="B20832" t="s">
        <v>31716</v>
      </c>
    </row>
    <row r="20833" spans="1:2">
      <c r="A20833">
        <v>26289</v>
      </c>
      <c r="B20833" t="s">
        <v>725</v>
      </c>
    </row>
    <row r="20834" spans="1:2">
      <c r="A20834">
        <v>26290</v>
      </c>
      <c r="B20834" t="s">
        <v>31717</v>
      </c>
    </row>
    <row r="20835" spans="1:2">
      <c r="A20835">
        <v>26291</v>
      </c>
      <c r="B20835" t="s">
        <v>31718</v>
      </c>
    </row>
    <row r="20836" spans="1:2">
      <c r="A20836">
        <v>26292</v>
      </c>
      <c r="B20836" t="s">
        <v>31719</v>
      </c>
    </row>
    <row r="20837" spans="1:2">
      <c r="A20837">
        <v>26293</v>
      </c>
      <c r="B20837" t="s">
        <v>31720</v>
      </c>
    </row>
    <row r="20838" spans="1:2">
      <c r="A20838">
        <v>26294</v>
      </c>
      <c r="B20838" t="s">
        <v>31721</v>
      </c>
    </row>
    <row r="20839" spans="1:2">
      <c r="A20839">
        <v>26295</v>
      </c>
      <c r="B20839" t="s">
        <v>31722</v>
      </c>
    </row>
    <row r="20840" spans="1:2">
      <c r="A20840">
        <v>26296</v>
      </c>
      <c r="B20840" t="s">
        <v>31723</v>
      </c>
    </row>
    <row r="20841" spans="1:2">
      <c r="A20841">
        <v>26297</v>
      </c>
      <c r="B20841" t="s">
        <v>31724</v>
      </c>
    </row>
    <row r="20842" spans="1:2">
      <c r="A20842">
        <v>26298</v>
      </c>
      <c r="B20842" t="s">
        <v>31725</v>
      </c>
    </row>
    <row r="20843" spans="1:2">
      <c r="A20843">
        <v>26299</v>
      </c>
      <c r="B20843" t="s">
        <v>31726</v>
      </c>
    </row>
    <row r="20844" spans="1:2">
      <c r="A20844">
        <v>26300</v>
      </c>
      <c r="B20844" t="s">
        <v>31727</v>
      </c>
    </row>
    <row r="20845" spans="1:2">
      <c r="A20845">
        <v>26301</v>
      </c>
      <c r="B20845" t="s">
        <v>31728</v>
      </c>
    </row>
    <row r="20846" spans="1:2">
      <c r="A20846">
        <v>26302</v>
      </c>
      <c r="B20846" t="s">
        <v>31729</v>
      </c>
    </row>
    <row r="20847" spans="1:2">
      <c r="A20847">
        <v>26303</v>
      </c>
      <c r="B20847" t="s">
        <v>31730</v>
      </c>
    </row>
    <row r="20848" spans="1:2">
      <c r="A20848">
        <v>26304</v>
      </c>
      <c r="B20848" t="s">
        <v>31731</v>
      </c>
    </row>
    <row r="20849" spans="1:2">
      <c r="A20849">
        <v>26305</v>
      </c>
      <c r="B20849" t="s">
        <v>31732</v>
      </c>
    </row>
    <row r="20850" spans="1:2">
      <c r="A20850">
        <v>26306</v>
      </c>
      <c r="B20850" t="s">
        <v>31733</v>
      </c>
    </row>
    <row r="20851" spans="1:2">
      <c r="A20851">
        <v>26307</v>
      </c>
      <c r="B20851" t="s">
        <v>31734</v>
      </c>
    </row>
    <row r="20852" spans="1:2">
      <c r="A20852">
        <v>26308</v>
      </c>
      <c r="B20852" t="s">
        <v>31735</v>
      </c>
    </row>
    <row r="20853" spans="1:2">
      <c r="A20853">
        <v>26309</v>
      </c>
      <c r="B20853" t="s">
        <v>31736</v>
      </c>
    </row>
    <row r="20854" spans="1:2">
      <c r="A20854">
        <v>26310</v>
      </c>
      <c r="B20854" t="s">
        <v>31737</v>
      </c>
    </row>
    <row r="20855" spans="1:2">
      <c r="A20855">
        <v>26311</v>
      </c>
      <c r="B20855" t="s">
        <v>31738</v>
      </c>
    </row>
    <row r="20856" spans="1:2">
      <c r="A20856">
        <v>26312</v>
      </c>
      <c r="B20856" t="s">
        <v>31739</v>
      </c>
    </row>
    <row r="20857" spans="1:2">
      <c r="A20857">
        <v>26313</v>
      </c>
      <c r="B20857" t="s">
        <v>31740</v>
      </c>
    </row>
    <row r="20858" spans="1:2">
      <c r="A20858">
        <v>26314</v>
      </c>
      <c r="B20858" t="s">
        <v>31741</v>
      </c>
    </row>
    <row r="20859" spans="1:2">
      <c r="A20859">
        <v>26315</v>
      </c>
      <c r="B20859" t="s">
        <v>31742</v>
      </c>
    </row>
    <row r="20860" spans="1:2">
      <c r="A20860">
        <v>26316</v>
      </c>
      <c r="B20860" t="s">
        <v>31743</v>
      </c>
    </row>
    <row r="20861" spans="1:2">
      <c r="A20861">
        <v>26317</v>
      </c>
      <c r="B20861" t="s">
        <v>31744</v>
      </c>
    </row>
    <row r="20862" spans="1:2">
      <c r="A20862">
        <v>26318</v>
      </c>
      <c r="B20862" t="s">
        <v>31745</v>
      </c>
    </row>
    <row r="20863" spans="1:2">
      <c r="A20863">
        <v>26319</v>
      </c>
      <c r="B20863" t="s">
        <v>31746</v>
      </c>
    </row>
    <row r="20864" spans="1:2">
      <c r="A20864">
        <v>26320</v>
      </c>
      <c r="B20864" t="s">
        <v>31747</v>
      </c>
    </row>
    <row r="20865" spans="1:2">
      <c r="A20865">
        <v>26321</v>
      </c>
      <c r="B20865" t="s">
        <v>31748</v>
      </c>
    </row>
    <row r="20866" spans="1:2">
      <c r="A20866">
        <v>26322</v>
      </c>
      <c r="B20866" t="s">
        <v>31749</v>
      </c>
    </row>
    <row r="20867" spans="1:2">
      <c r="A20867">
        <v>26323</v>
      </c>
      <c r="B20867" t="s">
        <v>31750</v>
      </c>
    </row>
    <row r="20868" spans="1:2">
      <c r="A20868">
        <v>26324</v>
      </c>
      <c r="B20868" t="s">
        <v>31751</v>
      </c>
    </row>
    <row r="20869" spans="1:2">
      <c r="A20869">
        <v>26325</v>
      </c>
      <c r="B20869" t="s">
        <v>31752</v>
      </c>
    </row>
    <row r="20870" spans="1:2">
      <c r="A20870">
        <v>26326</v>
      </c>
      <c r="B20870">
        <v>8782</v>
      </c>
    </row>
    <row r="20871" spans="1:2">
      <c r="A20871">
        <v>26327</v>
      </c>
      <c r="B20871">
        <v>1629</v>
      </c>
    </row>
    <row r="20872" spans="1:2">
      <c r="A20872">
        <v>26328</v>
      </c>
      <c r="B20872" t="s">
        <v>31753</v>
      </c>
    </row>
    <row r="20873" spans="1:2">
      <c r="A20873">
        <v>26329</v>
      </c>
      <c r="B20873" t="s">
        <v>31754</v>
      </c>
    </row>
    <row r="20874" spans="1:2">
      <c r="A20874">
        <v>26330</v>
      </c>
      <c r="B20874" t="s">
        <v>31755</v>
      </c>
    </row>
    <row r="20875" spans="1:2">
      <c r="A20875">
        <v>26331</v>
      </c>
      <c r="B20875" t="s">
        <v>31756</v>
      </c>
    </row>
    <row r="20876" spans="1:2">
      <c r="A20876">
        <v>26332</v>
      </c>
      <c r="B20876" t="s">
        <v>31757</v>
      </c>
    </row>
    <row r="20877" spans="1:2">
      <c r="A20877">
        <v>26333</v>
      </c>
      <c r="B20877" t="s">
        <v>31758</v>
      </c>
    </row>
    <row r="20878" spans="1:2">
      <c r="A20878">
        <v>26334</v>
      </c>
      <c r="B20878" t="s">
        <v>31759</v>
      </c>
    </row>
    <row r="20879" spans="1:2">
      <c r="A20879">
        <v>26335</v>
      </c>
      <c r="B20879" t="s">
        <v>31760</v>
      </c>
    </row>
    <row r="20880" spans="1:2">
      <c r="A20880">
        <v>26336</v>
      </c>
      <c r="B20880" t="s">
        <v>31761</v>
      </c>
    </row>
    <row r="20881" spans="1:2">
      <c r="A20881">
        <v>26337</v>
      </c>
      <c r="B20881" t="s">
        <v>31762</v>
      </c>
    </row>
    <row r="20882" spans="1:2">
      <c r="A20882">
        <v>26338</v>
      </c>
      <c r="B20882" t="s">
        <v>31763</v>
      </c>
    </row>
    <row r="20883" spans="1:2">
      <c r="A20883">
        <v>26339</v>
      </c>
      <c r="B20883" t="s">
        <v>31764</v>
      </c>
    </row>
    <row r="20884" spans="1:2">
      <c r="A20884">
        <v>26340</v>
      </c>
      <c r="B20884" t="s">
        <v>31765</v>
      </c>
    </row>
    <row r="20885" spans="1:2">
      <c r="A20885">
        <v>26341</v>
      </c>
      <c r="B20885" t="s">
        <v>31766</v>
      </c>
    </row>
    <row r="20886" spans="1:2">
      <c r="A20886">
        <v>26342</v>
      </c>
      <c r="B20886" t="s">
        <v>31767</v>
      </c>
    </row>
    <row r="20887" spans="1:2">
      <c r="A20887">
        <v>26343</v>
      </c>
      <c r="B20887" t="s">
        <v>31768</v>
      </c>
    </row>
    <row r="20888" spans="1:2">
      <c r="A20888">
        <v>26344</v>
      </c>
      <c r="B20888" t="s">
        <v>31769</v>
      </c>
    </row>
    <row r="20889" spans="1:2">
      <c r="A20889">
        <v>26345</v>
      </c>
      <c r="B20889">
        <v>103163</v>
      </c>
    </row>
    <row r="20890" spans="1:2">
      <c r="A20890">
        <v>26346</v>
      </c>
      <c r="B20890" t="s">
        <v>31770</v>
      </c>
    </row>
    <row r="20891" spans="1:2">
      <c r="A20891">
        <v>26347</v>
      </c>
      <c r="B20891" t="s">
        <v>31771</v>
      </c>
    </row>
    <row r="20892" spans="1:2">
      <c r="A20892">
        <v>26348</v>
      </c>
      <c r="B20892" t="s">
        <v>31772</v>
      </c>
    </row>
    <row r="20893" spans="1:2">
      <c r="A20893">
        <v>26349</v>
      </c>
      <c r="B20893">
        <v>2102</v>
      </c>
    </row>
    <row r="20894" spans="1:2">
      <c r="A20894">
        <v>26350</v>
      </c>
      <c r="B20894">
        <v>352</v>
      </c>
    </row>
    <row r="20895" spans="1:2">
      <c r="A20895">
        <v>26351</v>
      </c>
      <c r="B20895" t="s">
        <v>31773</v>
      </c>
    </row>
    <row r="20896" spans="1:2">
      <c r="A20896">
        <v>26352</v>
      </c>
      <c r="B20896" t="s">
        <v>31774</v>
      </c>
    </row>
    <row r="20897" spans="1:2">
      <c r="A20897">
        <v>26353</v>
      </c>
      <c r="B20897" t="s">
        <v>31775</v>
      </c>
    </row>
    <row r="20898" spans="1:2">
      <c r="A20898">
        <v>26354</v>
      </c>
      <c r="B20898" t="s">
        <v>31776</v>
      </c>
    </row>
    <row r="20899" spans="1:2">
      <c r="A20899">
        <v>26355</v>
      </c>
      <c r="B20899" t="s">
        <v>31777</v>
      </c>
    </row>
    <row r="20900" spans="1:2">
      <c r="A20900">
        <v>26356</v>
      </c>
      <c r="B20900">
        <v>502</v>
      </c>
    </row>
    <row r="20901" spans="1:2">
      <c r="A20901">
        <v>26357</v>
      </c>
      <c r="B20901" t="s">
        <v>31778</v>
      </c>
    </row>
    <row r="20902" spans="1:2">
      <c r="A20902">
        <v>26358</v>
      </c>
      <c r="B20902" t="s">
        <v>31779</v>
      </c>
    </row>
    <row r="20903" spans="1:2">
      <c r="A20903">
        <v>26359</v>
      </c>
      <c r="B20903" t="s">
        <v>135</v>
      </c>
    </row>
    <row r="20904" spans="1:2">
      <c r="A20904">
        <v>26360</v>
      </c>
      <c r="B20904" t="s">
        <v>31780</v>
      </c>
    </row>
    <row r="20905" spans="1:2">
      <c r="A20905">
        <v>26361</v>
      </c>
      <c r="B20905" t="s">
        <v>31781</v>
      </c>
    </row>
    <row r="20906" spans="1:2">
      <c r="A20906">
        <v>26362</v>
      </c>
      <c r="B20906" t="s">
        <v>31782</v>
      </c>
    </row>
    <row r="20907" spans="1:2">
      <c r="A20907">
        <v>26363</v>
      </c>
      <c r="B20907" t="s">
        <v>31783</v>
      </c>
    </row>
    <row r="20908" spans="1:2">
      <c r="A20908">
        <v>26364</v>
      </c>
      <c r="B20908">
        <v>14120</v>
      </c>
    </row>
    <row r="20909" spans="1:2">
      <c r="A20909">
        <v>26365</v>
      </c>
      <c r="B20909" t="s">
        <v>31784</v>
      </c>
    </row>
    <row r="20910" spans="1:2">
      <c r="A20910">
        <v>26366</v>
      </c>
      <c r="B20910" t="s">
        <v>31785</v>
      </c>
    </row>
    <row r="20911" spans="1:2">
      <c r="A20911">
        <v>26367</v>
      </c>
      <c r="B20911" t="s">
        <v>31786</v>
      </c>
    </row>
    <row r="20912" spans="1:2">
      <c r="A20912">
        <v>26368</v>
      </c>
      <c r="B20912" t="s">
        <v>31787</v>
      </c>
    </row>
    <row r="20913" spans="1:2">
      <c r="A20913">
        <v>26369</v>
      </c>
      <c r="B20913" t="s">
        <v>31788</v>
      </c>
    </row>
    <row r="20914" spans="1:2">
      <c r="A20914">
        <v>26370</v>
      </c>
      <c r="B20914" t="s">
        <v>31789</v>
      </c>
    </row>
    <row r="20915" spans="1:2">
      <c r="A20915">
        <v>26371</v>
      </c>
      <c r="B20915" t="s">
        <v>31790</v>
      </c>
    </row>
    <row r="20916" spans="1:2">
      <c r="A20916">
        <v>26372</v>
      </c>
      <c r="B20916" t="s">
        <v>31791</v>
      </c>
    </row>
    <row r="20917" spans="1:2">
      <c r="A20917">
        <v>26373</v>
      </c>
      <c r="B20917" t="s">
        <v>31792</v>
      </c>
    </row>
    <row r="20918" spans="1:2">
      <c r="A20918">
        <v>26374</v>
      </c>
      <c r="B20918" t="s">
        <v>31793</v>
      </c>
    </row>
    <row r="20919" spans="1:2">
      <c r="A20919">
        <v>26375</v>
      </c>
      <c r="B20919" t="s">
        <v>31794</v>
      </c>
    </row>
    <row r="20920" spans="1:2">
      <c r="A20920">
        <v>26376</v>
      </c>
      <c r="B20920" t="s">
        <v>31795</v>
      </c>
    </row>
    <row r="20921" spans="1:2">
      <c r="A20921">
        <v>26377</v>
      </c>
      <c r="B20921" t="s">
        <v>31796</v>
      </c>
    </row>
    <row r="20922" spans="1:2">
      <c r="A20922">
        <v>26378</v>
      </c>
      <c r="B20922" t="s">
        <v>31797</v>
      </c>
    </row>
    <row r="20923" spans="1:2">
      <c r="A20923">
        <v>26379</v>
      </c>
      <c r="B20923" t="s">
        <v>31798</v>
      </c>
    </row>
    <row r="20924" spans="1:2">
      <c r="A20924">
        <v>26380</v>
      </c>
      <c r="B20924" t="s">
        <v>31799</v>
      </c>
    </row>
    <row r="20925" spans="1:2">
      <c r="A20925">
        <v>26381</v>
      </c>
      <c r="B20925" t="s">
        <v>31800</v>
      </c>
    </row>
    <row r="20926" spans="1:2">
      <c r="A20926">
        <v>26382</v>
      </c>
      <c r="B20926" t="s">
        <v>31801</v>
      </c>
    </row>
    <row r="20927" spans="1:2">
      <c r="A20927">
        <v>26383</v>
      </c>
      <c r="B20927" t="s">
        <v>31802</v>
      </c>
    </row>
    <row r="20928" spans="1:2">
      <c r="A20928">
        <v>26384</v>
      </c>
      <c r="B20928" t="s">
        <v>31803</v>
      </c>
    </row>
    <row r="20929" spans="1:2">
      <c r="A20929">
        <v>26385</v>
      </c>
      <c r="B20929" t="s">
        <v>31804</v>
      </c>
    </row>
    <row r="20930" spans="1:2">
      <c r="A20930">
        <v>26386</v>
      </c>
      <c r="B20930" t="s">
        <v>31805</v>
      </c>
    </row>
    <row r="20931" spans="1:2">
      <c r="A20931">
        <v>26387</v>
      </c>
      <c r="B20931" t="s">
        <v>31806</v>
      </c>
    </row>
    <row r="20932" spans="1:2">
      <c r="A20932">
        <v>26388</v>
      </c>
      <c r="B20932" t="s">
        <v>31807</v>
      </c>
    </row>
    <row r="20933" spans="1:2">
      <c r="A20933">
        <v>26389</v>
      </c>
      <c r="B20933" t="s">
        <v>31808</v>
      </c>
    </row>
    <row r="20934" spans="1:2">
      <c r="A20934">
        <v>26390</v>
      </c>
      <c r="B20934" t="s">
        <v>31809</v>
      </c>
    </row>
    <row r="20935" spans="1:2">
      <c r="A20935">
        <v>26391</v>
      </c>
      <c r="B20935" t="s">
        <v>31810</v>
      </c>
    </row>
    <row r="20936" spans="1:2">
      <c r="A20936">
        <v>26392</v>
      </c>
      <c r="B20936" t="s">
        <v>31811</v>
      </c>
    </row>
    <row r="20937" spans="1:2">
      <c r="A20937">
        <v>26393</v>
      </c>
      <c r="B20937" t="s">
        <v>31812</v>
      </c>
    </row>
    <row r="20938" spans="1:2">
      <c r="A20938">
        <v>26394</v>
      </c>
      <c r="B20938" t="s">
        <v>31813</v>
      </c>
    </row>
    <row r="20939" spans="1:2">
      <c r="A20939">
        <v>26395</v>
      </c>
      <c r="B20939" t="s">
        <v>31814</v>
      </c>
    </row>
    <row r="20940" spans="1:2">
      <c r="A20940">
        <v>26396</v>
      </c>
      <c r="B20940" t="s">
        <v>31815</v>
      </c>
    </row>
    <row r="20941" spans="1:2">
      <c r="A20941">
        <v>26397</v>
      </c>
      <c r="B20941" t="s">
        <v>31816</v>
      </c>
    </row>
    <row r="20942" spans="1:2">
      <c r="A20942">
        <v>26398</v>
      </c>
      <c r="B20942" t="s">
        <v>31817</v>
      </c>
    </row>
    <row r="20943" spans="1:2">
      <c r="A20943">
        <v>26399</v>
      </c>
      <c r="B20943" t="s">
        <v>31818</v>
      </c>
    </row>
    <row r="20944" spans="1:2">
      <c r="A20944">
        <v>26400</v>
      </c>
      <c r="B20944">
        <v>1433</v>
      </c>
    </row>
    <row r="20945" spans="1:2">
      <c r="A20945">
        <v>26401</v>
      </c>
      <c r="B20945" t="s">
        <v>31819</v>
      </c>
    </row>
    <row r="20946" spans="1:2">
      <c r="A20946">
        <v>26402</v>
      </c>
      <c r="B20946" t="s">
        <v>31820</v>
      </c>
    </row>
    <row r="20947" spans="1:2">
      <c r="A20947">
        <v>26403</v>
      </c>
      <c r="B20947" t="s">
        <v>31821</v>
      </c>
    </row>
    <row r="20948" spans="1:2">
      <c r="A20948">
        <v>26404</v>
      </c>
      <c r="B20948" t="s">
        <v>31822</v>
      </c>
    </row>
    <row r="20949" spans="1:2">
      <c r="A20949">
        <v>26405</v>
      </c>
      <c r="B20949" t="s">
        <v>31823</v>
      </c>
    </row>
    <row r="20950" spans="1:2">
      <c r="A20950">
        <v>26406</v>
      </c>
      <c r="B20950" t="s">
        <v>31824</v>
      </c>
    </row>
    <row r="20951" spans="1:2">
      <c r="A20951">
        <v>26407</v>
      </c>
      <c r="B20951" t="s">
        <v>31825</v>
      </c>
    </row>
    <row r="20952" spans="1:2">
      <c r="A20952">
        <v>26408</v>
      </c>
      <c r="B20952" t="s">
        <v>31826</v>
      </c>
    </row>
    <row r="20953" spans="1:2">
      <c r="A20953">
        <v>26409</v>
      </c>
      <c r="B20953" t="s">
        <v>31827</v>
      </c>
    </row>
    <row r="20954" spans="1:2">
      <c r="A20954">
        <v>26410</v>
      </c>
      <c r="B20954" t="s">
        <v>31828</v>
      </c>
    </row>
    <row r="20955" spans="1:2">
      <c r="A20955">
        <v>26411</v>
      </c>
      <c r="B20955">
        <v>1334</v>
      </c>
    </row>
    <row r="20956" spans="1:2">
      <c r="A20956">
        <v>26412</v>
      </c>
      <c r="B20956" t="s">
        <v>31829</v>
      </c>
    </row>
    <row r="20957" spans="1:2">
      <c r="A20957">
        <v>26413</v>
      </c>
      <c r="B20957" t="s">
        <v>31830</v>
      </c>
    </row>
    <row r="20958" spans="1:2">
      <c r="A20958">
        <v>26414</v>
      </c>
      <c r="B20958" t="s">
        <v>31831</v>
      </c>
    </row>
    <row r="20959" spans="1:2">
      <c r="A20959">
        <v>26415</v>
      </c>
      <c r="B20959">
        <v>1609</v>
      </c>
    </row>
    <row r="20960" spans="1:2">
      <c r="A20960">
        <v>26416</v>
      </c>
      <c r="B20960" t="s">
        <v>31832</v>
      </c>
    </row>
    <row r="20961" spans="1:2">
      <c r="A20961">
        <v>26417</v>
      </c>
      <c r="B20961" t="s">
        <v>31833</v>
      </c>
    </row>
    <row r="20962" spans="1:2">
      <c r="A20962">
        <v>26418</v>
      </c>
      <c r="B20962" t="s">
        <v>31834</v>
      </c>
    </row>
    <row r="20963" spans="1:2">
      <c r="A20963">
        <v>26419</v>
      </c>
      <c r="B20963" t="s">
        <v>31835</v>
      </c>
    </row>
    <row r="20964" spans="1:2">
      <c r="A20964">
        <v>26420</v>
      </c>
      <c r="B20964" t="s">
        <v>31836</v>
      </c>
    </row>
    <row r="20965" spans="1:2">
      <c r="A20965">
        <v>26421</v>
      </c>
      <c r="B20965" t="s">
        <v>31837</v>
      </c>
    </row>
    <row r="20966" spans="1:2">
      <c r="A20966">
        <v>26422</v>
      </c>
      <c r="B20966" t="s">
        <v>31838</v>
      </c>
    </row>
    <row r="20967" spans="1:2">
      <c r="A20967">
        <v>26423</v>
      </c>
      <c r="B20967" t="s">
        <v>31839</v>
      </c>
    </row>
    <row r="20968" spans="1:2">
      <c r="A20968">
        <v>26424</v>
      </c>
      <c r="B20968" t="s">
        <v>31840</v>
      </c>
    </row>
    <row r="20969" spans="1:2">
      <c r="A20969">
        <v>26425</v>
      </c>
      <c r="B20969" t="s">
        <v>31841</v>
      </c>
    </row>
    <row r="20970" spans="1:2">
      <c r="A20970">
        <v>26426</v>
      </c>
      <c r="B20970" t="s">
        <v>31842</v>
      </c>
    </row>
    <row r="20971" spans="1:2">
      <c r="A20971">
        <v>26427</v>
      </c>
      <c r="B20971" t="s">
        <v>31843</v>
      </c>
    </row>
    <row r="20972" spans="1:2">
      <c r="A20972">
        <v>26428</v>
      </c>
      <c r="B20972" t="s">
        <v>31844</v>
      </c>
    </row>
    <row r="20973" spans="1:2">
      <c r="A20973">
        <v>26429</v>
      </c>
      <c r="B20973" t="s">
        <v>31845</v>
      </c>
    </row>
    <row r="20974" spans="1:2">
      <c r="A20974">
        <v>26430</v>
      </c>
      <c r="B20974" t="s">
        <v>31846</v>
      </c>
    </row>
    <row r="20975" spans="1:2">
      <c r="A20975">
        <v>26431</v>
      </c>
      <c r="B20975" t="s">
        <v>31847</v>
      </c>
    </row>
    <row r="20976" spans="1:2">
      <c r="A20976">
        <v>26432</v>
      </c>
      <c r="B20976" t="s">
        <v>31848</v>
      </c>
    </row>
    <row r="20977" spans="1:2">
      <c r="A20977">
        <v>26433</v>
      </c>
      <c r="B20977" t="s">
        <v>31849</v>
      </c>
    </row>
    <row r="20978" spans="1:2">
      <c r="A20978">
        <v>26434</v>
      </c>
      <c r="B20978" t="s">
        <v>31850</v>
      </c>
    </row>
    <row r="20979" spans="1:2">
      <c r="A20979">
        <v>26435</v>
      </c>
      <c r="B20979" t="s">
        <v>1815</v>
      </c>
    </row>
    <row r="20980" spans="1:2">
      <c r="A20980">
        <v>26436</v>
      </c>
      <c r="B20980" t="s">
        <v>31851</v>
      </c>
    </row>
    <row r="20981" spans="1:2">
      <c r="A20981">
        <v>26437</v>
      </c>
      <c r="B20981" t="s">
        <v>31852</v>
      </c>
    </row>
    <row r="20982" spans="1:2">
      <c r="A20982">
        <v>26438</v>
      </c>
      <c r="B20982" t="s">
        <v>31853</v>
      </c>
    </row>
    <row r="20983" spans="1:2">
      <c r="A20983">
        <v>26439</v>
      </c>
      <c r="B20983" t="s">
        <v>31854</v>
      </c>
    </row>
    <row r="20984" spans="1:2">
      <c r="A20984">
        <v>26440</v>
      </c>
      <c r="B20984" t="s">
        <v>31855</v>
      </c>
    </row>
    <row r="20985" spans="1:2">
      <c r="A20985">
        <v>26441</v>
      </c>
      <c r="B20985" t="s">
        <v>31856</v>
      </c>
    </row>
    <row r="20986" spans="1:2">
      <c r="A20986">
        <v>26442</v>
      </c>
      <c r="B20986" t="s">
        <v>31857</v>
      </c>
    </row>
    <row r="20987" spans="1:2">
      <c r="A20987">
        <v>26443</v>
      </c>
      <c r="B20987" t="s">
        <v>31858</v>
      </c>
    </row>
    <row r="20988" spans="1:2">
      <c r="A20988">
        <v>26444</v>
      </c>
      <c r="B20988" t="s">
        <v>31859</v>
      </c>
    </row>
    <row r="20989" spans="1:2">
      <c r="A20989">
        <v>26445</v>
      </c>
      <c r="B20989" t="s">
        <v>31860</v>
      </c>
    </row>
    <row r="20990" spans="1:2">
      <c r="A20990">
        <v>26446</v>
      </c>
      <c r="B20990">
        <v>1239</v>
      </c>
    </row>
    <row r="20991" spans="1:2">
      <c r="A20991">
        <v>26447</v>
      </c>
      <c r="B20991" t="s">
        <v>31861</v>
      </c>
    </row>
    <row r="20992" spans="1:2">
      <c r="A20992">
        <v>26448</v>
      </c>
      <c r="B20992" t="s">
        <v>31862</v>
      </c>
    </row>
    <row r="20993" spans="1:2">
      <c r="A20993">
        <v>26449</v>
      </c>
      <c r="B20993" t="s">
        <v>31863</v>
      </c>
    </row>
    <row r="20994" spans="1:2">
      <c r="A20994">
        <v>26450</v>
      </c>
      <c r="B20994" t="s">
        <v>31864</v>
      </c>
    </row>
    <row r="20995" spans="1:2">
      <c r="A20995">
        <v>26451</v>
      </c>
      <c r="B20995" t="s">
        <v>31865</v>
      </c>
    </row>
    <row r="20996" spans="1:2">
      <c r="A20996">
        <v>26452</v>
      </c>
      <c r="B20996" t="s">
        <v>31866</v>
      </c>
    </row>
    <row r="20997" spans="1:2">
      <c r="A20997">
        <v>26453</v>
      </c>
      <c r="B20997" t="s">
        <v>31867</v>
      </c>
    </row>
    <row r="20998" spans="1:2">
      <c r="A20998">
        <v>26454</v>
      </c>
      <c r="B20998" t="s">
        <v>31868</v>
      </c>
    </row>
    <row r="20999" spans="1:2">
      <c r="A20999">
        <v>26455</v>
      </c>
      <c r="B20999" t="s">
        <v>31869</v>
      </c>
    </row>
    <row r="21000" spans="1:2">
      <c r="A21000">
        <v>26456</v>
      </c>
      <c r="B21000" t="s">
        <v>31870</v>
      </c>
    </row>
    <row r="21001" spans="1:2">
      <c r="A21001">
        <v>26457</v>
      </c>
      <c r="B21001" t="s">
        <v>31871</v>
      </c>
    </row>
    <row r="21002" spans="1:2">
      <c r="A21002">
        <v>26458</v>
      </c>
      <c r="B21002" t="s">
        <v>31872</v>
      </c>
    </row>
    <row r="21003" spans="1:2">
      <c r="A21003">
        <v>26459</v>
      </c>
      <c r="B21003" t="s">
        <v>31873</v>
      </c>
    </row>
    <row r="21004" spans="1:2">
      <c r="A21004">
        <v>26460</v>
      </c>
      <c r="B21004" t="s">
        <v>31874</v>
      </c>
    </row>
    <row r="21005" spans="1:2">
      <c r="A21005">
        <v>26461</v>
      </c>
      <c r="B21005" t="s">
        <v>31875</v>
      </c>
    </row>
    <row r="21006" spans="1:2">
      <c r="A21006">
        <v>26462</v>
      </c>
      <c r="B21006" t="s">
        <v>31876</v>
      </c>
    </row>
    <row r="21007" spans="1:2">
      <c r="A21007">
        <v>26463</v>
      </c>
      <c r="B21007" t="s">
        <v>31877</v>
      </c>
    </row>
    <row r="21008" spans="1:2">
      <c r="A21008">
        <v>26464</v>
      </c>
      <c r="B21008">
        <v>2207</v>
      </c>
    </row>
    <row r="21009" spans="1:2">
      <c r="A21009">
        <v>26465</v>
      </c>
      <c r="B21009" t="s">
        <v>31878</v>
      </c>
    </row>
    <row r="21010" spans="1:2">
      <c r="A21010">
        <v>26466</v>
      </c>
      <c r="B21010" t="s">
        <v>31879</v>
      </c>
    </row>
    <row r="21011" spans="1:2">
      <c r="A21011">
        <v>26467</v>
      </c>
      <c r="B21011" t="s">
        <v>31880</v>
      </c>
    </row>
    <row r="21012" spans="1:2">
      <c r="A21012">
        <v>26468</v>
      </c>
      <c r="B21012">
        <v>1634</v>
      </c>
    </row>
    <row r="21013" spans="1:2">
      <c r="A21013">
        <v>26469</v>
      </c>
      <c r="B21013" t="s">
        <v>31881</v>
      </c>
    </row>
    <row r="21014" spans="1:2">
      <c r="A21014">
        <v>26470</v>
      </c>
      <c r="B21014" t="s">
        <v>31882</v>
      </c>
    </row>
    <row r="21015" spans="1:2">
      <c r="A21015">
        <v>26471</v>
      </c>
      <c r="B21015">
        <v>2052</v>
      </c>
    </row>
    <row r="21016" spans="1:2">
      <c r="A21016">
        <v>26472</v>
      </c>
      <c r="B21016" t="s">
        <v>2041</v>
      </c>
    </row>
    <row r="21017" spans="1:2">
      <c r="A21017">
        <v>26473</v>
      </c>
      <c r="B21017" t="s">
        <v>31883</v>
      </c>
    </row>
    <row r="21018" spans="1:2">
      <c r="A21018">
        <v>26474</v>
      </c>
      <c r="B21018" t="s">
        <v>31884</v>
      </c>
    </row>
    <row r="21019" spans="1:2">
      <c r="A21019">
        <v>26475</v>
      </c>
      <c r="B21019" t="s">
        <v>31885</v>
      </c>
    </row>
    <row r="21020" spans="1:2">
      <c r="A21020">
        <v>26476</v>
      </c>
      <c r="B21020" t="s">
        <v>31886</v>
      </c>
    </row>
    <row r="21021" spans="1:2">
      <c r="A21021">
        <v>26477</v>
      </c>
      <c r="B21021" t="s">
        <v>31887</v>
      </c>
    </row>
    <row r="21022" spans="1:2">
      <c r="A21022">
        <v>26478</v>
      </c>
      <c r="B21022" t="s">
        <v>31888</v>
      </c>
    </row>
    <row r="21023" spans="1:2">
      <c r="A21023">
        <v>26479</v>
      </c>
      <c r="B21023" t="s">
        <v>31889</v>
      </c>
    </row>
    <row r="21024" spans="1:2">
      <c r="A21024">
        <v>26480</v>
      </c>
      <c r="B21024" t="s">
        <v>31890</v>
      </c>
    </row>
    <row r="21025" spans="1:2">
      <c r="A21025">
        <v>26481</v>
      </c>
      <c r="B21025" t="s">
        <v>31891</v>
      </c>
    </row>
    <row r="21026" spans="1:2">
      <c r="A21026">
        <v>26482</v>
      </c>
      <c r="B21026" t="s">
        <v>31892</v>
      </c>
    </row>
    <row r="21027" spans="1:2">
      <c r="A21027">
        <v>26483</v>
      </c>
      <c r="B21027" t="s">
        <v>31893</v>
      </c>
    </row>
    <row r="21028" spans="1:2">
      <c r="A21028">
        <v>26484</v>
      </c>
      <c r="B21028" t="s">
        <v>31894</v>
      </c>
    </row>
    <row r="21029" spans="1:2">
      <c r="A21029">
        <v>26485</v>
      </c>
      <c r="B21029" t="s">
        <v>31895</v>
      </c>
    </row>
    <row r="21030" spans="1:2">
      <c r="A21030">
        <v>26486</v>
      </c>
      <c r="B21030" t="s">
        <v>31896</v>
      </c>
    </row>
    <row r="21031" spans="1:2">
      <c r="A21031">
        <v>26487</v>
      </c>
      <c r="B21031" t="s">
        <v>31897</v>
      </c>
    </row>
    <row r="21032" spans="1:2">
      <c r="A21032">
        <v>26488</v>
      </c>
      <c r="B21032" t="s">
        <v>31898</v>
      </c>
    </row>
    <row r="21033" spans="1:2">
      <c r="A21033">
        <v>26489</v>
      </c>
      <c r="B21033" t="s">
        <v>31899</v>
      </c>
    </row>
    <row r="21034" spans="1:2">
      <c r="A21034">
        <v>26490</v>
      </c>
      <c r="B21034" t="s">
        <v>31900</v>
      </c>
    </row>
    <row r="21035" spans="1:2">
      <c r="A21035">
        <v>26491</v>
      </c>
      <c r="B21035" t="s">
        <v>31901</v>
      </c>
    </row>
    <row r="21036" spans="1:2">
      <c r="A21036">
        <v>26492</v>
      </c>
      <c r="B21036" t="s">
        <v>31902</v>
      </c>
    </row>
    <row r="21037" spans="1:2">
      <c r="A21037">
        <v>26493</v>
      </c>
      <c r="B21037" t="s">
        <v>31903</v>
      </c>
    </row>
    <row r="21038" spans="1:2">
      <c r="A21038">
        <v>26494</v>
      </c>
      <c r="B21038" t="s">
        <v>31904</v>
      </c>
    </row>
    <row r="21039" spans="1:2">
      <c r="A21039">
        <v>26495</v>
      </c>
      <c r="B21039" t="s">
        <v>31905</v>
      </c>
    </row>
    <row r="21040" spans="1:2">
      <c r="A21040">
        <v>26496</v>
      </c>
      <c r="B21040" t="s">
        <v>31906</v>
      </c>
    </row>
    <row r="21041" spans="1:2">
      <c r="A21041">
        <v>26497</v>
      </c>
      <c r="B21041" t="s">
        <v>31907</v>
      </c>
    </row>
    <row r="21042" spans="1:2">
      <c r="A21042">
        <v>26498</v>
      </c>
      <c r="B21042" t="s">
        <v>31908</v>
      </c>
    </row>
    <row r="21043" spans="1:2">
      <c r="A21043">
        <v>26499</v>
      </c>
      <c r="B21043" t="s">
        <v>31909</v>
      </c>
    </row>
    <row r="21044" spans="1:2">
      <c r="A21044">
        <v>26500</v>
      </c>
      <c r="B21044" t="s">
        <v>31910</v>
      </c>
    </row>
    <row r="21045" spans="1:2">
      <c r="A21045">
        <v>26501</v>
      </c>
      <c r="B21045" t="s">
        <v>31911</v>
      </c>
    </row>
    <row r="21046" spans="1:2">
      <c r="A21046">
        <v>26502</v>
      </c>
      <c r="B21046" t="s">
        <v>31912</v>
      </c>
    </row>
    <row r="21047" spans="1:2">
      <c r="A21047">
        <v>26503</v>
      </c>
      <c r="B21047" t="s">
        <v>31913</v>
      </c>
    </row>
    <row r="21048" spans="1:2">
      <c r="A21048">
        <v>26504</v>
      </c>
      <c r="B21048" t="s">
        <v>31914</v>
      </c>
    </row>
    <row r="21049" spans="1:2">
      <c r="A21049">
        <v>26505</v>
      </c>
      <c r="B21049" t="s">
        <v>31915</v>
      </c>
    </row>
    <row r="21050" spans="1:2">
      <c r="A21050">
        <v>26506</v>
      </c>
      <c r="B21050" t="s">
        <v>31916</v>
      </c>
    </row>
    <row r="21051" spans="1:2">
      <c r="A21051">
        <v>26507</v>
      </c>
      <c r="B21051" t="s">
        <v>31917</v>
      </c>
    </row>
    <row r="21052" spans="1:2">
      <c r="A21052">
        <v>26508</v>
      </c>
      <c r="B21052" t="s">
        <v>31918</v>
      </c>
    </row>
    <row r="21053" spans="1:2">
      <c r="A21053">
        <v>26509</v>
      </c>
      <c r="B21053" t="s">
        <v>31919</v>
      </c>
    </row>
    <row r="21054" spans="1:2">
      <c r="A21054">
        <v>26510</v>
      </c>
      <c r="B21054" t="s">
        <v>31920</v>
      </c>
    </row>
    <row r="21055" spans="1:2">
      <c r="A21055">
        <v>26511</v>
      </c>
      <c r="B21055" t="s">
        <v>31921</v>
      </c>
    </row>
    <row r="21056" spans="1:2">
      <c r="A21056">
        <v>26512</v>
      </c>
      <c r="B21056" t="s">
        <v>31922</v>
      </c>
    </row>
    <row r="21057" spans="1:2">
      <c r="A21057">
        <v>26513</v>
      </c>
      <c r="B21057" t="s">
        <v>31923</v>
      </c>
    </row>
    <row r="21058" spans="1:2">
      <c r="A21058">
        <v>26514</v>
      </c>
      <c r="B21058" t="s">
        <v>31924</v>
      </c>
    </row>
    <row r="21059" spans="1:2">
      <c r="A21059">
        <v>26515</v>
      </c>
      <c r="B21059" t="s">
        <v>31925</v>
      </c>
    </row>
    <row r="21060" spans="1:2">
      <c r="A21060">
        <v>26516</v>
      </c>
      <c r="B21060" t="s">
        <v>31926</v>
      </c>
    </row>
    <row r="21061" spans="1:2">
      <c r="A21061">
        <v>26517</v>
      </c>
      <c r="B21061" t="s">
        <v>31927</v>
      </c>
    </row>
    <row r="21062" spans="1:2">
      <c r="A21062">
        <v>26518</v>
      </c>
      <c r="B21062" t="s">
        <v>31928</v>
      </c>
    </row>
    <row r="21063" spans="1:2">
      <c r="A21063">
        <v>26519</v>
      </c>
      <c r="B21063" t="s">
        <v>31929</v>
      </c>
    </row>
    <row r="21064" spans="1:2">
      <c r="A21064">
        <v>26520</v>
      </c>
      <c r="B21064">
        <v>1738</v>
      </c>
    </row>
    <row r="21065" spans="1:2">
      <c r="A21065">
        <v>26521</v>
      </c>
      <c r="B21065" t="s">
        <v>31930</v>
      </c>
    </row>
    <row r="21066" spans="1:2">
      <c r="A21066">
        <v>26522</v>
      </c>
      <c r="B21066" t="s">
        <v>31931</v>
      </c>
    </row>
    <row r="21067" spans="1:2">
      <c r="A21067">
        <v>26523</v>
      </c>
      <c r="B21067" t="s">
        <v>31932</v>
      </c>
    </row>
    <row r="21068" spans="1:2">
      <c r="A21068">
        <v>26524</v>
      </c>
      <c r="B21068" t="s">
        <v>31933</v>
      </c>
    </row>
    <row r="21069" spans="1:2">
      <c r="A21069">
        <v>26525</v>
      </c>
      <c r="B21069" t="s">
        <v>31934</v>
      </c>
    </row>
    <row r="21070" spans="1:2">
      <c r="A21070">
        <v>26526</v>
      </c>
      <c r="B21070" t="s">
        <v>31935</v>
      </c>
    </row>
    <row r="21071" spans="1:2">
      <c r="A21071">
        <v>26527</v>
      </c>
      <c r="B21071" t="s">
        <v>31936</v>
      </c>
    </row>
    <row r="21072" spans="1:2">
      <c r="A21072">
        <v>26528</v>
      </c>
      <c r="B21072" t="s">
        <v>31937</v>
      </c>
    </row>
    <row r="21073" spans="1:2">
      <c r="A21073">
        <v>26529</v>
      </c>
      <c r="B21073" t="s">
        <v>31938</v>
      </c>
    </row>
    <row r="21074" spans="1:2">
      <c r="A21074">
        <v>26530</v>
      </c>
      <c r="B21074" t="s">
        <v>31939</v>
      </c>
    </row>
    <row r="21075" spans="1:2">
      <c r="A21075">
        <v>26531</v>
      </c>
      <c r="B21075" t="s">
        <v>31940</v>
      </c>
    </row>
    <row r="21076" spans="1:2">
      <c r="A21076">
        <v>26532</v>
      </c>
      <c r="B21076" t="s">
        <v>31941</v>
      </c>
    </row>
    <row r="21077" spans="1:2">
      <c r="A21077">
        <v>26533</v>
      </c>
      <c r="B21077" t="s">
        <v>31942</v>
      </c>
    </row>
    <row r="21078" spans="1:2">
      <c r="A21078">
        <v>26534</v>
      </c>
      <c r="B21078" t="s">
        <v>31943</v>
      </c>
    </row>
    <row r="21079" spans="1:2">
      <c r="A21079">
        <v>26535</v>
      </c>
      <c r="B21079" t="s">
        <v>31944</v>
      </c>
    </row>
    <row r="21080" spans="1:2">
      <c r="A21080">
        <v>26536</v>
      </c>
      <c r="B21080" t="s">
        <v>31945</v>
      </c>
    </row>
    <row r="21081" spans="1:2">
      <c r="A21081">
        <v>26537</v>
      </c>
      <c r="B21081" t="s">
        <v>31946</v>
      </c>
    </row>
    <row r="21082" spans="1:2">
      <c r="A21082">
        <v>26538</v>
      </c>
      <c r="B21082" t="s">
        <v>31947</v>
      </c>
    </row>
    <row r="21083" spans="1:2">
      <c r="A21083">
        <v>26539</v>
      </c>
      <c r="B21083" t="s">
        <v>31948</v>
      </c>
    </row>
    <row r="21084" spans="1:2">
      <c r="A21084">
        <v>26540</v>
      </c>
      <c r="B21084" t="s">
        <v>31949</v>
      </c>
    </row>
    <row r="21085" spans="1:2">
      <c r="A21085">
        <v>26541</v>
      </c>
      <c r="B21085" t="s">
        <v>31950</v>
      </c>
    </row>
    <row r="21086" spans="1:2">
      <c r="A21086">
        <v>26542</v>
      </c>
      <c r="B21086" t="s">
        <v>31951</v>
      </c>
    </row>
    <row r="21087" spans="1:2">
      <c r="A21087">
        <v>26543</v>
      </c>
      <c r="B21087" t="s">
        <v>31952</v>
      </c>
    </row>
    <row r="21088" spans="1:2">
      <c r="A21088">
        <v>26544</v>
      </c>
      <c r="B21088" t="s">
        <v>1972</v>
      </c>
    </row>
    <row r="21089" spans="1:2">
      <c r="A21089">
        <v>26545</v>
      </c>
      <c r="B21089" t="s">
        <v>31953</v>
      </c>
    </row>
    <row r="21090" spans="1:2">
      <c r="A21090">
        <v>26546</v>
      </c>
      <c r="B21090" t="s">
        <v>31954</v>
      </c>
    </row>
    <row r="21091" spans="1:2">
      <c r="A21091">
        <v>26547</v>
      </c>
      <c r="B21091" t="s">
        <v>31955</v>
      </c>
    </row>
    <row r="21092" spans="1:2">
      <c r="A21092">
        <v>26548</v>
      </c>
      <c r="B21092" t="s">
        <v>31956</v>
      </c>
    </row>
    <row r="21093" spans="1:2">
      <c r="A21093">
        <v>26549</v>
      </c>
      <c r="B21093" t="s">
        <v>31957</v>
      </c>
    </row>
    <row r="21094" spans="1:2">
      <c r="A21094">
        <v>26550</v>
      </c>
      <c r="B21094" t="s">
        <v>31958</v>
      </c>
    </row>
    <row r="21095" spans="1:2">
      <c r="A21095">
        <v>26551</v>
      </c>
      <c r="B21095" t="s">
        <v>31959</v>
      </c>
    </row>
    <row r="21096" spans="1:2">
      <c r="A21096">
        <v>26552</v>
      </c>
      <c r="B21096" t="s">
        <v>31960</v>
      </c>
    </row>
    <row r="21097" spans="1:2">
      <c r="A21097">
        <v>26553</v>
      </c>
      <c r="B21097" t="s">
        <v>31961</v>
      </c>
    </row>
    <row r="21098" spans="1:2">
      <c r="A21098">
        <v>26554</v>
      </c>
      <c r="B21098" t="s">
        <v>31962</v>
      </c>
    </row>
    <row r="21099" spans="1:2">
      <c r="A21099">
        <v>26555</v>
      </c>
      <c r="B21099" t="s">
        <v>31963</v>
      </c>
    </row>
    <row r="21100" spans="1:2">
      <c r="A21100">
        <v>26556</v>
      </c>
      <c r="B21100">
        <v>460</v>
      </c>
    </row>
    <row r="21101" spans="1:2">
      <c r="A21101">
        <v>26557</v>
      </c>
      <c r="B21101" t="s">
        <v>31964</v>
      </c>
    </row>
    <row r="21102" spans="1:2">
      <c r="A21102">
        <v>26558</v>
      </c>
      <c r="B21102" t="s">
        <v>31965</v>
      </c>
    </row>
    <row r="21103" spans="1:2">
      <c r="A21103">
        <v>26559</v>
      </c>
      <c r="B21103" t="s">
        <v>31966</v>
      </c>
    </row>
    <row r="21104" spans="1:2">
      <c r="A21104">
        <v>26560</v>
      </c>
      <c r="B21104">
        <v>1300</v>
      </c>
    </row>
    <row r="21105" spans="1:2">
      <c r="A21105">
        <v>26561</v>
      </c>
      <c r="B21105" t="s">
        <v>31967</v>
      </c>
    </row>
    <row r="21106" spans="1:2">
      <c r="A21106">
        <v>26562</v>
      </c>
      <c r="B21106" t="s">
        <v>31968</v>
      </c>
    </row>
    <row r="21107" spans="1:2">
      <c r="A21107">
        <v>26563</v>
      </c>
      <c r="B21107" t="s">
        <v>31969</v>
      </c>
    </row>
    <row r="21108" spans="1:2">
      <c r="A21108">
        <v>26564</v>
      </c>
      <c r="B21108" t="s">
        <v>31970</v>
      </c>
    </row>
    <row r="21109" spans="1:2">
      <c r="A21109">
        <v>26565</v>
      </c>
      <c r="B21109" t="s">
        <v>31971</v>
      </c>
    </row>
    <row r="21110" spans="1:2">
      <c r="A21110">
        <v>26566</v>
      </c>
      <c r="B21110" t="s">
        <v>31972</v>
      </c>
    </row>
    <row r="21111" spans="1:2">
      <c r="A21111">
        <v>26567</v>
      </c>
      <c r="B21111" t="s">
        <v>31973</v>
      </c>
    </row>
    <row r="21112" spans="1:2">
      <c r="A21112">
        <v>26568</v>
      </c>
      <c r="B21112">
        <v>750</v>
      </c>
    </row>
    <row r="21113" spans="1:2">
      <c r="A21113">
        <v>26569</v>
      </c>
      <c r="B21113">
        <v>2017</v>
      </c>
    </row>
    <row r="21114" spans="1:2">
      <c r="A21114">
        <v>26570</v>
      </c>
      <c r="B21114" t="s">
        <v>31974</v>
      </c>
    </row>
    <row r="21115" spans="1:2">
      <c r="A21115">
        <v>26571</v>
      </c>
      <c r="B21115" t="s">
        <v>31975</v>
      </c>
    </row>
    <row r="21116" spans="1:2">
      <c r="A21116">
        <v>26572</v>
      </c>
      <c r="B21116" t="s">
        <v>31976</v>
      </c>
    </row>
    <row r="21117" spans="1:2">
      <c r="A21117">
        <v>26573</v>
      </c>
      <c r="B21117" t="s">
        <v>31977</v>
      </c>
    </row>
    <row r="21118" spans="1:2">
      <c r="A21118">
        <v>26574</v>
      </c>
      <c r="B21118" t="s">
        <v>31978</v>
      </c>
    </row>
    <row r="21119" spans="1:2">
      <c r="A21119">
        <v>26575</v>
      </c>
      <c r="B21119" t="s">
        <v>31979</v>
      </c>
    </row>
    <row r="21120" spans="1:2">
      <c r="A21120">
        <v>26576</v>
      </c>
      <c r="B21120" t="s">
        <v>31980</v>
      </c>
    </row>
    <row r="21121" spans="1:2">
      <c r="A21121">
        <v>26577</v>
      </c>
      <c r="B21121" t="s">
        <v>31981</v>
      </c>
    </row>
    <row r="21122" spans="1:2">
      <c r="A21122">
        <v>26578</v>
      </c>
      <c r="B21122" t="s">
        <v>31982</v>
      </c>
    </row>
    <row r="21123" spans="1:2">
      <c r="A21123">
        <v>26579</v>
      </c>
      <c r="B21123" t="s">
        <v>31983</v>
      </c>
    </row>
    <row r="21124" spans="1:2">
      <c r="A21124">
        <v>26580</v>
      </c>
      <c r="B21124" t="s">
        <v>31984</v>
      </c>
    </row>
    <row r="21125" spans="1:2">
      <c r="A21125">
        <v>26581</v>
      </c>
      <c r="B21125" t="s">
        <v>31985</v>
      </c>
    </row>
    <row r="21126" spans="1:2">
      <c r="A21126">
        <v>26582</v>
      </c>
      <c r="B21126" t="s">
        <v>31986</v>
      </c>
    </row>
    <row r="21127" spans="1:2">
      <c r="A21127">
        <v>26583</v>
      </c>
      <c r="B21127" t="s">
        <v>31987</v>
      </c>
    </row>
    <row r="21128" spans="1:2">
      <c r="A21128">
        <v>26584</v>
      </c>
      <c r="B21128" t="s">
        <v>31988</v>
      </c>
    </row>
    <row r="21129" spans="1:2">
      <c r="A21129">
        <v>26585</v>
      </c>
      <c r="B21129" t="s">
        <v>31989</v>
      </c>
    </row>
    <row r="21130" spans="1:2">
      <c r="A21130">
        <v>26586</v>
      </c>
      <c r="B21130" t="s">
        <v>31990</v>
      </c>
    </row>
    <row r="21131" spans="1:2">
      <c r="A21131">
        <v>26587</v>
      </c>
      <c r="B21131" t="s">
        <v>31991</v>
      </c>
    </row>
    <row r="21132" spans="1:2">
      <c r="A21132">
        <v>26588</v>
      </c>
      <c r="B21132">
        <v>13341</v>
      </c>
    </row>
    <row r="21133" spans="1:2">
      <c r="A21133">
        <v>26589</v>
      </c>
      <c r="B21133" t="s">
        <v>31992</v>
      </c>
    </row>
    <row r="21134" spans="1:2">
      <c r="A21134">
        <v>26590</v>
      </c>
      <c r="B21134" t="s">
        <v>31993</v>
      </c>
    </row>
    <row r="21135" spans="1:2">
      <c r="A21135">
        <v>26591</v>
      </c>
      <c r="B21135" t="s">
        <v>31994</v>
      </c>
    </row>
    <row r="21136" spans="1:2">
      <c r="A21136">
        <v>26592</v>
      </c>
      <c r="B21136" t="s">
        <v>31995</v>
      </c>
    </row>
    <row r="21137" spans="1:2">
      <c r="A21137">
        <v>26593</v>
      </c>
      <c r="B21137" t="s">
        <v>31996</v>
      </c>
    </row>
    <row r="21138" spans="1:2">
      <c r="A21138">
        <v>26594</v>
      </c>
      <c r="B21138" t="s">
        <v>31997</v>
      </c>
    </row>
    <row r="21139" spans="1:2">
      <c r="A21139">
        <v>26595</v>
      </c>
      <c r="B21139" t="s">
        <v>31998</v>
      </c>
    </row>
    <row r="21140" spans="1:2">
      <c r="A21140">
        <v>26596</v>
      </c>
      <c r="B21140" s="2">
        <v>42839</v>
      </c>
    </row>
    <row r="21141" spans="1:2">
      <c r="A21141">
        <v>26597</v>
      </c>
      <c r="B21141" t="s">
        <v>31999</v>
      </c>
    </row>
    <row r="21142" spans="1:2">
      <c r="A21142">
        <v>26598</v>
      </c>
      <c r="B21142" t="s">
        <v>32000</v>
      </c>
    </row>
    <row r="21143" spans="1:2">
      <c r="A21143">
        <v>26599</v>
      </c>
      <c r="B21143" t="s">
        <v>32001</v>
      </c>
    </row>
    <row r="21144" spans="1:2">
      <c r="A21144">
        <v>26600</v>
      </c>
      <c r="B21144" t="s">
        <v>32002</v>
      </c>
    </row>
    <row r="21145" spans="1:2">
      <c r="A21145">
        <v>26601</v>
      </c>
      <c r="B21145" t="s">
        <v>32003</v>
      </c>
    </row>
    <row r="21146" spans="1:2">
      <c r="A21146">
        <v>26602</v>
      </c>
      <c r="B21146" t="s">
        <v>32004</v>
      </c>
    </row>
    <row r="21147" spans="1:2">
      <c r="A21147">
        <v>26603</v>
      </c>
      <c r="B21147" t="s">
        <v>32005</v>
      </c>
    </row>
    <row r="21148" spans="1:2">
      <c r="A21148">
        <v>26604</v>
      </c>
      <c r="B21148" t="s">
        <v>32006</v>
      </c>
    </row>
    <row r="21149" spans="1:2">
      <c r="A21149">
        <v>26605</v>
      </c>
      <c r="B21149" t="s">
        <v>32007</v>
      </c>
    </row>
    <row r="21150" spans="1:2">
      <c r="A21150">
        <v>26606</v>
      </c>
      <c r="B21150" t="s">
        <v>32008</v>
      </c>
    </row>
    <row r="21151" spans="1:2">
      <c r="A21151">
        <v>26607</v>
      </c>
      <c r="B21151" t="s">
        <v>32009</v>
      </c>
    </row>
    <row r="21152" spans="1:2">
      <c r="A21152">
        <v>26608</v>
      </c>
      <c r="B21152" t="s">
        <v>32010</v>
      </c>
    </row>
    <row r="21153" spans="1:2">
      <c r="A21153">
        <v>26609</v>
      </c>
      <c r="B21153" t="s">
        <v>32011</v>
      </c>
    </row>
    <row r="21154" spans="1:2">
      <c r="A21154">
        <v>26610</v>
      </c>
      <c r="B21154" t="s">
        <v>32012</v>
      </c>
    </row>
    <row r="21155" spans="1:2">
      <c r="A21155">
        <v>26611</v>
      </c>
      <c r="B21155" t="s">
        <v>32013</v>
      </c>
    </row>
    <row r="21156" spans="1:2">
      <c r="A21156">
        <v>26612</v>
      </c>
      <c r="B21156" t="s">
        <v>32014</v>
      </c>
    </row>
    <row r="21157" spans="1:2">
      <c r="A21157">
        <v>26613</v>
      </c>
      <c r="B21157" t="s">
        <v>32015</v>
      </c>
    </row>
    <row r="21158" spans="1:2">
      <c r="A21158">
        <v>26614</v>
      </c>
      <c r="B21158" t="s">
        <v>32016</v>
      </c>
    </row>
    <row r="21159" spans="1:2">
      <c r="A21159">
        <v>26615</v>
      </c>
      <c r="B21159" t="s">
        <v>32017</v>
      </c>
    </row>
    <row r="21160" spans="1:2">
      <c r="A21160">
        <v>26616</v>
      </c>
      <c r="B21160" t="s">
        <v>32018</v>
      </c>
    </row>
    <row r="21161" spans="1:2">
      <c r="A21161">
        <v>26617</v>
      </c>
      <c r="B21161" t="s">
        <v>797</v>
      </c>
    </row>
    <row r="21162" spans="1:2">
      <c r="A21162">
        <v>26618</v>
      </c>
      <c r="B21162" t="s">
        <v>32019</v>
      </c>
    </row>
    <row r="21163" spans="1:2">
      <c r="A21163">
        <v>26619</v>
      </c>
      <c r="B21163" t="s">
        <v>32020</v>
      </c>
    </row>
    <row r="21164" spans="1:2">
      <c r="A21164">
        <v>26620</v>
      </c>
      <c r="B21164" t="s">
        <v>32021</v>
      </c>
    </row>
    <row r="21165" spans="1:2">
      <c r="A21165">
        <v>26621</v>
      </c>
      <c r="B21165" t="s">
        <v>32022</v>
      </c>
    </row>
    <row r="21166" spans="1:2">
      <c r="A21166">
        <v>26622</v>
      </c>
      <c r="B21166" t="s">
        <v>32023</v>
      </c>
    </row>
    <row r="21167" spans="1:2">
      <c r="A21167">
        <v>26623</v>
      </c>
      <c r="B21167" t="s">
        <v>32024</v>
      </c>
    </row>
    <row r="21168" spans="1:2">
      <c r="A21168">
        <v>26624</v>
      </c>
      <c r="B21168" t="s">
        <v>32025</v>
      </c>
    </row>
    <row r="21169" spans="1:2">
      <c r="A21169">
        <v>26625</v>
      </c>
      <c r="B21169" t="s">
        <v>32026</v>
      </c>
    </row>
    <row r="21170" spans="1:2">
      <c r="A21170">
        <v>26626</v>
      </c>
      <c r="B21170" t="s">
        <v>32027</v>
      </c>
    </row>
    <row r="21171" spans="1:2">
      <c r="A21171">
        <v>26627</v>
      </c>
      <c r="B21171" t="s">
        <v>32028</v>
      </c>
    </row>
    <row r="21172" spans="1:2">
      <c r="A21172">
        <v>26628</v>
      </c>
      <c r="B21172" t="s">
        <v>32029</v>
      </c>
    </row>
    <row r="21173" spans="1:2">
      <c r="A21173">
        <v>26629</v>
      </c>
      <c r="B21173" t="s">
        <v>32030</v>
      </c>
    </row>
    <row r="21174" spans="1:2">
      <c r="A21174">
        <v>26630</v>
      </c>
      <c r="B21174" t="s">
        <v>32031</v>
      </c>
    </row>
    <row r="21175" spans="1:2">
      <c r="A21175">
        <v>26631</v>
      </c>
      <c r="B21175" t="s">
        <v>32032</v>
      </c>
    </row>
    <row r="21176" spans="1:2">
      <c r="A21176">
        <v>26632</v>
      </c>
      <c r="B21176" t="s">
        <v>32033</v>
      </c>
    </row>
    <row r="21177" spans="1:2">
      <c r="A21177">
        <v>26633</v>
      </c>
      <c r="B21177" t="s">
        <v>32034</v>
      </c>
    </row>
    <row r="21178" spans="1:2">
      <c r="A21178">
        <v>26634</v>
      </c>
      <c r="B21178" t="s">
        <v>32035</v>
      </c>
    </row>
    <row r="21179" spans="1:2">
      <c r="A21179">
        <v>26635</v>
      </c>
      <c r="B21179" t="s">
        <v>32036</v>
      </c>
    </row>
    <row r="21180" spans="1:2">
      <c r="A21180">
        <v>26636</v>
      </c>
      <c r="B21180" t="s">
        <v>32037</v>
      </c>
    </row>
    <row r="21181" spans="1:2">
      <c r="A21181">
        <v>26637</v>
      </c>
      <c r="B21181" t="s">
        <v>32038</v>
      </c>
    </row>
    <row r="21182" spans="1:2">
      <c r="A21182">
        <v>26638</v>
      </c>
      <c r="B21182" t="s">
        <v>32039</v>
      </c>
    </row>
    <row r="21183" spans="1:2">
      <c r="A21183">
        <v>26639</v>
      </c>
      <c r="B21183" t="s">
        <v>32040</v>
      </c>
    </row>
    <row r="21184" spans="1:2">
      <c r="A21184">
        <v>26640</v>
      </c>
      <c r="B21184" s="2">
        <v>42883</v>
      </c>
    </row>
    <row r="21185" spans="1:2">
      <c r="A21185">
        <v>26641</v>
      </c>
      <c r="B21185" t="s">
        <v>32041</v>
      </c>
    </row>
    <row r="21186" spans="1:2">
      <c r="A21186">
        <v>26642</v>
      </c>
      <c r="B21186" t="s">
        <v>32042</v>
      </c>
    </row>
    <row r="21187" spans="1:2">
      <c r="A21187">
        <v>26643</v>
      </c>
      <c r="B21187" t="s">
        <v>32043</v>
      </c>
    </row>
    <row r="21188" spans="1:2">
      <c r="A21188">
        <v>26644</v>
      </c>
      <c r="B21188" t="s">
        <v>32044</v>
      </c>
    </row>
    <row r="21189" spans="1:2">
      <c r="A21189">
        <v>26645</v>
      </c>
      <c r="B21189" t="s">
        <v>32045</v>
      </c>
    </row>
    <row r="21190" spans="1:2">
      <c r="A21190">
        <v>26646</v>
      </c>
      <c r="B21190" t="s">
        <v>32046</v>
      </c>
    </row>
    <row r="21191" spans="1:2">
      <c r="A21191">
        <v>26647</v>
      </c>
      <c r="B21191" t="s">
        <v>32047</v>
      </c>
    </row>
    <row r="21192" spans="1:2">
      <c r="A21192">
        <v>26648</v>
      </c>
      <c r="B21192" t="s">
        <v>32048</v>
      </c>
    </row>
    <row r="21193" spans="1:2">
      <c r="A21193">
        <v>26649</v>
      </c>
      <c r="B21193" t="s">
        <v>32049</v>
      </c>
    </row>
    <row r="21194" spans="1:2">
      <c r="A21194">
        <v>26650</v>
      </c>
      <c r="B21194" t="s">
        <v>32050</v>
      </c>
    </row>
    <row r="21195" spans="1:2">
      <c r="A21195">
        <v>26651</v>
      </c>
      <c r="B21195" t="s">
        <v>32051</v>
      </c>
    </row>
    <row r="21196" spans="1:2">
      <c r="A21196">
        <v>26652</v>
      </c>
      <c r="B21196" t="s">
        <v>32052</v>
      </c>
    </row>
    <row r="21197" spans="1:2">
      <c r="A21197">
        <v>26653</v>
      </c>
      <c r="B21197" t="s">
        <v>32053</v>
      </c>
    </row>
    <row r="21198" spans="1:2">
      <c r="A21198">
        <v>26654</v>
      </c>
      <c r="B21198" t="s">
        <v>32054</v>
      </c>
    </row>
    <row r="21199" spans="1:2">
      <c r="A21199">
        <v>26655</v>
      </c>
      <c r="B21199" t="s">
        <v>32055</v>
      </c>
    </row>
    <row r="21200" spans="1:2">
      <c r="A21200">
        <v>26656</v>
      </c>
      <c r="B21200" t="s">
        <v>32056</v>
      </c>
    </row>
    <row r="21201" spans="1:2">
      <c r="A21201">
        <v>26657</v>
      </c>
      <c r="B21201" t="s">
        <v>32057</v>
      </c>
    </row>
    <row r="21202" spans="1:2">
      <c r="A21202">
        <v>26658</v>
      </c>
      <c r="B21202" t="s">
        <v>32058</v>
      </c>
    </row>
    <row r="21203" spans="1:2">
      <c r="A21203">
        <v>26659</v>
      </c>
      <c r="B21203" t="s">
        <v>930</v>
      </c>
    </row>
    <row r="21204" spans="1:2">
      <c r="A21204">
        <v>26660</v>
      </c>
      <c r="B21204" t="s">
        <v>32059</v>
      </c>
    </row>
    <row r="21205" spans="1:2">
      <c r="A21205">
        <v>26661</v>
      </c>
      <c r="B21205" t="s">
        <v>32060</v>
      </c>
    </row>
    <row r="21206" spans="1:2">
      <c r="A21206">
        <v>26662</v>
      </c>
      <c r="B21206" t="s">
        <v>32061</v>
      </c>
    </row>
    <row r="21207" spans="1:2">
      <c r="A21207">
        <v>26663</v>
      </c>
      <c r="B21207" t="s">
        <v>32062</v>
      </c>
    </row>
    <row r="21208" spans="1:2">
      <c r="A21208">
        <v>26664</v>
      </c>
      <c r="B21208" t="s">
        <v>32063</v>
      </c>
    </row>
    <row r="21209" spans="1:2">
      <c r="A21209">
        <v>26665</v>
      </c>
      <c r="B21209" t="s">
        <v>32064</v>
      </c>
    </row>
    <row r="21210" spans="1:2">
      <c r="A21210">
        <v>26666</v>
      </c>
      <c r="B21210" t="s">
        <v>32065</v>
      </c>
    </row>
    <row r="21211" spans="1:2">
      <c r="A21211">
        <v>26667</v>
      </c>
      <c r="B21211" t="s">
        <v>32066</v>
      </c>
    </row>
    <row r="21212" spans="1:2">
      <c r="A21212">
        <v>26668</v>
      </c>
      <c r="B21212" t="s">
        <v>32067</v>
      </c>
    </row>
    <row r="21213" spans="1:2">
      <c r="A21213">
        <v>26669</v>
      </c>
      <c r="B21213" t="s">
        <v>32068</v>
      </c>
    </row>
    <row r="21214" spans="1:2">
      <c r="A21214">
        <v>26670</v>
      </c>
      <c r="B21214" t="s">
        <v>32069</v>
      </c>
    </row>
    <row r="21215" spans="1:2">
      <c r="A21215">
        <v>26671</v>
      </c>
      <c r="B21215" t="s">
        <v>32070</v>
      </c>
    </row>
    <row r="21216" spans="1:2">
      <c r="A21216">
        <v>26672</v>
      </c>
      <c r="B21216" t="s">
        <v>2132</v>
      </c>
    </row>
    <row r="21217" spans="1:2">
      <c r="A21217">
        <v>26673</v>
      </c>
      <c r="B21217" t="s">
        <v>32071</v>
      </c>
    </row>
    <row r="21218" spans="1:2">
      <c r="A21218">
        <v>26674</v>
      </c>
      <c r="B21218" t="s">
        <v>32072</v>
      </c>
    </row>
    <row r="21219" spans="1:2">
      <c r="A21219">
        <v>26675</v>
      </c>
      <c r="B21219" t="s">
        <v>32073</v>
      </c>
    </row>
    <row r="21220" spans="1:2">
      <c r="A21220">
        <v>26676</v>
      </c>
      <c r="B21220" t="s">
        <v>32074</v>
      </c>
    </row>
    <row r="21221" spans="1:2">
      <c r="A21221">
        <v>26677</v>
      </c>
      <c r="B21221" t="s">
        <v>32075</v>
      </c>
    </row>
    <row r="21222" spans="1:2">
      <c r="A21222">
        <v>26678</v>
      </c>
      <c r="B21222" t="s">
        <v>32076</v>
      </c>
    </row>
    <row r="21223" spans="1:2">
      <c r="A21223">
        <v>26679</v>
      </c>
      <c r="B21223" t="s">
        <v>32077</v>
      </c>
    </row>
    <row r="21224" spans="1:2">
      <c r="A21224">
        <v>26680</v>
      </c>
      <c r="B21224" t="s">
        <v>32078</v>
      </c>
    </row>
    <row r="21225" spans="1:2">
      <c r="A21225">
        <v>26681</v>
      </c>
      <c r="B21225" t="s">
        <v>32079</v>
      </c>
    </row>
    <row r="21226" spans="1:2">
      <c r="A21226">
        <v>26682</v>
      </c>
      <c r="B21226" t="s">
        <v>32080</v>
      </c>
    </row>
    <row r="21227" spans="1:2">
      <c r="A21227">
        <v>26683</v>
      </c>
      <c r="B21227">
        <v>646</v>
      </c>
    </row>
    <row r="21228" spans="1:2">
      <c r="A21228">
        <v>26684</v>
      </c>
      <c r="B21228" t="s">
        <v>32081</v>
      </c>
    </row>
    <row r="21229" spans="1:2">
      <c r="A21229">
        <v>26685</v>
      </c>
      <c r="B21229" t="s">
        <v>32082</v>
      </c>
    </row>
    <row r="21230" spans="1:2">
      <c r="A21230">
        <v>26686</v>
      </c>
      <c r="B21230" t="s">
        <v>32083</v>
      </c>
    </row>
    <row r="21231" spans="1:2">
      <c r="A21231">
        <v>26687</v>
      </c>
      <c r="B21231" t="s">
        <v>32084</v>
      </c>
    </row>
    <row r="21232" spans="1:2">
      <c r="A21232">
        <v>26688</v>
      </c>
      <c r="B21232" t="s">
        <v>32085</v>
      </c>
    </row>
    <row r="21233" spans="1:2">
      <c r="A21233">
        <v>26689</v>
      </c>
      <c r="B21233" t="s">
        <v>32086</v>
      </c>
    </row>
    <row r="21234" spans="1:2">
      <c r="A21234">
        <v>26690</v>
      </c>
      <c r="B21234" t="s">
        <v>32087</v>
      </c>
    </row>
    <row r="21235" spans="1:2">
      <c r="A21235">
        <v>26691</v>
      </c>
      <c r="B21235" t="s">
        <v>32088</v>
      </c>
    </row>
    <row r="21236" spans="1:2">
      <c r="A21236">
        <v>26692</v>
      </c>
      <c r="B21236" t="s">
        <v>32089</v>
      </c>
    </row>
    <row r="21237" spans="1:2">
      <c r="A21237">
        <v>26693</v>
      </c>
      <c r="B21237" t="s">
        <v>32090</v>
      </c>
    </row>
    <row r="21238" spans="1:2">
      <c r="A21238">
        <v>26694</v>
      </c>
      <c r="B21238" t="s">
        <v>32091</v>
      </c>
    </row>
    <row r="21239" spans="1:2">
      <c r="A21239">
        <v>26695</v>
      </c>
      <c r="B21239" t="s">
        <v>32092</v>
      </c>
    </row>
    <row r="21240" spans="1:2">
      <c r="A21240">
        <v>26696</v>
      </c>
      <c r="B21240" t="s">
        <v>32093</v>
      </c>
    </row>
    <row r="21241" spans="1:2">
      <c r="A21241">
        <v>26697</v>
      </c>
      <c r="B21241" t="s">
        <v>32094</v>
      </c>
    </row>
    <row r="21242" spans="1:2">
      <c r="A21242">
        <v>26698</v>
      </c>
      <c r="B21242" t="s">
        <v>32095</v>
      </c>
    </row>
    <row r="21243" spans="1:2">
      <c r="A21243">
        <v>26699</v>
      </c>
      <c r="B21243" t="s">
        <v>32096</v>
      </c>
    </row>
    <row r="21244" spans="1:2">
      <c r="A21244">
        <v>26700</v>
      </c>
      <c r="B21244" t="s">
        <v>32097</v>
      </c>
    </row>
    <row r="21245" spans="1:2">
      <c r="A21245">
        <v>26701</v>
      </c>
      <c r="B21245" t="s">
        <v>32098</v>
      </c>
    </row>
    <row r="21246" spans="1:2">
      <c r="A21246">
        <v>26702</v>
      </c>
      <c r="B21246" t="s">
        <v>32099</v>
      </c>
    </row>
    <row r="21247" spans="1:2">
      <c r="A21247">
        <v>26703</v>
      </c>
      <c r="B21247" t="s">
        <v>32100</v>
      </c>
    </row>
    <row r="21248" spans="1:2">
      <c r="A21248">
        <v>26704</v>
      </c>
      <c r="B21248" t="s">
        <v>32101</v>
      </c>
    </row>
    <row r="21249" spans="1:2">
      <c r="A21249">
        <v>26705</v>
      </c>
      <c r="B21249" t="s">
        <v>32102</v>
      </c>
    </row>
    <row r="21250" spans="1:2">
      <c r="A21250">
        <v>26706</v>
      </c>
      <c r="B21250">
        <v>1426</v>
      </c>
    </row>
    <row r="21251" spans="1:2">
      <c r="A21251">
        <v>26707</v>
      </c>
      <c r="B21251" t="s">
        <v>32103</v>
      </c>
    </row>
    <row r="21252" spans="1:2">
      <c r="A21252">
        <v>26708</v>
      </c>
      <c r="B21252" t="s">
        <v>32104</v>
      </c>
    </row>
    <row r="21253" spans="1:2">
      <c r="A21253">
        <v>26709</v>
      </c>
      <c r="B21253" t="s">
        <v>32105</v>
      </c>
    </row>
    <row r="21254" spans="1:2">
      <c r="A21254">
        <v>26710</v>
      </c>
      <c r="B21254" t="s">
        <v>32106</v>
      </c>
    </row>
    <row r="21255" spans="1:2">
      <c r="A21255">
        <v>26711</v>
      </c>
      <c r="B21255" t="s">
        <v>32107</v>
      </c>
    </row>
    <row r="21256" spans="1:2">
      <c r="A21256">
        <v>26712</v>
      </c>
      <c r="B21256" t="s">
        <v>32108</v>
      </c>
    </row>
    <row r="21257" spans="1:2">
      <c r="A21257">
        <v>26713</v>
      </c>
      <c r="B21257" t="s">
        <v>32109</v>
      </c>
    </row>
    <row r="21258" spans="1:2">
      <c r="A21258">
        <v>26714</v>
      </c>
      <c r="B21258" t="s">
        <v>32110</v>
      </c>
    </row>
    <row r="21259" spans="1:2">
      <c r="A21259">
        <v>26715</v>
      </c>
      <c r="B21259" t="s">
        <v>32111</v>
      </c>
    </row>
    <row r="21260" spans="1:2">
      <c r="A21260">
        <v>26716</v>
      </c>
      <c r="B21260" t="s">
        <v>2058</v>
      </c>
    </row>
    <row r="21261" spans="1:2">
      <c r="A21261">
        <v>26717</v>
      </c>
      <c r="B21261" t="s">
        <v>32112</v>
      </c>
    </row>
    <row r="21262" spans="1:2">
      <c r="A21262">
        <v>26718</v>
      </c>
      <c r="B21262" t="s">
        <v>32113</v>
      </c>
    </row>
    <row r="21263" spans="1:2">
      <c r="A21263">
        <v>26719</v>
      </c>
      <c r="B21263" t="s">
        <v>32114</v>
      </c>
    </row>
    <row r="21264" spans="1:2">
      <c r="A21264">
        <v>26720</v>
      </c>
      <c r="B21264" t="s">
        <v>32115</v>
      </c>
    </row>
    <row r="21265" spans="1:2">
      <c r="A21265">
        <v>26721</v>
      </c>
      <c r="B21265" t="s">
        <v>32116</v>
      </c>
    </row>
    <row r="21266" spans="1:2">
      <c r="A21266">
        <v>26722</v>
      </c>
      <c r="B21266" t="s">
        <v>32117</v>
      </c>
    </row>
    <row r="21267" spans="1:2">
      <c r="A21267">
        <v>26723</v>
      </c>
      <c r="B21267">
        <v>4569</v>
      </c>
    </row>
    <row r="21268" spans="1:2">
      <c r="A21268">
        <v>26724</v>
      </c>
      <c r="B21268" t="s">
        <v>32118</v>
      </c>
    </row>
    <row r="21269" spans="1:2">
      <c r="A21269">
        <v>26725</v>
      </c>
      <c r="B21269" t="s">
        <v>32119</v>
      </c>
    </row>
    <row r="21270" spans="1:2">
      <c r="A21270">
        <v>26726</v>
      </c>
      <c r="B21270" t="s">
        <v>848</v>
      </c>
    </row>
    <row r="21271" spans="1:2">
      <c r="A21271">
        <v>26727</v>
      </c>
      <c r="B21271" t="s">
        <v>32120</v>
      </c>
    </row>
    <row r="21272" spans="1:2">
      <c r="A21272">
        <v>26728</v>
      </c>
      <c r="B21272" t="s">
        <v>32121</v>
      </c>
    </row>
    <row r="21273" spans="1:2">
      <c r="A21273">
        <v>26729</v>
      </c>
      <c r="B21273" t="s">
        <v>32122</v>
      </c>
    </row>
    <row r="21274" spans="1:2">
      <c r="A21274">
        <v>26730</v>
      </c>
      <c r="B21274" t="s">
        <v>32123</v>
      </c>
    </row>
    <row r="21275" spans="1:2">
      <c r="A21275">
        <v>26731</v>
      </c>
      <c r="B21275" t="s">
        <v>32124</v>
      </c>
    </row>
    <row r="21276" spans="1:2">
      <c r="A21276">
        <v>26732</v>
      </c>
      <c r="B21276" t="s">
        <v>757</v>
      </c>
    </row>
    <row r="21277" spans="1:2">
      <c r="A21277">
        <v>26733</v>
      </c>
      <c r="B21277" t="s">
        <v>32125</v>
      </c>
    </row>
    <row r="21278" spans="1:2">
      <c r="A21278">
        <v>26734</v>
      </c>
      <c r="B21278" t="s">
        <v>32126</v>
      </c>
    </row>
    <row r="21279" spans="1:2">
      <c r="A21279">
        <v>26735</v>
      </c>
      <c r="B21279" t="s">
        <v>32127</v>
      </c>
    </row>
    <row r="21280" spans="1:2">
      <c r="A21280">
        <v>26736</v>
      </c>
      <c r="B21280" t="s">
        <v>32128</v>
      </c>
    </row>
    <row r="21281" spans="1:2">
      <c r="A21281">
        <v>26737</v>
      </c>
      <c r="B21281" t="s">
        <v>32129</v>
      </c>
    </row>
    <row r="21282" spans="1:2">
      <c r="A21282">
        <v>26738</v>
      </c>
      <c r="B21282">
        <v>1307</v>
      </c>
    </row>
    <row r="21283" spans="1:2">
      <c r="A21283">
        <v>26739</v>
      </c>
      <c r="B21283" t="s">
        <v>32130</v>
      </c>
    </row>
    <row r="21284" spans="1:2">
      <c r="A21284">
        <v>26740</v>
      </c>
      <c r="B21284" t="s">
        <v>32131</v>
      </c>
    </row>
    <row r="21285" spans="1:2">
      <c r="A21285">
        <v>26741</v>
      </c>
      <c r="B21285" t="s">
        <v>32132</v>
      </c>
    </row>
    <row r="21286" spans="1:2">
      <c r="A21286">
        <v>26742</v>
      </c>
      <c r="B21286" t="s">
        <v>32133</v>
      </c>
    </row>
    <row r="21287" spans="1:2">
      <c r="A21287">
        <v>26743</v>
      </c>
      <c r="B21287" t="s">
        <v>32134</v>
      </c>
    </row>
    <row r="21288" spans="1:2">
      <c r="A21288">
        <v>26744</v>
      </c>
      <c r="B21288" t="s">
        <v>32135</v>
      </c>
    </row>
    <row r="21289" spans="1:2">
      <c r="A21289">
        <v>26745</v>
      </c>
      <c r="B21289" t="s">
        <v>32136</v>
      </c>
    </row>
    <row r="21290" spans="1:2">
      <c r="A21290">
        <v>26746</v>
      </c>
      <c r="B21290" t="s">
        <v>32137</v>
      </c>
    </row>
    <row r="21291" spans="1:2">
      <c r="A21291">
        <v>26747</v>
      </c>
      <c r="B21291" t="s">
        <v>32138</v>
      </c>
    </row>
    <row r="21292" spans="1:2">
      <c r="A21292">
        <v>26748</v>
      </c>
      <c r="B21292" t="s">
        <v>32139</v>
      </c>
    </row>
    <row r="21293" spans="1:2">
      <c r="A21293">
        <v>26749</v>
      </c>
      <c r="B21293" t="s">
        <v>32140</v>
      </c>
    </row>
    <row r="21294" spans="1:2">
      <c r="A21294">
        <v>26750</v>
      </c>
      <c r="B21294" t="s">
        <v>32141</v>
      </c>
    </row>
    <row r="21295" spans="1:2">
      <c r="A21295">
        <v>26751</v>
      </c>
      <c r="B21295" t="s">
        <v>32142</v>
      </c>
    </row>
    <row r="21296" spans="1:2">
      <c r="A21296">
        <v>26752</v>
      </c>
      <c r="B21296" t="s">
        <v>32143</v>
      </c>
    </row>
    <row r="21297" spans="1:2">
      <c r="A21297">
        <v>26753</v>
      </c>
      <c r="B21297" t="s">
        <v>32144</v>
      </c>
    </row>
    <row r="21298" spans="1:2">
      <c r="A21298">
        <v>26754</v>
      </c>
      <c r="B21298" t="s">
        <v>32145</v>
      </c>
    </row>
    <row r="21299" spans="1:2">
      <c r="A21299">
        <v>26755</v>
      </c>
      <c r="B21299">
        <v>1150</v>
      </c>
    </row>
    <row r="21300" spans="1:2">
      <c r="A21300">
        <v>26756</v>
      </c>
      <c r="B21300" t="s">
        <v>32146</v>
      </c>
    </row>
    <row r="21301" spans="1:2">
      <c r="A21301">
        <v>26757</v>
      </c>
      <c r="B21301" t="s">
        <v>32147</v>
      </c>
    </row>
    <row r="21302" spans="1:2">
      <c r="A21302">
        <v>26758</v>
      </c>
      <c r="B21302" t="s">
        <v>32148</v>
      </c>
    </row>
    <row r="21303" spans="1:2">
      <c r="A21303">
        <v>26759</v>
      </c>
      <c r="B21303" t="s">
        <v>32149</v>
      </c>
    </row>
    <row r="21304" spans="1:2">
      <c r="A21304">
        <v>26760</v>
      </c>
      <c r="B21304" t="s">
        <v>32150</v>
      </c>
    </row>
    <row r="21305" spans="1:2">
      <c r="A21305">
        <v>26761</v>
      </c>
      <c r="B21305" t="s">
        <v>32151</v>
      </c>
    </row>
    <row r="21306" spans="1:2">
      <c r="A21306">
        <v>26762</v>
      </c>
      <c r="B21306" t="s">
        <v>32152</v>
      </c>
    </row>
    <row r="21307" spans="1:2">
      <c r="A21307">
        <v>26763</v>
      </c>
      <c r="B21307" t="s">
        <v>32153</v>
      </c>
    </row>
    <row r="21308" spans="1:2">
      <c r="A21308">
        <v>26764</v>
      </c>
      <c r="B21308" t="s">
        <v>32154</v>
      </c>
    </row>
    <row r="21309" spans="1:2">
      <c r="A21309">
        <v>26765</v>
      </c>
      <c r="B21309" t="s">
        <v>32155</v>
      </c>
    </row>
    <row r="21310" spans="1:2">
      <c r="A21310">
        <v>26766</v>
      </c>
      <c r="B21310" t="s">
        <v>32156</v>
      </c>
    </row>
    <row r="21311" spans="1:2">
      <c r="A21311">
        <v>26767</v>
      </c>
      <c r="B21311" t="s">
        <v>32157</v>
      </c>
    </row>
    <row r="21312" spans="1:2">
      <c r="A21312">
        <v>26768</v>
      </c>
      <c r="B21312" t="s">
        <v>32158</v>
      </c>
    </row>
    <row r="21313" spans="1:2">
      <c r="A21313">
        <v>26769</v>
      </c>
      <c r="B21313" t="s">
        <v>32159</v>
      </c>
    </row>
    <row r="21314" spans="1:2">
      <c r="A21314">
        <v>26770</v>
      </c>
      <c r="B21314" t="s">
        <v>32160</v>
      </c>
    </row>
    <row r="21315" spans="1:2">
      <c r="A21315">
        <v>26771</v>
      </c>
      <c r="B21315" t="s">
        <v>32161</v>
      </c>
    </row>
    <row r="21316" spans="1:2">
      <c r="A21316">
        <v>26772</v>
      </c>
      <c r="B21316" t="s">
        <v>32162</v>
      </c>
    </row>
    <row r="21317" spans="1:2">
      <c r="A21317">
        <v>26773</v>
      </c>
      <c r="B21317" t="s">
        <v>32163</v>
      </c>
    </row>
    <row r="21318" spans="1:2">
      <c r="A21318">
        <v>26774</v>
      </c>
      <c r="B21318" t="s">
        <v>32164</v>
      </c>
    </row>
    <row r="21319" spans="1:2">
      <c r="A21319">
        <v>26775</v>
      </c>
      <c r="B21319" t="s">
        <v>32165</v>
      </c>
    </row>
    <row r="21320" spans="1:2">
      <c r="A21320">
        <v>26776</v>
      </c>
      <c r="B21320" t="s">
        <v>32166</v>
      </c>
    </row>
    <row r="21321" spans="1:2">
      <c r="A21321">
        <v>26777</v>
      </c>
      <c r="B21321" t="s">
        <v>32167</v>
      </c>
    </row>
    <row r="21322" spans="1:2">
      <c r="A21322">
        <v>26778</v>
      </c>
      <c r="B21322" t="s">
        <v>32168</v>
      </c>
    </row>
    <row r="21323" spans="1:2">
      <c r="A21323">
        <v>26779</v>
      </c>
      <c r="B21323" t="s">
        <v>32169</v>
      </c>
    </row>
    <row r="21324" spans="1:2">
      <c r="A21324">
        <v>26780</v>
      </c>
      <c r="B21324" t="s">
        <v>32170</v>
      </c>
    </row>
    <row r="21325" spans="1:2">
      <c r="A21325">
        <v>26781</v>
      </c>
      <c r="B21325" t="s">
        <v>32171</v>
      </c>
    </row>
    <row r="21326" spans="1:2">
      <c r="A21326">
        <v>26782</v>
      </c>
      <c r="B21326" t="s">
        <v>32172</v>
      </c>
    </row>
    <row r="21327" spans="1:2">
      <c r="A21327">
        <v>26783</v>
      </c>
      <c r="B21327" t="s">
        <v>32173</v>
      </c>
    </row>
    <row r="21328" spans="1:2">
      <c r="A21328">
        <v>26784</v>
      </c>
      <c r="B21328" t="s">
        <v>32174</v>
      </c>
    </row>
    <row r="21329" spans="1:2">
      <c r="A21329">
        <v>26785</v>
      </c>
      <c r="B21329" t="s">
        <v>32175</v>
      </c>
    </row>
    <row r="21330" spans="1:2">
      <c r="A21330">
        <v>26786</v>
      </c>
      <c r="B21330" t="s">
        <v>32176</v>
      </c>
    </row>
    <row r="21331" spans="1:2">
      <c r="A21331">
        <v>26787</v>
      </c>
      <c r="B21331" t="s">
        <v>32177</v>
      </c>
    </row>
    <row r="21332" spans="1:2">
      <c r="A21332">
        <v>26788</v>
      </c>
      <c r="B21332" t="s">
        <v>32178</v>
      </c>
    </row>
    <row r="21333" spans="1:2">
      <c r="A21333">
        <v>26789</v>
      </c>
      <c r="B21333" t="s">
        <v>32179</v>
      </c>
    </row>
    <row r="21334" spans="1:2">
      <c r="A21334">
        <v>26790</v>
      </c>
      <c r="B21334" t="s">
        <v>32180</v>
      </c>
    </row>
    <row r="21335" spans="1:2">
      <c r="A21335">
        <v>26791</v>
      </c>
      <c r="B21335" t="s">
        <v>32181</v>
      </c>
    </row>
    <row r="21336" spans="1:2">
      <c r="A21336">
        <v>26792</v>
      </c>
      <c r="B21336" t="s">
        <v>32182</v>
      </c>
    </row>
    <row r="21337" spans="1:2">
      <c r="A21337">
        <v>26793</v>
      </c>
      <c r="B21337" t="s">
        <v>32183</v>
      </c>
    </row>
    <row r="21338" spans="1:2">
      <c r="A21338">
        <v>26794</v>
      </c>
      <c r="B21338" t="s">
        <v>32184</v>
      </c>
    </row>
    <row r="21339" spans="1:2">
      <c r="A21339">
        <v>26795</v>
      </c>
      <c r="B21339" t="s">
        <v>32185</v>
      </c>
    </row>
    <row r="21340" spans="1:2">
      <c r="A21340">
        <v>26796</v>
      </c>
      <c r="B21340" t="s">
        <v>32186</v>
      </c>
    </row>
    <row r="21341" spans="1:2">
      <c r="A21341">
        <v>26797</v>
      </c>
      <c r="B21341" t="s">
        <v>32187</v>
      </c>
    </row>
    <row r="21342" spans="1:2">
      <c r="A21342">
        <v>26798</v>
      </c>
      <c r="B21342" t="s">
        <v>32188</v>
      </c>
    </row>
    <row r="21343" spans="1:2">
      <c r="A21343">
        <v>26799</v>
      </c>
      <c r="B21343" t="s">
        <v>32189</v>
      </c>
    </row>
    <row r="21344" spans="1:2">
      <c r="A21344">
        <v>26800</v>
      </c>
      <c r="B21344" t="s">
        <v>32190</v>
      </c>
    </row>
    <row r="21345" spans="1:2">
      <c r="A21345">
        <v>26801</v>
      </c>
      <c r="B21345" t="s">
        <v>32191</v>
      </c>
    </row>
    <row r="21346" spans="1:2">
      <c r="A21346">
        <v>26802</v>
      </c>
      <c r="B21346" t="s">
        <v>32192</v>
      </c>
    </row>
    <row r="21347" spans="1:2">
      <c r="A21347">
        <v>26803</v>
      </c>
      <c r="B21347" t="s">
        <v>32193</v>
      </c>
    </row>
    <row r="21348" spans="1:2">
      <c r="A21348">
        <v>26804</v>
      </c>
      <c r="B21348" t="s">
        <v>32194</v>
      </c>
    </row>
    <row r="21349" spans="1:2">
      <c r="A21349">
        <v>26805</v>
      </c>
      <c r="B21349" t="s">
        <v>32195</v>
      </c>
    </row>
    <row r="21350" spans="1:2">
      <c r="A21350">
        <v>26806</v>
      </c>
      <c r="B21350" t="s">
        <v>32196</v>
      </c>
    </row>
    <row r="21351" spans="1:2">
      <c r="A21351">
        <v>26807</v>
      </c>
      <c r="B21351">
        <v>1512</v>
      </c>
    </row>
    <row r="21352" spans="1:2">
      <c r="A21352">
        <v>26808</v>
      </c>
      <c r="B21352" t="s">
        <v>32197</v>
      </c>
    </row>
    <row r="21353" spans="1:2">
      <c r="A21353">
        <v>26809</v>
      </c>
      <c r="B21353" t="s">
        <v>32198</v>
      </c>
    </row>
    <row r="21354" spans="1:2">
      <c r="A21354">
        <v>26810</v>
      </c>
      <c r="B21354" t="s">
        <v>32199</v>
      </c>
    </row>
    <row r="21355" spans="1:2">
      <c r="A21355">
        <v>26811</v>
      </c>
      <c r="B21355" t="s">
        <v>32200</v>
      </c>
    </row>
    <row r="21356" spans="1:2">
      <c r="A21356">
        <v>26812</v>
      </c>
      <c r="B21356" t="s">
        <v>2182</v>
      </c>
    </row>
    <row r="21357" spans="1:2">
      <c r="A21357">
        <v>26813</v>
      </c>
      <c r="B21357" t="s">
        <v>32201</v>
      </c>
    </row>
    <row r="21358" spans="1:2">
      <c r="A21358">
        <v>26814</v>
      </c>
      <c r="B21358" t="s">
        <v>32202</v>
      </c>
    </row>
    <row r="21359" spans="1:2">
      <c r="A21359">
        <v>26815</v>
      </c>
      <c r="B21359" t="s">
        <v>32203</v>
      </c>
    </row>
    <row r="21360" spans="1:2">
      <c r="A21360">
        <v>26816</v>
      </c>
      <c r="B21360" t="s">
        <v>32204</v>
      </c>
    </row>
    <row r="21361" spans="1:2">
      <c r="A21361">
        <v>26817</v>
      </c>
      <c r="B21361" t="s">
        <v>32205</v>
      </c>
    </row>
    <row r="21362" spans="1:2">
      <c r="A21362">
        <v>26818</v>
      </c>
      <c r="B21362" t="s">
        <v>32206</v>
      </c>
    </row>
    <row r="21363" spans="1:2">
      <c r="A21363">
        <v>26819</v>
      </c>
      <c r="B21363" t="s">
        <v>32207</v>
      </c>
    </row>
    <row r="21364" spans="1:2">
      <c r="A21364">
        <v>26820</v>
      </c>
      <c r="B21364">
        <v>5122017</v>
      </c>
    </row>
    <row r="21365" spans="1:2">
      <c r="A21365">
        <v>26821</v>
      </c>
      <c r="B21365" t="s">
        <v>32208</v>
      </c>
    </row>
    <row r="21366" spans="1:2">
      <c r="A21366">
        <v>26822</v>
      </c>
      <c r="B21366" t="s">
        <v>32209</v>
      </c>
    </row>
    <row r="21367" spans="1:2">
      <c r="A21367">
        <v>26823</v>
      </c>
      <c r="B21367" t="s">
        <v>32210</v>
      </c>
    </row>
    <row r="21368" spans="1:2">
      <c r="A21368">
        <v>26824</v>
      </c>
      <c r="B21368" t="s">
        <v>32211</v>
      </c>
    </row>
    <row r="21369" spans="1:2">
      <c r="A21369">
        <v>26825</v>
      </c>
      <c r="B21369" t="s">
        <v>32212</v>
      </c>
    </row>
    <row r="21370" spans="1:2">
      <c r="A21370">
        <v>26826</v>
      </c>
      <c r="B21370" t="s">
        <v>32213</v>
      </c>
    </row>
    <row r="21371" spans="1:2">
      <c r="A21371">
        <v>26827</v>
      </c>
      <c r="B21371" t="s">
        <v>32214</v>
      </c>
    </row>
    <row r="21372" spans="1:2">
      <c r="A21372">
        <v>26828</v>
      </c>
      <c r="B21372" t="s">
        <v>32215</v>
      </c>
    </row>
    <row r="21373" spans="1:2">
      <c r="A21373">
        <v>26829</v>
      </c>
      <c r="B21373" t="s">
        <v>32216</v>
      </c>
    </row>
    <row r="21374" spans="1:2">
      <c r="A21374">
        <v>26830</v>
      </c>
      <c r="B21374">
        <v>111</v>
      </c>
    </row>
    <row r="21375" spans="1:2">
      <c r="A21375">
        <v>26831</v>
      </c>
      <c r="B21375" t="s">
        <v>32217</v>
      </c>
    </row>
    <row r="21376" spans="1:2">
      <c r="A21376">
        <v>26832</v>
      </c>
      <c r="B21376" t="s">
        <v>32218</v>
      </c>
    </row>
    <row r="21377" spans="1:2">
      <c r="A21377">
        <v>26833</v>
      </c>
      <c r="B21377" t="s">
        <v>32219</v>
      </c>
    </row>
    <row r="21378" spans="1:2">
      <c r="A21378">
        <v>26834</v>
      </c>
      <c r="B21378" t="s">
        <v>32220</v>
      </c>
    </row>
    <row r="21379" spans="1:2">
      <c r="A21379">
        <v>26835</v>
      </c>
      <c r="B21379" t="s">
        <v>32221</v>
      </c>
    </row>
    <row r="21380" spans="1:2">
      <c r="A21380">
        <v>26836</v>
      </c>
      <c r="B21380" t="s">
        <v>32222</v>
      </c>
    </row>
    <row r="21381" spans="1:2">
      <c r="A21381">
        <v>26837</v>
      </c>
      <c r="B21381" t="s">
        <v>32223</v>
      </c>
    </row>
    <row r="21382" spans="1:2">
      <c r="A21382">
        <v>26838</v>
      </c>
      <c r="B21382" t="s">
        <v>32224</v>
      </c>
    </row>
    <row r="21383" spans="1:2">
      <c r="A21383">
        <v>26839</v>
      </c>
      <c r="B21383" t="s">
        <v>32225</v>
      </c>
    </row>
    <row r="21384" spans="1:2">
      <c r="A21384">
        <v>26840</v>
      </c>
      <c r="B21384" t="s">
        <v>32226</v>
      </c>
    </row>
    <row r="21385" spans="1:2">
      <c r="A21385">
        <v>26841</v>
      </c>
      <c r="B21385" t="s">
        <v>32227</v>
      </c>
    </row>
    <row r="21386" spans="1:2">
      <c r="A21386">
        <v>26842</v>
      </c>
      <c r="B21386" t="s">
        <v>32228</v>
      </c>
    </row>
    <row r="21387" spans="1:2">
      <c r="A21387">
        <v>26843</v>
      </c>
      <c r="B21387" t="s">
        <v>32229</v>
      </c>
    </row>
    <row r="21388" spans="1:2">
      <c r="A21388">
        <v>26844</v>
      </c>
      <c r="B21388" t="s">
        <v>32230</v>
      </c>
    </row>
    <row r="21389" spans="1:2">
      <c r="A21389">
        <v>26845</v>
      </c>
      <c r="B21389" t="s">
        <v>32231</v>
      </c>
    </row>
    <row r="21390" spans="1:2">
      <c r="A21390">
        <v>26846</v>
      </c>
      <c r="B21390" t="s">
        <v>32232</v>
      </c>
    </row>
    <row r="21391" spans="1:2">
      <c r="A21391">
        <v>26847</v>
      </c>
      <c r="B21391" t="s">
        <v>32233</v>
      </c>
    </row>
    <row r="21392" spans="1:2">
      <c r="A21392">
        <v>26848</v>
      </c>
      <c r="B21392" t="s">
        <v>32234</v>
      </c>
    </row>
    <row r="21393" spans="1:2">
      <c r="A21393">
        <v>26849</v>
      </c>
      <c r="B21393" t="s">
        <v>32235</v>
      </c>
    </row>
    <row r="21394" spans="1:2">
      <c r="A21394">
        <v>26850</v>
      </c>
      <c r="B21394" t="s">
        <v>32236</v>
      </c>
    </row>
    <row r="21395" spans="1:2">
      <c r="A21395">
        <v>26851</v>
      </c>
      <c r="B21395" t="s">
        <v>32237</v>
      </c>
    </row>
    <row r="21396" spans="1:2">
      <c r="A21396">
        <v>26852</v>
      </c>
      <c r="B21396" t="s">
        <v>32238</v>
      </c>
    </row>
    <row r="21397" spans="1:2">
      <c r="A21397">
        <v>26853</v>
      </c>
      <c r="B21397" t="s">
        <v>32239</v>
      </c>
    </row>
    <row r="21398" spans="1:2">
      <c r="A21398">
        <v>26854</v>
      </c>
      <c r="B21398" t="s">
        <v>32240</v>
      </c>
    </row>
    <row r="21399" spans="1:2">
      <c r="A21399">
        <v>26855</v>
      </c>
      <c r="B21399" t="s">
        <v>32241</v>
      </c>
    </row>
    <row r="21400" spans="1:2">
      <c r="A21400">
        <v>26856</v>
      </c>
      <c r="B21400" t="s">
        <v>32242</v>
      </c>
    </row>
    <row r="21401" spans="1:2">
      <c r="A21401">
        <v>26857</v>
      </c>
      <c r="B21401" t="s">
        <v>32243</v>
      </c>
    </row>
    <row r="21402" spans="1:2">
      <c r="A21402">
        <v>26858</v>
      </c>
      <c r="B21402" t="s">
        <v>32244</v>
      </c>
    </row>
    <row r="21403" spans="1:2">
      <c r="A21403">
        <v>26859</v>
      </c>
      <c r="B21403" t="s">
        <v>32245</v>
      </c>
    </row>
    <row r="21404" spans="1:2">
      <c r="A21404">
        <v>26860</v>
      </c>
      <c r="B21404" t="s">
        <v>32246</v>
      </c>
    </row>
    <row r="21405" spans="1:2">
      <c r="A21405">
        <v>26861</v>
      </c>
      <c r="B21405" t="s">
        <v>32247</v>
      </c>
    </row>
    <row r="21406" spans="1:2">
      <c r="A21406">
        <v>26862</v>
      </c>
      <c r="B21406" t="s">
        <v>32248</v>
      </c>
    </row>
    <row r="21407" spans="1:2">
      <c r="A21407">
        <v>26863</v>
      </c>
      <c r="B21407" t="s">
        <v>32249</v>
      </c>
    </row>
    <row r="21408" spans="1:2">
      <c r="A21408">
        <v>26864</v>
      </c>
      <c r="B21408" t="s">
        <v>32250</v>
      </c>
    </row>
    <row r="21409" spans="1:2">
      <c r="A21409">
        <v>26865</v>
      </c>
      <c r="B21409">
        <v>2043</v>
      </c>
    </row>
    <row r="21410" spans="1:2">
      <c r="A21410">
        <v>26866</v>
      </c>
      <c r="B21410" t="s">
        <v>32251</v>
      </c>
    </row>
    <row r="21411" spans="1:2">
      <c r="A21411">
        <v>26867</v>
      </c>
      <c r="B21411" t="s">
        <v>32252</v>
      </c>
    </row>
    <row r="21412" spans="1:2">
      <c r="A21412">
        <v>26868</v>
      </c>
      <c r="B21412">
        <v>744</v>
      </c>
    </row>
    <row r="21413" spans="1:2">
      <c r="A21413">
        <v>26869</v>
      </c>
      <c r="B21413" t="s">
        <v>32253</v>
      </c>
    </row>
    <row r="21414" spans="1:2">
      <c r="A21414">
        <v>26870</v>
      </c>
      <c r="B21414" t="s">
        <v>32254</v>
      </c>
    </row>
    <row r="21415" spans="1:2">
      <c r="A21415">
        <v>26871</v>
      </c>
      <c r="B21415">
        <v>1506</v>
      </c>
    </row>
    <row r="21416" spans="1:2">
      <c r="A21416">
        <v>26872</v>
      </c>
      <c r="B21416" t="s">
        <v>32255</v>
      </c>
    </row>
    <row r="21417" spans="1:2">
      <c r="A21417">
        <v>26873</v>
      </c>
      <c r="B21417" t="s">
        <v>32256</v>
      </c>
    </row>
    <row r="21418" spans="1:2">
      <c r="A21418">
        <v>26874</v>
      </c>
      <c r="B21418" t="s">
        <v>32257</v>
      </c>
    </row>
    <row r="21419" spans="1:2">
      <c r="A21419">
        <v>26875</v>
      </c>
      <c r="B21419" t="s">
        <v>32258</v>
      </c>
    </row>
    <row r="21420" spans="1:2">
      <c r="A21420">
        <v>26876</v>
      </c>
      <c r="B21420" t="s">
        <v>32259</v>
      </c>
    </row>
    <row r="21421" spans="1:2">
      <c r="A21421">
        <v>26877</v>
      </c>
      <c r="B21421" t="s">
        <v>32260</v>
      </c>
    </row>
    <row r="21422" spans="1:2">
      <c r="A21422">
        <v>26878</v>
      </c>
      <c r="B21422" t="s">
        <v>32261</v>
      </c>
    </row>
    <row r="21423" spans="1:2">
      <c r="A21423">
        <v>26879</v>
      </c>
      <c r="B21423" t="s">
        <v>32262</v>
      </c>
    </row>
    <row r="21424" spans="1:2">
      <c r="A21424">
        <v>26880</v>
      </c>
      <c r="B21424" t="s">
        <v>32263</v>
      </c>
    </row>
    <row r="21425" spans="1:2">
      <c r="A21425">
        <v>26881</v>
      </c>
      <c r="B21425" t="s">
        <v>941</v>
      </c>
    </row>
    <row r="21426" spans="1:2">
      <c r="A21426">
        <v>26882</v>
      </c>
      <c r="B21426">
        <v>828</v>
      </c>
    </row>
    <row r="21427" spans="1:2">
      <c r="A21427">
        <v>26883</v>
      </c>
      <c r="B21427" t="s">
        <v>32264</v>
      </c>
    </row>
    <row r="21428" spans="1:2">
      <c r="A21428">
        <v>26884</v>
      </c>
      <c r="B21428">
        <v>2015</v>
      </c>
    </row>
    <row r="21429" spans="1:2">
      <c r="A21429">
        <v>26885</v>
      </c>
      <c r="B21429" t="s">
        <v>32265</v>
      </c>
    </row>
    <row r="21430" spans="1:2">
      <c r="A21430">
        <v>26886</v>
      </c>
      <c r="B21430" t="s">
        <v>32266</v>
      </c>
    </row>
    <row r="21431" spans="1:2">
      <c r="A21431">
        <v>26887</v>
      </c>
      <c r="B21431" t="s">
        <v>32267</v>
      </c>
    </row>
    <row r="21432" spans="1:2">
      <c r="A21432">
        <v>26888</v>
      </c>
      <c r="B21432" t="s">
        <v>32268</v>
      </c>
    </row>
    <row r="21433" spans="1:2">
      <c r="A21433">
        <v>26889</v>
      </c>
      <c r="B21433" t="s">
        <v>32269</v>
      </c>
    </row>
    <row r="21434" spans="1:2">
      <c r="A21434">
        <v>26890</v>
      </c>
      <c r="B21434" t="s">
        <v>32270</v>
      </c>
    </row>
    <row r="21435" spans="1:2">
      <c r="A21435">
        <v>26891</v>
      </c>
      <c r="B21435" t="s">
        <v>32271</v>
      </c>
    </row>
    <row r="21436" spans="1:2">
      <c r="A21436">
        <v>26892</v>
      </c>
      <c r="B21436" t="s">
        <v>32272</v>
      </c>
    </row>
    <row r="21437" spans="1:2">
      <c r="A21437">
        <v>26893</v>
      </c>
      <c r="B21437" t="s">
        <v>32273</v>
      </c>
    </row>
    <row r="21438" spans="1:2">
      <c r="A21438">
        <v>26894</v>
      </c>
      <c r="B21438" t="s">
        <v>32274</v>
      </c>
    </row>
    <row r="21439" spans="1:2">
      <c r="A21439">
        <v>26895</v>
      </c>
      <c r="B21439" t="s">
        <v>32275</v>
      </c>
    </row>
    <row r="21440" spans="1:2">
      <c r="A21440">
        <v>26896</v>
      </c>
      <c r="B21440" t="s">
        <v>32276</v>
      </c>
    </row>
    <row r="21441" spans="1:2">
      <c r="A21441">
        <v>26897</v>
      </c>
      <c r="B21441" t="s">
        <v>32277</v>
      </c>
    </row>
    <row r="21442" spans="1:2">
      <c r="A21442">
        <v>26898</v>
      </c>
      <c r="B21442" t="s">
        <v>32278</v>
      </c>
    </row>
    <row r="21443" spans="1:2">
      <c r="A21443">
        <v>26899</v>
      </c>
      <c r="B21443" t="s">
        <v>32279</v>
      </c>
    </row>
    <row r="21444" spans="1:2">
      <c r="A21444">
        <v>26900</v>
      </c>
      <c r="B21444" t="s">
        <v>32280</v>
      </c>
    </row>
    <row r="21445" spans="1:2">
      <c r="A21445">
        <v>26901</v>
      </c>
      <c r="B21445" t="s">
        <v>32281</v>
      </c>
    </row>
    <row r="21446" spans="1:2">
      <c r="A21446">
        <v>26902</v>
      </c>
      <c r="B21446" t="s">
        <v>32282</v>
      </c>
    </row>
    <row r="21447" spans="1:2">
      <c r="A21447">
        <v>26903</v>
      </c>
      <c r="B21447" t="s">
        <v>32283</v>
      </c>
    </row>
    <row r="21448" spans="1:2">
      <c r="A21448">
        <v>26904</v>
      </c>
      <c r="B21448" t="s">
        <v>32284</v>
      </c>
    </row>
    <row r="21449" spans="1:2">
      <c r="A21449">
        <v>26905</v>
      </c>
      <c r="B21449" t="s">
        <v>32285</v>
      </c>
    </row>
    <row r="21450" spans="1:2">
      <c r="A21450">
        <v>26906</v>
      </c>
      <c r="B21450" t="s">
        <v>32286</v>
      </c>
    </row>
    <row r="21451" spans="1:2">
      <c r="A21451">
        <v>26907</v>
      </c>
      <c r="B21451" t="s">
        <v>32287</v>
      </c>
    </row>
    <row r="21452" spans="1:2">
      <c r="A21452">
        <v>26908</v>
      </c>
      <c r="B21452" t="s">
        <v>32288</v>
      </c>
    </row>
    <row r="21453" spans="1:2">
      <c r="A21453">
        <v>26909</v>
      </c>
      <c r="B21453" t="s">
        <v>32289</v>
      </c>
    </row>
    <row r="21454" spans="1:2">
      <c r="A21454">
        <v>26910</v>
      </c>
      <c r="B21454" t="s">
        <v>32290</v>
      </c>
    </row>
    <row r="21455" spans="1:2">
      <c r="A21455">
        <v>26911</v>
      </c>
      <c r="B21455" t="s">
        <v>32291</v>
      </c>
    </row>
    <row r="21456" spans="1:2">
      <c r="A21456">
        <v>26912</v>
      </c>
      <c r="B21456" t="s">
        <v>32292</v>
      </c>
    </row>
    <row r="21457" spans="1:2">
      <c r="A21457">
        <v>26913</v>
      </c>
      <c r="B21457" t="s">
        <v>32293</v>
      </c>
    </row>
    <row r="21458" spans="1:2">
      <c r="A21458">
        <v>26914</v>
      </c>
      <c r="B21458" t="s">
        <v>32294</v>
      </c>
    </row>
    <row r="21459" spans="1:2">
      <c r="A21459">
        <v>26915</v>
      </c>
      <c r="B21459" t="s">
        <v>32295</v>
      </c>
    </row>
    <row r="21460" spans="1:2">
      <c r="A21460">
        <v>26916</v>
      </c>
      <c r="B21460" t="s">
        <v>32296</v>
      </c>
    </row>
    <row r="21461" spans="1:2">
      <c r="A21461">
        <v>26917</v>
      </c>
      <c r="B21461" t="s">
        <v>32297</v>
      </c>
    </row>
    <row r="21462" spans="1:2">
      <c r="A21462">
        <v>26918</v>
      </c>
      <c r="B21462" t="s">
        <v>32298</v>
      </c>
    </row>
    <row r="21463" spans="1:2">
      <c r="A21463">
        <v>26919</v>
      </c>
      <c r="B21463" t="s">
        <v>32299</v>
      </c>
    </row>
    <row r="21464" spans="1:2">
      <c r="A21464">
        <v>26920</v>
      </c>
      <c r="B21464" t="s">
        <v>32300</v>
      </c>
    </row>
    <row r="21465" spans="1:2">
      <c r="A21465">
        <v>26921</v>
      </c>
      <c r="B21465" t="s">
        <v>32301</v>
      </c>
    </row>
    <row r="21466" spans="1:2">
      <c r="A21466">
        <v>26922</v>
      </c>
      <c r="B21466" t="s">
        <v>32302</v>
      </c>
    </row>
    <row r="21467" spans="1:2">
      <c r="A21467">
        <v>26923</v>
      </c>
      <c r="B21467" t="s">
        <v>32303</v>
      </c>
    </row>
    <row r="21468" spans="1:2">
      <c r="A21468">
        <v>26924</v>
      </c>
      <c r="B21468" t="s">
        <v>32304</v>
      </c>
    </row>
    <row r="21469" spans="1:2">
      <c r="A21469">
        <v>26925</v>
      </c>
      <c r="B21469" t="s">
        <v>32305</v>
      </c>
    </row>
    <row r="21470" spans="1:2">
      <c r="A21470">
        <v>26926</v>
      </c>
      <c r="B21470" t="s">
        <v>32306</v>
      </c>
    </row>
    <row r="21471" spans="1:2">
      <c r="A21471">
        <v>26927</v>
      </c>
      <c r="B21471" t="s">
        <v>32307</v>
      </c>
    </row>
    <row r="21472" spans="1:2">
      <c r="A21472">
        <v>26928</v>
      </c>
      <c r="B21472" t="s">
        <v>32308</v>
      </c>
    </row>
    <row r="21473" spans="1:2">
      <c r="A21473">
        <v>26929</v>
      </c>
      <c r="B21473" t="s">
        <v>32309</v>
      </c>
    </row>
    <row r="21474" spans="1:2">
      <c r="A21474">
        <v>26930</v>
      </c>
      <c r="B21474" t="s">
        <v>32310</v>
      </c>
    </row>
    <row r="21475" spans="1:2">
      <c r="A21475">
        <v>26931</v>
      </c>
      <c r="B21475" t="s">
        <v>32311</v>
      </c>
    </row>
    <row r="21476" spans="1:2">
      <c r="A21476">
        <v>26932</v>
      </c>
      <c r="B21476" t="s">
        <v>32312</v>
      </c>
    </row>
    <row r="21477" spans="1:2">
      <c r="A21477">
        <v>26933</v>
      </c>
      <c r="B21477" t="s">
        <v>32313</v>
      </c>
    </row>
    <row r="21478" spans="1:2">
      <c r="A21478">
        <v>26934</v>
      </c>
      <c r="B21478" t="s">
        <v>32314</v>
      </c>
    </row>
    <row r="21479" spans="1:2">
      <c r="A21479">
        <v>26935</v>
      </c>
      <c r="B21479" t="s">
        <v>32315</v>
      </c>
    </row>
    <row r="21480" spans="1:2">
      <c r="A21480">
        <v>26936</v>
      </c>
      <c r="B21480" t="s">
        <v>32316</v>
      </c>
    </row>
    <row r="21481" spans="1:2">
      <c r="A21481">
        <v>26937</v>
      </c>
      <c r="B21481" t="s">
        <v>32317</v>
      </c>
    </row>
    <row r="21482" spans="1:2">
      <c r="A21482">
        <v>26938</v>
      </c>
      <c r="B21482" t="s">
        <v>32318</v>
      </c>
    </row>
    <row r="21483" spans="1:2">
      <c r="A21483">
        <v>26939</v>
      </c>
      <c r="B21483" t="s">
        <v>32319</v>
      </c>
    </row>
    <row r="21484" spans="1:2">
      <c r="A21484">
        <v>26940</v>
      </c>
      <c r="B21484" t="s">
        <v>32320</v>
      </c>
    </row>
    <row r="21485" spans="1:2">
      <c r="A21485">
        <v>26941</v>
      </c>
      <c r="B21485" t="s">
        <v>32321</v>
      </c>
    </row>
    <row r="21486" spans="1:2">
      <c r="A21486">
        <v>26942</v>
      </c>
      <c r="B21486" t="s">
        <v>32322</v>
      </c>
    </row>
    <row r="21487" spans="1:2">
      <c r="A21487">
        <v>26943</v>
      </c>
      <c r="B21487" t="s">
        <v>32323</v>
      </c>
    </row>
    <row r="21488" spans="1:2">
      <c r="A21488">
        <v>26944</v>
      </c>
      <c r="B21488" t="s">
        <v>32324</v>
      </c>
    </row>
    <row r="21489" spans="1:2">
      <c r="A21489">
        <v>26945</v>
      </c>
      <c r="B21489" t="s">
        <v>32325</v>
      </c>
    </row>
    <row r="21490" spans="1:2">
      <c r="A21490">
        <v>26946</v>
      </c>
      <c r="B21490" t="s">
        <v>32326</v>
      </c>
    </row>
    <row r="21491" spans="1:2">
      <c r="A21491">
        <v>26947</v>
      </c>
      <c r="B21491" t="s">
        <v>32327</v>
      </c>
    </row>
    <row r="21492" spans="1:2">
      <c r="A21492">
        <v>26948</v>
      </c>
      <c r="B21492" t="s">
        <v>32328</v>
      </c>
    </row>
    <row r="21493" spans="1:2">
      <c r="A21493">
        <v>26949</v>
      </c>
      <c r="B21493" t="s">
        <v>639</v>
      </c>
    </row>
    <row r="21494" spans="1:2">
      <c r="A21494">
        <v>26950</v>
      </c>
      <c r="B21494" t="s">
        <v>32329</v>
      </c>
    </row>
    <row r="21495" spans="1:2">
      <c r="A21495">
        <v>26951</v>
      </c>
      <c r="B21495" t="s">
        <v>32330</v>
      </c>
    </row>
    <row r="21496" spans="1:2">
      <c r="A21496">
        <v>26952</v>
      </c>
      <c r="B21496" t="s">
        <v>32331</v>
      </c>
    </row>
    <row r="21497" spans="1:2">
      <c r="A21497">
        <v>26953</v>
      </c>
      <c r="B21497" t="s">
        <v>32332</v>
      </c>
    </row>
    <row r="21498" spans="1:2">
      <c r="A21498">
        <v>26954</v>
      </c>
      <c r="B21498" t="s">
        <v>389</v>
      </c>
    </row>
    <row r="21499" spans="1:2">
      <c r="A21499">
        <v>26955</v>
      </c>
      <c r="B21499" t="s">
        <v>32333</v>
      </c>
    </row>
    <row r="21500" spans="1:2">
      <c r="A21500">
        <v>26956</v>
      </c>
      <c r="B21500" t="s">
        <v>32334</v>
      </c>
    </row>
    <row r="21501" spans="1:2">
      <c r="A21501">
        <v>26957</v>
      </c>
      <c r="B21501" t="s">
        <v>32335</v>
      </c>
    </row>
    <row r="21502" spans="1:2">
      <c r="A21502">
        <v>26958</v>
      </c>
      <c r="B21502" t="s">
        <v>32336</v>
      </c>
    </row>
    <row r="21503" spans="1:2">
      <c r="A21503">
        <v>26959</v>
      </c>
      <c r="B21503" t="s">
        <v>32337</v>
      </c>
    </row>
    <row r="21504" spans="1:2">
      <c r="A21504">
        <v>26960</v>
      </c>
      <c r="B21504" t="s">
        <v>32338</v>
      </c>
    </row>
    <row r="21505" spans="1:2">
      <c r="A21505">
        <v>26961</v>
      </c>
      <c r="B21505" t="s">
        <v>1019</v>
      </c>
    </row>
    <row r="21506" spans="1:2">
      <c r="A21506">
        <v>26962</v>
      </c>
      <c r="B21506" t="s">
        <v>32339</v>
      </c>
    </row>
    <row r="21507" spans="1:2">
      <c r="A21507">
        <v>26963</v>
      </c>
      <c r="B21507" t="s">
        <v>32340</v>
      </c>
    </row>
    <row r="21508" spans="1:2">
      <c r="A21508">
        <v>26964</v>
      </c>
      <c r="B21508" t="s">
        <v>32341</v>
      </c>
    </row>
    <row r="21509" spans="1:2">
      <c r="A21509">
        <v>26965</v>
      </c>
      <c r="B21509" t="s">
        <v>32342</v>
      </c>
    </row>
    <row r="21510" spans="1:2">
      <c r="A21510">
        <v>26966</v>
      </c>
      <c r="B21510" t="s">
        <v>32343</v>
      </c>
    </row>
    <row r="21511" spans="1:2">
      <c r="A21511">
        <v>26967</v>
      </c>
      <c r="B21511" t="s">
        <v>32344</v>
      </c>
    </row>
    <row r="21512" spans="1:2">
      <c r="A21512">
        <v>26968</v>
      </c>
      <c r="B21512" t="s">
        <v>32345</v>
      </c>
    </row>
    <row r="21513" spans="1:2">
      <c r="A21513">
        <v>26969</v>
      </c>
      <c r="B21513" t="s">
        <v>32346</v>
      </c>
    </row>
    <row r="21514" spans="1:2">
      <c r="A21514">
        <v>26970</v>
      </c>
      <c r="B21514" t="s">
        <v>32347</v>
      </c>
    </row>
    <row r="21515" spans="1:2">
      <c r="A21515">
        <v>26971</v>
      </c>
      <c r="B21515">
        <v>625</v>
      </c>
    </row>
    <row r="21516" spans="1:2">
      <c r="A21516">
        <v>26972</v>
      </c>
      <c r="B21516" t="s">
        <v>32348</v>
      </c>
    </row>
    <row r="21517" spans="1:2">
      <c r="A21517">
        <v>26973</v>
      </c>
      <c r="B21517">
        <v>43</v>
      </c>
    </row>
    <row r="21518" spans="1:2">
      <c r="A21518">
        <v>26974</v>
      </c>
      <c r="B21518" t="s">
        <v>32349</v>
      </c>
    </row>
    <row r="21519" spans="1:2">
      <c r="A21519">
        <v>26975</v>
      </c>
      <c r="B21519" s="6">
        <v>0.2638888888888889</v>
      </c>
    </row>
    <row r="21520" spans="1:2">
      <c r="A21520">
        <v>26976</v>
      </c>
      <c r="B21520" t="s">
        <v>32350</v>
      </c>
    </row>
    <row r="21521" spans="1:2">
      <c r="A21521">
        <v>26977</v>
      </c>
      <c r="B21521" t="s">
        <v>32351</v>
      </c>
    </row>
    <row r="21522" spans="1:2">
      <c r="A21522">
        <v>26978</v>
      </c>
      <c r="B21522" t="s">
        <v>32352</v>
      </c>
    </row>
    <row r="21523" spans="1:2">
      <c r="A21523">
        <v>26979</v>
      </c>
      <c r="B21523" t="s">
        <v>32353</v>
      </c>
    </row>
    <row r="21524" spans="1:2">
      <c r="A21524">
        <v>26980</v>
      </c>
      <c r="B21524">
        <v>641</v>
      </c>
    </row>
    <row r="21525" spans="1:2">
      <c r="A21525">
        <v>26981</v>
      </c>
      <c r="B21525" t="s">
        <v>32354</v>
      </c>
    </row>
    <row r="21526" spans="1:2">
      <c r="A21526">
        <v>26982</v>
      </c>
      <c r="B21526" t="s">
        <v>32355</v>
      </c>
    </row>
    <row r="21527" spans="1:2">
      <c r="A21527">
        <v>26983</v>
      </c>
      <c r="B21527" t="s">
        <v>32356</v>
      </c>
    </row>
    <row r="21528" spans="1:2">
      <c r="A21528">
        <v>26984</v>
      </c>
      <c r="B21528" t="s">
        <v>32357</v>
      </c>
    </row>
    <row r="21529" spans="1:2">
      <c r="A21529">
        <v>26985</v>
      </c>
      <c r="B21529" t="s">
        <v>32358</v>
      </c>
    </row>
    <row r="21530" spans="1:2">
      <c r="A21530">
        <v>26986</v>
      </c>
      <c r="B21530" t="s">
        <v>32359</v>
      </c>
    </row>
    <row r="21531" spans="1:2">
      <c r="A21531">
        <v>26987</v>
      </c>
      <c r="B21531" t="s">
        <v>32360</v>
      </c>
    </row>
    <row r="21532" spans="1:2">
      <c r="A21532">
        <v>26988</v>
      </c>
      <c r="B21532" t="s">
        <v>32361</v>
      </c>
    </row>
    <row r="21533" spans="1:2">
      <c r="A21533">
        <v>26989</v>
      </c>
      <c r="B21533" t="s">
        <v>32362</v>
      </c>
    </row>
    <row r="21534" spans="1:2">
      <c r="A21534">
        <v>26990</v>
      </c>
      <c r="B21534" t="s">
        <v>32363</v>
      </c>
    </row>
    <row r="21535" spans="1:2">
      <c r="A21535">
        <v>26991</v>
      </c>
      <c r="B21535" t="s">
        <v>32364</v>
      </c>
    </row>
    <row r="21536" spans="1:2">
      <c r="A21536">
        <v>26992</v>
      </c>
      <c r="B21536" t="s">
        <v>481</v>
      </c>
    </row>
    <row r="21537" spans="1:2">
      <c r="A21537">
        <v>26993</v>
      </c>
      <c r="B21537" t="s">
        <v>32365</v>
      </c>
    </row>
    <row r="21538" spans="1:2">
      <c r="A21538">
        <v>26994</v>
      </c>
      <c r="B21538" t="s">
        <v>32366</v>
      </c>
    </row>
    <row r="21539" spans="1:2">
      <c r="A21539">
        <v>26995</v>
      </c>
      <c r="B21539" t="s">
        <v>32367</v>
      </c>
    </row>
    <row r="21540" spans="1:2">
      <c r="A21540">
        <v>26996</v>
      </c>
      <c r="B21540" t="s">
        <v>32368</v>
      </c>
    </row>
    <row r="21541" spans="1:2">
      <c r="A21541">
        <v>26997</v>
      </c>
      <c r="B21541" t="s">
        <v>32369</v>
      </c>
    </row>
    <row r="21542" spans="1:2">
      <c r="A21542">
        <v>26998</v>
      </c>
      <c r="B21542" t="s">
        <v>32370</v>
      </c>
    </row>
    <row r="21543" spans="1:2">
      <c r="A21543">
        <v>26999</v>
      </c>
      <c r="B21543">
        <v>1354</v>
      </c>
    </row>
    <row r="21544" spans="1:2">
      <c r="A21544">
        <v>27000</v>
      </c>
      <c r="B21544" t="s">
        <v>32371</v>
      </c>
    </row>
    <row r="21545" spans="1:2">
      <c r="A21545">
        <v>27001</v>
      </c>
      <c r="B21545" t="s">
        <v>32372</v>
      </c>
    </row>
    <row r="21546" spans="1:2">
      <c r="A21546">
        <v>27002</v>
      </c>
      <c r="B21546">
        <v>1741</v>
      </c>
    </row>
    <row r="21547" spans="1:2">
      <c r="A21547">
        <v>27003</v>
      </c>
      <c r="B21547" t="s">
        <v>32373</v>
      </c>
    </row>
    <row r="21548" spans="1:2">
      <c r="A21548">
        <v>27004</v>
      </c>
      <c r="B21548" t="s">
        <v>32374</v>
      </c>
    </row>
    <row r="21549" spans="1:2">
      <c r="A21549">
        <v>27005</v>
      </c>
      <c r="B21549" t="s">
        <v>32375</v>
      </c>
    </row>
    <row r="21550" spans="1:2">
      <c r="A21550">
        <v>27006</v>
      </c>
      <c r="B21550" t="s">
        <v>32376</v>
      </c>
    </row>
    <row r="21551" spans="1:2">
      <c r="A21551">
        <v>27007</v>
      </c>
      <c r="B21551" t="s">
        <v>32377</v>
      </c>
    </row>
    <row r="21552" spans="1:2">
      <c r="A21552">
        <v>27008</v>
      </c>
      <c r="B21552" t="s">
        <v>32378</v>
      </c>
    </row>
    <row r="21553" spans="1:2">
      <c r="A21553">
        <v>27009</v>
      </c>
      <c r="B21553" t="s">
        <v>32379</v>
      </c>
    </row>
    <row r="21554" spans="1:2">
      <c r="A21554">
        <v>27010</v>
      </c>
      <c r="B21554" t="s">
        <v>32380</v>
      </c>
    </row>
    <row r="21555" spans="1:2">
      <c r="A21555">
        <v>27011</v>
      </c>
      <c r="B21555" t="s">
        <v>32381</v>
      </c>
    </row>
    <row r="21556" spans="1:2">
      <c r="A21556">
        <v>27012</v>
      </c>
      <c r="B21556" t="s">
        <v>32382</v>
      </c>
    </row>
    <row r="21557" spans="1:2">
      <c r="A21557">
        <v>27013</v>
      </c>
      <c r="B21557" t="s">
        <v>32383</v>
      </c>
    </row>
    <row r="21558" spans="1:2">
      <c r="A21558">
        <v>27014</v>
      </c>
      <c r="B21558" t="s">
        <v>32384</v>
      </c>
    </row>
    <row r="21559" spans="1:2">
      <c r="A21559">
        <v>27015</v>
      </c>
      <c r="B21559" t="s">
        <v>32385</v>
      </c>
    </row>
    <row r="21560" spans="1:2">
      <c r="A21560">
        <v>27016</v>
      </c>
      <c r="B21560" t="s">
        <v>32386</v>
      </c>
    </row>
    <row r="21561" spans="1:2">
      <c r="A21561">
        <v>27017</v>
      </c>
      <c r="B21561">
        <v>1305</v>
      </c>
    </row>
    <row r="21562" spans="1:2">
      <c r="A21562">
        <v>27018</v>
      </c>
      <c r="B21562" t="s">
        <v>32387</v>
      </c>
    </row>
    <row r="21563" spans="1:2">
      <c r="A21563">
        <v>27019</v>
      </c>
      <c r="B21563" t="s">
        <v>32388</v>
      </c>
    </row>
    <row r="21564" spans="1:2">
      <c r="A21564">
        <v>27020</v>
      </c>
      <c r="B21564">
        <v>737</v>
      </c>
    </row>
    <row r="21565" spans="1:2">
      <c r="A21565">
        <v>27021</v>
      </c>
      <c r="B21565" t="s">
        <v>32389</v>
      </c>
    </row>
    <row r="21566" spans="1:2">
      <c r="A21566">
        <v>27022</v>
      </c>
      <c r="B21566" t="s">
        <v>32390</v>
      </c>
    </row>
    <row r="21567" spans="1:2">
      <c r="A21567">
        <v>27023</v>
      </c>
      <c r="B21567" t="s">
        <v>32391</v>
      </c>
    </row>
    <row r="21568" spans="1:2">
      <c r="A21568">
        <v>27024</v>
      </c>
      <c r="B21568" t="s">
        <v>32392</v>
      </c>
    </row>
    <row r="21569" spans="1:2">
      <c r="A21569">
        <v>27025</v>
      </c>
      <c r="B21569" t="s">
        <v>32393</v>
      </c>
    </row>
    <row r="21570" spans="1:2">
      <c r="A21570">
        <v>27026</v>
      </c>
      <c r="B21570" t="s">
        <v>32394</v>
      </c>
    </row>
    <row r="21571" spans="1:2">
      <c r="A21571">
        <v>27027</v>
      </c>
      <c r="B21571" t="s">
        <v>32395</v>
      </c>
    </row>
    <row r="21572" spans="1:2">
      <c r="A21572">
        <v>27028</v>
      </c>
      <c r="B21572" t="s">
        <v>32396</v>
      </c>
    </row>
    <row r="21573" spans="1:2">
      <c r="A21573">
        <v>27029</v>
      </c>
      <c r="B21573" t="s">
        <v>32397</v>
      </c>
    </row>
    <row r="21574" spans="1:2">
      <c r="A21574">
        <v>27030</v>
      </c>
      <c r="B21574" t="s">
        <v>32398</v>
      </c>
    </row>
    <row r="21575" spans="1:2">
      <c r="A21575">
        <v>27031</v>
      </c>
      <c r="B21575" t="s">
        <v>32399</v>
      </c>
    </row>
    <row r="21576" spans="1:2">
      <c r="A21576">
        <v>27032</v>
      </c>
      <c r="B21576" t="s">
        <v>32400</v>
      </c>
    </row>
    <row r="21577" spans="1:2">
      <c r="A21577">
        <v>27033</v>
      </c>
      <c r="B21577" t="s">
        <v>32401</v>
      </c>
    </row>
    <row r="21578" spans="1:2">
      <c r="A21578">
        <v>27034</v>
      </c>
      <c r="B21578">
        <v>2014</v>
      </c>
    </row>
    <row r="21579" spans="1:2">
      <c r="A21579">
        <v>27035</v>
      </c>
      <c r="B21579" t="s">
        <v>32402</v>
      </c>
    </row>
    <row r="21580" spans="1:2">
      <c r="A21580">
        <v>27036</v>
      </c>
      <c r="B21580" t="s">
        <v>32403</v>
      </c>
    </row>
    <row r="21581" spans="1:2">
      <c r="A21581">
        <v>27037</v>
      </c>
      <c r="B21581" t="s">
        <v>32404</v>
      </c>
    </row>
    <row r="21582" spans="1:2">
      <c r="A21582">
        <v>27038</v>
      </c>
      <c r="B21582" t="s">
        <v>32405</v>
      </c>
    </row>
    <row r="21583" spans="1:2">
      <c r="A21583">
        <v>27039</v>
      </c>
      <c r="B21583" t="s">
        <v>32406</v>
      </c>
    </row>
    <row r="21584" spans="1:2">
      <c r="A21584">
        <v>27040</v>
      </c>
      <c r="B21584">
        <v>1519</v>
      </c>
    </row>
    <row r="21585" spans="1:2">
      <c r="A21585">
        <v>27041</v>
      </c>
      <c r="B21585" t="s">
        <v>32407</v>
      </c>
    </row>
    <row r="21586" spans="1:2">
      <c r="A21586">
        <v>27042</v>
      </c>
      <c r="B21586" t="s">
        <v>32408</v>
      </c>
    </row>
    <row r="21587" spans="1:2">
      <c r="A21587">
        <v>27043</v>
      </c>
      <c r="B21587" t="s">
        <v>32409</v>
      </c>
    </row>
    <row r="21588" spans="1:2">
      <c r="A21588">
        <v>27044</v>
      </c>
      <c r="B21588" t="s">
        <v>32410</v>
      </c>
    </row>
    <row r="21589" spans="1:2">
      <c r="A21589">
        <v>27045</v>
      </c>
      <c r="B21589" t="s">
        <v>32411</v>
      </c>
    </row>
    <row r="21590" spans="1:2">
      <c r="A21590">
        <v>27046</v>
      </c>
      <c r="B21590" t="s">
        <v>32412</v>
      </c>
    </row>
    <row r="21591" spans="1:2">
      <c r="A21591">
        <v>27047</v>
      </c>
      <c r="B21591" t="s">
        <v>32413</v>
      </c>
    </row>
    <row r="21592" spans="1:2">
      <c r="A21592">
        <v>27048</v>
      </c>
      <c r="B21592" t="s">
        <v>32414</v>
      </c>
    </row>
    <row r="21593" spans="1:2">
      <c r="A21593">
        <v>27049</v>
      </c>
      <c r="B21593" t="s">
        <v>32415</v>
      </c>
    </row>
    <row r="21594" spans="1:2">
      <c r="A21594">
        <v>27050</v>
      </c>
      <c r="B21594" t="s">
        <v>32416</v>
      </c>
    </row>
    <row r="21595" spans="1:2">
      <c r="A21595">
        <v>27051</v>
      </c>
      <c r="B21595" t="s">
        <v>32417</v>
      </c>
    </row>
    <row r="21596" spans="1:2">
      <c r="A21596">
        <v>27052</v>
      </c>
      <c r="B21596" t="s">
        <v>32418</v>
      </c>
    </row>
    <row r="21597" spans="1:2">
      <c r="A21597">
        <v>27053</v>
      </c>
      <c r="B21597" t="s">
        <v>32419</v>
      </c>
    </row>
    <row r="21598" spans="1:2">
      <c r="A21598">
        <v>27054</v>
      </c>
      <c r="B21598" t="s">
        <v>32420</v>
      </c>
    </row>
    <row r="21599" spans="1:2">
      <c r="A21599">
        <v>27055</v>
      </c>
      <c r="B21599">
        <v>548</v>
      </c>
    </row>
    <row r="21600" spans="1:2">
      <c r="A21600">
        <v>27056</v>
      </c>
      <c r="B21600" t="s">
        <v>32421</v>
      </c>
    </row>
    <row r="21601" spans="1:2">
      <c r="A21601">
        <v>27057</v>
      </c>
      <c r="B21601" t="s">
        <v>32422</v>
      </c>
    </row>
    <row r="21602" spans="1:2">
      <c r="A21602">
        <v>27058</v>
      </c>
      <c r="B21602" t="s">
        <v>32423</v>
      </c>
    </row>
    <row r="21603" spans="1:2">
      <c r="A21603">
        <v>27059</v>
      </c>
      <c r="B21603" t="s">
        <v>32424</v>
      </c>
    </row>
    <row r="21604" spans="1:2">
      <c r="A21604">
        <v>27060</v>
      </c>
      <c r="B21604" t="s">
        <v>32425</v>
      </c>
    </row>
    <row r="21605" spans="1:2">
      <c r="A21605">
        <v>27061</v>
      </c>
      <c r="B21605" t="s">
        <v>32426</v>
      </c>
    </row>
    <row r="21606" spans="1:2">
      <c r="A21606">
        <v>27062</v>
      </c>
      <c r="B21606">
        <v>317</v>
      </c>
    </row>
    <row r="21607" spans="1:2">
      <c r="A21607">
        <v>27063</v>
      </c>
      <c r="B21607" t="s">
        <v>32427</v>
      </c>
    </row>
    <row r="21608" spans="1:2">
      <c r="A21608">
        <v>27064</v>
      </c>
      <c r="B21608">
        <v>1346</v>
      </c>
    </row>
    <row r="21609" spans="1:2">
      <c r="A21609">
        <v>27065</v>
      </c>
      <c r="B21609" t="s">
        <v>32428</v>
      </c>
    </row>
    <row r="21610" spans="1:2">
      <c r="A21610">
        <v>27066</v>
      </c>
      <c r="B21610" t="s">
        <v>32429</v>
      </c>
    </row>
    <row r="21611" spans="1:2">
      <c r="A21611">
        <v>27067</v>
      </c>
      <c r="B21611" t="s">
        <v>32430</v>
      </c>
    </row>
    <row r="21612" spans="1:2">
      <c r="A21612">
        <v>27068</v>
      </c>
      <c r="B21612" t="s">
        <v>32431</v>
      </c>
    </row>
    <row r="21613" spans="1:2">
      <c r="A21613">
        <v>27069</v>
      </c>
      <c r="B21613" t="s">
        <v>32432</v>
      </c>
    </row>
    <row r="21614" spans="1:2">
      <c r="A21614">
        <v>27070</v>
      </c>
      <c r="B21614" t="s">
        <v>32433</v>
      </c>
    </row>
    <row r="21615" spans="1:2">
      <c r="A21615">
        <v>27071</v>
      </c>
      <c r="B21615" t="s">
        <v>32434</v>
      </c>
    </row>
    <row r="21616" spans="1:2">
      <c r="A21616">
        <v>27072</v>
      </c>
      <c r="B21616" t="s">
        <v>32435</v>
      </c>
    </row>
    <row r="21617" spans="1:2">
      <c r="A21617">
        <v>27073</v>
      </c>
      <c r="B21617" t="s">
        <v>32436</v>
      </c>
    </row>
    <row r="21618" spans="1:2">
      <c r="A21618">
        <v>27074</v>
      </c>
      <c r="B21618" t="s">
        <v>32437</v>
      </c>
    </row>
    <row r="21619" spans="1:2">
      <c r="A21619">
        <v>27075</v>
      </c>
      <c r="B21619" t="s">
        <v>32438</v>
      </c>
    </row>
    <row r="21620" spans="1:2">
      <c r="A21620">
        <v>27076</v>
      </c>
      <c r="B21620" t="s">
        <v>32439</v>
      </c>
    </row>
    <row r="21621" spans="1:2">
      <c r="A21621">
        <v>27077</v>
      </c>
      <c r="B21621" t="s">
        <v>32440</v>
      </c>
    </row>
    <row r="21622" spans="1:2">
      <c r="A21622">
        <v>27078</v>
      </c>
      <c r="B21622" t="s">
        <v>32441</v>
      </c>
    </row>
    <row r="21623" spans="1:2">
      <c r="A21623">
        <v>27079</v>
      </c>
      <c r="B21623" t="s">
        <v>32442</v>
      </c>
    </row>
    <row r="21624" spans="1:2">
      <c r="A21624">
        <v>27080</v>
      </c>
      <c r="B21624" t="s">
        <v>32443</v>
      </c>
    </row>
    <row r="21625" spans="1:2">
      <c r="A21625">
        <v>27081</v>
      </c>
      <c r="B21625" t="s">
        <v>32444</v>
      </c>
    </row>
    <row r="21626" spans="1:2">
      <c r="A21626">
        <v>27082</v>
      </c>
      <c r="B21626" t="s">
        <v>32445</v>
      </c>
    </row>
    <row r="21627" spans="1:2">
      <c r="A21627">
        <v>27083</v>
      </c>
      <c r="B21627" t="s">
        <v>32446</v>
      </c>
    </row>
    <row r="21628" spans="1:2">
      <c r="A21628">
        <v>27084</v>
      </c>
      <c r="B21628" t="s">
        <v>32447</v>
      </c>
    </row>
    <row r="21629" spans="1:2">
      <c r="A21629">
        <v>27085</v>
      </c>
      <c r="B21629" t="s">
        <v>32448</v>
      </c>
    </row>
    <row r="21630" spans="1:2">
      <c r="A21630">
        <v>27086</v>
      </c>
      <c r="B21630" t="s">
        <v>32449</v>
      </c>
    </row>
    <row r="21631" spans="1:2">
      <c r="A21631">
        <v>27087</v>
      </c>
      <c r="B21631">
        <v>1018</v>
      </c>
    </row>
    <row r="21632" spans="1:2">
      <c r="A21632">
        <v>27088</v>
      </c>
      <c r="B21632" t="s">
        <v>32450</v>
      </c>
    </row>
    <row r="21633" spans="1:2">
      <c r="A21633">
        <v>27089</v>
      </c>
      <c r="B21633" t="s">
        <v>32451</v>
      </c>
    </row>
    <row r="21634" spans="1:2">
      <c r="A21634">
        <v>27090</v>
      </c>
      <c r="B21634" t="s">
        <v>32452</v>
      </c>
    </row>
    <row r="21635" spans="1:2">
      <c r="A21635">
        <v>27091</v>
      </c>
      <c r="B21635" t="s">
        <v>32453</v>
      </c>
    </row>
    <row r="21636" spans="1:2">
      <c r="A21636">
        <v>27092</v>
      </c>
      <c r="B21636" t="s">
        <v>32454</v>
      </c>
    </row>
    <row r="21637" spans="1:2">
      <c r="A21637">
        <v>27093</v>
      </c>
      <c r="B21637" t="s">
        <v>32455</v>
      </c>
    </row>
    <row r="21638" spans="1:2">
      <c r="A21638">
        <v>27094</v>
      </c>
      <c r="B21638" t="s">
        <v>32456</v>
      </c>
    </row>
    <row r="21639" spans="1:2">
      <c r="A21639">
        <v>27095</v>
      </c>
      <c r="B21639" t="s">
        <v>32457</v>
      </c>
    </row>
    <row r="21640" spans="1:2">
      <c r="A21640">
        <v>27096</v>
      </c>
      <c r="B21640">
        <v>1108</v>
      </c>
    </row>
    <row r="21641" spans="1:2">
      <c r="A21641">
        <v>27097</v>
      </c>
      <c r="B21641" t="s">
        <v>32458</v>
      </c>
    </row>
    <row r="21642" spans="1:2">
      <c r="A21642">
        <v>27098</v>
      </c>
      <c r="B21642" t="s">
        <v>32459</v>
      </c>
    </row>
    <row r="21643" spans="1:2">
      <c r="A21643">
        <v>27099</v>
      </c>
      <c r="B21643" t="s">
        <v>32460</v>
      </c>
    </row>
    <row r="21644" spans="1:2">
      <c r="A21644">
        <v>27100</v>
      </c>
      <c r="B21644" t="s">
        <v>32461</v>
      </c>
    </row>
    <row r="21645" spans="1:2">
      <c r="A21645">
        <v>27101</v>
      </c>
      <c r="B21645">
        <v>9166</v>
      </c>
    </row>
    <row r="21646" spans="1:2">
      <c r="A21646">
        <v>27102</v>
      </c>
      <c r="B21646" t="s">
        <v>454</v>
      </c>
    </row>
    <row r="21647" spans="1:2">
      <c r="A21647">
        <v>27103</v>
      </c>
      <c r="B21647" t="s">
        <v>32462</v>
      </c>
    </row>
    <row r="21648" spans="1:2">
      <c r="A21648">
        <v>27104</v>
      </c>
      <c r="B21648" t="s">
        <v>32463</v>
      </c>
    </row>
    <row r="21649" spans="1:2">
      <c r="A21649">
        <v>27105</v>
      </c>
      <c r="B21649" t="s">
        <v>32464</v>
      </c>
    </row>
    <row r="21650" spans="1:2">
      <c r="A21650">
        <v>27106</v>
      </c>
      <c r="B21650" t="s">
        <v>32465</v>
      </c>
    </row>
    <row r="21651" spans="1:2">
      <c r="A21651">
        <v>27107</v>
      </c>
      <c r="B21651" t="s">
        <v>32466</v>
      </c>
    </row>
    <row r="21652" spans="1:2">
      <c r="A21652">
        <v>27108</v>
      </c>
      <c r="B21652" t="s">
        <v>32467</v>
      </c>
    </row>
    <row r="21653" spans="1:2">
      <c r="A21653">
        <v>27109</v>
      </c>
      <c r="B21653" t="s">
        <v>32468</v>
      </c>
    </row>
    <row r="21654" spans="1:2">
      <c r="A21654">
        <v>27110</v>
      </c>
      <c r="B21654" t="s">
        <v>32469</v>
      </c>
    </row>
    <row r="21655" spans="1:2">
      <c r="A21655">
        <v>27111</v>
      </c>
      <c r="B21655" t="s">
        <v>32470</v>
      </c>
    </row>
    <row r="21656" spans="1:2">
      <c r="A21656">
        <v>27112</v>
      </c>
      <c r="B21656" t="s">
        <v>32471</v>
      </c>
    </row>
    <row r="21657" spans="1:2">
      <c r="A21657">
        <v>27113</v>
      </c>
      <c r="B21657" t="s">
        <v>32472</v>
      </c>
    </row>
    <row r="21658" spans="1:2">
      <c r="A21658">
        <v>27114</v>
      </c>
      <c r="B21658" t="s">
        <v>32473</v>
      </c>
    </row>
    <row r="21659" spans="1:2">
      <c r="A21659">
        <v>27115</v>
      </c>
      <c r="B21659" t="s">
        <v>557</v>
      </c>
    </row>
    <row r="21660" spans="1:2">
      <c r="A21660">
        <v>27116</v>
      </c>
      <c r="B21660" t="s">
        <v>32474</v>
      </c>
    </row>
    <row r="21661" spans="1:2">
      <c r="A21661">
        <v>27117</v>
      </c>
      <c r="B21661" t="s">
        <v>32475</v>
      </c>
    </row>
    <row r="21662" spans="1:2">
      <c r="A21662">
        <v>27118</v>
      </c>
      <c r="B21662" t="s">
        <v>32476</v>
      </c>
    </row>
    <row r="21663" spans="1:2">
      <c r="A21663">
        <v>27119</v>
      </c>
      <c r="B21663" t="s">
        <v>32477</v>
      </c>
    </row>
    <row r="21664" spans="1:2">
      <c r="A21664">
        <v>27120</v>
      </c>
      <c r="B21664" t="s">
        <v>32478</v>
      </c>
    </row>
    <row r="21665" spans="1:2">
      <c r="A21665">
        <v>27121</v>
      </c>
      <c r="B21665" t="s">
        <v>32479</v>
      </c>
    </row>
    <row r="21666" spans="1:2">
      <c r="A21666">
        <v>27122</v>
      </c>
      <c r="B21666" t="s">
        <v>32480</v>
      </c>
    </row>
    <row r="21667" spans="1:2">
      <c r="A21667">
        <v>27123</v>
      </c>
      <c r="B21667" t="s">
        <v>32481</v>
      </c>
    </row>
    <row r="21668" spans="1:2">
      <c r="A21668">
        <v>27124</v>
      </c>
      <c r="B21668" t="s">
        <v>32482</v>
      </c>
    </row>
    <row r="21669" spans="1:2">
      <c r="A21669">
        <v>27125</v>
      </c>
      <c r="B21669" t="s">
        <v>32483</v>
      </c>
    </row>
    <row r="21670" spans="1:2">
      <c r="A21670">
        <v>27126</v>
      </c>
      <c r="B21670" t="s">
        <v>32484</v>
      </c>
    </row>
    <row r="21671" spans="1:2">
      <c r="A21671">
        <v>27127</v>
      </c>
      <c r="B21671" t="s">
        <v>32485</v>
      </c>
    </row>
    <row r="21672" spans="1:2">
      <c r="A21672">
        <v>27128</v>
      </c>
      <c r="B21672">
        <v>301</v>
      </c>
    </row>
    <row r="21673" spans="1:2">
      <c r="A21673">
        <v>27129</v>
      </c>
      <c r="B21673" t="s">
        <v>350</v>
      </c>
    </row>
    <row r="21674" spans="1:2">
      <c r="A21674">
        <v>27130</v>
      </c>
      <c r="B21674" t="s">
        <v>32486</v>
      </c>
    </row>
    <row r="21675" spans="1:2">
      <c r="A21675">
        <v>27131</v>
      </c>
      <c r="B21675" t="s">
        <v>32487</v>
      </c>
    </row>
    <row r="21676" spans="1:2">
      <c r="A21676">
        <v>27132</v>
      </c>
      <c r="B21676" t="s">
        <v>32488</v>
      </c>
    </row>
    <row r="21677" spans="1:2">
      <c r="A21677">
        <v>27133</v>
      </c>
      <c r="B21677" t="s">
        <v>32489</v>
      </c>
    </row>
    <row r="21678" spans="1:2">
      <c r="A21678">
        <v>27134</v>
      </c>
      <c r="B21678" t="s">
        <v>32490</v>
      </c>
    </row>
    <row r="21679" spans="1:2">
      <c r="A21679">
        <v>27135</v>
      </c>
      <c r="B21679" t="s">
        <v>32491</v>
      </c>
    </row>
    <row r="21680" spans="1:2">
      <c r="A21680">
        <v>27136</v>
      </c>
      <c r="B21680" t="s">
        <v>32492</v>
      </c>
    </row>
    <row r="21681" spans="1:2">
      <c r="A21681">
        <v>27137</v>
      </c>
      <c r="B21681" t="s">
        <v>32493</v>
      </c>
    </row>
    <row r="21682" spans="1:2">
      <c r="A21682">
        <v>27138</v>
      </c>
      <c r="B21682" t="s">
        <v>32494</v>
      </c>
    </row>
    <row r="21683" spans="1:2">
      <c r="A21683">
        <v>27139</v>
      </c>
      <c r="B21683" t="s">
        <v>878</v>
      </c>
    </row>
    <row r="21684" spans="1:2">
      <c r="A21684">
        <v>27140</v>
      </c>
      <c r="B21684" t="s">
        <v>32495</v>
      </c>
    </row>
    <row r="21685" spans="1:2">
      <c r="A21685">
        <v>27141</v>
      </c>
      <c r="B21685" t="s">
        <v>32496</v>
      </c>
    </row>
    <row r="21686" spans="1:2">
      <c r="A21686">
        <v>27142</v>
      </c>
      <c r="B21686" t="s">
        <v>32497</v>
      </c>
    </row>
    <row r="21687" spans="1:2">
      <c r="A21687">
        <v>27143</v>
      </c>
      <c r="B21687">
        <v>1106</v>
      </c>
    </row>
    <row r="21688" spans="1:2">
      <c r="A21688">
        <v>27144</v>
      </c>
      <c r="B21688" t="s">
        <v>32498</v>
      </c>
    </row>
    <row r="21689" spans="1:2">
      <c r="A21689">
        <v>27145</v>
      </c>
      <c r="B21689" t="s">
        <v>32499</v>
      </c>
    </row>
    <row r="21690" spans="1:2">
      <c r="A21690">
        <v>27146</v>
      </c>
      <c r="B21690" t="s">
        <v>32500</v>
      </c>
    </row>
    <row r="21691" spans="1:2">
      <c r="A21691">
        <v>27147</v>
      </c>
      <c r="B21691" t="s">
        <v>32501</v>
      </c>
    </row>
    <row r="21692" spans="1:2">
      <c r="A21692">
        <v>27148</v>
      </c>
      <c r="B21692" t="s">
        <v>32502</v>
      </c>
    </row>
    <row r="21693" spans="1:2">
      <c r="A21693">
        <v>27149</v>
      </c>
      <c r="B21693" t="s">
        <v>32503</v>
      </c>
    </row>
    <row r="21694" spans="1:2">
      <c r="A21694">
        <v>27150</v>
      </c>
      <c r="B21694" t="s">
        <v>32504</v>
      </c>
    </row>
    <row r="21695" spans="1:2">
      <c r="A21695">
        <v>27151</v>
      </c>
      <c r="B21695" t="s">
        <v>32505</v>
      </c>
    </row>
    <row r="21696" spans="1:2">
      <c r="A21696">
        <v>27152</v>
      </c>
      <c r="B21696" s="6">
        <v>0.57986111111111116</v>
      </c>
    </row>
    <row r="21697" spans="1:2">
      <c r="A21697">
        <v>27153</v>
      </c>
      <c r="B21697" t="s">
        <v>32506</v>
      </c>
    </row>
    <row r="21698" spans="1:2">
      <c r="A21698">
        <v>27154</v>
      </c>
      <c r="B21698" t="s">
        <v>32507</v>
      </c>
    </row>
    <row r="21699" spans="1:2">
      <c r="A21699">
        <v>27155</v>
      </c>
      <c r="B21699" t="s">
        <v>32508</v>
      </c>
    </row>
    <row r="21700" spans="1:2">
      <c r="A21700">
        <v>27156</v>
      </c>
      <c r="B21700" t="s">
        <v>32509</v>
      </c>
    </row>
    <row r="21701" spans="1:2">
      <c r="A21701">
        <v>27157</v>
      </c>
      <c r="B21701">
        <v>2334</v>
      </c>
    </row>
    <row r="21702" spans="1:2">
      <c r="A21702">
        <v>27158</v>
      </c>
      <c r="B21702" t="s">
        <v>32510</v>
      </c>
    </row>
    <row r="21703" spans="1:2">
      <c r="A21703">
        <v>27159</v>
      </c>
      <c r="B21703" t="s">
        <v>32511</v>
      </c>
    </row>
    <row r="21704" spans="1:2">
      <c r="A21704">
        <v>27160</v>
      </c>
      <c r="B21704" t="s">
        <v>32512</v>
      </c>
    </row>
    <row r="21705" spans="1:2">
      <c r="A21705">
        <v>27161</v>
      </c>
      <c r="B21705" t="s">
        <v>32513</v>
      </c>
    </row>
    <row r="21706" spans="1:2">
      <c r="A21706">
        <v>27162</v>
      </c>
      <c r="B21706" t="s">
        <v>32514</v>
      </c>
    </row>
    <row r="21707" spans="1:2">
      <c r="A21707">
        <v>27163</v>
      </c>
      <c r="B21707" t="s">
        <v>32515</v>
      </c>
    </row>
    <row r="21708" spans="1:2">
      <c r="A21708">
        <v>27164</v>
      </c>
      <c r="B21708" t="s">
        <v>32516</v>
      </c>
    </row>
    <row r="21709" spans="1:2">
      <c r="A21709">
        <v>27165</v>
      </c>
      <c r="B21709" t="s">
        <v>32517</v>
      </c>
    </row>
    <row r="21710" spans="1:2">
      <c r="A21710">
        <v>27166</v>
      </c>
      <c r="B21710" t="s">
        <v>32518</v>
      </c>
    </row>
    <row r="21711" spans="1:2">
      <c r="A21711">
        <v>27167</v>
      </c>
      <c r="B21711" t="s">
        <v>32519</v>
      </c>
    </row>
    <row r="21712" spans="1:2">
      <c r="A21712">
        <v>27168</v>
      </c>
      <c r="B21712" t="s">
        <v>32520</v>
      </c>
    </row>
    <row r="21713" spans="1:2">
      <c r="A21713">
        <v>27169</v>
      </c>
      <c r="B21713" t="s">
        <v>32521</v>
      </c>
    </row>
    <row r="21714" spans="1:2">
      <c r="A21714">
        <v>27170</v>
      </c>
      <c r="B21714" t="s">
        <v>32522</v>
      </c>
    </row>
    <row r="21715" spans="1:2">
      <c r="A21715">
        <v>27171</v>
      </c>
      <c r="B21715" t="s">
        <v>32523</v>
      </c>
    </row>
    <row r="21716" spans="1:2">
      <c r="A21716">
        <v>27172</v>
      </c>
      <c r="B21716" t="s">
        <v>32524</v>
      </c>
    </row>
    <row r="21717" spans="1:2">
      <c r="A21717">
        <v>27173</v>
      </c>
      <c r="B21717" t="s">
        <v>32525</v>
      </c>
    </row>
    <row r="21718" spans="1:2">
      <c r="A21718">
        <v>27174</v>
      </c>
      <c r="B21718" t="s">
        <v>32526</v>
      </c>
    </row>
    <row r="21719" spans="1:2">
      <c r="A21719">
        <v>27175</v>
      </c>
      <c r="B21719" t="s">
        <v>32527</v>
      </c>
    </row>
    <row r="21720" spans="1:2">
      <c r="A21720">
        <v>27176</v>
      </c>
      <c r="B21720" t="s">
        <v>32528</v>
      </c>
    </row>
    <row r="21721" spans="1:2">
      <c r="A21721">
        <v>27177</v>
      </c>
      <c r="B21721" t="s">
        <v>32529</v>
      </c>
    </row>
    <row r="21722" spans="1:2">
      <c r="A21722">
        <v>27178</v>
      </c>
      <c r="B21722" t="s">
        <v>32530</v>
      </c>
    </row>
    <row r="21723" spans="1:2">
      <c r="A21723">
        <v>27179</v>
      </c>
      <c r="B21723" t="s">
        <v>32531</v>
      </c>
    </row>
    <row r="21724" spans="1:2">
      <c r="A21724">
        <v>27180</v>
      </c>
      <c r="B21724" t="s">
        <v>32532</v>
      </c>
    </row>
    <row r="21725" spans="1:2">
      <c r="A21725">
        <v>27181</v>
      </c>
      <c r="B21725">
        <v>1358</v>
      </c>
    </row>
    <row r="21726" spans="1:2">
      <c r="A21726">
        <v>27182</v>
      </c>
      <c r="B21726" t="s">
        <v>32533</v>
      </c>
    </row>
    <row r="21727" spans="1:2">
      <c r="A21727">
        <v>27183</v>
      </c>
      <c r="B21727" t="s">
        <v>32534</v>
      </c>
    </row>
    <row r="21728" spans="1:2">
      <c r="A21728">
        <v>27184</v>
      </c>
      <c r="B21728" t="s">
        <v>32535</v>
      </c>
    </row>
    <row r="21729" spans="1:2">
      <c r="A21729">
        <v>27185</v>
      </c>
      <c r="B21729" t="s">
        <v>32536</v>
      </c>
    </row>
    <row r="21730" spans="1:2">
      <c r="A21730">
        <v>27186</v>
      </c>
      <c r="B21730" t="s">
        <v>32537</v>
      </c>
    </row>
    <row r="21731" spans="1:2">
      <c r="A21731">
        <v>27187</v>
      </c>
      <c r="B21731" t="s">
        <v>32538</v>
      </c>
    </row>
    <row r="21732" spans="1:2">
      <c r="A21732">
        <v>27188</v>
      </c>
      <c r="B21732" t="s">
        <v>32539</v>
      </c>
    </row>
    <row r="21733" spans="1:2">
      <c r="A21733">
        <v>27189</v>
      </c>
      <c r="B21733" t="s">
        <v>32540</v>
      </c>
    </row>
    <row r="21734" spans="1:2">
      <c r="A21734">
        <v>27190</v>
      </c>
      <c r="B21734" t="s">
        <v>32541</v>
      </c>
    </row>
    <row r="21735" spans="1:2">
      <c r="A21735">
        <v>27191</v>
      </c>
      <c r="B21735" t="s">
        <v>32542</v>
      </c>
    </row>
    <row r="21736" spans="1:2">
      <c r="A21736">
        <v>27192</v>
      </c>
      <c r="B21736" t="s">
        <v>32543</v>
      </c>
    </row>
    <row r="21737" spans="1:2">
      <c r="A21737">
        <v>27193</v>
      </c>
      <c r="B21737" t="s">
        <v>32544</v>
      </c>
    </row>
    <row r="21738" spans="1:2">
      <c r="A21738">
        <v>27194</v>
      </c>
      <c r="B21738" t="s">
        <v>32545</v>
      </c>
    </row>
    <row r="21739" spans="1:2">
      <c r="A21739">
        <v>27195</v>
      </c>
      <c r="B21739" t="s">
        <v>32546</v>
      </c>
    </row>
    <row r="21740" spans="1:2">
      <c r="A21740">
        <v>27196</v>
      </c>
      <c r="B21740" t="s">
        <v>32547</v>
      </c>
    </row>
    <row r="21741" spans="1:2">
      <c r="A21741">
        <v>27197</v>
      </c>
      <c r="B21741" t="s">
        <v>876</v>
      </c>
    </row>
    <row r="21742" spans="1:2">
      <c r="A21742">
        <v>27198</v>
      </c>
      <c r="B21742" t="s">
        <v>32548</v>
      </c>
    </row>
    <row r="21743" spans="1:2">
      <c r="A21743">
        <v>27199</v>
      </c>
      <c r="B21743" t="s">
        <v>32549</v>
      </c>
    </row>
    <row r="21744" spans="1:2">
      <c r="A21744">
        <v>27200</v>
      </c>
      <c r="B21744" t="s">
        <v>32550</v>
      </c>
    </row>
    <row r="21745" spans="1:2">
      <c r="A21745">
        <v>27201</v>
      </c>
      <c r="B21745" t="s">
        <v>32551</v>
      </c>
    </row>
    <row r="21746" spans="1:2">
      <c r="A21746">
        <v>27202</v>
      </c>
      <c r="B21746" t="s">
        <v>32552</v>
      </c>
    </row>
    <row r="21747" spans="1:2">
      <c r="A21747">
        <v>27203</v>
      </c>
      <c r="B21747" t="s">
        <v>32553</v>
      </c>
    </row>
    <row r="21748" spans="1:2">
      <c r="A21748">
        <v>27204</v>
      </c>
      <c r="B21748" t="s">
        <v>32554</v>
      </c>
    </row>
    <row r="21749" spans="1:2">
      <c r="A21749">
        <v>27205</v>
      </c>
      <c r="B21749" t="s">
        <v>32555</v>
      </c>
    </row>
    <row r="21750" spans="1:2">
      <c r="A21750">
        <v>27206</v>
      </c>
      <c r="B21750" t="s">
        <v>32556</v>
      </c>
    </row>
    <row r="21751" spans="1:2">
      <c r="A21751">
        <v>27207</v>
      </c>
      <c r="B21751" t="s">
        <v>32557</v>
      </c>
    </row>
    <row r="21752" spans="1:2">
      <c r="A21752">
        <v>27208</v>
      </c>
      <c r="B21752" t="s">
        <v>32558</v>
      </c>
    </row>
    <row r="21753" spans="1:2">
      <c r="A21753">
        <v>27209</v>
      </c>
      <c r="B21753" t="s">
        <v>32559</v>
      </c>
    </row>
    <row r="21754" spans="1:2">
      <c r="A21754">
        <v>27210</v>
      </c>
      <c r="B21754" t="s">
        <v>32560</v>
      </c>
    </row>
    <row r="21755" spans="1:2">
      <c r="A21755">
        <v>27211</v>
      </c>
      <c r="B21755" t="s">
        <v>32561</v>
      </c>
    </row>
    <row r="21756" spans="1:2">
      <c r="A21756">
        <v>27212</v>
      </c>
      <c r="B21756" t="s">
        <v>32562</v>
      </c>
    </row>
    <row r="21757" spans="1:2">
      <c r="A21757">
        <v>27213</v>
      </c>
      <c r="B21757" t="s">
        <v>32563</v>
      </c>
    </row>
    <row r="21758" spans="1:2">
      <c r="A21758">
        <v>27214</v>
      </c>
      <c r="B21758">
        <v>2300</v>
      </c>
    </row>
    <row r="21759" spans="1:2">
      <c r="A21759">
        <v>27215</v>
      </c>
      <c r="B21759" t="s">
        <v>32564</v>
      </c>
    </row>
    <row r="21760" spans="1:2">
      <c r="A21760">
        <v>27216</v>
      </c>
      <c r="B21760">
        <v>2211</v>
      </c>
    </row>
    <row r="21761" spans="1:2">
      <c r="A21761">
        <v>27217</v>
      </c>
      <c r="B21761" t="s">
        <v>32565</v>
      </c>
    </row>
    <row r="21762" spans="1:2">
      <c r="A21762">
        <v>27218</v>
      </c>
      <c r="B21762" t="s">
        <v>32566</v>
      </c>
    </row>
    <row r="21763" spans="1:2">
      <c r="A21763">
        <v>27219</v>
      </c>
      <c r="B21763" t="s">
        <v>32567</v>
      </c>
    </row>
    <row r="21764" spans="1:2">
      <c r="A21764">
        <v>27220</v>
      </c>
      <c r="B21764" t="s">
        <v>32568</v>
      </c>
    </row>
    <row r="21765" spans="1:2">
      <c r="A21765">
        <v>27221</v>
      </c>
      <c r="B21765" t="s">
        <v>32569</v>
      </c>
    </row>
    <row r="21766" spans="1:2">
      <c r="A21766">
        <v>27222</v>
      </c>
      <c r="B21766" t="s">
        <v>32570</v>
      </c>
    </row>
    <row r="21767" spans="1:2">
      <c r="A21767">
        <v>27223</v>
      </c>
      <c r="B21767" t="s">
        <v>32571</v>
      </c>
    </row>
    <row r="21768" spans="1:2">
      <c r="A21768">
        <v>27224</v>
      </c>
      <c r="B21768" t="s">
        <v>32572</v>
      </c>
    </row>
    <row r="21769" spans="1:2">
      <c r="A21769">
        <v>27225</v>
      </c>
      <c r="B21769" t="s">
        <v>32573</v>
      </c>
    </row>
    <row r="21770" spans="1:2">
      <c r="A21770">
        <v>27226</v>
      </c>
      <c r="B21770" t="s">
        <v>32574</v>
      </c>
    </row>
    <row r="21771" spans="1:2">
      <c r="A21771">
        <v>27227</v>
      </c>
      <c r="B21771" t="s">
        <v>32575</v>
      </c>
    </row>
    <row r="21772" spans="1:2">
      <c r="A21772">
        <v>27228</v>
      </c>
      <c r="B21772" t="s">
        <v>32576</v>
      </c>
    </row>
    <row r="21773" spans="1:2">
      <c r="A21773">
        <v>27229</v>
      </c>
      <c r="B21773" t="s">
        <v>32577</v>
      </c>
    </row>
    <row r="21774" spans="1:2">
      <c r="A21774">
        <v>27230</v>
      </c>
      <c r="B21774" t="s">
        <v>32578</v>
      </c>
    </row>
    <row r="21775" spans="1:2">
      <c r="A21775">
        <v>27231</v>
      </c>
      <c r="B21775" t="s">
        <v>32579</v>
      </c>
    </row>
    <row r="21776" spans="1:2">
      <c r="A21776">
        <v>27232</v>
      </c>
      <c r="B21776" t="s">
        <v>32580</v>
      </c>
    </row>
    <row r="21777" spans="1:2">
      <c r="A21777">
        <v>27233</v>
      </c>
      <c r="B21777" t="s">
        <v>32581</v>
      </c>
    </row>
    <row r="21778" spans="1:2">
      <c r="A21778">
        <v>27234</v>
      </c>
      <c r="B21778" t="s">
        <v>32582</v>
      </c>
    </row>
    <row r="21779" spans="1:2">
      <c r="A21779">
        <v>27235</v>
      </c>
      <c r="B21779" t="s">
        <v>32583</v>
      </c>
    </row>
    <row r="21780" spans="1:2">
      <c r="A21780">
        <v>27236</v>
      </c>
      <c r="B21780" t="s">
        <v>32584</v>
      </c>
    </row>
    <row r="21781" spans="1:2">
      <c r="A21781">
        <v>27237</v>
      </c>
      <c r="B21781" t="s">
        <v>32585</v>
      </c>
    </row>
    <row r="21782" spans="1:2">
      <c r="A21782">
        <v>27238</v>
      </c>
      <c r="B21782" t="s">
        <v>32586</v>
      </c>
    </row>
    <row r="21783" spans="1:2">
      <c r="A21783">
        <v>27239</v>
      </c>
      <c r="B21783" t="s">
        <v>32587</v>
      </c>
    </row>
    <row r="21784" spans="1:2">
      <c r="A21784">
        <v>27240</v>
      </c>
      <c r="B21784" t="s">
        <v>32588</v>
      </c>
    </row>
    <row r="21785" spans="1:2">
      <c r="A21785">
        <v>27241</v>
      </c>
      <c r="B21785" t="s">
        <v>32589</v>
      </c>
    </row>
    <row r="21786" spans="1:2">
      <c r="A21786">
        <v>27242</v>
      </c>
      <c r="B21786" t="s">
        <v>32590</v>
      </c>
    </row>
    <row r="21787" spans="1:2">
      <c r="A21787">
        <v>27243</v>
      </c>
      <c r="B21787" t="s">
        <v>32591</v>
      </c>
    </row>
    <row r="21788" spans="1:2">
      <c r="A21788">
        <v>27244</v>
      </c>
      <c r="B21788" t="s">
        <v>32592</v>
      </c>
    </row>
    <row r="21789" spans="1:2">
      <c r="A21789">
        <v>27245</v>
      </c>
      <c r="B21789" t="s">
        <v>32593</v>
      </c>
    </row>
    <row r="21790" spans="1:2">
      <c r="A21790">
        <v>27246</v>
      </c>
      <c r="B21790" t="s">
        <v>32594</v>
      </c>
    </row>
    <row r="21791" spans="1:2">
      <c r="A21791">
        <v>27247</v>
      </c>
      <c r="B21791" t="s">
        <v>32595</v>
      </c>
    </row>
    <row r="21792" spans="1:2">
      <c r="A21792">
        <v>27248</v>
      </c>
      <c r="B21792" t="s">
        <v>32596</v>
      </c>
    </row>
    <row r="21793" spans="1:2">
      <c r="A21793">
        <v>27249</v>
      </c>
      <c r="B21793" t="s">
        <v>32597</v>
      </c>
    </row>
    <row r="21794" spans="1:2">
      <c r="A21794">
        <v>27250</v>
      </c>
      <c r="B21794" t="s">
        <v>32598</v>
      </c>
    </row>
    <row r="21795" spans="1:2">
      <c r="A21795">
        <v>27251</v>
      </c>
      <c r="B21795" t="s">
        <v>32599</v>
      </c>
    </row>
    <row r="21796" spans="1:2">
      <c r="A21796">
        <v>27252</v>
      </c>
      <c r="B21796" t="s">
        <v>32600</v>
      </c>
    </row>
    <row r="21797" spans="1:2">
      <c r="A21797">
        <v>27253</v>
      </c>
      <c r="B21797" t="s">
        <v>32601</v>
      </c>
    </row>
    <row r="21798" spans="1:2">
      <c r="A21798">
        <v>27254</v>
      </c>
      <c r="B21798" t="s">
        <v>32602</v>
      </c>
    </row>
    <row r="21799" spans="1:2">
      <c r="A21799">
        <v>27255</v>
      </c>
      <c r="B21799" t="s">
        <v>32603</v>
      </c>
    </row>
    <row r="21800" spans="1:2">
      <c r="A21800">
        <v>27256</v>
      </c>
      <c r="B21800" t="s">
        <v>32604</v>
      </c>
    </row>
    <row r="21801" spans="1:2">
      <c r="A21801">
        <v>27257</v>
      </c>
      <c r="B21801" t="s">
        <v>32605</v>
      </c>
    </row>
    <row r="21802" spans="1:2">
      <c r="A21802">
        <v>27258</v>
      </c>
      <c r="B21802" t="s">
        <v>32606</v>
      </c>
    </row>
    <row r="21803" spans="1:2">
      <c r="A21803">
        <v>27259</v>
      </c>
      <c r="B21803" t="s">
        <v>32607</v>
      </c>
    </row>
    <row r="21804" spans="1:2">
      <c r="A21804">
        <v>27260</v>
      </c>
      <c r="B21804" t="s">
        <v>32608</v>
      </c>
    </row>
    <row r="21805" spans="1:2">
      <c r="A21805">
        <v>27261</v>
      </c>
      <c r="B21805" t="s">
        <v>32609</v>
      </c>
    </row>
    <row r="21806" spans="1:2">
      <c r="A21806">
        <v>27262</v>
      </c>
      <c r="B21806" t="s">
        <v>32610</v>
      </c>
    </row>
    <row r="21807" spans="1:2">
      <c r="A21807">
        <v>27263</v>
      </c>
      <c r="B21807" t="s">
        <v>32611</v>
      </c>
    </row>
    <row r="21808" spans="1:2">
      <c r="A21808">
        <v>27264</v>
      </c>
      <c r="B21808" t="s">
        <v>32612</v>
      </c>
    </row>
    <row r="21809" spans="1:2">
      <c r="A21809">
        <v>27265</v>
      </c>
      <c r="B21809" t="s">
        <v>32613</v>
      </c>
    </row>
    <row r="21810" spans="1:2">
      <c r="A21810">
        <v>27266</v>
      </c>
      <c r="B21810" t="s">
        <v>32614</v>
      </c>
    </row>
    <row r="21811" spans="1:2">
      <c r="A21811">
        <v>27267</v>
      </c>
      <c r="B21811" t="s">
        <v>32615</v>
      </c>
    </row>
    <row r="21812" spans="1:2">
      <c r="A21812">
        <v>27268</v>
      </c>
      <c r="B21812" t="s">
        <v>32616</v>
      </c>
    </row>
    <row r="21813" spans="1:2">
      <c r="A21813">
        <v>27269</v>
      </c>
      <c r="B21813" t="s">
        <v>32617</v>
      </c>
    </row>
    <row r="21814" spans="1:2">
      <c r="A21814">
        <v>27270</v>
      </c>
      <c r="B21814" t="s">
        <v>32618</v>
      </c>
    </row>
    <row r="21815" spans="1:2">
      <c r="A21815">
        <v>27271</v>
      </c>
      <c r="B21815" t="s">
        <v>32619</v>
      </c>
    </row>
    <row r="21816" spans="1:2">
      <c r="A21816">
        <v>27272</v>
      </c>
      <c r="B21816" t="s">
        <v>32620</v>
      </c>
    </row>
    <row r="21817" spans="1:2">
      <c r="A21817">
        <v>27273</v>
      </c>
      <c r="B21817" t="s">
        <v>32621</v>
      </c>
    </row>
    <row r="21818" spans="1:2">
      <c r="A21818">
        <v>27274</v>
      </c>
      <c r="B21818" t="s">
        <v>32622</v>
      </c>
    </row>
    <row r="21819" spans="1:2">
      <c r="A21819">
        <v>27275</v>
      </c>
      <c r="B21819" t="s">
        <v>32623</v>
      </c>
    </row>
    <row r="21820" spans="1:2">
      <c r="A21820">
        <v>27276</v>
      </c>
      <c r="B21820" t="s">
        <v>32624</v>
      </c>
    </row>
    <row r="21821" spans="1:2">
      <c r="A21821">
        <v>27277</v>
      </c>
      <c r="B21821" t="s">
        <v>32625</v>
      </c>
    </row>
    <row r="21822" spans="1:2">
      <c r="A21822">
        <v>27278</v>
      </c>
      <c r="B21822" t="s">
        <v>32626</v>
      </c>
    </row>
    <row r="21823" spans="1:2">
      <c r="A21823">
        <v>27279</v>
      </c>
      <c r="B21823" t="s">
        <v>32627</v>
      </c>
    </row>
    <row r="21824" spans="1:2">
      <c r="A21824">
        <v>27280</v>
      </c>
      <c r="B21824" t="s">
        <v>32628</v>
      </c>
    </row>
    <row r="21825" spans="1:2">
      <c r="A21825">
        <v>27281</v>
      </c>
      <c r="B21825" t="s">
        <v>32629</v>
      </c>
    </row>
    <row r="21826" spans="1:2">
      <c r="A21826">
        <v>27282</v>
      </c>
      <c r="B21826" t="s">
        <v>32630</v>
      </c>
    </row>
    <row r="21827" spans="1:2">
      <c r="A21827">
        <v>27283</v>
      </c>
      <c r="B21827" t="s">
        <v>32631</v>
      </c>
    </row>
    <row r="21828" spans="1:2">
      <c r="A21828">
        <v>27284</v>
      </c>
      <c r="B21828" t="s">
        <v>32632</v>
      </c>
    </row>
    <row r="21829" spans="1:2">
      <c r="A21829">
        <v>27285</v>
      </c>
      <c r="B21829" t="s">
        <v>32633</v>
      </c>
    </row>
    <row r="21830" spans="1:2">
      <c r="A21830">
        <v>27286</v>
      </c>
      <c r="B21830" t="s">
        <v>32634</v>
      </c>
    </row>
    <row r="21831" spans="1:2">
      <c r="A21831">
        <v>27287</v>
      </c>
      <c r="B21831" t="s">
        <v>32635</v>
      </c>
    </row>
    <row r="21832" spans="1:2">
      <c r="A21832">
        <v>27302</v>
      </c>
      <c r="B21832" t="s">
        <v>32636</v>
      </c>
    </row>
    <row r="21833" spans="1:2">
      <c r="A21833">
        <v>27303</v>
      </c>
      <c r="B21833">
        <v>4545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9"/>
  <sheetViews>
    <sheetView workbookViewId="0">
      <selection activeCell="A10" sqref="A10"/>
    </sheetView>
  </sheetViews>
  <sheetFormatPr defaultColWidth="9" defaultRowHeight="12.75"/>
  <cols>
    <col min="1" max="1" width="15.85546875" bestFit="1" customWidth="1"/>
    <col min="2" max="2" width="30.42578125" bestFit="1" customWidth="1"/>
    <col min="3" max="4" width="15.140625" bestFit="1" customWidth="1"/>
  </cols>
  <sheetData>
    <row r="1" spans="1:4" s="54" customFormat="1">
      <c r="A1" s="54" t="s">
        <v>41085</v>
      </c>
      <c r="B1" s="54" t="s">
        <v>41086</v>
      </c>
      <c r="C1" s="54" t="s">
        <v>0</v>
      </c>
      <c r="D1" s="54" t="s">
        <v>1</v>
      </c>
    </row>
    <row r="2" spans="1:4">
      <c r="A2">
        <v>0</v>
      </c>
      <c r="B2" t="s">
        <v>133</v>
      </c>
      <c r="C2" s="1">
        <v>40179</v>
      </c>
      <c r="D2" s="1">
        <v>2958465</v>
      </c>
    </row>
    <row r="3" spans="1:4">
      <c r="A3">
        <v>1</v>
      </c>
      <c r="B3" t="s">
        <v>32637</v>
      </c>
      <c r="C3" s="1">
        <v>32874</v>
      </c>
      <c r="D3" s="1">
        <v>2958465</v>
      </c>
    </row>
    <row r="4" spans="1:4">
      <c r="A4">
        <v>2</v>
      </c>
      <c r="B4" t="s">
        <v>2183</v>
      </c>
      <c r="C4" s="1">
        <v>38718</v>
      </c>
      <c r="D4" s="1">
        <v>2958465</v>
      </c>
    </row>
    <row r="5" spans="1:4">
      <c r="A5">
        <v>3</v>
      </c>
      <c r="B5" t="s">
        <v>32638</v>
      </c>
      <c r="C5" s="1">
        <v>38718</v>
      </c>
      <c r="D5" s="1">
        <v>2958465</v>
      </c>
    </row>
    <row r="6" spans="1:4">
      <c r="A6">
        <v>4</v>
      </c>
      <c r="B6" t="s">
        <v>32639</v>
      </c>
      <c r="C6" s="1">
        <v>38718</v>
      </c>
      <c r="D6" s="1">
        <v>2958465</v>
      </c>
    </row>
    <row r="7" spans="1:4">
      <c r="A7">
        <v>5</v>
      </c>
      <c r="B7" t="s">
        <v>32640</v>
      </c>
      <c r="C7" s="1">
        <v>38718</v>
      </c>
      <c r="D7" s="1">
        <v>2958465</v>
      </c>
    </row>
    <row r="8" spans="1:4">
      <c r="A8">
        <v>6</v>
      </c>
      <c r="B8" t="s">
        <v>32641</v>
      </c>
      <c r="C8" s="1">
        <v>38718</v>
      </c>
      <c r="D8" s="1">
        <v>2958465</v>
      </c>
    </row>
    <row r="9" spans="1:4">
      <c r="A9">
        <v>8</v>
      </c>
      <c r="B9" t="s">
        <v>147</v>
      </c>
      <c r="C9" s="1">
        <v>40179</v>
      </c>
      <c r="D9"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6"/>
  <sheetViews>
    <sheetView workbookViewId="0">
      <selection activeCell="B2" sqref="B2"/>
    </sheetView>
  </sheetViews>
  <sheetFormatPr defaultColWidth="9" defaultRowHeight="12.75"/>
  <cols>
    <col min="1" max="1" width="16.85546875" bestFit="1" customWidth="1"/>
    <col min="2" max="2" width="20.140625" bestFit="1" customWidth="1"/>
    <col min="3" max="4" width="15.140625" bestFit="1" customWidth="1"/>
  </cols>
  <sheetData>
    <row r="1" spans="1:4" s="54" customFormat="1">
      <c r="A1" s="54" t="s">
        <v>41087</v>
      </c>
      <c r="B1" s="54" t="s">
        <v>41088</v>
      </c>
      <c r="C1" s="54" t="s">
        <v>0</v>
      </c>
      <c r="D1" s="54" t="s">
        <v>1</v>
      </c>
    </row>
    <row r="2" spans="1:4">
      <c r="A2">
        <v>0</v>
      </c>
      <c r="B2" t="s">
        <v>136</v>
      </c>
      <c r="C2" s="1">
        <v>32874</v>
      </c>
      <c r="D2" s="1">
        <v>2958465</v>
      </c>
    </row>
    <row r="3" spans="1:4">
      <c r="A3">
        <v>1</v>
      </c>
      <c r="B3" t="s">
        <v>32642</v>
      </c>
      <c r="C3" s="1">
        <v>32874</v>
      </c>
      <c r="D3" s="1">
        <v>2958465</v>
      </c>
    </row>
    <row r="4" spans="1:4">
      <c r="A4">
        <v>2</v>
      </c>
      <c r="B4" t="s">
        <v>32643</v>
      </c>
      <c r="C4" s="1">
        <v>32874</v>
      </c>
      <c r="D4" s="1">
        <v>2958465</v>
      </c>
    </row>
    <row r="5" spans="1:4">
      <c r="A5">
        <v>3</v>
      </c>
      <c r="B5" t="s">
        <v>32644</v>
      </c>
      <c r="C5" s="1">
        <v>32874</v>
      </c>
      <c r="D5" s="1">
        <v>2958465</v>
      </c>
    </row>
    <row r="6" spans="1:4">
      <c r="A6">
        <v>4</v>
      </c>
      <c r="B6" t="s">
        <v>1878</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28"/>
  <sheetViews>
    <sheetView workbookViewId="0">
      <selection sqref="A1:XFD1"/>
    </sheetView>
  </sheetViews>
  <sheetFormatPr defaultColWidth="9" defaultRowHeight="12.75"/>
  <cols>
    <col min="1" max="1" width="8.140625" bestFit="1" customWidth="1"/>
    <col min="2" max="2" width="48.140625" bestFit="1" customWidth="1"/>
    <col min="3" max="4" width="15.140625" bestFit="1" customWidth="1"/>
  </cols>
  <sheetData>
    <row r="1" spans="1:4" s="54" customFormat="1">
      <c r="A1" s="54" t="s">
        <v>32645</v>
      </c>
      <c r="B1" s="54" t="s">
        <v>32646</v>
      </c>
      <c r="C1" s="55" t="s">
        <v>0</v>
      </c>
      <c r="D1" s="55" t="s">
        <v>1</v>
      </c>
    </row>
    <row r="2" spans="1:4">
      <c r="A2">
        <v>-2</v>
      </c>
      <c r="B2" t="s">
        <v>32647</v>
      </c>
      <c r="C2" s="1"/>
      <c r="D2" s="1"/>
    </row>
    <row r="3" spans="1:4">
      <c r="A3">
        <v>-1</v>
      </c>
      <c r="B3" t="s">
        <v>32648</v>
      </c>
      <c r="C3" s="1"/>
      <c r="D3" s="1"/>
    </row>
    <row r="4" spans="1:4">
      <c r="A4">
        <v>15</v>
      </c>
      <c r="B4" t="s">
        <v>32649</v>
      </c>
      <c r="C4" s="1">
        <v>39448</v>
      </c>
      <c r="D4" s="1">
        <v>2958465</v>
      </c>
    </row>
    <row r="5" spans="1:4">
      <c r="A5">
        <v>28</v>
      </c>
      <c r="B5" t="s">
        <v>32650</v>
      </c>
      <c r="C5" s="1">
        <v>39448</v>
      </c>
      <c r="D5" s="1">
        <v>2958465</v>
      </c>
    </row>
    <row r="6" spans="1:4">
      <c r="A6">
        <v>66</v>
      </c>
      <c r="B6" t="s">
        <v>32651</v>
      </c>
      <c r="C6" s="1">
        <v>39448</v>
      </c>
      <c r="D6" s="1">
        <v>2958465</v>
      </c>
    </row>
    <row r="7" spans="1:4">
      <c r="A7">
        <v>90</v>
      </c>
      <c r="B7" t="s">
        <v>32652</v>
      </c>
      <c r="C7" s="1">
        <v>39448</v>
      </c>
      <c r="D7" s="1">
        <v>2958465</v>
      </c>
    </row>
    <row r="8" spans="1:4">
      <c r="A8">
        <v>96</v>
      </c>
      <c r="B8" t="s">
        <v>32653</v>
      </c>
      <c r="C8" s="1">
        <v>39448</v>
      </c>
      <c r="D8" s="1">
        <v>2958465</v>
      </c>
    </row>
    <row r="9" spans="1:4">
      <c r="A9">
        <v>120</v>
      </c>
      <c r="B9" t="s">
        <v>32654</v>
      </c>
      <c r="C9" s="1">
        <v>39448</v>
      </c>
      <c r="D9" s="1">
        <v>2958465</v>
      </c>
    </row>
    <row r="10" spans="1:4">
      <c r="A10">
        <v>122</v>
      </c>
      <c r="B10" t="s">
        <v>32655</v>
      </c>
      <c r="C10" s="1">
        <v>39448</v>
      </c>
      <c r="D10" s="1">
        <v>2958465</v>
      </c>
    </row>
    <row r="11" spans="1:4">
      <c r="A11">
        <v>135</v>
      </c>
      <c r="B11" t="s">
        <v>32656</v>
      </c>
      <c r="C11" s="1">
        <v>39448</v>
      </c>
      <c r="D11" s="1">
        <v>2958465</v>
      </c>
    </row>
    <row r="12" spans="1:4">
      <c r="A12">
        <v>140</v>
      </c>
      <c r="B12" t="s">
        <v>32657</v>
      </c>
      <c r="C12" s="1">
        <v>39448</v>
      </c>
      <c r="D12" s="1">
        <v>2958465</v>
      </c>
    </row>
    <row r="13" spans="1:4">
      <c r="A13">
        <v>151</v>
      </c>
      <c r="B13" t="s">
        <v>32658</v>
      </c>
      <c r="C13" s="1">
        <v>39448</v>
      </c>
      <c r="D13" s="1">
        <v>2958465</v>
      </c>
    </row>
    <row r="14" spans="1:4">
      <c r="A14">
        <v>166</v>
      </c>
      <c r="B14" t="s">
        <v>32659</v>
      </c>
      <c r="C14" s="1">
        <v>39448</v>
      </c>
      <c r="D14" s="1">
        <v>2958465</v>
      </c>
    </row>
    <row r="15" spans="1:4">
      <c r="A15">
        <v>174</v>
      </c>
      <c r="B15" t="s">
        <v>32660</v>
      </c>
      <c r="C15" s="1">
        <v>39448</v>
      </c>
      <c r="D15" s="1">
        <v>2958465</v>
      </c>
    </row>
    <row r="16" spans="1:4">
      <c r="A16">
        <v>201</v>
      </c>
      <c r="B16" t="s">
        <v>32661</v>
      </c>
      <c r="C16" s="1">
        <v>39448</v>
      </c>
      <c r="D16" s="1">
        <v>2958465</v>
      </c>
    </row>
    <row r="17" spans="1:4">
      <c r="A17">
        <v>205</v>
      </c>
      <c r="B17" t="s">
        <v>32662</v>
      </c>
      <c r="C17" s="1">
        <v>39448</v>
      </c>
      <c r="D17" s="1">
        <v>2958465</v>
      </c>
    </row>
    <row r="18" spans="1:4">
      <c r="A18">
        <v>208</v>
      </c>
      <c r="B18" t="s">
        <v>32663</v>
      </c>
      <c r="C18" s="1">
        <v>39448</v>
      </c>
      <c r="D18" s="1">
        <v>2958465</v>
      </c>
    </row>
    <row r="19" spans="1:4">
      <c r="A19">
        <v>211</v>
      </c>
      <c r="B19" t="s">
        <v>32664</v>
      </c>
      <c r="C19" s="1">
        <v>39448</v>
      </c>
      <c r="D19" s="1">
        <v>2958465</v>
      </c>
    </row>
    <row r="20" spans="1:4">
      <c r="A20">
        <v>213</v>
      </c>
      <c r="B20" t="s">
        <v>32665</v>
      </c>
      <c r="C20" s="1">
        <v>39448</v>
      </c>
      <c r="D20" s="1">
        <v>2958465</v>
      </c>
    </row>
    <row r="21" spans="1:4">
      <c r="A21">
        <v>230</v>
      </c>
      <c r="B21" t="s">
        <v>32666</v>
      </c>
      <c r="C21" s="1">
        <v>39448</v>
      </c>
      <c r="D21" s="1">
        <v>2958465</v>
      </c>
    </row>
    <row r="22" spans="1:4">
      <c r="A22">
        <v>232</v>
      </c>
      <c r="B22" t="s">
        <v>32667</v>
      </c>
      <c r="C22" s="1">
        <v>39448</v>
      </c>
      <c r="D22" s="1">
        <v>2958465</v>
      </c>
    </row>
    <row r="23" spans="1:4">
      <c r="A23">
        <v>248</v>
      </c>
      <c r="B23" t="s">
        <v>32668</v>
      </c>
      <c r="C23" s="1">
        <v>39448</v>
      </c>
      <c r="D23" s="1">
        <v>2958465</v>
      </c>
    </row>
    <row r="24" spans="1:4">
      <c r="A24">
        <v>249</v>
      </c>
      <c r="B24" t="s">
        <v>32669</v>
      </c>
      <c r="C24" s="1">
        <v>39448</v>
      </c>
      <c r="D24" s="1">
        <v>2958465</v>
      </c>
    </row>
    <row r="25" spans="1:4">
      <c r="A25">
        <v>277</v>
      </c>
      <c r="B25" t="s">
        <v>32670</v>
      </c>
      <c r="C25" s="1">
        <v>39448</v>
      </c>
      <c r="D25" s="1">
        <v>2958465</v>
      </c>
    </row>
    <row r="26" spans="1:4">
      <c r="A26">
        <v>282</v>
      </c>
      <c r="B26" t="s">
        <v>32671</v>
      </c>
      <c r="C26" s="1">
        <v>39448</v>
      </c>
      <c r="D26" s="1">
        <v>2958465</v>
      </c>
    </row>
    <row r="27" spans="1:4">
      <c r="A27">
        <v>361</v>
      </c>
      <c r="B27" t="s">
        <v>32672</v>
      </c>
      <c r="C27" s="1">
        <v>39448</v>
      </c>
      <c r="D27" s="1">
        <v>2958465</v>
      </c>
    </row>
    <row r="28" spans="1:4">
      <c r="A28">
        <v>363</v>
      </c>
      <c r="B28" t="s">
        <v>32673</v>
      </c>
      <c r="C28" s="1">
        <v>39448</v>
      </c>
      <c r="D2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r:id="rId1"/>
  <headerFooter>
    <oddHeader>&amp;C&amp;A</oddHeader>
    <oddFooter>&amp;CPage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3"/>
  <sheetViews>
    <sheetView workbookViewId="0">
      <selection activeCell="A14" sqref="A14"/>
    </sheetView>
  </sheetViews>
  <sheetFormatPr defaultColWidth="9" defaultRowHeight="12.75"/>
  <cols>
    <col min="1" max="1" width="13.85546875" bestFit="1" customWidth="1"/>
    <col min="2" max="2" width="16.85546875" bestFit="1" customWidth="1"/>
    <col min="3" max="4" width="15.140625" bestFit="1" customWidth="1"/>
  </cols>
  <sheetData>
    <row r="1" spans="1:4" s="54" customFormat="1">
      <c r="A1" s="54" t="s">
        <v>32674</v>
      </c>
      <c r="B1" s="54" t="s">
        <v>32675</v>
      </c>
      <c r="C1" s="55" t="s">
        <v>0</v>
      </c>
      <c r="D1" s="55" t="s">
        <v>1</v>
      </c>
    </row>
    <row r="2" spans="1:4">
      <c r="A2">
        <v>-2</v>
      </c>
      <c r="B2" t="s">
        <v>2</v>
      </c>
      <c r="C2" s="1"/>
      <c r="D2" s="1"/>
    </row>
    <row r="3" spans="1:4">
      <c r="A3">
        <v>-1</v>
      </c>
      <c r="B3" t="s">
        <v>3</v>
      </c>
      <c r="C3" s="1"/>
      <c r="D3" s="1"/>
    </row>
    <row r="4" spans="1:4">
      <c r="A4">
        <v>1</v>
      </c>
      <c r="B4" t="s">
        <v>261</v>
      </c>
      <c r="C4" s="1">
        <v>36161</v>
      </c>
      <c r="D4" s="1">
        <v>2958465</v>
      </c>
    </row>
    <row r="5" spans="1:4">
      <c r="A5">
        <v>2</v>
      </c>
      <c r="B5" t="s">
        <v>200</v>
      </c>
      <c r="C5" s="1">
        <v>36161</v>
      </c>
      <c r="D5" s="1">
        <v>2958465</v>
      </c>
    </row>
    <row r="6" spans="1:4">
      <c r="A6">
        <v>3</v>
      </c>
      <c r="B6" t="s">
        <v>2154</v>
      </c>
      <c r="C6" s="1">
        <v>36161</v>
      </c>
      <c r="D6" s="1">
        <v>2958465</v>
      </c>
    </row>
    <row r="7" spans="1:4">
      <c r="A7">
        <v>4</v>
      </c>
      <c r="B7" t="s">
        <v>194</v>
      </c>
      <c r="C7" s="1">
        <v>36161</v>
      </c>
      <c r="D7" s="1">
        <v>2958465</v>
      </c>
    </row>
    <row r="8" spans="1:4">
      <c r="A8">
        <v>5</v>
      </c>
      <c r="B8" t="s">
        <v>335</v>
      </c>
      <c r="C8" s="1">
        <v>36161</v>
      </c>
      <c r="D8" s="1">
        <v>2958465</v>
      </c>
    </row>
    <row r="9" spans="1:4">
      <c r="A9">
        <v>6</v>
      </c>
      <c r="B9" t="s">
        <v>211</v>
      </c>
      <c r="C9" s="1">
        <v>36161</v>
      </c>
      <c r="D9" s="1">
        <v>2958465</v>
      </c>
    </row>
    <row r="10" spans="1:4">
      <c r="A10">
        <v>7</v>
      </c>
      <c r="B10" t="s">
        <v>1040</v>
      </c>
      <c r="C10" s="1">
        <v>36161</v>
      </c>
      <c r="D10" s="1">
        <v>2958465</v>
      </c>
    </row>
    <row r="11" spans="1:4">
      <c r="A11">
        <v>8</v>
      </c>
      <c r="B11" t="s">
        <v>195</v>
      </c>
      <c r="C11" s="1">
        <v>36161</v>
      </c>
      <c r="D11" s="1">
        <v>2958465</v>
      </c>
    </row>
    <row r="12" spans="1:4">
      <c r="A12">
        <v>9</v>
      </c>
      <c r="B12" t="s">
        <v>134</v>
      </c>
      <c r="C12" s="1">
        <v>36161</v>
      </c>
      <c r="D12" s="1">
        <v>2958465</v>
      </c>
    </row>
    <row r="13" spans="1:4">
      <c r="A13">
        <v>11</v>
      </c>
      <c r="B13" t="s">
        <v>133</v>
      </c>
      <c r="C13" s="1">
        <v>36161</v>
      </c>
      <c r="D1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E52"/>
  <sheetViews>
    <sheetView topLeftCell="A34" workbookViewId="0">
      <selection activeCell="A53" sqref="A53"/>
    </sheetView>
  </sheetViews>
  <sheetFormatPr defaultColWidth="9" defaultRowHeight="12.75"/>
  <cols>
    <col min="1" max="1" width="16.140625" bestFit="1" customWidth="1"/>
    <col min="2" max="2" width="57.85546875" bestFit="1" customWidth="1"/>
    <col min="3" max="3" width="15.140625" style="3" bestFit="1" customWidth="1"/>
    <col min="4" max="4" width="15.140625" bestFit="1" customWidth="1"/>
    <col min="5" max="5" width="11.140625" bestFit="1" customWidth="1"/>
  </cols>
  <sheetData>
    <row r="1" spans="1:5" s="54" customFormat="1">
      <c r="A1" s="54" t="s">
        <v>32676</v>
      </c>
      <c r="B1" s="54" t="s">
        <v>32677</v>
      </c>
      <c r="C1" s="59" t="s">
        <v>0</v>
      </c>
      <c r="D1" s="55" t="s">
        <v>1</v>
      </c>
      <c r="E1" s="55"/>
    </row>
    <row r="2" spans="1:5">
      <c r="A2">
        <v>1</v>
      </c>
      <c r="B2" t="s">
        <v>1875</v>
      </c>
      <c r="C2" s="3">
        <v>32874</v>
      </c>
      <c r="D2" s="1">
        <v>2958465</v>
      </c>
      <c r="E2" s="1"/>
    </row>
    <row r="3" spans="1:5">
      <c r="A3">
        <v>2</v>
      </c>
      <c r="B3" t="s">
        <v>32678</v>
      </c>
      <c r="C3" s="3">
        <v>32874</v>
      </c>
      <c r="D3" s="1">
        <v>2958465</v>
      </c>
      <c r="E3" s="1"/>
    </row>
    <row r="4" spans="1:5">
      <c r="A4">
        <v>3</v>
      </c>
      <c r="B4" t="s">
        <v>32679</v>
      </c>
      <c r="C4" s="3">
        <v>32874</v>
      </c>
      <c r="D4" s="1">
        <v>2958465</v>
      </c>
      <c r="E4" s="1"/>
    </row>
    <row r="5" spans="1:5">
      <c r="A5">
        <v>4</v>
      </c>
      <c r="B5" t="s">
        <v>32680</v>
      </c>
      <c r="C5" s="3">
        <v>32874</v>
      </c>
      <c r="D5" s="1">
        <v>2958465</v>
      </c>
      <c r="E5" s="1"/>
    </row>
    <row r="6" spans="1:5">
      <c r="A6">
        <v>9</v>
      </c>
      <c r="B6" t="s">
        <v>32681</v>
      </c>
      <c r="C6" s="3">
        <v>32874</v>
      </c>
      <c r="D6" s="1">
        <v>2958465</v>
      </c>
      <c r="E6" s="1"/>
    </row>
    <row r="7" spans="1:5">
      <c r="A7">
        <v>10</v>
      </c>
      <c r="B7" t="s">
        <v>32682</v>
      </c>
      <c r="C7" s="3">
        <v>32874</v>
      </c>
      <c r="D7" s="1">
        <v>2958465</v>
      </c>
      <c r="E7" s="1"/>
    </row>
    <row r="8" spans="1:5">
      <c r="A8">
        <v>11</v>
      </c>
      <c r="B8" t="s">
        <v>32683</v>
      </c>
      <c r="C8" s="3">
        <v>32874</v>
      </c>
      <c r="D8" s="1">
        <v>2958465</v>
      </c>
      <c r="E8" s="1"/>
    </row>
    <row r="9" spans="1:5">
      <c r="A9">
        <v>12</v>
      </c>
      <c r="B9" t="s">
        <v>32684</v>
      </c>
      <c r="C9" s="3">
        <v>32874</v>
      </c>
      <c r="D9" s="1">
        <v>2958465</v>
      </c>
      <c r="E9" s="1"/>
    </row>
    <row r="10" spans="1:5">
      <c r="A10">
        <v>13</v>
      </c>
      <c r="B10" t="s">
        <v>32685</v>
      </c>
      <c r="C10" s="3">
        <v>32874</v>
      </c>
      <c r="D10" s="1">
        <v>2958465</v>
      </c>
      <c r="E10" s="1"/>
    </row>
    <row r="11" spans="1:5">
      <c r="A11">
        <v>20</v>
      </c>
      <c r="B11" t="s">
        <v>32686</v>
      </c>
      <c r="C11" s="3">
        <v>32874</v>
      </c>
      <c r="D11" s="1">
        <v>2958465</v>
      </c>
      <c r="E11" s="1"/>
    </row>
    <row r="12" spans="1:5">
      <c r="A12">
        <v>21</v>
      </c>
      <c r="B12" t="s">
        <v>32687</v>
      </c>
      <c r="C12" s="3">
        <v>32874</v>
      </c>
      <c r="D12" s="1">
        <v>2958465</v>
      </c>
      <c r="E12" s="1"/>
    </row>
    <row r="13" spans="1:5">
      <c r="A13">
        <v>22</v>
      </c>
      <c r="B13" t="s">
        <v>32688</v>
      </c>
      <c r="C13" s="3">
        <v>32874</v>
      </c>
      <c r="D13" s="1">
        <v>2958465</v>
      </c>
      <c r="E13" s="1"/>
    </row>
    <row r="14" spans="1:5">
      <c r="A14">
        <v>23</v>
      </c>
      <c r="B14" t="s">
        <v>32689</v>
      </c>
      <c r="C14" s="3">
        <v>32874</v>
      </c>
      <c r="D14" s="1">
        <v>2958465</v>
      </c>
      <c r="E14" s="1"/>
    </row>
    <row r="15" spans="1:5">
      <c r="A15">
        <v>24</v>
      </c>
      <c r="B15" t="s">
        <v>32690</v>
      </c>
      <c r="C15" s="3">
        <v>32874</v>
      </c>
      <c r="D15" s="1">
        <v>2958465</v>
      </c>
      <c r="E15" s="1"/>
    </row>
    <row r="16" spans="1:5">
      <c r="A16">
        <v>25</v>
      </c>
      <c r="B16" t="s">
        <v>32691</v>
      </c>
      <c r="C16" s="3">
        <v>32874</v>
      </c>
      <c r="D16" s="1">
        <v>2958465</v>
      </c>
      <c r="E16" s="1"/>
    </row>
    <row r="17" spans="1:5">
      <c r="A17">
        <v>26</v>
      </c>
      <c r="B17" t="s">
        <v>32692</v>
      </c>
      <c r="C17" s="3">
        <v>32874</v>
      </c>
      <c r="D17" s="1">
        <v>2958465</v>
      </c>
      <c r="E17" s="1"/>
    </row>
    <row r="18" spans="1:5">
      <c r="A18">
        <v>27</v>
      </c>
      <c r="B18" t="s">
        <v>32693</v>
      </c>
      <c r="C18" s="3">
        <v>32874</v>
      </c>
      <c r="D18" s="1">
        <v>2958465</v>
      </c>
      <c r="E18" s="1"/>
    </row>
    <row r="19" spans="1:5">
      <c r="A19">
        <v>28</v>
      </c>
      <c r="B19" t="s">
        <v>32694</v>
      </c>
      <c r="C19" s="3">
        <v>32874</v>
      </c>
      <c r="D19" s="1">
        <v>2958465</v>
      </c>
      <c r="E19" s="1"/>
    </row>
    <row r="20" spans="1:5">
      <c r="A20">
        <v>29</v>
      </c>
      <c r="B20" t="s">
        <v>32695</v>
      </c>
      <c r="C20" s="3">
        <v>32874</v>
      </c>
      <c r="D20" s="1">
        <v>2958465</v>
      </c>
      <c r="E20" s="1"/>
    </row>
    <row r="21" spans="1:5">
      <c r="A21">
        <v>30</v>
      </c>
      <c r="B21" t="s">
        <v>32696</v>
      </c>
      <c r="C21" s="3">
        <v>32874</v>
      </c>
      <c r="D21" s="1">
        <v>2958465</v>
      </c>
      <c r="E21" s="1"/>
    </row>
    <row r="22" spans="1:5">
      <c r="A22">
        <v>31</v>
      </c>
      <c r="B22" t="s">
        <v>32697</v>
      </c>
      <c r="C22" s="3">
        <v>32874</v>
      </c>
      <c r="D22" s="1">
        <v>2958465</v>
      </c>
      <c r="E22" s="1"/>
    </row>
    <row r="23" spans="1:5">
      <c r="A23">
        <v>32</v>
      </c>
      <c r="B23" t="s">
        <v>32698</v>
      </c>
      <c r="C23" s="3">
        <v>32874</v>
      </c>
      <c r="D23" s="1">
        <v>2958465</v>
      </c>
      <c r="E23" s="1"/>
    </row>
    <row r="24" spans="1:5">
      <c r="A24">
        <v>33</v>
      </c>
      <c r="B24" t="s">
        <v>32699</v>
      </c>
      <c r="C24" s="3">
        <v>32874</v>
      </c>
      <c r="D24" s="1">
        <v>2958465</v>
      </c>
      <c r="E24" s="1"/>
    </row>
    <row r="25" spans="1:5">
      <c r="A25">
        <v>34</v>
      </c>
      <c r="B25" t="s">
        <v>32700</v>
      </c>
      <c r="C25" s="3">
        <v>32874</v>
      </c>
      <c r="D25" s="1">
        <v>2958465</v>
      </c>
      <c r="E25" s="1"/>
    </row>
    <row r="26" spans="1:5">
      <c r="A26">
        <v>35</v>
      </c>
      <c r="B26" t="s">
        <v>32701</v>
      </c>
      <c r="C26" s="3">
        <v>32874</v>
      </c>
      <c r="D26" s="1">
        <v>2958465</v>
      </c>
      <c r="E26" s="1"/>
    </row>
    <row r="27" spans="1:5">
      <c r="A27">
        <v>36</v>
      </c>
      <c r="B27" t="s">
        <v>32702</v>
      </c>
      <c r="C27" s="3">
        <v>32874</v>
      </c>
      <c r="D27" s="1">
        <v>2958465</v>
      </c>
      <c r="E27" s="1"/>
    </row>
    <row r="28" spans="1:5">
      <c r="A28">
        <v>37</v>
      </c>
      <c r="B28" t="s">
        <v>32703</v>
      </c>
      <c r="C28" s="3">
        <v>32874</v>
      </c>
      <c r="D28" s="1">
        <v>2958465</v>
      </c>
      <c r="E28" s="1"/>
    </row>
    <row r="29" spans="1:5">
      <c r="A29">
        <v>38</v>
      </c>
      <c r="B29" t="s">
        <v>32704</v>
      </c>
      <c r="C29" s="3">
        <v>32874</v>
      </c>
      <c r="D29" s="1">
        <v>2958465</v>
      </c>
      <c r="E29" s="1"/>
    </row>
    <row r="30" spans="1:5">
      <c r="A30">
        <v>39</v>
      </c>
      <c r="B30" t="s">
        <v>32705</v>
      </c>
      <c r="C30" s="3">
        <v>32874</v>
      </c>
      <c r="D30" s="1">
        <v>2958465</v>
      </c>
      <c r="E30" s="1"/>
    </row>
    <row r="31" spans="1:5">
      <c r="A31">
        <v>40</v>
      </c>
      <c r="B31" t="s">
        <v>32706</v>
      </c>
      <c r="C31" s="3">
        <v>32874</v>
      </c>
      <c r="D31" s="1">
        <v>2958465</v>
      </c>
      <c r="E31" s="1"/>
    </row>
    <row r="32" spans="1:5">
      <c r="A32">
        <v>41</v>
      </c>
      <c r="B32" t="s">
        <v>32707</v>
      </c>
      <c r="C32" s="3">
        <v>32874</v>
      </c>
      <c r="D32" s="1">
        <v>2958465</v>
      </c>
      <c r="E32" s="1"/>
    </row>
    <row r="33" spans="1:5">
      <c r="A33">
        <v>42</v>
      </c>
      <c r="B33" t="s">
        <v>32708</v>
      </c>
      <c r="C33" s="3">
        <v>32874</v>
      </c>
      <c r="D33" s="1">
        <v>2958465</v>
      </c>
      <c r="E33" s="1"/>
    </row>
    <row r="34" spans="1:5">
      <c r="A34">
        <v>43</v>
      </c>
      <c r="B34" t="s">
        <v>32709</v>
      </c>
      <c r="C34" s="3">
        <v>32874</v>
      </c>
      <c r="D34" s="1">
        <v>2958465</v>
      </c>
      <c r="E34" s="1"/>
    </row>
    <row r="35" spans="1:5">
      <c r="A35">
        <v>44</v>
      </c>
      <c r="B35" t="s">
        <v>32710</v>
      </c>
      <c r="C35" s="3">
        <v>32874</v>
      </c>
      <c r="D35" s="1">
        <v>2958465</v>
      </c>
      <c r="E35" s="1"/>
    </row>
    <row r="36" spans="1:5">
      <c r="A36">
        <v>45</v>
      </c>
      <c r="B36" t="s">
        <v>32711</v>
      </c>
      <c r="C36" s="3">
        <v>32874</v>
      </c>
      <c r="D36" s="1">
        <v>2958465</v>
      </c>
      <c r="E36" s="1"/>
    </row>
    <row r="37" spans="1:5">
      <c r="A37">
        <v>49</v>
      </c>
      <c r="B37" t="s">
        <v>32712</v>
      </c>
      <c r="C37" s="3">
        <v>32874</v>
      </c>
      <c r="D37" s="1">
        <v>2958465</v>
      </c>
      <c r="E37" s="1"/>
    </row>
    <row r="38" spans="1:5">
      <c r="A38">
        <v>50</v>
      </c>
      <c r="B38" t="s">
        <v>32713</v>
      </c>
      <c r="C38" s="3">
        <v>32874</v>
      </c>
      <c r="D38" s="1">
        <v>2958465</v>
      </c>
      <c r="E38" s="1"/>
    </row>
    <row r="39" spans="1:5">
      <c r="A39">
        <v>51</v>
      </c>
      <c r="B39" t="s">
        <v>32714</v>
      </c>
      <c r="C39" s="3">
        <v>32874</v>
      </c>
      <c r="D39" s="1">
        <v>2958465</v>
      </c>
      <c r="E39" s="1"/>
    </row>
    <row r="40" spans="1:5">
      <c r="A40">
        <v>52</v>
      </c>
      <c r="B40" t="s">
        <v>41052</v>
      </c>
      <c r="C40" s="3">
        <v>33238</v>
      </c>
      <c r="D40" s="1">
        <v>2958465</v>
      </c>
      <c r="E40" s="1"/>
    </row>
    <row r="41" spans="1:5">
      <c r="A41">
        <v>53</v>
      </c>
      <c r="B41" t="s">
        <v>32715</v>
      </c>
      <c r="C41" s="3">
        <v>32874</v>
      </c>
      <c r="D41" s="1">
        <v>2958465</v>
      </c>
      <c r="E41" s="1"/>
    </row>
    <row r="42" spans="1:5">
      <c r="A42">
        <v>54</v>
      </c>
      <c r="B42" t="s">
        <v>32716</v>
      </c>
      <c r="C42" s="3">
        <v>32874</v>
      </c>
      <c r="D42" s="1">
        <v>2958465</v>
      </c>
      <c r="E42" s="1"/>
    </row>
    <row r="43" spans="1:5">
      <c r="A43">
        <v>56</v>
      </c>
      <c r="B43" t="s">
        <v>32717</v>
      </c>
      <c r="C43" s="3">
        <v>32874</v>
      </c>
      <c r="D43" s="1">
        <v>2958465</v>
      </c>
      <c r="E43" s="1"/>
    </row>
    <row r="44" spans="1:5">
      <c r="A44">
        <v>57</v>
      </c>
      <c r="B44" t="s">
        <v>32718</v>
      </c>
      <c r="C44" s="3">
        <v>32874</v>
      </c>
      <c r="D44" s="1">
        <v>2958465</v>
      </c>
      <c r="E44" s="1"/>
    </row>
    <row r="45" spans="1:5">
      <c r="A45">
        <v>58</v>
      </c>
      <c r="B45" t="s">
        <v>32719</v>
      </c>
      <c r="C45" s="3">
        <v>32874</v>
      </c>
      <c r="D45" s="1">
        <v>2958465</v>
      </c>
      <c r="E45" s="1"/>
    </row>
    <row r="46" spans="1:5">
      <c r="A46">
        <v>59</v>
      </c>
      <c r="B46" t="s">
        <v>32720</v>
      </c>
      <c r="C46" s="3">
        <v>32874</v>
      </c>
      <c r="D46" s="1">
        <v>2958465</v>
      </c>
      <c r="E46" s="1"/>
    </row>
    <row r="47" spans="1:5">
      <c r="A47">
        <v>60</v>
      </c>
      <c r="B47" t="s">
        <v>32721</v>
      </c>
      <c r="C47" s="3">
        <v>32874</v>
      </c>
      <c r="D47" s="1">
        <v>2958465</v>
      </c>
      <c r="E47" s="1"/>
    </row>
    <row r="48" spans="1:5">
      <c r="A48">
        <v>61</v>
      </c>
      <c r="B48" t="s">
        <v>32722</v>
      </c>
      <c r="C48" s="3">
        <v>32874</v>
      </c>
      <c r="D48" s="1">
        <v>2958465</v>
      </c>
      <c r="E48" s="1"/>
    </row>
    <row r="49" spans="1:5">
      <c r="A49">
        <v>62</v>
      </c>
      <c r="B49" t="s">
        <v>2184</v>
      </c>
      <c r="C49" s="3">
        <v>32874</v>
      </c>
      <c r="D49" s="1">
        <v>2958465</v>
      </c>
      <c r="E49" s="1"/>
    </row>
    <row r="50" spans="1:5">
      <c r="A50">
        <v>63</v>
      </c>
      <c r="B50" t="s">
        <v>32723</v>
      </c>
      <c r="C50" s="3">
        <v>32874</v>
      </c>
      <c r="D50" s="1">
        <v>2958465</v>
      </c>
      <c r="E50" s="1"/>
    </row>
    <row r="51" spans="1:5">
      <c r="A51">
        <v>64</v>
      </c>
      <c r="B51" t="s">
        <v>134</v>
      </c>
      <c r="C51" s="3">
        <v>40179</v>
      </c>
      <c r="D51" s="1">
        <v>2958465</v>
      </c>
      <c r="E51" s="1"/>
    </row>
    <row r="52" spans="1:5">
      <c r="A52">
        <v>98</v>
      </c>
      <c r="B52" t="s">
        <v>137</v>
      </c>
      <c r="C52" s="3">
        <v>40179</v>
      </c>
      <c r="D52" s="1">
        <v>2958465</v>
      </c>
      <c r="E52"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20"/>
  <sheetViews>
    <sheetView workbookViewId="0">
      <selection activeCell="I15" sqref="I15"/>
    </sheetView>
  </sheetViews>
  <sheetFormatPr defaultColWidth="9" defaultRowHeight="12.75"/>
  <cols>
    <col min="1" max="1" width="16.85546875" bestFit="1" customWidth="1"/>
    <col min="2" max="2" width="57.85546875" bestFit="1" customWidth="1"/>
    <col min="3" max="3" width="23.42578125" style="1" bestFit="1" customWidth="1"/>
    <col min="4" max="4" width="15.140625" bestFit="1" customWidth="1"/>
    <col min="5" max="5" width="11.140625" bestFit="1" customWidth="1"/>
  </cols>
  <sheetData>
    <row r="1" spans="1:5" s="54" customFormat="1">
      <c r="A1" s="54" t="s">
        <v>32724</v>
      </c>
      <c r="B1" s="54" t="s">
        <v>32725</v>
      </c>
      <c r="C1" s="55" t="s">
        <v>0</v>
      </c>
      <c r="D1" s="55" t="s">
        <v>1</v>
      </c>
      <c r="E1" s="55"/>
    </row>
    <row r="2" spans="1:5">
      <c r="A2">
        <v>1</v>
      </c>
      <c r="B2" t="s">
        <v>32726</v>
      </c>
      <c r="C2" s="1">
        <v>32874</v>
      </c>
      <c r="D2" s="1">
        <v>43100</v>
      </c>
      <c r="E2" s="1"/>
    </row>
    <row r="3" spans="1:5">
      <c r="A3">
        <v>1</v>
      </c>
      <c r="B3" t="s">
        <v>41342</v>
      </c>
      <c r="C3" s="1">
        <v>43101</v>
      </c>
      <c r="D3" s="1">
        <v>2958465</v>
      </c>
      <c r="E3" s="1"/>
    </row>
    <row r="4" spans="1:5">
      <c r="A4">
        <v>2</v>
      </c>
      <c r="B4" t="s">
        <v>32727</v>
      </c>
      <c r="C4" s="1">
        <v>32874</v>
      </c>
      <c r="D4" s="1">
        <v>43100</v>
      </c>
      <c r="E4" s="1"/>
    </row>
    <row r="5" spans="1:5">
      <c r="A5">
        <v>2</v>
      </c>
      <c r="B5" t="s">
        <v>41343</v>
      </c>
      <c r="C5" s="1">
        <v>43101</v>
      </c>
      <c r="D5" s="1">
        <v>2958465</v>
      </c>
      <c r="E5" s="1"/>
    </row>
    <row r="6" spans="1:5">
      <c r="A6">
        <v>3</v>
      </c>
      <c r="B6" t="s">
        <v>32728</v>
      </c>
      <c r="C6" s="1">
        <v>32874</v>
      </c>
      <c r="D6" s="1">
        <v>2958465</v>
      </c>
      <c r="E6" s="1"/>
    </row>
    <row r="7" spans="1:5">
      <c r="A7">
        <v>4</v>
      </c>
      <c r="B7" t="s">
        <v>32729</v>
      </c>
      <c r="C7" s="1">
        <v>32874</v>
      </c>
      <c r="D7" s="1">
        <v>43100</v>
      </c>
      <c r="E7" s="1"/>
    </row>
    <row r="8" spans="1:5">
      <c r="A8">
        <v>4</v>
      </c>
      <c r="B8" t="s">
        <v>41344</v>
      </c>
      <c r="C8" s="1">
        <v>43101</v>
      </c>
      <c r="D8" s="1">
        <v>2958465</v>
      </c>
      <c r="E8" s="1"/>
    </row>
    <row r="9" spans="1:5">
      <c r="A9">
        <v>5</v>
      </c>
      <c r="B9" t="s">
        <v>32730</v>
      </c>
      <c r="C9" s="1">
        <v>32874</v>
      </c>
      <c r="D9" s="1">
        <v>2958465</v>
      </c>
      <c r="E9" s="1"/>
    </row>
    <row r="10" spans="1:5">
      <c r="A10">
        <v>6</v>
      </c>
      <c r="B10" t="s">
        <v>32731</v>
      </c>
      <c r="C10" s="1">
        <v>32874</v>
      </c>
      <c r="D10" s="1">
        <v>2958465</v>
      </c>
      <c r="E10" s="1"/>
    </row>
    <row r="11" spans="1:5">
      <c r="A11">
        <v>7</v>
      </c>
      <c r="B11" t="s">
        <v>32732</v>
      </c>
      <c r="C11" s="1">
        <v>32874</v>
      </c>
      <c r="D11" s="1">
        <v>2958465</v>
      </c>
      <c r="E11" s="1"/>
    </row>
    <row r="12" spans="1:5">
      <c r="A12">
        <v>8</v>
      </c>
      <c r="B12" t="s">
        <v>32733</v>
      </c>
      <c r="C12" s="1">
        <v>32874</v>
      </c>
      <c r="D12" s="1">
        <v>2958465</v>
      </c>
      <c r="E12" s="1"/>
    </row>
    <row r="13" spans="1:5">
      <c r="A13">
        <v>9</v>
      </c>
      <c r="B13" t="s">
        <v>32734</v>
      </c>
      <c r="C13" s="1">
        <v>32874</v>
      </c>
      <c r="D13" s="1">
        <v>2958465</v>
      </c>
      <c r="E13" s="1"/>
    </row>
    <row r="14" spans="1:5">
      <c r="A14">
        <v>10</v>
      </c>
      <c r="B14" t="s">
        <v>32735</v>
      </c>
      <c r="C14" s="1">
        <v>32874</v>
      </c>
      <c r="D14" s="1">
        <v>2958465</v>
      </c>
      <c r="E14" s="1"/>
    </row>
    <row r="15" spans="1:5">
      <c r="A15">
        <v>11</v>
      </c>
      <c r="B15" t="s">
        <v>32736</v>
      </c>
      <c r="C15" s="1">
        <v>32874</v>
      </c>
      <c r="D15" s="1">
        <v>2958465</v>
      </c>
      <c r="E15" s="1"/>
    </row>
    <row r="16" spans="1:5">
      <c r="A16">
        <v>12</v>
      </c>
      <c r="B16" t="s">
        <v>133</v>
      </c>
      <c r="C16" s="1">
        <v>40179</v>
      </c>
      <c r="D16" s="1">
        <v>2958465</v>
      </c>
      <c r="E16" s="1"/>
    </row>
    <row r="17" spans="1:5">
      <c r="A17">
        <v>13</v>
      </c>
      <c r="B17" t="s">
        <v>32737</v>
      </c>
      <c r="C17" s="1">
        <v>32874</v>
      </c>
      <c r="D17" s="1">
        <v>2958465</v>
      </c>
      <c r="E17" s="1"/>
    </row>
    <row r="18" spans="1:5">
      <c r="A18">
        <v>14</v>
      </c>
      <c r="B18" t="s">
        <v>32738</v>
      </c>
      <c r="C18" s="1">
        <v>32874</v>
      </c>
      <c r="D18" s="1">
        <v>2958465</v>
      </c>
      <c r="E18" s="1"/>
    </row>
    <row r="19" spans="1:5">
      <c r="A19">
        <v>16</v>
      </c>
      <c r="B19" t="s">
        <v>32739</v>
      </c>
      <c r="C19" s="1">
        <v>38718</v>
      </c>
      <c r="D19" s="1">
        <v>2958465</v>
      </c>
      <c r="E19" s="1"/>
    </row>
    <row r="20" spans="1:5">
      <c r="A20">
        <v>98</v>
      </c>
      <c r="B20" t="s">
        <v>147</v>
      </c>
      <c r="C20" s="1">
        <v>40179</v>
      </c>
      <c r="D20" s="1">
        <v>2958465</v>
      </c>
      <c r="E20" s="1"/>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54"/>
  <sheetViews>
    <sheetView topLeftCell="A28" workbookViewId="0">
      <selection activeCell="A55" sqref="A55"/>
    </sheetView>
  </sheetViews>
  <sheetFormatPr defaultColWidth="9" defaultRowHeight="12.75"/>
  <cols>
    <col min="1" max="1" width="16.140625" bestFit="1" customWidth="1"/>
    <col min="2" max="2" width="120.140625" bestFit="1" customWidth="1"/>
    <col min="3" max="4" width="15.140625" bestFit="1" customWidth="1"/>
  </cols>
  <sheetData>
    <row r="1" spans="1:4" s="54" customFormat="1">
      <c r="A1" s="54" t="s">
        <v>32740</v>
      </c>
      <c r="B1" s="54" t="s">
        <v>32741</v>
      </c>
      <c r="C1" s="55" t="s">
        <v>0</v>
      </c>
      <c r="D1" s="55" t="s">
        <v>1</v>
      </c>
    </row>
    <row r="2" spans="1:4">
      <c r="A2">
        <v>1</v>
      </c>
      <c r="B2" t="s">
        <v>41089</v>
      </c>
      <c r="C2" s="1">
        <v>37622</v>
      </c>
      <c r="D2" s="1">
        <v>2958465</v>
      </c>
    </row>
    <row r="3" spans="1:4">
      <c r="A3">
        <v>2</v>
      </c>
      <c r="B3" t="s">
        <v>41090</v>
      </c>
      <c r="C3" s="1">
        <v>32874</v>
      </c>
      <c r="D3" s="1">
        <v>2958465</v>
      </c>
    </row>
    <row r="4" spans="1:4">
      <c r="A4">
        <v>3</v>
      </c>
      <c r="B4" t="s">
        <v>41091</v>
      </c>
      <c r="C4" s="1">
        <v>32874</v>
      </c>
      <c r="D4" s="1">
        <v>2958465</v>
      </c>
    </row>
    <row r="5" spans="1:4">
      <c r="A5">
        <v>4</v>
      </c>
      <c r="B5" t="s">
        <v>41092</v>
      </c>
      <c r="C5" s="1">
        <v>32874</v>
      </c>
      <c r="D5" s="1">
        <v>2958465</v>
      </c>
    </row>
    <row r="6" spans="1:4">
      <c r="A6">
        <v>5</v>
      </c>
      <c r="B6" t="s">
        <v>41093</v>
      </c>
      <c r="C6" s="1">
        <v>37622</v>
      </c>
      <c r="D6" s="1">
        <v>2958465</v>
      </c>
    </row>
    <row r="7" spans="1:4">
      <c r="A7">
        <v>6</v>
      </c>
      <c r="B7" t="s">
        <v>41094</v>
      </c>
      <c r="C7" s="1">
        <v>32874</v>
      </c>
      <c r="D7" s="1">
        <v>2958465</v>
      </c>
    </row>
    <row r="8" spans="1:4">
      <c r="A8">
        <v>7</v>
      </c>
      <c r="B8" t="s">
        <v>41095</v>
      </c>
      <c r="C8" s="1">
        <v>37622</v>
      </c>
      <c r="D8" s="1">
        <v>2958465</v>
      </c>
    </row>
    <row r="9" spans="1:4">
      <c r="A9">
        <v>8</v>
      </c>
      <c r="B9" t="s">
        <v>41096</v>
      </c>
      <c r="C9" s="1">
        <v>37622</v>
      </c>
      <c r="D9" s="1">
        <v>2958465</v>
      </c>
    </row>
    <row r="10" spans="1:4">
      <c r="A10">
        <v>9</v>
      </c>
      <c r="B10" t="s">
        <v>41097</v>
      </c>
      <c r="C10" s="1">
        <v>37622</v>
      </c>
      <c r="D10" s="1">
        <v>2958465</v>
      </c>
    </row>
    <row r="11" spans="1:4">
      <c r="A11">
        <v>10</v>
      </c>
      <c r="B11" t="s">
        <v>41098</v>
      </c>
      <c r="C11" s="1">
        <v>37622</v>
      </c>
      <c r="D11" s="1">
        <v>2958465</v>
      </c>
    </row>
    <row r="12" spans="1:4">
      <c r="A12">
        <v>11</v>
      </c>
      <c r="B12" t="s">
        <v>41099</v>
      </c>
      <c r="C12" s="1">
        <v>37622</v>
      </c>
      <c r="D12" s="1">
        <v>2958465</v>
      </c>
    </row>
    <row r="13" spans="1:4">
      <c r="A13">
        <v>12</v>
      </c>
      <c r="B13" t="s">
        <v>41100</v>
      </c>
      <c r="C13" s="1">
        <v>37622</v>
      </c>
      <c r="D13" s="1">
        <v>2958465</v>
      </c>
    </row>
    <row r="14" spans="1:4">
      <c r="A14">
        <v>13</v>
      </c>
      <c r="B14" t="s">
        <v>41101</v>
      </c>
      <c r="C14" s="1">
        <v>37622</v>
      </c>
      <c r="D14" s="1">
        <v>2958465</v>
      </c>
    </row>
    <row r="15" spans="1:4">
      <c r="A15">
        <v>14</v>
      </c>
      <c r="B15" t="s">
        <v>41102</v>
      </c>
      <c r="C15" s="1">
        <v>37622</v>
      </c>
      <c r="D15" s="1">
        <v>2958465</v>
      </c>
    </row>
    <row r="16" spans="1:4">
      <c r="A16">
        <v>16</v>
      </c>
      <c r="B16" t="s">
        <v>41103</v>
      </c>
      <c r="C16" s="1">
        <v>37622</v>
      </c>
      <c r="D16" s="1">
        <v>2958465</v>
      </c>
    </row>
    <row r="17" spans="1:4">
      <c r="A17">
        <v>17</v>
      </c>
      <c r="B17" t="s">
        <v>41104</v>
      </c>
      <c r="C17" s="1">
        <v>37622</v>
      </c>
      <c r="D17" s="1">
        <v>2958465</v>
      </c>
    </row>
    <row r="18" spans="1:4">
      <c r="A18">
        <v>18</v>
      </c>
      <c r="B18" t="s">
        <v>41105</v>
      </c>
      <c r="C18" s="1">
        <v>37622</v>
      </c>
      <c r="D18" s="1">
        <v>2958465</v>
      </c>
    </row>
    <row r="19" spans="1:4">
      <c r="A19">
        <v>19</v>
      </c>
      <c r="B19" t="s">
        <v>41106</v>
      </c>
      <c r="C19" s="1">
        <v>37622</v>
      </c>
      <c r="D19" s="1">
        <v>2958465</v>
      </c>
    </row>
    <row r="20" spans="1:4">
      <c r="A20">
        <v>20</v>
      </c>
      <c r="B20" t="s">
        <v>41107</v>
      </c>
      <c r="C20" s="1">
        <v>37622</v>
      </c>
      <c r="D20" s="1">
        <v>2958465</v>
      </c>
    </row>
    <row r="21" spans="1:4">
      <c r="A21">
        <v>21</v>
      </c>
      <c r="B21" t="s">
        <v>41108</v>
      </c>
      <c r="C21" s="1">
        <v>37622</v>
      </c>
      <c r="D21" s="1">
        <v>2958465</v>
      </c>
    </row>
    <row r="22" spans="1:4">
      <c r="A22">
        <v>22</v>
      </c>
      <c r="B22" t="s">
        <v>41109</v>
      </c>
      <c r="C22" s="1">
        <v>37622</v>
      </c>
      <c r="D22" s="1">
        <v>2958465</v>
      </c>
    </row>
    <row r="23" spans="1:4">
      <c r="A23">
        <v>23</v>
      </c>
      <c r="B23" t="s">
        <v>41110</v>
      </c>
      <c r="C23" s="1">
        <v>37622</v>
      </c>
      <c r="D23" s="1">
        <v>2958465</v>
      </c>
    </row>
    <row r="24" spans="1:4">
      <c r="A24">
        <v>24</v>
      </c>
      <c r="B24" t="s">
        <v>41111</v>
      </c>
      <c r="C24" s="1">
        <v>37622</v>
      </c>
      <c r="D24" s="1">
        <v>2958465</v>
      </c>
    </row>
    <row r="25" spans="1:4">
      <c r="A25">
        <v>25</v>
      </c>
      <c r="B25" t="s">
        <v>41112</v>
      </c>
      <c r="C25" s="1">
        <v>37622</v>
      </c>
      <c r="D25" s="1">
        <v>2958465</v>
      </c>
    </row>
    <row r="26" spans="1:4">
      <c r="A26">
        <v>26</v>
      </c>
      <c r="B26" t="s">
        <v>41113</v>
      </c>
      <c r="C26" s="1">
        <v>37622</v>
      </c>
      <c r="D26" s="1">
        <v>2958465</v>
      </c>
    </row>
    <row r="27" spans="1:4">
      <c r="A27">
        <v>27</v>
      </c>
      <c r="B27" t="s">
        <v>41114</v>
      </c>
      <c r="C27" s="1">
        <v>37622</v>
      </c>
      <c r="D27" s="1">
        <v>2958465</v>
      </c>
    </row>
    <row r="28" spans="1:4">
      <c r="A28">
        <v>28</v>
      </c>
      <c r="B28" t="s">
        <v>41115</v>
      </c>
      <c r="C28" s="1">
        <v>37622</v>
      </c>
      <c r="D28" s="1">
        <v>2958465</v>
      </c>
    </row>
    <row r="29" spans="1:4">
      <c r="A29">
        <v>29</v>
      </c>
      <c r="B29" t="s">
        <v>41116</v>
      </c>
      <c r="C29" s="1">
        <v>37622</v>
      </c>
      <c r="D29" s="1">
        <v>2958465</v>
      </c>
    </row>
    <row r="30" spans="1:4">
      <c r="A30">
        <v>30</v>
      </c>
      <c r="B30" t="s">
        <v>41117</v>
      </c>
      <c r="C30" s="1">
        <v>37622</v>
      </c>
      <c r="D30" s="1">
        <v>2958465</v>
      </c>
    </row>
    <row r="31" spans="1:4">
      <c r="A31">
        <v>31</v>
      </c>
      <c r="B31" t="s">
        <v>41118</v>
      </c>
      <c r="C31" s="1">
        <v>37622</v>
      </c>
      <c r="D31" s="1">
        <v>2958465</v>
      </c>
    </row>
    <row r="32" spans="1:4">
      <c r="A32">
        <v>32</v>
      </c>
      <c r="B32" t="s">
        <v>41119</v>
      </c>
      <c r="C32" s="1">
        <v>37622</v>
      </c>
      <c r="D32" s="1">
        <v>2958465</v>
      </c>
    </row>
    <row r="33" spans="1:4">
      <c r="A33">
        <v>33</v>
      </c>
      <c r="B33" t="s">
        <v>41120</v>
      </c>
      <c r="C33" s="1">
        <v>37622</v>
      </c>
      <c r="D33" s="1">
        <v>2958465</v>
      </c>
    </row>
    <row r="34" spans="1:4">
      <c r="A34">
        <v>34</v>
      </c>
      <c r="B34" t="s">
        <v>41121</v>
      </c>
      <c r="C34" s="1">
        <v>37622</v>
      </c>
      <c r="D34" s="1">
        <v>2958465</v>
      </c>
    </row>
    <row r="35" spans="1:4">
      <c r="A35">
        <v>35</v>
      </c>
      <c r="B35" t="s">
        <v>41122</v>
      </c>
      <c r="C35" s="1">
        <v>40179</v>
      </c>
      <c r="D35" s="1">
        <v>2958465</v>
      </c>
    </row>
    <row r="36" spans="1:4">
      <c r="A36">
        <v>36</v>
      </c>
      <c r="B36" t="s">
        <v>41123</v>
      </c>
      <c r="C36" s="1">
        <v>37622</v>
      </c>
      <c r="D36" s="1">
        <v>2958465</v>
      </c>
    </row>
    <row r="37" spans="1:4">
      <c r="A37">
        <v>37</v>
      </c>
      <c r="B37" t="s">
        <v>41124</v>
      </c>
      <c r="C37" s="1">
        <v>37622</v>
      </c>
      <c r="D37" s="1">
        <v>2958465</v>
      </c>
    </row>
    <row r="38" spans="1:4">
      <c r="A38">
        <v>38</v>
      </c>
      <c r="B38" t="s">
        <v>41125</v>
      </c>
      <c r="C38" s="1">
        <v>37622</v>
      </c>
      <c r="D38" s="1">
        <v>2958465</v>
      </c>
    </row>
    <row r="39" spans="1:4">
      <c r="A39">
        <v>39</v>
      </c>
      <c r="B39" t="s">
        <v>41126</v>
      </c>
      <c r="C39" s="1">
        <v>37622</v>
      </c>
      <c r="D39" s="1">
        <v>2958465</v>
      </c>
    </row>
    <row r="40" spans="1:4">
      <c r="A40">
        <v>40</v>
      </c>
      <c r="B40" t="s">
        <v>41127</v>
      </c>
      <c r="C40" s="1">
        <v>37622</v>
      </c>
      <c r="D40" s="1">
        <v>2958465</v>
      </c>
    </row>
    <row r="41" spans="1:4">
      <c r="A41">
        <v>41</v>
      </c>
      <c r="B41" t="s">
        <v>41128</v>
      </c>
      <c r="C41" s="1">
        <v>37622</v>
      </c>
      <c r="D41" s="1">
        <v>2958465</v>
      </c>
    </row>
    <row r="42" spans="1:4">
      <c r="A42">
        <v>42</v>
      </c>
      <c r="B42" t="s">
        <v>41129</v>
      </c>
      <c r="C42" s="1">
        <v>37622</v>
      </c>
      <c r="D42" s="1">
        <v>2958465</v>
      </c>
    </row>
    <row r="43" spans="1:4">
      <c r="A43">
        <v>43</v>
      </c>
      <c r="B43" t="s">
        <v>41130</v>
      </c>
      <c r="C43" s="1">
        <v>37622</v>
      </c>
      <c r="D43" s="1">
        <v>2958465</v>
      </c>
    </row>
    <row r="44" spans="1:4">
      <c r="A44">
        <v>44</v>
      </c>
      <c r="B44" t="s">
        <v>41131</v>
      </c>
      <c r="C44" s="1">
        <v>37622</v>
      </c>
      <c r="D44" s="1">
        <v>2958465</v>
      </c>
    </row>
    <row r="45" spans="1:4">
      <c r="A45">
        <v>45</v>
      </c>
      <c r="B45" t="s">
        <v>41132</v>
      </c>
      <c r="C45" s="1">
        <v>37622</v>
      </c>
      <c r="D45" s="1">
        <v>2958465</v>
      </c>
    </row>
    <row r="46" spans="1:4">
      <c r="A46">
        <v>46</v>
      </c>
      <c r="B46" t="s">
        <v>41133</v>
      </c>
      <c r="C46" s="1">
        <v>37622</v>
      </c>
      <c r="D46" s="1">
        <v>2958465</v>
      </c>
    </row>
    <row r="47" spans="1:4">
      <c r="A47">
        <v>47</v>
      </c>
      <c r="B47" t="s">
        <v>41134</v>
      </c>
      <c r="C47" s="1">
        <v>37622</v>
      </c>
      <c r="D47" s="1">
        <v>2958465</v>
      </c>
    </row>
    <row r="48" spans="1:4">
      <c r="A48">
        <v>48</v>
      </c>
      <c r="B48" t="s">
        <v>41135</v>
      </c>
      <c r="C48" s="1">
        <v>37622</v>
      </c>
      <c r="D48" s="1">
        <v>2958465</v>
      </c>
    </row>
    <row r="49" spans="1:4">
      <c r="A49">
        <v>49</v>
      </c>
      <c r="B49" t="s">
        <v>41136</v>
      </c>
      <c r="C49" s="1">
        <v>37622</v>
      </c>
      <c r="D49" s="1">
        <v>2958465</v>
      </c>
    </row>
    <row r="50" spans="1:4">
      <c r="A50">
        <v>50</v>
      </c>
      <c r="B50" t="s">
        <v>41137</v>
      </c>
      <c r="C50" s="1">
        <v>37622</v>
      </c>
      <c r="D50" s="1">
        <v>2958465</v>
      </c>
    </row>
    <row r="51" spans="1:4">
      <c r="A51">
        <v>51</v>
      </c>
      <c r="B51" t="s">
        <v>41138</v>
      </c>
      <c r="C51" s="1">
        <v>37622</v>
      </c>
      <c r="D51" s="1">
        <v>2958465</v>
      </c>
    </row>
    <row r="52" spans="1:4">
      <c r="A52">
        <v>52</v>
      </c>
      <c r="B52" t="s">
        <v>41139</v>
      </c>
      <c r="C52" s="1">
        <v>37622</v>
      </c>
      <c r="D52" s="1">
        <v>2958465</v>
      </c>
    </row>
    <row r="53" spans="1:4">
      <c r="A53">
        <v>53</v>
      </c>
      <c r="B53" t="s">
        <v>41140</v>
      </c>
      <c r="C53" s="1">
        <v>37622</v>
      </c>
      <c r="D53" s="1">
        <v>2958465</v>
      </c>
    </row>
    <row r="54" spans="1:4">
      <c r="A54">
        <v>54</v>
      </c>
      <c r="B54" t="s">
        <v>41141</v>
      </c>
      <c r="C54" s="1">
        <v>40179</v>
      </c>
      <c r="D54"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L10"/>
  <sheetViews>
    <sheetView zoomScaleNormal="100" workbookViewId="0">
      <selection activeCell="J10" sqref="J10"/>
    </sheetView>
  </sheetViews>
  <sheetFormatPr defaultColWidth="9.140625" defaultRowHeight="15"/>
  <cols>
    <col min="1" max="1" width="42.140625" style="27" customWidth="1"/>
    <col min="2" max="2" width="26.42578125" style="27" customWidth="1"/>
    <col min="3" max="4" width="12.140625" style="27" hidden="1" customWidth="1"/>
    <col min="5" max="6" width="18.42578125" style="27" customWidth="1"/>
    <col min="7" max="7" width="14.42578125" style="27" customWidth="1"/>
    <col min="8" max="8" width="57.140625" style="20" customWidth="1"/>
    <col min="9" max="9" width="19.85546875" style="20" customWidth="1"/>
    <col min="10" max="10" width="57.140625" style="20" customWidth="1"/>
    <col min="11" max="11" width="57.140625" style="27" customWidth="1"/>
    <col min="12" max="12" width="93.140625" style="20" customWidth="1"/>
    <col min="13" max="1025" width="11.42578125" style="12" customWidth="1"/>
    <col min="1026" max="16384" width="9.140625" style="12"/>
  </cols>
  <sheetData>
    <row r="2" spans="1:12" s="14" customFormat="1" ht="20.25">
      <c r="A2" s="96" t="s">
        <v>41016</v>
      </c>
      <c r="B2" s="96"/>
      <c r="C2" s="96"/>
      <c r="D2" s="96"/>
      <c r="E2" s="96"/>
      <c r="F2" s="96"/>
      <c r="G2" s="96"/>
      <c r="H2" s="96"/>
      <c r="I2" s="96"/>
      <c r="J2" s="96"/>
      <c r="K2" s="96"/>
      <c r="L2" s="13"/>
    </row>
    <row r="3" spans="1:12" ht="20.25">
      <c r="A3" s="13"/>
      <c r="B3" s="15"/>
      <c r="C3" s="15"/>
      <c r="D3" s="15"/>
      <c r="E3" s="15"/>
      <c r="F3" s="15"/>
      <c r="G3" s="15"/>
      <c r="H3" s="15"/>
      <c r="I3" s="15"/>
      <c r="J3" s="15"/>
      <c r="K3" s="15"/>
      <c r="L3" s="15"/>
    </row>
    <row r="4" spans="1:12" ht="18">
      <c r="A4" s="17" t="s">
        <v>41017</v>
      </c>
      <c r="B4" s="35"/>
      <c r="C4" s="18"/>
      <c r="D4" s="18"/>
      <c r="E4" s="18"/>
      <c r="F4" s="18"/>
      <c r="G4" s="19"/>
      <c r="H4" s="18"/>
      <c r="I4" s="18"/>
      <c r="J4" s="18"/>
      <c r="K4" s="18"/>
      <c r="L4" s="18"/>
    </row>
    <row r="5" spans="1:12">
      <c r="A5" s="20"/>
      <c r="B5" s="18"/>
      <c r="C5" s="18"/>
      <c r="D5" s="18"/>
      <c r="E5" s="18"/>
      <c r="F5" s="18"/>
      <c r="G5" s="18"/>
      <c r="H5" s="18"/>
      <c r="I5" s="18"/>
      <c r="J5" s="18"/>
      <c r="K5" s="18"/>
      <c r="L5" s="18"/>
    </row>
    <row r="6" spans="1:12">
      <c r="A6" s="20"/>
      <c r="B6" s="18"/>
      <c r="C6" s="18"/>
      <c r="D6" s="18"/>
      <c r="E6" s="18"/>
      <c r="F6" s="18"/>
      <c r="G6" s="18"/>
      <c r="H6" s="18"/>
      <c r="I6" s="18"/>
      <c r="J6" s="18"/>
      <c r="K6" s="18"/>
      <c r="L6" s="18"/>
    </row>
    <row r="7" spans="1:12" s="19" customFormat="1" ht="80.099999999999994" customHeight="1">
      <c r="A7" s="21" t="s">
        <v>39781</v>
      </c>
      <c r="B7" s="21" t="s">
        <v>39782</v>
      </c>
      <c r="C7" s="21" t="s">
        <v>39783</v>
      </c>
      <c r="D7" s="21" t="s">
        <v>39784</v>
      </c>
      <c r="E7" s="21" t="s">
        <v>39785</v>
      </c>
      <c r="F7" s="21" t="s">
        <v>39786</v>
      </c>
      <c r="G7" s="21" t="s">
        <v>39787</v>
      </c>
      <c r="H7" s="21" t="s">
        <v>39788</v>
      </c>
      <c r="I7" s="21" t="s">
        <v>39789</v>
      </c>
      <c r="J7" s="21" t="s">
        <v>39790</v>
      </c>
      <c r="K7" s="21" t="s">
        <v>39791</v>
      </c>
      <c r="L7" s="21" t="s">
        <v>39792</v>
      </c>
    </row>
    <row r="8" spans="1:12" ht="60">
      <c r="A8" s="27" t="s">
        <v>39794</v>
      </c>
      <c r="B8" s="23" t="s">
        <v>39795</v>
      </c>
      <c r="E8" s="27" t="s">
        <v>39796</v>
      </c>
      <c r="F8" s="27" t="s">
        <v>39797</v>
      </c>
      <c r="H8" s="20" t="s">
        <v>41018</v>
      </c>
      <c r="I8" s="30" t="s">
        <v>39799</v>
      </c>
      <c r="L8" s="20" t="s">
        <v>39800</v>
      </c>
    </row>
    <row r="9" spans="1:12">
      <c r="A9" s="29" t="s">
        <v>40525</v>
      </c>
      <c r="B9" s="23" t="s">
        <v>41019</v>
      </c>
      <c r="E9" s="27" t="s">
        <v>39796</v>
      </c>
      <c r="F9" s="27" t="s">
        <v>39797</v>
      </c>
      <c r="H9" s="20" t="s">
        <v>40964</v>
      </c>
      <c r="I9" s="30" t="s">
        <v>39799</v>
      </c>
      <c r="L9" s="20" t="s">
        <v>40528</v>
      </c>
    </row>
    <row r="10" spans="1:12" ht="30">
      <c r="A10" s="29" t="s">
        <v>41020</v>
      </c>
      <c r="B10" s="29" t="s">
        <v>41021</v>
      </c>
      <c r="E10" s="27" t="s">
        <v>39796</v>
      </c>
      <c r="F10" s="27" t="s">
        <v>39797</v>
      </c>
      <c r="H10" s="20" t="s">
        <v>41022</v>
      </c>
      <c r="I10" s="30" t="s">
        <v>39834</v>
      </c>
      <c r="J10" s="31" t="str">
        <f>HYPERLINK("#'DRVR_LIC_ENDORS_LKP'!A1","DRVR_LIC_ENDORS_LKP")</f>
        <v>DRVR_LIC_ENDORS_LKP</v>
      </c>
      <c r="K10" s="12" t="s">
        <v>41023</v>
      </c>
      <c r="L10" s="20" t="s">
        <v>41024</v>
      </c>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1050-64DC-2840-A894-76645D0A6CD2}">
  <dimension ref="A1:D79"/>
  <sheetViews>
    <sheetView workbookViewId="0"/>
  </sheetViews>
  <sheetFormatPr defaultColWidth="11.42578125" defaultRowHeight="12.75"/>
  <cols>
    <col min="1" max="1" width="41.42578125" customWidth="1"/>
    <col min="2" max="2" width="25.85546875" customWidth="1"/>
    <col min="3" max="3" width="29.42578125" customWidth="1"/>
    <col min="4" max="4" width="36.42578125" customWidth="1"/>
  </cols>
  <sheetData>
    <row r="1" spans="1:4">
      <c r="A1" s="68" t="s">
        <v>41368</v>
      </c>
      <c r="B1" s="68" t="s">
        <v>41369</v>
      </c>
      <c r="C1" s="68" t="s">
        <v>0</v>
      </c>
      <c r="D1" s="68" t="s">
        <v>1</v>
      </c>
    </row>
    <row r="2" spans="1:4">
      <c r="A2" s="67">
        <v>1</v>
      </c>
      <c r="B2" s="67" t="s">
        <v>41370</v>
      </c>
      <c r="C2" s="69">
        <v>40179</v>
      </c>
      <c r="D2" s="69">
        <v>2958465</v>
      </c>
    </row>
    <row r="3" spans="1:4">
      <c r="A3" s="67">
        <v>2</v>
      </c>
      <c r="B3" s="67" t="s">
        <v>41371</v>
      </c>
      <c r="C3" s="69">
        <v>40179</v>
      </c>
      <c r="D3" s="69">
        <v>2958465</v>
      </c>
    </row>
    <row r="4" spans="1:4">
      <c r="A4" s="67">
        <v>3</v>
      </c>
      <c r="B4" s="67" t="s">
        <v>41372</v>
      </c>
      <c r="C4" s="69">
        <v>40179</v>
      </c>
      <c r="D4" s="69">
        <v>2958465</v>
      </c>
    </row>
    <row r="5" spans="1:4">
      <c r="A5" s="67">
        <v>4</v>
      </c>
      <c r="B5" s="67" t="s">
        <v>41373</v>
      </c>
      <c r="C5" s="69">
        <v>40179</v>
      </c>
      <c r="D5" s="69">
        <v>2958465</v>
      </c>
    </row>
    <row r="6" spans="1:4">
      <c r="A6" s="67">
        <v>5</v>
      </c>
      <c r="B6" s="67" t="s">
        <v>41374</v>
      </c>
      <c r="C6" s="69">
        <v>40179</v>
      </c>
      <c r="D6" s="69">
        <v>2958465</v>
      </c>
    </row>
    <row r="7" spans="1:4">
      <c r="A7" s="67">
        <v>6</v>
      </c>
      <c r="B7" s="67" t="s">
        <v>41375</v>
      </c>
      <c r="C7" s="69">
        <v>40179</v>
      </c>
      <c r="D7" s="69">
        <v>2958465</v>
      </c>
    </row>
    <row r="8" spans="1:4">
      <c r="A8" s="67">
        <v>7</v>
      </c>
      <c r="B8" s="67" t="s">
        <v>41376</v>
      </c>
      <c r="C8" s="69">
        <v>40179</v>
      </c>
      <c r="D8" s="69">
        <v>2958465</v>
      </c>
    </row>
    <row r="9" spans="1:4">
      <c r="A9" s="67">
        <v>8</v>
      </c>
      <c r="B9" s="67" t="s">
        <v>41377</v>
      </c>
      <c r="C9" s="69">
        <v>40179</v>
      </c>
      <c r="D9" s="69">
        <v>2958465</v>
      </c>
    </row>
    <row r="10" spans="1:4">
      <c r="A10" s="67">
        <v>9</v>
      </c>
      <c r="B10" s="67" t="s">
        <v>41378</v>
      </c>
      <c r="C10" s="69">
        <v>40179</v>
      </c>
      <c r="D10" s="69">
        <v>2958465</v>
      </c>
    </row>
    <row r="11" spans="1:4">
      <c r="A11" s="67">
        <v>10</v>
      </c>
      <c r="B11" s="67" t="s">
        <v>41379</v>
      </c>
      <c r="C11" s="69">
        <v>40179</v>
      </c>
      <c r="D11" s="69">
        <v>2958465</v>
      </c>
    </row>
    <row r="12" spans="1:4">
      <c r="A12" s="67">
        <v>11</v>
      </c>
      <c r="B12" s="67" t="s">
        <v>41380</v>
      </c>
      <c r="C12" s="69">
        <v>40179</v>
      </c>
      <c r="D12" s="69">
        <v>2958465</v>
      </c>
    </row>
    <row r="13" spans="1:4">
      <c r="A13" s="67">
        <v>12</v>
      </c>
      <c r="B13" s="67" t="s">
        <v>41381</v>
      </c>
      <c r="C13" s="69">
        <v>40179</v>
      </c>
      <c r="D13" s="69">
        <v>2958465</v>
      </c>
    </row>
    <row r="14" spans="1:4">
      <c r="A14" s="67">
        <v>13</v>
      </c>
      <c r="B14" s="67" t="s">
        <v>41382</v>
      </c>
      <c r="C14" s="69">
        <v>40179</v>
      </c>
      <c r="D14" s="69">
        <v>2958465</v>
      </c>
    </row>
    <row r="15" spans="1:4">
      <c r="A15" s="67">
        <v>15</v>
      </c>
      <c r="B15" s="67" t="s">
        <v>41383</v>
      </c>
      <c r="C15" s="69">
        <v>40179</v>
      </c>
      <c r="D15" s="69">
        <v>2958465</v>
      </c>
    </row>
    <row r="16" spans="1:4">
      <c r="A16" s="67">
        <v>16</v>
      </c>
      <c r="B16" s="67" t="s">
        <v>41384</v>
      </c>
      <c r="C16" s="69">
        <v>40179</v>
      </c>
      <c r="D16" s="69">
        <v>2958465</v>
      </c>
    </row>
    <row r="17" spans="1:4">
      <c r="A17" s="67">
        <v>17</v>
      </c>
      <c r="B17" s="67" t="s">
        <v>41385</v>
      </c>
      <c r="C17" s="69">
        <v>40179</v>
      </c>
      <c r="D17" s="69">
        <v>2958465</v>
      </c>
    </row>
    <row r="18" spans="1:4">
      <c r="A18" s="67">
        <v>18</v>
      </c>
      <c r="B18" s="67" t="s">
        <v>41386</v>
      </c>
      <c r="C18" s="69">
        <v>40179</v>
      </c>
      <c r="D18" s="69">
        <v>2958465</v>
      </c>
    </row>
    <row r="19" spans="1:4">
      <c r="A19" s="67">
        <v>19</v>
      </c>
      <c r="B19" s="67" t="s">
        <v>41387</v>
      </c>
      <c r="C19" s="69">
        <v>40179</v>
      </c>
      <c r="D19" s="69">
        <v>2958465</v>
      </c>
    </row>
    <row r="20" spans="1:4">
      <c r="A20" s="67">
        <v>20</v>
      </c>
      <c r="B20" s="67" t="s">
        <v>41388</v>
      </c>
      <c r="C20" s="69">
        <v>40179</v>
      </c>
      <c r="D20" s="69">
        <v>2958465</v>
      </c>
    </row>
    <row r="21" spans="1:4">
      <c r="A21" s="67">
        <v>21</v>
      </c>
      <c r="B21" s="67" t="s">
        <v>41389</v>
      </c>
      <c r="C21" s="69">
        <v>40179</v>
      </c>
      <c r="D21" s="69">
        <v>2958465</v>
      </c>
    </row>
    <row r="22" spans="1:4">
      <c r="A22" s="67">
        <v>22</v>
      </c>
      <c r="B22" s="67" t="s">
        <v>41390</v>
      </c>
      <c r="C22" s="69">
        <v>40179</v>
      </c>
      <c r="D22" s="69">
        <v>2958465</v>
      </c>
    </row>
    <row r="23" spans="1:4">
      <c r="A23" s="67">
        <v>23</v>
      </c>
      <c r="B23" s="67" t="s">
        <v>41391</v>
      </c>
      <c r="C23" s="69">
        <v>40179</v>
      </c>
      <c r="D23" s="69">
        <v>2958465</v>
      </c>
    </row>
    <row r="24" spans="1:4">
      <c r="A24" s="67">
        <v>24</v>
      </c>
      <c r="B24" s="67" t="s">
        <v>41392</v>
      </c>
      <c r="C24" s="69">
        <v>40179</v>
      </c>
      <c r="D24" s="69">
        <v>2958465</v>
      </c>
    </row>
    <row r="25" spans="1:4">
      <c r="A25" s="67">
        <v>25</v>
      </c>
      <c r="B25" s="67" t="s">
        <v>41393</v>
      </c>
      <c r="C25" s="69">
        <v>40179</v>
      </c>
      <c r="D25" s="69">
        <v>2958465</v>
      </c>
    </row>
    <row r="26" spans="1:4">
      <c r="A26" s="67">
        <v>26</v>
      </c>
      <c r="B26" s="67" t="s">
        <v>41394</v>
      </c>
      <c r="C26" s="69">
        <v>40179</v>
      </c>
      <c r="D26" s="69">
        <v>2958465</v>
      </c>
    </row>
    <row r="27" spans="1:4">
      <c r="A27" s="67">
        <v>27</v>
      </c>
      <c r="B27" s="67" t="s">
        <v>41395</v>
      </c>
      <c r="C27" s="69">
        <v>40179</v>
      </c>
      <c r="D27" s="69">
        <v>2958465</v>
      </c>
    </row>
    <row r="28" spans="1:4">
      <c r="A28" s="67">
        <v>28</v>
      </c>
      <c r="B28" s="67" t="s">
        <v>41396</v>
      </c>
      <c r="C28" s="69">
        <v>40179</v>
      </c>
      <c r="D28" s="69">
        <v>2958465</v>
      </c>
    </row>
    <row r="29" spans="1:4">
      <c r="A29" s="67">
        <v>29</v>
      </c>
      <c r="B29" s="67" t="s">
        <v>41397</v>
      </c>
      <c r="C29" s="69">
        <v>40179</v>
      </c>
      <c r="D29" s="69">
        <v>2958465</v>
      </c>
    </row>
    <row r="30" spans="1:4">
      <c r="A30" s="67">
        <v>30</v>
      </c>
      <c r="B30" s="67" t="s">
        <v>41398</v>
      </c>
      <c r="C30" s="69">
        <v>40179</v>
      </c>
      <c r="D30" s="69">
        <v>2958465</v>
      </c>
    </row>
    <row r="31" spans="1:4">
      <c r="A31" s="67">
        <v>31</v>
      </c>
      <c r="B31" s="67" t="s">
        <v>41399</v>
      </c>
      <c r="C31" s="69">
        <v>40179</v>
      </c>
      <c r="D31" s="69">
        <v>2958465</v>
      </c>
    </row>
    <row r="32" spans="1:4">
      <c r="A32" s="67">
        <v>32</v>
      </c>
      <c r="B32" s="67" t="s">
        <v>41400</v>
      </c>
      <c r="C32" s="69">
        <v>40179</v>
      </c>
      <c r="D32" s="69">
        <v>2958465</v>
      </c>
    </row>
    <row r="33" spans="1:4">
      <c r="A33" s="67">
        <v>33</v>
      </c>
      <c r="B33" s="67" t="s">
        <v>41401</v>
      </c>
      <c r="C33" s="69">
        <v>40179</v>
      </c>
      <c r="D33" s="69">
        <v>2958465</v>
      </c>
    </row>
    <row r="34" spans="1:4">
      <c r="A34" s="67">
        <v>34</v>
      </c>
      <c r="B34" s="67" t="s">
        <v>41402</v>
      </c>
      <c r="C34" s="69">
        <v>40179</v>
      </c>
      <c r="D34" s="69">
        <v>2958465</v>
      </c>
    </row>
    <row r="35" spans="1:4">
      <c r="A35" s="67">
        <v>35</v>
      </c>
      <c r="B35" s="67" t="s">
        <v>41403</v>
      </c>
      <c r="C35" s="69">
        <v>40179</v>
      </c>
      <c r="D35" s="69">
        <v>2958465</v>
      </c>
    </row>
    <row r="36" spans="1:4">
      <c r="A36" s="67">
        <v>36</v>
      </c>
      <c r="B36" s="67" t="s">
        <v>41404</v>
      </c>
      <c r="C36" s="69">
        <v>40179</v>
      </c>
      <c r="D36" s="69">
        <v>2958465</v>
      </c>
    </row>
    <row r="37" spans="1:4">
      <c r="A37" s="67">
        <v>37</v>
      </c>
      <c r="B37" s="67" t="s">
        <v>41405</v>
      </c>
      <c r="C37" s="69">
        <v>40179</v>
      </c>
      <c r="D37" s="69">
        <v>2958465</v>
      </c>
    </row>
    <row r="38" spans="1:4">
      <c r="A38" s="67">
        <v>38</v>
      </c>
      <c r="B38" s="67" t="s">
        <v>41406</v>
      </c>
      <c r="C38" s="69">
        <v>40179</v>
      </c>
      <c r="D38" s="69">
        <v>2958465</v>
      </c>
    </row>
    <row r="39" spans="1:4">
      <c r="A39" s="67">
        <v>39</v>
      </c>
      <c r="B39" s="67" t="s">
        <v>41407</v>
      </c>
      <c r="C39" s="69">
        <v>40179</v>
      </c>
      <c r="D39" s="69">
        <v>2958465</v>
      </c>
    </row>
    <row r="40" spans="1:4">
      <c r="A40" s="67">
        <v>40</v>
      </c>
      <c r="B40" s="67" t="s">
        <v>41408</v>
      </c>
      <c r="C40" s="69">
        <v>40179</v>
      </c>
      <c r="D40" s="69">
        <v>2958465</v>
      </c>
    </row>
    <row r="41" spans="1:4">
      <c r="A41" s="67">
        <v>41</v>
      </c>
      <c r="B41" s="67" t="s">
        <v>41409</v>
      </c>
      <c r="C41" s="69">
        <v>40179</v>
      </c>
      <c r="D41" s="69">
        <v>2958465</v>
      </c>
    </row>
    <row r="42" spans="1:4">
      <c r="A42" s="67">
        <v>42</v>
      </c>
      <c r="B42" s="67" t="s">
        <v>41410</v>
      </c>
      <c r="C42" s="69">
        <v>40179</v>
      </c>
      <c r="D42" s="69">
        <v>2958465</v>
      </c>
    </row>
    <row r="43" spans="1:4">
      <c r="A43" s="67">
        <v>43</v>
      </c>
      <c r="B43" s="67" t="s">
        <v>41411</v>
      </c>
      <c r="C43" s="69">
        <v>40179</v>
      </c>
      <c r="D43" s="69">
        <v>2958465</v>
      </c>
    </row>
    <row r="44" spans="1:4">
      <c r="A44" s="67">
        <v>44</v>
      </c>
      <c r="B44" s="67" t="s">
        <v>41412</v>
      </c>
      <c r="C44" s="69">
        <v>40179</v>
      </c>
      <c r="D44" s="69">
        <v>2958465</v>
      </c>
    </row>
    <row r="45" spans="1:4">
      <c r="A45" s="67">
        <v>45</v>
      </c>
      <c r="B45" s="67" t="s">
        <v>41413</v>
      </c>
      <c r="C45" s="69">
        <v>40179</v>
      </c>
      <c r="D45" s="69">
        <v>2958465</v>
      </c>
    </row>
    <row r="46" spans="1:4">
      <c r="A46" s="67">
        <v>46</v>
      </c>
      <c r="B46" s="67" t="s">
        <v>41414</v>
      </c>
      <c r="C46" s="69">
        <v>40179</v>
      </c>
      <c r="D46" s="69">
        <v>2958465</v>
      </c>
    </row>
    <row r="47" spans="1:4">
      <c r="A47" s="67">
        <v>47</v>
      </c>
      <c r="B47" s="67" t="s">
        <v>41415</v>
      </c>
      <c r="C47" s="69">
        <v>40179</v>
      </c>
      <c r="D47" s="69">
        <v>2958465</v>
      </c>
    </row>
    <row r="48" spans="1:4">
      <c r="A48" s="67">
        <v>48</v>
      </c>
      <c r="B48" s="67" t="s">
        <v>41416</v>
      </c>
      <c r="C48" s="69">
        <v>40179</v>
      </c>
      <c r="D48" s="69">
        <v>2958465</v>
      </c>
    </row>
    <row r="49" spans="1:4">
      <c r="A49" s="67">
        <v>49</v>
      </c>
      <c r="B49" s="67" t="s">
        <v>41417</v>
      </c>
      <c r="C49" s="69">
        <v>40179</v>
      </c>
      <c r="D49" s="69">
        <v>2958465</v>
      </c>
    </row>
    <row r="50" spans="1:4">
      <c r="A50" s="67">
        <v>50</v>
      </c>
      <c r="B50" s="67" t="s">
        <v>41418</v>
      </c>
      <c r="C50" s="69">
        <v>40179</v>
      </c>
      <c r="D50" s="69">
        <v>2958465</v>
      </c>
    </row>
    <row r="51" spans="1:4">
      <c r="A51" s="67">
        <v>51</v>
      </c>
      <c r="B51" s="67" t="s">
        <v>41419</v>
      </c>
      <c r="C51" s="69">
        <v>40179</v>
      </c>
      <c r="D51" s="69">
        <v>2958465</v>
      </c>
    </row>
    <row r="52" spans="1:4">
      <c r="A52" s="67">
        <v>52</v>
      </c>
      <c r="B52" s="67" t="s">
        <v>41420</v>
      </c>
      <c r="C52" s="69">
        <v>40179</v>
      </c>
      <c r="D52" s="69">
        <v>2958465</v>
      </c>
    </row>
    <row r="53" spans="1:4">
      <c r="A53" s="67">
        <v>53</v>
      </c>
      <c r="B53" s="67" t="s">
        <v>41421</v>
      </c>
      <c r="C53" s="69">
        <v>40179</v>
      </c>
      <c r="D53" s="69">
        <v>2958465</v>
      </c>
    </row>
    <row r="54" spans="1:4">
      <c r="A54" s="67">
        <v>54</v>
      </c>
      <c r="B54" s="67" t="s">
        <v>41422</v>
      </c>
      <c r="C54" s="69">
        <v>40179</v>
      </c>
      <c r="D54" s="69">
        <v>2958465</v>
      </c>
    </row>
    <row r="55" spans="1:4">
      <c r="A55" s="67">
        <v>55</v>
      </c>
      <c r="B55" s="67" t="s">
        <v>41423</v>
      </c>
      <c r="C55" s="69">
        <v>40179</v>
      </c>
      <c r="D55" s="69">
        <v>2958465</v>
      </c>
    </row>
    <row r="56" spans="1:4">
      <c r="A56" s="67">
        <v>56</v>
      </c>
      <c r="B56" s="67" t="s">
        <v>41424</v>
      </c>
      <c r="C56" s="69">
        <v>40179</v>
      </c>
      <c r="D56" s="69">
        <v>2958465</v>
      </c>
    </row>
    <row r="57" spans="1:4">
      <c r="A57" s="67">
        <v>57</v>
      </c>
      <c r="B57" s="67" t="s">
        <v>41425</v>
      </c>
      <c r="C57" s="69">
        <v>40179</v>
      </c>
      <c r="D57" s="69">
        <v>2958465</v>
      </c>
    </row>
    <row r="58" spans="1:4">
      <c r="A58" s="67">
        <v>58</v>
      </c>
      <c r="B58" s="67" t="s">
        <v>41426</v>
      </c>
      <c r="C58" s="69">
        <v>40179</v>
      </c>
      <c r="D58" s="69">
        <v>2958465</v>
      </c>
    </row>
    <row r="59" spans="1:4">
      <c r="A59" s="67">
        <v>59</v>
      </c>
      <c r="B59" s="67" t="s">
        <v>41427</v>
      </c>
      <c r="C59" s="69">
        <v>40179</v>
      </c>
      <c r="D59" s="69">
        <v>2958465</v>
      </c>
    </row>
    <row r="60" spans="1:4">
      <c r="A60" s="67">
        <v>60</v>
      </c>
      <c r="B60" s="67" t="s">
        <v>41428</v>
      </c>
      <c r="C60" s="69">
        <v>40179</v>
      </c>
      <c r="D60" s="69">
        <v>2958465</v>
      </c>
    </row>
    <row r="61" spans="1:4">
      <c r="A61" s="67">
        <v>61</v>
      </c>
      <c r="B61" s="67" t="s">
        <v>41429</v>
      </c>
      <c r="C61" s="69">
        <v>40179</v>
      </c>
      <c r="D61" s="69">
        <v>2958465</v>
      </c>
    </row>
    <row r="62" spans="1:4">
      <c r="A62" s="67">
        <v>62</v>
      </c>
      <c r="B62" s="67" t="s">
        <v>41430</v>
      </c>
      <c r="C62" s="69">
        <v>40179</v>
      </c>
      <c r="D62" s="69">
        <v>2958465</v>
      </c>
    </row>
    <row r="63" spans="1:4">
      <c r="A63" s="67">
        <v>63</v>
      </c>
      <c r="B63" s="67" t="s">
        <v>41431</v>
      </c>
      <c r="C63" s="69">
        <v>40179</v>
      </c>
      <c r="D63" s="69">
        <v>2958465</v>
      </c>
    </row>
    <row r="64" spans="1:4">
      <c r="A64" s="67">
        <v>64</v>
      </c>
      <c r="B64" s="67" t="s">
        <v>41432</v>
      </c>
      <c r="C64" s="69">
        <v>40179</v>
      </c>
      <c r="D64" s="69">
        <v>2958465</v>
      </c>
    </row>
    <row r="65" spans="1:4">
      <c r="A65" s="67">
        <v>65</v>
      </c>
      <c r="B65" s="67" t="s">
        <v>41433</v>
      </c>
      <c r="C65" s="69">
        <v>40179</v>
      </c>
      <c r="D65" s="69">
        <v>2958465</v>
      </c>
    </row>
    <row r="66" spans="1:4">
      <c r="A66" s="67">
        <v>66</v>
      </c>
      <c r="B66" s="67" t="s">
        <v>41434</v>
      </c>
      <c r="C66" s="69">
        <v>40179</v>
      </c>
      <c r="D66" s="69">
        <v>2958465</v>
      </c>
    </row>
    <row r="67" spans="1:4">
      <c r="A67" s="67">
        <v>67</v>
      </c>
      <c r="B67" s="67" t="s">
        <v>41435</v>
      </c>
      <c r="C67" s="69">
        <v>40179</v>
      </c>
      <c r="D67" s="69">
        <v>2958465</v>
      </c>
    </row>
    <row r="68" spans="1:4">
      <c r="A68" s="67">
        <v>68</v>
      </c>
      <c r="B68" s="67" t="s">
        <v>41436</v>
      </c>
      <c r="C68" s="69">
        <v>40179</v>
      </c>
      <c r="D68" s="69">
        <v>2958465</v>
      </c>
    </row>
    <row r="69" spans="1:4">
      <c r="A69" s="67">
        <v>69</v>
      </c>
      <c r="B69" s="67" t="s">
        <v>41437</v>
      </c>
      <c r="C69" s="69">
        <v>40179</v>
      </c>
      <c r="D69" s="69">
        <v>2958465</v>
      </c>
    </row>
    <row r="70" spans="1:4">
      <c r="A70" s="67">
        <v>70</v>
      </c>
      <c r="B70" s="67" t="s">
        <v>41438</v>
      </c>
      <c r="C70" s="69">
        <v>40179</v>
      </c>
      <c r="D70" s="69">
        <v>2958465</v>
      </c>
    </row>
    <row r="71" spans="1:4">
      <c r="A71" s="67">
        <v>71</v>
      </c>
      <c r="B71" s="67" t="s">
        <v>41439</v>
      </c>
      <c r="C71" s="69">
        <v>40179</v>
      </c>
      <c r="D71" s="69">
        <v>2958465</v>
      </c>
    </row>
    <row r="72" spans="1:4">
      <c r="A72" s="67">
        <v>72</v>
      </c>
      <c r="B72" s="67" t="s">
        <v>41440</v>
      </c>
      <c r="C72" s="69">
        <v>40179</v>
      </c>
      <c r="D72" s="69">
        <v>2958465</v>
      </c>
    </row>
    <row r="73" spans="1:4">
      <c r="A73" s="67">
        <v>73</v>
      </c>
      <c r="B73" s="67" t="s">
        <v>41441</v>
      </c>
      <c r="C73" s="69">
        <v>40179</v>
      </c>
      <c r="D73" s="69">
        <v>2958465</v>
      </c>
    </row>
    <row r="74" spans="1:4">
      <c r="A74" s="67">
        <v>74</v>
      </c>
      <c r="B74" s="67" t="s">
        <v>41442</v>
      </c>
      <c r="C74" s="69">
        <v>40179</v>
      </c>
      <c r="D74" s="69">
        <v>2958465</v>
      </c>
    </row>
    <row r="75" spans="1:4">
      <c r="A75" s="67">
        <v>75</v>
      </c>
      <c r="B75" s="67" t="s">
        <v>41443</v>
      </c>
      <c r="C75" s="69">
        <v>40179</v>
      </c>
      <c r="D75" s="69">
        <v>2958465</v>
      </c>
    </row>
    <row r="76" spans="1:4">
      <c r="A76" s="67">
        <v>76</v>
      </c>
      <c r="B76" s="67" t="s">
        <v>177</v>
      </c>
      <c r="C76" s="69">
        <v>40179</v>
      </c>
      <c r="D76" s="69">
        <v>2958465</v>
      </c>
    </row>
    <row r="77" spans="1:4">
      <c r="A77" s="67">
        <v>77</v>
      </c>
      <c r="B77" s="67" t="s">
        <v>41444</v>
      </c>
      <c r="C77" s="69">
        <v>40179</v>
      </c>
      <c r="D77" s="69">
        <v>2958465</v>
      </c>
    </row>
    <row r="78" spans="1:4">
      <c r="A78" s="67">
        <v>97</v>
      </c>
      <c r="B78" s="67" t="s">
        <v>134</v>
      </c>
      <c r="C78" s="69">
        <v>40179</v>
      </c>
      <c r="D78" s="69">
        <v>2958465</v>
      </c>
    </row>
    <row r="79" spans="1:4">
      <c r="A79" s="67">
        <v>95</v>
      </c>
      <c r="B79" s="67" t="s">
        <v>41365</v>
      </c>
      <c r="C79" s="69">
        <v>40179</v>
      </c>
      <c r="D79" s="69">
        <v>44196</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A4365-06E8-6747-8300-282972D3A0B9}">
  <dimension ref="A1:E58"/>
  <sheetViews>
    <sheetView topLeftCell="A2" workbookViewId="0"/>
  </sheetViews>
  <sheetFormatPr defaultColWidth="11.42578125" defaultRowHeight="12.75"/>
  <cols>
    <col min="2" max="2" width="56.42578125" customWidth="1"/>
  </cols>
  <sheetData>
    <row r="1" spans="1:5">
      <c r="A1" s="68" t="s">
        <v>41445</v>
      </c>
      <c r="B1" s="68" t="s">
        <v>41446</v>
      </c>
      <c r="C1" s="68" t="s">
        <v>0</v>
      </c>
      <c r="D1" s="68" t="s">
        <v>1</v>
      </c>
      <c r="E1" s="68"/>
    </row>
    <row r="2" spans="1:5">
      <c r="A2">
        <v>1</v>
      </c>
      <c r="B2" t="s">
        <v>41447</v>
      </c>
      <c r="C2" s="2">
        <v>40179</v>
      </c>
      <c r="D2" s="2">
        <v>2958465</v>
      </c>
    </row>
    <row r="3" spans="1:5">
      <c r="A3">
        <v>2</v>
      </c>
      <c r="B3" t="s">
        <v>41448</v>
      </c>
      <c r="C3" s="2">
        <v>40179</v>
      </c>
      <c r="D3" s="2">
        <v>2958465</v>
      </c>
    </row>
    <row r="4" spans="1:5">
      <c r="A4">
        <v>3</v>
      </c>
      <c r="B4" t="s">
        <v>41449</v>
      </c>
      <c r="C4" s="2">
        <v>40179</v>
      </c>
      <c r="D4" s="2">
        <v>2958465</v>
      </c>
    </row>
    <row r="5" spans="1:5">
      <c r="A5">
        <v>4</v>
      </c>
      <c r="B5" t="s">
        <v>41450</v>
      </c>
      <c r="C5" s="2">
        <v>40179</v>
      </c>
      <c r="D5" s="2">
        <v>2958465</v>
      </c>
    </row>
    <row r="6" spans="1:5">
      <c r="A6">
        <v>5</v>
      </c>
      <c r="B6" t="s">
        <v>41451</v>
      </c>
      <c r="C6" s="2">
        <v>40179</v>
      </c>
      <c r="D6" s="2">
        <v>2958465</v>
      </c>
    </row>
    <row r="7" spans="1:5">
      <c r="A7">
        <v>6</v>
      </c>
      <c r="B7" t="s">
        <v>41452</v>
      </c>
      <c r="C7" s="2">
        <v>40179</v>
      </c>
      <c r="D7" s="2">
        <v>2958465</v>
      </c>
    </row>
    <row r="8" spans="1:5">
      <c r="A8">
        <v>7</v>
      </c>
      <c r="B8" t="s">
        <v>41453</v>
      </c>
      <c r="C8" s="2">
        <v>40179</v>
      </c>
      <c r="D8" s="2">
        <v>2958465</v>
      </c>
    </row>
    <row r="9" spans="1:5">
      <c r="A9">
        <v>8</v>
      </c>
      <c r="B9" t="s">
        <v>41454</v>
      </c>
      <c r="C9" s="2">
        <v>40179</v>
      </c>
      <c r="D9" s="2">
        <v>2958465</v>
      </c>
    </row>
    <row r="10" spans="1:5">
      <c r="A10">
        <v>9</v>
      </c>
      <c r="B10" t="s">
        <v>41455</v>
      </c>
      <c r="C10" s="2">
        <v>40179</v>
      </c>
      <c r="D10" s="2">
        <v>2958465</v>
      </c>
    </row>
    <row r="11" spans="1:5">
      <c r="A11">
        <v>10</v>
      </c>
      <c r="B11" t="s">
        <v>41456</v>
      </c>
      <c r="C11" s="2">
        <v>40179</v>
      </c>
      <c r="D11" s="2">
        <v>2958465</v>
      </c>
    </row>
    <row r="12" spans="1:5">
      <c r="A12">
        <v>11</v>
      </c>
      <c r="B12" t="s">
        <v>41457</v>
      </c>
      <c r="C12" s="2">
        <v>40179</v>
      </c>
      <c r="D12" s="2">
        <v>2958465</v>
      </c>
    </row>
    <row r="13" spans="1:5">
      <c r="A13">
        <v>12</v>
      </c>
      <c r="B13" t="s">
        <v>41458</v>
      </c>
      <c r="C13" s="2">
        <v>40179</v>
      </c>
      <c r="D13" s="2">
        <v>2958465</v>
      </c>
    </row>
    <row r="14" spans="1:5">
      <c r="A14">
        <v>13</v>
      </c>
      <c r="B14" t="s">
        <v>41459</v>
      </c>
      <c r="C14" s="2">
        <v>40179</v>
      </c>
      <c r="D14" s="2">
        <v>2958465</v>
      </c>
    </row>
    <row r="15" spans="1:5">
      <c r="A15">
        <v>14</v>
      </c>
      <c r="B15" t="s">
        <v>41460</v>
      </c>
      <c r="C15" s="2">
        <v>40179</v>
      </c>
      <c r="D15" s="2">
        <v>2958465</v>
      </c>
    </row>
    <row r="16" spans="1:5">
      <c r="A16">
        <v>15</v>
      </c>
      <c r="B16" t="s">
        <v>41461</v>
      </c>
      <c r="C16" s="2">
        <v>40179</v>
      </c>
      <c r="D16" s="2">
        <v>2958465</v>
      </c>
    </row>
    <row r="17" spans="1:4">
      <c r="A17">
        <v>16</v>
      </c>
      <c r="B17" t="s">
        <v>41462</v>
      </c>
      <c r="C17" s="2">
        <v>40179</v>
      </c>
      <c r="D17" s="2">
        <v>2958465</v>
      </c>
    </row>
    <row r="18" spans="1:4">
      <c r="A18">
        <v>17</v>
      </c>
      <c r="B18" t="s">
        <v>41463</v>
      </c>
      <c r="C18" s="2">
        <v>40179</v>
      </c>
      <c r="D18" s="2">
        <v>2958465</v>
      </c>
    </row>
    <row r="19" spans="1:4">
      <c r="A19">
        <v>18</v>
      </c>
      <c r="B19" t="s">
        <v>41464</v>
      </c>
      <c r="C19" s="2">
        <v>40179</v>
      </c>
      <c r="D19" s="2">
        <v>2958465</v>
      </c>
    </row>
    <row r="20" spans="1:4">
      <c r="A20">
        <v>19</v>
      </c>
      <c r="B20" t="s">
        <v>41465</v>
      </c>
      <c r="C20" s="2">
        <v>40179</v>
      </c>
      <c r="D20" s="2">
        <v>2958465</v>
      </c>
    </row>
    <row r="21" spans="1:4">
      <c r="A21">
        <v>20</v>
      </c>
      <c r="B21" t="s">
        <v>41466</v>
      </c>
      <c r="C21" s="2">
        <v>40179</v>
      </c>
      <c r="D21" s="2">
        <v>2958465</v>
      </c>
    </row>
    <row r="22" spans="1:4">
      <c r="A22">
        <v>21</v>
      </c>
      <c r="B22" t="s">
        <v>41467</v>
      </c>
      <c r="C22" s="2">
        <v>40179</v>
      </c>
      <c r="D22" s="2">
        <v>2958465</v>
      </c>
    </row>
    <row r="23" spans="1:4">
      <c r="A23">
        <v>22</v>
      </c>
      <c r="B23" t="s">
        <v>41468</v>
      </c>
      <c r="C23" s="2">
        <v>40179</v>
      </c>
      <c r="D23" s="2">
        <v>2958465</v>
      </c>
    </row>
    <row r="24" spans="1:4">
      <c r="A24">
        <v>23</v>
      </c>
      <c r="B24" t="s">
        <v>41469</v>
      </c>
      <c r="C24" s="2">
        <v>40179</v>
      </c>
      <c r="D24" s="2">
        <v>2958465</v>
      </c>
    </row>
    <row r="25" spans="1:4">
      <c r="A25">
        <v>24</v>
      </c>
      <c r="B25" t="s">
        <v>41470</v>
      </c>
      <c r="C25" s="2">
        <v>40179</v>
      </c>
      <c r="D25" s="2">
        <v>2958465</v>
      </c>
    </row>
    <row r="26" spans="1:4">
      <c r="A26">
        <v>25</v>
      </c>
      <c r="B26" t="s">
        <v>41471</v>
      </c>
      <c r="C26" s="2">
        <v>40179</v>
      </c>
      <c r="D26" s="2">
        <v>2958465</v>
      </c>
    </row>
    <row r="27" spans="1:4">
      <c r="A27">
        <v>26</v>
      </c>
      <c r="B27" t="s">
        <v>41472</v>
      </c>
      <c r="C27" s="2">
        <v>40179</v>
      </c>
      <c r="D27" s="2">
        <v>2958465</v>
      </c>
    </row>
    <row r="28" spans="1:4">
      <c r="A28">
        <v>27</v>
      </c>
      <c r="B28" t="s">
        <v>41473</v>
      </c>
      <c r="C28" s="2">
        <v>40179</v>
      </c>
      <c r="D28" s="2">
        <v>2958465</v>
      </c>
    </row>
    <row r="29" spans="1:4">
      <c r="A29">
        <v>28</v>
      </c>
      <c r="B29" t="s">
        <v>41474</v>
      </c>
      <c r="C29" s="2">
        <v>40179</v>
      </c>
      <c r="D29" s="2">
        <v>2958465</v>
      </c>
    </row>
    <row r="30" spans="1:4">
      <c r="A30">
        <v>29</v>
      </c>
      <c r="B30" t="s">
        <v>41475</v>
      </c>
      <c r="C30" s="2">
        <v>40179</v>
      </c>
      <c r="D30" s="2">
        <v>2958465</v>
      </c>
    </row>
    <row r="31" spans="1:4">
      <c r="A31">
        <v>30</v>
      </c>
      <c r="B31" t="s">
        <v>41476</v>
      </c>
      <c r="C31" s="2">
        <v>40179</v>
      </c>
      <c r="D31" s="2">
        <v>2958465</v>
      </c>
    </row>
    <row r="32" spans="1:4">
      <c r="A32">
        <v>31</v>
      </c>
      <c r="B32" t="s">
        <v>41433</v>
      </c>
      <c r="C32" s="2">
        <v>40179</v>
      </c>
      <c r="D32" s="2">
        <v>2958465</v>
      </c>
    </row>
    <row r="33" spans="1:4">
      <c r="A33">
        <v>32</v>
      </c>
      <c r="B33" t="s">
        <v>41477</v>
      </c>
      <c r="C33" s="2">
        <v>40179</v>
      </c>
      <c r="D33" s="2">
        <v>2958465</v>
      </c>
    </row>
    <row r="34" spans="1:4">
      <c r="A34">
        <v>33</v>
      </c>
      <c r="B34" t="s">
        <v>41478</v>
      </c>
      <c r="C34" s="2">
        <v>40179</v>
      </c>
      <c r="D34" s="2">
        <v>2958465</v>
      </c>
    </row>
    <row r="35" spans="1:4">
      <c r="A35">
        <v>34</v>
      </c>
      <c r="B35" t="s">
        <v>41479</v>
      </c>
      <c r="C35" s="2">
        <v>40179</v>
      </c>
      <c r="D35" s="2">
        <v>2958465</v>
      </c>
    </row>
    <row r="36" spans="1:4">
      <c r="A36">
        <v>35</v>
      </c>
      <c r="B36" t="s">
        <v>41480</v>
      </c>
      <c r="C36" s="2">
        <v>40179</v>
      </c>
      <c r="D36" s="2">
        <v>2958465</v>
      </c>
    </row>
    <row r="37" spans="1:4">
      <c r="A37">
        <v>36</v>
      </c>
      <c r="B37" t="s">
        <v>41481</v>
      </c>
      <c r="C37" s="2">
        <v>40179</v>
      </c>
      <c r="D37" s="2">
        <v>2958465</v>
      </c>
    </row>
    <row r="38" spans="1:4">
      <c r="A38">
        <v>37</v>
      </c>
      <c r="B38" t="s">
        <v>41482</v>
      </c>
      <c r="C38" s="2">
        <v>40179</v>
      </c>
      <c r="D38" s="2">
        <v>2958465</v>
      </c>
    </row>
    <row r="39" spans="1:4">
      <c r="A39">
        <v>38</v>
      </c>
      <c r="B39" t="s">
        <v>41483</v>
      </c>
      <c r="C39" s="2">
        <v>40179</v>
      </c>
      <c r="D39" s="2">
        <v>2958465</v>
      </c>
    </row>
    <row r="40" spans="1:4">
      <c r="A40">
        <v>39</v>
      </c>
      <c r="B40" t="s">
        <v>41484</v>
      </c>
      <c r="C40" s="2">
        <v>40179</v>
      </c>
      <c r="D40" s="2">
        <v>2958465</v>
      </c>
    </row>
    <row r="41" spans="1:4">
      <c r="A41">
        <v>40</v>
      </c>
      <c r="B41" t="s">
        <v>41485</v>
      </c>
      <c r="C41" s="2">
        <v>40179</v>
      </c>
      <c r="D41" s="2">
        <v>2958465</v>
      </c>
    </row>
    <row r="42" spans="1:4">
      <c r="A42">
        <v>41</v>
      </c>
      <c r="B42" t="s">
        <v>41486</v>
      </c>
      <c r="C42" s="2">
        <v>40179</v>
      </c>
      <c r="D42" s="2">
        <v>2958465</v>
      </c>
    </row>
    <row r="43" spans="1:4">
      <c r="A43">
        <v>42</v>
      </c>
      <c r="B43" t="s">
        <v>41487</v>
      </c>
      <c r="C43" s="2">
        <v>40179</v>
      </c>
      <c r="D43" s="2">
        <v>2958465</v>
      </c>
    </row>
    <row r="44" spans="1:4">
      <c r="A44">
        <v>43</v>
      </c>
      <c r="B44" t="s">
        <v>41488</v>
      </c>
      <c r="C44" s="2">
        <v>40179</v>
      </c>
      <c r="D44" s="2">
        <v>2958465</v>
      </c>
    </row>
    <row r="45" spans="1:4">
      <c r="A45">
        <v>44</v>
      </c>
      <c r="B45" t="s">
        <v>41489</v>
      </c>
      <c r="C45" s="2">
        <v>40179</v>
      </c>
      <c r="D45" s="2">
        <v>2958465</v>
      </c>
    </row>
    <row r="46" spans="1:4">
      <c r="A46">
        <v>45</v>
      </c>
      <c r="B46" t="s">
        <v>41490</v>
      </c>
      <c r="C46" s="2">
        <v>40179</v>
      </c>
      <c r="D46" s="2">
        <v>2958465</v>
      </c>
    </row>
    <row r="47" spans="1:4">
      <c r="A47">
        <v>46</v>
      </c>
      <c r="B47" t="s">
        <v>41491</v>
      </c>
      <c r="C47" s="2">
        <v>40179</v>
      </c>
      <c r="D47" s="2">
        <v>2958465</v>
      </c>
    </row>
    <row r="48" spans="1:4">
      <c r="A48">
        <v>47</v>
      </c>
      <c r="B48" t="s">
        <v>41492</v>
      </c>
      <c r="C48" s="2">
        <v>40179</v>
      </c>
      <c r="D48" s="2">
        <v>2958465</v>
      </c>
    </row>
    <row r="49" spans="1:4">
      <c r="A49">
        <v>48</v>
      </c>
      <c r="B49" t="s">
        <v>41493</v>
      </c>
      <c r="C49" s="2">
        <v>40179</v>
      </c>
      <c r="D49" s="2">
        <v>2958465</v>
      </c>
    </row>
    <row r="50" spans="1:4">
      <c r="A50">
        <v>49</v>
      </c>
      <c r="B50" t="s">
        <v>41494</v>
      </c>
      <c r="C50" s="2">
        <v>40179</v>
      </c>
      <c r="D50" s="2">
        <v>2958465</v>
      </c>
    </row>
    <row r="51" spans="1:4">
      <c r="A51">
        <v>50</v>
      </c>
      <c r="B51" t="s">
        <v>41495</v>
      </c>
      <c r="C51" s="2">
        <v>40179</v>
      </c>
      <c r="D51" s="2">
        <v>2958465</v>
      </c>
    </row>
    <row r="52" spans="1:4">
      <c r="A52">
        <v>51</v>
      </c>
      <c r="B52" t="s">
        <v>41496</v>
      </c>
      <c r="C52" s="2">
        <v>40179</v>
      </c>
      <c r="D52" s="2">
        <v>2958465</v>
      </c>
    </row>
    <row r="53" spans="1:4">
      <c r="A53">
        <v>52</v>
      </c>
      <c r="B53" t="s">
        <v>41497</v>
      </c>
      <c r="C53" s="2">
        <v>40179</v>
      </c>
      <c r="D53" s="2">
        <v>2958465</v>
      </c>
    </row>
    <row r="54" spans="1:4">
      <c r="A54">
        <v>53</v>
      </c>
      <c r="B54" t="s">
        <v>41498</v>
      </c>
      <c r="C54" s="2">
        <v>40179</v>
      </c>
      <c r="D54" s="2">
        <v>2958465</v>
      </c>
    </row>
    <row r="55" spans="1:4">
      <c r="A55">
        <v>54</v>
      </c>
      <c r="B55" t="s">
        <v>41499</v>
      </c>
      <c r="C55" s="2">
        <v>40179</v>
      </c>
      <c r="D55" s="2">
        <v>2958465</v>
      </c>
    </row>
    <row r="56" spans="1:4">
      <c r="A56">
        <v>55</v>
      </c>
      <c r="B56" t="s">
        <v>41500</v>
      </c>
      <c r="C56" s="2">
        <v>40179</v>
      </c>
      <c r="D56" s="2">
        <v>2958465</v>
      </c>
    </row>
    <row r="57" spans="1:4">
      <c r="A57">
        <v>97</v>
      </c>
      <c r="B57" t="s">
        <v>134</v>
      </c>
      <c r="C57" s="2">
        <v>40179</v>
      </c>
      <c r="D57" s="2">
        <v>2958465</v>
      </c>
    </row>
    <row r="58" spans="1:4">
      <c r="A58">
        <v>95</v>
      </c>
      <c r="B58" t="s">
        <v>41365</v>
      </c>
      <c r="C58" s="2">
        <v>40179</v>
      </c>
      <c r="D58" s="2">
        <v>44196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B5E1-3C19-5443-ABC7-2BC64B900FC3}">
  <dimension ref="A1:E23"/>
  <sheetViews>
    <sheetView workbookViewId="0"/>
  </sheetViews>
  <sheetFormatPr defaultColWidth="11.42578125" defaultRowHeight="12.75"/>
  <cols>
    <col min="1" max="1" width="29.42578125" customWidth="1"/>
    <col min="3" max="3" width="21.42578125" customWidth="1"/>
  </cols>
  <sheetData>
    <row r="1" spans="1:5">
      <c r="A1" s="68" t="s">
        <v>41501</v>
      </c>
      <c r="B1" s="68" t="s">
        <v>41502</v>
      </c>
      <c r="C1" s="68" t="s">
        <v>0</v>
      </c>
      <c r="D1" s="68" t="s">
        <v>1</v>
      </c>
      <c r="E1" s="68"/>
    </row>
    <row r="2" spans="1:5">
      <c r="A2">
        <v>1</v>
      </c>
      <c r="B2" t="s">
        <v>12307</v>
      </c>
      <c r="C2" s="2">
        <v>40179</v>
      </c>
      <c r="D2" s="2">
        <v>2958465</v>
      </c>
    </row>
    <row r="3" spans="1:5">
      <c r="A3">
        <v>2</v>
      </c>
      <c r="B3" t="s">
        <v>41503</v>
      </c>
      <c r="C3" s="2">
        <v>40179</v>
      </c>
      <c r="D3" s="2">
        <v>2958465</v>
      </c>
    </row>
    <row r="4" spans="1:5">
      <c r="A4">
        <v>3</v>
      </c>
      <c r="B4" t="s">
        <v>41504</v>
      </c>
      <c r="C4" s="2">
        <v>40179</v>
      </c>
      <c r="D4" s="2">
        <v>2958465</v>
      </c>
    </row>
    <row r="5" spans="1:5">
      <c r="A5">
        <v>4</v>
      </c>
      <c r="B5" t="s">
        <v>41505</v>
      </c>
      <c r="C5" s="2">
        <v>40179</v>
      </c>
      <c r="D5" s="2">
        <v>2958465</v>
      </c>
    </row>
    <row r="6" spans="1:5">
      <c r="A6">
        <v>5</v>
      </c>
      <c r="B6" t="s">
        <v>41506</v>
      </c>
      <c r="C6" s="2">
        <v>40179</v>
      </c>
      <c r="D6" s="2">
        <v>2958465</v>
      </c>
    </row>
    <row r="7" spans="1:5">
      <c r="A7">
        <v>6</v>
      </c>
      <c r="B7" t="s">
        <v>41507</v>
      </c>
      <c r="C7" s="2">
        <v>40179</v>
      </c>
      <c r="D7" s="2">
        <v>2958465</v>
      </c>
    </row>
    <row r="8" spans="1:5">
      <c r="A8">
        <v>7</v>
      </c>
      <c r="B8" t="s">
        <v>41508</v>
      </c>
      <c r="C8" s="2">
        <v>40179</v>
      </c>
      <c r="D8" s="2">
        <v>2958465</v>
      </c>
    </row>
    <row r="9" spans="1:5">
      <c r="A9">
        <v>8</v>
      </c>
      <c r="B9" t="s">
        <v>41509</v>
      </c>
      <c r="C9" s="2">
        <v>40179</v>
      </c>
      <c r="D9" s="2">
        <v>2958465</v>
      </c>
    </row>
    <row r="10" spans="1:5">
      <c r="A10">
        <v>9</v>
      </c>
      <c r="B10" t="s">
        <v>41510</v>
      </c>
      <c r="C10" s="2">
        <v>40179</v>
      </c>
      <c r="D10" s="2">
        <v>2958465</v>
      </c>
    </row>
    <row r="11" spans="1:5">
      <c r="A11">
        <v>10</v>
      </c>
      <c r="B11" t="s">
        <v>41511</v>
      </c>
      <c r="C11" s="2">
        <v>40179</v>
      </c>
      <c r="D11" s="2">
        <v>2958465</v>
      </c>
    </row>
    <row r="12" spans="1:5">
      <c r="A12">
        <v>11</v>
      </c>
      <c r="B12" t="s">
        <v>41512</v>
      </c>
      <c r="C12" s="2">
        <v>40179</v>
      </c>
      <c r="D12" s="2">
        <v>2958465</v>
      </c>
    </row>
    <row r="13" spans="1:5">
      <c r="A13">
        <v>12</v>
      </c>
      <c r="B13" t="s">
        <v>41513</v>
      </c>
      <c r="C13" s="2">
        <v>40179</v>
      </c>
      <c r="D13" s="2">
        <v>2958465</v>
      </c>
    </row>
    <row r="14" spans="1:5">
      <c r="A14">
        <v>13</v>
      </c>
      <c r="B14" t="s">
        <v>41514</v>
      </c>
      <c r="C14" s="2">
        <v>40179</v>
      </c>
      <c r="D14" s="2">
        <v>2958465</v>
      </c>
    </row>
    <row r="15" spans="1:5">
      <c r="A15">
        <v>14</v>
      </c>
      <c r="B15" t="s">
        <v>41515</v>
      </c>
      <c r="C15" s="2">
        <v>40179</v>
      </c>
      <c r="D15" s="2">
        <v>2958465</v>
      </c>
    </row>
    <row r="16" spans="1:5">
      <c r="A16">
        <v>15</v>
      </c>
      <c r="B16" t="s">
        <v>41516</v>
      </c>
      <c r="C16" s="2">
        <v>40179</v>
      </c>
      <c r="D16" s="2">
        <v>2958465</v>
      </c>
    </row>
    <row r="17" spans="1:4">
      <c r="A17">
        <v>16</v>
      </c>
      <c r="B17" t="s">
        <v>41517</v>
      </c>
      <c r="C17" s="2">
        <v>40179</v>
      </c>
      <c r="D17" s="2">
        <v>2958465</v>
      </c>
    </row>
    <row r="18" spans="1:4">
      <c r="A18">
        <v>17</v>
      </c>
      <c r="B18" t="s">
        <v>41518</v>
      </c>
      <c r="C18" s="2">
        <v>40179</v>
      </c>
      <c r="D18" s="2">
        <v>2958465</v>
      </c>
    </row>
    <row r="19" spans="1:4">
      <c r="A19">
        <v>18</v>
      </c>
      <c r="B19" t="s">
        <v>41519</v>
      </c>
      <c r="C19" s="2">
        <v>40179</v>
      </c>
      <c r="D19" s="2">
        <v>2958465</v>
      </c>
    </row>
    <row r="20" spans="1:4">
      <c r="A20">
        <v>19</v>
      </c>
      <c r="B20" t="s">
        <v>41520</v>
      </c>
      <c r="C20" s="2">
        <v>40179</v>
      </c>
      <c r="D20" s="2">
        <v>2958465</v>
      </c>
    </row>
    <row r="21" spans="1:4">
      <c r="A21">
        <v>97</v>
      </c>
      <c r="B21" t="s">
        <v>134</v>
      </c>
      <c r="C21" s="2">
        <v>40179</v>
      </c>
      <c r="D21" s="2">
        <v>2958465</v>
      </c>
    </row>
    <row r="22" spans="1:4">
      <c r="A22">
        <v>99</v>
      </c>
      <c r="B22" t="s">
        <v>133</v>
      </c>
      <c r="C22" s="2">
        <v>40179</v>
      </c>
      <c r="D22" s="2">
        <v>2958465</v>
      </c>
    </row>
    <row r="23" spans="1:4">
      <c r="A23">
        <v>95</v>
      </c>
      <c r="B23" t="s">
        <v>41365</v>
      </c>
      <c r="C23" s="2">
        <v>40179</v>
      </c>
      <c r="D23" s="2">
        <v>44196</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63C9E-3ADF-9A4F-8EB1-27C5A1283511}">
  <dimension ref="A1:E43"/>
  <sheetViews>
    <sheetView workbookViewId="0"/>
  </sheetViews>
  <sheetFormatPr defaultColWidth="11.42578125" defaultRowHeight="12.75"/>
  <cols>
    <col min="1" max="1" width="22" customWidth="1"/>
  </cols>
  <sheetData>
    <row r="1" spans="1:5">
      <c r="A1" s="68" t="s">
        <v>41521</v>
      </c>
      <c r="B1" s="68" t="s">
        <v>41522</v>
      </c>
      <c r="C1" s="68" t="s">
        <v>0</v>
      </c>
      <c r="D1" s="68" t="s">
        <v>1</v>
      </c>
      <c r="E1" s="68"/>
    </row>
    <row r="2" spans="1:5">
      <c r="A2" s="67">
        <v>1</v>
      </c>
      <c r="B2" s="67" t="s">
        <v>41523</v>
      </c>
      <c r="C2" s="69">
        <v>40179</v>
      </c>
      <c r="D2" s="69">
        <v>2958465</v>
      </c>
      <c r="E2" s="67"/>
    </row>
    <row r="3" spans="1:5">
      <c r="A3" s="67">
        <v>2</v>
      </c>
      <c r="B3" s="67" t="s">
        <v>41455</v>
      </c>
      <c r="C3" s="69">
        <v>40179</v>
      </c>
      <c r="D3" s="69">
        <v>2958465</v>
      </c>
      <c r="E3" s="67"/>
    </row>
    <row r="4" spans="1:5">
      <c r="A4" s="67">
        <v>3</v>
      </c>
      <c r="B4" s="67" t="s">
        <v>41524</v>
      </c>
      <c r="C4" s="69">
        <v>40179</v>
      </c>
      <c r="D4" s="69">
        <v>2958465</v>
      </c>
      <c r="E4" s="67"/>
    </row>
    <row r="5" spans="1:5">
      <c r="A5" s="67">
        <v>4</v>
      </c>
      <c r="B5" s="67" t="s">
        <v>41525</v>
      </c>
      <c r="C5" s="69">
        <v>40179</v>
      </c>
      <c r="D5" s="69">
        <v>2958465</v>
      </c>
      <c r="E5" s="67"/>
    </row>
    <row r="6" spans="1:5">
      <c r="A6" s="67">
        <v>5</v>
      </c>
      <c r="B6" s="67" t="s">
        <v>41526</v>
      </c>
      <c r="C6" s="69">
        <v>40179</v>
      </c>
      <c r="D6" s="69">
        <v>2958465</v>
      </c>
      <c r="E6" s="67"/>
    </row>
    <row r="7" spans="1:5">
      <c r="A7" s="67">
        <v>6</v>
      </c>
      <c r="B7" s="67" t="s">
        <v>41527</v>
      </c>
      <c r="C7" s="69">
        <v>40179</v>
      </c>
      <c r="D7" s="69">
        <v>2958465</v>
      </c>
      <c r="E7" s="67"/>
    </row>
    <row r="8" spans="1:5">
      <c r="A8" s="67">
        <v>7</v>
      </c>
      <c r="B8" s="67" t="s">
        <v>41528</v>
      </c>
      <c r="C8" s="69">
        <v>40179</v>
      </c>
      <c r="D8" s="69">
        <v>2958465</v>
      </c>
      <c r="E8" s="67"/>
    </row>
    <row r="9" spans="1:5">
      <c r="A9" s="67">
        <v>8</v>
      </c>
      <c r="B9" s="67" t="s">
        <v>41503</v>
      </c>
      <c r="C9" s="69">
        <v>40179</v>
      </c>
      <c r="D9" s="69">
        <v>2958465</v>
      </c>
      <c r="E9" s="67"/>
    </row>
    <row r="10" spans="1:5">
      <c r="A10" s="67">
        <v>9</v>
      </c>
      <c r="B10" s="67" t="s">
        <v>41529</v>
      </c>
      <c r="C10" s="69">
        <v>40179</v>
      </c>
      <c r="D10" s="69">
        <v>2958465</v>
      </c>
      <c r="E10" s="67"/>
    </row>
    <row r="11" spans="1:5">
      <c r="A11" s="67">
        <v>10</v>
      </c>
      <c r="B11" s="67" t="s">
        <v>41530</v>
      </c>
      <c r="C11" s="69">
        <v>40179</v>
      </c>
      <c r="D11" s="69">
        <v>2958465</v>
      </c>
      <c r="E11" s="67"/>
    </row>
    <row r="12" spans="1:5">
      <c r="A12" s="67">
        <v>11</v>
      </c>
      <c r="B12" s="67" t="s">
        <v>41531</v>
      </c>
      <c r="C12" s="69">
        <v>40179</v>
      </c>
      <c r="D12" s="69">
        <v>2958465</v>
      </c>
      <c r="E12" s="67"/>
    </row>
    <row r="13" spans="1:5">
      <c r="A13" s="67">
        <v>12</v>
      </c>
      <c r="B13" s="67" t="s">
        <v>41532</v>
      </c>
      <c r="C13" s="69">
        <v>40179</v>
      </c>
      <c r="D13" s="69">
        <v>2958465</v>
      </c>
      <c r="E13" s="67"/>
    </row>
    <row r="14" spans="1:5">
      <c r="A14" s="67">
        <v>13</v>
      </c>
      <c r="B14" s="67" t="s">
        <v>41488</v>
      </c>
      <c r="C14" s="69">
        <v>40179</v>
      </c>
      <c r="D14" s="69">
        <v>2958465</v>
      </c>
      <c r="E14" s="67"/>
    </row>
    <row r="15" spans="1:5">
      <c r="A15" s="67">
        <v>14</v>
      </c>
      <c r="B15" s="67" t="s">
        <v>41533</v>
      </c>
      <c r="C15" s="69">
        <v>40179</v>
      </c>
      <c r="D15" s="69">
        <v>2958465</v>
      </c>
      <c r="E15" s="67"/>
    </row>
    <row r="16" spans="1:5">
      <c r="A16" s="67">
        <v>15</v>
      </c>
      <c r="B16" s="67" t="s">
        <v>41534</v>
      </c>
      <c r="C16" s="69">
        <v>40179</v>
      </c>
      <c r="D16" s="69">
        <v>2958465</v>
      </c>
      <c r="E16" s="67"/>
    </row>
    <row r="17" spans="1:5">
      <c r="A17" s="67">
        <v>16</v>
      </c>
      <c r="B17" s="67" t="s">
        <v>41535</v>
      </c>
      <c r="C17" s="69">
        <v>40179</v>
      </c>
      <c r="D17" s="69">
        <v>2958465</v>
      </c>
      <c r="E17" s="67"/>
    </row>
    <row r="18" spans="1:5">
      <c r="A18" s="67">
        <v>18</v>
      </c>
      <c r="B18" s="67" t="s">
        <v>41536</v>
      </c>
      <c r="C18" s="69">
        <v>40179</v>
      </c>
      <c r="D18" s="69">
        <v>2958465</v>
      </c>
      <c r="E18" s="67"/>
    </row>
    <row r="19" spans="1:5">
      <c r="A19" s="67">
        <v>19</v>
      </c>
      <c r="B19" s="67" t="s">
        <v>41537</v>
      </c>
      <c r="C19" s="69">
        <v>40179</v>
      </c>
      <c r="D19" s="69">
        <v>2958465</v>
      </c>
      <c r="E19" s="67"/>
    </row>
    <row r="20" spans="1:5">
      <c r="A20" s="67">
        <v>20</v>
      </c>
      <c r="B20" s="67" t="s">
        <v>41538</v>
      </c>
      <c r="C20" s="69">
        <v>40179</v>
      </c>
      <c r="D20" s="69">
        <v>2958465</v>
      </c>
      <c r="E20" s="67"/>
    </row>
    <row r="21" spans="1:5">
      <c r="A21" s="67">
        <v>21</v>
      </c>
      <c r="B21" s="67" t="s">
        <v>41539</v>
      </c>
      <c r="C21" s="69">
        <v>40179</v>
      </c>
      <c r="D21" s="69">
        <v>2958465</v>
      </c>
      <c r="E21" s="67"/>
    </row>
    <row r="22" spans="1:5">
      <c r="A22" s="67">
        <v>22</v>
      </c>
      <c r="B22" s="67" t="s">
        <v>41540</v>
      </c>
      <c r="C22" s="69">
        <v>40179</v>
      </c>
      <c r="D22" s="69">
        <v>2958465</v>
      </c>
      <c r="E22" s="67"/>
    </row>
    <row r="23" spans="1:5">
      <c r="A23" s="67">
        <v>23</v>
      </c>
      <c r="B23" s="67" t="s">
        <v>41520</v>
      </c>
      <c r="C23" s="69">
        <v>40179</v>
      </c>
      <c r="D23" s="69">
        <v>2958465</v>
      </c>
      <c r="E23" s="67"/>
    </row>
    <row r="24" spans="1:5">
      <c r="A24" s="67">
        <v>24</v>
      </c>
      <c r="B24" s="67" t="s">
        <v>41541</v>
      </c>
      <c r="C24" s="69">
        <v>40179</v>
      </c>
      <c r="D24" s="69">
        <v>2958465</v>
      </c>
      <c r="E24" s="67"/>
    </row>
    <row r="25" spans="1:5">
      <c r="A25" s="67">
        <v>97</v>
      </c>
      <c r="B25" s="67" t="s">
        <v>134</v>
      </c>
      <c r="C25" s="69">
        <v>40179</v>
      </c>
      <c r="D25" s="69">
        <v>2958465</v>
      </c>
      <c r="E25" s="67"/>
    </row>
    <row r="26" spans="1:5">
      <c r="A26" s="67">
        <v>99</v>
      </c>
      <c r="B26" s="67" t="s">
        <v>133</v>
      </c>
      <c r="C26" s="69">
        <v>40179</v>
      </c>
      <c r="D26" s="69">
        <v>2958465</v>
      </c>
      <c r="E26" s="67"/>
    </row>
    <row r="27" spans="1:5">
      <c r="A27" s="67">
        <v>95</v>
      </c>
      <c r="B27" s="67" t="s">
        <v>41365</v>
      </c>
      <c r="C27" s="69">
        <v>40179</v>
      </c>
      <c r="D27" s="69">
        <v>44196</v>
      </c>
      <c r="E27" s="67"/>
    </row>
    <row r="28" spans="1:5">
      <c r="A28" s="67"/>
      <c r="B28" s="67"/>
      <c r="C28" s="67"/>
      <c r="D28" s="67"/>
      <c r="E28" s="67"/>
    </row>
    <row r="29" spans="1:5">
      <c r="A29" s="67"/>
      <c r="B29" s="67"/>
      <c r="C29" s="67"/>
      <c r="D29" s="67"/>
      <c r="E29" s="67"/>
    </row>
    <row r="30" spans="1:5">
      <c r="A30" s="67"/>
      <c r="B30" s="67"/>
      <c r="C30" s="67"/>
      <c r="D30" s="67"/>
      <c r="E30" s="67"/>
    </row>
    <row r="31" spans="1:5">
      <c r="A31" s="67"/>
      <c r="B31" s="67"/>
      <c r="C31" s="67"/>
      <c r="D31" s="67"/>
      <c r="E31" s="67"/>
    </row>
    <row r="32" spans="1:5">
      <c r="A32" s="67"/>
      <c r="B32" s="67"/>
      <c r="C32" s="67"/>
      <c r="D32" s="67"/>
      <c r="E32" s="67"/>
    </row>
    <row r="33" spans="1:5">
      <c r="A33" s="67"/>
      <c r="B33" s="67"/>
      <c r="C33" s="67"/>
      <c r="D33" s="67"/>
      <c r="E33" s="67"/>
    </row>
    <row r="34" spans="1:5">
      <c r="A34" s="67"/>
      <c r="B34" s="67"/>
      <c r="C34" s="67"/>
      <c r="D34" s="67"/>
      <c r="E34" s="67"/>
    </row>
    <row r="35" spans="1:5">
      <c r="A35" s="67"/>
      <c r="B35" s="67"/>
      <c r="C35" s="67"/>
      <c r="D35" s="67"/>
      <c r="E35" s="67"/>
    </row>
    <row r="36" spans="1:5">
      <c r="A36" s="67"/>
      <c r="B36" s="67"/>
      <c r="C36" s="67"/>
      <c r="D36" s="67"/>
      <c r="E36" s="67"/>
    </row>
    <row r="37" spans="1:5">
      <c r="A37" s="67"/>
      <c r="B37" s="67"/>
      <c r="C37" s="67"/>
      <c r="D37" s="67"/>
      <c r="E37" s="67"/>
    </row>
    <row r="38" spans="1:5">
      <c r="A38" s="67"/>
      <c r="B38" s="67"/>
      <c r="C38" s="67"/>
      <c r="D38" s="67"/>
      <c r="E38" s="67"/>
    </row>
    <row r="39" spans="1:5">
      <c r="A39" s="67"/>
      <c r="B39" s="67"/>
      <c r="C39" s="67"/>
      <c r="D39" s="67"/>
      <c r="E39" s="67"/>
    </row>
    <row r="40" spans="1:5">
      <c r="A40" s="67"/>
      <c r="B40" s="67"/>
      <c r="C40" s="67"/>
      <c r="D40" s="67"/>
      <c r="E40" s="67"/>
    </row>
    <row r="41" spans="1:5">
      <c r="A41" s="67"/>
      <c r="B41" s="67"/>
      <c r="C41" s="67"/>
      <c r="D41" s="67"/>
      <c r="E41" s="67"/>
    </row>
    <row r="42" spans="1:5">
      <c r="A42" s="67"/>
      <c r="B42" s="67"/>
      <c r="C42" s="67"/>
      <c r="D42" s="67"/>
      <c r="E42" s="67"/>
    </row>
    <row r="43" spans="1:5">
      <c r="A43" s="67"/>
      <c r="B43" s="67"/>
      <c r="C43" s="67"/>
      <c r="D43" s="67"/>
      <c r="E43" s="67"/>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6"/>
  <sheetViews>
    <sheetView workbookViewId="0">
      <selection activeCell="A17" sqref="A17"/>
    </sheetView>
  </sheetViews>
  <sheetFormatPr defaultColWidth="9" defaultRowHeight="12.75"/>
  <cols>
    <col min="1" max="1" width="16" bestFit="1" customWidth="1"/>
    <col min="2" max="2" width="57.85546875" bestFit="1" customWidth="1"/>
    <col min="3" max="4" width="15.140625" bestFit="1" customWidth="1"/>
  </cols>
  <sheetData>
    <row r="1" spans="1:4" s="54" customFormat="1">
      <c r="A1" s="54" t="s">
        <v>32742</v>
      </c>
      <c r="B1" s="54" t="s">
        <v>32743</v>
      </c>
      <c r="C1" s="55" t="s">
        <v>0</v>
      </c>
      <c r="D1" s="55" t="s">
        <v>1</v>
      </c>
    </row>
    <row r="2" spans="1:4">
      <c r="A2">
        <v>-2</v>
      </c>
      <c r="B2" t="s">
        <v>2</v>
      </c>
      <c r="C2" s="1"/>
      <c r="D2" s="1"/>
    </row>
    <row r="3" spans="1:4">
      <c r="A3">
        <v>-1</v>
      </c>
      <c r="B3" t="s">
        <v>3</v>
      </c>
      <c r="C3" s="1"/>
      <c r="D3" s="1"/>
    </row>
    <row r="4" spans="1:4">
      <c r="A4">
        <v>1</v>
      </c>
      <c r="B4" t="s">
        <v>32744</v>
      </c>
      <c r="C4" s="1">
        <v>40179</v>
      </c>
      <c r="D4" s="1">
        <v>2958465</v>
      </c>
    </row>
    <row r="5" spans="1:4">
      <c r="A5">
        <v>11</v>
      </c>
      <c r="B5" t="s">
        <v>2185</v>
      </c>
      <c r="C5" s="1">
        <v>40179</v>
      </c>
      <c r="D5" s="1">
        <v>2958465</v>
      </c>
    </row>
    <row r="6" spans="1:4">
      <c r="A6">
        <v>12</v>
      </c>
      <c r="B6" t="s">
        <v>32745</v>
      </c>
      <c r="C6" s="1">
        <v>40179</v>
      </c>
      <c r="D6" s="1">
        <v>2958465</v>
      </c>
    </row>
    <row r="7" spans="1:4">
      <c r="A7">
        <v>14</v>
      </c>
      <c r="B7" t="s">
        <v>32746</v>
      </c>
      <c r="C7" s="1">
        <v>40179</v>
      </c>
      <c r="D7" s="1">
        <v>2958465</v>
      </c>
    </row>
    <row r="8" spans="1:4">
      <c r="A8">
        <v>15</v>
      </c>
      <c r="B8" t="s">
        <v>32747</v>
      </c>
      <c r="C8" s="1">
        <v>40179</v>
      </c>
      <c r="D8" s="1">
        <v>2958465</v>
      </c>
    </row>
    <row r="9" spans="1:4">
      <c r="A9">
        <v>16</v>
      </c>
      <c r="B9" t="s">
        <v>32748</v>
      </c>
      <c r="C9" s="1">
        <v>40179</v>
      </c>
      <c r="D9" s="1">
        <v>2958465</v>
      </c>
    </row>
    <row r="10" spans="1:4">
      <c r="A10">
        <v>17</v>
      </c>
      <c r="B10" t="s">
        <v>32749</v>
      </c>
      <c r="C10" s="1">
        <v>40179</v>
      </c>
      <c r="D10" s="1">
        <v>2958465</v>
      </c>
    </row>
    <row r="11" spans="1:4">
      <c r="A11">
        <v>20</v>
      </c>
      <c r="B11" t="s">
        <v>32750</v>
      </c>
      <c r="C11" s="1">
        <v>40179</v>
      </c>
      <c r="D11" s="1">
        <v>2958465</v>
      </c>
    </row>
    <row r="12" spans="1:4">
      <c r="A12">
        <v>21</v>
      </c>
      <c r="B12" t="s">
        <v>134</v>
      </c>
      <c r="C12" s="1">
        <v>40179</v>
      </c>
      <c r="D12" s="1">
        <v>2958465</v>
      </c>
    </row>
    <row r="13" spans="1:4">
      <c r="A13">
        <v>32</v>
      </c>
      <c r="B13" t="s">
        <v>32751</v>
      </c>
      <c r="C13" s="1">
        <v>40179</v>
      </c>
      <c r="D13" s="1">
        <v>2958465</v>
      </c>
    </row>
    <row r="14" spans="1:4">
      <c r="A14">
        <v>33</v>
      </c>
      <c r="B14" t="s">
        <v>32752</v>
      </c>
      <c r="C14" s="1">
        <v>40179</v>
      </c>
      <c r="D14" s="1">
        <v>2958465</v>
      </c>
    </row>
    <row r="15" spans="1:4">
      <c r="A15">
        <v>98</v>
      </c>
      <c r="B15" t="s">
        <v>137</v>
      </c>
      <c r="C15" s="1">
        <v>40179</v>
      </c>
      <c r="D15" s="1">
        <v>2958465</v>
      </c>
    </row>
    <row r="16" spans="1:4">
      <c r="A16">
        <v>99</v>
      </c>
      <c r="B16" t="s">
        <v>133</v>
      </c>
      <c r="C16" s="1">
        <v>40179</v>
      </c>
      <c r="D1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1"/>
  <sheetViews>
    <sheetView workbookViewId="0">
      <selection activeCell="A12" sqref="A12"/>
    </sheetView>
  </sheetViews>
  <sheetFormatPr defaultColWidth="9" defaultRowHeight="12.75"/>
  <cols>
    <col min="1" max="1" width="15.85546875" bestFit="1" customWidth="1"/>
    <col min="2" max="2" width="23.85546875" bestFit="1" customWidth="1"/>
    <col min="3" max="4" width="15.140625" bestFit="1" customWidth="1"/>
  </cols>
  <sheetData>
    <row r="1" spans="1:4" s="54" customFormat="1">
      <c r="A1" s="54" t="s">
        <v>41142</v>
      </c>
      <c r="B1" s="54" t="s">
        <v>41143</v>
      </c>
      <c r="C1" s="54" t="s">
        <v>0</v>
      </c>
      <c r="D1" s="54" t="s">
        <v>1</v>
      </c>
    </row>
    <row r="2" spans="1:4">
      <c r="A2">
        <v>0</v>
      </c>
      <c r="B2" t="s">
        <v>32753</v>
      </c>
      <c r="C2" s="1">
        <v>32874</v>
      </c>
      <c r="D2" s="1">
        <v>2958465</v>
      </c>
    </row>
    <row r="3" spans="1:4">
      <c r="A3">
        <v>1</v>
      </c>
      <c r="B3" t="s">
        <v>32754</v>
      </c>
      <c r="C3" s="1">
        <v>32874</v>
      </c>
      <c r="D3" s="1">
        <v>2958465</v>
      </c>
    </row>
    <row r="4" spans="1:4">
      <c r="A4">
        <v>3</v>
      </c>
      <c r="B4" t="s">
        <v>32755</v>
      </c>
      <c r="C4" s="1">
        <v>32874</v>
      </c>
      <c r="D4" s="1">
        <v>2958465</v>
      </c>
    </row>
    <row r="5" spans="1:4">
      <c r="A5">
        <v>4</v>
      </c>
      <c r="B5" t="s">
        <v>32756</v>
      </c>
      <c r="C5" s="1">
        <v>32874</v>
      </c>
      <c r="D5" s="1">
        <v>2958465</v>
      </c>
    </row>
    <row r="6" spans="1:4">
      <c r="A6">
        <v>5</v>
      </c>
      <c r="B6" t="s">
        <v>32757</v>
      </c>
      <c r="C6" s="1">
        <v>32874</v>
      </c>
      <c r="D6" s="1">
        <v>2958465</v>
      </c>
    </row>
    <row r="7" spans="1:4">
      <c r="A7">
        <v>6</v>
      </c>
      <c r="B7" t="s">
        <v>32758</v>
      </c>
      <c r="C7" s="1">
        <v>32874</v>
      </c>
      <c r="D7" s="1">
        <v>2958465</v>
      </c>
    </row>
    <row r="8" spans="1:4">
      <c r="A8">
        <v>7</v>
      </c>
      <c r="B8" t="s">
        <v>32759</v>
      </c>
      <c r="C8" s="1">
        <v>32874</v>
      </c>
      <c r="D8" s="1">
        <v>2958465</v>
      </c>
    </row>
    <row r="9" spans="1:4">
      <c r="A9">
        <v>8</v>
      </c>
      <c r="B9" t="s">
        <v>32760</v>
      </c>
      <c r="C9" s="1">
        <v>32874</v>
      </c>
      <c r="D9" s="1">
        <v>2958465</v>
      </c>
    </row>
    <row r="10" spans="1:4">
      <c r="A10">
        <v>9</v>
      </c>
      <c r="B10" t="s">
        <v>32761</v>
      </c>
      <c r="C10" s="1">
        <v>32874</v>
      </c>
      <c r="D10" s="1">
        <v>2958465</v>
      </c>
    </row>
    <row r="11" spans="1:4">
      <c r="A11">
        <v>10</v>
      </c>
      <c r="B11" t="s">
        <v>134</v>
      </c>
      <c r="C11" s="1">
        <v>37622</v>
      </c>
      <c r="D11"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4"/>
  <sheetViews>
    <sheetView workbookViewId="0">
      <selection sqref="A1:XFD1"/>
    </sheetView>
  </sheetViews>
  <sheetFormatPr defaultColWidth="9" defaultRowHeight="12.75"/>
  <cols>
    <col min="1" max="1" width="18" bestFit="1" customWidth="1"/>
    <col min="2" max="2" width="21.140625" bestFit="1" customWidth="1"/>
    <col min="3" max="4" width="15.140625" bestFit="1" customWidth="1"/>
  </cols>
  <sheetData>
    <row r="1" spans="1:4" s="54" customFormat="1">
      <c r="A1" s="54" t="s">
        <v>32762</v>
      </c>
      <c r="B1" s="54" t="s">
        <v>32763</v>
      </c>
      <c r="C1" s="55" t="s">
        <v>0</v>
      </c>
      <c r="D1" s="55" t="s">
        <v>1</v>
      </c>
    </row>
    <row r="2" spans="1:4">
      <c r="A2">
        <v>1</v>
      </c>
      <c r="B2" t="s">
        <v>32764</v>
      </c>
      <c r="C2" s="1">
        <v>32874</v>
      </c>
      <c r="D2" s="1">
        <v>2958465</v>
      </c>
    </row>
    <row r="3" spans="1:4">
      <c r="A3">
        <v>2</v>
      </c>
      <c r="B3" t="s">
        <v>32765</v>
      </c>
      <c r="C3" s="1">
        <v>32874</v>
      </c>
      <c r="D3" s="1">
        <v>2958465</v>
      </c>
    </row>
    <row r="4" spans="1:4">
      <c r="A4">
        <v>3</v>
      </c>
      <c r="B4" t="s">
        <v>32766</v>
      </c>
      <c r="C4" s="1">
        <v>32874</v>
      </c>
      <c r="D4"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2"/>
  <sheetViews>
    <sheetView workbookViewId="0">
      <selection activeCell="A13" sqref="A13"/>
    </sheetView>
  </sheetViews>
  <sheetFormatPr defaultColWidth="9" defaultRowHeight="12.75"/>
  <cols>
    <col min="1" max="1" width="14.85546875" bestFit="1" customWidth="1"/>
    <col min="2" max="2" width="55.42578125" bestFit="1" customWidth="1"/>
    <col min="3" max="4" width="15.140625" bestFit="1" customWidth="1"/>
  </cols>
  <sheetData>
    <row r="1" spans="1:4" s="54" customFormat="1">
      <c r="A1" s="54" t="s">
        <v>32767</v>
      </c>
      <c r="B1" s="54" t="s">
        <v>32768</v>
      </c>
      <c r="C1" s="55" t="s">
        <v>0</v>
      </c>
      <c r="D1" s="55" t="s">
        <v>1</v>
      </c>
    </row>
    <row r="2" spans="1:4">
      <c r="A2">
        <v>-2</v>
      </c>
      <c r="B2" t="s">
        <v>2</v>
      </c>
      <c r="C2" s="1"/>
      <c r="D2" s="1"/>
    </row>
    <row r="3" spans="1:4">
      <c r="A3">
        <v>-1</v>
      </c>
      <c r="B3" t="s">
        <v>3</v>
      </c>
      <c r="C3" s="1"/>
      <c r="D3" s="1"/>
    </row>
    <row r="4" spans="1:4">
      <c r="A4">
        <v>1</v>
      </c>
      <c r="B4" t="s">
        <v>309</v>
      </c>
      <c r="C4" s="1">
        <v>36161</v>
      </c>
      <c r="D4" s="1">
        <v>2958465</v>
      </c>
    </row>
    <row r="5" spans="1:4">
      <c r="A5">
        <v>2</v>
      </c>
      <c r="B5" t="s">
        <v>32769</v>
      </c>
      <c r="C5" s="1">
        <v>36161</v>
      </c>
      <c r="D5" s="1">
        <v>2958465</v>
      </c>
    </row>
    <row r="6" spans="1:4">
      <c r="A6">
        <v>3</v>
      </c>
      <c r="B6" t="s">
        <v>1874</v>
      </c>
      <c r="C6" s="1">
        <v>36161</v>
      </c>
      <c r="D6" s="1">
        <v>2958465</v>
      </c>
    </row>
    <row r="7" spans="1:4">
      <c r="A7">
        <v>4</v>
      </c>
      <c r="B7" t="s">
        <v>881</v>
      </c>
      <c r="C7" s="1">
        <v>36161</v>
      </c>
      <c r="D7" s="1">
        <v>2958465</v>
      </c>
    </row>
    <row r="8" spans="1:4">
      <c r="A8">
        <v>5</v>
      </c>
      <c r="B8" t="s">
        <v>32770</v>
      </c>
      <c r="C8" s="1">
        <v>36161</v>
      </c>
      <c r="D8" s="1">
        <v>2958465</v>
      </c>
    </row>
    <row r="9" spans="1:4">
      <c r="A9">
        <v>6</v>
      </c>
      <c r="B9" t="s">
        <v>32771</v>
      </c>
      <c r="C9" s="1">
        <v>36161</v>
      </c>
      <c r="D9" s="1">
        <v>2958465</v>
      </c>
    </row>
    <row r="10" spans="1:4">
      <c r="A10">
        <v>97</v>
      </c>
      <c r="B10" t="s">
        <v>134</v>
      </c>
      <c r="C10" s="1">
        <v>36161</v>
      </c>
      <c r="D10" s="1">
        <v>2958465</v>
      </c>
    </row>
    <row r="11" spans="1:4">
      <c r="A11">
        <v>98</v>
      </c>
      <c r="B11" t="s">
        <v>147</v>
      </c>
      <c r="C11" s="1">
        <v>36161</v>
      </c>
      <c r="D11" s="1">
        <v>2958465</v>
      </c>
    </row>
    <row r="12" spans="1:4">
      <c r="A12">
        <v>99</v>
      </c>
      <c r="B12" t="s">
        <v>133</v>
      </c>
      <c r="C12" s="1">
        <v>36161</v>
      </c>
      <c r="D1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6514"/>
  <sheetViews>
    <sheetView workbookViewId="0"/>
  </sheetViews>
  <sheetFormatPr defaultColWidth="9" defaultRowHeight="12.75"/>
  <cols>
    <col min="1" max="1" width="19" bestFit="1" customWidth="1"/>
    <col min="2" max="2" width="22.140625" style="63" bestFit="1" customWidth="1"/>
    <col min="3" max="4" width="15.140625" bestFit="1" customWidth="1"/>
  </cols>
  <sheetData>
    <row r="1" spans="1:4" s="54" customFormat="1">
      <c r="A1" s="54" t="s">
        <v>32772</v>
      </c>
      <c r="B1" s="62" t="s">
        <v>32773</v>
      </c>
      <c r="C1" s="54" t="s">
        <v>0</v>
      </c>
      <c r="D1" s="54" t="s">
        <v>1</v>
      </c>
    </row>
    <row r="2" spans="1:4">
      <c r="A2">
        <v>-1</v>
      </c>
      <c r="B2" s="61" t="s">
        <v>3</v>
      </c>
    </row>
    <row r="3" spans="1:4">
      <c r="A3">
        <v>1</v>
      </c>
      <c r="B3" s="63">
        <v>590</v>
      </c>
    </row>
    <row r="4" spans="1:4">
      <c r="A4">
        <v>2</v>
      </c>
      <c r="B4" s="63">
        <v>141</v>
      </c>
    </row>
    <row r="5" spans="1:4">
      <c r="A5">
        <v>3</v>
      </c>
      <c r="B5" s="63">
        <v>90</v>
      </c>
    </row>
    <row r="6" spans="1:4">
      <c r="A6">
        <v>4</v>
      </c>
      <c r="B6" s="63">
        <v>292</v>
      </c>
    </row>
    <row r="7" spans="1:4">
      <c r="A7">
        <v>5</v>
      </c>
      <c r="B7" s="63">
        <v>404</v>
      </c>
    </row>
    <row r="8" spans="1:4">
      <c r="A8">
        <v>6</v>
      </c>
      <c r="B8" s="63">
        <v>188</v>
      </c>
    </row>
    <row r="9" spans="1:4">
      <c r="A9">
        <v>7</v>
      </c>
      <c r="B9" s="63">
        <v>316</v>
      </c>
    </row>
    <row r="10" spans="1:4">
      <c r="A10">
        <v>8</v>
      </c>
      <c r="B10" s="63">
        <v>252</v>
      </c>
    </row>
    <row r="11" spans="1:4">
      <c r="A11">
        <v>9</v>
      </c>
      <c r="B11" s="63">
        <v>145</v>
      </c>
    </row>
    <row r="12" spans="1:4">
      <c r="A12">
        <v>10</v>
      </c>
      <c r="B12" s="63">
        <v>362</v>
      </c>
    </row>
    <row r="13" spans="1:4">
      <c r="A13">
        <v>11</v>
      </c>
      <c r="B13" s="63">
        <v>206</v>
      </c>
    </row>
    <row r="14" spans="1:4">
      <c r="A14">
        <v>12</v>
      </c>
      <c r="B14" s="63">
        <v>334</v>
      </c>
    </row>
    <row r="15" spans="1:4">
      <c r="A15">
        <v>13</v>
      </c>
      <c r="B15" s="63">
        <v>376</v>
      </c>
    </row>
    <row r="16" spans="1:4">
      <c r="A16">
        <v>14</v>
      </c>
      <c r="B16" s="63">
        <v>68</v>
      </c>
    </row>
    <row r="17" spans="1:2">
      <c r="A17">
        <v>15</v>
      </c>
      <c r="B17" s="63">
        <v>576</v>
      </c>
    </row>
    <row r="18" spans="1:2">
      <c r="A18">
        <v>16</v>
      </c>
      <c r="B18" s="63">
        <v>754</v>
      </c>
    </row>
    <row r="19" spans="1:2">
      <c r="A19">
        <v>17</v>
      </c>
      <c r="B19" s="63">
        <v>493</v>
      </c>
    </row>
    <row r="20" spans="1:2">
      <c r="A20">
        <v>18</v>
      </c>
      <c r="B20" s="63">
        <v>14</v>
      </c>
    </row>
    <row r="21" spans="1:2">
      <c r="A21">
        <v>19</v>
      </c>
      <c r="B21" s="63">
        <v>510</v>
      </c>
    </row>
    <row r="22" spans="1:2">
      <c r="A22">
        <v>20</v>
      </c>
      <c r="B22" s="63">
        <v>600</v>
      </c>
    </row>
    <row r="23" spans="1:2">
      <c r="A23">
        <v>21</v>
      </c>
      <c r="B23" s="63">
        <v>88</v>
      </c>
    </row>
    <row r="24" spans="1:2">
      <c r="A24">
        <v>22</v>
      </c>
      <c r="B24" s="63">
        <v>400</v>
      </c>
    </row>
    <row r="25" spans="1:2">
      <c r="A25">
        <v>23</v>
      </c>
      <c r="B25" s="63">
        <v>469</v>
      </c>
    </row>
    <row r="26" spans="1:2">
      <c r="A26">
        <v>24</v>
      </c>
      <c r="B26" s="63">
        <v>413</v>
      </c>
    </row>
    <row r="27" spans="1:2">
      <c r="A27">
        <v>25</v>
      </c>
      <c r="B27" s="63">
        <v>226</v>
      </c>
    </row>
    <row r="28" spans="1:2">
      <c r="A28">
        <v>26</v>
      </c>
      <c r="B28" s="63">
        <v>455</v>
      </c>
    </row>
    <row r="29" spans="1:2">
      <c r="A29">
        <v>27</v>
      </c>
      <c r="B29" s="63">
        <v>25</v>
      </c>
    </row>
    <row r="30" spans="1:2">
      <c r="A30">
        <v>28</v>
      </c>
      <c r="B30" s="63">
        <v>588</v>
      </c>
    </row>
    <row r="31" spans="1:2">
      <c r="A31">
        <v>29</v>
      </c>
      <c r="B31" s="63">
        <v>604</v>
      </c>
    </row>
    <row r="32" spans="1:2">
      <c r="A32">
        <v>30</v>
      </c>
      <c r="B32" s="63">
        <v>79</v>
      </c>
    </row>
    <row r="33" spans="1:2">
      <c r="A33">
        <v>31</v>
      </c>
      <c r="B33" s="63">
        <v>702</v>
      </c>
    </row>
    <row r="34" spans="1:2">
      <c r="A34">
        <v>32</v>
      </c>
      <c r="B34" s="63">
        <v>548</v>
      </c>
    </row>
    <row r="35" spans="1:2">
      <c r="A35">
        <v>33</v>
      </c>
      <c r="B35" s="63">
        <v>298</v>
      </c>
    </row>
    <row r="36" spans="1:2">
      <c r="A36">
        <v>34</v>
      </c>
      <c r="B36" s="63">
        <v>608</v>
      </c>
    </row>
    <row r="37" spans="1:2">
      <c r="A37">
        <v>35</v>
      </c>
      <c r="B37" s="63">
        <v>724</v>
      </c>
    </row>
    <row r="38" spans="1:2">
      <c r="A38">
        <v>36</v>
      </c>
      <c r="B38" s="63">
        <v>152</v>
      </c>
    </row>
    <row r="39" spans="1:2">
      <c r="A39">
        <v>37</v>
      </c>
      <c r="B39" s="63">
        <v>518</v>
      </c>
    </row>
    <row r="40" spans="1:2">
      <c r="A40">
        <v>38</v>
      </c>
      <c r="B40" s="63">
        <v>426</v>
      </c>
    </row>
    <row r="41" spans="1:2">
      <c r="A41">
        <v>39</v>
      </c>
      <c r="B41" s="63">
        <v>470</v>
      </c>
    </row>
    <row r="42" spans="1:2">
      <c r="A42">
        <v>40</v>
      </c>
      <c r="B42" s="63">
        <v>31</v>
      </c>
    </row>
    <row r="43" spans="1:2">
      <c r="A43">
        <v>41</v>
      </c>
      <c r="B43" s="63">
        <v>674</v>
      </c>
    </row>
    <row r="44" spans="1:2">
      <c r="A44">
        <v>42</v>
      </c>
      <c r="B44" s="63">
        <v>498</v>
      </c>
    </row>
    <row r="45" spans="1:2">
      <c r="A45">
        <v>43</v>
      </c>
      <c r="B45" s="63">
        <v>538</v>
      </c>
    </row>
    <row r="46" spans="1:2">
      <c r="A46">
        <v>44</v>
      </c>
      <c r="B46" s="63">
        <v>700</v>
      </c>
    </row>
    <row r="47" spans="1:2">
      <c r="A47">
        <v>45</v>
      </c>
      <c r="B47" s="63">
        <v>876</v>
      </c>
    </row>
    <row r="48" spans="1:2">
      <c r="A48">
        <v>46</v>
      </c>
      <c r="B48" s="63">
        <v>650</v>
      </c>
    </row>
    <row r="49" spans="1:2">
      <c r="A49">
        <v>47</v>
      </c>
      <c r="B49" s="63">
        <v>638</v>
      </c>
    </row>
    <row r="50" spans="1:2">
      <c r="A50">
        <v>48</v>
      </c>
      <c r="B50" s="63">
        <v>272</v>
      </c>
    </row>
    <row r="51" spans="1:2">
      <c r="A51">
        <v>49</v>
      </c>
      <c r="B51" s="63">
        <v>410</v>
      </c>
    </row>
    <row r="52" spans="1:2">
      <c r="A52">
        <v>50</v>
      </c>
      <c r="B52" s="63">
        <v>478</v>
      </c>
    </row>
    <row r="53" spans="1:2">
      <c r="A53">
        <v>51</v>
      </c>
      <c r="B53" s="63">
        <v>3</v>
      </c>
    </row>
    <row r="54" spans="1:2">
      <c r="A54">
        <v>52</v>
      </c>
      <c r="B54" s="63">
        <v>516</v>
      </c>
    </row>
    <row r="55" spans="1:2">
      <c r="A55">
        <v>53</v>
      </c>
      <c r="B55" s="63">
        <v>819</v>
      </c>
    </row>
    <row r="56" spans="1:2">
      <c r="A56">
        <v>54</v>
      </c>
      <c r="B56" s="63">
        <v>333</v>
      </c>
    </row>
    <row r="57" spans="1:2">
      <c r="A57">
        <v>55</v>
      </c>
      <c r="B57" s="63">
        <v>764</v>
      </c>
    </row>
    <row r="58" spans="1:2">
      <c r="A58">
        <v>56</v>
      </c>
      <c r="B58" s="63">
        <v>537</v>
      </c>
    </row>
    <row r="59" spans="1:2">
      <c r="A59">
        <v>57</v>
      </c>
      <c r="B59" s="63">
        <v>464</v>
      </c>
    </row>
    <row r="60" spans="1:2">
      <c r="A60">
        <v>58</v>
      </c>
      <c r="B60" s="63">
        <v>320</v>
      </c>
    </row>
    <row r="61" spans="1:2">
      <c r="A61">
        <v>59</v>
      </c>
      <c r="B61" s="63">
        <v>526</v>
      </c>
    </row>
    <row r="62" spans="1:2">
      <c r="A62">
        <v>60</v>
      </c>
      <c r="B62" s="63">
        <v>720</v>
      </c>
    </row>
    <row r="63" spans="1:2">
      <c r="A63">
        <v>61</v>
      </c>
      <c r="B63" s="63">
        <v>802</v>
      </c>
    </row>
    <row r="64" spans="1:2">
      <c r="A64">
        <v>62</v>
      </c>
      <c r="B64" s="63">
        <v>37</v>
      </c>
    </row>
    <row r="65" spans="1:2">
      <c r="A65">
        <v>63</v>
      </c>
      <c r="B65" s="63">
        <v>490</v>
      </c>
    </row>
    <row r="66" spans="1:2">
      <c r="A66">
        <v>64</v>
      </c>
      <c r="B66" s="63">
        <v>874</v>
      </c>
    </row>
    <row r="67" spans="1:2">
      <c r="A67">
        <v>65</v>
      </c>
      <c r="B67" s="63">
        <v>484</v>
      </c>
    </row>
    <row r="68" spans="1:2">
      <c r="A68">
        <v>66</v>
      </c>
      <c r="B68" s="63">
        <v>808</v>
      </c>
    </row>
    <row r="69" spans="1:2">
      <c r="A69">
        <v>67</v>
      </c>
      <c r="B69" s="63">
        <v>634</v>
      </c>
    </row>
    <row r="70" spans="1:2">
      <c r="A70">
        <v>68</v>
      </c>
      <c r="B70" s="63">
        <v>311</v>
      </c>
    </row>
    <row r="71" spans="1:2">
      <c r="A71">
        <v>69</v>
      </c>
      <c r="B71" s="63">
        <v>255</v>
      </c>
    </row>
    <row r="72" spans="1:2">
      <c r="A72">
        <v>70</v>
      </c>
      <c r="B72" s="63">
        <v>429</v>
      </c>
    </row>
    <row r="73" spans="1:2">
      <c r="A73">
        <v>71</v>
      </c>
      <c r="B73" s="63">
        <v>56</v>
      </c>
    </row>
    <row r="74" spans="1:2">
      <c r="A74">
        <v>72</v>
      </c>
      <c r="B74" s="63">
        <v>402</v>
      </c>
    </row>
    <row r="75" spans="1:2">
      <c r="A75">
        <v>73</v>
      </c>
      <c r="B75" s="63">
        <v>670</v>
      </c>
    </row>
    <row r="76" spans="1:2">
      <c r="A76">
        <v>74</v>
      </c>
      <c r="B76" s="63">
        <v>450</v>
      </c>
    </row>
    <row r="77" spans="1:2">
      <c r="A77">
        <v>75</v>
      </c>
      <c r="B77" s="63">
        <v>102</v>
      </c>
    </row>
    <row r="78" spans="1:2">
      <c r="A78">
        <v>76</v>
      </c>
      <c r="B78" s="63">
        <v>109</v>
      </c>
    </row>
    <row r="79" spans="1:2">
      <c r="A79">
        <v>77</v>
      </c>
      <c r="B79" s="63">
        <v>19</v>
      </c>
    </row>
    <row r="80" spans="1:2">
      <c r="A80">
        <v>78</v>
      </c>
      <c r="B80" s="63">
        <v>466</v>
      </c>
    </row>
    <row r="81" spans="1:2">
      <c r="A81">
        <v>79</v>
      </c>
      <c r="B81" s="63">
        <v>28</v>
      </c>
    </row>
    <row r="82" spans="1:2">
      <c r="A82">
        <v>80</v>
      </c>
      <c r="B82" s="63">
        <v>689</v>
      </c>
    </row>
    <row r="83" spans="1:2">
      <c r="A83">
        <v>81</v>
      </c>
      <c r="B83" s="63">
        <v>430</v>
      </c>
    </row>
    <row r="84" spans="1:2">
      <c r="A84">
        <v>82</v>
      </c>
      <c r="B84" s="63">
        <v>120</v>
      </c>
    </row>
    <row r="85" spans="1:2">
      <c r="A85">
        <v>83</v>
      </c>
      <c r="B85" s="63">
        <v>621</v>
      </c>
    </row>
    <row r="86" spans="1:2">
      <c r="A86">
        <v>84</v>
      </c>
      <c r="B86" s="63">
        <v>3092</v>
      </c>
    </row>
    <row r="87" spans="1:2">
      <c r="A87">
        <v>85</v>
      </c>
      <c r="B87" s="63">
        <v>330</v>
      </c>
    </row>
    <row r="88" spans="1:2">
      <c r="A88">
        <v>86</v>
      </c>
      <c r="B88" s="63">
        <v>264</v>
      </c>
    </row>
    <row r="89" spans="1:2">
      <c r="A89">
        <v>87</v>
      </c>
      <c r="B89" s="63">
        <v>360</v>
      </c>
    </row>
    <row r="90" spans="1:2">
      <c r="A90">
        <v>88</v>
      </c>
      <c r="B90" s="63">
        <v>372</v>
      </c>
    </row>
    <row r="91" spans="1:2">
      <c r="A91">
        <v>89</v>
      </c>
      <c r="B91" s="63">
        <v>692</v>
      </c>
    </row>
    <row r="92" spans="1:2">
      <c r="A92">
        <v>90</v>
      </c>
      <c r="B92" s="63">
        <v>596</v>
      </c>
    </row>
    <row r="93" spans="1:2">
      <c r="A93">
        <v>91</v>
      </c>
      <c r="B93" s="63">
        <v>224</v>
      </c>
    </row>
    <row r="94" spans="1:2">
      <c r="A94">
        <v>92</v>
      </c>
      <c r="B94" s="63">
        <v>618</v>
      </c>
    </row>
    <row r="95" spans="1:2">
      <c r="A95">
        <v>93</v>
      </c>
      <c r="B95" s="63">
        <v>209</v>
      </c>
    </row>
    <row r="96" spans="1:2">
      <c r="A96">
        <v>94</v>
      </c>
      <c r="B96" s="63">
        <v>366</v>
      </c>
    </row>
    <row r="97" spans="1:2">
      <c r="A97">
        <v>95</v>
      </c>
      <c r="B97" s="63">
        <v>427</v>
      </c>
    </row>
    <row r="98" spans="1:2">
      <c r="A98">
        <v>96</v>
      </c>
      <c r="B98" s="63">
        <v>676</v>
      </c>
    </row>
    <row r="99" spans="1:2">
      <c r="A99">
        <v>97</v>
      </c>
      <c r="B99" s="63">
        <v>703</v>
      </c>
    </row>
    <row r="100" spans="1:2">
      <c r="A100">
        <v>98</v>
      </c>
      <c r="B100" s="63">
        <v>572</v>
      </c>
    </row>
    <row r="101" spans="1:2">
      <c r="A101">
        <v>99</v>
      </c>
      <c r="B101" s="63">
        <v>340</v>
      </c>
    </row>
    <row r="102" spans="1:2">
      <c r="A102">
        <v>100</v>
      </c>
      <c r="B102" s="63">
        <v>813</v>
      </c>
    </row>
    <row r="103" spans="1:2">
      <c r="A103">
        <v>101</v>
      </c>
      <c r="B103" s="63">
        <v>578</v>
      </c>
    </row>
    <row r="104" spans="1:2">
      <c r="A104">
        <v>102</v>
      </c>
      <c r="B104" s="63">
        <v>328</v>
      </c>
    </row>
    <row r="105" spans="1:2">
      <c r="A105">
        <v>103</v>
      </c>
      <c r="B105" s="63">
        <v>420</v>
      </c>
    </row>
    <row r="106" spans="1:2">
      <c r="A106">
        <v>104</v>
      </c>
      <c r="B106" s="63">
        <v>284</v>
      </c>
    </row>
    <row r="107" spans="1:2">
      <c r="A107">
        <v>105</v>
      </c>
      <c r="B107" s="63">
        <v>536</v>
      </c>
    </row>
    <row r="108" spans="1:2">
      <c r="A108">
        <v>106</v>
      </c>
      <c r="B108" s="63">
        <v>208</v>
      </c>
    </row>
    <row r="109" spans="1:2">
      <c r="A109">
        <v>107</v>
      </c>
      <c r="B109" s="63">
        <v>337</v>
      </c>
    </row>
    <row r="110" spans="1:2">
      <c r="A110">
        <v>108</v>
      </c>
      <c r="B110" s="63">
        <v>554</v>
      </c>
    </row>
    <row r="111" spans="1:2">
      <c r="A111">
        <v>109</v>
      </c>
      <c r="B111" s="63">
        <v>605</v>
      </c>
    </row>
    <row r="112" spans="1:2">
      <c r="A112">
        <v>110</v>
      </c>
      <c r="B112" s="63">
        <v>456</v>
      </c>
    </row>
    <row r="113" spans="1:2">
      <c r="A113">
        <v>111</v>
      </c>
      <c r="B113" s="63">
        <v>381</v>
      </c>
    </row>
    <row r="114" spans="1:2">
      <c r="A114">
        <v>112</v>
      </c>
      <c r="B114" s="63" t="s">
        <v>32774</v>
      </c>
    </row>
    <row r="115" spans="1:2">
      <c r="A115">
        <v>113</v>
      </c>
      <c r="B115" s="63">
        <v>748</v>
      </c>
    </row>
    <row r="116" spans="1:2">
      <c r="A116">
        <v>114</v>
      </c>
      <c r="B116" s="63">
        <v>352</v>
      </c>
    </row>
    <row r="117" spans="1:2">
      <c r="A117">
        <v>115</v>
      </c>
      <c r="B117" s="63">
        <v>440</v>
      </c>
    </row>
    <row r="118" spans="1:2">
      <c r="A118">
        <v>116</v>
      </c>
      <c r="B118" s="63">
        <v>584</v>
      </c>
    </row>
    <row r="119" spans="1:2">
      <c r="A119">
        <v>117</v>
      </c>
      <c r="B119" s="63">
        <v>398</v>
      </c>
    </row>
    <row r="120" spans="1:2">
      <c r="A120">
        <v>118</v>
      </c>
      <c r="B120" s="63">
        <v>390</v>
      </c>
    </row>
    <row r="121" spans="1:2">
      <c r="A121">
        <v>119</v>
      </c>
      <c r="B121" s="63">
        <v>283</v>
      </c>
    </row>
    <row r="122" spans="1:2">
      <c r="A122">
        <v>120</v>
      </c>
      <c r="B122" s="63">
        <v>27</v>
      </c>
    </row>
    <row r="123" spans="1:2">
      <c r="A123">
        <v>121</v>
      </c>
      <c r="B123" s="63">
        <v>762</v>
      </c>
    </row>
    <row r="124" spans="1:2">
      <c r="A124">
        <v>122</v>
      </c>
      <c r="B124" s="63">
        <v>624</v>
      </c>
    </row>
    <row r="125" spans="1:2">
      <c r="A125">
        <v>123</v>
      </c>
      <c r="B125" s="63">
        <v>338</v>
      </c>
    </row>
    <row r="126" spans="1:2">
      <c r="A126">
        <v>124</v>
      </c>
      <c r="B126" s="63">
        <v>396</v>
      </c>
    </row>
    <row r="127" spans="1:2">
      <c r="A127">
        <v>125</v>
      </c>
      <c r="B127" s="63">
        <v>392</v>
      </c>
    </row>
    <row r="128" spans="1:2">
      <c r="A128">
        <v>126</v>
      </c>
      <c r="B128" s="63">
        <v>354</v>
      </c>
    </row>
    <row r="129" spans="1:2">
      <c r="A129">
        <v>127</v>
      </c>
      <c r="B129" s="63">
        <v>681</v>
      </c>
    </row>
    <row r="130" spans="1:2">
      <c r="A130">
        <v>128</v>
      </c>
      <c r="B130" s="63">
        <v>344</v>
      </c>
    </row>
    <row r="131" spans="1:2">
      <c r="A131">
        <v>129</v>
      </c>
      <c r="B131" s="63">
        <v>342</v>
      </c>
    </row>
    <row r="132" spans="1:2">
      <c r="A132">
        <v>130</v>
      </c>
      <c r="B132" s="63">
        <v>135</v>
      </c>
    </row>
    <row r="133" spans="1:2">
      <c r="A133">
        <v>131</v>
      </c>
      <c r="B133" s="63">
        <v>343</v>
      </c>
    </row>
    <row r="134" spans="1:2">
      <c r="A134">
        <v>132</v>
      </c>
      <c r="B134" s="63">
        <v>217</v>
      </c>
    </row>
    <row r="135" spans="1:2">
      <c r="A135">
        <v>133</v>
      </c>
      <c r="B135" s="63">
        <v>395</v>
      </c>
    </row>
    <row r="136" spans="1:2">
      <c r="A136">
        <v>134</v>
      </c>
      <c r="B136" s="63">
        <v>26</v>
      </c>
    </row>
    <row r="137" spans="1:2">
      <c r="A137">
        <v>135</v>
      </c>
      <c r="B137" s="63">
        <v>356</v>
      </c>
    </row>
    <row r="138" spans="1:2">
      <c r="A138">
        <v>136</v>
      </c>
      <c r="B138" s="63">
        <v>213</v>
      </c>
    </row>
    <row r="139" spans="1:2">
      <c r="A139">
        <v>137</v>
      </c>
      <c r="B139" s="63">
        <v>105</v>
      </c>
    </row>
    <row r="140" spans="1:2">
      <c r="A140">
        <v>138</v>
      </c>
      <c r="B140" s="63">
        <v>388</v>
      </c>
    </row>
    <row r="141" spans="1:2">
      <c r="A141">
        <v>139</v>
      </c>
      <c r="B141" s="63">
        <v>468</v>
      </c>
    </row>
    <row r="142" spans="1:2">
      <c r="A142">
        <v>140</v>
      </c>
      <c r="B142" s="63">
        <v>690</v>
      </c>
    </row>
    <row r="143" spans="1:2">
      <c r="A143">
        <v>141</v>
      </c>
      <c r="B143" s="63">
        <v>449</v>
      </c>
    </row>
    <row r="144" spans="1:2">
      <c r="A144">
        <v>142</v>
      </c>
      <c r="B144" s="63">
        <v>399</v>
      </c>
    </row>
    <row r="145" spans="1:2">
      <c r="A145">
        <v>143</v>
      </c>
      <c r="B145" s="63">
        <v>732</v>
      </c>
    </row>
    <row r="146" spans="1:2">
      <c r="A146">
        <v>144</v>
      </c>
      <c r="B146" s="63">
        <v>488</v>
      </c>
    </row>
    <row r="147" spans="1:2">
      <c r="A147">
        <v>145</v>
      </c>
      <c r="B147" s="63" t="s">
        <v>32775</v>
      </c>
    </row>
    <row r="148" spans="1:2">
      <c r="A148">
        <v>146</v>
      </c>
      <c r="B148" s="63">
        <v>716</v>
      </c>
    </row>
    <row r="149" spans="1:2">
      <c r="A149">
        <v>147</v>
      </c>
      <c r="B149" s="63">
        <v>219</v>
      </c>
    </row>
    <row r="150" spans="1:2">
      <c r="A150">
        <v>148</v>
      </c>
      <c r="B150" s="63">
        <v>622</v>
      </c>
    </row>
    <row r="151" spans="1:2">
      <c r="A151">
        <v>149</v>
      </c>
      <c r="B151" s="63">
        <v>705</v>
      </c>
    </row>
    <row r="152" spans="1:2">
      <c r="A152">
        <v>150</v>
      </c>
      <c r="B152" s="63">
        <v>310</v>
      </c>
    </row>
    <row r="153" spans="1:2">
      <c r="A153">
        <v>151</v>
      </c>
      <c r="B153" s="63">
        <v>144</v>
      </c>
    </row>
    <row r="154" spans="1:2">
      <c r="A154">
        <v>152</v>
      </c>
      <c r="B154" s="63">
        <v>722</v>
      </c>
    </row>
    <row r="155" spans="1:2">
      <c r="A155">
        <v>153</v>
      </c>
      <c r="B155" s="63">
        <v>442</v>
      </c>
    </row>
    <row r="156" spans="1:2">
      <c r="A156">
        <v>154</v>
      </c>
      <c r="B156" s="63">
        <v>714</v>
      </c>
    </row>
    <row r="157" spans="1:2">
      <c r="A157">
        <v>155</v>
      </c>
      <c r="B157" s="63">
        <v>626</v>
      </c>
    </row>
    <row r="158" spans="1:2">
      <c r="A158">
        <v>156</v>
      </c>
      <c r="B158" s="63">
        <v>534</v>
      </c>
    </row>
    <row r="159" spans="1:2">
      <c r="A159">
        <v>157</v>
      </c>
      <c r="B159" s="63">
        <v>612</v>
      </c>
    </row>
    <row r="160" spans="1:2">
      <c r="A160">
        <v>158</v>
      </c>
      <c r="B160" s="63">
        <v>566</v>
      </c>
    </row>
    <row r="161" spans="1:2">
      <c r="A161">
        <v>159</v>
      </c>
      <c r="B161" s="63">
        <v>30</v>
      </c>
    </row>
    <row r="162" spans="1:2">
      <c r="A162">
        <v>160</v>
      </c>
      <c r="B162" s="63">
        <v>373</v>
      </c>
    </row>
    <row r="163" spans="1:2">
      <c r="A163">
        <v>161</v>
      </c>
      <c r="B163" s="63">
        <v>540</v>
      </c>
    </row>
    <row r="164" spans="1:2">
      <c r="A164">
        <v>162</v>
      </c>
      <c r="B164" s="63">
        <v>341</v>
      </c>
    </row>
    <row r="165" spans="1:2">
      <c r="A165">
        <v>163</v>
      </c>
      <c r="B165" s="63">
        <v>271</v>
      </c>
    </row>
    <row r="166" spans="1:2">
      <c r="A166">
        <v>164</v>
      </c>
      <c r="B166" s="63" t="s">
        <v>32776</v>
      </c>
    </row>
    <row r="167" spans="1:2">
      <c r="A167">
        <v>165</v>
      </c>
      <c r="B167" s="63">
        <v>216</v>
      </c>
    </row>
    <row r="168" spans="1:2">
      <c r="A168">
        <v>166</v>
      </c>
      <c r="B168" s="63">
        <v>364</v>
      </c>
    </row>
    <row r="169" spans="1:2">
      <c r="A169">
        <v>167</v>
      </c>
      <c r="B169" s="63">
        <v>462</v>
      </c>
    </row>
    <row r="170" spans="1:2">
      <c r="A170">
        <v>168</v>
      </c>
      <c r="B170" s="63">
        <v>713</v>
      </c>
    </row>
    <row r="171" spans="1:2">
      <c r="A171">
        <v>169</v>
      </c>
      <c r="B171" s="63">
        <v>687</v>
      </c>
    </row>
    <row r="172" spans="1:2">
      <c r="A172">
        <v>170</v>
      </c>
      <c r="B172" s="63">
        <v>385</v>
      </c>
    </row>
    <row r="173" spans="1:2">
      <c r="A173">
        <v>171</v>
      </c>
      <c r="B173" s="63">
        <v>558</v>
      </c>
    </row>
    <row r="174" spans="1:2">
      <c r="A174">
        <v>172</v>
      </c>
      <c r="B174" s="63">
        <v>153</v>
      </c>
    </row>
    <row r="175" spans="1:2">
      <c r="A175">
        <v>173</v>
      </c>
      <c r="B175" s="63">
        <v>816</v>
      </c>
    </row>
    <row r="176" spans="1:2">
      <c r="A176">
        <v>174</v>
      </c>
      <c r="B176" s="63">
        <v>318</v>
      </c>
    </row>
    <row r="177" spans="1:2">
      <c r="A177">
        <v>175</v>
      </c>
      <c r="B177" s="63">
        <v>386</v>
      </c>
    </row>
    <row r="178" spans="1:2">
      <c r="A178">
        <v>176</v>
      </c>
      <c r="B178" s="63">
        <v>592</v>
      </c>
    </row>
    <row r="179" spans="1:2">
      <c r="A179">
        <v>177</v>
      </c>
      <c r="B179" s="63">
        <v>706</v>
      </c>
    </row>
    <row r="180" spans="1:2">
      <c r="A180">
        <v>178</v>
      </c>
      <c r="B180" s="63">
        <v>55</v>
      </c>
    </row>
    <row r="181" spans="1:2">
      <c r="A181">
        <v>179</v>
      </c>
      <c r="B181" s="63">
        <v>249</v>
      </c>
    </row>
    <row r="182" spans="1:2">
      <c r="A182">
        <v>180</v>
      </c>
      <c r="B182" s="63">
        <v>308</v>
      </c>
    </row>
    <row r="183" spans="1:2">
      <c r="A183">
        <v>181</v>
      </c>
      <c r="B183" s="63">
        <v>412</v>
      </c>
    </row>
    <row r="184" spans="1:2">
      <c r="A184">
        <v>182</v>
      </c>
      <c r="B184" s="63">
        <v>324</v>
      </c>
    </row>
    <row r="185" spans="1:2">
      <c r="A185">
        <v>183</v>
      </c>
      <c r="B185" s="63">
        <v>798</v>
      </c>
    </row>
    <row r="186" spans="1:2">
      <c r="A186">
        <v>184</v>
      </c>
      <c r="B186" s="63">
        <v>792</v>
      </c>
    </row>
    <row r="187" spans="1:2">
      <c r="A187">
        <v>185</v>
      </c>
      <c r="B187" s="63">
        <v>712</v>
      </c>
    </row>
    <row r="188" spans="1:2">
      <c r="A188">
        <v>186</v>
      </c>
      <c r="B188" s="63">
        <v>258</v>
      </c>
    </row>
    <row r="189" spans="1:2">
      <c r="A189">
        <v>187</v>
      </c>
      <c r="B189" s="63">
        <v>582</v>
      </c>
    </row>
    <row r="190" spans="1:2">
      <c r="A190">
        <v>188</v>
      </c>
      <c r="B190" s="63">
        <v>668</v>
      </c>
    </row>
    <row r="191" spans="1:2">
      <c r="A191">
        <v>189</v>
      </c>
      <c r="B191" s="63">
        <v>414</v>
      </c>
    </row>
    <row r="192" spans="1:2">
      <c r="A192">
        <v>190</v>
      </c>
      <c r="B192" s="63">
        <v>312</v>
      </c>
    </row>
    <row r="193" spans="1:2">
      <c r="A193">
        <v>191</v>
      </c>
      <c r="B193" s="63">
        <v>459</v>
      </c>
    </row>
    <row r="194" spans="1:2">
      <c r="A194">
        <v>192</v>
      </c>
      <c r="B194" s="63">
        <v>259</v>
      </c>
    </row>
    <row r="195" spans="1:2">
      <c r="A195">
        <v>193</v>
      </c>
      <c r="B195" s="63">
        <v>110</v>
      </c>
    </row>
    <row r="196" spans="1:2">
      <c r="A196">
        <v>194</v>
      </c>
      <c r="B196" s="63">
        <v>480</v>
      </c>
    </row>
    <row r="197" spans="1:2">
      <c r="A197">
        <v>195</v>
      </c>
      <c r="B197" s="63">
        <v>57</v>
      </c>
    </row>
    <row r="198" spans="1:2">
      <c r="A198">
        <v>196</v>
      </c>
      <c r="B198" s="63">
        <v>698</v>
      </c>
    </row>
    <row r="199" spans="1:2">
      <c r="A199">
        <v>197</v>
      </c>
      <c r="B199" s="63">
        <v>350</v>
      </c>
    </row>
    <row r="200" spans="1:2">
      <c r="A200">
        <v>198</v>
      </c>
      <c r="B200" s="63">
        <v>406</v>
      </c>
    </row>
    <row r="201" spans="1:2">
      <c r="A201">
        <v>199</v>
      </c>
      <c r="B201" s="63">
        <v>417</v>
      </c>
    </row>
    <row r="202" spans="1:2">
      <c r="A202">
        <v>200</v>
      </c>
      <c r="B202" s="63">
        <v>746</v>
      </c>
    </row>
    <row r="203" spans="1:2">
      <c r="A203">
        <v>201</v>
      </c>
      <c r="B203" s="63">
        <v>782</v>
      </c>
    </row>
    <row r="204" spans="1:2">
      <c r="A204">
        <v>202</v>
      </c>
      <c r="B204" s="63">
        <v>365</v>
      </c>
    </row>
    <row r="205" spans="1:2">
      <c r="A205">
        <v>203</v>
      </c>
      <c r="B205" s="63">
        <v>428</v>
      </c>
    </row>
    <row r="206" spans="1:2">
      <c r="A206">
        <v>204</v>
      </c>
      <c r="B206" s="63">
        <v>315</v>
      </c>
    </row>
    <row r="207" spans="1:2">
      <c r="A207">
        <v>205</v>
      </c>
      <c r="B207" s="63">
        <v>80</v>
      </c>
    </row>
    <row r="208" spans="1:2">
      <c r="A208">
        <v>206</v>
      </c>
      <c r="B208" s="63">
        <v>112</v>
      </c>
    </row>
    <row r="209" spans="1:2">
      <c r="A209">
        <v>207</v>
      </c>
      <c r="B209" s="63">
        <v>562</v>
      </c>
    </row>
    <row r="210" spans="1:2">
      <c r="A210">
        <v>208</v>
      </c>
      <c r="B210" s="63">
        <v>358</v>
      </c>
    </row>
    <row r="211" spans="1:2">
      <c r="A211">
        <v>209</v>
      </c>
      <c r="B211" s="63">
        <v>23</v>
      </c>
    </row>
    <row r="212" spans="1:2">
      <c r="A212">
        <v>210</v>
      </c>
      <c r="B212" s="63">
        <v>369</v>
      </c>
    </row>
    <row r="213" spans="1:2">
      <c r="A213">
        <v>211</v>
      </c>
      <c r="B213" s="63">
        <v>351</v>
      </c>
    </row>
    <row r="214" spans="1:2">
      <c r="A214">
        <v>212</v>
      </c>
      <c r="B214" s="63">
        <v>460</v>
      </c>
    </row>
    <row r="215" spans="1:2">
      <c r="A215">
        <v>213</v>
      </c>
      <c r="B215" s="63">
        <v>432</v>
      </c>
    </row>
    <row r="216" spans="1:2">
      <c r="A216">
        <v>214</v>
      </c>
      <c r="B216" s="63">
        <v>336</v>
      </c>
    </row>
    <row r="217" spans="1:2">
      <c r="A217">
        <v>215</v>
      </c>
      <c r="B217" s="63">
        <v>223</v>
      </c>
    </row>
    <row r="218" spans="1:2">
      <c r="A218">
        <v>216</v>
      </c>
      <c r="B218" s="63">
        <v>101</v>
      </c>
    </row>
    <row r="219" spans="1:2">
      <c r="A219">
        <v>217</v>
      </c>
      <c r="B219" s="63">
        <v>512</v>
      </c>
    </row>
    <row r="220" spans="1:2">
      <c r="A220">
        <v>218</v>
      </c>
      <c r="B220" s="63">
        <v>508</v>
      </c>
    </row>
    <row r="221" spans="1:2">
      <c r="A221">
        <v>219</v>
      </c>
      <c r="B221" s="63">
        <v>248</v>
      </c>
    </row>
    <row r="222" spans="1:2">
      <c r="A222">
        <v>220</v>
      </c>
      <c r="B222" s="63">
        <v>630</v>
      </c>
    </row>
    <row r="223" spans="1:2">
      <c r="A223">
        <v>221</v>
      </c>
      <c r="B223" s="63">
        <v>276</v>
      </c>
    </row>
    <row r="224" spans="1:2">
      <c r="A224">
        <v>222</v>
      </c>
      <c r="B224" s="63">
        <v>424</v>
      </c>
    </row>
    <row r="225" spans="1:2">
      <c r="A225">
        <v>223</v>
      </c>
      <c r="B225" s="63">
        <v>472</v>
      </c>
    </row>
    <row r="226" spans="1:2">
      <c r="A226">
        <v>224</v>
      </c>
      <c r="B226" s="63">
        <v>374</v>
      </c>
    </row>
    <row r="227" spans="1:2">
      <c r="A227">
        <v>225</v>
      </c>
      <c r="B227" s="63">
        <v>585</v>
      </c>
    </row>
    <row r="228" spans="1:2">
      <c r="A228">
        <v>226</v>
      </c>
      <c r="B228" s="63">
        <v>539</v>
      </c>
    </row>
    <row r="229" spans="1:2">
      <c r="A229">
        <v>227</v>
      </c>
      <c r="B229" s="63">
        <v>542</v>
      </c>
    </row>
    <row r="230" spans="1:2">
      <c r="A230">
        <v>228</v>
      </c>
      <c r="B230" s="63">
        <v>861</v>
      </c>
    </row>
    <row r="231" spans="1:2">
      <c r="A231">
        <v>229</v>
      </c>
      <c r="B231" s="63">
        <v>543</v>
      </c>
    </row>
    <row r="232" spans="1:2">
      <c r="A232">
        <v>230</v>
      </c>
      <c r="B232" s="63" t="s">
        <v>32777</v>
      </c>
    </row>
    <row r="233" spans="1:2">
      <c r="A233">
        <v>231</v>
      </c>
      <c r="B233" s="63">
        <v>666</v>
      </c>
    </row>
    <row r="234" spans="1:2">
      <c r="A234">
        <v>232</v>
      </c>
      <c r="B234" s="63">
        <v>202</v>
      </c>
    </row>
    <row r="235" spans="1:2">
      <c r="A235">
        <v>233</v>
      </c>
      <c r="B235" s="63">
        <v>215</v>
      </c>
    </row>
    <row r="236" spans="1:2">
      <c r="A236">
        <v>234</v>
      </c>
      <c r="B236" s="63" t="s">
        <v>32778</v>
      </c>
    </row>
    <row r="237" spans="1:2">
      <c r="A237">
        <v>235</v>
      </c>
      <c r="B237" s="63">
        <v>314</v>
      </c>
    </row>
    <row r="238" spans="1:2">
      <c r="A238">
        <v>236</v>
      </c>
      <c r="B238" s="63">
        <v>288</v>
      </c>
    </row>
    <row r="239" spans="1:2">
      <c r="A239">
        <v>237</v>
      </c>
      <c r="B239" s="63">
        <v>346</v>
      </c>
    </row>
    <row r="240" spans="1:2">
      <c r="A240">
        <v>238</v>
      </c>
      <c r="B240" s="63" t="s">
        <v>32779</v>
      </c>
    </row>
    <row r="241" spans="1:2">
      <c r="A241">
        <v>239</v>
      </c>
      <c r="B241" s="63">
        <v>436</v>
      </c>
    </row>
    <row r="242" spans="1:2">
      <c r="A242">
        <v>240</v>
      </c>
      <c r="B242" s="63">
        <v>501</v>
      </c>
    </row>
    <row r="243" spans="1:2">
      <c r="A243">
        <v>241</v>
      </c>
      <c r="B243" s="63">
        <v>559</v>
      </c>
    </row>
    <row r="244" spans="1:2">
      <c r="A244">
        <v>242</v>
      </c>
      <c r="B244" s="63">
        <v>294</v>
      </c>
    </row>
    <row r="245" spans="1:2">
      <c r="A245">
        <v>243</v>
      </c>
      <c r="B245" s="63">
        <v>1</v>
      </c>
    </row>
    <row r="246" spans="1:2">
      <c r="A246">
        <v>244</v>
      </c>
      <c r="B246" s="63">
        <v>218</v>
      </c>
    </row>
    <row r="247" spans="1:2">
      <c r="A247">
        <v>245</v>
      </c>
      <c r="B247" s="63">
        <v>36</v>
      </c>
    </row>
    <row r="248" spans="1:2">
      <c r="A248">
        <v>246</v>
      </c>
      <c r="B248" s="63">
        <v>546</v>
      </c>
    </row>
    <row r="249" spans="1:2">
      <c r="A249">
        <v>247</v>
      </c>
      <c r="B249" s="63">
        <v>60</v>
      </c>
    </row>
    <row r="250" spans="1:2">
      <c r="A250">
        <v>248</v>
      </c>
      <c r="B250" s="63">
        <v>418</v>
      </c>
    </row>
    <row r="251" spans="1:2">
      <c r="A251">
        <v>249</v>
      </c>
      <c r="B251" s="63">
        <v>230</v>
      </c>
    </row>
    <row r="252" spans="1:2">
      <c r="A252">
        <v>250</v>
      </c>
      <c r="B252" s="63">
        <v>270</v>
      </c>
    </row>
    <row r="253" spans="1:2">
      <c r="A253">
        <v>251</v>
      </c>
      <c r="B253" s="63">
        <v>42</v>
      </c>
    </row>
    <row r="254" spans="1:2">
      <c r="A254">
        <v>252</v>
      </c>
      <c r="B254" s="63">
        <v>130</v>
      </c>
    </row>
    <row r="255" spans="1:2">
      <c r="A255">
        <v>253</v>
      </c>
      <c r="B255" s="63">
        <v>118</v>
      </c>
    </row>
    <row r="256" spans="1:2">
      <c r="A256">
        <v>254</v>
      </c>
      <c r="B256" s="63">
        <v>108</v>
      </c>
    </row>
    <row r="257" spans="1:2">
      <c r="A257">
        <v>255</v>
      </c>
      <c r="B257" s="63">
        <v>172</v>
      </c>
    </row>
    <row r="258" spans="1:2">
      <c r="A258">
        <v>256</v>
      </c>
      <c r="B258" s="63">
        <v>656</v>
      </c>
    </row>
    <row r="259" spans="1:2">
      <c r="A259">
        <v>257</v>
      </c>
      <c r="B259" s="63">
        <v>688</v>
      </c>
    </row>
    <row r="260" spans="1:2">
      <c r="A260">
        <v>258</v>
      </c>
      <c r="B260" s="63">
        <v>857</v>
      </c>
    </row>
    <row r="261" spans="1:2">
      <c r="A261">
        <v>259</v>
      </c>
      <c r="B261" s="63" t="s">
        <v>32780</v>
      </c>
    </row>
    <row r="262" spans="1:2">
      <c r="A262">
        <v>260</v>
      </c>
      <c r="B262" s="63">
        <v>756</v>
      </c>
    </row>
    <row r="263" spans="1:2">
      <c r="A263">
        <v>261</v>
      </c>
      <c r="B263" s="63">
        <v>438</v>
      </c>
    </row>
    <row r="264" spans="1:2">
      <c r="A264">
        <v>262</v>
      </c>
      <c r="B264" s="63">
        <v>122</v>
      </c>
    </row>
    <row r="265" spans="1:2">
      <c r="A265">
        <v>263</v>
      </c>
      <c r="B265" s="63">
        <v>805</v>
      </c>
    </row>
    <row r="266" spans="1:2">
      <c r="A266">
        <v>264</v>
      </c>
      <c r="B266" s="63">
        <v>602</v>
      </c>
    </row>
    <row r="267" spans="1:2">
      <c r="A267">
        <v>265</v>
      </c>
      <c r="B267" s="63">
        <v>72</v>
      </c>
    </row>
    <row r="268" spans="1:2">
      <c r="A268">
        <v>266</v>
      </c>
      <c r="B268" s="63">
        <v>434</v>
      </c>
    </row>
    <row r="269" spans="1:2">
      <c r="A269">
        <v>267</v>
      </c>
      <c r="B269" s="63">
        <v>113</v>
      </c>
    </row>
    <row r="270" spans="1:2">
      <c r="A270">
        <v>268</v>
      </c>
      <c r="B270" s="63">
        <v>123</v>
      </c>
    </row>
    <row r="271" spans="1:2">
      <c r="A271">
        <v>269</v>
      </c>
      <c r="B271" s="63">
        <v>835</v>
      </c>
    </row>
    <row r="272" spans="1:2">
      <c r="A272">
        <v>270</v>
      </c>
      <c r="B272" s="63">
        <v>523</v>
      </c>
    </row>
    <row r="273" spans="1:2">
      <c r="A273">
        <v>271</v>
      </c>
      <c r="B273" s="63">
        <v>127</v>
      </c>
    </row>
    <row r="274" spans="1:2">
      <c r="A274">
        <v>272</v>
      </c>
      <c r="B274" s="63">
        <v>807</v>
      </c>
    </row>
    <row r="275" spans="1:2">
      <c r="A275">
        <v>273</v>
      </c>
      <c r="B275" s="63">
        <v>734</v>
      </c>
    </row>
    <row r="276" spans="1:2">
      <c r="A276">
        <v>274</v>
      </c>
      <c r="B276" s="63">
        <v>678</v>
      </c>
    </row>
    <row r="277" spans="1:2">
      <c r="A277">
        <v>275</v>
      </c>
      <c r="B277" s="63">
        <v>809</v>
      </c>
    </row>
    <row r="278" spans="1:2">
      <c r="A278">
        <v>276</v>
      </c>
      <c r="B278" s="63">
        <v>663</v>
      </c>
    </row>
    <row r="279" spans="1:2">
      <c r="A279">
        <v>277</v>
      </c>
      <c r="B279" s="63">
        <v>856</v>
      </c>
    </row>
    <row r="280" spans="1:2">
      <c r="A280">
        <v>278</v>
      </c>
      <c r="B280" s="63">
        <v>128</v>
      </c>
    </row>
    <row r="281" spans="1:2">
      <c r="A281">
        <v>279</v>
      </c>
      <c r="B281" s="63">
        <v>524</v>
      </c>
    </row>
    <row r="282" spans="1:2">
      <c r="A282">
        <v>280</v>
      </c>
      <c r="B282" s="63">
        <v>500</v>
      </c>
    </row>
    <row r="283" spans="1:2">
      <c r="A283">
        <v>281</v>
      </c>
      <c r="B283" s="63">
        <v>267</v>
      </c>
    </row>
    <row r="284" spans="1:2">
      <c r="A284">
        <v>282</v>
      </c>
      <c r="B284" s="63">
        <v>91</v>
      </c>
    </row>
    <row r="285" spans="1:2">
      <c r="A285">
        <v>283</v>
      </c>
      <c r="B285" s="63">
        <v>331</v>
      </c>
    </row>
    <row r="286" spans="1:2">
      <c r="A286">
        <v>284</v>
      </c>
      <c r="B286" s="63">
        <v>640</v>
      </c>
    </row>
    <row r="287" spans="1:2">
      <c r="A287">
        <v>285</v>
      </c>
      <c r="B287" s="63">
        <v>866</v>
      </c>
    </row>
    <row r="288" spans="1:2">
      <c r="A288">
        <v>286</v>
      </c>
      <c r="B288" s="63">
        <v>735</v>
      </c>
    </row>
    <row r="289" spans="1:2">
      <c r="A289">
        <v>287</v>
      </c>
      <c r="B289" s="63">
        <v>550</v>
      </c>
    </row>
    <row r="290" spans="1:2">
      <c r="A290">
        <v>288</v>
      </c>
      <c r="B290" s="63">
        <v>370</v>
      </c>
    </row>
    <row r="291" spans="1:2">
      <c r="A291">
        <v>289</v>
      </c>
      <c r="B291" s="63">
        <v>140</v>
      </c>
    </row>
    <row r="292" spans="1:2">
      <c r="A292">
        <v>290</v>
      </c>
      <c r="B292" s="63">
        <v>262</v>
      </c>
    </row>
    <row r="293" spans="1:2">
      <c r="A293">
        <v>291</v>
      </c>
      <c r="B293" s="63">
        <v>116</v>
      </c>
    </row>
    <row r="294" spans="1:2">
      <c r="A294">
        <v>292</v>
      </c>
      <c r="B294" s="63">
        <v>15</v>
      </c>
    </row>
    <row r="295" spans="1:2">
      <c r="A295">
        <v>293</v>
      </c>
      <c r="B295" s="63">
        <v>239</v>
      </c>
    </row>
    <row r="296" spans="1:2">
      <c r="A296">
        <v>294</v>
      </c>
      <c r="B296" s="63">
        <v>296</v>
      </c>
    </row>
    <row r="297" spans="1:2">
      <c r="A297">
        <v>295</v>
      </c>
      <c r="B297" s="63">
        <v>353</v>
      </c>
    </row>
    <row r="298" spans="1:2">
      <c r="A298">
        <v>296</v>
      </c>
      <c r="B298" s="63">
        <v>38</v>
      </c>
    </row>
    <row r="299" spans="1:2">
      <c r="A299">
        <v>297</v>
      </c>
      <c r="B299" s="63">
        <v>214</v>
      </c>
    </row>
    <row r="300" spans="1:2">
      <c r="A300">
        <v>298</v>
      </c>
      <c r="B300" s="63">
        <v>532</v>
      </c>
    </row>
    <row r="301" spans="1:2">
      <c r="A301">
        <v>299</v>
      </c>
      <c r="B301" s="63">
        <v>111</v>
      </c>
    </row>
    <row r="302" spans="1:2">
      <c r="A302">
        <v>300</v>
      </c>
      <c r="B302" s="63">
        <v>326</v>
      </c>
    </row>
    <row r="303" spans="1:2">
      <c r="A303">
        <v>301</v>
      </c>
      <c r="B303" s="63">
        <v>129</v>
      </c>
    </row>
    <row r="304" spans="1:2">
      <c r="A304">
        <v>302</v>
      </c>
      <c r="B304" s="63" t="s">
        <v>32781</v>
      </c>
    </row>
    <row r="305" spans="1:2">
      <c r="A305">
        <v>303</v>
      </c>
      <c r="B305" s="63">
        <v>87</v>
      </c>
    </row>
    <row r="306" spans="1:2">
      <c r="A306">
        <v>304</v>
      </c>
      <c r="B306" s="63">
        <v>29</v>
      </c>
    </row>
    <row r="307" spans="1:2">
      <c r="A307">
        <v>305</v>
      </c>
      <c r="B307" s="63">
        <v>631</v>
      </c>
    </row>
    <row r="308" spans="1:2">
      <c r="A308">
        <v>306</v>
      </c>
      <c r="B308" s="63">
        <v>530</v>
      </c>
    </row>
    <row r="309" spans="1:2">
      <c r="A309">
        <v>307</v>
      </c>
      <c r="B309" s="63">
        <v>598</v>
      </c>
    </row>
    <row r="310" spans="1:2">
      <c r="A310">
        <v>308</v>
      </c>
      <c r="B310" s="63">
        <v>694</v>
      </c>
    </row>
    <row r="311" spans="1:2">
      <c r="A311">
        <v>309</v>
      </c>
      <c r="B311" s="63">
        <v>104</v>
      </c>
    </row>
    <row r="312" spans="1:2">
      <c r="A312">
        <v>310</v>
      </c>
      <c r="B312" s="63">
        <v>24</v>
      </c>
    </row>
    <row r="313" spans="1:2">
      <c r="A313">
        <v>311</v>
      </c>
      <c r="B313" s="63">
        <v>22</v>
      </c>
    </row>
    <row r="314" spans="1:2">
      <c r="A314">
        <v>312</v>
      </c>
      <c r="B314" s="63">
        <v>307</v>
      </c>
    </row>
    <row r="315" spans="1:2">
      <c r="A315">
        <v>313</v>
      </c>
      <c r="B315" s="63">
        <v>293</v>
      </c>
    </row>
    <row r="316" spans="1:2">
      <c r="A316">
        <v>314</v>
      </c>
      <c r="B316" s="63">
        <v>300</v>
      </c>
    </row>
    <row r="317" spans="1:2">
      <c r="A317">
        <v>315</v>
      </c>
      <c r="B317" s="63">
        <v>758</v>
      </c>
    </row>
    <row r="318" spans="1:2">
      <c r="A318">
        <v>316</v>
      </c>
      <c r="B318" s="63">
        <v>740</v>
      </c>
    </row>
    <row r="319" spans="1:2">
      <c r="A319">
        <v>317</v>
      </c>
      <c r="B319" s="63">
        <v>96</v>
      </c>
    </row>
    <row r="320" spans="1:2">
      <c r="A320">
        <v>318</v>
      </c>
      <c r="B320" s="63">
        <v>547</v>
      </c>
    </row>
    <row r="321" spans="1:2">
      <c r="A321">
        <v>319</v>
      </c>
      <c r="B321" s="63">
        <v>425</v>
      </c>
    </row>
    <row r="322" spans="1:2">
      <c r="A322">
        <v>320</v>
      </c>
      <c r="B322" s="63">
        <v>157</v>
      </c>
    </row>
    <row r="323" spans="1:2">
      <c r="A323">
        <v>321</v>
      </c>
      <c r="B323" s="63">
        <v>4</v>
      </c>
    </row>
    <row r="324" spans="1:2">
      <c r="A324">
        <v>322</v>
      </c>
      <c r="B324" s="63">
        <v>253</v>
      </c>
    </row>
    <row r="325" spans="1:2">
      <c r="A325">
        <v>323</v>
      </c>
      <c r="B325" s="63">
        <v>103</v>
      </c>
    </row>
    <row r="326" spans="1:2">
      <c r="A326">
        <v>324</v>
      </c>
      <c r="B326" s="63">
        <v>290</v>
      </c>
    </row>
    <row r="327" spans="1:2">
      <c r="A327">
        <v>325</v>
      </c>
      <c r="B327" s="63">
        <v>277</v>
      </c>
    </row>
    <row r="328" spans="1:2">
      <c r="A328">
        <v>326</v>
      </c>
      <c r="B328" s="63">
        <v>451</v>
      </c>
    </row>
    <row r="329" spans="1:2">
      <c r="A329">
        <v>327</v>
      </c>
      <c r="B329" s="63">
        <v>21</v>
      </c>
    </row>
    <row r="330" spans="1:2">
      <c r="A330">
        <v>328</v>
      </c>
      <c r="B330" s="63">
        <v>1030</v>
      </c>
    </row>
    <row r="331" spans="1:2">
      <c r="A331">
        <v>329</v>
      </c>
      <c r="B331" s="63">
        <v>265</v>
      </c>
    </row>
    <row r="332" spans="1:2">
      <c r="A332">
        <v>330</v>
      </c>
      <c r="B332" s="63">
        <v>18</v>
      </c>
    </row>
    <row r="333" spans="1:2">
      <c r="A333">
        <v>331</v>
      </c>
      <c r="B333" s="63">
        <v>93</v>
      </c>
    </row>
    <row r="334" spans="1:2">
      <c r="A334">
        <v>332</v>
      </c>
      <c r="B334" s="63">
        <v>23.5</v>
      </c>
    </row>
    <row r="335" spans="1:2">
      <c r="A335">
        <v>333</v>
      </c>
      <c r="B335" s="63">
        <v>347</v>
      </c>
    </row>
    <row r="336" spans="1:2">
      <c r="A336">
        <v>334</v>
      </c>
      <c r="B336" s="63">
        <v>860</v>
      </c>
    </row>
    <row r="337" spans="1:2">
      <c r="A337">
        <v>335</v>
      </c>
      <c r="B337" s="63">
        <v>332</v>
      </c>
    </row>
    <row r="338" spans="1:2">
      <c r="A338">
        <v>336</v>
      </c>
      <c r="B338" s="63">
        <v>149</v>
      </c>
    </row>
    <row r="339" spans="1:2">
      <c r="A339">
        <v>337</v>
      </c>
      <c r="B339" s="63">
        <v>268</v>
      </c>
    </row>
    <row r="340" spans="1:2">
      <c r="A340">
        <v>338</v>
      </c>
      <c r="B340" s="63">
        <v>710</v>
      </c>
    </row>
    <row r="341" spans="1:2">
      <c r="A341">
        <v>339</v>
      </c>
      <c r="B341" s="63">
        <v>126</v>
      </c>
    </row>
    <row r="342" spans="1:2">
      <c r="A342">
        <v>340</v>
      </c>
      <c r="B342" s="63">
        <v>54</v>
      </c>
    </row>
    <row r="343" spans="1:2">
      <c r="A343">
        <v>341</v>
      </c>
      <c r="B343" s="63">
        <v>8</v>
      </c>
    </row>
    <row r="344" spans="1:2">
      <c r="A344">
        <v>342</v>
      </c>
      <c r="B344" s="63">
        <v>191</v>
      </c>
    </row>
    <row r="345" spans="1:2">
      <c r="A345">
        <v>343</v>
      </c>
      <c r="B345" s="63">
        <v>201</v>
      </c>
    </row>
    <row r="346" spans="1:2">
      <c r="A346">
        <v>344</v>
      </c>
      <c r="B346" s="63">
        <v>59</v>
      </c>
    </row>
    <row r="347" spans="1:2">
      <c r="A347">
        <v>345</v>
      </c>
      <c r="B347" s="63">
        <v>66</v>
      </c>
    </row>
    <row r="348" spans="1:2">
      <c r="A348">
        <v>346</v>
      </c>
      <c r="B348" s="63">
        <v>2</v>
      </c>
    </row>
    <row r="349" spans="1:2">
      <c r="A349">
        <v>347</v>
      </c>
      <c r="B349" s="63" t="s">
        <v>32782</v>
      </c>
    </row>
    <row r="350" spans="1:2">
      <c r="A350">
        <v>348</v>
      </c>
      <c r="B350" s="63">
        <v>261</v>
      </c>
    </row>
    <row r="351" spans="1:2">
      <c r="A351">
        <v>349</v>
      </c>
      <c r="B351" s="63">
        <v>20.2</v>
      </c>
    </row>
    <row r="352" spans="1:2">
      <c r="A352">
        <v>350</v>
      </c>
      <c r="B352" s="63">
        <v>174</v>
      </c>
    </row>
    <row r="353" spans="1:2">
      <c r="A353">
        <v>351</v>
      </c>
      <c r="B353" s="63">
        <v>131</v>
      </c>
    </row>
    <row r="354" spans="1:2">
      <c r="A354">
        <v>352</v>
      </c>
      <c r="B354" s="63">
        <v>616</v>
      </c>
    </row>
    <row r="355" spans="1:2">
      <c r="A355">
        <v>353</v>
      </c>
      <c r="B355" s="63">
        <v>190</v>
      </c>
    </row>
    <row r="356" spans="1:2">
      <c r="A356">
        <v>354</v>
      </c>
      <c r="B356" s="63">
        <v>20</v>
      </c>
    </row>
    <row r="357" spans="1:2">
      <c r="A357">
        <v>355</v>
      </c>
      <c r="B357" s="63">
        <v>11</v>
      </c>
    </row>
    <row r="358" spans="1:2">
      <c r="A358">
        <v>356</v>
      </c>
      <c r="B358" s="63">
        <v>256</v>
      </c>
    </row>
    <row r="359" spans="1:2">
      <c r="A359">
        <v>357</v>
      </c>
      <c r="B359" s="63">
        <v>197</v>
      </c>
    </row>
    <row r="360" spans="1:2">
      <c r="A360">
        <v>358</v>
      </c>
      <c r="B360" s="63">
        <v>552</v>
      </c>
    </row>
    <row r="361" spans="1:2">
      <c r="A361">
        <v>359</v>
      </c>
      <c r="B361" s="63">
        <v>617</v>
      </c>
    </row>
    <row r="362" spans="1:2">
      <c r="A362">
        <v>360</v>
      </c>
      <c r="B362" s="63" t="s">
        <v>32783</v>
      </c>
    </row>
    <row r="363" spans="1:2">
      <c r="A363">
        <v>361</v>
      </c>
      <c r="B363" s="63">
        <v>730</v>
      </c>
    </row>
    <row r="364" spans="1:2">
      <c r="A364">
        <v>362</v>
      </c>
      <c r="B364" s="63">
        <v>859</v>
      </c>
    </row>
    <row r="365" spans="1:2">
      <c r="A365">
        <v>363</v>
      </c>
      <c r="B365" s="63">
        <v>499</v>
      </c>
    </row>
    <row r="366" spans="1:2">
      <c r="A366">
        <v>364</v>
      </c>
      <c r="B366" s="63">
        <v>246</v>
      </c>
    </row>
    <row r="367" spans="1:2">
      <c r="A367">
        <v>365</v>
      </c>
      <c r="B367" s="63">
        <v>514</v>
      </c>
    </row>
    <row r="368" spans="1:2">
      <c r="A368">
        <v>366</v>
      </c>
      <c r="B368" s="63">
        <v>235</v>
      </c>
    </row>
    <row r="369" spans="1:2">
      <c r="A369">
        <v>367</v>
      </c>
      <c r="B369" s="63">
        <v>806</v>
      </c>
    </row>
    <row r="370" spans="1:2">
      <c r="A370">
        <v>368</v>
      </c>
      <c r="B370" s="63">
        <v>522</v>
      </c>
    </row>
    <row r="371" spans="1:2">
      <c r="A371">
        <v>369</v>
      </c>
      <c r="B371" s="63">
        <v>533</v>
      </c>
    </row>
    <row r="372" spans="1:2">
      <c r="A372">
        <v>370</v>
      </c>
      <c r="B372" s="63">
        <v>800</v>
      </c>
    </row>
    <row r="373" spans="1:2">
      <c r="A373">
        <v>371</v>
      </c>
      <c r="B373" s="63">
        <v>812</v>
      </c>
    </row>
    <row r="374" spans="1:2">
      <c r="A374">
        <v>372</v>
      </c>
      <c r="B374" s="63">
        <v>803</v>
      </c>
    </row>
    <row r="375" spans="1:2">
      <c r="A375">
        <v>373</v>
      </c>
      <c r="B375" s="63">
        <v>299</v>
      </c>
    </row>
    <row r="376" spans="1:2">
      <c r="A376">
        <v>374</v>
      </c>
      <c r="B376" s="63">
        <v>280</v>
      </c>
    </row>
    <row r="377" spans="1:2">
      <c r="A377">
        <v>375</v>
      </c>
      <c r="B377" s="63">
        <v>446</v>
      </c>
    </row>
    <row r="378" spans="1:2">
      <c r="A378">
        <v>376</v>
      </c>
      <c r="B378" s="63">
        <v>609</v>
      </c>
    </row>
    <row r="379" spans="1:2">
      <c r="A379">
        <v>377</v>
      </c>
      <c r="B379" s="63">
        <v>648</v>
      </c>
    </row>
    <row r="380" spans="1:2">
      <c r="A380">
        <v>378</v>
      </c>
      <c r="B380" s="63">
        <v>486</v>
      </c>
    </row>
    <row r="381" spans="1:2">
      <c r="A381">
        <v>379</v>
      </c>
      <c r="B381" s="63">
        <v>649</v>
      </c>
    </row>
    <row r="382" spans="1:2">
      <c r="A382">
        <v>380</v>
      </c>
      <c r="B382" s="63">
        <v>645</v>
      </c>
    </row>
    <row r="383" spans="1:2">
      <c r="A383">
        <v>381</v>
      </c>
      <c r="B383" s="63">
        <v>799</v>
      </c>
    </row>
    <row r="384" spans="1:2">
      <c r="A384">
        <v>382</v>
      </c>
      <c r="B384" s="63">
        <v>506</v>
      </c>
    </row>
    <row r="385" spans="1:2">
      <c r="A385">
        <v>383</v>
      </c>
      <c r="B385" s="63">
        <v>528</v>
      </c>
    </row>
    <row r="386" spans="1:2">
      <c r="A386">
        <v>384</v>
      </c>
      <c r="B386" s="63">
        <v>482</v>
      </c>
    </row>
    <row r="387" spans="1:2">
      <c r="A387">
        <v>385</v>
      </c>
      <c r="B387" s="63">
        <v>180</v>
      </c>
    </row>
    <row r="388" spans="1:2">
      <c r="A388">
        <v>386</v>
      </c>
      <c r="B388" s="63">
        <v>726</v>
      </c>
    </row>
    <row r="389" spans="1:2">
      <c r="A389">
        <v>387</v>
      </c>
      <c r="B389" s="63">
        <v>620</v>
      </c>
    </row>
    <row r="390" spans="1:2">
      <c r="A390">
        <v>388</v>
      </c>
      <c r="B390" s="63">
        <v>776</v>
      </c>
    </row>
    <row r="391" spans="1:2">
      <c r="A391">
        <v>389</v>
      </c>
      <c r="B391" s="63">
        <v>100</v>
      </c>
    </row>
    <row r="392" spans="1:2">
      <c r="A392">
        <v>390</v>
      </c>
      <c r="B392" s="63">
        <v>836</v>
      </c>
    </row>
    <row r="393" spans="1:2">
      <c r="A393">
        <v>391</v>
      </c>
      <c r="B393" s="63">
        <v>119</v>
      </c>
    </row>
    <row r="394" spans="1:2">
      <c r="A394">
        <v>392</v>
      </c>
      <c r="B394" s="63">
        <v>115</v>
      </c>
    </row>
    <row r="395" spans="1:2">
      <c r="A395">
        <v>393</v>
      </c>
      <c r="B395" s="63">
        <v>869</v>
      </c>
    </row>
    <row r="396" spans="1:2">
      <c r="A396">
        <v>394</v>
      </c>
      <c r="B396" s="63">
        <v>862</v>
      </c>
    </row>
    <row r="397" spans="1:2">
      <c r="A397">
        <v>395</v>
      </c>
      <c r="B397" s="63">
        <v>821</v>
      </c>
    </row>
    <row r="398" spans="1:2">
      <c r="A398">
        <v>396</v>
      </c>
      <c r="B398" s="63">
        <v>2245</v>
      </c>
    </row>
    <row r="399" spans="1:2">
      <c r="A399">
        <v>397</v>
      </c>
      <c r="B399" s="63">
        <v>580</v>
      </c>
    </row>
    <row r="400" spans="1:2">
      <c r="A400">
        <v>398</v>
      </c>
      <c r="B400" s="63">
        <v>125</v>
      </c>
    </row>
    <row r="401" spans="1:2">
      <c r="A401">
        <v>399</v>
      </c>
      <c r="B401" s="63">
        <v>203</v>
      </c>
    </row>
    <row r="402" spans="1:2">
      <c r="A402">
        <v>400</v>
      </c>
      <c r="B402" s="63">
        <v>269</v>
      </c>
    </row>
    <row r="403" spans="1:2">
      <c r="A403">
        <v>401</v>
      </c>
      <c r="B403" s="63">
        <v>564</v>
      </c>
    </row>
    <row r="404" spans="1:2">
      <c r="A404">
        <v>402</v>
      </c>
      <c r="B404" s="63">
        <v>189</v>
      </c>
    </row>
    <row r="405" spans="1:2">
      <c r="A405">
        <v>403</v>
      </c>
      <c r="B405" s="63">
        <v>632</v>
      </c>
    </row>
    <row r="406" spans="1:2">
      <c r="A406">
        <v>404</v>
      </c>
      <c r="B406" s="63">
        <v>339</v>
      </c>
    </row>
    <row r="407" spans="1:2">
      <c r="A407">
        <v>405</v>
      </c>
      <c r="B407" s="63">
        <v>492</v>
      </c>
    </row>
    <row r="408" spans="1:2">
      <c r="A408">
        <v>406</v>
      </c>
      <c r="B408" s="63">
        <v>607</v>
      </c>
    </row>
    <row r="409" spans="1:2">
      <c r="A409">
        <v>407</v>
      </c>
      <c r="B409" s="63">
        <v>642</v>
      </c>
    </row>
    <row r="410" spans="1:2">
      <c r="A410">
        <v>408</v>
      </c>
      <c r="B410" s="63">
        <v>175</v>
      </c>
    </row>
    <row r="411" spans="1:2">
      <c r="A411">
        <v>409</v>
      </c>
      <c r="B411" s="63">
        <v>304</v>
      </c>
    </row>
    <row r="412" spans="1:2">
      <c r="A412">
        <v>410</v>
      </c>
      <c r="B412" s="63">
        <v>184</v>
      </c>
    </row>
    <row r="413" spans="1:2">
      <c r="A413">
        <v>411</v>
      </c>
      <c r="B413" s="63">
        <v>151</v>
      </c>
    </row>
    <row r="414" spans="1:2">
      <c r="A414">
        <v>412</v>
      </c>
      <c r="B414" s="63">
        <v>210</v>
      </c>
    </row>
    <row r="415" spans="1:2">
      <c r="A415">
        <v>413</v>
      </c>
      <c r="B415" s="63">
        <v>628</v>
      </c>
    </row>
    <row r="416" spans="1:2">
      <c r="A416">
        <v>414</v>
      </c>
      <c r="B416" s="63">
        <v>504</v>
      </c>
    </row>
    <row r="417" spans="1:2">
      <c r="A417">
        <v>415</v>
      </c>
      <c r="B417" s="63">
        <v>586</v>
      </c>
    </row>
    <row r="418" spans="1:2">
      <c r="A418">
        <v>416</v>
      </c>
      <c r="B418" s="63">
        <v>544</v>
      </c>
    </row>
    <row r="419" spans="1:2">
      <c r="A419">
        <v>417</v>
      </c>
      <c r="B419" s="63">
        <v>327</v>
      </c>
    </row>
    <row r="420" spans="1:2">
      <c r="A420">
        <v>418</v>
      </c>
      <c r="B420" s="63">
        <v>368</v>
      </c>
    </row>
    <row r="421" spans="1:2">
      <c r="A421">
        <v>419</v>
      </c>
      <c r="B421" s="63">
        <v>595</v>
      </c>
    </row>
    <row r="422" spans="1:2">
      <c r="A422">
        <v>420</v>
      </c>
      <c r="B422" s="63">
        <v>32</v>
      </c>
    </row>
    <row r="423" spans="1:2">
      <c r="A423">
        <v>421</v>
      </c>
      <c r="B423" s="63">
        <v>196</v>
      </c>
    </row>
    <row r="424" spans="1:2">
      <c r="A424">
        <v>422</v>
      </c>
      <c r="B424" s="63">
        <v>444</v>
      </c>
    </row>
    <row r="425" spans="1:2">
      <c r="A425">
        <v>423</v>
      </c>
      <c r="B425" s="63">
        <v>718</v>
      </c>
    </row>
    <row r="426" spans="1:2">
      <c r="A426">
        <v>424</v>
      </c>
      <c r="B426" s="63">
        <v>193</v>
      </c>
    </row>
    <row r="427" spans="1:2">
      <c r="A427">
        <v>425</v>
      </c>
      <c r="B427" s="63">
        <v>348</v>
      </c>
    </row>
    <row r="428" spans="1:2">
      <c r="A428">
        <v>426</v>
      </c>
      <c r="B428" s="63">
        <v>236</v>
      </c>
    </row>
    <row r="429" spans="1:2">
      <c r="A429">
        <v>427</v>
      </c>
      <c r="B429" s="63">
        <v>405</v>
      </c>
    </row>
    <row r="430" spans="1:2">
      <c r="A430">
        <v>428</v>
      </c>
      <c r="B430" s="63">
        <v>322</v>
      </c>
    </row>
    <row r="431" spans="1:2">
      <c r="A431">
        <v>429</v>
      </c>
      <c r="B431" s="63">
        <v>16</v>
      </c>
    </row>
    <row r="432" spans="1:2">
      <c r="A432">
        <v>430</v>
      </c>
      <c r="B432" s="63">
        <v>745</v>
      </c>
    </row>
    <row r="433" spans="1:2">
      <c r="A433">
        <v>431</v>
      </c>
      <c r="B433" s="63">
        <v>520</v>
      </c>
    </row>
    <row r="434" spans="1:2">
      <c r="A434">
        <v>432</v>
      </c>
      <c r="B434" s="63">
        <v>150</v>
      </c>
    </row>
    <row r="435" spans="1:2">
      <c r="A435">
        <v>433</v>
      </c>
      <c r="B435" s="63">
        <v>137</v>
      </c>
    </row>
    <row r="436" spans="1:2">
      <c r="A436">
        <v>434</v>
      </c>
      <c r="B436" s="63">
        <v>652</v>
      </c>
    </row>
    <row r="437" spans="1:2">
      <c r="A437">
        <v>435</v>
      </c>
      <c r="B437" s="63">
        <v>489</v>
      </c>
    </row>
    <row r="438" spans="1:2">
      <c r="A438">
        <v>436</v>
      </c>
      <c r="B438" s="63">
        <v>704</v>
      </c>
    </row>
    <row r="439" spans="1:2">
      <c r="A439">
        <v>437</v>
      </c>
      <c r="B439" s="63">
        <v>485</v>
      </c>
    </row>
    <row r="440" spans="1:2">
      <c r="A440">
        <v>438</v>
      </c>
      <c r="B440" s="63">
        <v>182</v>
      </c>
    </row>
    <row r="441" spans="1:2">
      <c r="A441">
        <v>439</v>
      </c>
      <c r="B441" s="63">
        <v>820</v>
      </c>
    </row>
    <row r="442" spans="1:2">
      <c r="A442">
        <v>440</v>
      </c>
      <c r="B442" s="63">
        <v>176</v>
      </c>
    </row>
    <row r="443" spans="1:2">
      <c r="A443">
        <v>441</v>
      </c>
      <c r="B443" s="63">
        <v>610</v>
      </c>
    </row>
    <row r="444" spans="1:2">
      <c r="A444">
        <v>442</v>
      </c>
      <c r="B444" s="63">
        <v>892</v>
      </c>
    </row>
    <row r="445" spans="1:2">
      <c r="A445">
        <v>443</v>
      </c>
      <c r="B445" s="63">
        <v>158</v>
      </c>
    </row>
    <row r="446" spans="1:2">
      <c r="A446">
        <v>444</v>
      </c>
      <c r="B446" s="63">
        <v>302</v>
      </c>
    </row>
    <row r="447" spans="1:2">
      <c r="A447">
        <v>445</v>
      </c>
      <c r="B447" s="63">
        <v>458</v>
      </c>
    </row>
    <row r="448" spans="1:2">
      <c r="A448">
        <v>446</v>
      </c>
      <c r="B448" s="63">
        <v>212</v>
      </c>
    </row>
    <row r="449" spans="1:2">
      <c r="A449">
        <v>447</v>
      </c>
      <c r="B449" s="63">
        <v>736</v>
      </c>
    </row>
    <row r="450" spans="1:2">
      <c r="A450">
        <v>448</v>
      </c>
      <c r="B450" s="63">
        <v>422</v>
      </c>
    </row>
    <row r="451" spans="1:2">
      <c r="A451">
        <v>449</v>
      </c>
      <c r="B451" s="63">
        <v>75</v>
      </c>
    </row>
    <row r="452" spans="1:2">
      <c r="A452">
        <v>450</v>
      </c>
      <c r="B452" s="63">
        <v>162</v>
      </c>
    </row>
    <row r="453" spans="1:2">
      <c r="A453">
        <v>451</v>
      </c>
      <c r="B453" s="63">
        <v>51</v>
      </c>
    </row>
    <row r="454" spans="1:2">
      <c r="A454">
        <v>452</v>
      </c>
      <c r="B454" s="63">
        <v>278</v>
      </c>
    </row>
    <row r="455" spans="1:2">
      <c r="A455">
        <v>453</v>
      </c>
      <c r="B455" s="63">
        <v>416</v>
      </c>
    </row>
    <row r="456" spans="1:2">
      <c r="A456">
        <v>454</v>
      </c>
      <c r="B456" s="63">
        <v>295</v>
      </c>
    </row>
    <row r="457" spans="1:2">
      <c r="A457">
        <v>455</v>
      </c>
      <c r="B457" s="63">
        <v>662</v>
      </c>
    </row>
    <row r="458" spans="1:2">
      <c r="A458">
        <v>456</v>
      </c>
      <c r="B458" s="63">
        <v>297</v>
      </c>
    </row>
    <row r="459" spans="1:2">
      <c r="A459">
        <v>457</v>
      </c>
      <c r="B459" s="63">
        <v>121</v>
      </c>
    </row>
    <row r="460" spans="1:2">
      <c r="A460">
        <v>458</v>
      </c>
      <c r="B460" s="63">
        <v>619</v>
      </c>
    </row>
    <row r="461" spans="1:2">
      <c r="A461">
        <v>459</v>
      </c>
      <c r="B461" s="63">
        <v>750</v>
      </c>
    </row>
    <row r="462" spans="1:2">
      <c r="A462">
        <v>460</v>
      </c>
      <c r="B462" s="63">
        <v>244</v>
      </c>
    </row>
    <row r="463" spans="1:2">
      <c r="A463">
        <v>461</v>
      </c>
      <c r="B463" s="63">
        <v>603</v>
      </c>
    </row>
    <row r="464" spans="1:2">
      <c r="A464">
        <v>462</v>
      </c>
      <c r="B464" s="63">
        <v>12</v>
      </c>
    </row>
    <row r="465" spans="1:2">
      <c r="A465">
        <v>463</v>
      </c>
      <c r="B465" s="63">
        <v>696</v>
      </c>
    </row>
    <row r="466" spans="1:2">
      <c r="A466">
        <v>464</v>
      </c>
      <c r="B466" s="63">
        <v>234</v>
      </c>
    </row>
    <row r="467" spans="1:2">
      <c r="A467">
        <v>465</v>
      </c>
      <c r="B467" s="63">
        <v>349</v>
      </c>
    </row>
    <row r="468" spans="1:2">
      <c r="A468">
        <v>466</v>
      </c>
      <c r="B468" s="63">
        <v>306</v>
      </c>
    </row>
    <row r="469" spans="1:2">
      <c r="A469">
        <v>467</v>
      </c>
      <c r="B469" s="63">
        <v>171</v>
      </c>
    </row>
    <row r="470" spans="1:2">
      <c r="A470">
        <v>468</v>
      </c>
      <c r="B470" s="63">
        <v>890</v>
      </c>
    </row>
    <row r="471" spans="1:2">
      <c r="A471">
        <v>469</v>
      </c>
      <c r="B471" s="63">
        <v>474</v>
      </c>
    </row>
    <row r="472" spans="1:2">
      <c r="A472">
        <v>470</v>
      </c>
      <c r="B472" s="63">
        <v>491</v>
      </c>
    </row>
    <row r="473" spans="1:2">
      <c r="A473">
        <v>471</v>
      </c>
      <c r="B473" s="63">
        <v>570</v>
      </c>
    </row>
    <row r="474" spans="1:2">
      <c r="A474">
        <v>472</v>
      </c>
      <c r="B474" s="63">
        <v>204</v>
      </c>
    </row>
    <row r="475" spans="1:2">
      <c r="A475">
        <v>473</v>
      </c>
      <c r="B475" s="63">
        <v>660</v>
      </c>
    </row>
    <row r="476" spans="1:2">
      <c r="A476">
        <v>474</v>
      </c>
      <c r="B476" s="63">
        <v>0</v>
      </c>
    </row>
    <row r="477" spans="1:2">
      <c r="A477">
        <v>475</v>
      </c>
      <c r="B477" s="63">
        <v>355</v>
      </c>
    </row>
    <row r="478" spans="1:2">
      <c r="A478">
        <v>476</v>
      </c>
      <c r="B478" s="63">
        <v>240</v>
      </c>
    </row>
    <row r="479" spans="1:2">
      <c r="A479">
        <v>477</v>
      </c>
      <c r="B479" s="63">
        <v>629</v>
      </c>
    </row>
    <row r="480" spans="1:2">
      <c r="A480">
        <v>478</v>
      </c>
      <c r="B480" s="63">
        <v>527</v>
      </c>
    </row>
    <row r="481" spans="1:2">
      <c r="A481">
        <v>479</v>
      </c>
      <c r="B481" s="63">
        <v>511</v>
      </c>
    </row>
    <row r="482" spans="1:2">
      <c r="A482">
        <v>480</v>
      </c>
      <c r="B482" s="63">
        <v>229</v>
      </c>
    </row>
    <row r="483" spans="1:2">
      <c r="A483">
        <v>481</v>
      </c>
      <c r="B483" s="63">
        <v>454</v>
      </c>
    </row>
    <row r="484" spans="1:2">
      <c r="A484">
        <v>482</v>
      </c>
      <c r="B484" s="63">
        <v>73</v>
      </c>
    </row>
    <row r="485" spans="1:2">
      <c r="A485">
        <v>483</v>
      </c>
      <c r="B485" s="63">
        <v>231</v>
      </c>
    </row>
    <row r="486" spans="1:2">
      <c r="A486">
        <v>484</v>
      </c>
      <c r="B486" s="63">
        <v>221</v>
      </c>
    </row>
    <row r="487" spans="1:2">
      <c r="A487">
        <v>485</v>
      </c>
      <c r="B487" s="63">
        <v>752</v>
      </c>
    </row>
    <row r="488" spans="1:2">
      <c r="A488">
        <v>486</v>
      </c>
      <c r="B488" s="63">
        <v>13</v>
      </c>
    </row>
    <row r="489" spans="1:2">
      <c r="A489">
        <v>487</v>
      </c>
      <c r="B489" s="63">
        <v>250</v>
      </c>
    </row>
    <row r="490" spans="1:2">
      <c r="A490">
        <v>488</v>
      </c>
      <c r="B490" s="63">
        <v>560</v>
      </c>
    </row>
    <row r="491" spans="1:2">
      <c r="A491">
        <v>489</v>
      </c>
      <c r="B491" s="63">
        <v>625</v>
      </c>
    </row>
    <row r="492" spans="1:2">
      <c r="A492">
        <v>490</v>
      </c>
      <c r="B492" s="63">
        <v>826</v>
      </c>
    </row>
    <row r="493" spans="1:2">
      <c r="A493">
        <v>491</v>
      </c>
      <c r="B493" s="63">
        <v>452</v>
      </c>
    </row>
    <row r="494" spans="1:2">
      <c r="A494">
        <v>492</v>
      </c>
      <c r="B494" s="63">
        <v>378</v>
      </c>
    </row>
    <row r="495" spans="1:2">
      <c r="A495">
        <v>493</v>
      </c>
      <c r="B495" s="63">
        <v>691</v>
      </c>
    </row>
    <row r="496" spans="1:2">
      <c r="A496">
        <v>494</v>
      </c>
      <c r="B496" s="63">
        <v>275</v>
      </c>
    </row>
    <row r="497" spans="1:2">
      <c r="A497">
        <v>495</v>
      </c>
      <c r="B497" s="63">
        <v>408</v>
      </c>
    </row>
    <row r="498" spans="1:2">
      <c r="A498">
        <v>496</v>
      </c>
      <c r="B498" s="63">
        <v>535</v>
      </c>
    </row>
    <row r="499" spans="1:2">
      <c r="A499">
        <v>497</v>
      </c>
      <c r="B499" s="63">
        <v>574</v>
      </c>
    </row>
    <row r="500" spans="1:2">
      <c r="A500">
        <v>498</v>
      </c>
      <c r="B500" s="63">
        <v>242</v>
      </c>
    </row>
    <row r="501" spans="1:2">
      <c r="A501">
        <v>499</v>
      </c>
      <c r="B501" s="63">
        <v>260</v>
      </c>
    </row>
    <row r="502" spans="1:2">
      <c r="A502">
        <v>500</v>
      </c>
      <c r="B502" s="63">
        <v>345</v>
      </c>
    </row>
    <row r="503" spans="1:2">
      <c r="A503">
        <v>501</v>
      </c>
      <c r="B503" s="63">
        <v>877</v>
      </c>
    </row>
    <row r="504" spans="1:2">
      <c r="A504">
        <v>502</v>
      </c>
      <c r="B504" s="63">
        <v>227</v>
      </c>
    </row>
    <row r="505" spans="1:2">
      <c r="A505">
        <v>503</v>
      </c>
      <c r="B505" s="63">
        <v>675</v>
      </c>
    </row>
    <row r="506" spans="1:2">
      <c r="A506">
        <v>504</v>
      </c>
      <c r="B506" s="63">
        <v>323</v>
      </c>
    </row>
    <row r="507" spans="1:2">
      <c r="A507">
        <v>505</v>
      </c>
      <c r="B507" s="63">
        <v>156</v>
      </c>
    </row>
    <row r="508" spans="1:2">
      <c r="A508">
        <v>506</v>
      </c>
      <c r="B508" s="63">
        <v>86</v>
      </c>
    </row>
    <row r="509" spans="1:2">
      <c r="A509">
        <v>507</v>
      </c>
      <c r="B509" s="63">
        <v>658</v>
      </c>
    </row>
    <row r="510" spans="1:2">
      <c r="A510">
        <v>508</v>
      </c>
      <c r="B510" s="63">
        <v>394</v>
      </c>
    </row>
    <row r="511" spans="1:2">
      <c r="A511">
        <v>509</v>
      </c>
      <c r="B511" s="63">
        <v>742</v>
      </c>
    </row>
    <row r="512" spans="1:2">
      <c r="A512">
        <v>510</v>
      </c>
      <c r="B512" s="63">
        <v>10</v>
      </c>
    </row>
    <row r="513" spans="1:2">
      <c r="A513">
        <v>511</v>
      </c>
      <c r="B513" s="63">
        <v>92</v>
      </c>
    </row>
    <row r="514" spans="1:2">
      <c r="A514">
        <v>512</v>
      </c>
      <c r="B514" s="63">
        <v>194</v>
      </c>
    </row>
    <row r="515" spans="1:2">
      <c r="A515">
        <v>513</v>
      </c>
      <c r="B515" s="63">
        <v>900</v>
      </c>
    </row>
    <row r="516" spans="1:2">
      <c r="A516">
        <v>514</v>
      </c>
      <c r="B516" s="63">
        <v>178</v>
      </c>
    </row>
    <row r="517" spans="1:2">
      <c r="A517">
        <v>515</v>
      </c>
      <c r="B517" s="63">
        <v>810</v>
      </c>
    </row>
    <row r="518" spans="1:2">
      <c r="A518">
        <v>516</v>
      </c>
      <c r="B518" s="63">
        <v>384</v>
      </c>
    </row>
    <row r="519" spans="1:2">
      <c r="A519">
        <v>517</v>
      </c>
      <c r="B519" s="63">
        <v>83</v>
      </c>
    </row>
    <row r="520" spans="1:2">
      <c r="A520">
        <v>518</v>
      </c>
      <c r="B520" s="63">
        <v>382</v>
      </c>
    </row>
    <row r="521" spans="1:2">
      <c r="A521">
        <v>519</v>
      </c>
      <c r="B521" s="63">
        <v>40</v>
      </c>
    </row>
    <row r="522" spans="1:2">
      <c r="A522">
        <v>520</v>
      </c>
      <c r="B522" s="63">
        <v>599</v>
      </c>
    </row>
    <row r="523" spans="1:2">
      <c r="A523">
        <v>521</v>
      </c>
      <c r="B523" s="63">
        <v>220</v>
      </c>
    </row>
    <row r="524" spans="1:2">
      <c r="A524">
        <v>522</v>
      </c>
      <c r="B524" s="63">
        <v>646</v>
      </c>
    </row>
    <row r="525" spans="1:2">
      <c r="A525">
        <v>523</v>
      </c>
      <c r="B525" s="63">
        <v>708</v>
      </c>
    </row>
    <row r="526" spans="1:2">
      <c r="A526">
        <v>524</v>
      </c>
      <c r="B526" s="63">
        <v>173</v>
      </c>
    </row>
    <row r="527" spans="1:2">
      <c r="A527">
        <v>525</v>
      </c>
      <c r="B527" s="63">
        <v>142</v>
      </c>
    </row>
    <row r="528" spans="1:2">
      <c r="A528">
        <v>526</v>
      </c>
      <c r="B528" s="63">
        <v>17</v>
      </c>
    </row>
    <row r="529" spans="1:2">
      <c r="A529">
        <v>527</v>
      </c>
      <c r="B529" s="63">
        <v>870</v>
      </c>
    </row>
    <row r="530" spans="1:2">
      <c r="A530">
        <v>528</v>
      </c>
      <c r="B530" s="63">
        <v>143</v>
      </c>
    </row>
    <row r="531" spans="1:2">
      <c r="A531">
        <v>529</v>
      </c>
      <c r="B531" s="63">
        <v>238</v>
      </c>
    </row>
    <row r="532" spans="1:2">
      <c r="A532">
        <v>530</v>
      </c>
      <c r="B532" s="63">
        <v>313</v>
      </c>
    </row>
    <row r="533" spans="1:2">
      <c r="A533">
        <v>531</v>
      </c>
      <c r="B533" s="63">
        <v>672</v>
      </c>
    </row>
    <row r="534" spans="1:2">
      <c r="A534">
        <v>532</v>
      </c>
      <c r="B534" s="63">
        <v>744</v>
      </c>
    </row>
    <row r="535" spans="1:2">
      <c r="A535">
        <v>533</v>
      </c>
      <c r="B535" s="63">
        <v>471</v>
      </c>
    </row>
    <row r="536" spans="1:2">
      <c r="A536">
        <v>534</v>
      </c>
      <c r="B536" s="63">
        <v>568</v>
      </c>
    </row>
    <row r="537" spans="1:2">
      <c r="A537">
        <v>535</v>
      </c>
      <c r="B537" s="63">
        <v>154</v>
      </c>
    </row>
    <row r="538" spans="1:2">
      <c r="A538">
        <v>536</v>
      </c>
      <c r="B538" s="63">
        <v>363</v>
      </c>
    </row>
    <row r="539" spans="1:2">
      <c r="A539">
        <v>537</v>
      </c>
      <c r="B539" s="63">
        <v>667</v>
      </c>
    </row>
    <row r="540" spans="1:2">
      <c r="A540">
        <v>538</v>
      </c>
      <c r="B540" s="63">
        <v>106</v>
      </c>
    </row>
    <row r="541" spans="1:2">
      <c r="A541">
        <v>539</v>
      </c>
      <c r="B541" s="63">
        <v>138</v>
      </c>
    </row>
    <row r="542" spans="1:2">
      <c r="A542">
        <v>540</v>
      </c>
      <c r="B542" s="63">
        <v>481</v>
      </c>
    </row>
    <row r="543" spans="1:2">
      <c r="A543">
        <v>541</v>
      </c>
      <c r="B543" s="63">
        <v>475</v>
      </c>
    </row>
    <row r="544" spans="1:2">
      <c r="A544">
        <v>542</v>
      </c>
      <c r="B544" s="63">
        <v>243</v>
      </c>
    </row>
    <row r="545" spans="1:2">
      <c r="A545">
        <v>543</v>
      </c>
      <c r="B545" s="63">
        <v>431</v>
      </c>
    </row>
    <row r="546" spans="1:2">
      <c r="A546">
        <v>544</v>
      </c>
      <c r="B546" s="63">
        <v>529</v>
      </c>
    </row>
    <row r="547" spans="1:2">
      <c r="A547">
        <v>545</v>
      </c>
      <c r="B547" s="63">
        <v>380</v>
      </c>
    </row>
    <row r="548" spans="1:2">
      <c r="A548">
        <v>546</v>
      </c>
      <c r="B548" s="63">
        <v>868</v>
      </c>
    </row>
    <row r="549" spans="1:2">
      <c r="A549">
        <v>547</v>
      </c>
      <c r="B549" s="63">
        <v>266</v>
      </c>
    </row>
    <row r="550" spans="1:2">
      <c r="A550">
        <v>548</v>
      </c>
      <c r="B550" s="63">
        <v>594</v>
      </c>
    </row>
    <row r="551" spans="1:2">
      <c r="A551">
        <v>549</v>
      </c>
      <c r="B551" s="63">
        <v>606</v>
      </c>
    </row>
    <row r="552" spans="1:2">
      <c r="A552">
        <v>550</v>
      </c>
      <c r="B552" s="63">
        <v>837</v>
      </c>
    </row>
    <row r="553" spans="1:2">
      <c r="A553">
        <v>551</v>
      </c>
      <c r="B553" s="63">
        <v>49</v>
      </c>
    </row>
    <row r="554" spans="1:2">
      <c r="A554">
        <v>552</v>
      </c>
      <c r="B554" s="63">
        <v>114</v>
      </c>
    </row>
    <row r="555" spans="1:2">
      <c r="A555">
        <v>553</v>
      </c>
      <c r="B555" s="63">
        <v>34</v>
      </c>
    </row>
    <row r="556" spans="1:2">
      <c r="A556">
        <v>554</v>
      </c>
      <c r="B556" s="63">
        <v>71</v>
      </c>
    </row>
    <row r="557" spans="1:2">
      <c r="A557">
        <v>555</v>
      </c>
      <c r="B557" s="63">
        <v>738</v>
      </c>
    </row>
    <row r="558" spans="1:2">
      <c r="A558">
        <v>556</v>
      </c>
      <c r="B558" s="63">
        <v>48</v>
      </c>
    </row>
    <row r="559" spans="1:2">
      <c r="A559">
        <v>557</v>
      </c>
      <c r="B559" s="63">
        <v>301</v>
      </c>
    </row>
    <row r="560" spans="1:2">
      <c r="A560">
        <v>558</v>
      </c>
      <c r="B560" s="63">
        <v>627</v>
      </c>
    </row>
    <row r="561" spans="1:2">
      <c r="A561">
        <v>559</v>
      </c>
      <c r="B561" s="63">
        <v>251</v>
      </c>
    </row>
    <row r="562" spans="1:2">
      <c r="A562">
        <v>560</v>
      </c>
      <c r="B562" s="63">
        <v>476</v>
      </c>
    </row>
    <row r="563" spans="1:2">
      <c r="A563">
        <v>561</v>
      </c>
      <c r="B563" s="63">
        <v>829</v>
      </c>
    </row>
    <row r="564" spans="1:2">
      <c r="A564">
        <v>562</v>
      </c>
      <c r="B564" s="63">
        <v>497</v>
      </c>
    </row>
    <row r="565" spans="1:2">
      <c r="A565">
        <v>563</v>
      </c>
      <c r="B565" s="63">
        <v>496</v>
      </c>
    </row>
    <row r="566" spans="1:2">
      <c r="A566">
        <v>564</v>
      </c>
      <c r="B566" s="63">
        <v>872</v>
      </c>
    </row>
    <row r="567" spans="1:2">
      <c r="A567">
        <v>565</v>
      </c>
      <c r="B567" s="63">
        <v>389</v>
      </c>
    </row>
    <row r="568" spans="1:2">
      <c r="A568">
        <v>566</v>
      </c>
      <c r="B568" s="63">
        <v>822</v>
      </c>
    </row>
    <row r="569" spans="1:2">
      <c r="A569">
        <v>567</v>
      </c>
      <c r="B569" s="63">
        <v>801</v>
      </c>
    </row>
    <row r="570" spans="1:2">
      <c r="A570">
        <v>568</v>
      </c>
      <c r="B570" s="63">
        <v>52</v>
      </c>
    </row>
    <row r="571" spans="1:2">
      <c r="A571">
        <v>569</v>
      </c>
      <c r="B571" s="63">
        <v>699</v>
      </c>
    </row>
    <row r="572" spans="1:2">
      <c r="A572">
        <v>570</v>
      </c>
      <c r="B572" s="63">
        <v>329</v>
      </c>
    </row>
    <row r="573" spans="1:2">
      <c r="A573">
        <v>571</v>
      </c>
      <c r="B573" s="63">
        <v>257</v>
      </c>
    </row>
    <row r="574" spans="1:2">
      <c r="A574">
        <v>572</v>
      </c>
      <c r="B574" s="63">
        <v>325</v>
      </c>
    </row>
    <row r="575" spans="1:2">
      <c r="A575">
        <v>573</v>
      </c>
      <c r="B575" s="63">
        <v>65</v>
      </c>
    </row>
    <row r="576" spans="1:2">
      <c r="A576">
        <v>574</v>
      </c>
      <c r="B576" s="63">
        <v>379</v>
      </c>
    </row>
    <row r="577" spans="1:2">
      <c r="A577">
        <v>575</v>
      </c>
      <c r="B577" s="63">
        <v>375</v>
      </c>
    </row>
    <row r="578" spans="1:2">
      <c r="A578">
        <v>576</v>
      </c>
      <c r="B578" s="63">
        <v>721</v>
      </c>
    </row>
    <row r="579" spans="1:2">
      <c r="A579">
        <v>577</v>
      </c>
      <c r="B579" s="63">
        <v>62</v>
      </c>
    </row>
    <row r="580" spans="1:2">
      <c r="A580">
        <v>578</v>
      </c>
      <c r="B580" s="63">
        <v>33</v>
      </c>
    </row>
    <row r="581" spans="1:2">
      <c r="A581">
        <v>579</v>
      </c>
      <c r="B581" s="63">
        <v>81</v>
      </c>
    </row>
    <row r="582" spans="1:2">
      <c r="A582">
        <v>580</v>
      </c>
      <c r="B582" s="63">
        <v>387</v>
      </c>
    </row>
    <row r="583" spans="1:2">
      <c r="A583">
        <v>581</v>
      </c>
      <c r="B583" s="63">
        <v>9</v>
      </c>
    </row>
    <row r="584" spans="1:2">
      <c r="A584">
        <v>582</v>
      </c>
      <c r="B584" s="63">
        <v>124</v>
      </c>
    </row>
    <row r="585" spans="1:2">
      <c r="A585">
        <v>583</v>
      </c>
      <c r="B585" s="63">
        <v>760</v>
      </c>
    </row>
    <row r="586" spans="1:2">
      <c r="A586">
        <v>584</v>
      </c>
      <c r="B586" s="63">
        <v>228</v>
      </c>
    </row>
    <row r="587" spans="1:2">
      <c r="A587">
        <v>585</v>
      </c>
      <c r="B587" s="63">
        <v>166</v>
      </c>
    </row>
    <row r="588" spans="1:2">
      <c r="A588">
        <v>586</v>
      </c>
      <c r="B588" s="63">
        <v>282</v>
      </c>
    </row>
    <row r="589" spans="1:2">
      <c r="A589">
        <v>587</v>
      </c>
      <c r="B589" s="63">
        <v>437</v>
      </c>
    </row>
    <row r="590" spans="1:2">
      <c r="A590">
        <v>588</v>
      </c>
      <c r="B590" s="63">
        <v>274</v>
      </c>
    </row>
    <row r="591" spans="1:2">
      <c r="A591">
        <v>589</v>
      </c>
      <c r="B591" s="63">
        <v>67</v>
      </c>
    </row>
    <row r="592" spans="1:2">
      <c r="A592">
        <v>590</v>
      </c>
      <c r="B592" s="63">
        <v>407</v>
      </c>
    </row>
    <row r="593" spans="1:2">
      <c r="A593">
        <v>591</v>
      </c>
      <c r="B593" s="63">
        <v>502</v>
      </c>
    </row>
    <row r="594" spans="1:2">
      <c r="A594">
        <v>592</v>
      </c>
      <c r="B594" s="63">
        <v>279</v>
      </c>
    </row>
    <row r="595" spans="1:2">
      <c r="A595">
        <v>593</v>
      </c>
      <c r="B595" s="63">
        <v>286</v>
      </c>
    </row>
    <row r="596" spans="1:2">
      <c r="A596">
        <v>594</v>
      </c>
      <c r="B596" s="63">
        <v>549</v>
      </c>
    </row>
    <row r="597" spans="1:2">
      <c r="A597">
        <v>595</v>
      </c>
      <c r="B597" s="63">
        <v>614</v>
      </c>
    </row>
    <row r="598" spans="1:2">
      <c r="A598">
        <v>596</v>
      </c>
      <c r="B598" s="63">
        <v>205</v>
      </c>
    </row>
    <row r="599" spans="1:2">
      <c r="A599">
        <v>597</v>
      </c>
      <c r="B599" s="63">
        <v>168</v>
      </c>
    </row>
    <row r="600" spans="1:2">
      <c r="A600">
        <v>598</v>
      </c>
      <c r="B600" s="63">
        <v>479</v>
      </c>
    </row>
    <row r="601" spans="1:2">
      <c r="A601">
        <v>599</v>
      </c>
      <c r="B601" s="63">
        <v>902</v>
      </c>
    </row>
    <row r="602" spans="1:2">
      <c r="A602">
        <v>600</v>
      </c>
      <c r="B602" s="63">
        <v>245</v>
      </c>
    </row>
    <row r="603" spans="1:2">
      <c r="A603">
        <v>601</v>
      </c>
      <c r="B603" s="63">
        <v>198</v>
      </c>
    </row>
    <row r="604" spans="1:2">
      <c r="A604">
        <v>602</v>
      </c>
      <c r="B604" s="63">
        <v>879</v>
      </c>
    </row>
    <row r="605" spans="1:2">
      <c r="A605">
        <v>603</v>
      </c>
      <c r="B605" s="63">
        <v>164</v>
      </c>
    </row>
    <row r="606" spans="1:2">
      <c r="A606">
        <v>604</v>
      </c>
      <c r="B606" s="63">
        <v>922</v>
      </c>
    </row>
    <row r="607" spans="1:2">
      <c r="A607">
        <v>605</v>
      </c>
      <c r="B607" s="63">
        <v>35</v>
      </c>
    </row>
    <row r="608" spans="1:2">
      <c r="A608">
        <v>606</v>
      </c>
      <c r="B608" s="63">
        <v>177</v>
      </c>
    </row>
    <row r="609" spans="1:2">
      <c r="A609">
        <v>607</v>
      </c>
      <c r="B609" s="63">
        <v>780</v>
      </c>
    </row>
    <row r="610" spans="1:2">
      <c r="A610">
        <v>608</v>
      </c>
      <c r="B610" s="63">
        <v>419</v>
      </c>
    </row>
    <row r="611" spans="1:2">
      <c r="A611">
        <v>609</v>
      </c>
      <c r="B611" s="63">
        <v>513</v>
      </c>
    </row>
    <row r="612" spans="1:2">
      <c r="A612">
        <v>610</v>
      </c>
      <c r="B612" s="63">
        <v>136</v>
      </c>
    </row>
    <row r="613" spans="1:2">
      <c r="A613">
        <v>611</v>
      </c>
      <c r="B613" s="63">
        <v>873</v>
      </c>
    </row>
    <row r="614" spans="1:2">
      <c r="A614">
        <v>612</v>
      </c>
      <c r="B614" s="63">
        <v>82</v>
      </c>
    </row>
    <row r="615" spans="1:2">
      <c r="A615">
        <v>613</v>
      </c>
      <c r="B615" s="63">
        <v>477</v>
      </c>
    </row>
    <row r="616" spans="1:2">
      <c r="A616">
        <v>614</v>
      </c>
      <c r="B616" s="63">
        <v>273</v>
      </c>
    </row>
    <row r="617" spans="1:2">
      <c r="A617">
        <v>615</v>
      </c>
      <c r="B617" s="63">
        <v>832</v>
      </c>
    </row>
    <row r="618" spans="1:2">
      <c r="A618">
        <v>616</v>
      </c>
      <c r="B618" s="63">
        <v>187</v>
      </c>
    </row>
    <row r="619" spans="1:2">
      <c r="A619">
        <v>617</v>
      </c>
      <c r="B619" s="63">
        <v>70</v>
      </c>
    </row>
    <row r="620" spans="1:2">
      <c r="A620">
        <v>618</v>
      </c>
      <c r="B620" s="63">
        <v>74</v>
      </c>
    </row>
    <row r="621" spans="1:2">
      <c r="A621">
        <v>619</v>
      </c>
      <c r="B621" s="63" t="s">
        <v>32784</v>
      </c>
    </row>
    <row r="622" spans="1:2">
      <c r="A622">
        <v>620</v>
      </c>
      <c r="B622" s="63">
        <v>95</v>
      </c>
    </row>
    <row r="623" spans="1:2">
      <c r="A623">
        <v>621</v>
      </c>
      <c r="B623" s="63" t="s">
        <v>32785</v>
      </c>
    </row>
    <row r="624" spans="1:2">
      <c r="A624">
        <v>622</v>
      </c>
      <c r="B624" s="63">
        <v>43</v>
      </c>
    </row>
    <row r="625" spans="1:2">
      <c r="A625">
        <v>623</v>
      </c>
      <c r="B625" s="63">
        <v>811</v>
      </c>
    </row>
    <row r="626" spans="1:2">
      <c r="A626">
        <v>624</v>
      </c>
      <c r="B626" s="63">
        <v>673</v>
      </c>
    </row>
    <row r="627" spans="1:2">
      <c r="A627">
        <v>625</v>
      </c>
      <c r="B627" s="63">
        <v>98</v>
      </c>
    </row>
    <row r="628" spans="1:2">
      <c r="A628">
        <v>626</v>
      </c>
      <c r="B628" s="63">
        <v>199</v>
      </c>
    </row>
    <row r="629" spans="1:2">
      <c r="A629">
        <v>627</v>
      </c>
      <c r="B629" s="63">
        <v>682</v>
      </c>
    </row>
    <row r="630" spans="1:2">
      <c r="A630">
        <v>628</v>
      </c>
      <c r="B630" s="63">
        <v>132</v>
      </c>
    </row>
    <row r="631" spans="1:2">
      <c r="A631">
        <v>629</v>
      </c>
      <c r="B631" s="63">
        <v>134</v>
      </c>
    </row>
    <row r="632" spans="1:2">
      <c r="A632">
        <v>630</v>
      </c>
      <c r="B632" s="63">
        <v>254</v>
      </c>
    </row>
    <row r="633" spans="1:2">
      <c r="A633">
        <v>631</v>
      </c>
      <c r="B633" s="63">
        <v>918</v>
      </c>
    </row>
    <row r="634" spans="1:2">
      <c r="A634">
        <v>632</v>
      </c>
      <c r="B634" s="63">
        <v>211</v>
      </c>
    </row>
    <row r="635" spans="1:2">
      <c r="A635">
        <v>633</v>
      </c>
      <c r="B635" s="63">
        <v>64</v>
      </c>
    </row>
    <row r="636" spans="1:2">
      <c r="A636">
        <v>634</v>
      </c>
      <c r="B636" s="63">
        <v>393</v>
      </c>
    </row>
    <row r="637" spans="1:2">
      <c r="A637">
        <v>635</v>
      </c>
      <c r="B637" s="63">
        <v>139</v>
      </c>
    </row>
    <row r="638" spans="1:2">
      <c r="A638">
        <v>636</v>
      </c>
      <c r="B638" s="63">
        <v>871</v>
      </c>
    </row>
    <row r="639" spans="1:2">
      <c r="A639">
        <v>637</v>
      </c>
      <c r="B639" s="63">
        <v>545</v>
      </c>
    </row>
    <row r="640" spans="1:2">
      <c r="A640">
        <v>638</v>
      </c>
      <c r="B640" s="63">
        <v>97</v>
      </c>
    </row>
    <row r="641" spans="1:2">
      <c r="A641">
        <v>639</v>
      </c>
      <c r="B641" s="63">
        <v>685</v>
      </c>
    </row>
    <row r="642" spans="1:2">
      <c r="A642">
        <v>640</v>
      </c>
      <c r="B642" s="63">
        <v>521</v>
      </c>
    </row>
    <row r="643" spans="1:2">
      <c r="A643">
        <v>641</v>
      </c>
      <c r="B643" s="63">
        <v>766</v>
      </c>
    </row>
    <row r="644" spans="1:2">
      <c r="A644">
        <v>642</v>
      </c>
      <c r="B644" s="63">
        <v>391</v>
      </c>
    </row>
    <row r="645" spans="1:2">
      <c r="A645">
        <v>643</v>
      </c>
      <c r="B645" s="63">
        <v>161</v>
      </c>
    </row>
    <row r="646" spans="1:2">
      <c r="A646">
        <v>644</v>
      </c>
      <c r="B646" s="63">
        <v>786</v>
      </c>
    </row>
    <row r="647" spans="1:2">
      <c r="A647">
        <v>645</v>
      </c>
      <c r="B647" s="63">
        <v>787</v>
      </c>
    </row>
    <row r="648" spans="1:2">
      <c r="A648">
        <v>646</v>
      </c>
      <c r="B648" s="63">
        <v>601</v>
      </c>
    </row>
    <row r="649" spans="1:2">
      <c r="A649">
        <v>647</v>
      </c>
      <c r="B649" s="63">
        <v>160</v>
      </c>
    </row>
    <row r="650" spans="1:2">
      <c r="A650">
        <v>648</v>
      </c>
      <c r="B650" s="63" t="s">
        <v>32786</v>
      </c>
    </row>
    <row r="651" spans="1:2">
      <c r="A651">
        <v>649</v>
      </c>
      <c r="B651" s="63">
        <v>7</v>
      </c>
    </row>
    <row r="652" spans="1:2">
      <c r="A652">
        <v>650</v>
      </c>
      <c r="B652" s="63">
        <v>232</v>
      </c>
    </row>
    <row r="653" spans="1:2">
      <c r="A653">
        <v>651</v>
      </c>
      <c r="B653" s="63">
        <v>148</v>
      </c>
    </row>
    <row r="654" spans="1:2">
      <c r="A654">
        <v>652</v>
      </c>
      <c r="B654" s="63">
        <v>684</v>
      </c>
    </row>
    <row r="655" spans="1:2">
      <c r="A655">
        <v>653</v>
      </c>
      <c r="B655" s="63">
        <v>117</v>
      </c>
    </row>
    <row r="656" spans="1:2">
      <c r="A656">
        <v>654</v>
      </c>
      <c r="B656" s="63">
        <v>241</v>
      </c>
    </row>
    <row r="657" spans="1:2">
      <c r="A657">
        <v>655</v>
      </c>
      <c r="B657" s="63">
        <v>686</v>
      </c>
    </row>
    <row r="658" spans="1:2">
      <c r="A658">
        <v>656</v>
      </c>
      <c r="B658" s="63">
        <v>107</v>
      </c>
    </row>
    <row r="659" spans="1:2">
      <c r="A659">
        <v>657</v>
      </c>
      <c r="B659" s="63">
        <v>551</v>
      </c>
    </row>
    <row r="660" spans="1:2">
      <c r="A660">
        <v>658</v>
      </c>
      <c r="B660" s="63">
        <v>665</v>
      </c>
    </row>
    <row r="661" spans="1:2">
      <c r="A661">
        <v>659</v>
      </c>
      <c r="B661" s="63" t="s">
        <v>32787</v>
      </c>
    </row>
    <row r="662" spans="1:2">
      <c r="A662">
        <v>660</v>
      </c>
      <c r="B662" s="63">
        <v>728</v>
      </c>
    </row>
    <row r="663" spans="1:2">
      <c r="A663">
        <v>661</v>
      </c>
      <c r="B663" s="63">
        <v>815</v>
      </c>
    </row>
    <row r="664" spans="1:2">
      <c r="A664">
        <v>662</v>
      </c>
      <c r="B664" s="63">
        <v>644</v>
      </c>
    </row>
    <row r="665" spans="1:2">
      <c r="A665">
        <v>663</v>
      </c>
      <c r="B665" s="63">
        <v>321</v>
      </c>
    </row>
    <row r="666" spans="1:2">
      <c r="A666">
        <v>664</v>
      </c>
      <c r="B666" s="63">
        <v>503</v>
      </c>
    </row>
    <row r="667" spans="1:2">
      <c r="A667">
        <v>665</v>
      </c>
      <c r="B667" s="63">
        <v>287</v>
      </c>
    </row>
    <row r="668" spans="1:2">
      <c r="A668">
        <v>666</v>
      </c>
      <c r="B668" s="63">
        <v>664</v>
      </c>
    </row>
    <row r="669" spans="1:2">
      <c r="A669">
        <v>667</v>
      </c>
      <c r="B669" s="63">
        <v>78</v>
      </c>
    </row>
    <row r="670" spans="1:2">
      <c r="A670">
        <v>668</v>
      </c>
      <c r="B670" s="63">
        <v>222</v>
      </c>
    </row>
    <row r="671" spans="1:2">
      <c r="A671">
        <v>669</v>
      </c>
      <c r="B671" s="63">
        <v>289</v>
      </c>
    </row>
    <row r="672" spans="1:2">
      <c r="A672">
        <v>670</v>
      </c>
      <c r="B672" s="63">
        <v>5</v>
      </c>
    </row>
    <row r="673" spans="1:2">
      <c r="A673">
        <v>671</v>
      </c>
      <c r="B673" s="63">
        <v>467</v>
      </c>
    </row>
    <row r="674" spans="1:2">
      <c r="A674">
        <v>672</v>
      </c>
      <c r="B674" s="63">
        <v>680</v>
      </c>
    </row>
    <row r="675" spans="1:2">
      <c r="A675">
        <v>673</v>
      </c>
      <c r="B675" s="63">
        <v>824</v>
      </c>
    </row>
    <row r="676" spans="1:2">
      <c r="A676">
        <v>674</v>
      </c>
      <c r="B676" s="63">
        <v>990</v>
      </c>
    </row>
    <row r="677" spans="1:2">
      <c r="A677">
        <v>675</v>
      </c>
      <c r="B677" s="63">
        <v>225</v>
      </c>
    </row>
    <row r="678" spans="1:2">
      <c r="A678">
        <v>676</v>
      </c>
      <c r="B678" s="63">
        <v>94</v>
      </c>
    </row>
    <row r="679" spans="1:2">
      <c r="A679">
        <v>677</v>
      </c>
      <c r="B679" s="63">
        <v>448</v>
      </c>
    </row>
    <row r="680" spans="1:2">
      <c r="A680">
        <v>678</v>
      </c>
      <c r="B680" s="63">
        <v>770</v>
      </c>
    </row>
    <row r="681" spans="1:2">
      <c r="A681">
        <v>679</v>
      </c>
      <c r="B681" s="63">
        <v>654</v>
      </c>
    </row>
    <row r="682" spans="1:2">
      <c r="A682">
        <v>680</v>
      </c>
      <c r="B682" s="63">
        <v>50</v>
      </c>
    </row>
    <row r="683" spans="1:2">
      <c r="A683">
        <v>681</v>
      </c>
      <c r="B683" s="63">
        <v>167</v>
      </c>
    </row>
    <row r="684" spans="1:2">
      <c r="A684">
        <v>682</v>
      </c>
      <c r="B684" s="63">
        <v>942</v>
      </c>
    </row>
    <row r="685" spans="1:2">
      <c r="A685">
        <v>683</v>
      </c>
      <c r="B685" s="63">
        <v>796</v>
      </c>
    </row>
    <row r="686" spans="1:2">
      <c r="A686">
        <v>684</v>
      </c>
      <c r="B686" s="63">
        <v>207</v>
      </c>
    </row>
    <row r="687" spans="1:2">
      <c r="A687">
        <v>685</v>
      </c>
      <c r="B687" s="63">
        <v>433</v>
      </c>
    </row>
    <row r="688" spans="1:2">
      <c r="A688">
        <v>686</v>
      </c>
      <c r="B688" s="63">
        <v>677</v>
      </c>
    </row>
    <row r="689" spans="1:2">
      <c r="A689">
        <v>687</v>
      </c>
      <c r="B689" s="63">
        <v>47</v>
      </c>
    </row>
    <row r="690" spans="1:2">
      <c r="A690">
        <v>688</v>
      </c>
      <c r="B690" s="63">
        <v>44</v>
      </c>
    </row>
    <row r="691" spans="1:2">
      <c r="A691">
        <v>689</v>
      </c>
      <c r="B691" s="63">
        <v>163</v>
      </c>
    </row>
    <row r="692" spans="1:2">
      <c r="A692">
        <v>690</v>
      </c>
      <c r="B692" s="63">
        <v>679</v>
      </c>
    </row>
    <row r="693" spans="1:2">
      <c r="A693">
        <v>691</v>
      </c>
      <c r="B693" s="63">
        <v>53</v>
      </c>
    </row>
    <row r="694" spans="1:2">
      <c r="A694">
        <v>692</v>
      </c>
      <c r="B694" s="63">
        <v>159</v>
      </c>
    </row>
    <row r="695" spans="1:2">
      <c r="A695">
        <v>693</v>
      </c>
      <c r="B695" s="63">
        <v>133</v>
      </c>
    </row>
    <row r="696" spans="1:2">
      <c r="A696">
        <v>694</v>
      </c>
      <c r="B696" s="63">
        <v>99</v>
      </c>
    </row>
    <row r="697" spans="1:2">
      <c r="A697">
        <v>695</v>
      </c>
      <c r="B697" s="63">
        <v>940</v>
      </c>
    </row>
    <row r="698" spans="1:2">
      <c r="A698">
        <v>696</v>
      </c>
      <c r="B698" s="63">
        <v>84</v>
      </c>
    </row>
    <row r="699" spans="1:2">
      <c r="A699">
        <v>697</v>
      </c>
      <c r="B699" s="63">
        <v>45</v>
      </c>
    </row>
    <row r="700" spans="1:2">
      <c r="A700">
        <v>698</v>
      </c>
      <c r="B700" s="63">
        <v>200</v>
      </c>
    </row>
    <row r="701" spans="1:2">
      <c r="A701">
        <v>699</v>
      </c>
      <c r="B701" s="63">
        <v>317</v>
      </c>
    </row>
    <row r="702" spans="1:2">
      <c r="A702">
        <v>700</v>
      </c>
      <c r="B702" s="63">
        <v>46</v>
      </c>
    </row>
    <row r="703" spans="1:2">
      <c r="A703">
        <v>701</v>
      </c>
      <c r="B703" s="63">
        <v>69</v>
      </c>
    </row>
    <row r="704" spans="1:2">
      <c r="A704">
        <v>702</v>
      </c>
      <c r="B704" s="63">
        <v>146</v>
      </c>
    </row>
    <row r="705" spans="1:2">
      <c r="A705">
        <v>703</v>
      </c>
      <c r="B705" s="63">
        <v>494</v>
      </c>
    </row>
    <row r="706" spans="1:2">
      <c r="A706">
        <v>704</v>
      </c>
      <c r="B706" s="63">
        <v>946</v>
      </c>
    </row>
    <row r="707" spans="1:2">
      <c r="A707">
        <v>705</v>
      </c>
      <c r="B707" s="63">
        <v>58</v>
      </c>
    </row>
    <row r="708" spans="1:2">
      <c r="A708">
        <v>706</v>
      </c>
      <c r="B708" s="63">
        <v>357</v>
      </c>
    </row>
    <row r="709" spans="1:2">
      <c r="A709">
        <v>707</v>
      </c>
      <c r="B709" s="63">
        <v>281</v>
      </c>
    </row>
    <row r="710" spans="1:2">
      <c r="A710">
        <v>708</v>
      </c>
      <c r="B710" s="63">
        <v>741</v>
      </c>
    </row>
    <row r="711" spans="1:2">
      <c r="A711">
        <v>709</v>
      </c>
      <c r="B711" s="63">
        <v>186</v>
      </c>
    </row>
    <row r="712" spans="1:2">
      <c r="A712">
        <v>710</v>
      </c>
      <c r="B712" s="63">
        <v>169</v>
      </c>
    </row>
    <row r="713" spans="1:2">
      <c r="A713">
        <v>711</v>
      </c>
      <c r="B713" s="63">
        <v>367</v>
      </c>
    </row>
    <row r="714" spans="1:2">
      <c r="A714">
        <v>712</v>
      </c>
      <c r="B714" s="63">
        <v>950</v>
      </c>
    </row>
    <row r="715" spans="1:2">
      <c r="A715">
        <v>713</v>
      </c>
      <c r="B715" s="63">
        <v>577</v>
      </c>
    </row>
    <row r="716" spans="1:2">
      <c r="A716">
        <v>714</v>
      </c>
      <c r="B716" s="63">
        <v>525</v>
      </c>
    </row>
    <row r="717" spans="1:2">
      <c r="A717">
        <v>715</v>
      </c>
      <c r="B717" s="63">
        <v>794</v>
      </c>
    </row>
    <row r="718" spans="1:2">
      <c r="A718">
        <v>716</v>
      </c>
      <c r="B718" s="63">
        <v>147</v>
      </c>
    </row>
    <row r="719" spans="1:2">
      <c r="A719">
        <v>717</v>
      </c>
      <c r="B719" s="63">
        <v>797</v>
      </c>
    </row>
    <row r="720" spans="1:2">
      <c r="A720">
        <v>718</v>
      </c>
      <c r="B720" s="63">
        <v>593</v>
      </c>
    </row>
    <row r="721" spans="1:2">
      <c r="A721">
        <v>719</v>
      </c>
      <c r="B721" s="63">
        <v>439</v>
      </c>
    </row>
    <row r="722" spans="1:2">
      <c r="A722">
        <v>720</v>
      </c>
      <c r="B722" s="63">
        <v>411</v>
      </c>
    </row>
    <row r="723" spans="1:2">
      <c r="A723">
        <v>721</v>
      </c>
      <c r="B723" s="63">
        <v>867</v>
      </c>
    </row>
    <row r="724" spans="1:2">
      <c r="A724">
        <v>722</v>
      </c>
      <c r="B724" s="63">
        <v>401</v>
      </c>
    </row>
    <row r="725" spans="1:2">
      <c r="A725">
        <v>723</v>
      </c>
      <c r="B725" s="63">
        <v>531</v>
      </c>
    </row>
    <row r="726" spans="1:2">
      <c r="A726">
        <v>724</v>
      </c>
      <c r="B726" s="63">
        <v>397</v>
      </c>
    </row>
    <row r="727" spans="1:2">
      <c r="A727">
        <v>725</v>
      </c>
      <c r="B727" s="63">
        <v>263</v>
      </c>
    </row>
    <row r="728" spans="1:2">
      <c r="A728">
        <v>726</v>
      </c>
      <c r="B728" s="63">
        <v>1.5</v>
      </c>
    </row>
    <row r="729" spans="1:2">
      <c r="A729">
        <v>727</v>
      </c>
      <c r="B729" s="63">
        <v>573</v>
      </c>
    </row>
    <row r="730" spans="1:2">
      <c r="A730">
        <v>728</v>
      </c>
      <c r="B730" s="63">
        <v>651</v>
      </c>
    </row>
    <row r="731" spans="1:2">
      <c r="A731">
        <v>729</v>
      </c>
      <c r="B731" s="63">
        <v>828</v>
      </c>
    </row>
    <row r="732" spans="1:2">
      <c r="A732">
        <v>730</v>
      </c>
      <c r="B732" s="63">
        <v>76</v>
      </c>
    </row>
    <row r="733" spans="1:2">
      <c r="A733">
        <v>731</v>
      </c>
      <c r="B733" s="63">
        <v>555</v>
      </c>
    </row>
    <row r="734" spans="1:2">
      <c r="A734">
        <v>732</v>
      </c>
      <c r="B734" s="63">
        <v>155</v>
      </c>
    </row>
    <row r="735" spans="1:2">
      <c r="A735">
        <v>733</v>
      </c>
      <c r="B735" s="63">
        <v>85</v>
      </c>
    </row>
    <row r="736" spans="1:2">
      <c r="A736">
        <v>734</v>
      </c>
      <c r="B736" s="63">
        <v>865</v>
      </c>
    </row>
    <row r="737" spans="1:2">
      <c r="A737">
        <v>735</v>
      </c>
      <c r="B737" s="63">
        <v>635</v>
      </c>
    </row>
    <row r="738" spans="1:2">
      <c r="A738">
        <v>736</v>
      </c>
      <c r="B738" s="63">
        <v>371</v>
      </c>
    </row>
    <row r="739" spans="1:2">
      <c r="A739">
        <v>737</v>
      </c>
      <c r="B739" s="63" t="s">
        <v>32788</v>
      </c>
    </row>
    <row r="740" spans="1:2">
      <c r="A740">
        <v>738</v>
      </c>
      <c r="B740" s="63">
        <v>89</v>
      </c>
    </row>
    <row r="741" spans="1:2">
      <c r="A741">
        <v>739</v>
      </c>
      <c r="B741" s="63">
        <v>409</v>
      </c>
    </row>
    <row r="742" spans="1:2">
      <c r="A742">
        <v>740</v>
      </c>
      <c r="B742" s="63" t="s">
        <v>32789</v>
      </c>
    </row>
    <row r="743" spans="1:2">
      <c r="A743">
        <v>741</v>
      </c>
      <c r="B743" s="63">
        <v>423</v>
      </c>
    </row>
    <row r="744" spans="1:2">
      <c r="A744">
        <v>742</v>
      </c>
      <c r="B744" s="63">
        <v>709</v>
      </c>
    </row>
    <row r="745" spans="1:2">
      <c r="A745">
        <v>743</v>
      </c>
      <c r="B745" s="63">
        <v>788</v>
      </c>
    </row>
    <row r="746" spans="1:2">
      <c r="A746">
        <v>744</v>
      </c>
      <c r="B746" s="63">
        <v>719</v>
      </c>
    </row>
    <row r="747" spans="1:2">
      <c r="A747">
        <v>745</v>
      </c>
      <c r="B747" s="63">
        <v>636</v>
      </c>
    </row>
    <row r="748" spans="1:2">
      <c r="A748">
        <v>746</v>
      </c>
      <c r="B748" s="63">
        <v>878</v>
      </c>
    </row>
    <row r="749" spans="1:2">
      <c r="A749">
        <v>747</v>
      </c>
      <c r="B749" s="63">
        <v>884</v>
      </c>
    </row>
    <row r="750" spans="1:2">
      <c r="A750">
        <v>748</v>
      </c>
      <c r="B750" s="63" t="s">
        <v>32790</v>
      </c>
    </row>
    <row r="751" spans="1:2">
      <c r="A751">
        <v>749</v>
      </c>
      <c r="B751" s="63">
        <v>896</v>
      </c>
    </row>
    <row r="752" spans="1:2">
      <c r="A752">
        <v>750</v>
      </c>
      <c r="B752" s="63">
        <v>377</v>
      </c>
    </row>
    <row r="753" spans="1:2">
      <c r="A753">
        <v>751</v>
      </c>
      <c r="B753" s="63">
        <v>183</v>
      </c>
    </row>
    <row r="754" spans="1:2">
      <c r="A754">
        <v>752</v>
      </c>
      <c r="B754" s="63">
        <v>697</v>
      </c>
    </row>
    <row r="755" spans="1:2">
      <c r="A755">
        <v>753</v>
      </c>
      <c r="B755" s="63">
        <v>303</v>
      </c>
    </row>
    <row r="756" spans="1:2">
      <c r="A756">
        <v>754</v>
      </c>
      <c r="B756" s="63">
        <v>717</v>
      </c>
    </row>
    <row r="757" spans="1:2">
      <c r="A757">
        <v>755</v>
      </c>
      <c r="B757" s="63">
        <v>463</v>
      </c>
    </row>
    <row r="758" spans="1:2">
      <c r="A758">
        <v>756</v>
      </c>
      <c r="B758" s="63">
        <v>973</v>
      </c>
    </row>
    <row r="759" spans="1:2">
      <c r="A759">
        <v>757</v>
      </c>
      <c r="B759" s="63">
        <v>639</v>
      </c>
    </row>
    <row r="760" spans="1:2">
      <c r="A760">
        <v>758</v>
      </c>
      <c r="B760" s="63">
        <v>556</v>
      </c>
    </row>
    <row r="761" spans="1:2">
      <c r="A761">
        <v>759</v>
      </c>
      <c r="B761" s="63">
        <v>591</v>
      </c>
    </row>
    <row r="762" spans="1:2">
      <c r="A762">
        <v>760</v>
      </c>
      <c r="B762" s="63">
        <v>863</v>
      </c>
    </row>
    <row r="763" spans="1:2">
      <c r="A763">
        <v>761</v>
      </c>
      <c r="B763" s="63" t="s">
        <v>32791</v>
      </c>
    </row>
    <row r="764" spans="1:2">
      <c r="A764">
        <v>762</v>
      </c>
      <c r="B764" s="63">
        <v>447</v>
      </c>
    </row>
    <row r="765" spans="1:2">
      <c r="A765">
        <v>763</v>
      </c>
      <c r="B765" s="63">
        <v>623</v>
      </c>
    </row>
    <row r="766" spans="1:2">
      <c r="A766">
        <v>764</v>
      </c>
      <c r="B766" s="63">
        <v>457</v>
      </c>
    </row>
    <row r="767" spans="1:2">
      <c r="A767">
        <v>765</v>
      </c>
      <c r="B767" s="63">
        <v>790</v>
      </c>
    </row>
    <row r="768" spans="1:2">
      <c r="A768">
        <v>766</v>
      </c>
      <c r="B768" s="63">
        <v>465</v>
      </c>
    </row>
    <row r="769" spans="1:2">
      <c r="A769">
        <v>767</v>
      </c>
      <c r="B769" s="63">
        <v>840</v>
      </c>
    </row>
    <row r="770" spans="1:2">
      <c r="A770">
        <v>768</v>
      </c>
      <c r="B770" s="63">
        <v>505</v>
      </c>
    </row>
    <row r="771" spans="1:2">
      <c r="A771">
        <v>769</v>
      </c>
      <c r="B771" s="63">
        <v>579</v>
      </c>
    </row>
    <row r="772" spans="1:2">
      <c r="A772">
        <v>770</v>
      </c>
      <c r="B772" s="63">
        <v>541</v>
      </c>
    </row>
    <row r="773" spans="1:2">
      <c r="A773">
        <v>771</v>
      </c>
      <c r="B773" s="63">
        <v>711</v>
      </c>
    </row>
    <row r="774" spans="1:2">
      <c r="A774">
        <v>772</v>
      </c>
      <c r="B774" s="63">
        <v>515</v>
      </c>
    </row>
    <row r="775" spans="1:2">
      <c r="A775">
        <v>773</v>
      </c>
      <c r="B775" s="63">
        <v>421</v>
      </c>
    </row>
    <row r="776" spans="1:2">
      <c r="A776">
        <v>774</v>
      </c>
      <c r="B776" s="63">
        <v>831</v>
      </c>
    </row>
    <row r="777" spans="1:2">
      <c r="A777">
        <v>775</v>
      </c>
      <c r="B777" s="63">
        <v>41</v>
      </c>
    </row>
    <row r="778" spans="1:2">
      <c r="A778">
        <v>776</v>
      </c>
      <c r="B778" s="63">
        <v>842</v>
      </c>
    </row>
    <row r="779" spans="1:2">
      <c r="A779">
        <v>777</v>
      </c>
      <c r="B779" s="63">
        <v>561</v>
      </c>
    </row>
    <row r="780" spans="1:2">
      <c r="A780">
        <v>778</v>
      </c>
      <c r="B780" s="63">
        <v>63</v>
      </c>
    </row>
    <row r="781" spans="1:2">
      <c r="A781">
        <v>779</v>
      </c>
      <c r="B781" s="63">
        <v>361</v>
      </c>
    </row>
    <row r="782" spans="1:2">
      <c r="A782">
        <v>780</v>
      </c>
      <c r="B782" s="63">
        <v>247</v>
      </c>
    </row>
    <row r="783" spans="1:2">
      <c r="A783">
        <v>781</v>
      </c>
      <c r="B783" s="63">
        <v>495</v>
      </c>
    </row>
    <row r="784" spans="1:2">
      <c r="A784">
        <v>782</v>
      </c>
      <c r="B784" s="63">
        <v>285</v>
      </c>
    </row>
    <row r="785" spans="1:2">
      <c r="A785">
        <v>783</v>
      </c>
      <c r="B785" s="63">
        <v>727</v>
      </c>
    </row>
    <row r="786" spans="1:2">
      <c r="A786">
        <v>784</v>
      </c>
      <c r="B786" s="63">
        <v>77</v>
      </c>
    </row>
    <row r="787" spans="1:2">
      <c r="A787">
        <v>785</v>
      </c>
      <c r="B787" s="63">
        <v>841</v>
      </c>
    </row>
    <row r="788" spans="1:2">
      <c r="A788">
        <v>786</v>
      </c>
      <c r="B788" s="63">
        <v>335</v>
      </c>
    </row>
    <row r="789" spans="1:2">
      <c r="A789">
        <v>787</v>
      </c>
      <c r="B789" s="63">
        <v>553</v>
      </c>
    </row>
    <row r="790" spans="1:2">
      <c r="A790">
        <v>788</v>
      </c>
      <c r="B790" s="63">
        <v>858</v>
      </c>
    </row>
    <row r="791" spans="1:2">
      <c r="A791">
        <v>789</v>
      </c>
      <c r="B791" s="63">
        <v>729</v>
      </c>
    </row>
    <row r="792" spans="1:2">
      <c r="A792">
        <v>790</v>
      </c>
      <c r="B792" s="63">
        <v>655</v>
      </c>
    </row>
    <row r="793" spans="1:2">
      <c r="A793">
        <v>791</v>
      </c>
      <c r="B793" s="63">
        <v>772</v>
      </c>
    </row>
    <row r="794" spans="1:2">
      <c r="A794">
        <v>792</v>
      </c>
      <c r="B794" s="63">
        <v>962</v>
      </c>
    </row>
    <row r="795" spans="1:2">
      <c r="A795">
        <v>793</v>
      </c>
      <c r="B795" s="63">
        <v>403</v>
      </c>
    </row>
    <row r="796" spans="1:2">
      <c r="A796">
        <v>794</v>
      </c>
      <c r="B796" s="63" t="s">
        <v>32792</v>
      </c>
    </row>
    <row r="797" spans="1:2">
      <c r="A797">
        <v>795</v>
      </c>
      <c r="B797" s="63">
        <v>653</v>
      </c>
    </row>
    <row r="798" spans="1:2">
      <c r="A798">
        <v>796</v>
      </c>
      <c r="B798" s="63">
        <v>185</v>
      </c>
    </row>
    <row r="799" spans="1:2">
      <c r="A799">
        <v>797</v>
      </c>
      <c r="B799" s="63">
        <v>557</v>
      </c>
    </row>
    <row r="800" spans="1:2">
      <c r="A800">
        <v>798</v>
      </c>
      <c r="B800" s="63" t="s">
        <v>32793</v>
      </c>
    </row>
    <row r="801" spans="1:2">
      <c r="A801">
        <v>799</v>
      </c>
      <c r="B801" s="63" t="s">
        <v>32794</v>
      </c>
    </row>
    <row r="802" spans="1:2">
      <c r="A802">
        <v>800</v>
      </c>
      <c r="B802" s="63">
        <v>237</v>
      </c>
    </row>
    <row r="803" spans="1:2">
      <c r="A803">
        <v>801</v>
      </c>
      <c r="B803" s="63">
        <v>170</v>
      </c>
    </row>
    <row r="804" spans="1:2">
      <c r="A804">
        <v>802</v>
      </c>
      <c r="B804" s="63">
        <v>733</v>
      </c>
    </row>
    <row r="805" spans="1:2">
      <c r="A805">
        <v>803</v>
      </c>
      <c r="B805" s="63">
        <v>195</v>
      </c>
    </row>
    <row r="806" spans="1:2">
      <c r="A806">
        <v>804</v>
      </c>
      <c r="B806" s="63">
        <v>834</v>
      </c>
    </row>
    <row r="807" spans="1:2">
      <c r="A807">
        <v>805</v>
      </c>
      <c r="B807" s="63">
        <v>844</v>
      </c>
    </row>
    <row r="808" spans="1:2">
      <c r="A808">
        <v>806</v>
      </c>
      <c r="B808" s="63">
        <v>359</v>
      </c>
    </row>
    <row r="809" spans="1:2">
      <c r="A809">
        <v>807</v>
      </c>
      <c r="B809" s="63">
        <v>850</v>
      </c>
    </row>
    <row r="810" spans="1:2">
      <c r="A810">
        <v>808</v>
      </c>
      <c r="B810" s="63">
        <v>830</v>
      </c>
    </row>
    <row r="811" spans="1:2">
      <c r="A811">
        <v>809</v>
      </c>
      <c r="B811" s="63">
        <v>647</v>
      </c>
    </row>
    <row r="812" spans="1:2">
      <c r="A812">
        <v>810</v>
      </c>
      <c r="B812" s="63">
        <v>804</v>
      </c>
    </row>
    <row r="813" spans="1:2">
      <c r="A813">
        <v>811</v>
      </c>
      <c r="B813" s="63">
        <v>6</v>
      </c>
    </row>
    <row r="814" spans="1:2">
      <c r="A814">
        <v>812</v>
      </c>
      <c r="B814" s="63">
        <v>383</v>
      </c>
    </row>
    <row r="815" spans="1:2">
      <c r="A815">
        <v>813</v>
      </c>
      <c r="B815" s="63">
        <v>1518</v>
      </c>
    </row>
    <row r="816" spans="1:2">
      <c r="A816">
        <v>814</v>
      </c>
      <c r="B816" s="63" t="s">
        <v>32795</v>
      </c>
    </row>
    <row r="817" spans="1:2">
      <c r="A817">
        <v>815</v>
      </c>
      <c r="B817" s="63">
        <v>39</v>
      </c>
    </row>
    <row r="818" spans="1:2">
      <c r="A818">
        <v>816</v>
      </c>
      <c r="B818" s="63">
        <v>707</v>
      </c>
    </row>
    <row r="819" spans="1:2">
      <c r="A819">
        <v>817</v>
      </c>
      <c r="B819" s="63">
        <v>701</v>
      </c>
    </row>
    <row r="820" spans="1:2">
      <c r="A820">
        <v>818</v>
      </c>
      <c r="B820" s="63">
        <v>192</v>
      </c>
    </row>
    <row r="821" spans="1:2">
      <c r="A821">
        <v>819</v>
      </c>
      <c r="B821" s="63">
        <v>715</v>
      </c>
    </row>
    <row r="822" spans="1:2">
      <c r="A822">
        <v>820</v>
      </c>
      <c r="B822" s="63">
        <v>165</v>
      </c>
    </row>
    <row r="823" spans="1:2">
      <c r="A823">
        <v>821</v>
      </c>
      <c r="B823" s="63">
        <v>827</v>
      </c>
    </row>
    <row r="824" spans="1:2">
      <c r="A824">
        <v>822</v>
      </c>
      <c r="B824" s="63">
        <v>855</v>
      </c>
    </row>
    <row r="825" spans="1:2">
      <c r="A825">
        <v>823</v>
      </c>
      <c r="B825" s="63">
        <v>778</v>
      </c>
    </row>
    <row r="826" spans="1:2">
      <c r="A826">
        <v>824</v>
      </c>
      <c r="B826" s="63">
        <v>838</v>
      </c>
    </row>
    <row r="827" spans="1:2">
      <c r="A827">
        <v>825</v>
      </c>
      <c r="B827" s="63">
        <v>613</v>
      </c>
    </row>
    <row r="828" spans="1:2">
      <c r="A828">
        <v>826</v>
      </c>
      <c r="B828" s="63">
        <v>671</v>
      </c>
    </row>
    <row r="829" spans="1:2">
      <c r="A829">
        <v>827</v>
      </c>
      <c r="B829" s="63">
        <v>517</v>
      </c>
    </row>
    <row r="830" spans="1:2">
      <c r="A830">
        <v>828</v>
      </c>
      <c r="B830" s="63">
        <v>910</v>
      </c>
    </row>
    <row r="831" spans="1:2">
      <c r="A831">
        <v>829</v>
      </c>
      <c r="B831" s="63">
        <v>723</v>
      </c>
    </row>
    <row r="832" spans="1:2">
      <c r="A832">
        <v>830</v>
      </c>
      <c r="B832" s="63">
        <v>784</v>
      </c>
    </row>
    <row r="833" spans="1:2">
      <c r="A833">
        <v>831</v>
      </c>
      <c r="B833" s="63">
        <v>2370</v>
      </c>
    </row>
    <row r="834" spans="1:2">
      <c r="A834">
        <v>832</v>
      </c>
      <c r="B834" s="63">
        <v>814</v>
      </c>
    </row>
    <row r="835" spans="1:2">
      <c r="A835">
        <v>833</v>
      </c>
      <c r="B835" s="63">
        <v>880</v>
      </c>
    </row>
    <row r="836" spans="1:2">
      <c r="A836">
        <v>834</v>
      </c>
      <c r="B836" s="63">
        <v>768</v>
      </c>
    </row>
    <row r="837" spans="1:2">
      <c r="A837">
        <v>835</v>
      </c>
      <c r="B837" s="63">
        <v>571</v>
      </c>
    </row>
    <row r="838" spans="1:2">
      <c r="A838">
        <v>836</v>
      </c>
      <c r="B838" s="63" t="s">
        <v>32796</v>
      </c>
    </row>
    <row r="839" spans="1:2">
      <c r="A839">
        <v>837</v>
      </c>
      <c r="B839" s="63">
        <v>839</v>
      </c>
    </row>
    <row r="840" spans="1:2">
      <c r="A840">
        <v>838</v>
      </c>
      <c r="B840" s="63">
        <v>309</v>
      </c>
    </row>
    <row r="841" spans="1:2">
      <c r="A841">
        <v>839</v>
      </c>
      <c r="B841" s="63">
        <v>461</v>
      </c>
    </row>
    <row r="842" spans="1:2">
      <c r="A842">
        <v>840</v>
      </c>
      <c r="B842" s="63">
        <v>12070</v>
      </c>
    </row>
    <row r="843" spans="1:2">
      <c r="A843">
        <v>841</v>
      </c>
      <c r="B843" s="63" t="s">
        <v>32797</v>
      </c>
    </row>
    <row r="844" spans="1:2">
      <c r="A844">
        <v>842</v>
      </c>
      <c r="B844" s="63">
        <v>848</v>
      </c>
    </row>
    <row r="845" spans="1:2">
      <c r="A845">
        <v>843</v>
      </c>
      <c r="B845" s="63">
        <v>509</v>
      </c>
    </row>
    <row r="846" spans="1:2">
      <c r="A846">
        <v>844</v>
      </c>
      <c r="B846" s="63">
        <v>519</v>
      </c>
    </row>
    <row r="847" spans="1:2">
      <c r="A847">
        <v>845</v>
      </c>
      <c r="B847" s="63">
        <v>487</v>
      </c>
    </row>
    <row r="848" spans="1:2">
      <c r="A848">
        <v>846</v>
      </c>
      <c r="B848" s="63">
        <v>737</v>
      </c>
    </row>
    <row r="849" spans="1:2">
      <c r="A849">
        <v>847</v>
      </c>
      <c r="B849" s="63">
        <v>731</v>
      </c>
    </row>
    <row r="850" spans="1:2">
      <c r="A850">
        <v>848</v>
      </c>
      <c r="B850" s="63">
        <v>443</v>
      </c>
    </row>
    <row r="851" spans="1:2">
      <c r="A851">
        <v>849</v>
      </c>
      <c r="B851" s="63" t="s">
        <v>32798</v>
      </c>
    </row>
    <row r="852" spans="1:2">
      <c r="A852">
        <v>850</v>
      </c>
      <c r="B852" s="63">
        <v>1046</v>
      </c>
    </row>
    <row r="853" spans="1:2">
      <c r="A853">
        <v>851</v>
      </c>
      <c r="B853" s="63">
        <v>68137</v>
      </c>
    </row>
    <row r="854" spans="1:2">
      <c r="A854">
        <v>852</v>
      </c>
      <c r="B854" s="63">
        <v>817</v>
      </c>
    </row>
    <row r="855" spans="1:2">
      <c r="A855">
        <v>853</v>
      </c>
      <c r="B855" s="63" t="s">
        <v>32799</v>
      </c>
    </row>
    <row r="856" spans="1:2">
      <c r="A856">
        <v>854</v>
      </c>
      <c r="B856" s="63">
        <v>305</v>
      </c>
    </row>
    <row r="857" spans="1:2">
      <c r="A857">
        <v>855</v>
      </c>
      <c r="B857" s="63" t="s">
        <v>32800</v>
      </c>
    </row>
    <row r="858" spans="1:2">
      <c r="A858">
        <v>856</v>
      </c>
      <c r="B858" s="63">
        <v>233</v>
      </c>
    </row>
    <row r="859" spans="1:2">
      <c r="A859">
        <v>857</v>
      </c>
      <c r="B859" s="63">
        <v>875</v>
      </c>
    </row>
    <row r="860" spans="1:2">
      <c r="A860">
        <v>858</v>
      </c>
      <c r="B860" s="63">
        <v>7.25</v>
      </c>
    </row>
    <row r="861" spans="1:2">
      <c r="A861">
        <v>859</v>
      </c>
      <c r="B861" s="63" t="s">
        <v>32801</v>
      </c>
    </row>
    <row r="862" spans="1:2">
      <c r="A862">
        <v>860</v>
      </c>
      <c r="B862" s="63">
        <v>637</v>
      </c>
    </row>
    <row r="863" spans="1:2">
      <c r="A863">
        <v>861</v>
      </c>
      <c r="B863" s="63">
        <v>695</v>
      </c>
    </row>
    <row r="864" spans="1:2">
      <c r="A864">
        <v>862</v>
      </c>
      <c r="B864" s="63">
        <v>785</v>
      </c>
    </row>
    <row r="865" spans="1:2">
      <c r="A865">
        <v>863</v>
      </c>
      <c r="B865" s="63">
        <v>11.4</v>
      </c>
    </row>
    <row r="866" spans="1:2">
      <c r="A866">
        <v>864</v>
      </c>
      <c r="B866" s="63" t="s">
        <v>32802</v>
      </c>
    </row>
    <row r="867" spans="1:2">
      <c r="A867">
        <v>865</v>
      </c>
      <c r="B867" s="63" t="s">
        <v>32803</v>
      </c>
    </row>
    <row r="868" spans="1:2">
      <c r="A868">
        <v>866</v>
      </c>
      <c r="B868" s="63" t="s">
        <v>32804</v>
      </c>
    </row>
    <row r="869" spans="1:2">
      <c r="A869">
        <v>867</v>
      </c>
      <c r="B869" s="63">
        <v>774</v>
      </c>
    </row>
    <row r="870" spans="1:2">
      <c r="A870">
        <v>868</v>
      </c>
      <c r="B870" s="63">
        <v>661</v>
      </c>
    </row>
    <row r="871" spans="1:2">
      <c r="A871">
        <v>870</v>
      </c>
      <c r="B871" s="63">
        <v>657</v>
      </c>
    </row>
    <row r="872" spans="1:2">
      <c r="A872">
        <v>871</v>
      </c>
      <c r="B872" s="63">
        <v>3406</v>
      </c>
    </row>
    <row r="873" spans="1:2">
      <c r="A873">
        <v>872</v>
      </c>
      <c r="B873" s="63" t="s">
        <v>32805</v>
      </c>
    </row>
    <row r="874" spans="1:2">
      <c r="A874">
        <v>873</v>
      </c>
      <c r="B874" s="63">
        <v>854</v>
      </c>
    </row>
    <row r="875" spans="1:2">
      <c r="A875">
        <v>874</v>
      </c>
      <c r="B875" s="63">
        <v>765</v>
      </c>
    </row>
    <row r="876" spans="1:2">
      <c r="A876">
        <v>875</v>
      </c>
      <c r="B876" s="63">
        <v>864</v>
      </c>
    </row>
    <row r="877" spans="1:2">
      <c r="A877">
        <v>876</v>
      </c>
      <c r="B877" s="63">
        <v>1275</v>
      </c>
    </row>
    <row r="878" spans="1:2">
      <c r="A878">
        <v>877</v>
      </c>
      <c r="B878" s="63">
        <v>415</v>
      </c>
    </row>
    <row r="879" spans="1:2">
      <c r="A879">
        <v>878</v>
      </c>
      <c r="B879" s="63">
        <v>912</v>
      </c>
    </row>
    <row r="880" spans="1:2">
      <c r="A880">
        <v>879</v>
      </c>
      <c r="B880" s="63" t="s">
        <v>32806</v>
      </c>
    </row>
    <row r="881" spans="1:2">
      <c r="A881">
        <v>880</v>
      </c>
      <c r="B881" s="63">
        <v>851</v>
      </c>
    </row>
    <row r="882" spans="1:2">
      <c r="A882">
        <v>881</v>
      </c>
      <c r="B882" s="63">
        <v>925</v>
      </c>
    </row>
    <row r="883" spans="1:2">
      <c r="A883">
        <v>882</v>
      </c>
      <c r="B883" s="63">
        <v>611</v>
      </c>
    </row>
    <row r="884" spans="1:2">
      <c r="A884">
        <v>883</v>
      </c>
      <c r="B884" s="63">
        <v>683</v>
      </c>
    </row>
    <row r="885" spans="1:2">
      <c r="A885">
        <v>884</v>
      </c>
      <c r="B885" s="63">
        <v>181</v>
      </c>
    </row>
    <row r="886" spans="1:2">
      <c r="A886">
        <v>885</v>
      </c>
      <c r="B886" s="63">
        <v>643</v>
      </c>
    </row>
    <row r="887" spans="1:2">
      <c r="A887">
        <v>886</v>
      </c>
      <c r="B887" s="63">
        <v>759</v>
      </c>
    </row>
    <row r="888" spans="1:2">
      <c r="A888">
        <v>887</v>
      </c>
      <c r="B888" s="63">
        <v>319</v>
      </c>
    </row>
    <row r="889" spans="1:2">
      <c r="A889">
        <v>888</v>
      </c>
      <c r="B889" s="63">
        <v>507</v>
      </c>
    </row>
    <row r="890" spans="1:2">
      <c r="A890">
        <v>889</v>
      </c>
      <c r="B890" s="63" t="s">
        <v>32807</v>
      </c>
    </row>
    <row r="891" spans="1:2">
      <c r="A891">
        <v>890</v>
      </c>
      <c r="B891" s="63">
        <v>783</v>
      </c>
    </row>
    <row r="892" spans="1:2">
      <c r="A892">
        <v>891</v>
      </c>
      <c r="B892" s="63">
        <v>882</v>
      </c>
    </row>
    <row r="893" spans="1:2">
      <c r="A893">
        <v>892</v>
      </c>
      <c r="B893" s="63" t="s">
        <v>32808</v>
      </c>
    </row>
    <row r="894" spans="1:2">
      <c r="A894">
        <v>893</v>
      </c>
      <c r="B894" s="63" t="s">
        <v>32809</v>
      </c>
    </row>
    <row r="895" spans="1:2">
      <c r="A895">
        <v>894</v>
      </c>
      <c r="B895" s="63" t="s">
        <v>32810</v>
      </c>
    </row>
    <row r="896" spans="1:2">
      <c r="A896">
        <v>895</v>
      </c>
      <c r="B896" s="63" t="s">
        <v>32811</v>
      </c>
    </row>
    <row r="897" spans="1:2">
      <c r="A897">
        <v>896</v>
      </c>
      <c r="B897" s="63" t="s">
        <v>32812</v>
      </c>
    </row>
    <row r="898" spans="1:2">
      <c r="A898">
        <v>897</v>
      </c>
      <c r="B898" s="63">
        <v>767</v>
      </c>
    </row>
    <row r="899" spans="1:2">
      <c r="A899">
        <v>898</v>
      </c>
      <c r="B899" s="63">
        <v>886</v>
      </c>
    </row>
    <row r="900" spans="1:2">
      <c r="A900">
        <v>899</v>
      </c>
      <c r="B900" s="63">
        <v>615</v>
      </c>
    </row>
    <row r="901" spans="1:2">
      <c r="A901">
        <v>900</v>
      </c>
      <c r="B901" s="63" t="s">
        <v>32813</v>
      </c>
    </row>
    <row r="902" spans="1:2">
      <c r="A902">
        <v>901</v>
      </c>
      <c r="B902" s="63" t="s">
        <v>32814</v>
      </c>
    </row>
    <row r="903" spans="1:2">
      <c r="A903">
        <v>902</v>
      </c>
      <c r="B903" s="63" t="s">
        <v>32815</v>
      </c>
    </row>
    <row r="904" spans="1:2">
      <c r="A904">
        <v>903</v>
      </c>
      <c r="B904" s="63">
        <v>473</v>
      </c>
    </row>
    <row r="905" spans="1:2">
      <c r="A905">
        <v>904</v>
      </c>
      <c r="B905" s="63">
        <v>483</v>
      </c>
    </row>
    <row r="906" spans="1:2">
      <c r="A906">
        <v>905</v>
      </c>
      <c r="B906" s="63">
        <v>1310</v>
      </c>
    </row>
    <row r="907" spans="1:2">
      <c r="A907">
        <v>906</v>
      </c>
      <c r="B907" s="63">
        <v>1280</v>
      </c>
    </row>
    <row r="908" spans="1:2">
      <c r="A908">
        <v>907</v>
      </c>
      <c r="B908" s="63" t="s">
        <v>32816</v>
      </c>
    </row>
    <row r="909" spans="1:2">
      <c r="A909">
        <v>908</v>
      </c>
      <c r="B909" s="63">
        <v>789</v>
      </c>
    </row>
    <row r="910" spans="1:2">
      <c r="A910">
        <v>909</v>
      </c>
      <c r="B910" s="63">
        <v>563</v>
      </c>
    </row>
    <row r="911" spans="1:2">
      <c r="A911">
        <v>910</v>
      </c>
      <c r="B911" s="63">
        <v>823</v>
      </c>
    </row>
    <row r="912" spans="1:2">
      <c r="A912">
        <v>911</v>
      </c>
      <c r="B912" s="63">
        <v>906</v>
      </c>
    </row>
    <row r="913" spans="1:2">
      <c r="A913">
        <v>912</v>
      </c>
      <c r="B913" s="63" t="s">
        <v>32817</v>
      </c>
    </row>
    <row r="914" spans="1:2">
      <c r="A914">
        <v>913</v>
      </c>
      <c r="B914" s="63" t="s">
        <v>32818</v>
      </c>
    </row>
    <row r="915" spans="1:2">
      <c r="A915">
        <v>914</v>
      </c>
      <c r="B915" s="63" t="s">
        <v>32819</v>
      </c>
    </row>
    <row r="916" spans="1:2">
      <c r="A916">
        <v>915</v>
      </c>
      <c r="B916" s="63" t="s">
        <v>32820</v>
      </c>
    </row>
    <row r="917" spans="1:2">
      <c r="A917">
        <v>916</v>
      </c>
      <c r="B917" s="63">
        <v>1003</v>
      </c>
    </row>
    <row r="918" spans="1:2">
      <c r="A918">
        <v>917</v>
      </c>
      <c r="B918" s="63">
        <v>725</v>
      </c>
    </row>
    <row r="919" spans="1:2">
      <c r="A919">
        <v>918</v>
      </c>
      <c r="B919" s="63">
        <v>793</v>
      </c>
    </row>
    <row r="920" spans="1:2">
      <c r="A920">
        <v>919</v>
      </c>
      <c r="B920" s="63">
        <v>669</v>
      </c>
    </row>
    <row r="921" spans="1:2">
      <c r="A921">
        <v>920</v>
      </c>
      <c r="B921" s="63">
        <v>587</v>
      </c>
    </row>
    <row r="922" spans="1:2">
      <c r="A922">
        <v>921</v>
      </c>
      <c r="B922" s="63">
        <v>894</v>
      </c>
    </row>
    <row r="923" spans="1:2">
      <c r="A923">
        <v>922</v>
      </c>
      <c r="B923" s="63">
        <v>445</v>
      </c>
    </row>
    <row r="924" spans="1:2">
      <c r="A924">
        <v>923</v>
      </c>
      <c r="B924" s="63">
        <v>1211</v>
      </c>
    </row>
    <row r="925" spans="1:2">
      <c r="A925">
        <v>924</v>
      </c>
      <c r="B925" s="63">
        <v>453</v>
      </c>
    </row>
    <row r="926" spans="1:2">
      <c r="A926">
        <v>925</v>
      </c>
      <c r="B926" s="63" t="s">
        <v>32821</v>
      </c>
    </row>
    <row r="927" spans="1:2">
      <c r="A927">
        <v>926</v>
      </c>
      <c r="B927" s="63" t="s">
        <v>32822</v>
      </c>
    </row>
    <row r="928" spans="1:2">
      <c r="A928">
        <v>927</v>
      </c>
      <c r="B928" s="63" t="s">
        <v>32823</v>
      </c>
    </row>
    <row r="929" spans="1:2">
      <c r="A929">
        <v>928</v>
      </c>
      <c r="B929" s="63" t="s">
        <v>32824</v>
      </c>
    </row>
    <row r="930" spans="1:2">
      <c r="A930">
        <v>929</v>
      </c>
      <c r="B930" s="63" t="s">
        <v>32825</v>
      </c>
    </row>
    <row r="931" spans="1:2">
      <c r="A931">
        <v>930</v>
      </c>
      <c r="B931" s="63" t="s">
        <v>32826</v>
      </c>
    </row>
    <row r="932" spans="1:2">
      <c r="A932">
        <v>931</v>
      </c>
      <c r="B932" s="63">
        <v>569</v>
      </c>
    </row>
    <row r="933" spans="1:2">
      <c r="A933">
        <v>932</v>
      </c>
      <c r="B933" s="63">
        <v>633</v>
      </c>
    </row>
    <row r="934" spans="1:2">
      <c r="A934">
        <v>933</v>
      </c>
      <c r="B934" s="63" t="s">
        <v>32827</v>
      </c>
    </row>
    <row r="935" spans="1:2">
      <c r="A935">
        <v>934</v>
      </c>
      <c r="B935" s="63">
        <v>2222</v>
      </c>
    </row>
    <row r="936" spans="1:2">
      <c r="A936">
        <v>935</v>
      </c>
      <c r="B936" s="63">
        <v>581</v>
      </c>
    </row>
    <row r="937" spans="1:2">
      <c r="A937">
        <v>936</v>
      </c>
      <c r="B937" s="63">
        <v>2147</v>
      </c>
    </row>
    <row r="938" spans="1:2">
      <c r="A938">
        <v>937</v>
      </c>
      <c r="B938" s="63" t="s">
        <v>32828</v>
      </c>
    </row>
    <row r="939" spans="1:2">
      <c r="A939">
        <v>938</v>
      </c>
      <c r="B939" s="63">
        <v>259.2</v>
      </c>
    </row>
    <row r="940" spans="1:2">
      <c r="A940">
        <v>939</v>
      </c>
      <c r="B940" s="63" t="s">
        <v>32829</v>
      </c>
    </row>
    <row r="941" spans="1:2">
      <c r="A941">
        <v>940</v>
      </c>
      <c r="B941" s="63" t="s">
        <v>32830</v>
      </c>
    </row>
    <row r="942" spans="1:2">
      <c r="A942">
        <v>941</v>
      </c>
      <c r="B942" s="63" t="s">
        <v>32831</v>
      </c>
    </row>
    <row r="943" spans="1:2">
      <c r="A943">
        <v>942</v>
      </c>
      <c r="B943" s="63">
        <v>470</v>
      </c>
    </row>
    <row r="944" spans="1:2">
      <c r="A944">
        <v>2353</v>
      </c>
      <c r="B944" s="63">
        <v>74</v>
      </c>
    </row>
    <row r="945" spans="1:2">
      <c r="A945">
        <v>2354</v>
      </c>
      <c r="B945" s="63">
        <v>564</v>
      </c>
    </row>
    <row r="946" spans="1:2">
      <c r="A946">
        <v>2355</v>
      </c>
      <c r="B946" s="63">
        <v>22</v>
      </c>
    </row>
    <row r="947" spans="1:2">
      <c r="A947">
        <v>2356</v>
      </c>
      <c r="B947" s="63">
        <v>867</v>
      </c>
    </row>
    <row r="948" spans="1:2">
      <c r="A948">
        <v>2357</v>
      </c>
      <c r="B948" s="63">
        <v>516</v>
      </c>
    </row>
    <row r="949" spans="1:2">
      <c r="A949">
        <v>2358</v>
      </c>
      <c r="B949" s="63">
        <v>808</v>
      </c>
    </row>
    <row r="950" spans="1:2">
      <c r="A950">
        <v>2359</v>
      </c>
      <c r="B950" s="63">
        <v>11</v>
      </c>
    </row>
    <row r="951" spans="1:2">
      <c r="A951">
        <v>2360</v>
      </c>
      <c r="B951" s="63">
        <v>806</v>
      </c>
    </row>
    <row r="952" spans="1:2">
      <c r="A952">
        <v>2361</v>
      </c>
      <c r="B952" s="63">
        <v>506</v>
      </c>
    </row>
    <row r="953" spans="1:2">
      <c r="A953">
        <v>2362</v>
      </c>
      <c r="B953" s="63">
        <v>860</v>
      </c>
    </row>
    <row r="954" spans="1:2">
      <c r="A954">
        <v>2363</v>
      </c>
      <c r="B954" s="63">
        <v>550</v>
      </c>
    </row>
    <row r="955" spans="1:2">
      <c r="A955">
        <v>2364</v>
      </c>
      <c r="B955" s="63">
        <v>299</v>
      </c>
    </row>
    <row r="956" spans="1:2">
      <c r="A956">
        <v>2365</v>
      </c>
      <c r="B956" s="63">
        <v>562</v>
      </c>
    </row>
    <row r="957" spans="1:2">
      <c r="A957">
        <v>2366</v>
      </c>
      <c r="B957" s="63">
        <v>861</v>
      </c>
    </row>
    <row r="958" spans="1:2">
      <c r="A958">
        <v>2367</v>
      </c>
      <c r="B958" s="63">
        <v>870</v>
      </c>
    </row>
    <row r="959" spans="1:2">
      <c r="A959">
        <v>2368</v>
      </c>
      <c r="B959" s="63">
        <v>494</v>
      </c>
    </row>
    <row r="960" spans="1:2">
      <c r="A960">
        <v>2369</v>
      </c>
      <c r="B960" s="63">
        <v>871</v>
      </c>
    </row>
    <row r="961" spans="1:2">
      <c r="A961">
        <v>2370</v>
      </c>
      <c r="B961" s="63">
        <v>370</v>
      </c>
    </row>
    <row r="962" spans="1:2">
      <c r="A962">
        <v>2371</v>
      </c>
      <c r="B962" s="63">
        <v>365</v>
      </c>
    </row>
    <row r="963" spans="1:2">
      <c r="A963">
        <v>2372</v>
      </c>
      <c r="B963" s="63">
        <v>807</v>
      </c>
    </row>
    <row r="964" spans="1:2">
      <c r="A964">
        <v>2373</v>
      </c>
      <c r="B964" s="63">
        <v>369</v>
      </c>
    </row>
    <row r="965" spans="1:2">
      <c r="A965">
        <v>2374</v>
      </c>
      <c r="B965" s="63">
        <v>394</v>
      </c>
    </row>
    <row r="966" spans="1:2">
      <c r="A966">
        <v>2375</v>
      </c>
      <c r="B966" s="63">
        <v>872</v>
      </c>
    </row>
    <row r="967" spans="1:2">
      <c r="A967">
        <v>2376</v>
      </c>
      <c r="B967" s="63">
        <v>378</v>
      </c>
    </row>
    <row r="968" spans="1:2">
      <c r="A968">
        <v>2377</v>
      </c>
      <c r="B968" s="63">
        <v>680</v>
      </c>
    </row>
    <row r="969" spans="1:2">
      <c r="A969">
        <v>2378</v>
      </c>
      <c r="B969" s="63">
        <v>330</v>
      </c>
    </row>
    <row r="970" spans="1:2">
      <c r="A970">
        <v>2379</v>
      </c>
      <c r="B970" s="63">
        <v>812</v>
      </c>
    </row>
    <row r="971" spans="1:2">
      <c r="A971">
        <v>2380</v>
      </c>
      <c r="B971" s="63">
        <v>409</v>
      </c>
    </row>
    <row r="972" spans="1:2">
      <c r="A972">
        <v>2381</v>
      </c>
      <c r="B972" s="63">
        <v>862</v>
      </c>
    </row>
    <row r="973" spans="1:2">
      <c r="A973">
        <v>2382</v>
      </c>
      <c r="B973" s="63">
        <v>556</v>
      </c>
    </row>
    <row r="974" spans="1:2">
      <c r="A974">
        <v>2383</v>
      </c>
      <c r="B974" s="63">
        <v>868</v>
      </c>
    </row>
    <row r="975" spans="1:2">
      <c r="A975">
        <v>2384</v>
      </c>
      <c r="B975" s="63">
        <v>810</v>
      </c>
    </row>
    <row r="976" spans="1:2">
      <c r="A976">
        <v>2385</v>
      </c>
      <c r="B976" s="63">
        <v>610</v>
      </c>
    </row>
    <row r="977" spans="1:2">
      <c r="A977">
        <v>2386</v>
      </c>
      <c r="B977" s="63">
        <v>809</v>
      </c>
    </row>
    <row r="978" spans="1:2">
      <c r="A978">
        <v>2387</v>
      </c>
      <c r="B978" s="63">
        <v>560</v>
      </c>
    </row>
    <row r="979" spans="1:2">
      <c r="A979">
        <v>2388</v>
      </c>
      <c r="B979" s="63">
        <v>813</v>
      </c>
    </row>
    <row r="980" spans="1:2">
      <c r="A980">
        <v>2389</v>
      </c>
      <c r="B980" s="63">
        <v>230</v>
      </c>
    </row>
    <row r="981" spans="1:2">
      <c r="A981">
        <v>2390</v>
      </c>
      <c r="B981" s="63">
        <v>474</v>
      </c>
    </row>
    <row r="982" spans="1:2">
      <c r="A982">
        <v>2391</v>
      </c>
      <c r="B982" s="63">
        <v>283</v>
      </c>
    </row>
    <row r="983" spans="1:2">
      <c r="A983">
        <v>2392</v>
      </c>
      <c r="B983" s="63">
        <v>534</v>
      </c>
    </row>
    <row r="984" spans="1:2">
      <c r="A984">
        <v>2393</v>
      </c>
      <c r="B984" s="63">
        <v>242</v>
      </c>
    </row>
    <row r="985" spans="1:2">
      <c r="A985">
        <v>2394</v>
      </c>
      <c r="B985" s="63">
        <v>366</v>
      </c>
    </row>
    <row r="986" spans="1:2">
      <c r="A986">
        <v>2395</v>
      </c>
      <c r="B986" s="63">
        <v>18</v>
      </c>
    </row>
    <row r="987" spans="1:2">
      <c r="A987">
        <v>2396</v>
      </c>
      <c r="B987" s="63">
        <v>878</v>
      </c>
    </row>
    <row r="988" spans="1:2">
      <c r="A988">
        <v>2397</v>
      </c>
      <c r="B988" s="63">
        <v>478</v>
      </c>
    </row>
    <row r="989" spans="1:2">
      <c r="A989">
        <v>2398</v>
      </c>
      <c r="B989" s="63">
        <v>602</v>
      </c>
    </row>
    <row r="990" spans="1:2">
      <c r="A990">
        <v>2399</v>
      </c>
      <c r="B990" s="63">
        <v>596</v>
      </c>
    </row>
    <row r="991" spans="1:2">
      <c r="A991">
        <v>2400</v>
      </c>
      <c r="B991" s="63">
        <v>96</v>
      </c>
    </row>
    <row r="992" spans="1:2">
      <c r="A992">
        <v>2401</v>
      </c>
      <c r="B992" s="63">
        <v>281</v>
      </c>
    </row>
    <row r="993" spans="1:2">
      <c r="A993">
        <v>2402</v>
      </c>
      <c r="B993" s="63">
        <v>328</v>
      </c>
    </row>
    <row r="994" spans="1:2">
      <c r="A994">
        <v>2403</v>
      </c>
      <c r="B994" s="63">
        <v>811</v>
      </c>
    </row>
    <row r="995" spans="1:2">
      <c r="A995">
        <v>2404</v>
      </c>
      <c r="B995" s="63">
        <v>573</v>
      </c>
    </row>
    <row r="996" spans="1:2">
      <c r="A996">
        <v>2405</v>
      </c>
      <c r="B996" s="63">
        <v>638</v>
      </c>
    </row>
    <row r="997" spans="1:2">
      <c r="A997">
        <v>2406</v>
      </c>
      <c r="B997" s="63">
        <v>320</v>
      </c>
    </row>
    <row r="998" spans="1:2">
      <c r="A998">
        <v>2407</v>
      </c>
      <c r="B998" s="63">
        <v>665</v>
      </c>
    </row>
    <row r="999" spans="1:2">
      <c r="A999">
        <v>2408</v>
      </c>
      <c r="B999" s="63">
        <v>396</v>
      </c>
    </row>
    <row r="1000" spans="1:2">
      <c r="A1000">
        <v>2409</v>
      </c>
      <c r="B1000" s="63">
        <v>858</v>
      </c>
    </row>
    <row r="1001" spans="1:2">
      <c r="A1001">
        <v>2410</v>
      </c>
      <c r="B1001" s="63">
        <v>244</v>
      </c>
    </row>
    <row r="1002" spans="1:2">
      <c r="A1002">
        <v>2411</v>
      </c>
      <c r="B1002" s="63">
        <v>296</v>
      </c>
    </row>
    <row r="1003" spans="1:2">
      <c r="A1003">
        <v>2412</v>
      </c>
      <c r="B1003" s="63">
        <v>522</v>
      </c>
    </row>
    <row r="1004" spans="1:2">
      <c r="A1004">
        <v>2413</v>
      </c>
      <c r="B1004" s="63">
        <v>574</v>
      </c>
    </row>
    <row r="1005" spans="1:2">
      <c r="A1005">
        <v>2414</v>
      </c>
      <c r="B1005" s="63">
        <v>558</v>
      </c>
    </row>
    <row r="1006" spans="1:2">
      <c r="A1006">
        <v>2415</v>
      </c>
      <c r="B1006" s="63">
        <v>484</v>
      </c>
    </row>
    <row r="1007" spans="1:2">
      <c r="A1007">
        <v>2416</v>
      </c>
      <c r="B1007" s="63">
        <v>224</v>
      </c>
    </row>
    <row r="1008" spans="1:2">
      <c r="A1008">
        <v>2417</v>
      </c>
      <c r="B1008" s="63">
        <v>344</v>
      </c>
    </row>
    <row r="1009" spans="1:2">
      <c r="A1009">
        <v>2418</v>
      </c>
      <c r="B1009" s="63">
        <v>280</v>
      </c>
    </row>
    <row r="1010" spans="1:2">
      <c r="A1010">
        <v>2419</v>
      </c>
      <c r="B1010" s="63">
        <v>398</v>
      </c>
    </row>
    <row r="1011" spans="1:2">
      <c r="A1011">
        <v>2420</v>
      </c>
      <c r="B1011" s="63">
        <v>864</v>
      </c>
    </row>
    <row r="1012" spans="1:2">
      <c r="A1012">
        <v>2421</v>
      </c>
      <c r="B1012" s="63">
        <v>327</v>
      </c>
    </row>
    <row r="1013" spans="1:2">
      <c r="A1013">
        <v>2422</v>
      </c>
      <c r="B1013" s="63">
        <v>225</v>
      </c>
    </row>
    <row r="1014" spans="1:2">
      <c r="A1014">
        <v>2423</v>
      </c>
      <c r="B1014" s="63">
        <v>371</v>
      </c>
    </row>
    <row r="1015" spans="1:2">
      <c r="A1015">
        <v>2424</v>
      </c>
      <c r="B1015" s="63">
        <v>446</v>
      </c>
    </row>
    <row r="1016" spans="1:2">
      <c r="A1016">
        <v>2425</v>
      </c>
      <c r="B1016" s="63">
        <v>428</v>
      </c>
    </row>
    <row r="1017" spans="1:2">
      <c r="A1017">
        <v>2426</v>
      </c>
      <c r="B1017" s="63">
        <v>364</v>
      </c>
    </row>
    <row r="1018" spans="1:2">
      <c r="A1018">
        <v>2427</v>
      </c>
      <c r="B1018" s="63">
        <v>284</v>
      </c>
    </row>
    <row r="1019" spans="1:2">
      <c r="A1019">
        <v>2428</v>
      </c>
      <c r="B1019" s="63">
        <v>94</v>
      </c>
    </row>
    <row r="1020" spans="1:2">
      <c r="A1020">
        <v>2429</v>
      </c>
      <c r="B1020" s="63">
        <v>29</v>
      </c>
    </row>
    <row r="1021" spans="1:2">
      <c r="A1021">
        <v>2430</v>
      </c>
      <c r="B1021" s="63">
        <v>863</v>
      </c>
    </row>
    <row r="1022" spans="1:2">
      <c r="A1022">
        <v>2431</v>
      </c>
      <c r="B1022" s="63">
        <v>372</v>
      </c>
    </row>
    <row r="1023" spans="1:2">
      <c r="A1023">
        <v>2432</v>
      </c>
      <c r="B1023" s="63">
        <v>785</v>
      </c>
    </row>
    <row r="1024" spans="1:2">
      <c r="A1024">
        <v>2433</v>
      </c>
      <c r="B1024" s="63">
        <v>265</v>
      </c>
    </row>
    <row r="1025" spans="1:2">
      <c r="A1025">
        <v>2434</v>
      </c>
      <c r="B1025" s="63">
        <v>1</v>
      </c>
    </row>
    <row r="1026" spans="1:2">
      <c r="A1026">
        <v>2435</v>
      </c>
      <c r="B1026" s="63">
        <v>357</v>
      </c>
    </row>
    <row r="1027" spans="1:2">
      <c r="A1027">
        <v>2436</v>
      </c>
      <c r="B1027" s="63">
        <v>546</v>
      </c>
    </row>
    <row r="1028" spans="1:2">
      <c r="A1028">
        <v>2437</v>
      </c>
      <c r="B1028" s="63">
        <v>842</v>
      </c>
    </row>
    <row r="1029" spans="1:2">
      <c r="A1029">
        <v>2438</v>
      </c>
      <c r="B1029" s="63">
        <v>367</v>
      </c>
    </row>
    <row r="1030" spans="1:2">
      <c r="A1030">
        <v>2439</v>
      </c>
      <c r="B1030" s="63">
        <v>278</v>
      </c>
    </row>
    <row r="1031" spans="1:2">
      <c r="A1031">
        <v>2440</v>
      </c>
      <c r="B1031" s="63">
        <v>764</v>
      </c>
    </row>
    <row r="1032" spans="1:2">
      <c r="A1032">
        <v>2441</v>
      </c>
      <c r="B1032" s="63">
        <v>671</v>
      </c>
    </row>
    <row r="1033" spans="1:2">
      <c r="A1033">
        <v>2442</v>
      </c>
      <c r="B1033" s="63">
        <v>410</v>
      </c>
    </row>
    <row r="1034" spans="1:2">
      <c r="A1034">
        <v>2443</v>
      </c>
      <c r="B1034" s="63">
        <v>525</v>
      </c>
    </row>
    <row r="1035" spans="1:2">
      <c r="A1035">
        <v>2444</v>
      </c>
      <c r="B1035" s="63">
        <v>456</v>
      </c>
    </row>
    <row r="1036" spans="1:2">
      <c r="A1036">
        <v>2445</v>
      </c>
      <c r="B1036" s="63">
        <v>374</v>
      </c>
    </row>
    <row r="1037" spans="1:2">
      <c r="A1037">
        <v>2446</v>
      </c>
      <c r="B1037" s="63">
        <v>269</v>
      </c>
    </row>
    <row r="1038" spans="1:2">
      <c r="A1038">
        <v>2447</v>
      </c>
      <c r="B1038" s="63">
        <v>304</v>
      </c>
    </row>
    <row r="1039" spans="1:2">
      <c r="A1039">
        <v>2448</v>
      </c>
      <c r="B1039" s="63">
        <v>222</v>
      </c>
    </row>
    <row r="1040" spans="1:2">
      <c r="A1040">
        <v>2449</v>
      </c>
      <c r="B1040" s="63">
        <v>490</v>
      </c>
    </row>
    <row r="1041" spans="1:2">
      <c r="A1041">
        <v>2450</v>
      </c>
      <c r="B1041" s="63">
        <v>545</v>
      </c>
    </row>
    <row r="1042" spans="1:2">
      <c r="A1042">
        <v>2451</v>
      </c>
      <c r="B1042" s="63">
        <v>298</v>
      </c>
    </row>
    <row r="1043" spans="1:2">
      <c r="A1043">
        <v>2452</v>
      </c>
      <c r="B1043" s="63">
        <v>25</v>
      </c>
    </row>
    <row r="1044" spans="1:2">
      <c r="A1044">
        <v>2453</v>
      </c>
      <c r="B1044" s="63">
        <v>514</v>
      </c>
    </row>
    <row r="1045" spans="1:2">
      <c r="A1045">
        <v>2454</v>
      </c>
      <c r="B1045" s="63">
        <v>9400</v>
      </c>
    </row>
    <row r="1046" spans="1:2">
      <c r="A1046">
        <v>2455</v>
      </c>
      <c r="B1046" s="63">
        <v>27</v>
      </c>
    </row>
    <row r="1047" spans="1:2">
      <c r="A1047">
        <v>2456</v>
      </c>
      <c r="B1047" s="63">
        <v>593</v>
      </c>
    </row>
    <row r="1048" spans="1:2">
      <c r="A1048">
        <v>2457</v>
      </c>
      <c r="B1048" s="63" t="s">
        <v>32832</v>
      </c>
    </row>
    <row r="1049" spans="1:2">
      <c r="A1049">
        <v>2458</v>
      </c>
      <c r="B1049" s="63">
        <v>95</v>
      </c>
    </row>
    <row r="1050" spans="1:2">
      <c r="A1050">
        <v>2459</v>
      </c>
      <c r="B1050" s="63" t="s">
        <v>1884</v>
      </c>
    </row>
    <row r="1051" spans="1:2">
      <c r="A1051">
        <v>2460</v>
      </c>
      <c r="B1051" s="63">
        <v>346</v>
      </c>
    </row>
    <row r="1052" spans="1:2">
      <c r="A1052">
        <v>2461</v>
      </c>
      <c r="B1052" s="63">
        <v>51</v>
      </c>
    </row>
    <row r="1053" spans="1:2">
      <c r="A1053">
        <v>2462</v>
      </c>
      <c r="B1053" s="63">
        <v>221</v>
      </c>
    </row>
    <row r="1054" spans="1:2">
      <c r="A1054">
        <v>2463</v>
      </c>
      <c r="B1054" s="63">
        <v>45</v>
      </c>
    </row>
    <row r="1055" spans="1:2">
      <c r="A1055">
        <v>2464</v>
      </c>
      <c r="B1055" s="63">
        <v>692</v>
      </c>
    </row>
    <row r="1056" spans="1:2">
      <c r="A1056">
        <v>2465</v>
      </c>
      <c r="B1056" s="63" t="s">
        <v>32833</v>
      </c>
    </row>
    <row r="1057" spans="1:2">
      <c r="A1057">
        <v>2466</v>
      </c>
      <c r="B1057" s="63">
        <v>241</v>
      </c>
    </row>
    <row r="1058" spans="1:2">
      <c r="A1058">
        <v>2467</v>
      </c>
      <c r="B1058" s="63">
        <v>12</v>
      </c>
    </row>
    <row r="1059" spans="1:2">
      <c r="A1059">
        <v>2468</v>
      </c>
      <c r="B1059" s="63">
        <v>0</v>
      </c>
    </row>
    <row r="1060" spans="1:2">
      <c r="A1060">
        <v>2469</v>
      </c>
      <c r="B1060" s="63">
        <v>395</v>
      </c>
    </row>
    <row r="1061" spans="1:2">
      <c r="A1061">
        <v>2470</v>
      </c>
      <c r="B1061" s="63">
        <v>620</v>
      </c>
    </row>
    <row r="1062" spans="1:2">
      <c r="A1062">
        <v>2471</v>
      </c>
      <c r="B1062" s="63">
        <v>91</v>
      </c>
    </row>
    <row r="1063" spans="1:2">
      <c r="A1063">
        <v>2472</v>
      </c>
      <c r="B1063" s="63" t="s">
        <v>2102</v>
      </c>
    </row>
    <row r="1064" spans="1:2">
      <c r="A1064">
        <v>2473</v>
      </c>
      <c r="B1064" s="63" t="s">
        <v>32834</v>
      </c>
    </row>
    <row r="1065" spans="1:2">
      <c r="A1065">
        <v>2474</v>
      </c>
      <c r="B1065" s="63" t="s">
        <v>32835</v>
      </c>
    </row>
    <row r="1066" spans="1:2">
      <c r="A1066">
        <v>2475</v>
      </c>
      <c r="B1066" s="63">
        <v>81</v>
      </c>
    </row>
    <row r="1067" spans="1:2">
      <c r="A1067">
        <v>2476</v>
      </c>
      <c r="B1067" s="63">
        <v>662</v>
      </c>
    </row>
    <row r="1068" spans="1:2">
      <c r="A1068">
        <v>2477</v>
      </c>
      <c r="B1068" s="63">
        <v>300</v>
      </c>
    </row>
    <row r="1069" spans="1:2">
      <c r="A1069">
        <v>2478</v>
      </c>
      <c r="B1069" s="63">
        <v>294</v>
      </c>
    </row>
    <row r="1070" spans="1:2">
      <c r="A1070">
        <v>2479</v>
      </c>
      <c r="B1070" s="63" t="s">
        <v>1864</v>
      </c>
    </row>
    <row r="1071" spans="1:2">
      <c r="A1071">
        <v>2480</v>
      </c>
      <c r="B1071" s="63">
        <v>90</v>
      </c>
    </row>
    <row r="1072" spans="1:2">
      <c r="A1072">
        <v>2481</v>
      </c>
      <c r="B1072" s="63">
        <v>3</v>
      </c>
    </row>
    <row r="1073" spans="1:2">
      <c r="A1073">
        <v>2482</v>
      </c>
      <c r="B1073" s="63">
        <v>26</v>
      </c>
    </row>
    <row r="1074" spans="1:2">
      <c r="A1074">
        <v>2483</v>
      </c>
      <c r="B1074" s="63" t="s">
        <v>32836</v>
      </c>
    </row>
    <row r="1075" spans="1:2">
      <c r="A1075">
        <v>2484</v>
      </c>
      <c r="B1075" s="63" t="s">
        <v>32837</v>
      </c>
    </row>
    <row r="1076" spans="1:2">
      <c r="A1076">
        <v>2485</v>
      </c>
      <c r="B1076" s="63" t="s">
        <v>2024</v>
      </c>
    </row>
    <row r="1077" spans="1:2">
      <c r="A1077">
        <v>2486</v>
      </c>
      <c r="B1077" s="63" t="s">
        <v>32838</v>
      </c>
    </row>
    <row r="1078" spans="1:2">
      <c r="A1078">
        <v>2487</v>
      </c>
      <c r="B1078" s="63">
        <v>92</v>
      </c>
    </row>
    <row r="1079" spans="1:2">
      <c r="A1079">
        <v>2488</v>
      </c>
      <c r="B1079" s="63">
        <v>0</v>
      </c>
    </row>
    <row r="1080" spans="1:2">
      <c r="A1080">
        <v>2489</v>
      </c>
      <c r="B1080" s="63">
        <v>150</v>
      </c>
    </row>
    <row r="1081" spans="1:2">
      <c r="A1081">
        <v>2490</v>
      </c>
      <c r="B1081" s="63">
        <v>288</v>
      </c>
    </row>
    <row r="1082" spans="1:2">
      <c r="A1082">
        <v>2491</v>
      </c>
      <c r="B1082" s="63">
        <v>46</v>
      </c>
    </row>
    <row r="1083" spans="1:2">
      <c r="A1083">
        <v>2492</v>
      </c>
      <c r="B1083" s="63">
        <v>1135</v>
      </c>
    </row>
    <row r="1084" spans="1:2">
      <c r="A1084">
        <v>2493</v>
      </c>
      <c r="B1084" s="63" t="s">
        <v>2162</v>
      </c>
    </row>
    <row r="1085" spans="1:2">
      <c r="A1085">
        <v>2494</v>
      </c>
      <c r="B1085" s="63">
        <v>865</v>
      </c>
    </row>
    <row r="1086" spans="1:2">
      <c r="A1086">
        <v>2495</v>
      </c>
      <c r="B1086" s="63">
        <v>30</v>
      </c>
    </row>
    <row r="1087" spans="1:2">
      <c r="A1087">
        <v>2496</v>
      </c>
      <c r="B1087" s="63">
        <v>28</v>
      </c>
    </row>
    <row r="1088" spans="1:2">
      <c r="A1088">
        <v>2497</v>
      </c>
      <c r="B1088" s="63" t="s">
        <v>32839</v>
      </c>
    </row>
    <row r="1089" spans="1:2">
      <c r="A1089">
        <v>2498</v>
      </c>
      <c r="B1089" s="63" t="s">
        <v>32840</v>
      </c>
    </row>
    <row r="1090" spans="1:2">
      <c r="A1090">
        <v>2499</v>
      </c>
      <c r="B1090" s="63">
        <v>32</v>
      </c>
    </row>
    <row r="1091" spans="1:2">
      <c r="A1091">
        <v>2500</v>
      </c>
      <c r="B1091" s="63">
        <v>219</v>
      </c>
    </row>
    <row r="1092" spans="1:2">
      <c r="A1092">
        <v>2501</v>
      </c>
      <c r="B1092" s="63">
        <v>116</v>
      </c>
    </row>
    <row r="1093" spans="1:2">
      <c r="A1093">
        <v>2502</v>
      </c>
      <c r="B1093" s="63">
        <v>24</v>
      </c>
    </row>
    <row r="1094" spans="1:2">
      <c r="A1094">
        <v>2503</v>
      </c>
      <c r="B1094" s="63" t="s">
        <v>32841</v>
      </c>
    </row>
    <row r="1095" spans="1:2">
      <c r="A1095">
        <v>2504</v>
      </c>
      <c r="B1095" s="63">
        <v>670</v>
      </c>
    </row>
    <row r="1096" spans="1:2">
      <c r="A1096">
        <v>2505</v>
      </c>
      <c r="B1096" s="63" t="s">
        <v>1895</v>
      </c>
    </row>
    <row r="1097" spans="1:2">
      <c r="A1097">
        <v>2506</v>
      </c>
      <c r="B1097" s="63">
        <v>31</v>
      </c>
    </row>
    <row r="1098" spans="1:2">
      <c r="A1098">
        <v>2507</v>
      </c>
      <c r="B1098" s="63">
        <v>7</v>
      </c>
    </row>
    <row r="1099" spans="1:2">
      <c r="A1099">
        <v>2508</v>
      </c>
      <c r="B1099" s="63">
        <v>41</v>
      </c>
    </row>
    <row r="1100" spans="1:2">
      <c r="A1100">
        <v>2509</v>
      </c>
      <c r="B1100" s="63">
        <v>286</v>
      </c>
    </row>
    <row r="1101" spans="1:2">
      <c r="A1101">
        <v>2510</v>
      </c>
      <c r="B1101" s="63">
        <v>302</v>
      </c>
    </row>
    <row r="1102" spans="1:2">
      <c r="A1102">
        <v>2511</v>
      </c>
      <c r="B1102" s="63" t="s">
        <v>32842</v>
      </c>
    </row>
    <row r="1103" spans="1:2">
      <c r="A1103">
        <v>2512</v>
      </c>
      <c r="B1103" s="63">
        <v>392</v>
      </c>
    </row>
    <row r="1104" spans="1:2">
      <c r="A1104">
        <v>2513</v>
      </c>
      <c r="B1104" s="63">
        <v>6</v>
      </c>
    </row>
    <row r="1105" spans="1:2">
      <c r="A1105">
        <v>2514</v>
      </c>
      <c r="B1105" s="63" t="s">
        <v>32843</v>
      </c>
    </row>
    <row r="1106" spans="1:2">
      <c r="A1106">
        <v>2515</v>
      </c>
      <c r="B1106" s="63">
        <v>591</v>
      </c>
    </row>
    <row r="1107" spans="1:2">
      <c r="A1107">
        <v>2516</v>
      </c>
      <c r="B1107" s="63">
        <v>85</v>
      </c>
    </row>
    <row r="1108" spans="1:2">
      <c r="A1108">
        <v>2517</v>
      </c>
      <c r="B1108" s="63">
        <v>29</v>
      </c>
    </row>
    <row r="1109" spans="1:2">
      <c r="A1109">
        <v>2518</v>
      </c>
      <c r="B1109" s="63">
        <v>540</v>
      </c>
    </row>
    <row r="1110" spans="1:2">
      <c r="A1110">
        <v>2519</v>
      </c>
      <c r="B1110" s="63" t="s">
        <v>32844</v>
      </c>
    </row>
    <row r="1111" spans="1:2">
      <c r="A1111">
        <v>2520</v>
      </c>
      <c r="B1111" s="63">
        <v>973</v>
      </c>
    </row>
    <row r="1112" spans="1:2">
      <c r="A1112">
        <v>2521</v>
      </c>
      <c r="B1112" s="63">
        <v>389</v>
      </c>
    </row>
    <row r="1113" spans="1:2">
      <c r="A1113">
        <v>2522</v>
      </c>
      <c r="B1113" s="63">
        <v>386</v>
      </c>
    </row>
    <row r="1114" spans="1:2">
      <c r="A1114">
        <v>2523</v>
      </c>
      <c r="B1114" s="63" t="s">
        <v>32845</v>
      </c>
    </row>
    <row r="1115" spans="1:2">
      <c r="A1115">
        <v>2524</v>
      </c>
      <c r="B1115" s="63">
        <v>466</v>
      </c>
    </row>
    <row r="1116" spans="1:2">
      <c r="A1116">
        <v>2525</v>
      </c>
      <c r="B1116" s="63">
        <v>6700</v>
      </c>
    </row>
    <row r="1117" spans="1:2">
      <c r="A1117">
        <v>2526</v>
      </c>
      <c r="B1117" s="63" t="s">
        <v>32846</v>
      </c>
    </row>
    <row r="1118" spans="1:2">
      <c r="A1118">
        <v>2527</v>
      </c>
      <c r="B1118" s="63" t="s">
        <v>32847</v>
      </c>
    </row>
    <row r="1119" spans="1:2">
      <c r="A1119">
        <v>2528</v>
      </c>
      <c r="B1119" s="63">
        <v>2600</v>
      </c>
    </row>
    <row r="1120" spans="1:2">
      <c r="A1120">
        <v>2529</v>
      </c>
      <c r="B1120" s="63" t="s">
        <v>32848</v>
      </c>
    </row>
    <row r="1121" spans="1:2">
      <c r="A1121">
        <v>2530</v>
      </c>
      <c r="B1121" s="63" t="s">
        <v>32849</v>
      </c>
    </row>
    <row r="1122" spans="1:2">
      <c r="A1122">
        <v>2531</v>
      </c>
      <c r="B1122" s="63" t="s">
        <v>32850</v>
      </c>
    </row>
    <row r="1123" spans="1:2">
      <c r="A1123">
        <v>2532</v>
      </c>
      <c r="B1123" s="63" t="s">
        <v>32851</v>
      </c>
    </row>
    <row r="1124" spans="1:2">
      <c r="A1124">
        <v>2533</v>
      </c>
      <c r="B1124" s="63" t="s">
        <v>32852</v>
      </c>
    </row>
    <row r="1125" spans="1:2">
      <c r="A1125">
        <v>2534</v>
      </c>
      <c r="B1125" s="63">
        <v>49</v>
      </c>
    </row>
    <row r="1126" spans="1:2">
      <c r="A1126">
        <v>2535</v>
      </c>
      <c r="B1126" s="63">
        <v>719</v>
      </c>
    </row>
    <row r="1127" spans="1:2">
      <c r="A1127">
        <v>2536</v>
      </c>
      <c r="B1127" s="63">
        <v>19</v>
      </c>
    </row>
    <row r="1128" spans="1:2">
      <c r="A1128">
        <v>2537</v>
      </c>
      <c r="B1128" s="63" t="s">
        <v>32853</v>
      </c>
    </row>
    <row r="1129" spans="1:2">
      <c r="A1129">
        <v>2538</v>
      </c>
      <c r="B1129" s="63" t="s">
        <v>32854</v>
      </c>
    </row>
    <row r="1130" spans="1:2">
      <c r="A1130">
        <v>2539</v>
      </c>
      <c r="B1130" s="63">
        <v>24.5</v>
      </c>
    </row>
    <row r="1131" spans="1:2">
      <c r="A1131">
        <v>2540</v>
      </c>
      <c r="B1131" s="63">
        <v>131</v>
      </c>
    </row>
    <row r="1132" spans="1:2">
      <c r="A1132">
        <v>2541</v>
      </c>
      <c r="B1132" s="63">
        <v>301</v>
      </c>
    </row>
    <row r="1133" spans="1:2">
      <c r="A1133">
        <v>2542</v>
      </c>
      <c r="B1133" s="63" t="s">
        <v>32855</v>
      </c>
    </row>
    <row r="1134" spans="1:2">
      <c r="A1134">
        <v>2543</v>
      </c>
      <c r="B1134" s="63">
        <v>563</v>
      </c>
    </row>
    <row r="1135" spans="1:2">
      <c r="A1135">
        <v>2544</v>
      </c>
      <c r="B1135" s="63">
        <v>502</v>
      </c>
    </row>
    <row r="1136" spans="1:2">
      <c r="A1136">
        <v>2545</v>
      </c>
      <c r="B1136" s="63">
        <v>408</v>
      </c>
    </row>
    <row r="1137" spans="1:2">
      <c r="A1137">
        <v>2546</v>
      </c>
      <c r="B1137" s="63" t="s">
        <v>32856</v>
      </c>
    </row>
    <row r="1138" spans="1:2">
      <c r="A1138">
        <v>2547</v>
      </c>
      <c r="B1138" s="63">
        <v>161</v>
      </c>
    </row>
    <row r="1139" spans="1:2">
      <c r="A1139">
        <v>2548</v>
      </c>
      <c r="B1139" s="63" t="s">
        <v>32857</v>
      </c>
    </row>
    <row r="1140" spans="1:2">
      <c r="A1140">
        <v>2549</v>
      </c>
      <c r="B1140" s="63" t="s">
        <v>32858</v>
      </c>
    </row>
    <row r="1141" spans="1:2">
      <c r="A1141">
        <v>2550</v>
      </c>
      <c r="B1141" s="63">
        <v>499</v>
      </c>
    </row>
    <row r="1142" spans="1:2">
      <c r="A1142">
        <v>2551</v>
      </c>
      <c r="B1142" s="63">
        <v>530</v>
      </c>
    </row>
    <row r="1143" spans="1:2">
      <c r="A1143">
        <v>2552</v>
      </c>
      <c r="B1143" s="63">
        <v>368</v>
      </c>
    </row>
    <row r="1144" spans="1:2">
      <c r="A1144">
        <v>2553</v>
      </c>
      <c r="B1144" s="63">
        <v>533</v>
      </c>
    </row>
    <row r="1145" spans="1:2">
      <c r="A1145">
        <v>2554</v>
      </c>
      <c r="B1145" s="63">
        <v>239</v>
      </c>
    </row>
    <row r="1146" spans="1:2">
      <c r="A1146">
        <v>2555</v>
      </c>
      <c r="B1146" s="63">
        <v>236</v>
      </c>
    </row>
    <row r="1147" spans="1:2">
      <c r="A1147">
        <v>2556</v>
      </c>
      <c r="B1147" s="63">
        <v>3</v>
      </c>
    </row>
    <row r="1148" spans="1:2">
      <c r="A1148">
        <v>2557</v>
      </c>
      <c r="B1148" s="63">
        <v>604</v>
      </c>
    </row>
    <row r="1149" spans="1:2">
      <c r="A1149">
        <v>2558</v>
      </c>
      <c r="B1149" s="63">
        <v>200</v>
      </c>
    </row>
    <row r="1150" spans="1:2">
      <c r="A1150">
        <v>2559</v>
      </c>
      <c r="B1150" s="63">
        <v>388</v>
      </c>
    </row>
    <row r="1151" spans="1:2">
      <c r="A1151">
        <v>2560</v>
      </c>
      <c r="B1151" s="63" t="s">
        <v>2186</v>
      </c>
    </row>
    <row r="1152" spans="1:2">
      <c r="A1152">
        <v>2561</v>
      </c>
      <c r="B1152" s="63">
        <v>4</v>
      </c>
    </row>
    <row r="1153" spans="1:2">
      <c r="A1153">
        <v>2562</v>
      </c>
      <c r="B1153" s="63">
        <v>523</v>
      </c>
    </row>
    <row r="1154" spans="1:2">
      <c r="A1154">
        <v>2563</v>
      </c>
      <c r="B1154" s="63">
        <v>238</v>
      </c>
    </row>
    <row r="1155" spans="1:2">
      <c r="A1155">
        <v>2564</v>
      </c>
      <c r="B1155" s="63">
        <v>1300</v>
      </c>
    </row>
    <row r="1156" spans="1:2">
      <c r="A1156">
        <v>2565</v>
      </c>
      <c r="B1156" s="63">
        <v>213</v>
      </c>
    </row>
    <row r="1157" spans="1:2">
      <c r="A1157">
        <v>2566</v>
      </c>
      <c r="B1157" s="63">
        <v>340</v>
      </c>
    </row>
    <row r="1158" spans="1:2">
      <c r="A1158">
        <v>2567</v>
      </c>
      <c r="B1158" s="63">
        <v>75</v>
      </c>
    </row>
    <row r="1159" spans="1:2">
      <c r="A1159">
        <v>2568</v>
      </c>
      <c r="B1159" s="63">
        <v>750</v>
      </c>
    </row>
    <row r="1160" spans="1:2">
      <c r="A1160">
        <v>2569</v>
      </c>
      <c r="B1160" s="63">
        <v>430</v>
      </c>
    </row>
    <row r="1161" spans="1:2">
      <c r="A1161">
        <v>2570</v>
      </c>
      <c r="B1161" s="63">
        <v>334</v>
      </c>
    </row>
    <row r="1162" spans="1:2">
      <c r="A1162">
        <v>2571</v>
      </c>
      <c r="B1162" s="63">
        <v>740</v>
      </c>
    </row>
    <row r="1163" spans="1:2">
      <c r="A1163">
        <v>2572</v>
      </c>
      <c r="B1163" s="63">
        <v>744</v>
      </c>
    </row>
    <row r="1164" spans="1:2">
      <c r="A1164">
        <v>2573</v>
      </c>
      <c r="B1164" s="63">
        <v>11400</v>
      </c>
    </row>
    <row r="1165" spans="1:2">
      <c r="A1165">
        <v>2574</v>
      </c>
      <c r="B1165" s="63">
        <v>258</v>
      </c>
    </row>
    <row r="1166" spans="1:2">
      <c r="A1166">
        <v>2575</v>
      </c>
      <c r="B1166" s="63">
        <v>720</v>
      </c>
    </row>
    <row r="1167" spans="1:2">
      <c r="A1167">
        <v>2576</v>
      </c>
      <c r="B1167" s="63">
        <v>570</v>
      </c>
    </row>
    <row r="1168" spans="1:2">
      <c r="A1168">
        <v>2577</v>
      </c>
      <c r="B1168" s="63">
        <v>873</v>
      </c>
    </row>
    <row r="1169" spans="1:2">
      <c r="A1169">
        <v>2578</v>
      </c>
      <c r="B1169" s="63">
        <v>684</v>
      </c>
    </row>
    <row r="1170" spans="1:2">
      <c r="A1170">
        <v>2579</v>
      </c>
      <c r="B1170" s="63">
        <v>2800</v>
      </c>
    </row>
    <row r="1171" spans="1:2">
      <c r="A1171">
        <v>2580</v>
      </c>
      <c r="B1171" s="63">
        <v>215</v>
      </c>
    </row>
    <row r="1172" spans="1:2">
      <c r="A1172">
        <v>2581</v>
      </c>
      <c r="B1172" s="63" t="s">
        <v>32859</v>
      </c>
    </row>
    <row r="1173" spans="1:2">
      <c r="A1173">
        <v>2582</v>
      </c>
      <c r="B1173" s="63">
        <v>112</v>
      </c>
    </row>
    <row r="1174" spans="1:2">
      <c r="A1174">
        <v>2583</v>
      </c>
      <c r="B1174" s="63">
        <v>519</v>
      </c>
    </row>
    <row r="1175" spans="1:2">
      <c r="A1175">
        <v>2584</v>
      </c>
      <c r="B1175" s="63">
        <v>19500</v>
      </c>
    </row>
    <row r="1176" spans="1:2">
      <c r="A1176">
        <v>2585</v>
      </c>
      <c r="B1176" s="63">
        <v>866</v>
      </c>
    </row>
    <row r="1177" spans="1:2">
      <c r="A1177">
        <v>2586</v>
      </c>
      <c r="B1177" s="63">
        <v>536</v>
      </c>
    </row>
    <row r="1178" spans="1:2">
      <c r="A1178">
        <v>2587</v>
      </c>
      <c r="B1178" s="63" t="s">
        <v>32860</v>
      </c>
    </row>
    <row r="1179" spans="1:2">
      <c r="A1179">
        <v>2588</v>
      </c>
      <c r="B1179" s="63">
        <v>182</v>
      </c>
    </row>
    <row r="1180" spans="1:2">
      <c r="A1180">
        <v>2589</v>
      </c>
      <c r="B1180" s="63">
        <v>100</v>
      </c>
    </row>
    <row r="1181" spans="1:2">
      <c r="A1181">
        <v>2590</v>
      </c>
      <c r="B1181" s="63">
        <v>510</v>
      </c>
    </row>
    <row r="1182" spans="1:2">
      <c r="A1182">
        <v>2591</v>
      </c>
      <c r="B1182" s="63">
        <v>412</v>
      </c>
    </row>
    <row r="1183" spans="1:2">
      <c r="A1183">
        <v>2592</v>
      </c>
      <c r="B1183" s="63">
        <v>843</v>
      </c>
    </row>
    <row r="1184" spans="1:2">
      <c r="A1184">
        <v>2593</v>
      </c>
      <c r="B1184" s="63">
        <v>843</v>
      </c>
    </row>
    <row r="1185" spans="1:2">
      <c r="A1185">
        <v>2594</v>
      </c>
      <c r="B1185" s="63">
        <v>101</v>
      </c>
    </row>
    <row r="1186" spans="1:2">
      <c r="A1186">
        <v>2595</v>
      </c>
      <c r="B1186" s="63" t="s">
        <v>32861</v>
      </c>
    </row>
    <row r="1187" spans="1:2">
      <c r="A1187">
        <v>2596</v>
      </c>
      <c r="B1187" s="63" t="s">
        <v>32862</v>
      </c>
    </row>
    <row r="1188" spans="1:2">
      <c r="A1188">
        <v>2597</v>
      </c>
      <c r="B1188" s="63" t="s">
        <v>32863</v>
      </c>
    </row>
    <row r="1189" spans="1:2">
      <c r="A1189">
        <v>2598</v>
      </c>
      <c r="B1189" s="63">
        <v>782</v>
      </c>
    </row>
    <row r="1190" spans="1:2">
      <c r="A1190">
        <v>2599</v>
      </c>
      <c r="B1190" s="63">
        <v>380</v>
      </c>
    </row>
    <row r="1191" spans="1:2">
      <c r="A1191">
        <v>2600</v>
      </c>
      <c r="B1191" s="63">
        <v>685</v>
      </c>
    </row>
    <row r="1192" spans="1:2">
      <c r="A1192">
        <v>2601</v>
      </c>
      <c r="B1192" s="63" t="s">
        <v>32864</v>
      </c>
    </row>
    <row r="1193" spans="1:2">
      <c r="A1193">
        <v>2602</v>
      </c>
      <c r="B1193" s="63">
        <v>8700</v>
      </c>
    </row>
    <row r="1194" spans="1:2">
      <c r="A1194">
        <v>2603</v>
      </c>
      <c r="B1194" s="63" t="s">
        <v>32865</v>
      </c>
    </row>
    <row r="1195" spans="1:2">
      <c r="A1195">
        <v>2604</v>
      </c>
      <c r="B1195" s="63" t="s">
        <v>32866</v>
      </c>
    </row>
    <row r="1196" spans="1:2">
      <c r="A1196">
        <v>2605</v>
      </c>
      <c r="B1196" s="63">
        <v>3500</v>
      </c>
    </row>
    <row r="1197" spans="1:2">
      <c r="A1197">
        <v>2606</v>
      </c>
      <c r="B1197" s="63">
        <v>438</v>
      </c>
    </row>
    <row r="1198" spans="1:2">
      <c r="A1198">
        <v>2607</v>
      </c>
      <c r="B1198" s="63">
        <v>109</v>
      </c>
    </row>
    <row r="1199" spans="1:2">
      <c r="A1199">
        <v>2608</v>
      </c>
      <c r="B1199" s="63">
        <v>1548</v>
      </c>
    </row>
    <row r="1200" spans="1:2">
      <c r="A1200">
        <v>2609</v>
      </c>
      <c r="B1200" s="63">
        <v>704</v>
      </c>
    </row>
    <row r="1201" spans="1:2">
      <c r="A1201">
        <v>2610</v>
      </c>
      <c r="B1201" s="63">
        <v>554</v>
      </c>
    </row>
    <row r="1202" spans="1:2">
      <c r="A1202">
        <v>2611</v>
      </c>
      <c r="B1202" s="63">
        <v>316</v>
      </c>
    </row>
    <row r="1203" spans="1:2">
      <c r="A1203">
        <v>2612</v>
      </c>
      <c r="B1203" s="63">
        <v>348</v>
      </c>
    </row>
    <row r="1204" spans="1:2">
      <c r="A1204">
        <v>2613</v>
      </c>
      <c r="B1204" s="63">
        <v>686</v>
      </c>
    </row>
    <row r="1205" spans="1:2">
      <c r="A1205">
        <v>2614</v>
      </c>
      <c r="B1205" s="63">
        <v>209</v>
      </c>
    </row>
    <row r="1206" spans="1:2">
      <c r="A1206">
        <v>2615</v>
      </c>
      <c r="B1206" s="63" t="s">
        <v>32867</v>
      </c>
    </row>
    <row r="1207" spans="1:2">
      <c r="A1207">
        <v>2616</v>
      </c>
      <c r="B1207" s="63">
        <v>790</v>
      </c>
    </row>
    <row r="1208" spans="1:2">
      <c r="A1208">
        <v>2617</v>
      </c>
      <c r="B1208" s="63" t="s">
        <v>32868</v>
      </c>
    </row>
    <row r="1209" spans="1:2">
      <c r="A1209">
        <v>2618</v>
      </c>
      <c r="B1209" s="63">
        <v>58</v>
      </c>
    </row>
    <row r="1210" spans="1:2">
      <c r="A1210">
        <v>2619</v>
      </c>
      <c r="B1210" s="63">
        <v>590</v>
      </c>
    </row>
    <row r="1211" spans="1:2">
      <c r="A1211">
        <v>2620</v>
      </c>
      <c r="B1211" s="63" t="s">
        <v>32869</v>
      </c>
    </row>
    <row r="1212" spans="1:2">
      <c r="A1212">
        <v>2621</v>
      </c>
      <c r="B1212" s="63">
        <v>211</v>
      </c>
    </row>
    <row r="1213" spans="1:2">
      <c r="A1213">
        <v>2622</v>
      </c>
      <c r="B1213" s="63">
        <v>498</v>
      </c>
    </row>
    <row r="1214" spans="1:2">
      <c r="A1214">
        <v>2623</v>
      </c>
      <c r="B1214" s="63">
        <v>454</v>
      </c>
    </row>
    <row r="1215" spans="1:2">
      <c r="A1215">
        <v>2624</v>
      </c>
      <c r="B1215" s="63">
        <v>78</v>
      </c>
    </row>
    <row r="1216" spans="1:2">
      <c r="A1216">
        <v>2625</v>
      </c>
      <c r="B1216" s="63">
        <v>406</v>
      </c>
    </row>
    <row r="1217" spans="1:2">
      <c r="A1217">
        <v>2626</v>
      </c>
      <c r="B1217" s="63">
        <v>696</v>
      </c>
    </row>
    <row r="1218" spans="1:2">
      <c r="A1218">
        <v>2627</v>
      </c>
      <c r="B1218" s="63">
        <v>421</v>
      </c>
    </row>
    <row r="1219" spans="1:2">
      <c r="A1219">
        <v>2628</v>
      </c>
      <c r="B1219" s="63">
        <v>14000</v>
      </c>
    </row>
    <row r="1220" spans="1:2">
      <c r="A1220">
        <v>2629</v>
      </c>
      <c r="B1220" s="63">
        <v>79</v>
      </c>
    </row>
    <row r="1221" spans="1:2">
      <c r="A1221">
        <v>2630</v>
      </c>
      <c r="B1221" s="63">
        <v>342</v>
      </c>
    </row>
    <row r="1222" spans="1:2">
      <c r="A1222">
        <v>2631</v>
      </c>
      <c r="B1222" s="63">
        <v>173</v>
      </c>
    </row>
    <row r="1223" spans="1:2">
      <c r="A1223">
        <v>2632</v>
      </c>
      <c r="B1223" s="63">
        <v>8400</v>
      </c>
    </row>
    <row r="1224" spans="1:2">
      <c r="A1224">
        <v>2633</v>
      </c>
      <c r="B1224" s="63">
        <v>460</v>
      </c>
    </row>
    <row r="1225" spans="1:2">
      <c r="A1225">
        <v>2634</v>
      </c>
      <c r="B1225" s="63">
        <v>262</v>
      </c>
    </row>
    <row r="1226" spans="1:2">
      <c r="A1226">
        <v>2635</v>
      </c>
      <c r="B1226" s="63" t="s">
        <v>32870</v>
      </c>
    </row>
    <row r="1227" spans="1:2">
      <c r="A1227">
        <v>2636</v>
      </c>
      <c r="B1227" s="63">
        <v>268</v>
      </c>
    </row>
    <row r="1228" spans="1:2">
      <c r="A1228">
        <v>2637</v>
      </c>
      <c r="B1228" s="63">
        <v>876</v>
      </c>
    </row>
    <row r="1229" spans="1:2">
      <c r="A1229">
        <v>2638</v>
      </c>
      <c r="B1229" s="63">
        <v>612</v>
      </c>
    </row>
    <row r="1230" spans="1:2">
      <c r="A1230">
        <v>2639</v>
      </c>
      <c r="B1230" s="63">
        <v>432</v>
      </c>
    </row>
    <row r="1231" spans="1:2">
      <c r="A1231">
        <v>2640</v>
      </c>
      <c r="B1231" s="63" t="s">
        <v>32871</v>
      </c>
    </row>
    <row r="1232" spans="1:2">
      <c r="A1232">
        <v>2641</v>
      </c>
      <c r="B1232" s="63" t="s">
        <v>32872</v>
      </c>
    </row>
    <row r="1233" spans="1:2">
      <c r="A1233">
        <v>2642</v>
      </c>
      <c r="B1233" s="63">
        <v>329</v>
      </c>
    </row>
    <row r="1234" spans="1:2">
      <c r="A1234">
        <v>2643</v>
      </c>
      <c r="B1234" s="63">
        <v>6600</v>
      </c>
    </row>
    <row r="1235" spans="1:2">
      <c r="A1235">
        <v>2644</v>
      </c>
      <c r="B1235" s="63">
        <v>774</v>
      </c>
    </row>
    <row r="1236" spans="1:2">
      <c r="A1236">
        <v>2645</v>
      </c>
      <c r="B1236" s="63">
        <v>503</v>
      </c>
    </row>
    <row r="1237" spans="1:2">
      <c r="A1237">
        <v>2646</v>
      </c>
      <c r="B1237" s="63">
        <v>261</v>
      </c>
    </row>
    <row r="1238" spans="1:2">
      <c r="A1238">
        <v>2647</v>
      </c>
      <c r="B1238" s="63" t="s">
        <v>250</v>
      </c>
    </row>
    <row r="1239" spans="1:2">
      <c r="A1239">
        <v>2648</v>
      </c>
      <c r="B1239" s="63" t="s">
        <v>32873</v>
      </c>
    </row>
    <row r="1240" spans="1:2">
      <c r="A1240">
        <v>2649</v>
      </c>
      <c r="B1240" s="63">
        <v>54</v>
      </c>
    </row>
    <row r="1241" spans="1:2">
      <c r="A1241">
        <v>2650</v>
      </c>
      <c r="B1241" s="63" t="s">
        <v>2156</v>
      </c>
    </row>
    <row r="1242" spans="1:2">
      <c r="A1242">
        <v>2651</v>
      </c>
      <c r="B1242" s="63">
        <v>578</v>
      </c>
    </row>
    <row r="1243" spans="1:2">
      <c r="A1243">
        <v>2652</v>
      </c>
      <c r="B1243" s="63" t="s">
        <v>32874</v>
      </c>
    </row>
    <row r="1244" spans="1:2">
      <c r="A1244">
        <v>2653</v>
      </c>
      <c r="B1244" s="63">
        <v>113</v>
      </c>
    </row>
    <row r="1245" spans="1:2">
      <c r="A1245">
        <v>2654</v>
      </c>
      <c r="B1245" s="63">
        <v>688</v>
      </c>
    </row>
    <row r="1246" spans="1:2">
      <c r="A1246">
        <v>2655</v>
      </c>
      <c r="B1246" s="63">
        <v>404</v>
      </c>
    </row>
    <row r="1247" spans="1:2">
      <c r="A1247">
        <v>2656</v>
      </c>
      <c r="B1247" s="63">
        <v>600</v>
      </c>
    </row>
    <row r="1248" spans="1:2">
      <c r="A1248">
        <v>2657</v>
      </c>
      <c r="B1248" s="63" t="s">
        <v>32875</v>
      </c>
    </row>
    <row r="1249" spans="1:2">
      <c r="A1249">
        <v>2658</v>
      </c>
      <c r="B1249" s="63" t="s">
        <v>32876</v>
      </c>
    </row>
    <row r="1250" spans="1:2">
      <c r="A1250">
        <v>2659</v>
      </c>
      <c r="B1250" s="63" t="s">
        <v>32877</v>
      </c>
    </row>
    <row r="1251" spans="1:2">
      <c r="A1251">
        <v>2660</v>
      </c>
      <c r="B1251" s="63">
        <v>776</v>
      </c>
    </row>
    <row r="1252" spans="1:2">
      <c r="A1252">
        <v>2661</v>
      </c>
      <c r="B1252" s="63" t="s">
        <v>32878</v>
      </c>
    </row>
    <row r="1253" spans="1:2">
      <c r="A1253">
        <v>2662</v>
      </c>
      <c r="B1253" s="63">
        <v>703</v>
      </c>
    </row>
    <row r="1254" spans="1:2">
      <c r="A1254">
        <v>2663</v>
      </c>
      <c r="B1254" s="63">
        <v>628</v>
      </c>
    </row>
    <row r="1255" spans="1:2">
      <c r="A1255">
        <v>2664</v>
      </c>
      <c r="B1255" s="63">
        <v>400</v>
      </c>
    </row>
    <row r="1256" spans="1:2">
      <c r="A1256">
        <v>2665</v>
      </c>
      <c r="B1256" s="63">
        <v>1600</v>
      </c>
    </row>
    <row r="1257" spans="1:2">
      <c r="A1257">
        <v>2666</v>
      </c>
      <c r="B1257" s="63">
        <v>664</v>
      </c>
    </row>
    <row r="1258" spans="1:2">
      <c r="A1258">
        <v>2667</v>
      </c>
      <c r="B1258" s="63">
        <v>360</v>
      </c>
    </row>
    <row r="1259" spans="1:2">
      <c r="A1259">
        <v>2668</v>
      </c>
      <c r="B1259" s="63">
        <v>532</v>
      </c>
    </row>
    <row r="1260" spans="1:2">
      <c r="A1260">
        <v>2669</v>
      </c>
      <c r="B1260" s="63">
        <v>697</v>
      </c>
    </row>
    <row r="1261" spans="1:2">
      <c r="A1261">
        <v>2670</v>
      </c>
      <c r="B1261" s="63" t="s">
        <v>32879</v>
      </c>
    </row>
    <row r="1262" spans="1:2">
      <c r="A1262">
        <v>2671</v>
      </c>
      <c r="B1262" s="63" t="s">
        <v>32880</v>
      </c>
    </row>
    <row r="1263" spans="1:2">
      <c r="A1263">
        <v>2672</v>
      </c>
      <c r="B1263" s="63">
        <v>312</v>
      </c>
    </row>
    <row r="1264" spans="1:2">
      <c r="A1264">
        <v>2673</v>
      </c>
      <c r="B1264" s="63" t="s">
        <v>32881</v>
      </c>
    </row>
    <row r="1265" spans="1:2">
      <c r="A1265">
        <v>2674</v>
      </c>
      <c r="B1265" s="63">
        <v>60</v>
      </c>
    </row>
    <row r="1266" spans="1:2">
      <c r="A1266">
        <v>2675</v>
      </c>
      <c r="B1266" s="63" t="s">
        <v>32882</v>
      </c>
    </row>
    <row r="1267" spans="1:2">
      <c r="A1267">
        <v>2676</v>
      </c>
      <c r="B1267" s="63" t="s">
        <v>32883</v>
      </c>
    </row>
    <row r="1268" spans="1:2">
      <c r="A1268">
        <v>2677</v>
      </c>
      <c r="B1268" s="63">
        <v>52</v>
      </c>
    </row>
    <row r="1269" spans="1:2">
      <c r="A1269">
        <v>2678</v>
      </c>
      <c r="B1269" s="63">
        <v>682</v>
      </c>
    </row>
    <row r="1270" spans="1:2">
      <c r="A1270">
        <v>2679</v>
      </c>
      <c r="B1270" s="63">
        <v>135</v>
      </c>
    </row>
    <row r="1271" spans="1:2">
      <c r="A1271">
        <v>2680</v>
      </c>
      <c r="B1271" s="63" t="s">
        <v>32884</v>
      </c>
    </row>
    <row r="1272" spans="1:2">
      <c r="A1272">
        <v>2681</v>
      </c>
      <c r="B1272" s="63">
        <v>700</v>
      </c>
    </row>
    <row r="1273" spans="1:2">
      <c r="A1273">
        <v>2682</v>
      </c>
      <c r="B1273" s="63">
        <v>73</v>
      </c>
    </row>
    <row r="1274" spans="1:2">
      <c r="A1274">
        <v>2683</v>
      </c>
      <c r="B1274" s="63">
        <v>206</v>
      </c>
    </row>
    <row r="1275" spans="1:2">
      <c r="A1275">
        <v>2684</v>
      </c>
      <c r="B1275" s="63">
        <v>247</v>
      </c>
    </row>
    <row r="1276" spans="1:2">
      <c r="A1276">
        <v>2685</v>
      </c>
      <c r="B1276" s="63">
        <v>98</v>
      </c>
    </row>
    <row r="1277" spans="1:2">
      <c r="A1277">
        <v>2686</v>
      </c>
      <c r="B1277" s="63">
        <v>723</v>
      </c>
    </row>
    <row r="1278" spans="1:2">
      <c r="A1278">
        <v>2687</v>
      </c>
      <c r="B1278" s="63">
        <v>690</v>
      </c>
    </row>
    <row r="1279" spans="1:2">
      <c r="A1279">
        <v>2688</v>
      </c>
      <c r="B1279" s="63">
        <v>695</v>
      </c>
    </row>
    <row r="1280" spans="1:2">
      <c r="A1280">
        <v>2689</v>
      </c>
      <c r="B1280" s="63">
        <v>80</v>
      </c>
    </row>
    <row r="1281" spans="1:2">
      <c r="A1281">
        <v>2690</v>
      </c>
      <c r="B1281" s="63">
        <v>102</v>
      </c>
    </row>
    <row r="1282" spans="1:2">
      <c r="A1282">
        <v>2691</v>
      </c>
      <c r="B1282" s="63">
        <v>138</v>
      </c>
    </row>
    <row r="1283" spans="1:2">
      <c r="A1283">
        <v>2692</v>
      </c>
      <c r="B1283" s="63">
        <v>418</v>
      </c>
    </row>
    <row r="1284" spans="1:2">
      <c r="A1284">
        <v>2693</v>
      </c>
      <c r="B1284" s="63">
        <v>452</v>
      </c>
    </row>
    <row r="1285" spans="1:2">
      <c r="A1285">
        <v>2694</v>
      </c>
      <c r="B1285" s="63" t="s">
        <v>32885</v>
      </c>
    </row>
    <row r="1286" spans="1:2">
      <c r="A1286">
        <v>2695</v>
      </c>
      <c r="B1286" s="63">
        <v>727</v>
      </c>
    </row>
    <row r="1287" spans="1:2">
      <c r="A1287">
        <v>2696</v>
      </c>
      <c r="B1287" s="63">
        <v>678</v>
      </c>
    </row>
    <row r="1288" spans="1:2">
      <c r="A1288">
        <v>2697</v>
      </c>
      <c r="B1288" s="63" t="s">
        <v>2180</v>
      </c>
    </row>
    <row r="1289" spans="1:2">
      <c r="A1289">
        <v>2698</v>
      </c>
      <c r="B1289" s="63" t="s">
        <v>32886</v>
      </c>
    </row>
    <row r="1290" spans="1:2">
      <c r="A1290">
        <v>2699</v>
      </c>
      <c r="B1290" s="63">
        <v>136</v>
      </c>
    </row>
    <row r="1291" spans="1:2">
      <c r="A1291">
        <v>2700</v>
      </c>
      <c r="B1291" s="63">
        <v>548</v>
      </c>
    </row>
    <row r="1292" spans="1:2">
      <c r="A1292">
        <v>2701</v>
      </c>
      <c r="B1292" s="63" t="s">
        <v>32887</v>
      </c>
    </row>
    <row r="1293" spans="1:2">
      <c r="A1293">
        <v>2702</v>
      </c>
      <c r="B1293" s="63">
        <v>212</v>
      </c>
    </row>
    <row r="1294" spans="1:2">
      <c r="A1294">
        <v>2703</v>
      </c>
      <c r="B1294" s="63" t="s">
        <v>32888</v>
      </c>
    </row>
    <row r="1295" spans="1:2">
      <c r="A1295">
        <v>2704</v>
      </c>
      <c r="B1295" s="63" t="s">
        <v>32889</v>
      </c>
    </row>
    <row r="1296" spans="1:2">
      <c r="A1296">
        <v>2705</v>
      </c>
      <c r="B1296" s="63" t="s">
        <v>32890</v>
      </c>
    </row>
    <row r="1297" spans="1:2">
      <c r="A1297">
        <v>2706</v>
      </c>
      <c r="B1297" s="63">
        <v>500</v>
      </c>
    </row>
    <row r="1298" spans="1:2">
      <c r="A1298">
        <v>2707</v>
      </c>
      <c r="B1298" s="63">
        <v>702</v>
      </c>
    </row>
    <row r="1299" spans="1:2">
      <c r="A1299">
        <v>2708</v>
      </c>
      <c r="B1299" s="63">
        <v>640</v>
      </c>
    </row>
    <row r="1300" spans="1:2">
      <c r="A1300">
        <v>2709</v>
      </c>
      <c r="B1300" s="63">
        <v>658</v>
      </c>
    </row>
    <row r="1301" spans="1:2">
      <c r="A1301">
        <v>2710</v>
      </c>
      <c r="B1301" s="63">
        <v>694</v>
      </c>
    </row>
    <row r="1302" spans="1:2">
      <c r="A1302">
        <v>2711</v>
      </c>
      <c r="B1302" s="63">
        <v>598</v>
      </c>
    </row>
    <row r="1303" spans="1:2">
      <c r="A1303">
        <v>2712</v>
      </c>
      <c r="B1303" s="63">
        <v>2400</v>
      </c>
    </row>
    <row r="1304" spans="1:2">
      <c r="A1304">
        <v>2713</v>
      </c>
      <c r="B1304" s="63">
        <v>272</v>
      </c>
    </row>
    <row r="1305" spans="1:2">
      <c r="A1305">
        <v>2714</v>
      </c>
      <c r="B1305" s="63">
        <v>336</v>
      </c>
    </row>
    <row r="1306" spans="1:2">
      <c r="A1306">
        <v>2715</v>
      </c>
      <c r="B1306" s="63" t="s">
        <v>32891</v>
      </c>
    </row>
    <row r="1307" spans="1:2">
      <c r="A1307">
        <v>2716</v>
      </c>
      <c r="B1307" s="63" t="s">
        <v>32892</v>
      </c>
    </row>
    <row r="1308" spans="1:2">
      <c r="A1308">
        <v>2717</v>
      </c>
      <c r="B1308" s="63">
        <v>691</v>
      </c>
    </row>
    <row r="1309" spans="1:2">
      <c r="A1309">
        <v>2718</v>
      </c>
      <c r="B1309" s="63">
        <v>164</v>
      </c>
    </row>
    <row r="1310" spans="1:2">
      <c r="A1310">
        <v>2719</v>
      </c>
      <c r="B1310" s="63">
        <v>543</v>
      </c>
    </row>
    <row r="1311" spans="1:2">
      <c r="A1311">
        <v>2720</v>
      </c>
      <c r="B1311" s="63">
        <v>748</v>
      </c>
    </row>
    <row r="1312" spans="1:2">
      <c r="A1312">
        <v>2721</v>
      </c>
      <c r="B1312" s="63" t="s">
        <v>2170</v>
      </c>
    </row>
    <row r="1313" spans="1:2">
      <c r="A1313">
        <v>2722</v>
      </c>
      <c r="B1313" s="63">
        <v>624</v>
      </c>
    </row>
    <row r="1314" spans="1:2">
      <c r="A1314">
        <v>2723</v>
      </c>
      <c r="B1314" s="63">
        <v>778</v>
      </c>
    </row>
    <row r="1315" spans="1:2">
      <c r="A1315">
        <v>2724</v>
      </c>
      <c r="B1315" s="63">
        <v>464</v>
      </c>
    </row>
    <row r="1316" spans="1:2">
      <c r="A1316">
        <v>2725</v>
      </c>
      <c r="B1316" s="63">
        <v>61</v>
      </c>
    </row>
    <row r="1317" spans="1:2">
      <c r="A1317">
        <v>2726</v>
      </c>
      <c r="B1317" s="63">
        <v>61</v>
      </c>
    </row>
    <row r="1318" spans="1:2">
      <c r="A1318">
        <v>2727</v>
      </c>
      <c r="B1318" s="63">
        <v>243</v>
      </c>
    </row>
    <row r="1319" spans="1:2">
      <c r="A1319">
        <v>2728</v>
      </c>
      <c r="B1319" s="63">
        <v>82</v>
      </c>
    </row>
    <row r="1320" spans="1:2">
      <c r="A1320">
        <v>2729</v>
      </c>
      <c r="B1320" s="63">
        <v>318</v>
      </c>
    </row>
    <row r="1321" spans="1:2">
      <c r="A1321">
        <v>2730</v>
      </c>
      <c r="B1321" s="63" t="s">
        <v>1216</v>
      </c>
    </row>
    <row r="1322" spans="1:2">
      <c r="A1322">
        <v>2731</v>
      </c>
      <c r="B1322" s="63">
        <v>248</v>
      </c>
    </row>
    <row r="1323" spans="1:2">
      <c r="A1323">
        <v>2732</v>
      </c>
      <c r="B1323" s="63">
        <v>72</v>
      </c>
    </row>
    <row r="1324" spans="1:2">
      <c r="A1324">
        <v>2733</v>
      </c>
      <c r="B1324" s="63">
        <v>2</v>
      </c>
    </row>
    <row r="1325" spans="1:2">
      <c r="A1325">
        <v>2734</v>
      </c>
      <c r="B1325" s="63">
        <v>633</v>
      </c>
    </row>
    <row r="1326" spans="1:2">
      <c r="A1326">
        <v>2735</v>
      </c>
      <c r="B1326" s="63">
        <v>1700</v>
      </c>
    </row>
    <row r="1327" spans="1:2">
      <c r="A1327">
        <v>2736</v>
      </c>
      <c r="B1327" s="63" t="s">
        <v>32893</v>
      </c>
    </row>
    <row r="1328" spans="1:2">
      <c r="A1328">
        <v>2737</v>
      </c>
      <c r="B1328" s="63">
        <v>580</v>
      </c>
    </row>
    <row r="1329" spans="1:2">
      <c r="A1329">
        <v>2738</v>
      </c>
      <c r="B1329" s="63" t="s">
        <v>32894</v>
      </c>
    </row>
    <row r="1330" spans="1:2">
      <c r="A1330">
        <v>2739</v>
      </c>
      <c r="B1330" s="63">
        <v>190</v>
      </c>
    </row>
    <row r="1331" spans="1:2">
      <c r="A1331">
        <v>2740</v>
      </c>
      <c r="B1331" s="63">
        <v>2366</v>
      </c>
    </row>
    <row r="1332" spans="1:2">
      <c r="A1332">
        <v>2741</v>
      </c>
      <c r="B1332" s="63">
        <v>741</v>
      </c>
    </row>
    <row r="1333" spans="1:2">
      <c r="A1333">
        <v>2742</v>
      </c>
      <c r="B1333" s="63">
        <v>725</v>
      </c>
    </row>
    <row r="1334" spans="1:2">
      <c r="A1334">
        <v>2743</v>
      </c>
      <c r="B1334" s="63">
        <v>175</v>
      </c>
    </row>
    <row r="1335" spans="1:2">
      <c r="A1335">
        <v>2744</v>
      </c>
      <c r="B1335" s="63" t="s">
        <v>32895</v>
      </c>
    </row>
    <row r="1336" spans="1:2">
      <c r="A1336">
        <v>2745</v>
      </c>
      <c r="B1336" s="63" t="s">
        <v>339</v>
      </c>
    </row>
    <row r="1337" spans="1:2">
      <c r="A1337">
        <v>2746</v>
      </c>
      <c r="B1337" s="63" t="s">
        <v>32896</v>
      </c>
    </row>
    <row r="1338" spans="1:2">
      <c r="A1338">
        <v>2747</v>
      </c>
      <c r="B1338" s="63">
        <v>282</v>
      </c>
    </row>
    <row r="1339" spans="1:2">
      <c r="A1339">
        <v>2748</v>
      </c>
      <c r="B1339" s="63">
        <v>17.2</v>
      </c>
    </row>
    <row r="1340" spans="1:2">
      <c r="A1340">
        <v>2749</v>
      </c>
      <c r="B1340" s="63">
        <v>88</v>
      </c>
    </row>
    <row r="1341" spans="1:2">
      <c r="A1341">
        <v>2750</v>
      </c>
      <c r="B1341" s="63" t="s">
        <v>1888</v>
      </c>
    </row>
    <row r="1342" spans="1:2">
      <c r="A1342">
        <v>2751</v>
      </c>
      <c r="B1342" s="63" t="s">
        <v>32897</v>
      </c>
    </row>
    <row r="1343" spans="1:2">
      <c r="A1343">
        <v>2752</v>
      </c>
      <c r="B1343" s="63">
        <v>218</v>
      </c>
    </row>
    <row r="1344" spans="1:2">
      <c r="A1344">
        <v>2753</v>
      </c>
      <c r="B1344" s="63">
        <v>107</v>
      </c>
    </row>
    <row r="1345" spans="1:2">
      <c r="A1345">
        <v>2754</v>
      </c>
      <c r="B1345" s="63">
        <v>716</v>
      </c>
    </row>
    <row r="1346" spans="1:2">
      <c r="A1346">
        <v>2755</v>
      </c>
      <c r="B1346" s="63">
        <v>21.9</v>
      </c>
    </row>
    <row r="1347" spans="1:2">
      <c r="A1347">
        <v>2756</v>
      </c>
      <c r="B1347" s="63">
        <v>183</v>
      </c>
    </row>
    <row r="1348" spans="1:2">
      <c r="A1348">
        <v>2757</v>
      </c>
      <c r="B1348" s="63">
        <v>343</v>
      </c>
    </row>
    <row r="1349" spans="1:2">
      <c r="A1349">
        <v>2758</v>
      </c>
      <c r="B1349" s="63">
        <v>352</v>
      </c>
    </row>
    <row r="1350" spans="1:2">
      <c r="A1350">
        <v>2759</v>
      </c>
      <c r="B1350" s="63">
        <v>311</v>
      </c>
    </row>
    <row r="1351" spans="1:2">
      <c r="A1351">
        <v>2760</v>
      </c>
      <c r="B1351" s="63">
        <v>528</v>
      </c>
    </row>
    <row r="1352" spans="1:2">
      <c r="A1352">
        <v>2761</v>
      </c>
      <c r="B1352" s="63" t="s">
        <v>32898</v>
      </c>
    </row>
    <row r="1353" spans="1:2">
      <c r="A1353">
        <v>2762</v>
      </c>
      <c r="B1353" s="63" t="s">
        <v>32899</v>
      </c>
    </row>
    <row r="1354" spans="1:2">
      <c r="A1354">
        <v>2763</v>
      </c>
      <c r="B1354" s="63">
        <v>20900</v>
      </c>
    </row>
    <row r="1355" spans="1:2">
      <c r="A1355">
        <v>2764</v>
      </c>
      <c r="B1355" s="63">
        <v>210</v>
      </c>
    </row>
    <row r="1356" spans="1:2">
      <c r="A1356">
        <v>2765</v>
      </c>
      <c r="B1356" s="63" t="s">
        <v>286</v>
      </c>
    </row>
    <row r="1357" spans="1:2">
      <c r="A1357">
        <v>2766</v>
      </c>
      <c r="B1357" s="63" t="s">
        <v>32900</v>
      </c>
    </row>
    <row r="1358" spans="1:2">
      <c r="A1358">
        <v>2767</v>
      </c>
      <c r="B1358" s="63" t="s">
        <v>32901</v>
      </c>
    </row>
    <row r="1359" spans="1:2">
      <c r="A1359">
        <v>2768</v>
      </c>
      <c r="B1359" s="63" t="s">
        <v>2187</v>
      </c>
    </row>
    <row r="1360" spans="1:2">
      <c r="A1360">
        <v>2769</v>
      </c>
      <c r="B1360" s="63" t="s">
        <v>32902</v>
      </c>
    </row>
    <row r="1361" spans="1:2">
      <c r="A1361">
        <v>2770</v>
      </c>
      <c r="B1361" s="63">
        <v>483</v>
      </c>
    </row>
    <row r="1362" spans="1:2">
      <c r="A1362">
        <v>2771</v>
      </c>
      <c r="B1362" s="63">
        <v>354</v>
      </c>
    </row>
    <row r="1363" spans="1:2">
      <c r="A1363">
        <v>2772</v>
      </c>
      <c r="B1363" s="63" t="s">
        <v>902</v>
      </c>
    </row>
    <row r="1364" spans="1:2">
      <c r="A1364">
        <v>2773</v>
      </c>
      <c r="B1364" s="63" t="s">
        <v>32903</v>
      </c>
    </row>
    <row r="1365" spans="1:2">
      <c r="A1365">
        <v>2774</v>
      </c>
      <c r="B1365" s="63">
        <v>246</v>
      </c>
    </row>
    <row r="1366" spans="1:2">
      <c r="A1366">
        <v>2775</v>
      </c>
      <c r="B1366" s="63">
        <v>14</v>
      </c>
    </row>
    <row r="1367" spans="1:2">
      <c r="A1367">
        <v>2776</v>
      </c>
      <c r="B1367" s="63" t="s">
        <v>32904</v>
      </c>
    </row>
    <row r="1368" spans="1:2">
      <c r="A1368">
        <v>2777</v>
      </c>
      <c r="B1368" s="63">
        <v>339</v>
      </c>
    </row>
    <row r="1369" spans="1:2">
      <c r="A1369">
        <v>2778</v>
      </c>
      <c r="B1369" s="63">
        <v>362</v>
      </c>
    </row>
    <row r="1370" spans="1:2">
      <c r="A1370">
        <v>2779</v>
      </c>
      <c r="B1370" s="63" t="s">
        <v>32905</v>
      </c>
    </row>
    <row r="1371" spans="1:2">
      <c r="A1371">
        <v>2780</v>
      </c>
      <c r="B1371" s="63">
        <v>521</v>
      </c>
    </row>
    <row r="1372" spans="1:2">
      <c r="A1372">
        <v>2781</v>
      </c>
      <c r="B1372" s="63">
        <v>524</v>
      </c>
    </row>
    <row r="1373" spans="1:2">
      <c r="A1373">
        <v>2782</v>
      </c>
      <c r="B1373" s="63">
        <v>353</v>
      </c>
    </row>
    <row r="1374" spans="1:2">
      <c r="A1374">
        <v>2783</v>
      </c>
      <c r="B1374" s="63">
        <v>746</v>
      </c>
    </row>
    <row r="1375" spans="1:2">
      <c r="A1375">
        <v>2784</v>
      </c>
      <c r="B1375" s="63">
        <v>609</v>
      </c>
    </row>
    <row r="1376" spans="1:2">
      <c r="A1376">
        <v>2785</v>
      </c>
      <c r="B1376" s="63" t="s">
        <v>32906</v>
      </c>
    </row>
    <row r="1377" spans="1:2">
      <c r="A1377">
        <v>2786</v>
      </c>
      <c r="B1377" s="63">
        <v>180</v>
      </c>
    </row>
    <row r="1378" spans="1:2">
      <c r="A1378">
        <v>2787</v>
      </c>
      <c r="B1378" s="63">
        <v>341</v>
      </c>
    </row>
    <row r="1379" spans="1:2">
      <c r="A1379">
        <v>2788</v>
      </c>
      <c r="B1379" s="63">
        <v>256</v>
      </c>
    </row>
    <row r="1380" spans="1:2">
      <c r="A1380">
        <v>2789</v>
      </c>
      <c r="B1380" s="63">
        <v>756</v>
      </c>
    </row>
    <row r="1381" spans="1:2">
      <c r="A1381">
        <v>2790</v>
      </c>
      <c r="B1381" s="63">
        <v>23.9</v>
      </c>
    </row>
    <row r="1382" spans="1:2">
      <c r="A1382">
        <v>2791</v>
      </c>
      <c r="B1382" s="63">
        <v>306</v>
      </c>
    </row>
    <row r="1383" spans="1:2">
      <c r="A1383">
        <v>2792</v>
      </c>
      <c r="B1383" s="63">
        <v>758</v>
      </c>
    </row>
    <row r="1384" spans="1:2">
      <c r="A1384">
        <v>2793</v>
      </c>
      <c r="B1384" s="63" t="s">
        <v>148</v>
      </c>
    </row>
    <row r="1385" spans="1:2">
      <c r="A1385">
        <v>2794</v>
      </c>
      <c r="B1385" s="63" t="s">
        <v>32907</v>
      </c>
    </row>
    <row r="1386" spans="1:2">
      <c r="A1386">
        <v>2795</v>
      </c>
      <c r="B1386" s="63">
        <v>359</v>
      </c>
    </row>
    <row r="1387" spans="1:2">
      <c r="A1387">
        <v>2796</v>
      </c>
      <c r="B1387" s="63">
        <v>118</v>
      </c>
    </row>
    <row r="1388" spans="1:2">
      <c r="A1388">
        <v>2797</v>
      </c>
      <c r="B1388" s="63" t="s">
        <v>32908</v>
      </c>
    </row>
    <row r="1389" spans="1:2">
      <c r="A1389">
        <v>2798</v>
      </c>
      <c r="B1389" s="63">
        <v>448</v>
      </c>
    </row>
    <row r="1390" spans="1:2">
      <c r="A1390">
        <v>2799</v>
      </c>
      <c r="B1390" s="63">
        <v>315</v>
      </c>
    </row>
    <row r="1391" spans="1:2">
      <c r="A1391">
        <v>2800</v>
      </c>
      <c r="B1391" s="63">
        <v>24.9</v>
      </c>
    </row>
    <row r="1392" spans="1:2">
      <c r="A1392">
        <v>2801</v>
      </c>
      <c r="B1392" s="63">
        <v>127</v>
      </c>
    </row>
    <row r="1393" spans="1:2">
      <c r="A1393">
        <v>2802</v>
      </c>
      <c r="B1393" s="63">
        <v>356</v>
      </c>
    </row>
    <row r="1394" spans="1:2">
      <c r="A1394">
        <v>2803</v>
      </c>
      <c r="B1394" s="63">
        <v>606</v>
      </c>
    </row>
    <row r="1395" spans="1:2">
      <c r="A1395">
        <v>2804</v>
      </c>
      <c r="B1395" s="63">
        <v>23</v>
      </c>
    </row>
    <row r="1396" spans="1:2">
      <c r="A1396">
        <v>2805</v>
      </c>
      <c r="B1396" s="63">
        <v>323</v>
      </c>
    </row>
    <row r="1397" spans="1:2">
      <c r="A1397">
        <v>2806</v>
      </c>
      <c r="B1397" s="63">
        <v>10400</v>
      </c>
    </row>
    <row r="1398" spans="1:2">
      <c r="A1398">
        <v>2807</v>
      </c>
      <c r="B1398" s="63">
        <v>424</v>
      </c>
    </row>
    <row r="1399" spans="1:2">
      <c r="A1399">
        <v>2808</v>
      </c>
      <c r="B1399" s="63">
        <v>630</v>
      </c>
    </row>
    <row r="1400" spans="1:2">
      <c r="A1400">
        <v>2809</v>
      </c>
      <c r="B1400" s="63">
        <v>382</v>
      </c>
    </row>
    <row r="1401" spans="1:2">
      <c r="A1401">
        <v>2810</v>
      </c>
      <c r="B1401" s="63" t="s">
        <v>32909</v>
      </c>
    </row>
    <row r="1402" spans="1:2">
      <c r="A1402">
        <v>2811</v>
      </c>
      <c r="B1402" s="63">
        <v>462</v>
      </c>
    </row>
    <row r="1403" spans="1:2">
      <c r="A1403">
        <v>2812</v>
      </c>
      <c r="B1403" s="63">
        <v>461</v>
      </c>
    </row>
    <row r="1404" spans="1:2">
      <c r="A1404">
        <v>2813</v>
      </c>
      <c r="B1404" s="63">
        <v>310</v>
      </c>
    </row>
    <row r="1405" spans="1:2">
      <c r="A1405">
        <v>2814</v>
      </c>
      <c r="B1405" s="63">
        <v>527</v>
      </c>
    </row>
    <row r="1406" spans="1:2">
      <c r="A1406">
        <v>2815</v>
      </c>
      <c r="B1406" s="63">
        <v>542</v>
      </c>
    </row>
    <row r="1407" spans="1:2">
      <c r="A1407">
        <v>2816</v>
      </c>
      <c r="B1407" s="63">
        <v>39</v>
      </c>
    </row>
    <row r="1408" spans="1:2">
      <c r="A1408">
        <v>2817</v>
      </c>
      <c r="B1408" s="63">
        <v>266</v>
      </c>
    </row>
    <row r="1409" spans="1:2">
      <c r="A1409">
        <v>2818</v>
      </c>
      <c r="B1409" s="63">
        <v>728</v>
      </c>
    </row>
    <row r="1410" spans="1:2">
      <c r="A1410">
        <v>2819</v>
      </c>
      <c r="B1410" s="63">
        <v>259</v>
      </c>
    </row>
    <row r="1411" spans="1:2">
      <c r="A1411">
        <v>2820</v>
      </c>
      <c r="B1411" s="63">
        <v>541</v>
      </c>
    </row>
    <row r="1412" spans="1:2">
      <c r="A1412">
        <v>2821</v>
      </c>
      <c r="B1412" s="63">
        <v>146</v>
      </c>
    </row>
    <row r="1413" spans="1:2">
      <c r="A1413">
        <v>2822</v>
      </c>
      <c r="B1413" s="63">
        <v>781</v>
      </c>
    </row>
    <row r="1414" spans="1:2">
      <c r="A1414">
        <v>2823</v>
      </c>
      <c r="B1414" s="63">
        <v>781</v>
      </c>
    </row>
    <row r="1415" spans="1:2">
      <c r="A1415">
        <v>2824</v>
      </c>
      <c r="B1415" s="63">
        <v>819</v>
      </c>
    </row>
    <row r="1416" spans="1:2">
      <c r="A1416">
        <v>2825</v>
      </c>
      <c r="B1416" s="63">
        <v>518</v>
      </c>
    </row>
    <row r="1417" spans="1:2">
      <c r="A1417">
        <v>2826</v>
      </c>
      <c r="B1417" s="63" t="s">
        <v>32910</v>
      </c>
    </row>
    <row r="1418" spans="1:2">
      <c r="A1418">
        <v>2827</v>
      </c>
      <c r="B1418" s="63">
        <v>611</v>
      </c>
    </row>
    <row r="1419" spans="1:2">
      <c r="A1419">
        <v>2828</v>
      </c>
      <c r="B1419" s="63">
        <v>526</v>
      </c>
    </row>
    <row r="1420" spans="1:2">
      <c r="A1420">
        <v>2829</v>
      </c>
      <c r="B1420" s="63">
        <v>667</v>
      </c>
    </row>
    <row r="1421" spans="1:2">
      <c r="A1421">
        <v>2830</v>
      </c>
      <c r="B1421" s="63">
        <v>264</v>
      </c>
    </row>
    <row r="1422" spans="1:2">
      <c r="A1422">
        <v>2831</v>
      </c>
      <c r="B1422" s="63" t="s">
        <v>32911</v>
      </c>
    </row>
    <row r="1423" spans="1:2">
      <c r="A1423">
        <v>2832</v>
      </c>
      <c r="B1423" s="63">
        <v>235</v>
      </c>
    </row>
    <row r="1424" spans="1:2">
      <c r="A1424">
        <v>2833</v>
      </c>
      <c r="B1424" s="63">
        <v>762</v>
      </c>
    </row>
    <row r="1425" spans="1:2">
      <c r="A1425">
        <v>2834</v>
      </c>
      <c r="B1425" s="63">
        <v>568</v>
      </c>
    </row>
    <row r="1426" spans="1:2">
      <c r="A1426">
        <v>2835</v>
      </c>
      <c r="B1426" s="63">
        <v>2500</v>
      </c>
    </row>
    <row r="1427" spans="1:2">
      <c r="A1427">
        <v>2836</v>
      </c>
      <c r="B1427" s="63" t="s">
        <v>32912</v>
      </c>
    </row>
    <row r="1428" spans="1:2">
      <c r="A1428">
        <v>2837</v>
      </c>
      <c r="B1428" s="63">
        <v>319</v>
      </c>
    </row>
    <row r="1429" spans="1:2">
      <c r="A1429">
        <v>2838</v>
      </c>
      <c r="B1429" s="63" t="s">
        <v>32913</v>
      </c>
    </row>
    <row r="1430" spans="1:2">
      <c r="A1430">
        <v>2839</v>
      </c>
      <c r="B1430" s="63">
        <v>472</v>
      </c>
    </row>
    <row r="1431" spans="1:2">
      <c r="A1431">
        <v>2840</v>
      </c>
      <c r="B1431" s="63" t="s">
        <v>32914</v>
      </c>
    </row>
    <row r="1432" spans="1:2">
      <c r="A1432">
        <v>2841</v>
      </c>
      <c r="B1432" s="63">
        <v>250</v>
      </c>
    </row>
    <row r="1433" spans="1:2">
      <c r="A1433">
        <v>2842</v>
      </c>
      <c r="B1433" s="63" t="s">
        <v>32915</v>
      </c>
    </row>
    <row r="1434" spans="1:2">
      <c r="A1434">
        <v>2843</v>
      </c>
      <c r="B1434" s="63">
        <v>159</v>
      </c>
    </row>
    <row r="1435" spans="1:2">
      <c r="A1435">
        <v>2844</v>
      </c>
      <c r="B1435" s="63">
        <v>10</v>
      </c>
    </row>
    <row r="1436" spans="1:2">
      <c r="A1436">
        <v>2845</v>
      </c>
      <c r="B1436" s="63">
        <v>194</v>
      </c>
    </row>
    <row r="1437" spans="1:2">
      <c r="A1437">
        <v>2846</v>
      </c>
      <c r="B1437" s="63">
        <v>654</v>
      </c>
    </row>
    <row r="1438" spans="1:2">
      <c r="A1438">
        <v>2847</v>
      </c>
      <c r="B1438" s="63">
        <v>634</v>
      </c>
    </row>
    <row r="1439" spans="1:2">
      <c r="A1439">
        <v>2848</v>
      </c>
      <c r="B1439" s="63">
        <v>168</v>
      </c>
    </row>
    <row r="1440" spans="1:2">
      <c r="A1440">
        <v>2849</v>
      </c>
      <c r="B1440" s="63" t="s">
        <v>32916</v>
      </c>
    </row>
    <row r="1441" spans="1:2">
      <c r="A1441">
        <v>2850</v>
      </c>
      <c r="B1441" s="63">
        <v>603</v>
      </c>
    </row>
    <row r="1442" spans="1:2">
      <c r="A1442">
        <v>2851</v>
      </c>
      <c r="B1442" s="63">
        <v>234</v>
      </c>
    </row>
    <row r="1443" spans="1:2">
      <c r="A1443">
        <v>2852</v>
      </c>
      <c r="B1443" s="63">
        <v>800</v>
      </c>
    </row>
    <row r="1444" spans="1:2">
      <c r="A1444">
        <v>2853</v>
      </c>
      <c r="B1444" s="63">
        <v>228</v>
      </c>
    </row>
    <row r="1445" spans="1:2">
      <c r="A1445">
        <v>2854</v>
      </c>
      <c r="B1445" s="63">
        <v>538</v>
      </c>
    </row>
    <row r="1446" spans="1:2">
      <c r="A1446">
        <v>2855</v>
      </c>
      <c r="B1446" s="63">
        <v>338</v>
      </c>
    </row>
    <row r="1447" spans="1:2">
      <c r="A1447">
        <v>2856</v>
      </c>
      <c r="B1447" s="63">
        <v>6100</v>
      </c>
    </row>
    <row r="1448" spans="1:2">
      <c r="A1448">
        <v>2857</v>
      </c>
      <c r="B1448" s="63">
        <v>290</v>
      </c>
    </row>
    <row r="1449" spans="1:2">
      <c r="A1449">
        <v>2858</v>
      </c>
      <c r="B1449" s="63">
        <v>520</v>
      </c>
    </row>
    <row r="1450" spans="1:2">
      <c r="A1450">
        <v>2859</v>
      </c>
      <c r="B1450" s="63" t="s">
        <v>32917</v>
      </c>
    </row>
    <row r="1451" spans="1:2">
      <c r="A1451">
        <v>2860</v>
      </c>
      <c r="B1451" s="63" t="s">
        <v>32918</v>
      </c>
    </row>
    <row r="1452" spans="1:2">
      <c r="A1452">
        <v>2861</v>
      </c>
      <c r="B1452" s="63">
        <v>833</v>
      </c>
    </row>
    <row r="1453" spans="1:2">
      <c r="A1453">
        <v>2862</v>
      </c>
      <c r="B1453" s="63">
        <v>676</v>
      </c>
    </row>
    <row r="1454" spans="1:2">
      <c r="A1454">
        <v>2863</v>
      </c>
      <c r="B1454" s="63">
        <v>833</v>
      </c>
    </row>
    <row r="1455" spans="1:2">
      <c r="A1455">
        <v>2864</v>
      </c>
      <c r="B1455" s="63">
        <v>144</v>
      </c>
    </row>
    <row r="1456" spans="1:2">
      <c r="A1456">
        <v>2865</v>
      </c>
      <c r="B1456" s="63">
        <v>314</v>
      </c>
    </row>
    <row r="1457" spans="1:2">
      <c r="A1457">
        <v>2866</v>
      </c>
      <c r="B1457" s="63">
        <v>660</v>
      </c>
    </row>
    <row r="1458" spans="1:2">
      <c r="A1458">
        <v>2867</v>
      </c>
      <c r="B1458" s="63">
        <v>621</v>
      </c>
    </row>
    <row r="1459" spans="1:2">
      <c r="A1459">
        <v>2868</v>
      </c>
      <c r="B1459" s="63">
        <v>254</v>
      </c>
    </row>
    <row r="1460" spans="1:2">
      <c r="A1460">
        <v>2869</v>
      </c>
      <c r="B1460" s="63">
        <v>468</v>
      </c>
    </row>
    <row r="1461" spans="1:2">
      <c r="A1461">
        <v>2870</v>
      </c>
      <c r="B1461" s="63" t="s">
        <v>32919</v>
      </c>
    </row>
    <row r="1462" spans="1:2">
      <c r="A1462">
        <v>2871</v>
      </c>
      <c r="B1462" s="63">
        <v>148</v>
      </c>
    </row>
    <row r="1463" spans="1:2">
      <c r="A1463">
        <v>2872</v>
      </c>
      <c r="B1463" s="63">
        <v>463</v>
      </c>
    </row>
    <row r="1464" spans="1:2">
      <c r="A1464">
        <v>2873</v>
      </c>
      <c r="B1464" s="63">
        <v>308</v>
      </c>
    </row>
    <row r="1465" spans="1:2">
      <c r="A1465">
        <v>2874</v>
      </c>
      <c r="B1465" s="63">
        <v>132</v>
      </c>
    </row>
    <row r="1466" spans="1:2">
      <c r="A1466">
        <v>2875</v>
      </c>
      <c r="B1466" s="63" t="s">
        <v>32920</v>
      </c>
    </row>
    <row r="1467" spans="1:2">
      <c r="A1467">
        <v>2876</v>
      </c>
      <c r="B1467" s="63" t="s">
        <v>32921</v>
      </c>
    </row>
    <row r="1468" spans="1:2">
      <c r="A1468">
        <v>2877</v>
      </c>
      <c r="B1468" s="63">
        <v>30000</v>
      </c>
    </row>
    <row r="1469" spans="1:2">
      <c r="A1469">
        <v>2878</v>
      </c>
      <c r="B1469" s="63">
        <v>576</v>
      </c>
    </row>
    <row r="1470" spans="1:2">
      <c r="A1470">
        <v>2879</v>
      </c>
      <c r="B1470" s="63" t="s">
        <v>261</v>
      </c>
    </row>
    <row r="1471" spans="1:2">
      <c r="A1471">
        <v>2880</v>
      </c>
      <c r="B1471" s="63">
        <v>625</v>
      </c>
    </row>
    <row r="1472" spans="1:2">
      <c r="A1472">
        <v>2881</v>
      </c>
      <c r="B1472" s="63">
        <v>557</v>
      </c>
    </row>
    <row r="1473" spans="1:2">
      <c r="A1473">
        <v>2882</v>
      </c>
      <c r="B1473" s="63">
        <v>143</v>
      </c>
    </row>
    <row r="1474" spans="1:2">
      <c r="A1474">
        <v>2883</v>
      </c>
      <c r="B1474" s="63">
        <v>482</v>
      </c>
    </row>
    <row r="1475" spans="1:2">
      <c r="A1475">
        <v>2884</v>
      </c>
      <c r="B1475" s="63">
        <v>894</v>
      </c>
    </row>
    <row r="1476" spans="1:2">
      <c r="A1476">
        <v>2885</v>
      </c>
      <c r="B1476" s="63">
        <v>361</v>
      </c>
    </row>
    <row r="1477" spans="1:2">
      <c r="A1477">
        <v>2886</v>
      </c>
      <c r="B1477" s="63">
        <v>350</v>
      </c>
    </row>
    <row r="1478" spans="1:2">
      <c r="A1478">
        <v>2887</v>
      </c>
      <c r="B1478" s="63">
        <v>114</v>
      </c>
    </row>
    <row r="1479" spans="1:2">
      <c r="A1479">
        <v>2888</v>
      </c>
      <c r="B1479" s="63">
        <v>402</v>
      </c>
    </row>
    <row r="1480" spans="1:2">
      <c r="A1480">
        <v>2889</v>
      </c>
      <c r="B1480" s="63">
        <v>263</v>
      </c>
    </row>
    <row r="1481" spans="1:2">
      <c r="A1481">
        <v>2890</v>
      </c>
      <c r="B1481" s="63">
        <v>326</v>
      </c>
    </row>
    <row r="1482" spans="1:2">
      <c r="A1482">
        <v>2891</v>
      </c>
      <c r="B1482" s="63">
        <v>274</v>
      </c>
    </row>
    <row r="1483" spans="1:2">
      <c r="A1483">
        <v>2892</v>
      </c>
      <c r="B1483" s="63">
        <v>217</v>
      </c>
    </row>
    <row r="1484" spans="1:2">
      <c r="A1484">
        <v>2893</v>
      </c>
      <c r="B1484" s="63">
        <v>35</v>
      </c>
    </row>
    <row r="1485" spans="1:2">
      <c r="A1485">
        <v>2894</v>
      </c>
      <c r="B1485" s="63">
        <v>434</v>
      </c>
    </row>
    <row r="1486" spans="1:2">
      <c r="A1486">
        <v>2895</v>
      </c>
      <c r="B1486" s="63">
        <v>204</v>
      </c>
    </row>
    <row r="1487" spans="1:2">
      <c r="A1487">
        <v>2896</v>
      </c>
      <c r="B1487" s="63">
        <v>607</v>
      </c>
    </row>
    <row r="1488" spans="1:2">
      <c r="A1488">
        <v>2897</v>
      </c>
      <c r="B1488" s="63">
        <v>108</v>
      </c>
    </row>
    <row r="1489" spans="1:2">
      <c r="A1489">
        <v>2898</v>
      </c>
      <c r="B1489" s="63">
        <v>157</v>
      </c>
    </row>
    <row r="1490" spans="1:2">
      <c r="A1490">
        <v>2899</v>
      </c>
      <c r="B1490" s="63" t="s">
        <v>32922</v>
      </c>
    </row>
    <row r="1491" spans="1:2">
      <c r="A1491">
        <v>2900</v>
      </c>
      <c r="B1491" s="63">
        <v>237</v>
      </c>
    </row>
    <row r="1492" spans="1:2">
      <c r="A1492">
        <v>2901</v>
      </c>
      <c r="B1492" s="63" t="s">
        <v>32923</v>
      </c>
    </row>
    <row r="1493" spans="1:2">
      <c r="A1493">
        <v>2902</v>
      </c>
      <c r="B1493" s="63">
        <v>3900</v>
      </c>
    </row>
    <row r="1494" spans="1:2">
      <c r="A1494">
        <v>2903</v>
      </c>
      <c r="B1494" s="63">
        <v>13</v>
      </c>
    </row>
    <row r="1495" spans="1:2">
      <c r="A1495">
        <v>2904</v>
      </c>
      <c r="B1495" s="63">
        <v>381</v>
      </c>
    </row>
    <row r="1496" spans="1:2">
      <c r="A1496">
        <v>2905</v>
      </c>
      <c r="B1496" s="63">
        <v>105</v>
      </c>
    </row>
    <row r="1497" spans="1:2">
      <c r="A1497">
        <v>2906</v>
      </c>
      <c r="B1497" s="63" t="s">
        <v>32924</v>
      </c>
    </row>
    <row r="1498" spans="1:2">
      <c r="A1498">
        <v>2907</v>
      </c>
      <c r="B1498" s="63">
        <v>508</v>
      </c>
    </row>
    <row r="1499" spans="1:2">
      <c r="A1499">
        <v>2908</v>
      </c>
      <c r="B1499" s="63">
        <v>512</v>
      </c>
    </row>
    <row r="1500" spans="1:2">
      <c r="A1500">
        <v>2909</v>
      </c>
      <c r="B1500" s="63" t="s">
        <v>32925</v>
      </c>
    </row>
    <row r="1501" spans="1:2">
      <c r="A1501">
        <v>2910</v>
      </c>
      <c r="B1501" s="63" t="s">
        <v>32926</v>
      </c>
    </row>
    <row r="1502" spans="1:2">
      <c r="A1502">
        <v>2911</v>
      </c>
      <c r="B1502" s="63" t="s">
        <v>32927</v>
      </c>
    </row>
    <row r="1503" spans="1:2">
      <c r="A1503">
        <v>2912</v>
      </c>
      <c r="B1503" s="63" t="s">
        <v>32928</v>
      </c>
    </row>
    <row r="1504" spans="1:2">
      <c r="A1504">
        <v>2913</v>
      </c>
      <c r="B1504" s="63">
        <v>122</v>
      </c>
    </row>
    <row r="1505" spans="1:2">
      <c r="A1505">
        <v>2914</v>
      </c>
      <c r="B1505" s="63">
        <v>4900</v>
      </c>
    </row>
    <row r="1506" spans="1:2">
      <c r="A1506">
        <v>2915</v>
      </c>
      <c r="B1506" s="63">
        <v>803</v>
      </c>
    </row>
    <row r="1507" spans="1:2">
      <c r="A1507">
        <v>2916</v>
      </c>
      <c r="B1507" s="63">
        <v>2756</v>
      </c>
    </row>
    <row r="1508" spans="1:2">
      <c r="A1508">
        <v>2917</v>
      </c>
      <c r="B1508" s="63">
        <v>56</v>
      </c>
    </row>
    <row r="1509" spans="1:2">
      <c r="A1509">
        <v>2918</v>
      </c>
      <c r="B1509" s="63" t="s">
        <v>447</v>
      </c>
    </row>
    <row r="1510" spans="1:2">
      <c r="A1510">
        <v>2919</v>
      </c>
      <c r="B1510" s="63">
        <v>307</v>
      </c>
    </row>
    <row r="1511" spans="1:2">
      <c r="A1511">
        <v>2920</v>
      </c>
      <c r="B1511" s="63">
        <v>2700</v>
      </c>
    </row>
    <row r="1512" spans="1:2">
      <c r="A1512">
        <v>2921</v>
      </c>
      <c r="B1512" s="63">
        <v>3314</v>
      </c>
    </row>
    <row r="1513" spans="1:2">
      <c r="A1513">
        <v>2922</v>
      </c>
      <c r="B1513" s="63">
        <v>792</v>
      </c>
    </row>
    <row r="1514" spans="1:2">
      <c r="A1514">
        <v>2923</v>
      </c>
      <c r="B1514" s="63">
        <v>712</v>
      </c>
    </row>
    <row r="1515" spans="1:2">
      <c r="A1515">
        <v>2924</v>
      </c>
      <c r="B1515" s="63">
        <v>324</v>
      </c>
    </row>
    <row r="1516" spans="1:2">
      <c r="A1516">
        <v>2925</v>
      </c>
      <c r="B1516" s="63">
        <v>155</v>
      </c>
    </row>
    <row r="1517" spans="1:2">
      <c r="A1517">
        <v>2926</v>
      </c>
      <c r="B1517" s="63" t="s">
        <v>239</v>
      </c>
    </row>
    <row r="1518" spans="1:2">
      <c r="A1518">
        <v>2927</v>
      </c>
      <c r="B1518" s="63">
        <v>174</v>
      </c>
    </row>
    <row r="1519" spans="1:2">
      <c r="A1519">
        <v>2928</v>
      </c>
      <c r="B1519" s="63" t="s">
        <v>32929</v>
      </c>
    </row>
    <row r="1520" spans="1:2">
      <c r="A1520">
        <v>2929</v>
      </c>
      <c r="B1520" s="63">
        <v>486</v>
      </c>
    </row>
    <row r="1521" spans="1:2">
      <c r="A1521">
        <v>2930</v>
      </c>
      <c r="B1521" s="63">
        <v>802</v>
      </c>
    </row>
    <row r="1522" spans="1:2">
      <c r="A1522">
        <v>2931</v>
      </c>
      <c r="B1522" s="63">
        <v>154</v>
      </c>
    </row>
    <row r="1523" spans="1:2">
      <c r="A1523">
        <v>2932</v>
      </c>
      <c r="B1523" s="63">
        <v>128</v>
      </c>
    </row>
    <row r="1524" spans="1:2">
      <c r="A1524">
        <v>2933</v>
      </c>
      <c r="B1524" s="63">
        <v>738</v>
      </c>
    </row>
    <row r="1525" spans="1:2">
      <c r="A1525">
        <v>2934</v>
      </c>
      <c r="B1525" s="63" t="s">
        <v>32930</v>
      </c>
    </row>
    <row r="1526" spans="1:2">
      <c r="A1526">
        <v>2935</v>
      </c>
      <c r="B1526" s="63">
        <v>637</v>
      </c>
    </row>
    <row r="1527" spans="1:2">
      <c r="A1527">
        <v>2936</v>
      </c>
      <c r="B1527" s="63" t="s">
        <v>32931</v>
      </c>
    </row>
    <row r="1528" spans="1:2">
      <c r="A1528">
        <v>2937</v>
      </c>
      <c r="B1528" s="63">
        <v>355</v>
      </c>
    </row>
    <row r="1529" spans="1:2">
      <c r="A1529">
        <v>2938</v>
      </c>
      <c r="B1529" s="63">
        <v>733</v>
      </c>
    </row>
    <row r="1530" spans="1:2">
      <c r="A1530">
        <v>2939</v>
      </c>
      <c r="B1530" s="63" t="s">
        <v>32932</v>
      </c>
    </row>
    <row r="1531" spans="1:2">
      <c r="A1531">
        <v>2940</v>
      </c>
      <c r="B1531" s="63" t="s">
        <v>32933</v>
      </c>
    </row>
    <row r="1532" spans="1:2">
      <c r="A1532">
        <v>2941</v>
      </c>
      <c r="B1532" s="63">
        <v>718</v>
      </c>
    </row>
    <row r="1533" spans="1:2">
      <c r="A1533">
        <v>2942</v>
      </c>
      <c r="B1533" s="63">
        <v>309</v>
      </c>
    </row>
    <row r="1534" spans="1:2">
      <c r="A1534">
        <v>2943</v>
      </c>
      <c r="B1534" s="63">
        <v>199</v>
      </c>
    </row>
    <row r="1535" spans="1:2">
      <c r="A1535">
        <v>2944</v>
      </c>
      <c r="B1535" s="63">
        <v>618</v>
      </c>
    </row>
    <row r="1536" spans="1:2">
      <c r="A1536">
        <v>2945</v>
      </c>
      <c r="B1536" s="63">
        <v>76</v>
      </c>
    </row>
    <row r="1537" spans="1:2">
      <c r="A1537">
        <v>2946</v>
      </c>
      <c r="B1537" s="63">
        <v>106</v>
      </c>
    </row>
    <row r="1538" spans="1:2">
      <c r="A1538">
        <v>2947</v>
      </c>
      <c r="B1538" s="63">
        <v>582</v>
      </c>
    </row>
    <row r="1539" spans="1:2">
      <c r="A1539">
        <v>2948</v>
      </c>
      <c r="B1539" s="63" t="s">
        <v>32934</v>
      </c>
    </row>
    <row r="1540" spans="1:2">
      <c r="A1540">
        <v>2949</v>
      </c>
      <c r="B1540" s="63">
        <v>390</v>
      </c>
    </row>
    <row r="1541" spans="1:2">
      <c r="A1541">
        <v>2950</v>
      </c>
      <c r="B1541" s="63">
        <v>636</v>
      </c>
    </row>
    <row r="1542" spans="1:2">
      <c r="A1542">
        <v>2951</v>
      </c>
      <c r="B1542" s="63" t="s">
        <v>32935</v>
      </c>
    </row>
    <row r="1543" spans="1:2">
      <c r="A1543">
        <v>2952</v>
      </c>
      <c r="B1543" s="63" t="s">
        <v>32936</v>
      </c>
    </row>
    <row r="1544" spans="1:2">
      <c r="A1544">
        <v>2953</v>
      </c>
      <c r="B1544" s="63">
        <v>714</v>
      </c>
    </row>
    <row r="1545" spans="1:2">
      <c r="A1545">
        <v>2954</v>
      </c>
      <c r="B1545" s="63">
        <v>1000</v>
      </c>
    </row>
    <row r="1546" spans="1:2">
      <c r="A1546">
        <v>2955</v>
      </c>
      <c r="B1546" s="63" t="s">
        <v>375</v>
      </c>
    </row>
    <row r="1547" spans="1:2">
      <c r="A1547">
        <v>2956</v>
      </c>
      <c r="B1547" s="63">
        <v>384</v>
      </c>
    </row>
    <row r="1548" spans="1:2">
      <c r="A1548">
        <v>2957</v>
      </c>
      <c r="B1548" s="63">
        <v>170</v>
      </c>
    </row>
    <row r="1549" spans="1:2">
      <c r="A1549">
        <v>2958</v>
      </c>
      <c r="B1549" s="63">
        <v>436</v>
      </c>
    </row>
    <row r="1550" spans="1:2">
      <c r="A1550">
        <v>2959</v>
      </c>
      <c r="B1550" s="63">
        <v>36</v>
      </c>
    </row>
    <row r="1551" spans="1:2">
      <c r="A1551">
        <v>2960</v>
      </c>
      <c r="B1551" s="63">
        <v>9999</v>
      </c>
    </row>
    <row r="1552" spans="1:2">
      <c r="A1552">
        <v>2961</v>
      </c>
      <c r="B1552" s="63" t="s">
        <v>32937</v>
      </c>
    </row>
    <row r="1553" spans="1:2">
      <c r="A1553">
        <v>2962</v>
      </c>
      <c r="B1553" s="63">
        <v>784</v>
      </c>
    </row>
    <row r="1554" spans="1:2">
      <c r="A1554">
        <v>2963</v>
      </c>
      <c r="B1554" s="63">
        <v>616</v>
      </c>
    </row>
    <row r="1555" spans="1:2">
      <c r="A1555">
        <v>2964</v>
      </c>
      <c r="B1555" s="63">
        <v>480</v>
      </c>
    </row>
    <row r="1556" spans="1:2">
      <c r="A1556">
        <v>2965</v>
      </c>
      <c r="B1556" s="63">
        <v>172</v>
      </c>
    </row>
    <row r="1557" spans="1:2">
      <c r="A1557">
        <v>2966</v>
      </c>
      <c r="B1557" s="63">
        <v>189</v>
      </c>
    </row>
    <row r="1558" spans="1:2">
      <c r="A1558">
        <v>2967</v>
      </c>
      <c r="B1558" s="63">
        <v>818</v>
      </c>
    </row>
    <row r="1559" spans="1:2">
      <c r="A1559">
        <v>2968</v>
      </c>
      <c r="B1559" s="63">
        <v>818</v>
      </c>
    </row>
    <row r="1560" spans="1:2">
      <c r="A1560">
        <v>2969</v>
      </c>
      <c r="B1560" s="63">
        <v>208</v>
      </c>
    </row>
    <row r="1561" spans="1:2">
      <c r="A1561">
        <v>2970</v>
      </c>
      <c r="B1561" s="63">
        <v>5</v>
      </c>
    </row>
    <row r="1562" spans="1:2">
      <c r="A1562">
        <v>2971</v>
      </c>
      <c r="B1562" s="63">
        <v>622</v>
      </c>
    </row>
    <row r="1563" spans="1:2">
      <c r="A1563">
        <v>2972</v>
      </c>
      <c r="B1563" s="63">
        <v>333</v>
      </c>
    </row>
    <row r="1564" spans="1:2">
      <c r="A1564">
        <v>2973</v>
      </c>
      <c r="B1564" s="63">
        <v>668</v>
      </c>
    </row>
    <row r="1565" spans="1:2">
      <c r="A1565">
        <v>2974</v>
      </c>
      <c r="B1565" s="63">
        <v>351</v>
      </c>
    </row>
    <row r="1566" spans="1:2">
      <c r="A1566">
        <v>2975</v>
      </c>
      <c r="B1566" s="63">
        <v>724</v>
      </c>
    </row>
    <row r="1567" spans="1:2">
      <c r="A1567">
        <v>2976</v>
      </c>
      <c r="B1567" s="63">
        <v>805</v>
      </c>
    </row>
    <row r="1568" spans="1:2">
      <c r="A1568">
        <v>2977</v>
      </c>
      <c r="B1568" s="63">
        <v>165</v>
      </c>
    </row>
    <row r="1569" spans="1:2">
      <c r="A1569">
        <v>2978</v>
      </c>
      <c r="B1569" s="63">
        <v>726</v>
      </c>
    </row>
    <row r="1570" spans="1:2">
      <c r="A1570">
        <v>2979</v>
      </c>
      <c r="B1570" s="63" t="s">
        <v>327</v>
      </c>
    </row>
    <row r="1571" spans="1:2">
      <c r="A1571">
        <v>2980</v>
      </c>
      <c r="B1571" s="63" t="s">
        <v>32938</v>
      </c>
    </row>
    <row r="1572" spans="1:2">
      <c r="A1572">
        <v>2981</v>
      </c>
      <c r="B1572" s="63">
        <v>195</v>
      </c>
    </row>
    <row r="1573" spans="1:2">
      <c r="A1573">
        <v>2982</v>
      </c>
      <c r="B1573" s="63">
        <v>181</v>
      </c>
    </row>
    <row r="1574" spans="1:2">
      <c r="A1574">
        <v>2983</v>
      </c>
      <c r="B1574" s="63">
        <v>804</v>
      </c>
    </row>
    <row r="1575" spans="1:2">
      <c r="A1575">
        <v>2984</v>
      </c>
      <c r="B1575" s="63" t="s">
        <v>32939</v>
      </c>
    </row>
    <row r="1576" spans="1:2">
      <c r="A1576">
        <v>2985</v>
      </c>
      <c r="B1576" s="63" t="s">
        <v>32940</v>
      </c>
    </row>
    <row r="1577" spans="1:2">
      <c r="A1577">
        <v>2986</v>
      </c>
      <c r="B1577" s="63">
        <v>226</v>
      </c>
    </row>
    <row r="1578" spans="1:2">
      <c r="A1578">
        <v>2987</v>
      </c>
      <c r="B1578" s="63">
        <v>672</v>
      </c>
    </row>
    <row r="1579" spans="1:2">
      <c r="A1579">
        <v>2988</v>
      </c>
      <c r="B1579" s="63">
        <v>414</v>
      </c>
    </row>
    <row r="1580" spans="1:2">
      <c r="A1580">
        <v>2989</v>
      </c>
      <c r="B1580" s="63" t="s">
        <v>32941</v>
      </c>
    </row>
    <row r="1581" spans="1:2">
      <c r="A1581">
        <v>2990</v>
      </c>
      <c r="B1581" s="63">
        <v>646</v>
      </c>
    </row>
    <row r="1582" spans="1:2">
      <c r="A1582">
        <v>2991</v>
      </c>
      <c r="B1582" s="63">
        <v>796</v>
      </c>
    </row>
    <row r="1583" spans="1:2">
      <c r="A1583">
        <v>2992</v>
      </c>
      <c r="B1583" s="63" t="s">
        <v>32942</v>
      </c>
    </row>
    <row r="1584" spans="1:2">
      <c r="A1584">
        <v>2993</v>
      </c>
      <c r="B1584" s="63">
        <v>347</v>
      </c>
    </row>
    <row r="1585" spans="1:2">
      <c r="A1585">
        <v>2994</v>
      </c>
      <c r="B1585" s="63">
        <v>824</v>
      </c>
    </row>
    <row r="1586" spans="1:2">
      <c r="A1586">
        <v>2995</v>
      </c>
      <c r="B1586" s="63">
        <v>179</v>
      </c>
    </row>
    <row r="1587" spans="1:2">
      <c r="A1587">
        <v>2996</v>
      </c>
      <c r="B1587" s="63" t="s">
        <v>32943</v>
      </c>
    </row>
    <row r="1588" spans="1:2">
      <c r="A1588">
        <v>2997</v>
      </c>
      <c r="B1588" s="63">
        <v>179</v>
      </c>
    </row>
    <row r="1589" spans="1:2">
      <c r="A1589">
        <v>2998</v>
      </c>
      <c r="B1589" s="63">
        <v>799</v>
      </c>
    </row>
    <row r="1590" spans="1:2">
      <c r="A1590">
        <v>2999</v>
      </c>
      <c r="B1590" s="63" t="s">
        <v>32944</v>
      </c>
    </row>
    <row r="1591" spans="1:2">
      <c r="A1591">
        <v>3000</v>
      </c>
      <c r="B1591" s="63">
        <v>169</v>
      </c>
    </row>
    <row r="1592" spans="1:2">
      <c r="A1592">
        <v>3001</v>
      </c>
      <c r="B1592" s="63">
        <v>444</v>
      </c>
    </row>
    <row r="1593" spans="1:2">
      <c r="A1593">
        <v>3002</v>
      </c>
      <c r="B1593" s="63">
        <v>626</v>
      </c>
    </row>
    <row r="1594" spans="1:2">
      <c r="A1594">
        <v>3003</v>
      </c>
      <c r="B1594" s="63">
        <v>656</v>
      </c>
    </row>
    <row r="1595" spans="1:2">
      <c r="A1595">
        <v>3004</v>
      </c>
      <c r="B1595" s="63">
        <v>588</v>
      </c>
    </row>
    <row r="1596" spans="1:2">
      <c r="A1596">
        <v>3005</v>
      </c>
      <c r="B1596" s="63" t="s">
        <v>32945</v>
      </c>
    </row>
    <row r="1597" spans="1:2">
      <c r="A1597">
        <v>3006</v>
      </c>
      <c r="B1597" s="63">
        <v>825</v>
      </c>
    </row>
    <row r="1598" spans="1:2">
      <c r="A1598">
        <v>3007</v>
      </c>
      <c r="B1598" s="63">
        <v>825</v>
      </c>
    </row>
    <row r="1599" spans="1:2">
      <c r="A1599">
        <v>3008</v>
      </c>
      <c r="B1599" s="63">
        <v>608</v>
      </c>
    </row>
    <row r="1600" spans="1:2">
      <c r="A1600">
        <v>3009</v>
      </c>
      <c r="B1600" s="63" t="s">
        <v>32946</v>
      </c>
    </row>
    <row r="1601" spans="1:2">
      <c r="A1601">
        <v>3010</v>
      </c>
      <c r="B1601" s="63">
        <v>5400</v>
      </c>
    </row>
    <row r="1602" spans="1:2">
      <c r="A1602">
        <v>3011</v>
      </c>
      <c r="B1602" s="63">
        <v>701</v>
      </c>
    </row>
    <row r="1603" spans="1:2">
      <c r="A1603">
        <v>3012</v>
      </c>
      <c r="B1603" s="63">
        <v>376</v>
      </c>
    </row>
    <row r="1604" spans="1:2">
      <c r="A1604">
        <v>3013</v>
      </c>
      <c r="B1604" s="63">
        <v>465</v>
      </c>
    </row>
    <row r="1605" spans="1:2">
      <c r="A1605">
        <v>3014</v>
      </c>
      <c r="B1605" s="63" t="s">
        <v>1184</v>
      </c>
    </row>
    <row r="1606" spans="1:2">
      <c r="A1606">
        <v>3015</v>
      </c>
      <c r="B1606" s="63">
        <v>648</v>
      </c>
    </row>
    <row r="1607" spans="1:2">
      <c r="A1607">
        <v>3016</v>
      </c>
      <c r="B1607" s="63">
        <v>795</v>
      </c>
    </row>
    <row r="1608" spans="1:2">
      <c r="A1608">
        <v>3017</v>
      </c>
      <c r="B1608" s="63">
        <v>2100</v>
      </c>
    </row>
    <row r="1609" spans="1:2">
      <c r="A1609">
        <v>3018</v>
      </c>
      <c r="B1609" s="63">
        <v>6000</v>
      </c>
    </row>
    <row r="1610" spans="1:2">
      <c r="A1610">
        <v>3019</v>
      </c>
      <c r="B1610" s="63">
        <v>795</v>
      </c>
    </row>
    <row r="1611" spans="1:2">
      <c r="A1611">
        <v>3020</v>
      </c>
      <c r="B1611" s="63">
        <v>722</v>
      </c>
    </row>
    <row r="1612" spans="1:2">
      <c r="A1612">
        <v>3021</v>
      </c>
      <c r="B1612" s="63">
        <v>149</v>
      </c>
    </row>
    <row r="1613" spans="1:2">
      <c r="A1613">
        <v>3022</v>
      </c>
      <c r="B1613" s="63">
        <v>123</v>
      </c>
    </row>
    <row r="1614" spans="1:2">
      <c r="A1614">
        <v>3023</v>
      </c>
      <c r="B1614" s="63">
        <v>614</v>
      </c>
    </row>
    <row r="1615" spans="1:2">
      <c r="A1615">
        <v>3024</v>
      </c>
      <c r="B1615" s="63">
        <v>852</v>
      </c>
    </row>
    <row r="1616" spans="1:2">
      <c r="A1616">
        <v>3025</v>
      </c>
      <c r="B1616" s="63">
        <v>780</v>
      </c>
    </row>
    <row r="1617" spans="1:2">
      <c r="A1617">
        <v>3026</v>
      </c>
      <c r="B1617" s="63">
        <v>852</v>
      </c>
    </row>
    <row r="1618" spans="1:2">
      <c r="A1618">
        <v>3027</v>
      </c>
      <c r="B1618" s="63">
        <v>117</v>
      </c>
    </row>
    <row r="1619" spans="1:2">
      <c r="A1619">
        <v>3028</v>
      </c>
      <c r="B1619" s="63">
        <v>422</v>
      </c>
    </row>
    <row r="1620" spans="1:2">
      <c r="A1620">
        <v>3029</v>
      </c>
      <c r="B1620" s="63">
        <v>420</v>
      </c>
    </row>
    <row r="1621" spans="1:2">
      <c r="A1621">
        <v>3030</v>
      </c>
      <c r="B1621" s="63" t="s">
        <v>32947</v>
      </c>
    </row>
    <row r="1622" spans="1:2">
      <c r="A1622">
        <v>3031</v>
      </c>
      <c r="B1622" s="63" t="s">
        <v>32948</v>
      </c>
    </row>
    <row r="1623" spans="1:2">
      <c r="A1623">
        <v>3032</v>
      </c>
      <c r="B1623" s="63" t="s">
        <v>32949</v>
      </c>
    </row>
    <row r="1624" spans="1:2">
      <c r="A1624">
        <v>3033</v>
      </c>
      <c r="B1624" s="63">
        <v>187</v>
      </c>
    </row>
    <row r="1625" spans="1:2">
      <c r="A1625">
        <v>3034</v>
      </c>
      <c r="B1625" s="63">
        <v>415</v>
      </c>
    </row>
    <row r="1626" spans="1:2">
      <c r="A1626">
        <v>3035</v>
      </c>
      <c r="B1626" s="63">
        <v>496</v>
      </c>
    </row>
    <row r="1627" spans="1:2">
      <c r="A1627">
        <v>3036</v>
      </c>
      <c r="B1627" s="63" t="s">
        <v>32950</v>
      </c>
    </row>
    <row r="1628" spans="1:2">
      <c r="A1628">
        <v>3037</v>
      </c>
      <c r="B1628" s="63">
        <v>572</v>
      </c>
    </row>
    <row r="1629" spans="1:2">
      <c r="A1629">
        <v>3038</v>
      </c>
      <c r="B1629" s="63">
        <v>337</v>
      </c>
    </row>
    <row r="1630" spans="1:2">
      <c r="A1630">
        <v>3039</v>
      </c>
      <c r="B1630" s="63">
        <v>233</v>
      </c>
    </row>
    <row r="1631" spans="1:2">
      <c r="A1631">
        <v>3040</v>
      </c>
      <c r="B1631" s="63" t="s">
        <v>32951</v>
      </c>
    </row>
    <row r="1632" spans="1:2">
      <c r="A1632">
        <v>3041</v>
      </c>
      <c r="B1632" s="63">
        <v>924</v>
      </c>
    </row>
    <row r="1633" spans="1:2">
      <c r="A1633">
        <v>3042</v>
      </c>
      <c r="B1633" s="63">
        <v>924</v>
      </c>
    </row>
    <row r="1634" spans="1:2">
      <c r="A1634">
        <v>3043</v>
      </c>
      <c r="B1634" s="63">
        <v>7700</v>
      </c>
    </row>
    <row r="1635" spans="1:2">
      <c r="A1635">
        <v>3044</v>
      </c>
      <c r="B1635" s="63" t="s">
        <v>32952</v>
      </c>
    </row>
    <row r="1636" spans="1:2">
      <c r="A1636">
        <v>3045</v>
      </c>
      <c r="B1636" s="63">
        <v>251</v>
      </c>
    </row>
    <row r="1637" spans="1:2">
      <c r="A1637">
        <v>3046</v>
      </c>
      <c r="B1637" s="63">
        <v>476</v>
      </c>
    </row>
    <row r="1638" spans="1:2">
      <c r="A1638">
        <v>3047</v>
      </c>
      <c r="B1638" s="63">
        <v>363</v>
      </c>
    </row>
    <row r="1639" spans="1:2">
      <c r="A1639">
        <v>3048</v>
      </c>
      <c r="B1639" s="63">
        <v>285</v>
      </c>
    </row>
    <row r="1640" spans="1:2">
      <c r="A1640">
        <v>3049</v>
      </c>
      <c r="B1640" s="63">
        <v>601</v>
      </c>
    </row>
    <row r="1641" spans="1:2">
      <c r="A1641">
        <v>3050</v>
      </c>
      <c r="B1641" s="63">
        <v>7800</v>
      </c>
    </row>
    <row r="1642" spans="1:2">
      <c r="A1642">
        <v>3051</v>
      </c>
      <c r="B1642" s="63">
        <v>156</v>
      </c>
    </row>
    <row r="1643" spans="1:2">
      <c r="A1643">
        <v>3052</v>
      </c>
      <c r="B1643" s="63">
        <v>3000</v>
      </c>
    </row>
    <row r="1644" spans="1:2">
      <c r="A1644">
        <v>3053</v>
      </c>
      <c r="B1644" s="63">
        <v>442</v>
      </c>
    </row>
    <row r="1645" spans="1:2">
      <c r="A1645">
        <v>3054</v>
      </c>
      <c r="B1645" s="63">
        <v>900</v>
      </c>
    </row>
    <row r="1646" spans="1:2">
      <c r="A1646">
        <v>3055</v>
      </c>
      <c r="B1646" s="63">
        <v>440</v>
      </c>
    </row>
    <row r="1647" spans="1:2">
      <c r="A1647">
        <v>3056</v>
      </c>
      <c r="B1647" s="63">
        <v>321</v>
      </c>
    </row>
    <row r="1648" spans="1:2">
      <c r="A1648">
        <v>3057</v>
      </c>
      <c r="B1648" s="63">
        <v>988</v>
      </c>
    </row>
    <row r="1649" spans="1:2">
      <c r="A1649">
        <v>3058</v>
      </c>
      <c r="B1649" s="63">
        <v>988</v>
      </c>
    </row>
    <row r="1650" spans="1:2">
      <c r="A1650">
        <v>3059</v>
      </c>
      <c r="B1650" s="63" t="s">
        <v>32953</v>
      </c>
    </row>
    <row r="1651" spans="1:2">
      <c r="A1651">
        <v>3060</v>
      </c>
      <c r="B1651" s="63">
        <v>77</v>
      </c>
    </row>
    <row r="1652" spans="1:2">
      <c r="A1652">
        <v>3061</v>
      </c>
      <c r="B1652" s="63" t="s">
        <v>32954</v>
      </c>
    </row>
    <row r="1653" spans="1:2">
      <c r="A1653">
        <v>3062</v>
      </c>
      <c r="B1653" s="63">
        <v>822</v>
      </c>
    </row>
    <row r="1654" spans="1:2">
      <c r="A1654">
        <v>3063</v>
      </c>
      <c r="B1654" s="63">
        <v>13300</v>
      </c>
    </row>
    <row r="1655" spans="1:2">
      <c r="A1655">
        <v>3064</v>
      </c>
      <c r="B1655" s="63">
        <v>627</v>
      </c>
    </row>
    <row r="1656" spans="1:2">
      <c r="A1656">
        <v>3065</v>
      </c>
      <c r="B1656" s="63" t="s">
        <v>315</v>
      </c>
    </row>
    <row r="1657" spans="1:2">
      <c r="A1657">
        <v>3066</v>
      </c>
      <c r="B1657" s="63" t="s">
        <v>32955</v>
      </c>
    </row>
    <row r="1658" spans="1:2">
      <c r="A1658">
        <v>3067</v>
      </c>
      <c r="B1658" s="63">
        <v>232</v>
      </c>
    </row>
    <row r="1659" spans="1:2">
      <c r="A1659">
        <v>3068</v>
      </c>
      <c r="B1659" s="63">
        <v>303</v>
      </c>
    </row>
    <row r="1660" spans="1:2">
      <c r="A1660">
        <v>3069</v>
      </c>
      <c r="B1660" s="63" t="s">
        <v>32956</v>
      </c>
    </row>
    <row r="1661" spans="1:2">
      <c r="A1661">
        <v>3070</v>
      </c>
      <c r="B1661" s="63">
        <v>31</v>
      </c>
    </row>
    <row r="1662" spans="1:2">
      <c r="A1662">
        <v>3071</v>
      </c>
      <c r="B1662" s="63" t="s">
        <v>32957</v>
      </c>
    </row>
    <row r="1663" spans="1:2">
      <c r="A1663">
        <v>3072</v>
      </c>
      <c r="B1663" s="63" t="s">
        <v>32958</v>
      </c>
    </row>
    <row r="1664" spans="1:2">
      <c r="A1664">
        <v>3073</v>
      </c>
      <c r="B1664" s="63">
        <v>202</v>
      </c>
    </row>
    <row r="1665" spans="1:2">
      <c r="A1665">
        <v>3074</v>
      </c>
      <c r="B1665" s="63">
        <v>271</v>
      </c>
    </row>
    <row r="1666" spans="1:2">
      <c r="A1666">
        <v>3075</v>
      </c>
      <c r="B1666" s="63">
        <v>198</v>
      </c>
    </row>
    <row r="1667" spans="1:2">
      <c r="A1667">
        <v>3076</v>
      </c>
      <c r="B1667" s="63">
        <v>3600</v>
      </c>
    </row>
    <row r="1668" spans="1:2">
      <c r="A1668">
        <v>3077</v>
      </c>
      <c r="B1668" s="63">
        <v>141</v>
      </c>
    </row>
    <row r="1669" spans="1:2">
      <c r="A1669">
        <v>3078</v>
      </c>
      <c r="B1669" s="63">
        <v>220</v>
      </c>
    </row>
    <row r="1670" spans="1:2">
      <c r="A1670">
        <v>3079</v>
      </c>
      <c r="B1670" s="63" t="s">
        <v>32959</v>
      </c>
    </row>
    <row r="1671" spans="1:2">
      <c r="A1671">
        <v>3080</v>
      </c>
      <c r="B1671" s="63">
        <v>37</v>
      </c>
    </row>
    <row r="1672" spans="1:2">
      <c r="A1672">
        <v>3081</v>
      </c>
      <c r="B1672" s="63" t="s">
        <v>32960</v>
      </c>
    </row>
    <row r="1673" spans="1:2">
      <c r="A1673">
        <v>3082</v>
      </c>
      <c r="B1673" s="63" t="s">
        <v>32961</v>
      </c>
    </row>
    <row r="1674" spans="1:2">
      <c r="A1674">
        <v>3083</v>
      </c>
      <c r="B1674" s="63">
        <v>450</v>
      </c>
    </row>
    <row r="1675" spans="1:2">
      <c r="A1675">
        <v>3084</v>
      </c>
      <c r="B1675" s="63">
        <v>255</v>
      </c>
    </row>
    <row r="1676" spans="1:2">
      <c r="A1676">
        <v>3085</v>
      </c>
      <c r="B1676" s="63">
        <v>731</v>
      </c>
    </row>
    <row r="1677" spans="1:2">
      <c r="A1677">
        <v>3086</v>
      </c>
      <c r="B1677" s="63">
        <v>481</v>
      </c>
    </row>
    <row r="1678" spans="1:2">
      <c r="A1678">
        <v>3087</v>
      </c>
      <c r="B1678" s="63">
        <v>912</v>
      </c>
    </row>
    <row r="1679" spans="1:2">
      <c r="A1679">
        <v>3088</v>
      </c>
      <c r="B1679" s="63">
        <v>426</v>
      </c>
    </row>
    <row r="1680" spans="1:2">
      <c r="A1680">
        <v>3089</v>
      </c>
      <c r="B1680" s="63" t="s">
        <v>32962</v>
      </c>
    </row>
    <row r="1681" spans="1:2">
      <c r="A1681">
        <v>3090</v>
      </c>
      <c r="B1681" s="63">
        <v>50</v>
      </c>
    </row>
    <row r="1682" spans="1:2">
      <c r="A1682">
        <v>3091</v>
      </c>
      <c r="B1682" s="63">
        <v>840</v>
      </c>
    </row>
    <row r="1683" spans="1:2">
      <c r="A1683">
        <v>3092</v>
      </c>
      <c r="B1683" s="63">
        <v>252</v>
      </c>
    </row>
    <row r="1684" spans="1:2">
      <c r="A1684">
        <v>3093</v>
      </c>
      <c r="B1684" s="63">
        <v>736</v>
      </c>
    </row>
    <row r="1685" spans="1:2">
      <c r="A1685">
        <v>3094</v>
      </c>
      <c r="B1685" s="63">
        <v>240</v>
      </c>
    </row>
    <row r="1686" spans="1:2">
      <c r="A1686">
        <v>3095</v>
      </c>
      <c r="B1686" s="63">
        <v>552</v>
      </c>
    </row>
    <row r="1687" spans="1:2">
      <c r="A1687">
        <v>3096</v>
      </c>
      <c r="B1687" s="63" t="s">
        <v>32963</v>
      </c>
    </row>
    <row r="1688" spans="1:2">
      <c r="A1688">
        <v>3097</v>
      </c>
      <c r="B1688" s="63">
        <v>16800</v>
      </c>
    </row>
    <row r="1689" spans="1:2">
      <c r="A1689">
        <v>3098</v>
      </c>
      <c r="B1689" s="63">
        <v>325</v>
      </c>
    </row>
    <row r="1690" spans="1:2">
      <c r="A1690">
        <v>3099</v>
      </c>
      <c r="B1690" s="63">
        <v>207</v>
      </c>
    </row>
    <row r="1691" spans="1:2">
      <c r="A1691">
        <v>3100</v>
      </c>
      <c r="B1691" s="63" t="s">
        <v>32964</v>
      </c>
    </row>
    <row r="1692" spans="1:2">
      <c r="A1692">
        <v>3101</v>
      </c>
      <c r="B1692" s="63">
        <v>555</v>
      </c>
    </row>
    <row r="1693" spans="1:2">
      <c r="A1693">
        <v>3102</v>
      </c>
      <c r="B1693" s="63">
        <v>48</v>
      </c>
    </row>
    <row r="1694" spans="1:2">
      <c r="A1694">
        <v>3103</v>
      </c>
      <c r="B1694" s="63">
        <v>292</v>
      </c>
    </row>
    <row r="1695" spans="1:2">
      <c r="A1695">
        <v>3104</v>
      </c>
      <c r="B1695" s="63">
        <v>322</v>
      </c>
    </row>
    <row r="1696" spans="1:2">
      <c r="A1696">
        <v>3105</v>
      </c>
      <c r="B1696" s="63">
        <v>332</v>
      </c>
    </row>
    <row r="1697" spans="1:2">
      <c r="A1697">
        <v>3106</v>
      </c>
      <c r="B1697" s="63">
        <v>710</v>
      </c>
    </row>
    <row r="1698" spans="1:2">
      <c r="A1698">
        <v>3107</v>
      </c>
      <c r="B1698" s="63">
        <v>401</v>
      </c>
    </row>
    <row r="1699" spans="1:2">
      <c r="A1699">
        <v>3108</v>
      </c>
      <c r="B1699" s="63">
        <v>730</v>
      </c>
    </row>
    <row r="1700" spans="1:2">
      <c r="A1700">
        <v>3109</v>
      </c>
      <c r="B1700" s="63" t="s">
        <v>32965</v>
      </c>
    </row>
    <row r="1701" spans="1:2">
      <c r="A1701">
        <v>3110</v>
      </c>
      <c r="B1701" s="63">
        <v>544</v>
      </c>
    </row>
    <row r="1702" spans="1:2">
      <c r="A1702">
        <v>3111</v>
      </c>
      <c r="B1702" s="63">
        <v>458</v>
      </c>
    </row>
    <row r="1703" spans="1:2">
      <c r="A1703">
        <v>3112</v>
      </c>
      <c r="B1703" s="63">
        <v>849</v>
      </c>
    </row>
    <row r="1704" spans="1:2">
      <c r="A1704">
        <v>3113</v>
      </c>
      <c r="B1704" s="63">
        <v>849</v>
      </c>
    </row>
    <row r="1705" spans="1:2">
      <c r="A1705">
        <v>3114</v>
      </c>
      <c r="B1705" s="63" t="s">
        <v>32966</v>
      </c>
    </row>
    <row r="1706" spans="1:2">
      <c r="A1706">
        <v>3115</v>
      </c>
      <c r="B1706" s="63">
        <v>8000</v>
      </c>
    </row>
    <row r="1707" spans="1:2">
      <c r="A1707">
        <v>3116</v>
      </c>
      <c r="B1707" s="63">
        <v>768</v>
      </c>
    </row>
    <row r="1708" spans="1:2">
      <c r="A1708">
        <v>3117</v>
      </c>
      <c r="B1708" s="63" t="s">
        <v>32967</v>
      </c>
    </row>
    <row r="1709" spans="1:2">
      <c r="A1709">
        <v>3118</v>
      </c>
      <c r="B1709" s="63">
        <v>584</v>
      </c>
    </row>
    <row r="1710" spans="1:2">
      <c r="A1710">
        <v>3119</v>
      </c>
      <c r="B1710" s="63">
        <v>732</v>
      </c>
    </row>
    <row r="1711" spans="1:2">
      <c r="A1711">
        <v>3120</v>
      </c>
      <c r="B1711" s="63" t="s">
        <v>32968</v>
      </c>
    </row>
    <row r="1712" spans="1:2">
      <c r="A1712">
        <v>3121</v>
      </c>
      <c r="B1712" s="63" t="s">
        <v>32969</v>
      </c>
    </row>
    <row r="1713" spans="1:2">
      <c r="A1713">
        <v>3122</v>
      </c>
      <c r="B1713" s="63">
        <v>854</v>
      </c>
    </row>
    <row r="1714" spans="1:2">
      <c r="A1714">
        <v>3123</v>
      </c>
      <c r="B1714" s="63">
        <v>69</v>
      </c>
    </row>
    <row r="1715" spans="1:2">
      <c r="A1715">
        <v>3124</v>
      </c>
      <c r="B1715" s="63" t="s">
        <v>1839</v>
      </c>
    </row>
    <row r="1716" spans="1:2">
      <c r="A1716">
        <v>3125</v>
      </c>
      <c r="B1716" s="63">
        <v>158</v>
      </c>
    </row>
    <row r="1717" spans="1:2">
      <c r="A1717">
        <v>3126</v>
      </c>
      <c r="B1717" s="63">
        <v>121.1</v>
      </c>
    </row>
    <row r="1718" spans="1:2">
      <c r="A1718">
        <v>3127</v>
      </c>
      <c r="B1718" s="63">
        <v>70</v>
      </c>
    </row>
    <row r="1719" spans="1:2">
      <c r="A1719">
        <v>3128</v>
      </c>
      <c r="B1719" s="63">
        <v>349</v>
      </c>
    </row>
    <row r="1720" spans="1:2">
      <c r="A1720">
        <v>3129</v>
      </c>
      <c r="B1720" s="63" t="s">
        <v>32970</v>
      </c>
    </row>
    <row r="1721" spans="1:2">
      <c r="A1721">
        <v>3130</v>
      </c>
      <c r="B1721" s="63" t="s">
        <v>32971</v>
      </c>
    </row>
    <row r="1722" spans="1:2">
      <c r="A1722">
        <v>3131</v>
      </c>
      <c r="B1722" s="63">
        <v>42</v>
      </c>
    </row>
    <row r="1723" spans="1:2">
      <c r="A1723">
        <v>3132</v>
      </c>
      <c r="B1723" s="63">
        <v>15</v>
      </c>
    </row>
    <row r="1724" spans="1:2">
      <c r="A1724">
        <v>3133</v>
      </c>
      <c r="B1724" s="63">
        <v>140</v>
      </c>
    </row>
    <row r="1725" spans="1:2">
      <c r="A1725">
        <v>3134</v>
      </c>
      <c r="B1725" s="63">
        <v>515</v>
      </c>
    </row>
    <row r="1726" spans="1:2">
      <c r="A1726">
        <v>3135</v>
      </c>
      <c r="B1726" s="63" t="s">
        <v>32972</v>
      </c>
    </row>
    <row r="1727" spans="1:2">
      <c r="A1727">
        <v>3136</v>
      </c>
      <c r="B1727" s="63" t="s">
        <v>32973</v>
      </c>
    </row>
    <row r="1728" spans="1:2">
      <c r="A1728">
        <v>3137</v>
      </c>
      <c r="B1728" s="63">
        <v>1500</v>
      </c>
    </row>
    <row r="1729" spans="1:2">
      <c r="A1729">
        <v>3138</v>
      </c>
      <c r="B1729" s="63">
        <v>1200</v>
      </c>
    </row>
    <row r="1730" spans="1:2">
      <c r="A1730">
        <v>3139</v>
      </c>
      <c r="B1730" s="63">
        <v>55</v>
      </c>
    </row>
    <row r="1731" spans="1:2">
      <c r="A1731">
        <v>3140</v>
      </c>
      <c r="B1731" s="63">
        <v>66</v>
      </c>
    </row>
    <row r="1732" spans="1:2">
      <c r="A1732">
        <v>3141</v>
      </c>
      <c r="B1732" s="63">
        <v>3200</v>
      </c>
    </row>
    <row r="1733" spans="1:2">
      <c r="A1733">
        <v>3142</v>
      </c>
      <c r="B1733" s="63">
        <v>119</v>
      </c>
    </row>
    <row r="1734" spans="1:2">
      <c r="A1734">
        <v>3143</v>
      </c>
      <c r="B1734" s="63">
        <v>766</v>
      </c>
    </row>
    <row r="1735" spans="1:2">
      <c r="A1735">
        <v>3144</v>
      </c>
      <c r="B1735" s="63">
        <v>1360</v>
      </c>
    </row>
    <row r="1736" spans="1:2">
      <c r="A1736">
        <v>3145</v>
      </c>
      <c r="B1736" s="63">
        <v>650</v>
      </c>
    </row>
    <row r="1737" spans="1:2">
      <c r="A1737">
        <v>3146</v>
      </c>
      <c r="B1737" s="63">
        <v>497</v>
      </c>
    </row>
    <row r="1738" spans="1:2">
      <c r="A1738">
        <v>3147</v>
      </c>
      <c r="B1738" s="63">
        <v>214</v>
      </c>
    </row>
    <row r="1739" spans="1:2">
      <c r="A1739">
        <v>3148</v>
      </c>
      <c r="B1739" s="63" t="s">
        <v>32974</v>
      </c>
    </row>
    <row r="1740" spans="1:2">
      <c r="A1740">
        <v>3149</v>
      </c>
      <c r="B1740" s="63">
        <v>635</v>
      </c>
    </row>
    <row r="1741" spans="1:2">
      <c r="A1741">
        <v>3150</v>
      </c>
      <c r="B1741" s="63">
        <v>485</v>
      </c>
    </row>
    <row r="1742" spans="1:2">
      <c r="A1742">
        <v>3151</v>
      </c>
      <c r="B1742" s="63">
        <v>435</v>
      </c>
    </row>
    <row r="1743" spans="1:2">
      <c r="A1743">
        <v>3152</v>
      </c>
      <c r="B1743" s="63">
        <v>435</v>
      </c>
    </row>
    <row r="1744" spans="1:2">
      <c r="A1744">
        <v>3153</v>
      </c>
      <c r="B1744" s="63">
        <v>990</v>
      </c>
    </row>
    <row r="1745" spans="1:2">
      <c r="A1745">
        <v>3154</v>
      </c>
      <c r="B1745" s="63">
        <v>20000</v>
      </c>
    </row>
    <row r="1746" spans="1:2">
      <c r="A1746">
        <v>3155</v>
      </c>
      <c r="B1746" s="63">
        <v>504</v>
      </c>
    </row>
    <row r="1747" spans="1:2">
      <c r="A1747">
        <v>3156</v>
      </c>
      <c r="B1747" s="63" t="s">
        <v>32975</v>
      </c>
    </row>
    <row r="1748" spans="1:2">
      <c r="A1748">
        <v>3157</v>
      </c>
      <c r="B1748" s="63">
        <v>869</v>
      </c>
    </row>
    <row r="1749" spans="1:2">
      <c r="A1749">
        <v>3158</v>
      </c>
      <c r="B1749" s="63">
        <v>276</v>
      </c>
    </row>
    <row r="1750" spans="1:2">
      <c r="A1750">
        <v>3159</v>
      </c>
      <c r="B1750" s="63">
        <v>674</v>
      </c>
    </row>
    <row r="1751" spans="1:2">
      <c r="A1751">
        <v>3160</v>
      </c>
      <c r="B1751" s="63" t="s">
        <v>32976</v>
      </c>
    </row>
    <row r="1752" spans="1:2">
      <c r="A1752">
        <v>3161</v>
      </c>
      <c r="B1752" s="63">
        <v>223</v>
      </c>
    </row>
    <row r="1753" spans="1:2">
      <c r="A1753">
        <v>3162</v>
      </c>
      <c r="B1753" s="63">
        <v>260</v>
      </c>
    </row>
    <row r="1754" spans="1:2">
      <c r="A1754">
        <v>3163</v>
      </c>
      <c r="B1754" s="63">
        <v>33</v>
      </c>
    </row>
    <row r="1755" spans="1:2">
      <c r="A1755">
        <v>3164</v>
      </c>
      <c r="B1755" s="63" t="s">
        <v>32977</v>
      </c>
    </row>
    <row r="1756" spans="1:2">
      <c r="A1756">
        <v>3165</v>
      </c>
      <c r="B1756" s="63" t="s">
        <v>32978</v>
      </c>
    </row>
    <row r="1757" spans="1:2">
      <c r="A1757">
        <v>3166</v>
      </c>
      <c r="B1757" s="63" t="s">
        <v>983</v>
      </c>
    </row>
    <row r="1758" spans="1:2">
      <c r="A1758">
        <v>3167</v>
      </c>
      <c r="B1758" s="63">
        <v>857</v>
      </c>
    </row>
    <row r="1759" spans="1:2">
      <c r="A1759">
        <v>3168</v>
      </c>
      <c r="B1759" s="63">
        <v>874</v>
      </c>
    </row>
    <row r="1760" spans="1:2">
      <c r="A1760">
        <v>3169</v>
      </c>
      <c r="B1760" s="63">
        <v>1900</v>
      </c>
    </row>
    <row r="1761" spans="1:2">
      <c r="A1761">
        <v>3170</v>
      </c>
      <c r="B1761" s="63">
        <v>216</v>
      </c>
    </row>
    <row r="1762" spans="1:2">
      <c r="A1762">
        <v>3171</v>
      </c>
      <c r="B1762" s="63">
        <v>885</v>
      </c>
    </row>
    <row r="1763" spans="1:2">
      <c r="A1763">
        <v>3172</v>
      </c>
      <c r="B1763" s="63">
        <v>38</v>
      </c>
    </row>
    <row r="1764" spans="1:2">
      <c r="A1764">
        <v>3173</v>
      </c>
      <c r="B1764" s="63">
        <v>270</v>
      </c>
    </row>
    <row r="1765" spans="1:2">
      <c r="A1765">
        <v>3174</v>
      </c>
      <c r="B1765" s="63">
        <v>575</v>
      </c>
    </row>
    <row r="1766" spans="1:2">
      <c r="A1766">
        <v>3175</v>
      </c>
      <c r="B1766" s="63">
        <v>760</v>
      </c>
    </row>
    <row r="1767" spans="1:2">
      <c r="A1767">
        <v>3176</v>
      </c>
      <c r="B1767" s="63">
        <v>393</v>
      </c>
    </row>
    <row r="1768" spans="1:2">
      <c r="A1768">
        <v>3177</v>
      </c>
      <c r="B1768" s="63">
        <v>488</v>
      </c>
    </row>
    <row r="1769" spans="1:2">
      <c r="A1769">
        <v>3178</v>
      </c>
      <c r="B1769" s="63">
        <v>706</v>
      </c>
    </row>
    <row r="1770" spans="1:2">
      <c r="A1770">
        <v>3179</v>
      </c>
      <c r="B1770" s="63" t="s">
        <v>32979</v>
      </c>
    </row>
    <row r="1771" spans="1:2">
      <c r="A1771">
        <v>3180</v>
      </c>
      <c r="B1771" s="63">
        <v>613</v>
      </c>
    </row>
    <row r="1772" spans="1:2">
      <c r="A1772">
        <v>3181</v>
      </c>
      <c r="B1772" s="63">
        <v>844</v>
      </c>
    </row>
    <row r="1773" spans="1:2">
      <c r="A1773">
        <v>3182</v>
      </c>
      <c r="B1773" s="63">
        <v>1090</v>
      </c>
    </row>
    <row r="1774" spans="1:2">
      <c r="A1774">
        <v>3183</v>
      </c>
      <c r="B1774" s="63">
        <v>925</v>
      </c>
    </row>
    <row r="1775" spans="1:2">
      <c r="A1775">
        <v>3184</v>
      </c>
      <c r="B1775" s="63">
        <v>441</v>
      </c>
    </row>
    <row r="1776" spans="1:2">
      <c r="A1776">
        <v>3185</v>
      </c>
      <c r="B1776" s="63">
        <v>441</v>
      </c>
    </row>
    <row r="1777" spans="1:2">
      <c r="A1777">
        <v>3186</v>
      </c>
      <c r="B1777" s="63">
        <v>763</v>
      </c>
    </row>
    <row r="1778" spans="1:2">
      <c r="A1778">
        <v>3187</v>
      </c>
      <c r="B1778" s="63">
        <v>763</v>
      </c>
    </row>
    <row r="1779" spans="1:2">
      <c r="A1779">
        <v>3188</v>
      </c>
      <c r="B1779" s="63">
        <v>115</v>
      </c>
    </row>
    <row r="1780" spans="1:2">
      <c r="A1780">
        <v>3189</v>
      </c>
      <c r="B1780" s="63">
        <v>577</v>
      </c>
    </row>
    <row r="1781" spans="1:2">
      <c r="A1781">
        <v>3190</v>
      </c>
      <c r="B1781" s="63">
        <v>715</v>
      </c>
    </row>
    <row r="1782" spans="1:2">
      <c r="A1782">
        <v>3191</v>
      </c>
      <c r="B1782" s="63">
        <v>734</v>
      </c>
    </row>
    <row r="1783" spans="1:2">
      <c r="A1783">
        <v>3192</v>
      </c>
      <c r="B1783" s="63">
        <v>1185</v>
      </c>
    </row>
    <row r="1784" spans="1:2">
      <c r="A1784">
        <v>3193</v>
      </c>
      <c r="B1784" s="63" t="s">
        <v>517</v>
      </c>
    </row>
    <row r="1785" spans="1:2">
      <c r="A1785">
        <v>3194</v>
      </c>
      <c r="B1785" s="63">
        <v>126</v>
      </c>
    </row>
    <row r="1786" spans="1:2">
      <c r="A1786">
        <v>3195</v>
      </c>
      <c r="B1786" s="63">
        <v>275</v>
      </c>
    </row>
    <row r="1787" spans="1:2">
      <c r="A1787">
        <v>3196</v>
      </c>
      <c r="B1787" s="63">
        <v>2325</v>
      </c>
    </row>
    <row r="1788" spans="1:2">
      <c r="A1788">
        <v>3197</v>
      </c>
      <c r="B1788" s="63">
        <v>231</v>
      </c>
    </row>
    <row r="1789" spans="1:2">
      <c r="A1789">
        <v>3198</v>
      </c>
      <c r="B1789" s="63">
        <v>492</v>
      </c>
    </row>
    <row r="1790" spans="1:2">
      <c r="A1790">
        <v>3199</v>
      </c>
      <c r="B1790" s="63">
        <v>229</v>
      </c>
    </row>
    <row r="1791" spans="1:2">
      <c r="A1791">
        <v>3200</v>
      </c>
      <c r="B1791" s="63">
        <v>505</v>
      </c>
    </row>
    <row r="1792" spans="1:2">
      <c r="A1792">
        <v>3201</v>
      </c>
      <c r="B1792" s="63">
        <v>745</v>
      </c>
    </row>
    <row r="1793" spans="1:2">
      <c r="A1793">
        <v>3202</v>
      </c>
      <c r="B1793" s="63">
        <v>920</v>
      </c>
    </row>
    <row r="1794" spans="1:2">
      <c r="A1794">
        <v>3203</v>
      </c>
      <c r="B1794" s="63" t="s">
        <v>32980</v>
      </c>
    </row>
    <row r="1795" spans="1:2">
      <c r="A1795">
        <v>3204</v>
      </c>
      <c r="B1795" s="63" t="s">
        <v>32981</v>
      </c>
    </row>
    <row r="1796" spans="1:2">
      <c r="A1796">
        <v>3205</v>
      </c>
      <c r="B1796" s="63" t="s">
        <v>32982</v>
      </c>
    </row>
    <row r="1797" spans="1:2">
      <c r="A1797">
        <v>3206</v>
      </c>
      <c r="B1797" s="63" t="s">
        <v>32983</v>
      </c>
    </row>
    <row r="1798" spans="1:2">
      <c r="A1798">
        <v>3207</v>
      </c>
      <c r="B1798" s="63">
        <v>111</v>
      </c>
    </row>
    <row r="1799" spans="1:2">
      <c r="A1799">
        <v>3208</v>
      </c>
      <c r="B1799" s="63" t="s">
        <v>32984</v>
      </c>
    </row>
    <row r="1800" spans="1:2">
      <c r="A1800">
        <v>3209</v>
      </c>
      <c r="B1800" s="63" t="s">
        <v>32985</v>
      </c>
    </row>
    <row r="1801" spans="1:2">
      <c r="A1801">
        <v>3210</v>
      </c>
      <c r="B1801" s="63">
        <v>968</v>
      </c>
    </row>
    <row r="1802" spans="1:2">
      <c r="A1802">
        <v>3211</v>
      </c>
      <c r="B1802" s="63">
        <v>968</v>
      </c>
    </row>
    <row r="1803" spans="1:2">
      <c r="A1803">
        <v>3212</v>
      </c>
      <c r="B1803" s="63">
        <v>493</v>
      </c>
    </row>
    <row r="1804" spans="1:2">
      <c r="A1804">
        <v>3213</v>
      </c>
      <c r="B1804" s="63">
        <v>99</v>
      </c>
    </row>
    <row r="1805" spans="1:2">
      <c r="A1805">
        <v>3214</v>
      </c>
      <c r="B1805" s="63">
        <v>130</v>
      </c>
    </row>
    <row r="1806" spans="1:2">
      <c r="A1806">
        <v>3215</v>
      </c>
      <c r="B1806" s="63">
        <v>770</v>
      </c>
    </row>
    <row r="1807" spans="1:2">
      <c r="A1807">
        <v>3216</v>
      </c>
      <c r="B1807" s="63" t="s">
        <v>32986</v>
      </c>
    </row>
    <row r="1808" spans="1:2">
      <c r="A1808">
        <v>3217</v>
      </c>
      <c r="B1808" s="63">
        <v>535</v>
      </c>
    </row>
    <row r="1809" spans="1:2">
      <c r="A1809">
        <v>3218</v>
      </c>
      <c r="B1809" s="63" t="s">
        <v>32987</v>
      </c>
    </row>
    <row r="1810" spans="1:2">
      <c r="A1810">
        <v>3219</v>
      </c>
      <c r="B1810" s="63">
        <v>1170</v>
      </c>
    </row>
    <row r="1811" spans="1:2">
      <c r="A1811">
        <v>3220</v>
      </c>
      <c r="B1811" s="63" t="s">
        <v>32988</v>
      </c>
    </row>
    <row r="1812" spans="1:2">
      <c r="A1812">
        <v>3221</v>
      </c>
      <c r="B1812" s="63" t="s">
        <v>32989</v>
      </c>
    </row>
    <row r="1813" spans="1:2">
      <c r="A1813">
        <v>3222</v>
      </c>
      <c r="B1813" s="63">
        <v>2460</v>
      </c>
    </row>
    <row r="1814" spans="1:2">
      <c r="A1814">
        <v>3223</v>
      </c>
      <c r="B1814" s="63">
        <v>133</v>
      </c>
    </row>
    <row r="1815" spans="1:2">
      <c r="A1815">
        <v>3224</v>
      </c>
      <c r="B1815" s="63">
        <v>205</v>
      </c>
    </row>
    <row r="1816" spans="1:2">
      <c r="A1816">
        <v>3225</v>
      </c>
      <c r="B1816" s="63">
        <v>632</v>
      </c>
    </row>
    <row r="1817" spans="1:2">
      <c r="A1817">
        <v>3226</v>
      </c>
      <c r="B1817" s="63">
        <v>1281</v>
      </c>
    </row>
    <row r="1818" spans="1:2">
      <c r="A1818">
        <v>3227</v>
      </c>
      <c r="B1818" s="63">
        <v>21</v>
      </c>
    </row>
    <row r="1819" spans="1:2">
      <c r="A1819">
        <v>3228</v>
      </c>
      <c r="B1819" s="63">
        <v>487</v>
      </c>
    </row>
    <row r="1820" spans="1:2">
      <c r="A1820">
        <v>3229</v>
      </c>
      <c r="B1820" s="63">
        <v>86</v>
      </c>
    </row>
    <row r="1821" spans="1:2">
      <c r="A1821">
        <v>3230</v>
      </c>
      <c r="B1821" s="63">
        <v>289</v>
      </c>
    </row>
    <row r="1822" spans="1:2">
      <c r="A1822">
        <v>3231</v>
      </c>
      <c r="B1822" s="63">
        <v>856</v>
      </c>
    </row>
    <row r="1823" spans="1:2">
      <c r="A1823">
        <v>3232</v>
      </c>
      <c r="B1823" s="63" t="s">
        <v>32990</v>
      </c>
    </row>
    <row r="1824" spans="1:2">
      <c r="A1824">
        <v>3233</v>
      </c>
      <c r="B1824" s="63">
        <v>196</v>
      </c>
    </row>
    <row r="1825" spans="1:2">
      <c r="A1825">
        <v>3234</v>
      </c>
      <c r="B1825" s="63">
        <v>129</v>
      </c>
    </row>
    <row r="1826" spans="1:2">
      <c r="A1826">
        <v>3235</v>
      </c>
      <c r="B1826" s="63">
        <v>104</v>
      </c>
    </row>
    <row r="1827" spans="1:2">
      <c r="A1827">
        <v>3236</v>
      </c>
      <c r="B1827" s="63" t="s">
        <v>32991</v>
      </c>
    </row>
    <row r="1828" spans="1:2">
      <c r="A1828">
        <v>3237</v>
      </c>
      <c r="B1828" s="63" t="s">
        <v>32992</v>
      </c>
    </row>
    <row r="1829" spans="1:2">
      <c r="A1829">
        <v>3238</v>
      </c>
      <c r="B1829" s="63" t="s">
        <v>32993</v>
      </c>
    </row>
    <row r="1830" spans="1:2">
      <c r="A1830">
        <v>3239</v>
      </c>
      <c r="B1830" s="63" t="s">
        <v>32994</v>
      </c>
    </row>
    <row r="1831" spans="1:2">
      <c r="A1831">
        <v>3240</v>
      </c>
      <c r="B1831" s="63" t="s">
        <v>32995</v>
      </c>
    </row>
    <row r="1832" spans="1:2">
      <c r="A1832">
        <v>3241</v>
      </c>
      <c r="B1832" s="63" t="s">
        <v>344</v>
      </c>
    </row>
    <row r="1833" spans="1:2">
      <c r="A1833">
        <v>3242</v>
      </c>
      <c r="B1833" s="63">
        <v>859</v>
      </c>
    </row>
    <row r="1834" spans="1:2">
      <c r="A1834">
        <v>3243</v>
      </c>
      <c r="B1834" s="63">
        <v>97</v>
      </c>
    </row>
    <row r="1835" spans="1:2">
      <c r="A1835">
        <v>3244</v>
      </c>
      <c r="B1835" s="63" t="s">
        <v>32996</v>
      </c>
    </row>
    <row r="1836" spans="1:2">
      <c r="A1836">
        <v>3245</v>
      </c>
      <c r="B1836" s="63">
        <v>197</v>
      </c>
    </row>
    <row r="1837" spans="1:2">
      <c r="A1837">
        <v>3246</v>
      </c>
      <c r="B1837" s="63">
        <v>645</v>
      </c>
    </row>
    <row r="1838" spans="1:2">
      <c r="A1838">
        <v>3247</v>
      </c>
      <c r="B1838" s="63" t="s">
        <v>32997</v>
      </c>
    </row>
    <row r="1839" spans="1:2">
      <c r="A1839">
        <v>3248</v>
      </c>
      <c r="B1839" s="63">
        <v>17</v>
      </c>
    </row>
    <row r="1840" spans="1:2">
      <c r="A1840">
        <v>3249</v>
      </c>
      <c r="B1840" s="63">
        <v>594</v>
      </c>
    </row>
    <row r="1841" spans="1:2">
      <c r="A1841">
        <v>3250</v>
      </c>
      <c r="B1841" s="63">
        <v>511</v>
      </c>
    </row>
    <row r="1842" spans="1:2">
      <c r="A1842">
        <v>3251</v>
      </c>
      <c r="B1842" s="63">
        <v>644</v>
      </c>
    </row>
    <row r="1843" spans="1:2">
      <c r="A1843">
        <v>3252</v>
      </c>
      <c r="B1843" s="63" t="s">
        <v>32998</v>
      </c>
    </row>
    <row r="1844" spans="1:2">
      <c r="A1844">
        <v>3253</v>
      </c>
      <c r="B1844" s="63" t="s">
        <v>2188</v>
      </c>
    </row>
    <row r="1845" spans="1:2">
      <c r="A1845">
        <v>3254</v>
      </c>
      <c r="B1845" s="63">
        <v>675</v>
      </c>
    </row>
    <row r="1846" spans="1:2">
      <c r="A1846">
        <v>3255</v>
      </c>
      <c r="B1846" s="63">
        <v>592</v>
      </c>
    </row>
    <row r="1847" spans="1:2">
      <c r="A1847">
        <v>3256</v>
      </c>
      <c r="B1847" s="63">
        <v>1125</v>
      </c>
    </row>
    <row r="1848" spans="1:2">
      <c r="A1848">
        <v>3257</v>
      </c>
      <c r="B1848" s="63" t="s">
        <v>32999</v>
      </c>
    </row>
    <row r="1849" spans="1:2">
      <c r="A1849">
        <v>3258</v>
      </c>
      <c r="B1849" s="63">
        <v>559</v>
      </c>
    </row>
    <row r="1850" spans="1:2">
      <c r="A1850">
        <v>3259</v>
      </c>
      <c r="B1850" s="63" t="s">
        <v>33000</v>
      </c>
    </row>
    <row r="1851" spans="1:2">
      <c r="A1851">
        <v>3260</v>
      </c>
      <c r="B1851" s="63" t="s">
        <v>33001</v>
      </c>
    </row>
    <row r="1852" spans="1:2">
      <c r="A1852">
        <v>3261</v>
      </c>
      <c r="B1852" s="63">
        <v>203</v>
      </c>
    </row>
    <row r="1853" spans="1:2">
      <c r="A1853">
        <v>3262</v>
      </c>
      <c r="B1853" s="63">
        <v>605</v>
      </c>
    </row>
    <row r="1854" spans="1:2">
      <c r="A1854">
        <v>3263</v>
      </c>
      <c r="B1854" s="63">
        <v>1245</v>
      </c>
    </row>
    <row r="1855" spans="1:2">
      <c r="A1855">
        <v>3264</v>
      </c>
      <c r="B1855" s="63" t="s">
        <v>33002</v>
      </c>
    </row>
    <row r="1856" spans="1:2">
      <c r="A1856">
        <v>3265</v>
      </c>
      <c r="B1856" s="63">
        <v>2355</v>
      </c>
    </row>
    <row r="1857" spans="1:2">
      <c r="A1857">
        <v>3266</v>
      </c>
      <c r="B1857" s="63">
        <v>1175</v>
      </c>
    </row>
    <row r="1858" spans="1:2">
      <c r="A1858">
        <v>3267</v>
      </c>
      <c r="B1858" s="63">
        <v>124</v>
      </c>
    </row>
    <row r="1859" spans="1:2">
      <c r="A1859">
        <v>3268</v>
      </c>
      <c r="B1859" s="63">
        <v>4300</v>
      </c>
    </row>
    <row r="1860" spans="1:2">
      <c r="A1860">
        <v>3269</v>
      </c>
      <c r="B1860" s="63" t="s">
        <v>33003</v>
      </c>
    </row>
    <row r="1861" spans="1:2">
      <c r="A1861">
        <v>3270</v>
      </c>
      <c r="B1861" s="63">
        <v>987</v>
      </c>
    </row>
    <row r="1862" spans="1:2">
      <c r="A1862">
        <v>3271</v>
      </c>
      <c r="B1862" s="63">
        <v>178</v>
      </c>
    </row>
    <row r="1863" spans="1:2">
      <c r="A1863">
        <v>3272</v>
      </c>
      <c r="B1863" s="63" t="s">
        <v>33004</v>
      </c>
    </row>
    <row r="1864" spans="1:2">
      <c r="A1864">
        <v>3273</v>
      </c>
      <c r="B1864" s="63" t="s">
        <v>2166</v>
      </c>
    </row>
    <row r="1865" spans="1:2">
      <c r="A1865">
        <v>3274</v>
      </c>
      <c r="B1865" s="63" t="s">
        <v>33005</v>
      </c>
    </row>
    <row r="1866" spans="1:2">
      <c r="A1866">
        <v>3275</v>
      </c>
      <c r="B1866" s="63" t="s">
        <v>33006</v>
      </c>
    </row>
    <row r="1867" spans="1:2">
      <c r="A1867">
        <v>3276</v>
      </c>
      <c r="B1867" s="63">
        <v>928</v>
      </c>
    </row>
    <row r="1868" spans="1:2">
      <c r="A1868">
        <v>3277</v>
      </c>
      <c r="B1868" s="63">
        <v>2233</v>
      </c>
    </row>
    <row r="1869" spans="1:2">
      <c r="A1869">
        <v>3278</v>
      </c>
      <c r="B1869" s="63">
        <v>1173</v>
      </c>
    </row>
    <row r="1870" spans="1:2">
      <c r="A1870">
        <v>3279</v>
      </c>
      <c r="B1870" s="63" t="s">
        <v>33007</v>
      </c>
    </row>
    <row r="1871" spans="1:2">
      <c r="A1871">
        <v>3280</v>
      </c>
      <c r="B1871" s="63">
        <v>152</v>
      </c>
    </row>
    <row r="1872" spans="1:2">
      <c r="A1872">
        <v>3281</v>
      </c>
      <c r="B1872" s="63">
        <v>110</v>
      </c>
    </row>
    <row r="1873" spans="1:2">
      <c r="A1873">
        <v>3282</v>
      </c>
      <c r="B1873" s="63">
        <v>10300</v>
      </c>
    </row>
    <row r="1874" spans="1:2">
      <c r="A1874">
        <v>3283</v>
      </c>
      <c r="B1874" s="63">
        <v>495</v>
      </c>
    </row>
    <row r="1875" spans="1:2">
      <c r="A1875">
        <v>3284</v>
      </c>
      <c r="B1875" s="63">
        <v>765</v>
      </c>
    </row>
    <row r="1876" spans="1:2">
      <c r="A1876">
        <v>3285</v>
      </c>
      <c r="B1876" s="63">
        <v>83</v>
      </c>
    </row>
    <row r="1877" spans="1:2">
      <c r="A1877">
        <v>3286</v>
      </c>
      <c r="B1877" s="63">
        <v>2205</v>
      </c>
    </row>
    <row r="1878" spans="1:2">
      <c r="A1878">
        <v>3287</v>
      </c>
      <c r="B1878" s="63">
        <v>945</v>
      </c>
    </row>
    <row r="1879" spans="1:2">
      <c r="A1879">
        <v>3288</v>
      </c>
      <c r="B1879" s="63" t="s">
        <v>33008</v>
      </c>
    </row>
    <row r="1880" spans="1:2">
      <c r="A1880">
        <v>3289</v>
      </c>
      <c r="B1880" s="63">
        <v>1120</v>
      </c>
    </row>
    <row r="1881" spans="1:2">
      <c r="A1881">
        <v>3290</v>
      </c>
      <c r="B1881" s="63">
        <v>145</v>
      </c>
    </row>
    <row r="1882" spans="1:2">
      <c r="A1882">
        <v>3291</v>
      </c>
      <c r="B1882" s="63">
        <v>742</v>
      </c>
    </row>
    <row r="1883" spans="1:2">
      <c r="A1883">
        <v>3292</v>
      </c>
      <c r="B1883" s="63" t="s">
        <v>33009</v>
      </c>
    </row>
    <row r="1884" spans="1:2">
      <c r="A1884">
        <v>3293</v>
      </c>
      <c r="B1884" s="63">
        <v>994</v>
      </c>
    </row>
    <row r="1885" spans="1:2">
      <c r="A1885">
        <v>3294</v>
      </c>
      <c r="B1885" s="63">
        <v>855</v>
      </c>
    </row>
    <row r="1886" spans="1:2">
      <c r="A1886">
        <v>3295</v>
      </c>
      <c r="B1886" s="63">
        <v>4000</v>
      </c>
    </row>
    <row r="1887" spans="1:2">
      <c r="A1887">
        <v>3296</v>
      </c>
      <c r="B1887" s="63">
        <v>459</v>
      </c>
    </row>
    <row r="1888" spans="1:2">
      <c r="A1888">
        <v>3297</v>
      </c>
      <c r="B1888" s="63" t="s">
        <v>33010</v>
      </c>
    </row>
    <row r="1889" spans="1:2">
      <c r="A1889">
        <v>3298</v>
      </c>
      <c r="B1889" s="63">
        <v>358</v>
      </c>
    </row>
    <row r="1890" spans="1:2">
      <c r="A1890">
        <v>3299</v>
      </c>
      <c r="B1890" s="63">
        <v>1285</v>
      </c>
    </row>
    <row r="1891" spans="1:2">
      <c r="A1891">
        <v>3300</v>
      </c>
      <c r="B1891" s="63" t="s">
        <v>33011</v>
      </c>
    </row>
    <row r="1892" spans="1:2">
      <c r="A1892">
        <v>3301</v>
      </c>
      <c r="B1892" s="63">
        <v>801</v>
      </c>
    </row>
    <row r="1893" spans="1:2">
      <c r="A1893">
        <v>3302</v>
      </c>
      <c r="B1893" s="63">
        <v>566</v>
      </c>
    </row>
    <row r="1894" spans="1:2">
      <c r="A1894">
        <v>3303</v>
      </c>
      <c r="B1894" s="63">
        <v>677</v>
      </c>
    </row>
    <row r="1895" spans="1:2">
      <c r="A1895">
        <v>3304</v>
      </c>
      <c r="B1895" s="63" t="s">
        <v>33012</v>
      </c>
    </row>
    <row r="1896" spans="1:2">
      <c r="A1896">
        <v>3305</v>
      </c>
      <c r="B1896" s="63" t="s">
        <v>33013</v>
      </c>
    </row>
    <row r="1897" spans="1:2">
      <c r="A1897">
        <v>3306</v>
      </c>
      <c r="B1897" s="63">
        <v>663</v>
      </c>
    </row>
    <row r="1898" spans="1:2">
      <c r="A1898">
        <v>3307</v>
      </c>
      <c r="B1898" s="63" t="s">
        <v>33014</v>
      </c>
    </row>
    <row r="1899" spans="1:2">
      <c r="A1899">
        <v>3308</v>
      </c>
      <c r="B1899" s="63">
        <v>2978</v>
      </c>
    </row>
    <row r="1900" spans="1:2">
      <c r="A1900">
        <v>3309</v>
      </c>
      <c r="B1900" s="63" t="s">
        <v>33015</v>
      </c>
    </row>
    <row r="1901" spans="1:2">
      <c r="A1901">
        <v>3310</v>
      </c>
      <c r="B1901" s="63" t="s">
        <v>33016</v>
      </c>
    </row>
    <row r="1902" spans="1:2">
      <c r="A1902">
        <v>3311</v>
      </c>
      <c r="B1902" s="63">
        <v>666</v>
      </c>
    </row>
    <row r="1903" spans="1:2">
      <c r="A1903">
        <v>3312</v>
      </c>
      <c r="B1903" s="63">
        <v>121</v>
      </c>
    </row>
    <row r="1904" spans="1:2">
      <c r="A1904">
        <v>3313</v>
      </c>
      <c r="B1904" s="63">
        <v>817</v>
      </c>
    </row>
    <row r="1905" spans="1:2">
      <c r="A1905">
        <v>3314</v>
      </c>
      <c r="B1905" s="63" t="s">
        <v>33017</v>
      </c>
    </row>
    <row r="1906" spans="1:2">
      <c r="A1906">
        <v>3315</v>
      </c>
      <c r="B1906" s="63">
        <v>103</v>
      </c>
    </row>
    <row r="1907" spans="1:2">
      <c r="A1907">
        <v>3316</v>
      </c>
      <c r="B1907" s="63" t="s">
        <v>33018</v>
      </c>
    </row>
    <row r="1908" spans="1:2">
      <c r="A1908">
        <v>3317</v>
      </c>
      <c r="B1908" s="63" t="s">
        <v>33019</v>
      </c>
    </row>
    <row r="1909" spans="1:2">
      <c r="A1909">
        <v>3318</v>
      </c>
      <c r="B1909" s="63">
        <v>305</v>
      </c>
    </row>
    <row r="1910" spans="1:2">
      <c r="A1910">
        <v>3319</v>
      </c>
      <c r="B1910" s="63">
        <v>698</v>
      </c>
    </row>
    <row r="1911" spans="1:2">
      <c r="A1911">
        <v>3320</v>
      </c>
      <c r="B1911" s="63">
        <v>754</v>
      </c>
    </row>
    <row r="1912" spans="1:2">
      <c r="A1912">
        <v>3321</v>
      </c>
      <c r="B1912" s="63" t="s">
        <v>33020</v>
      </c>
    </row>
    <row r="1913" spans="1:2">
      <c r="A1913">
        <v>3322</v>
      </c>
      <c r="B1913" s="63">
        <v>826</v>
      </c>
    </row>
    <row r="1914" spans="1:2">
      <c r="A1914">
        <v>3323</v>
      </c>
      <c r="B1914" s="63">
        <v>653</v>
      </c>
    </row>
    <row r="1915" spans="1:2">
      <c r="A1915">
        <v>3324</v>
      </c>
      <c r="B1915" s="63">
        <v>5100</v>
      </c>
    </row>
    <row r="1916" spans="1:2">
      <c r="A1916">
        <v>3325</v>
      </c>
      <c r="B1916" s="63">
        <v>120</v>
      </c>
    </row>
    <row r="1917" spans="1:2">
      <c r="A1917">
        <v>3326</v>
      </c>
      <c r="B1917" s="63">
        <v>537</v>
      </c>
    </row>
    <row r="1918" spans="1:2">
      <c r="A1918">
        <v>3327</v>
      </c>
      <c r="B1918" s="63">
        <v>775</v>
      </c>
    </row>
    <row r="1919" spans="1:2">
      <c r="A1919">
        <v>3328</v>
      </c>
      <c r="B1919" s="63">
        <v>829</v>
      </c>
    </row>
    <row r="1920" spans="1:2">
      <c r="A1920">
        <v>3329</v>
      </c>
      <c r="B1920" s="63">
        <v>313</v>
      </c>
    </row>
    <row r="1921" spans="1:2">
      <c r="A1921">
        <v>3330</v>
      </c>
      <c r="B1921" s="63">
        <v>0.1</v>
      </c>
    </row>
    <row r="1922" spans="1:2">
      <c r="A1922">
        <v>3331</v>
      </c>
      <c r="B1922" s="63">
        <v>0.1</v>
      </c>
    </row>
    <row r="1923" spans="1:2">
      <c r="A1923">
        <v>3332</v>
      </c>
      <c r="B1923" s="63" t="s">
        <v>33021</v>
      </c>
    </row>
    <row r="1924" spans="1:2">
      <c r="A1924">
        <v>3333</v>
      </c>
      <c r="B1924" s="63" t="s">
        <v>33022</v>
      </c>
    </row>
    <row r="1925" spans="1:2">
      <c r="A1925">
        <v>3334</v>
      </c>
      <c r="B1925" s="63">
        <v>501</v>
      </c>
    </row>
    <row r="1926" spans="1:2">
      <c r="A1926">
        <v>3335</v>
      </c>
      <c r="B1926" s="63">
        <v>147</v>
      </c>
    </row>
    <row r="1927" spans="1:2">
      <c r="A1927">
        <v>3336</v>
      </c>
      <c r="B1927" s="63">
        <v>15200</v>
      </c>
    </row>
    <row r="1928" spans="1:2">
      <c r="A1928">
        <v>3337</v>
      </c>
      <c r="B1928" s="63">
        <v>10600</v>
      </c>
    </row>
    <row r="1929" spans="1:2">
      <c r="A1929">
        <v>3338</v>
      </c>
      <c r="B1929" s="63">
        <v>491</v>
      </c>
    </row>
    <row r="1930" spans="1:2">
      <c r="A1930">
        <v>3339</v>
      </c>
      <c r="B1930" s="63">
        <v>375</v>
      </c>
    </row>
    <row r="1931" spans="1:2">
      <c r="A1931">
        <v>3340</v>
      </c>
      <c r="B1931" s="63">
        <v>11600</v>
      </c>
    </row>
    <row r="1932" spans="1:2">
      <c r="A1932">
        <v>3341</v>
      </c>
      <c r="B1932" s="63">
        <v>455</v>
      </c>
    </row>
    <row r="1933" spans="1:2">
      <c r="A1933">
        <v>3342</v>
      </c>
      <c r="B1933" s="63">
        <v>3708</v>
      </c>
    </row>
    <row r="1934" spans="1:2">
      <c r="A1934">
        <v>3343</v>
      </c>
      <c r="B1934" s="63" t="s">
        <v>2124</v>
      </c>
    </row>
    <row r="1935" spans="1:2">
      <c r="A1935">
        <v>3344</v>
      </c>
      <c r="B1935" s="63" t="s">
        <v>33023</v>
      </c>
    </row>
    <row r="1936" spans="1:2">
      <c r="A1936">
        <v>3345</v>
      </c>
      <c r="B1936" s="63" t="s">
        <v>33024</v>
      </c>
    </row>
    <row r="1937" spans="1:2">
      <c r="A1937">
        <v>3346</v>
      </c>
      <c r="B1937" s="63" t="s">
        <v>33025</v>
      </c>
    </row>
    <row r="1938" spans="1:2">
      <c r="A1938">
        <v>3347</v>
      </c>
      <c r="B1938" s="63">
        <v>249</v>
      </c>
    </row>
    <row r="1939" spans="1:2">
      <c r="A1939">
        <v>3348</v>
      </c>
      <c r="B1939" s="63">
        <v>3400</v>
      </c>
    </row>
    <row r="1940" spans="1:2">
      <c r="A1940">
        <v>3349</v>
      </c>
      <c r="B1940" s="63">
        <v>8</v>
      </c>
    </row>
    <row r="1941" spans="1:2">
      <c r="A1941">
        <v>3350</v>
      </c>
      <c r="B1941" s="63" t="s">
        <v>33026</v>
      </c>
    </row>
    <row r="1942" spans="1:2">
      <c r="A1942">
        <v>3351</v>
      </c>
      <c r="B1942" s="63" t="s">
        <v>33027</v>
      </c>
    </row>
    <row r="1943" spans="1:2">
      <c r="A1943">
        <v>3352</v>
      </c>
      <c r="B1943" s="63" t="s">
        <v>1887</v>
      </c>
    </row>
    <row r="1944" spans="1:2">
      <c r="A1944">
        <v>3353</v>
      </c>
      <c r="B1944" s="63" t="s">
        <v>33028</v>
      </c>
    </row>
    <row r="1945" spans="1:2">
      <c r="A1945">
        <v>3354</v>
      </c>
      <c r="B1945" s="63">
        <v>4120</v>
      </c>
    </row>
    <row r="1946" spans="1:2">
      <c r="A1946">
        <v>3355</v>
      </c>
      <c r="B1946" s="63">
        <v>176</v>
      </c>
    </row>
    <row r="1947" spans="1:2">
      <c r="A1947">
        <v>3356</v>
      </c>
      <c r="B1947" s="63" t="s">
        <v>2108</v>
      </c>
    </row>
    <row r="1948" spans="1:2">
      <c r="A1948">
        <v>3357</v>
      </c>
      <c r="B1948" s="63">
        <v>134</v>
      </c>
    </row>
    <row r="1949" spans="1:2">
      <c r="A1949">
        <v>3358</v>
      </c>
      <c r="B1949" s="63">
        <v>40</v>
      </c>
    </row>
    <row r="1950" spans="1:2">
      <c r="A1950">
        <v>3359</v>
      </c>
      <c r="B1950" s="63">
        <v>880</v>
      </c>
    </row>
    <row r="1951" spans="1:2">
      <c r="A1951">
        <v>3360</v>
      </c>
      <c r="B1951" s="63">
        <v>193</v>
      </c>
    </row>
    <row r="1952" spans="1:2">
      <c r="A1952">
        <v>3361</v>
      </c>
      <c r="B1952" s="63">
        <v>689</v>
      </c>
    </row>
    <row r="1953" spans="1:2">
      <c r="A1953">
        <v>3362</v>
      </c>
      <c r="B1953" s="63">
        <v>3009</v>
      </c>
    </row>
    <row r="1954" spans="1:2">
      <c r="A1954">
        <v>3363</v>
      </c>
      <c r="B1954" s="63">
        <v>3100</v>
      </c>
    </row>
    <row r="1955" spans="1:2">
      <c r="A1955">
        <v>3364</v>
      </c>
      <c r="B1955" s="63">
        <v>1355</v>
      </c>
    </row>
    <row r="1956" spans="1:2">
      <c r="A1956">
        <v>3365</v>
      </c>
      <c r="B1956" s="63" t="s">
        <v>33029</v>
      </c>
    </row>
    <row r="1957" spans="1:2">
      <c r="A1957">
        <v>3366</v>
      </c>
      <c r="B1957" s="63">
        <v>166</v>
      </c>
    </row>
    <row r="1958" spans="1:2">
      <c r="A1958">
        <v>3367</v>
      </c>
      <c r="B1958" s="63">
        <v>177</v>
      </c>
    </row>
    <row r="1959" spans="1:2">
      <c r="A1959">
        <v>3368</v>
      </c>
      <c r="B1959" s="63" t="s">
        <v>33030</v>
      </c>
    </row>
    <row r="1960" spans="1:2">
      <c r="A1960">
        <v>3369</v>
      </c>
      <c r="B1960" s="63" t="s">
        <v>33031</v>
      </c>
    </row>
    <row r="1961" spans="1:2">
      <c r="A1961">
        <v>3370</v>
      </c>
      <c r="B1961" s="63">
        <v>539</v>
      </c>
    </row>
    <row r="1962" spans="1:2">
      <c r="A1962">
        <v>3371</v>
      </c>
      <c r="B1962" s="63">
        <v>142</v>
      </c>
    </row>
    <row r="1963" spans="1:2">
      <c r="A1963">
        <v>3372</v>
      </c>
      <c r="B1963" s="63">
        <v>823</v>
      </c>
    </row>
    <row r="1964" spans="1:2">
      <c r="A1964">
        <v>3373</v>
      </c>
      <c r="B1964" s="63" t="s">
        <v>2039</v>
      </c>
    </row>
    <row r="1965" spans="1:2">
      <c r="A1965">
        <v>3374</v>
      </c>
      <c r="B1965" s="63">
        <v>184</v>
      </c>
    </row>
    <row r="1966" spans="1:2">
      <c r="A1966">
        <v>3375</v>
      </c>
      <c r="B1966" s="63" t="s">
        <v>33032</v>
      </c>
    </row>
    <row r="1967" spans="1:2">
      <c r="A1967">
        <v>3376</v>
      </c>
      <c r="B1967" s="63" t="s">
        <v>33033</v>
      </c>
    </row>
    <row r="1968" spans="1:2">
      <c r="A1968">
        <v>3377</v>
      </c>
      <c r="B1968" s="63">
        <v>1400</v>
      </c>
    </row>
    <row r="1969" spans="1:2">
      <c r="A1969">
        <v>3378</v>
      </c>
      <c r="B1969" s="63" t="s">
        <v>33034</v>
      </c>
    </row>
    <row r="1970" spans="1:2">
      <c r="A1970">
        <v>3379</v>
      </c>
      <c r="B1970" s="63" t="s">
        <v>33035</v>
      </c>
    </row>
    <row r="1971" spans="1:2">
      <c r="A1971">
        <v>3380</v>
      </c>
      <c r="B1971" s="63" t="s">
        <v>204</v>
      </c>
    </row>
    <row r="1972" spans="1:2">
      <c r="A1972">
        <v>3381</v>
      </c>
      <c r="B1972" s="63">
        <v>954</v>
      </c>
    </row>
    <row r="1973" spans="1:2">
      <c r="A1973">
        <v>3382</v>
      </c>
      <c r="B1973" s="63">
        <v>954</v>
      </c>
    </row>
    <row r="1974" spans="1:2">
      <c r="A1974">
        <v>3383</v>
      </c>
      <c r="B1974" s="63">
        <v>405</v>
      </c>
    </row>
    <row r="1975" spans="1:2">
      <c r="A1975">
        <v>3384</v>
      </c>
      <c r="B1975" s="63">
        <v>935</v>
      </c>
    </row>
    <row r="1976" spans="1:2">
      <c r="A1976">
        <v>3385</v>
      </c>
      <c r="B1976" s="63">
        <v>20</v>
      </c>
    </row>
    <row r="1977" spans="1:2">
      <c r="A1977">
        <v>3386</v>
      </c>
      <c r="B1977" s="63">
        <v>890</v>
      </c>
    </row>
    <row r="1978" spans="1:2">
      <c r="A1978">
        <v>3387</v>
      </c>
      <c r="B1978" s="63">
        <v>1015</v>
      </c>
    </row>
    <row r="1979" spans="1:2">
      <c r="A1979">
        <v>3388</v>
      </c>
      <c r="B1979" s="63">
        <v>186</v>
      </c>
    </row>
    <row r="1980" spans="1:2">
      <c r="A1980">
        <v>3389</v>
      </c>
      <c r="B1980" s="63">
        <v>1415</v>
      </c>
    </row>
    <row r="1981" spans="1:2">
      <c r="A1981">
        <v>3390</v>
      </c>
      <c r="B1981" s="63">
        <v>995</v>
      </c>
    </row>
    <row r="1982" spans="1:2">
      <c r="A1982">
        <v>3391</v>
      </c>
      <c r="B1982" s="63" t="s">
        <v>33036</v>
      </c>
    </row>
    <row r="1983" spans="1:2">
      <c r="A1983">
        <v>3392</v>
      </c>
      <c r="B1983" s="63">
        <v>1040</v>
      </c>
    </row>
    <row r="1984" spans="1:2">
      <c r="A1984">
        <v>3393</v>
      </c>
      <c r="B1984" s="63">
        <v>585</v>
      </c>
    </row>
    <row r="1985" spans="1:2">
      <c r="A1985">
        <v>3394</v>
      </c>
      <c r="B1985" s="63" t="s">
        <v>2189</v>
      </c>
    </row>
    <row r="1986" spans="1:2">
      <c r="A1986">
        <v>3395</v>
      </c>
      <c r="B1986" s="63" t="s">
        <v>33037</v>
      </c>
    </row>
    <row r="1987" spans="1:2">
      <c r="A1987">
        <v>3396</v>
      </c>
      <c r="B1987" s="63">
        <v>475</v>
      </c>
    </row>
    <row r="1988" spans="1:2">
      <c r="A1988">
        <v>3397</v>
      </c>
      <c r="B1988" s="63" t="s">
        <v>33038</v>
      </c>
    </row>
    <row r="1989" spans="1:2">
      <c r="A1989">
        <v>3398</v>
      </c>
      <c r="B1989" s="63">
        <v>1270</v>
      </c>
    </row>
    <row r="1990" spans="1:2">
      <c r="A1990">
        <v>3399</v>
      </c>
      <c r="B1990" s="63" t="s">
        <v>33039</v>
      </c>
    </row>
    <row r="1991" spans="1:2">
      <c r="A1991">
        <v>3400</v>
      </c>
      <c r="B1991" s="63">
        <v>835</v>
      </c>
    </row>
    <row r="1992" spans="1:2">
      <c r="A1992">
        <v>3401</v>
      </c>
      <c r="B1992" s="63">
        <v>1130</v>
      </c>
    </row>
    <row r="1993" spans="1:2">
      <c r="A1993">
        <v>3402</v>
      </c>
      <c r="B1993" s="63">
        <v>1005</v>
      </c>
    </row>
    <row r="1994" spans="1:2">
      <c r="A1994">
        <v>3403</v>
      </c>
      <c r="B1994" s="63" t="s">
        <v>33040</v>
      </c>
    </row>
    <row r="1995" spans="1:2">
      <c r="A1995">
        <v>3404</v>
      </c>
      <c r="B1995" s="63" t="s">
        <v>33041</v>
      </c>
    </row>
    <row r="1996" spans="1:2">
      <c r="A1996">
        <v>3405</v>
      </c>
      <c r="B1996" s="63" t="s">
        <v>33042</v>
      </c>
    </row>
    <row r="1997" spans="1:2">
      <c r="A1997">
        <v>3406</v>
      </c>
      <c r="B1997" s="63">
        <v>11300</v>
      </c>
    </row>
    <row r="1998" spans="1:2">
      <c r="A1998">
        <v>3407</v>
      </c>
      <c r="B1998" s="63" t="s">
        <v>33043</v>
      </c>
    </row>
    <row r="1999" spans="1:2">
      <c r="A1999">
        <v>3408</v>
      </c>
      <c r="B1999" s="63">
        <v>2275</v>
      </c>
    </row>
    <row r="2000" spans="1:2">
      <c r="A2000">
        <v>3409</v>
      </c>
      <c r="B2000" s="63">
        <v>828</v>
      </c>
    </row>
    <row r="2001" spans="1:2">
      <c r="A2001">
        <v>3410</v>
      </c>
      <c r="B2001" s="63" t="s">
        <v>33044</v>
      </c>
    </row>
    <row r="2002" spans="1:2">
      <c r="A2002">
        <v>3411</v>
      </c>
      <c r="B2002" s="63">
        <v>619</v>
      </c>
    </row>
    <row r="2003" spans="1:2">
      <c r="A2003">
        <v>3412</v>
      </c>
      <c r="B2003" s="63" t="s">
        <v>33045</v>
      </c>
    </row>
    <row r="2004" spans="1:2">
      <c r="A2004">
        <v>3413</v>
      </c>
      <c r="B2004" s="63">
        <v>955</v>
      </c>
    </row>
    <row r="2005" spans="1:2">
      <c r="A2005">
        <v>3414</v>
      </c>
      <c r="B2005" s="63">
        <v>1605</v>
      </c>
    </row>
    <row r="2006" spans="1:2">
      <c r="A2006">
        <v>3415</v>
      </c>
      <c r="B2006" s="63">
        <v>125</v>
      </c>
    </row>
    <row r="2007" spans="1:2">
      <c r="A2007">
        <v>3416</v>
      </c>
      <c r="B2007" s="63">
        <v>910</v>
      </c>
    </row>
    <row r="2008" spans="1:2">
      <c r="A2008">
        <v>3417</v>
      </c>
      <c r="B2008" s="63">
        <v>391</v>
      </c>
    </row>
    <row r="2009" spans="1:2">
      <c r="A2009">
        <v>3418</v>
      </c>
      <c r="B2009" s="63" t="s">
        <v>33046</v>
      </c>
    </row>
    <row r="2010" spans="1:2">
      <c r="A2010">
        <v>3419</v>
      </c>
      <c r="B2010" s="63" t="s">
        <v>33047</v>
      </c>
    </row>
    <row r="2011" spans="1:2">
      <c r="A2011">
        <v>3420</v>
      </c>
      <c r="B2011" s="63">
        <v>2410</v>
      </c>
    </row>
    <row r="2012" spans="1:2">
      <c r="A2012">
        <v>3421</v>
      </c>
      <c r="B2012" s="63">
        <v>1320</v>
      </c>
    </row>
    <row r="2013" spans="1:2">
      <c r="A2013">
        <v>3422</v>
      </c>
      <c r="B2013" s="63">
        <v>3403</v>
      </c>
    </row>
    <row r="2014" spans="1:2">
      <c r="A2014">
        <v>3423</v>
      </c>
      <c r="B2014" s="63">
        <v>10200</v>
      </c>
    </row>
    <row r="2015" spans="1:2">
      <c r="A2015">
        <v>3424</v>
      </c>
      <c r="B2015" s="63" t="s">
        <v>33048</v>
      </c>
    </row>
    <row r="2016" spans="1:2">
      <c r="A2016">
        <v>3425</v>
      </c>
      <c r="B2016" s="63" t="s">
        <v>1971</v>
      </c>
    </row>
    <row r="2017" spans="1:2">
      <c r="A2017">
        <v>3426</v>
      </c>
      <c r="B2017" s="63" t="s">
        <v>33049</v>
      </c>
    </row>
    <row r="2018" spans="1:2">
      <c r="A2018">
        <v>3427</v>
      </c>
      <c r="B2018" s="63">
        <v>185</v>
      </c>
    </row>
    <row r="2019" spans="1:2">
      <c r="A2019">
        <v>3428</v>
      </c>
      <c r="B2019" s="63" t="s">
        <v>33050</v>
      </c>
    </row>
    <row r="2020" spans="1:2">
      <c r="A2020">
        <v>3429</v>
      </c>
      <c r="B2020" s="63" t="s">
        <v>243</v>
      </c>
    </row>
    <row r="2021" spans="1:2">
      <c r="A2021">
        <v>3430</v>
      </c>
      <c r="B2021" s="63" t="s">
        <v>33051</v>
      </c>
    </row>
    <row r="2022" spans="1:2">
      <c r="A2022">
        <v>3431</v>
      </c>
      <c r="B2022" s="63">
        <v>3300</v>
      </c>
    </row>
    <row r="2023" spans="1:2">
      <c r="A2023">
        <v>3432</v>
      </c>
      <c r="B2023" s="63">
        <v>2300</v>
      </c>
    </row>
    <row r="2024" spans="1:2">
      <c r="A2024">
        <v>3433</v>
      </c>
      <c r="B2024" s="63">
        <v>62</v>
      </c>
    </row>
    <row r="2025" spans="1:2">
      <c r="A2025">
        <v>3434</v>
      </c>
      <c r="B2025" s="63">
        <v>385</v>
      </c>
    </row>
    <row r="2026" spans="1:2">
      <c r="A2026">
        <v>3435</v>
      </c>
      <c r="B2026" s="63" t="s">
        <v>33052</v>
      </c>
    </row>
    <row r="2027" spans="1:2">
      <c r="A2027">
        <v>3436</v>
      </c>
      <c r="B2027" s="63" t="s">
        <v>33053</v>
      </c>
    </row>
    <row r="2028" spans="1:2">
      <c r="A2028">
        <v>3437</v>
      </c>
      <c r="B2028" s="63" t="s">
        <v>33054</v>
      </c>
    </row>
    <row r="2029" spans="1:2">
      <c r="A2029">
        <v>3438</v>
      </c>
      <c r="B2029" s="63">
        <v>451</v>
      </c>
    </row>
    <row r="2030" spans="1:2">
      <c r="A2030">
        <v>3439</v>
      </c>
      <c r="B2030" s="63">
        <v>2295</v>
      </c>
    </row>
    <row r="2031" spans="1:2">
      <c r="A2031">
        <v>3440</v>
      </c>
      <c r="B2031" s="63" t="s">
        <v>33055</v>
      </c>
    </row>
    <row r="2032" spans="1:2">
      <c r="A2032">
        <v>3441</v>
      </c>
      <c r="B2032" s="63" t="s">
        <v>33056</v>
      </c>
    </row>
    <row r="2033" spans="1:2">
      <c r="A2033">
        <v>3442</v>
      </c>
      <c r="B2033" s="63">
        <v>273</v>
      </c>
    </row>
    <row r="2034" spans="1:2">
      <c r="A2034">
        <v>3443</v>
      </c>
      <c r="B2034" s="63" t="s">
        <v>33057</v>
      </c>
    </row>
    <row r="2035" spans="1:2">
      <c r="A2035">
        <v>3444</v>
      </c>
      <c r="B2035" s="63" t="s">
        <v>33058</v>
      </c>
    </row>
    <row r="2036" spans="1:2">
      <c r="A2036">
        <v>3445</v>
      </c>
      <c r="B2036" s="63">
        <v>8100</v>
      </c>
    </row>
    <row r="2037" spans="1:2">
      <c r="A2037">
        <v>3446</v>
      </c>
      <c r="B2037" s="63" t="s">
        <v>33059</v>
      </c>
    </row>
    <row r="2038" spans="1:2">
      <c r="A2038">
        <v>3447</v>
      </c>
      <c r="B2038" s="63">
        <v>683</v>
      </c>
    </row>
    <row r="2039" spans="1:2">
      <c r="A2039">
        <v>3448</v>
      </c>
      <c r="B2039" s="63">
        <v>12600</v>
      </c>
    </row>
    <row r="2040" spans="1:2">
      <c r="A2040">
        <v>3449</v>
      </c>
      <c r="B2040" s="63">
        <v>383</v>
      </c>
    </row>
    <row r="2041" spans="1:2">
      <c r="A2041">
        <v>3450</v>
      </c>
      <c r="B2041" s="63">
        <v>708</v>
      </c>
    </row>
    <row r="2042" spans="1:2">
      <c r="A2042">
        <v>3451</v>
      </c>
      <c r="B2042" s="63" t="s">
        <v>33060</v>
      </c>
    </row>
    <row r="2043" spans="1:2">
      <c r="A2043">
        <v>3452</v>
      </c>
      <c r="B2043" s="63">
        <v>816</v>
      </c>
    </row>
    <row r="2044" spans="1:2">
      <c r="A2044">
        <v>3453</v>
      </c>
      <c r="B2044" s="63" t="s">
        <v>1843</v>
      </c>
    </row>
    <row r="2045" spans="1:2">
      <c r="A2045">
        <v>3454</v>
      </c>
      <c r="B2045" s="63">
        <v>9700</v>
      </c>
    </row>
    <row r="2046" spans="1:2">
      <c r="A2046">
        <v>3455</v>
      </c>
      <c r="B2046" s="63">
        <v>477</v>
      </c>
    </row>
    <row r="2047" spans="1:2">
      <c r="A2047">
        <v>3456</v>
      </c>
      <c r="B2047" s="63">
        <v>743</v>
      </c>
    </row>
    <row r="2048" spans="1:2">
      <c r="A2048">
        <v>3457</v>
      </c>
      <c r="B2048" s="63">
        <v>743</v>
      </c>
    </row>
    <row r="2049" spans="1:2">
      <c r="A2049">
        <v>3458</v>
      </c>
      <c r="B2049" s="63" t="s">
        <v>33061</v>
      </c>
    </row>
    <row r="2050" spans="1:2">
      <c r="A2050">
        <v>3459</v>
      </c>
      <c r="B2050" s="63" t="s">
        <v>33062</v>
      </c>
    </row>
    <row r="2051" spans="1:2">
      <c r="A2051">
        <v>3460</v>
      </c>
      <c r="B2051" s="63">
        <v>699</v>
      </c>
    </row>
    <row r="2052" spans="1:2">
      <c r="A2052">
        <v>3461</v>
      </c>
      <c r="B2052" s="63" t="s">
        <v>33063</v>
      </c>
    </row>
    <row r="2053" spans="1:2">
      <c r="A2053">
        <v>3462</v>
      </c>
      <c r="B2053" s="63">
        <v>160</v>
      </c>
    </row>
    <row r="2054" spans="1:2">
      <c r="A2054">
        <v>3463</v>
      </c>
      <c r="B2054" s="63" t="s">
        <v>33064</v>
      </c>
    </row>
    <row r="2055" spans="1:2">
      <c r="A2055">
        <v>3464</v>
      </c>
      <c r="B2055" s="63" t="s">
        <v>33065</v>
      </c>
    </row>
    <row r="2056" spans="1:2">
      <c r="A2056">
        <v>3465</v>
      </c>
      <c r="B2056" s="63">
        <v>53</v>
      </c>
    </row>
    <row r="2057" spans="1:2">
      <c r="A2057">
        <v>3466</v>
      </c>
      <c r="B2057" s="63" t="s">
        <v>33066</v>
      </c>
    </row>
    <row r="2058" spans="1:2">
      <c r="A2058">
        <v>3467</v>
      </c>
      <c r="B2058" s="63">
        <v>599</v>
      </c>
    </row>
    <row r="2059" spans="1:2">
      <c r="A2059">
        <v>3468</v>
      </c>
      <c r="B2059" s="63" t="s">
        <v>33067</v>
      </c>
    </row>
    <row r="2060" spans="1:2">
      <c r="A2060">
        <v>3469</v>
      </c>
      <c r="B2060" s="63" t="s">
        <v>33068</v>
      </c>
    </row>
    <row r="2061" spans="1:2">
      <c r="A2061">
        <v>3470</v>
      </c>
      <c r="B2061" s="63" t="s">
        <v>33069</v>
      </c>
    </row>
    <row r="2062" spans="1:2">
      <c r="A2062">
        <v>3471</v>
      </c>
      <c r="B2062" s="63">
        <v>10000</v>
      </c>
    </row>
    <row r="2063" spans="1:2">
      <c r="A2063">
        <v>3472</v>
      </c>
      <c r="B2063" s="63">
        <v>507</v>
      </c>
    </row>
    <row r="2064" spans="1:2">
      <c r="A2064">
        <v>3473</v>
      </c>
      <c r="B2064" s="63" t="s">
        <v>33070</v>
      </c>
    </row>
    <row r="2065" spans="1:2">
      <c r="A2065">
        <v>3474</v>
      </c>
      <c r="B2065" s="63">
        <v>4400</v>
      </c>
    </row>
    <row r="2066" spans="1:2">
      <c r="A2066">
        <v>3475</v>
      </c>
      <c r="B2066" s="63">
        <v>643</v>
      </c>
    </row>
    <row r="2067" spans="1:2">
      <c r="A2067">
        <v>3476</v>
      </c>
      <c r="B2067" s="63" t="s">
        <v>1983</v>
      </c>
    </row>
    <row r="2068" spans="1:2">
      <c r="A2068">
        <v>3477</v>
      </c>
      <c r="B2068" s="63">
        <v>2369</v>
      </c>
    </row>
    <row r="2069" spans="1:2">
      <c r="A2069">
        <v>3478</v>
      </c>
      <c r="B2069" s="63" t="s">
        <v>1859</v>
      </c>
    </row>
    <row r="2070" spans="1:2">
      <c r="A2070">
        <v>3479</v>
      </c>
      <c r="B2070" s="63">
        <v>63</v>
      </c>
    </row>
    <row r="2071" spans="1:2">
      <c r="A2071">
        <v>3480</v>
      </c>
      <c r="B2071" s="63" t="s">
        <v>33071</v>
      </c>
    </row>
    <row r="2072" spans="1:2">
      <c r="A2072">
        <v>3481</v>
      </c>
      <c r="B2072" s="63" t="s">
        <v>33072</v>
      </c>
    </row>
    <row r="2073" spans="1:2">
      <c r="A2073">
        <v>3482</v>
      </c>
      <c r="B2073" s="63">
        <v>87</v>
      </c>
    </row>
    <row r="2074" spans="1:2">
      <c r="A2074">
        <v>3483</v>
      </c>
      <c r="B2074" s="63" t="s">
        <v>33073</v>
      </c>
    </row>
    <row r="2075" spans="1:2">
      <c r="A2075">
        <v>3484</v>
      </c>
      <c r="B2075" s="63" t="s">
        <v>33074</v>
      </c>
    </row>
    <row r="2076" spans="1:2">
      <c r="A2076">
        <v>3485</v>
      </c>
      <c r="B2076" s="63">
        <v>2900</v>
      </c>
    </row>
    <row r="2077" spans="1:2">
      <c r="A2077">
        <v>3486</v>
      </c>
      <c r="B2077" s="63">
        <v>4406</v>
      </c>
    </row>
    <row r="2078" spans="1:2">
      <c r="A2078">
        <v>3487</v>
      </c>
      <c r="B2078" s="63">
        <v>6300</v>
      </c>
    </row>
    <row r="2079" spans="1:2">
      <c r="A2079">
        <v>3488</v>
      </c>
      <c r="B2079" s="63">
        <v>875</v>
      </c>
    </row>
    <row r="2080" spans="1:2">
      <c r="A2080">
        <v>3489</v>
      </c>
      <c r="B2080" s="63" t="s">
        <v>33075</v>
      </c>
    </row>
    <row r="2081" spans="1:2">
      <c r="A2081">
        <v>3490</v>
      </c>
      <c r="B2081" s="63">
        <v>757</v>
      </c>
    </row>
    <row r="2082" spans="1:2">
      <c r="A2082">
        <v>3491</v>
      </c>
      <c r="B2082" s="63">
        <v>757</v>
      </c>
    </row>
    <row r="2083" spans="1:2">
      <c r="A2083">
        <v>3492</v>
      </c>
      <c r="B2083" s="63" t="s">
        <v>1012</v>
      </c>
    </row>
    <row r="2084" spans="1:2">
      <c r="A2084">
        <v>3493</v>
      </c>
      <c r="B2084" s="63" t="s">
        <v>33076</v>
      </c>
    </row>
    <row r="2085" spans="1:2">
      <c r="A2085">
        <v>3494</v>
      </c>
      <c r="B2085" s="63">
        <v>425</v>
      </c>
    </row>
    <row r="2086" spans="1:2">
      <c r="A2086">
        <v>3495</v>
      </c>
      <c r="B2086" s="63" t="s">
        <v>33077</v>
      </c>
    </row>
    <row r="2087" spans="1:2">
      <c r="A2087">
        <v>3496</v>
      </c>
      <c r="B2087" s="63">
        <v>529</v>
      </c>
    </row>
    <row r="2088" spans="1:2">
      <c r="A2088">
        <v>3497</v>
      </c>
      <c r="B2088" s="63">
        <v>2285</v>
      </c>
    </row>
    <row r="2089" spans="1:2">
      <c r="A2089">
        <v>3498</v>
      </c>
      <c r="B2089" s="63">
        <v>1215</v>
      </c>
    </row>
    <row r="2090" spans="1:2">
      <c r="A2090">
        <v>3499</v>
      </c>
      <c r="B2090" s="63" t="s">
        <v>33078</v>
      </c>
    </row>
    <row r="2091" spans="1:2">
      <c r="A2091">
        <v>3500</v>
      </c>
      <c r="B2091" s="63">
        <v>4202</v>
      </c>
    </row>
    <row r="2092" spans="1:2">
      <c r="A2092">
        <v>3501</v>
      </c>
      <c r="B2092" s="63" t="s">
        <v>33079</v>
      </c>
    </row>
    <row r="2093" spans="1:2">
      <c r="A2093">
        <v>3502</v>
      </c>
      <c r="B2093" s="63">
        <v>0</v>
      </c>
    </row>
    <row r="2094" spans="1:2">
      <c r="A2094">
        <v>3503</v>
      </c>
      <c r="B2094" s="63">
        <v>0</v>
      </c>
    </row>
    <row r="2095" spans="1:2">
      <c r="A2095">
        <v>3504</v>
      </c>
      <c r="B2095" s="63" t="s">
        <v>2032</v>
      </c>
    </row>
    <row r="2096" spans="1:2">
      <c r="A2096">
        <v>3505</v>
      </c>
      <c r="B2096" s="63">
        <v>5900</v>
      </c>
    </row>
    <row r="2097" spans="1:2">
      <c r="A2097">
        <v>3506</v>
      </c>
      <c r="B2097" s="63">
        <v>2310</v>
      </c>
    </row>
    <row r="2098" spans="1:2">
      <c r="A2098">
        <v>3507</v>
      </c>
      <c r="B2098" s="63" t="s">
        <v>33080</v>
      </c>
    </row>
    <row r="2099" spans="1:2">
      <c r="A2099">
        <v>3508</v>
      </c>
      <c r="B2099" s="63">
        <v>2330</v>
      </c>
    </row>
    <row r="2100" spans="1:2">
      <c r="A2100">
        <v>3509</v>
      </c>
      <c r="B2100" s="63">
        <v>151</v>
      </c>
    </row>
    <row r="2101" spans="1:2">
      <c r="A2101">
        <v>3510</v>
      </c>
      <c r="B2101" s="63">
        <v>735</v>
      </c>
    </row>
    <row r="2102" spans="1:2">
      <c r="A2102">
        <v>3511</v>
      </c>
      <c r="B2102" s="63">
        <v>1025</v>
      </c>
    </row>
    <row r="2103" spans="1:2">
      <c r="A2103">
        <v>3512</v>
      </c>
      <c r="B2103" s="63">
        <v>1080</v>
      </c>
    </row>
    <row r="2104" spans="1:2">
      <c r="A2104">
        <v>3513</v>
      </c>
      <c r="B2104" s="63">
        <v>2265</v>
      </c>
    </row>
    <row r="2105" spans="1:2">
      <c r="A2105">
        <v>3514</v>
      </c>
      <c r="B2105" s="63">
        <v>1155</v>
      </c>
    </row>
    <row r="2106" spans="1:2">
      <c r="A2106">
        <v>3515</v>
      </c>
      <c r="B2106" s="63" t="s">
        <v>33081</v>
      </c>
    </row>
    <row r="2107" spans="1:2">
      <c r="A2107">
        <v>3516</v>
      </c>
      <c r="B2107" s="63">
        <v>387</v>
      </c>
    </row>
    <row r="2108" spans="1:2">
      <c r="A2108">
        <v>3517</v>
      </c>
      <c r="B2108" s="63" t="s">
        <v>33082</v>
      </c>
    </row>
    <row r="2109" spans="1:2">
      <c r="A2109">
        <v>3518</v>
      </c>
      <c r="B2109" s="63">
        <v>1325</v>
      </c>
    </row>
    <row r="2110" spans="1:2">
      <c r="A2110">
        <v>3519</v>
      </c>
      <c r="B2110" s="63">
        <v>335</v>
      </c>
    </row>
    <row r="2111" spans="1:2">
      <c r="A2111">
        <v>3520</v>
      </c>
      <c r="B2111" s="63" t="s">
        <v>33083</v>
      </c>
    </row>
    <row r="2112" spans="1:2">
      <c r="A2112">
        <v>3521</v>
      </c>
      <c r="B2112" s="63">
        <v>417</v>
      </c>
    </row>
    <row r="2113" spans="1:2">
      <c r="A2113">
        <v>3522</v>
      </c>
      <c r="B2113" s="63" t="s">
        <v>33084</v>
      </c>
    </row>
    <row r="2114" spans="1:2">
      <c r="A2114">
        <v>3523</v>
      </c>
      <c r="B2114" s="63">
        <v>1230</v>
      </c>
    </row>
    <row r="2115" spans="1:2">
      <c r="A2115">
        <v>3524</v>
      </c>
      <c r="B2115" s="63" t="s">
        <v>33085</v>
      </c>
    </row>
    <row r="2116" spans="1:2">
      <c r="A2116">
        <v>3525</v>
      </c>
      <c r="B2116" s="63">
        <v>693</v>
      </c>
    </row>
    <row r="2117" spans="1:2">
      <c r="A2117">
        <v>3526</v>
      </c>
      <c r="B2117" s="63">
        <v>693</v>
      </c>
    </row>
    <row r="2118" spans="1:2">
      <c r="A2118">
        <v>3527</v>
      </c>
      <c r="B2118" s="63">
        <v>9000</v>
      </c>
    </row>
    <row r="2119" spans="1:2">
      <c r="A2119">
        <v>3528</v>
      </c>
      <c r="B2119" s="63" t="s">
        <v>2190</v>
      </c>
    </row>
    <row r="2120" spans="1:2">
      <c r="A2120">
        <v>3529</v>
      </c>
      <c r="B2120" s="63" t="s">
        <v>33086</v>
      </c>
    </row>
    <row r="2121" spans="1:2">
      <c r="A2121">
        <v>3530</v>
      </c>
      <c r="B2121" s="63">
        <v>830</v>
      </c>
    </row>
    <row r="2122" spans="1:2">
      <c r="A2122">
        <v>3531</v>
      </c>
      <c r="B2122" s="63">
        <v>416</v>
      </c>
    </row>
    <row r="2123" spans="1:2">
      <c r="A2123">
        <v>3532</v>
      </c>
      <c r="B2123" s="63">
        <v>65</v>
      </c>
    </row>
    <row r="2124" spans="1:2">
      <c r="A2124">
        <v>3533</v>
      </c>
      <c r="B2124" s="63" t="s">
        <v>33087</v>
      </c>
    </row>
    <row r="2125" spans="1:2">
      <c r="A2125">
        <v>3534</v>
      </c>
      <c r="B2125" s="63">
        <v>1190</v>
      </c>
    </row>
    <row r="2126" spans="1:2">
      <c r="A2126">
        <v>3535</v>
      </c>
      <c r="B2126" s="63">
        <v>291</v>
      </c>
    </row>
    <row r="2127" spans="1:2">
      <c r="A2127">
        <v>3536</v>
      </c>
      <c r="B2127" s="63">
        <v>7700</v>
      </c>
    </row>
    <row r="2128" spans="1:2">
      <c r="A2128">
        <v>3537</v>
      </c>
      <c r="B2128" s="63">
        <v>291</v>
      </c>
    </row>
    <row r="2129" spans="1:2">
      <c r="A2129">
        <v>3538</v>
      </c>
      <c r="B2129" s="63">
        <v>687</v>
      </c>
    </row>
    <row r="2130" spans="1:2">
      <c r="A2130">
        <v>3539</v>
      </c>
      <c r="B2130" s="63">
        <v>93</v>
      </c>
    </row>
    <row r="2131" spans="1:2">
      <c r="A2131">
        <v>3540</v>
      </c>
      <c r="B2131" s="63">
        <v>0.25</v>
      </c>
    </row>
    <row r="2132" spans="1:2">
      <c r="A2132">
        <v>3541</v>
      </c>
      <c r="B2132" s="63" t="s">
        <v>33088</v>
      </c>
    </row>
    <row r="2133" spans="1:2">
      <c r="A2133">
        <v>3542</v>
      </c>
      <c r="B2133" s="63">
        <v>1346</v>
      </c>
    </row>
    <row r="2134" spans="1:2">
      <c r="A2134">
        <v>3543</v>
      </c>
      <c r="B2134" s="63" t="s">
        <v>33089</v>
      </c>
    </row>
    <row r="2135" spans="1:2">
      <c r="A2135">
        <v>3544</v>
      </c>
      <c r="B2135" s="63" t="s">
        <v>33090</v>
      </c>
    </row>
    <row r="2136" spans="1:2">
      <c r="A2136">
        <v>3545</v>
      </c>
      <c r="B2136" s="63" t="s">
        <v>33091</v>
      </c>
    </row>
    <row r="2137" spans="1:2">
      <c r="A2137">
        <v>3546</v>
      </c>
      <c r="B2137" s="63">
        <v>4100</v>
      </c>
    </row>
    <row r="2138" spans="1:2">
      <c r="A2138">
        <v>3547</v>
      </c>
      <c r="B2138" s="63">
        <v>23.3</v>
      </c>
    </row>
    <row r="2139" spans="1:2">
      <c r="A2139">
        <v>3548</v>
      </c>
      <c r="B2139" s="63">
        <v>581</v>
      </c>
    </row>
    <row r="2140" spans="1:2">
      <c r="A2140">
        <v>3549</v>
      </c>
      <c r="B2140" s="63">
        <v>820</v>
      </c>
    </row>
    <row r="2141" spans="1:2">
      <c r="A2141">
        <v>3550</v>
      </c>
      <c r="B2141" s="63" t="s">
        <v>33092</v>
      </c>
    </row>
    <row r="2142" spans="1:2">
      <c r="A2142">
        <v>3551</v>
      </c>
      <c r="B2142" s="63">
        <v>673</v>
      </c>
    </row>
    <row r="2143" spans="1:2">
      <c r="A2143">
        <v>3552</v>
      </c>
      <c r="B2143" s="63" t="s">
        <v>2184</v>
      </c>
    </row>
    <row r="2144" spans="1:2">
      <c r="A2144">
        <v>3553</v>
      </c>
      <c r="B2144" s="63">
        <v>153</v>
      </c>
    </row>
    <row r="2145" spans="1:2">
      <c r="A2145">
        <v>3554</v>
      </c>
      <c r="B2145" s="63">
        <v>877</v>
      </c>
    </row>
    <row r="2146" spans="1:2">
      <c r="A2146">
        <v>3555</v>
      </c>
      <c r="B2146" s="63">
        <v>162</v>
      </c>
    </row>
    <row r="2147" spans="1:2">
      <c r="A2147">
        <v>3556</v>
      </c>
      <c r="B2147" s="63">
        <v>787</v>
      </c>
    </row>
    <row r="2148" spans="1:2">
      <c r="A2148">
        <v>3557</v>
      </c>
      <c r="B2148" s="63">
        <v>163</v>
      </c>
    </row>
    <row r="2149" spans="1:2">
      <c r="A2149">
        <v>3558</v>
      </c>
      <c r="B2149" s="63">
        <v>287</v>
      </c>
    </row>
    <row r="2150" spans="1:2">
      <c r="A2150">
        <v>3559</v>
      </c>
      <c r="B2150" s="63" t="s">
        <v>33093</v>
      </c>
    </row>
    <row r="2151" spans="1:2">
      <c r="A2151">
        <v>3560</v>
      </c>
      <c r="B2151" s="63">
        <v>171</v>
      </c>
    </row>
    <row r="2152" spans="1:2">
      <c r="A2152">
        <v>3561</v>
      </c>
      <c r="B2152" s="63" t="s">
        <v>33094</v>
      </c>
    </row>
    <row r="2153" spans="1:2">
      <c r="A2153">
        <v>3562</v>
      </c>
      <c r="B2153" s="63" t="s">
        <v>33095</v>
      </c>
    </row>
    <row r="2154" spans="1:2">
      <c r="A2154">
        <v>3563</v>
      </c>
      <c r="B2154" s="63" t="s">
        <v>33096</v>
      </c>
    </row>
    <row r="2155" spans="1:2">
      <c r="A2155">
        <v>3564</v>
      </c>
      <c r="B2155" s="63" t="s">
        <v>33097</v>
      </c>
    </row>
    <row r="2156" spans="1:2">
      <c r="A2156">
        <v>3565</v>
      </c>
      <c r="B2156" s="63">
        <v>850</v>
      </c>
    </row>
    <row r="2157" spans="1:2">
      <c r="A2157">
        <v>3566</v>
      </c>
      <c r="B2157" s="63" t="s">
        <v>33098</v>
      </c>
    </row>
    <row r="2158" spans="1:2">
      <c r="A2158">
        <v>3567</v>
      </c>
      <c r="B2158" s="63">
        <v>509</v>
      </c>
    </row>
    <row r="2159" spans="1:2">
      <c r="A2159">
        <v>3568</v>
      </c>
      <c r="B2159" s="63">
        <v>345</v>
      </c>
    </row>
    <row r="2160" spans="1:2">
      <c r="A2160">
        <v>3569</v>
      </c>
      <c r="B2160" s="63" t="s">
        <v>33099</v>
      </c>
    </row>
    <row r="2161" spans="1:2">
      <c r="A2161">
        <v>3570</v>
      </c>
      <c r="B2161" s="63" t="s">
        <v>33100</v>
      </c>
    </row>
    <row r="2162" spans="1:2">
      <c r="A2162">
        <v>3571</v>
      </c>
      <c r="B2162" s="63" t="s">
        <v>33101</v>
      </c>
    </row>
    <row r="2163" spans="1:2">
      <c r="A2163">
        <v>3572</v>
      </c>
      <c r="B2163" s="63">
        <v>1240</v>
      </c>
    </row>
    <row r="2164" spans="1:2">
      <c r="A2164">
        <v>3573</v>
      </c>
      <c r="B2164" s="63">
        <v>1800</v>
      </c>
    </row>
    <row r="2165" spans="1:2">
      <c r="A2165">
        <v>3574</v>
      </c>
      <c r="B2165" s="63">
        <v>1105</v>
      </c>
    </row>
    <row r="2166" spans="1:2">
      <c r="A2166">
        <v>3575</v>
      </c>
      <c r="B2166" s="63">
        <v>980</v>
      </c>
    </row>
    <row r="2167" spans="1:2">
      <c r="A2167">
        <v>3576</v>
      </c>
      <c r="B2167" s="63">
        <v>379</v>
      </c>
    </row>
    <row r="2168" spans="1:2">
      <c r="A2168">
        <v>3577</v>
      </c>
      <c r="B2168" s="63">
        <v>377</v>
      </c>
    </row>
    <row r="2169" spans="1:2">
      <c r="A2169">
        <v>3578</v>
      </c>
      <c r="B2169" s="63" t="s">
        <v>33102</v>
      </c>
    </row>
    <row r="2170" spans="1:2">
      <c r="A2170">
        <v>3579</v>
      </c>
      <c r="B2170" s="63" t="s">
        <v>33103</v>
      </c>
    </row>
    <row r="2171" spans="1:2">
      <c r="A2171">
        <v>3580</v>
      </c>
      <c r="B2171" s="63">
        <v>940</v>
      </c>
    </row>
    <row r="2172" spans="1:2">
      <c r="A2172">
        <v>3581</v>
      </c>
      <c r="B2172" s="63" t="s">
        <v>33104</v>
      </c>
    </row>
    <row r="2173" spans="1:2">
      <c r="A2173">
        <v>3582</v>
      </c>
      <c r="B2173" s="63" t="s">
        <v>1158</v>
      </c>
    </row>
    <row r="2174" spans="1:2">
      <c r="A2174">
        <v>3583</v>
      </c>
      <c r="B2174" s="63" t="s">
        <v>33105</v>
      </c>
    </row>
    <row r="2175" spans="1:2">
      <c r="A2175">
        <v>3584</v>
      </c>
      <c r="B2175" s="63">
        <v>615</v>
      </c>
    </row>
    <row r="2176" spans="1:2">
      <c r="A2176">
        <v>3585</v>
      </c>
      <c r="B2176" s="63" t="s">
        <v>33106</v>
      </c>
    </row>
    <row r="2177" spans="1:2">
      <c r="A2177">
        <v>3586</v>
      </c>
      <c r="B2177" s="63">
        <v>1085</v>
      </c>
    </row>
    <row r="2178" spans="1:2">
      <c r="A2178">
        <v>3587</v>
      </c>
      <c r="B2178" s="63" t="s">
        <v>33107</v>
      </c>
    </row>
    <row r="2179" spans="1:2">
      <c r="A2179">
        <v>3588</v>
      </c>
      <c r="B2179" s="63">
        <v>245</v>
      </c>
    </row>
    <row r="2180" spans="1:2">
      <c r="A2180">
        <v>3589</v>
      </c>
      <c r="B2180" s="63">
        <v>655</v>
      </c>
    </row>
    <row r="2181" spans="1:2">
      <c r="A2181">
        <v>3590</v>
      </c>
      <c r="B2181" s="63" t="s">
        <v>33108</v>
      </c>
    </row>
    <row r="2182" spans="1:2">
      <c r="A2182">
        <v>3591</v>
      </c>
      <c r="B2182" s="63">
        <v>565</v>
      </c>
    </row>
    <row r="2183" spans="1:2">
      <c r="A2183">
        <v>3592</v>
      </c>
      <c r="B2183" s="63" t="s">
        <v>1854</v>
      </c>
    </row>
    <row r="2184" spans="1:2">
      <c r="A2184">
        <v>3593</v>
      </c>
      <c r="B2184" s="63">
        <v>445</v>
      </c>
    </row>
    <row r="2185" spans="1:2">
      <c r="A2185">
        <v>3594</v>
      </c>
      <c r="B2185" s="63" t="s">
        <v>33109</v>
      </c>
    </row>
    <row r="2186" spans="1:2">
      <c r="A2186">
        <v>3595</v>
      </c>
      <c r="B2186" s="63" t="s">
        <v>33110</v>
      </c>
    </row>
    <row r="2187" spans="1:2">
      <c r="A2187">
        <v>3596</v>
      </c>
      <c r="B2187" s="63" t="s">
        <v>33111</v>
      </c>
    </row>
    <row r="2188" spans="1:2">
      <c r="A2188">
        <v>3597</v>
      </c>
      <c r="B2188" s="63">
        <v>397</v>
      </c>
    </row>
    <row r="2189" spans="1:2">
      <c r="A2189">
        <v>3598</v>
      </c>
      <c r="B2189" s="63" t="s">
        <v>33112</v>
      </c>
    </row>
    <row r="2190" spans="1:2">
      <c r="A2190">
        <v>3599</v>
      </c>
      <c r="B2190" s="63" t="s">
        <v>33113</v>
      </c>
    </row>
    <row r="2191" spans="1:2">
      <c r="A2191">
        <v>3600</v>
      </c>
      <c r="B2191" s="63" t="s">
        <v>33114</v>
      </c>
    </row>
    <row r="2192" spans="1:2">
      <c r="A2192">
        <v>3601</v>
      </c>
      <c r="B2192" s="63">
        <v>6800</v>
      </c>
    </row>
    <row r="2193" spans="1:2">
      <c r="A2193">
        <v>3602</v>
      </c>
      <c r="B2193" s="63" t="s">
        <v>33115</v>
      </c>
    </row>
    <row r="2194" spans="1:2">
      <c r="A2194">
        <v>3603</v>
      </c>
      <c r="B2194" s="63" t="s">
        <v>33116</v>
      </c>
    </row>
    <row r="2195" spans="1:2">
      <c r="A2195">
        <v>3604</v>
      </c>
      <c r="B2195" s="63">
        <v>642</v>
      </c>
    </row>
    <row r="2196" spans="1:2">
      <c r="A2196">
        <v>3605</v>
      </c>
      <c r="B2196" s="63">
        <v>137</v>
      </c>
    </row>
    <row r="2197" spans="1:2">
      <c r="A2197">
        <v>3606</v>
      </c>
      <c r="B2197" s="63">
        <v>407</v>
      </c>
    </row>
    <row r="2198" spans="1:2">
      <c r="A2198">
        <v>3607</v>
      </c>
      <c r="B2198" s="63">
        <v>457</v>
      </c>
    </row>
    <row r="2199" spans="1:2">
      <c r="A2199">
        <v>3608</v>
      </c>
      <c r="B2199" s="63" t="s">
        <v>33117</v>
      </c>
    </row>
    <row r="2200" spans="1:2">
      <c r="A2200">
        <v>3609</v>
      </c>
      <c r="B2200" s="63" t="s">
        <v>33118</v>
      </c>
    </row>
    <row r="2201" spans="1:2">
      <c r="A2201">
        <v>3610</v>
      </c>
      <c r="B2201" s="63">
        <v>553</v>
      </c>
    </row>
    <row r="2202" spans="1:2">
      <c r="A2202">
        <v>3611</v>
      </c>
      <c r="B2202" s="63" t="s">
        <v>33119</v>
      </c>
    </row>
    <row r="2203" spans="1:2">
      <c r="A2203">
        <v>3612</v>
      </c>
      <c r="B2203" s="63">
        <v>7000</v>
      </c>
    </row>
    <row r="2204" spans="1:2">
      <c r="A2204">
        <v>3613</v>
      </c>
      <c r="B2204" s="63" t="s">
        <v>33120</v>
      </c>
    </row>
    <row r="2205" spans="1:2">
      <c r="A2205">
        <v>3614</v>
      </c>
      <c r="B2205" s="63">
        <v>759</v>
      </c>
    </row>
    <row r="2206" spans="1:2">
      <c r="A2206">
        <v>3615</v>
      </c>
      <c r="B2206" s="63">
        <v>5000</v>
      </c>
    </row>
    <row r="2207" spans="1:2">
      <c r="A2207">
        <v>3616</v>
      </c>
      <c r="B2207" s="63">
        <v>8200</v>
      </c>
    </row>
    <row r="2208" spans="1:2">
      <c r="A2208">
        <v>3617</v>
      </c>
      <c r="B2208" s="63">
        <v>47</v>
      </c>
    </row>
    <row r="2209" spans="1:2">
      <c r="A2209">
        <v>3618</v>
      </c>
      <c r="B2209" s="63" t="s">
        <v>1882</v>
      </c>
    </row>
    <row r="2210" spans="1:2">
      <c r="A2210">
        <v>3619</v>
      </c>
      <c r="B2210" s="63" t="s">
        <v>1040</v>
      </c>
    </row>
    <row r="2211" spans="1:2">
      <c r="A2211">
        <v>3620</v>
      </c>
      <c r="B2211" s="63" t="s">
        <v>33121</v>
      </c>
    </row>
    <row r="2212" spans="1:2">
      <c r="A2212">
        <v>3621</v>
      </c>
      <c r="B2212" s="63">
        <v>23</v>
      </c>
    </row>
    <row r="2213" spans="1:2">
      <c r="A2213">
        <v>3622</v>
      </c>
      <c r="B2213" s="63">
        <v>439</v>
      </c>
    </row>
    <row r="2214" spans="1:2">
      <c r="A2214">
        <v>3623</v>
      </c>
      <c r="B2214" s="63">
        <v>794</v>
      </c>
    </row>
    <row r="2215" spans="1:2">
      <c r="A2215">
        <v>3624</v>
      </c>
      <c r="B2215" s="63" t="s">
        <v>33122</v>
      </c>
    </row>
    <row r="2216" spans="1:2">
      <c r="A2216">
        <v>3625</v>
      </c>
      <c r="B2216" s="63" t="s">
        <v>33123</v>
      </c>
    </row>
    <row r="2217" spans="1:2">
      <c r="A2217">
        <v>3626</v>
      </c>
      <c r="B2217" s="63" t="s">
        <v>33124</v>
      </c>
    </row>
    <row r="2218" spans="1:2">
      <c r="A2218">
        <v>3627</v>
      </c>
      <c r="B2218" s="63">
        <v>413</v>
      </c>
    </row>
    <row r="2219" spans="1:2">
      <c r="A2219">
        <v>3628</v>
      </c>
      <c r="B2219" s="63" t="s">
        <v>33125</v>
      </c>
    </row>
    <row r="2220" spans="1:2">
      <c r="A2220">
        <v>3629</v>
      </c>
      <c r="B2220" s="63" t="s">
        <v>33126</v>
      </c>
    </row>
    <row r="2221" spans="1:2">
      <c r="A2221">
        <v>3630</v>
      </c>
      <c r="B2221" s="63" t="s">
        <v>1196</v>
      </c>
    </row>
    <row r="2222" spans="1:2">
      <c r="A2222">
        <v>3631</v>
      </c>
      <c r="B2222" s="63" t="s">
        <v>33127</v>
      </c>
    </row>
    <row r="2223" spans="1:2">
      <c r="A2223">
        <v>3632</v>
      </c>
      <c r="B2223" s="63">
        <v>679</v>
      </c>
    </row>
    <row r="2224" spans="1:2">
      <c r="A2224">
        <v>3633</v>
      </c>
      <c r="B2224" s="63" t="s">
        <v>33128</v>
      </c>
    </row>
    <row r="2225" spans="1:2">
      <c r="A2225">
        <v>3634</v>
      </c>
      <c r="B2225" s="63">
        <v>761</v>
      </c>
    </row>
    <row r="2226" spans="1:2">
      <c r="A2226">
        <v>3635</v>
      </c>
      <c r="B2226" s="63">
        <v>761</v>
      </c>
    </row>
    <row r="2227" spans="1:2">
      <c r="A2227">
        <v>3636</v>
      </c>
      <c r="B2227" s="63" t="s">
        <v>33129</v>
      </c>
    </row>
    <row r="2228" spans="1:2">
      <c r="A2228">
        <v>3637</v>
      </c>
      <c r="B2228" s="63">
        <v>13200</v>
      </c>
    </row>
    <row r="2229" spans="1:2">
      <c r="A2229">
        <v>3638</v>
      </c>
      <c r="B2229" s="63">
        <v>623</v>
      </c>
    </row>
    <row r="2230" spans="1:2">
      <c r="A2230">
        <v>3639</v>
      </c>
      <c r="B2230" s="63">
        <v>755</v>
      </c>
    </row>
    <row r="2231" spans="1:2">
      <c r="A2231">
        <v>3640</v>
      </c>
      <c r="B2231" s="63" t="s">
        <v>33130</v>
      </c>
    </row>
    <row r="2232" spans="1:2">
      <c r="A2232">
        <v>3641</v>
      </c>
      <c r="B2232" s="63" t="s">
        <v>33131</v>
      </c>
    </row>
    <row r="2233" spans="1:2">
      <c r="A2233">
        <v>3642</v>
      </c>
      <c r="B2233" s="63" t="s">
        <v>33132</v>
      </c>
    </row>
    <row r="2234" spans="1:2">
      <c r="A2234">
        <v>3643</v>
      </c>
      <c r="B2234" s="63">
        <v>257</v>
      </c>
    </row>
    <row r="2235" spans="1:2">
      <c r="A2235">
        <v>3644</v>
      </c>
      <c r="B2235" s="63" t="s">
        <v>33133</v>
      </c>
    </row>
    <row r="2236" spans="1:2">
      <c r="A2236">
        <v>3645</v>
      </c>
      <c r="B2236" s="63">
        <v>841</v>
      </c>
    </row>
    <row r="2237" spans="1:2">
      <c r="A2237">
        <v>3646</v>
      </c>
      <c r="B2237" s="63" t="s">
        <v>33134</v>
      </c>
    </row>
    <row r="2238" spans="1:2">
      <c r="A2238">
        <v>3647</v>
      </c>
      <c r="B2238" s="63">
        <v>1035</v>
      </c>
    </row>
    <row r="2239" spans="1:2">
      <c r="A2239">
        <v>3648</v>
      </c>
      <c r="B2239" s="63" t="s">
        <v>33135</v>
      </c>
    </row>
    <row r="2240" spans="1:2">
      <c r="A2240">
        <v>3649</v>
      </c>
      <c r="B2240" s="63" t="s">
        <v>33136</v>
      </c>
    </row>
    <row r="2241" spans="1:2">
      <c r="A2241">
        <v>3650</v>
      </c>
      <c r="B2241" s="63">
        <v>1110</v>
      </c>
    </row>
    <row r="2242" spans="1:2">
      <c r="A2242">
        <v>3651</v>
      </c>
      <c r="B2242" s="63" t="s">
        <v>2157</v>
      </c>
    </row>
    <row r="2243" spans="1:2">
      <c r="A2243">
        <v>3652</v>
      </c>
      <c r="B2243" s="63" t="s">
        <v>33137</v>
      </c>
    </row>
    <row r="2244" spans="1:2">
      <c r="A2244">
        <v>3653</v>
      </c>
      <c r="B2244" s="63">
        <v>1220</v>
      </c>
    </row>
    <row r="2245" spans="1:2">
      <c r="A2245">
        <v>3654</v>
      </c>
      <c r="B2245" s="63" t="s">
        <v>33138</v>
      </c>
    </row>
    <row r="2246" spans="1:2">
      <c r="A2246">
        <v>3655</v>
      </c>
      <c r="B2246" s="63">
        <v>2440</v>
      </c>
    </row>
    <row r="2247" spans="1:2">
      <c r="A2247">
        <v>3656</v>
      </c>
      <c r="B2247" s="63" t="s">
        <v>33139</v>
      </c>
    </row>
    <row r="2248" spans="1:2">
      <c r="A2248">
        <v>3657</v>
      </c>
      <c r="B2248" s="63" t="s">
        <v>33140</v>
      </c>
    </row>
    <row r="2249" spans="1:2">
      <c r="A2249">
        <v>3658</v>
      </c>
      <c r="B2249" s="63">
        <v>705</v>
      </c>
    </row>
    <row r="2250" spans="1:2">
      <c r="A2250">
        <v>3659</v>
      </c>
      <c r="B2250" s="63">
        <v>1165</v>
      </c>
    </row>
    <row r="2251" spans="1:2">
      <c r="A2251">
        <v>3660</v>
      </c>
      <c r="B2251" s="63">
        <v>845</v>
      </c>
    </row>
    <row r="2252" spans="1:2">
      <c r="A2252">
        <v>3661</v>
      </c>
      <c r="B2252" s="63">
        <v>845</v>
      </c>
    </row>
    <row r="2253" spans="1:2">
      <c r="A2253">
        <v>3662</v>
      </c>
      <c r="B2253" s="63">
        <v>565</v>
      </c>
    </row>
    <row r="2254" spans="1:2">
      <c r="A2254">
        <v>3663</v>
      </c>
      <c r="B2254" s="63">
        <v>885</v>
      </c>
    </row>
    <row r="2255" spans="1:2">
      <c r="A2255">
        <v>3664</v>
      </c>
      <c r="B2255" s="63">
        <v>531</v>
      </c>
    </row>
    <row r="2256" spans="1:2">
      <c r="A2256">
        <v>3665</v>
      </c>
      <c r="B2256" s="63">
        <v>965</v>
      </c>
    </row>
    <row r="2257" spans="1:2">
      <c r="A2257">
        <v>3666</v>
      </c>
      <c r="B2257" s="63">
        <v>64</v>
      </c>
    </row>
    <row r="2258" spans="1:2">
      <c r="A2258">
        <v>3667</v>
      </c>
      <c r="B2258" s="63">
        <v>589</v>
      </c>
    </row>
    <row r="2259" spans="1:2">
      <c r="A2259">
        <v>3668</v>
      </c>
      <c r="B2259" s="63">
        <v>589</v>
      </c>
    </row>
    <row r="2260" spans="1:2">
      <c r="A2260">
        <v>3669</v>
      </c>
      <c r="B2260" s="63">
        <v>1100</v>
      </c>
    </row>
    <row r="2261" spans="1:2">
      <c r="A2261">
        <v>3670</v>
      </c>
      <c r="B2261" s="63">
        <v>317</v>
      </c>
    </row>
    <row r="2262" spans="1:2">
      <c r="A2262">
        <v>3671</v>
      </c>
      <c r="B2262" s="63">
        <v>59</v>
      </c>
    </row>
    <row r="2263" spans="1:2">
      <c r="A2263">
        <v>3672</v>
      </c>
      <c r="B2263" s="63">
        <v>473</v>
      </c>
    </row>
    <row r="2264" spans="1:2">
      <c r="A2264">
        <v>3673</v>
      </c>
      <c r="B2264" s="63">
        <v>34</v>
      </c>
    </row>
    <row r="2265" spans="1:2">
      <c r="A2265">
        <v>3674</v>
      </c>
      <c r="B2265" s="63" t="s">
        <v>1091</v>
      </c>
    </row>
    <row r="2266" spans="1:2">
      <c r="A2266">
        <v>3675</v>
      </c>
      <c r="B2266" s="63">
        <v>3002</v>
      </c>
    </row>
    <row r="2267" spans="1:2">
      <c r="A2267">
        <v>3676</v>
      </c>
      <c r="B2267" s="63" t="s">
        <v>33141</v>
      </c>
    </row>
    <row r="2268" spans="1:2">
      <c r="A2268">
        <v>3677</v>
      </c>
      <c r="B2268" s="63" t="s">
        <v>33142</v>
      </c>
    </row>
    <row r="2269" spans="1:2">
      <c r="A2269">
        <v>3678</v>
      </c>
      <c r="B2269" s="63" t="s">
        <v>33143</v>
      </c>
    </row>
    <row r="2270" spans="1:2">
      <c r="A2270">
        <v>3679</v>
      </c>
      <c r="B2270" s="63">
        <v>1092</v>
      </c>
    </row>
    <row r="2271" spans="1:2">
      <c r="A2271">
        <v>3680</v>
      </c>
      <c r="B2271" s="63">
        <v>905</v>
      </c>
    </row>
    <row r="2272" spans="1:2">
      <c r="A2272">
        <v>3681</v>
      </c>
      <c r="B2272" s="63">
        <v>295</v>
      </c>
    </row>
    <row r="2273" spans="1:2">
      <c r="A2273">
        <v>3682</v>
      </c>
      <c r="B2273" s="63">
        <v>3800</v>
      </c>
    </row>
    <row r="2274" spans="1:2">
      <c r="A2274">
        <v>3683</v>
      </c>
      <c r="B2274" s="63" t="s">
        <v>33144</v>
      </c>
    </row>
    <row r="2275" spans="1:2">
      <c r="A2275">
        <v>3684</v>
      </c>
      <c r="B2275" s="63" t="s">
        <v>33145</v>
      </c>
    </row>
    <row r="2276" spans="1:2">
      <c r="A2276">
        <v>3685</v>
      </c>
      <c r="B2276" s="63" t="s">
        <v>33146</v>
      </c>
    </row>
    <row r="2277" spans="1:2">
      <c r="A2277">
        <v>3686</v>
      </c>
      <c r="B2277" s="63" t="s">
        <v>33147</v>
      </c>
    </row>
    <row r="2278" spans="1:2">
      <c r="A2278">
        <v>3687</v>
      </c>
      <c r="B2278" s="63">
        <v>908</v>
      </c>
    </row>
    <row r="2279" spans="1:2">
      <c r="A2279">
        <v>3688</v>
      </c>
      <c r="B2279" s="63">
        <v>908</v>
      </c>
    </row>
    <row r="2280" spans="1:2">
      <c r="A2280">
        <v>3689</v>
      </c>
      <c r="B2280" s="63">
        <v>12500</v>
      </c>
    </row>
    <row r="2281" spans="1:2">
      <c r="A2281">
        <v>3690</v>
      </c>
      <c r="B2281" s="63" t="s">
        <v>33148</v>
      </c>
    </row>
    <row r="2282" spans="1:2">
      <c r="A2282">
        <v>3691</v>
      </c>
      <c r="B2282" s="63" t="s">
        <v>33149</v>
      </c>
    </row>
    <row r="2283" spans="1:2">
      <c r="A2283">
        <v>3692</v>
      </c>
      <c r="B2283" s="63">
        <v>2775</v>
      </c>
    </row>
    <row r="2284" spans="1:2">
      <c r="A2284">
        <v>3693</v>
      </c>
      <c r="B2284" s="63" t="s">
        <v>33150</v>
      </c>
    </row>
    <row r="2285" spans="1:2">
      <c r="A2285">
        <v>3694</v>
      </c>
      <c r="B2285" s="63">
        <v>652</v>
      </c>
    </row>
    <row r="2286" spans="1:2">
      <c r="A2286">
        <v>3695</v>
      </c>
      <c r="B2286" s="63">
        <v>571</v>
      </c>
    </row>
    <row r="2287" spans="1:2">
      <c r="A2287">
        <v>3696</v>
      </c>
      <c r="B2287" s="63" t="s">
        <v>33151</v>
      </c>
    </row>
    <row r="2288" spans="1:2">
      <c r="A2288">
        <v>3697</v>
      </c>
      <c r="B2288" s="63" t="s">
        <v>33152</v>
      </c>
    </row>
    <row r="2289" spans="1:2">
      <c r="A2289">
        <v>3698</v>
      </c>
      <c r="B2289" s="63" t="s">
        <v>33153</v>
      </c>
    </row>
    <row r="2290" spans="1:2">
      <c r="A2290">
        <v>3699</v>
      </c>
      <c r="B2290" s="63">
        <v>1821</v>
      </c>
    </row>
    <row r="2291" spans="1:2">
      <c r="A2291">
        <v>3700</v>
      </c>
      <c r="B2291" s="63">
        <v>595</v>
      </c>
    </row>
    <row r="2292" spans="1:2">
      <c r="A2292">
        <v>3701</v>
      </c>
      <c r="B2292" s="63">
        <v>821</v>
      </c>
    </row>
    <row r="2293" spans="1:2">
      <c r="A2293">
        <v>3702</v>
      </c>
      <c r="B2293" s="63">
        <v>798</v>
      </c>
    </row>
    <row r="2294" spans="1:2">
      <c r="A2294">
        <v>3703</v>
      </c>
      <c r="B2294" s="63">
        <v>752</v>
      </c>
    </row>
    <row r="2295" spans="1:2">
      <c r="A2295">
        <v>3704</v>
      </c>
      <c r="B2295" s="63">
        <v>561</v>
      </c>
    </row>
    <row r="2296" spans="1:2">
      <c r="A2296">
        <v>3705</v>
      </c>
      <c r="B2296" s="63">
        <v>1512</v>
      </c>
    </row>
    <row r="2297" spans="1:2">
      <c r="A2297">
        <v>3706</v>
      </c>
      <c r="B2297" s="63">
        <v>15098</v>
      </c>
    </row>
    <row r="2298" spans="1:2">
      <c r="A2298">
        <v>3707</v>
      </c>
      <c r="B2298" s="63" t="s">
        <v>33154</v>
      </c>
    </row>
    <row r="2299" spans="1:2">
      <c r="A2299">
        <v>3708</v>
      </c>
      <c r="B2299" s="63" t="s">
        <v>33155</v>
      </c>
    </row>
    <row r="2300" spans="1:2">
      <c r="A2300">
        <v>3709</v>
      </c>
      <c r="B2300" s="63">
        <v>814</v>
      </c>
    </row>
    <row r="2301" spans="1:2">
      <c r="A2301">
        <v>3710</v>
      </c>
      <c r="B2301" s="63" t="s">
        <v>33156</v>
      </c>
    </row>
    <row r="2302" spans="1:2">
      <c r="A2302">
        <v>3711</v>
      </c>
      <c r="B2302" s="63">
        <v>815</v>
      </c>
    </row>
    <row r="2303" spans="1:2">
      <c r="A2303">
        <v>3712</v>
      </c>
      <c r="B2303" s="63" t="s">
        <v>33157</v>
      </c>
    </row>
    <row r="2304" spans="1:2">
      <c r="A2304">
        <v>3713</v>
      </c>
      <c r="B2304" s="63" t="s">
        <v>33158</v>
      </c>
    </row>
    <row r="2305" spans="1:2">
      <c r="A2305">
        <v>3714</v>
      </c>
      <c r="B2305" s="63" t="s">
        <v>33159</v>
      </c>
    </row>
    <row r="2306" spans="1:2">
      <c r="A2306">
        <v>3715</v>
      </c>
      <c r="B2306" s="63" t="s">
        <v>33160</v>
      </c>
    </row>
    <row r="2307" spans="1:2">
      <c r="A2307">
        <v>3716</v>
      </c>
      <c r="B2307" s="63" t="s">
        <v>33161</v>
      </c>
    </row>
    <row r="2308" spans="1:2">
      <c r="A2308">
        <v>3717</v>
      </c>
      <c r="B2308" s="63" t="s">
        <v>33162</v>
      </c>
    </row>
    <row r="2309" spans="1:2">
      <c r="A2309">
        <v>3718</v>
      </c>
      <c r="B2309" s="63" t="s">
        <v>33163</v>
      </c>
    </row>
    <row r="2310" spans="1:2">
      <c r="A2310">
        <v>3719</v>
      </c>
      <c r="B2310" s="63" t="s">
        <v>33164</v>
      </c>
    </row>
    <row r="2311" spans="1:2">
      <c r="A2311">
        <v>3720</v>
      </c>
      <c r="B2311" s="63" t="s">
        <v>33165</v>
      </c>
    </row>
    <row r="2312" spans="1:2">
      <c r="A2312">
        <v>3721</v>
      </c>
      <c r="B2312" s="63" t="s">
        <v>33166</v>
      </c>
    </row>
    <row r="2313" spans="1:2">
      <c r="A2313">
        <v>3722</v>
      </c>
      <c r="B2313" s="63">
        <v>2642</v>
      </c>
    </row>
    <row r="2314" spans="1:2">
      <c r="A2314">
        <v>3723</v>
      </c>
      <c r="B2314" s="63" t="s">
        <v>33167</v>
      </c>
    </row>
    <row r="2315" spans="1:2">
      <c r="A2315">
        <v>3724</v>
      </c>
      <c r="B2315" s="63" t="s">
        <v>33168</v>
      </c>
    </row>
    <row r="2316" spans="1:2">
      <c r="A2316">
        <v>3725</v>
      </c>
      <c r="B2316" s="63" t="s">
        <v>33169</v>
      </c>
    </row>
    <row r="2317" spans="1:2">
      <c r="A2317">
        <v>3726</v>
      </c>
      <c r="B2317" s="63">
        <v>44</v>
      </c>
    </row>
    <row r="2318" spans="1:2">
      <c r="A2318">
        <v>3727</v>
      </c>
      <c r="B2318" s="63">
        <v>188</v>
      </c>
    </row>
    <row r="2319" spans="1:2">
      <c r="A2319">
        <v>3728</v>
      </c>
      <c r="B2319" s="63" t="s">
        <v>33170</v>
      </c>
    </row>
    <row r="2320" spans="1:2">
      <c r="A2320">
        <v>3729</v>
      </c>
      <c r="B2320" s="63" t="s">
        <v>33171</v>
      </c>
    </row>
    <row r="2321" spans="1:2">
      <c r="A2321">
        <v>3730</v>
      </c>
      <c r="B2321" s="63">
        <v>1.9</v>
      </c>
    </row>
    <row r="2322" spans="1:2">
      <c r="A2322">
        <v>3731</v>
      </c>
      <c r="B2322" s="63">
        <v>661</v>
      </c>
    </row>
    <row r="2323" spans="1:2">
      <c r="A2323">
        <v>3732</v>
      </c>
      <c r="B2323" s="63">
        <v>2801</v>
      </c>
    </row>
    <row r="2324" spans="1:2">
      <c r="A2324">
        <v>3733</v>
      </c>
      <c r="B2324" s="63" t="s">
        <v>33172</v>
      </c>
    </row>
    <row r="2325" spans="1:2">
      <c r="A2325">
        <v>3734</v>
      </c>
      <c r="B2325" s="63" t="s">
        <v>33173</v>
      </c>
    </row>
    <row r="2326" spans="1:2">
      <c r="A2326">
        <v>3735</v>
      </c>
      <c r="B2326" s="63" t="s">
        <v>33174</v>
      </c>
    </row>
    <row r="2327" spans="1:2">
      <c r="A2327">
        <v>3736</v>
      </c>
      <c r="B2327" s="63">
        <v>12.4</v>
      </c>
    </row>
    <row r="2328" spans="1:2">
      <c r="A2328">
        <v>3737</v>
      </c>
      <c r="B2328" s="63" t="s">
        <v>33175</v>
      </c>
    </row>
    <row r="2329" spans="1:2">
      <c r="A2329">
        <v>3738</v>
      </c>
      <c r="B2329" s="63" t="s">
        <v>33176</v>
      </c>
    </row>
    <row r="2330" spans="1:2">
      <c r="A2330">
        <v>3739</v>
      </c>
      <c r="B2330" s="63" t="s">
        <v>335</v>
      </c>
    </row>
    <row r="2331" spans="1:2">
      <c r="A2331">
        <v>3740</v>
      </c>
      <c r="B2331" s="63">
        <v>8500</v>
      </c>
    </row>
    <row r="2332" spans="1:2">
      <c r="A2332">
        <v>3741</v>
      </c>
      <c r="B2332" s="63" t="s">
        <v>33177</v>
      </c>
    </row>
    <row r="2333" spans="1:2">
      <c r="A2333">
        <v>3742</v>
      </c>
      <c r="B2333" s="63">
        <v>838</v>
      </c>
    </row>
    <row r="2334" spans="1:2">
      <c r="A2334">
        <v>3743</v>
      </c>
      <c r="B2334" s="63" t="s">
        <v>33178</v>
      </c>
    </row>
    <row r="2335" spans="1:2">
      <c r="A2335">
        <v>3744</v>
      </c>
      <c r="B2335" s="63" t="s">
        <v>33179</v>
      </c>
    </row>
    <row r="2336" spans="1:2">
      <c r="A2336">
        <v>3745</v>
      </c>
      <c r="B2336" s="63" t="s">
        <v>1155</v>
      </c>
    </row>
    <row r="2337" spans="1:2">
      <c r="A2337">
        <v>3746</v>
      </c>
      <c r="B2337" s="63">
        <v>1140</v>
      </c>
    </row>
    <row r="2338" spans="1:2">
      <c r="A2338">
        <v>3747</v>
      </c>
      <c r="B2338" s="63" t="s">
        <v>33180</v>
      </c>
    </row>
    <row r="2339" spans="1:2">
      <c r="A2339">
        <v>3748</v>
      </c>
      <c r="B2339" s="63" t="s">
        <v>33181</v>
      </c>
    </row>
    <row r="2340" spans="1:2">
      <c r="A2340">
        <v>3749</v>
      </c>
      <c r="B2340" s="63" t="s">
        <v>33182</v>
      </c>
    </row>
    <row r="2341" spans="1:2">
      <c r="A2341">
        <v>3750</v>
      </c>
      <c r="B2341" s="63" t="s">
        <v>33183</v>
      </c>
    </row>
    <row r="2342" spans="1:2">
      <c r="A2342">
        <v>3751</v>
      </c>
      <c r="B2342" s="63" t="s">
        <v>33184</v>
      </c>
    </row>
    <row r="2343" spans="1:2">
      <c r="A2343">
        <v>3752</v>
      </c>
      <c r="B2343" s="63" t="s">
        <v>33185</v>
      </c>
    </row>
    <row r="2344" spans="1:2">
      <c r="A2344">
        <v>3753</v>
      </c>
      <c r="B2344" s="63" t="s">
        <v>33186</v>
      </c>
    </row>
    <row r="2345" spans="1:2">
      <c r="A2345">
        <v>3754</v>
      </c>
      <c r="B2345" s="63" t="s">
        <v>33187</v>
      </c>
    </row>
    <row r="2346" spans="1:2">
      <c r="A2346">
        <v>3755</v>
      </c>
      <c r="B2346" s="63" t="s">
        <v>33188</v>
      </c>
    </row>
    <row r="2347" spans="1:2">
      <c r="A2347">
        <v>3756</v>
      </c>
      <c r="B2347" s="63" t="s">
        <v>802</v>
      </c>
    </row>
    <row r="2348" spans="1:2">
      <c r="A2348">
        <v>3757</v>
      </c>
      <c r="B2348" s="63">
        <v>24.4</v>
      </c>
    </row>
    <row r="2349" spans="1:2">
      <c r="A2349">
        <v>3758</v>
      </c>
      <c r="B2349" s="63" t="s">
        <v>33189</v>
      </c>
    </row>
    <row r="2350" spans="1:2">
      <c r="A2350">
        <v>3759</v>
      </c>
      <c r="B2350" s="63" t="s">
        <v>33190</v>
      </c>
    </row>
    <row r="2351" spans="1:2">
      <c r="A2351">
        <v>3760</v>
      </c>
      <c r="B2351" s="63" t="s">
        <v>33191</v>
      </c>
    </row>
    <row r="2352" spans="1:2">
      <c r="A2352">
        <v>3761</v>
      </c>
      <c r="B2352" s="63">
        <v>11700</v>
      </c>
    </row>
    <row r="2353" spans="1:2">
      <c r="A2353">
        <v>3762</v>
      </c>
      <c r="B2353" s="63">
        <v>419</v>
      </c>
    </row>
    <row r="2354" spans="1:2">
      <c r="A2354">
        <v>3763</v>
      </c>
      <c r="B2354" s="63" t="s">
        <v>33192</v>
      </c>
    </row>
    <row r="2355" spans="1:2">
      <c r="A2355">
        <v>3764</v>
      </c>
      <c r="B2355" s="63" t="s">
        <v>33193</v>
      </c>
    </row>
    <row r="2356" spans="1:2">
      <c r="A2356">
        <v>3765</v>
      </c>
      <c r="B2356" s="63" t="s">
        <v>33194</v>
      </c>
    </row>
    <row r="2357" spans="1:2">
      <c r="A2357">
        <v>3766</v>
      </c>
      <c r="B2357" s="63" t="s">
        <v>33195</v>
      </c>
    </row>
    <row r="2358" spans="1:2">
      <c r="A2358">
        <v>3767</v>
      </c>
      <c r="B2358" s="63">
        <v>9600</v>
      </c>
    </row>
    <row r="2359" spans="1:2">
      <c r="A2359">
        <v>3768</v>
      </c>
      <c r="B2359" s="63" t="s">
        <v>33196</v>
      </c>
    </row>
    <row r="2360" spans="1:2">
      <c r="A2360">
        <v>3769</v>
      </c>
      <c r="B2360" s="63">
        <v>786</v>
      </c>
    </row>
    <row r="2361" spans="1:2">
      <c r="A2361">
        <v>3770</v>
      </c>
      <c r="B2361" s="63" t="s">
        <v>33197</v>
      </c>
    </row>
    <row r="2362" spans="1:2">
      <c r="A2362">
        <v>3771</v>
      </c>
      <c r="B2362" s="63">
        <v>9300</v>
      </c>
    </row>
    <row r="2363" spans="1:2">
      <c r="A2363">
        <v>3772</v>
      </c>
      <c r="B2363" s="63">
        <v>1069</v>
      </c>
    </row>
    <row r="2364" spans="1:2">
      <c r="A2364">
        <v>3773</v>
      </c>
      <c r="B2364" s="63" t="s">
        <v>33198</v>
      </c>
    </row>
    <row r="2365" spans="1:2">
      <c r="A2365">
        <v>3774</v>
      </c>
      <c r="B2365" s="63">
        <v>7600</v>
      </c>
    </row>
    <row r="2366" spans="1:2">
      <c r="A2366">
        <v>3775</v>
      </c>
      <c r="B2366" s="63" t="s">
        <v>33199</v>
      </c>
    </row>
    <row r="2367" spans="1:2">
      <c r="A2367">
        <v>3776</v>
      </c>
      <c r="B2367" s="63" t="s">
        <v>33200</v>
      </c>
    </row>
    <row r="2368" spans="1:2">
      <c r="A2368">
        <v>3777</v>
      </c>
      <c r="B2368" s="63" t="s">
        <v>33201</v>
      </c>
    </row>
    <row r="2369" spans="1:2">
      <c r="A2369">
        <v>3778</v>
      </c>
      <c r="B2369" s="63" t="s">
        <v>33202</v>
      </c>
    </row>
    <row r="2370" spans="1:2">
      <c r="A2370">
        <v>3779</v>
      </c>
      <c r="B2370" s="63" t="s">
        <v>33203</v>
      </c>
    </row>
    <row r="2371" spans="1:2">
      <c r="A2371">
        <v>3780</v>
      </c>
      <c r="B2371" s="63" t="s">
        <v>33204</v>
      </c>
    </row>
    <row r="2372" spans="1:2">
      <c r="A2372">
        <v>3781</v>
      </c>
      <c r="B2372" s="63" t="s">
        <v>33205</v>
      </c>
    </row>
    <row r="2373" spans="1:2">
      <c r="A2373">
        <v>3782</v>
      </c>
      <c r="B2373" s="63" t="s">
        <v>33206</v>
      </c>
    </row>
    <row r="2374" spans="1:2">
      <c r="A2374">
        <v>3783</v>
      </c>
      <c r="B2374" s="63" t="s">
        <v>33207</v>
      </c>
    </row>
    <row r="2375" spans="1:2">
      <c r="A2375">
        <v>3784</v>
      </c>
      <c r="B2375" s="63" t="s">
        <v>33208</v>
      </c>
    </row>
    <row r="2376" spans="1:2">
      <c r="A2376">
        <v>3785</v>
      </c>
      <c r="B2376" s="63" t="s">
        <v>33209</v>
      </c>
    </row>
    <row r="2377" spans="1:2">
      <c r="A2377">
        <v>3786</v>
      </c>
      <c r="B2377" s="63">
        <v>617</v>
      </c>
    </row>
    <row r="2378" spans="1:2">
      <c r="A2378">
        <v>3787</v>
      </c>
      <c r="B2378" s="63">
        <v>669</v>
      </c>
    </row>
    <row r="2379" spans="1:2">
      <c r="A2379">
        <v>3788</v>
      </c>
      <c r="B2379" s="63">
        <v>279</v>
      </c>
    </row>
    <row r="2380" spans="1:2">
      <c r="A2380">
        <v>3789</v>
      </c>
      <c r="B2380" s="63" t="s">
        <v>33210</v>
      </c>
    </row>
    <row r="2381" spans="1:2">
      <c r="A2381">
        <v>3790</v>
      </c>
      <c r="B2381" s="63" t="s">
        <v>33211</v>
      </c>
    </row>
    <row r="2382" spans="1:2">
      <c r="A2382">
        <v>3791</v>
      </c>
      <c r="B2382" s="63">
        <v>431</v>
      </c>
    </row>
    <row r="2383" spans="1:2">
      <c r="A2383">
        <v>3792</v>
      </c>
      <c r="B2383" s="63">
        <v>7500</v>
      </c>
    </row>
    <row r="2384" spans="1:2">
      <c r="A2384">
        <v>3793</v>
      </c>
      <c r="B2384" s="63" t="s">
        <v>33212</v>
      </c>
    </row>
    <row r="2385" spans="1:2">
      <c r="A2385">
        <v>3794</v>
      </c>
      <c r="B2385" s="63" t="s">
        <v>33213</v>
      </c>
    </row>
    <row r="2386" spans="1:2">
      <c r="A2386">
        <v>3795</v>
      </c>
      <c r="B2386" s="63">
        <v>707</v>
      </c>
    </row>
    <row r="2387" spans="1:2">
      <c r="A2387">
        <v>3796</v>
      </c>
      <c r="B2387" s="63">
        <v>711</v>
      </c>
    </row>
    <row r="2388" spans="1:2">
      <c r="A2388">
        <v>3797</v>
      </c>
      <c r="B2388" s="63">
        <v>1255</v>
      </c>
    </row>
    <row r="2389" spans="1:2">
      <c r="A2389">
        <v>3798</v>
      </c>
      <c r="B2389" s="63">
        <v>167</v>
      </c>
    </row>
    <row r="2390" spans="1:2">
      <c r="A2390">
        <v>3799</v>
      </c>
      <c r="B2390" s="63">
        <v>709</v>
      </c>
    </row>
    <row r="2391" spans="1:2">
      <c r="A2391">
        <v>3800</v>
      </c>
      <c r="B2391" s="63">
        <v>930</v>
      </c>
    </row>
    <row r="2392" spans="1:2">
      <c r="A2392">
        <v>3801</v>
      </c>
      <c r="B2392" s="63">
        <v>3700</v>
      </c>
    </row>
    <row r="2393" spans="1:2">
      <c r="A2393">
        <v>3802</v>
      </c>
      <c r="B2393" s="63" t="s">
        <v>33214</v>
      </c>
    </row>
    <row r="2394" spans="1:2">
      <c r="A2394">
        <v>3803</v>
      </c>
      <c r="B2394" s="63">
        <v>789</v>
      </c>
    </row>
    <row r="2395" spans="1:2">
      <c r="A2395">
        <v>3804</v>
      </c>
      <c r="B2395" s="63" t="s">
        <v>33215</v>
      </c>
    </row>
    <row r="2396" spans="1:2">
      <c r="A2396">
        <v>3805</v>
      </c>
      <c r="B2396" s="63" t="s">
        <v>33216</v>
      </c>
    </row>
    <row r="2397" spans="1:2">
      <c r="A2397">
        <v>3806</v>
      </c>
      <c r="B2397" s="63">
        <v>837</v>
      </c>
    </row>
    <row r="2398" spans="1:2">
      <c r="A2398">
        <v>3807</v>
      </c>
      <c r="B2398" s="63" t="s">
        <v>2191</v>
      </c>
    </row>
    <row r="2399" spans="1:2">
      <c r="A2399">
        <v>3808</v>
      </c>
      <c r="B2399" s="63" t="s">
        <v>33217</v>
      </c>
    </row>
    <row r="2400" spans="1:2">
      <c r="A2400">
        <v>3809</v>
      </c>
      <c r="B2400" s="63" t="s">
        <v>33218</v>
      </c>
    </row>
    <row r="2401" spans="1:2">
      <c r="A2401">
        <v>3810</v>
      </c>
      <c r="B2401" s="63">
        <v>827</v>
      </c>
    </row>
    <row r="2402" spans="1:2">
      <c r="A2402">
        <v>3811</v>
      </c>
      <c r="B2402" s="63">
        <v>575</v>
      </c>
    </row>
    <row r="2403" spans="1:2">
      <c r="A2403">
        <v>3812</v>
      </c>
      <c r="B2403" s="63" t="s">
        <v>33219</v>
      </c>
    </row>
    <row r="2404" spans="1:2">
      <c r="A2404">
        <v>3813</v>
      </c>
      <c r="B2404" s="63" t="s">
        <v>33220</v>
      </c>
    </row>
    <row r="2405" spans="1:2">
      <c r="A2405">
        <v>3814</v>
      </c>
      <c r="B2405" s="63" t="s">
        <v>33221</v>
      </c>
    </row>
    <row r="2406" spans="1:2">
      <c r="A2406">
        <v>3815</v>
      </c>
      <c r="B2406" s="63">
        <v>2</v>
      </c>
    </row>
    <row r="2407" spans="1:2">
      <c r="A2407">
        <v>3816</v>
      </c>
      <c r="B2407" s="63" t="s">
        <v>33222</v>
      </c>
    </row>
    <row r="2408" spans="1:2">
      <c r="A2408">
        <v>3817</v>
      </c>
      <c r="B2408" s="63" t="s">
        <v>33223</v>
      </c>
    </row>
    <row r="2409" spans="1:2">
      <c r="A2409">
        <v>3818</v>
      </c>
      <c r="B2409" s="63" t="s">
        <v>33224</v>
      </c>
    </row>
    <row r="2410" spans="1:2">
      <c r="A2410">
        <v>3819</v>
      </c>
      <c r="B2410" s="63">
        <v>586</v>
      </c>
    </row>
    <row r="2411" spans="1:2">
      <c r="A2411">
        <v>3820</v>
      </c>
      <c r="B2411" s="63" t="s">
        <v>33225</v>
      </c>
    </row>
    <row r="2412" spans="1:2">
      <c r="A2412">
        <v>3821</v>
      </c>
      <c r="B2412" s="63">
        <v>16</v>
      </c>
    </row>
    <row r="2413" spans="1:2">
      <c r="A2413">
        <v>3822</v>
      </c>
      <c r="B2413" s="63" t="s">
        <v>33226</v>
      </c>
    </row>
    <row r="2414" spans="1:2">
      <c r="A2414">
        <v>3823</v>
      </c>
      <c r="B2414" s="63">
        <v>895</v>
      </c>
    </row>
    <row r="2415" spans="1:2">
      <c r="A2415">
        <v>3824</v>
      </c>
      <c r="B2415" s="63" t="s">
        <v>33227</v>
      </c>
    </row>
    <row r="2416" spans="1:2">
      <c r="A2416">
        <v>3825</v>
      </c>
      <c r="B2416" s="63" t="s">
        <v>33228</v>
      </c>
    </row>
    <row r="2417" spans="1:2">
      <c r="A2417">
        <v>3826</v>
      </c>
      <c r="B2417" s="63">
        <v>43</v>
      </c>
    </row>
    <row r="2418" spans="1:2">
      <c r="A2418">
        <v>3827</v>
      </c>
      <c r="B2418" s="63" t="s">
        <v>33229</v>
      </c>
    </row>
    <row r="2419" spans="1:2">
      <c r="A2419">
        <v>3828</v>
      </c>
      <c r="B2419" s="63" t="s">
        <v>33230</v>
      </c>
    </row>
    <row r="2420" spans="1:2">
      <c r="A2420">
        <v>3829</v>
      </c>
      <c r="B2420" s="63" t="s">
        <v>33231</v>
      </c>
    </row>
    <row r="2421" spans="1:2">
      <c r="A2421">
        <v>3830</v>
      </c>
      <c r="B2421" s="63" t="s">
        <v>33232</v>
      </c>
    </row>
    <row r="2422" spans="1:2">
      <c r="A2422">
        <v>3831</v>
      </c>
      <c r="B2422" s="63" t="s">
        <v>33233</v>
      </c>
    </row>
    <row r="2423" spans="1:2">
      <c r="A2423">
        <v>3832</v>
      </c>
      <c r="B2423" s="63" t="s">
        <v>33234</v>
      </c>
    </row>
    <row r="2424" spans="1:2">
      <c r="A2424">
        <v>3833</v>
      </c>
      <c r="B2424" s="63" t="s">
        <v>33235</v>
      </c>
    </row>
    <row r="2425" spans="1:2">
      <c r="A2425">
        <v>3834</v>
      </c>
      <c r="B2425" s="63" t="s">
        <v>33236</v>
      </c>
    </row>
    <row r="2426" spans="1:2">
      <c r="A2426">
        <v>3835</v>
      </c>
      <c r="B2426" s="63">
        <v>772</v>
      </c>
    </row>
    <row r="2427" spans="1:2">
      <c r="A2427">
        <v>3836</v>
      </c>
      <c r="B2427" s="63" t="s">
        <v>33237</v>
      </c>
    </row>
    <row r="2428" spans="1:2">
      <c r="A2428">
        <v>3837</v>
      </c>
      <c r="B2428" s="63">
        <v>4566</v>
      </c>
    </row>
    <row r="2429" spans="1:2">
      <c r="A2429">
        <v>3838</v>
      </c>
      <c r="B2429" s="63">
        <v>479</v>
      </c>
    </row>
    <row r="2430" spans="1:2">
      <c r="A2430">
        <v>3839</v>
      </c>
      <c r="B2430" s="63">
        <v>834</v>
      </c>
    </row>
    <row r="2431" spans="1:2">
      <c r="A2431">
        <v>3840</v>
      </c>
      <c r="B2431" s="63">
        <v>8800</v>
      </c>
    </row>
    <row r="2432" spans="1:2">
      <c r="A2432">
        <v>3841</v>
      </c>
      <c r="B2432" s="63">
        <v>2000</v>
      </c>
    </row>
    <row r="2433" spans="1:2">
      <c r="A2433">
        <v>3842</v>
      </c>
      <c r="B2433" s="63" t="s">
        <v>1886</v>
      </c>
    </row>
    <row r="2434" spans="1:2">
      <c r="A2434">
        <v>3843</v>
      </c>
      <c r="B2434" s="63" t="s">
        <v>33238</v>
      </c>
    </row>
    <row r="2435" spans="1:2">
      <c r="A2435">
        <v>3844</v>
      </c>
      <c r="B2435" s="63" t="s">
        <v>274</v>
      </c>
    </row>
    <row r="2436" spans="1:2">
      <c r="A2436">
        <v>3845</v>
      </c>
      <c r="B2436" s="63">
        <v>788</v>
      </c>
    </row>
    <row r="2437" spans="1:2">
      <c r="A2437">
        <v>3846</v>
      </c>
      <c r="B2437" s="63" t="s">
        <v>33239</v>
      </c>
    </row>
    <row r="2438" spans="1:2">
      <c r="A2438">
        <v>3847</v>
      </c>
      <c r="B2438" s="63" t="s">
        <v>33240</v>
      </c>
    </row>
    <row r="2439" spans="1:2">
      <c r="A2439">
        <v>3848</v>
      </c>
      <c r="B2439" s="63" t="s">
        <v>33241</v>
      </c>
    </row>
    <row r="2440" spans="1:2">
      <c r="A2440">
        <v>3849</v>
      </c>
      <c r="B2440" s="63">
        <v>547</v>
      </c>
    </row>
    <row r="2441" spans="1:2">
      <c r="A2441">
        <v>3850</v>
      </c>
      <c r="B2441" s="63" t="s">
        <v>33242</v>
      </c>
    </row>
    <row r="2442" spans="1:2">
      <c r="A2442">
        <v>3851</v>
      </c>
      <c r="B2442" s="63" t="s">
        <v>33243</v>
      </c>
    </row>
    <row r="2443" spans="1:2">
      <c r="A2443">
        <v>3852</v>
      </c>
      <c r="B2443" s="63" t="s">
        <v>33244</v>
      </c>
    </row>
    <row r="2444" spans="1:2">
      <c r="A2444">
        <v>3853</v>
      </c>
      <c r="B2444" s="63">
        <v>9591</v>
      </c>
    </row>
    <row r="2445" spans="1:2">
      <c r="A2445">
        <v>3854</v>
      </c>
      <c r="B2445" s="63" t="s">
        <v>33245</v>
      </c>
    </row>
    <row r="2446" spans="1:2">
      <c r="A2446">
        <v>3855</v>
      </c>
      <c r="B2446" s="63">
        <v>1604</v>
      </c>
    </row>
    <row r="2447" spans="1:2">
      <c r="A2447">
        <v>3856</v>
      </c>
      <c r="B2447" s="63" t="s">
        <v>33246</v>
      </c>
    </row>
    <row r="2448" spans="1:2">
      <c r="A2448">
        <v>3857</v>
      </c>
      <c r="B2448" s="63" t="s">
        <v>33247</v>
      </c>
    </row>
    <row r="2449" spans="1:2">
      <c r="A2449">
        <v>3858</v>
      </c>
      <c r="B2449" s="63" t="s">
        <v>33248</v>
      </c>
    </row>
    <row r="2450" spans="1:2">
      <c r="A2450">
        <v>3859</v>
      </c>
      <c r="B2450" s="63">
        <v>3541</v>
      </c>
    </row>
    <row r="2451" spans="1:2">
      <c r="A2451">
        <v>3860</v>
      </c>
      <c r="B2451" s="63" t="s">
        <v>33249</v>
      </c>
    </row>
    <row r="2452" spans="1:2">
      <c r="A2452">
        <v>3861</v>
      </c>
      <c r="B2452" s="63" t="s">
        <v>33250</v>
      </c>
    </row>
    <row r="2453" spans="1:2">
      <c r="A2453">
        <v>3862</v>
      </c>
      <c r="B2453" s="63" t="s">
        <v>33251</v>
      </c>
    </row>
    <row r="2454" spans="1:2">
      <c r="A2454">
        <v>3863</v>
      </c>
      <c r="B2454" s="63">
        <v>6900</v>
      </c>
    </row>
    <row r="2455" spans="1:2">
      <c r="A2455">
        <v>3864</v>
      </c>
      <c r="B2455" s="63" t="s">
        <v>33252</v>
      </c>
    </row>
    <row r="2456" spans="1:2">
      <c r="A2456">
        <v>3865</v>
      </c>
      <c r="B2456" s="63" t="s">
        <v>33253</v>
      </c>
    </row>
    <row r="2457" spans="1:2">
      <c r="A2457">
        <v>3866</v>
      </c>
      <c r="B2457" s="63" t="s">
        <v>33254</v>
      </c>
    </row>
    <row r="2458" spans="1:2">
      <c r="A2458">
        <v>3867</v>
      </c>
      <c r="B2458" s="63">
        <v>297</v>
      </c>
    </row>
    <row r="2459" spans="1:2">
      <c r="A2459">
        <v>3868</v>
      </c>
      <c r="B2459" s="63" t="s">
        <v>765</v>
      </c>
    </row>
    <row r="2460" spans="1:2">
      <c r="A2460">
        <v>3869</v>
      </c>
      <c r="B2460" s="63" t="s">
        <v>33255</v>
      </c>
    </row>
    <row r="2461" spans="1:2">
      <c r="A2461">
        <v>3870</v>
      </c>
      <c r="B2461" s="63">
        <v>8300</v>
      </c>
    </row>
    <row r="2462" spans="1:2">
      <c r="A2462">
        <v>3871</v>
      </c>
      <c r="B2462" s="63">
        <v>7900</v>
      </c>
    </row>
    <row r="2463" spans="1:2">
      <c r="A2463">
        <v>3872</v>
      </c>
      <c r="B2463" s="63" t="s">
        <v>33256</v>
      </c>
    </row>
    <row r="2464" spans="1:2">
      <c r="A2464">
        <v>3873</v>
      </c>
      <c r="B2464" s="63" t="s">
        <v>33257</v>
      </c>
    </row>
    <row r="2465" spans="1:2">
      <c r="A2465">
        <v>3874</v>
      </c>
      <c r="B2465" s="63" t="s">
        <v>33258</v>
      </c>
    </row>
    <row r="2466" spans="1:2">
      <c r="A2466">
        <v>3875</v>
      </c>
      <c r="B2466" s="63" t="s">
        <v>33259</v>
      </c>
    </row>
    <row r="2467" spans="1:2">
      <c r="A2467">
        <v>3876</v>
      </c>
      <c r="B2467" s="63">
        <v>2250</v>
      </c>
    </row>
    <row r="2468" spans="1:2">
      <c r="A2468">
        <v>3877</v>
      </c>
      <c r="B2468" s="63" t="s">
        <v>33260</v>
      </c>
    </row>
    <row r="2469" spans="1:2">
      <c r="A2469">
        <v>3878</v>
      </c>
      <c r="B2469" s="63" t="s">
        <v>308</v>
      </c>
    </row>
    <row r="2470" spans="1:2">
      <c r="A2470">
        <v>3879</v>
      </c>
      <c r="B2470" s="63" t="s">
        <v>33261</v>
      </c>
    </row>
    <row r="2471" spans="1:2">
      <c r="A2471">
        <v>3880</v>
      </c>
      <c r="B2471" s="63" t="s">
        <v>33262</v>
      </c>
    </row>
    <row r="2472" spans="1:2">
      <c r="A2472">
        <v>3881</v>
      </c>
      <c r="B2472" s="63" t="s">
        <v>33263</v>
      </c>
    </row>
    <row r="2473" spans="1:2">
      <c r="A2473">
        <v>3882</v>
      </c>
      <c r="B2473" s="63" t="s">
        <v>33264</v>
      </c>
    </row>
    <row r="2474" spans="1:2">
      <c r="A2474">
        <v>3883</v>
      </c>
      <c r="B2474" s="63">
        <v>1755</v>
      </c>
    </row>
    <row r="2475" spans="1:2">
      <c r="A2475">
        <v>3884</v>
      </c>
      <c r="B2475" s="63" t="s">
        <v>33265</v>
      </c>
    </row>
    <row r="2476" spans="1:2">
      <c r="A2476">
        <v>3885</v>
      </c>
      <c r="B2476" s="63">
        <v>16.399999999999999</v>
      </c>
    </row>
    <row r="2477" spans="1:2">
      <c r="A2477">
        <v>3886</v>
      </c>
      <c r="B2477" s="63">
        <v>2720</v>
      </c>
    </row>
    <row r="2478" spans="1:2">
      <c r="A2478">
        <v>3887</v>
      </c>
      <c r="B2478" s="63" t="s">
        <v>33266</v>
      </c>
    </row>
    <row r="2479" spans="1:2">
      <c r="A2479">
        <v>3888</v>
      </c>
      <c r="B2479" s="63">
        <v>942</v>
      </c>
    </row>
    <row r="2480" spans="1:2">
      <c r="A2480">
        <v>3889</v>
      </c>
      <c r="B2480" s="63">
        <v>5300</v>
      </c>
    </row>
    <row r="2481" spans="1:2">
      <c r="A2481">
        <v>3890</v>
      </c>
      <c r="B2481" s="63" t="s">
        <v>33267</v>
      </c>
    </row>
    <row r="2482" spans="1:2">
      <c r="A2482">
        <v>3891</v>
      </c>
      <c r="B2482" s="63" t="s">
        <v>33268</v>
      </c>
    </row>
    <row r="2483" spans="1:2">
      <c r="A2483">
        <v>3892</v>
      </c>
      <c r="B2483" s="63" t="s">
        <v>33269</v>
      </c>
    </row>
    <row r="2484" spans="1:2">
      <c r="A2484">
        <v>3893</v>
      </c>
      <c r="B2484" s="63">
        <v>8525</v>
      </c>
    </row>
    <row r="2485" spans="1:2">
      <c r="A2485">
        <v>3894</v>
      </c>
      <c r="B2485" s="63" t="s">
        <v>33270</v>
      </c>
    </row>
    <row r="2486" spans="1:2">
      <c r="A2486">
        <v>3895</v>
      </c>
      <c r="B2486" s="63" t="s">
        <v>33271</v>
      </c>
    </row>
    <row r="2487" spans="1:2">
      <c r="A2487">
        <v>3896</v>
      </c>
      <c r="B2487" s="63" t="s">
        <v>33272</v>
      </c>
    </row>
    <row r="2488" spans="1:2">
      <c r="A2488">
        <v>3897</v>
      </c>
      <c r="B2488" s="63" t="s">
        <v>33273</v>
      </c>
    </row>
    <row r="2489" spans="1:2">
      <c r="A2489">
        <v>3898</v>
      </c>
      <c r="B2489" s="63" t="s">
        <v>33274</v>
      </c>
    </row>
    <row r="2490" spans="1:2">
      <c r="A2490">
        <v>3899</v>
      </c>
      <c r="B2490" s="63" t="s">
        <v>33275</v>
      </c>
    </row>
    <row r="2491" spans="1:2">
      <c r="A2491">
        <v>3900</v>
      </c>
      <c r="B2491" s="63" t="s">
        <v>33276</v>
      </c>
    </row>
    <row r="2492" spans="1:2">
      <c r="A2492">
        <v>3901</v>
      </c>
      <c r="B2492" s="63" t="s">
        <v>33277</v>
      </c>
    </row>
    <row r="2493" spans="1:2">
      <c r="A2493">
        <v>3902</v>
      </c>
      <c r="B2493" s="63" t="s">
        <v>505</v>
      </c>
    </row>
    <row r="2494" spans="1:2">
      <c r="A2494">
        <v>3903</v>
      </c>
      <c r="B2494" s="63" t="s">
        <v>33278</v>
      </c>
    </row>
    <row r="2495" spans="1:2">
      <c r="A2495">
        <v>3904</v>
      </c>
      <c r="B2495" s="63" t="s">
        <v>33279</v>
      </c>
    </row>
    <row r="2496" spans="1:2">
      <c r="A2496">
        <v>3905</v>
      </c>
      <c r="B2496" s="63" t="s">
        <v>33280</v>
      </c>
    </row>
    <row r="2497" spans="1:2">
      <c r="A2497">
        <v>3906</v>
      </c>
      <c r="B2497" s="63">
        <v>16700</v>
      </c>
    </row>
    <row r="2498" spans="1:2">
      <c r="A2498">
        <v>3907</v>
      </c>
      <c r="B2498" s="63" t="s">
        <v>33281</v>
      </c>
    </row>
    <row r="2499" spans="1:2">
      <c r="A2499">
        <v>3908</v>
      </c>
      <c r="B2499" s="63" t="s">
        <v>33282</v>
      </c>
    </row>
    <row r="2500" spans="1:2">
      <c r="A2500">
        <v>3909</v>
      </c>
      <c r="B2500" s="63" t="s">
        <v>33283</v>
      </c>
    </row>
    <row r="2501" spans="1:2">
      <c r="A2501">
        <v>3910</v>
      </c>
      <c r="B2501" s="63">
        <v>20.3</v>
      </c>
    </row>
    <row r="2502" spans="1:2">
      <c r="A2502">
        <v>3911</v>
      </c>
      <c r="B2502" s="63" t="s">
        <v>33284</v>
      </c>
    </row>
    <row r="2503" spans="1:2">
      <c r="A2503">
        <v>3912</v>
      </c>
      <c r="B2503" s="63" t="s">
        <v>33285</v>
      </c>
    </row>
    <row r="2504" spans="1:2">
      <c r="A2504">
        <v>3913</v>
      </c>
      <c r="B2504" s="63" t="s">
        <v>33286</v>
      </c>
    </row>
    <row r="2505" spans="1:2">
      <c r="A2505">
        <v>3914</v>
      </c>
      <c r="B2505" s="63" t="s">
        <v>33287</v>
      </c>
    </row>
    <row r="2506" spans="1:2">
      <c r="A2506">
        <v>3915</v>
      </c>
      <c r="B2506" s="63" t="s">
        <v>33288</v>
      </c>
    </row>
    <row r="2507" spans="1:2">
      <c r="A2507">
        <v>3916</v>
      </c>
      <c r="B2507" s="63" t="s">
        <v>33289</v>
      </c>
    </row>
    <row r="2508" spans="1:2">
      <c r="A2508">
        <v>3917</v>
      </c>
      <c r="B2508" s="63">
        <v>411</v>
      </c>
    </row>
    <row r="2509" spans="1:2">
      <c r="A2509">
        <v>3918</v>
      </c>
      <c r="B2509" s="63">
        <v>836</v>
      </c>
    </row>
    <row r="2510" spans="1:2">
      <c r="A2510">
        <v>3919</v>
      </c>
      <c r="B2510" s="63">
        <v>331</v>
      </c>
    </row>
    <row r="2511" spans="1:2">
      <c r="A2511">
        <v>3920</v>
      </c>
      <c r="B2511" s="63">
        <v>86</v>
      </c>
    </row>
    <row r="2512" spans="1:2">
      <c r="A2512">
        <v>3921</v>
      </c>
      <c r="B2512" s="63">
        <v>549</v>
      </c>
    </row>
    <row r="2513" spans="1:2">
      <c r="A2513">
        <v>3922</v>
      </c>
      <c r="B2513" s="63">
        <v>892</v>
      </c>
    </row>
    <row r="2514" spans="1:2">
      <c r="A2514">
        <v>3923</v>
      </c>
      <c r="B2514" s="63">
        <v>78</v>
      </c>
    </row>
    <row r="2515" spans="1:2">
      <c r="A2515">
        <v>3924</v>
      </c>
      <c r="B2515" s="63">
        <v>62</v>
      </c>
    </row>
    <row r="2516" spans="1:2">
      <c r="A2516">
        <v>3925</v>
      </c>
      <c r="B2516" s="63">
        <v>839</v>
      </c>
    </row>
    <row r="2517" spans="1:2">
      <c r="A2517">
        <v>3926</v>
      </c>
      <c r="B2517" s="63">
        <v>80</v>
      </c>
    </row>
    <row r="2518" spans="1:2">
      <c r="A2518">
        <v>3927</v>
      </c>
      <c r="B2518" s="63">
        <v>95</v>
      </c>
    </row>
    <row r="2519" spans="1:2">
      <c r="A2519">
        <v>3928</v>
      </c>
      <c r="B2519" s="63">
        <v>227</v>
      </c>
    </row>
    <row r="2520" spans="1:2">
      <c r="A2520">
        <v>3929</v>
      </c>
      <c r="B2520" s="63">
        <v>884</v>
      </c>
    </row>
    <row r="2521" spans="1:2">
      <c r="A2521">
        <v>3930</v>
      </c>
      <c r="B2521" s="63">
        <v>28</v>
      </c>
    </row>
    <row r="2522" spans="1:2">
      <c r="A2522">
        <v>3931</v>
      </c>
      <c r="B2522" s="63">
        <v>84</v>
      </c>
    </row>
    <row r="2523" spans="1:2">
      <c r="A2523">
        <v>3932</v>
      </c>
      <c r="B2523" s="63" t="s">
        <v>33290</v>
      </c>
    </row>
    <row r="2524" spans="1:2">
      <c r="A2524">
        <v>3933</v>
      </c>
      <c r="B2524" s="63">
        <v>58</v>
      </c>
    </row>
    <row r="2525" spans="1:2">
      <c r="A2525">
        <v>3934</v>
      </c>
      <c r="B2525" s="63">
        <v>75</v>
      </c>
    </row>
    <row r="2526" spans="1:2">
      <c r="A2526">
        <v>3935</v>
      </c>
      <c r="B2526" s="63">
        <v>26</v>
      </c>
    </row>
    <row r="2527" spans="1:2">
      <c r="A2527">
        <v>3936</v>
      </c>
      <c r="B2527" s="63">
        <v>489</v>
      </c>
    </row>
    <row r="2528" spans="1:2">
      <c r="A2528">
        <v>3937</v>
      </c>
      <c r="B2528" s="63">
        <v>846</v>
      </c>
    </row>
    <row r="2529" spans="1:2">
      <c r="A2529">
        <v>3938</v>
      </c>
      <c r="B2529" s="63">
        <v>846</v>
      </c>
    </row>
    <row r="2530" spans="1:2">
      <c r="A2530">
        <v>3939</v>
      </c>
      <c r="B2530" s="63">
        <v>57</v>
      </c>
    </row>
    <row r="2531" spans="1:2">
      <c r="A2531">
        <v>3940</v>
      </c>
      <c r="B2531" s="63">
        <v>22</v>
      </c>
    </row>
    <row r="2532" spans="1:2">
      <c r="A2532">
        <v>3941</v>
      </c>
      <c r="B2532" s="63">
        <v>293</v>
      </c>
    </row>
    <row r="2533" spans="1:2">
      <c r="A2533">
        <v>3942</v>
      </c>
      <c r="B2533" s="63">
        <v>98</v>
      </c>
    </row>
    <row r="2534" spans="1:2">
      <c r="A2534">
        <v>3943</v>
      </c>
      <c r="B2534" s="63">
        <v>67</v>
      </c>
    </row>
    <row r="2535" spans="1:2">
      <c r="A2535">
        <v>3944</v>
      </c>
      <c r="B2535" s="63">
        <v>729</v>
      </c>
    </row>
    <row r="2536" spans="1:2">
      <c r="A2536">
        <v>3945</v>
      </c>
      <c r="B2536" s="63">
        <v>68</v>
      </c>
    </row>
    <row r="2537" spans="1:2">
      <c r="A2537">
        <v>3946</v>
      </c>
      <c r="B2537" s="63">
        <v>717</v>
      </c>
    </row>
    <row r="2538" spans="1:2">
      <c r="A2538">
        <v>3947</v>
      </c>
      <c r="B2538" s="63">
        <v>76</v>
      </c>
    </row>
    <row r="2539" spans="1:2">
      <c r="A2539">
        <v>3948</v>
      </c>
      <c r="B2539" s="63">
        <v>779</v>
      </c>
    </row>
    <row r="2540" spans="1:2">
      <c r="A2540">
        <v>3949</v>
      </c>
      <c r="B2540" s="63">
        <v>779</v>
      </c>
    </row>
    <row r="2541" spans="1:2">
      <c r="A2541">
        <v>3950</v>
      </c>
      <c r="B2541" s="63">
        <v>915</v>
      </c>
    </row>
    <row r="2542" spans="1:2">
      <c r="A2542">
        <v>3951</v>
      </c>
      <c r="B2542" s="63">
        <v>1327</v>
      </c>
    </row>
    <row r="2543" spans="1:2">
      <c r="A2543">
        <v>3952</v>
      </c>
      <c r="B2543" s="63">
        <v>253</v>
      </c>
    </row>
    <row r="2544" spans="1:2">
      <c r="A2544">
        <v>3953</v>
      </c>
      <c r="B2544" s="63">
        <v>201</v>
      </c>
    </row>
    <row r="2545" spans="1:2">
      <c r="A2545">
        <v>3954</v>
      </c>
      <c r="B2545" s="63">
        <v>267</v>
      </c>
    </row>
    <row r="2546" spans="1:2">
      <c r="A2546">
        <v>3955</v>
      </c>
      <c r="B2546" s="63" t="s">
        <v>33291</v>
      </c>
    </row>
    <row r="2547" spans="1:2">
      <c r="A2547">
        <v>3956</v>
      </c>
      <c r="B2547" s="63">
        <v>19501</v>
      </c>
    </row>
    <row r="2548" spans="1:2">
      <c r="A2548">
        <v>3957</v>
      </c>
      <c r="B2548" s="63">
        <v>4200</v>
      </c>
    </row>
    <row r="2549" spans="1:2">
      <c r="A2549">
        <v>3958</v>
      </c>
      <c r="B2549" s="63">
        <v>277</v>
      </c>
    </row>
    <row r="2550" spans="1:2">
      <c r="A2550">
        <v>3959</v>
      </c>
      <c r="B2550" s="63" t="s">
        <v>33292</v>
      </c>
    </row>
    <row r="2551" spans="1:2">
      <c r="A2551">
        <v>3960</v>
      </c>
      <c r="B2551" s="63" t="s">
        <v>33293</v>
      </c>
    </row>
    <row r="2552" spans="1:2">
      <c r="A2552">
        <v>3961</v>
      </c>
      <c r="B2552" s="63" t="s">
        <v>33294</v>
      </c>
    </row>
    <row r="2553" spans="1:2">
      <c r="A2553">
        <v>3962</v>
      </c>
      <c r="B2553" s="63" t="s">
        <v>33295</v>
      </c>
    </row>
    <row r="2554" spans="1:2">
      <c r="A2554">
        <v>3963</v>
      </c>
      <c r="B2554" s="63">
        <v>5700</v>
      </c>
    </row>
    <row r="2555" spans="1:2">
      <c r="A2555">
        <v>3964</v>
      </c>
      <c r="B2555" s="63">
        <v>4800</v>
      </c>
    </row>
    <row r="2556" spans="1:2">
      <c r="A2556">
        <v>3965</v>
      </c>
      <c r="B2556" s="63" t="s">
        <v>33296</v>
      </c>
    </row>
    <row r="2557" spans="1:2">
      <c r="A2557">
        <v>3966</v>
      </c>
      <c r="B2557" s="63">
        <v>597</v>
      </c>
    </row>
    <row r="2558" spans="1:2">
      <c r="A2558">
        <v>3967</v>
      </c>
      <c r="B2558" s="63">
        <v>597</v>
      </c>
    </row>
    <row r="2559" spans="1:2">
      <c r="A2559">
        <v>3968</v>
      </c>
      <c r="B2559" s="63">
        <v>1358</v>
      </c>
    </row>
    <row r="2560" spans="1:2">
      <c r="A2560">
        <v>3969</v>
      </c>
      <c r="B2560" s="63" t="s">
        <v>33297</v>
      </c>
    </row>
    <row r="2561" spans="1:2">
      <c r="A2561">
        <v>3970</v>
      </c>
      <c r="B2561" s="63" t="s">
        <v>33298</v>
      </c>
    </row>
    <row r="2562" spans="1:2">
      <c r="A2562">
        <v>3971</v>
      </c>
      <c r="B2562" s="63">
        <v>443</v>
      </c>
    </row>
    <row r="2563" spans="1:2">
      <c r="A2563">
        <v>3972</v>
      </c>
      <c r="B2563" s="63" t="s">
        <v>33299</v>
      </c>
    </row>
    <row r="2564" spans="1:2">
      <c r="A2564">
        <v>3973</v>
      </c>
      <c r="B2564" s="63" t="s">
        <v>33300</v>
      </c>
    </row>
    <row r="2565" spans="1:2">
      <c r="A2565">
        <v>3974</v>
      </c>
      <c r="B2565" s="63" t="s">
        <v>33301</v>
      </c>
    </row>
    <row r="2566" spans="1:2">
      <c r="A2566">
        <v>3975</v>
      </c>
      <c r="B2566" s="63">
        <v>579</v>
      </c>
    </row>
    <row r="2567" spans="1:2">
      <c r="A2567">
        <v>3976</v>
      </c>
      <c r="B2567" s="63" t="s">
        <v>33302</v>
      </c>
    </row>
    <row r="2568" spans="1:2">
      <c r="A2568">
        <v>3977</v>
      </c>
      <c r="B2568" s="63" t="s">
        <v>33303</v>
      </c>
    </row>
    <row r="2569" spans="1:2">
      <c r="A2569">
        <v>3978</v>
      </c>
      <c r="B2569" s="63" t="s">
        <v>33304</v>
      </c>
    </row>
    <row r="2570" spans="1:2">
      <c r="A2570">
        <v>3979</v>
      </c>
      <c r="B2570" s="63" t="s">
        <v>33305</v>
      </c>
    </row>
    <row r="2571" spans="1:2">
      <c r="A2571">
        <v>3980</v>
      </c>
      <c r="B2571" s="63" t="s">
        <v>33306</v>
      </c>
    </row>
    <row r="2572" spans="1:2">
      <c r="A2572">
        <v>3981</v>
      </c>
      <c r="B2572" s="63" t="s">
        <v>33307</v>
      </c>
    </row>
    <row r="2573" spans="1:2">
      <c r="A2573">
        <v>3982</v>
      </c>
      <c r="B2573" s="63">
        <v>639</v>
      </c>
    </row>
    <row r="2574" spans="1:2">
      <c r="A2574">
        <v>3983</v>
      </c>
      <c r="B2574" s="63">
        <v>3371</v>
      </c>
    </row>
    <row r="2575" spans="1:2">
      <c r="A2575">
        <v>3984</v>
      </c>
      <c r="B2575" s="63">
        <v>192</v>
      </c>
    </row>
    <row r="2576" spans="1:2">
      <c r="A2576">
        <v>3985</v>
      </c>
      <c r="B2576" s="63" t="s">
        <v>33308</v>
      </c>
    </row>
    <row r="2577" spans="1:2">
      <c r="A2577">
        <v>3986</v>
      </c>
      <c r="B2577" s="63" t="s">
        <v>730</v>
      </c>
    </row>
    <row r="2578" spans="1:2">
      <c r="A2578">
        <v>3987</v>
      </c>
      <c r="B2578" s="63">
        <v>1788</v>
      </c>
    </row>
    <row r="2579" spans="1:2">
      <c r="A2579">
        <v>3988</v>
      </c>
      <c r="B2579" s="63">
        <v>84</v>
      </c>
    </row>
    <row r="2580" spans="1:2">
      <c r="A2580">
        <v>3989</v>
      </c>
      <c r="B2580" s="63" t="s">
        <v>33309</v>
      </c>
    </row>
    <row r="2581" spans="1:2">
      <c r="A2581">
        <v>3990</v>
      </c>
      <c r="B2581" s="63">
        <v>403</v>
      </c>
    </row>
    <row r="2582" spans="1:2">
      <c r="A2582">
        <v>3991</v>
      </c>
      <c r="B2582" s="63">
        <v>437</v>
      </c>
    </row>
    <row r="2583" spans="1:2">
      <c r="A2583">
        <v>3992</v>
      </c>
      <c r="B2583" s="63">
        <v>89</v>
      </c>
    </row>
    <row r="2584" spans="1:2">
      <c r="A2584">
        <v>3993</v>
      </c>
      <c r="B2584" s="63" t="s">
        <v>33310</v>
      </c>
    </row>
    <row r="2585" spans="1:2">
      <c r="A2585">
        <v>3994</v>
      </c>
      <c r="B2585" s="63">
        <v>5800</v>
      </c>
    </row>
    <row r="2586" spans="1:2">
      <c r="A2586">
        <v>3995</v>
      </c>
      <c r="B2586" s="63" t="s">
        <v>33311</v>
      </c>
    </row>
    <row r="2587" spans="1:2">
      <c r="A2587">
        <v>3996</v>
      </c>
      <c r="B2587" s="63" t="s">
        <v>2154</v>
      </c>
    </row>
    <row r="2588" spans="1:2">
      <c r="A2588">
        <v>3997</v>
      </c>
      <c r="B2588" s="63">
        <v>848</v>
      </c>
    </row>
    <row r="2589" spans="1:2">
      <c r="A2589">
        <v>3998</v>
      </c>
      <c r="B2589" s="63" t="s">
        <v>33312</v>
      </c>
    </row>
    <row r="2590" spans="1:2">
      <c r="A2590">
        <v>3999</v>
      </c>
      <c r="B2590" s="63" t="s">
        <v>33313</v>
      </c>
    </row>
    <row r="2591" spans="1:2">
      <c r="A2591">
        <v>4000</v>
      </c>
      <c r="B2591" s="63" t="s">
        <v>33314</v>
      </c>
    </row>
    <row r="2592" spans="1:2">
      <c r="A2592">
        <v>4001</v>
      </c>
      <c r="B2592" s="63" t="s">
        <v>33315</v>
      </c>
    </row>
    <row r="2593" spans="1:2">
      <c r="A2593">
        <v>4002</v>
      </c>
      <c r="B2593" s="63" t="s">
        <v>33316</v>
      </c>
    </row>
    <row r="2594" spans="1:2">
      <c r="A2594">
        <v>4003</v>
      </c>
      <c r="B2594" s="63" t="s">
        <v>33317</v>
      </c>
    </row>
    <row r="2595" spans="1:2">
      <c r="A2595">
        <v>4004</v>
      </c>
      <c r="B2595" s="63" t="s">
        <v>2192</v>
      </c>
    </row>
    <row r="2596" spans="1:2">
      <c r="A2596">
        <v>4005</v>
      </c>
      <c r="B2596" s="63" t="s">
        <v>33318</v>
      </c>
    </row>
    <row r="2597" spans="1:2">
      <c r="A2597">
        <v>4006</v>
      </c>
      <c r="B2597" s="63">
        <v>1195</v>
      </c>
    </row>
    <row r="2598" spans="1:2">
      <c r="A2598">
        <v>4007</v>
      </c>
      <c r="B2598" s="63" t="s">
        <v>33319</v>
      </c>
    </row>
    <row r="2599" spans="1:2">
      <c r="A2599">
        <v>4008</v>
      </c>
      <c r="B2599" s="63" t="s">
        <v>33320</v>
      </c>
    </row>
    <row r="2600" spans="1:2">
      <c r="A2600">
        <v>4009</v>
      </c>
      <c r="B2600" s="63" t="s">
        <v>33321</v>
      </c>
    </row>
    <row r="2601" spans="1:2">
      <c r="A2601">
        <v>4010</v>
      </c>
      <c r="B2601" s="63" t="s">
        <v>33322</v>
      </c>
    </row>
    <row r="2602" spans="1:2">
      <c r="A2602">
        <v>4011</v>
      </c>
      <c r="B2602" s="63" t="s">
        <v>33323</v>
      </c>
    </row>
    <row r="2603" spans="1:2">
      <c r="A2603">
        <v>4012</v>
      </c>
      <c r="B2603" s="63">
        <v>71</v>
      </c>
    </row>
    <row r="2604" spans="1:2">
      <c r="A2604">
        <v>4013</v>
      </c>
      <c r="B2604" s="63" t="s">
        <v>33324</v>
      </c>
    </row>
    <row r="2605" spans="1:2">
      <c r="A2605">
        <v>4014</v>
      </c>
      <c r="B2605" s="63" t="s">
        <v>33325</v>
      </c>
    </row>
    <row r="2606" spans="1:2">
      <c r="A2606">
        <v>4015</v>
      </c>
      <c r="B2606" s="63" t="s">
        <v>288</v>
      </c>
    </row>
    <row r="2607" spans="1:2">
      <c r="A2607">
        <v>4016</v>
      </c>
      <c r="B2607" s="63" t="s">
        <v>33326</v>
      </c>
    </row>
    <row r="2608" spans="1:2">
      <c r="A2608">
        <v>4017</v>
      </c>
      <c r="B2608" s="63" t="s">
        <v>33327</v>
      </c>
    </row>
    <row r="2609" spans="1:2">
      <c r="A2609">
        <v>4018</v>
      </c>
      <c r="B2609" s="63" t="s">
        <v>33328</v>
      </c>
    </row>
    <row r="2610" spans="1:2">
      <c r="A2610">
        <v>4019</v>
      </c>
      <c r="B2610" s="63" t="s">
        <v>33329</v>
      </c>
    </row>
    <row r="2611" spans="1:2">
      <c r="A2611">
        <v>4020</v>
      </c>
      <c r="B2611" s="63" t="s">
        <v>33330</v>
      </c>
    </row>
    <row r="2612" spans="1:2">
      <c r="A2612">
        <v>4021</v>
      </c>
      <c r="B2612" s="63" t="s">
        <v>33331</v>
      </c>
    </row>
    <row r="2613" spans="1:2">
      <c r="A2613">
        <v>4022</v>
      </c>
      <c r="B2613" s="63" t="s">
        <v>33332</v>
      </c>
    </row>
    <row r="2614" spans="1:2">
      <c r="A2614">
        <v>4023</v>
      </c>
      <c r="B2614" s="63" t="s">
        <v>33333</v>
      </c>
    </row>
    <row r="2615" spans="1:2">
      <c r="A2615">
        <v>4024</v>
      </c>
      <c r="B2615" s="63" t="s">
        <v>33334</v>
      </c>
    </row>
    <row r="2616" spans="1:2">
      <c r="A2616">
        <v>4025</v>
      </c>
      <c r="B2616" s="63">
        <v>139</v>
      </c>
    </row>
    <row r="2617" spans="1:2">
      <c r="A2617">
        <v>4026</v>
      </c>
      <c r="B2617" s="63" t="s">
        <v>2193</v>
      </c>
    </row>
    <row r="2618" spans="1:2">
      <c r="A2618">
        <v>4027</v>
      </c>
      <c r="B2618" s="63" t="s">
        <v>33335</v>
      </c>
    </row>
    <row r="2619" spans="1:2">
      <c r="A2619">
        <v>4028</v>
      </c>
      <c r="B2619" s="63" t="s">
        <v>33336</v>
      </c>
    </row>
    <row r="2620" spans="1:2">
      <c r="A2620">
        <v>4029</v>
      </c>
      <c r="B2620" s="63">
        <v>20800</v>
      </c>
    </row>
    <row r="2621" spans="1:2">
      <c r="A2621">
        <v>4030</v>
      </c>
      <c r="B2621" s="63" t="s">
        <v>33337</v>
      </c>
    </row>
    <row r="2622" spans="1:2">
      <c r="A2622">
        <v>4031</v>
      </c>
      <c r="B2622" s="63" t="s">
        <v>33338</v>
      </c>
    </row>
    <row r="2623" spans="1:2">
      <c r="A2623">
        <v>4032</v>
      </c>
      <c r="B2623" s="63" t="s">
        <v>33339</v>
      </c>
    </row>
    <row r="2624" spans="1:2">
      <c r="A2624">
        <v>4033</v>
      </c>
      <c r="B2624" s="63">
        <v>5600</v>
      </c>
    </row>
    <row r="2625" spans="1:2">
      <c r="A2625">
        <v>4034</v>
      </c>
      <c r="B2625" s="63" t="s">
        <v>33340</v>
      </c>
    </row>
    <row r="2626" spans="1:2">
      <c r="A2626">
        <v>4035</v>
      </c>
      <c r="B2626" s="63">
        <v>9</v>
      </c>
    </row>
    <row r="2627" spans="1:2">
      <c r="A2627">
        <v>4036</v>
      </c>
      <c r="B2627" s="63" t="s">
        <v>33341</v>
      </c>
    </row>
    <row r="2628" spans="1:2">
      <c r="A2628">
        <v>4037</v>
      </c>
      <c r="B2628" s="63">
        <v>2134</v>
      </c>
    </row>
    <row r="2629" spans="1:2">
      <c r="A2629">
        <v>4038</v>
      </c>
      <c r="B2629" s="63" t="s">
        <v>33342</v>
      </c>
    </row>
    <row r="2630" spans="1:2">
      <c r="A2630">
        <v>4039</v>
      </c>
      <c r="B2630" s="63" t="s">
        <v>33343</v>
      </c>
    </row>
    <row r="2631" spans="1:2">
      <c r="A2631">
        <v>4040</v>
      </c>
      <c r="B2631" s="63" t="s">
        <v>33344</v>
      </c>
    </row>
    <row r="2632" spans="1:2">
      <c r="A2632">
        <v>4041</v>
      </c>
      <c r="B2632" s="63" t="s">
        <v>33345</v>
      </c>
    </row>
    <row r="2633" spans="1:2">
      <c r="A2633">
        <v>4042</v>
      </c>
      <c r="B2633" s="63">
        <v>6213</v>
      </c>
    </row>
    <row r="2634" spans="1:2">
      <c r="A2634">
        <v>4043</v>
      </c>
      <c r="B2634" s="63">
        <v>920</v>
      </c>
    </row>
    <row r="2635" spans="1:2">
      <c r="A2635">
        <v>4044</v>
      </c>
      <c r="B2635" s="63">
        <v>551</v>
      </c>
    </row>
    <row r="2636" spans="1:2">
      <c r="A2636">
        <v>4045</v>
      </c>
      <c r="B2636" s="63">
        <v>3305</v>
      </c>
    </row>
    <row r="2637" spans="1:2">
      <c r="A2637">
        <v>4046</v>
      </c>
      <c r="B2637" s="63" t="s">
        <v>33346</v>
      </c>
    </row>
    <row r="2638" spans="1:2">
      <c r="A2638">
        <v>4047</v>
      </c>
      <c r="B2638" s="63">
        <v>906</v>
      </c>
    </row>
    <row r="2639" spans="1:2">
      <c r="A2639">
        <v>4048</v>
      </c>
      <c r="B2639" s="63">
        <v>5250</v>
      </c>
    </row>
    <row r="2640" spans="1:2">
      <c r="A2640">
        <v>4049</v>
      </c>
      <c r="B2640" s="63">
        <v>922</v>
      </c>
    </row>
    <row r="2641" spans="1:2">
      <c r="A2641">
        <v>4050</v>
      </c>
      <c r="B2641" s="63">
        <v>28.5</v>
      </c>
    </row>
    <row r="2642" spans="1:2">
      <c r="A2642">
        <v>4051</v>
      </c>
      <c r="B2642" s="63" t="s">
        <v>33347</v>
      </c>
    </row>
    <row r="2643" spans="1:2">
      <c r="A2643">
        <v>4052</v>
      </c>
      <c r="B2643" s="63">
        <v>429</v>
      </c>
    </row>
    <row r="2644" spans="1:2">
      <c r="A2644">
        <v>4053</v>
      </c>
      <c r="B2644" s="63" t="s">
        <v>313</v>
      </c>
    </row>
    <row r="2645" spans="1:2">
      <c r="A2645">
        <v>4054</v>
      </c>
      <c r="B2645" s="63" t="s">
        <v>33348</v>
      </c>
    </row>
    <row r="2646" spans="1:2">
      <c r="A2646">
        <v>4055</v>
      </c>
      <c r="B2646" s="63" t="s">
        <v>33349</v>
      </c>
    </row>
    <row r="2647" spans="1:2">
      <c r="A2647">
        <v>4056</v>
      </c>
      <c r="B2647" s="63" t="s">
        <v>33350</v>
      </c>
    </row>
    <row r="2648" spans="1:2">
      <c r="A2648">
        <v>4057</v>
      </c>
      <c r="B2648" s="63" t="s">
        <v>33351</v>
      </c>
    </row>
    <row r="2649" spans="1:2">
      <c r="A2649">
        <v>4058</v>
      </c>
      <c r="B2649" s="63" t="s">
        <v>33352</v>
      </c>
    </row>
    <row r="2650" spans="1:2">
      <c r="A2650">
        <v>4059</v>
      </c>
      <c r="B2650" s="63">
        <v>1095</v>
      </c>
    </row>
    <row r="2651" spans="1:2">
      <c r="A2651">
        <v>4060</v>
      </c>
      <c r="B2651" s="63">
        <v>895</v>
      </c>
    </row>
    <row r="2652" spans="1:2">
      <c r="A2652">
        <v>4061</v>
      </c>
      <c r="B2652" s="63" t="s">
        <v>33353</v>
      </c>
    </row>
    <row r="2653" spans="1:2">
      <c r="A2653">
        <v>4062</v>
      </c>
      <c r="B2653" s="63" t="s">
        <v>33354</v>
      </c>
    </row>
    <row r="2654" spans="1:2">
      <c r="A2654">
        <v>4063</v>
      </c>
      <c r="B2654" s="63">
        <v>2060</v>
      </c>
    </row>
    <row r="2655" spans="1:2">
      <c r="A2655">
        <v>4064</v>
      </c>
      <c r="B2655" s="63">
        <v>1010</v>
      </c>
    </row>
    <row r="2656" spans="1:2">
      <c r="A2656">
        <v>4065</v>
      </c>
      <c r="B2656" s="63">
        <v>1180</v>
      </c>
    </row>
    <row r="2657" spans="1:2">
      <c r="A2657">
        <v>4066</v>
      </c>
      <c r="B2657" s="63" t="s">
        <v>33355</v>
      </c>
    </row>
    <row r="2658" spans="1:2">
      <c r="A2658">
        <v>4067</v>
      </c>
      <c r="B2658" s="63" t="s">
        <v>33356</v>
      </c>
    </row>
    <row r="2659" spans="1:2">
      <c r="A2659">
        <v>4068</v>
      </c>
      <c r="B2659" s="63">
        <v>775</v>
      </c>
    </row>
    <row r="2660" spans="1:2">
      <c r="A2660">
        <v>4069</v>
      </c>
      <c r="B2660" s="63" t="s">
        <v>33357</v>
      </c>
    </row>
    <row r="2661" spans="1:2">
      <c r="A2661">
        <v>4070</v>
      </c>
      <c r="B2661" s="63" t="s">
        <v>33358</v>
      </c>
    </row>
    <row r="2662" spans="1:2">
      <c r="A2662">
        <v>4071</v>
      </c>
      <c r="B2662" s="63" t="s">
        <v>2171</v>
      </c>
    </row>
    <row r="2663" spans="1:2">
      <c r="A2663">
        <v>4072</v>
      </c>
      <c r="B2663" s="63">
        <v>641</v>
      </c>
    </row>
    <row r="2664" spans="1:2">
      <c r="A2664">
        <v>4073</v>
      </c>
      <c r="B2664" s="63">
        <v>641</v>
      </c>
    </row>
    <row r="2665" spans="1:2">
      <c r="A2665">
        <v>4074</v>
      </c>
      <c r="B2665" s="63" t="s">
        <v>33359</v>
      </c>
    </row>
    <row r="2666" spans="1:2">
      <c r="A2666">
        <v>4075</v>
      </c>
      <c r="B2666" s="63" t="s">
        <v>33360</v>
      </c>
    </row>
    <row r="2667" spans="1:2">
      <c r="A2667">
        <v>4076</v>
      </c>
      <c r="B2667" s="63" t="s">
        <v>33361</v>
      </c>
    </row>
    <row r="2668" spans="1:2">
      <c r="A2668">
        <v>4077</v>
      </c>
      <c r="B2668" s="63" t="s">
        <v>33362</v>
      </c>
    </row>
    <row r="2669" spans="1:2">
      <c r="A2669">
        <v>4078</v>
      </c>
      <c r="B2669" s="63">
        <v>2218</v>
      </c>
    </row>
    <row r="2670" spans="1:2">
      <c r="A2670">
        <v>4079</v>
      </c>
      <c r="B2670" s="63" t="s">
        <v>33363</v>
      </c>
    </row>
    <row r="2671" spans="1:2">
      <c r="A2671">
        <v>4080</v>
      </c>
      <c r="B2671" s="63" t="s">
        <v>33364</v>
      </c>
    </row>
    <row r="2672" spans="1:2">
      <c r="A2672">
        <v>4081</v>
      </c>
      <c r="B2672" s="63">
        <v>0.53800000000000003</v>
      </c>
    </row>
    <row r="2673" spans="1:2">
      <c r="A2673">
        <v>4082</v>
      </c>
      <c r="B2673" s="63">
        <v>40113</v>
      </c>
    </row>
    <row r="2674" spans="1:2">
      <c r="A2674">
        <v>4083</v>
      </c>
      <c r="B2674" s="63" t="s">
        <v>33365</v>
      </c>
    </row>
    <row r="2675" spans="1:2">
      <c r="A2675">
        <v>4084</v>
      </c>
      <c r="B2675" s="63">
        <v>2414</v>
      </c>
    </row>
    <row r="2676" spans="1:2">
      <c r="A2676">
        <v>4085</v>
      </c>
      <c r="B2676" s="63" t="s">
        <v>33366</v>
      </c>
    </row>
    <row r="2677" spans="1:2">
      <c r="A2677">
        <v>4086</v>
      </c>
      <c r="B2677" s="63">
        <v>1708</v>
      </c>
    </row>
    <row r="2678" spans="1:2">
      <c r="A2678">
        <v>4087</v>
      </c>
      <c r="B2678" s="63" t="s">
        <v>33367</v>
      </c>
    </row>
    <row r="2679" spans="1:2">
      <c r="A2679">
        <v>4088</v>
      </c>
      <c r="B2679" s="63" t="s">
        <v>33368</v>
      </c>
    </row>
    <row r="2680" spans="1:2">
      <c r="A2680">
        <v>4089</v>
      </c>
      <c r="B2680" s="63" t="s">
        <v>33369</v>
      </c>
    </row>
    <row r="2681" spans="1:2">
      <c r="A2681">
        <v>4090</v>
      </c>
      <c r="B2681" s="63">
        <v>3209</v>
      </c>
    </row>
    <row r="2682" spans="1:2">
      <c r="A2682">
        <v>4091</v>
      </c>
      <c r="B2682" s="63">
        <v>1450</v>
      </c>
    </row>
    <row r="2683" spans="1:2">
      <c r="A2683">
        <v>4092</v>
      </c>
      <c r="B2683" s="63" t="s">
        <v>33370</v>
      </c>
    </row>
    <row r="2684" spans="1:2">
      <c r="A2684">
        <v>4093</v>
      </c>
      <c r="B2684" s="63">
        <v>42</v>
      </c>
    </row>
    <row r="2685" spans="1:2">
      <c r="A2685">
        <v>4094</v>
      </c>
      <c r="B2685" s="63" t="s">
        <v>33371</v>
      </c>
    </row>
    <row r="2686" spans="1:2">
      <c r="A2686">
        <v>4095</v>
      </c>
      <c r="B2686" s="63" t="s">
        <v>33372</v>
      </c>
    </row>
    <row r="2687" spans="1:2">
      <c r="A2687">
        <v>4096</v>
      </c>
      <c r="B2687" s="63" t="s">
        <v>33373</v>
      </c>
    </row>
    <row r="2688" spans="1:2">
      <c r="A2688">
        <v>4097</v>
      </c>
      <c r="B2688" s="63">
        <v>2434</v>
      </c>
    </row>
    <row r="2689" spans="1:2">
      <c r="A2689">
        <v>4098</v>
      </c>
      <c r="B2689" s="63" t="s">
        <v>33374</v>
      </c>
    </row>
    <row r="2690" spans="1:2">
      <c r="A2690">
        <v>4099</v>
      </c>
      <c r="B2690" s="63" t="s">
        <v>33375</v>
      </c>
    </row>
    <row r="2691" spans="1:2">
      <c r="A2691">
        <v>4100</v>
      </c>
      <c r="B2691" s="63" t="s">
        <v>33376</v>
      </c>
    </row>
    <row r="2692" spans="1:2">
      <c r="A2692">
        <v>4101</v>
      </c>
      <c r="B2692" s="63" t="s">
        <v>33377</v>
      </c>
    </row>
    <row r="2693" spans="1:2">
      <c r="A2693">
        <v>4102</v>
      </c>
      <c r="B2693" s="63" t="s">
        <v>33378</v>
      </c>
    </row>
    <row r="2694" spans="1:2">
      <c r="A2694">
        <v>4103</v>
      </c>
      <c r="B2694" s="63" t="s">
        <v>2027</v>
      </c>
    </row>
    <row r="2695" spans="1:2">
      <c r="A2695">
        <v>4104</v>
      </c>
      <c r="B2695" s="63" t="s">
        <v>33379</v>
      </c>
    </row>
    <row r="2696" spans="1:2">
      <c r="A2696">
        <v>4105</v>
      </c>
      <c r="B2696" s="63" t="s">
        <v>2194</v>
      </c>
    </row>
    <row r="2697" spans="1:2">
      <c r="A2697">
        <v>4106</v>
      </c>
      <c r="B2697" s="63" t="s">
        <v>33380</v>
      </c>
    </row>
    <row r="2698" spans="1:2">
      <c r="A2698">
        <v>4107</v>
      </c>
      <c r="B2698" s="63" t="s">
        <v>33381</v>
      </c>
    </row>
    <row r="2699" spans="1:2">
      <c r="A2699">
        <v>4108</v>
      </c>
      <c r="B2699" s="63" t="s">
        <v>33382</v>
      </c>
    </row>
    <row r="2700" spans="1:2">
      <c r="A2700">
        <v>4109</v>
      </c>
      <c r="B2700" s="63">
        <v>3176</v>
      </c>
    </row>
    <row r="2701" spans="1:2">
      <c r="A2701">
        <v>4110</v>
      </c>
      <c r="B2701" s="63">
        <v>2200</v>
      </c>
    </row>
    <row r="2702" spans="1:2">
      <c r="A2702">
        <v>4111</v>
      </c>
      <c r="B2702" s="63">
        <v>3090</v>
      </c>
    </row>
    <row r="2703" spans="1:2">
      <c r="A2703">
        <v>4112</v>
      </c>
      <c r="B2703" s="63">
        <v>2614</v>
      </c>
    </row>
    <row r="2704" spans="1:2">
      <c r="A2704">
        <v>4113</v>
      </c>
      <c r="B2704" s="63" t="s">
        <v>981</v>
      </c>
    </row>
    <row r="2705" spans="1:2">
      <c r="A2705">
        <v>4114</v>
      </c>
      <c r="B2705" s="63" t="s">
        <v>33383</v>
      </c>
    </row>
    <row r="2706" spans="1:2">
      <c r="A2706">
        <v>4115</v>
      </c>
      <c r="B2706" s="63">
        <v>980</v>
      </c>
    </row>
    <row r="2707" spans="1:2">
      <c r="A2707">
        <v>4116</v>
      </c>
      <c r="B2707" s="63">
        <v>1375</v>
      </c>
    </row>
    <row r="2708" spans="1:2">
      <c r="A2708">
        <v>4117</v>
      </c>
      <c r="B2708" s="63">
        <v>11800</v>
      </c>
    </row>
    <row r="2709" spans="1:2">
      <c r="A2709">
        <v>4118</v>
      </c>
      <c r="B2709" s="63">
        <v>1295</v>
      </c>
    </row>
    <row r="2710" spans="1:2">
      <c r="A2710">
        <v>4119</v>
      </c>
      <c r="B2710" s="63">
        <v>583</v>
      </c>
    </row>
    <row r="2711" spans="1:2">
      <c r="A2711">
        <v>4120</v>
      </c>
      <c r="B2711" s="63">
        <v>583</v>
      </c>
    </row>
    <row r="2712" spans="1:2">
      <c r="A2712">
        <v>4121</v>
      </c>
      <c r="B2712" s="63" t="s">
        <v>33384</v>
      </c>
    </row>
    <row r="2713" spans="1:2">
      <c r="A2713">
        <v>4122</v>
      </c>
      <c r="B2713" s="63" t="s">
        <v>33385</v>
      </c>
    </row>
    <row r="2714" spans="1:2">
      <c r="A2714">
        <v>4123</v>
      </c>
      <c r="B2714" s="63" t="s">
        <v>33386</v>
      </c>
    </row>
    <row r="2715" spans="1:2">
      <c r="A2715">
        <v>4124</v>
      </c>
      <c r="B2715" s="63" t="s">
        <v>33387</v>
      </c>
    </row>
    <row r="2716" spans="1:2">
      <c r="A2716">
        <v>4125</v>
      </c>
      <c r="B2716" s="63" t="s">
        <v>33388</v>
      </c>
    </row>
    <row r="2717" spans="1:2">
      <c r="A2717">
        <v>4126</v>
      </c>
      <c r="B2717" s="63">
        <v>15100</v>
      </c>
    </row>
    <row r="2718" spans="1:2">
      <c r="A2718">
        <v>4127</v>
      </c>
      <c r="B2718" s="63" t="s">
        <v>33389</v>
      </c>
    </row>
    <row r="2719" spans="1:2">
      <c r="A2719">
        <v>4128</v>
      </c>
      <c r="B2719" s="63" t="s">
        <v>33390</v>
      </c>
    </row>
    <row r="2720" spans="1:2">
      <c r="A2720">
        <v>4129</v>
      </c>
      <c r="B2720" s="63" t="s">
        <v>33391</v>
      </c>
    </row>
    <row r="2721" spans="1:2">
      <c r="A2721">
        <v>4130</v>
      </c>
      <c r="B2721" s="63" t="s">
        <v>33392</v>
      </c>
    </row>
    <row r="2722" spans="1:2">
      <c r="A2722">
        <v>4131</v>
      </c>
      <c r="B2722" s="63" t="s">
        <v>33393</v>
      </c>
    </row>
    <row r="2723" spans="1:2">
      <c r="A2723">
        <v>4132</v>
      </c>
      <c r="B2723" s="63" t="s">
        <v>33394</v>
      </c>
    </row>
    <row r="2724" spans="1:2">
      <c r="A2724">
        <v>4133</v>
      </c>
      <c r="B2724" s="63" t="s">
        <v>33395</v>
      </c>
    </row>
    <row r="2725" spans="1:2">
      <c r="A2725">
        <v>4134</v>
      </c>
      <c r="B2725" s="63" t="s">
        <v>33396</v>
      </c>
    </row>
    <row r="2726" spans="1:2">
      <c r="A2726">
        <v>4135</v>
      </c>
      <c r="B2726" s="63" t="s">
        <v>33397</v>
      </c>
    </row>
    <row r="2727" spans="1:2">
      <c r="A2727">
        <v>4136</v>
      </c>
      <c r="B2727" s="63" t="s">
        <v>33398</v>
      </c>
    </row>
    <row r="2728" spans="1:2">
      <c r="A2728">
        <v>4137</v>
      </c>
      <c r="B2728" s="63" t="s">
        <v>1946</v>
      </c>
    </row>
    <row r="2729" spans="1:2">
      <c r="A2729">
        <v>4138</v>
      </c>
      <c r="B2729" s="63" t="s">
        <v>33399</v>
      </c>
    </row>
    <row r="2730" spans="1:2">
      <c r="A2730">
        <v>4139</v>
      </c>
      <c r="B2730" s="63" t="s">
        <v>33400</v>
      </c>
    </row>
    <row r="2731" spans="1:2">
      <c r="A2731">
        <v>4140</v>
      </c>
      <c r="B2731" s="63" t="s">
        <v>33401</v>
      </c>
    </row>
    <row r="2732" spans="1:2">
      <c r="A2732">
        <v>4141</v>
      </c>
      <c r="B2732" s="63" t="s">
        <v>33402</v>
      </c>
    </row>
    <row r="2733" spans="1:2">
      <c r="A2733">
        <v>4142</v>
      </c>
      <c r="B2733" s="63" t="s">
        <v>33403</v>
      </c>
    </row>
    <row r="2734" spans="1:2">
      <c r="A2734">
        <v>4143</v>
      </c>
      <c r="B2734" s="63" t="s">
        <v>33404</v>
      </c>
    </row>
    <row r="2735" spans="1:2">
      <c r="A2735">
        <v>4144</v>
      </c>
      <c r="B2735" s="63" t="s">
        <v>33405</v>
      </c>
    </row>
    <row r="2736" spans="1:2">
      <c r="A2736">
        <v>4145</v>
      </c>
      <c r="B2736" s="63" t="s">
        <v>33406</v>
      </c>
    </row>
    <row r="2737" spans="1:2">
      <c r="A2737">
        <v>4146</v>
      </c>
      <c r="B2737" s="63" t="s">
        <v>33407</v>
      </c>
    </row>
    <row r="2738" spans="1:2">
      <c r="A2738">
        <v>4147</v>
      </c>
      <c r="B2738" s="63" t="s">
        <v>33408</v>
      </c>
    </row>
    <row r="2739" spans="1:2">
      <c r="A2739">
        <v>4148</v>
      </c>
      <c r="B2739" s="63" t="s">
        <v>33409</v>
      </c>
    </row>
    <row r="2740" spans="1:2">
      <c r="A2740">
        <v>4149</v>
      </c>
      <c r="B2740" s="63" t="s">
        <v>33410</v>
      </c>
    </row>
    <row r="2741" spans="1:2">
      <c r="A2741">
        <v>4150</v>
      </c>
      <c r="B2741" s="63" t="s">
        <v>33411</v>
      </c>
    </row>
    <row r="2742" spans="1:2">
      <c r="A2742">
        <v>4151</v>
      </c>
      <c r="B2742" s="63" t="s">
        <v>33412</v>
      </c>
    </row>
    <row r="2743" spans="1:2">
      <c r="A2743">
        <v>4152</v>
      </c>
      <c r="B2743" s="63">
        <v>4123</v>
      </c>
    </row>
    <row r="2744" spans="1:2">
      <c r="A2744">
        <v>4153</v>
      </c>
      <c r="B2744" s="63">
        <v>1065</v>
      </c>
    </row>
    <row r="2745" spans="1:2">
      <c r="A2745">
        <v>4154</v>
      </c>
      <c r="B2745" s="63" t="s">
        <v>33413</v>
      </c>
    </row>
    <row r="2746" spans="1:2">
      <c r="A2746">
        <v>4155</v>
      </c>
      <c r="B2746" s="63" t="s">
        <v>33414</v>
      </c>
    </row>
    <row r="2747" spans="1:2">
      <c r="A2747">
        <v>4156</v>
      </c>
      <c r="B2747" s="63" t="s">
        <v>1894</v>
      </c>
    </row>
    <row r="2748" spans="1:2">
      <c r="A2748">
        <v>4157</v>
      </c>
      <c r="B2748" s="63" t="s">
        <v>33415</v>
      </c>
    </row>
    <row r="2749" spans="1:2">
      <c r="A2749">
        <v>4158</v>
      </c>
      <c r="B2749" s="63">
        <v>1305</v>
      </c>
    </row>
    <row r="2750" spans="1:2">
      <c r="A2750">
        <v>4159</v>
      </c>
      <c r="B2750" s="63" t="s">
        <v>33416</v>
      </c>
    </row>
    <row r="2751" spans="1:2">
      <c r="A2751">
        <v>4160</v>
      </c>
      <c r="B2751" s="63" t="s">
        <v>307</v>
      </c>
    </row>
    <row r="2752" spans="1:2">
      <c r="A2752">
        <v>4161</v>
      </c>
      <c r="B2752" s="63" t="s">
        <v>33417</v>
      </c>
    </row>
    <row r="2753" spans="1:2">
      <c r="A2753">
        <v>4162</v>
      </c>
      <c r="B2753" s="63" t="s">
        <v>33418</v>
      </c>
    </row>
    <row r="2754" spans="1:2">
      <c r="A2754">
        <v>4163</v>
      </c>
      <c r="B2754" s="63" t="s">
        <v>33419</v>
      </c>
    </row>
    <row r="2755" spans="1:2">
      <c r="A2755">
        <v>4164</v>
      </c>
      <c r="B2755" s="63" t="s">
        <v>33420</v>
      </c>
    </row>
    <row r="2756" spans="1:2">
      <c r="A2756">
        <v>4165</v>
      </c>
      <c r="B2756" s="63">
        <v>713</v>
      </c>
    </row>
    <row r="2757" spans="1:2">
      <c r="A2757">
        <v>4166</v>
      </c>
      <c r="B2757" s="63">
        <v>9200</v>
      </c>
    </row>
    <row r="2758" spans="1:2">
      <c r="A2758">
        <v>4167</v>
      </c>
      <c r="B2758" s="63" t="s">
        <v>1928</v>
      </c>
    </row>
    <row r="2759" spans="1:2">
      <c r="A2759">
        <v>4168</v>
      </c>
      <c r="B2759" s="63">
        <v>517</v>
      </c>
    </row>
    <row r="2760" spans="1:2">
      <c r="A2760">
        <v>4169</v>
      </c>
      <c r="B2760" s="63" t="s">
        <v>33421</v>
      </c>
    </row>
    <row r="2761" spans="1:2">
      <c r="A2761">
        <v>4170</v>
      </c>
      <c r="B2761" s="63" t="s">
        <v>33422</v>
      </c>
    </row>
    <row r="2762" spans="1:2">
      <c r="A2762">
        <v>4171</v>
      </c>
      <c r="B2762" s="63" t="s">
        <v>33423</v>
      </c>
    </row>
    <row r="2763" spans="1:2">
      <c r="A2763">
        <v>4172</v>
      </c>
      <c r="B2763" s="63" t="s">
        <v>33424</v>
      </c>
    </row>
    <row r="2764" spans="1:2">
      <c r="A2764">
        <v>4173</v>
      </c>
      <c r="B2764" s="63" t="s">
        <v>33425</v>
      </c>
    </row>
    <row r="2765" spans="1:2">
      <c r="A2765">
        <v>4174</v>
      </c>
      <c r="B2765" s="63">
        <v>1020</v>
      </c>
    </row>
    <row r="2766" spans="1:2">
      <c r="A2766">
        <v>4175</v>
      </c>
      <c r="B2766" s="63">
        <v>2125</v>
      </c>
    </row>
    <row r="2767" spans="1:2">
      <c r="A2767">
        <v>4176</v>
      </c>
      <c r="B2767" s="63">
        <v>4206</v>
      </c>
    </row>
    <row r="2768" spans="1:2">
      <c r="A2768">
        <v>4177</v>
      </c>
      <c r="B2768" s="63" t="s">
        <v>908</v>
      </c>
    </row>
    <row r="2769" spans="1:2">
      <c r="A2769">
        <v>4178</v>
      </c>
      <c r="B2769" s="63">
        <v>1424</v>
      </c>
    </row>
    <row r="2770" spans="1:2">
      <c r="A2770">
        <v>4179</v>
      </c>
      <c r="B2770" s="63" t="s">
        <v>33426</v>
      </c>
    </row>
    <row r="2771" spans="1:2">
      <c r="A2771">
        <v>4180</v>
      </c>
      <c r="B2771" s="63" t="s">
        <v>33427</v>
      </c>
    </row>
    <row r="2772" spans="1:2">
      <c r="A2772">
        <v>4181</v>
      </c>
      <c r="B2772" s="63" t="s">
        <v>33428</v>
      </c>
    </row>
    <row r="2773" spans="1:2">
      <c r="A2773">
        <v>4182</v>
      </c>
      <c r="B2773" s="63" t="s">
        <v>33429</v>
      </c>
    </row>
    <row r="2774" spans="1:2">
      <c r="A2774">
        <v>4183</v>
      </c>
      <c r="B2774" s="63" t="s">
        <v>33430</v>
      </c>
    </row>
    <row r="2775" spans="1:2">
      <c r="A2775">
        <v>4184</v>
      </c>
      <c r="B2775" s="63" t="s">
        <v>33431</v>
      </c>
    </row>
    <row r="2776" spans="1:2">
      <c r="A2776">
        <v>4185</v>
      </c>
      <c r="B2776" s="63" t="s">
        <v>33432</v>
      </c>
    </row>
    <row r="2777" spans="1:2">
      <c r="A2777">
        <v>4186</v>
      </c>
      <c r="B2777" s="63" t="s">
        <v>33433</v>
      </c>
    </row>
    <row r="2778" spans="1:2">
      <c r="A2778">
        <v>4187</v>
      </c>
      <c r="B2778" s="63">
        <v>4103</v>
      </c>
    </row>
    <row r="2779" spans="1:2">
      <c r="A2779">
        <v>4188</v>
      </c>
      <c r="B2779" s="63">
        <v>4562</v>
      </c>
    </row>
    <row r="2780" spans="1:2">
      <c r="A2780">
        <v>4189</v>
      </c>
      <c r="B2780" s="63">
        <v>469</v>
      </c>
    </row>
    <row r="2781" spans="1:2">
      <c r="A2781">
        <v>4190</v>
      </c>
      <c r="B2781" s="63" t="s">
        <v>33434</v>
      </c>
    </row>
    <row r="2782" spans="1:2">
      <c r="A2782">
        <v>4191</v>
      </c>
      <c r="B2782" s="63" t="s">
        <v>33435</v>
      </c>
    </row>
    <row r="2783" spans="1:2">
      <c r="A2783">
        <v>4192</v>
      </c>
      <c r="B2783" s="63" t="s">
        <v>33436</v>
      </c>
    </row>
    <row r="2784" spans="1:2">
      <c r="A2784">
        <v>4193</v>
      </c>
      <c r="B2784" s="63">
        <v>1060</v>
      </c>
    </row>
    <row r="2785" spans="1:2">
      <c r="A2785">
        <v>4194</v>
      </c>
      <c r="B2785" s="63">
        <v>1345</v>
      </c>
    </row>
    <row r="2786" spans="1:2">
      <c r="A2786">
        <v>4195</v>
      </c>
      <c r="B2786" s="63" t="s">
        <v>33437</v>
      </c>
    </row>
    <row r="2787" spans="1:2">
      <c r="A2787">
        <v>4196</v>
      </c>
      <c r="B2787" s="63" t="s">
        <v>33438</v>
      </c>
    </row>
    <row r="2788" spans="1:2">
      <c r="A2788">
        <v>4197</v>
      </c>
      <c r="B2788" s="63" t="s">
        <v>33439</v>
      </c>
    </row>
    <row r="2789" spans="1:2">
      <c r="A2789">
        <v>4198</v>
      </c>
      <c r="B2789" s="63">
        <v>1420</v>
      </c>
    </row>
    <row r="2790" spans="1:2">
      <c r="A2790">
        <v>4199</v>
      </c>
      <c r="B2790" s="63" t="s">
        <v>33440</v>
      </c>
    </row>
    <row r="2791" spans="1:2">
      <c r="A2791">
        <v>4200</v>
      </c>
      <c r="B2791" s="63">
        <v>739</v>
      </c>
    </row>
    <row r="2792" spans="1:2">
      <c r="A2792">
        <v>4201</v>
      </c>
      <c r="B2792" s="63">
        <v>739</v>
      </c>
    </row>
    <row r="2793" spans="1:2">
      <c r="A2793">
        <v>4202</v>
      </c>
      <c r="B2793" s="63" t="s">
        <v>33441</v>
      </c>
    </row>
    <row r="2794" spans="1:2">
      <c r="A2794">
        <v>4203</v>
      </c>
      <c r="B2794" s="63" t="s">
        <v>33442</v>
      </c>
    </row>
    <row r="2795" spans="1:2">
      <c r="A2795">
        <v>4204</v>
      </c>
      <c r="B2795" s="63" t="s">
        <v>33443</v>
      </c>
    </row>
    <row r="2796" spans="1:2">
      <c r="A2796">
        <v>4205</v>
      </c>
      <c r="B2796" s="63">
        <v>1050</v>
      </c>
    </row>
    <row r="2797" spans="1:2">
      <c r="A2797">
        <v>4206</v>
      </c>
      <c r="B2797" s="63">
        <v>1250</v>
      </c>
    </row>
    <row r="2798" spans="1:2">
      <c r="A2798">
        <v>4207</v>
      </c>
      <c r="B2798" s="63">
        <v>2270</v>
      </c>
    </row>
    <row r="2799" spans="1:2">
      <c r="A2799">
        <v>4208</v>
      </c>
      <c r="B2799" s="63">
        <v>2290</v>
      </c>
    </row>
    <row r="2800" spans="1:2">
      <c r="A2800">
        <v>4209</v>
      </c>
      <c r="B2800" s="63" t="s">
        <v>33444</v>
      </c>
    </row>
    <row r="2801" spans="1:2">
      <c r="A2801">
        <v>4210</v>
      </c>
      <c r="B2801" s="63" t="s">
        <v>33445</v>
      </c>
    </row>
    <row r="2802" spans="1:2">
      <c r="A2802">
        <v>4211</v>
      </c>
      <c r="B2802" s="63" t="s">
        <v>33446</v>
      </c>
    </row>
    <row r="2803" spans="1:2">
      <c r="A2803">
        <v>4212</v>
      </c>
      <c r="B2803" s="63" t="s">
        <v>33447</v>
      </c>
    </row>
    <row r="2804" spans="1:2">
      <c r="A2804">
        <v>4213</v>
      </c>
      <c r="B2804" s="63" t="s">
        <v>33448</v>
      </c>
    </row>
    <row r="2805" spans="1:2">
      <c r="A2805">
        <v>4214</v>
      </c>
      <c r="B2805" s="63" t="s">
        <v>33449</v>
      </c>
    </row>
    <row r="2806" spans="1:2">
      <c r="A2806">
        <v>4215</v>
      </c>
      <c r="B2806" s="63" t="s">
        <v>33450</v>
      </c>
    </row>
    <row r="2807" spans="1:2">
      <c r="A2807">
        <v>4216</v>
      </c>
      <c r="B2807" s="63" t="s">
        <v>33451</v>
      </c>
    </row>
    <row r="2808" spans="1:2">
      <c r="A2808">
        <v>4217</v>
      </c>
      <c r="B2808" s="63" t="s">
        <v>33452</v>
      </c>
    </row>
    <row r="2809" spans="1:2">
      <c r="A2809">
        <v>4218</v>
      </c>
      <c r="B2809" s="63" t="s">
        <v>33453</v>
      </c>
    </row>
    <row r="2810" spans="1:2">
      <c r="A2810">
        <v>4219</v>
      </c>
      <c r="B2810" s="63" t="s">
        <v>33454</v>
      </c>
    </row>
    <row r="2811" spans="1:2">
      <c r="A2811">
        <v>4220</v>
      </c>
      <c r="B2811" s="63" t="s">
        <v>33455</v>
      </c>
    </row>
    <row r="2812" spans="1:2">
      <c r="A2812">
        <v>4221</v>
      </c>
      <c r="B2812" s="63" t="s">
        <v>33456</v>
      </c>
    </row>
    <row r="2813" spans="1:2">
      <c r="A2813">
        <v>4222</v>
      </c>
      <c r="B2813" s="63">
        <v>975</v>
      </c>
    </row>
    <row r="2814" spans="1:2">
      <c r="A2814">
        <v>4223</v>
      </c>
      <c r="B2814" s="63">
        <v>1236</v>
      </c>
    </row>
    <row r="2815" spans="1:2">
      <c r="A2815">
        <v>4224</v>
      </c>
      <c r="B2815" s="63">
        <v>2065</v>
      </c>
    </row>
    <row r="2816" spans="1:2">
      <c r="A2816">
        <v>4225</v>
      </c>
      <c r="B2816" s="63" t="s">
        <v>33457</v>
      </c>
    </row>
    <row r="2817" spans="1:2">
      <c r="A2817">
        <v>4226</v>
      </c>
      <c r="B2817" s="63">
        <v>747</v>
      </c>
    </row>
    <row r="2818" spans="1:2">
      <c r="A2818">
        <v>4227</v>
      </c>
      <c r="B2818" s="63">
        <v>747</v>
      </c>
    </row>
    <row r="2819" spans="1:2">
      <c r="A2819">
        <v>4228</v>
      </c>
      <c r="B2819" s="63">
        <v>737</v>
      </c>
    </row>
    <row r="2820" spans="1:2">
      <c r="A2820">
        <v>4229</v>
      </c>
      <c r="B2820" s="63" t="s">
        <v>33458</v>
      </c>
    </row>
    <row r="2821" spans="1:2">
      <c r="A2821">
        <v>4230</v>
      </c>
      <c r="B2821" s="63" t="s">
        <v>33459</v>
      </c>
    </row>
    <row r="2822" spans="1:2">
      <c r="A2822">
        <v>4231</v>
      </c>
      <c r="B2822" s="63" t="s">
        <v>33460</v>
      </c>
    </row>
    <row r="2823" spans="1:2">
      <c r="A2823">
        <v>4232</v>
      </c>
      <c r="B2823" s="63">
        <v>513</v>
      </c>
    </row>
    <row r="2824" spans="1:2">
      <c r="A2824">
        <v>4233</v>
      </c>
      <c r="B2824" s="63">
        <v>2175</v>
      </c>
    </row>
    <row r="2825" spans="1:2">
      <c r="A2825">
        <v>4234</v>
      </c>
      <c r="B2825" s="63" t="s">
        <v>33461</v>
      </c>
    </row>
    <row r="2826" spans="1:2">
      <c r="A2826">
        <v>4235</v>
      </c>
      <c r="B2826" s="63">
        <v>629</v>
      </c>
    </row>
    <row r="2827" spans="1:2">
      <c r="A2827">
        <v>4236</v>
      </c>
      <c r="B2827" s="63" t="s">
        <v>33462</v>
      </c>
    </row>
    <row r="2828" spans="1:2">
      <c r="A2828">
        <v>4237</v>
      </c>
      <c r="B2828" s="63" t="s">
        <v>33463</v>
      </c>
    </row>
    <row r="2829" spans="1:2">
      <c r="A2829">
        <v>4238</v>
      </c>
      <c r="B2829" s="63" t="s">
        <v>33464</v>
      </c>
    </row>
    <row r="2830" spans="1:2">
      <c r="A2830">
        <v>4239</v>
      </c>
      <c r="B2830" s="63" t="s">
        <v>646</v>
      </c>
    </row>
    <row r="2831" spans="1:2">
      <c r="A2831">
        <v>4240</v>
      </c>
      <c r="B2831" s="63" t="s">
        <v>2045</v>
      </c>
    </row>
    <row r="2832" spans="1:2">
      <c r="A2832">
        <v>4241</v>
      </c>
      <c r="B2832" s="63" t="s">
        <v>33465</v>
      </c>
    </row>
    <row r="2833" spans="1:2">
      <c r="A2833">
        <v>4242</v>
      </c>
      <c r="B2833" s="63" t="s">
        <v>33466</v>
      </c>
    </row>
    <row r="2834" spans="1:2">
      <c r="A2834">
        <v>4243</v>
      </c>
      <c r="B2834" s="63" t="s">
        <v>33467</v>
      </c>
    </row>
    <row r="2835" spans="1:2">
      <c r="A2835">
        <v>4244</v>
      </c>
      <c r="B2835" s="63">
        <v>797</v>
      </c>
    </row>
    <row r="2836" spans="1:2">
      <c r="A2836">
        <v>4245</v>
      </c>
      <c r="B2836" s="63" t="s">
        <v>33468</v>
      </c>
    </row>
    <row r="2837" spans="1:2">
      <c r="A2837">
        <v>4246</v>
      </c>
      <c r="B2837" s="63" t="s">
        <v>33469</v>
      </c>
    </row>
    <row r="2838" spans="1:2">
      <c r="A2838">
        <v>4247</v>
      </c>
      <c r="B2838" s="63" t="s">
        <v>33470</v>
      </c>
    </row>
    <row r="2839" spans="1:2">
      <c r="A2839">
        <v>4248</v>
      </c>
      <c r="B2839" s="63">
        <v>14100</v>
      </c>
    </row>
    <row r="2840" spans="1:2">
      <c r="A2840">
        <v>4249</v>
      </c>
      <c r="B2840" s="63" t="s">
        <v>33471</v>
      </c>
    </row>
    <row r="2841" spans="1:2">
      <c r="A2841">
        <v>4250</v>
      </c>
      <c r="B2841" s="63" t="s">
        <v>33472</v>
      </c>
    </row>
    <row r="2842" spans="1:2">
      <c r="A2842">
        <v>4251</v>
      </c>
      <c r="B2842" s="63" t="s">
        <v>33473</v>
      </c>
    </row>
    <row r="2843" spans="1:2">
      <c r="A2843">
        <v>4252</v>
      </c>
      <c r="B2843" s="63" t="s">
        <v>33474</v>
      </c>
    </row>
    <row r="2844" spans="1:2">
      <c r="A2844">
        <v>4253</v>
      </c>
      <c r="B2844" s="63" t="s">
        <v>33475</v>
      </c>
    </row>
    <row r="2845" spans="1:2">
      <c r="A2845">
        <v>4254</v>
      </c>
      <c r="B2845" s="63" t="s">
        <v>33476</v>
      </c>
    </row>
    <row r="2846" spans="1:2">
      <c r="A2846">
        <v>4255</v>
      </c>
      <c r="B2846" s="63" t="s">
        <v>33477</v>
      </c>
    </row>
    <row r="2847" spans="1:2">
      <c r="A2847">
        <v>4256</v>
      </c>
      <c r="B2847" s="63" t="s">
        <v>33478</v>
      </c>
    </row>
    <row r="2848" spans="1:2">
      <c r="A2848">
        <v>4257</v>
      </c>
      <c r="B2848" s="63">
        <v>2252</v>
      </c>
    </row>
    <row r="2849" spans="1:2">
      <c r="A2849">
        <v>4258</v>
      </c>
      <c r="B2849" s="63" t="s">
        <v>33479</v>
      </c>
    </row>
    <row r="2850" spans="1:2">
      <c r="A2850">
        <v>4259</v>
      </c>
      <c r="B2850" s="63" t="s">
        <v>33480</v>
      </c>
    </row>
    <row r="2851" spans="1:2">
      <c r="A2851">
        <v>4260</v>
      </c>
      <c r="B2851" s="63" t="s">
        <v>33481</v>
      </c>
    </row>
    <row r="2852" spans="1:2">
      <c r="A2852">
        <v>4261</v>
      </c>
      <c r="B2852" s="63">
        <v>6200</v>
      </c>
    </row>
    <row r="2853" spans="1:2">
      <c r="A2853">
        <v>4262</v>
      </c>
      <c r="B2853" s="63" t="s">
        <v>33482</v>
      </c>
    </row>
    <row r="2854" spans="1:2">
      <c r="A2854">
        <v>4263</v>
      </c>
      <c r="B2854" s="63" t="s">
        <v>33483</v>
      </c>
    </row>
    <row r="2855" spans="1:2">
      <c r="A2855">
        <v>4264</v>
      </c>
      <c r="B2855" s="63" t="s">
        <v>33484</v>
      </c>
    </row>
    <row r="2856" spans="1:2">
      <c r="A2856">
        <v>4265</v>
      </c>
      <c r="B2856" s="63">
        <v>447</v>
      </c>
    </row>
    <row r="2857" spans="1:2">
      <c r="A2857">
        <v>4266</v>
      </c>
      <c r="B2857" s="63">
        <v>1251</v>
      </c>
    </row>
    <row r="2858" spans="1:2">
      <c r="A2858">
        <v>4267</v>
      </c>
      <c r="B2858" s="63" t="s">
        <v>33485</v>
      </c>
    </row>
    <row r="2859" spans="1:2">
      <c r="A2859">
        <v>4268</v>
      </c>
      <c r="B2859" s="63" t="s">
        <v>33486</v>
      </c>
    </row>
    <row r="2860" spans="1:2">
      <c r="A2860">
        <v>4269</v>
      </c>
      <c r="B2860" s="63" t="s">
        <v>33487</v>
      </c>
    </row>
    <row r="2861" spans="1:2">
      <c r="A2861">
        <v>4270</v>
      </c>
      <c r="B2861" s="63" t="s">
        <v>33488</v>
      </c>
    </row>
    <row r="2862" spans="1:2">
      <c r="A2862">
        <v>4271</v>
      </c>
      <c r="B2862" s="63">
        <v>399</v>
      </c>
    </row>
    <row r="2863" spans="1:2">
      <c r="A2863">
        <v>4272</v>
      </c>
      <c r="B2863" s="63" t="s">
        <v>33489</v>
      </c>
    </row>
    <row r="2864" spans="1:2">
      <c r="A2864">
        <v>4273</v>
      </c>
      <c r="B2864" s="63" t="s">
        <v>33490</v>
      </c>
    </row>
    <row r="2865" spans="1:2">
      <c r="A2865">
        <v>4274</v>
      </c>
      <c r="B2865" s="63" t="s">
        <v>1964</v>
      </c>
    </row>
    <row r="2866" spans="1:2">
      <c r="A2866">
        <v>4275</v>
      </c>
      <c r="B2866" s="63" t="s">
        <v>33491</v>
      </c>
    </row>
    <row r="2867" spans="1:2">
      <c r="A2867">
        <v>4276</v>
      </c>
      <c r="B2867" s="63" t="s">
        <v>33492</v>
      </c>
    </row>
    <row r="2868" spans="1:2">
      <c r="A2868">
        <v>4277</v>
      </c>
      <c r="B2868" s="63">
        <v>2315</v>
      </c>
    </row>
    <row r="2869" spans="1:2">
      <c r="A2869">
        <v>4278</v>
      </c>
      <c r="B2869" s="63">
        <v>15700</v>
      </c>
    </row>
    <row r="2870" spans="1:2">
      <c r="A2870">
        <v>4279</v>
      </c>
      <c r="B2870" s="63" t="s">
        <v>33493</v>
      </c>
    </row>
    <row r="2871" spans="1:2">
      <c r="A2871">
        <v>4280</v>
      </c>
      <c r="B2871" s="63" t="s">
        <v>33494</v>
      </c>
    </row>
    <row r="2872" spans="1:2">
      <c r="A2872">
        <v>4281</v>
      </c>
      <c r="B2872" s="63" t="s">
        <v>33495</v>
      </c>
    </row>
    <row r="2873" spans="1:2">
      <c r="A2873">
        <v>4282</v>
      </c>
      <c r="B2873" s="63" t="s">
        <v>33496</v>
      </c>
    </row>
    <row r="2874" spans="1:2">
      <c r="A2874">
        <v>4283</v>
      </c>
      <c r="B2874" s="63" t="s">
        <v>866</v>
      </c>
    </row>
    <row r="2875" spans="1:2">
      <c r="A2875">
        <v>4284</v>
      </c>
      <c r="B2875" s="63">
        <v>0.61499999999999999</v>
      </c>
    </row>
    <row r="2876" spans="1:2">
      <c r="A2876">
        <v>4285</v>
      </c>
      <c r="B2876" s="63" t="s">
        <v>33497</v>
      </c>
    </row>
    <row r="2877" spans="1:2">
      <c r="A2877">
        <v>4286</v>
      </c>
      <c r="B2877" s="63">
        <v>12100</v>
      </c>
    </row>
    <row r="2878" spans="1:2">
      <c r="A2878">
        <v>4287</v>
      </c>
      <c r="B2878" s="63" t="s">
        <v>33498</v>
      </c>
    </row>
    <row r="2879" spans="1:2">
      <c r="A2879">
        <v>4288</v>
      </c>
      <c r="B2879" s="63" t="s">
        <v>33499</v>
      </c>
    </row>
    <row r="2880" spans="1:2">
      <c r="A2880">
        <v>4289</v>
      </c>
      <c r="B2880" s="63" t="s">
        <v>33500</v>
      </c>
    </row>
    <row r="2881" spans="1:2">
      <c r="A2881">
        <v>4290</v>
      </c>
      <c r="B2881" s="63" t="s">
        <v>33501</v>
      </c>
    </row>
    <row r="2882" spans="1:2">
      <c r="A2882">
        <v>4291</v>
      </c>
      <c r="B2882" s="63" t="s">
        <v>33502</v>
      </c>
    </row>
    <row r="2883" spans="1:2">
      <c r="A2883">
        <v>4292</v>
      </c>
      <c r="B2883" s="63">
        <v>777</v>
      </c>
    </row>
    <row r="2884" spans="1:2">
      <c r="A2884">
        <v>4293</v>
      </c>
      <c r="B2884" s="63">
        <v>777</v>
      </c>
    </row>
    <row r="2885" spans="1:2">
      <c r="A2885">
        <v>4294</v>
      </c>
      <c r="B2885" s="63" t="s">
        <v>33503</v>
      </c>
    </row>
    <row r="2886" spans="1:2">
      <c r="A2886">
        <v>4295</v>
      </c>
      <c r="B2886" s="63" t="s">
        <v>33504</v>
      </c>
    </row>
    <row r="2887" spans="1:2">
      <c r="A2887">
        <v>4296</v>
      </c>
      <c r="B2887" s="63" t="s">
        <v>33505</v>
      </c>
    </row>
    <row r="2888" spans="1:2">
      <c r="A2888">
        <v>4297</v>
      </c>
      <c r="B2888" s="63" t="s">
        <v>33506</v>
      </c>
    </row>
    <row r="2889" spans="1:2">
      <c r="A2889">
        <v>4298</v>
      </c>
      <c r="B2889" s="63" t="s">
        <v>33507</v>
      </c>
    </row>
    <row r="2890" spans="1:2">
      <c r="A2890">
        <v>4299</v>
      </c>
      <c r="B2890" s="63" t="s">
        <v>33508</v>
      </c>
    </row>
    <row r="2891" spans="1:2">
      <c r="A2891">
        <v>4300</v>
      </c>
      <c r="B2891" s="63" t="s">
        <v>33509</v>
      </c>
    </row>
    <row r="2892" spans="1:2">
      <c r="A2892">
        <v>4301</v>
      </c>
      <c r="B2892" s="63" t="s">
        <v>33510</v>
      </c>
    </row>
    <row r="2893" spans="1:2">
      <c r="A2893">
        <v>4302</v>
      </c>
      <c r="B2893" s="63" t="s">
        <v>33511</v>
      </c>
    </row>
    <row r="2894" spans="1:2">
      <c r="A2894">
        <v>4303</v>
      </c>
      <c r="B2894" s="63" t="s">
        <v>33512</v>
      </c>
    </row>
    <row r="2895" spans="1:2">
      <c r="A2895">
        <v>4304</v>
      </c>
      <c r="B2895" s="63" t="s">
        <v>2195</v>
      </c>
    </row>
    <row r="2896" spans="1:2">
      <c r="A2896">
        <v>4305</v>
      </c>
      <c r="B2896" s="63" t="s">
        <v>33513</v>
      </c>
    </row>
    <row r="2897" spans="1:2">
      <c r="A2897">
        <v>4306</v>
      </c>
      <c r="B2897" s="63" t="s">
        <v>33514</v>
      </c>
    </row>
    <row r="2898" spans="1:2">
      <c r="A2898">
        <v>4307</v>
      </c>
      <c r="B2898" s="63" t="s">
        <v>33515</v>
      </c>
    </row>
    <row r="2899" spans="1:2">
      <c r="A2899">
        <v>4308</v>
      </c>
      <c r="B2899" s="63" t="s">
        <v>33516</v>
      </c>
    </row>
    <row r="2900" spans="1:2">
      <c r="A2900">
        <v>4309</v>
      </c>
      <c r="B2900" s="63" t="s">
        <v>33517</v>
      </c>
    </row>
    <row r="2901" spans="1:2">
      <c r="A2901">
        <v>4310</v>
      </c>
      <c r="B2901" s="63" t="s">
        <v>33518</v>
      </c>
    </row>
    <row r="2902" spans="1:2">
      <c r="A2902">
        <v>4311</v>
      </c>
      <c r="B2902" s="63" t="s">
        <v>33519</v>
      </c>
    </row>
    <row r="2903" spans="1:2">
      <c r="A2903">
        <v>4312</v>
      </c>
      <c r="B2903" s="63">
        <v>13500</v>
      </c>
    </row>
    <row r="2904" spans="1:2">
      <c r="A2904">
        <v>4313</v>
      </c>
      <c r="B2904" s="63" t="s">
        <v>33520</v>
      </c>
    </row>
    <row r="2905" spans="1:2">
      <c r="A2905">
        <v>4314</v>
      </c>
      <c r="B2905" s="63" t="s">
        <v>33521</v>
      </c>
    </row>
    <row r="2906" spans="1:2">
      <c r="A2906">
        <v>4315</v>
      </c>
      <c r="B2906" s="63" t="s">
        <v>33522</v>
      </c>
    </row>
    <row r="2907" spans="1:2">
      <c r="A2907">
        <v>4316</v>
      </c>
      <c r="B2907" s="63">
        <v>3702</v>
      </c>
    </row>
    <row r="2908" spans="1:2">
      <c r="A2908">
        <v>4317</v>
      </c>
      <c r="B2908" s="63">
        <v>8.1</v>
      </c>
    </row>
    <row r="2909" spans="1:2">
      <c r="A2909">
        <v>4318</v>
      </c>
      <c r="B2909" s="63" t="s">
        <v>33523</v>
      </c>
    </row>
    <row r="2910" spans="1:2">
      <c r="A2910">
        <v>4319</v>
      </c>
      <c r="B2910" s="63" t="s">
        <v>33524</v>
      </c>
    </row>
    <row r="2911" spans="1:2">
      <c r="A2911">
        <v>4320</v>
      </c>
      <c r="B2911" s="63">
        <v>5500</v>
      </c>
    </row>
    <row r="2912" spans="1:2">
      <c r="A2912">
        <v>4321</v>
      </c>
      <c r="B2912" s="63">
        <v>191</v>
      </c>
    </row>
    <row r="2913" spans="1:2">
      <c r="A2913">
        <v>4322</v>
      </c>
      <c r="B2913" s="63">
        <v>17514</v>
      </c>
    </row>
    <row r="2914" spans="1:2">
      <c r="A2914">
        <v>4323</v>
      </c>
      <c r="B2914" s="63">
        <v>471</v>
      </c>
    </row>
    <row r="2915" spans="1:2">
      <c r="A2915">
        <v>4324</v>
      </c>
      <c r="B2915" s="63">
        <v>3301</v>
      </c>
    </row>
    <row r="2916" spans="1:2">
      <c r="A2916">
        <v>4325</v>
      </c>
      <c r="B2916" s="63" t="s">
        <v>2196</v>
      </c>
    </row>
    <row r="2917" spans="1:2">
      <c r="A2917">
        <v>4326</v>
      </c>
      <c r="B2917" s="63" t="s">
        <v>33525</v>
      </c>
    </row>
    <row r="2918" spans="1:2">
      <c r="A2918">
        <v>4327</v>
      </c>
      <c r="B2918" s="63" t="s">
        <v>33526</v>
      </c>
    </row>
    <row r="2919" spans="1:2">
      <c r="A2919">
        <v>4328</v>
      </c>
      <c r="B2919" s="63" t="s">
        <v>33527</v>
      </c>
    </row>
    <row r="2920" spans="1:2">
      <c r="A2920">
        <v>4329</v>
      </c>
      <c r="B2920" s="63" t="s">
        <v>33528</v>
      </c>
    </row>
    <row r="2921" spans="1:2">
      <c r="A2921">
        <v>4330</v>
      </c>
      <c r="B2921" s="63" t="s">
        <v>33529</v>
      </c>
    </row>
    <row r="2922" spans="1:2">
      <c r="A2922">
        <v>4331</v>
      </c>
      <c r="B2922" s="63" t="s">
        <v>33530</v>
      </c>
    </row>
    <row r="2923" spans="1:2">
      <c r="A2923">
        <v>4332</v>
      </c>
      <c r="B2923" s="63">
        <v>2699</v>
      </c>
    </row>
    <row r="2924" spans="1:2">
      <c r="A2924">
        <v>4333</v>
      </c>
      <c r="B2924" s="63" t="s">
        <v>33531</v>
      </c>
    </row>
    <row r="2925" spans="1:2">
      <c r="A2925">
        <v>4334</v>
      </c>
      <c r="B2925" s="63" t="s">
        <v>33532</v>
      </c>
    </row>
    <row r="2926" spans="1:2">
      <c r="A2926">
        <v>4335</v>
      </c>
      <c r="B2926" s="63" t="s">
        <v>320</v>
      </c>
    </row>
    <row r="2927" spans="1:2">
      <c r="A2927">
        <v>4336</v>
      </c>
      <c r="B2927" s="63" t="s">
        <v>33533</v>
      </c>
    </row>
    <row r="2928" spans="1:2">
      <c r="A2928">
        <v>4337</v>
      </c>
      <c r="B2928" s="63" t="s">
        <v>33534</v>
      </c>
    </row>
    <row r="2929" spans="1:2">
      <c r="A2929">
        <v>4338</v>
      </c>
      <c r="B2929" s="63" t="s">
        <v>312</v>
      </c>
    </row>
    <row r="2930" spans="1:2">
      <c r="A2930">
        <v>4339</v>
      </c>
      <c r="B2930" s="63" t="s">
        <v>33535</v>
      </c>
    </row>
    <row r="2931" spans="1:2">
      <c r="A2931">
        <v>4340</v>
      </c>
      <c r="B2931" s="63">
        <v>1070</v>
      </c>
    </row>
    <row r="2932" spans="1:2">
      <c r="A2932">
        <v>4341</v>
      </c>
      <c r="B2932" s="63" t="s">
        <v>33536</v>
      </c>
    </row>
    <row r="2933" spans="1:2">
      <c r="A2933">
        <v>4342</v>
      </c>
      <c r="B2933" s="63">
        <v>56</v>
      </c>
    </row>
    <row r="2934" spans="1:2">
      <c r="A2934">
        <v>4343</v>
      </c>
      <c r="B2934" s="63" t="s">
        <v>33537</v>
      </c>
    </row>
    <row r="2935" spans="1:2">
      <c r="A2935">
        <v>4344</v>
      </c>
      <c r="B2935" s="63" t="s">
        <v>33538</v>
      </c>
    </row>
    <row r="2936" spans="1:2">
      <c r="A2936">
        <v>4345</v>
      </c>
      <c r="B2936" s="63">
        <v>4724</v>
      </c>
    </row>
    <row r="2937" spans="1:2">
      <c r="A2937">
        <v>4346</v>
      </c>
      <c r="B2937" s="63" t="s">
        <v>33539</v>
      </c>
    </row>
    <row r="2938" spans="1:2">
      <c r="A2938">
        <v>4347</v>
      </c>
      <c r="B2938" s="63">
        <v>2732</v>
      </c>
    </row>
    <row r="2939" spans="1:2">
      <c r="A2939">
        <v>4348</v>
      </c>
      <c r="B2939" s="63" t="s">
        <v>33540</v>
      </c>
    </row>
    <row r="2940" spans="1:2">
      <c r="A2940">
        <v>4349</v>
      </c>
      <c r="B2940" s="63" t="s">
        <v>33541</v>
      </c>
    </row>
    <row r="2941" spans="1:2">
      <c r="A2941">
        <v>4350</v>
      </c>
      <c r="B2941" s="63" t="s">
        <v>2185</v>
      </c>
    </row>
    <row r="2942" spans="1:2">
      <c r="A2942">
        <v>4351</v>
      </c>
      <c r="B2942" s="63" t="s">
        <v>33542</v>
      </c>
    </row>
    <row r="2943" spans="1:2">
      <c r="A2943">
        <v>4352</v>
      </c>
      <c r="B2943" s="63" t="s">
        <v>33543</v>
      </c>
    </row>
    <row r="2944" spans="1:2">
      <c r="A2944">
        <v>4353</v>
      </c>
      <c r="B2944" s="63" t="s">
        <v>627</v>
      </c>
    </row>
    <row r="2945" spans="1:2">
      <c r="A2945">
        <v>4354</v>
      </c>
      <c r="B2945" s="63">
        <v>2985</v>
      </c>
    </row>
    <row r="2946" spans="1:2">
      <c r="A2946">
        <v>4355</v>
      </c>
      <c r="B2946" s="63">
        <v>4600</v>
      </c>
    </row>
    <row r="2947" spans="1:2">
      <c r="A2947">
        <v>4356</v>
      </c>
      <c r="B2947" s="63" t="s">
        <v>33544</v>
      </c>
    </row>
    <row r="2948" spans="1:2">
      <c r="A2948">
        <v>4357</v>
      </c>
      <c r="B2948" s="63">
        <v>18100</v>
      </c>
    </row>
    <row r="2949" spans="1:2">
      <c r="A2949">
        <v>4358</v>
      </c>
      <c r="B2949" s="63">
        <v>4500</v>
      </c>
    </row>
    <row r="2950" spans="1:2">
      <c r="A2950">
        <v>4359</v>
      </c>
      <c r="B2950" s="63" t="s">
        <v>33545</v>
      </c>
    </row>
    <row r="2951" spans="1:2">
      <c r="A2951">
        <v>4360</v>
      </c>
      <c r="B2951" s="63" t="s">
        <v>33546</v>
      </c>
    </row>
    <row r="2952" spans="1:2">
      <c r="A2952">
        <v>4361</v>
      </c>
      <c r="B2952" s="63">
        <v>15.4</v>
      </c>
    </row>
    <row r="2953" spans="1:2">
      <c r="A2953">
        <v>4362</v>
      </c>
      <c r="B2953" s="63" t="s">
        <v>33547</v>
      </c>
    </row>
    <row r="2954" spans="1:2">
      <c r="A2954">
        <v>4363</v>
      </c>
      <c r="B2954" s="63" t="s">
        <v>33548</v>
      </c>
    </row>
    <row r="2955" spans="1:2">
      <c r="A2955">
        <v>4364</v>
      </c>
      <c r="B2955" s="63" t="s">
        <v>33549</v>
      </c>
    </row>
    <row r="2956" spans="1:2">
      <c r="A2956">
        <v>4365</v>
      </c>
      <c r="B2956" s="63" t="s">
        <v>33550</v>
      </c>
    </row>
    <row r="2957" spans="1:2">
      <c r="A2957">
        <v>4366</v>
      </c>
      <c r="B2957" s="63">
        <v>2280</v>
      </c>
    </row>
    <row r="2958" spans="1:2">
      <c r="A2958">
        <v>4367</v>
      </c>
      <c r="B2958" s="63">
        <v>2230</v>
      </c>
    </row>
    <row r="2959" spans="1:2">
      <c r="A2959">
        <v>4368</v>
      </c>
      <c r="B2959" s="63" t="s">
        <v>33551</v>
      </c>
    </row>
    <row r="2960" spans="1:2">
      <c r="A2960">
        <v>4369</v>
      </c>
      <c r="B2960" s="63">
        <v>1560</v>
      </c>
    </row>
    <row r="2961" spans="1:2">
      <c r="A2961">
        <v>4370</v>
      </c>
      <c r="B2961" s="63">
        <v>1620</v>
      </c>
    </row>
    <row r="2962" spans="1:2">
      <c r="A2962">
        <v>4371</v>
      </c>
      <c r="B2962" s="63" t="s">
        <v>33552</v>
      </c>
    </row>
    <row r="2963" spans="1:2">
      <c r="A2963">
        <v>4372</v>
      </c>
      <c r="B2963" s="63" t="s">
        <v>33553</v>
      </c>
    </row>
    <row r="2964" spans="1:2">
      <c r="A2964">
        <v>4373</v>
      </c>
      <c r="B2964" s="63" t="s">
        <v>33554</v>
      </c>
    </row>
    <row r="2965" spans="1:2">
      <c r="A2965">
        <v>4374</v>
      </c>
      <c r="B2965" s="63" t="s">
        <v>33555</v>
      </c>
    </row>
    <row r="2966" spans="1:2">
      <c r="A2966">
        <v>4375</v>
      </c>
      <c r="B2966" s="63" t="s">
        <v>33556</v>
      </c>
    </row>
    <row r="2967" spans="1:2">
      <c r="A2967">
        <v>4376</v>
      </c>
      <c r="B2967" s="63">
        <v>501</v>
      </c>
    </row>
    <row r="2968" spans="1:2">
      <c r="A2968">
        <v>4377</v>
      </c>
      <c r="B2968" s="63">
        <v>467</v>
      </c>
    </row>
    <row r="2969" spans="1:2">
      <c r="A2969">
        <v>4378</v>
      </c>
      <c r="B2969" s="63" t="s">
        <v>33557</v>
      </c>
    </row>
    <row r="2970" spans="1:2">
      <c r="A2970">
        <v>4379</v>
      </c>
      <c r="B2970" s="63">
        <v>749</v>
      </c>
    </row>
    <row r="2971" spans="1:2">
      <c r="A2971">
        <v>4380</v>
      </c>
      <c r="B2971" s="63">
        <v>749</v>
      </c>
    </row>
    <row r="2972" spans="1:2">
      <c r="A2972">
        <v>4381</v>
      </c>
      <c r="B2972" s="63" t="s">
        <v>33558</v>
      </c>
    </row>
    <row r="2973" spans="1:2">
      <c r="A2973">
        <v>4382</v>
      </c>
      <c r="B2973" s="63">
        <v>1524</v>
      </c>
    </row>
    <row r="2974" spans="1:2">
      <c r="A2974">
        <v>4383</v>
      </c>
      <c r="B2974" s="63" t="s">
        <v>33559</v>
      </c>
    </row>
    <row r="2975" spans="1:2">
      <c r="A2975">
        <v>4384</v>
      </c>
      <c r="B2975" s="63" t="s">
        <v>33560</v>
      </c>
    </row>
    <row r="2976" spans="1:2">
      <c r="A2976">
        <v>4385</v>
      </c>
      <c r="B2976" s="63" t="s">
        <v>33561</v>
      </c>
    </row>
    <row r="2977" spans="1:2">
      <c r="A2977">
        <v>4386</v>
      </c>
      <c r="B2977" s="63">
        <v>8600</v>
      </c>
    </row>
    <row r="2978" spans="1:2">
      <c r="A2978">
        <v>4387</v>
      </c>
      <c r="B2978" s="63" t="s">
        <v>33562</v>
      </c>
    </row>
    <row r="2979" spans="1:2">
      <c r="A2979">
        <v>4388</v>
      </c>
      <c r="B2979" s="63">
        <v>567</v>
      </c>
    </row>
    <row r="2980" spans="1:2">
      <c r="A2980">
        <v>4389</v>
      </c>
      <c r="B2980" s="63">
        <v>567</v>
      </c>
    </row>
    <row r="2981" spans="1:2">
      <c r="A2981">
        <v>4390</v>
      </c>
      <c r="B2981" s="63">
        <v>898</v>
      </c>
    </row>
    <row r="2982" spans="1:2">
      <c r="A2982">
        <v>4391</v>
      </c>
      <c r="B2982" s="63">
        <v>898</v>
      </c>
    </row>
    <row r="2983" spans="1:2">
      <c r="A2983">
        <v>4392</v>
      </c>
      <c r="B2983" s="63" t="s">
        <v>33563</v>
      </c>
    </row>
    <row r="2984" spans="1:2">
      <c r="A2984">
        <v>4393</v>
      </c>
      <c r="B2984" s="63" t="s">
        <v>33564</v>
      </c>
    </row>
    <row r="2985" spans="1:2">
      <c r="A2985">
        <v>4394</v>
      </c>
      <c r="B2985" s="63" t="s">
        <v>33565</v>
      </c>
    </row>
    <row r="2986" spans="1:2">
      <c r="A2986">
        <v>4395</v>
      </c>
      <c r="B2986" s="63" t="s">
        <v>33566</v>
      </c>
    </row>
    <row r="2987" spans="1:2">
      <c r="A2987">
        <v>4396</v>
      </c>
      <c r="B2987" s="63" t="s">
        <v>33567</v>
      </c>
    </row>
    <row r="2988" spans="1:2">
      <c r="A2988">
        <v>4397</v>
      </c>
      <c r="B2988" s="63" t="s">
        <v>33568</v>
      </c>
    </row>
    <row r="2989" spans="1:2">
      <c r="A2989">
        <v>4398</v>
      </c>
      <c r="B2989" s="63" t="s">
        <v>33569</v>
      </c>
    </row>
    <row r="2990" spans="1:2">
      <c r="A2990">
        <v>4399</v>
      </c>
      <c r="B2990" s="63" t="s">
        <v>33570</v>
      </c>
    </row>
    <row r="2991" spans="1:2">
      <c r="A2991">
        <v>4400</v>
      </c>
      <c r="B2991" s="63" t="s">
        <v>33571</v>
      </c>
    </row>
    <row r="2992" spans="1:2">
      <c r="A2992">
        <v>4401</v>
      </c>
      <c r="B2992" s="63" t="s">
        <v>33572</v>
      </c>
    </row>
    <row r="2993" spans="1:2">
      <c r="A2993">
        <v>4402</v>
      </c>
      <c r="B2993" s="63">
        <v>16.5</v>
      </c>
    </row>
    <row r="2994" spans="1:2">
      <c r="A2994">
        <v>4403</v>
      </c>
      <c r="B2994" s="63" t="s">
        <v>2028</v>
      </c>
    </row>
    <row r="2995" spans="1:2">
      <c r="A2995">
        <v>4404</v>
      </c>
      <c r="B2995" s="63" t="s">
        <v>33573</v>
      </c>
    </row>
    <row r="2996" spans="1:2">
      <c r="A2996">
        <v>4405</v>
      </c>
      <c r="B2996" s="63">
        <v>22.3</v>
      </c>
    </row>
    <row r="2997" spans="1:2">
      <c r="A2997">
        <v>4406</v>
      </c>
      <c r="B2997" s="63" t="s">
        <v>33574</v>
      </c>
    </row>
    <row r="2998" spans="1:2">
      <c r="A2998">
        <v>4407</v>
      </c>
      <c r="B2998" s="63" t="s">
        <v>33575</v>
      </c>
    </row>
    <row r="2999" spans="1:2">
      <c r="A2999">
        <v>4408</v>
      </c>
      <c r="B2999" s="63">
        <v>1</v>
      </c>
    </row>
    <row r="3000" spans="1:2">
      <c r="A3000">
        <v>4409</v>
      </c>
      <c r="B3000" s="63" t="s">
        <v>33576</v>
      </c>
    </row>
    <row r="3001" spans="1:2">
      <c r="A3001">
        <v>4410</v>
      </c>
      <c r="B3001" s="63" t="s">
        <v>33577</v>
      </c>
    </row>
    <row r="3002" spans="1:2">
      <c r="A3002">
        <v>4411</v>
      </c>
      <c r="B3002" s="63">
        <v>2795</v>
      </c>
    </row>
    <row r="3003" spans="1:2">
      <c r="A3003">
        <v>4412</v>
      </c>
      <c r="B3003" s="63" t="s">
        <v>33578</v>
      </c>
    </row>
    <row r="3004" spans="1:2">
      <c r="A3004">
        <v>4413</v>
      </c>
      <c r="B3004" s="63" t="s">
        <v>33579</v>
      </c>
    </row>
    <row r="3005" spans="1:2">
      <c r="A3005">
        <v>4414</v>
      </c>
      <c r="B3005" s="63">
        <v>9500</v>
      </c>
    </row>
    <row r="3006" spans="1:2">
      <c r="A3006">
        <v>4415</v>
      </c>
      <c r="B3006" s="63" t="s">
        <v>33580</v>
      </c>
    </row>
    <row r="3007" spans="1:2">
      <c r="A3007">
        <v>4416</v>
      </c>
      <c r="B3007" s="63" t="s">
        <v>33581</v>
      </c>
    </row>
    <row r="3008" spans="1:2">
      <c r="A3008">
        <v>4417</v>
      </c>
      <c r="B3008" s="63">
        <v>18500</v>
      </c>
    </row>
    <row r="3009" spans="1:2">
      <c r="A3009">
        <v>4418</v>
      </c>
      <c r="B3009" s="63" t="s">
        <v>33582</v>
      </c>
    </row>
    <row r="3010" spans="1:2">
      <c r="A3010">
        <v>4419</v>
      </c>
      <c r="B3010" s="63" t="s">
        <v>33583</v>
      </c>
    </row>
    <row r="3011" spans="1:2">
      <c r="A3011">
        <v>4420</v>
      </c>
      <c r="B3011" s="63" t="s">
        <v>33584</v>
      </c>
    </row>
    <row r="3012" spans="1:2">
      <c r="A3012">
        <v>4421</v>
      </c>
      <c r="B3012" s="63">
        <v>587</v>
      </c>
    </row>
    <row r="3013" spans="1:2">
      <c r="A3013">
        <v>4422</v>
      </c>
      <c r="B3013" s="63" t="s">
        <v>33585</v>
      </c>
    </row>
    <row r="3014" spans="1:2">
      <c r="A3014">
        <v>4423</v>
      </c>
      <c r="B3014" s="63">
        <v>4501</v>
      </c>
    </row>
    <row r="3015" spans="1:2">
      <c r="A3015">
        <v>4424</v>
      </c>
      <c r="B3015" s="63" t="s">
        <v>33586</v>
      </c>
    </row>
    <row r="3016" spans="1:2">
      <c r="A3016">
        <v>4425</v>
      </c>
      <c r="B3016" s="63" t="s">
        <v>33587</v>
      </c>
    </row>
    <row r="3017" spans="1:2">
      <c r="A3017">
        <v>4426</v>
      </c>
      <c r="B3017" s="63" t="s">
        <v>33588</v>
      </c>
    </row>
    <row r="3018" spans="1:2">
      <c r="A3018">
        <v>4427</v>
      </c>
      <c r="B3018" s="63">
        <v>2079</v>
      </c>
    </row>
    <row r="3019" spans="1:2">
      <c r="A3019">
        <v>4428</v>
      </c>
      <c r="B3019" s="63" t="s">
        <v>33589</v>
      </c>
    </row>
    <row r="3020" spans="1:2">
      <c r="A3020">
        <v>4429</v>
      </c>
      <c r="B3020" s="63" t="s">
        <v>33590</v>
      </c>
    </row>
    <row r="3021" spans="1:2">
      <c r="A3021">
        <v>4430</v>
      </c>
      <c r="B3021" s="63" t="s">
        <v>33591</v>
      </c>
    </row>
    <row r="3022" spans="1:2">
      <c r="A3022">
        <v>4431</v>
      </c>
      <c r="B3022" s="63" t="s">
        <v>33592</v>
      </c>
    </row>
    <row r="3023" spans="1:2">
      <c r="A3023">
        <v>4432</v>
      </c>
      <c r="B3023" s="63" t="s">
        <v>33593</v>
      </c>
    </row>
    <row r="3024" spans="1:2">
      <c r="A3024">
        <v>4433</v>
      </c>
      <c r="B3024" s="63" t="s">
        <v>33594</v>
      </c>
    </row>
    <row r="3025" spans="1:2">
      <c r="A3025">
        <v>4434</v>
      </c>
      <c r="B3025" s="63" t="s">
        <v>33595</v>
      </c>
    </row>
    <row r="3026" spans="1:2">
      <c r="A3026">
        <v>4435</v>
      </c>
      <c r="B3026" s="63" t="s">
        <v>1145</v>
      </c>
    </row>
    <row r="3027" spans="1:2">
      <c r="A3027">
        <v>4436</v>
      </c>
      <c r="B3027" s="63" t="s">
        <v>33596</v>
      </c>
    </row>
    <row r="3028" spans="1:2">
      <c r="A3028">
        <v>4437</v>
      </c>
      <c r="B3028" s="63" t="s">
        <v>33597</v>
      </c>
    </row>
    <row r="3029" spans="1:2">
      <c r="A3029">
        <v>4438</v>
      </c>
      <c r="B3029" s="63" t="s">
        <v>2197</v>
      </c>
    </row>
    <row r="3030" spans="1:2">
      <c r="A3030">
        <v>4439</v>
      </c>
      <c r="B3030" s="63" t="s">
        <v>33598</v>
      </c>
    </row>
    <row r="3031" spans="1:2">
      <c r="A3031">
        <v>4440</v>
      </c>
      <c r="B3031" s="63" t="s">
        <v>33599</v>
      </c>
    </row>
    <row r="3032" spans="1:2">
      <c r="A3032">
        <v>4441</v>
      </c>
      <c r="B3032" s="63" t="s">
        <v>33600</v>
      </c>
    </row>
    <row r="3033" spans="1:2">
      <c r="A3033">
        <v>4442</v>
      </c>
      <c r="B3033" s="63" t="s">
        <v>33601</v>
      </c>
    </row>
    <row r="3034" spans="1:2">
      <c r="A3034">
        <v>4443</v>
      </c>
      <c r="B3034" s="63">
        <v>2565</v>
      </c>
    </row>
    <row r="3035" spans="1:2">
      <c r="A3035">
        <v>4444</v>
      </c>
      <c r="B3035" s="63" t="s">
        <v>33602</v>
      </c>
    </row>
    <row r="3036" spans="1:2">
      <c r="A3036">
        <v>4445</v>
      </c>
      <c r="B3036" s="63">
        <v>1473</v>
      </c>
    </row>
    <row r="3037" spans="1:2">
      <c r="A3037">
        <v>4446</v>
      </c>
      <c r="B3037" s="63" t="s">
        <v>33603</v>
      </c>
    </row>
    <row r="3038" spans="1:2">
      <c r="A3038">
        <v>4447</v>
      </c>
      <c r="B3038" s="63" t="s">
        <v>33604</v>
      </c>
    </row>
    <row r="3039" spans="1:2">
      <c r="A3039">
        <v>4448</v>
      </c>
      <c r="B3039" s="63" t="s">
        <v>33605</v>
      </c>
    </row>
    <row r="3040" spans="1:2">
      <c r="A3040">
        <v>4449</v>
      </c>
      <c r="B3040" s="63">
        <v>7426</v>
      </c>
    </row>
    <row r="3041" spans="1:2">
      <c r="A3041">
        <v>4450</v>
      </c>
      <c r="B3041" s="63" t="s">
        <v>33606</v>
      </c>
    </row>
    <row r="3042" spans="1:2">
      <c r="A3042">
        <v>4451</v>
      </c>
      <c r="B3042" s="63">
        <v>15800</v>
      </c>
    </row>
    <row r="3043" spans="1:2">
      <c r="A3043">
        <v>4452</v>
      </c>
      <c r="B3043" s="63">
        <v>0</v>
      </c>
    </row>
    <row r="3044" spans="1:2">
      <c r="A3044">
        <v>4453</v>
      </c>
      <c r="B3044" s="63" t="s">
        <v>33607</v>
      </c>
    </row>
    <row r="3045" spans="1:2">
      <c r="A3045">
        <v>4454</v>
      </c>
      <c r="B3045" s="63" t="s">
        <v>2054</v>
      </c>
    </row>
    <row r="3046" spans="1:2">
      <c r="A3046">
        <v>4455</v>
      </c>
      <c r="B3046" s="63" t="s">
        <v>33608</v>
      </c>
    </row>
    <row r="3047" spans="1:2">
      <c r="A3047">
        <v>4456</v>
      </c>
      <c r="B3047" s="63" t="s">
        <v>33609</v>
      </c>
    </row>
    <row r="3048" spans="1:2">
      <c r="A3048">
        <v>4457</v>
      </c>
      <c r="B3048" s="63" t="s">
        <v>33610</v>
      </c>
    </row>
    <row r="3049" spans="1:2">
      <c r="A3049">
        <v>4458</v>
      </c>
      <c r="B3049" s="63" t="s">
        <v>33611</v>
      </c>
    </row>
    <row r="3050" spans="1:2">
      <c r="A3050">
        <v>4459</v>
      </c>
      <c r="B3050" s="63" t="s">
        <v>33612</v>
      </c>
    </row>
    <row r="3051" spans="1:2">
      <c r="A3051">
        <v>4460</v>
      </c>
      <c r="B3051" s="63" t="s">
        <v>33613</v>
      </c>
    </row>
    <row r="3052" spans="1:2">
      <c r="A3052">
        <v>4461</v>
      </c>
      <c r="B3052" s="63" t="s">
        <v>33614</v>
      </c>
    </row>
    <row r="3053" spans="1:2">
      <c r="A3053">
        <v>4462</v>
      </c>
      <c r="B3053" s="63" t="s">
        <v>1837</v>
      </c>
    </row>
    <row r="3054" spans="1:2">
      <c r="A3054">
        <v>4463</v>
      </c>
      <c r="B3054" s="63" t="s">
        <v>33615</v>
      </c>
    </row>
    <row r="3055" spans="1:2">
      <c r="A3055">
        <v>4464</v>
      </c>
      <c r="B3055" s="63" t="s">
        <v>33616</v>
      </c>
    </row>
    <row r="3056" spans="1:2">
      <c r="A3056">
        <v>4465</v>
      </c>
      <c r="B3056" s="63">
        <v>916</v>
      </c>
    </row>
    <row r="3057" spans="1:2">
      <c r="A3057">
        <v>4466</v>
      </c>
      <c r="B3057" s="63">
        <v>916</v>
      </c>
    </row>
    <row r="3058" spans="1:2">
      <c r="A3058">
        <v>4467</v>
      </c>
      <c r="B3058" s="63" t="s">
        <v>33617</v>
      </c>
    </row>
    <row r="3059" spans="1:2">
      <c r="A3059">
        <v>4468</v>
      </c>
      <c r="B3059" s="63">
        <v>639.9</v>
      </c>
    </row>
    <row r="3060" spans="1:2">
      <c r="A3060">
        <v>4469</v>
      </c>
      <c r="B3060" s="63">
        <v>16.170000000000002</v>
      </c>
    </row>
    <row r="3061" spans="1:2">
      <c r="A3061">
        <v>4470</v>
      </c>
      <c r="B3061" s="63">
        <v>373</v>
      </c>
    </row>
    <row r="3062" spans="1:2">
      <c r="A3062">
        <v>4471</v>
      </c>
      <c r="B3062" s="63" t="s">
        <v>33618</v>
      </c>
    </row>
    <row r="3063" spans="1:2">
      <c r="A3063">
        <v>4472</v>
      </c>
      <c r="B3063" s="63" t="s">
        <v>33619</v>
      </c>
    </row>
    <row r="3064" spans="1:2">
      <c r="A3064">
        <v>4473</v>
      </c>
      <c r="B3064" s="63" t="s">
        <v>33620</v>
      </c>
    </row>
    <row r="3065" spans="1:2">
      <c r="A3065">
        <v>4474</v>
      </c>
      <c r="B3065" s="63">
        <v>1764</v>
      </c>
    </row>
    <row r="3066" spans="1:2">
      <c r="A3066">
        <v>4475</v>
      </c>
      <c r="B3066" s="63">
        <v>771</v>
      </c>
    </row>
    <row r="3067" spans="1:2">
      <c r="A3067">
        <v>4476</v>
      </c>
      <c r="B3067" s="63">
        <v>771</v>
      </c>
    </row>
    <row r="3068" spans="1:2">
      <c r="A3068">
        <v>4477</v>
      </c>
      <c r="B3068" s="63">
        <v>2380</v>
      </c>
    </row>
    <row r="3069" spans="1:2">
      <c r="A3069">
        <v>4478</v>
      </c>
      <c r="B3069" s="63">
        <v>449</v>
      </c>
    </row>
    <row r="3070" spans="1:2">
      <c r="A3070">
        <v>4479</v>
      </c>
      <c r="B3070" s="63" t="s">
        <v>33621</v>
      </c>
    </row>
    <row r="3071" spans="1:2">
      <c r="A3071">
        <v>4480</v>
      </c>
      <c r="B3071" s="63" t="s">
        <v>33622</v>
      </c>
    </row>
    <row r="3072" spans="1:2">
      <c r="A3072">
        <v>4481</v>
      </c>
      <c r="B3072" s="63" t="s">
        <v>33623</v>
      </c>
    </row>
    <row r="3073" spans="1:2">
      <c r="A3073">
        <v>4482</v>
      </c>
      <c r="B3073" s="63" t="s">
        <v>33624</v>
      </c>
    </row>
    <row r="3074" spans="1:2">
      <c r="A3074">
        <v>4483</v>
      </c>
      <c r="B3074" s="63">
        <v>647</v>
      </c>
    </row>
    <row r="3075" spans="1:2">
      <c r="A3075">
        <v>4484</v>
      </c>
      <c r="B3075" s="63">
        <v>945</v>
      </c>
    </row>
    <row r="3076" spans="1:2">
      <c r="A3076">
        <v>4485</v>
      </c>
      <c r="B3076" s="63">
        <v>1115</v>
      </c>
    </row>
    <row r="3077" spans="1:2">
      <c r="A3077">
        <v>4486</v>
      </c>
      <c r="B3077" s="63" t="s">
        <v>1813</v>
      </c>
    </row>
    <row r="3078" spans="1:2">
      <c r="A3078">
        <v>4487</v>
      </c>
      <c r="B3078" s="63" t="s">
        <v>33625</v>
      </c>
    </row>
    <row r="3079" spans="1:2">
      <c r="A3079">
        <v>4488</v>
      </c>
      <c r="B3079" s="63" t="s">
        <v>33626</v>
      </c>
    </row>
    <row r="3080" spans="1:2">
      <c r="A3080">
        <v>4489</v>
      </c>
      <c r="B3080" s="63" t="s">
        <v>33627</v>
      </c>
    </row>
    <row r="3081" spans="1:2">
      <c r="A3081">
        <v>4490</v>
      </c>
      <c r="B3081" s="63" t="s">
        <v>33628</v>
      </c>
    </row>
    <row r="3082" spans="1:2">
      <c r="A3082">
        <v>4491</v>
      </c>
      <c r="B3082" s="63" t="s">
        <v>33629</v>
      </c>
    </row>
    <row r="3083" spans="1:2">
      <c r="A3083">
        <v>4492</v>
      </c>
      <c r="B3083" s="63" t="s">
        <v>2014</v>
      </c>
    </row>
    <row r="3084" spans="1:2">
      <c r="A3084">
        <v>4493</v>
      </c>
      <c r="B3084" s="63">
        <v>631</v>
      </c>
    </row>
    <row r="3085" spans="1:2">
      <c r="A3085">
        <v>4494</v>
      </c>
      <c r="B3085" s="63">
        <v>13100</v>
      </c>
    </row>
    <row r="3086" spans="1:2">
      <c r="A3086">
        <v>4495</v>
      </c>
      <c r="B3086" s="63">
        <v>15000</v>
      </c>
    </row>
    <row r="3087" spans="1:2">
      <c r="A3087">
        <v>4496</v>
      </c>
      <c r="B3087" s="63" t="s">
        <v>33630</v>
      </c>
    </row>
    <row r="3088" spans="1:2">
      <c r="A3088">
        <v>4497</v>
      </c>
      <c r="B3088" s="63" t="s">
        <v>33631</v>
      </c>
    </row>
    <row r="3089" spans="1:2">
      <c r="A3089">
        <v>4498</v>
      </c>
      <c r="B3089" s="63" t="s">
        <v>33632</v>
      </c>
    </row>
    <row r="3090" spans="1:2">
      <c r="A3090">
        <v>4499</v>
      </c>
      <c r="B3090" s="63" t="s">
        <v>33633</v>
      </c>
    </row>
    <row r="3091" spans="1:2">
      <c r="A3091">
        <v>4500</v>
      </c>
      <c r="B3091" s="63" t="s">
        <v>33634</v>
      </c>
    </row>
    <row r="3092" spans="1:2">
      <c r="A3092">
        <v>4501</v>
      </c>
      <c r="B3092" s="63" t="s">
        <v>33635</v>
      </c>
    </row>
    <row r="3093" spans="1:2">
      <c r="A3093">
        <v>4502</v>
      </c>
      <c r="B3093" s="63">
        <v>2578</v>
      </c>
    </row>
    <row r="3094" spans="1:2">
      <c r="A3094">
        <v>4503</v>
      </c>
      <c r="B3094" s="63" t="s">
        <v>33636</v>
      </c>
    </row>
    <row r="3095" spans="1:2">
      <c r="A3095">
        <v>4504</v>
      </c>
      <c r="B3095" s="63">
        <v>783</v>
      </c>
    </row>
    <row r="3096" spans="1:2">
      <c r="A3096">
        <v>4505</v>
      </c>
      <c r="B3096" s="63" t="s">
        <v>33637</v>
      </c>
    </row>
    <row r="3097" spans="1:2">
      <c r="A3097">
        <v>4506</v>
      </c>
      <c r="B3097" s="63">
        <v>16500</v>
      </c>
    </row>
    <row r="3098" spans="1:2">
      <c r="A3098">
        <v>4507</v>
      </c>
      <c r="B3098" s="63" t="s">
        <v>33638</v>
      </c>
    </row>
    <row r="3099" spans="1:2">
      <c r="A3099">
        <v>4508</v>
      </c>
      <c r="B3099" s="63" t="s">
        <v>33639</v>
      </c>
    </row>
    <row r="3100" spans="1:2">
      <c r="A3100">
        <v>4509</v>
      </c>
      <c r="B3100" s="63" t="s">
        <v>33640</v>
      </c>
    </row>
    <row r="3101" spans="1:2">
      <c r="A3101">
        <v>4510</v>
      </c>
      <c r="B3101" s="63" t="s">
        <v>33641</v>
      </c>
    </row>
    <row r="3102" spans="1:2">
      <c r="A3102">
        <v>4511</v>
      </c>
      <c r="B3102" s="63">
        <v>1330</v>
      </c>
    </row>
    <row r="3103" spans="1:2">
      <c r="A3103">
        <v>4512</v>
      </c>
      <c r="B3103" s="63">
        <v>975</v>
      </c>
    </row>
    <row r="3104" spans="1:2">
      <c r="A3104">
        <v>4513</v>
      </c>
      <c r="B3104" s="63" t="s">
        <v>33642</v>
      </c>
    </row>
    <row r="3105" spans="1:2">
      <c r="A3105">
        <v>4514</v>
      </c>
      <c r="B3105" s="63">
        <v>1205</v>
      </c>
    </row>
    <row r="3106" spans="1:2">
      <c r="A3106">
        <v>4515</v>
      </c>
      <c r="B3106" s="63" t="s">
        <v>33643</v>
      </c>
    </row>
    <row r="3107" spans="1:2">
      <c r="A3107">
        <v>4516</v>
      </c>
      <c r="B3107" s="63" t="s">
        <v>33644</v>
      </c>
    </row>
    <row r="3108" spans="1:2">
      <c r="A3108">
        <v>4517</v>
      </c>
      <c r="B3108" s="63">
        <v>13700</v>
      </c>
    </row>
    <row r="3109" spans="1:2">
      <c r="A3109">
        <v>4518</v>
      </c>
      <c r="B3109" s="63" t="s">
        <v>33645</v>
      </c>
    </row>
    <row r="3110" spans="1:2">
      <c r="A3110">
        <v>4519</v>
      </c>
      <c r="B3110" s="63">
        <v>6500</v>
      </c>
    </row>
    <row r="3111" spans="1:2">
      <c r="A3111">
        <v>4520</v>
      </c>
      <c r="B3111" s="63">
        <v>681</v>
      </c>
    </row>
    <row r="3112" spans="1:2">
      <c r="A3112">
        <v>4521</v>
      </c>
      <c r="B3112" s="63">
        <v>1222</v>
      </c>
    </row>
    <row r="3113" spans="1:2">
      <c r="A3113">
        <v>4522</v>
      </c>
      <c r="B3113" s="63" t="s">
        <v>33646</v>
      </c>
    </row>
    <row r="3114" spans="1:2">
      <c r="A3114">
        <v>4523</v>
      </c>
      <c r="B3114" s="63" t="s">
        <v>33647</v>
      </c>
    </row>
    <row r="3115" spans="1:2">
      <c r="A3115">
        <v>4524</v>
      </c>
      <c r="B3115" s="63" t="s">
        <v>33648</v>
      </c>
    </row>
    <row r="3116" spans="1:2">
      <c r="A3116">
        <v>4525</v>
      </c>
      <c r="B3116" s="63" t="s">
        <v>33649</v>
      </c>
    </row>
    <row r="3117" spans="1:2">
      <c r="A3117">
        <v>4526</v>
      </c>
      <c r="B3117" s="63" t="s">
        <v>33650</v>
      </c>
    </row>
    <row r="3118" spans="1:2">
      <c r="A3118">
        <v>4527</v>
      </c>
      <c r="B3118" s="63" t="s">
        <v>33651</v>
      </c>
    </row>
    <row r="3119" spans="1:2">
      <c r="A3119">
        <v>4528</v>
      </c>
      <c r="B3119" s="63" t="s">
        <v>794</v>
      </c>
    </row>
    <row r="3120" spans="1:2">
      <c r="A3120">
        <v>4529</v>
      </c>
      <c r="B3120" s="63" t="s">
        <v>33652</v>
      </c>
    </row>
    <row r="3121" spans="1:2">
      <c r="A3121">
        <v>4530</v>
      </c>
      <c r="B3121" s="63" t="s">
        <v>33653</v>
      </c>
    </row>
    <row r="3122" spans="1:2">
      <c r="A3122">
        <v>4531</v>
      </c>
      <c r="B3122" s="63" t="s">
        <v>33654</v>
      </c>
    </row>
    <row r="3123" spans="1:2">
      <c r="A3123">
        <v>4532</v>
      </c>
      <c r="B3123" s="63" t="s">
        <v>1836</v>
      </c>
    </row>
    <row r="3124" spans="1:2">
      <c r="A3124">
        <v>4533</v>
      </c>
      <c r="B3124" s="63" t="s">
        <v>33655</v>
      </c>
    </row>
    <row r="3125" spans="1:2">
      <c r="A3125">
        <v>4534</v>
      </c>
      <c r="B3125" s="63" t="s">
        <v>33656</v>
      </c>
    </row>
    <row r="3126" spans="1:2">
      <c r="A3126">
        <v>4535</v>
      </c>
      <c r="B3126" s="63" t="s">
        <v>33657</v>
      </c>
    </row>
    <row r="3127" spans="1:2">
      <c r="A3127">
        <v>4536</v>
      </c>
      <c r="B3127" s="63" t="s">
        <v>33658</v>
      </c>
    </row>
    <row r="3128" spans="1:2">
      <c r="A3128">
        <v>4537</v>
      </c>
      <c r="B3128" s="63">
        <v>1642</v>
      </c>
    </row>
    <row r="3129" spans="1:2">
      <c r="A3129">
        <v>4538</v>
      </c>
      <c r="B3129" s="63" t="s">
        <v>33659</v>
      </c>
    </row>
    <row r="3130" spans="1:2">
      <c r="A3130">
        <v>4539</v>
      </c>
      <c r="B3130" s="63" t="s">
        <v>33660</v>
      </c>
    </row>
    <row r="3131" spans="1:2">
      <c r="A3131">
        <v>4540</v>
      </c>
      <c r="B3131" s="63">
        <v>800</v>
      </c>
    </row>
    <row r="3132" spans="1:2">
      <c r="A3132">
        <v>4541</v>
      </c>
      <c r="B3132" s="63" t="s">
        <v>33661</v>
      </c>
    </row>
    <row r="3133" spans="1:2">
      <c r="A3133">
        <v>4542</v>
      </c>
      <c r="B3133" s="63">
        <v>657</v>
      </c>
    </row>
    <row r="3134" spans="1:2">
      <c r="A3134">
        <v>4543</v>
      </c>
      <c r="B3134" s="63" t="s">
        <v>33662</v>
      </c>
    </row>
    <row r="3135" spans="1:2">
      <c r="A3135">
        <v>4544</v>
      </c>
      <c r="B3135" s="63">
        <v>1160</v>
      </c>
    </row>
    <row r="3136" spans="1:2">
      <c r="A3136">
        <v>4545</v>
      </c>
      <c r="B3136" s="63">
        <v>2335</v>
      </c>
    </row>
    <row r="3137" spans="1:2">
      <c r="A3137">
        <v>4546</v>
      </c>
      <c r="B3137" s="63">
        <v>851</v>
      </c>
    </row>
    <row r="3138" spans="1:2">
      <c r="A3138">
        <v>4547</v>
      </c>
      <c r="B3138" s="63">
        <v>918</v>
      </c>
    </row>
    <row r="3139" spans="1:2">
      <c r="A3139">
        <v>4548</v>
      </c>
      <c r="B3139" s="63" t="s">
        <v>669</v>
      </c>
    </row>
    <row r="3140" spans="1:2">
      <c r="A3140">
        <v>4549</v>
      </c>
      <c r="B3140" s="63" t="s">
        <v>33663</v>
      </c>
    </row>
    <row r="3141" spans="1:2">
      <c r="A3141">
        <v>4550</v>
      </c>
      <c r="B3141" s="63">
        <v>882</v>
      </c>
    </row>
    <row r="3142" spans="1:2">
      <c r="A3142">
        <v>4551</v>
      </c>
      <c r="B3142" s="63">
        <v>767</v>
      </c>
    </row>
    <row r="3143" spans="1:2">
      <c r="A3143">
        <v>4552</v>
      </c>
      <c r="B3143" s="63" t="s">
        <v>33664</v>
      </c>
    </row>
    <row r="3144" spans="1:2">
      <c r="A3144">
        <v>4553</v>
      </c>
      <c r="B3144" s="63">
        <v>2465</v>
      </c>
    </row>
    <row r="3145" spans="1:2">
      <c r="A3145">
        <v>4554</v>
      </c>
      <c r="B3145" s="63" t="s">
        <v>33665</v>
      </c>
    </row>
    <row r="3146" spans="1:2">
      <c r="A3146">
        <v>4555</v>
      </c>
      <c r="B3146" s="63" t="s">
        <v>33666</v>
      </c>
    </row>
    <row r="3147" spans="1:2">
      <c r="A3147">
        <v>4556</v>
      </c>
      <c r="B3147" s="63">
        <v>2135</v>
      </c>
    </row>
    <row r="3148" spans="1:2">
      <c r="A3148">
        <v>4557</v>
      </c>
      <c r="B3148" s="63" t="s">
        <v>33667</v>
      </c>
    </row>
    <row r="3149" spans="1:2">
      <c r="A3149">
        <v>4558</v>
      </c>
      <c r="B3149" s="63">
        <v>2055</v>
      </c>
    </row>
    <row r="3150" spans="1:2">
      <c r="A3150">
        <v>4559</v>
      </c>
      <c r="B3150" s="63" t="s">
        <v>33668</v>
      </c>
    </row>
    <row r="3151" spans="1:2">
      <c r="A3151">
        <v>4560</v>
      </c>
      <c r="B3151" s="63" t="s">
        <v>33669</v>
      </c>
    </row>
    <row r="3152" spans="1:2">
      <c r="A3152">
        <v>4561</v>
      </c>
      <c r="B3152" s="63" t="s">
        <v>33670</v>
      </c>
    </row>
    <row r="3153" spans="1:2">
      <c r="A3153">
        <v>4562</v>
      </c>
      <c r="B3153" s="63" t="s">
        <v>33671</v>
      </c>
    </row>
    <row r="3154" spans="1:2">
      <c r="A3154">
        <v>4563</v>
      </c>
      <c r="B3154" s="63" t="s">
        <v>33672</v>
      </c>
    </row>
    <row r="3155" spans="1:2">
      <c r="A3155">
        <v>4564</v>
      </c>
      <c r="B3155" s="63" t="s">
        <v>33673</v>
      </c>
    </row>
    <row r="3156" spans="1:2">
      <c r="A3156">
        <v>4565</v>
      </c>
      <c r="B3156" s="63" t="s">
        <v>33674</v>
      </c>
    </row>
    <row r="3157" spans="1:2">
      <c r="A3157">
        <v>4566</v>
      </c>
      <c r="B3157" s="63">
        <v>40</v>
      </c>
    </row>
    <row r="3158" spans="1:2">
      <c r="A3158">
        <v>4567</v>
      </c>
      <c r="B3158" s="63" t="s">
        <v>33675</v>
      </c>
    </row>
    <row r="3159" spans="1:2">
      <c r="A3159">
        <v>4568</v>
      </c>
      <c r="B3159" s="63" t="s">
        <v>33676</v>
      </c>
    </row>
    <row r="3160" spans="1:2">
      <c r="A3160">
        <v>4569</v>
      </c>
      <c r="B3160" s="63" t="s">
        <v>33677</v>
      </c>
    </row>
    <row r="3161" spans="1:2">
      <c r="A3161">
        <v>4570</v>
      </c>
      <c r="B3161" s="63" t="s">
        <v>33678</v>
      </c>
    </row>
    <row r="3162" spans="1:2">
      <c r="A3162">
        <v>4571</v>
      </c>
      <c r="B3162" s="63" t="s">
        <v>33679</v>
      </c>
    </row>
    <row r="3163" spans="1:2">
      <c r="A3163">
        <v>4572</v>
      </c>
      <c r="B3163" s="63">
        <v>423</v>
      </c>
    </row>
    <row r="3164" spans="1:2">
      <c r="A3164">
        <v>4573</v>
      </c>
      <c r="B3164" s="63">
        <v>1380</v>
      </c>
    </row>
    <row r="3165" spans="1:2">
      <c r="A3165">
        <v>4574</v>
      </c>
      <c r="B3165" s="63">
        <v>886</v>
      </c>
    </row>
    <row r="3166" spans="1:2">
      <c r="A3166">
        <v>4575</v>
      </c>
      <c r="B3166" s="63" t="s">
        <v>33680</v>
      </c>
    </row>
    <row r="3167" spans="1:2">
      <c r="A3167">
        <v>4576</v>
      </c>
      <c r="B3167" s="63">
        <v>751</v>
      </c>
    </row>
    <row r="3168" spans="1:2">
      <c r="A3168">
        <v>4577</v>
      </c>
      <c r="B3168" s="63">
        <v>2090</v>
      </c>
    </row>
    <row r="3169" spans="1:2">
      <c r="A3169">
        <v>4578</v>
      </c>
      <c r="B3169" s="63">
        <v>659</v>
      </c>
    </row>
    <row r="3170" spans="1:2">
      <c r="A3170">
        <v>4579</v>
      </c>
      <c r="B3170" s="63">
        <v>659</v>
      </c>
    </row>
    <row r="3171" spans="1:2">
      <c r="A3171">
        <v>4580</v>
      </c>
      <c r="B3171" s="63">
        <v>853</v>
      </c>
    </row>
    <row r="3172" spans="1:2">
      <c r="A3172">
        <v>4581</v>
      </c>
      <c r="B3172" s="63">
        <v>853</v>
      </c>
    </row>
    <row r="3173" spans="1:2">
      <c r="A3173">
        <v>4582</v>
      </c>
      <c r="B3173" s="63">
        <v>831</v>
      </c>
    </row>
    <row r="3174" spans="1:2">
      <c r="A3174">
        <v>4583</v>
      </c>
      <c r="B3174" s="63">
        <v>879</v>
      </c>
    </row>
    <row r="3175" spans="1:2">
      <c r="A3175">
        <v>4584</v>
      </c>
      <c r="B3175" s="63" t="s">
        <v>33681</v>
      </c>
    </row>
    <row r="3176" spans="1:2">
      <c r="A3176">
        <v>4585</v>
      </c>
      <c r="B3176" s="63" t="s">
        <v>33682</v>
      </c>
    </row>
    <row r="3177" spans="1:2">
      <c r="A3177">
        <v>4586</v>
      </c>
      <c r="B3177" s="63" t="s">
        <v>33683</v>
      </c>
    </row>
    <row r="3178" spans="1:2">
      <c r="A3178">
        <v>4587</v>
      </c>
      <c r="B3178" s="63" t="s">
        <v>33684</v>
      </c>
    </row>
    <row r="3179" spans="1:2">
      <c r="A3179">
        <v>4588</v>
      </c>
      <c r="B3179" s="63" t="s">
        <v>33685</v>
      </c>
    </row>
    <row r="3180" spans="1:2">
      <c r="A3180">
        <v>4589</v>
      </c>
      <c r="B3180" s="63">
        <v>1576</v>
      </c>
    </row>
    <row r="3181" spans="1:2">
      <c r="A3181">
        <v>4590</v>
      </c>
      <c r="B3181" s="63" t="s">
        <v>33686</v>
      </c>
    </row>
    <row r="3182" spans="1:2">
      <c r="A3182">
        <v>4591</v>
      </c>
      <c r="B3182" s="63" t="s">
        <v>33687</v>
      </c>
    </row>
    <row r="3183" spans="1:2">
      <c r="A3183">
        <v>4592</v>
      </c>
      <c r="B3183" s="63" t="s">
        <v>33688</v>
      </c>
    </row>
    <row r="3184" spans="1:2">
      <c r="A3184">
        <v>4593</v>
      </c>
      <c r="B3184" s="63">
        <v>7</v>
      </c>
    </row>
    <row r="3185" spans="1:2">
      <c r="A3185">
        <v>4594</v>
      </c>
      <c r="B3185" s="63" t="s">
        <v>33689</v>
      </c>
    </row>
    <row r="3186" spans="1:2">
      <c r="A3186">
        <v>4595</v>
      </c>
      <c r="B3186" s="63" t="s">
        <v>33690</v>
      </c>
    </row>
    <row r="3187" spans="1:2">
      <c r="A3187">
        <v>4596</v>
      </c>
      <c r="B3187" s="63">
        <v>1290</v>
      </c>
    </row>
    <row r="3188" spans="1:2">
      <c r="A3188">
        <v>4597</v>
      </c>
      <c r="B3188" s="63" t="s">
        <v>33691</v>
      </c>
    </row>
    <row r="3189" spans="1:2">
      <c r="A3189">
        <v>4598</v>
      </c>
      <c r="B3189" s="63">
        <v>625.29999999999995</v>
      </c>
    </row>
    <row r="3190" spans="1:2">
      <c r="A3190">
        <v>4599</v>
      </c>
      <c r="B3190" s="63">
        <v>633.5</v>
      </c>
    </row>
    <row r="3191" spans="1:2">
      <c r="A3191">
        <v>4600</v>
      </c>
      <c r="B3191" s="63">
        <v>832</v>
      </c>
    </row>
    <row r="3192" spans="1:2">
      <c r="A3192">
        <v>4601</v>
      </c>
      <c r="B3192" s="63" t="s">
        <v>33692</v>
      </c>
    </row>
    <row r="3193" spans="1:2">
      <c r="A3193">
        <v>4602</v>
      </c>
      <c r="B3193" s="63">
        <v>651</v>
      </c>
    </row>
    <row r="3194" spans="1:2">
      <c r="A3194">
        <v>4603</v>
      </c>
      <c r="B3194" s="63" t="s">
        <v>33693</v>
      </c>
    </row>
    <row r="3195" spans="1:2">
      <c r="A3195">
        <v>4604</v>
      </c>
      <c r="B3195" s="63" t="s">
        <v>33694</v>
      </c>
    </row>
    <row r="3196" spans="1:2">
      <c r="A3196">
        <v>4605</v>
      </c>
      <c r="B3196" s="63">
        <v>17.5</v>
      </c>
    </row>
    <row r="3197" spans="1:2">
      <c r="A3197">
        <v>4606</v>
      </c>
      <c r="B3197" s="63">
        <v>91</v>
      </c>
    </row>
    <row r="3198" spans="1:2">
      <c r="A3198">
        <v>4607</v>
      </c>
      <c r="B3198" s="63">
        <v>94</v>
      </c>
    </row>
    <row r="3199" spans="1:2">
      <c r="A3199">
        <v>4608</v>
      </c>
      <c r="B3199" s="63" t="s">
        <v>33695</v>
      </c>
    </row>
    <row r="3200" spans="1:2">
      <c r="A3200">
        <v>4609</v>
      </c>
      <c r="B3200" s="63" t="s">
        <v>33696</v>
      </c>
    </row>
    <row r="3201" spans="1:2">
      <c r="A3201">
        <v>4610</v>
      </c>
      <c r="B3201" s="63">
        <v>66</v>
      </c>
    </row>
    <row r="3202" spans="1:2">
      <c r="A3202">
        <v>4611</v>
      </c>
      <c r="B3202" s="63">
        <v>964</v>
      </c>
    </row>
    <row r="3203" spans="1:2">
      <c r="A3203">
        <v>4612</v>
      </c>
      <c r="B3203" s="63">
        <v>964</v>
      </c>
    </row>
    <row r="3204" spans="1:2">
      <c r="A3204">
        <v>4613</v>
      </c>
      <c r="B3204" s="63">
        <v>453</v>
      </c>
    </row>
    <row r="3205" spans="1:2">
      <c r="A3205">
        <v>4614</v>
      </c>
      <c r="B3205" s="63">
        <v>20</v>
      </c>
    </row>
    <row r="3206" spans="1:2">
      <c r="A3206">
        <v>4615</v>
      </c>
      <c r="B3206" s="63">
        <v>82</v>
      </c>
    </row>
    <row r="3207" spans="1:2">
      <c r="A3207">
        <v>4616</v>
      </c>
      <c r="B3207" s="63">
        <v>79</v>
      </c>
    </row>
    <row r="3208" spans="1:2">
      <c r="A3208">
        <v>4617</v>
      </c>
      <c r="B3208" s="63" t="s">
        <v>33697</v>
      </c>
    </row>
    <row r="3209" spans="1:2">
      <c r="A3209">
        <v>4618</v>
      </c>
      <c r="B3209" s="63">
        <v>52</v>
      </c>
    </row>
    <row r="3210" spans="1:2">
      <c r="A3210">
        <v>4619</v>
      </c>
      <c r="B3210" s="63">
        <v>19</v>
      </c>
    </row>
    <row r="3211" spans="1:2">
      <c r="A3211">
        <v>4620</v>
      </c>
      <c r="B3211" s="63">
        <v>50</v>
      </c>
    </row>
    <row r="3212" spans="1:2">
      <c r="A3212">
        <v>4621</v>
      </c>
      <c r="B3212" s="63" t="s">
        <v>33698</v>
      </c>
    </row>
    <row r="3213" spans="1:2">
      <c r="A3213">
        <v>4622</v>
      </c>
      <c r="B3213" s="63">
        <v>13</v>
      </c>
    </row>
    <row r="3214" spans="1:2">
      <c r="A3214">
        <v>4623</v>
      </c>
      <c r="B3214" s="63">
        <v>14</v>
      </c>
    </row>
    <row r="3215" spans="1:2">
      <c r="A3215">
        <v>4624</v>
      </c>
      <c r="B3215" s="63">
        <v>88</v>
      </c>
    </row>
    <row r="3216" spans="1:2">
      <c r="A3216">
        <v>4625</v>
      </c>
      <c r="B3216" s="63">
        <v>35</v>
      </c>
    </row>
    <row r="3217" spans="1:2">
      <c r="A3217">
        <v>4626</v>
      </c>
      <c r="B3217" s="63">
        <v>753</v>
      </c>
    </row>
    <row r="3218" spans="1:2">
      <c r="A3218">
        <v>4627</v>
      </c>
      <c r="B3218" s="63">
        <v>753</v>
      </c>
    </row>
    <row r="3219" spans="1:2">
      <c r="A3219">
        <v>4628</v>
      </c>
      <c r="B3219" s="63">
        <v>25</v>
      </c>
    </row>
    <row r="3220" spans="1:2">
      <c r="A3220">
        <v>4629</v>
      </c>
      <c r="B3220" s="63" t="s">
        <v>33699</v>
      </c>
    </row>
    <row r="3221" spans="1:2">
      <c r="A3221">
        <v>4630</v>
      </c>
      <c r="B3221" s="63">
        <v>721</v>
      </c>
    </row>
    <row r="3222" spans="1:2">
      <c r="A3222">
        <v>4631</v>
      </c>
      <c r="B3222" s="63">
        <v>38</v>
      </c>
    </row>
    <row r="3223" spans="1:2">
      <c r="A3223">
        <v>4632</v>
      </c>
      <c r="B3223" s="63" t="s">
        <v>33700</v>
      </c>
    </row>
    <row r="3224" spans="1:2">
      <c r="A3224">
        <v>4633</v>
      </c>
      <c r="B3224" s="63">
        <v>72</v>
      </c>
    </row>
    <row r="3225" spans="1:2">
      <c r="A3225">
        <v>4634</v>
      </c>
      <c r="B3225" s="63">
        <v>34</v>
      </c>
    </row>
    <row r="3226" spans="1:2">
      <c r="A3226">
        <v>4635</v>
      </c>
      <c r="B3226" s="63">
        <v>92</v>
      </c>
    </row>
    <row r="3227" spans="1:2">
      <c r="A3227">
        <v>4636</v>
      </c>
      <c r="B3227" s="63">
        <v>47</v>
      </c>
    </row>
    <row r="3228" spans="1:2">
      <c r="A3228">
        <v>4637</v>
      </c>
      <c r="B3228" s="63">
        <v>30</v>
      </c>
    </row>
    <row r="3229" spans="1:2">
      <c r="A3229">
        <v>4638</v>
      </c>
      <c r="B3229" s="63">
        <v>74</v>
      </c>
    </row>
    <row r="3230" spans="1:2">
      <c r="A3230">
        <v>4639</v>
      </c>
      <c r="B3230" s="63">
        <v>23</v>
      </c>
    </row>
    <row r="3231" spans="1:2">
      <c r="A3231">
        <v>4640</v>
      </c>
      <c r="B3231" s="63">
        <v>27</v>
      </c>
    </row>
    <row r="3232" spans="1:2">
      <c r="A3232">
        <v>4641</v>
      </c>
      <c r="B3232" s="63">
        <v>25.6</v>
      </c>
    </row>
    <row r="3233" spans="1:2">
      <c r="A3233">
        <v>4642</v>
      </c>
      <c r="B3233" s="63">
        <v>64</v>
      </c>
    </row>
    <row r="3234" spans="1:2">
      <c r="A3234">
        <v>4643</v>
      </c>
      <c r="B3234" s="63">
        <v>0</v>
      </c>
    </row>
    <row r="3235" spans="1:2">
      <c r="A3235">
        <v>4644</v>
      </c>
      <c r="B3235" s="63">
        <v>44</v>
      </c>
    </row>
    <row r="3236" spans="1:2">
      <c r="A3236">
        <v>4645</v>
      </c>
      <c r="B3236" s="63">
        <v>32</v>
      </c>
    </row>
    <row r="3237" spans="1:2">
      <c r="A3237">
        <v>4646</v>
      </c>
      <c r="B3237" s="63">
        <v>18</v>
      </c>
    </row>
    <row r="3238" spans="1:2">
      <c r="A3238">
        <v>4647</v>
      </c>
      <c r="B3238" s="63">
        <v>3222</v>
      </c>
    </row>
    <row r="3239" spans="1:2">
      <c r="A3239">
        <v>4648</v>
      </c>
      <c r="B3239" s="63">
        <v>90</v>
      </c>
    </row>
    <row r="3240" spans="1:2">
      <c r="A3240">
        <v>4649</v>
      </c>
      <c r="B3240" s="63">
        <v>68</v>
      </c>
    </row>
    <row r="3241" spans="1:2">
      <c r="A3241">
        <v>4650</v>
      </c>
      <c r="B3241" s="63">
        <v>24</v>
      </c>
    </row>
    <row r="3242" spans="1:2">
      <c r="A3242">
        <v>4651</v>
      </c>
      <c r="B3242" s="63">
        <v>36</v>
      </c>
    </row>
    <row r="3243" spans="1:2">
      <c r="A3243">
        <v>4652</v>
      </c>
      <c r="B3243" s="63">
        <v>13.8</v>
      </c>
    </row>
    <row r="3244" spans="1:2">
      <c r="A3244">
        <v>4653</v>
      </c>
      <c r="B3244" s="63">
        <v>10</v>
      </c>
    </row>
    <row r="3245" spans="1:2">
      <c r="A3245">
        <v>4654</v>
      </c>
      <c r="B3245" s="63">
        <v>5</v>
      </c>
    </row>
    <row r="3246" spans="1:2">
      <c r="A3246">
        <v>4655</v>
      </c>
      <c r="B3246" s="63">
        <v>70</v>
      </c>
    </row>
    <row r="3247" spans="1:2">
      <c r="A3247">
        <v>4656</v>
      </c>
      <c r="B3247" s="63">
        <v>11</v>
      </c>
    </row>
    <row r="3248" spans="1:2">
      <c r="A3248">
        <v>4657</v>
      </c>
      <c r="B3248" s="63">
        <v>57</v>
      </c>
    </row>
    <row r="3249" spans="1:2">
      <c r="A3249">
        <v>4658</v>
      </c>
      <c r="B3249" s="63">
        <v>46</v>
      </c>
    </row>
    <row r="3250" spans="1:2">
      <c r="A3250">
        <v>4659</v>
      </c>
      <c r="B3250" s="63">
        <v>751</v>
      </c>
    </row>
    <row r="3251" spans="1:2">
      <c r="A3251">
        <v>4660</v>
      </c>
      <c r="B3251" s="63">
        <v>61</v>
      </c>
    </row>
    <row r="3252" spans="1:2">
      <c r="A3252">
        <v>4661</v>
      </c>
      <c r="B3252" s="63">
        <v>3</v>
      </c>
    </row>
    <row r="3253" spans="1:2">
      <c r="A3253">
        <v>4662</v>
      </c>
      <c r="B3253" s="63">
        <v>888</v>
      </c>
    </row>
    <row r="3254" spans="1:2">
      <c r="A3254">
        <v>4663</v>
      </c>
      <c r="B3254" s="63">
        <v>888</v>
      </c>
    </row>
    <row r="3255" spans="1:2">
      <c r="A3255">
        <v>4664</v>
      </c>
      <c r="B3255" s="63">
        <v>93</v>
      </c>
    </row>
    <row r="3256" spans="1:2">
      <c r="A3256">
        <v>4665</v>
      </c>
      <c r="B3256" s="63">
        <v>16</v>
      </c>
    </row>
    <row r="3257" spans="1:2">
      <c r="A3257">
        <v>4666</v>
      </c>
      <c r="B3257" s="63">
        <v>54</v>
      </c>
    </row>
    <row r="3258" spans="1:2">
      <c r="A3258">
        <v>4667</v>
      </c>
      <c r="B3258" s="63">
        <v>896</v>
      </c>
    </row>
    <row r="3259" spans="1:2">
      <c r="A3259">
        <v>4668</v>
      </c>
      <c r="B3259" s="63">
        <v>55</v>
      </c>
    </row>
    <row r="3260" spans="1:2">
      <c r="A3260">
        <v>4669</v>
      </c>
      <c r="B3260" s="63">
        <v>69</v>
      </c>
    </row>
    <row r="3261" spans="1:2">
      <c r="A3261">
        <v>4670</v>
      </c>
      <c r="B3261" s="63">
        <v>950</v>
      </c>
    </row>
    <row r="3262" spans="1:2">
      <c r="A3262">
        <v>4671</v>
      </c>
      <c r="B3262" s="63">
        <v>1</v>
      </c>
    </row>
    <row r="3263" spans="1:2">
      <c r="A3263">
        <v>4672</v>
      </c>
      <c r="B3263" s="63">
        <v>73</v>
      </c>
    </row>
    <row r="3264" spans="1:2">
      <c r="A3264">
        <v>4673</v>
      </c>
      <c r="B3264" s="63">
        <v>793</v>
      </c>
    </row>
    <row r="3265" spans="1:2">
      <c r="A3265">
        <v>4674</v>
      </c>
      <c r="B3265" s="63">
        <v>53</v>
      </c>
    </row>
    <row r="3266" spans="1:2">
      <c r="A3266">
        <v>4675</v>
      </c>
      <c r="B3266" s="63">
        <v>952</v>
      </c>
    </row>
    <row r="3267" spans="1:2">
      <c r="A3267">
        <v>4676</v>
      </c>
      <c r="B3267" s="63">
        <v>952</v>
      </c>
    </row>
    <row r="3268" spans="1:2">
      <c r="A3268">
        <v>4677</v>
      </c>
      <c r="B3268" s="63">
        <v>28.2</v>
      </c>
    </row>
    <row r="3269" spans="1:2">
      <c r="A3269">
        <v>4678</v>
      </c>
      <c r="B3269" s="63">
        <v>12</v>
      </c>
    </row>
    <row r="3270" spans="1:2">
      <c r="A3270">
        <v>4679</v>
      </c>
      <c r="B3270" s="63">
        <v>6</v>
      </c>
    </row>
    <row r="3271" spans="1:2">
      <c r="A3271">
        <v>4680</v>
      </c>
      <c r="B3271" s="63">
        <v>4130</v>
      </c>
    </row>
    <row r="3272" spans="1:2">
      <c r="A3272">
        <v>4681</v>
      </c>
      <c r="B3272" s="63" t="s">
        <v>33701</v>
      </c>
    </row>
    <row r="3273" spans="1:2">
      <c r="A3273">
        <v>4682</v>
      </c>
      <c r="B3273" s="64">
        <v>43102</v>
      </c>
    </row>
    <row r="3274" spans="1:2">
      <c r="A3274">
        <v>4683</v>
      </c>
      <c r="B3274" s="64">
        <v>43102</v>
      </c>
    </row>
    <row r="3275" spans="1:2">
      <c r="A3275">
        <v>4684</v>
      </c>
      <c r="B3275" s="63">
        <v>1.5</v>
      </c>
    </row>
    <row r="3276" spans="1:2">
      <c r="A3276">
        <v>4685</v>
      </c>
      <c r="B3276" s="65">
        <v>2.5</v>
      </c>
    </row>
    <row r="3277" spans="1:2">
      <c r="A3277">
        <v>4686</v>
      </c>
      <c r="B3277" s="63" t="s">
        <v>1892</v>
      </c>
    </row>
    <row r="3278" spans="1:2">
      <c r="A3278">
        <v>4687</v>
      </c>
      <c r="B3278" s="63" t="s">
        <v>33702</v>
      </c>
    </row>
    <row r="3279" spans="1:2">
      <c r="A3279">
        <v>4688</v>
      </c>
      <c r="B3279" s="63">
        <v>2243</v>
      </c>
    </row>
    <row r="3280" spans="1:2">
      <c r="A3280">
        <v>4689</v>
      </c>
      <c r="B3280" s="63">
        <v>2769</v>
      </c>
    </row>
    <row r="3281" spans="1:2">
      <c r="A3281">
        <v>4690</v>
      </c>
      <c r="B3281" s="63">
        <v>967</v>
      </c>
    </row>
    <row r="3282" spans="1:2">
      <c r="A3282">
        <v>4691</v>
      </c>
      <c r="B3282" s="63">
        <v>967</v>
      </c>
    </row>
    <row r="3283" spans="1:2">
      <c r="A3283">
        <v>4692</v>
      </c>
      <c r="B3283" s="63" t="s">
        <v>33703</v>
      </c>
    </row>
    <row r="3284" spans="1:2">
      <c r="A3284">
        <v>4693</v>
      </c>
      <c r="B3284" s="63" t="s">
        <v>33704</v>
      </c>
    </row>
    <row r="3285" spans="1:2">
      <c r="A3285">
        <v>4694</v>
      </c>
      <c r="B3285" s="63">
        <v>77</v>
      </c>
    </row>
    <row r="3286" spans="1:2">
      <c r="A3286">
        <v>4695</v>
      </c>
      <c r="B3286" s="63" t="s">
        <v>33705</v>
      </c>
    </row>
    <row r="3287" spans="1:2">
      <c r="A3287">
        <v>4696</v>
      </c>
      <c r="B3287" s="63">
        <v>87</v>
      </c>
    </row>
    <row r="3288" spans="1:2">
      <c r="A3288">
        <v>4697</v>
      </c>
      <c r="B3288" s="63">
        <v>433</v>
      </c>
    </row>
    <row r="3289" spans="1:2">
      <c r="A3289">
        <v>4698</v>
      </c>
      <c r="B3289" s="63">
        <v>33.5</v>
      </c>
    </row>
    <row r="3290" spans="1:2">
      <c r="A3290">
        <v>4699</v>
      </c>
      <c r="B3290" s="63" t="s">
        <v>33706</v>
      </c>
    </row>
    <row r="3291" spans="1:2">
      <c r="A3291">
        <v>4700</v>
      </c>
      <c r="B3291" s="63">
        <v>48</v>
      </c>
    </row>
    <row r="3292" spans="1:2">
      <c r="A3292">
        <v>4701</v>
      </c>
      <c r="B3292" s="63">
        <v>9</v>
      </c>
    </row>
    <row r="3293" spans="1:2">
      <c r="A3293">
        <v>4702</v>
      </c>
      <c r="B3293" s="63" t="s">
        <v>33707</v>
      </c>
    </row>
    <row r="3294" spans="1:2">
      <c r="A3294">
        <v>4703</v>
      </c>
      <c r="B3294" s="63">
        <v>60</v>
      </c>
    </row>
    <row r="3295" spans="1:2">
      <c r="A3295">
        <v>4704</v>
      </c>
      <c r="B3295" s="63" t="s">
        <v>33708</v>
      </c>
    </row>
    <row r="3296" spans="1:2">
      <c r="A3296">
        <v>4705</v>
      </c>
      <c r="B3296" s="63">
        <v>33</v>
      </c>
    </row>
    <row r="3297" spans="1:2">
      <c r="A3297">
        <v>4706</v>
      </c>
      <c r="B3297" s="63" t="s">
        <v>33709</v>
      </c>
    </row>
    <row r="3298" spans="1:2">
      <c r="A3298">
        <v>4707</v>
      </c>
      <c r="B3298" s="63">
        <v>39</v>
      </c>
    </row>
    <row r="3299" spans="1:2">
      <c r="A3299">
        <v>4708</v>
      </c>
      <c r="B3299" s="63">
        <v>41</v>
      </c>
    </row>
    <row r="3300" spans="1:2">
      <c r="A3300">
        <v>4709</v>
      </c>
      <c r="B3300" s="63">
        <v>847</v>
      </c>
    </row>
    <row r="3301" spans="1:2">
      <c r="A3301">
        <v>4710</v>
      </c>
      <c r="B3301" s="63">
        <v>847</v>
      </c>
    </row>
    <row r="3302" spans="1:2">
      <c r="A3302">
        <v>4711</v>
      </c>
      <c r="B3302" s="63" t="s">
        <v>33710</v>
      </c>
    </row>
    <row r="3303" spans="1:2">
      <c r="A3303">
        <v>4712</v>
      </c>
      <c r="B3303" s="63" t="s">
        <v>33711</v>
      </c>
    </row>
    <row r="3304" spans="1:2">
      <c r="A3304">
        <v>4713</v>
      </c>
      <c r="B3304" s="63" t="s">
        <v>33712</v>
      </c>
    </row>
    <row r="3305" spans="1:2">
      <c r="A3305">
        <v>4714</v>
      </c>
      <c r="B3305" s="63">
        <v>427</v>
      </c>
    </row>
    <row r="3306" spans="1:2">
      <c r="A3306">
        <v>4715</v>
      </c>
      <c r="B3306" s="63" t="s">
        <v>33713</v>
      </c>
    </row>
    <row r="3307" spans="1:2">
      <c r="A3307">
        <v>4716</v>
      </c>
      <c r="B3307" s="63" t="s">
        <v>33714</v>
      </c>
    </row>
    <row r="3308" spans="1:2">
      <c r="A3308">
        <v>4717</v>
      </c>
      <c r="B3308" s="63">
        <v>21</v>
      </c>
    </row>
    <row r="3309" spans="1:2">
      <c r="A3309">
        <v>4718</v>
      </c>
      <c r="B3309" s="63">
        <v>97</v>
      </c>
    </row>
    <row r="3310" spans="1:2">
      <c r="A3310">
        <v>4719</v>
      </c>
      <c r="B3310" s="63">
        <v>17.5</v>
      </c>
    </row>
    <row r="3311" spans="1:2">
      <c r="A3311">
        <v>4720</v>
      </c>
      <c r="B3311" s="63">
        <v>17</v>
      </c>
    </row>
    <row r="3312" spans="1:2">
      <c r="A3312">
        <v>4721</v>
      </c>
      <c r="B3312" s="63" t="s">
        <v>33715</v>
      </c>
    </row>
    <row r="3313" spans="1:2">
      <c r="A3313">
        <v>4722</v>
      </c>
      <c r="B3313" s="63" t="s">
        <v>33716</v>
      </c>
    </row>
    <row r="3314" spans="1:2">
      <c r="A3314">
        <v>4723</v>
      </c>
      <c r="B3314" s="63">
        <v>89</v>
      </c>
    </row>
    <row r="3315" spans="1:2">
      <c r="A3315">
        <v>4724</v>
      </c>
      <c r="B3315" s="63">
        <v>81</v>
      </c>
    </row>
    <row r="3316" spans="1:2">
      <c r="A3316">
        <v>4725</v>
      </c>
      <c r="B3316" s="63" t="s">
        <v>33717</v>
      </c>
    </row>
    <row r="3317" spans="1:2">
      <c r="A3317">
        <v>4726</v>
      </c>
      <c r="B3317" s="63">
        <v>4</v>
      </c>
    </row>
    <row r="3318" spans="1:2">
      <c r="A3318">
        <v>4727</v>
      </c>
      <c r="B3318" s="63">
        <v>23.2</v>
      </c>
    </row>
    <row r="3319" spans="1:2">
      <c r="A3319">
        <v>4728</v>
      </c>
      <c r="B3319" s="63">
        <v>96</v>
      </c>
    </row>
    <row r="3320" spans="1:2">
      <c r="A3320">
        <v>4729</v>
      </c>
      <c r="B3320" s="63">
        <v>23.1</v>
      </c>
    </row>
    <row r="3321" spans="1:2">
      <c r="A3321">
        <v>4730</v>
      </c>
      <c r="B3321" s="63">
        <v>649</v>
      </c>
    </row>
    <row r="3322" spans="1:2">
      <c r="A3322">
        <v>4731</v>
      </c>
      <c r="B3322" s="63">
        <v>769</v>
      </c>
    </row>
    <row r="3323" spans="1:2">
      <c r="A3323">
        <v>4732</v>
      </c>
      <c r="B3323" s="63">
        <v>769</v>
      </c>
    </row>
    <row r="3324" spans="1:2">
      <c r="A3324">
        <v>4733</v>
      </c>
      <c r="B3324" s="63">
        <v>755</v>
      </c>
    </row>
    <row r="3325" spans="1:2">
      <c r="A3325">
        <v>4734</v>
      </c>
      <c r="B3325" s="63">
        <v>49</v>
      </c>
    </row>
    <row r="3326" spans="1:2">
      <c r="A3326">
        <v>4735</v>
      </c>
      <c r="B3326" s="63">
        <v>883</v>
      </c>
    </row>
    <row r="3327" spans="1:2">
      <c r="A3327">
        <v>4736</v>
      </c>
      <c r="B3327" s="63">
        <v>883</v>
      </c>
    </row>
    <row r="3328" spans="1:2">
      <c r="A3328">
        <v>4737</v>
      </c>
      <c r="B3328" s="63">
        <v>773</v>
      </c>
    </row>
    <row r="3329" spans="1:2">
      <c r="A3329">
        <v>4738</v>
      </c>
      <c r="B3329" s="63">
        <v>773</v>
      </c>
    </row>
    <row r="3330" spans="1:2">
      <c r="A3330">
        <v>4739</v>
      </c>
      <c r="B3330" s="63">
        <v>99</v>
      </c>
    </row>
    <row r="3331" spans="1:2">
      <c r="A3331">
        <v>4740</v>
      </c>
      <c r="B3331" s="63" t="s">
        <v>33718</v>
      </c>
    </row>
    <row r="3332" spans="1:2">
      <c r="A3332">
        <v>4741</v>
      </c>
      <c r="B3332" s="63" t="s">
        <v>33719</v>
      </c>
    </row>
    <row r="3333" spans="1:2">
      <c r="A3333">
        <v>4742</v>
      </c>
      <c r="B3333" s="63" t="s">
        <v>33720</v>
      </c>
    </row>
    <row r="3334" spans="1:2">
      <c r="A3334">
        <v>4743</v>
      </c>
      <c r="B3334" s="63" t="s">
        <v>33721</v>
      </c>
    </row>
    <row r="3335" spans="1:2">
      <c r="A3335">
        <v>4744</v>
      </c>
      <c r="B3335" s="63" t="s">
        <v>33722</v>
      </c>
    </row>
    <row r="3336" spans="1:2">
      <c r="A3336">
        <v>4745</v>
      </c>
      <c r="B3336" s="63" t="s">
        <v>33723</v>
      </c>
    </row>
    <row r="3337" spans="1:2">
      <c r="A3337">
        <v>4746</v>
      </c>
      <c r="B3337" s="63" t="s">
        <v>33724</v>
      </c>
    </row>
    <row r="3338" spans="1:2">
      <c r="A3338">
        <v>4747</v>
      </c>
      <c r="B3338" s="63">
        <v>83</v>
      </c>
    </row>
    <row r="3339" spans="1:2">
      <c r="A3339">
        <v>4748</v>
      </c>
      <c r="B3339" s="63" t="s">
        <v>33725</v>
      </c>
    </row>
    <row r="3340" spans="1:2">
      <c r="A3340">
        <v>4749</v>
      </c>
      <c r="B3340" s="63">
        <v>2</v>
      </c>
    </row>
    <row r="3341" spans="1:2">
      <c r="A3341">
        <v>4750</v>
      </c>
      <c r="B3341" s="63">
        <v>8</v>
      </c>
    </row>
    <row r="3342" spans="1:2">
      <c r="A3342">
        <v>4751</v>
      </c>
      <c r="B3342" s="63" t="s">
        <v>33726</v>
      </c>
    </row>
    <row r="3343" spans="1:2">
      <c r="A3343">
        <v>4752</v>
      </c>
      <c r="B3343" s="63" t="s">
        <v>33727</v>
      </c>
    </row>
    <row r="3344" spans="1:2">
      <c r="A3344">
        <v>4753</v>
      </c>
      <c r="B3344" s="63" t="s">
        <v>33728</v>
      </c>
    </row>
    <row r="3345" spans="1:2">
      <c r="A3345">
        <v>4754</v>
      </c>
      <c r="B3345" s="63">
        <v>902</v>
      </c>
    </row>
    <row r="3346" spans="1:2">
      <c r="A3346">
        <v>4755</v>
      </c>
      <c r="B3346" s="63" t="s">
        <v>33729</v>
      </c>
    </row>
    <row r="3347" spans="1:2">
      <c r="A3347">
        <v>4756</v>
      </c>
      <c r="B3347" s="63" t="s">
        <v>33730</v>
      </c>
    </row>
    <row r="3348" spans="1:2">
      <c r="A3348">
        <v>4757</v>
      </c>
      <c r="B3348" s="63">
        <v>914</v>
      </c>
    </row>
    <row r="3349" spans="1:2">
      <c r="A3349">
        <v>4758</v>
      </c>
      <c r="B3349" s="63">
        <v>914</v>
      </c>
    </row>
    <row r="3350" spans="1:2">
      <c r="A3350">
        <v>4759</v>
      </c>
      <c r="B3350" s="63" t="s">
        <v>33731</v>
      </c>
    </row>
    <row r="3351" spans="1:2">
      <c r="A3351">
        <v>4760</v>
      </c>
      <c r="B3351" s="63" t="s">
        <v>33732</v>
      </c>
    </row>
    <row r="3352" spans="1:2">
      <c r="A3352">
        <v>4761</v>
      </c>
      <c r="B3352" s="63" t="s">
        <v>33733</v>
      </c>
    </row>
    <row r="3353" spans="1:2">
      <c r="A3353">
        <v>4762</v>
      </c>
      <c r="B3353" s="63" t="s">
        <v>33734</v>
      </c>
    </row>
    <row r="3354" spans="1:2">
      <c r="A3354">
        <v>4763</v>
      </c>
      <c r="B3354" s="63" t="s">
        <v>33735</v>
      </c>
    </row>
    <row r="3355" spans="1:2">
      <c r="A3355">
        <v>4764</v>
      </c>
      <c r="B3355" s="63">
        <v>2452</v>
      </c>
    </row>
    <row r="3356" spans="1:2">
      <c r="A3356">
        <v>4765</v>
      </c>
      <c r="B3356" s="63" t="s">
        <v>33736</v>
      </c>
    </row>
    <row r="3357" spans="1:2">
      <c r="A3357">
        <v>4766</v>
      </c>
      <c r="B3357" s="63">
        <v>37</v>
      </c>
    </row>
    <row r="3358" spans="1:2">
      <c r="A3358">
        <v>4767</v>
      </c>
      <c r="B3358" s="63">
        <v>51</v>
      </c>
    </row>
    <row r="3359" spans="1:2">
      <c r="A3359">
        <v>4768</v>
      </c>
      <c r="B3359" s="63" t="s">
        <v>33737</v>
      </c>
    </row>
    <row r="3360" spans="1:2">
      <c r="A3360">
        <v>4769</v>
      </c>
      <c r="B3360" s="63">
        <v>915</v>
      </c>
    </row>
    <row r="3361" spans="1:2">
      <c r="A3361">
        <v>4770</v>
      </c>
      <c r="B3361" s="63" t="s">
        <v>33738</v>
      </c>
    </row>
    <row r="3362" spans="1:2">
      <c r="A3362">
        <v>4771</v>
      </c>
      <c r="B3362" s="63" t="s">
        <v>33739</v>
      </c>
    </row>
    <row r="3363" spans="1:2">
      <c r="A3363">
        <v>4772</v>
      </c>
      <c r="B3363" s="63">
        <v>904</v>
      </c>
    </row>
    <row r="3364" spans="1:2">
      <c r="A3364">
        <v>4773</v>
      </c>
      <c r="B3364" s="63">
        <v>904</v>
      </c>
    </row>
    <row r="3365" spans="1:2">
      <c r="A3365">
        <v>4774</v>
      </c>
      <c r="B3365" s="63">
        <v>43</v>
      </c>
    </row>
    <row r="3366" spans="1:2">
      <c r="A3366">
        <v>4775</v>
      </c>
      <c r="B3366" s="63" t="s">
        <v>33740</v>
      </c>
    </row>
    <row r="3367" spans="1:2">
      <c r="A3367">
        <v>4776</v>
      </c>
      <c r="B3367" s="63" t="s">
        <v>33741</v>
      </c>
    </row>
    <row r="3368" spans="1:2">
      <c r="A3368">
        <v>4777</v>
      </c>
      <c r="B3368" s="63" t="s">
        <v>33742</v>
      </c>
    </row>
    <row r="3369" spans="1:2">
      <c r="A3369">
        <v>4778</v>
      </c>
      <c r="B3369" s="63" t="s">
        <v>33743</v>
      </c>
    </row>
    <row r="3370" spans="1:2">
      <c r="A3370">
        <v>4779</v>
      </c>
      <c r="B3370" s="63">
        <v>6655</v>
      </c>
    </row>
    <row r="3371" spans="1:2">
      <c r="A3371">
        <v>4780</v>
      </c>
      <c r="B3371" s="63">
        <v>25.5</v>
      </c>
    </row>
    <row r="3372" spans="1:2">
      <c r="A3372">
        <v>4781</v>
      </c>
      <c r="B3372" s="63">
        <v>2338</v>
      </c>
    </row>
    <row r="3373" spans="1:2">
      <c r="A3373">
        <v>4782</v>
      </c>
      <c r="B3373" s="63" t="s">
        <v>33744</v>
      </c>
    </row>
    <row r="3374" spans="1:2">
      <c r="A3374">
        <v>4783</v>
      </c>
      <c r="B3374" s="63">
        <v>67</v>
      </c>
    </row>
    <row r="3375" spans="1:2">
      <c r="A3375">
        <v>4784</v>
      </c>
      <c r="B3375" s="63">
        <v>3180</v>
      </c>
    </row>
    <row r="3376" spans="1:2">
      <c r="A3376">
        <v>4785</v>
      </c>
      <c r="B3376" s="63" t="s">
        <v>33745</v>
      </c>
    </row>
    <row r="3377" spans="1:2">
      <c r="A3377">
        <v>4786</v>
      </c>
      <c r="B3377" s="63">
        <v>85</v>
      </c>
    </row>
    <row r="3378" spans="1:2">
      <c r="A3378">
        <v>4787</v>
      </c>
      <c r="B3378" s="63">
        <v>15</v>
      </c>
    </row>
    <row r="3379" spans="1:2">
      <c r="A3379">
        <v>4788</v>
      </c>
      <c r="B3379" s="63">
        <v>1.5</v>
      </c>
    </row>
    <row r="3380" spans="1:2">
      <c r="A3380">
        <v>4789</v>
      </c>
      <c r="B3380" s="63">
        <v>17</v>
      </c>
    </row>
    <row r="3381" spans="1:2">
      <c r="A3381">
        <v>4790</v>
      </c>
      <c r="B3381" s="63">
        <v>17</v>
      </c>
    </row>
    <row r="3382" spans="1:2">
      <c r="A3382">
        <v>4791</v>
      </c>
      <c r="B3382" s="63" t="s">
        <v>33746</v>
      </c>
    </row>
    <row r="3383" spans="1:2">
      <c r="A3383">
        <v>4792</v>
      </c>
      <c r="B3383" s="63" t="s">
        <v>33747</v>
      </c>
    </row>
    <row r="3384" spans="1:2">
      <c r="A3384">
        <v>4793</v>
      </c>
      <c r="B3384" s="63" t="s">
        <v>33748</v>
      </c>
    </row>
    <row r="3385" spans="1:2">
      <c r="A3385">
        <v>4794</v>
      </c>
      <c r="B3385" s="63">
        <v>22.5</v>
      </c>
    </row>
    <row r="3386" spans="1:2">
      <c r="A3386">
        <v>4795</v>
      </c>
      <c r="B3386" s="63">
        <v>2871</v>
      </c>
    </row>
    <row r="3387" spans="1:2">
      <c r="A3387">
        <v>4796</v>
      </c>
      <c r="B3387" s="63">
        <v>3335</v>
      </c>
    </row>
    <row r="3388" spans="1:2">
      <c r="A3388">
        <v>4797</v>
      </c>
      <c r="B3388" s="63">
        <v>4</v>
      </c>
    </row>
    <row r="3389" spans="1:2">
      <c r="A3389">
        <v>4798</v>
      </c>
      <c r="B3389" s="63" t="s">
        <v>33749</v>
      </c>
    </row>
    <row r="3390" spans="1:2">
      <c r="A3390">
        <v>4799</v>
      </c>
      <c r="B3390" s="63" t="s">
        <v>33750</v>
      </c>
    </row>
    <row r="3391" spans="1:2">
      <c r="A3391">
        <v>4800</v>
      </c>
      <c r="B3391" s="63">
        <v>962</v>
      </c>
    </row>
    <row r="3392" spans="1:2">
      <c r="A3392">
        <v>4801</v>
      </c>
      <c r="B3392" s="63" t="s">
        <v>33751</v>
      </c>
    </row>
    <row r="3393" spans="1:2">
      <c r="A3393">
        <v>4802</v>
      </c>
      <c r="B3393" s="63">
        <v>71</v>
      </c>
    </row>
    <row r="3394" spans="1:2">
      <c r="A3394">
        <v>4803</v>
      </c>
      <c r="B3394" s="63">
        <v>59</v>
      </c>
    </row>
    <row r="3395" spans="1:2">
      <c r="A3395">
        <v>4804</v>
      </c>
      <c r="B3395" s="63">
        <v>21.8</v>
      </c>
    </row>
    <row r="3396" spans="1:2">
      <c r="A3396">
        <v>4805</v>
      </c>
      <c r="B3396" s="63" t="s">
        <v>33752</v>
      </c>
    </row>
    <row r="3397" spans="1:2">
      <c r="A3397">
        <v>4806</v>
      </c>
      <c r="B3397" s="63" t="s">
        <v>33753</v>
      </c>
    </row>
    <row r="3398" spans="1:2">
      <c r="A3398">
        <v>4807</v>
      </c>
      <c r="B3398" s="63">
        <v>569</v>
      </c>
    </row>
    <row r="3399" spans="1:2">
      <c r="A3399">
        <v>4808</v>
      </c>
      <c r="B3399" s="63">
        <v>928</v>
      </c>
    </row>
    <row r="3400" spans="1:2">
      <c r="A3400">
        <v>4809</v>
      </c>
      <c r="B3400" s="63" t="s">
        <v>33754</v>
      </c>
    </row>
    <row r="3401" spans="1:2">
      <c r="A3401">
        <v>4810</v>
      </c>
      <c r="B3401" s="63">
        <v>970</v>
      </c>
    </row>
    <row r="3402" spans="1:2">
      <c r="A3402">
        <v>4811</v>
      </c>
      <c r="B3402" s="63" t="s">
        <v>33755</v>
      </c>
    </row>
    <row r="3403" spans="1:2">
      <c r="A3403">
        <v>4812</v>
      </c>
      <c r="B3403" s="63" t="s">
        <v>33756</v>
      </c>
    </row>
    <row r="3404" spans="1:2">
      <c r="A3404">
        <v>4813</v>
      </c>
      <c r="B3404" s="63">
        <v>1445</v>
      </c>
    </row>
    <row r="3405" spans="1:2">
      <c r="A3405">
        <v>4814</v>
      </c>
      <c r="B3405" s="63" t="s">
        <v>33757</v>
      </c>
    </row>
    <row r="3406" spans="1:2">
      <c r="A3406">
        <v>4815</v>
      </c>
      <c r="B3406" s="63" t="s">
        <v>33758</v>
      </c>
    </row>
    <row r="3407" spans="1:2">
      <c r="A3407">
        <v>4816</v>
      </c>
      <c r="B3407" s="63" t="s">
        <v>33759</v>
      </c>
    </row>
    <row r="3408" spans="1:2">
      <c r="A3408">
        <v>4817</v>
      </c>
      <c r="B3408" s="63">
        <v>960</v>
      </c>
    </row>
    <row r="3409" spans="1:2">
      <c r="A3409">
        <v>4818</v>
      </c>
      <c r="B3409" s="63" t="s">
        <v>33760</v>
      </c>
    </row>
    <row r="3410" spans="1:2">
      <c r="A3410">
        <v>4819</v>
      </c>
      <c r="B3410" s="63" t="s">
        <v>33761</v>
      </c>
    </row>
    <row r="3411" spans="1:2">
      <c r="A3411">
        <v>4820</v>
      </c>
      <c r="B3411" s="63" t="s">
        <v>33762</v>
      </c>
    </row>
    <row r="3412" spans="1:2">
      <c r="A3412">
        <v>4821</v>
      </c>
      <c r="B3412" s="63">
        <v>791</v>
      </c>
    </row>
    <row r="3413" spans="1:2">
      <c r="A3413">
        <v>4822</v>
      </c>
      <c r="B3413" s="63">
        <v>791</v>
      </c>
    </row>
    <row r="3414" spans="1:2">
      <c r="A3414">
        <v>4823</v>
      </c>
      <c r="B3414" s="63" t="s">
        <v>33763</v>
      </c>
    </row>
    <row r="3415" spans="1:2">
      <c r="A3415">
        <v>4824</v>
      </c>
      <c r="B3415" s="63" t="s">
        <v>33764</v>
      </c>
    </row>
    <row r="3416" spans="1:2">
      <c r="A3416">
        <v>4825</v>
      </c>
      <c r="B3416" s="63" t="s">
        <v>33765</v>
      </c>
    </row>
    <row r="3417" spans="1:2">
      <c r="A3417">
        <v>4826</v>
      </c>
      <c r="B3417" s="63" t="s">
        <v>33766</v>
      </c>
    </row>
    <row r="3418" spans="1:2">
      <c r="A3418">
        <v>4827</v>
      </c>
      <c r="B3418" s="63">
        <v>969</v>
      </c>
    </row>
    <row r="3419" spans="1:2">
      <c r="A3419">
        <v>4828</v>
      </c>
      <c r="B3419" s="63">
        <v>969</v>
      </c>
    </row>
    <row r="3420" spans="1:2">
      <c r="A3420">
        <v>4829</v>
      </c>
      <c r="B3420" s="63" t="s">
        <v>33767</v>
      </c>
    </row>
    <row r="3421" spans="1:2">
      <c r="A3421">
        <v>4830</v>
      </c>
      <c r="B3421" s="63" t="s">
        <v>33768</v>
      </c>
    </row>
    <row r="3422" spans="1:2">
      <c r="A3422">
        <v>4831</v>
      </c>
      <c r="B3422" s="63" t="s">
        <v>33769</v>
      </c>
    </row>
    <row r="3423" spans="1:2">
      <c r="A3423">
        <v>4832</v>
      </c>
      <c r="B3423" s="63" t="s">
        <v>33770</v>
      </c>
    </row>
    <row r="3424" spans="1:2">
      <c r="A3424">
        <v>4833</v>
      </c>
      <c r="B3424" s="63">
        <v>1315</v>
      </c>
    </row>
    <row r="3425" spans="1:2">
      <c r="A3425">
        <v>4834</v>
      </c>
      <c r="B3425" s="63">
        <v>1081</v>
      </c>
    </row>
    <row r="3426" spans="1:2">
      <c r="A3426">
        <v>4835</v>
      </c>
      <c r="B3426" s="63" t="s">
        <v>33771</v>
      </c>
    </row>
    <row r="3427" spans="1:2">
      <c r="A3427">
        <v>4836</v>
      </c>
      <c r="B3427" s="63" t="s">
        <v>33772</v>
      </c>
    </row>
    <row r="3428" spans="1:2">
      <c r="A3428">
        <v>4837</v>
      </c>
      <c r="B3428" s="63" t="s">
        <v>33773</v>
      </c>
    </row>
    <row r="3429" spans="1:2">
      <c r="A3429">
        <v>4838</v>
      </c>
      <c r="B3429" s="63">
        <v>608.5</v>
      </c>
    </row>
    <row r="3430" spans="1:2">
      <c r="A3430">
        <v>4839</v>
      </c>
      <c r="B3430" s="63" t="s">
        <v>33774</v>
      </c>
    </row>
    <row r="3431" spans="1:2">
      <c r="A3431">
        <v>4840</v>
      </c>
      <c r="B3431" s="63" t="s">
        <v>33775</v>
      </c>
    </row>
    <row r="3432" spans="1:2">
      <c r="A3432">
        <v>4841</v>
      </c>
      <c r="B3432" s="63" t="s">
        <v>33776</v>
      </c>
    </row>
    <row r="3433" spans="1:2">
      <c r="A3433">
        <v>4842</v>
      </c>
      <c r="B3433" s="63" t="s">
        <v>33777</v>
      </c>
    </row>
    <row r="3434" spans="1:2">
      <c r="A3434">
        <v>4843</v>
      </c>
      <c r="B3434" s="63" t="s">
        <v>33778</v>
      </c>
    </row>
    <row r="3435" spans="1:2">
      <c r="A3435">
        <v>4844</v>
      </c>
      <c r="B3435" s="63" t="s">
        <v>33779</v>
      </c>
    </row>
    <row r="3436" spans="1:2">
      <c r="A3436">
        <v>4845</v>
      </c>
      <c r="B3436" s="63" t="s">
        <v>33780</v>
      </c>
    </row>
    <row r="3437" spans="1:2">
      <c r="A3437">
        <v>4846</v>
      </c>
      <c r="B3437" s="63" t="s">
        <v>33781</v>
      </c>
    </row>
    <row r="3438" spans="1:2">
      <c r="A3438">
        <v>4847</v>
      </c>
      <c r="B3438" s="63" t="s">
        <v>33782</v>
      </c>
    </row>
    <row r="3439" spans="1:2">
      <c r="A3439">
        <v>4848</v>
      </c>
      <c r="B3439" s="63" t="s">
        <v>33783</v>
      </c>
    </row>
    <row r="3440" spans="1:2">
      <c r="A3440">
        <v>4849</v>
      </c>
      <c r="B3440" s="63" t="s">
        <v>33784</v>
      </c>
    </row>
    <row r="3441" spans="1:2">
      <c r="A3441">
        <v>4850</v>
      </c>
      <c r="B3441" s="63" t="s">
        <v>33785</v>
      </c>
    </row>
    <row r="3442" spans="1:2">
      <c r="A3442">
        <v>4851</v>
      </c>
      <c r="B3442" s="63" t="s">
        <v>33786</v>
      </c>
    </row>
    <row r="3443" spans="1:2">
      <c r="A3443">
        <v>4852</v>
      </c>
      <c r="B3443" s="63" t="s">
        <v>33787</v>
      </c>
    </row>
    <row r="3444" spans="1:2">
      <c r="A3444">
        <v>4853</v>
      </c>
      <c r="B3444" s="63">
        <v>21.5</v>
      </c>
    </row>
    <row r="3445" spans="1:2">
      <c r="A3445">
        <v>4854</v>
      </c>
      <c r="B3445" s="63">
        <v>1670</v>
      </c>
    </row>
    <row r="3446" spans="1:2">
      <c r="A3446">
        <v>4855</v>
      </c>
      <c r="B3446" s="63">
        <v>407.4</v>
      </c>
    </row>
    <row r="3447" spans="1:2">
      <c r="A3447">
        <v>4856</v>
      </c>
      <c r="B3447" s="63" t="s">
        <v>33788</v>
      </c>
    </row>
    <row r="3448" spans="1:2">
      <c r="A3448">
        <v>4857</v>
      </c>
      <c r="B3448" s="63" t="s">
        <v>33789</v>
      </c>
    </row>
    <row r="3449" spans="1:2">
      <c r="A3449">
        <v>4858</v>
      </c>
      <c r="B3449" s="63">
        <v>2449</v>
      </c>
    </row>
    <row r="3450" spans="1:2">
      <c r="A3450">
        <v>4859</v>
      </c>
      <c r="B3450" s="63" t="s">
        <v>33790</v>
      </c>
    </row>
    <row r="3451" spans="1:2">
      <c r="A3451">
        <v>4860</v>
      </c>
      <c r="B3451" s="63" t="s">
        <v>33791</v>
      </c>
    </row>
    <row r="3452" spans="1:2">
      <c r="A3452">
        <v>4861</v>
      </c>
      <c r="B3452" s="63">
        <v>7410</v>
      </c>
    </row>
    <row r="3453" spans="1:2">
      <c r="A3453">
        <v>4862</v>
      </c>
      <c r="B3453" s="63">
        <v>985</v>
      </c>
    </row>
    <row r="3454" spans="1:2">
      <c r="A3454">
        <v>4863</v>
      </c>
      <c r="B3454" s="63" t="s">
        <v>33792</v>
      </c>
    </row>
    <row r="3455" spans="1:2">
      <c r="A3455">
        <v>4864</v>
      </c>
      <c r="B3455" s="63">
        <v>2344</v>
      </c>
    </row>
    <row r="3456" spans="1:2">
      <c r="A3456">
        <v>4865</v>
      </c>
      <c r="B3456" s="63" t="s">
        <v>33793</v>
      </c>
    </row>
    <row r="3457" spans="1:2">
      <c r="A3457">
        <v>4866</v>
      </c>
      <c r="B3457" s="63" t="s">
        <v>33794</v>
      </c>
    </row>
    <row r="3458" spans="1:2">
      <c r="A3458">
        <v>4867</v>
      </c>
      <c r="B3458" s="63" t="s">
        <v>33795</v>
      </c>
    </row>
    <row r="3459" spans="1:2">
      <c r="A3459">
        <v>4868</v>
      </c>
      <c r="B3459" s="63">
        <v>5</v>
      </c>
    </row>
    <row r="3460" spans="1:2">
      <c r="A3460">
        <v>4869</v>
      </c>
      <c r="B3460" s="63" t="s">
        <v>33796</v>
      </c>
    </row>
    <row r="3461" spans="1:2">
      <c r="A3461">
        <v>4870</v>
      </c>
      <c r="B3461" s="63" t="s">
        <v>33797</v>
      </c>
    </row>
    <row r="3462" spans="1:2">
      <c r="A3462">
        <v>4871</v>
      </c>
      <c r="B3462" s="63" t="s">
        <v>33798</v>
      </c>
    </row>
    <row r="3463" spans="1:2">
      <c r="A3463">
        <v>4872</v>
      </c>
      <c r="B3463" s="63" t="s">
        <v>33799</v>
      </c>
    </row>
    <row r="3464" spans="1:2">
      <c r="A3464">
        <v>4873</v>
      </c>
      <c r="B3464" s="63" t="s">
        <v>33800</v>
      </c>
    </row>
    <row r="3465" spans="1:2">
      <c r="A3465">
        <v>4874</v>
      </c>
      <c r="B3465" s="63">
        <v>899</v>
      </c>
    </row>
    <row r="3466" spans="1:2">
      <c r="A3466">
        <v>4875</v>
      </c>
      <c r="B3466" s="63">
        <v>899</v>
      </c>
    </row>
    <row r="3467" spans="1:2">
      <c r="A3467">
        <v>4876</v>
      </c>
      <c r="B3467" s="63" t="s">
        <v>33801</v>
      </c>
    </row>
    <row r="3468" spans="1:2">
      <c r="A3468">
        <v>4877</v>
      </c>
      <c r="B3468" s="63" t="s">
        <v>33802</v>
      </c>
    </row>
    <row r="3469" spans="1:2">
      <c r="A3469">
        <v>4878</v>
      </c>
      <c r="B3469" s="63" t="s">
        <v>33803</v>
      </c>
    </row>
    <row r="3470" spans="1:2">
      <c r="A3470">
        <v>4879</v>
      </c>
      <c r="B3470" s="63" t="s">
        <v>33804</v>
      </c>
    </row>
    <row r="3471" spans="1:2">
      <c r="A3471">
        <v>4880</v>
      </c>
      <c r="B3471" s="63" t="s">
        <v>33805</v>
      </c>
    </row>
    <row r="3472" spans="1:2">
      <c r="A3472">
        <v>4881</v>
      </c>
      <c r="B3472" s="63" t="s">
        <v>33806</v>
      </c>
    </row>
    <row r="3473" spans="1:2">
      <c r="A3473">
        <v>4882</v>
      </c>
      <c r="B3473" s="63" t="s">
        <v>33807</v>
      </c>
    </row>
    <row r="3474" spans="1:2">
      <c r="A3474">
        <v>4883</v>
      </c>
      <c r="B3474" s="63" t="s">
        <v>33808</v>
      </c>
    </row>
    <row r="3475" spans="1:2">
      <c r="A3475">
        <v>4884</v>
      </c>
      <c r="B3475" s="63" t="s">
        <v>33809</v>
      </c>
    </row>
    <row r="3476" spans="1:2">
      <c r="A3476">
        <v>4885</v>
      </c>
      <c r="B3476" s="63" t="s">
        <v>33810</v>
      </c>
    </row>
    <row r="3477" spans="1:2">
      <c r="A3477">
        <v>4886</v>
      </c>
      <c r="B3477" s="63" t="s">
        <v>33811</v>
      </c>
    </row>
    <row r="3478" spans="1:2">
      <c r="A3478">
        <v>4887</v>
      </c>
      <c r="B3478" s="63" t="s">
        <v>33812</v>
      </c>
    </row>
    <row r="3479" spans="1:2">
      <c r="A3479">
        <v>4888</v>
      </c>
      <c r="B3479" s="63" t="s">
        <v>33813</v>
      </c>
    </row>
    <row r="3480" spans="1:2">
      <c r="A3480">
        <v>4889</v>
      </c>
      <c r="B3480" s="63" t="s">
        <v>33814</v>
      </c>
    </row>
    <row r="3481" spans="1:2">
      <c r="A3481">
        <v>4890</v>
      </c>
      <c r="B3481" s="63" t="s">
        <v>33815</v>
      </c>
    </row>
    <row r="3482" spans="1:2">
      <c r="A3482">
        <v>4891</v>
      </c>
      <c r="B3482" s="63" t="s">
        <v>33816</v>
      </c>
    </row>
    <row r="3483" spans="1:2">
      <c r="A3483">
        <v>4892</v>
      </c>
      <c r="B3483" s="63" t="s">
        <v>33817</v>
      </c>
    </row>
    <row r="3484" spans="1:2">
      <c r="A3484">
        <v>4893</v>
      </c>
      <c r="B3484" s="63" t="s">
        <v>33818</v>
      </c>
    </row>
    <row r="3485" spans="1:2">
      <c r="A3485">
        <v>4894</v>
      </c>
      <c r="B3485" s="63" t="s">
        <v>33819</v>
      </c>
    </row>
    <row r="3486" spans="1:2">
      <c r="A3486">
        <v>4895</v>
      </c>
      <c r="B3486" s="63" t="s">
        <v>33820</v>
      </c>
    </row>
    <row r="3487" spans="1:2">
      <c r="A3487">
        <v>4896</v>
      </c>
      <c r="B3487" s="63">
        <v>19.100000000000001</v>
      </c>
    </row>
    <row r="3488" spans="1:2">
      <c r="A3488">
        <v>4897</v>
      </c>
      <c r="B3488" s="63" t="s">
        <v>33821</v>
      </c>
    </row>
    <row r="3489" spans="1:2">
      <c r="A3489">
        <v>4898</v>
      </c>
      <c r="B3489" s="63" t="s">
        <v>33822</v>
      </c>
    </row>
    <row r="3490" spans="1:2">
      <c r="A3490">
        <v>4899</v>
      </c>
      <c r="B3490" s="63" t="s">
        <v>33823</v>
      </c>
    </row>
    <row r="3491" spans="1:2">
      <c r="A3491">
        <v>4900</v>
      </c>
      <c r="B3491" s="63" t="s">
        <v>33824</v>
      </c>
    </row>
    <row r="3492" spans="1:2">
      <c r="A3492">
        <v>4901</v>
      </c>
      <c r="B3492" s="63" t="s">
        <v>33825</v>
      </c>
    </row>
    <row r="3493" spans="1:2">
      <c r="A3493">
        <v>4902</v>
      </c>
      <c r="B3493" s="63" t="s">
        <v>33826</v>
      </c>
    </row>
    <row r="3494" spans="1:2">
      <c r="A3494">
        <v>4903</v>
      </c>
      <c r="B3494" s="63" t="s">
        <v>33827</v>
      </c>
    </row>
    <row r="3495" spans="1:2">
      <c r="A3495">
        <v>4904</v>
      </c>
      <c r="B3495" s="63" t="s">
        <v>33828</v>
      </c>
    </row>
    <row r="3496" spans="1:2">
      <c r="A3496">
        <v>4905</v>
      </c>
      <c r="B3496" s="63" t="s">
        <v>33829</v>
      </c>
    </row>
    <row r="3497" spans="1:2">
      <c r="A3497">
        <v>4906</v>
      </c>
      <c r="B3497" s="63" t="s">
        <v>33830</v>
      </c>
    </row>
    <row r="3498" spans="1:2">
      <c r="A3498">
        <v>4907</v>
      </c>
      <c r="B3498" s="63" t="s">
        <v>33831</v>
      </c>
    </row>
    <row r="3499" spans="1:2">
      <c r="A3499">
        <v>4908</v>
      </c>
      <c r="B3499" s="63">
        <v>1410</v>
      </c>
    </row>
    <row r="3500" spans="1:2">
      <c r="A3500">
        <v>4909</v>
      </c>
      <c r="B3500" s="63" t="s">
        <v>33832</v>
      </c>
    </row>
    <row r="3501" spans="1:2">
      <c r="A3501">
        <v>4910</v>
      </c>
      <c r="B3501" s="63" t="s">
        <v>33833</v>
      </c>
    </row>
    <row r="3502" spans="1:2">
      <c r="A3502">
        <v>4911</v>
      </c>
      <c r="B3502" s="63">
        <v>1150</v>
      </c>
    </row>
    <row r="3503" spans="1:2">
      <c r="A3503">
        <v>4912</v>
      </c>
      <c r="B3503" s="63" t="s">
        <v>33834</v>
      </c>
    </row>
    <row r="3504" spans="1:2">
      <c r="A3504">
        <v>4913</v>
      </c>
      <c r="B3504" s="63" t="s">
        <v>33835</v>
      </c>
    </row>
    <row r="3505" spans="1:2">
      <c r="A3505">
        <v>4914</v>
      </c>
      <c r="B3505" s="63" t="s">
        <v>33836</v>
      </c>
    </row>
    <row r="3506" spans="1:2">
      <c r="A3506">
        <v>4915</v>
      </c>
      <c r="B3506" s="63" t="s">
        <v>33837</v>
      </c>
    </row>
    <row r="3507" spans="1:2">
      <c r="A3507">
        <v>4916</v>
      </c>
      <c r="B3507" s="63" t="s">
        <v>33838</v>
      </c>
    </row>
    <row r="3508" spans="1:2">
      <c r="A3508">
        <v>4917</v>
      </c>
      <c r="B3508" s="63">
        <v>37115</v>
      </c>
    </row>
    <row r="3509" spans="1:2">
      <c r="A3509">
        <v>4918</v>
      </c>
      <c r="B3509" s="63" t="s">
        <v>33839</v>
      </c>
    </row>
    <row r="3510" spans="1:2">
      <c r="A3510">
        <v>4919</v>
      </c>
      <c r="B3510" s="63" t="s">
        <v>33840</v>
      </c>
    </row>
    <row r="3511" spans="1:2">
      <c r="A3511">
        <v>4920</v>
      </c>
      <c r="B3511" s="63" t="s">
        <v>33841</v>
      </c>
    </row>
    <row r="3512" spans="1:2">
      <c r="A3512">
        <v>4921</v>
      </c>
      <c r="B3512" s="63" t="s">
        <v>33842</v>
      </c>
    </row>
    <row r="3513" spans="1:2">
      <c r="A3513">
        <v>4922</v>
      </c>
      <c r="B3513" s="63" t="s">
        <v>33843</v>
      </c>
    </row>
    <row r="3514" spans="1:2">
      <c r="A3514">
        <v>4923</v>
      </c>
      <c r="B3514" s="63" t="s">
        <v>33844</v>
      </c>
    </row>
    <row r="3515" spans="1:2">
      <c r="A3515">
        <v>4924</v>
      </c>
      <c r="B3515" s="63" t="s">
        <v>33845</v>
      </c>
    </row>
    <row r="3516" spans="1:2">
      <c r="A3516">
        <v>4925</v>
      </c>
      <c r="B3516" s="63" t="s">
        <v>33846</v>
      </c>
    </row>
    <row r="3517" spans="1:2">
      <c r="A3517">
        <v>4926</v>
      </c>
      <c r="B3517" s="63" t="s">
        <v>33847</v>
      </c>
    </row>
    <row r="3518" spans="1:2">
      <c r="A3518">
        <v>4927</v>
      </c>
      <c r="B3518" s="63" t="s">
        <v>33848</v>
      </c>
    </row>
    <row r="3519" spans="1:2">
      <c r="A3519">
        <v>4928</v>
      </c>
      <c r="B3519" s="63" t="s">
        <v>33849</v>
      </c>
    </row>
    <row r="3520" spans="1:2">
      <c r="A3520">
        <v>4929</v>
      </c>
      <c r="B3520" s="63">
        <v>57.5</v>
      </c>
    </row>
    <row r="3521" spans="1:2">
      <c r="A3521">
        <v>4930</v>
      </c>
      <c r="B3521" s="63" t="s">
        <v>33850</v>
      </c>
    </row>
    <row r="3522" spans="1:2">
      <c r="A3522">
        <v>4931</v>
      </c>
      <c r="B3522" s="63" t="s">
        <v>859</v>
      </c>
    </row>
    <row r="3523" spans="1:2">
      <c r="A3523">
        <v>4932</v>
      </c>
      <c r="B3523" s="63" t="s">
        <v>33851</v>
      </c>
    </row>
    <row r="3524" spans="1:2">
      <c r="A3524">
        <v>4933</v>
      </c>
      <c r="B3524" s="63" t="s">
        <v>33852</v>
      </c>
    </row>
    <row r="3525" spans="1:2">
      <c r="A3525">
        <v>4934</v>
      </c>
      <c r="B3525" s="63">
        <v>1431</v>
      </c>
    </row>
    <row r="3526" spans="1:2">
      <c r="A3526">
        <v>4935</v>
      </c>
      <c r="B3526" s="63">
        <v>12060</v>
      </c>
    </row>
    <row r="3527" spans="1:2">
      <c r="A3527">
        <v>4936</v>
      </c>
      <c r="B3527" s="63">
        <v>17.8</v>
      </c>
    </row>
    <row r="3528" spans="1:2">
      <c r="A3528">
        <v>4937</v>
      </c>
      <c r="B3528" s="63" t="s">
        <v>33853</v>
      </c>
    </row>
    <row r="3529" spans="1:2">
      <c r="A3529">
        <v>4938</v>
      </c>
      <c r="B3529" s="63">
        <v>6.5</v>
      </c>
    </row>
    <row r="3530" spans="1:2">
      <c r="A3530">
        <v>4939</v>
      </c>
      <c r="B3530" s="63">
        <v>6.5</v>
      </c>
    </row>
    <row r="3531" spans="1:2">
      <c r="A3531">
        <v>4940</v>
      </c>
      <c r="B3531" s="63">
        <v>20150</v>
      </c>
    </row>
    <row r="3532" spans="1:2">
      <c r="A3532">
        <v>4941</v>
      </c>
      <c r="B3532" s="63" t="s">
        <v>33854</v>
      </c>
    </row>
    <row r="3533" spans="1:2">
      <c r="A3533">
        <v>4942</v>
      </c>
      <c r="B3533" s="63">
        <v>22.6</v>
      </c>
    </row>
    <row r="3534" spans="1:2">
      <c r="A3534">
        <v>4943</v>
      </c>
      <c r="B3534" s="63" t="s">
        <v>33855</v>
      </c>
    </row>
    <row r="3535" spans="1:2">
      <c r="A3535">
        <v>4944</v>
      </c>
      <c r="B3535" s="63" t="s">
        <v>33856</v>
      </c>
    </row>
    <row r="3536" spans="1:2">
      <c r="A3536">
        <v>4945</v>
      </c>
      <c r="B3536" s="63" t="s">
        <v>33857</v>
      </c>
    </row>
    <row r="3537" spans="1:2">
      <c r="A3537">
        <v>4946</v>
      </c>
      <c r="B3537" s="63" t="s">
        <v>33858</v>
      </c>
    </row>
    <row r="3538" spans="1:2">
      <c r="A3538">
        <v>4947</v>
      </c>
      <c r="B3538" s="63" t="s">
        <v>33859</v>
      </c>
    </row>
    <row r="3539" spans="1:2">
      <c r="A3539">
        <v>4948</v>
      </c>
      <c r="B3539" s="63" t="s">
        <v>33860</v>
      </c>
    </row>
    <row r="3540" spans="1:2">
      <c r="A3540">
        <v>4949</v>
      </c>
      <c r="B3540" s="63">
        <v>9900</v>
      </c>
    </row>
    <row r="3541" spans="1:2">
      <c r="A3541">
        <v>4950</v>
      </c>
      <c r="B3541" s="63" t="s">
        <v>33861</v>
      </c>
    </row>
    <row r="3542" spans="1:2">
      <c r="A3542">
        <v>4951</v>
      </c>
      <c r="B3542" s="63" t="s">
        <v>33862</v>
      </c>
    </row>
    <row r="3543" spans="1:2">
      <c r="A3543">
        <v>4952</v>
      </c>
      <c r="B3543" s="63" t="s">
        <v>33863</v>
      </c>
    </row>
    <row r="3544" spans="1:2">
      <c r="A3544">
        <v>4953</v>
      </c>
      <c r="B3544" s="63" t="s">
        <v>33864</v>
      </c>
    </row>
    <row r="3545" spans="1:2">
      <c r="A3545">
        <v>4954</v>
      </c>
      <c r="B3545" s="63" t="s">
        <v>33865</v>
      </c>
    </row>
    <row r="3546" spans="1:2">
      <c r="A3546">
        <v>4955</v>
      </c>
      <c r="B3546" s="63">
        <v>2190</v>
      </c>
    </row>
    <row r="3547" spans="1:2">
      <c r="A3547">
        <v>4956</v>
      </c>
      <c r="B3547" s="63" t="s">
        <v>2198</v>
      </c>
    </row>
    <row r="3548" spans="1:2">
      <c r="A3548">
        <v>4957</v>
      </c>
      <c r="B3548" s="63" t="s">
        <v>33866</v>
      </c>
    </row>
    <row r="3549" spans="1:2">
      <c r="A3549">
        <v>4958</v>
      </c>
      <c r="B3549" s="63" t="s">
        <v>33867</v>
      </c>
    </row>
    <row r="3550" spans="1:2">
      <c r="A3550">
        <v>4959</v>
      </c>
      <c r="B3550" s="63">
        <v>1075</v>
      </c>
    </row>
    <row r="3551" spans="1:2">
      <c r="A3551">
        <v>4960</v>
      </c>
      <c r="B3551" s="63" t="s">
        <v>33868</v>
      </c>
    </row>
    <row r="3552" spans="1:2">
      <c r="A3552">
        <v>4961</v>
      </c>
      <c r="B3552" s="63" t="s">
        <v>33869</v>
      </c>
    </row>
    <row r="3553" spans="1:2">
      <c r="A3553">
        <v>4962</v>
      </c>
      <c r="B3553" s="63" t="s">
        <v>1039</v>
      </c>
    </row>
    <row r="3554" spans="1:2">
      <c r="A3554">
        <v>4963</v>
      </c>
      <c r="B3554" s="63" t="s">
        <v>33870</v>
      </c>
    </row>
    <row r="3555" spans="1:2">
      <c r="A3555">
        <v>4964</v>
      </c>
      <c r="B3555" s="63" t="s">
        <v>33871</v>
      </c>
    </row>
    <row r="3556" spans="1:2">
      <c r="A3556">
        <v>4965</v>
      </c>
      <c r="B3556" s="63" t="s">
        <v>33872</v>
      </c>
    </row>
    <row r="3557" spans="1:2">
      <c r="A3557">
        <v>4966</v>
      </c>
      <c r="B3557" s="63" t="s">
        <v>33873</v>
      </c>
    </row>
    <row r="3558" spans="1:2">
      <c r="A3558">
        <v>4967</v>
      </c>
      <c r="B3558" s="63" t="s">
        <v>33874</v>
      </c>
    </row>
    <row r="3559" spans="1:2">
      <c r="A3559">
        <v>4968</v>
      </c>
      <c r="B3559" s="63" t="s">
        <v>33875</v>
      </c>
    </row>
    <row r="3560" spans="1:2">
      <c r="A3560">
        <v>4969</v>
      </c>
      <c r="B3560" s="63" t="s">
        <v>33876</v>
      </c>
    </row>
    <row r="3561" spans="1:2">
      <c r="A3561">
        <v>4970</v>
      </c>
      <c r="B3561" s="63" t="s">
        <v>33877</v>
      </c>
    </row>
    <row r="3562" spans="1:2">
      <c r="A3562">
        <v>4971</v>
      </c>
      <c r="B3562" s="63" t="s">
        <v>33878</v>
      </c>
    </row>
    <row r="3563" spans="1:2">
      <c r="A3563">
        <v>4972</v>
      </c>
      <c r="B3563" s="63" t="s">
        <v>33879</v>
      </c>
    </row>
    <row r="3564" spans="1:2">
      <c r="A3564">
        <v>4973</v>
      </c>
      <c r="B3564" s="63" t="s">
        <v>33880</v>
      </c>
    </row>
    <row r="3565" spans="1:2">
      <c r="A3565">
        <v>4974</v>
      </c>
      <c r="B3565" s="63" t="s">
        <v>33881</v>
      </c>
    </row>
    <row r="3566" spans="1:2">
      <c r="A3566">
        <v>4975</v>
      </c>
      <c r="B3566" s="63" t="s">
        <v>33882</v>
      </c>
    </row>
    <row r="3567" spans="1:2">
      <c r="A3567">
        <v>4976</v>
      </c>
      <c r="B3567" s="63" t="s">
        <v>33883</v>
      </c>
    </row>
    <row r="3568" spans="1:2">
      <c r="A3568">
        <v>4977</v>
      </c>
      <c r="B3568" s="63">
        <v>13000</v>
      </c>
    </row>
    <row r="3569" spans="1:2">
      <c r="A3569">
        <v>4978</v>
      </c>
      <c r="B3569" s="63">
        <v>2121</v>
      </c>
    </row>
    <row r="3570" spans="1:2">
      <c r="A3570">
        <v>4979</v>
      </c>
      <c r="B3570" s="63" t="s">
        <v>399</v>
      </c>
    </row>
    <row r="3571" spans="1:2">
      <c r="A3571">
        <v>4980</v>
      </c>
      <c r="B3571" s="63">
        <v>1370</v>
      </c>
    </row>
    <row r="3572" spans="1:2">
      <c r="A3572">
        <v>4981</v>
      </c>
      <c r="B3572" s="63" t="s">
        <v>33884</v>
      </c>
    </row>
    <row r="3573" spans="1:2">
      <c r="A3573">
        <v>4982</v>
      </c>
      <c r="B3573" s="63" t="s">
        <v>33885</v>
      </c>
    </row>
    <row r="3574" spans="1:2">
      <c r="A3574">
        <v>4983</v>
      </c>
      <c r="B3574" s="63" t="s">
        <v>369</v>
      </c>
    </row>
    <row r="3575" spans="1:2">
      <c r="A3575">
        <v>4984</v>
      </c>
      <c r="B3575" s="63">
        <v>6501</v>
      </c>
    </row>
    <row r="3576" spans="1:2">
      <c r="A3576">
        <v>4985</v>
      </c>
      <c r="B3576" s="63" t="s">
        <v>33886</v>
      </c>
    </row>
    <row r="3577" spans="1:2">
      <c r="A3577">
        <v>4986</v>
      </c>
      <c r="B3577" s="63" t="s">
        <v>33887</v>
      </c>
    </row>
    <row r="3578" spans="1:2">
      <c r="A3578">
        <v>4987</v>
      </c>
      <c r="B3578" s="63" t="s">
        <v>268</v>
      </c>
    </row>
    <row r="3579" spans="1:2">
      <c r="A3579">
        <v>4988</v>
      </c>
      <c r="B3579" s="63" t="s">
        <v>33888</v>
      </c>
    </row>
    <row r="3580" spans="1:2">
      <c r="A3580">
        <v>4989</v>
      </c>
      <c r="B3580" s="63">
        <v>8130</v>
      </c>
    </row>
    <row r="3581" spans="1:2">
      <c r="A3581">
        <v>4990</v>
      </c>
      <c r="B3581" s="63" t="s">
        <v>33889</v>
      </c>
    </row>
    <row r="3582" spans="1:2">
      <c r="A3582">
        <v>4991</v>
      </c>
      <c r="B3582" s="63">
        <v>4164</v>
      </c>
    </row>
    <row r="3583" spans="1:2">
      <c r="A3583">
        <v>4992</v>
      </c>
      <c r="B3583" s="63" t="s">
        <v>33890</v>
      </c>
    </row>
    <row r="3584" spans="1:2">
      <c r="A3584">
        <v>4993</v>
      </c>
      <c r="B3584" s="63" t="s">
        <v>33891</v>
      </c>
    </row>
    <row r="3585" spans="1:2">
      <c r="A3585">
        <v>4994</v>
      </c>
      <c r="B3585" s="63" t="s">
        <v>33892</v>
      </c>
    </row>
    <row r="3586" spans="1:2">
      <c r="A3586">
        <v>4995</v>
      </c>
      <c r="B3586" s="63" t="s">
        <v>33893</v>
      </c>
    </row>
    <row r="3587" spans="1:2">
      <c r="A3587">
        <v>4996</v>
      </c>
      <c r="B3587" s="63" t="s">
        <v>33894</v>
      </c>
    </row>
    <row r="3588" spans="1:2">
      <c r="A3588">
        <v>4997</v>
      </c>
      <c r="B3588" s="63" t="s">
        <v>33895</v>
      </c>
    </row>
    <row r="3589" spans="1:2">
      <c r="A3589">
        <v>4998</v>
      </c>
      <c r="B3589" s="63" t="s">
        <v>33896</v>
      </c>
    </row>
    <row r="3590" spans="1:2">
      <c r="A3590">
        <v>4999</v>
      </c>
      <c r="B3590" s="63" t="s">
        <v>33897</v>
      </c>
    </row>
    <row r="3591" spans="1:2">
      <c r="A3591">
        <v>5000</v>
      </c>
      <c r="B3591" s="63" t="s">
        <v>33898</v>
      </c>
    </row>
    <row r="3592" spans="1:2">
      <c r="A3592">
        <v>5001</v>
      </c>
      <c r="B3592" s="63" t="s">
        <v>33899</v>
      </c>
    </row>
    <row r="3593" spans="1:2">
      <c r="A3593">
        <v>5002</v>
      </c>
      <c r="B3593" s="63" t="s">
        <v>33900</v>
      </c>
    </row>
    <row r="3594" spans="1:2">
      <c r="A3594">
        <v>5003</v>
      </c>
      <c r="B3594" s="63" t="s">
        <v>33901</v>
      </c>
    </row>
    <row r="3595" spans="1:2">
      <c r="A3595">
        <v>5004</v>
      </c>
      <c r="B3595" s="63" t="s">
        <v>538</v>
      </c>
    </row>
    <row r="3596" spans="1:2">
      <c r="A3596">
        <v>5005</v>
      </c>
      <c r="B3596" s="63" t="s">
        <v>33902</v>
      </c>
    </row>
    <row r="3597" spans="1:2">
      <c r="A3597">
        <v>5006</v>
      </c>
      <c r="B3597" s="63" t="s">
        <v>33903</v>
      </c>
    </row>
    <row r="3598" spans="1:2">
      <c r="A3598">
        <v>5007</v>
      </c>
      <c r="B3598" s="63" t="s">
        <v>33904</v>
      </c>
    </row>
    <row r="3599" spans="1:2">
      <c r="A3599">
        <v>5008</v>
      </c>
      <c r="B3599" s="63" t="s">
        <v>33905</v>
      </c>
    </row>
    <row r="3600" spans="1:2">
      <c r="A3600">
        <v>5009</v>
      </c>
      <c r="B3600" s="63" t="s">
        <v>33906</v>
      </c>
    </row>
    <row r="3601" spans="1:2">
      <c r="A3601">
        <v>5010</v>
      </c>
      <c r="B3601" s="63" t="s">
        <v>33907</v>
      </c>
    </row>
    <row r="3602" spans="1:2">
      <c r="A3602">
        <v>5011</v>
      </c>
      <c r="B3602" s="63" t="s">
        <v>1054</v>
      </c>
    </row>
    <row r="3603" spans="1:2">
      <c r="A3603">
        <v>5012</v>
      </c>
      <c r="B3603" s="63">
        <v>11100</v>
      </c>
    </row>
    <row r="3604" spans="1:2">
      <c r="A3604">
        <v>5013</v>
      </c>
      <c r="B3604" s="63">
        <v>18200</v>
      </c>
    </row>
    <row r="3605" spans="1:2">
      <c r="A3605">
        <v>5014</v>
      </c>
      <c r="B3605" s="63" t="s">
        <v>33908</v>
      </c>
    </row>
    <row r="3606" spans="1:2">
      <c r="A3606">
        <v>5015</v>
      </c>
      <c r="B3606" s="63">
        <v>938</v>
      </c>
    </row>
    <row r="3607" spans="1:2">
      <c r="A3607">
        <v>5016</v>
      </c>
      <c r="B3607" s="63">
        <v>938</v>
      </c>
    </row>
    <row r="3608" spans="1:2">
      <c r="A3608">
        <v>5017</v>
      </c>
      <c r="B3608" s="63" t="s">
        <v>33909</v>
      </c>
    </row>
    <row r="3609" spans="1:2">
      <c r="A3609">
        <v>5018</v>
      </c>
      <c r="B3609" s="63" t="s">
        <v>33910</v>
      </c>
    </row>
    <row r="3610" spans="1:2">
      <c r="A3610">
        <v>5019</v>
      </c>
      <c r="B3610" s="63" t="s">
        <v>33911</v>
      </c>
    </row>
    <row r="3611" spans="1:2">
      <c r="A3611">
        <v>5020</v>
      </c>
      <c r="B3611" s="63" t="s">
        <v>33912</v>
      </c>
    </row>
    <row r="3612" spans="1:2">
      <c r="A3612">
        <v>5021</v>
      </c>
      <c r="B3612" s="63" t="s">
        <v>33913</v>
      </c>
    </row>
    <row r="3613" spans="1:2">
      <c r="A3613">
        <v>5022</v>
      </c>
      <c r="B3613" s="63" t="s">
        <v>33914</v>
      </c>
    </row>
    <row r="3614" spans="1:2">
      <c r="A3614">
        <v>5023</v>
      </c>
      <c r="B3614" s="63" t="s">
        <v>33915</v>
      </c>
    </row>
    <row r="3615" spans="1:2">
      <c r="A3615">
        <v>5024</v>
      </c>
      <c r="B3615" s="63">
        <v>5461</v>
      </c>
    </row>
    <row r="3616" spans="1:2">
      <c r="A3616">
        <v>5025</v>
      </c>
      <c r="B3616" s="63" t="s">
        <v>33916</v>
      </c>
    </row>
    <row r="3617" spans="1:2">
      <c r="A3617">
        <v>5026</v>
      </c>
      <c r="B3617" s="63">
        <v>2181</v>
      </c>
    </row>
    <row r="3618" spans="1:2">
      <c r="A3618">
        <v>5027</v>
      </c>
      <c r="B3618" s="63" t="s">
        <v>33917</v>
      </c>
    </row>
    <row r="3619" spans="1:2">
      <c r="A3619">
        <v>5028</v>
      </c>
      <c r="B3619" s="63">
        <v>14800</v>
      </c>
    </row>
    <row r="3620" spans="1:2">
      <c r="A3620">
        <v>5029</v>
      </c>
      <c r="B3620" s="63" t="s">
        <v>33918</v>
      </c>
    </row>
    <row r="3621" spans="1:2">
      <c r="A3621">
        <v>5030</v>
      </c>
      <c r="B3621" s="63" t="s">
        <v>33919</v>
      </c>
    </row>
    <row r="3622" spans="1:2">
      <c r="A3622">
        <v>5031</v>
      </c>
      <c r="B3622" s="63">
        <v>16.899999999999999</v>
      </c>
    </row>
    <row r="3623" spans="1:2">
      <c r="A3623">
        <v>5032</v>
      </c>
      <c r="B3623" s="63" t="s">
        <v>33920</v>
      </c>
    </row>
    <row r="3624" spans="1:2">
      <c r="A3624">
        <v>5033</v>
      </c>
      <c r="B3624" s="63" t="s">
        <v>33921</v>
      </c>
    </row>
    <row r="3625" spans="1:2">
      <c r="A3625">
        <v>5034</v>
      </c>
      <c r="B3625" s="63" t="s">
        <v>33922</v>
      </c>
    </row>
    <row r="3626" spans="1:2">
      <c r="A3626">
        <v>5035</v>
      </c>
      <c r="B3626" s="63">
        <v>12702</v>
      </c>
    </row>
    <row r="3627" spans="1:2">
      <c r="A3627">
        <v>5036</v>
      </c>
      <c r="B3627" s="63" t="s">
        <v>33923</v>
      </c>
    </row>
    <row r="3628" spans="1:2">
      <c r="A3628">
        <v>5037</v>
      </c>
      <c r="B3628" s="63" t="s">
        <v>33924</v>
      </c>
    </row>
    <row r="3629" spans="1:2">
      <c r="A3629">
        <v>5038</v>
      </c>
      <c r="B3629" s="63" t="s">
        <v>33925</v>
      </c>
    </row>
    <row r="3630" spans="1:2">
      <c r="A3630">
        <v>5039</v>
      </c>
      <c r="B3630" s="63" t="s">
        <v>33926</v>
      </c>
    </row>
    <row r="3631" spans="1:2">
      <c r="A3631">
        <v>5040</v>
      </c>
      <c r="B3631" s="63" t="s">
        <v>33927</v>
      </c>
    </row>
    <row r="3632" spans="1:2">
      <c r="A3632">
        <v>5041</v>
      </c>
      <c r="B3632" s="63" t="s">
        <v>33928</v>
      </c>
    </row>
    <row r="3633" spans="1:2">
      <c r="A3633">
        <v>5042</v>
      </c>
      <c r="B3633" s="63" t="s">
        <v>33929</v>
      </c>
    </row>
    <row r="3634" spans="1:2">
      <c r="A3634">
        <v>5043</v>
      </c>
      <c r="B3634" s="63" t="s">
        <v>33930</v>
      </c>
    </row>
    <row r="3635" spans="1:2">
      <c r="A3635">
        <v>5044</v>
      </c>
      <c r="B3635" s="63" t="s">
        <v>33931</v>
      </c>
    </row>
    <row r="3636" spans="1:2">
      <c r="A3636">
        <v>5045</v>
      </c>
      <c r="B3636" s="63" t="s">
        <v>33932</v>
      </c>
    </row>
    <row r="3637" spans="1:2">
      <c r="A3637">
        <v>5046</v>
      </c>
      <c r="B3637" s="63" t="s">
        <v>33933</v>
      </c>
    </row>
    <row r="3638" spans="1:2">
      <c r="A3638">
        <v>5047</v>
      </c>
      <c r="B3638" s="63" t="s">
        <v>33934</v>
      </c>
    </row>
    <row r="3639" spans="1:2">
      <c r="A3639">
        <v>5048</v>
      </c>
      <c r="B3639" s="63" t="s">
        <v>33935</v>
      </c>
    </row>
    <row r="3640" spans="1:2">
      <c r="A3640">
        <v>5049</v>
      </c>
      <c r="B3640" s="63" t="s">
        <v>868</v>
      </c>
    </row>
    <row r="3641" spans="1:2">
      <c r="A3641">
        <v>5050</v>
      </c>
      <c r="B3641" s="63" t="s">
        <v>33936</v>
      </c>
    </row>
    <row r="3642" spans="1:2">
      <c r="A3642">
        <v>5051</v>
      </c>
      <c r="B3642" s="63" t="s">
        <v>33937</v>
      </c>
    </row>
    <row r="3643" spans="1:2">
      <c r="A3643">
        <v>5052</v>
      </c>
      <c r="B3643" s="63" t="s">
        <v>33938</v>
      </c>
    </row>
    <row r="3644" spans="1:2">
      <c r="A3644">
        <v>5053</v>
      </c>
      <c r="B3644" s="63" t="s">
        <v>2174</v>
      </c>
    </row>
    <row r="3645" spans="1:2">
      <c r="A3645">
        <v>5054</v>
      </c>
      <c r="B3645" s="63" t="s">
        <v>33939</v>
      </c>
    </row>
    <row r="3646" spans="1:2">
      <c r="A3646">
        <v>5055</v>
      </c>
      <c r="B3646" s="63" t="s">
        <v>33940</v>
      </c>
    </row>
    <row r="3647" spans="1:2">
      <c r="A3647">
        <v>5056</v>
      </c>
      <c r="B3647" s="63" t="s">
        <v>33941</v>
      </c>
    </row>
    <row r="3648" spans="1:2">
      <c r="A3648">
        <v>5057</v>
      </c>
      <c r="B3648" s="63" t="s">
        <v>33942</v>
      </c>
    </row>
    <row r="3649" spans="1:2">
      <c r="A3649">
        <v>5058</v>
      </c>
      <c r="B3649" s="63" t="s">
        <v>33943</v>
      </c>
    </row>
    <row r="3650" spans="1:2">
      <c r="A3650">
        <v>5059</v>
      </c>
      <c r="B3650" s="63" t="s">
        <v>33944</v>
      </c>
    </row>
    <row r="3651" spans="1:2">
      <c r="A3651">
        <v>5060</v>
      </c>
      <c r="B3651" s="63" t="s">
        <v>33945</v>
      </c>
    </row>
    <row r="3652" spans="1:2">
      <c r="A3652">
        <v>5061</v>
      </c>
      <c r="B3652" s="63" t="s">
        <v>33946</v>
      </c>
    </row>
    <row r="3653" spans="1:2">
      <c r="A3653">
        <v>5062</v>
      </c>
      <c r="B3653" s="63" t="s">
        <v>33947</v>
      </c>
    </row>
    <row r="3654" spans="1:2">
      <c r="A3654">
        <v>5063</v>
      </c>
      <c r="B3654" s="63">
        <v>4.5999999999999996</v>
      </c>
    </row>
    <row r="3655" spans="1:2">
      <c r="A3655">
        <v>5064</v>
      </c>
      <c r="B3655" s="63" t="s">
        <v>33948</v>
      </c>
    </row>
    <row r="3656" spans="1:2">
      <c r="A3656">
        <v>5065</v>
      </c>
      <c r="B3656" s="63">
        <v>5200</v>
      </c>
    </row>
    <row r="3657" spans="1:2">
      <c r="A3657">
        <v>5066</v>
      </c>
      <c r="B3657" s="63" t="s">
        <v>33949</v>
      </c>
    </row>
    <row r="3658" spans="1:2">
      <c r="A3658">
        <v>5067</v>
      </c>
      <c r="B3658" s="63" t="s">
        <v>33950</v>
      </c>
    </row>
    <row r="3659" spans="1:2">
      <c r="A3659">
        <v>5068</v>
      </c>
      <c r="B3659" s="63">
        <v>0.45</v>
      </c>
    </row>
    <row r="3660" spans="1:2">
      <c r="A3660">
        <v>5069</v>
      </c>
      <c r="B3660" s="63" t="s">
        <v>33951</v>
      </c>
    </row>
    <row r="3661" spans="1:2">
      <c r="A3661">
        <v>5070</v>
      </c>
      <c r="B3661" s="63" t="s">
        <v>33952</v>
      </c>
    </row>
    <row r="3662" spans="1:2">
      <c r="A3662">
        <v>5071</v>
      </c>
      <c r="B3662" s="63" t="s">
        <v>33953</v>
      </c>
    </row>
    <row r="3663" spans="1:2">
      <c r="A3663">
        <v>5072</v>
      </c>
      <c r="B3663" s="63" t="s">
        <v>33954</v>
      </c>
    </row>
    <row r="3664" spans="1:2">
      <c r="A3664">
        <v>5073</v>
      </c>
      <c r="B3664" s="63" t="s">
        <v>33955</v>
      </c>
    </row>
    <row r="3665" spans="1:2">
      <c r="A3665">
        <v>5074</v>
      </c>
      <c r="B3665" s="63" t="s">
        <v>33956</v>
      </c>
    </row>
    <row r="3666" spans="1:2">
      <c r="A3666">
        <v>5075</v>
      </c>
      <c r="B3666" s="63" t="s">
        <v>33957</v>
      </c>
    </row>
    <row r="3667" spans="1:2">
      <c r="A3667">
        <v>5076</v>
      </c>
      <c r="B3667" s="63" t="s">
        <v>33958</v>
      </c>
    </row>
    <row r="3668" spans="1:2">
      <c r="A3668">
        <v>5077</v>
      </c>
      <c r="B3668" s="63" t="s">
        <v>33959</v>
      </c>
    </row>
    <row r="3669" spans="1:2">
      <c r="A3669">
        <v>5078</v>
      </c>
      <c r="B3669" s="63" t="s">
        <v>33960</v>
      </c>
    </row>
    <row r="3670" spans="1:2">
      <c r="A3670">
        <v>5079</v>
      </c>
      <c r="B3670" s="63" t="s">
        <v>33961</v>
      </c>
    </row>
    <row r="3671" spans="1:2">
      <c r="A3671">
        <v>5080</v>
      </c>
      <c r="B3671" s="63">
        <v>12400</v>
      </c>
    </row>
    <row r="3672" spans="1:2">
      <c r="A3672">
        <v>5081</v>
      </c>
      <c r="B3672" s="63">
        <v>972</v>
      </c>
    </row>
    <row r="3673" spans="1:2">
      <c r="A3673">
        <v>5082</v>
      </c>
      <c r="B3673" s="63">
        <v>972</v>
      </c>
    </row>
    <row r="3674" spans="1:2">
      <c r="A3674">
        <v>5083</v>
      </c>
      <c r="B3674" s="63" t="s">
        <v>33962</v>
      </c>
    </row>
    <row r="3675" spans="1:2">
      <c r="A3675">
        <v>5084</v>
      </c>
      <c r="B3675" s="63" t="s">
        <v>33963</v>
      </c>
    </row>
    <row r="3676" spans="1:2">
      <c r="A3676">
        <v>5085</v>
      </c>
      <c r="B3676" s="63" t="s">
        <v>33964</v>
      </c>
    </row>
    <row r="3677" spans="1:2">
      <c r="A3677">
        <v>5086</v>
      </c>
      <c r="B3677" s="63" t="s">
        <v>33965</v>
      </c>
    </row>
    <row r="3678" spans="1:2">
      <c r="A3678">
        <v>5087</v>
      </c>
      <c r="B3678" s="63" t="s">
        <v>33966</v>
      </c>
    </row>
    <row r="3679" spans="1:2">
      <c r="A3679">
        <v>5088</v>
      </c>
      <c r="B3679" s="63" t="s">
        <v>33967</v>
      </c>
    </row>
    <row r="3680" spans="1:2">
      <c r="A3680">
        <v>5089</v>
      </c>
      <c r="B3680" s="63" t="s">
        <v>33968</v>
      </c>
    </row>
    <row r="3681" spans="1:2">
      <c r="A3681">
        <v>5090</v>
      </c>
      <c r="B3681" s="63" t="s">
        <v>33969</v>
      </c>
    </row>
    <row r="3682" spans="1:2">
      <c r="A3682">
        <v>5091</v>
      </c>
      <c r="B3682" s="63" t="s">
        <v>33970</v>
      </c>
    </row>
    <row r="3683" spans="1:2">
      <c r="A3683">
        <v>5092</v>
      </c>
      <c r="B3683" s="63" t="s">
        <v>33971</v>
      </c>
    </row>
    <row r="3684" spans="1:2">
      <c r="A3684">
        <v>5093</v>
      </c>
      <c r="B3684" s="63" t="s">
        <v>33972</v>
      </c>
    </row>
    <row r="3685" spans="1:2">
      <c r="A3685">
        <v>5094</v>
      </c>
      <c r="B3685" s="63" t="s">
        <v>33973</v>
      </c>
    </row>
    <row r="3686" spans="1:2">
      <c r="A3686">
        <v>5095</v>
      </c>
      <c r="B3686" s="63" t="s">
        <v>33974</v>
      </c>
    </row>
    <row r="3687" spans="1:2">
      <c r="A3687">
        <v>5096</v>
      </c>
      <c r="B3687" s="63" t="s">
        <v>33975</v>
      </c>
    </row>
    <row r="3688" spans="1:2">
      <c r="A3688">
        <v>5097</v>
      </c>
      <c r="B3688" s="63" t="s">
        <v>33976</v>
      </c>
    </row>
    <row r="3689" spans="1:2">
      <c r="A3689">
        <v>5098</v>
      </c>
      <c r="B3689" s="63" t="s">
        <v>33977</v>
      </c>
    </row>
    <row r="3690" spans="1:2">
      <c r="A3690">
        <v>5099</v>
      </c>
      <c r="B3690" s="63" t="s">
        <v>33978</v>
      </c>
    </row>
    <row r="3691" spans="1:2">
      <c r="A3691">
        <v>5100</v>
      </c>
      <c r="B3691" s="63">
        <v>2019</v>
      </c>
    </row>
    <row r="3692" spans="1:2">
      <c r="A3692">
        <v>5101</v>
      </c>
      <c r="B3692" s="63" t="s">
        <v>33979</v>
      </c>
    </row>
    <row r="3693" spans="1:2">
      <c r="A3693">
        <v>5102</v>
      </c>
      <c r="B3693" s="63" t="s">
        <v>33980</v>
      </c>
    </row>
    <row r="3694" spans="1:2">
      <c r="A3694">
        <v>5103</v>
      </c>
      <c r="B3694" s="63" t="s">
        <v>33981</v>
      </c>
    </row>
    <row r="3695" spans="1:2">
      <c r="A3695">
        <v>5104</v>
      </c>
      <c r="B3695" s="63" t="s">
        <v>33982</v>
      </c>
    </row>
    <row r="3696" spans="1:2">
      <c r="A3696">
        <v>5105</v>
      </c>
      <c r="B3696" s="63" t="s">
        <v>33983</v>
      </c>
    </row>
    <row r="3697" spans="1:2">
      <c r="A3697">
        <v>5106</v>
      </c>
      <c r="B3697" s="63" t="s">
        <v>33984</v>
      </c>
    </row>
    <row r="3698" spans="1:2">
      <c r="A3698">
        <v>5107</v>
      </c>
      <c r="B3698" s="63">
        <v>7200</v>
      </c>
    </row>
    <row r="3699" spans="1:2">
      <c r="A3699">
        <v>5108</v>
      </c>
      <c r="B3699" s="63" t="s">
        <v>33985</v>
      </c>
    </row>
    <row r="3700" spans="1:2">
      <c r="A3700">
        <v>5109</v>
      </c>
      <c r="B3700" s="63">
        <v>1265</v>
      </c>
    </row>
    <row r="3701" spans="1:2">
      <c r="A3701">
        <v>5110</v>
      </c>
      <c r="B3701" s="63">
        <v>930</v>
      </c>
    </row>
    <row r="3702" spans="1:2">
      <c r="A3702">
        <v>5111</v>
      </c>
      <c r="B3702" s="63">
        <v>9501</v>
      </c>
    </row>
    <row r="3703" spans="1:2">
      <c r="A3703">
        <v>5112</v>
      </c>
      <c r="B3703" s="63" t="s">
        <v>33986</v>
      </c>
    </row>
    <row r="3704" spans="1:2">
      <c r="A3704">
        <v>5113</v>
      </c>
      <c r="B3704" s="63" t="s">
        <v>33987</v>
      </c>
    </row>
    <row r="3705" spans="1:2">
      <c r="A3705">
        <v>5114</v>
      </c>
      <c r="B3705" s="63">
        <v>2235</v>
      </c>
    </row>
    <row r="3706" spans="1:2">
      <c r="A3706">
        <v>5115</v>
      </c>
      <c r="B3706" s="63" t="s">
        <v>33988</v>
      </c>
    </row>
    <row r="3707" spans="1:2">
      <c r="A3707">
        <v>5116</v>
      </c>
      <c r="B3707" s="63" t="s">
        <v>33989</v>
      </c>
    </row>
    <row r="3708" spans="1:2">
      <c r="A3708">
        <v>5117</v>
      </c>
      <c r="B3708" s="63" t="s">
        <v>33990</v>
      </c>
    </row>
    <row r="3709" spans="1:2">
      <c r="A3709">
        <v>5118</v>
      </c>
      <c r="B3709" s="63" t="s">
        <v>33991</v>
      </c>
    </row>
    <row r="3710" spans="1:2">
      <c r="A3710">
        <v>5119</v>
      </c>
      <c r="B3710" s="63" t="s">
        <v>33992</v>
      </c>
    </row>
    <row r="3711" spans="1:2">
      <c r="A3711">
        <v>5120</v>
      </c>
      <c r="B3711" s="63" t="s">
        <v>33993</v>
      </c>
    </row>
    <row r="3712" spans="1:2">
      <c r="A3712">
        <v>5121</v>
      </c>
      <c r="B3712" s="63" t="s">
        <v>33994</v>
      </c>
    </row>
    <row r="3713" spans="1:2">
      <c r="A3713">
        <v>5122</v>
      </c>
      <c r="B3713" s="63" t="s">
        <v>33995</v>
      </c>
    </row>
    <row r="3714" spans="1:2">
      <c r="A3714">
        <v>5123</v>
      </c>
      <c r="B3714" s="63" t="s">
        <v>33996</v>
      </c>
    </row>
    <row r="3715" spans="1:2">
      <c r="A3715">
        <v>5124</v>
      </c>
      <c r="B3715" s="63" t="s">
        <v>33997</v>
      </c>
    </row>
    <row r="3716" spans="1:2">
      <c r="A3716">
        <v>5125</v>
      </c>
      <c r="B3716" s="63" t="s">
        <v>33998</v>
      </c>
    </row>
    <row r="3717" spans="1:2">
      <c r="A3717">
        <v>5126</v>
      </c>
      <c r="B3717" s="63" t="s">
        <v>33999</v>
      </c>
    </row>
    <row r="3718" spans="1:2">
      <c r="A3718">
        <v>5127</v>
      </c>
      <c r="B3718" s="63" t="s">
        <v>34000</v>
      </c>
    </row>
    <row r="3719" spans="1:2">
      <c r="A3719">
        <v>5128</v>
      </c>
      <c r="B3719" s="63" t="s">
        <v>34001</v>
      </c>
    </row>
    <row r="3720" spans="1:2">
      <c r="A3720">
        <v>5129</v>
      </c>
      <c r="B3720" s="63">
        <v>2004</v>
      </c>
    </row>
    <row r="3721" spans="1:2">
      <c r="A3721">
        <v>5130</v>
      </c>
      <c r="B3721" s="63" t="s">
        <v>34002</v>
      </c>
    </row>
    <row r="3722" spans="1:2">
      <c r="A3722">
        <v>5131</v>
      </c>
      <c r="B3722" s="63" t="s">
        <v>34003</v>
      </c>
    </row>
    <row r="3723" spans="1:2">
      <c r="A3723">
        <v>5132</v>
      </c>
      <c r="B3723" s="63">
        <v>19900</v>
      </c>
    </row>
    <row r="3724" spans="1:2">
      <c r="A3724">
        <v>5133</v>
      </c>
      <c r="B3724" s="63" t="s">
        <v>34004</v>
      </c>
    </row>
    <row r="3725" spans="1:2">
      <c r="A3725">
        <v>5134</v>
      </c>
      <c r="B3725" s="63">
        <v>13900</v>
      </c>
    </row>
    <row r="3726" spans="1:2">
      <c r="A3726">
        <v>5135</v>
      </c>
      <c r="B3726" s="63">
        <v>1476</v>
      </c>
    </row>
    <row r="3727" spans="1:2">
      <c r="A3727">
        <v>5136</v>
      </c>
      <c r="B3727" s="63" t="s">
        <v>34005</v>
      </c>
    </row>
    <row r="3728" spans="1:2">
      <c r="A3728">
        <v>5137</v>
      </c>
      <c r="B3728" s="63">
        <v>12200</v>
      </c>
    </row>
    <row r="3729" spans="1:2">
      <c r="A3729">
        <v>5138</v>
      </c>
      <c r="B3729" s="63">
        <v>2601</v>
      </c>
    </row>
    <row r="3730" spans="1:2">
      <c r="A3730">
        <v>5139</v>
      </c>
      <c r="B3730" s="63">
        <v>17000</v>
      </c>
    </row>
    <row r="3731" spans="1:2">
      <c r="A3731">
        <v>5140</v>
      </c>
      <c r="B3731" s="63" t="s">
        <v>34006</v>
      </c>
    </row>
    <row r="3732" spans="1:2">
      <c r="A3732">
        <v>5141</v>
      </c>
      <c r="B3732" s="63" t="s">
        <v>34007</v>
      </c>
    </row>
    <row r="3733" spans="1:2">
      <c r="A3733">
        <v>5142</v>
      </c>
      <c r="B3733" s="63">
        <v>1807</v>
      </c>
    </row>
    <row r="3734" spans="1:2">
      <c r="A3734">
        <v>5143</v>
      </c>
      <c r="B3734" s="63" t="s">
        <v>34008</v>
      </c>
    </row>
    <row r="3735" spans="1:2">
      <c r="A3735">
        <v>5144</v>
      </c>
      <c r="B3735" s="63" t="s">
        <v>34009</v>
      </c>
    </row>
    <row r="3736" spans="1:2">
      <c r="A3736">
        <v>5145</v>
      </c>
      <c r="B3736" s="63" t="s">
        <v>34010</v>
      </c>
    </row>
    <row r="3737" spans="1:2">
      <c r="A3737">
        <v>5146</v>
      </c>
      <c r="B3737" s="63">
        <v>23508</v>
      </c>
    </row>
    <row r="3738" spans="1:2">
      <c r="A3738">
        <v>5147</v>
      </c>
      <c r="B3738" s="63" t="s">
        <v>34011</v>
      </c>
    </row>
    <row r="3739" spans="1:2">
      <c r="A3739">
        <v>5148</v>
      </c>
      <c r="B3739" s="63" t="s">
        <v>34012</v>
      </c>
    </row>
    <row r="3740" spans="1:2">
      <c r="A3740">
        <v>5149</v>
      </c>
      <c r="B3740" s="63" t="s">
        <v>2199</v>
      </c>
    </row>
    <row r="3741" spans="1:2">
      <c r="A3741">
        <v>5150</v>
      </c>
      <c r="B3741" s="63" t="s">
        <v>2042</v>
      </c>
    </row>
    <row r="3742" spans="1:2">
      <c r="A3742">
        <v>5151</v>
      </c>
      <c r="B3742" s="63" t="s">
        <v>34013</v>
      </c>
    </row>
    <row r="3743" spans="1:2">
      <c r="A3743">
        <v>5152</v>
      </c>
      <c r="B3743" s="63" t="s">
        <v>34014</v>
      </c>
    </row>
    <row r="3744" spans="1:2">
      <c r="A3744">
        <v>5153</v>
      </c>
      <c r="B3744" s="63" t="s">
        <v>611</v>
      </c>
    </row>
    <row r="3745" spans="1:2">
      <c r="A3745">
        <v>5154</v>
      </c>
      <c r="B3745" s="63" t="s">
        <v>34015</v>
      </c>
    </row>
    <row r="3746" spans="1:2">
      <c r="A3746">
        <v>5155</v>
      </c>
      <c r="B3746" s="63" t="s">
        <v>34016</v>
      </c>
    </row>
    <row r="3747" spans="1:2">
      <c r="A3747">
        <v>5156</v>
      </c>
      <c r="B3747" s="63" t="s">
        <v>34017</v>
      </c>
    </row>
    <row r="3748" spans="1:2">
      <c r="A3748">
        <v>5157</v>
      </c>
      <c r="B3748" s="63">
        <v>1365</v>
      </c>
    </row>
    <row r="3749" spans="1:2">
      <c r="A3749">
        <v>5158</v>
      </c>
      <c r="B3749" s="63" t="s">
        <v>34018</v>
      </c>
    </row>
    <row r="3750" spans="1:2">
      <c r="A3750">
        <v>5159</v>
      </c>
      <c r="B3750" s="63">
        <v>11200</v>
      </c>
    </row>
    <row r="3751" spans="1:2">
      <c r="A3751">
        <v>5160</v>
      </c>
      <c r="B3751" s="63" t="s">
        <v>34019</v>
      </c>
    </row>
    <row r="3752" spans="1:2">
      <c r="A3752">
        <v>5161</v>
      </c>
      <c r="B3752" s="63">
        <v>2232</v>
      </c>
    </row>
    <row r="3753" spans="1:2">
      <c r="A3753">
        <v>5162</v>
      </c>
      <c r="B3753" s="63" t="s">
        <v>1970</v>
      </c>
    </row>
    <row r="3754" spans="1:2">
      <c r="A3754">
        <v>5163</v>
      </c>
      <c r="B3754" s="63" t="s">
        <v>2200</v>
      </c>
    </row>
    <row r="3755" spans="1:2">
      <c r="A3755">
        <v>5164</v>
      </c>
      <c r="B3755" s="63" t="s">
        <v>34020</v>
      </c>
    </row>
    <row r="3756" spans="1:2">
      <c r="A3756">
        <v>5165</v>
      </c>
      <c r="B3756" s="63" t="s">
        <v>34021</v>
      </c>
    </row>
    <row r="3757" spans="1:2">
      <c r="A3757">
        <v>5166</v>
      </c>
      <c r="B3757" s="63" t="s">
        <v>2201</v>
      </c>
    </row>
    <row r="3758" spans="1:2">
      <c r="A3758">
        <v>5167</v>
      </c>
      <c r="B3758" s="63">
        <v>0</v>
      </c>
    </row>
    <row r="3759" spans="1:2">
      <c r="A3759">
        <v>5168</v>
      </c>
      <c r="B3759" s="63" t="s">
        <v>34022</v>
      </c>
    </row>
    <row r="3760" spans="1:2">
      <c r="A3760">
        <v>5169</v>
      </c>
      <c r="B3760" s="63">
        <v>0</v>
      </c>
    </row>
    <row r="3761" spans="1:2">
      <c r="A3761">
        <v>5170</v>
      </c>
      <c r="B3761" s="63">
        <v>1970</v>
      </c>
    </row>
    <row r="3762" spans="1:2">
      <c r="A3762">
        <v>5171</v>
      </c>
      <c r="B3762" s="63">
        <v>1210</v>
      </c>
    </row>
    <row r="3763" spans="1:2">
      <c r="A3763">
        <v>5172</v>
      </c>
      <c r="B3763" s="63" t="s">
        <v>34023</v>
      </c>
    </row>
    <row r="3764" spans="1:2">
      <c r="A3764">
        <v>5173</v>
      </c>
      <c r="B3764" s="63" t="s">
        <v>34024</v>
      </c>
    </row>
    <row r="3765" spans="1:2">
      <c r="A3765">
        <v>5174</v>
      </c>
      <c r="B3765" s="63">
        <v>1625</v>
      </c>
    </row>
    <row r="3766" spans="1:2">
      <c r="A3766">
        <v>5175</v>
      </c>
      <c r="B3766" s="63" t="s">
        <v>34025</v>
      </c>
    </row>
    <row r="3767" spans="1:2">
      <c r="A3767">
        <v>5176</v>
      </c>
      <c r="B3767" s="63">
        <v>2735</v>
      </c>
    </row>
    <row r="3768" spans="1:2">
      <c r="A3768">
        <v>5177</v>
      </c>
      <c r="B3768" s="63" t="s">
        <v>34026</v>
      </c>
    </row>
    <row r="3769" spans="1:2">
      <c r="A3769">
        <v>5178</v>
      </c>
      <c r="B3769" s="63" t="s">
        <v>34027</v>
      </c>
    </row>
    <row r="3770" spans="1:2">
      <c r="A3770">
        <v>5179</v>
      </c>
      <c r="B3770" s="63" t="s">
        <v>34028</v>
      </c>
    </row>
    <row r="3771" spans="1:2">
      <c r="A3771">
        <v>5180</v>
      </c>
      <c r="B3771" s="63" t="s">
        <v>34029</v>
      </c>
    </row>
    <row r="3772" spans="1:2">
      <c r="A3772">
        <v>5181</v>
      </c>
      <c r="B3772" s="63" t="s">
        <v>34030</v>
      </c>
    </row>
    <row r="3773" spans="1:2">
      <c r="A3773">
        <v>5182</v>
      </c>
      <c r="B3773" s="63" t="s">
        <v>34031</v>
      </c>
    </row>
    <row r="3774" spans="1:2">
      <c r="A3774">
        <v>5183</v>
      </c>
      <c r="B3774" s="63">
        <v>63760</v>
      </c>
    </row>
    <row r="3775" spans="1:2">
      <c r="A3775">
        <v>5184</v>
      </c>
      <c r="B3775" s="63" t="s">
        <v>34032</v>
      </c>
    </row>
    <row r="3776" spans="1:2">
      <c r="A3776">
        <v>5185</v>
      </c>
      <c r="B3776" s="63" t="s">
        <v>34033</v>
      </c>
    </row>
    <row r="3777" spans="1:2">
      <c r="A3777">
        <v>5186</v>
      </c>
      <c r="B3777" s="63" t="s">
        <v>34034</v>
      </c>
    </row>
    <row r="3778" spans="1:2">
      <c r="A3778">
        <v>5187</v>
      </c>
      <c r="B3778" s="63" t="s">
        <v>34035</v>
      </c>
    </row>
    <row r="3779" spans="1:2">
      <c r="A3779">
        <v>5188</v>
      </c>
      <c r="B3779" s="63" t="s">
        <v>2165</v>
      </c>
    </row>
    <row r="3780" spans="1:2">
      <c r="A3780">
        <v>5189</v>
      </c>
      <c r="B3780" s="63" t="s">
        <v>34036</v>
      </c>
    </row>
    <row r="3781" spans="1:2">
      <c r="A3781">
        <v>5190</v>
      </c>
      <c r="B3781" s="63" t="s">
        <v>34037</v>
      </c>
    </row>
    <row r="3782" spans="1:2">
      <c r="A3782">
        <v>5191</v>
      </c>
      <c r="B3782" s="63" t="s">
        <v>34038</v>
      </c>
    </row>
    <row r="3783" spans="1:2">
      <c r="A3783">
        <v>5192</v>
      </c>
      <c r="B3783" s="63" t="s">
        <v>34039</v>
      </c>
    </row>
    <row r="3784" spans="1:2">
      <c r="A3784">
        <v>5193</v>
      </c>
      <c r="B3784" s="63" t="s">
        <v>34040</v>
      </c>
    </row>
    <row r="3785" spans="1:2">
      <c r="A3785">
        <v>5194</v>
      </c>
      <c r="B3785" s="63" t="s">
        <v>34041</v>
      </c>
    </row>
    <row r="3786" spans="1:2">
      <c r="A3786">
        <v>5195</v>
      </c>
      <c r="B3786" s="63" t="s">
        <v>34042</v>
      </c>
    </row>
    <row r="3787" spans="1:2">
      <c r="A3787">
        <v>5196</v>
      </c>
      <c r="B3787" s="63">
        <v>23.6</v>
      </c>
    </row>
    <row r="3788" spans="1:2">
      <c r="A3788">
        <v>5197</v>
      </c>
      <c r="B3788" s="63" t="s">
        <v>34043</v>
      </c>
    </row>
    <row r="3789" spans="1:2">
      <c r="A3789">
        <v>5198</v>
      </c>
      <c r="B3789" s="63" t="s">
        <v>34044</v>
      </c>
    </row>
    <row r="3790" spans="1:2">
      <c r="A3790">
        <v>5199</v>
      </c>
      <c r="B3790" s="63" t="s">
        <v>34045</v>
      </c>
    </row>
    <row r="3791" spans="1:2">
      <c r="A3791">
        <v>5200</v>
      </c>
      <c r="B3791" s="63" t="s">
        <v>34046</v>
      </c>
    </row>
    <row r="3792" spans="1:2">
      <c r="A3792">
        <v>5201</v>
      </c>
      <c r="B3792" s="63" t="s">
        <v>34047</v>
      </c>
    </row>
    <row r="3793" spans="1:2">
      <c r="A3793">
        <v>5202</v>
      </c>
      <c r="B3793" s="63" t="s">
        <v>34048</v>
      </c>
    </row>
    <row r="3794" spans="1:2">
      <c r="A3794">
        <v>5203</v>
      </c>
      <c r="B3794" s="63" t="s">
        <v>34049</v>
      </c>
    </row>
    <row r="3795" spans="1:2">
      <c r="A3795">
        <v>5204</v>
      </c>
      <c r="B3795" s="63">
        <v>2223</v>
      </c>
    </row>
    <row r="3796" spans="1:2">
      <c r="A3796">
        <v>5205</v>
      </c>
      <c r="B3796" s="63" t="s">
        <v>34050</v>
      </c>
    </row>
    <row r="3797" spans="1:2">
      <c r="A3797">
        <v>5206</v>
      </c>
      <c r="B3797" s="63" t="s">
        <v>34051</v>
      </c>
    </row>
    <row r="3798" spans="1:2">
      <c r="A3798">
        <v>5207</v>
      </c>
      <c r="B3798" s="63" t="s">
        <v>34052</v>
      </c>
    </row>
    <row r="3799" spans="1:2">
      <c r="A3799">
        <v>5208</v>
      </c>
      <c r="B3799" s="63" t="s">
        <v>34053</v>
      </c>
    </row>
    <row r="3800" spans="1:2">
      <c r="A3800">
        <v>5209</v>
      </c>
      <c r="B3800" s="63" t="s">
        <v>34054</v>
      </c>
    </row>
    <row r="3801" spans="1:2">
      <c r="A3801">
        <v>5210</v>
      </c>
      <c r="B3801" s="63" t="s">
        <v>34055</v>
      </c>
    </row>
    <row r="3802" spans="1:2">
      <c r="A3802">
        <v>5211</v>
      </c>
      <c r="B3802" s="63" t="s">
        <v>34056</v>
      </c>
    </row>
    <row r="3803" spans="1:2">
      <c r="A3803">
        <v>5212</v>
      </c>
      <c r="B3803" s="63" t="s">
        <v>34057</v>
      </c>
    </row>
    <row r="3804" spans="1:2">
      <c r="A3804">
        <v>5213</v>
      </c>
      <c r="B3804" s="63" t="s">
        <v>1167</v>
      </c>
    </row>
    <row r="3805" spans="1:2">
      <c r="A3805">
        <v>5214</v>
      </c>
      <c r="B3805" s="63" t="s">
        <v>34058</v>
      </c>
    </row>
    <row r="3806" spans="1:2">
      <c r="A3806">
        <v>5215</v>
      </c>
      <c r="B3806" s="63" t="s">
        <v>34059</v>
      </c>
    </row>
    <row r="3807" spans="1:2">
      <c r="A3807">
        <v>5216</v>
      </c>
      <c r="B3807" s="63" t="s">
        <v>34060</v>
      </c>
    </row>
    <row r="3808" spans="1:2">
      <c r="A3808">
        <v>5217</v>
      </c>
      <c r="B3808" s="63" t="s">
        <v>34061</v>
      </c>
    </row>
    <row r="3809" spans="1:2">
      <c r="A3809">
        <v>5218</v>
      </c>
      <c r="B3809" s="63" t="s">
        <v>34062</v>
      </c>
    </row>
    <row r="3810" spans="1:2">
      <c r="A3810">
        <v>5219</v>
      </c>
      <c r="B3810" s="63">
        <v>3220</v>
      </c>
    </row>
    <row r="3811" spans="1:2">
      <c r="A3811">
        <v>5220</v>
      </c>
      <c r="B3811" s="63" t="s">
        <v>34063</v>
      </c>
    </row>
    <row r="3812" spans="1:2">
      <c r="A3812">
        <v>5221</v>
      </c>
      <c r="B3812" s="63" t="s">
        <v>34064</v>
      </c>
    </row>
    <row r="3813" spans="1:2">
      <c r="A3813">
        <v>5222</v>
      </c>
      <c r="B3813" s="63" t="s">
        <v>34065</v>
      </c>
    </row>
    <row r="3814" spans="1:2">
      <c r="A3814">
        <v>5223</v>
      </c>
      <c r="B3814" s="63" t="s">
        <v>34066</v>
      </c>
    </row>
    <row r="3815" spans="1:2">
      <c r="A3815">
        <v>5224</v>
      </c>
      <c r="B3815" s="63">
        <v>21</v>
      </c>
    </row>
    <row r="3816" spans="1:2">
      <c r="A3816">
        <v>5225</v>
      </c>
      <c r="B3816" s="63" t="s">
        <v>34067</v>
      </c>
    </row>
    <row r="3817" spans="1:2">
      <c r="A3817">
        <v>5226</v>
      </c>
      <c r="B3817" s="63">
        <v>16100</v>
      </c>
    </row>
    <row r="3818" spans="1:2">
      <c r="A3818">
        <v>5227</v>
      </c>
      <c r="B3818" s="63">
        <v>12300</v>
      </c>
    </row>
    <row r="3819" spans="1:2">
      <c r="A3819">
        <v>5228</v>
      </c>
      <c r="B3819" s="63" t="s">
        <v>2202</v>
      </c>
    </row>
    <row r="3820" spans="1:2">
      <c r="A3820">
        <v>5229</v>
      </c>
      <c r="B3820" s="63" t="s">
        <v>34068</v>
      </c>
    </row>
    <row r="3821" spans="1:2">
      <c r="A3821">
        <v>5230</v>
      </c>
      <c r="B3821" s="63">
        <v>20334</v>
      </c>
    </row>
    <row r="3822" spans="1:2">
      <c r="A3822">
        <v>5231</v>
      </c>
      <c r="B3822" s="63" t="s">
        <v>1994</v>
      </c>
    </row>
    <row r="3823" spans="1:2">
      <c r="A3823">
        <v>5232</v>
      </c>
      <c r="B3823" s="63">
        <v>14500</v>
      </c>
    </row>
    <row r="3824" spans="1:2">
      <c r="A3824">
        <v>5233</v>
      </c>
      <c r="B3824" s="63" t="s">
        <v>34069</v>
      </c>
    </row>
    <row r="3825" spans="1:2">
      <c r="A3825">
        <v>5234</v>
      </c>
      <c r="B3825" s="63" t="s">
        <v>34070</v>
      </c>
    </row>
    <row r="3826" spans="1:2">
      <c r="A3826">
        <v>5235</v>
      </c>
      <c r="B3826" s="63">
        <v>1187</v>
      </c>
    </row>
    <row r="3827" spans="1:2">
      <c r="A3827">
        <v>5236</v>
      </c>
      <c r="B3827" s="63">
        <v>19700</v>
      </c>
    </row>
    <row r="3828" spans="1:2">
      <c r="A3828">
        <v>5237</v>
      </c>
      <c r="B3828" s="63">
        <v>982</v>
      </c>
    </row>
    <row r="3829" spans="1:2">
      <c r="A3829">
        <v>5238</v>
      </c>
      <c r="B3829" s="63">
        <v>982</v>
      </c>
    </row>
    <row r="3830" spans="1:2">
      <c r="A3830">
        <v>5239</v>
      </c>
      <c r="B3830" s="63" t="s">
        <v>34071</v>
      </c>
    </row>
    <row r="3831" spans="1:2">
      <c r="A3831">
        <v>5240</v>
      </c>
      <c r="B3831" s="63" t="s">
        <v>1857</v>
      </c>
    </row>
    <row r="3832" spans="1:2">
      <c r="A3832">
        <v>5241</v>
      </c>
      <c r="B3832" s="63" t="s">
        <v>34072</v>
      </c>
    </row>
    <row r="3833" spans="1:2">
      <c r="A3833">
        <v>5242</v>
      </c>
      <c r="B3833" s="63" t="s">
        <v>34073</v>
      </c>
    </row>
    <row r="3834" spans="1:2">
      <c r="A3834">
        <v>5243</v>
      </c>
      <c r="B3834" s="63" t="s">
        <v>34074</v>
      </c>
    </row>
    <row r="3835" spans="1:2">
      <c r="A3835">
        <v>5244</v>
      </c>
      <c r="B3835" s="63">
        <v>1603</v>
      </c>
    </row>
    <row r="3836" spans="1:2">
      <c r="A3836">
        <v>5245</v>
      </c>
      <c r="B3836" s="63">
        <v>1248</v>
      </c>
    </row>
    <row r="3837" spans="1:2">
      <c r="A3837">
        <v>5246</v>
      </c>
      <c r="B3837" s="63">
        <v>13125</v>
      </c>
    </row>
    <row r="3838" spans="1:2">
      <c r="A3838">
        <v>5247</v>
      </c>
      <c r="B3838" s="63" t="s">
        <v>34075</v>
      </c>
    </row>
    <row r="3839" spans="1:2">
      <c r="A3839">
        <v>5248</v>
      </c>
      <c r="B3839" s="63" t="s">
        <v>34076</v>
      </c>
    </row>
    <row r="3840" spans="1:2">
      <c r="A3840">
        <v>5249</v>
      </c>
      <c r="B3840" s="63" t="s">
        <v>34077</v>
      </c>
    </row>
    <row r="3841" spans="1:2">
      <c r="A3841">
        <v>5250</v>
      </c>
      <c r="B3841" s="63" t="s">
        <v>34078</v>
      </c>
    </row>
    <row r="3842" spans="1:2">
      <c r="A3842">
        <v>5251</v>
      </c>
      <c r="B3842" s="63" t="s">
        <v>34079</v>
      </c>
    </row>
    <row r="3843" spans="1:2">
      <c r="A3843">
        <v>5252</v>
      </c>
      <c r="B3843" s="63" t="s">
        <v>34080</v>
      </c>
    </row>
    <row r="3844" spans="1:2">
      <c r="A3844">
        <v>5253</v>
      </c>
      <c r="B3844" s="63">
        <v>4409</v>
      </c>
    </row>
    <row r="3845" spans="1:2">
      <c r="A3845">
        <v>5254</v>
      </c>
      <c r="B3845" s="63" t="s">
        <v>34081</v>
      </c>
    </row>
    <row r="3846" spans="1:2">
      <c r="A3846">
        <v>5255</v>
      </c>
      <c r="B3846" s="63" t="s">
        <v>34082</v>
      </c>
    </row>
    <row r="3847" spans="1:2">
      <c r="A3847">
        <v>5256</v>
      </c>
      <c r="B3847" s="63" t="s">
        <v>34083</v>
      </c>
    </row>
    <row r="3848" spans="1:2">
      <c r="A3848">
        <v>5257</v>
      </c>
      <c r="B3848" s="63" t="s">
        <v>34084</v>
      </c>
    </row>
    <row r="3849" spans="1:2">
      <c r="A3849">
        <v>5258</v>
      </c>
      <c r="B3849" s="63">
        <v>15900</v>
      </c>
    </row>
    <row r="3850" spans="1:2">
      <c r="A3850">
        <v>5259</v>
      </c>
      <c r="B3850" s="63" t="s">
        <v>34085</v>
      </c>
    </row>
    <row r="3851" spans="1:2">
      <c r="A3851">
        <v>5260</v>
      </c>
      <c r="B3851" s="63" t="s">
        <v>34086</v>
      </c>
    </row>
    <row r="3852" spans="1:2">
      <c r="A3852">
        <v>5261</v>
      </c>
      <c r="B3852" s="63" t="s">
        <v>34087</v>
      </c>
    </row>
    <row r="3853" spans="1:2">
      <c r="A3853">
        <v>5262</v>
      </c>
      <c r="B3853" s="63" t="s">
        <v>34088</v>
      </c>
    </row>
    <row r="3854" spans="1:2">
      <c r="A3854">
        <v>5263</v>
      </c>
      <c r="B3854" s="63" t="s">
        <v>1804</v>
      </c>
    </row>
    <row r="3855" spans="1:2">
      <c r="A3855">
        <v>5264</v>
      </c>
      <c r="B3855" s="63">
        <v>7400</v>
      </c>
    </row>
    <row r="3856" spans="1:2">
      <c r="A3856">
        <v>5265</v>
      </c>
      <c r="B3856" s="63" t="s">
        <v>34089</v>
      </c>
    </row>
    <row r="3857" spans="1:2">
      <c r="A3857">
        <v>5266</v>
      </c>
      <c r="B3857" s="63" t="s">
        <v>34090</v>
      </c>
    </row>
    <row r="3858" spans="1:2">
      <c r="A3858">
        <v>5267</v>
      </c>
      <c r="B3858" s="63" t="s">
        <v>34091</v>
      </c>
    </row>
    <row r="3859" spans="1:2">
      <c r="A3859">
        <v>5268</v>
      </c>
      <c r="B3859" s="63" t="s">
        <v>34092</v>
      </c>
    </row>
    <row r="3860" spans="1:2">
      <c r="A3860">
        <v>5269</v>
      </c>
      <c r="B3860" s="63" t="s">
        <v>34093</v>
      </c>
    </row>
    <row r="3861" spans="1:2">
      <c r="A3861">
        <v>5270</v>
      </c>
      <c r="B3861" s="63" t="s">
        <v>34094</v>
      </c>
    </row>
    <row r="3862" spans="1:2">
      <c r="A3862">
        <v>5271</v>
      </c>
      <c r="B3862" s="63" t="s">
        <v>34095</v>
      </c>
    </row>
    <row r="3863" spans="1:2">
      <c r="A3863">
        <v>5272</v>
      </c>
      <c r="B3863" s="63" t="s">
        <v>34096</v>
      </c>
    </row>
    <row r="3864" spans="1:2">
      <c r="A3864">
        <v>5273</v>
      </c>
      <c r="B3864" s="63">
        <v>23800</v>
      </c>
    </row>
    <row r="3865" spans="1:2">
      <c r="A3865">
        <v>5274</v>
      </c>
      <c r="B3865" s="63" t="s">
        <v>2203</v>
      </c>
    </row>
    <row r="3866" spans="1:2">
      <c r="A3866">
        <v>5275</v>
      </c>
      <c r="B3866" s="63" t="s">
        <v>34097</v>
      </c>
    </row>
    <row r="3867" spans="1:2">
      <c r="A3867">
        <v>5276</v>
      </c>
      <c r="B3867" s="63" t="s">
        <v>34098</v>
      </c>
    </row>
    <row r="3868" spans="1:2">
      <c r="A3868">
        <v>5277</v>
      </c>
      <c r="B3868" s="63">
        <v>19.7</v>
      </c>
    </row>
    <row r="3869" spans="1:2">
      <c r="A3869">
        <v>5278</v>
      </c>
      <c r="B3869" s="63" t="s">
        <v>34099</v>
      </c>
    </row>
    <row r="3870" spans="1:2">
      <c r="A3870">
        <v>5279</v>
      </c>
      <c r="B3870" s="63" t="s">
        <v>34100</v>
      </c>
    </row>
    <row r="3871" spans="1:2">
      <c r="A3871">
        <v>5280</v>
      </c>
      <c r="B3871" s="63" t="s">
        <v>34101</v>
      </c>
    </row>
    <row r="3872" spans="1:2">
      <c r="A3872">
        <v>5281</v>
      </c>
      <c r="B3872" s="63" t="s">
        <v>34102</v>
      </c>
    </row>
    <row r="3873" spans="1:2">
      <c r="A3873">
        <v>5282</v>
      </c>
      <c r="B3873" s="63">
        <v>1635</v>
      </c>
    </row>
    <row r="3874" spans="1:2">
      <c r="A3874">
        <v>5283</v>
      </c>
      <c r="B3874" s="63">
        <v>1.6910000000000001</v>
      </c>
    </row>
    <row r="3875" spans="1:2">
      <c r="A3875">
        <v>5284</v>
      </c>
      <c r="B3875" s="63" t="s">
        <v>34103</v>
      </c>
    </row>
    <row r="3876" spans="1:2">
      <c r="A3876">
        <v>5285</v>
      </c>
      <c r="B3876" s="63" t="s">
        <v>34104</v>
      </c>
    </row>
    <row r="3877" spans="1:2">
      <c r="A3877">
        <v>5286</v>
      </c>
      <c r="B3877" s="63" t="s">
        <v>34105</v>
      </c>
    </row>
    <row r="3878" spans="1:2">
      <c r="A3878">
        <v>5287</v>
      </c>
      <c r="B3878" s="63" t="s">
        <v>34106</v>
      </c>
    </row>
    <row r="3879" spans="1:2">
      <c r="A3879">
        <v>5288</v>
      </c>
      <c r="B3879" s="63" t="s">
        <v>34107</v>
      </c>
    </row>
    <row r="3880" spans="1:2">
      <c r="A3880">
        <v>5289</v>
      </c>
      <c r="B3880" s="63" t="s">
        <v>34108</v>
      </c>
    </row>
    <row r="3881" spans="1:2">
      <c r="A3881">
        <v>5290</v>
      </c>
      <c r="B3881" s="63" t="s">
        <v>34109</v>
      </c>
    </row>
    <row r="3882" spans="1:2">
      <c r="A3882">
        <v>5291</v>
      </c>
      <c r="B3882" s="63" t="s">
        <v>34110</v>
      </c>
    </row>
    <row r="3883" spans="1:2">
      <c r="A3883">
        <v>5292</v>
      </c>
      <c r="B3883" s="63" t="s">
        <v>34111</v>
      </c>
    </row>
    <row r="3884" spans="1:2">
      <c r="A3884">
        <v>5293</v>
      </c>
      <c r="B3884" s="63" t="s">
        <v>34112</v>
      </c>
    </row>
    <row r="3885" spans="1:2">
      <c r="A3885">
        <v>5294</v>
      </c>
      <c r="B3885" s="63" t="s">
        <v>34113</v>
      </c>
    </row>
    <row r="3886" spans="1:2">
      <c r="A3886">
        <v>5295</v>
      </c>
      <c r="B3886" s="63">
        <v>12700</v>
      </c>
    </row>
    <row r="3887" spans="1:2">
      <c r="A3887">
        <v>5296</v>
      </c>
      <c r="B3887" s="63">
        <v>2395</v>
      </c>
    </row>
    <row r="3888" spans="1:2">
      <c r="A3888">
        <v>5297</v>
      </c>
      <c r="B3888" s="63">
        <v>9800</v>
      </c>
    </row>
    <row r="3889" spans="1:2">
      <c r="A3889">
        <v>5298</v>
      </c>
      <c r="B3889" s="63" t="s">
        <v>34114</v>
      </c>
    </row>
    <row r="3890" spans="1:2">
      <c r="A3890">
        <v>5299</v>
      </c>
      <c r="B3890" s="63">
        <v>16900</v>
      </c>
    </row>
    <row r="3891" spans="1:2">
      <c r="A3891">
        <v>5300</v>
      </c>
      <c r="B3891" s="63">
        <v>3410</v>
      </c>
    </row>
    <row r="3892" spans="1:2">
      <c r="A3892">
        <v>5301</v>
      </c>
      <c r="B3892" s="63">
        <v>1055</v>
      </c>
    </row>
    <row r="3893" spans="1:2">
      <c r="A3893">
        <v>5302</v>
      </c>
      <c r="B3893" s="63">
        <v>3099</v>
      </c>
    </row>
    <row r="3894" spans="1:2">
      <c r="A3894">
        <v>5303</v>
      </c>
      <c r="B3894" s="63">
        <v>948</v>
      </c>
    </row>
    <row r="3895" spans="1:2">
      <c r="A3895">
        <v>5304</v>
      </c>
      <c r="B3895" s="63" t="s">
        <v>34115</v>
      </c>
    </row>
    <row r="3896" spans="1:2">
      <c r="A3896">
        <v>5305</v>
      </c>
      <c r="B3896" s="63" t="s">
        <v>34116</v>
      </c>
    </row>
    <row r="3897" spans="1:2">
      <c r="A3897">
        <v>5306</v>
      </c>
      <c r="B3897" s="63" t="s">
        <v>34117</v>
      </c>
    </row>
    <row r="3898" spans="1:2">
      <c r="A3898">
        <v>5307</v>
      </c>
      <c r="B3898" s="63" t="s">
        <v>34118</v>
      </c>
    </row>
    <row r="3899" spans="1:2">
      <c r="A3899">
        <v>5308</v>
      </c>
      <c r="B3899" s="63" t="s">
        <v>34119</v>
      </c>
    </row>
    <row r="3900" spans="1:2">
      <c r="A3900">
        <v>5309</v>
      </c>
      <c r="B3900" s="63" t="s">
        <v>34120</v>
      </c>
    </row>
    <row r="3901" spans="1:2">
      <c r="A3901">
        <v>5310</v>
      </c>
      <c r="B3901" s="63" t="s">
        <v>34121</v>
      </c>
    </row>
    <row r="3902" spans="1:2">
      <c r="A3902">
        <v>5311</v>
      </c>
      <c r="B3902" s="63" t="s">
        <v>34122</v>
      </c>
    </row>
    <row r="3903" spans="1:2">
      <c r="A3903">
        <v>5312</v>
      </c>
      <c r="B3903" s="63" t="s">
        <v>34123</v>
      </c>
    </row>
    <row r="3904" spans="1:2">
      <c r="A3904">
        <v>5313</v>
      </c>
      <c r="B3904" s="63" t="s">
        <v>34124</v>
      </c>
    </row>
    <row r="3905" spans="1:2">
      <c r="A3905">
        <v>5314</v>
      </c>
      <c r="B3905" s="63" t="s">
        <v>34125</v>
      </c>
    </row>
    <row r="3906" spans="1:2">
      <c r="A3906">
        <v>5315</v>
      </c>
      <c r="B3906" s="63" t="s">
        <v>34126</v>
      </c>
    </row>
    <row r="3907" spans="1:2">
      <c r="A3907">
        <v>5316</v>
      </c>
      <c r="B3907" s="63" t="s">
        <v>34127</v>
      </c>
    </row>
    <row r="3908" spans="1:2">
      <c r="A3908">
        <v>5317</v>
      </c>
      <c r="B3908" s="63" t="s">
        <v>34128</v>
      </c>
    </row>
    <row r="3909" spans="1:2">
      <c r="A3909">
        <v>5318</v>
      </c>
      <c r="B3909" s="63" t="s">
        <v>219</v>
      </c>
    </row>
    <row r="3910" spans="1:2">
      <c r="A3910">
        <v>5319</v>
      </c>
      <c r="B3910" s="63" t="s">
        <v>34129</v>
      </c>
    </row>
    <row r="3911" spans="1:2">
      <c r="A3911">
        <v>5320</v>
      </c>
      <c r="B3911" s="63" t="s">
        <v>2160</v>
      </c>
    </row>
    <row r="3912" spans="1:2">
      <c r="A3912">
        <v>5321</v>
      </c>
      <c r="B3912" s="63" t="s">
        <v>34130</v>
      </c>
    </row>
    <row r="3913" spans="1:2">
      <c r="A3913">
        <v>5322</v>
      </c>
      <c r="B3913" s="63" t="s">
        <v>34131</v>
      </c>
    </row>
    <row r="3914" spans="1:2">
      <c r="A3914">
        <v>5323</v>
      </c>
      <c r="B3914" s="63" t="s">
        <v>661</v>
      </c>
    </row>
    <row r="3915" spans="1:2">
      <c r="A3915">
        <v>5324</v>
      </c>
      <c r="B3915" s="63" t="s">
        <v>34132</v>
      </c>
    </row>
    <row r="3916" spans="1:2">
      <c r="A3916">
        <v>5325</v>
      </c>
      <c r="B3916" s="63" t="s">
        <v>34133</v>
      </c>
    </row>
    <row r="3917" spans="1:2">
      <c r="A3917">
        <v>5326</v>
      </c>
      <c r="B3917" s="63" t="s">
        <v>34134</v>
      </c>
    </row>
    <row r="3918" spans="1:2">
      <c r="A3918">
        <v>5327</v>
      </c>
      <c r="B3918" s="63" t="s">
        <v>34135</v>
      </c>
    </row>
    <row r="3919" spans="1:2">
      <c r="A3919">
        <v>5328</v>
      </c>
      <c r="B3919" s="63">
        <v>3380</v>
      </c>
    </row>
    <row r="3920" spans="1:2">
      <c r="A3920">
        <v>5329</v>
      </c>
      <c r="B3920" s="63">
        <v>913</v>
      </c>
    </row>
    <row r="3921" spans="1:2">
      <c r="A3921">
        <v>5330</v>
      </c>
      <c r="B3921" s="63">
        <v>1106</v>
      </c>
    </row>
    <row r="3922" spans="1:2">
      <c r="A3922">
        <v>5331</v>
      </c>
      <c r="B3922" s="63" t="s">
        <v>34136</v>
      </c>
    </row>
    <row r="3923" spans="1:2">
      <c r="A3923">
        <v>5332</v>
      </c>
      <c r="B3923" s="63" t="s">
        <v>681</v>
      </c>
    </row>
    <row r="3924" spans="1:2">
      <c r="A3924">
        <v>5333</v>
      </c>
      <c r="B3924" s="63" t="s">
        <v>34137</v>
      </c>
    </row>
    <row r="3925" spans="1:2">
      <c r="A3925">
        <v>5334</v>
      </c>
      <c r="B3925" s="63" t="s">
        <v>34138</v>
      </c>
    </row>
    <row r="3926" spans="1:2">
      <c r="A3926">
        <v>5335</v>
      </c>
      <c r="B3926" s="63">
        <v>6301</v>
      </c>
    </row>
    <row r="3927" spans="1:2">
      <c r="A3927">
        <v>5336</v>
      </c>
      <c r="B3927" s="63" t="s">
        <v>34139</v>
      </c>
    </row>
    <row r="3928" spans="1:2">
      <c r="A3928">
        <v>5337</v>
      </c>
      <c r="B3928" s="63" t="s">
        <v>34140</v>
      </c>
    </row>
    <row r="3929" spans="1:2">
      <c r="A3929">
        <v>5338</v>
      </c>
      <c r="B3929" s="63" t="s">
        <v>34141</v>
      </c>
    </row>
    <row r="3930" spans="1:2">
      <c r="A3930">
        <v>5339</v>
      </c>
      <c r="B3930" s="63">
        <v>0.30399999999999999</v>
      </c>
    </row>
    <row r="3931" spans="1:2">
      <c r="A3931">
        <v>5340</v>
      </c>
      <c r="B3931" s="63">
        <v>2150</v>
      </c>
    </row>
    <row r="3932" spans="1:2">
      <c r="A3932">
        <v>5341</v>
      </c>
      <c r="B3932" s="63" t="s">
        <v>34142</v>
      </c>
    </row>
    <row r="3933" spans="1:2">
      <c r="A3933">
        <v>5342</v>
      </c>
      <c r="B3933" s="63" t="s">
        <v>34143</v>
      </c>
    </row>
    <row r="3934" spans="1:2">
      <c r="A3934">
        <v>5343</v>
      </c>
      <c r="B3934" s="63" t="s">
        <v>34144</v>
      </c>
    </row>
    <row r="3935" spans="1:2">
      <c r="A3935">
        <v>5344</v>
      </c>
      <c r="B3935" s="63">
        <v>23000</v>
      </c>
    </row>
    <row r="3936" spans="1:2">
      <c r="A3936">
        <v>5345</v>
      </c>
      <c r="B3936" s="63">
        <v>2748</v>
      </c>
    </row>
    <row r="3937" spans="1:2">
      <c r="A3937">
        <v>5346</v>
      </c>
      <c r="B3937" s="63" t="s">
        <v>34145</v>
      </c>
    </row>
    <row r="3938" spans="1:2">
      <c r="A3938">
        <v>5347</v>
      </c>
      <c r="B3938" s="63" t="s">
        <v>34146</v>
      </c>
    </row>
    <row r="3939" spans="1:2">
      <c r="A3939">
        <v>5348</v>
      </c>
      <c r="B3939" s="63" t="s">
        <v>34147</v>
      </c>
    </row>
    <row r="3940" spans="1:2">
      <c r="A3940">
        <v>5349</v>
      </c>
      <c r="B3940" s="63">
        <v>12800</v>
      </c>
    </row>
    <row r="3941" spans="1:2">
      <c r="A3941">
        <v>5350</v>
      </c>
      <c r="B3941" s="63" t="s">
        <v>34148</v>
      </c>
    </row>
    <row r="3942" spans="1:2">
      <c r="A3942">
        <v>5351</v>
      </c>
      <c r="B3942" s="63" t="s">
        <v>34149</v>
      </c>
    </row>
    <row r="3943" spans="1:2">
      <c r="A3943">
        <v>5352</v>
      </c>
      <c r="B3943" s="63" t="s">
        <v>34150</v>
      </c>
    </row>
    <row r="3944" spans="1:2">
      <c r="A3944">
        <v>5353</v>
      </c>
      <c r="B3944" s="63">
        <v>2415</v>
      </c>
    </row>
    <row r="3945" spans="1:2">
      <c r="A3945">
        <v>5354</v>
      </c>
      <c r="B3945" s="63" t="s">
        <v>34151</v>
      </c>
    </row>
    <row r="3946" spans="1:2">
      <c r="A3946">
        <v>5355</v>
      </c>
      <c r="B3946" s="63" t="s">
        <v>34152</v>
      </c>
    </row>
    <row r="3947" spans="1:2">
      <c r="A3947">
        <v>5356</v>
      </c>
      <c r="B3947" s="63">
        <v>3910</v>
      </c>
    </row>
    <row r="3948" spans="1:2">
      <c r="A3948">
        <v>5357</v>
      </c>
      <c r="B3948" s="63" t="s">
        <v>34153</v>
      </c>
    </row>
    <row r="3949" spans="1:2">
      <c r="A3949">
        <v>5358</v>
      </c>
      <c r="B3949" s="63" t="s">
        <v>2204</v>
      </c>
    </row>
    <row r="3950" spans="1:2">
      <c r="A3950">
        <v>5359</v>
      </c>
      <c r="B3950" s="63">
        <v>1111</v>
      </c>
    </row>
    <row r="3951" spans="1:2">
      <c r="A3951">
        <v>5360</v>
      </c>
      <c r="B3951" s="63" t="s">
        <v>34154</v>
      </c>
    </row>
    <row r="3952" spans="1:2">
      <c r="A3952">
        <v>5361</v>
      </c>
      <c r="B3952" s="63" t="s">
        <v>34155</v>
      </c>
    </row>
    <row r="3953" spans="1:2">
      <c r="A3953">
        <v>5362</v>
      </c>
      <c r="B3953" s="63">
        <v>960</v>
      </c>
    </row>
    <row r="3954" spans="1:2">
      <c r="A3954">
        <v>5363</v>
      </c>
      <c r="B3954" s="63">
        <v>1376</v>
      </c>
    </row>
    <row r="3955" spans="1:2">
      <c r="A3955">
        <v>5364</v>
      </c>
      <c r="B3955" s="63" t="s">
        <v>34156</v>
      </c>
    </row>
    <row r="3956" spans="1:2">
      <c r="A3956">
        <v>5365</v>
      </c>
      <c r="B3956" s="63">
        <v>18.5</v>
      </c>
    </row>
    <row r="3957" spans="1:2">
      <c r="A3957">
        <v>5366</v>
      </c>
      <c r="B3957" s="63">
        <v>22</v>
      </c>
    </row>
    <row r="3958" spans="1:2">
      <c r="A3958">
        <v>5367</v>
      </c>
      <c r="B3958" s="63" t="s">
        <v>34157</v>
      </c>
    </row>
    <row r="3959" spans="1:2">
      <c r="A3959">
        <v>5368</v>
      </c>
      <c r="B3959" s="63">
        <v>4624</v>
      </c>
    </row>
    <row r="3960" spans="1:2">
      <c r="A3960">
        <v>5369</v>
      </c>
      <c r="B3960" s="63">
        <v>3014</v>
      </c>
    </row>
    <row r="3961" spans="1:2">
      <c r="A3961">
        <v>5370</v>
      </c>
      <c r="B3961" s="63" t="s">
        <v>34158</v>
      </c>
    </row>
    <row r="3962" spans="1:2">
      <c r="A3962">
        <v>5371</v>
      </c>
      <c r="B3962" s="63" t="s">
        <v>34159</v>
      </c>
    </row>
    <row r="3963" spans="1:2">
      <c r="A3963">
        <v>5372</v>
      </c>
      <c r="B3963" s="63">
        <v>20.100000000000001</v>
      </c>
    </row>
    <row r="3964" spans="1:2">
      <c r="A3964">
        <v>5373</v>
      </c>
      <c r="B3964" s="63">
        <v>6712</v>
      </c>
    </row>
    <row r="3965" spans="1:2">
      <c r="A3965">
        <v>5374</v>
      </c>
      <c r="B3965" s="63">
        <v>0.33</v>
      </c>
    </row>
    <row r="3966" spans="1:2">
      <c r="A3966">
        <v>5375</v>
      </c>
      <c r="B3966" s="63">
        <v>0.33</v>
      </c>
    </row>
    <row r="3967" spans="1:2">
      <c r="A3967">
        <v>5376</v>
      </c>
      <c r="B3967" s="63" t="s">
        <v>34160</v>
      </c>
    </row>
    <row r="3968" spans="1:2">
      <c r="A3968">
        <v>5377</v>
      </c>
      <c r="B3968" s="63">
        <v>14600</v>
      </c>
    </row>
    <row r="3969" spans="1:2">
      <c r="A3969">
        <v>5378</v>
      </c>
      <c r="B3969" s="63" t="s">
        <v>34161</v>
      </c>
    </row>
    <row r="3970" spans="1:2">
      <c r="A3970">
        <v>5379</v>
      </c>
      <c r="B3970" s="63" t="s">
        <v>34162</v>
      </c>
    </row>
    <row r="3971" spans="1:2">
      <c r="A3971">
        <v>5380</v>
      </c>
      <c r="B3971" s="63" t="s">
        <v>34163</v>
      </c>
    </row>
    <row r="3972" spans="1:2">
      <c r="A3972">
        <v>5381</v>
      </c>
      <c r="B3972" s="63" t="s">
        <v>34164</v>
      </c>
    </row>
    <row r="3973" spans="1:2">
      <c r="A3973">
        <v>5382</v>
      </c>
      <c r="B3973" s="63">
        <v>1347</v>
      </c>
    </row>
    <row r="3974" spans="1:2">
      <c r="A3974">
        <v>5383</v>
      </c>
      <c r="B3974" s="63" t="s">
        <v>34165</v>
      </c>
    </row>
    <row r="3975" spans="1:2">
      <c r="A3975">
        <v>5384</v>
      </c>
      <c r="B3975" s="63" t="s">
        <v>34166</v>
      </c>
    </row>
    <row r="3976" spans="1:2">
      <c r="A3976">
        <v>5385</v>
      </c>
      <c r="B3976" s="63" t="s">
        <v>34167</v>
      </c>
    </row>
    <row r="3977" spans="1:2">
      <c r="A3977">
        <v>5386</v>
      </c>
      <c r="B3977" s="63" t="s">
        <v>34168</v>
      </c>
    </row>
    <row r="3978" spans="1:2">
      <c r="A3978">
        <v>5387</v>
      </c>
      <c r="B3978" s="63" t="s">
        <v>34169</v>
      </c>
    </row>
    <row r="3979" spans="1:2">
      <c r="A3979">
        <v>5388</v>
      </c>
      <c r="B3979" s="63">
        <v>1419</v>
      </c>
    </row>
    <row r="3980" spans="1:2">
      <c r="A3980">
        <v>5389</v>
      </c>
      <c r="B3980" s="63" t="s">
        <v>34170</v>
      </c>
    </row>
    <row r="3981" spans="1:2">
      <c r="A3981">
        <v>5390</v>
      </c>
      <c r="B3981" s="63" t="s">
        <v>34171</v>
      </c>
    </row>
    <row r="3982" spans="1:2">
      <c r="A3982">
        <v>5391</v>
      </c>
      <c r="B3982" s="63" t="s">
        <v>34172</v>
      </c>
    </row>
    <row r="3983" spans="1:2">
      <c r="A3983">
        <v>5392</v>
      </c>
      <c r="B3983" s="63" t="s">
        <v>574</v>
      </c>
    </row>
    <row r="3984" spans="1:2">
      <c r="A3984">
        <v>5393</v>
      </c>
      <c r="B3984" s="63" t="s">
        <v>34173</v>
      </c>
    </row>
    <row r="3985" spans="1:2">
      <c r="A3985">
        <v>5394</v>
      </c>
      <c r="B3985" s="63" t="s">
        <v>34174</v>
      </c>
    </row>
    <row r="3986" spans="1:2">
      <c r="A3986">
        <v>5395</v>
      </c>
      <c r="B3986" s="63">
        <v>20200</v>
      </c>
    </row>
    <row r="3987" spans="1:2">
      <c r="A3987">
        <v>5396</v>
      </c>
      <c r="B3987" s="63" t="s">
        <v>34175</v>
      </c>
    </row>
    <row r="3988" spans="1:2">
      <c r="A3988">
        <v>5397</v>
      </c>
      <c r="B3988" s="63" t="s">
        <v>2205</v>
      </c>
    </row>
    <row r="3989" spans="1:2">
      <c r="A3989">
        <v>5398</v>
      </c>
      <c r="B3989" s="63" t="s">
        <v>2206</v>
      </c>
    </row>
    <row r="3990" spans="1:2">
      <c r="A3990">
        <v>5399</v>
      </c>
      <c r="B3990" s="63" t="s">
        <v>34176</v>
      </c>
    </row>
    <row r="3991" spans="1:2">
      <c r="A3991">
        <v>5400</v>
      </c>
      <c r="B3991" s="63">
        <v>1920</v>
      </c>
    </row>
    <row r="3992" spans="1:2">
      <c r="A3992">
        <v>5401</v>
      </c>
      <c r="B3992" s="63" t="s">
        <v>34177</v>
      </c>
    </row>
    <row r="3993" spans="1:2">
      <c r="A3993">
        <v>5402</v>
      </c>
      <c r="B3993" s="63" t="s">
        <v>34178</v>
      </c>
    </row>
    <row r="3994" spans="1:2">
      <c r="A3994">
        <v>5403</v>
      </c>
      <c r="B3994" s="63">
        <v>18.8</v>
      </c>
    </row>
    <row r="3995" spans="1:2">
      <c r="A3995">
        <v>5404</v>
      </c>
      <c r="B3995" s="63" t="s">
        <v>34179</v>
      </c>
    </row>
    <row r="3996" spans="1:2">
      <c r="A3996">
        <v>5405</v>
      </c>
      <c r="B3996" s="63" t="s">
        <v>34180</v>
      </c>
    </row>
    <row r="3997" spans="1:2">
      <c r="A3997">
        <v>5406</v>
      </c>
      <c r="B3997" s="63" t="s">
        <v>34181</v>
      </c>
    </row>
    <row r="3998" spans="1:2">
      <c r="A3998">
        <v>5407</v>
      </c>
      <c r="B3998" s="63" t="s">
        <v>34182</v>
      </c>
    </row>
    <row r="3999" spans="1:2">
      <c r="A3999">
        <v>5408</v>
      </c>
      <c r="B3999" s="63">
        <v>2360</v>
      </c>
    </row>
    <row r="4000" spans="1:2">
      <c r="A4000">
        <v>5409</v>
      </c>
      <c r="B4000" s="63" t="s">
        <v>34183</v>
      </c>
    </row>
    <row r="4001" spans="1:2">
      <c r="A4001">
        <v>5410</v>
      </c>
      <c r="B4001" s="63" t="s">
        <v>34184</v>
      </c>
    </row>
    <row r="4002" spans="1:2">
      <c r="A4002">
        <v>5411</v>
      </c>
      <c r="B4002" s="63">
        <v>4700</v>
      </c>
    </row>
    <row r="4003" spans="1:2">
      <c r="A4003">
        <v>5412</v>
      </c>
      <c r="B4003" s="63" t="s">
        <v>34185</v>
      </c>
    </row>
    <row r="4004" spans="1:2">
      <c r="A4004">
        <v>5413</v>
      </c>
      <c r="B4004" s="63">
        <v>2240</v>
      </c>
    </row>
    <row r="4005" spans="1:2">
      <c r="A4005">
        <v>5414</v>
      </c>
      <c r="B4005" s="63">
        <v>4778</v>
      </c>
    </row>
    <row r="4006" spans="1:2">
      <c r="A4006">
        <v>5415</v>
      </c>
      <c r="B4006" s="63">
        <v>2255</v>
      </c>
    </row>
    <row r="4007" spans="1:2">
      <c r="A4007">
        <v>5416</v>
      </c>
      <c r="B4007" s="63" t="s">
        <v>34186</v>
      </c>
    </row>
    <row r="4008" spans="1:2">
      <c r="A4008">
        <v>5417</v>
      </c>
      <c r="B4008" s="63">
        <v>2180</v>
      </c>
    </row>
    <row r="4009" spans="1:2">
      <c r="A4009">
        <v>5418</v>
      </c>
      <c r="B4009" s="63" t="s">
        <v>34187</v>
      </c>
    </row>
    <row r="4010" spans="1:2">
      <c r="A4010">
        <v>5419</v>
      </c>
      <c r="B4010" s="63" t="s">
        <v>34188</v>
      </c>
    </row>
    <row r="4011" spans="1:2">
      <c r="A4011">
        <v>5420</v>
      </c>
      <c r="B4011" s="63" t="s">
        <v>34189</v>
      </c>
    </row>
    <row r="4012" spans="1:2">
      <c r="A4012">
        <v>5421</v>
      </c>
      <c r="B4012" s="63">
        <v>27.5</v>
      </c>
    </row>
    <row r="4013" spans="1:2">
      <c r="A4013">
        <v>5422</v>
      </c>
      <c r="B4013" s="63" t="s">
        <v>862</v>
      </c>
    </row>
    <row r="4014" spans="1:2">
      <c r="A4014">
        <v>5423</v>
      </c>
      <c r="B4014" s="63" t="s">
        <v>34190</v>
      </c>
    </row>
    <row r="4015" spans="1:2">
      <c r="A4015">
        <v>5424</v>
      </c>
      <c r="B4015" s="63" t="s">
        <v>1029</v>
      </c>
    </row>
    <row r="4016" spans="1:2">
      <c r="A4016">
        <v>5425</v>
      </c>
      <c r="B4016" s="63" t="s">
        <v>34191</v>
      </c>
    </row>
    <row r="4017" spans="1:2">
      <c r="A4017">
        <v>5426</v>
      </c>
      <c r="B4017" s="63">
        <v>19600</v>
      </c>
    </row>
    <row r="4018" spans="1:2">
      <c r="A4018">
        <v>5427</v>
      </c>
      <c r="B4018" s="63">
        <v>23500</v>
      </c>
    </row>
    <row r="4019" spans="1:2">
      <c r="A4019">
        <v>5428</v>
      </c>
      <c r="B4019" s="63" t="s">
        <v>34192</v>
      </c>
    </row>
    <row r="4020" spans="1:2">
      <c r="A4020">
        <v>5429</v>
      </c>
      <c r="B4020" s="63" t="s">
        <v>34193</v>
      </c>
    </row>
    <row r="4021" spans="1:2">
      <c r="A4021">
        <v>5430</v>
      </c>
      <c r="B4021" s="63" t="s">
        <v>34194</v>
      </c>
    </row>
    <row r="4022" spans="1:2">
      <c r="A4022">
        <v>5431</v>
      </c>
      <c r="B4022" s="63" t="s">
        <v>34195</v>
      </c>
    </row>
    <row r="4023" spans="1:2">
      <c r="A4023">
        <v>5432</v>
      </c>
      <c r="B4023" s="63" t="s">
        <v>34196</v>
      </c>
    </row>
    <row r="4024" spans="1:2">
      <c r="A4024">
        <v>5433</v>
      </c>
      <c r="B4024" s="63">
        <v>15.9</v>
      </c>
    </row>
    <row r="4025" spans="1:2">
      <c r="A4025">
        <v>5434</v>
      </c>
      <c r="B4025" s="63" t="s">
        <v>34197</v>
      </c>
    </row>
    <row r="4026" spans="1:2">
      <c r="A4026">
        <v>5435</v>
      </c>
      <c r="B4026" s="63" t="s">
        <v>34198</v>
      </c>
    </row>
    <row r="4027" spans="1:2">
      <c r="A4027">
        <v>5436</v>
      </c>
      <c r="B4027" s="63" t="s">
        <v>34199</v>
      </c>
    </row>
    <row r="4028" spans="1:2">
      <c r="A4028">
        <v>5437</v>
      </c>
      <c r="B4028" s="63">
        <v>1390</v>
      </c>
    </row>
    <row r="4029" spans="1:2">
      <c r="A4029">
        <v>5438</v>
      </c>
      <c r="B4029" s="63">
        <v>2320</v>
      </c>
    </row>
    <row r="4030" spans="1:2">
      <c r="A4030">
        <v>5439</v>
      </c>
      <c r="B4030" s="63">
        <v>2260</v>
      </c>
    </row>
    <row r="4031" spans="1:2">
      <c r="A4031">
        <v>5440</v>
      </c>
      <c r="B4031" s="63" t="s">
        <v>34200</v>
      </c>
    </row>
    <row r="4032" spans="1:2">
      <c r="A4032">
        <v>5441</v>
      </c>
      <c r="B4032" s="63" t="s">
        <v>34201</v>
      </c>
    </row>
    <row r="4033" spans="1:2">
      <c r="A4033">
        <v>5442</v>
      </c>
      <c r="B4033" s="63" t="s">
        <v>34202</v>
      </c>
    </row>
    <row r="4034" spans="1:2">
      <c r="A4034">
        <v>5443</v>
      </c>
      <c r="B4034" s="63" t="s">
        <v>34203</v>
      </c>
    </row>
    <row r="4035" spans="1:2">
      <c r="A4035">
        <v>5444</v>
      </c>
      <c r="B4035" s="63" t="s">
        <v>34204</v>
      </c>
    </row>
    <row r="4036" spans="1:2">
      <c r="A4036">
        <v>5445</v>
      </c>
      <c r="B4036" s="63">
        <v>3186</v>
      </c>
    </row>
    <row r="4037" spans="1:2">
      <c r="A4037">
        <v>5446</v>
      </c>
      <c r="B4037" s="63" t="s">
        <v>34205</v>
      </c>
    </row>
    <row r="4038" spans="1:2">
      <c r="A4038">
        <v>5447</v>
      </c>
      <c r="B4038" s="63" t="s">
        <v>34206</v>
      </c>
    </row>
    <row r="4039" spans="1:2">
      <c r="A4039">
        <v>5448</v>
      </c>
      <c r="B4039" s="63" t="s">
        <v>1826</v>
      </c>
    </row>
    <row r="4040" spans="1:2">
      <c r="A4040">
        <v>5449</v>
      </c>
      <c r="B4040" s="63">
        <v>0.2</v>
      </c>
    </row>
    <row r="4041" spans="1:2">
      <c r="A4041">
        <v>5450</v>
      </c>
      <c r="B4041" s="63" t="s">
        <v>289</v>
      </c>
    </row>
    <row r="4042" spans="1:2">
      <c r="A4042">
        <v>5451</v>
      </c>
      <c r="B4042" s="63" t="s">
        <v>34207</v>
      </c>
    </row>
    <row r="4043" spans="1:2">
      <c r="A4043">
        <v>5452</v>
      </c>
      <c r="B4043" s="63" t="s">
        <v>34208</v>
      </c>
    </row>
    <row r="4044" spans="1:2">
      <c r="A4044">
        <v>5453</v>
      </c>
      <c r="B4044" s="63" t="s">
        <v>942</v>
      </c>
    </row>
    <row r="4045" spans="1:2">
      <c r="A4045">
        <v>5454</v>
      </c>
      <c r="B4045" s="63" t="s">
        <v>34209</v>
      </c>
    </row>
    <row r="4046" spans="1:2">
      <c r="A4046">
        <v>5455</v>
      </c>
      <c r="B4046" s="63" t="s">
        <v>34210</v>
      </c>
    </row>
    <row r="4047" spans="1:2">
      <c r="A4047">
        <v>5456</v>
      </c>
      <c r="B4047" s="63" t="s">
        <v>34211</v>
      </c>
    </row>
    <row r="4048" spans="1:2">
      <c r="A4048">
        <v>5457</v>
      </c>
      <c r="B4048" s="63" t="s">
        <v>34212</v>
      </c>
    </row>
    <row r="4049" spans="1:2">
      <c r="A4049">
        <v>5458</v>
      </c>
      <c r="B4049" s="63" t="s">
        <v>34213</v>
      </c>
    </row>
    <row r="4050" spans="1:2">
      <c r="A4050">
        <v>5459</v>
      </c>
      <c r="B4050" s="63">
        <v>8</v>
      </c>
    </row>
    <row r="4051" spans="1:2">
      <c r="A4051">
        <v>5460</v>
      </c>
      <c r="B4051" s="63">
        <v>1103</v>
      </c>
    </row>
    <row r="4052" spans="1:2">
      <c r="A4052">
        <v>5461</v>
      </c>
      <c r="B4052" s="63" t="s">
        <v>34214</v>
      </c>
    </row>
    <row r="4053" spans="1:2">
      <c r="A4053">
        <v>5462</v>
      </c>
      <c r="B4053" s="63" t="s">
        <v>34215</v>
      </c>
    </row>
    <row r="4054" spans="1:2">
      <c r="A4054">
        <v>5463</v>
      </c>
      <c r="B4054" s="63" t="s">
        <v>34216</v>
      </c>
    </row>
    <row r="4055" spans="1:2">
      <c r="A4055">
        <v>5464</v>
      </c>
      <c r="B4055" s="63" t="s">
        <v>34217</v>
      </c>
    </row>
    <row r="4056" spans="1:2">
      <c r="A4056">
        <v>5465</v>
      </c>
      <c r="B4056" s="63" t="s">
        <v>34218</v>
      </c>
    </row>
    <row r="4057" spans="1:2">
      <c r="A4057">
        <v>5466</v>
      </c>
      <c r="B4057" s="63" t="s">
        <v>34219</v>
      </c>
    </row>
    <row r="4058" spans="1:2">
      <c r="A4058">
        <v>5467</v>
      </c>
      <c r="B4058" s="63">
        <v>2520</v>
      </c>
    </row>
    <row r="4059" spans="1:2">
      <c r="A4059">
        <v>5468</v>
      </c>
      <c r="B4059" s="63">
        <v>3350</v>
      </c>
    </row>
    <row r="4060" spans="1:2">
      <c r="A4060">
        <v>5469</v>
      </c>
      <c r="B4060" s="63" t="s">
        <v>1154</v>
      </c>
    </row>
    <row r="4061" spans="1:2">
      <c r="A4061">
        <v>5470</v>
      </c>
      <c r="B4061" s="63" t="s">
        <v>34220</v>
      </c>
    </row>
    <row r="4062" spans="1:2">
      <c r="A4062">
        <v>5471</v>
      </c>
      <c r="B4062" s="63" t="s">
        <v>34221</v>
      </c>
    </row>
    <row r="4063" spans="1:2">
      <c r="A4063">
        <v>5472</v>
      </c>
      <c r="B4063" s="63" t="s">
        <v>34222</v>
      </c>
    </row>
    <row r="4064" spans="1:2">
      <c r="A4064">
        <v>5473</v>
      </c>
      <c r="B4064" s="63">
        <v>1340</v>
      </c>
    </row>
    <row r="4065" spans="1:2">
      <c r="A4065">
        <v>5474</v>
      </c>
      <c r="B4065" s="63" t="s">
        <v>34223</v>
      </c>
    </row>
    <row r="4066" spans="1:2">
      <c r="A4066">
        <v>5475</v>
      </c>
      <c r="B4066" s="63" t="s">
        <v>34224</v>
      </c>
    </row>
    <row r="4067" spans="1:2">
      <c r="A4067">
        <v>5476</v>
      </c>
      <c r="B4067" s="63" t="s">
        <v>34225</v>
      </c>
    </row>
    <row r="4068" spans="1:2">
      <c r="A4068">
        <v>5477</v>
      </c>
      <c r="B4068" s="63">
        <v>6400</v>
      </c>
    </row>
    <row r="4069" spans="1:2">
      <c r="A4069">
        <v>5478</v>
      </c>
      <c r="B4069" s="63">
        <v>4894</v>
      </c>
    </row>
    <row r="4070" spans="1:2">
      <c r="A4070">
        <v>5479</v>
      </c>
      <c r="B4070" s="63" t="s">
        <v>34226</v>
      </c>
    </row>
    <row r="4071" spans="1:2">
      <c r="A4071">
        <v>5480</v>
      </c>
      <c r="B4071" s="63" t="s">
        <v>34227</v>
      </c>
    </row>
    <row r="4072" spans="1:2">
      <c r="A4072">
        <v>5481</v>
      </c>
      <c r="B4072" s="63">
        <v>19.2</v>
      </c>
    </row>
    <row r="4073" spans="1:2">
      <c r="A4073">
        <v>5482</v>
      </c>
      <c r="B4073" s="63">
        <v>12000</v>
      </c>
    </row>
    <row r="4074" spans="1:2">
      <c r="A4074">
        <v>5483</v>
      </c>
      <c r="B4074" s="63">
        <v>993</v>
      </c>
    </row>
    <row r="4075" spans="1:2">
      <c r="A4075">
        <v>5484</v>
      </c>
      <c r="B4075" s="63">
        <v>993</v>
      </c>
    </row>
    <row r="4076" spans="1:2">
      <c r="A4076">
        <v>5485</v>
      </c>
      <c r="B4076" s="63">
        <v>11000</v>
      </c>
    </row>
    <row r="4077" spans="1:2">
      <c r="A4077">
        <v>5486</v>
      </c>
      <c r="B4077" s="63" t="s">
        <v>34228</v>
      </c>
    </row>
    <row r="4078" spans="1:2">
      <c r="A4078">
        <v>5487</v>
      </c>
      <c r="B4078" s="63">
        <v>6</v>
      </c>
    </row>
    <row r="4079" spans="1:2">
      <c r="A4079">
        <v>5488</v>
      </c>
      <c r="B4079" s="63">
        <v>7100</v>
      </c>
    </row>
    <row r="4080" spans="1:2">
      <c r="A4080">
        <v>5489</v>
      </c>
      <c r="B4080" s="63" t="s">
        <v>34229</v>
      </c>
    </row>
    <row r="4081" spans="1:2">
      <c r="A4081">
        <v>5490</v>
      </c>
      <c r="B4081" s="63" t="s">
        <v>34230</v>
      </c>
    </row>
    <row r="4082" spans="1:2">
      <c r="A4082">
        <v>5491</v>
      </c>
      <c r="B4082" s="63">
        <v>11500</v>
      </c>
    </row>
    <row r="4083" spans="1:2">
      <c r="A4083">
        <v>5492</v>
      </c>
      <c r="B4083" s="63">
        <v>10800</v>
      </c>
    </row>
    <row r="4084" spans="1:2">
      <c r="A4084">
        <v>5493</v>
      </c>
      <c r="B4084" s="63">
        <v>5160</v>
      </c>
    </row>
    <row r="4085" spans="1:2">
      <c r="A4085">
        <v>5494</v>
      </c>
      <c r="B4085" s="63" t="s">
        <v>34231</v>
      </c>
    </row>
    <row r="4086" spans="1:2">
      <c r="A4086">
        <v>5495</v>
      </c>
      <c r="B4086" s="63" t="s">
        <v>34232</v>
      </c>
    </row>
    <row r="4087" spans="1:2">
      <c r="A4087">
        <v>5496</v>
      </c>
      <c r="B4087" s="63" t="s">
        <v>34233</v>
      </c>
    </row>
    <row r="4088" spans="1:2">
      <c r="A4088">
        <v>5497</v>
      </c>
      <c r="B4088" s="63" t="s">
        <v>34234</v>
      </c>
    </row>
    <row r="4089" spans="1:2">
      <c r="A4089">
        <v>5498</v>
      </c>
      <c r="B4089" s="63" t="s">
        <v>34235</v>
      </c>
    </row>
    <row r="4090" spans="1:2">
      <c r="A4090">
        <v>5499</v>
      </c>
      <c r="B4090" s="63" t="s">
        <v>34236</v>
      </c>
    </row>
    <row r="4091" spans="1:2">
      <c r="A4091">
        <v>5500</v>
      </c>
      <c r="B4091" s="63" t="s">
        <v>34237</v>
      </c>
    </row>
    <row r="4092" spans="1:2">
      <c r="A4092">
        <v>5501</v>
      </c>
      <c r="B4092" s="63" t="s">
        <v>34238</v>
      </c>
    </row>
    <row r="4093" spans="1:2">
      <c r="A4093">
        <v>5502</v>
      </c>
      <c r="B4093" s="63" t="s">
        <v>34239</v>
      </c>
    </row>
    <row r="4094" spans="1:2">
      <c r="A4094">
        <v>5503</v>
      </c>
      <c r="B4094" s="63">
        <v>7300</v>
      </c>
    </row>
    <row r="4095" spans="1:2">
      <c r="A4095">
        <v>5504</v>
      </c>
      <c r="B4095" s="63">
        <v>0.8</v>
      </c>
    </row>
    <row r="4096" spans="1:2">
      <c r="A4096">
        <v>5505</v>
      </c>
      <c r="B4096" s="63">
        <v>0.8</v>
      </c>
    </row>
    <row r="4097" spans="1:2">
      <c r="A4097">
        <v>5506</v>
      </c>
      <c r="B4097" s="63" t="s">
        <v>34240</v>
      </c>
    </row>
    <row r="4098" spans="1:2">
      <c r="A4098">
        <v>5507</v>
      </c>
      <c r="B4098" s="63">
        <v>1580</v>
      </c>
    </row>
    <row r="4099" spans="1:2">
      <c r="A4099">
        <v>5508</v>
      </c>
      <c r="B4099" s="63" t="s">
        <v>34241</v>
      </c>
    </row>
    <row r="4100" spans="1:2">
      <c r="A4100">
        <v>5509</v>
      </c>
      <c r="B4100" s="63">
        <v>22.4</v>
      </c>
    </row>
    <row r="4101" spans="1:2">
      <c r="A4101">
        <v>5510</v>
      </c>
      <c r="B4101" s="63">
        <v>0.5</v>
      </c>
    </row>
    <row r="4102" spans="1:2">
      <c r="A4102">
        <v>5511</v>
      </c>
      <c r="B4102" s="63">
        <v>0.5</v>
      </c>
    </row>
    <row r="4103" spans="1:2">
      <c r="A4103">
        <v>5512</v>
      </c>
      <c r="B4103" s="63" t="s">
        <v>34242</v>
      </c>
    </row>
    <row r="4104" spans="1:2">
      <c r="A4104">
        <v>5513</v>
      </c>
      <c r="B4104" s="63">
        <v>1435</v>
      </c>
    </row>
    <row r="4105" spans="1:2">
      <c r="A4105">
        <v>5514</v>
      </c>
      <c r="B4105" s="63" t="s">
        <v>34243</v>
      </c>
    </row>
    <row r="4106" spans="1:2">
      <c r="A4106">
        <v>5515</v>
      </c>
      <c r="B4106" s="63" t="s">
        <v>34244</v>
      </c>
    </row>
    <row r="4107" spans="1:2">
      <c r="A4107">
        <v>5516</v>
      </c>
      <c r="B4107" s="63">
        <v>1994</v>
      </c>
    </row>
    <row r="4108" spans="1:2">
      <c r="A4108">
        <v>5517</v>
      </c>
      <c r="B4108" s="63" t="s">
        <v>34245</v>
      </c>
    </row>
    <row r="4109" spans="1:2">
      <c r="A4109">
        <v>5518</v>
      </c>
      <c r="B4109" s="63" t="s">
        <v>34246</v>
      </c>
    </row>
    <row r="4110" spans="1:2">
      <c r="A4110">
        <v>5519</v>
      </c>
      <c r="B4110" s="63">
        <v>10500</v>
      </c>
    </row>
    <row r="4111" spans="1:2">
      <c r="A4111">
        <v>5520</v>
      </c>
      <c r="B4111" s="63" t="s">
        <v>34247</v>
      </c>
    </row>
    <row r="4112" spans="1:2">
      <c r="A4112">
        <v>5521</v>
      </c>
      <c r="B4112" s="63" t="s">
        <v>412</v>
      </c>
    </row>
    <row r="4113" spans="1:2">
      <c r="A4113">
        <v>5522</v>
      </c>
      <c r="B4113" s="63" t="s">
        <v>1802</v>
      </c>
    </row>
    <row r="4114" spans="1:2">
      <c r="A4114">
        <v>5523</v>
      </c>
      <c r="B4114" s="63">
        <v>10998</v>
      </c>
    </row>
    <row r="4115" spans="1:2">
      <c r="A4115">
        <v>5524</v>
      </c>
      <c r="B4115" s="63" t="s">
        <v>34248</v>
      </c>
    </row>
    <row r="4116" spans="1:2">
      <c r="A4116">
        <v>5525</v>
      </c>
      <c r="B4116" s="63" t="s">
        <v>34249</v>
      </c>
    </row>
    <row r="4117" spans="1:2">
      <c r="A4117">
        <v>5526</v>
      </c>
      <c r="B4117" s="63" t="s">
        <v>34250</v>
      </c>
    </row>
    <row r="4118" spans="1:2">
      <c r="A4118">
        <v>5527</v>
      </c>
      <c r="B4118" s="63" t="s">
        <v>34251</v>
      </c>
    </row>
    <row r="4119" spans="1:2">
      <c r="A4119">
        <v>5528</v>
      </c>
      <c r="B4119" s="63" t="s">
        <v>34252</v>
      </c>
    </row>
    <row r="4120" spans="1:2">
      <c r="A4120">
        <v>5529</v>
      </c>
      <c r="B4120" s="63" t="s">
        <v>34253</v>
      </c>
    </row>
    <row r="4121" spans="1:2">
      <c r="A4121">
        <v>5530</v>
      </c>
      <c r="B4121" s="63" t="s">
        <v>34254</v>
      </c>
    </row>
    <row r="4122" spans="1:2">
      <c r="A4122">
        <v>5531</v>
      </c>
      <c r="B4122" s="63" t="s">
        <v>34255</v>
      </c>
    </row>
    <row r="4123" spans="1:2">
      <c r="A4123">
        <v>5532</v>
      </c>
      <c r="B4123" s="63" t="s">
        <v>34256</v>
      </c>
    </row>
    <row r="4124" spans="1:2">
      <c r="A4124">
        <v>5533</v>
      </c>
      <c r="B4124" s="63">
        <v>0.1</v>
      </c>
    </row>
    <row r="4125" spans="1:2">
      <c r="A4125">
        <v>5534</v>
      </c>
      <c r="B4125" s="63" t="s">
        <v>249</v>
      </c>
    </row>
    <row r="4126" spans="1:2">
      <c r="A4126">
        <v>5535</v>
      </c>
      <c r="B4126" s="63" t="s">
        <v>34257</v>
      </c>
    </row>
    <row r="4127" spans="1:2">
      <c r="A4127">
        <v>5536</v>
      </c>
      <c r="B4127" s="63" t="s">
        <v>34258</v>
      </c>
    </row>
    <row r="4128" spans="1:2">
      <c r="A4128">
        <v>5537</v>
      </c>
      <c r="B4128" s="63" t="s">
        <v>34259</v>
      </c>
    </row>
    <row r="4129" spans="1:2">
      <c r="A4129">
        <v>5538</v>
      </c>
      <c r="B4129" s="63" t="s">
        <v>34260</v>
      </c>
    </row>
    <row r="4130" spans="1:2">
      <c r="A4130">
        <v>5539</v>
      </c>
      <c r="B4130" s="63" t="s">
        <v>34261</v>
      </c>
    </row>
    <row r="4131" spans="1:2">
      <c r="A4131">
        <v>5540</v>
      </c>
      <c r="B4131" s="63" t="s">
        <v>34262</v>
      </c>
    </row>
    <row r="4132" spans="1:2">
      <c r="A4132">
        <v>5541</v>
      </c>
      <c r="B4132" s="63" t="s">
        <v>34263</v>
      </c>
    </row>
    <row r="4133" spans="1:2">
      <c r="A4133">
        <v>5542</v>
      </c>
      <c r="B4133" s="63" t="s">
        <v>34264</v>
      </c>
    </row>
    <row r="4134" spans="1:2">
      <c r="A4134">
        <v>5543</v>
      </c>
      <c r="B4134" s="63" t="s">
        <v>34265</v>
      </c>
    </row>
    <row r="4135" spans="1:2">
      <c r="A4135">
        <v>5544</v>
      </c>
      <c r="B4135" s="63" t="s">
        <v>879</v>
      </c>
    </row>
    <row r="4136" spans="1:2">
      <c r="A4136">
        <v>5545</v>
      </c>
      <c r="B4136" s="63">
        <v>0</v>
      </c>
    </row>
    <row r="4137" spans="1:2">
      <c r="A4137">
        <v>5546</v>
      </c>
      <c r="B4137" s="63" t="s">
        <v>34266</v>
      </c>
    </row>
    <row r="4138" spans="1:2">
      <c r="A4138">
        <v>5547</v>
      </c>
      <c r="B4138" s="63" t="s">
        <v>2207</v>
      </c>
    </row>
    <row r="4139" spans="1:2">
      <c r="A4139">
        <v>5548</v>
      </c>
      <c r="B4139" s="63" t="s">
        <v>34267</v>
      </c>
    </row>
    <row r="4140" spans="1:2">
      <c r="A4140">
        <v>5549</v>
      </c>
      <c r="B4140" s="63" t="s">
        <v>34268</v>
      </c>
    </row>
    <row r="4141" spans="1:2">
      <c r="A4141">
        <v>5550</v>
      </c>
      <c r="B4141" s="63" t="s">
        <v>34269</v>
      </c>
    </row>
    <row r="4142" spans="1:2">
      <c r="A4142">
        <v>5551</v>
      </c>
      <c r="B4142" s="63" t="s">
        <v>34270</v>
      </c>
    </row>
    <row r="4143" spans="1:2">
      <c r="A4143">
        <v>5552</v>
      </c>
      <c r="B4143" s="63" t="s">
        <v>34271</v>
      </c>
    </row>
    <row r="4144" spans="1:2">
      <c r="A4144">
        <v>5553</v>
      </c>
      <c r="B4144" s="63" t="s">
        <v>34272</v>
      </c>
    </row>
    <row r="4145" spans="1:2">
      <c r="A4145">
        <v>5554</v>
      </c>
      <c r="B4145" s="63" t="s">
        <v>34273</v>
      </c>
    </row>
    <row r="4146" spans="1:2">
      <c r="A4146">
        <v>5555</v>
      </c>
      <c r="B4146" s="63" t="s">
        <v>34274</v>
      </c>
    </row>
    <row r="4147" spans="1:2">
      <c r="A4147">
        <v>5556</v>
      </c>
      <c r="B4147" s="63" t="s">
        <v>34275</v>
      </c>
    </row>
    <row r="4148" spans="1:2">
      <c r="A4148">
        <v>5557</v>
      </c>
      <c r="B4148" s="63" t="s">
        <v>34276</v>
      </c>
    </row>
    <row r="4149" spans="1:2">
      <c r="A4149">
        <v>5558</v>
      </c>
      <c r="B4149" s="63" t="s">
        <v>34277</v>
      </c>
    </row>
    <row r="4150" spans="1:2">
      <c r="A4150">
        <v>5559</v>
      </c>
      <c r="B4150" s="63" t="s">
        <v>34278</v>
      </c>
    </row>
    <row r="4151" spans="1:2">
      <c r="A4151">
        <v>5560</v>
      </c>
      <c r="B4151" s="63">
        <v>3026</v>
      </c>
    </row>
    <row r="4152" spans="1:2">
      <c r="A4152">
        <v>5561</v>
      </c>
      <c r="B4152" s="63" t="s">
        <v>34279</v>
      </c>
    </row>
    <row r="4153" spans="1:2">
      <c r="A4153">
        <v>5562</v>
      </c>
      <c r="B4153" s="63" t="s">
        <v>34280</v>
      </c>
    </row>
    <row r="4154" spans="1:2">
      <c r="A4154">
        <v>5563</v>
      </c>
      <c r="B4154" s="63" t="s">
        <v>2208</v>
      </c>
    </row>
    <row r="4155" spans="1:2">
      <c r="A4155">
        <v>5564</v>
      </c>
      <c r="B4155" s="63" t="s">
        <v>34281</v>
      </c>
    </row>
    <row r="4156" spans="1:2">
      <c r="A4156">
        <v>5565</v>
      </c>
      <c r="B4156" s="63" t="s">
        <v>34282</v>
      </c>
    </row>
    <row r="4157" spans="1:2">
      <c r="A4157">
        <v>5566</v>
      </c>
      <c r="B4157" s="63">
        <v>2790</v>
      </c>
    </row>
    <row r="4158" spans="1:2">
      <c r="A4158">
        <v>5567</v>
      </c>
      <c r="B4158" s="63" t="s">
        <v>34283</v>
      </c>
    </row>
    <row r="4159" spans="1:2">
      <c r="A4159">
        <v>5568</v>
      </c>
      <c r="B4159" s="63" t="s">
        <v>34284</v>
      </c>
    </row>
    <row r="4160" spans="1:2">
      <c r="A4160">
        <v>5569</v>
      </c>
      <c r="B4160" s="63" t="s">
        <v>34285</v>
      </c>
    </row>
    <row r="4161" spans="1:2">
      <c r="A4161">
        <v>5570</v>
      </c>
      <c r="B4161" s="63" t="s">
        <v>34286</v>
      </c>
    </row>
    <row r="4162" spans="1:2">
      <c r="A4162">
        <v>5571</v>
      </c>
      <c r="B4162" s="63" t="s">
        <v>34287</v>
      </c>
    </row>
    <row r="4163" spans="1:2">
      <c r="A4163">
        <v>5572</v>
      </c>
      <c r="B4163" s="63" t="s">
        <v>34288</v>
      </c>
    </row>
    <row r="4164" spans="1:2">
      <c r="A4164">
        <v>5573</v>
      </c>
      <c r="B4164" s="63" t="s">
        <v>34289</v>
      </c>
    </row>
    <row r="4165" spans="1:2">
      <c r="A4165">
        <v>5574</v>
      </c>
      <c r="B4165" s="63" t="s">
        <v>34290</v>
      </c>
    </row>
    <row r="4166" spans="1:2">
      <c r="A4166">
        <v>5575</v>
      </c>
      <c r="B4166" s="63" t="s">
        <v>34291</v>
      </c>
    </row>
    <row r="4167" spans="1:2">
      <c r="A4167">
        <v>5576</v>
      </c>
      <c r="B4167" s="63" t="s">
        <v>34292</v>
      </c>
    </row>
    <row r="4168" spans="1:2">
      <c r="A4168">
        <v>5577</v>
      </c>
      <c r="B4168" s="63" t="s">
        <v>34293</v>
      </c>
    </row>
    <row r="4169" spans="1:2">
      <c r="A4169">
        <v>5578</v>
      </c>
      <c r="B4169" s="63" t="s">
        <v>34294</v>
      </c>
    </row>
    <row r="4170" spans="1:2">
      <c r="A4170">
        <v>5579</v>
      </c>
      <c r="B4170" s="63" t="s">
        <v>34295</v>
      </c>
    </row>
    <row r="4171" spans="1:2">
      <c r="A4171">
        <v>5580</v>
      </c>
      <c r="B4171" s="63" t="s">
        <v>34296</v>
      </c>
    </row>
    <row r="4172" spans="1:2">
      <c r="A4172">
        <v>5581</v>
      </c>
      <c r="B4172" s="63">
        <v>4209</v>
      </c>
    </row>
    <row r="4173" spans="1:2">
      <c r="A4173">
        <v>5582</v>
      </c>
      <c r="B4173" s="63" t="s">
        <v>1102</v>
      </c>
    </row>
    <row r="4174" spans="1:2">
      <c r="A4174">
        <v>5583</v>
      </c>
      <c r="B4174" s="63" t="s">
        <v>34297</v>
      </c>
    </row>
    <row r="4175" spans="1:2">
      <c r="A4175">
        <v>5584</v>
      </c>
      <c r="B4175" s="63" t="s">
        <v>34298</v>
      </c>
    </row>
    <row r="4176" spans="1:2">
      <c r="A4176">
        <v>5585</v>
      </c>
      <c r="B4176" s="63" t="s">
        <v>34299</v>
      </c>
    </row>
    <row r="4177" spans="1:2">
      <c r="A4177">
        <v>5586</v>
      </c>
      <c r="B4177" s="63" t="s">
        <v>34300</v>
      </c>
    </row>
    <row r="4178" spans="1:2">
      <c r="A4178">
        <v>5587</v>
      </c>
      <c r="B4178" s="63" t="s">
        <v>34301</v>
      </c>
    </row>
    <row r="4179" spans="1:2">
      <c r="A4179">
        <v>5588</v>
      </c>
      <c r="B4179" s="63" t="s">
        <v>34302</v>
      </c>
    </row>
    <row r="4180" spans="1:2">
      <c r="A4180">
        <v>5589</v>
      </c>
      <c r="B4180" s="63" t="s">
        <v>34303</v>
      </c>
    </row>
    <row r="4181" spans="1:2">
      <c r="A4181">
        <v>5590</v>
      </c>
      <c r="B4181" s="63">
        <v>8900</v>
      </c>
    </row>
    <row r="4182" spans="1:2">
      <c r="A4182">
        <v>5591</v>
      </c>
      <c r="B4182" s="63">
        <v>4950</v>
      </c>
    </row>
    <row r="4183" spans="1:2">
      <c r="A4183">
        <v>5592</v>
      </c>
      <c r="B4183" s="63">
        <v>304</v>
      </c>
    </row>
    <row r="4184" spans="1:2">
      <c r="A4184">
        <v>5593</v>
      </c>
      <c r="B4184" s="63" t="s">
        <v>34304</v>
      </c>
    </row>
    <row r="4185" spans="1:2">
      <c r="A4185">
        <v>5594</v>
      </c>
      <c r="B4185" s="63">
        <v>20.9</v>
      </c>
    </row>
    <row r="4186" spans="1:2">
      <c r="A4186">
        <v>5595</v>
      </c>
      <c r="B4186" s="63" t="s">
        <v>34305</v>
      </c>
    </row>
    <row r="4187" spans="1:2">
      <c r="A4187">
        <v>5596</v>
      </c>
      <c r="B4187" s="63">
        <v>1595</v>
      </c>
    </row>
    <row r="4188" spans="1:2">
      <c r="A4188">
        <v>5597</v>
      </c>
      <c r="B4188" s="63" t="s">
        <v>34306</v>
      </c>
    </row>
    <row r="4189" spans="1:2">
      <c r="A4189">
        <v>5598</v>
      </c>
      <c r="B4189" s="63" t="s">
        <v>34307</v>
      </c>
    </row>
    <row r="4190" spans="1:2">
      <c r="A4190">
        <v>5599</v>
      </c>
      <c r="B4190" s="63" t="s">
        <v>34308</v>
      </c>
    </row>
    <row r="4191" spans="1:2">
      <c r="A4191">
        <v>5600</v>
      </c>
      <c r="B4191" s="63">
        <v>2425</v>
      </c>
    </row>
    <row r="4192" spans="1:2">
      <c r="A4192">
        <v>5601</v>
      </c>
      <c r="B4192" s="63">
        <v>2428</v>
      </c>
    </row>
    <row r="4193" spans="1:2">
      <c r="A4193">
        <v>5602</v>
      </c>
      <c r="B4193" s="63" t="s">
        <v>34309</v>
      </c>
    </row>
    <row r="4194" spans="1:2">
      <c r="A4194">
        <v>5603</v>
      </c>
      <c r="B4194" s="63" t="s">
        <v>34310</v>
      </c>
    </row>
    <row r="4195" spans="1:2">
      <c r="A4195">
        <v>5604</v>
      </c>
      <c r="B4195" s="63" t="s">
        <v>34311</v>
      </c>
    </row>
    <row r="4196" spans="1:2">
      <c r="A4196">
        <v>5605</v>
      </c>
      <c r="B4196" s="63" t="s">
        <v>34312</v>
      </c>
    </row>
    <row r="4197" spans="1:2">
      <c r="A4197">
        <v>5606</v>
      </c>
      <c r="B4197" s="63" t="s">
        <v>34313</v>
      </c>
    </row>
    <row r="4198" spans="1:2">
      <c r="A4198">
        <v>5607</v>
      </c>
      <c r="B4198" s="63" t="s">
        <v>34314</v>
      </c>
    </row>
    <row r="4199" spans="1:2">
      <c r="A4199">
        <v>5608</v>
      </c>
      <c r="B4199" s="63" t="s">
        <v>34315</v>
      </c>
    </row>
    <row r="4200" spans="1:2">
      <c r="A4200">
        <v>5609</v>
      </c>
      <c r="B4200" s="63" t="s">
        <v>34316</v>
      </c>
    </row>
    <row r="4201" spans="1:2">
      <c r="A4201">
        <v>5610</v>
      </c>
      <c r="B4201" s="63" t="s">
        <v>34317</v>
      </c>
    </row>
    <row r="4202" spans="1:2">
      <c r="A4202">
        <v>5611</v>
      </c>
      <c r="B4202" s="63" t="s">
        <v>34318</v>
      </c>
    </row>
    <row r="4203" spans="1:2">
      <c r="A4203">
        <v>5612</v>
      </c>
      <c r="B4203" s="63" t="s">
        <v>2181</v>
      </c>
    </row>
    <row r="4204" spans="1:2">
      <c r="A4204">
        <v>5613</v>
      </c>
      <c r="B4204" s="63" t="s">
        <v>34319</v>
      </c>
    </row>
    <row r="4205" spans="1:2">
      <c r="A4205">
        <v>5614</v>
      </c>
      <c r="B4205" s="63" t="s">
        <v>34320</v>
      </c>
    </row>
    <row r="4206" spans="1:2">
      <c r="A4206">
        <v>5615</v>
      </c>
      <c r="B4206" s="63" t="s">
        <v>34321</v>
      </c>
    </row>
    <row r="4207" spans="1:2">
      <c r="A4207">
        <v>5616</v>
      </c>
      <c r="B4207" s="63" t="s">
        <v>34322</v>
      </c>
    </row>
    <row r="4208" spans="1:2">
      <c r="A4208">
        <v>5617</v>
      </c>
      <c r="B4208" s="63" t="s">
        <v>34323</v>
      </c>
    </row>
    <row r="4209" spans="1:2">
      <c r="A4209">
        <v>5618</v>
      </c>
      <c r="B4209" s="63" t="s">
        <v>34324</v>
      </c>
    </row>
    <row r="4210" spans="1:2">
      <c r="A4210">
        <v>5619</v>
      </c>
      <c r="B4210" s="63" t="s">
        <v>34325</v>
      </c>
    </row>
    <row r="4211" spans="1:2">
      <c r="A4211">
        <v>5620</v>
      </c>
      <c r="B4211" s="63" t="s">
        <v>34326</v>
      </c>
    </row>
    <row r="4212" spans="1:2">
      <c r="A4212">
        <v>5621</v>
      </c>
      <c r="B4212" s="63" t="s">
        <v>34327</v>
      </c>
    </row>
    <row r="4213" spans="1:2">
      <c r="A4213">
        <v>5622</v>
      </c>
      <c r="B4213" s="63" t="s">
        <v>34328</v>
      </c>
    </row>
    <row r="4214" spans="1:2">
      <c r="A4214">
        <v>5623</v>
      </c>
      <c r="B4214" s="63" t="s">
        <v>34329</v>
      </c>
    </row>
    <row r="4215" spans="1:2">
      <c r="A4215">
        <v>5624</v>
      </c>
      <c r="B4215" s="63" t="s">
        <v>34330</v>
      </c>
    </row>
    <row r="4216" spans="1:2">
      <c r="A4216">
        <v>5625</v>
      </c>
      <c r="B4216" s="63" t="s">
        <v>34331</v>
      </c>
    </row>
    <row r="4217" spans="1:2">
      <c r="A4217">
        <v>5626</v>
      </c>
      <c r="B4217" s="63" t="s">
        <v>34332</v>
      </c>
    </row>
    <row r="4218" spans="1:2">
      <c r="A4218">
        <v>5627</v>
      </c>
      <c r="B4218" s="63" t="s">
        <v>34333</v>
      </c>
    </row>
    <row r="4219" spans="1:2">
      <c r="A4219">
        <v>5628</v>
      </c>
      <c r="B4219" s="63" t="s">
        <v>34334</v>
      </c>
    </row>
    <row r="4220" spans="1:2">
      <c r="A4220">
        <v>5629</v>
      </c>
      <c r="B4220" s="63" t="s">
        <v>34335</v>
      </c>
    </row>
    <row r="4221" spans="1:2">
      <c r="A4221">
        <v>5630</v>
      </c>
      <c r="B4221" s="63" t="s">
        <v>2173</v>
      </c>
    </row>
    <row r="4222" spans="1:2">
      <c r="A4222">
        <v>5631</v>
      </c>
      <c r="B4222" s="63" t="s">
        <v>34336</v>
      </c>
    </row>
    <row r="4223" spans="1:2">
      <c r="A4223">
        <v>5632</v>
      </c>
      <c r="B4223" s="63" t="s">
        <v>34337</v>
      </c>
    </row>
    <row r="4224" spans="1:2">
      <c r="A4224">
        <v>5633</v>
      </c>
      <c r="B4224" s="63" t="s">
        <v>34338</v>
      </c>
    </row>
    <row r="4225" spans="1:2">
      <c r="A4225">
        <v>5634</v>
      </c>
      <c r="B4225" s="63" t="s">
        <v>34339</v>
      </c>
    </row>
    <row r="4226" spans="1:2">
      <c r="A4226">
        <v>5635</v>
      </c>
      <c r="B4226" s="63" t="s">
        <v>34340</v>
      </c>
    </row>
    <row r="4227" spans="1:2">
      <c r="A4227">
        <v>5636</v>
      </c>
      <c r="B4227" s="63" t="s">
        <v>34341</v>
      </c>
    </row>
    <row r="4228" spans="1:2">
      <c r="A4228">
        <v>5637</v>
      </c>
      <c r="B4228" s="63" t="s">
        <v>34342</v>
      </c>
    </row>
    <row r="4229" spans="1:2">
      <c r="A4229">
        <v>5638</v>
      </c>
      <c r="B4229" s="63" t="s">
        <v>34343</v>
      </c>
    </row>
    <row r="4230" spans="1:2">
      <c r="A4230">
        <v>5639</v>
      </c>
      <c r="B4230" s="63" t="s">
        <v>34344</v>
      </c>
    </row>
    <row r="4231" spans="1:2">
      <c r="A4231">
        <v>5640</v>
      </c>
      <c r="B4231" s="63" t="s">
        <v>34345</v>
      </c>
    </row>
    <row r="4232" spans="1:2">
      <c r="A4232">
        <v>5641</v>
      </c>
      <c r="B4232" s="63" t="s">
        <v>34346</v>
      </c>
    </row>
    <row r="4233" spans="1:2">
      <c r="A4233">
        <v>5642</v>
      </c>
      <c r="B4233" s="63" t="s">
        <v>34347</v>
      </c>
    </row>
    <row r="4234" spans="1:2">
      <c r="A4234">
        <v>5643</v>
      </c>
      <c r="B4234" s="63" t="s">
        <v>34348</v>
      </c>
    </row>
    <row r="4235" spans="1:2">
      <c r="A4235">
        <v>5644</v>
      </c>
      <c r="B4235" s="63">
        <v>1260</v>
      </c>
    </row>
    <row r="4236" spans="1:2">
      <c r="A4236">
        <v>5645</v>
      </c>
      <c r="B4236" s="63" t="s">
        <v>34349</v>
      </c>
    </row>
    <row r="4237" spans="1:2">
      <c r="A4237">
        <v>5646</v>
      </c>
      <c r="B4237" s="63" t="s">
        <v>34350</v>
      </c>
    </row>
    <row r="4238" spans="1:2">
      <c r="A4238">
        <v>5647</v>
      </c>
      <c r="B4238" s="63" t="s">
        <v>34351</v>
      </c>
    </row>
    <row r="4239" spans="1:2">
      <c r="A4239">
        <v>5648</v>
      </c>
      <c r="B4239" s="63" t="s">
        <v>34352</v>
      </c>
    </row>
    <row r="4240" spans="1:2">
      <c r="A4240">
        <v>5649</v>
      </c>
      <c r="B4240" s="63" t="s">
        <v>2138</v>
      </c>
    </row>
    <row r="4241" spans="1:2">
      <c r="A4241">
        <v>5650</v>
      </c>
      <c r="B4241" s="63">
        <v>0</v>
      </c>
    </row>
    <row r="4242" spans="1:2">
      <c r="A4242">
        <v>5651</v>
      </c>
      <c r="B4242" s="63" t="s">
        <v>34353</v>
      </c>
    </row>
    <row r="4243" spans="1:2">
      <c r="A4243">
        <v>5652</v>
      </c>
      <c r="B4243" s="63" t="s">
        <v>34354</v>
      </c>
    </row>
    <row r="4244" spans="1:2">
      <c r="A4244">
        <v>5653</v>
      </c>
      <c r="B4244" s="63" t="s">
        <v>34355</v>
      </c>
    </row>
    <row r="4245" spans="1:2">
      <c r="A4245">
        <v>5654</v>
      </c>
      <c r="B4245" s="63" t="s">
        <v>34356</v>
      </c>
    </row>
    <row r="4246" spans="1:2">
      <c r="A4246">
        <v>5655</v>
      </c>
      <c r="B4246" s="63">
        <v>999</v>
      </c>
    </row>
    <row r="4247" spans="1:2">
      <c r="A4247">
        <v>5656</v>
      </c>
      <c r="B4247" s="63" t="s">
        <v>34357</v>
      </c>
    </row>
    <row r="4248" spans="1:2">
      <c r="A4248">
        <v>5657</v>
      </c>
      <c r="B4248" s="63" t="s">
        <v>34358</v>
      </c>
    </row>
    <row r="4249" spans="1:2">
      <c r="A4249">
        <v>5658</v>
      </c>
      <c r="B4249" s="63" t="s">
        <v>34359</v>
      </c>
    </row>
    <row r="4250" spans="1:2">
      <c r="A4250">
        <v>5659</v>
      </c>
      <c r="B4250" s="63" t="s">
        <v>34360</v>
      </c>
    </row>
    <row r="4251" spans="1:2">
      <c r="A4251">
        <v>5660</v>
      </c>
      <c r="B4251" s="63">
        <v>6701</v>
      </c>
    </row>
    <row r="4252" spans="1:2">
      <c r="A4252">
        <v>5661</v>
      </c>
      <c r="B4252" s="63">
        <v>1545</v>
      </c>
    </row>
    <row r="4253" spans="1:2">
      <c r="A4253">
        <v>5662</v>
      </c>
      <c r="B4253" s="63">
        <v>1235</v>
      </c>
    </row>
    <row r="4254" spans="1:2">
      <c r="A4254">
        <v>5663</v>
      </c>
      <c r="B4254" s="63" t="s">
        <v>34361</v>
      </c>
    </row>
    <row r="4255" spans="1:2">
      <c r="A4255">
        <v>5664</v>
      </c>
      <c r="B4255" s="63" t="s">
        <v>34362</v>
      </c>
    </row>
    <row r="4256" spans="1:2">
      <c r="A4256">
        <v>5665</v>
      </c>
      <c r="B4256" s="63" t="s">
        <v>34363</v>
      </c>
    </row>
    <row r="4257" spans="1:2">
      <c r="A4257">
        <v>5666</v>
      </c>
      <c r="B4257" s="63" t="s">
        <v>34364</v>
      </c>
    </row>
    <row r="4258" spans="1:2">
      <c r="A4258">
        <v>5667</v>
      </c>
      <c r="B4258" s="63" t="s">
        <v>34365</v>
      </c>
    </row>
    <row r="4259" spans="1:2">
      <c r="A4259">
        <v>5668</v>
      </c>
      <c r="B4259" s="63" t="s">
        <v>34366</v>
      </c>
    </row>
    <row r="4260" spans="1:2">
      <c r="A4260">
        <v>5669</v>
      </c>
      <c r="B4260" s="63" t="s">
        <v>34367</v>
      </c>
    </row>
    <row r="4261" spans="1:2">
      <c r="A4261">
        <v>5670</v>
      </c>
      <c r="B4261" s="63" t="s">
        <v>34368</v>
      </c>
    </row>
    <row r="4262" spans="1:2">
      <c r="A4262">
        <v>5671</v>
      </c>
      <c r="B4262" s="63" t="s">
        <v>34369</v>
      </c>
    </row>
    <row r="4263" spans="1:2">
      <c r="A4263">
        <v>5672</v>
      </c>
      <c r="B4263" s="63" t="s">
        <v>1829</v>
      </c>
    </row>
    <row r="4264" spans="1:2">
      <c r="A4264">
        <v>5673</v>
      </c>
      <c r="B4264" s="63" t="s">
        <v>34370</v>
      </c>
    </row>
    <row r="4265" spans="1:2">
      <c r="A4265">
        <v>5674</v>
      </c>
      <c r="B4265" s="63" t="s">
        <v>34371</v>
      </c>
    </row>
    <row r="4266" spans="1:2">
      <c r="A4266">
        <v>5675</v>
      </c>
      <c r="B4266" s="63" t="s">
        <v>34372</v>
      </c>
    </row>
    <row r="4267" spans="1:2">
      <c r="A4267">
        <v>5676</v>
      </c>
      <c r="B4267" s="63" t="s">
        <v>34373</v>
      </c>
    </row>
    <row r="4268" spans="1:2">
      <c r="A4268">
        <v>5677</v>
      </c>
      <c r="B4268" s="63">
        <v>-25</v>
      </c>
    </row>
    <row r="4269" spans="1:2">
      <c r="A4269">
        <v>5678</v>
      </c>
      <c r="B4269" s="63" t="s">
        <v>34374</v>
      </c>
    </row>
    <row r="4270" spans="1:2">
      <c r="A4270">
        <v>5679</v>
      </c>
      <c r="B4270" s="63">
        <v>-11</v>
      </c>
    </row>
    <row r="4271" spans="1:2">
      <c r="A4271">
        <v>5680</v>
      </c>
      <c r="B4271" s="63" t="s">
        <v>34375</v>
      </c>
    </row>
    <row r="4272" spans="1:2">
      <c r="A4272">
        <v>5681</v>
      </c>
      <c r="B4272" s="63" t="s">
        <v>34376</v>
      </c>
    </row>
    <row r="4273" spans="1:2">
      <c r="A4273">
        <v>5682</v>
      </c>
      <c r="B4273" s="63" t="s">
        <v>34377</v>
      </c>
    </row>
    <row r="4274" spans="1:2">
      <c r="A4274">
        <v>5683</v>
      </c>
      <c r="B4274" s="63" t="s">
        <v>34378</v>
      </c>
    </row>
    <row r="4275" spans="1:2">
      <c r="A4275">
        <v>5684</v>
      </c>
      <c r="B4275" s="63" t="s">
        <v>34379</v>
      </c>
    </row>
    <row r="4276" spans="1:2">
      <c r="A4276">
        <v>5685</v>
      </c>
      <c r="B4276" s="63" t="s">
        <v>34380</v>
      </c>
    </row>
    <row r="4277" spans="1:2">
      <c r="A4277">
        <v>5686</v>
      </c>
      <c r="B4277" s="63" t="s">
        <v>34381</v>
      </c>
    </row>
    <row r="4278" spans="1:2">
      <c r="A4278">
        <v>5687</v>
      </c>
      <c r="B4278" s="63" t="s">
        <v>34382</v>
      </c>
    </row>
    <row r="4279" spans="1:2">
      <c r="A4279">
        <v>5688</v>
      </c>
      <c r="B4279" s="63" t="s">
        <v>34383</v>
      </c>
    </row>
    <row r="4280" spans="1:2">
      <c r="A4280">
        <v>5689</v>
      </c>
      <c r="B4280" s="63" t="s">
        <v>861</v>
      </c>
    </row>
    <row r="4281" spans="1:2">
      <c r="A4281">
        <v>5690</v>
      </c>
      <c r="B4281" s="63">
        <v>0.185</v>
      </c>
    </row>
    <row r="4282" spans="1:2">
      <c r="A4282">
        <v>5691</v>
      </c>
      <c r="B4282" s="63" t="s">
        <v>34384</v>
      </c>
    </row>
    <row r="4283" spans="1:2">
      <c r="A4283">
        <v>5692</v>
      </c>
      <c r="B4283" s="63" t="s">
        <v>34385</v>
      </c>
    </row>
    <row r="4284" spans="1:2">
      <c r="A4284">
        <v>5693</v>
      </c>
      <c r="B4284" s="63" t="s">
        <v>34386</v>
      </c>
    </row>
    <row r="4285" spans="1:2">
      <c r="A4285">
        <v>5694</v>
      </c>
      <c r="B4285" s="63" t="s">
        <v>34387</v>
      </c>
    </row>
    <row r="4286" spans="1:2">
      <c r="A4286">
        <v>5695</v>
      </c>
      <c r="B4286" s="63" t="s">
        <v>34388</v>
      </c>
    </row>
    <row r="4287" spans="1:2">
      <c r="A4287">
        <v>5696</v>
      </c>
      <c r="B4287" s="63" t="s">
        <v>34389</v>
      </c>
    </row>
    <row r="4288" spans="1:2">
      <c r="A4288">
        <v>5697</v>
      </c>
      <c r="B4288" s="63" t="s">
        <v>34390</v>
      </c>
    </row>
    <row r="4289" spans="1:2">
      <c r="A4289">
        <v>5698</v>
      </c>
      <c r="B4289" s="63" t="s">
        <v>34391</v>
      </c>
    </row>
    <row r="4290" spans="1:2">
      <c r="A4290">
        <v>5699</v>
      </c>
      <c r="B4290" s="63" t="s">
        <v>34392</v>
      </c>
    </row>
    <row r="4291" spans="1:2">
      <c r="A4291">
        <v>5700</v>
      </c>
      <c r="B4291" s="63" t="s">
        <v>34393</v>
      </c>
    </row>
    <row r="4292" spans="1:2">
      <c r="A4292">
        <v>5701</v>
      </c>
      <c r="B4292" s="63" t="s">
        <v>34394</v>
      </c>
    </row>
    <row r="4293" spans="1:2">
      <c r="A4293">
        <v>5702</v>
      </c>
      <c r="B4293" s="63" t="s">
        <v>34395</v>
      </c>
    </row>
    <row r="4294" spans="1:2">
      <c r="A4294">
        <v>5703</v>
      </c>
      <c r="B4294" s="63" t="s">
        <v>34396</v>
      </c>
    </row>
    <row r="4295" spans="1:2">
      <c r="A4295">
        <v>5704</v>
      </c>
      <c r="B4295" s="63" t="s">
        <v>34397</v>
      </c>
    </row>
    <row r="4296" spans="1:2">
      <c r="A4296">
        <v>5705</v>
      </c>
      <c r="B4296" s="63">
        <v>2997</v>
      </c>
    </row>
    <row r="4297" spans="1:2">
      <c r="A4297">
        <v>5706</v>
      </c>
      <c r="B4297" s="63" t="s">
        <v>34398</v>
      </c>
    </row>
    <row r="4298" spans="1:2">
      <c r="A4298">
        <v>5707</v>
      </c>
      <c r="B4298" s="63" t="s">
        <v>34399</v>
      </c>
    </row>
    <row r="4299" spans="1:2">
      <c r="A4299">
        <v>5708</v>
      </c>
      <c r="B4299" s="63" t="s">
        <v>34400</v>
      </c>
    </row>
    <row r="4300" spans="1:2">
      <c r="A4300">
        <v>5709</v>
      </c>
      <c r="B4300" s="63" t="s">
        <v>34401</v>
      </c>
    </row>
    <row r="4301" spans="1:2">
      <c r="A4301">
        <v>5710</v>
      </c>
      <c r="B4301" s="63">
        <v>20100</v>
      </c>
    </row>
    <row r="4302" spans="1:2">
      <c r="A4302">
        <v>5711</v>
      </c>
      <c r="B4302" s="63" t="s">
        <v>34402</v>
      </c>
    </row>
    <row r="4303" spans="1:2">
      <c r="A4303">
        <v>5712</v>
      </c>
      <c r="B4303" s="63" t="s">
        <v>34403</v>
      </c>
    </row>
    <row r="4304" spans="1:2">
      <c r="A4304">
        <v>5713</v>
      </c>
      <c r="B4304" s="63" t="s">
        <v>34404</v>
      </c>
    </row>
    <row r="4305" spans="1:2">
      <c r="A4305">
        <v>5714</v>
      </c>
      <c r="B4305" s="63" t="s">
        <v>34405</v>
      </c>
    </row>
    <row r="4306" spans="1:2">
      <c r="A4306">
        <v>5715</v>
      </c>
      <c r="B4306" s="63" t="s">
        <v>34406</v>
      </c>
    </row>
    <row r="4307" spans="1:2">
      <c r="A4307">
        <v>5716</v>
      </c>
      <c r="B4307" s="63" t="s">
        <v>34407</v>
      </c>
    </row>
    <row r="4308" spans="1:2">
      <c r="A4308">
        <v>5717</v>
      </c>
      <c r="B4308" s="63" t="s">
        <v>34408</v>
      </c>
    </row>
    <row r="4309" spans="1:2">
      <c r="A4309">
        <v>5718</v>
      </c>
      <c r="B4309" s="63" t="s">
        <v>34409</v>
      </c>
    </row>
    <row r="4310" spans="1:2">
      <c r="A4310">
        <v>5719</v>
      </c>
      <c r="B4310" s="63" t="s">
        <v>34410</v>
      </c>
    </row>
    <row r="4311" spans="1:2">
      <c r="A4311">
        <v>5720</v>
      </c>
      <c r="B4311" s="63" t="s">
        <v>34411</v>
      </c>
    </row>
    <row r="4312" spans="1:2">
      <c r="A4312">
        <v>5721</v>
      </c>
      <c r="B4312" s="63" t="s">
        <v>997</v>
      </c>
    </row>
    <row r="4313" spans="1:2">
      <c r="A4313">
        <v>5722</v>
      </c>
      <c r="B4313" s="63" t="s">
        <v>34412</v>
      </c>
    </row>
    <row r="4314" spans="1:2">
      <c r="A4314">
        <v>5723</v>
      </c>
      <c r="B4314" s="63" t="s">
        <v>34413</v>
      </c>
    </row>
    <row r="4315" spans="1:2">
      <c r="A4315">
        <v>5724</v>
      </c>
      <c r="B4315" s="63" t="s">
        <v>34414</v>
      </c>
    </row>
    <row r="4316" spans="1:2">
      <c r="A4316">
        <v>5725</v>
      </c>
      <c r="B4316" s="63" t="s">
        <v>1960</v>
      </c>
    </row>
    <row r="4317" spans="1:2">
      <c r="A4317">
        <v>5726</v>
      </c>
      <c r="B4317" s="63" t="s">
        <v>34415</v>
      </c>
    </row>
    <row r="4318" spans="1:2">
      <c r="A4318">
        <v>5727</v>
      </c>
      <c r="B4318" s="63">
        <v>1208</v>
      </c>
    </row>
    <row r="4319" spans="1:2">
      <c r="A4319">
        <v>5728</v>
      </c>
      <c r="B4319" s="63" t="s">
        <v>34416</v>
      </c>
    </row>
    <row r="4320" spans="1:2">
      <c r="A4320">
        <v>5729</v>
      </c>
      <c r="B4320" s="63">
        <v>14900</v>
      </c>
    </row>
    <row r="4321" spans="1:2">
      <c r="A4321">
        <v>5730</v>
      </c>
      <c r="B4321" s="63" t="s">
        <v>34417</v>
      </c>
    </row>
    <row r="4322" spans="1:2">
      <c r="A4322">
        <v>5731</v>
      </c>
      <c r="B4322" s="63">
        <v>1825</v>
      </c>
    </row>
    <row r="4323" spans="1:2">
      <c r="A4323">
        <v>5732</v>
      </c>
      <c r="B4323" s="63">
        <v>2104</v>
      </c>
    </row>
    <row r="4324" spans="1:2">
      <c r="A4324">
        <v>5733</v>
      </c>
      <c r="B4324" s="63" t="s">
        <v>34418</v>
      </c>
    </row>
    <row r="4325" spans="1:2">
      <c r="A4325">
        <v>5734</v>
      </c>
      <c r="B4325" s="63" t="s">
        <v>34419</v>
      </c>
    </row>
    <row r="4326" spans="1:2">
      <c r="A4326">
        <v>5735</v>
      </c>
      <c r="B4326" s="63" t="s">
        <v>34420</v>
      </c>
    </row>
    <row r="4327" spans="1:2">
      <c r="A4327">
        <v>5736</v>
      </c>
      <c r="B4327" s="63" t="s">
        <v>34421</v>
      </c>
    </row>
    <row r="4328" spans="1:2">
      <c r="A4328">
        <v>5737</v>
      </c>
      <c r="B4328" s="63">
        <v>3070</v>
      </c>
    </row>
    <row r="4329" spans="1:2">
      <c r="A4329">
        <v>5738</v>
      </c>
      <c r="B4329" s="63" t="s">
        <v>34422</v>
      </c>
    </row>
    <row r="4330" spans="1:2">
      <c r="A4330">
        <v>5739</v>
      </c>
      <c r="B4330" s="63" t="s">
        <v>34423</v>
      </c>
    </row>
    <row r="4331" spans="1:2">
      <c r="A4331">
        <v>5740</v>
      </c>
      <c r="B4331" s="63" t="s">
        <v>34424</v>
      </c>
    </row>
    <row r="4332" spans="1:2">
      <c r="A4332">
        <v>5741</v>
      </c>
      <c r="B4332" s="63" t="s">
        <v>34425</v>
      </c>
    </row>
    <row r="4333" spans="1:2">
      <c r="A4333">
        <v>5742</v>
      </c>
      <c r="B4333" s="63">
        <v>1021</v>
      </c>
    </row>
    <row r="4334" spans="1:2">
      <c r="A4334">
        <v>5743</v>
      </c>
      <c r="B4334" s="63">
        <v>1152</v>
      </c>
    </row>
    <row r="4335" spans="1:2">
      <c r="A4335">
        <v>5744</v>
      </c>
      <c r="B4335" s="63" t="s">
        <v>34426</v>
      </c>
    </row>
    <row r="4336" spans="1:2">
      <c r="A4336">
        <v>5745</v>
      </c>
      <c r="B4336" s="63" t="s">
        <v>34427</v>
      </c>
    </row>
    <row r="4337" spans="1:2">
      <c r="A4337">
        <v>5746</v>
      </c>
      <c r="B4337" s="63" t="s">
        <v>34428</v>
      </c>
    </row>
    <row r="4338" spans="1:2">
      <c r="A4338">
        <v>5747</v>
      </c>
      <c r="B4338" s="63" t="s">
        <v>1922</v>
      </c>
    </row>
    <row r="4339" spans="1:2">
      <c r="A4339">
        <v>5748</v>
      </c>
      <c r="B4339" s="63" t="s">
        <v>34429</v>
      </c>
    </row>
    <row r="4340" spans="1:2">
      <c r="A4340">
        <v>5749</v>
      </c>
      <c r="B4340" s="63" t="s">
        <v>2209</v>
      </c>
    </row>
    <row r="4341" spans="1:2">
      <c r="A4341">
        <v>5750</v>
      </c>
      <c r="B4341" s="63" t="s">
        <v>34430</v>
      </c>
    </row>
    <row r="4342" spans="1:2">
      <c r="A4342">
        <v>5751</v>
      </c>
      <c r="B4342" s="63" t="s">
        <v>34431</v>
      </c>
    </row>
    <row r="4343" spans="1:2">
      <c r="A4343">
        <v>5752</v>
      </c>
      <c r="B4343" s="63" t="s">
        <v>34432</v>
      </c>
    </row>
    <row r="4344" spans="1:2">
      <c r="A4344">
        <v>5753</v>
      </c>
      <c r="B4344" s="63" t="s">
        <v>34433</v>
      </c>
    </row>
    <row r="4345" spans="1:2">
      <c r="A4345">
        <v>5754</v>
      </c>
      <c r="B4345" s="63" t="s">
        <v>34434</v>
      </c>
    </row>
    <row r="4346" spans="1:2">
      <c r="A4346">
        <v>5755</v>
      </c>
      <c r="B4346" s="63" t="s">
        <v>34435</v>
      </c>
    </row>
    <row r="4347" spans="1:2">
      <c r="A4347">
        <v>5756</v>
      </c>
      <c r="B4347" s="63" t="s">
        <v>34436</v>
      </c>
    </row>
    <row r="4348" spans="1:2">
      <c r="A4348">
        <v>5757</v>
      </c>
      <c r="B4348" s="63" t="s">
        <v>34437</v>
      </c>
    </row>
    <row r="4349" spans="1:2">
      <c r="A4349">
        <v>5758</v>
      </c>
      <c r="B4349" s="63">
        <v>1701</v>
      </c>
    </row>
    <row r="4350" spans="1:2">
      <c r="A4350">
        <v>5759</v>
      </c>
      <c r="B4350" s="63" t="s">
        <v>34438</v>
      </c>
    </row>
    <row r="4351" spans="1:2">
      <c r="A4351">
        <v>5760</v>
      </c>
      <c r="B4351" s="63" t="s">
        <v>34439</v>
      </c>
    </row>
    <row r="4352" spans="1:2">
      <c r="A4352">
        <v>5761</v>
      </c>
      <c r="B4352" s="63" t="s">
        <v>34440</v>
      </c>
    </row>
    <row r="4353" spans="1:2">
      <c r="A4353">
        <v>5762</v>
      </c>
      <c r="B4353" s="63" t="s">
        <v>34441</v>
      </c>
    </row>
    <row r="4354" spans="1:2">
      <c r="A4354">
        <v>5763</v>
      </c>
      <c r="B4354" s="63" t="s">
        <v>34442</v>
      </c>
    </row>
    <row r="4355" spans="1:2">
      <c r="A4355">
        <v>5764</v>
      </c>
      <c r="B4355" s="63" t="s">
        <v>34443</v>
      </c>
    </row>
    <row r="4356" spans="1:2">
      <c r="A4356">
        <v>5765</v>
      </c>
      <c r="B4356" s="63" t="s">
        <v>34444</v>
      </c>
    </row>
    <row r="4357" spans="1:2">
      <c r="A4357">
        <v>5766</v>
      </c>
      <c r="B4357" s="63" t="s">
        <v>34445</v>
      </c>
    </row>
    <row r="4358" spans="1:2">
      <c r="A4358">
        <v>5767</v>
      </c>
      <c r="B4358" s="63" t="s">
        <v>34446</v>
      </c>
    </row>
    <row r="4359" spans="1:2">
      <c r="A4359">
        <v>5768</v>
      </c>
      <c r="B4359" s="63" t="s">
        <v>34447</v>
      </c>
    </row>
    <row r="4360" spans="1:2">
      <c r="A4360">
        <v>5769</v>
      </c>
      <c r="B4360" s="63">
        <v>2268</v>
      </c>
    </row>
    <row r="4361" spans="1:2">
      <c r="A4361">
        <v>5770</v>
      </c>
      <c r="B4361" s="63" t="s">
        <v>34448</v>
      </c>
    </row>
    <row r="4362" spans="1:2">
      <c r="A4362">
        <v>5771</v>
      </c>
      <c r="B4362" s="63">
        <v>1201</v>
      </c>
    </row>
    <row r="4363" spans="1:2">
      <c r="A4363">
        <v>5772</v>
      </c>
      <c r="B4363" s="63" t="s">
        <v>34449</v>
      </c>
    </row>
    <row r="4364" spans="1:2">
      <c r="A4364">
        <v>5773</v>
      </c>
      <c r="B4364" s="63" t="s">
        <v>34450</v>
      </c>
    </row>
    <row r="4365" spans="1:2">
      <c r="A4365">
        <v>5774</v>
      </c>
      <c r="B4365" s="63" t="s">
        <v>34451</v>
      </c>
    </row>
    <row r="4366" spans="1:2">
      <c r="A4366">
        <v>5775</v>
      </c>
      <c r="B4366" s="63" t="s">
        <v>34452</v>
      </c>
    </row>
    <row r="4367" spans="1:2">
      <c r="A4367">
        <v>5776</v>
      </c>
      <c r="B4367" s="63" t="s">
        <v>34453</v>
      </c>
    </row>
    <row r="4368" spans="1:2">
      <c r="A4368">
        <v>5777</v>
      </c>
      <c r="B4368" s="63" t="s">
        <v>34454</v>
      </c>
    </row>
    <row r="4369" spans="1:2">
      <c r="A4369">
        <v>5778</v>
      </c>
      <c r="B4369" s="63" t="s">
        <v>1810</v>
      </c>
    </row>
    <row r="4370" spans="1:2">
      <c r="A4370">
        <v>5779</v>
      </c>
      <c r="B4370" s="63" t="s">
        <v>34455</v>
      </c>
    </row>
    <row r="4371" spans="1:2">
      <c r="A4371">
        <v>5780</v>
      </c>
      <c r="B4371" s="63" t="s">
        <v>34456</v>
      </c>
    </row>
    <row r="4372" spans="1:2">
      <c r="A4372">
        <v>5781</v>
      </c>
      <c r="B4372" s="63" t="s">
        <v>34457</v>
      </c>
    </row>
    <row r="4373" spans="1:2">
      <c r="A4373">
        <v>5782</v>
      </c>
      <c r="B4373" s="63">
        <v>4220</v>
      </c>
    </row>
    <row r="4374" spans="1:2">
      <c r="A4374">
        <v>5783</v>
      </c>
      <c r="B4374" s="63" t="s">
        <v>34458</v>
      </c>
    </row>
    <row r="4375" spans="1:2">
      <c r="A4375">
        <v>5784</v>
      </c>
      <c r="B4375" s="63" t="s">
        <v>34459</v>
      </c>
    </row>
    <row r="4376" spans="1:2">
      <c r="A4376">
        <v>5785</v>
      </c>
      <c r="B4376" s="63" t="s">
        <v>34460</v>
      </c>
    </row>
    <row r="4377" spans="1:2">
      <c r="A4377">
        <v>5786</v>
      </c>
      <c r="B4377" s="63" t="s">
        <v>34461</v>
      </c>
    </row>
    <row r="4378" spans="1:2">
      <c r="A4378">
        <v>5787</v>
      </c>
      <c r="B4378" s="63" t="s">
        <v>1943</v>
      </c>
    </row>
    <row r="4379" spans="1:2">
      <c r="A4379">
        <v>5788</v>
      </c>
      <c r="B4379" s="63">
        <v>4820</v>
      </c>
    </row>
    <row r="4380" spans="1:2">
      <c r="A4380">
        <v>5789</v>
      </c>
      <c r="B4380" s="63" t="s">
        <v>34462</v>
      </c>
    </row>
    <row r="4381" spans="1:2">
      <c r="A4381">
        <v>5790</v>
      </c>
      <c r="B4381" s="63" t="s">
        <v>34463</v>
      </c>
    </row>
    <row r="4382" spans="1:2">
      <c r="A4382">
        <v>5791</v>
      </c>
      <c r="B4382" s="63" t="s">
        <v>34464</v>
      </c>
    </row>
    <row r="4383" spans="1:2">
      <c r="A4383">
        <v>5792</v>
      </c>
      <c r="B4383" s="63" t="s">
        <v>34465</v>
      </c>
    </row>
    <row r="4384" spans="1:2">
      <c r="A4384">
        <v>5793</v>
      </c>
      <c r="B4384" s="63" t="s">
        <v>34466</v>
      </c>
    </row>
    <row r="4385" spans="1:2">
      <c r="A4385">
        <v>5794</v>
      </c>
      <c r="B4385" s="63">
        <v>578</v>
      </c>
    </row>
    <row r="4386" spans="1:2">
      <c r="A4386">
        <v>5795</v>
      </c>
      <c r="B4386" s="63">
        <v>283</v>
      </c>
    </row>
    <row r="4387" spans="1:2">
      <c r="A4387">
        <v>5796</v>
      </c>
      <c r="B4387" s="63" t="s">
        <v>34467</v>
      </c>
    </row>
    <row r="4388" spans="1:2">
      <c r="A4388">
        <v>5797</v>
      </c>
      <c r="B4388" s="63" t="s">
        <v>654</v>
      </c>
    </row>
    <row r="4389" spans="1:2">
      <c r="A4389">
        <v>5798</v>
      </c>
      <c r="B4389" s="63" t="s">
        <v>34468</v>
      </c>
    </row>
    <row r="4390" spans="1:2">
      <c r="A4390">
        <v>5799</v>
      </c>
      <c r="B4390" s="63">
        <v>45455</v>
      </c>
    </row>
    <row r="4391" spans="1:2">
      <c r="A4391">
        <v>5800</v>
      </c>
      <c r="B4391" s="63" t="s">
        <v>1891</v>
      </c>
    </row>
    <row r="4392" spans="1:2">
      <c r="A4392">
        <v>5801</v>
      </c>
      <c r="B4392" s="63" t="s">
        <v>34469</v>
      </c>
    </row>
    <row r="4393" spans="1:2">
      <c r="A4393">
        <v>5802</v>
      </c>
      <c r="B4393" s="63" t="s">
        <v>34470</v>
      </c>
    </row>
    <row r="4394" spans="1:2">
      <c r="A4394">
        <v>5803</v>
      </c>
      <c r="B4394" s="63" t="s">
        <v>34471</v>
      </c>
    </row>
    <row r="4395" spans="1:2">
      <c r="A4395">
        <v>5804</v>
      </c>
      <c r="B4395" s="63" t="s">
        <v>34472</v>
      </c>
    </row>
    <row r="4396" spans="1:2">
      <c r="A4396">
        <v>5805</v>
      </c>
      <c r="B4396" s="63" t="s">
        <v>34473</v>
      </c>
    </row>
    <row r="4397" spans="1:2">
      <c r="A4397">
        <v>5806</v>
      </c>
      <c r="B4397" s="63">
        <v>21700</v>
      </c>
    </row>
    <row r="4398" spans="1:2">
      <c r="A4398">
        <v>5807</v>
      </c>
      <c r="B4398" s="63">
        <v>20480</v>
      </c>
    </row>
    <row r="4399" spans="1:2">
      <c r="A4399">
        <v>5808</v>
      </c>
      <c r="B4399" s="63" t="s">
        <v>947</v>
      </c>
    </row>
    <row r="4400" spans="1:2">
      <c r="A4400">
        <v>5809</v>
      </c>
      <c r="B4400" s="63" t="s">
        <v>34474</v>
      </c>
    </row>
    <row r="4401" spans="1:2">
      <c r="A4401">
        <v>5810</v>
      </c>
      <c r="B4401" s="63" t="s">
        <v>34475</v>
      </c>
    </row>
    <row r="4402" spans="1:2">
      <c r="A4402">
        <v>5811</v>
      </c>
      <c r="B4402" s="63" t="s">
        <v>34476</v>
      </c>
    </row>
    <row r="4403" spans="1:2">
      <c r="A4403">
        <v>5812</v>
      </c>
      <c r="B4403" s="63" t="s">
        <v>34477</v>
      </c>
    </row>
    <row r="4404" spans="1:2">
      <c r="A4404">
        <v>5813</v>
      </c>
      <c r="B4404" s="63" t="s">
        <v>34478</v>
      </c>
    </row>
    <row r="4405" spans="1:2">
      <c r="A4405">
        <v>5814</v>
      </c>
      <c r="B4405" s="63">
        <v>1867</v>
      </c>
    </row>
    <row r="4406" spans="1:2">
      <c r="A4406">
        <v>5815</v>
      </c>
      <c r="B4406" s="63" t="s">
        <v>34479</v>
      </c>
    </row>
    <row r="4407" spans="1:2">
      <c r="A4407">
        <v>5816</v>
      </c>
      <c r="B4407" s="63" t="s">
        <v>34480</v>
      </c>
    </row>
    <row r="4408" spans="1:2">
      <c r="A4408">
        <v>5817</v>
      </c>
      <c r="B4408" s="63" t="s">
        <v>34481</v>
      </c>
    </row>
    <row r="4409" spans="1:2">
      <c r="A4409">
        <v>5818</v>
      </c>
      <c r="B4409" s="63" t="s">
        <v>34482</v>
      </c>
    </row>
    <row r="4410" spans="1:2">
      <c r="A4410">
        <v>5819</v>
      </c>
      <c r="B4410" s="63">
        <v>14545</v>
      </c>
    </row>
    <row r="4411" spans="1:2">
      <c r="A4411">
        <v>5820</v>
      </c>
      <c r="B4411" s="63">
        <v>1520</v>
      </c>
    </row>
    <row r="4412" spans="1:2">
      <c r="A4412">
        <v>5821</v>
      </c>
      <c r="B4412" s="63" t="s">
        <v>34483</v>
      </c>
    </row>
    <row r="4413" spans="1:2">
      <c r="A4413">
        <v>5822</v>
      </c>
      <c r="B4413" s="63" t="s">
        <v>34484</v>
      </c>
    </row>
    <row r="4414" spans="1:2">
      <c r="A4414">
        <v>5823</v>
      </c>
      <c r="B4414" s="63" t="s">
        <v>34485</v>
      </c>
    </row>
    <row r="4415" spans="1:2">
      <c r="A4415">
        <v>5824</v>
      </c>
      <c r="B4415" s="63" t="s">
        <v>34486</v>
      </c>
    </row>
    <row r="4416" spans="1:2">
      <c r="A4416">
        <v>5825</v>
      </c>
      <c r="B4416" s="63" t="s">
        <v>34487</v>
      </c>
    </row>
    <row r="4417" spans="1:2">
      <c r="A4417">
        <v>5826</v>
      </c>
      <c r="B4417" s="63" t="s">
        <v>34488</v>
      </c>
    </row>
    <row r="4418" spans="1:2">
      <c r="A4418">
        <v>5827</v>
      </c>
      <c r="B4418" s="63" t="s">
        <v>34489</v>
      </c>
    </row>
    <row r="4419" spans="1:2">
      <c r="A4419">
        <v>5828</v>
      </c>
      <c r="B4419" s="63" t="s">
        <v>34490</v>
      </c>
    </row>
    <row r="4420" spans="1:2">
      <c r="A4420">
        <v>5829</v>
      </c>
      <c r="B4420" s="63" t="s">
        <v>34491</v>
      </c>
    </row>
    <row r="4421" spans="1:2">
      <c r="A4421">
        <v>5830</v>
      </c>
      <c r="B4421" s="63" t="s">
        <v>34492</v>
      </c>
    </row>
    <row r="4422" spans="1:2">
      <c r="A4422">
        <v>5831</v>
      </c>
      <c r="B4422" s="63" t="s">
        <v>34493</v>
      </c>
    </row>
    <row r="4423" spans="1:2">
      <c r="A4423">
        <v>5832</v>
      </c>
      <c r="B4423" s="63" t="s">
        <v>1997</v>
      </c>
    </row>
    <row r="4424" spans="1:2">
      <c r="A4424">
        <v>5833</v>
      </c>
      <c r="B4424" s="63" t="s">
        <v>34494</v>
      </c>
    </row>
    <row r="4425" spans="1:2">
      <c r="A4425">
        <v>5834</v>
      </c>
      <c r="B4425" s="63" t="s">
        <v>34495</v>
      </c>
    </row>
    <row r="4426" spans="1:2">
      <c r="A4426">
        <v>5835</v>
      </c>
      <c r="B4426" s="63" t="s">
        <v>34496</v>
      </c>
    </row>
    <row r="4427" spans="1:2">
      <c r="A4427">
        <v>5836</v>
      </c>
      <c r="B4427" s="63" t="s">
        <v>34497</v>
      </c>
    </row>
    <row r="4428" spans="1:2">
      <c r="A4428">
        <v>5837</v>
      </c>
      <c r="B4428" s="63" t="s">
        <v>34498</v>
      </c>
    </row>
    <row r="4429" spans="1:2">
      <c r="A4429">
        <v>5838</v>
      </c>
      <c r="B4429" s="63" t="s">
        <v>34499</v>
      </c>
    </row>
    <row r="4430" spans="1:2">
      <c r="A4430">
        <v>5839</v>
      </c>
      <c r="B4430" s="63" t="s">
        <v>34500</v>
      </c>
    </row>
    <row r="4431" spans="1:2">
      <c r="A4431">
        <v>5840</v>
      </c>
      <c r="B4431" s="63" t="s">
        <v>34501</v>
      </c>
    </row>
    <row r="4432" spans="1:2">
      <c r="A4432">
        <v>5841</v>
      </c>
      <c r="B4432" s="63" t="s">
        <v>34502</v>
      </c>
    </row>
    <row r="4433" spans="1:2">
      <c r="A4433">
        <v>5842</v>
      </c>
      <c r="B4433" s="63">
        <v>2018</v>
      </c>
    </row>
    <row r="4434" spans="1:2">
      <c r="A4434">
        <v>5843</v>
      </c>
      <c r="B4434" s="63" t="s">
        <v>34503</v>
      </c>
    </row>
    <row r="4435" spans="1:2">
      <c r="A4435">
        <v>5844</v>
      </c>
      <c r="B4435" s="63" t="s">
        <v>34504</v>
      </c>
    </row>
    <row r="4436" spans="1:2">
      <c r="A4436">
        <v>5845</v>
      </c>
      <c r="B4436" s="63" t="s">
        <v>34505</v>
      </c>
    </row>
    <row r="4437" spans="1:2">
      <c r="A4437">
        <v>5846</v>
      </c>
      <c r="B4437" s="63" t="s">
        <v>34506</v>
      </c>
    </row>
    <row r="4438" spans="1:2">
      <c r="A4438">
        <v>5847</v>
      </c>
      <c r="B4438" s="63" t="s">
        <v>458</v>
      </c>
    </row>
    <row r="4439" spans="1:2">
      <c r="A4439">
        <v>5848</v>
      </c>
      <c r="B4439" s="63" t="s">
        <v>34507</v>
      </c>
    </row>
    <row r="4440" spans="1:2">
      <c r="A4440">
        <v>5849</v>
      </c>
      <c r="B4440" s="63" t="s">
        <v>34508</v>
      </c>
    </row>
    <row r="4441" spans="1:2">
      <c r="A4441">
        <v>5850</v>
      </c>
      <c r="B4441" s="63" t="s">
        <v>34509</v>
      </c>
    </row>
    <row r="4442" spans="1:2">
      <c r="A4442">
        <v>5851</v>
      </c>
      <c r="B4442" s="63">
        <v>1847</v>
      </c>
    </row>
    <row r="4443" spans="1:2">
      <c r="A4443">
        <v>5852</v>
      </c>
      <c r="B4443" s="63" t="s">
        <v>34510</v>
      </c>
    </row>
    <row r="4444" spans="1:2">
      <c r="A4444">
        <v>5853</v>
      </c>
      <c r="B4444" s="63">
        <v>1011</v>
      </c>
    </row>
    <row r="4445" spans="1:2">
      <c r="A4445">
        <v>5854</v>
      </c>
      <c r="B4445" s="63">
        <v>1716</v>
      </c>
    </row>
    <row r="4446" spans="1:2">
      <c r="A4446">
        <v>5855</v>
      </c>
      <c r="B4446" s="63" t="s">
        <v>34511</v>
      </c>
    </row>
    <row r="4447" spans="1:2">
      <c r="A4447">
        <v>5856</v>
      </c>
      <c r="B4447" s="63" t="s">
        <v>34512</v>
      </c>
    </row>
    <row r="4448" spans="1:2">
      <c r="A4448">
        <v>5857</v>
      </c>
      <c r="B4448" s="63" t="s">
        <v>34513</v>
      </c>
    </row>
    <row r="4449" spans="1:2">
      <c r="A4449">
        <v>5858</v>
      </c>
      <c r="B4449" s="63" t="s">
        <v>34514</v>
      </c>
    </row>
    <row r="4450" spans="1:2">
      <c r="A4450">
        <v>5859</v>
      </c>
      <c r="B4450" s="63" t="s">
        <v>648</v>
      </c>
    </row>
    <row r="4451" spans="1:2">
      <c r="A4451">
        <v>5860</v>
      </c>
      <c r="B4451" s="63" t="s">
        <v>34515</v>
      </c>
    </row>
    <row r="4452" spans="1:2">
      <c r="A4452">
        <v>5861</v>
      </c>
      <c r="B4452" s="63" t="s">
        <v>34516</v>
      </c>
    </row>
    <row r="4453" spans="1:2">
      <c r="A4453">
        <v>5862</v>
      </c>
      <c r="B4453" s="63" t="s">
        <v>34517</v>
      </c>
    </row>
    <row r="4454" spans="1:2">
      <c r="A4454">
        <v>5863</v>
      </c>
      <c r="B4454" s="63" t="s">
        <v>34518</v>
      </c>
    </row>
    <row r="4455" spans="1:2">
      <c r="A4455">
        <v>5864</v>
      </c>
      <c r="B4455" s="63" t="s">
        <v>34519</v>
      </c>
    </row>
    <row r="4456" spans="1:2">
      <c r="A4456">
        <v>5865</v>
      </c>
      <c r="B4456" s="63" t="s">
        <v>34520</v>
      </c>
    </row>
    <row r="4457" spans="1:2">
      <c r="A4457">
        <v>5866</v>
      </c>
      <c r="B4457" s="63" t="s">
        <v>34521</v>
      </c>
    </row>
    <row r="4458" spans="1:2">
      <c r="A4458">
        <v>5867</v>
      </c>
      <c r="B4458" s="63">
        <v>1621</v>
      </c>
    </row>
    <row r="4459" spans="1:2">
      <c r="A4459">
        <v>5868</v>
      </c>
      <c r="B4459" s="63" t="s">
        <v>34522</v>
      </c>
    </row>
    <row r="4460" spans="1:2">
      <c r="A4460">
        <v>5869</v>
      </c>
      <c r="B4460" s="63" t="s">
        <v>34523</v>
      </c>
    </row>
    <row r="4461" spans="1:2">
      <c r="A4461">
        <v>5870</v>
      </c>
      <c r="B4461" s="63">
        <v>7140</v>
      </c>
    </row>
    <row r="4462" spans="1:2">
      <c r="A4462">
        <v>5871</v>
      </c>
      <c r="B4462" s="63" t="s">
        <v>34524</v>
      </c>
    </row>
    <row r="4463" spans="1:2">
      <c r="A4463">
        <v>5872</v>
      </c>
      <c r="B4463" s="63" t="s">
        <v>34525</v>
      </c>
    </row>
    <row r="4464" spans="1:2">
      <c r="A4464">
        <v>5873</v>
      </c>
      <c r="B4464" s="63" t="s">
        <v>34526</v>
      </c>
    </row>
    <row r="4465" spans="1:2">
      <c r="A4465">
        <v>5874</v>
      </c>
      <c r="B4465" s="63">
        <v>1550</v>
      </c>
    </row>
    <row r="4466" spans="1:2">
      <c r="A4466">
        <v>5875</v>
      </c>
      <c r="B4466" s="63" t="s">
        <v>34527</v>
      </c>
    </row>
    <row r="4467" spans="1:2">
      <c r="A4467">
        <v>5876</v>
      </c>
      <c r="B4467" s="63" t="s">
        <v>34528</v>
      </c>
    </row>
    <row r="4468" spans="1:2">
      <c r="A4468">
        <v>5877</v>
      </c>
      <c r="B4468" s="63" t="s">
        <v>34529</v>
      </c>
    </row>
    <row r="4469" spans="1:2">
      <c r="A4469">
        <v>5878</v>
      </c>
      <c r="B4469" s="63" t="s">
        <v>34530</v>
      </c>
    </row>
    <row r="4470" spans="1:2">
      <c r="A4470">
        <v>5879</v>
      </c>
      <c r="B4470" s="63">
        <v>3351</v>
      </c>
    </row>
    <row r="4471" spans="1:2">
      <c r="A4471">
        <v>5880</v>
      </c>
      <c r="B4471" s="63" t="s">
        <v>34531</v>
      </c>
    </row>
    <row r="4472" spans="1:2">
      <c r="A4472">
        <v>5881</v>
      </c>
      <c r="B4472" s="63">
        <v>4989</v>
      </c>
    </row>
    <row r="4473" spans="1:2">
      <c r="A4473">
        <v>5882</v>
      </c>
      <c r="B4473" s="63" t="s">
        <v>34532</v>
      </c>
    </row>
    <row r="4474" spans="1:2">
      <c r="A4474">
        <v>5883</v>
      </c>
      <c r="B4474" s="63" t="s">
        <v>34533</v>
      </c>
    </row>
    <row r="4475" spans="1:2">
      <c r="A4475">
        <v>5884</v>
      </c>
      <c r="B4475" s="63" t="s">
        <v>34534</v>
      </c>
    </row>
    <row r="4476" spans="1:2">
      <c r="A4476">
        <v>5885</v>
      </c>
      <c r="B4476" s="63" t="s">
        <v>34535</v>
      </c>
    </row>
    <row r="4477" spans="1:2">
      <c r="A4477">
        <v>5886</v>
      </c>
      <c r="B4477" s="63" t="s">
        <v>34536</v>
      </c>
    </row>
    <row r="4478" spans="1:2">
      <c r="A4478">
        <v>5887</v>
      </c>
      <c r="B4478" s="63" t="s">
        <v>34537</v>
      </c>
    </row>
    <row r="4479" spans="1:2">
      <c r="A4479">
        <v>5888</v>
      </c>
      <c r="B4479" s="63" t="s">
        <v>34538</v>
      </c>
    </row>
    <row r="4480" spans="1:2">
      <c r="A4480">
        <v>5889</v>
      </c>
      <c r="B4480" s="63" t="s">
        <v>34539</v>
      </c>
    </row>
    <row r="4481" spans="1:2">
      <c r="A4481">
        <v>5890</v>
      </c>
      <c r="B4481" s="63" t="s">
        <v>34540</v>
      </c>
    </row>
    <row r="4482" spans="1:2">
      <c r="A4482">
        <v>5891</v>
      </c>
      <c r="B4482" s="63" t="s">
        <v>34541</v>
      </c>
    </row>
    <row r="4483" spans="1:2">
      <c r="A4483">
        <v>5892</v>
      </c>
      <c r="B4483" s="63">
        <v>12125</v>
      </c>
    </row>
    <row r="4484" spans="1:2">
      <c r="A4484">
        <v>5893</v>
      </c>
      <c r="B4484" s="63" t="s">
        <v>34542</v>
      </c>
    </row>
    <row r="4485" spans="1:2">
      <c r="A4485">
        <v>5894</v>
      </c>
      <c r="B4485" s="63" t="s">
        <v>34543</v>
      </c>
    </row>
    <row r="4486" spans="1:2">
      <c r="A4486">
        <v>5895</v>
      </c>
      <c r="B4486" s="63">
        <v>4614</v>
      </c>
    </row>
    <row r="4487" spans="1:2">
      <c r="A4487">
        <v>5896</v>
      </c>
      <c r="B4487" s="63" t="s">
        <v>1889</v>
      </c>
    </row>
    <row r="4488" spans="1:2">
      <c r="A4488">
        <v>5897</v>
      </c>
      <c r="B4488" s="63">
        <v>9440</v>
      </c>
    </row>
    <row r="4489" spans="1:2">
      <c r="A4489">
        <v>5898</v>
      </c>
      <c r="B4489" s="63" t="s">
        <v>34544</v>
      </c>
    </row>
    <row r="4490" spans="1:2">
      <c r="A4490">
        <v>5899</v>
      </c>
      <c r="B4490" s="63" t="s">
        <v>34545</v>
      </c>
    </row>
    <row r="4491" spans="1:2">
      <c r="A4491">
        <v>5900</v>
      </c>
      <c r="B4491" s="63" t="s">
        <v>34546</v>
      </c>
    </row>
    <row r="4492" spans="1:2">
      <c r="A4492">
        <v>5901</v>
      </c>
      <c r="B4492" s="63">
        <v>4701</v>
      </c>
    </row>
    <row r="4493" spans="1:2">
      <c r="A4493">
        <v>5902</v>
      </c>
      <c r="B4493" s="63" t="s">
        <v>197</v>
      </c>
    </row>
    <row r="4494" spans="1:2">
      <c r="A4494">
        <v>5903</v>
      </c>
      <c r="B4494" s="63" t="s">
        <v>34547</v>
      </c>
    </row>
    <row r="4495" spans="1:2">
      <c r="A4495">
        <v>5904</v>
      </c>
      <c r="B4495" s="63" t="s">
        <v>34548</v>
      </c>
    </row>
    <row r="4496" spans="1:2">
      <c r="A4496">
        <v>5905</v>
      </c>
      <c r="B4496" s="63" t="s">
        <v>34549</v>
      </c>
    </row>
    <row r="4497" spans="1:2">
      <c r="A4497">
        <v>5906</v>
      </c>
      <c r="B4497" s="63" t="s">
        <v>34550</v>
      </c>
    </row>
    <row r="4498" spans="1:2">
      <c r="A4498">
        <v>5907</v>
      </c>
      <c r="B4498" s="63">
        <v>7190</v>
      </c>
    </row>
    <row r="4499" spans="1:2">
      <c r="A4499">
        <v>5908</v>
      </c>
      <c r="B4499" s="63" t="s">
        <v>34551</v>
      </c>
    </row>
    <row r="4500" spans="1:2">
      <c r="A4500">
        <v>5909</v>
      </c>
      <c r="B4500" s="63" t="s">
        <v>34552</v>
      </c>
    </row>
    <row r="4501" spans="1:2">
      <c r="A4501">
        <v>5910</v>
      </c>
      <c r="B4501" s="63">
        <v>5710</v>
      </c>
    </row>
    <row r="4502" spans="1:2">
      <c r="A4502">
        <v>5911</v>
      </c>
      <c r="B4502" s="63">
        <v>34900</v>
      </c>
    </row>
    <row r="4503" spans="1:2">
      <c r="A4503">
        <v>5912</v>
      </c>
      <c r="B4503" s="63" t="s">
        <v>34553</v>
      </c>
    </row>
    <row r="4504" spans="1:2">
      <c r="A4504">
        <v>5913</v>
      </c>
      <c r="B4504" s="63" t="s">
        <v>34554</v>
      </c>
    </row>
    <row r="4505" spans="1:2">
      <c r="A4505">
        <v>5914</v>
      </c>
      <c r="B4505" s="63" t="s">
        <v>34555</v>
      </c>
    </row>
    <row r="4506" spans="1:2">
      <c r="A4506">
        <v>5915</v>
      </c>
      <c r="B4506" s="63">
        <v>6827</v>
      </c>
    </row>
    <row r="4507" spans="1:2">
      <c r="A4507">
        <v>5916</v>
      </c>
      <c r="B4507" s="63" t="s">
        <v>34556</v>
      </c>
    </row>
    <row r="4508" spans="1:2">
      <c r="A4508">
        <v>5917</v>
      </c>
      <c r="B4508" s="63">
        <v>10767</v>
      </c>
    </row>
    <row r="4509" spans="1:2">
      <c r="A4509">
        <v>5918</v>
      </c>
      <c r="B4509" s="63" t="s">
        <v>34557</v>
      </c>
    </row>
    <row r="4510" spans="1:2">
      <c r="A4510">
        <v>5919</v>
      </c>
      <c r="B4510" s="63" t="s">
        <v>34558</v>
      </c>
    </row>
    <row r="4511" spans="1:2">
      <c r="A4511">
        <v>5920</v>
      </c>
      <c r="B4511" s="63" t="s">
        <v>34559</v>
      </c>
    </row>
    <row r="4512" spans="1:2">
      <c r="A4512">
        <v>5921</v>
      </c>
      <c r="B4512" s="63" t="s">
        <v>34560</v>
      </c>
    </row>
    <row r="4513" spans="1:2">
      <c r="A4513">
        <v>5922</v>
      </c>
      <c r="B4513" s="63" t="s">
        <v>34561</v>
      </c>
    </row>
    <row r="4514" spans="1:2">
      <c r="A4514">
        <v>5923</v>
      </c>
      <c r="B4514" s="63" t="s">
        <v>34562</v>
      </c>
    </row>
    <row r="4515" spans="1:2">
      <c r="A4515">
        <v>5924</v>
      </c>
      <c r="B4515" s="63" t="s">
        <v>34563</v>
      </c>
    </row>
    <row r="4516" spans="1:2">
      <c r="A4516">
        <v>5925</v>
      </c>
      <c r="B4516" s="63">
        <v>6350</v>
      </c>
    </row>
    <row r="4517" spans="1:2">
      <c r="A4517">
        <v>5926</v>
      </c>
      <c r="B4517" s="63" t="s">
        <v>1890</v>
      </c>
    </row>
    <row r="4518" spans="1:2">
      <c r="A4518">
        <v>5927</v>
      </c>
      <c r="B4518" s="63" t="s">
        <v>34564</v>
      </c>
    </row>
    <row r="4519" spans="1:2">
      <c r="A4519">
        <v>5928</v>
      </c>
      <c r="B4519" s="63" t="s">
        <v>34565</v>
      </c>
    </row>
    <row r="4520" spans="1:2">
      <c r="A4520">
        <v>5929</v>
      </c>
      <c r="B4520" s="63" t="s">
        <v>34566</v>
      </c>
    </row>
    <row r="4521" spans="1:2">
      <c r="A4521">
        <v>5930</v>
      </c>
      <c r="B4521" s="63" t="s">
        <v>34567</v>
      </c>
    </row>
    <row r="4522" spans="1:2">
      <c r="A4522">
        <v>5931</v>
      </c>
      <c r="B4522" s="63">
        <v>3646</v>
      </c>
    </row>
    <row r="4523" spans="1:2">
      <c r="A4523">
        <v>5932</v>
      </c>
      <c r="B4523" s="63" t="s">
        <v>34568</v>
      </c>
    </row>
    <row r="4524" spans="1:2">
      <c r="A4524">
        <v>5933</v>
      </c>
      <c r="B4524" s="63" t="s">
        <v>34569</v>
      </c>
    </row>
    <row r="4525" spans="1:2">
      <c r="A4525">
        <v>5934</v>
      </c>
      <c r="B4525" s="63" t="s">
        <v>34570</v>
      </c>
    </row>
    <row r="4526" spans="1:2">
      <c r="A4526">
        <v>5935</v>
      </c>
      <c r="B4526" s="63" t="s">
        <v>34571</v>
      </c>
    </row>
    <row r="4527" spans="1:2">
      <c r="A4527">
        <v>5936</v>
      </c>
      <c r="B4527" s="63" t="s">
        <v>34572</v>
      </c>
    </row>
    <row r="4528" spans="1:2">
      <c r="A4528">
        <v>5937</v>
      </c>
      <c r="B4528" s="63" t="s">
        <v>34573</v>
      </c>
    </row>
    <row r="4529" spans="1:2">
      <c r="A4529">
        <v>5938</v>
      </c>
      <c r="B4529" s="63" t="s">
        <v>34574</v>
      </c>
    </row>
    <row r="4530" spans="1:2">
      <c r="A4530">
        <v>5939</v>
      </c>
      <c r="B4530" s="63">
        <v>3502</v>
      </c>
    </row>
    <row r="4531" spans="1:2">
      <c r="A4531">
        <v>5940</v>
      </c>
      <c r="B4531" s="63" t="s">
        <v>34575</v>
      </c>
    </row>
    <row r="4532" spans="1:2">
      <c r="A4532">
        <v>5941</v>
      </c>
      <c r="B4532" s="63">
        <v>9100</v>
      </c>
    </row>
    <row r="4533" spans="1:2">
      <c r="A4533">
        <v>5942</v>
      </c>
      <c r="B4533" s="63" t="s">
        <v>34576</v>
      </c>
    </row>
    <row r="4534" spans="1:2">
      <c r="A4534">
        <v>5943</v>
      </c>
      <c r="B4534" s="63" t="s">
        <v>34577</v>
      </c>
    </row>
    <row r="4535" spans="1:2">
      <c r="A4535">
        <v>5944</v>
      </c>
      <c r="B4535" s="63" t="s">
        <v>34578</v>
      </c>
    </row>
    <row r="4536" spans="1:2">
      <c r="A4536">
        <v>5945</v>
      </c>
      <c r="B4536" s="63" t="s">
        <v>34579</v>
      </c>
    </row>
    <row r="4537" spans="1:2">
      <c r="A4537">
        <v>5946</v>
      </c>
      <c r="B4537" s="63" t="s">
        <v>34580</v>
      </c>
    </row>
    <row r="4538" spans="1:2">
      <c r="A4538">
        <v>5947</v>
      </c>
      <c r="B4538" s="63" t="s">
        <v>34581</v>
      </c>
    </row>
    <row r="4539" spans="1:2">
      <c r="A4539">
        <v>5948</v>
      </c>
      <c r="B4539" s="63" t="s">
        <v>34582</v>
      </c>
    </row>
    <row r="4540" spans="1:2">
      <c r="A4540">
        <v>5949</v>
      </c>
      <c r="B4540" s="63" t="s">
        <v>34583</v>
      </c>
    </row>
    <row r="4541" spans="1:2">
      <c r="A4541">
        <v>5950</v>
      </c>
      <c r="B4541" s="63">
        <v>9</v>
      </c>
    </row>
    <row r="4542" spans="1:2">
      <c r="A4542">
        <v>5951</v>
      </c>
      <c r="B4542" s="63" t="s">
        <v>1077</v>
      </c>
    </row>
    <row r="4543" spans="1:2">
      <c r="A4543">
        <v>5952</v>
      </c>
      <c r="B4543" s="63" t="s">
        <v>34584</v>
      </c>
    </row>
    <row r="4544" spans="1:2">
      <c r="A4544">
        <v>5953</v>
      </c>
      <c r="B4544" s="63" t="s">
        <v>34585</v>
      </c>
    </row>
    <row r="4545" spans="1:2">
      <c r="A4545">
        <v>5954</v>
      </c>
      <c r="B4545" s="63" t="s">
        <v>34586</v>
      </c>
    </row>
    <row r="4546" spans="1:2">
      <c r="A4546">
        <v>5955</v>
      </c>
      <c r="B4546" s="63" t="s">
        <v>34587</v>
      </c>
    </row>
    <row r="4547" spans="1:2">
      <c r="A4547">
        <v>5956</v>
      </c>
      <c r="B4547" s="63" t="s">
        <v>34588</v>
      </c>
    </row>
    <row r="4548" spans="1:2">
      <c r="A4548">
        <v>5957</v>
      </c>
      <c r="B4548" s="63" t="s">
        <v>34589</v>
      </c>
    </row>
    <row r="4549" spans="1:2">
      <c r="A4549">
        <v>5958</v>
      </c>
      <c r="B4549" s="63" t="s">
        <v>34590</v>
      </c>
    </row>
    <row r="4550" spans="1:2">
      <c r="A4550">
        <v>5959</v>
      </c>
      <c r="B4550" s="63">
        <v>18350</v>
      </c>
    </row>
    <row r="4551" spans="1:2">
      <c r="A4551">
        <v>5960</v>
      </c>
      <c r="B4551" s="63" t="s">
        <v>34591</v>
      </c>
    </row>
    <row r="4552" spans="1:2">
      <c r="A4552">
        <v>5961</v>
      </c>
      <c r="B4552" s="63" t="s">
        <v>34592</v>
      </c>
    </row>
    <row r="4553" spans="1:2">
      <c r="A4553">
        <v>5962</v>
      </c>
      <c r="B4553" s="63" t="s">
        <v>2210</v>
      </c>
    </row>
    <row r="4554" spans="1:2">
      <c r="A4554">
        <v>5963</v>
      </c>
      <c r="B4554" s="63" t="s">
        <v>34593</v>
      </c>
    </row>
    <row r="4555" spans="1:2">
      <c r="A4555">
        <v>5964</v>
      </c>
      <c r="B4555" s="63">
        <v>17336</v>
      </c>
    </row>
    <row r="4556" spans="1:2">
      <c r="A4556">
        <v>5965</v>
      </c>
      <c r="B4556" s="63" t="s">
        <v>34594</v>
      </c>
    </row>
    <row r="4557" spans="1:2">
      <c r="A4557">
        <v>5966</v>
      </c>
      <c r="B4557" s="63" t="s">
        <v>34595</v>
      </c>
    </row>
    <row r="4558" spans="1:2">
      <c r="A4558">
        <v>5967</v>
      </c>
      <c r="B4558" s="63" t="s">
        <v>34596</v>
      </c>
    </row>
    <row r="4559" spans="1:2">
      <c r="A4559">
        <v>5968</v>
      </c>
      <c r="B4559" s="63" t="s">
        <v>34597</v>
      </c>
    </row>
    <row r="4560" spans="1:2">
      <c r="A4560">
        <v>5969</v>
      </c>
      <c r="B4560" s="63" t="s">
        <v>34598</v>
      </c>
    </row>
    <row r="4561" spans="1:2">
      <c r="A4561">
        <v>5970</v>
      </c>
      <c r="B4561" s="63" t="s">
        <v>34599</v>
      </c>
    </row>
    <row r="4562" spans="1:2">
      <c r="A4562">
        <v>5971</v>
      </c>
      <c r="B4562" s="63" t="s">
        <v>1949</v>
      </c>
    </row>
    <row r="4563" spans="1:2">
      <c r="A4563">
        <v>5972</v>
      </c>
      <c r="B4563" s="63" t="s">
        <v>34600</v>
      </c>
    </row>
    <row r="4564" spans="1:2">
      <c r="A4564">
        <v>5973</v>
      </c>
      <c r="B4564" s="63">
        <v>1356</v>
      </c>
    </row>
    <row r="4565" spans="1:2">
      <c r="A4565">
        <v>5974</v>
      </c>
      <c r="B4565" s="63" t="s">
        <v>34601</v>
      </c>
    </row>
    <row r="4566" spans="1:2">
      <c r="A4566">
        <v>5975</v>
      </c>
      <c r="B4566" s="63" t="s">
        <v>34602</v>
      </c>
    </row>
    <row r="4567" spans="1:2">
      <c r="A4567">
        <v>5976</v>
      </c>
      <c r="B4567" s="63" t="s">
        <v>34603</v>
      </c>
    </row>
    <row r="4568" spans="1:2">
      <c r="A4568">
        <v>5977</v>
      </c>
      <c r="B4568" s="63" t="s">
        <v>34604</v>
      </c>
    </row>
    <row r="4569" spans="1:2">
      <c r="A4569">
        <v>5978</v>
      </c>
      <c r="B4569" s="63" t="s">
        <v>34605</v>
      </c>
    </row>
    <row r="4570" spans="1:2">
      <c r="A4570">
        <v>5979</v>
      </c>
      <c r="B4570" s="63" t="s">
        <v>34606</v>
      </c>
    </row>
    <row r="4571" spans="1:2">
      <c r="A4571">
        <v>5980</v>
      </c>
      <c r="B4571" s="63">
        <v>4640</v>
      </c>
    </row>
    <row r="4572" spans="1:2">
      <c r="A4572">
        <v>5981</v>
      </c>
      <c r="B4572" s="63" t="s">
        <v>34607</v>
      </c>
    </row>
    <row r="4573" spans="1:2">
      <c r="A4573">
        <v>5982</v>
      </c>
      <c r="B4573" s="63" t="s">
        <v>34608</v>
      </c>
    </row>
    <row r="4574" spans="1:2">
      <c r="A4574">
        <v>5983</v>
      </c>
      <c r="B4574" s="63" t="s">
        <v>34609</v>
      </c>
    </row>
    <row r="4575" spans="1:2">
      <c r="A4575">
        <v>5984</v>
      </c>
      <c r="B4575" s="63" t="s">
        <v>34610</v>
      </c>
    </row>
    <row r="4576" spans="1:2">
      <c r="A4576">
        <v>5985</v>
      </c>
      <c r="B4576" s="63" t="s">
        <v>34611</v>
      </c>
    </row>
    <row r="4577" spans="1:2">
      <c r="A4577">
        <v>5986</v>
      </c>
      <c r="B4577" s="63" t="s">
        <v>34612</v>
      </c>
    </row>
    <row r="4578" spans="1:2">
      <c r="A4578">
        <v>5987</v>
      </c>
      <c r="B4578" s="63">
        <v>1905</v>
      </c>
    </row>
    <row r="4579" spans="1:2">
      <c r="A4579">
        <v>5988</v>
      </c>
      <c r="B4579" s="63">
        <v>2580</v>
      </c>
    </row>
    <row r="4580" spans="1:2">
      <c r="A4580">
        <v>5989</v>
      </c>
      <c r="B4580" s="63" t="s">
        <v>34613</v>
      </c>
    </row>
    <row r="4581" spans="1:2">
      <c r="A4581">
        <v>5990</v>
      </c>
      <c r="B4581" s="63" t="s">
        <v>34614</v>
      </c>
    </row>
    <row r="4582" spans="1:2">
      <c r="A4582">
        <v>5991</v>
      </c>
      <c r="B4582" s="63" t="s">
        <v>34615</v>
      </c>
    </row>
    <row r="4583" spans="1:2">
      <c r="A4583">
        <v>5992</v>
      </c>
      <c r="B4583" s="63" t="s">
        <v>34616</v>
      </c>
    </row>
    <row r="4584" spans="1:2">
      <c r="A4584">
        <v>5993</v>
      </c>
      <c r="B4584" s="63" t="s">
        <v>2086</v>
      </c>
    </row>
    <row r="4585" spans="1:2">
      <c r="A4585">
        <v>5994</v>
      </c>
      <c r="B4585" s="63" t="s">
        <v>34617</v>
      </c>
    </row>
    <row r="4586" spans="1:2">
      <c r="A4586">
        <v>5995</v>
      </c>
      <c r="B4586" s="63" t="s">
        <v>34618</v>
      </c>
    </row>
    <row r="4587" spans="1:2">
      <c r="A4587">
        <v>5996</v>
      </c>
      <c r="B4587" s="63" t="s">
        <v>34619</v>
      </c>
    </row>
    <row r="4588" spans="1:2">
      <c r="A4588">
        <v>5997</v>
      </c>
      <c r="B4588" s="63" t="s">
        <v>34620</v>
      </c>
    </row>
    <row r="4589" spans="1:2">
      <c r="A4589">
        <v>5998</v>
      </c>
      <c r="B4589" s="63" t="s">
        <v>34621</v>
      </c>
    </row>
    <row r="4590" spans="1:2">
      <c r="A4590">
        <v>5999</v>
      </c>
      <c r="B4590" s="63" t="s">
        <v>34622</v>
      </c>
    </row>
    <row r="4591" spans="1:2">
      <c r="A4591">
        <v>6000</v>
      </c>
      <c r="B4591" s="63">
        <v>23942</v>
      </c>
    </row>
    <row r="4592" spans="1:2">
      <c r="A4592">
        <v>6001</v>
      </c>
      <c r="B4592" s="63" t="s">
        <v>34623</v>
      </c>
    </row>
    <row r="4593" spans="1:2">
      <c r="A4593">
        <v>6002</v>
      </c>
      <c r="B4593" s="63" t="s">
        <v>34624</v>
      </c>
    </row>
    <row r="4594" spans="1:2">
      <c r="A4594">
        <v>6003</v>
      </c>
      <c r="B4594" s="63">
        <v>2802</v>
      </c>
    </row>
    <row r="4595" spans="1:2">
      <c r="A4595">
        <v>6004</v>
      </c>
      <c r="B4595" s="63" t="s">
        <v>34625</v>
      </c>
    </row>
    <row r="4596" spans="1:2">
      <c r="A4596">
        <v>6005</v>
      </c>
      <c r="B4596" s="63" t="s">
        <v>34626</v>
      </c>
    </row>
    <row r="4597" spans="1:2">
      <c r="A4597">
        <v>6006</v>
      </c>
      <c r="B4597" s="63" t="s">
        <v>34627</v>
      </c>
    </row>
    <row r="4598" spans="1:2">
      <c r="A4598">
        <v>6007</v>
      </c>
      <c r="B4598" s="63" t="s">
        <v>34628</v>
      </c>
    </row>
    <row r="4599" spans="1:2">
      <c r="A4599">
        <v>6008</v>
      </c>
      <c r="B4599" s="63" t="s">
        <v>34629</v>
      </c>
    </row>
    <row r="4600" spans="1:2">
      <c r="A4600">
        <v>6009</v>
      </c>
      <c r="B4600" s="63" t="s">
        <v>34630</v>
      </c>
    </row>
    <row r="4601" spans="1:2">
      <c r="A4601">
        <v>6010</v>
      </c>
      <c r="B4601" s="63" t="s">
        <v>34631</v>
      </c>
    </row>
    <row r="4602" spans="1:2">
      <c r="A4602">
        <v>6011</v>
      </c>
      <c r="B4602" s="63" t="s">
        <v>34632</v>
      </c>
    </row>
    <row r="4603" spans="1:2">
      <c r="A4603">
        <v>6012</v>
      </c>
      <c r="B4603" s="63" t="s">
        <v>34633</v>
      </c>
    </row>
    <row r="4604" spans="1:2">
      <c r="A4604">
        <v>6013</v>
      </c>
      <c r="B4604" s="63" t="s">
        <v>34634</v>
      </c>
    </row>
    <row r="4605" spans="1:2">
      <c r="A4605">
        <v>6014</v>
      </c>
      <c r="B4605" s="63" t="s">
        <v>34635</v>
      </c>
    </row>
    <row r="4606" spans="1:2">
      <c r="A4606">
        <v>6015</v>
      </c>
      <c r="B4606" s="63" t="s">
        <v>34636</v>
      </c>
    </row>
    <row r="4607" spans="1:2">
      <c r="A4607">
        <v>6016</v>
      </c>
      <c r="B4607" s="63" t="s">
        <v>34637</v>
      </c>
    </row>
    <row r="4608" spans="1:2">
      <c r="A4608">
        <v>6017</v>
      </c>
      <c r="B4608" s="63" t="s">
        <v>34638</v>
      </c>
    </row>
    <row r="4609" spans="1:2">
      <c r="A4609">
        <v>6018</v>
      </c>
      <c r="B4609" s="63" t="s">
        <v>34639</v>
      </c>
    </row>
    <row r="4610" spans="1:2">
      <c r="A4610">
        <v>6019</v>
      </c>
      <c r="B4610" s="63" t="s">
        <v>34640</v>
      </c>
    </row>
    <row r="4611" spans="1:2">
      <c r="A4611">
        <v>6020</v>
      </c>
      <c r="B4611" s="63" t="s">
        <v>34641</v>
      </c>
    </row>
    <row r="4612" spans="1:2">
      <c r="A4612">
        <v>6021</v>
      </c>
      <c r="B4612" s="63" t="s">
        <v>34642</v>
      </c>
    </row>
    <row r="4613" spans="1:2">
      <c r="A4613">
        <v>6022</v>
      </c>
      <c r="B4613" s="63" t="s">
        <v>34643</v>
      </c>
    </row>
    <row r="4614" spans="1:2">
      <c r="A4614">
        <v>6023</v>
      </c>
      <c r="B4614" s="63">
        <v>1402</v>
      </c>
    </row>
    <row r="4615" spans="1:2">
      <c r="A4615">
        <v>6024</v>
      </c>
      <c r="B4615" s="63">
        <v>2165</v>
      </c>
    </row>
    <row r="4616" spans="1:2">
      <c r="A4616">
        <v>6025</v>
      </c>
      <c r="B4616" s="63">
        <v>3101</v>
      </c>
    </row>
    <row r="4617" spans="1:2">
      <c r="A4617">
        <v>6026</v>
      </c>
      <c r="B4617" s="63" t="s">
        <v>34644</v>
      </c>
    </row>
    <row r="4618" spans="1:2">
      <c r="A4618">
        <v>6027</v>
      </c>
      <c r="B4618" s="63" t="s">
        <v>34645</v>
      </c>
    </row>
    <row r="4619" spans="1:2">
      <c r="A4619">
        <v>6028</v>
      </c>
      <c r="B4619" s="63" t="s">
        <v>34646</v>
      </c>
    </row>
    <row r="4620" spans="1:2">
      <c r="A4620">
        <v>6029</v>
      </c>
      <c r="B4620" s="63" t="s">
        <v>34647</v>
      </c>
    </row>
    <row r="4621" spans="1:2">
      <c r="A4621">
        <v>6030</v>
      </c>
      <c r="B4621" s="63" t="s">
        <v>214</v>
      </c>
    </row>
    <row r="4622" spans="1:2">
      <c r="A4622">
        <v>6031</v>
      </c>
      <c r="B4622" s="63" t="s">
        <v>34648</v>
      </c>
    </row>
    <row r="4623" spans="1:2">
      <c r="A4623">
        <v>6032</v>
      </c>
      <c r="B4623" s="63" t="s">
        <v>34649</v>
      </c>
    </row>
    <row r="4624" spans="1:2">
      <c r="A4624">
        <v>6033</v>
      </c>
      <c r="B4624" s="63" t="s">
        <v>34650</v>
      </c>
    </row>
    <row r="4625" spans="1:2">
      <c r="A4625">
        <v>6034</v>
      </c>
      <c r="B4625" s="63" t="s">
        <v>34651</v>
      </c>
    </row>
    <row r="4626" spans="1:2">
      <c r="A4626">
        <v>6035</v>
      </c>
      <c r="B4626" s="63" t="s">
        <v>34652</v>
      </c>
    </row>
    <row r="4627" spans="1:2">
      <c r="A4627">
        <v>6036</v>
      </c>
      <c r="B4627" s="63">
        <v>1818</v>
      </c>
    </row>
    <row r="4628" spans="1:2">
      <c r="A4628">
        <v>6037</v>
      </c>
      <c r="B4628" s="63">
        <v>2339</v>
      </c>
    </row>
    <row r="4629" spans="1:2">
      <c r="A4629">
        <v>6038</v>
      </c>
      <c r="B4629" s="63">
        <v>2120</v>
      </c>
    </row>
    <row r="4630" spans="1:2">
      <c r="A4630">
        <v>6039</v>
      </c>
      <c r="B4630" s="63" t="s">
        <v>34653</v>
      </c>
    </row>
    <row r="4631" spans="1:2">
      <c r="A4631">
        <v>6040</v>
      </c>
      <c r="B4631" s="63" t="s">
        <v>34654</v>
      </c>
    </row>
    <row r="4632" spans="1:2">
      <c r="A4632">
        <v>6041</v>
      </c>
      <c r="B4632" s="63">
        <v>8964</v>
      </c>
    </row>
    <row r="4633" spans="1:2">
      <c r="A4633">
        <v>6042</v>
      </c>
      <c r="B4633" s="63" t="s">
        <v>34655</v>
      </c>
    </row>
    <row r="4634" spans="1:2">
      <c r="A4634">
        <v>6043</v>
      </c>
      <c r="B4634" s="63" t="s">
        <v>34656</v>
      </c>
    </row>
    <row r="4635" spans="1:2">
      <c r="A4635">
        <v>6044</v>
      </c>
      <c r="B4635" s="63" t="s">
        <v>34657</v>
      </c>
    </row>
    <row r="4636" spans="1:2">
      <c r="A4636">
        <v>6045</v>
      </c>
      <c r="B4636" s="63" t="s">
        <v>34658</v>
      </c>
    </row>
    <row r="4637" spans="1:2">
      <c r="A4637">
        <v>6046</v>
      </c>
      <c r="B4637" s="63" t="s">
        <v>34659</v>
      </c>
    </row>
    <row r="4638" spans="1:2">
      <c r="A4638">
        <v>6047</v>
      </c>
      <c r="B4638" s="63" t="s">
        <v>34660</v>
      </c>
    </row>
    <row r="4639" spans="1:2">
      <c r="A4639">
        <v>6048</v>
      </c>
      <c r="B4639" s="63" t="s">
        <v>34661</v>
      </c>
    </row>
    <row r="4640" spans="1:2">
      <c r="A4640">
        <v>6049</v>
      </c>
      <c r="B4640" s="63" t="s">
        <v>34662</v>
      </c>
    </row>
    <row r="4641" spans="1:2">
      <c r="A4641">
        <v>6050</v>
      </c>
      <c r="B4641" s="63" t="s">
        <v>34663</v>
      </c>
    </row>
    <row r="4642" spans="1:2">
      <c r="A4642">
        <v>6051</v>
      </c>
      <c r="B4642" s="63" t="s">
        <v>34664</v>
      </c>
    </row>
    <row r="4643" spans="1:2">
      <c r="A4643">
        <v>6052</v>
      </c>
      <c r="B4643" s="63" t="s">
        <v>1821</v>
      </c>
    </row>
    <row r="4644" spans="1:2">
      <c r="A4644">
        <v>6053</v>
      </c>
      <c r="B4644" s="63" t="s">
        <v>34665</v>
      </c>
    </row>
    <row r="4645" spans="1:2">
      <c r="A4645">
        <v>6054</v>
      </c>
      <c r="B4645" s="63" t="s">
        <v>34666</v>
      </c>
    </row>
    <row r="4646" spans="1:2">
      <c r="A4646">
        <v>6055</v>
      </c>
      <c r="B4646" s="63" t="s">
        <v>34667</v>
      </c>
    </row>
    <row r="4647" spans="1:2">
      <c r="A4647">
        <v>6056</v>
      </c>
      <c r="B4647" s="63" t="s">
        <v>34668</v>
      </c>
    </row>
    <row r="4648" spans="1:2">
      <c r="A4648">
        <v>6057</v>
      </c>
      <c r="B4648" s="63" t="s">
        <v>34669</v>
      </c>
    </row>
    <row r="4649" spans="1:2">
      <c r="A4649">
        <v>6058</v>
      </c>
      <c r="B4649" s="63" t="s">
        <v>34670</v>
      </c>
    </row>
    <row r="4650" spans="1:2">
      <c r="A4650">
        <v>6059</v>
      </c>
      <c r="B4650" s="63" t="s">
        <v>34671</v>
      </c>
    </row>
    <row r="4651" spans="1:2">
      <c r="A4651">
        <v>6060</v>
      </c>
      <c r="B4651" s="63" t="s">
        <v>34672</v>
      </c>
    </row>
    <row r="4652" spans="1:2">
      <c r="A4652">
        <v>6061</v>
      </c>
      <c r="B4652" s="63" t="s">
        <v>34673</v>
      </c>
    </row>
    <row r="4653" spans="1:2">
      <c r="A4653">
        <v>6062</v>
      </c>
      <c r="B4653" s="63" t="s">
        <v>34674</v>
      </c>
    </row>
    <row r="4654" spans="1:2">
      <c r="A4654">
        <v>6063</v>
      </c>
      <c r="B4654" s="63" t="s">
        <v>34675</v>
      </c>
    </row>
    <row r="4655" spans="1:2">
      <c r="A4655">
        <v>6064</v>
      </c>
      <c r="B4655" s="63">
        <v>2164</v>
      </c>
    </row>
    <row r="4656" spans="1:2">
      <c r="A4656">
        <v>6065</v>
      </c>
      <c r="B4656" s="63" t="s">
        <v>34676</v>
      </c>
    </row>
    <row r="4657" spans="1:2">
      <c r="A4657">
        <v>6066</v>
      </c>
      <c r="B4657" s="63" t="s">
        <v>34677</v>
      </c>
    </row>
    <row r="4658" spans="1:2">
      <c r="A4658">
        <v>6067</v>
      </c>
      <c r="B4658" s="63">
        <v>0.5</v>
      </c>
    </row>
    <row r="4659" spans="1:2">
      <c r="A4659">
        <v>6068</v>
      </c>
      <c r="B4659" s="63" t="s">
        <v>34678</v>
      </c>
    </row>
    <row r="4660" spans="1:2">
      <c r="A4660">
        <v>6069</v>
      </c>
      <c r="B4660" s="63" t="s">
        <v>34679</v>
      </c>
    </row>
    <row r="4661" spans="1:2">
      <c r="A4661">
        <v>6070</v>
      </c>
      <c r="B4661" s="63" t="s">
        <v>34680</v>
      </c>
    </row>
    <row r="4662" spans="1:2">
      <c r="A4662">
        <v>6071</v>
      </c>
      <c r="B4662" s="63" t="s">
        <v>34681</v>
      </c>
    </row>
    <row r="4663" spans="1:2">
      <c r="A4663">
        <v>6072</v>
      </c>
      <c r="B4663" s="63" t="s">
        <v>34682</v>
      </c>
    </row>
    <row r="4664" spans="1:2">
      <c r="A4664">
        <v>6073</v>
      </c>
      <c r="B4664" s="63" t="s">
        <v>34683</v>
      </c>
    </row>
    <row r="4665" spans="1:2">
      <c r="A4665">
        <v>6074</v>
      </c>
      <c r="B4665" s="63" t="s">
        <v>34684</v>
      </c>
    </row>
    <row r="4666" spans="1:2">
      <c r="A4666">
        <v>6075</v>
      </c>
      <c r="B4666" s="63" t="s">
        <v>34685</v>
      </c>
    </row>
    <row r="4667" spans="1:2">
      <c r="A4667">
        <v>6076</v>
      </c>
      <c r="B4667" s="63" t="s">
        <v>34686</v>
      </c>
    </row>
    <row r="4668" spans="1:2">
      <c r="A4668">
        <v>6077</v>
      </c>
      <c r="B4668" s="63">
        <v>989</v>
      </c>
    </row>
    <row r="4669" spans="1:2">
      <c r="A4669">
        <v>6078</v>
      </c>
      <c r="B4669" s="63">
        <v>989</v>
      </c>
    </row>
    <row r="4670" spans="1:2">
      <c r="A4670">
        <v>6079</v>
      </c>
      <c r="B4670" s="63" t="s">
        <v>34687</v>
      </c>
    </row>
    <row r="4671" spans="1:2">
      <c r="A4671">
        <v>6080</v>
      </c>
      <c r="B4671" s="63" t="s">
        <v>34688</v>
      </c>
    </row>
    <row r="4672" spans="1:2">
      <c r="A4672">
        <v>6081</v>
      </c>
      <c r="B4672" s="63" t="s">
        <v>34689</v>
      </c>
    </row>
    <row r="4673" spans="1:2">
      <c r="A4673">
        <v>6082</v>
      </c>
      <c r="B4673" s="63" t="s">
        <v>34690</v>
      </c>
    </row>
    <row r="4674" spans="1:2">
      <c r="A4674">
        <v>6083</v>
      </c>
      <c r="B4674" s="63">
        <v>1651</v>
      </c>
    </row>
    <row r="4675" spans="1:2">
      <c r="A4675">
        <v>6084</v>
      </c>
      <c r="B4675" s="63">
        <v>2521</v>
      </c>
    </row>
    <row r="4676" spans="1:2">
      <c r="A4676">
        <v>6085</v>
      </c>
      <c r="B4676" s="63" t="s">
        <v>34691</v>
      </c>
    </row>
    <row r="4677" spans="1:2">
      <c r="A4677">
        <v>6086</v>
      </c>
      <c r="B4677" s="63" t="s">
        <v>34692</v>
      </c>
    </row>
    <row r="4678" spans="1:2">
      <c r="A4678">
        <v>6087</v>
      </c>
      <c r="B4678" s="63">
        <v>3808</v>
      </c>
    </row>
    <row r="4679" spans="1:2">
      <c r="A4679">
        <v>6088</v>
      </c>
      <c r="B4679" s="63" t="s">
        <v>34693</v>
      </c>
    </row>
    <row r="4680" spans="1:2">
      <c r="A4680">
        <v>6089</v>
      </c>
      <c r="B4680" s="63">
        <v>3398</v>
      </c>
    </row>
    <row r="4681" spans="1:2">
      <c r="A4681">
        <v>6090</v>
      </c>
      <c r="B4681" s="63">
        <v>2030</v>
      </c>
    </row>
    <row r="4682" spans="1:2">
      <c r="A4682">
        <v>6091</v>
      </c>
      <c r="B4682" s="63" t="s">
        <v>34694</v>
      </c>
    </row>
    <row r="4683" spans="1:2">
      <c r="A4683">
        <v>6092</v>
      </c>
      <c r="B4683" s="63" t="s">
        <v>34695</v>
      </c>
    </row>
    <row r="4684" spans="1:2">
      <c r="A4684">
        <v>6093</v>
      </c>
      <c r="B4684" s="63" t="s">
        <v>34696</v>
      </c>
    </row>
    <row r="4685" spans="1:2">
      <c r="A4685">
        <v>6094</v>
      </c>
      <c r="B4685" s="63" t="s">
        <v>34697</v>
      </c>
    </row>
    <row r="4686" spans="1:2">
      <c r="A4686">
        <v>6095</v>
      </c>
      <c r="B4686" s="63" t="s">
        <v>34698</v>
      </c>
    </row>
    <row r="4687" spans="1:2">
      <c r="A4687">
        <v>6096</v>
      </c>
      <c r="B4687" s="63" t="s">
        <v>34699</v>
      </c>
    </row>
    <row r="4688" spans="1:2">
      <c r="A4688">
        <v>6097</v>
      </c>
      <c r="B4688" s="63" t="s">
        <v>34700</v>
      </c>
    </row>
    <row r="4689" spans="1:2">
      <c r="A4689">
        <v>6098</v>
      </c>
      <c r="B4689" s="63" t="s">
        <v>34701</v>
      </c>
    </row>
    <row r="4690" spans="1:2">
      <c r="A4690">
        <v>6099</v>
      </c>
      <c r="B4690" s="63" t="s">
        <v>34702</v>
      </c>
    </row>
    <row r="4691" spans="1:2">
      <c r="A4691">
        <v>6100</v>
      </c>
      <c r="B4691" s="63" t="s">
        <v>34703</v>
      </c>
    </row>
    <row r="4692" spans="1:2">
      <c r="A4692">
        <v>6101</v>
      </c>
      <c r="B4692" s="63" t="s">
        <v>34704</v>
      </c>
    </row>
    <row r="4693" spans="1:2">
      <c r="A4693">
        <v>6102</v>
      </c>
      <c r="B4693" s="63" t="s">
        <v>34705</v>
      </c>
    </row>
    <row r="4694" spans="1:2">
      <c r="A4694">
        <v>6103</v>
      </c>
      <c r="B4694" s="63" t="s">
        <v>34706</v>
      </c>
    </row>
    <row r="4695" spans="1:2">
      <c r="A4695">
        <v>6104</v>
      </c>
      <c r="B4695" s="63" t="s">
        <v>34707</v>
      </c>
    </row>
    <row r="4696" spans="1:2">
      <c r="A4696">
        <v>6105</v>
      </c>
      <c r="B4696" s="63" t="s">
        <v>34708</v>
      </c>
    </row>
    <row r="4697" spans="1:2">
      <c r="A4697">
        <v>6106</v>
      </c>
      <c r="B4697" s="63" t="s">
        <v>34709</v>
      </c>
    </row>
    <row r="4698" spans="1:2">
      <c r="A4698">
        <v>6107</v>
      </c>
      <c r="B4698" s="63" t="s">
        <v>34710</v>
      </c>
    </row>
    <row r="4699" spans="1:2">
      <c r="A4699">
        <v>6108</v>
      </c>
      <c r="B4699" s="63" t="s">
        <v>34711</v>
      </c>
    </row>
    <row r="4700" spans="1:2">
      <c r="A4700">
        <v>6109</v>
      </c>
      <c r="B4700" s="63" t="s">
        <v>34712</v>
      </c>
    </row>
    <row r="4701" spans="1:2">
      <c r="A4701">
        <v>6110</v>
      </c>
      <c r="B4701" s="63" t="s">
        <v>34713</v>
      </c>
    </row>
    <row r="4702" spans="1:2">
      <c r="A4702">
        <v>6111</v>
      </c>
      <c r="B4702" s="63">
        <v>8564</v>
      </c>
    </row>
    <row r="4703" spans="1:2">
      <c r="A4703">
        <v>6112</v>
      </c>
      <c r="B4703" s="63" t="s">
        <v>34714</v>
      </c>
    </row>
    <row r="4704" spans="1:2">
      <c r="A4704">
        <v>6113</v>
      </c>
      <c r="B4704" s="63">
        <v>4837</v>
      </c>
    </row>
    <row r="4705" spans="1:2">
      <c r="A4705">
        <v>6114</v>
      </c>
      <c r="B4705" s="63" t="s">
        <v>34715</v>
      </c>
    </row>
    <row r="4706" spans="1:2">
      <c r="A4706">
        <v>6115</v>
      </c>
      <c r="B4706" s="63" t="s">
        <v>34716</v>
      </c>
    </row>
    <row r="4707" spans="1:2">
      <c r="A4707">
        <v>6116</v>
      </c>
      <c r="B4707" s="63" t="s">
        <v>34717</v>
      </c>
    </row>
    <row r="4708" spans="1:2">
      <c r="A4708">
        <v>6117</v>
      </c>
      <c r="B4708" s="63" t="s">
        <v>34718</v>
      </c>
    </row>
    <row r="4709" spans="1:2">
      <c r="A4709">
        <v>6118</v>
      </c>
      <c r="B4709" s="63" t="s">
        <v>34719</v>
      </c>
    </row>
    <row r="4710" spans="1:2">
      <c r="A4710">
        <v>6119</v>
      </c>
      <c r="B4710" s="63">
        <v>1277</v>
      </c>
    </row>
    <row r="4711" spans="1:2">
      <c r="A4711">
        <v>6120</v>
      </c>
      <c r="B4711" s="63" t="s">
        <v>34720</v>
      </c>
    </row>
    <row r="4712" spans="1:2">
      <c r="A4712">
        <v>6121</v>
      </c>
      <c r="B4712" s="63" t="s">
        <v>34721</v>
      </c>
    </row>
    <row r="4713" spans="1:2">
      <c r="A4713">
        <v>6122</v>
      </c>
      <c r="B4713" s="63" t="s">
        <v>34722</v>
      </c>
    </row>
    <row r="4714" spans="1:2">
      <c r="A4714">
        <v>6123</v>
      </c>
      <c r="B4714" s="63" t="s">
        <v>34723</v>
      </c>
    </row>
    <row r="4715" spans="1:2">
      <c r="A4715">
        <v>6124</v>
      </c>
      <c r="B4715" s="63" t="s">
        <v>34724</v>
      </c>
    </row>
    <row r="4716" spans="1:2">
      <c r="A4716">
        <v>6125</v>
      </c>
      <c r="B4716" s="63" t="s">
        <v>34725</v>
      </c>
    </row>
    <row r="4717" spans="1:2">
      <c r="A4717">
        <v>6126</v>
      </c>
      <c r="B4717" s="63" t="s">
        <v>34726</v>
      </c>
    </row>
    <row r="4718" spans="1:2">
      <c r="A4718">
        <v>6127</v>
      </c>
      <c r="B4718" s="63" t="s">
        <v>34727</v>
      </c>
    </row>
    <row r="4719" spans="1:2">
      <c r="A4719">
        <v>6128</v>
      </c>
      <c r="B4719" s="63" t="s">
        <v>34728</v>
      </c>
    </row>
    <row r="4720" spans="1:2">
      <c r="A4720">
        <v>6129</v>
      </c>
      <c r="B4720" s="63" t="s">
        <v>34729</v>
      </c>
    </row>
    <row r="4721" spans="1:2">
      <c r="A4721">
        <v>6130</v>
      </c>
      <c r="B4721" s="63" t="s">
        <v>34730</v>
      </c>
    </row>
    <row r="4722" spans="1:2">
      <c r="A4722">
        <v>6131</v>
      </c>
      <c r="B4722" s="63" t="s">
        <v>34731</v>
      </c>
    </row>
    <row r="4723" spans="1:2">
      <c r="A4723">
        <v>6132</v>
      </c>
      <c r="B4723" s="63" t="s">
        <v>34732</v>
      </c>
    </row>
    <row r="4724" spans="1:2">
      <c r="A4724">
        <v>6133</v>
      </c>
      <c r="B4724" s="63" t="s">
        <v>2211</v>
      </c>
    </row>
    <row r="4725" spans="1:2">
      <c r="A4725">
        <v>6134</v>
      </c>
      <c r="B4725" s="63" t="s">
        <v>34733</v>
      </c>
    </row>
    <row r="4726" spans="1:2">
      <c r="A4726">
        <v>6135</v>
      </c>
      <c r="B4726" s="63" t="s">
        <v>34734</v>
      </c>
    </row>
    <row r="4727" spans="1:2">
      <c r="A4727">
        <v>6136</v>
      </c>
      <c r="B4727" s="63" t="s">
        <v>34735</v>
      </c>
    </row>
    <row r="4728" spans="1:2">
      <c r="A4728">
        <v>6137</v>
      </c>
      <c r="B4728" s="63" t="s">
        <v>34736</v>
      </c>
    </row>
    <row r="4729" spans="1:2">
      <c r="A4729">
        <v>6138</v>
      </c>
      <c r="B4729" s="63" t="s">
        <v>34737</v>
      </c>
    </row>
    <row r="4730" spans="1:2">
      <c r="A4730">
        <v>6139</v>
      </c>
      <c r="B4730" s="63" t="s">
        <v>34738</v>
      </c>
    </row>
    <row r="4731" spans="1:2">
      <c r="A4731">
        <v>6140</v>
      </c>
      <c r="B4731" s="63" t="s">
        <v>34739</v>
      </c>
    </row>
    <row r="4732" spans="1:2">
      <c r="A4732">
        <v>6141</v>
      </c>
      <c r="B4732" s="63" t="s">
        <v>34740</v>
      </c>
    </row>
    <row r="4733" spans="1:2">
      <c r="A4733">
        <v>6142</v>
      </c>
      <c r="B4733" s="63" t="s">
        <v>34741</v>
      </c>
    </row>
    <row r="4734" spans="1:2">
      <c r="A4734">
        <v>6143</v>
      </c>
      <c r="B4734" s="63" t="s">
        <v>34742</v>
      </c>
    </row>
    <row r="4735" spans="1:2">
      <c r="A4735">
        <v>6144</v>
      </c>
      <c r="B4735" s="63">
        <v>3902</v>
      </c>
    </row>
    <row r="4736" spans="1:2">
      <c r="A4736">
        <v>6145</v>
      </c>
      <c r="B4736" s="63">
        <v>1181</v>
      </c>
    </row>
    <row r="4737" spans="1:2">
      <c r="A4737">
        <v>6146</v>
      </c>
      <c r="B4737" s="63" t="s">
        <v>34743</v>
      </c>
    </row>
    <row r="4738" spans="1:2">
      <c r="A4738">
        <v>6147</v>
      </c>
      <c r="B4738" s="63" t="s">
        <v>34744</v>
      </c>
    </row>
    <row r="4739" spans="1:2">
      <c r="A4739">
        <v>6148</v>
      </c>
      <c r="B4739" s="63" t="s">
        <v>34745</v>
      </c>
    </row>
    <row r="4740" spans="1:2">
      <c r="A4740">
        <v>6149</v>
      </c>
      <c r="B4740" s="63" t="s">
        <v>34746</v>
      </c>
    </row>
    <row r="4741" spans="1:2">
      <c r="A4741">
        <v>6150</v>
      </c>
      <c r="B4741" s="63" t="s">
        <v>34747</v>
      </c>
    </row>
    <row r="4742" spans="1:2">
      <c r="A4742">
        <v>6151</v>
      </c>
      <c r="B4742" s="63" t="s">
        <v>34748</v>
      </c>
    </row>
    <row r="4743" spans="1:2">
      <c r="A4743">
        <v>6152</v>
      </c>
      <c r="B4743" s="63" t="s">
        <v>34749</v>
      </c>
    </row>
    <row r="4744" spans="1:2">
      <c r="A4744">
        <v>6153</v>
      </c>
      <c r="B4744" s="63" t="s">
        <v>34750</v>
      </c>
    </row>
    <row r="4745" spans="1:2">
      <c r="A4745">
        <v>6154</v>
      </c>
      <c r="B4745" s="63" t="s">
        <v>34751</v>
      </c>
    </row>
    <row r="4746" spans="1:2">
      <c r="A4746">
        <v>6155</v>
      </c>
      <c r="B4746" s="63" t="s">
        <v>34752</v>
      </c>
    </row>
    <row r="4747" spans="1:2">
      <c r="A4747">
        <v>6156</v>
      </c>
      <c r="B4747" s="63" t="s">
        <v>34753</v>
      </c>
    </row>
    <row r="4748" spans="1:2">
      <c r="A4748">
        <v>6157</v>
      </c>
      <c r="B4748" s="63" t="s">
        <v>34754</v>
      </c>
    </row>
    <row r="4749" spans="1:2">
      <c r="A4749">
        <v>6158</v>
      </c>
      <c r="B4749" s="63" t="s">
        <v>34755</v>
      </c>
    </row>
    <row r="4750" spans="1:2">
      <c r="A4750">
        <v>6159</v>
      </c>
      <c r="B4750" s="63" t="s">
        <v>34756</v>
      </c>
    </row>
    <row r="4751" spans="1:2">
      <c r="A4751">
        <v>6160</v>
      </c>
      <c r="B4751" s="63" t="s">
        <v>34757</v>
      </c>
    </row>
    <row r="4752" spans="1:2">
      <c r="A4752">
        <v>6161</v>
      </c>
      <c r="B4752" s="63" t="s">
        <v>34758</v>
      </c>
    </row>
    <row r="4753" spans="1:2">
      <c r="A4753">
        <v>6162</v>
      </c>
      <c r="B4753" s="63" t="s">
        <v>34759</v>
      </c>
    </row>
    <row r="4754" spans="1:2">
      <c r="A4754">
        <v>6163</v>
      </c>
      <c r="B4754" s="63" t="s">
        <v>34760</v>
      </c>
    </row>
    <row r="4755" spans="1:2">
      <c r="A4755">
        <v>6164</v>
      </c>
      <c r="B4755" s="63" t="s">
        <v>34761</v>
      </c>
    </row>
    <row r="4756" spans="1:2">
      <c r="A4756">
        <v>6165</v>
      </c>
      <c r="B4756" s="63" t="s">
        <v>34762</v>
      </c>
    </row>
    <row r="4757" spans="1:2">
      <c r="A4757">
        <v>6166</v>
      </c>
      <c r="B4757" s="63" t="s">
        <v>34763</v>
      </c>
    </row>
    <row r="4758" spans="1:2">
      <c r="A4758">
        <v>6167</v>
      </c>
      <c r="B4758" s="63" t="s">
        <v>34764</v>
      </c>
    </row>
    <row r="4759" spans="1:2">
      <c r="A4759">
        <v>6168</v>
      </c>
      <c r="B4759" s="63" t="s">
        <v>34765</v>
      </c>
    </row>
    <row r="4760" spans="1:2">
      <c r="A4760">
        <v>6169</v>
      </c>
      <c r="B4760" s="63" t="s">
        <v>34766</v>
      </c>
    </row>
    <row r="4761" spans="1:2">
      <c r="A4761">
        <v>6170</v>
      </c>
      <c r="B4761" s="63" t="s">
        <v>34767</v>
      </c>
    </row>
    <row r="4762" spans="1:2">
      <c r="A4762">
        <v>6171</v>
      </c>
      <c r="B4762" s="63" t="s">
        <v>34768</v>
      </c>
    </row>
    <row r="4763" spans="1:2">
      <c r="A4763">
        <v>6172</v>
      </c>
      <c r="B4763" s="63" t="s">
        <v>34769</v>
      </c>
    </row>
    <row r="4764" spans="1:2">
      <c r="A4764">
        <v>6173</v>
      </c>
      <c r="B4764" s="63" t="s">
        <v>34770</v>
      </c>
    </row>
    <row r="4765" spans="1:2">
      <c r="A4765">
        <v>6174</v>
      </c>
      <c r="B4765" s="63" t="s">
        <v>34771</v>
      </c>
    </row>
    <row r="4766" spans="1:2">
      <c r="A4766">
        <v>6175</v>
      </c>
      <c r="B4766" s="63" t="s">
        <v>34772</v>
      </c>
    </row>
    <row r="4767" spans="1:2">
      <c r="A4767">
        <v>6176</v>
      </c>
      <c r="B4767" s="63" t="s">
        <v>34773</v>
      </c>
    </row>
    <row r="4768" spans="1:2">
      <c r="A4768">
        <v>6177</v>
      </c>
      <c r="B4768" s="63" t="s">
        <v>34774</v>
      </c>
    </row>
    <row r="4769" spans="1:2">
      <c r="A4769">
        <v>6178</v>
      </c>
      <c r="B4769" s="63" t="s">
        <v>34775</v>
      </c>
    </row>
    <row r="4770" spans="1:2">
      <c r="A4770">
        <v>6179</v>
      </c>
      <c r="B4770" s="63" t="s">
        <v>34776</v>
      </c>
    </row>
    <row r="4771" spans="1:2">
      <c r="A4771">
        <v>6180</v>
      </c>
      <c r="B4771" s="63" t="s">
        <v>34777</v>
      </c>
    </row>
    <row r="4772" spans="1:2">
      <c r="A4772">
        <v>6181</v>
      </c>
      <c r="B4772" s="63">
        <v>20.399999999999999</v>
      </c>
    </row>
    <row r="4773" spans="1:2">
      <c r="A4773">
        <v>6182</v>
      </c>
      <c r="B4773" s="63" t="s">
        <v>34778</v>
      </c>
    </row>
    <row r="4774" spans="1:2">
      <c r="A4774">
        <v>6183</v>
      </c>
      <c r="B4774" s="63">
        <v>9318</v>
      </c>
    </row>
    <row r="4775" spans="1:2">
      <c r="A4775">
        <v>6184</v>
      </c>
      <c r="B4775" s="63" t="s">
        <v>34779</v>
      </c>
    </row>
    <row r="4776" spans="1:2">
      <c r="A4776">
        <v>6185</v>
      </c>
      <c r="B4776" s="63" t="s">
        <v>34780</v>
      </c>
    </row>
    <row r="4777" spans="1:2">
      <c r="A4777">
        <v>6186</v>
      </c>
      <c r="B4777" s="63">
        <v>25</v>
      </c>
    </row>
    <row r="4778" spans="1:2">
      <c r="A4778">
        <v>6187</v>
      </c>
      <c r="B4778" s="63">
        <v>24.8</v>
      </c>
    </row>
    <row r="4779" spans="1:2">
      <c r="A4779">
        <v>6188</v>
      </c>
      <c r="B4779" s="63" t="s">
        <v>34781</v>
      </c>
    </row>
    <row r="4780" spans="1:2">
      <c r="A4780">
        <v>6189</v>
      </c>
      <c r="B4780" s="63" t="s">
        <v>34782</v>
      </c>
    </row>
    <row r="4781" spans="1:2">
      <c r="A4781">
        <v>6190</v>
      </c>
      <c r="B4781" s="63" t="s">
        <v>34783</v>
      </c>
    </row>
    <row r="4782" spans="1:2">
      <c r="A4782">
        <v>6191</v>
      </c>
      <c r="B4782" s="63" t="s">
        <v>34784</v>
      </c>
    </row>
    <row r="4783" spans="1:2">
      <c r="A4783">
        <v>6192</v>
      </c>
      <c r="B4783" s="63" t="s">
        <v>34785</v>
      </c>
    </row>
    <row r="4784" spans="1:2">
      <c r="A4784">
        <v>6193</v>
      </c>
      <c r="B4784" s="63">
        <v>50000</v>
      </c>
    </row>
    <row r="4785" spans="1:2">
      <c r="A4785">
        <v>6194</v>
      </c>
      <c r="B4785" s="63" t="s">
        <v>34786</v>
      </c>
    </row>
    <row r="4786" spans="1:2">
      <c r="A4786">
        <v>6195</v>
      </c>
      <c r="B4786" s="63" t="s">
        <v>34787</v>
      </c>
    </row>
    <row r="4787" spans="1:2">
      <c r="A4787">
        <v>6196</v>
      </c>
      <c r="B4787" s="63" t="s">
        <v>34788</v>
      </c>
    </row>
    <row r="4788" spans="1:2">
      <c r="A4788">
        <v>6197</v>
      </c>
      <c r="B4788" s="63" t="s">
        <v>1885</v>
      </c>
    </row>
    <row r="4789" spans="1:2">
      <c r="A4789">
        <v>6198</v>
      </c>
      <c r="B4789" s="63" t="s">
        <v>34789</v>
      </c>
    </row>
    <row r="4790" spans="1:2">
      <c r="A4790">
        <v>6199</v>
      </c>
      <c r="B4790" s="63" t="s">
        <v>34790</v>
      </c>
    </row>
    <row r="4791" spans="1:2">
      <c r="A4791">
        <v>6200</v>
      </c>
      <c r="B4791" s="63">
        <v>0</v>
      </c>
    </row>
    <row r="4792" spans="1:2">
      <c r="A4792">
        <v>6201</v>
      </c>
      <c r="B4792" s="63" t="s">
        <v>34791</v>
      </c>
    </row>
    <row r="4793" spans="1:2">
      <c r="A4793">
        <v>6202</v>
      </c>
      <c r="B4793" s="63">
        <v>20.8</v>
      </c>
    </row>
    <row r="4794" spans="1:2">
      <c r="A4794">
        <v>6203</v>
      </c>
      <c r="B4794" s="63">
        <v>20.5</v>
      </c>
    </row>
    <row r="4795" spans="1:2">
      <c r="A4795">
        <v>6204</v>
      </c>
      <c r="B4795" s="63" t="s">
        <v>34792</v>
      </c>
    </row>
    <row r="4796" spans="1:2">
      <c r="A4796">
        <v>6205</v>
      </c>
      <c r="B4796" s="63" t="s">
        <v>34793</v>
      </c>
    </row>
    <row r="4797" spans="1:2">
      <c r="A4797">
        <v>6206</v>
      </c>
      <c r="B4797" s="63" t="s">
        <v>34794</v>
      </c>
    </row>
    <row r="4798" spans="1:2">
      <c r="A4798">
        <v>6207</v>
      </c>
      <c r="B4798" s="63">
        <v>1602</v>
      </c>
    </row>
    <row r="4799" spans="1:2">
      <c r="A4799">
        <v>6208</v>
      </c>
      <c r="B4799" s="63" t="s">
        <v>34795</v>
      </c>
    </row>
    <row r="4800" spans="1:2">
      <c r="A4800">
        <v>6209</v>
      </c>
      <c r="B4800" s="63" t="s">
        <v>34796</v>
      </c>
    </row>
    <row r="4801" spans="1:2">
      <c r="A4801">
        <v>6210</v>
      </c>
      <c r="B4801" s="63" t="s">
        <v>34797</v>
      </c>
    </row>
    <row r="4802" spans="1:2">
      <c r="A4802">
        <v>6211</v>
      </c>
      <c r="B4802" s="63" t="s">
        <v>34798</v>
      </c>
    </row>
    <row r="4803" spans="1:2">
      <c r="A4803">
        <v>6212</v>
      </c>
      <c r="B4803" s="63">
        <v>20.7</v>
      </c>
    </row>
    <row r="4804" spans="1:2">
      <c r="A4804">
        <v>6213</v>
      </c>
      <c r="B4804" s="63">
        <v>24</v>
      </c>
    </row>
    <row r="4805" spans="1:2">
      <c r="A4805">
        <v>6214</v>
      </c>
      <c r="B4805" s="63" t="s">
        <v>34799</v>
      </c>
    </row>
    <row r="4806" spans="1:2">
      <c r="A4806">
        <v>6215</v>
      </c>
      <c r="B4806" s="63" t="s">
        <v>34800</v>
      </c>
    </row>
    <row r="4807" spans="1:2">
      <c r="A4807">
        <v>6216</v>
      </c>
      <c r="B4807" s="63" t="s">
        <v>34801</v>
      </c>
    </row>
    <row r="4808" spans="1:2">
      <c r="A4808">
        <v>6217</v>
      </c>
      <c r="B4808" s="63" t="s">
        <v>34802</v>
      </c>
    </row>
    <row r="4809" spans="1:2">
      <c r="A4809">
        <v>6218</v>
      </c>
      <c r="B4809" s="63" t="s">
        <v>34803</v>
      </c>
    </row>
    <row r="4810" spans="1:2">
      <c r="A4810">
        <v>6219</v>
      </c>
      <c r="B4810" s="63" t="s">
        <v>34804</v>
      </c>
    </row>
    <row r="4811" spans="1:2">
      <c r="A4811">
        <v>6220</v>
      </c>
      <c r="B4811" s="63" t="s">
        <v>34805</v>
      </c>
    </row>
    <row r="4812" spans="1:2">
      <c r="A4812">
        <v>6221</v>
      </c>
      <c r="B4812" s="63" t="s">
        <v>34806</v>
      </c>
    </row>
    <row r="4813" spans="1:2">
      <c r="A4813">
        <v>6222</v>
      </c>
      <c r="B4813" s="63">
        <v>18700</v>
      </c>
    </row>
    <row r="4814" spans="1:2">
      <c r="A4814">
        <v>6223</v>
      </c>
      <c r="B4814" s="63">
        <v>1123</v>
      </c>
    </row>
    <row r="4815" spans="1:2">
      <c r="A4815">
        <v>6224</v>
      </c>
      <c r="B4815" s="63">
        <v>14410</v>
      </c>
    </row>
    <row r="4816" spans="1:2">
      <c r="A4816">
        <v>6225</v>
      </c>
      <c r="B4816" s="63" t="s">
        <v>34807</v>
      </c>
    </row>
    <row r="4817" spans="1:2">
      <c r="A4817">
        <v>6226</v>
      </c>
      <c r="B4817" s="63" t="s">
        <v>34808</v>
      </c>
    </row>
    <row r="4818" spans="1:2">
      <c r="A4818">
        <v>6227</v>
      </c>
      <c r="B4818" s="63" t="s">
        <v>34809</v>
      </c>
    </row>
    <row r="4819" spans="1:2">
      <c r="A4819">
        <v>6228</v>
      </c>
      <c r="B4819" s="63" t="s">
        <v>34810</v>
      </c>
    </row>
    <row r="4820" spans="1:2">
      <c r="A4820">
        <v>6229</v>
      </c>
      <c r="B4820" s="63" t="s">
        <v>34811</v>
      </c>
    </row>
    <row r="4821" spans="1:2">
      <c r="A4821">
        <v>6230</v>
      </c>
      <c r="B4821" s="63" t="s">
        <v>34812</v>
      </c>
    </row>
    <row r="4822" spans="1:2">
      <c r="A4822">
        <v>6231</v>
      </c>
      <c r="B4822" s="63">
        <v>50769</v>
      </c>
    </row>
    <row r="4823" spans="1:2">
      <c r="A4823">
        <v>6232</v>
      </c>
      <c r="B4823" s="63" t="s">
        <v>34813</v>
      </c>
    </row>
    <row r="4824" spans="1:2">
      <c r="A4824">
        <v>6233</v>
      </c>
      <c r="B4824" s="63" t="s">
        <v>1177</v>
      </c>
    </row>
    <row r="4825" spans="1:2">
      <c r="A4825">
        <v>6234</v>
      </c>
      <c r="B4825" s="63" t="s">
        <v>34814</v>
      </c>
    </row>
    <row r="4826" spans="1:2">
      <c r="A4826">
        <v>6235</v>
      </c>
      <c r="B4826" s="63" t="s">
        <v>34815</v>
      </c>
    </row>
    <row r="4827" spans="1:2">
      <c r="A4827">
        <v>6236</v>
      </c>
      <c r="B4827" s="63" t="s">
        <v>34816</v>
      </c>
    </row>
    <row r="4828" spans="1:2">
      <c r="A4828">
        <v>6237</v>
      </c>
      <c r="B4828" s="63" t="s">
        <v>34817</v>
      </c>
    </row>
    <row r="4829" spans="1:2">
      <c r="A4829">
        <v>6238</v>
      </c>
      <c r="B4829" s="63" t="s">
        <v>34818</v>
      </c>
    </row>
    <row r="4830" spans="1:2">
      <c r="A4830">
        <v>6239</v>
      </c>
      <c r="B4830" s="63">
        <v>6</v>
      </c>
    </row>
    <row r="4831" spans="1:2">
      <c r="A4831">
        <v>6240</v>
      </c>
      <c r="B4831" s="63" t="s">
        <v>34819</v>
      </c>
    </row>
    <row r="4832" spans="1:2">
      <c r="A4832">
        <v>6241</v>
      </c>
      <c r="B4832" s="63" t="s">
        <v>34820</v>
      </c>
    </row>
    <row r="4833" spans="1:2">
      <c r="A4833">
        <v>6242</v>
      </c>
      <c r="B4833" s="63">
        <v>11.5</v>
      </c>
    </row>
    <row r="4834" spans="1:2">
      <c r="A4834">
        <v>6243</v>
      </c>
      <c r="B4834" s="63" t="s">
        <v>34821</v>
      </c>
    </row>
    <row r="4835" spans="1:2">
      <c r="A4835">
        <v>6244</v>
      </c>
      <c r="B4835" s="63" t="s">
        <v>34822</v>
      </c>
    </row>
    <row r="4836" spans="1:2">
      <c r="A4836">
        <v>6245</v>
      </c>
      <c r="B4836" s="63" t="s">
        <v>34823</v>
      </c>
    </row>
    <row r="4837" spans="1:2">
      <c r="A4837">
        <v>6246</v>
      </c>
      <c r="B4837" s="63" t="s">
        <v>34824</v>
      </c>
    </row>
    <row r="4838" spans="1:2">
      <c r="A4838">
        <v>6247</v>
      </c>
      <c r="B4838" s="63" t="s">
        <v>34825</v>
      </c>
    </row>
    <row r="4839" spans="1:2">
      <c r="A4839">
        <v>6248</v>
      </c>
      <c r="B4839" s="63" t="s">
        <v>34826</v>
      </c>
    </row>
    <row r="4840" spans="1:2">
      <c r="A4840">
        <v>6249</v>
      </c>
      <c r="B4840" s="63" t="s">
        <v>34827</v>
      </c>
    </row>
    <row r="4841" spans="1:2">
      <c r="A4841">
        <v>6250</v>
      </c>
      <c r="B4841" s="63" t="s">
        <v>34828</v>
      </c>
    </row>
    <row r="4842" spans="1:2">
      <c r="A4842">
        <v>6251</v>
      </c>
      <c r="B4842" s="63" t="s">
        <v>34829</v>
      </c>
    </row>
    <row r="4843" spans="1:2">
      <c r="A4843">
        <v>6252</v>
      </c>
      <c r="B4843" s="63" t="s">
        <v>34830</v>
      </c>
    </row>
    <row r="4844" spans="1:2">
      <c r="A4844">
        <v>6253</v>
      </c>
      <c r="B4844" s="63" t="s">
        <v>34831</v>
      </c>
    </row>
    <row r="4845" spans="1:2">
      <c r="A4845">
        <v>6254</v>
      </c>
      <c r="B4845" s="63" t="s">
        <v>34832</v>
      </c>
    </row>
    <row r="4846" spans="1:2">
      <c r="A4846">
        <v>6255</v>
      </c>
      <c r="B4846" s="63" t="s">
        <v>34833</v>
      </c>
    </row>
    <row r="4847" spans="1:2">
      <c r="A4847">
        <v>6256</v>
      </c>
      <c r="B4847" s="63" t="s">
        <v>34834</v>
      </c>
    </row>
    <row r="4848" spans="1:2">
      <c r="A4848">
        <v>6257</v>
      </c>
      <c r="B4848" s="63" t="s">
        <v>34835</v>
      </c>
    </row>
    <row r="4849" spans="1:2">
      <c r="A4849">
        <v>6258</v>
      </c>
      <c r="B4849" s="63" t="s">
        <v>34836</v>
      </c>
    </row>
    <row r="4850" spans="1:2">
      <c r="A4850">
        <v>6259</v>
      </c>
      <c r="B4850" s="63" t="s">
        <v>34837</v>
      </c>
    </row>
    <row r="4851" spans="1:2">
      <c r="A4851">
        <v>6260</v>
      </c>
      <c r="B4851" s="63" t="s">
        <v>34838</v>
      </c>
    </row>
    <row r="4852" spans="1:2">
      <c r="A4852">
        <v>6261</v>
      </c>
      <c r="B4852" s="63" t="s">
        <v>34839</v>
      </c>
    </row>
    <row r="4853" spans="1:2">
      <c r="A4853">
        <v>6262</v>
      </c>
      <c r="B4853" s="63" t="s">
        <v>2212</v>
      </c>
    </row>
    <row r="4854" spans="1:2">
      <c r="A4854">
        <v>6263</v>
      </c>
      <c r="B4854" s="63" t="s">
        <v>2172</v>
      </c>
    </row>
    <row r="4855" spans="1:2">
      <c r="A4855">
        <v>6264</v>
      </c>
      <c r="B4855" s="63" t="s">
        <v>2213</v>
      </c>
    </row>
    <row r="4856" spans="1:2">
      <c r="A4856">
        <v>6265</v>
      </c>
      <c r="B4856" s="63" t="s">
        <v>734</v>
      </c>
    </row>
    <row r="4857" spans="1:2">
      <c r="A4857">
        <v>6266</v>
      </c>
      <c r="B4857" s="63" t="s">
        <v>34840</v>
      </c>
    </row>
    <row r="4858" spans="1:2">
      <c r="A4858">
        <v>6267</v>
      </c>
      <c r="B4858" s="63" t="s">
        <v>34841</v>
      </c>
    </row>
    <row r="4859" spans="1:2">
      <c r="A4859">
        <v>6268</v>
      </c>
      <c r="B4859" s="63" t="s">
        <v>34842</v>
      </c>
    </row>
    <row r="4860" spans="1:2">
      <c r="A4860">
        <v>6269</v>
      </c>
      <c r="B4860" s="63" t="s">
        <v>34843</v>
      </c>
    </row>
    <row r="4861" spans="1:2">
      <c r="A4861">
        <v>6270</v>
      </c>
      <c r="B4861" s="63" t="s">
        <v>34844</v>
      </c>
    </row>
    <row r="4862" spans="1:2">
      <c r="A4862">
        <v>6271</v>
      </c>
      <c r="B4862" s="63" t="s">
        <v>34845</v>
      </c>
    </row>
    <row r="4863" spans="1:2">
      <c r="A4863">
        <v>6272</v>
      </c>
      <c r="B4863" s="63" t="s">
        <v>34846</v>
      </c>
    </row>
    <row r="4864" spans="1:2">
      <c r="A4864">
        <v>6273</v>
      </c>
      <c r="B4864" s="63" t="s">
        <v>34847</v>
      </c>
    </row>
    <row r="4865" spans="1:2">
      <c r="A4865">
        <v>6274</v>
      </c>
      <c r="B4865" s="63" t="s">
        <v>34848</v>
      </c>
    </row>
    <row r="4866" spans="1:2">
      <c r="A4866">
        <v>6275</v>
      </c>
      <c r="B4866" s="63" t="s">
        <v>34849</v>
      </c>
    </row>
    <row r="4867" spans="1:2">
      <c r="A4867">
        <v>6276</v>
      </c>
      <c r="B4867" s="63" t="s">
        <v>34850</v>
      </c>
    </row>
    <row r="4868" spans="1:2">
      <c r="A4868">
        <v>6277</v>
      </c>
      <c r="B4868" s="63" t="s">
        <v>34851</v>
      </c>
    </row>
    <row r="4869" spans="1:2">
      <c r="A4869">
        <v>6278</v>
      </c>
      <c r="B4869" s="63" t="s">
        <v>34852</v>
      </c>
    </row>
    <row r="4870" spans="1:2">
      <c r="A4870">
        <v>6279</v>
      </c>
      <c r="B4870" s="63" t="s">
        <v>34853</v>
      </c>
    </row>
    <row r="4871" spans="1:2">
      <c r="A4871">
        <v>6280</v>
      </c>
      <c r="B4871" s="63" t="s">
        <v>34854</v>
      </c>
    </row>
    <row r="4872" spans="1:2">
      <c r="A4872">
        <v>6281</v>
      </c>
      <c r="B4872" s="63" t="s">
        <v>34855</v>
      </c>
    </row>
    <row r="4873" spans="1:2">
      <c r="A4873">
        <v>6282</v>
      </c>
      <c r="B4873" s="63" t="s">
        <v>34856</v>
      </c>
    </row>
    <row r="4874" spans="1:2">
      <c r="A4874">
        <v>6283</v>
      </c>
      <c r="B4874" s="63" t="s">
        <v>34857</v>
      </c>
    </row>
    <row r="4875" spans="1:2">
      <c r="A4875">
        <v>6284</v>
      </c>
      <c r="B4875" s="63" t="s">
        <v>34858</v>
      </c>
    </row>
    <row r="4876" spans="1:2">
      <c r="A4876">
        <v>6285</v>
      </c>
      <c r="B4876" s="63" t="s">
        <v>34859</v>
      </c>
    </row>
    <row r="4877" spans="1:2">
      <c r="A4877">
        <v>6286</v>
      </c>
      <c r="B4877" s="63" t="s">
        <v>34860</v>
      </c>
    </row>
    <row r="4878" spans="1:2">
      <c r="A4878">
        <v>6287</v>
      </c>
      <c r="B4878" s="63" t="s">
        <v>34861</v>
      </c>
    </row>
    <row r="4879" spans="1:2">
      <c r="A4879">
        <v>6288</v>
      </c>
      <c r="B4879" s="63" t="s">
        <v>34862</v>
      </c>
    </row>
    <row r="4880" spans="1:2">
      <c r="A4880">
        <v>6289</v>
      </c>
      <c r="B4880" s="63" t="s">
        <v>34863</v>
      </c>
    </row>
    <row r="4881" spans="1:2">
      <c r="A4881">
        <v>6290</v>
      </c>
      <c r="B4881" s="63" t="s">
        <v>34864</v>
      </c>
    </row>
    <row r="4882" spans="1:2">
      <c r="A4882">
        <v>6291</v>
      </c>
      <c r="B4882" s="63" t="s">
        <v>34865</v>
      </c>
    </row>
    <row r="4883" spans="1:2">
      <c r="A4883">
        <v>6292</v>
      </c>
      <c r="B4883" s="63" t="s">
        <v>34866</v>
      </c>
    </row>
    <row r="4884" spans="1:2">
      <c r="A4884">
        <v>6293</v>
      </c>
      <c r="B4884" s="63" t="s">
        <v>34867</v>
      </c>
    </row>
    <row r="4885" spans="1:2">
      <c r="A4885">
        <v>6294</v>
      </c>
      <c r="B4885" s="63">
        <v>25200</v>
      </c>
    </row>
    <row r="4886" spans="1:2">
      <c r="A4886">
        <v>6295</v>
      </c>
      <c r="B4886" s="63" t="s">
        <v>34868</v>
      </c>
    </row>
    <row r="4887" spans="1:2">
      <c r="A4887">
        <v>6296</v>
      </c>
      <c r="B4887" s="63" t="s">
        <v>34869</v>
      </c>
    </row>
    <row r="4888" spans="1:2">
      <c r="A4888">
        <v>6297</v>
      </c>
      <c r="B4888" s="63" t="s">
        <v>34870</v>
      </c>
    </row>
    <row r="4889" spans="1:2">
      <c r="A4889">
        <v>6298</v>
      </c>
      <c r="B4889" s="63" t="s">
        <v>34871</v>
      </c>
    </row>
    <row r="4890" spans="1:2">
      <c r="A4890">
        <v>6299</v>
      </c>
      <c r="B4890" s="63" t="s">
        <v>34872</v>
      </c>
    </row>
    <row r="4891" spans="1:2">
      <c r="A4891">
        <v>6300</v>
      </c>
      <c r="B4891" s="63" t="s">
        <v>34873</v>
      </c>
    </row>
    <row r="4892" spans="1:2">
      <c r="A4892">
        <v>6301</v>
      </c>
      <c r="B4892" s="63" t="s">
        <v>426</v>
      </c>
    </row>
    <row r="4893" spans="1:2">
      <c r="A4893">
        <v>6302</v>
      </c>
      <c r="B4893" s="63" t="s">
        <v>34874</v>
      </c>
    </row>
    <row r="4894" spans="1:2">
      <c r="A4894">
        <v>6303</v>
      </c>
      <c r="B4894" s="63">
        <v>7434</v>
      </c>
    </row>
    <row r="4895" spans="1:2">
      <c r="A4895">
        <v>6304</v>
      </c>
      <c r="B4895" s="63">
        <v>3032</v>
      </c>
    </row>
    <row r="4896" spans="1:2">
      <c r="A4896">
        <v>6305</v>
      </c>
      <c r="B4896" s="63" t="s">
        <v>2179</v>
      </c>
    </row>
    <row r="4897" spans="1:2">
      <c r="A4897">
        <v>6306</v>
      </c>
      <c r="B4897" s="63" t="s">
        <v>34875</v>
      </c>
    </row>
    <row r="4898" spans="1:2">
      <c r="A4898">
        <v>6307</v>
      </c>
      <c r="B4898" s="63">
        <v>3750</v>
      </c>
    </row>
    <row r="4899" spans="1:2">
      <c r="A4899">
        <v>6308</v>
      </c>
      <c r="B4899" s="63" t="s">
        <v>34876</v>
      </c>
    </row>
    <row r="4900" spans="1:2">
      <c r="A4900">
        <v>6309</v>
      </c>
      <c r="B4900" s="63" t="s">
        <v>34877</v>
      </c>
    </row>
    <row r="4901" spans="1:2">
      <c r="A4901">
        <v>6310</v>
      </c>
      <c r="B4901" s="63" t="s">
        <v>34878</v>
      </c>
    </row>
    <row r="4902" spans="1:2">
      <c r="A4902">
        <v>6311</v>
      </c>
      <c r="B4902" s="63" t="s">
        <v>34879</v>
      </c>
    </row>
    <row r="4903" spans="1:2">
      <c r="A4903">
        <v>6312</v>
      </c>
      <c r="B4903" s="63" t="s">
        <v>34880</v>
      </c>
    </row>
    <row r="4904" spans="1:2">
      <c r="A4904">
        <v>6313</v>
      </c>
      <c r="B4904" s="63" t="s">
        <v>34881</v>
      </c>
    </row>
    <row r="4905" spans="1:2">
      <c r="A4905">
        <v>6314</v>
      </c>
      <c r="B4905" s="63">
        <v>3358</v>
      </c>
    </row>
    <row r="4906" spans="1:2">
      <c r="A4906">
        <v>6315</v>
      </c>
      <c r="B4906" s="63" t="s">
        <v>992</v>
      </c>
    </row>
    <row r="4907" spans="1:2">
      <c r="A4907">
        <v>6316</v>
      </c>
      <c r="B4907" s="63" t="s">
        <v>34882</v>
      </c>
    </row>
    <row r="4908" spans="1:2">
      <c r="A4908">
        <v>6317</v>
      </c>
      <c r="B4908" s="63" t="s">
        <v>34883</v>
      </c>
    </row>
    <row r="4909" spans="1:2">
      <c r="A4909">
        <v>6318</v>
      </c>
      <c r="B4909" s="63" t="s">
        <v>34884</v>
      </c>
    </row>
    <row r="4910" spans="1:2">
      <c r="A4910">
        <v>6319</v>
      </c>
      <c r="B4910" s="63" t="s">
        <v>34885</v>
      </c>
    </row>
    <row r="4911" spans="1:2">
      <c r="A4911">
        <v>6320</v>
      </c>
      <c r="B4911" s="63" t="s">
        <v>34886</v>
      </c>
    </row>
    <row r="4912" spans="1:2">
      <c r="A4912">
        <v>6321</v>
      </c>
      <c r="B4912" s="63" t="s">
        <v>34887</v>
      </c>
    </row>
    <row r="4913" spans="1:2">
      <c r="A4913">
        <v>6322</v>
      </c>
      <c r="B4913" s="63" t="s">
        <v>34888</v>
      </c>
    </row>
    <row r="4914" spans="1:2">
      <c r="A4914">
        <v>6323</v>
      </c>
      <c r="B4914" s="63" t="s">
        <v>34889</v>
      </c>
    </row>
    <row r="4915" spans="1:2">
      <c r="A4915">
        <v>6324</v>
      </c>
      <c r="B4915" s="63" t="s">
        <v>34890</v>
      </c>
    </row>
    <row r="4916" spans="1:2">
      <c r="A4916">
        <v>6325</v>
      </c>
      <c r="B4916" s="63" t="s">
        <v>34891</v>
      </c>
    </row>
    <row r="4917" spans="1:2">
      <c r="A4917">
        <v>6326</v>
      </c>
      <c r="B4917" s="63" t="s">
        <v>34892</v>
      </c>
    </row>
    <row r="4918" spans="1:2">
      <c r="A4918">
        <v>6327</v>
      </c>
      <c r="B4918" s="63" t="s">
        <v>34893</v>
      </c>
    </row>
    <row r="4919" spans="1:2">
      <c r="A4919">
        <v>6328</v>
      </c>
      <c r="B4919" s="63" t="s">
        <v>34894</v>
      </c>
    </row>
    <row r="4920" spans="1:2">
      <c r="A4920">
        <v>6329</v>
      </c>
      <c r="B4920" s="63" t="s">
        <v>1921</v>
      </c>
    </row>
    <row r="4921" spans="1:2">
      <c r="A4921">
        <v>6330</v>
      </c>
      <c r="B4921" s="63" t="s">
        <v>34895</v>
      </c>
    </row>
    <row r="4922" spans="1:2">
      <c r="A4922">
        <v>6331</v>
      </c>
      <c r="B4922" s="63">
        <v>2391</v>
      </c>
    </row>
    <row r="4923" spans="1:2">
      <c r="A4923">
        <v>6332</v>
      </c>
      <c r="B4923" s="63">
        <v>2560</v>
      </c>
    </row>
    <row r="4924" spans="1:2">
      <c r="A4924">
        <v>6333</v>
      </c>
      <c r="B4924" s="63">
        <v>3561</v>
      </c>
    </row>
    <row r="4925" spans="1:2">
      <c r="A4925">
        <v>6334</v>
      </c>
      <c r="B4925" s="63" t="s">
        <v>34896</v>
      </c>
    </row>
    <row r="4926" spans="1:2">
      <c r="A4926">
        <v>6335</v>
      </c>
      <c r="B4926" s="63" t="s">
        <v>34897</v>
      </c>
    </row>
    <row r="4927" spans="1:2">
      <c r="A4927">
        <v>6336</v>
      </c>
      <c r="B4927" s="63" t="s">
        <v>34898</v>
      </c>
    </row>
    <row r="4928" spans="1:2">
      <c r="A4928">
        <v>6337</v>
      </c>
      <c r="B4928" s="63" t="s">
        <v>34899</v>
      </c>
    </row>
    <row r="4929" spans="1:2">
      <c r="A4929">
        <v>6338</v>
      </c>
      <c r="B4929" s="63" t="s">
        <v>34900</v>
      </c>
    </row>
    <row r="4930" spans="1:2">
      <c r="A4930">
        <v>6339</v>
      </c>
      <c r="B4930" s="63" t="s">
        <v>34901</v>
      </c>
    </row>
    <row r="4931" spans="1:2">
      <c r="A4931">
        <v>6340</v>
      </c>
      <c r="B4931" s="63" t="s">
        <v>34902</v>
      </c>
    </row>
    <row r="4932" spans="1:2">
      <c r="A4932">
        <v>6341</v>
      </c>
      <c r="B4932" s="63" t="s">
        <v>34903</v>
      </c>
    </row>
    <row r="4933" spans="1:2">
      <c r="A4933">
        <v>6342</v>
      </c>
      <c r="B4933" s="63" t="s">
        <v>1940</v>
      </c>
    </row>
    <row r="4934" spans="1:2">
      <c r="A4934">
        <v>6343</v>
      </c>
      <c r="B4934" s="63" t="s">
        <v>34904</v>
      </c>
    </row>
    <row r="4935" spans="1:2">
      <c r="A4935">
        <v>6344</v>
      </c>
      <c r="B4935" s="63" t="s">
        <v>34905</v>
      </c>
    </row>
    <row r="4936" spans="1:2">
      <c r="A4936">
        <v>6345</v>
      </c>
      <c r="B4936" s="63" t="s">
        <v>34906</v>
      </c>
    </row>
    <row r="4937" spans="1:2">
      <c r="A4937">
        <v>6346</v>
      </c>
      <c r="B4937" s="63" t="s">
        <v>34907</v>
      </c>
    </row>
    <row r="4938" spans="1:2">
      <c r="A4938">
        <v>6347</v>
      </c>
      <c r="B4938" s="63" t="s">
        <v>34908</v>
      </c>
    </row>
    <row r="4939" spans="1:2">
      <c r="A4939">
        <v>6348</v>
      </c>
      <c r="B4939" s="63" t="s">
        <v>34909</v>
      </c>
    </row>
    <row r="4940" spans="1:2">
      <c r="A4940">
        <v>6349</v>
      </c>
      <c r="B4940" s="63" t="s">
        <v>34910</v>
      </c>
    </row>
    <row r="4941" spans="1:2">
      <c r="A4941">
        <v>6350</v>
      </c>
      <c r="B4941" s="63" t="s">
        <v>34911</v>
      </c>
    </row>
    <row r="4942" spans="1:2">
      <c r="A4942">
        <v>6351</v>
      </c>
      <c r="B4942" s="63" t="s">
        <v>34912</v>
      </c>
    </row>
    <row r="4943" spans="1:2">
      <c r="A4943">
        <v>6352</v>
      </c>
      <c r="B4943" s="63" t="s">
        <v>34913</v>
      </c>
    </row>
    <row r="4944" spans="1:2">
      <c r="A4944">
        <v>6353</v>
      </c>
      <c r="B4944" s="63" t="s">
        <v>34914</v>
      </c>
    </row>
    <row r="4945" spans="1:2">
      <c r="A4945">
        <v>6354</v>
      </c>
      <c r="B4945" s="63" t="s">
        <v>34915</v>
      </c>
    </row>
    <row r="4946" spans="1:2">
      <c r="A4946">
        <v>6355</v>
      </c>
      <c r="B4946" s="63" t="s">
        <v>34916</v>
      </c>
    </row>
    <row r="4947" spans="1:2">
      <c r="A4947">
        <v>6356</v>
      </c>
      <c r="B4947" s="63" t="s">
        <v>34917</v>
      </c>
    </row>
    <row r="4948" spans="1:2">
      <c r="A4948">
        <v>6357</v>
      </c>
      <c r="B4948" s="63" t="s">
        <v>34918</v>
      </c>
    </row>
    <row r="4949" spans="1:2">
      <c r="A4949">
        <v>6358</v>
      </c>
      <c r="B4949" s="63" t="s">
        <v>34919</v>
      </c>
    </row>
    <row r="4950" spans="1:2">
      <c r="A4950">
        <v>6359</v>
      </c>
      <c r="B4950" s="63" t="s">
        <v>34920</v>
      </c>
    </row>
    <row r="4951" spans="1:2">
      <c r="A4951">
        <v>6360</v>
      </c>
      <c r="B4951" s="63" t="s">
        <v>34921</v>
      </c>
    </row>
    <row r="4952" spans="1:2">
      <c r="A4952">
        <v>6361</v>
      </c>
      <c r="B4952" s="63">
        <v>2746</v>
      </c>
    </row>
    <row r="4953" spans="1:2">
      <c r="A4953">
        <v>6362</v>
      </c>
      <c r="B4953" s="63">
        <v>5022</v>
      </c>
    </row>
    <row r="4954" spans="1:2">
      <c r="A4954">
        <v>6363</v>
      </c>
      <c r="B4954" s="63">
        <v>3269</v>
      </c>
    </row>
    <row r="4955" spans="1:2">
      <c r="A4955">
        <v>6364</v>
      </c>
      <c r="B4955" s="63" t="s">
        <v>34922</v>
      </c>
    </row>
    <row r="4956" spans="1:2">
      <c r="A4956">
        <v>6365</v>
      </c>
      <c r="B4956" s="63" t="s">
        <v>521</v>
      </c>
    </row>
    <row r="4957" spans="1:2">
      <c r="A4957">
        <v>6366</v>
      </c>
      <c r="B4957" s="63" t="s">
        <v>34923</v>
      </c>
    </row>
    <row r="4958" spans="1:2">
      <c r="A4958">
        <v>6367</v>
      </c>
      <c r="B4958" s="63" t="s">
        <v>34924</v>
      </c>
    </row>
    <row r="4959" spans="1:2">
      <c r="A4959">
        <v>6368</v>
      </c>
      <c r="B4959" s="63" t="s">
        <v>34925</v>
      </c>
    </row>
    <row r="4960" spans="1:2">
      <c r="A4960">
        <v>6369</v>
      </c>
      <c r="B4960" s="63" t="s">
        <v>34926</v>
      </c>
    </row>
    <row r="4961" spans="1:2">
      <c r="A4961">
        <v>6370</v>
      </c>
      <c r="B4961" s="63">
        <v>1225</v>
      </c>
    </row>
    <row r="4962" spans="1:2">
      <c r="A4962">
        <v>6371</v>
      </c>
      <c r="B4962" s="63" t="s">
        <v>465</v>
      </c>
    </row>
    <row r="4963" spans="1:2">
      <c r="A4963">
        <v>6372</v>
      </c>
      <c r="B4963" s="63" t="s">
        <v>34927</v>
      </c>
    </row>
    <row r="4964" spans="1:2">
      <c r="A4964">
        <v>6373</v>
      </c>
      <c r="B4964" s="63" t="s">
        <v>34928</v>
      </c>
    </row>
    <row r="4965" spans="1:2">
      <c r="A4965">
        <v>6374</v>
      </c>
      <c r="B4965" s="63" t="s">
        <v>34929</v>
      </c>
    </row>
    <row r="4966" spans="1:2">
      <c r="A4966">
        <v>6375</v>
      </c>
      <c r="B4966" s="63" t="s">
        <v>34930</v>
      </c>
    </row>
    <row r="4967" spans="1:2">
      <c r="A4967">
        <v>6376</v>
      </c>
      <c r="B4967" s="63" t="s">
        <v>1020</v>
      </c>
    </row>
    <row r="4968" spans="1:2">
      <c r="A4968">
        <v>6377</v>
      </c>
      <c r="B4968" s="63" t="s">
        <v>34931</v>
      </c>
    </row>
    <row r="4969" spans="1:2">
      <c r="A4969">
        <v>6378</v>
      </c>
      <c r="B4969" s="63" t="s">
        <v>34932</v>
      </c>
    </row>
    <row r="4970" spans="1:2">
      <c r="A4970">
        <v>6379</v>
      </c>
      <c r="B4970" s="63" t="s">
        <v>34933</v>
      </c>
    </row>
    <row r="4971" spans="1:2">
      <c r="A4971">
        <v>6380</v>
      </c>
      <c r="B4971" s="63" t="s">
        <v>34934</v>
      </c>
    </row>
    <row r="4972" spans="1:2">
      <c r="A4972">
        <v>6381</v>
      </c>
      <c r="B4972" s="63" t="s">
        <v>34935</v>
      </c>
    </row>
    <row r="4973" spans="1:2">
      <c r="A4973">
        <v>6382</v>
      </c>
      <c r="B4973" s="63" t="s">
        <v>34936</v>
      </c>
    </row>
    <row r="4974" spans="1:2">
      <c r="A4974">
        <v>6383</v>
      </c>
      <c r="B4974" s="63" t="s">
        <v>34937</v>
      </c>
    </row>
    <row r="4975" spans="1:2">
      <c r="A4975">
        <v>6384</v>
      </c>
      <c r="B4975" s="63" t="s">
        <v>34938</v>
      </c>
    </row>
    <row r="4976" spans="1:2">
      <c r="A4976">
        <v>6385</v>
      </c>
      <c r="B4976" s="63" t="s">
        <v>34939</v>
      </c>
    </row>
    <row r="4977" spans="1:2">
      <c r="A4977">
        <v>6386</v>
      </c>
      <c r="B4977" s="63" t="s">
        <v>34940</v>
      </c>
    </row>
    <row r="4978" spans="1:2">
      <c r="A4978">
        <v>6387</v>
      </c>
      <c r="B4978" s="63" t="s">
        <v>34941</v>
      </c>
    </row>
    <row r="4979" spans="1:2">
      <c r="A4979">
        <v>6388</v>
      </c>
      <c r="B4979" s="63" t="s">
        <v>34942</v>
      </c>
    </row>
    <row r="4980" spans="1:2">
      <c r="A4980">
        <v>6389</v>
      </c>
      <c r="B4980" s="63">
        <v>1841</v>
      </c>
    </row>
    <row r="4981" spans="1:2">
      <c r="A4981">
        <v>6390</v>
      </c>
      <c r="B4981" s="63">
        <v>10900</v>
      </c>
    </row>
    <row r="4982" spans="1:2">
      <c r="A4982">
        <v>6391</v>
      </c>
      <c r="B4982" s="63" t="s">
        <v>34943</v>
      </c>
    </row>
    <row r="4983" spans="1:2">
      <c r="A4983">
        <v>6392</v>
      </c>
      <c r="B4983" s="63" t="s">
        <v>34944</v>
      </c>
    </row>
    <row r="4984" spans="1:2">
      <c r="A4984">
        <v>6393</v>
      </c>
      <c r="B4984" s="63" t="s">
        <v>34945</v>
      </c>
    </row>
    <row r="4985" spans="1:2">
      <c r="A4985">
        <v>6394</v>
      </c>
      <c r="B4985" s="63" t="s">
        <v>34946</v>
      </c>
    </row>
    <row r="4986" spans="1:2">
      <c r="A4986">
        <v>6395</v>
      </c>
      <c r="B4986" s="63">
        <v>4762</v>
      </c>
    </row>
    <row r="4987" spans="1:2">
      <c r="A4987">
        <v>6396</v>
      </c>
      <c r="B4987" s="63">
        <v>1960</v>
      </c>
    </row>
    <row r="4988" spans="1:2">
      <c r="A4988">
        <v>6397</v>
      </c>
      <c r="B4988" s="63">
        <v>1426</v>
      </c>
    </row>
    <row r="4989" spans="1:2">
      <c r="A4989">
        <v>6398</v>
      </c>
      <c r="B4989" s="63" t="s">
        <v>34947</v>
      </c>
    </row>
    <row r="4990" spans="1:2">
      <c r="A4990">
        <v>6399</v>
      </c>
      <c r="B4990" s="63" t="s">
        <v>34948</v>
      </c>
    </row>
    <row r="4991" spans="1:2">
      <c r="A4991">
        <v>6400</v>
      </c>
      <c r="B4991" s="63" t="s">
        <v>34949</v>
      </c>
    </row>
    <row r="4992" spans="1:2">
      <c r="A4992">
        <v>6401</v>
      </c>
      <c r="B4992" s="63" t="s">
        <v>34950</v>
      </c>
    </row>
    <row r="4993" spans="1:2">
      <c r="A4993">
        <v>6402</v>
      </c>
      <c r="B4993" s="63" t="s">
        <v>34951</v>
      </c>
    </row>
    <row r="4994" spans="1:2">
      <c r="A4994">
        <v>6403</v>
      </c>
      <c r="B4994" s="63">
        <v>0</v>
      </c>
    </row>
    <row r="4995" spans="1:2">
      <c r="A4995">
        <v>6404</v>
      </c>
      <c r="B4995" s="63" t="s">
        <v>34952</v>
      </c>
    </row>
    <row r="4996" spans="1:2">
      <c r="A4996">
        <v>6405</v>
      </c>
      <c r="B4996" s="63" t="s">
        <v>34953</v>
      </c>
    </row>
    <row r="4997" spans="1:2">
      <c r="A4997">
        <v>6406</v>
      </c>
      <c r="B4997" s="63" t="s">
        <v>34954</v>
      </c>
    </row>
    <row r="4998" spans="1:2">
      <c r="A4998">
        <v>6407</v>
      </c>
      <c r="B4998" s="63" t="s">
        <v>34955</v>
      </c>
    </row>
    <row r="4999" spans="1:2">
      <c r="A4999">
        <v>6408</v>
      </c>
      <c r="B4999" s="63" t="s">
        <v>34956</v>
      </c>
    </row>
    <row r="5000" spans="1:2">
      <c r="A5000">
        <v>6409</v>
      </c>
      <c r="B5000" s="63" t="s">
        <v>34957</v>
      </c>
    </row>
    <row r="5001" spans="1:2">
      <c r="A5001">
        <v>6410</v>
      </c>
      <c r="B5001" s="63" t="s">
        <v>34958</v>
      </c>
    </row>
    <row r="5002" spans="1:2">
      <c r="A5002">
        <v>6411</v>
      </c>
      <c r="B5002" s="63" t="s">
        <v>34959</v>
      </c>
    </row>
    <row r="5003" spans="1:2">
      <c r="A5003">
        <v>6412</v>
      </c>
      <c r="B5003" s="63" t="s">
        <v>34960</v>
      </c>
    </row>
    <row r="5004" spans="1:2">
      <c r="A5004">
        <v>6413</v>
      </c>
      <c r="B5004" s="63" t="s">
        <v>34961</v>
      </c>
    </row>
    <row r="5005" spans="1:2">
      <c r="A5005">
        <v>6414</v>
      </c>
      <c r="B5005" s="63" t="s">
        <v>34962</v>
      </c>
    </row>
    <row r="5006" spans="1:2">
      <c r="A5006">
        <v>6415</v>
      </c>
      <c r="B5006" s="63" t="s">
        <v>34963</v>
      </c>
    </row>
    <row r="5007" spans="1:2">
      <c r="A5007">
        <v>6416</v>
      </c>
      <c r="B5007" s="63" t="s">
        <v>34964</v>
      </c>
    </row>
    <row r="5008" spans="1:2">
      <c r="A5008">
        <v>6417</v>
      </c>
      <c r="B5008" s="63" t="s">
        <v>34965</v>
      </c>
    </row>
    <row r="5009" spans="1:2">
      <c r="A5009">
        <v>6418</v>
      </c>
      <c r="B5009" s="63">
        <v>881</v>
      </c>
    </row>
    <row r="5010" spans="1:2">
      <c r="A5010">
        <v>6419</v>
      </c>
      <c r="B5010" s="63">
        <v>881</v>
      </c>
    </row>
    <row r="5011" spans="1:2">
      <c r="A5011">
        <v>6420</v>
      </c>
      <c r="B5011" s="63">
        <v>2130</v>
      </c>
    </row>
    <row r="5012" spans="1:2">
      <c r="A5012">
        <v>6421</v>
      </c>
      <c r="B5012" s="63">
        <v>1729</v>
      </c>
    </row>
    <row r="5013" spans="1:2">
      <c r="A5013">
        <v>6422</v>
      </c>
      <c r="B5013" s="63" t="s">
        <v>34966</v>
      </c>
    </row>
    <row r="5014" spans="1:2">
      <c r="A5014">
        <v>6423</v>
      </c>
      <c r="B5014" s="63" t="s">
        <v>34967</v>
      </c>
    </row>
    <row r="5015" spans="1:2">
      <c r="A5015">
        <v>6424</v>
      </c>
      <c r="B5015" s="63" t="s">
        <v>34968</v>
      </c>
    </row>
    <row r="5016" spans="1:2">
      <c r="A5016">
        <v>6425</v>
      </c>
      <c r="B5016" s="63" t="s">
        <v>34969</v>
      </c>
    </row>
    <row r="5017" spans="1:2">
      <c r="A5017">
        <v>6426</v>
      </c>
      <c r="B5017" s="63" t="s">
        <v>34970</v>
      </c>
    </row>
    <row r="5018" spans="1:2">
      <c r="A5018">
        <v>6427</v>
      </c>
      <c r="B5018" s="63" t="s">
        <v>34971</v>
      </c>
    </row>
    <row r="5019" spans="1:2">
      <c r="A5019">
        <v>6428</v>
      </c>
      <c r="B5019" s="63" t="s">
        <v>34972</v>
      </c>
    </row>
    <row r="5020" spans="1:2">
      <c r="A5020">
        <v>6429</v>
      </c>
      <c r="B5020" s="63" t="s">
        <v>34973</v>
      </c>
    </row>
    <row r="5021" spans="1:2">
      <c r="A5021">
        <v>6430</v>
      </c>
      <c r="B5021" s="63" t="s">
        <v>34974</v>
      </c>
    </row>
    <row r="5022" spans="1:2">
      <c r="A5022">
        <v>6431</v>
      </c>
      <c r="B5022" s="63" t="s">
        <v>34975</v>
      </c>
    </row>
    <row r="5023" spans="1:2">
      <c r="A5023">
        <v>6432</v>
      </c>
      <c r="B5023" s="63" t="s">
        <v>34976</v>
      </c>
    </row>
    <row r="5024" spans="1:2">
      <c r="A5024">
        <v>6433</v>
      </c>
      <c r="B5024" s="63" t="s">
        <v>34977</v>
      </c>
    </row>
    <row r="5025" spans="1:2">
      <c r="A5025">
        <v>6434</v>
      </c>
      <c r="B5025" s="63" t="s">
        <v>34978</v>
      </c>
    </row>
    <row r="5026" spans="1:2">
      <c r="A5026">
        <v>6435</v>
      </c>
      <c r="B5026" s="63" t="s">
        <v>34979</v>
      </c>
    </row>
    <row r="5027" spans="1:2">
      <c r="A5027">
        <v>6436</v>
      </c>
      <c r="B5027" s="63" t="s">
        <v>34980</v>
      </c>
    </row>
    <row r="5028" spans="1:2">
      <c r="A5028">
        <v>6437</v>
      </c>
      <c r="B5028" s="63" t="s">
        <v>2075</v>
      </c>
    </row>
    <row r="5029" spans="1:2">
      <c r="A5029">
        <v>6438</v>
      </c>
      <c r="B5029" s="63" t="s">
        <v>34981</v>
      </c>
    </row>
    <row r="5030" spans="1:2">
      <c r="A5030">
        <v>6439</v>
      </c>
      <c r="B5030" s="63">
        <v>1045</v>
      </c>
    </row>
    <row r="5031" spans="1:2">
      <c r="A5031">
        <v>6440</v>
      </c>
      <c r="B5031" s="63" t="s">
        <v>34982</v>
      </c>
    </row>
    <row r="5032" spans="1:2">
      <c r="A5032">
        <v>6441</v>
      </c>
      <c r="B5032" s="63" t="s">
        <v>34983</v>
      </c>
    </row>
    <row r="5033" spans="1:2">
      <c r="A5033">
        <v>6442</v>
      </c>
      <c r="B5033" s="63" t="s">
        <v>34984</v>
      </c>
    </row>
    <row r="5034" spans="1:2">
      <c r="A5034">
        <v>6443</v>
      </c>
      <c r="B5034" s="63" t="s">
        <v>34985</v>
      </c>
    </row>
    <row r="5035" spans="1:2">
      <c r="A5035">
        <v>6444</v>
      </c>
      <c r="B5035" s="63" t="s">
        <v>34986</v>
      </c>
    </row>
    <row r="5036" spans="1:2">
      <c r="A5036">
        <v>6445</v>
      </c>
      <c r="B5036" s="63" t="s">
        <v>34987</v>
      </c>
    </row>
    <row r="5037" spans="1:2">
      <c r="A5037">
        <v>6446</v>
      </c>
      <c r="B5037" s="63" t="s">
        <v>34988</v>
      </c>
    </row>
    <row r="5038" spans="1:2">
      <c r="A5038">
        <v>6447</v>
      </c>
      <c r="B5038" s="63" t="s">
        <v>34989</v>
      </c>
    </row>
    <row r="5039" spans="1:2">
      <c r="A5039">
        <v>6448</v>
      </c>
      <c r="B5039" s="63" t="s">
        <v>34990</v>
      </c>
    </row>
    <row r="5040" spans="1:2">
      <c r="A5040">
        <v>6449</v>
      </c>
      <c r="B5040" s="63" t="s">
        <v>34991</v>
      </c>
    </row>
    <row r="5041" spans="1:2">
      <c r="A5041">
        <v>6450</v>
      </c>
      <c r="B5041" s="63" t="s">
        <v>34992</v>
      </c>
    </row>
    <row r="5042" spans="1:2">
      <c r="A5042">
        <v>6451</v>
      </c>
      <c r="B5042" s="63" t="s">
        <v>34993</v>
      </c>
    </row>
    <row r="5043" spans="1:2">
      <c r="A5043">
        <v>6452</v>
      </c>
      <c r="B5043" s="63" t="s">
        <v>34994</v>
      </c>
    </row>
    <row r="5044" spans="1:2">
      <c r="A5044">
        <v>6453</v>
      </c>
      <c r="B5044" s="63" t="s">
        <v>796</v>
      </c>
    </row>
    <row r="5045" spans="1:2">
      <c r="A5045">
        <v>6454</v>
      </c>
      <c r="B5045" s="63" t="s">
        <v>34995</v>
      </c>
    </row>
    <row r="5046" spans="1:2">
      <c r="A5046">
        <v>6455</v>
      </c>
      <c r="B5046" s="63" t="s">
        <v>34996</v>
      </c>
    </row>
    <row r="5047" spans="1:2">
      <c r="A5047">
        <v>6456</v>
      </c>
      <c r="B5047" s="63" t="s">
        <v>34997</v>
      </c>
    </row>
    <row r="5048" spans="1:2">
      <c r="A5048">
        <v>6457</v>
      </c>
      <c r="B5048" s="63" t="s">
        <v>34998</v>
      </c>
    </row>
    <row r="5049" spans="1:2">
      <c r="A5049">
        <v>6458</v>
      </c>
      <c r="B5049" s="63">
        <v>1121</v>
      </c>
    </row>
    <row r="5050" spans="1:2">
      <c r="A5050">
        <v>6459</v>
      </c>
      <c r="B5050" s="63">
        <v>2140</v>
      </c>
    </row>
    <row r="5051" spans="1:2">
      <c r="A5051">
        <v>6460</v>
      </c>
      <c r="B5051" s="63">
        <v>2115</v>
      </c>
    </row>
    <row r="5052" spans="1:2">
      <c r="A5052">
        <v>6461</v>
      </c>
      <c r="B5052" s="63" t="s">
        <v>34999</v>
      </c>
    </row>
    <row r="5053" spans="1:2">
      <c r="A5053">
        <v>6462</v>
      </c>
      <c r="B5053" s="63" t="s">
        <v>35000</v>
      </c>
    </row>
    <row r="5054" spans="1:2">
      <c r="A5054">
        <v>6463</v>
      </c>
      <c r="B5054" s="63">
        <v>2215</v>
      </c>
    </row>
    <row r="5055" spans="1:2">
      <c r="A5055">
        <v>6464</v>
      </c>
      <c r="B5055" s="63" t="s">
        <v>35001</v>
      </c>
    </row>
    <row r="5056" spans="1:2">
      <c r="A5056">
        <v>6465</v>
      </c>
      <c r="B5056" s="63" t="s">
        <v>35002</v>
      </c>
    </row>
    <row r="5057" spans="1:2">
      <c r="A5057">
        <v>6466</v>
      </c>
      <c r="B5057" s="63" t="s">
        <v>35003</v>
      </c>
    </row>
    <row r="5058" spans="1:2">
      <c r="A5058">
        <v>6467</v>
      </c>
      <c r="B5058" s="63">
        <v>2195</v>
      </c>
    </row>
    <row r="5059" spans="1:2">
      <c r="A5059">
        <v>6468</v>
      </c>
      <c r="B5059" s="63" t="s">
        <v>35004</v>
      </c>
    </row>
    <row r="5060" spans="1:2">
      <c r="A5060">
        <v>6469</v>
      </c>
      <c r="B5060" s="63" t="s">
        <v>35005</v>
      </c>
    </row>
    <row r="5061" spans="1:2">
      <c r="A5061">
        <v>6470</v>
      </c>
      <c r="B5061" s="63" t="s">
        <v>35006</v>
      </c>
    </row>
    <row r="5062" spans="1:2">
      <c r="A5062">
        <v>6471</v>
      </c>
      <c r="B5062" s="63" t="s">
        <v>35007</v>
      </c>
    </row>
    <row r="5063" spans="1:2">
      <c r="A5063">
        <v>6472</v>
      </c>
      <c r="B5063" s="63" t="s">
        <v>35008</v>
      </c>
    </row>
    <row r="5064" spans="1:2">
      <c r="A5064">
        <v>6473</v>
      </c>
      <c r="B5064" s="63" t="s">
        <v>35009</v>
      </c>
    </row>
    <row r="5065" spans="1:2">
      <c r="A5065">
        <v>6474</v>
      </c>
      <c r="B5065" s="63" t="s">
        <v>35010</v>
      </c>
    </row>
    <row r="5066" spans="1:2">
      <c r="A5066">
        <v>6475</v>
      </c>
      <c r="B5066" s="63" t="s">
        <v>2214</v>
      </c>
    </row>
    <row r="5067" spans="1:2">
      <c r="A5067">
        <v>6476</v>
      </c>
      <c r="B5067" s="63" t="s">
        <v>35011</v>
      </c>
    </row>
    <row r="5068" spans="1:2">
      <c r="A5068">
        <v>6477</v>
      </c>
      <c r="B5068" s="63">
        <v>2305</v>
      </c>
    </row>
    <row r="5069" spans="1:2">
      <c r="A5069">
        <v>6478</v>
      </c>
      <c r="B5069" s="63" t="s">
        <v>35012</v>
      </c>
    </row>
    <row r="5070" spans="1:2">
      <c r="A5070">
        <v>6479</v>
      </c>
      <c r="B5070" s="63">
        <v>2365</v>
      </c>
    </row>
    <row r="5071" spans="1:2">
      <c r="A5071">
        <v>6480</v>
      </c>
      <c r="B5071" s="63" t="s">
        <v>35013</v>
      </c>
    </row>
    <row r="5072" spans="1:2">
      <c r="A5072">
        <v>6481</v>
      </c>
      <c r="B5072" s="63">
        <v>2170</v>
      </c>
    </row>
    <row r="5073" spans="1:2">
      <c r="A5073">
        <v>6482</v>
      </c>
      <c r="B5073" s="63" t="s">
        <v>35014</v>
      </c>
    </row>
    <row r="5074" spans="1:2">
      <c r="A5074">
        <v>6483</v>
      </c>
      <c r="B5074" s="63">
        <v>2080</v>
      </c>
    </row>
    <row r="5075" spans="1:2">
      <c r="A5075">
        <v>6484</v>
      </c>
      <c r="B5075" s="63" t="s">
        <v>35015</v>
      </c>
    </row>
    <row r="5076" spans="1:2">
      <c r="A5076">
        <v>6485</v>
      </c>
      <c r="B5076" s="63">
        <v>2220</v>
      </c>
    </row>
    <row r="5077" spans="1:2">
      <c r="A5077">
        <v>6486</v>
      </c>
      <c r="B5077" s="63" t="s">
        <v>35016</v>
      </c>
    </row>
    <row r="5078" spans="1:2">
      <c r="A5078">
        <v>6487</v>
      </c>
      <c r="B5078" s="63" t="s">
        <v>35017</v>
      </c>
    </row>
    <row r="5079" spans="1:2">
      <c r="A5079">
        <v>6488</v>
      </c>
      <c r="B5079" s="63" t="s">
        <v>35018</v>
      </c>
    </row>
    <row r="5080" spans="1:2">
      <c r="A5080">
        <v>6489</v>
      </c>
      <c r="B5080" s="63" t="s">
        <v>35019</v>
      </c>
    </row>
    <row r="5081" spans="1:2">
      <c r="A5081">
        <v>6490</v>
      </c>
      <c r="B5081" s="63" t="s">
        <v>35020</v>
      </c>
    </row>
    <row r="5082" spans="1:2">
      <c r="A5082">
        <v>6491</v>
      </c>
      <c r="B5082" s="63" t="s">
        <v>35021</v>
      </c>
    </row>
    <row r="5083" spans="1:2">
      <c r="A5083">
        <v>6492</v>
      </c>
      <c r="B5083" s="63" t="s">
        <v>35022</v>
      </c>
    </row>
    <row r="5084" spans="1:2">
      <c r="A5084">
        <v>6493</v>
      </c>
      <c r="B5084" s="63" t="s">
        <v>35023</v>
      </c>
    </row>
    <row r="5085" spans="1:2">
      <c r="A5085">
        <v>6494</v>
      </c>
      <c r="B5085" s="63" t="s">
        <v>35024</v>
      </c>
    </row>
    <row r="5086" spans="1:2">
      <c r="A5086">
        <v>6495</v>
      </c>
      <c r="B5086" s="63" t="s">
        <v>35025</v>
      </c>
    </row>
    <row r="5087" spans="1:2">
      <c r="A5087">
        <v>6496</v>
      </c>
      <c r="B5087" s="63" t="s">
        <v>1866</v>
      </c>
    </row>
    <row r="5088" spans="1:2">
      <c r="A5088">
        <v>6497</v>
      </c>
      <c r="B5088" s="63" t="s">
        <v>35026</v>
      </c>
    </row>
    <row r="5089" spans="1:2">
      <c r="A5089">
        <v>6498</v>
      </c>
      <c r="B5089" s="63" t="s">
        <v>35027</v>
      </c>
    </row>
    <row r="5090" spans="1:2">
      <c r="A5090">
        <v>6499</v>
      </c>
      <c r="B5090" s="63">
        <v>1053</v>
      </c>
    </row>
    <row r="5091" spans="1:2">
      <c r="A5091">
        <v>6500</v>
      </c>
      <c r="B5091" s="63" t="s">
        <v>35028</v>
      </c>
    </row>
    <row r="5092" spans="1:2">
      <c r="A5092">
        <v>6501</v>
      </c>
      <c r="B5092" s="63">
        <v>5502</v>
      </c>
    </row>
    <row r="5093" spans="1:2">
      <c r="A5093">
        <v>6502</v>
      </c>
      <c r="B5093" s="63" t="s">
        <v>35029</v>
      </c>
    </row>
    <row r="5094" spans="1:2">
      <c r="A5094">
        <v>6503</v>
      </c>
      <c r="B5094" s="63" t="s">
        <v>35030</v>
      </c>
    </row>
    <row r="5095" spans="1:2">
      <c r="A5095">
        <v>6504</v>
      </c>
      <c r="B5095" s="63" t="s">
        <v>35031</v>
      </c>
    </row>
    <row r="5096" spans="1:2">
      <c r="A5096">
        <v>6505</v>
      </c>
      <c r="B5096" s="63" t="s">
        <v>35032</v>
      </c>
    </row>
    <row r="5097" spans="1:2">
      <c r="A5097">
        <v>6506</v>
      </c>
      <c r="B5097" s="63" t="s">
        <v>35033</v>
      </c>
    </row>
    <row r="5098" spans="1:2">
      <c r="A5098">
        <v>6507</v>
      </c>
      <c r="B5098" s="63" t="s">
        <v>35034</v>
      </c>
    </row>
    <row r="5099" spans="1:2">
      <c r="A5099">
        <v>6508</v>
      </c>
      <c r="B5099" s="63" t="s">
        <v>35035</v>
      </c>
    </row>
    <row r="5100" spans="1:2">
      <c r="A5100">
        <v>6509</v>
      </c>
      <c r="B5100" s="63" t="s">
        <v>35036</v>
      </c>
    </row>
    <row r="5101" spans="1:2">
      <c r="A5101">
        <v>6510</v>
      </c>
      <c r="B5101" s="63" t="s">
        <v>35037</v>
      </c>
    </row>
    <row r="5102" spans="1:2">
      <c r="A5102">
        <v>6511</v>
      </c>
      <c r="B5102" s="63" t="s">
        <v>35038</v>
      </c>
    </row>
    <row r="5103" spans="1:2">
      <c r="A5103">
        <v>6512</v>
      </c>
      <c r="B5103" s="63" t="s">
        <v>35039</v>
      </c>
    </row>
    <row r="5104" spans="1:2">
      <c r="A5104">
        <v>6513</v>
      </c>
      <c r="B5104" s="63" t="s">
        <v>35040</v>
      </c>
    </row>
    <row r="5105" spans="1:2">
      <c r="A5105">
        <v>6514</v>
      </c>
      <c r="B5105" s="63" t="s">
        <v>35041</v>
      </c>
    </row>
    <row r="5106" spans="1:2">
      <c r="A5106">
        <v>6515</v>
      </c>
      <c r="B5106" s="63" t="s">
        <v>35042</v>
      </c>
    </row>
    <row r="5107" spans="1:2">
      <c r="A5107">
        <v>6516</v>
      </c>
      <c r="B5107" s="63" t="s">
        <v>35043</v>
      </c>
    </row>
    <row r="5108" spans="1:2">
      <c r="A5108">
        <v>6517</v>
      </c>
      <c r="B5108" s="63" t="s">
        <v>35044</v>
      </c>
    </row>
    <row r="5109" spans="1:2">
      <c r="A5109">
        <v>6518</v>
      </c>
      <c r="B5109" s="63" t="s">
        <v>35045</v>
      </c>
    </row>
    <row r="5110" spans="1:2">
      <c r="A5110">
        <v>6519</v>
      </c>
      <c r="B5110" s="63" t="s">
        <v>35046</v>
      </c>
    </row>
    <row r="5111" spans="1:2">
      <c r="A5111">
        <v>6520</v>
      </c>
      <c r="B5111" s="63" t="s">
        <v>35047</v>
      </c>
    </row>
    <row r="5112" spans="1:2">
      <c r="A5112">
        <v>6521</v>
      </c>
      <c r="B5112" s="63">
        <v>1317</v>
      </c>
    </row>
    <row r="5113" spans="1:2">
      <c r="A5113">
        <v>6522</v>
      </c>
      <c r="B5113" s="63" t="s">
        <v>35048</v>
      </c>
    </row>
    <row r="5114" spans="1:2">
      <c r="A5114">
        <v>6523</v>
      </c>
      <c r="B5114" s="63" t="s">
        <v>35049</v>
      </c>
    </row>
    <row r="5115" spans="1:2">
      <c r="A5115">
        <v>6524</v>
      </c>
      <c r="B5115" s="63">
        <v>2210</v>
      </c>
    </row>
    <row r="5116" spans="1:2">
      <c r="A5116">
        <v>6525</v>
      </c>
      <c r="B5116" s="63">
        <v>2385</v>
      </c>
    </row>
    <row r="5117" spans="1:2">
      <c r="A5117">
        <v>6526</v>
      </c>
      <c r="B5117" s="63">
        <v>4901</v>
      </c>
    </row>
    <row r="5118" spans="1:2">
      <c r="A5118">
        <v>6527</v>
      </c>
      <c r="B5118" s="63">
        <v>2350</v>
      </c>
    </row>
    <row r="5119" spans="1:2">
      <c r="A5119">
        <v>6528</v>
      </c>
      <c r="B5119" s="63">
        <v>2375</v>
      </c>
    </row>
    <row r="5120" spans="1:2">
      <c r="A5120">
        <v>6529</v>
      </c>
      <c r="B5120" s="63">
        <v>2435</v>
      </c>
    </row>
    <row r="5121" spans="1:2">
      <c r="A5121">
        <v>6530</v>
      </c>
      <c r="B5121" s="63" t="s">
        <v>35050</v>
      </c>
    </row>
    <row r="5122" spans="1:2">
      <c r="A5122">
        <v>6531</v>
      </c>
      <c r="B5122" s="63">
        <v>2345</v>
      </c>
    </row>
    <row r="5123" spans="1:2">
      <c r="A5123">
        <v>6532</v>
      </c>
      <c r="B5123" s="63" t="s">
        <v>35051</v>
      </c>
    </row>
    <row r="5124" spans="1:2">
      <c r="A5124">
        <v>6533</v>
      </c>
      <c r="B5124" s="63" t="s">
        <v>35052</v>
      </c>
    </row>
    <row r="5125" spans="1:2">
      <c r="A5125">
        <v>6534</v>
      </c>
      <c r="B5125" s="63" t="s">
        <v>35053</v>
      </c>
    </row>
    <row r="5126" spans="1:2">
      <c r="A5126">
        <v>6535</v>
      </c>
      <c r="B5126" s="63" t="s">
        <v>35054</v>
      </c>
    </row>
    <row r="5127" spans="1:2">
      <c r="A5127">
        <v>6536</v>
      </c>
      <c r="B5127" s="63" t="s">
        <v>35055</v>
      </c>
    </row>
    <row r="5128" spans="1:2">
      <c r="A5128">
        <v>6537</v>
      </c>
      <c r="B5128" s="63" t="s">
        <v>35056</v>
      </c>
    </row>
    <row r="5129" spans="1:2">
      <c r="A5129">
        <v>6538</v>
      </c>
      <c r="B5129" s="63">
        <v>2430</v>
      </c>
    </row>
    <row r="5130" spans="1:2">
      <c r="A5130">
        <v>6539</v>
      </c>
      <c r="B5130" s="63" t="s">
        <v>35057</v>
      </c>
    </row>
    <row r="5131" spans="1:2">
      <c r="A5131">
        <v>6540</v>
      </c>
      <c r="B5131" s="63" t="s">
        <v>35058</v>
      </c>
    </row>
    <row r="5132" spans="1:2">
      <c r="A5132">
        <v>6541</v>
      </c>
      <c r="B5132" s="63" t="s">
        <v>35059</v>
      </c>
    </row>
    <row r="5133" spans="1:2">
      <c r="A5133">
        <v>6542</v>
      </c>
      <c r="B5133" s="63" t="s">
        <v>35060</v>
      </c>
    </row>
    <row r="5134" spans="1:2">
      <c r="A5134">
        <v>6543</v>
      </c>
      <c r="B5134" s="63" t="s">
        <v>35061</v>
      </c>
    </row>
    <row r="5135" spans="1:2">
      <c r="A5135">
        <v>6544</v>
      </c>
      <c r="B5135" s="63" t="s">
        <v>35062</v>
      </c>
    </row>
    <row r="5136" spans="1:2">
      <c r="A5136">
        <v>6545</v>
      </c>
      <c r="B5136" s="63" t="s">
        <v>35063</v>
      </c>
    </row>
    <row r="5137" spans="1:2">
      <c r="A5137">
        <v>6546</v>
      </c>
      <c r="B5137" s="63" t="s">
        <v>35064</v>
      </c>
    </row>
    <row r="5138" spans="1:2">
      <c r="A5138">
        <v>6547</v>
      </c>
      <c r="B5138" s="63" t="s">
        <v>35065</v>
      </c>
    </row>
    <row r="5139" spans="1:2">
      <c r="A5139">
        <v>6548</v>
      </c>
      <c r="B5139" s="63">
        <v>4333</v>
      </c>
    </row>
    <row r="5140" spans="1:2">
      <c r="A5140">
        <v>6549</v>
      </c>
      <c r="B5140" s="63" t="s">
        <v>35066</v>
      </c>
    </row>
    <row r="5141" spans="1:2">
      <c r="A5141">
        <v>6550</v>
      </c>
      <c r="B5141" s="63" t="s">
        <v>35067</v>
      </c>
    </row>
    <row r="5142" spans="1:2">
      <c r="A5142">
        <v>6551</v>
      </c>
      <c r="B5142" s="63" t="s">
        <v>35068</v>
      </c>
    </row>
    <row r="5143" spans="1:2">
      <c r="A5143">
        <v>6552</v>
      </c>
      <c r="B5143" s="63">
        <v>1495</v>
      </c>
    </row>
    <row r="5144" spans="1:2">
      <c r="A5144">
        <v>6553</v>
      </c>
      <c r="B5144" s="63" t="s">
        <v>35069</v>
      </c>
    </row>
    <row r="5145" spans="1:2">
      <c r="A5145">
        <v>6554</v>
      </c>
      <c r="B5145" s="63" t="s">
        <v>35070</v>
      </c>
    </row>
    <row r="5146" spans="1:2">
      <c r="A5146">
        <v>6555</v>
      </c>
      <c r="B5146" s="63" t="s">
        <v>35071</v>
      </c>
    </row>
    <row r="5147" spans="1:2">
      <c r="A5147">
        <v>6556</v>
      </c>
      <c r="B5147" s="63" t="s">
        <v>35072</v>
      </c>
    </row>
    <row r="5148" spans="1:2">
      <c r="A5148">
        <v>6557</v>
      </c>
      <c r="B5148" s="63" t="s">
        <v>35073</v>
      </c>
    </row>
    <row r="5149" spans="1:2">
      <c r="A5149">
        <v>6558</v>
      </c>
      <c r="B5149" s="63" t="s">
        <v>35074</v>
      </c>
    </row>
    <row r="5150" spans="1:2">
      <c r="A5150">
        <v>6559</v>
      </c>
      <c r="B5150" s="63" t="s">
        <v>35075</v>
      </c>
    </row>
    <row r="5151" spans="1:2">
      <c r="A5151">
        <v>6560</v>
      </c>
      <c r="B5151" s="63">
        <v>1293</v>
      </c>
    </row>
    <row r="5152" spans="1:2">
      <c r="A5152">
        <v>6561</v>
      </c>
      <c r="B5152" s="63" t="s">
        <v>35076</v>
      </c>
    </row>
    <row r="5153" spans="1:2">
      <c r="A5153">
        <v>6562</v>
      </c>
      <c r="B5153" s="63" t="s">
        <v>35077</v>
      </c>
    </row>
    <row r="5154" spans="1:2">
      <c r="A5154">
        <v>6563</v>
      </c>
      <c r="B5154" s="63">
        <v>3203</v>
      </c>
    </row>
    <row r="5155" spans="1:2">
      <c r="A5155">
        <v>6564</v>
      </c>
      <c r="B5155" s="63" t="s">
        <v>35078</v>
      </c>
    </row>
    <row r="5156" spans="1:2">
      <c r="A5156">
        <v>6565</v>
      </c>
      <c r="B5156" s="63">
        <v>3080</v>
      </c>
    </row>
    <row r="5157" spans="1:2">
      <c r="A5157">
        <v>6566</v>
      </c>
      <c r="B5157" s="63">
        <v>905</v>
      </c>
    </row>
    <row r="5158" spans="1:2">
      <c r="A5158">
        <v>6567</v>
      </c>
      <c r="B5158" s="63" t="s">
        <v>2215</v>
      </c>
    </row>
    <row r="5159" spans="1:2">
      <c r="A5159">
        <v>6568</v>
      </c>
      <c r="B5159" s="63" t="s">
        <v>35079</v>
      </c>
    </row>
    <row r="5160" spans="1:2">
      <c r="A5160">
        <v>6569</v>
      </c>
      <c r="B5160" s="63" t="s">
        <v>35080</v>
      </c>
    </row>
    <row r="5161" spans="1:2">
      <c r="A5161">
        <v>6570</v>
      </c>
      <c r="B5161" s="63" t="s">
        <v>35081</v>
      </c>
    </row>
    <row r="5162" spans="1:2">
      <c r="A5162">
        <v>6571</v>
      </c>
      <c r="B5162" s="63" t="s">
        <v>35082</v>
      </c>
    </row>
    <row r="5163" spans="1:2">
      <c r="A5163">
        <v>6572</v>
      </c>
      <c r="B5163" s="63" t="s">
        <v>35083</v>
      </c>
    </row>
    <row r="5164" spans="1:2">
      <c r="A5164">
        <v>6573</v>
      </c>
      <c r="B5164" s="63">
        <v>2945</v>
      </c>
    </row>
    <row r="5165" spans="1:2">
      <c r="A5165">
        <v>6574</v>
      </c>
      <c r="B5165" s="63" t="s">
        <v>35084</v>
      </c>
    </row>
    <row r="5166" spans="1:2">
      <c r="A5166">
        <v>6575</v>
      </c>
      <c r="B5166" s="63" t="s">
        <v>1190</v>
      </c>
    </row>
    <row r="5167" spans="1:2">
      <c r="A5167">
        <v>6576</v>
      </c>
      <c r="B5167" s="63" t="s">
        <v>35085</v>
      </c>
    </row>
    <row r="5168" spans="1:2">
      <c r="A5168">
        <v>6577</v>
      </c>
      <c r="B5168" s="63" t="s">
        <v>35086</v>
      </c>
    </row>
    <row r="5169" spans="1:2">
      <c r="A5169">
        <v>6578</v>
      </c>
      <c r="B5169" s="63">
        <v>936</v>
      </c>
    </row>
    <row r="5170" spans="1:2">
      <c r="A5170">
        <v>6579</v>
      </c>
      <c r="B5170" s="63">
        <v>936</v>
      </c>
    </row>
    <row r="5171" spans="1:2">
      <c r="A5171">
        <v>6580</v>
      </c>
      <c r="B5171" s="63" t="s">
        <v>35087</v>
      </c>
    </row>
    <row r="5172" spans="1:2">
      <c r="A5172">
        <v>6581</v>
      </c>
      <c r="B5172" s="63">
        <v>2035</v>
      </c>
    </row>
    <row r="5173" spans="1:2">
      <c r="A5173">
        <v>6582</v>
      </c>
      <c r="B5173" s="63" t="s">
        <v>35088</v>
      </c>
    </row>
    <row r="5174" spans="1:2">
      <c r="A5174">
        <v>6583</v>
      </c>
      <c r="B5174" s="63" t="s">
        <v>35089</v>
      </c>
    </row>
    <row r="5175" spans="1:2">
      <c r="A5175">
        <v>6584</v>
      </c>
      <c r="B5175" s="63" t="s">
        <v>35090</v>
      </c>
    </row>
    <row r="5176" spans="1:2">
      <c r="A5176">
        <v>6585</v>
      </c>
      <c r="B5176" s="63">
        <v>994</v>
      </c>
    </row>
    <row r="5177" spans="1:2">
      <c r="A5177">
        <v>6586</v>
      </c>
      <c r="B5177" s="63">
        <v>978</v>
      </c>
    </row>
    <row r="5178" spans="1:2">
      <c r="A5178">
        <v>6587</v>
      </c>
      <c r="B5178" s="63">
        <v>978</v>
      </c>
    </row>
    <row r="5179" spans="1:2">
      <c r="A5179">
        <v>6588</v>
      </c>
      <c r="B5179" s="63">
        <v>986</v>
      </c>
    </row>
    <row r="5180" spans="1:2">
      <c r="A5180">
        <v>6589</v>
      </c>
      <c r="B5180" s="63">
        <v>986</v>
      </c>
    </row>
    <row r="5181" spans="1:2">
      <c r="A5181">
        <v>6590</v>
      </c>
      <c r="B5181" s="63">
        <v>984</v>
      </c>
    </row>
    <row r="5182" spans="1:2">
      <c r="A5182">
        <v>6591</v>
      </c>
      <c r="B5182" s="63">
        <v>984</v>
      </c>
    </row>
    <row r="5183" spans="1:2">
      <c r="A5183">
        <v>6592</v>
      </c>
      <c r="B5183" s="63">
        <v>970</v>
      </c>
    </row>
    <row r="5184" spans="1:2">
      <c r="A5184">
        <v>6593</v>
      </c>
      <c r="B5184" s="63" t="s">
        <v>35091</v>
      </c>
    </row>
    <row r="5185" spans="1:2">
      <c r="A5185">
        <v>6594</v>
      </c>
      <c r="B5185" s="63" t="s">
        <v>35092</v>
      </c>
    </row>
    <row r="5186" spans="1:2">
      <c r="A5186">
        <v>6595</v>
      </c>
      <c r="B5186" s="63" t="s">
        <v>35093</v>
      </c>
    </row>
    <row r="5187" spans="1:2">
      <c r="A5187">
        <v>6596</v>
      </c>
      <c r="B5187" s="63" t="s">
        <v>35094</v>
      </c>
    </row>
    <row r="5188" spans="1:2">
      <c r="A5188">
        <v>6597</v>
      </c>
      <c r="B5188" s="63" t="s">
        <v>35095</v>
      </c>
    </row>
    <row r="5189" spans="1:2">
      <c r="A5189">
        <v>6598</v>
      </c>
      <c r="B5189" s="63">
        <v>1487</v>
      </c>
    </row>
    <row r="5190" spans="1:2">
      <c r="A5190">
        <v>6599</v>
      </c>
      <c r="B5190" s="63" t="s">
        <v>35096</v>
      </c>
    </row>
    <row r="5191" spans="1:2">
      <c r="A5191">
        <v>6600</v>
      </c>
      <c r="B5191" s="63" t="s">
        <v>35097</v>
      </c>
    </row>
    <row r="5192" spans="1:2">
      <c r="A5192">
        <v>6601</v>
      </c>
      <c r="B5192" s="63" t="s">
        <v>35098</v>
      </c>
    </row>
    <row r="5193" spans="1:2">
      <c r="A5193">
        <v>6602</v>
      </c>
      <c r="B5193" s="63" t="s">
        <v>35099</v>
      </c>
    </row>
    <row r="5194" spans="1:2">
      <c r="A5194">
        <v>6603</v>
      </c>
      <c r="B5194" s="63" t="s">
        <v>35100</v>
      </c>
    </row>
    <row r="5195" spans="1:2">
      <c r="A5195">
        <v>6604</v>
      </c>
      <c r="B5195" s="63" t="s">
        <v>35101</v>
      </c>
    </row>
    <row r="5196" spans="1:2">
      <c r="A5196">
        <v>6605</v>
      </c>
      <c r="B5196" s="63" t="s">
        <v>35102</v>
      </c>
    </row>
    <row r="5197" spans="1:2">
      <c r="A5197">
        <v>6606</v>
      </c>
      <c r="B5197" s="63" t="s">
        <v>35103</v>
      </c>
    </row>
    <row r="5198" spans="1:2">
      <c r="A5198">
        <v>6607</v>
      </c>
      <c r="B5198" s="63" t="s">
        <v>35104</v>
      </c>
    </row>
    <row r="5199" spans="1:2">
      <c r="A5199">
        <v>6608</v>
      </c>
      <c r="B5199" s="63">
        <v>1470</v>
      </c>
    </row>
    <row r="5200" spans="1:2">
      <c r="A5200">
        <v>6609</v>
      </c>
      <c r="B5200" s="63" t="s">
        <v>35105</v>
      </c>
    </row>
    <row r="5201" spans="1:2">
      <c r="A5201">
        <v>6610</v>
      </c>
      <c r="B5201" s="63" t="s">
        <v>35106</v>
      </c>
    </row>
    <row r="5202" spans="1:2">
      <c r="A5202">
        <v>6611</v>
      </c>
      <c r="B5202" s="63" t="s">
        <v>35107</v>
      </c>
    </row>
    <row r="5203" spans="1:2">
      <c r="A5203">
        <v>6612</v>
      </c>
      <c r="B5203" s="63" t="s">
        <v>35108</v>
      </c>
    </row>
    <row r="5204" spans="1:2">
      <c r="A5204">
        <v>6613</v>
      </c>
      <c r="B5204" s="63" t="s">
        <v>35109</v>
      </c>
    </row>
    <row r="5205" spans="1:2">
      <c r="A5205">
        <v>6614</v>
      </c>
      <c r="B5205" s="63" t="s">
        <v>35110</v>
      </c>
    </row>
    <row r="5206" spans="1:2">
      <c r="A5206">
        <v>6615</v>
      </c>
      <c r="B5206" s="63">
        <v>1515</v>
      </c>
    </row>
    <row r="5207" spans="1:2">
      <c r="A5207">
        <v>6616</v>
      </c>
      <c r="B5207" s="63">
        <v>1465</v>
      </c>
    </row>
    <row r="5208" spans="1:2">
      <c r="A5208">
        <v>6617</v>
      </c>
      <c r="B5208" s="63">
        <v>1505</v>
      </c>
    </row>
    <row r="5209" spans="1:2">
      <c r="A5209">
        <v>6618</v>
      </c>
      <c r="B5209" s="63">
        <v>2279</v>
      </c>
    </row>
    <row r="5210" spans="1:2">
      <c r="A5210">
        <v>6619</v>
      </c>
      <c r="B5210" s="63">
        <v>991</v>
      </c>
    </row>
    <row r="5211" spans="1:2">
      <c r="A5211">
        <v>6620</v>
      </c>
      <c r="B5211" s="63">
        <v>991</v>
      </c>
    </row>
    <row r="5212" spans="1:2">
      <c r="A5212">
        <v>6621</v>
      </c>
      <c r="B5212" s="63" t="s">
        <v>35111</v>
      </c>
    </row>
    <row r="5213" spans="1:2">
      <c r="A5213">
        <v>6622</v>
      </c>
      <c r="B5213" s="63">
        <v>1145</v>
      </c>
    </row>
    <row r="5214" spans="1:2">
      <c r="A5214">
        <v>6623</v>
      </c>
      <c r="B5214" s="63">
        <v>1510</v>
      </c>
    </row>
    <row r="5215" spans="1:2">
      <c r="A5215">
        <v>6624</v>
      </c>
      <c r="B5215" s="63" t="s">
        <v>35112</v>
      </c>
    </row>
    <row r="5216" spans="1:2">
      <c r="A5216">
        <v>6625</v>
      </c>
      <c r="B5216" s="63" t="s">
        <v>35113</v>
      </c>
    </row>
    <row r="5217" spans="1:2">
      <c r="A5217">
        <v>6626</v>
      </c>
      <c r="B5217" s="63" t="s">
        <v>35114</v>
      </c>
    </row>
    <row r="5218" spans="1:2">
      <c r="A5218">
        <v>6627</v>
      </c>
      <c r="B5218" s="63" t="s">
        <v>35115</v>
      </c>
    </row>
    <row r="5219" spans="1:2">
      <c r="A5219">
        <v>6628</v>
      </c>
      <c r="B5219" s="63" t="s">
        <v>35116</v>
      </c>
    </row>
    <row r="5220" spans="1:2">
      <c r="A5220">
        <v>6629</v>
      </c>
      <c r="B5220" s="63" t="s">
        <v>35117</v>
      </c>
    </row>
    <row r="5221" spans="1:2">
      <c r="A5221">
        <v>6630</v>
      </c>
      <c r="B5221" s="63" t="s">
        <v>35118</v>
      </c>
    </row>
    <row r="5222" spans="1:2">
      <c r="A5222">
        <v>6631</v>
      </c>
      <c r="B5222" s="63" t="s">
        <v>35119</v>
      </c>
    </row>
    <row r="5223" spans="1:2">
      <c r="A5223">
        <v>6632</v>
      </c>
      <c r="B5223" s="63" t="s">
        <v>35120</v>
      </c>
    </row>
    <row r="5224" spans="1:2">
      <c r="A5224">
        <v>6633</v>
      </c>
      <c r="B5224" s="63" t="s">
        <v>35121</v>
      </c>
    </row>
    <row r="5225" spans="1:2">
      <c r="A5225">
        <v>6634</v>
      </c>
      <c r="B5225" s="63" t="s">
        <v>35122</v>
      </c>
    </row>
    <row r="5226" spans="1:2">
      <c r="A5226">
        <v>6635</v>
      </c>
      <c r="B5226" s="63">
        <v>955</v>
      </c>
    </row>
    <row r="5227" spans="1:2">
      <c r="A5227">
        <v>6636</v>
      </c>
      <c r="B5227" s="63" t="s">
        <v>35123</v>
      </c>
    </row>
    <row r="5228" spans="1:2">
      <c r="A5228">
        <v>6637</v>
      </c>
      <c r="B5228" s="63" t="s">
        <v>35124</v>
      </c>
    </row>
    <row r="5229" spans="1:2">
      <c r="A5229">
        <v>6638</v>
      </c>
      <c r="B5229" s="63" t="s">
        <v>35125</v>
      </c>
    </row>
    <row r="5230" spans="1:2">
      <c r="A5230">
        <v>6639</v>
      </c>
      <c r="B5230" s="63" t="s">
        <v>35126</v>
      </c>
    </row>
    <row r="5231" spans="1:2">
      <c r="A5231">
        <v>6640</v>
      </c>
      <c r="B5231" s="63" t="s">
        <v>35127</v>
      </c>
    </row>
    <row r="5232" spans="1:2">
      <c r="A5232">
        <v>6641</v>
      </c>
      <c r="B5232" s="63" t="s">
        <v>35128</v>
      </c>
    </row>
    <row r="5233" spans="1:2">
      <c r="A5233">
        <v>6642</v>
      </c>
      <c r="B5233" s="63" t="s">
        <v>35129</v>
      </c>
    </row>
    <row r="5234" spans="1:2">
      <c r="A5234">
        <v>6643</v>
      </c>
      <c r="B5234" s="63" t="s">
        <v>35130</v>
      </c>
    </row>
    <row r="5235" spans="1:2">
      <c r="A5235">
        <v>6644</v>
      </c>
      <c r="B5235" s="63" t="s">
        <v>35131</v>
      </c>
    </row>
    <row r="5236" spans="1:2">
      <c r="A5236">
        <v>6645</v>
      </c>
      <c r="B5236" s="63" t="s">
        <v>35132</v>
      </c>
    </row>
    <row r="5237" spans="1:2">
      <c r="A5237">
        <v>6646</v>
      </c>
      <c r="B5237" s="63" t="s">
        <v>35133</v>
      </c>
    </row>
    <row r="5238" spans="1:2">
      <c r="A5238">
        <v>6647</v>
      </c>
      <c r="B5238" s="63" t="s">
        <v>35134</v>
      </c>
    </row>
    <row r="5239" spans="1:2">
      <c r="A5239">
        <v>6648</v>
      </c>
      <c r="B5239" s="63" t="s">
        <v>35135</v>
      </c>
    </row>
    <row r="5240" spans="1:2">
      <c r="A5240">
        <v>6649</v>
      </c>
      <c r="B5240" s="63">
        <v>995</v>
      </c>
    </row>
    <row r="5241" spans="1:2">
      <c r="A5241">
        <v>6650</v>
      </c>
      <c r="B5241" s="63" t="s">
        <v>35136</v>
      </c>
    </row>
    <row r="5242" spans="1:2">
      <c r="A5242">
        <v>6651</v>
      </c>
      <c r="B5242" s="63">
        <v>966</v>
      </c>
    </row>
    <row r="5243" spans="1:2">
      <c r="A5243">
        <v>6652</v>
      </c>
      <c r="B5243" s="63">
        <v>966</v>
      </c>
    </row>
    <row r="5244" spans="1:2">
      <c r="A5244">
        <v>6653</v>
      </c>
      <c r="B5244" s="63">
        <v>956</v>
      </c>
    </row>
    <row r="5245" spans="1:2">
      <c r="A5245">
        <v>6654</v>
      </c>
      <c r="B5245" s="63">
        <v>956</v>
      </c>
    </row>
    <row r="5246" spans="1:2">
      <c r="A5246">
        <v>6655</v>
      </c>
      <c r="B5246" s="63">
        <v>2633</v>
      </c>
    </row>
    <row r="5247" spans="1:2">
      <c r="A5247">
        <v>6656</v>
      </c>
      <c r="B5247" s="63">
        <v>1312</v>
      </c>
    </row>
    <row r="5248" spans="1:2">
      <c r="A5248">
        <v>6657</v>
      </c>
      <c r="B5248" s="63">
        <v>2111</v>
      </c>
    </row>
    <row r="5249" spans="1:2">
      <c r="A5249">
        <v>6658</v>
      </c>
      <c r="B5249" s="63">
        <v>1083</v>
      </c>
    </row>
    <row r="5250" spans="1:2">
      <c r="A5250">
        <v>6659</v>
      </c>
      <c r="B5250" s="63" t="s">
        <v>35137</v>
      </c>
    </row>
    <row r="5251" spans="1:2">
      <c r="A5251">
        <v>6660</v>
      </c>
      <c r="B5251" s="63" t="s">
        <v>35138</v>
      </c>
    </row>
    <row r="5252" spans="1:2">
      <c r="A5252">
        <v>6661</v>
      </c>
      <c r="B5252" s="63">
        <v>2070</v>
      </c>
    </row>
    <row r="5253" spans="1:2">
      <c r="A5253">
        <v>6662</v>
      </c>
      <c r="B5253" s="63">
        <v>2145</v>
      </c>
    </row>
    <row r="5254" spans="1:2">
      <c r="A5254">
        <v>6663</v>
      </c>
      <c r="B5254" s="63" t="s">
        <v>35139</v>
      </c>
    </row>
    <row r="5255" spans="1:2">
      <c r="A5255">
        <v>6664</v>
      </c>
      <c r="B5255" s="63" t="s">
        <v>35140</v>
      </c>
    </row>
    <row r="5256" spans="1:2">
      <c r="A5256">
        <v>6665</v>
      </c>
      <c r="B5256" s="63" t="s">
        <v>1872</v>
      </c>
    </row>
    <row r="5257" spans="1:2">
      <c r="A5257">
        <v>6666</v>
      </c>
      <c r="B5257" s="63" t="s">
        <v>35141</v>
      </c>
    </row>
    <row r="5258" spans="1:2">
      <c r="A5258">
        <v>6667</v>
      </c>
      <c r="B5258" s="63" t="s">
        <v>35142</v>
      </c>
    </row>
    <row r="5259" spans="1:2">
      <c r="A5259">
        <v>6668</v>
      </c>
      <c r="B5259" s="63" t="s">
        <v>35143</v>
      </c>
    </row>
    <row r="5260" spans="1:2">
      <c r="A5260">
        <v>6669</v>
      </c>
      <c r="B5260" s="63" t="s">
        <v>35144</v>
      </c>
    </row>
    <row r="5261" spans="1:2">
      <c r="A5261">
        <v>6670</v>
      </c>
      <c r="B5261" s="63" t="s">
        <v>35145</v>
      </c>
    </row>
    <row r="5262" spans="1:2">
      <c r="A5262">
        <v>6671</v>
      </c>
      <c r="B5262" s="63">
        <v>32969</v>
      </c>
    </row>
    <row r="5263" spans="1:2">
      <c r="A5263">
        <v>6672</v>
      </c>
      <c r="B5263" s="63" t="s">
        <v>35146</v>
      </c>
    </row>
    <row r="5264" spans="1:2">
      <c r="A5264">
        <v>6673</v>
      </c>
      <c r="B5264" s="63" t="s">
        <v>35147</v>
      </c>
    </row>
    <row r="5265" spans="1:2">
      <c r="A5265">
        <v>6674</v>
      </c>
      <c r="B5265" s="63" t="s">
        <v>35148</v>
      </c>
    </row>
    <row r="5266" spans="1:2">
      <c r="A5266">
        <v>6675</v>
      </c>
      <c r="B5266" s="63" t="s">
        <v>35149</v>
      </c>
    </row>
    <row r="5267" spans="1:2">
      <c r="A5267">
        <v>6676</v>
      </c>
      <c r="B5267" s="63" t="s">
        <v>35150</v>
      </c>
    </row>
    <row r="5268" spans="1:2">
      <c r="A5268">
        <v>6677</v>
      </c>
      <c r="B5268" s="63" t="s">
        <v>35151</v>
      </c>
    </row>
    <row r="5269" spans="1:2">
      <c r="A5269">
        <v>6678</v>
      </c>
      <c r="B5269" s="63" t="s">
        <v>35152</v>
      </c>
    </row>
    <row r="5270" spans="1:2">
      <c r="A5270">
        <v>6679</v>
      </c>
      <c r="B5270" s="63" t="s">
        <v>35153</v>
      </c>
    </row>
    <row r="5271" spans="1:2">
      <c r="A5271">
        <v>6680</v>
      </c>
      <c r="B5271" s="63" t="s">
        <v>35154</v>
      </c>
    </row>
    <row r="5272" spans="1:2">
      <c r="A5272">
        <v>6681</v>
      </c>
      <c r="B5272" s="63" t="s">
        <v>35155</v>
      </c>
    </row>
    <row r="5273" spans="1:2">
      <c r="A5273">
        <v>6682</v>
      </c>
      <c r="B5273" s="63" t="s">
        <v>35156</v>
      </c>
    </row>
    <row r="5274" spans="1:2">
      <c r="A5274">
        <v>6683</v>
      </c>
      <c r="B5274" s="63" t="s">
        <v>35157</v>
      </c>
    </row>
    <row r="5275" spans="1:2">
      <c r="A5275">
        <v>6684</v>
      </c>
      <c r="B5275" s="63" t="s">
        <v>35158</v>
      </c>
    </row>
    <row r="5276" spans="1:2">
      <c r="A5276">
        <v>6685</v>
      </c>
      <c r="B5276" s="63" t="s">
        <v>35159</v>
      </c>
    </row>
    <row r="5277" spans="1:2">
      <c r="A5277">
        <v>6686</v>
      </c>
      <c r="B5277" s="63" t="s">
        <v>35160</v>
      </c>
    </row>
    <row r="5278" spans="1:2">
      <c r="A5278">
        <v>6687</v>
      </c>
      <c r="B5278" s="63" t="s">
        <v>2216</v>
      </c>
    </row>
    <row r="5279" spans="1:2">
      <c r="A5279">
        <v>6688</v>
      </c>
      <c r="B5279" s="63" t="s">
        <v>35161</v>
      </c>
    </row>
    <row r="5280" spans="1:2">
      <c r="A5280">
        <v>6689</v>
      </c>
      <c r="B5280" s="63" t="s">
        <v>35162</v>
      </c>
    </row>
    <row r="5281" spans="1:2">
      <c r="A5281">
        <v>6690</v>
      </c>
      <c r="B5281" s="63">
        <v>1341</v>
      </c>
    </row>
    <row r="5282" spans="1:2">
      <c r="A5282">
        <v>6691</v>
      </c>
      <c r="B5282" s="63">
        <v>1273</v>
      </c>
    </row>
    <row r="5283" spans="1:2">
      <c r="A5283">
        <v>6692</v>
      </c>
      <c r="B5283" s="63" t="s">
        <v>1957</v>
      </c>
    </row>
    <row r="5284" spans="1:2">
      <c r="A5284">
        <v>6693</v>
      </c>
      <c r="B5284" s="63" t="s">
        <v>508</v>
      </c>
    </row>
    <row r="5285" spans="1:2">
      <c r="A5285">
        <v>6694</v>
      </c>
      <c r="B5285" s="63" t="s">
        <v>35163</v>
      </c>
    </row>
    <row r="5286" spans="1:2">
      <c r="A5286">
        <v>6695</v>
      </c>
      <c r="B5286" s="63" t="s">
        <v>35164</v>
      </c>
    </row>
    <row r="5287" spans="1:2">
      <c r="A5287">
        <v>6696</v>
      </c>
      <c r="B5287" s="63" t="s">
        <v>35165</v>
      </c>
    </row>
    <row r="5288" spans="1:2">
      <c r="A5288">
        <v>6697</v>
      </c>
      <c r="B5288" s="63" t="s">
        <v>35166</v>
      </c>
    </row>
    <row r="5289" spans="1:2">
      <c r="A5289">
        <v>6698</v>
      </c>
      <c r="B5289" s="63" t="s">
        <v>35167</v>
      </c>
    </row>
    <row r="5290" spans="1:2">
      <c r="A5290">
        <v>6699</v>
      </c>
      <c r="B5290" s="63" t="s">
        <v>1085</v>
      </c>
    </row>
    <row r="5291" spans="1:2">
      <c r="A5291">
        <v>6700</v>
      </c>
      <c r="B5291" s="63">
        <v>4549</v>
      </c>
    </row>
    <row r="5292" spans="1:2">
      <c r="A5292">
        <v>6701</v>
      </c>
      <c r="B5292" s="63" t="s">
        <v>35168</v>
      </c>
    </row>
    <row r="5293" spans="1:2">
      <c r="A5293">
        <v>6702</v>
      </c>
      <c r="B5293" s="63" t="s">
        <v>35169</v>
      </c>
    </row>
    <row r="5294" spans="1:2">
      <c r="A5294">
        <v>6703</v>
      </c>
      <c r="B5294" s="63" t="s">
        <v>35170</v>
      </c>
    </row>
    <row r="5295" spans="1:2">
      <c r="A5295">
        <v>6704</v>
      </c>
      <c r="B5295" s="63" t="s">
        <v>35171</v>
      </c>
    </row>
    <row r="5296" spans="1:2">
      <c r="A5296">
        <v>6705</v>
      </c>
      <c r="B5296" s="63">
        <v>3130</v>
      </c>
    </row>
    <row r="5297" spans="1:2">
      <c r="A5297">
        <v>6706</v>
      </c>
      <c r="B5297" s="63">
        <v>4266</v>
      </c>
    </row>
    <row r="5298" spans="1:2">
      <c r="A5298">
        <v>6707</v>
      </c>
      <c r="B5298" s="63" t="s">
        <v>35172</v>
      </c>
    </row>
    <row r="5299" spans="1:2">
      <c r="A5299">
        <v>6708</v>
      </c>
      <c r="B5299" s="63" t="s">
        <v>35173</v>
      </c>
    </row>
    <row r="5300" spans="1:2">
      <c r="A5300">
        <v>6709</v>
      </c>
      <c r="B5300" s="63" t="s">
        <v>35174</v>
      </c>
    </row>
    <row r="5301" spans="1:2">
      <c r="A5301">
        <v>6710</v>
      </c>
      <c r="B5301" s="63" t="s">
        <v>35175</v>
      </c>
    </row>
    <row r="5302" spans="1:2">
      <c r="A5302">
        <v>6711</v>
      </c>
      <c r="B5302" s="63" t="s">
        <v>35176</v>
      </c>
    </row>
    <row r="5303" spans="1:2">
      <c r="A5303">
        <v>6712</v>
      </c>
      <c r="B5303" s="63" t="s">
        <v>35177</v>
      </c>
    </row>
    <row r="5304" spans="1:2">
      <c r="A5304">
        <v>6713</v>
      </c>
      <c r="B5304" s="63">
        <v>999</v>
      </c>
    </row>
    <row r="5305" spans="1:2">
      <c r="A5305">
        <v>6714</v>
      </c>
      <c r="B5305" s="63">
        <v>14400</v>
      </c>
    </row>
    <row r="5306" spans="1:2">
      <c r="A5306">
        <v>6715</v>
      </c>
      <c r="B5306" s="63" t="s">
        <v>515</v>
      </c>
    </row>
    <row r="5307" spans="1:2">
      <c r="A5307">
        <v>6716</v>
      </c>
      <c r="B5307" s="63" t="s">
        <v>35178</v>
      </c>
    </row>
    <row r="5308" spans="1:2">
      <c r="A5308">
        <v>6717</v>
      </c>
      <c r="B5308" s="63" t="s">
        <v>35179</v>
      </c>
    </row>
    <row r="5309" spans="1:2">
      <c r="A5309">
        <v>6718</v>
      </c>
      <c r="B5309" s="63" t="s">
        <v>35180</v>
      </c>
    </row>
    <row r="5310" spans="1:2">
      <c r="A5310">
        <v>6719</v>
      </c>
      <c r="B5310" s="63">
        <v>4424</v>
      </c>
    </row>
    <row r="5311" spans="1:2">
      <c r="A5311">
        <v>6720</v>
      </c>
      <c r="B5311" s="63" t="s">
        <v>35181</v>
      </c>
    </row>
    <row r="5312" spans="1:2">
      <c r="A5312">
        <v>6721</v>
      </c>
      <c r="B5312" s="63" t="s">
        <v>35182</v>
      </c>
    </row>
    <row r="5313" spans="1:2">
      <c r="A5313">
        <v>6722</v>
      </c>
      <c r="B5313" s="63" t="s">
        <v>35183</v>
      </c>
    </row>
    <row r="5314" spans="1:2">
      <c r="A5314">
        <v>6723</v>
      </c>
      <c r="B5314" s="63" t="s">
        <v>35184</v>
      </c>
    </row>
    <row r="5315" spans="1:2">
      <c r="A5315">
        <v>6724</v>
      </c>
      <c r="B5315" s="63">
        <v>2971</v>
      </c>
    </row>
    <row r="5316" spans="1:2">
      <c r="A5316">
        <v>6725</v>
      </c>
      <c r="B5316" s="63" t="s">
        <v>35185</v>
      </c>
    </row>
    <row r="5317" spans="1:2">
      <c r="A5317">
        <v>6726</v>
      </c>
      <c r="B5317" s="63" t="s">
        <v>35186</v>
      </c>
    </row>
    <row r="5318" spans="1:2">
      <c r="A5318">
        <v>6727</v>
      </c>
      <c r="B5318" s="63">
        <v>4730</v>
      </c>
    </row>
    <row r="5319" spans="1:2">
      <c r="A5319">
        <v>6728</v>
      </c>
      <c r="B5319" s="63" t="s">
        <v>35187</v>
      </c>
    </row>
    <row r="5320" spans="1:2">
      <c r="A5320">
        <v>6729</v>
      </c>
      <c r="B5320" s="63">
        <v>2644</v>
      </c>
    </row>
    <row r="5321" spans="1:2">
      <c r="A5321">
        <v>6730</v>
      </c>
      <c r="B5321" s="63" t="s">
        <v>35188</v>
      </c>
    </row>
    <row r="5322" spans="1:2">
      <c r="A5322">
        <v>6731</v>
      </c>
      <c r="B5322" s="63" t="s">
        <v>35189</v>
      </c>
    </row>
    <row r="5323" spans="1:2">
      <c r="A5323">
        <v>6732</v>
      </c>
      <c r="B5323" s="63">
        <v>1219</v>
      </c>
    </row>
    <row r="5324" spans="1:2">
      <c r="A5324">
        <v>6733</v>
      </c>
      <c r="B5324" s="63" t="s">
        <v>35190</v>
      </c>
    </row>
    <row r="5325" spans="1:2">
      <c r="A5325">
        <v>6734</v>
      </c>
      <c r="B5325" s="63" t="s">
        <v>35191</v>
      </c>
    </row>
    <row r="5326" spans="1:2">
      <c r="A5326">
        <v>6735</v>
      </c>
      <c r="B5326" s="63">
        <v>1350</v>
      </c>
    </row>
    <row r="5327" spans="1:2">
      <c r="A5327">
        <v>6736</v>
      </c>
      <c r="B5327" s="63" t="s">
        <v>35192</v>
      </c>
    </row>
    <row r="5328" spans="1:2">
      <c r="A5328">
        <v>6737</v>
      </c>
      <c r="B5328" s="63" t="s">
        <v>35193</v>
      </c>
    </row>
    <row r="5329" spans="1:2">
      <c r="A5329">
        <v>6738</v>
      </c>
      <c r="B5329" s="63">
        <v>1722</v>
      </c>
    </row>
    <row r="5330" spans="1:2">
      <c r="A5330">
        <v>6739</v>
      </c>
      <c r="B5330" s="63" t="s">
        <v>35194</v>
      </c>
    </row>
    <row r="5331" spans="1:2">
      <c r="A5331">
        <v>6740</v>
      </c>
      <c r="B5331" s="63">
        <v>2499</v>
      </c>
    </row>
    <row r="5332" spans="1:2">
      <c r="A5332">
        <v>6741</v>
      </c>
      <c r="B5332" s="63" t="s">
        <v>35195</v>
      </c>
    </row>
    <row r="5333" spans="1:2">
      <c r="A5333">
        <v>6742</v>
      </c>
      <c r="B5333" s="63" t="s">
        <v>35196</v>
      </c>
    </row>
    <row r="5334" spans="1:2">
      <c r="A5334">
        <v>6743</v>
      </c>
      <c r="B5334" s="63" t="s">
        <v>35197</v>
      </c>
    </row>
    <row r="5335" spans="1:2">
      <c r="A5335">
        <v>6744</v>
      </c>
      <c r="B5335" s="63" t="s">
        <v>35198</v>
      </c>
    </row>
    <row r="5336" spans="1:2">
      <c r="A5336">
        <v>6745</v>
      </c>
      <c r="B5336" s="63" t="s">
        <v>35199</v>
      </c>
    </row>
    <row r="5337" spans="1:2">
      <c r="A5337">
        <v>6746</v>
      </c>
      <c r="B5337" s="63" t="s">
        <v>35200</v>
      </c>
    </row>
    <row r="5338" spans="1:2">
      <c r="A5338">
        <v>6747</v>
      </c>
      <c r="B5338" s="63" t="s">
        <v>35201</v>
      </c>
    </row>
    <row r="5339" spans="1:2">
      <c r="A5339">
        <v>6748</v>
      </c>
      <c r="B5339" s="63" t="s">
        <v>35202</v>
      </c>
    </row>
    <row r="5340" spans="1:2">
      <c r="A5340">
        <v>6749</v>
      </c>
      <c r="B5340" s="63">
        <v>1532</v>
      </c>
    </row>
    <row r="5341" spans="1:2">
      <c r="A5341">
        <v>6750</v>
      </c>
      <c r="B5341" s="63" t="s">
        <v>35203</v>
      </c>
    </row>
    <row r="5342" spans="1:2">
      <c r="A5342">
        <v>6751</v>
      </c>
      <c r="B5342" s="63" t="s">
        <v>35204</v>
      </c>
    </row>
    <row r="5343" spans="1:2">
      <c r="A5343">
        <v>6752</v>
      </c>
      <c r="B5343" s="63" t="s">
        <v>35205</v>
      </c>
    </row>
    <row r="5344" spans="1:2">
      <c r="A5344">
        <v>6753</v>
      </c>
      <c r="B5344" s="63">
        <v>2091</v>
      </c>
    </row>
    <row r="5345" spans="1:2">
      <c r="A5345">
        <v>6754</v>
      </c>
      <c r="B5345" s="63" t="s">
        <v>35206</v>
      </c>
    </row>
    <row r="5346" spans="1:2">
      <c r="A5346">
        <v>6755</v>
      </c>
      <c r="B5346" s="63">
        <v>1407</v>
      </c>
    </row>
    <row r="5347" spans="1:2">
      <c r="A5347">
        <v>6756</v>
      </c>
      <c r="B5347" s="63" t="s">
        <v>35207</v>
      </c>
    </row>
    <row r="5348" spans="1:2">
      <c r="A5348">
        <v>6757</v>
      </c>
      <c r="B5348" s="63" t="s">
        <v>35208</v>
      </c>
    </row>
    <row r="5349" spans="1:2">
      <c r="A5349">
        <v>6758</v>
      </c>
      <c r="B5349" s="63">
        <v>0</v>
      </c>
    </row>
    <row r="5350" spans="1:2">
      <c r="A5350">
        <v>6759</v>
      </c>
      <c r="B5350" s="63" t="s">
        <v>35209</v>
      </c>
    </row>
    <row r="5351" spans="1:2">
      <c r="A5351">
        <v>6760</v>
      </c>
      <c r="B5351" s="63" t="s">
        <v>35210</v>
      </c>
    </row>
    <row r="5352" spans="1:2">
      <c r="A5352">
        <v>6761</v>
      </c>
      <c r="B5352" s="63" t="s">
        <v>35211</v>
      </c>
    </row>
    <row r="5353" spans="1:2">
      <c r="A5353">
        <v>6762</v>
      </c>
      <c r="B5353" s="63" t="s">
        <v>35212</v>
      </c>
    </row>
    <row r="5354" spans="1:2">
      <c r="A5354">
        <v>6763</v>
      </c>
      <c r="B5354" s="63" t="s">
        <v>35213</v>
      </c>
    </row>
    <row r="5355" spans="1:2">
      <c r="A5355">
        <v>6764</v>
      </c>
      <c r="B5355" s="63" t="s">
        <v>35214</v>
      </c>
    </row>
    <row r="5356" spans="1:2">
      <c r="A5356">
        <v>6765</v>
      </c>
      <c r="B5356" s="63" t="s">
        <v>35215</v>
      </c>
    </row>
    <row r="5357" spans="1:2">
      <c r="A5357">
        <v>6766</v>
      </c>
      <c r="B5357" s="63" t="s">
        <v>35216</v>
      </c>
    </row>
    <row r="5358" spans="1:2">
      <c r="A5358">
        <v>6767</v>
      </c>
      <c r="B5358" s="63" t="s">
        <v>35217</v>
      </c>
    </row>
    <row r="5359" spans="1:2">
      <c r="A5359">
        <v>6768</v>
      </c>
      <c r="B5359" s="63" t="s">
        <v>35218</v>
      </c>
    </row>
    <row r="5360" spans="1:2">
      <c r="A5360">
        <v>6769</v>
      </c>
      <c r="B5360" s="63" t="s">
        <v>35219</v>
      </c>
    </row>
    <row r="5361" spans="1:2">
      <c r="A5361">
        <v>6770</v>
      </c>
      <c r="B5361" s="63" t="s">
        <v>1084</v>
      </c>
    </row>
    <row r="5362" spans="1:2">
      <c r="A5362">
        <v>6771</v>
      </c>
      <c r="B5362" s="63">
        <v>4037</v>
      </c>
    </row>
    <row r="5363" spans="1:2">
      <c r="A5363">
        <v>6772</v>
      </c>
      <c r="B5363" s="63" t="s">
        <v>35220</v>
      </c>
    </row>
    <row r="5364" spans="1:2">
      <c r="A5364">
        <v>6773</v>
      </c>
      <c r="B5364" s="63" t="s">
        <v>35221</v>
      </c>
    </row>
    <row r="5365" spans="1:2">
      <c r="A5365">
        <v>6774</v>
      </c>
      <c r="B5365" s="63" t="s">
        <v>35222</v>
      </c>
    </row>
    <row r="5366" spans="1:2">
      <c r="A5366">
        <v>6775</v>
      </c>
      <c r="B5366" s="63">
        <v>1094</v>
      </c>
    </row>
    <row r="5367" spans="1:2">
      <c r="A5367">
        <v>6776</v>
      </c>
      <c r="B5367" s="63" t="s">
        <v>35223</v>
      </c>
    </row>
    <row r="5368" spans="1:2">
      <c r="A5368">
        <v>6777</v>
      </c>
      <c r="B5368" s="63" t="s">
        <v>35224</v>
      </c>
    </row>
    <row r="5369" spans="1:2">
      <c r="A5369">
        <v>6778</v>
      </c>
      <c r="B5369" s="63">
        <v>976</v>
      </c>
    </row>
    <row r="5370" spans="1:2">
      <c r="A5370">
        <v>6779</v>
      </c>
      <c r="B5370" s="63">
        <v>976</v>
      </c>
    </row>
    <row r="5371" spans="1:2">
      <c r="A5371">
        <v>6780</v>
      </c>
      <c r="B5371" s="63" t="s">
        <v>35225</v>
      </c>
    </row>
    <row r="5372" spans="1:2">
      <c r="A5372">
        <v>6781</v>
      </c>
      <c r="B5372" s="63">
        <v>2095</v>
      </c>
    </row>
    <row r="5373" spans="1:2">
      <c r="A5373">
        <v>6782</v>
      </c>
      <c r="B5373" s="63" t="s">
        <v>35226</v>
      </c>
    </row>
    <row r="5374" spans="1:2">
      <c r="A5374">
        <v>6783</v>
      </c>
      <c r="B5374" s="63" t="s">
        <v>35227</v>
      </c>
    </row>
    <row r="5375" spans="1:2">
      <c r="A5375">
        <v>6784</v>
      </c>
      <c r="B5375" s="63" t="s">
        <v>35228</v>
      </c>
    </row>
    <row r="5376" spans="1:2">
      <c r="A5376">
        <v>6785</v>
      </c>
      <c r="B5376" s="63">
        <v>1535</v>
      </c>
    </row>
    <row r="5377" spans="1:2">
      <c r="A5377">
        <v>6786</v>
      </c>
      <c r="B5377" s="63">
        <v>1440</v>
      </c>
    </row>
    <row r="5378" spans="1:2">
      <c r="A5378">
        <v>6787</v>
      </c>
      <c r="B5378" s="63">
        <v>1610</v>
      </c>
    </row>
    <row r="5379" spans="1:2">
      <c r="A5379">
        <v>6788</v>
      </c>
      <c r="B5379" s="63" t="s">
        <v>35229</v>
      </c>
    </row>
    <row r="5380" spans="1:2">
      <c r="A5380">
        <v>6789</v>
      </c>
      <c r="B5380" s="63" t="s">
        <v>1044</v>
      </c>
    </row>
    <row r="5381" spans="1:2">
      <c r="A5381">
        <v>6790</v>
      </c>
      <c r="B5381" s="63" t="s">
        <v>35230</v>
      </c>
    </row>
    <row r="5382" spans="1:2">
      <c r="A5382">
        <v>6791</v>
      </c>
      <c r="B5382" s="63" t="s">
        <v>35231</v>
      </c>
    </row>
    <row r="5383" spans="1:2">
      <c r="A5383">
        <v>6792</v>
      </c>
      <c r="B5383" s="63" t="s">
        <v>35232</v>
      </c>
    </row>
    <row r="5384" spans="1:2">
      <c r="A5384">
        <v>6793</v>
      </c>
      <c r="B5384" s="63" t="s">
        <v>2074</v>
      </c>
    </row>
    <row r="5385" spans="1:2">
      <c r="A5385">
        <v>6794</v>
      </c>
      <c r="B5385" s="63" t="s">
        <v>35233</v>
      </c>
    </row>
    <row r="5386" spans="1:2">
      <c r="A5386">
        <v>6795</v>
      </c>
      <c r="B5386" s="63" t="s">
        <v>35234</v>
      </c>
    </row>
    <row r="5387" spans="1:2">
      <c r="A5387">
        <v>6796</v>
      </c>
      <c r="B5387" s="63">
        <v>2336</v>
      </c>
    </row>
    <row r="5388" spans="1:2">
      <c r="A5388">
        <v>6797</v>
      </c>
      <c r="B5388" s="63" t="s">
        <v>35235</v>
      </c>
    </row>
    <row r="5389" spans="1:2">
      <c r="A5389">
        <v>6798</v>
      </c>
      <c r="B5389" s="63" t="s">
        <v>35236</v>
      </c>
    </row>
    <row r="5390" spans="1:2">
      <c r="A5390">
        <v>6799</v>
      </c>
      <c r="B5390" s="63" t="s">
        <v>35237</v>
      </c>
    </row>
    <row r="5391" spans="1:2">
      <c r="A5391">
        <v>6800</v>
      </c>
      <c r="B5391" s="63" t="s">
        <v>35238</v>
      </c>
    </row>
    <row r="5392" spans="1:2">
      <c r="A5392">
        <v>6801</v>
      </c>
      <c r="B5392" s="63" t="s">
        <v>35239</v>
      </c>
    </row>
    <row r="5393" spans="1:2">
      <c r="A5393">
        <v>6802</v>
      </c>
      <c r="B5393" s="63" t="s">
        <v>35240</v>
      </c>
    </row>
    <row r="5394" spans="1:2">
      <c r="A5394">
        <v>6803</v>
      </c>
      <c r="B5394" s="63" t="s">
        <v>35241</v>
      </c>
    </row>
    <row r="5395" spans="1:2">
      <c r="A5395">
        <v>6804</v>
      </c>
      <c r="B5395" s="63" t="s">
        <v>35242</v>
      </c>
    </row>
    <row r="5396" spans="1:2">
      <c r="A5396">
        <v>6805</v>
      </c>
      <c r="B5396" s="63" t="s">
        <v>35243</v>
      </c>
    </row>
    <row r="5397" spans="1:2">
      <c r="A5397">
        <v>6806</v>
      </c>
      <c r="B5397" s="63">
        <v>1087</v>
      </c>
    </row>
    <row r="5398" spans="1:2">
      <c r="A5398">
        <v>6807</v>
      </c>
      <c r="B5398" s="63" t="s">
        <v>35244</v>
      </c>
    </row>
    <row r="5399" spans="1:2">
      <c r="A5399">
        <v>6808</v>
      </c>
      <c r="B5399" s="63" t="s">
        <v>35245</v>
      </c>
    </row>
    <row r="5400" spans="1:2">
      <c r="A5400">
        <v>6809</v>
      </c>
      <c r="B5400" s="63">
        <v>903</v>
      </c>
    </row>
    <row r="5401" spans="1:2">
      <c r="A5401">
        <v>6810</v>
      </c>
      <c r="B5401" s="63" t="s">
        <v>35246</v>
      </c>
    </row>
    <row r="5402" spans="1:2">
      <c r="A5402">
        <v>6811</v>
      </c>
      <c r="B5402" s="63" t="s">
        <v>35247</v>
      </c>
    </row>
    <row r="5403" spans="1:2">
      <c r="A5403">
        <v>6812</v>
      </c>
      <c r="B5403" s="63" t="s">
        <v>35248</v>
      </c>
    </row>
    <row r="5404" spans="1:2">
      <c r="A5404">
        <v>6813</v>
      </c>
      <c r="B5404" s="63" t="s">
        <v>35249</v>
      </c>
    </row>
    <row r="5405" spans="1:2">
      <c r="A5405">
        <v>6814</v>
      </c>
      <c r="B5405" s="63" t="s">
        <v>35250</v>
      </c>
    </row>
    <row r="5406" spans="1:2">
      <c r="A5406">
        <v>6815</v>
      </c>
      <c r="B5406" s="63" t="s">
        <v>35251</v>
      </c>
    </row>
    <row r="5407" spans="1:2">
      <c r="A5407">
        <v>6816</v>
      </c>
      <c r="B5407" s="63">
        <v>99999</v>
      </c>
    </row>
    <row r="5408" spans="1:2">
      <c r="A5408">
        <v>6817</v>
      </c>
      <c r="B5408" s="63" t="s">
        <v>35252</v>
      </c>
    </row>
    <row r="5409" spans="1:2">
      <c r="A5409">
        <v>6818</v>
      </c>
      <c r="B5409" s="63" t="s">
        <v>35253</v>
      </c>
    </row>
    <row r="5410" spans="1:2">
      <c r="A5410">
        <v>6819</v>
      </c>
      <c r="B5410" s="63">
        <v>2441</v>
      </c>
    </row>
    <row r="5411" spans="1:2">
      <c r="A5411">
        <v>6820</v>
      </c>
      <c r="B5411" s="63" t="s">
        <v>35254</v>
      </c>
    </row>
    <row r="5412" spans="1:2">
      <c r="A5412">
        <v>6821</v>
      </c>
      <c r="B5412" s="63">
        <v>0.38800000000000001</v>
      </c>
    </row>
    <row r="5413" spans="1:2">
      <c r="A5413">
        <v>6822</v>
      </c>
      <c r="B5413" s="63" t="s">
        <v>35255</v>
      </c>
    </row>
    <row r="5414" spans="1:2">
      <c r="A5414">
        <v>6823</v>
      </c>
      <c r="B5414" s="63" t="s">
        <v>35256</v>
      </c>
    </row>
    <row r="5415" spans="1:2">
      <c r="A5415">
        <v>6824</v>
      </c>
      <c r="B5415" s="63" t="s">
        <v>35257</v>
      </c>
    </row>
    <row r="5416" spans="1:2">
      <c r="A5416">
        <v>6825</v>
      </c>
      <c r="B5416" s="63" t="s">
        <v>35258</v>
      </c>
    </row>
    <row r="5417" spans="1:2">
      <c r="A5417">
        <v>6826</v>
      </c>
      <c r="B5417" s="63" t="s">
        <v>35259</v>
      </c>
    </row>
    <row r="5418" spans="1:2">
      <c r="A5418">
        <v>6827</v>
      </c>
      <c r="B5418" s="63" t="s">
        <v>35260</v>
      </c>
    </row>
    <row r="5419" spans="1:2">
      <c r="A5419">
        <v>6828</v>
      </c>
      <c r="B5419" s="63" t="s">
        <v>35261</v>
      </c>
    </row>
    <row r="5420" spans="1:2">
      <c r="A5420">
        <v>6829</v>
      </c>
      <c r="B5420" s="63" t="s">
        <v>35262</v>
      </c>
    </row>
    <row r="5421" spans="1:2">
      <c r="A5421">
        <v>6830</v>
      </c>
      <c r="B5421" s="63" t="s">
        <v>35263</v>
      </c>
    </row>
    <row r="5422" spans="1:2">
      <c r="A5422">
        <v>6831</v>
      </c>
      <c r="B5422" s="63" t="s">
        <v>35264</v>
      </c>
    </row>
    <row r="5423" spans="1:2">
      <c r="A5423">
        <v>6832</v>
      </c>
      <c r="B5423" s="63" t="s">
        <v>35265</v>
      </c>
    </row>
    <row r="5424" spans="1:2">
      <c r="A5424">
        <v>6833</v>
      </c>
      <c r="B5424" s="63" t="s">
        <v>35266</v>
      </c>
    </row>
    <row r="5425" spans="1:2">
      <c r="A5425">
        <v>6834</v>
      </c>
      <c r="B5425" s="63" t="s">
        <v>35267</v>
      </c>
    </row>
    <row r="5426" spans="1:2">
      <c r="A5426">
        <v>6835</v>
      </c>
      <c r="B5426" s="63" t="s">
        <v>35268</v>
      </c>
    </row>
    <row r="5427" spans="1:2">
      <c r="A5427">
        <v>6836</v>
      </c>
      <c r="B5427" s="63" t="s">
        <v>35269</v>
      </c>
    </row>
    <row r="5428" spans="1:2">
      <c r="A5428">
        <v>6837</v>
      </c>
      <c r="B5428" s="63">
        <v>1565</v>
      </c>
    </row>
    <row r="5429" spans="1:2">
      <c r="A5429">
        <v>6838</v>
      </c>
      <c r="B5429" s="63" t="s">
        <v>35270</v>
      </c>
    </row>
    <row r="5430" spans="1:2">
      <c r="A5430">
        <v>6839</v>
      </c>
      <c r="B5430" s="63" t="s">
        <v>35271</v>
      </c>
    </row>
    <row r="5431" spans="1:2">
      <c r="A5431">
        <v>6840</v>
      </c>
      <c r="B5431" s="63" t="s">
        <v>35272</v>
      </c>
    </row>
    <row r="5432" spans="1:2">
      <c r="A5432">
        <v>6841</v>
      </c>
      <c r="B5432" s="63">
        <v>9727</v>
      </c>
    </row>
    <row r="5433" spans="1:2">
      <c r="A5433">
        <v>6842</v>
      </c>
      <c r="B5433" s="63" t="s">
        <v>35273</v>
      </c>
    </row>
    <row r="5434" spans="1:2">
      <c r="A5434">
        <v>6843</v>
      </c>
      <c r="B5434" s="63" t="s">
        <v>35274</v>
      </c>
    </row>
    <row r="5435" spans="1:2">
      <c r="A5435">
        <v>6844</v>
      </c>
      <c r="B5435" s="63" t="s">
        <v>35275</v>
      </c>
    </row>
    <row r="5436" spans="1:2">
      <c r="A5436">
        <v>6845</v>
      </c>
      <c r="B5436" s="63" t="s">
        <v>35276</v>
      </c>
    </row>
    <row r="5437" spans="1:2">
      <c r="A5437">
        <v>6846</v>
      </c>
      <c r="B5437" s="63" t="s">
        <v>35277</v>
      </c>
    </row>
    <row r="5438" spans="1:2">
      <c r="A5438">
        <v>6847</v>
      </c>
      <c r="B5438" s="63" t="s">
        <v>35278</v>
      </c>
    </row>
    <row r="5439" spans="1:2">
      <c r="A5439">
        <v>6848</v>
      </c>
      <c r="B5439" s="63" t="s">
        <v>35279</v>
      </c>
    </row>
    <row r="5440" spans="1:2">
      <c r="A5440">
        <v>6849</v>
      </c>
      <c r="B5440" s="63">
        <v>4906</v>
      </c>
    </row>
    <row r="5441" spans="1:2">
      <c r="A5441">
        <v>6850</v>
      </c>
      <c r="B5441" s="63" t="s">
        <v>35280</v>
      </c>
    </row>
    <row r="5442" spans="1:2">
      <c r="A5442">
        <v>6851</v>
      </c>
      <c r="B5442" s="63" t="s">
        <v>35281</v>
      </c>
    </row>
    <row r="5443" spans="1:2">
      <c r="A5443">
        <v>6852</v>
      </c>
      <c r="B5443" s="63" t="s">
        <v>242</v>
      </c>
    </row>
    <row r="5444" spans="1:2">
      <c r="A5444">
        <v>6853</v>
      </c>
      <c r="B5444" s="63" t="s">
        <v>35282</v>
      </c>
    </row>
    <row r="5445" spans="1:2">
      <c r="A5445">
        <v>6854</v>
      </c>
      <c r="B5445" s="63" t="s">
        <v>35283</v>
      </c>
    </row>
    <row r="5446" spans="1:2">
      <c r="A5446">
        <v>6855</v>
      </c>
      <c r="B5446" s="63" t="s">
        <v>35284</v>
      </c>
    </row>
    <row r="5447" spans="1:2">
      <c r="A5447">
        <v>6856</v>
      </c>
      <c r="B5447" s="63" t="s">
        <v>35285</v>
      </c>
    </row>
    <row r="5448" spans="1:2">
      <c r="A5448">
        <v>6857</v>
      </c>
      <c r="B5448" s="63" t="s">
        <v>35286</v>
      </c>
    </row>
    <row r="5449" spans="1:2">
      <c r="A5449">
        <v>6858</v>
      </c>
      <c r="B5449" s="63" t="s">
        <v>35287</v>
      </c>
    </row>
    <row r="5450" spans="1:2">
      <c r="A5450">
        <v>6859</v>
      </c>
      <c r="B5450" s="63" t="s">
        <v>35288</v>
      </c>
    </row>
    <row r="5451" spans="1:2">
      <c r="A5451">
        <v>6860</v>
      </c>
      <c r="B5451" s="63" t="s">
        <v>35289</v>
      </c>
    </row>
    <row r="5452" spans="1:2">
      <c r="A5452">
        <v>6861</v>
      </c>
      <c r="B5452" s="63" t="s">
        <v>35290</v>
      </c>
    </row>
    <row r="5453" spans="1:2">
      <c r="A5453">
        <v>6862</v>
      </c>
      <c r="B5453" s="63" t="s">
        <v>35291</v>
      </c>
    </row>
    <row r="5454" spans="1:2">
      <c r="A5454">
        <v>6863</v>
      </c>
      <c r="B5454" s="63" t="s">
        <v>35292</v>
      </c>
    </row>
    <row r="5455" spans="1:2">
      <c r="A5455">
        <v>6864</v>
      </c>
      <c r="B5455" s="63" t="s">
        <v>35293</v>
      </c>
    </row>
    <row r="5456" spans="1:2">
      <c r="A5456">
        <v>6865</v>
      </c>
      <c r="B5456" s="63" t="s">
        <v>35294</v>
      </c>
    </row>
    <row r="5457" spans="1:2">
      <c r="A5457">
        <v>6866</v>
      </c>
      <c r="B5457" s="63">
        <v>2061</v>
      </c>
    </row>
    <row r="5458" spans="1:2">
      <c r="A5458">
        <v>6867</v>
      </c>
      <c r="B5458" s="63" t="s">
        <v>1106</v>
      </c>
    </row>
    <row r="5459" spans="1:2">
      <c r="A5459">
        <v>6868</v>
      </c>
      <c r="B5459" s="63" t="s">
        <v>35295</v>
      </c>
    </row>
    <row r="5460" spans="1:2">
      <c r="A5460">
        <v>6869</v>
      </c>
      <c r="B5460" s="63" t="s">
        <v>35296</v>
      </c>
    </row>
    <row r="5461" spans="1:2">
      <c r="A5461">
        <v>6870</v>
      </c>
      <c r="B5461" s="63" t="s">
        <v>35297</v>
      </c>
    </row>
    <row r="5462" spans="1:2">
      <c r="A5462">
        <v>6871</v>
      </c>
      <c r="B5462" s="63" t="s">
        <v>35298</v>
      </c>
    </row>
    <row r="5463" spans="1:2">
      <c r="A5463">
        <v>6872</v>
      </c>
      <c r="B5463" s="63">
        <v>0.4</v>
      </c>
    </row>
    <row r="5464" spans="1:2">
      <c r="A5464">
        <v>6873</v>
      </c>
      <c r="B5464" s="63">
        <v>0.4</v>
      </c>
    </row>
    <row r="5465" spans="1:2">
      <c r="A5465">
        <v>6874</v>
      </c>
      <c r="B5465" s="63" t="s">
        <v>35299</v>
      </c>
    </row>
    <row r="5466" spans="1:2">
      <c r="A5466">
        <v>6875</v>
      </c>
      <c r="B5466" s="63" t="s">
        <v>35300</v>
      </c>
    </row>
    <row r="5467" spans="1:2">
      <c r="A5467">
        <v>6876</v>
      </c>
      <c r="B5467" s="63" t="s">
        <v>35301</v>
      </c>
    </row>
    <row r="5468" spans="1:2">
      <c r="A5468">
        <v>6877</v>
      </c>
      <c r="B5468" s="63" t="s">
        <v>2217</v>
      </c>
    </row>
    <row r="5469" spans="1:2">
      <c r="A5469">
        <v>6878</v>
      </c>
      <c r="B5469" s="63" t="s">
        <v>35302</v>
      </c>
    </row>
    <row r="5470" spans="1:2">
      <c r="A5470">
        <v>6879</v>
      </c>
      <c r="B5470" s="63" t="s">
        <v>35303</v>
      </c>
    </row>
    <row r="5471" spans="1:2">
      <c r="A5471">
        <v>6880</v>
      </c>
      <c r="B5471" s="63">
        <v>7606</v>
      </c>
    </row>
    <row r="5472" spans="1:2">
      <c r="A5472">
        <v>6881</v>
      </c>
      <c r="B5472" s="63">
        <v>8535</v>
      </c>
    </row>
    <row r="5473" spans="1:2">
      <c r="A5473">
        <v>6882</v>
      </c>
      <c r="B5473" s="63">
        <v>7625</v>
      </c>
    </row>
    <row r="5474" spans="1:2">
      <c r="A5474">
        <v>6883</v>
      </c>
      <c r="B5474" s="63">
        <v>7999</v>
      </c>
    </row>
    <row r="5475" spans="1:2">
      <c r="A5475">
        <v>6884</v>
      </c>
      <c r="B5475" s="63">
        <v>8955</v>
      </c>
    </row>
    <row r="5476" spans="1:2">
      <c r="A5476">
        <v>6885</v>
      </c>
      <c r="B5476" s="63">
        <v>9756</v>
      </c>
    </row>
    <row r="5477" spans="1:2">
      <c r="A5477">
        <v>6886</v>
      </c>
      <c r="B5477" s="63">
        <v>7853</v>
      </c>
    </row>
    <row r="5478" spans="1:2">
      <c r="A5478">
        <v>6887</v>
      </c>
      <c r="B5478" s="63" t="s">
        <v>35304</v>
      </c>
    </row>
    <row r="5479" spans="1:2">
      <c r="A5479">
        <v>6888</v>
      </c>
      <c r="B5479" s="63" t="s">
        <v>35305</v>
      </c>
    </row>
    <row r="5480" spans="1:2">
      <c r="A5480">
        <v>6889</v>
      </c>
      <c r="B5480" s="63" t="s">
        <v>35306</v>
      </c>
    </row>
    <row r="5481" spans="1:2">
      <c r="A5481">
        <v>6890</v>
      </c>
      <c r="B5481" s="63" t="s">
        <v>35307</v>
      </c>
    </row>
    <row r="5482" spans="1:2">
      <c r="A5482">
        <v>6891</v>
      </c>
      <c r="B5482" s="63">
        <v>3801</v>
      </c>
    </row>
    <row r="5483" spans="1:2">
      <c r="A5483">
        <v>6892</v>
      </c>
      <c r="B5483" s="63" t="s">
        <v>35308</v>
      </c>
    </row>
    <row r="5484" spans="1:2">
      <c r="A5484">
        <v>6893</v>
      </c>
      <c r="B5484" s="63" t="s">
        <v>35309</v>
      </c>
    </row>
    <row r="5485" spans="1:2">
      <c r="A5485">
        <v>6894</v>
      </c>
      <c r="B5485" s="63" t="s">
        <v>35310</v>
      </c>
    </row>
    <row r="5486" spans="1:2">
      <c r="A5486">
        <v>6895</v>
      </c>
      <c r="B5486" s="63" t="s">
        <v>35311</v>
      </c>
    </row>
    <row r="5487" spans="1:2">
      <c r="A5487">
        <v>6896</v>
      </c>
      <c r="B5487" s="63">
        <v>17520</v>
      </c>
    </row>
    <row r="5488" spans="1:2">
      <c r="A5488">
        <v>6897</v>
      </c>
      <c r="B5488" s="63" t="s">
        <v>35312</v>
      </c>
    </row>
    <row r="5489" spans="1:2">
      <c r="A5489">
        <v>6898</v>
      </c>
      <c r="B5489" s="63" t="s">
        <v>35313</v>
      </c>
    </row>
    <row r="5490" spans="1:2">
      <c r="A5490">
        <v>6899</v>
      </c>
      <c r="B5490" s="63">
        <v>1840</v>
      </c>
    </row>
    <row r="5491" spans="1:2">
      <c r="A5491">
        <v>6900</v>
      </c>
      <c r="B5491" s="63" t="s">
        <v>35314</v>
      </c>
    </row>
    <row r="5492" spans="1:2">
      <c r="A5492">
        <v>6901</v>
      </c>
      <c r="B5492" s="63" t="s">
        <v>35315</v>
      </c>
    </row>
    <row r="5493" spans="1:2">
      <c r="A5493">
        <v>6902</v>
      </c>
      <c r="B5493" s="63" t="s">
        <v>35316</v>
      </c>
    </row>
    <row r="5494" spans="1:2">
      <c r="A5494">
        <v>6903</v>
      </c>
      <c r="B5494" s="63" t="s">
        <v>35317</v>
      </c>
    </row>
    <row r="5495" spans="1:2">
      <c r="A5495">
        <v>6904</v>
      </c>
      <c r="B5495" s="63">
        <v>0.504</v>
      </c>
    </row>
    <row r="5496" spans="1:2">
      <c r="A5496">
        <v>6905</v>
      </c>
      <c r="B5496" s="63" t="s">
        <v>35318</v>
      </c>
    </row>
    <row r="5497" spans="1:2">
      <c r="A5497">
        <v>6906</v>
      </c>
      <c r="B5497" s="63" t="s">
        <v>35319</v>
      </c>
    </row>
    <row r="5498" spans="1:2">
      <c r="A5498">
        <v>6907</v>
      </c>
      <c r="B5498" s="63" t="s">
        <v>35320</v>
      </c>
    </row>
    <row r="5499" spans="1:2">
      <c r="A5499">
        <v>6908</v>
      </c>
      <c r="B5499" s="63" t="s">
        <v>35321</v>
      </c>
    </row>
    <row r="5500" spans="1:2">
      <c r="A5500">
        <v>6909</v>
      </c>
      <c r="B5500" s="63" t="s">
        <v>35322</v>
      </c>
    </row>
    <row r="5501" spans="1:2">
      <c r="A5501">
        <v>6910</v>
      </c>
      <c r="B5501" s="63">
        <v>907</v>
      </c>
    </row>
    <row r="5502" spans="1:2">
      <c r="A5502">
        <v>6911</v>
      </c>
      <c r="B5502" s="63">
        <v>907</v>
      </c>
    </row>
    <row r="5503" spans="1:2">
      <c r="A5503">
        <v>6912</v>
      </c>
      <c r="B5503" s="63" t="s">
        <v>1883</v>
      </c>
    </row>
    <row r="5504" spans="1:2">
      <c r="A5504">
        <v>6913</v>
      </c>
      <c r="B5504" s="63" t="s">
        <v>35323</v>
      </c>
    </row>
    <row r="5505" spans="1:2">
      <c r="A5505">
        <v>6914</v>
      </c>
      <c r="B5505" s="63">
        <v>1395</v>
      </c>
    </row>
    <row r="5506" spans="1:2">
      <c r="A5506">
        <v>6915</v>
      </c>
      <c r="B5506" s="63" t="s">
        <v>35324</v>
      </c>
    </row>
    <row r="5507" spans="1:2">
      <c r="A5507">
        <v>6916</v>
      </c>
      <c r="B5507" s="63">
        <v>3378</v>
      </c>
    </row>
    <row r="5508" spans="1:2">
      <c r="A5508">
        <v>6917</v>
      </c>
      <c r="B5508" s="63" t="s">
        <v>35325</v>
      </c>
    </row>
    <row r="5509" spans="1:2">
      <c r="A5509">
        <v>6918</v>
      </c>
      <c r="B5509" s="63" t="s">
        <v>35326</v>
      </c>
    </row>
    <row r="5510" spans="1:2">
      <c r="A5510">
        <v>6919</v>
      </c>
      <c r="B5510" s="63" t="s">
        <v>35327</v>
      </c>
    </row>
    <row r="5511" spans="1:2">
      <c r="A5511">
        <v>6920</v>
      </c>
      <c r="B5511" s="63" t="s">
        <v>35328</v>
      </c>
    </row>
    <row r="5512" spans="1:2">
      <c r="A5512">
        <v>6921</v>
      </c>
      <c r="B5512" s="63" t="s">
        <v>35329</v>
      </c>
    </row>
    <row r="5513" spans="1:2">
      <c r="A5513">
        <v>6922</v>
      </c>
      <c r="B5513" s="63" t="s">
        <v>35330</v>
      </c>
    </row>
    <row r="5514" spans="1:2">
      <c r="A5514">
        <v>6923</v>
      </c>
      <c r="B5514" s="63">
        <v>1556</v>
      </c>
    </row>
    <row r="5515" spans="1:2">
      <c r="A5515">
        <v>6924</v>
      </c>
      <c r="B5515" s="63" t="s">
        <v>35331</v>
      </c>
    </row>
    <row r="5516" spans="1:2">
      <c r="A5516">
        <v>6925</v>
      </c>
      <c r="B5516" s="63" t="s">
        <v>35332</v>
      </c>
    </row>
    <row r="5517" spans="1:2">
      <c r="A5517">
        <v>6926</v>
      </c>
      <c r="B5517" s="63" t="s">
        <v>35333</v>
      </c>
    </row>
    <row r="5518" spans="1:2">
      <c r="A5518">
        <v>6927</v>
      </c>
      <c r="B5518" s="63" t="s">
        <v>35334</v>
      </c>
    </row>
    <row r="5519" spans="1:2">
      <c r="A5519">
        <v>6928</v>
      </c>
      <c r="B5519" s="63" t="s">
        <v>35335</v>
      </c>
    </row>
    <row r="5520" spans="1:2">
      <c r="A5520">
        <v>6929</v>
      </c>
      <c r="B5520" s="63">
        <v>4851</v>
      </c>
    </row>
    <row r="5521" spans="1:2">
      <c r="A5521">
        <v>6930</v>
      </c>
      <c r="B5521" s="63" t="s">
        <v>35336</v>
      </c>
    </row>
    <row r="5522" spans="1:2">
      <c r="A5522">
        <v>6931</v>
      </c>
      <c r="B5522" s="63" t="s">
        <v>35337</v>
      </c>
    </row>
    <row r="5523" spans="1:2">
      <c r="A5523">
        <v>6932</v>
      </c>
      <c r="B5523" s="63" t="s">
        <v>1089</v>
      </c>
    </row>
    <row r="5524" spans="1:2">
      <c r="A5524">
        <v>6933</v>
      </c>
      <c r="B5524" s="63" t="s">
        <v>35338</v>
      </c>
    </row>
    <row r="5525" spans="1:2">
      <c r="A5525">
        <v>6934</v>
      </c>
      <c r="B5525" s="63">
        <v>5410</v>
      </c>
    </row>
    <row r="5526" spans="1:2">
      <c r="A5526">
        <v>6935</v>
      </c>
      <c r="B5526" s="63" t="s">
        <v>35339</v>
      </c>
    </row>
    <row r="5527" spans="1:2">
      <c r="A5527">
        <v>6936</v>
      </c>
      <c r="B5527" s="63" t="s">
        <v>35340</v>
      </c>
    </row>
    <row r="5528" spans="1:2">
      <c r="A5528">
        <v>6937</v>
      </c>
      <c r="B5528" s="63" t="s">
        <v>35341</v>
      </c>
    </row>
    <row r="5529" spans="1:2">
      <c r="A5529">
        <v>6938</v>
      </c>
      <c r="B5529" s="63" t="s">
        <v>35342</v>
      </c>
    </row>
    <row r="5530" spans="1:2">
      <c r="A5530">
        <v>6939</v>
      </c>
      <c r="B5530" s="63" t="s">
        <v>35343</v>
      </c>
    </row>
    <row r="5531" spans="1:2">
      <c r="A5531">
        <v>6940</v>
      </c>
      <c r="B5531" s="63" t="s">
        <v>35344</v>
      </c>
    </row>
    <row r="5532" spans="1:2">
      <c r="A5532">
        <v>6941</v>
      </c>
      <c r="B5532" s="63" t="s">
        <v>35345</v>
      </c>
    </row>
    <row r="5533" spans="1:2">
      <c r="A5533">
        <v>6942</v>
      </c>
      <c r="B5533" s="63">
        <v>2244</v>
      </c>
    </row>
    <row r="5534" spans="1:2">
      <c r="A5534">
        <v>6943</v>
      </c>
      <c r="B5534" s="63" t="s">
        <v>35346</v>
      </c>
    </row>
    <row r="5535" spans="1:2">
      <c r="A5535">
        <v>6944</v>
      </c>
      <c r="B5535" s="63" t="s">
        <v>35347</v>
      </c>
    </row>
    <row r="5536" spans="1:2">
      <c r="A5536">
        <v>6945</v>
      </c>
      <c r="B5536" s="63" t="s">
        <v>35348</v>
      </c>
    </row>
    <row r="5537" spans="1:2">
      <c r="A5537">
        <v>6946</v>
      </c>
      <c r="B5537" s="63" t="s">
        <v>35349</v>
      </c>
    </row>
    <row r="5538" spans="1:2">
      <c r="A5538">
        <v>6947</v>
      </c>
      <c r="B5538" s="63" t="s">
        <v>35350</v>
      </c>
    </row>
    <row r="5539" spans="1:2">
      <c r="A5539">
        <v>6948</v>
      </c>
      <c r="B5539" s="63" t="s">
        <v>35351</v>
      </c>
    </row>
    <row r="5540" spans="1:2">
      <c r="A5540">
        <v>6949</v>
      </c>
      <c r="B5540" s="63" t="s">
        <v>35352</v>
      </c>
    </row>
    <row r="5541" spans="1:2">
      <c r="A5541">
        <v>6950</v>
      </c>
      <c r="B5541" s="63">
        <v>20700</v>
      </c>
    </row>
    <row r="5542" spans="1:2">
      <c r="A5542">
        <v>6951</v>
      </c>
      <c r="B5542" s="63" t="s">
        <v>35353</v>
      </c>
    </row>
    <row r="5543" spans="1:2">
      <c r="A5543">
        <v>6952</v>
      </c>
      <c r="B5543" s="63" t="s">
        <v>35354</v>
      </c>
    </row>
    <row r="5544" spans="1:2">
      <c r="A5544">
        <v>6953</v>
      </c>
      <c r="B5544" s="63">
        <v>24261</v>
      </c>
    </row>
    <row r="5545" spans="1:2">
      <c r="A5545">
        <v>6954</v>
      </c>
      <c r="B5545" s="63">
        <v>2763</v>
      </c>
    </row>
    <row r="5546" spans="1:2">
      <c r="A5546">
        <v>6955</v>
      </c>
      <c r="B5546" s="63" t="s">
        <v>35355</v>
      </c>
    </row>
    <row r="5547" spans="1:2">
      <c r="A5547">
        <v>6956</v>
      </c>
      <c r="B5547" s="63" t="s">
        <v>35356</v>
      </c>
    </row>
    <row r="5548" spans="1:2">
      <c r="A5548">
        <v>6957</v>
      </c>
      <c r="B5548" s="63" t="s">
        <v>35357</v>
      </c>
    </row>
    <row r="5549" spans="1:2">
      <c r="A5549">
        <v>6958</v>
      </c>
      <c r="B5549" s="63">
        <v>11184</v>
      </c>
    </row>
    <row r="5550" spans="1:2">
      <c r="A5550">
        <v>6959</v>
      </c>
      <c r="B5550" s="63" t="s">
        <v>35358</v>
      </c>
    </row>
    <row r="5551" spans="1:2">
      <c r="A5551">
        <v>6960</v>
      </c>
      <c r="B5551" s="63" t="s">
        <v>2159</v>
      </c>
    </row>
    <row r="5552" spans="1:2">
      <c r="A5552">
        <v>6961</v>
      </c>
      <c r="B5552" s="63">
        <v>1924</v>
      </c>
    </row>
    <row r="5553" spans="1:2">
      <c r="A5553">
        <v>6962</v>
      </c>
      <c r="B5553" s="63" t="s">
        <v>35359</v>
      </c>
    </row>
    <row r="5554" spans="1:2">
      <c r="A5554">
        <v>6963</v>
      </c>
      <c r="B5554" s="63">
        <v>2034</v>
      </c>
    </row>
    <row r="5555" spans="1:2">
      <c r="A5555">
        <v>6964</v>
      </c>
      <c r="B5555" s="63" t="s">
        <v>35360</v>
      </c>
    </row>
    <row r="5556" spans="1:2">
      <c r="A5556">
        <v>6965</v>
      </c>
      <c r="B5556" s="63" t="s">
        <v>35361</v>
      </c>
    </row>
    <row r="5557" spans="1:2">
      <c r="A5557">
        <v>6966</v>
      </c>
      <c r="B5557" s="63" t="s">
        <v>35362</v>
      </c>
    </row>
    <row r="5558" spans="1:2">
      <c r="A5558">
        <v>6967</v>
      </c>
      <c r="B5558" s="63" t="s">
        <v>35363</v>
      </c>
    </row>
    <row r="5559" spans="1:2">
      <c r="A5559">
        <v>6968</v>
      </c>
      <c r="B5559" s="63" t="s">
        <v>35364</v>
      </c>
    </row>
    <row r="5560" spans="1:2">
      <c r="A5560">
        <v>6969</v>
      </c>
      <c r="B5560" s="63">
        <v>1335</v>
      </c>
    </row>
    <row r="5561" spans="1:2">
      <c r="A5561">
        <v>6970</v>
      </c>
      <c r="B5561" s="63">
        <v>43251</v>
      </c>
    </row>
    <row r="5562" spans="1:2">
      <c r="A5562">
        <v>6971</v>
      </c>
      <c r="B5562" s="63">
        <v>1405</v>
      </c>
    </row>
    <row r="5563" spans="1:2">
      <c r="A5563">
        <v>6972</v>
      </c>
      <c r="B5563" s="63" t="s">
        <v>35365</v>
      </c>
    </row>
    <row r="5564" spans="1:2">
      <c r="A5564">
        <v>6973</v>
      </c>
      <c r="B5564" s="63" t="s">
        <v>35366</v>
      </c>
    </row>
    <row r="5565" spans="1:2">
      <c r="A5565">
        <v>6974</v>
      </c>
      <c r="B5565" s="63" t="s">
        <v>35367</v>
      </c>
    </row>
    <row r="5566" spans="1:2">
      <c r="A5566">
        <v>6975</v>
      </c>
      <c r="B5566" s="63" t="s">
        <v>35368</v>
      </c>
    </row>
    <row r="5567" spans="1:2">
      <c r="A5567">
        <v>6976</v>
      </c>
      <c r="B5567" s="63">
        <v>2390</v>
      </c>
    </row>
    <row r="5568" spans="1:2">
      <c r="A5568">
        <v>6977</v>
      </c>
      <c r="B5568" s="63" t="s">
        <v>35369</v>
      </c>
    </row>
    <row r="5569" spans="1:2">
      <c r="A5569">
        <v>6978</v>
      </c>
      <c r="B5569" s="63" t="s">
        <v>35370</v>
      </c>
    </row>
    <row r="5570" spans="1:2">
      <c r="A5570">
        <v>6979</v>
      </c>
      <c r="B5570" s="63" t="s">
        <v>35371</v>
      </c>
    </row>
    <row r="5571" spans="1:2">
      <c r="A5571">
        <v>6980</v>
      </c>
      <c r="B5571" s="63" t="s">
        <v>35372</v>
      </c>
    </row>
    <row r="5572" spans="1:2">
      <c r="A5572">
        <v>6981</v>
      </c>
      <c r="B5572" s="63" t="s">
        <v>35373</v>
      </c>
    </row>
    <row r="5573" spans="1:2">
      <c r="A5573">
        <v>6982</v>
      </c>
      <c r="B5573" s="63" t="s">
        <v>35374</v>
      </c>
    </row>
    <row r="5574" spans="1:2">
      <c r="A5574">
        <v>6983</v>
      </c>
      <c r="B5574" s="63" t="s">
        <v>35375</v>
      </c>
    </row>
    <row r="5575" spans="1:2">
      <c r="A5575">
        <v>6984</v>
      </c>
      <c r="B5575" s="63" t="s">
        <v>35376</v>
      </c>
    </row>
    <row r="5576" spans="1:2">
      <c r="A5576">
        <v>6985</v>
      </c>
      <c r="B5576" s="63">
        <v>1369</v>
      </c>
    </row>
    <row r="5577" spans="1:2">
      <c r="A5577">
        <v>6986</v>
      </c>
      <c r="B5577" s="63" t="s">
        <v>35377</v>
      </c>
    </row>
    <row r="5578" spans="1:2">
      <c r="A5578">
        <v>6987</v>
      </c>
      <c r="B5578" s="63">
        <v>2405</v>
      </c>
    </row>
    <row r="5579" spans="1:2">
      <c r="A5579">
        <v>6988</v>
      </c>
      <c r="B5579" s="63" t="s">
        <v>35378</v>
      </c>
    </row>
    <row r="5580" spans="1:2">
      <c r="A5580">
        <v>6989</v>
      </c>
      <c r="B5580" s="63" t="s">
        <v>35379</v>
      </c>
    </row>
    <row r="5581" spans="1:2">
      <c r="A5581">
        <v>6990</v>
      </c>
      <c r="B5581" s="63" t="s">
        <v>35380</v>
      </c>
    </row>
    <row r="5582" spans="1:2">
      <c r="A5582">
        <v>6991</v>
      </c>
      <c r="B5582" s="63" t="s">
        <v>35381</v>
      </c>
    </row>
    <row r="5583" spans="1:2">
      <c r="A5583">
        <v>6992</v>
      </c>
      <c r="B5583" s="63" t="s">
        <v>35382</v>
      </c>
    </row>
    <row r="5584" spans="1:2">
      <c r="A5584">
        <v>6993</v>
      </c>
      <c r="B5584" s="63" t="s">
        <v>35383</v>
      </c>
    </row>
    <row r="5585" spans="1:2">
      <c r="A5585">
        <v>6994</v>
      </c>
      <c r="B5585" s="63" t="s">
        <v>35384</v>
      </c>
    </row>
    <row r="5586" spans="1:2">
      <c r="A5586">
        <v>6995</v>
      </c>
      <c r="B5586" s="63" t="s">
        <v>35385</v>
      </c>
    </row>
    <row r="5587" spans="1:2">
      <c r="A5587">
        <v>6996</v>
      </c>
      <c r="B5587" s="63" t="s">
        <v>35386</v>
      </c>
    </row>
    <row r="5588" spans="1:2">
      <c r="A5588">
        <v>6997</v>
      </c>
      <c r="B5588" s="63" t="s">
        <v>35387</v>
      </c>
    </row>
    <row r="5589" spans="1:2">
      <c r="A5589">
        <v>6998</v>
      </c>
      <c r="B5589" s="63" t="s">
        <v>35388</v>
      </c>
    </row>
    <row r="5590" spans="1:2">
      <c r="A5590">
        <v>6999</v>
      </c>
      <c r="B5590" s="63" t="s">
        <v>35389</v>
      </c>
    </row>
    <row r="5591" spans="1:2">
      <c r="A5591">
        <v>7000</v>
      </c>
      <c r="B5591" s="63" t="s">
        <v>35390</v>
      </c>
    </row>
    <row r="5592" spans="1:2">
      <c r="A5592">
        <v>7001</v>
      </c>
      <c r="B5592" s="63" t="s">
        <v>35391</v>
      </c>
    </row>
    <row r="5593" spans="1:2">
      <c r="A5593">
        <v>7002</v>
      </c>
      <c r="B5593" s="63" t="s">
        <v>35392</v>
      </c>
    </row>
    <row r="5594" spans="1:2">
      <c r="A5594">
        <v>7003</v>
      </c>
      <c r="B5594" s="63" t="s">
        <v>35393</v>
      </c>
    </row>
    <row r="5595" spans="1:2">
      <c r="A5595">
        <v>7004</v>
      </c>
      <c r="B5595" s="63" t="s">
        <v>35394</v>
      </c>
    </row>
    <row r="5596" spans="1:2">
      <c r="A5596">
        <v>7005</v>
      </c>
      <c r="B5596" s="63" t="s">
        <v>35395</v>
      </c>
    </row>
    <row r="5597" spans="1:2">
      <c r="A5597">
        <v>7006</v>
      </c>
      <c r="B5597" s="63" t="s">
        <v>35396</v>
      </c>
    </row>
    <row r="5598" spans="1:2">
      <c r="A5598">
        <v>7007</v>
      </c>
      <c r="B5598" s="63" t="s">
        <v>35397</v>
      </c>
    </row>
    <row r="5599" spans="1:2">
      <c r="A5599">
        <v>7008</v>
      </c>
      <c r="B5599" s="63" t="s">
        <v>35398</v>
      </c>
    </row>
    <row r="5600" spans="1:2">
      <c r="A5600">
        <v>7009</v>
      </c>
      <c r="B5600" s="63" t="s">
        <v>35399</v>
      </c>
    </row>
    <row r="5601" spans="1:2">
      <c r="A5601">
        <v>7010</v>
      </c>
      <c r="B5601" s="63" t="s">
        <v>35400</v>
      </c>
    </row>
    <row r="5602" spans="1:2">
      <c r="A5602">
        <v>7011</v>
      </c>
      <c r="B5602" s="63" t="s">
        <v>35401</v>
      </c>
    </row>
    <row r="5603" spans="1:2">
      <c r="A5603">
        <v>7012</v>
      </c>
      <c r="B5603" s="63" t="s">
        <v>35402</v>
      </c>
    </row>
    <row r="5604" spans="1:2">
      <c r="A5604">
        <v>7013</v>
      </c>
      <c r="B5604" s="63" t="s">
        <v>35403</v>
      </c>
    </row>
    <row r="5605" spans="1:2">
      <c r="A5605">
        <v>7014</v>
      </c>
      <c r="B5605" s="63" t="s">
        <v>35404</v>
      </c>
    </row>
    <row r="5606" spans="1:2">
      <c r="A5606">
        <v>7015</v>
      </c>
      <c r="B5606" s="63" t="s">
        <v>35405</v>
      </c>
    </row>
    <row r="5607" spans="1:2">
      <c r="A5607">
        <v>7016</v>
      </c>
      <c r="B5607" s="63" t="s">
        <v>35406</v>
      </c>
    </row>
    <row r="5608" spans="1:2">
      <c r="A5608">
        <v>7017</v>
      </c>
      <c r="B5608" s="63" t="s">
        <v>35407</v>
      </c>
    </row>
    <row r="5609" spans="1:2">
      <c r="A5609">
        <v>7018</v>
      </c>
      <c r="B5609" s="63" t="s">
        <v>35408</v>
      </c>
    </row>
    <row r="5610" spans="1:2">
      <c r="A5610">
        <v>7019</v>
      </c>
      <c r="B5610" s="63" t="s">
        <v>35409</v>
      </c>
    </row>
    <row r="5611" spans="1:2">
      <c r="A5611">
        <v>7020</v>
      </c>
      <c r="B5611" s="63" t="s">
        <v>35410</v>
      </c>
    </row>
    <row r="5612" spans="1:2">
      <c r="A5612">
        <v>7021</v>
      </c>
      <c r="B5612" s="63" t="s">
        <v>35411</v>
      </c>
    </row>
    <row r="5613" spans="1:2">
      <c r="A5613">
        <v>7022</v>
      </c>
      <c r="B5613" s="63" t="s">
        <v>928</v>
      </c>
    </row>
    <row r="5614" spans="1:2">
      <c r="A5614">
        <v>7023</v>
      </c>
      <c r="B5614" s="63" t="s">
        <v>35412</v>
      </c>
    </row>
    <row r="5615" spans="1:2">
      <c r="A5615">
        <v>7024</v>
      </c>
      <c r="B5615" s="63" t="s">
        <v>35413</v>
      </c>
    </row>
    <row r="5616" spans="1:2">
      <c r="A5616">
        <v>7025</v>
      </c>
      <c r="B5616" s="63" t="s">
        <v>35414</v>
      </c>
    </row>
    <row r="5617" spans="1:2">
      <c r="A5617">
        <v>7026</v>
      </c>
      <c r="B5617" s="63" t="s">
        <v>35415</v>
      </c>
    </row>
    <row r="5618" spans="1:2">
      <c r="A5618">
        <v>7027</v>
      </c>
      <c r="B5618" s="63" t="s">
        <v>35416</v>
      </c>
    </row>
    <row r="5619" spans="1:2">
      <c r="A5619">
        <v>7028</v>
      </c>
      <c r="B5619" s="63" t="s">
        <v>35417</v>
      </c>
    </row>
    <row r="5620" spans="1:2">
      <c r="A5620">
        <v>7029</v>
      </c>
      <c r="B5620" s="63" t="s">
        <v>35418</v>
      </c>
    </row>
    <row r="5621" spans="1:2">
      <c r="A5621">
        <v>7030</v>
      </c>
      <c r="B5621" s="63" t="s">
        <v>35419</v>
      </c>
    </row>
    <row r="5622" spans="1:2">
      <c r="A5622">
        <v>7031</v>
      </c>
      <c r="B5622" s="63" t="s">
        <v>35420</v>
      </c>
    </row>
    <row r="5623" spans="1:2">
      <c r="A5623">
        <v>7032</v>
      </c>
      <c r="B5623" s="63">
        <v>11899</v>
      </c>
    </row>
    <row r="5624" spans="1:2">
      <c r="A5624">
        <v>7033</v>
      </c>
      <c r="B5624" s="63" t="s">
        <v>35421</v>
      </c>
    </row>
    <row r="5625" spans="1:2">
      <c r="A5625">
        <v>7034</v>
      </c>
      <c r="B5625" s="63" t="s">
        <v>35422</v>
      </c>
    </row>
    <row r="5626" spans="1:2">
      <c r="A5626">
        <v>7035</v>
      </c>
      <c r="B5626" s="63" t="s">
        <v>35423</v>
      </c>
    </row>
    <row r="5627" spans="1:2">
      <c r="A5627">
        <v>7036</v>
      </c>
      <c r="B5627" s="63" t="s">
        <v>35424</v>
      </c>
    </row>
    <row r="5628" spans="1:2">
      <c r="A5628">
        <v>7037</v>
      </c>
      <c r="B5628" s="63" t="s">
        <v>35425</v>
      </c>
    </row>
    <row r="5629" spans="1:2">
      <c r="A5629">
        <v>7038</v>
      </c>
      <c r="B5629" s="63" t="s">
        <v>35426</v>
      </c>
    </row>
    <row r="5630" spans="1:2">
      <c r="A5630">
        <v>7039</v>
      </c>
      <c r="B5630" s="63" t="s">
        <v>35427</v>
      </c>
    </row>
    <row r="5631" spans="1:2">
      <c r="A5631">
        <v>7040</v>
      </c>
      <c r="B5631" s="63" t="s">
        <v>35428</v>
      </c>
    </row>
    <row r="5632" spans="1:2">
      <c r="A5632">
        <v>7041</v>
      </c>
      <c r="B5632" s="63" t="s">
        <v>35429</v>
      </c>
    </row>
    <row r="5633" spans="1:2">
      <c r="A5633">
        <v>7042</v>
      </c>
      <c r="B5633" s="63" t="s">
        <v>35430</v>
      </c>
    </row>
    <row r="5634" spans="1:2">
      <c r="A5634">
        <v>7043</v>
      </c>
      <c r="B5634" s="63" t="s">
        <v>35431</v>
      </c>
    </row>
    <row r="5635" spans="1:2">
      <c r="A5635">
        <v>7044</v>
      </c>
      <c r="B5635" s="63" t="s">
        <v>35432</v>
      </c>
    </row>
    <row r="5636" spans="1:2">
      <c r="A5636">
        <v>7045</v>
      </c>
      <c r="B5636" s="63" t="s">
        <v>35433</v>
      </c>
    </row>
    <row r="5637" spans="1:2">
      <c r="A5637">
        <v>7046</v>
      </c>
      <c r="B5637" s="63" t="s">
        <v>35434</v>
      </c>
    </row>
    <row r="5638" spans="1:2">
      <c r="A5638">
        <v>7047</v>
      </c>
      <c r="B5638" s="63" t="s">
        <v>35435</v>
      </c>
    </row>
    <row r="5639" spans="1:2">
      <c r="A5639">
        <v>7048</v>
      </c>
      <c r="B5639" s="63" t="s">
        <v>35436</v>
      </c>
    </row>
    <row r="5640" spans="1:2">
      <c r="A5640">
        <v>7049</v>
      </c>
      <c r="B5640" s="63" t="s">
        <v>35437</v>
      </c>
    </row>
    <row r="5641" spans="1:2">
      <c r="A5641">
        <v>7050</v>
      </c>
      <c r="B5641" s="63" t="s">
        <v>35438</v>
      </c>
    </row>
    <row r="5642" spans="1:2">
      <c r="A5642">
        <v>7051</v>
      </c>
      <c r="B5642" s="63" t="s">
        <v>35439</v>
      </c>
    </row>
    <row r="5643" spans="1:2">
      <c r="A5643">
        <v>7052</v>
      </c>
      <c r="B5643" s="63">
        <v>2110</v>
      </c>
    </row>
    <row r="5644" spans="1:2">
      <c r="A5644">
        <v>7053</v>
      </c>
      <c r="B5644" s="63" t="s">
        <v>35440</v>
      </c>
    </row>
    <row r="5645" spans="1:2">
      <c r="A5645">
        <v>7054</v>
      </c>
      <c r="B5645" s="63" t="s">
        <v>35441</v>
      </c>
    </row>
    <row r="5646" spans="1:2">
      <c r="A5646">
        <v>7055</v>
      </c>
      <c r="B5646" s="63" t="s">
        <v>35442</v>
      </c>
    </row>
    <row r="5647" spans="1:2">
      <c r="A5647">
        <v>7056</v>
      </c>
      <c r="B5647" s="63">
        <v>19000</v>
      </c>
    </row>
    <row r="5648" spans="1:2">
      <c r="A5648">
        <v>7057</v>
      </c>
      <c r="B5648" s="63" t="s">
        <v>35443</v>
      </c>
    </row>
    <row r="5649" spans="1:2">
      <c r="A5649">
        <v>7058</v>
      </c>
      <c r="B5649" s="63">
        <v>1425</v>
      </c>
    </row>
    <row r="5650" spans="1:2">
      <c r="A5650">
        <v>7059</v>
      </c>
      <c r="B5650" s="63" t="s">
        <v>35444</v>
      </c>
    </row>
    <row r="5651" spans="1:2">
      <c r="A5651">
        <v>7060</v>
      </c>
      <c r="B5651" s="63" t="s">
        <v>35445</v>
      </c>
    </row>
    <row r="5652" spans="1:2">
      <c r="A5652">
        <v>7061</v>
      </c>
      <c r="B5652" s="63" t="s">
        <v>35446</v>
      </c>
    </row>
    <row r="5653" spans="1:2">
      <c r="A5653">
        <v>7062</v>
      </c>
      <c r="B5653" s="63" t="s">
        <v>35447</v>
      </c>
    </row>
    <row r="5654" spans="1:2">
      <c r="A5654">
        <v>7063</v>
      </c>
      <c r="B5654" s="63" t="s">
        <v>35448</v>
      </c>
    </row>
    <row r="5655" spans="1:2">
      <c r="A5655">
        <v>7064</v>
      </c>
      <c r="B5655" s="63">
        <v>5735</v>
      </c>
    </row>
    <row r="5656" spans="1:2">
      <c r="A5656">
        <v>7065</v>
      </c>
      <c r="B5656" s="63">
        <v>1430</v>
      </c>
    </row>
    <row r="5657" spans="1:2">
      <c r="A5657">
        <v>7066</v>
      </c>
      <c r="B5657" s="63" t="s">
        <v>35449</v>
      </c>
    </row>
    <row r="5658" spans="1:2">
      <c r="A5658">
        <v>7067</v>
      </c>
      <c r="B5658" s="63" t="s">
        <v>35450</v>
      </c>
    </row>
    <row r="5659" spans="1:2">
      <c r="A5659">
        <v>7068</v>
      </c>
      <c r="B5659" s="63" t="s">
        <v>35451</v>
      </c>
    </row>
    <row r="5660" spans="1:2">
      <c r="A5660">
        <v>7069</v>
      </c>
      <c r="B5660" s="63" t="s">
        <v>35452</v>
      </c>
    </row>
    <row r="5661" spans="1:2">
      <c r="A5661">
        <v>7070</v>
      </c>
      <c r="B5661" s="63" t="s">
        <v>35453</v>
      </c>
    </row>
    <row r="5662" spans="1:2">
      <c r="A5662">
        <v>7071</v>
      </c>
      <c r="B5662" s="63">
        <v>63</v>
      </c>
    </row>
    <row r="5663" spans="1:2">
      <c r="A5663">
        <v>7072</v>
      </c>
      <c r="B5663" s="63" t="s">
        <v>35454</v>
      </c>
    </row>
    <row r="5664" spans="1:2">
      <c r="A5664">
        <v>7073</v>
      </c>
      <c r="B5664" s="63" t="s">
        <v>35455</v>
      </c>
    </row>
    <row r="5665" spans="1:2">
      <c r="A5665">
        <v>7074</v>
      </c>
      <c r="B5665" s="63">
        <v>2445</v>
      </c>
    </row>
    <row r="5666" spans="1:2">
      <c r="A5666">
        <v>7075</v>
      </c>
      <c r="B5666" s="63" t="s">
        <v>35456</v>
      </c>
    </row>
    <row r="5667" spans="1:2">
      <c r="A5667">
        <v>7076</v>
      </c>
      <c r="B5667" s="63" t="s">
        <v>35457</v>
      </c>
    </row>
    <row r="5668" spans="1:2">
      <c r="A5668">
        <v>7077</v>
      </c>
      <c r="B5668" s="63" t="s">
        <v>35458</v>
      </c>
    </row>
    <row r="5669" spans="1:2">
      <c r="A5669">
        <v>7078</v>
      </c>
      <c r="B5669" s="63" t="s">
        <v>35459</v>
      </c>
    </row>
    <row r="5670" spans="1:2">
      <c r="A5670">
        <v>7079</v>
      </c>
      <c r="B5670" s="63" t="s">
        <v>35460</v>
      </c>
    </row>
    <row r="5671" spans="1:2">
      <c r="A5671">
        <v>7080</v>
      </c>
      <c r="B5671" s="63">
        <v>1452</v>
      </c>
    </row>
    <row r="5672" spans="1:2">
      <c r="A5672">
        <v>7081</v>
      </c>
      <c r="B5672" s="63" t="s">
        <v>35461</v>
      </c>
    </row>
    <row r="5673" spans="1:2">
      <c r="A5673">
        <v>7082</v>
      </c>
      <c r="B5673" s="63" t="s">
        <v>35462</v>
      </c>
    </row>
    <row r="5674" spans="1:2">
      <c r="A5674">
        <v>7083</v>
      </c>
      <c r="B5674" s="63" t="s">
        <v>2068</v>
      </c>
    </row>
    <row r="5675" spans="1:2">
      <c r="A5675">
        <v>7084</v>
      </c>
      <c r="B5675" s="63" t="s">
        <v>2059</v>
      </c>
    </row>
    <row r="5676" spans="1:2">
      <c r="A5676">
        <v>7085</v>
      </c>
      <c r="B5676" s="63" t="s">
        <v>35463</v>
      </c>
    </row>
    <row r="5677" spans="1:2">
      <c r="A5677">
        <v>7086</v>
      </c>
      <c r="B5677" s="63" t="s">
        <v>35464</v>
      </c>
    </row>
    <row r="5678" spans="1:2">
      <c r="A5678">
        <v>7087</v>
      </c>
      <c r="B5678" s="63" t="s">
        <v>35465</v>
      </c>
    </row>
    <row r="5679" spans="1:2">
      <c r="A5679">
        <v>7088</v>
      </c>
      <c r="B5679" s="63">
        <v>1530</v>
      </c>
    </row>
    <row r="5680" spans="1:2">
      <c r="A5680">
        <v>7089</v>
      </c>
      <c r="B5680" s="63" t="s">
        <v>35466</v>
      </c>
    </row>
    <row r="5681" spans="1:2">
      <c r="A5681">
        <v>7090</v>
      </c>
      <c r="B5681" s="63" t="s">
        <v>35467</v>
      </c>
    </row>
    <row r="5682" spans="1:2">
      <c r="A5682">
        <v>7091</v>
      </c>
      <c r="B5682" s="63" t="s">
        <v>35468</v>
      </c>
    </row>
    <row r="5683" spans="1:2">
      <c r="A5683">
        <v>7092</v>
      </c>
      <c r="B5683" s="63">
        <v>2450</v>
      </c>
    </row>
    <row r="5684" spans="1:2">
      <c r="A5684">
        <v>7093</v>
      </c>
      <c r="B5684" s="63" t="s">
        <v>35469</v>
      </c>
    </row>
    <row r="5685" spans="1:2">
      <c r="A5685">
        <v>7094</v>
      </c>
      <c r="B5685" s="63" t="s">
        <v>35470</v>
      </c>
    </row>
    <row r="5686" spans="1:2">
      <c r="A5686">
        <v>7095</v>
      </c>
      <c r="B5686" s="63" t="s">
        <v>35471</v>
      </c>
    </row>
    <row r="5687" spans="1:2">
      <c r="A5687">
        <v>7096</v>
      </c>
      <c r="B5687" s="63" t="s">
        <v>35472</v>
      </c>
    </row>
    <row r="5688" spans="1:2">
      <c r="A5688">
        <v>7097</v>
      </c>
      <c r="B5688" s="63" t="s">
        <v>35473</v>
      </c>
    </row>
    <row r="5689" spans="1:2">
      <c r="A5689">
        <v>7098</v>
      </c>
      <c r="B5689" s="63" t="s">
        <v>35474</v>
      </c>
    </row>
    <row r="5690" spans="1:2">
      <c r="A5690">
        <v>7099</v>
      </c>
      <c r="B5690" s="63" t="s">
        <v>35475</v>
      </c>
    </row>
    <row r="5691" spans="1:2">
      <c r="A5691">
        <v>7100</v>
      </c>
      <c r="B5691" s="63" t="s">
        <v>35476</v>
      </c>
    </row>
    <row r="5692" spans="1:2">
      <c r="A5692">
        <v>7101</v>
      </c>
      <c r="B5692" s="63" t="s">
        <v>35477</v>
      </c>
    </row>
    <row r="5693" spans="1:2">
      <c r="A5693">
        <v>7102</v>
      </c>
      <c r="B5693" s="63" t="s">
        <v>35478</v>
      </c>
    </row>
    <row r="5694" spans="1:2">
      <c r="A5694">
        <v>7103</v>
      </c>
      <c r="B5694" s="63" t="s">
        <v>35479</v>
      </c>
    </row>
    <row r="5695" spans="1:2">
      <c r="A5695">
        <v>7104</v>
      </c>
      <c r="B5695" s="63" t="s">
        <v>35480</v>
      </c>
    </row>
    <row r="5696" spans="1:2">
      <c r="A5696">
        <v>7105</v>
      </c>
      <c r="B5696" s="63" t="s">
        <v>35481</v>
      </c>
    </row>
    <row r="5697" spans="1:2">
      <c r="A5697">
        <v>7106</v>
      </c>
      <c r="B5697" s="63" t="s">
        <v>35482</v>
      </c>
    </row>
    <row r="5698" spans="1:2">
      <c r="A5698">
        <v>7107</v>
      </c>
      <c r="B5698" s="63" t="s">
        <v>35483</v>
      </c>
    </row>
    <row r="5699" spans="1:2">
      <c r="A5699">
        <v>7108</v>
      </c>
      <c r="B5699" s="63">
        <v>1650</v>
      </c>
    </row>
    <row r="5700" spans="1:2">
      <c r="A5700">
        <v>7109</v>
      </c>
      <c r="B5700" s="63" t="s">
        <v>35484</v>
      </c>
    </row>
    <row r="5701" spans="1:2">
      <c r="A5701">
        <v>7110</v>
      </c>
      <c r="B5701" s="63" t="s">
        <v>35485</v>
      </c>
    </row>
    <row r="5702" spans="1:2">
      <c r="A5702">
        <v>7111</v>
      </c>
      <c r="B5702" s="63" t="s">
        <v>35486</v>
      </c>
    </row>
    <row r="5703" spans="1:2">
      <c r="A5703">
        <v>7112</v>
      </c>
      <c r="B5703" s="63" t="s">
        <v>35487</v>
      </c>
    </row>
    <row r="5704" spans="1:2">
      <c r="A5704">
        <v>7113</v>
      </c>
      <c r="B5704" s="63" t="s">
        <v>35488</v>
      </c>
    </row>
    <row r="5705" spans="1:2">
      <c r="A5705">
        <v>7114</v>
      </c>
      <c r="B5705" s="63" t="s">
        <v>35489</v>
      </c>
    </row>
    <row r="5706" spans="1:2">
      <c r="A5706">
        <v>7115</v>
      </c>
      <c r="B5706" s="63" t="s">
        <v>35490</v>
      </c>
    </row>
    <row r="5707" spans="1:2">
      <c r="A5707">
        <v>7116</v>
      </c>
      <c r="B5707" s="63" t="s">
        <v>1926</v>
      </c>
    </row>
    <row r="5708" spans="1:2">
      <c r="A5708">
        <v>7117</v>
      </c>
      <c r="B5708" s="63" t="s">
        <v>35491</v>
      </c>
    </row>
    <row r="5709" spans="1:2">
      <c r="A5709">
        <v>7118</v>
      </c>
      <c r="B5709" s="63" t="s">
        <v>35492</v>
      </c>
    </row>
    <row r="5710" spans="1:2">
      <c r="A5710">
        <v>7119</v>
      </c>
      <c r="B5710" s="63" t="s">
        <v>35493</v>
      </c>
    </row>
    <row r="5711" spans="1:2">
      <c r="A5711">
        <v>7120</v>
      </c>
      <c r="B5711" s="63" t="s">
        <v>35494</v>
      </c>
    </row>
    <row r="5712" spans="1:2">
      <c r="A5712">
        <v>7121</v>
      </c>
      <c r="B5712" s="63" t="s">
        <v>35495</v>
      </c>
    </row>
    <row r="5713" spans="1:2">
      <c r="A5713">
        <v>7122</v>
      </c>
      <c r="B5713" s="63" t="s">
        <v>2130</v>
      </c>
    </row>
    <row r="5714" spans="1:2">
      <c r="A5714">
        <v>7123</v>
      </c>
      <c r="B5714" s="63" t="s">
        <v>35496</v>
      </c>
    </row>
    <row r="5715" spans="1:2">
      <c r="A5715">
        <v>7124</v>
      </c>
      <c r="B5715" s="63" t="s">
        <v>35497</v>
      </c>
    </row>
    <row r="5716" spans="1:2">
      <c r="A5716">
        <v>7125</v>
      </c>
      <c r="B5716" s="63" t="s">
        <v>35498</v>
      </c>
    </row>
    <row r="5717" spans="1:2">
      <c r="A5717">
        <v>7126</v>
      </c>
      <c r="B5717" s="63">
        <v>13324</v>
      </c>
    </row>
    <row r="5718" spans="1:2">
      <c r="A5718">
        <v>7127</v>
      </c>
      <c r="B5718" s="63" t="s">
        <v>35499</v>
      </c>
    </row>
    <row r="5719" spans="1:2">
      <c r="A5719">
        <v>7128</v>
      </c>
      <c r="B5719" s="63" t="s">
        <v>35500</v>
      </c>
    </row>
    <row r="5720" spans="1:2">
      <c r="A5720">
        <v>7129</v>
      </c>
      <c r="B5720" s="63" t="s">
        <v>35501</v>
      </c>
    </row>
    <row r="5721" spans="1:2">
      <c r="A5721">
        <v>7130</v>
      </c>
      <c r="B5721" s="63" t="s">
        <v>35502</v>
      </c>
    </row>
    <row r="5722" spans="1:2">
      <c r="A5722">
        <v>7131</v>
      </c>
      <c r="B5722" s="63" t="s">
        <v>35503</v>
      </c>
    </row>
    <row r="5723" spans="1:2">
      <c r="A5723">
        <v>7132</v>
      </c>
      <c r="B5723" s="63" t="s">
        <v>192</v>
      </c>
    </row>
    <row r="5724" spans="1:2">
      <c r="A5724">
        <v>7133</v>
      </c>
      <c r="B5724" s="63">
        <v>4525</v>
      </c>
    </row>
    <row r="5725" spans="1:2">
      <c r="A5725">
        <v>7134</v>
      </c>
      <c r="B5725" s="63" t="s">
        <v>35504</v>
      </c>
    </row>
    <row r="5726" spans="1:2">
      <c r="A5726">
        <v>7135</v>
      </c>
      <c r="B5726" s="63" t="s">
        <v>35505</v>
      </c>
    </row>
    <row r="5727" spans="1:2">
      <c r="A5727">
        <v>7136</v>
      </c>
      <c r="B5727" s="63" t="s">
        <v>35506</v>
      </c>
    </row>
    <row r="5728" spans="1:2">
      <c r="A5728">
        <v>7137</v>
      </c>
      <c r="B5728" s="63" t="s">
        <v>35507</v>
      </c>
    </row>
    <row r="5729" spans="1:2">
      <c r="A5729">
        <v>7138</v>
      </c>
      <c r="B5729" s="63" t="s">
        <v>35508</v>
      </c>
    </row>
    <row r="5730" spans="1:2">
      <c r="A5730">
        <v>7139</v>
      </c>
      <c r="B5730" s="63" t="s">
        <v>35509</v>
      </c>
    </row>
    <row r="5731" spans="1:2">
      <c r="A5731">
        <v>7140</v>
      </c>
      <c r="B5731" s="63" t="s">
        <v>35510</v>
      </c>
    </row>
    <row r="5732" spans="1:2">
      <c r="A5732">
        <v>7141</v>
      </c>
      <c r="B5732" s="63" t="s">
        <v>35511</v>
      </c>
    </row>
    <row r="5733" spans="1:2">
      <c r="A5733">
        <v>7142</v>
      </c>
      <c r="B5733" s="63" t="s">
        <v>35512</v>
      </c>
    </row>
    <row r="5734" spans="1:2">
      <c r="A5734">
        <v>7143</v>
      </c>
      <c r="B5734" s="63" t="s">
        <v>35513</v>
      </c>
    </row>
    <row r="5735" spans="1:2">
      <c r="A5735">
        <v>7144</v>
      </c>
      <c r="B5735" s="63" t="s">
        <v>35514</v>
      </c>
    </row>
    <row r="5736" spans="1:2">
      <c r="A5736">
        <v>7145</v>
      </c>
      <c r="B5736" s="63" t="s">
        <v>35515</v>
      </c>
    </row>
    <row r="5737" spans="1:2">
      <c r="A5737">
        <v>7146</v>
      </c>
      <c r="B5737" s="63" t="s">
        <v>35516</v>
      </c>
    </row>
    <row r="5738" spans="1:2">
      <c r="A5738">
        <v>7147</v>
      </c>
      <c r="B5738" s="63" t="s">
        <v>35517</v>
      </c>
    </row>
    <row r="5739" spans="1:2">
      <c r="A5739">
        <v>7148</v>
      </c>
      <c r="B5739" s="63" t="s">
        <v>35518</v>
      </c>
    </row>
    <row r="5740" spans="1:2">
      <c r="A5740">
        <v>7149</v>
      </c>
      <c r="B5740" s="63" t="s">
        <v>628</v>
      </c>
    </row>
    <row r="5741" spans="1:2">
      <c r="A5741">
        <v>7150</v>
      </c>
      <c r="B5741" s="63" t="s">
        <v>35519</v>
      </c>
    </row>
    <row r="5742" spans="1:2">
      <c r="A5742">
        <v>7151</v>
      </c>
      <c r="B5742" s="63" t="s">
        <v>530</v>
      </c>
    </row>
    <row r="5743" spans="1:2">
      <c r="A5743">
        <v>7152</v>
      </c>
      <c r="B5743" s="63" t="s">
        <v>35520</v>
      </c>
    </row>
    <row r="5744" spans="1:2">
      <c r="A5744">
        <v>7153</v>
      </c>
      <c r="B5744" s="63" t="s">
        <v>35521</v>
      </c>
    </row>
    <row r="5745" spans="1:2">
      <c r="A5745">
        <v>7154</v>
      </c>
      <c r="B5745" s="63" t="s">
        <v>35522</v>
      </c>
    </row>
    <row r="5746" spans="1:2">
      <c r="A5746">
        <v>7155</v>
      </c>
      <c r="B5746" s="63" t="s">
        <v>35523</v>
      </c>
    </row>
    <row r="5747" spans="1:2">
      <c r="A5747">
        <v>7156</v>
      </c>
      <c r="B5747" s="63" t="s">
        <v>35524</v>
      </c>
    </row>
    <row r="5748" spans="1:2">
      <c r="A5748">
        <v>7157</v>
      </c>
      <c r="B5748" s="63" t="s">
        <v>35525</v>
      </c>
    </row>
    <row r="5749" spans="1:2">
      <c r="A5749">
        <v>7158</v>
      </c>
      <c r="B5749" s="63" t="s">
        <v>35526</v>
      </c>
    </row>
    <row r="5750" spans="1:2">
      <c r="A5750">
        <v>7159</v>
      </c>
      <c r="B5750" s="63" t="s">
        <v>35527</v>
      </c>
    </row>
    <row r="5751" spans="1:2">
      <c r="A5751">
        <v>7160</v>
      </c>
      <c r="B5751" s="63">
        <v>934</v>
      </c>
    </row>
    <row r="5752" spans="1:2">
      <c r="A5752">
        <v>7161</v>
      </c>
      <c r="B5752" s="63">
        <v>934</v>
      </c>
    </row>
    <row r="5753" spans="1:2">
      <c r="A5753">
        <v>7162</v>
      </c>
      <c r="B5753" s="63" t="s">
        <v>35528</v>
      </c>
    </row>
    <row r="5754" spans="1:2">
      <c r="A5754">
        <v>7163</v>
      </c>
      <c r="B5754" s="63" t="s">
        <v>35529</v>
      </c>
    </row>
    <row r="5755" spans="1:2">
      <c r="A5755">
        <v>7164</v>
      </c>
      <c r="B5755" s="63">
        <v>926</v>
      </c>
    </row>
    <row r="5756" spans="1:2">
      <c r="A5756">
        <v>7165</v>
      </c>
      <c r="B5756" s="63">
        <v>926</v>
      </c>
    </row>
    <row r="5757" spans="1:2">
      <c r="A5757">
        <v>7166</v>
      </c>
      <c r="B5757" s="63" t="s">
        <v>35530</v>
      </c>
    </row>
    <row r="5758" spans="1:2">
      <c r="A5758">
        <v>7167</v>
      </c>
      <c r="B5758" s="63">
        <v>1870</v>
      </c>
    </row>
    <row r="5759" spans="1:2">
      <c r="A5759">
        <v>7168</v>
      </c>
      <c r="B5759" s="63" t="s">
        <v>35531</v>
      </c>
    </row>
    <row r="5760" spans="1:2">
      <c r="A5760">
        <v>7169</v>
      </c>
      <c r="B5760" s="63" t="s">
        <v>35532</v>
      </c>
    </row>
    <row r="5761" spans="1:2">
      <c r="A5761">
        <v>7170</v>
      </c>
      <c r="B5761" s="63" t="s">
        <v>35533</v>
      </c>
    </row>
    <row r="5762" spans="1:2">
      <c r="A5762">
        <v>7171</v>
      </c>
      <c r="B5762" s="63" t="s">
        <v>35534</v>
      </c>
    </row>
    <row r="5763" spans="1:2">
      <c r="A5763">
        <v>7172</v>
      </c>
      <c r="B5763" s="63" t="s">
        <v>35535</v>
      </c>
    </row>
    <row r="5764" spans="1:2">
      <c r="A5764">
        <v>7173</v>
      </c>
      <c r="B5764" s="63" t="s">
        <v>35536</v>
      </c>
    </row>
    <row r="5765" spans="1:2">
      <c r="A5765">
        <v>7174</v>
      </c>
      <c r="B5765" s="63" t="s">
        <v>35537</v>
      </c>
    </row>
    <row r="5766" spans="1:2">
      <c r="A5766">
        <v>7175</v>
      </c>
      <c r="B5766" s="63" t="s">
        <v>35538</v>
      </c>
    </row>
    <row r="5767" spans="1:2">
      <c r="A5767">
        <v>7176</v>
      </c>
      <c r="B5767" s="63" t="s">
        <v>35539</v>
      </c>
    </row>
    <row r="5768" spans="1:2">
      <c r="A5768">
        <v>7177</v>
      </c>
      <c r="B5768" s="63" t="s">
        <v>35540</v>
      </c>
    </row>
    <row r="5769" spans="1:2">
      <c r="A5769">
        <v>7178</v>
      </c>
      <c r="B5769" s="63" t="s">
        <v>35541</v>
      </c>
    </row>
    <row r="5770" spans="1:2">
      <c r="A5770">
        <v>7179</v>
      </c>
      <c r="B5770" s="63" t="s">
        <v>35542</v>
      </c>
    </row>
    <row r="5771" spans="1:2">
      <c r="A5771">
        <v>7180</v>
      </c>
      <c r="B5771" s="63" t="s">
        <v>35543</v>
      </c>
    </row>
    <row r="5772" spans="1:2">
      <c r="A5772">
        <v>7181</v>
      </c>
      <c r="B5772" s="63" t="s">
        <v>35544</v>
      </c>
    </row>
    <row r="5773" spans="1:2">
      <c r="A5773">
        <v>7182</v>
      </c>
      <c r="B5773" s="63" t="s">
        <v>35545</v>
      </c>
    </row>
    <row r="5774" spans="1:2">
      <c r="A5774">
        <v>7183</v>
      </c>
      <c r="B5774" s="63" t="s">
        <v>35546</v>
      </c>
    </row>
    <row r="5775" spans="1:2">
      <c r="A5775">
        <v>7184</v>
      </c>
      <c r="B5775" s="63" t="s">
        <v>35547</v>
      </c>
    </row>
    <row r="5776" spans="1:2">
      <c r="A5776">
        <v>7185</v>
      </c>
      <c r="B5776" s="63" t="s">
        <v>35548</v>
      </c>
    </row>
    <row r="5777" spans="1:2">
      <c r="A5777">
        <v>7186</v>
      </c>
      <c r="B5777" s="63" t="s">
        <v>35549</v>
      </c>
    </row>
    <row r="5778" spans="1:2">
      <c r="A5778">
        <v>7187</v>
      </c>
      <c r="B5778" s="63" t="s">
        <v>35550</v>
      </c>
    </row>
    <row r="5779" spans="1:2">
      <c r="A5779">
        <v>7188</v>
      </c>
      <c r="B5779" s="63" t="s">
        <v>35551</v>
      </c>
    </row>
    <row r="5780" spans="1:2">
      <c r="A5780">
        <v>7189</v>
      </c>
      <c r="B5780" s="63" t="s">
        <v>35552</v>
      </c>
    </row>
    <row r="5781" spans="1:2">
      <c r="A5781">
        <v>7190</v>
      </c>
      <c r="B5781" s="63">
        <v>2419</v>
      </c>
    </row>
    <row r="5782" spans="1:2">
      <c r="A5782">
        <v>7191</v>
      </c>
      <c r="B5782" s="63">
        <v>3252</v>
      </c>
    </row>
    <row r="5783" spans="1:2">
      <c r="A5783">
        <v>7192</v>
      </c>
      <c r="B5783" s="63" t="s">
        <v>35553</v>
      </c>
    </row>
    <row r="5784" spans="1:2">
      <c r="A5784">
        <v>7193</v>
      </c>
      <c r="B5784" s="63" t="s">
        <v>35554</v>
      </c>
    </row>
    <row r="5785" spans="1:2">
      <c r="A5785">
        <v>7194</v>
      </c>
      <c r="B5785" s="63" t="s">
        <v>35555</v>
      </c>
    </row>
    <row r="5786" spans="1:2">
      <c r="A5786">
        <v>7195</v>
      </c>
      <c r="B5786" s="63" t="s">
        <v>331</v>
      </c>
    </row>
    <row r="5787" spans="1:2">
      <c r="A5787">
        <v>7196</v>
      </c>
      <c r="B5787" s="63" t="s">
        <v>35556</v>
      </c>
    </row>
    <row r="5788" spans="1:2">
      <c r="A5788">
        <v>7197</v>
      </c>
      <c r="B5788" s="63">
        <v>3602</v>
      </c>
    </row>
    <row r="5789" spans="1:2">
      <c r="A5789">
        <v>7198</v>
      </c>
      <c r="B5789" s="63" t="s">
        <v>35557</v>
      </c>
    </row>
    <row r="5790" spans="1:2">
      <c r="A5790">
        <v>7199</v>
      </c>
      <c r="B5790" s="63" t="s">
        <v>35558</v>
      </c>
    </row>
    <row r="5791" spans="1:2">
      <c r="A5791">
        <v>7200</v>
      </c>
      <c r="B5791" s="63" t="s">
        <v>35559</v>
      </c>
    </row>
    <row r="5792" spans="1:2">
      <c r="A5792">
        <v>7201</v>
      </c>
      <c r="B5792" s="63" t="s">
        <v>35560</v>
      </c>
    </row>
    <row r="5793" spans="1:2">
      <c r="A5793">
        <v>7202</v>
      </c>
      <c r="B5793" s="63" t="s">
        <v>35561</v>
      </c>
    </row>
    <row r="5794" spans="1:2">
      <c r="A5794">
        <v>7203</v>
      </c>
      <c r="B5794" s="63">
        <v>2535</v>
      </c>
    </row>
    <row r="5795" spans="1:2">
      <c r="A5795">
        <v>7204</v>
      </c>
      <c r="B5795" s="63" t="s">
        <v>35562</v>
      </c>
    </row>
    <row r="5796" spans="1:2">
      <c r="A5796">
        <v>7205</v>
      </c>
      <c r="B5796" s="63" t="s">
        <v>35563</v>
      </c>
    </row>
    <row r="5797" spans="1:2">
      <c r="A5797">
        <v>7206</v>
      </c>
      <c r="B5797" s="63" t="s">
        <v>35564</v>
      </c>
    </row>
    <row r="5798" spans="1:2">
      <c r="A5798">
        <v>7207</v>
      </c>
      <c r="B5798" s="63" t="s">
        <v>35565</v>
      </c>
    </row>
    <row r="5799" spans="1:2">
      <c r="A5799">
        <v>7208</v>
      </c>
      <c r="B5799" s="63" t="s">
        <v>35566</v>
      </c>
    </row>
    <row r="5800" spans="1:2">
      <c r="A5800">
        <v>7209</v>
      </c>
      <c r="B5800" s="63" t="s">
        <v>35567</v>
      </c>
    </row>
    <row r="5801" spans="1:2">
      <c r="A5801">
        <v>7210</v>
      </c>
      <c r="B5801" s="63" t="s">
        <v>35568</v>
      </c>
    </row>
    <row r="5802" spans="1:2">
      <c r="A5802">
        <v>7211</v>
      </c>
      <c r="B5802" s="63">
        <v>1.21</v>
      </c>
    </row>
    <row r="5803" spans="1:2">
      <c r="A5803">
        <v>7212</v>
      </c>
      <c r="B5803" s="63" t="s">
        <v>35569</v>
      </c>
    </row>
    <row r="5804" spans="1:2">
      <c r="A5804">
        <v>7213</v>
      </c>
      <c r="B5804" s="63" t="s">
        <v>35570</v>
      </c>
    </row>
    <row r="5805" spans="1:2">
      <c r="A5805">
        <v>7214</v>
      </c>
      <c r="B5805" s="63" t="s">
        <v>35571</v>
      </c>
    </row>
    <row r="5806" spans="1:2">
      <c r="A5806">
        <v>7215</v>
      </c>
      <c r="B5806" s="63" t="s">
        <v>35572</v>
      </c>
    </row>
    <row r="5807" spans="1:2">
      <c r="A5807">
        <v>7216</v>
      </c>
      <c r="B5807" s="63" t="s">
        <v>35573</v>
      </c>
    </row>
    <row r="5808" spans="1:2">
      <c r="A5808">
        <v>7217</v>
      </c>
      <c r="B5808" s="63" t="s">
        <v>35574</v>
      </c>
    </row>
    <row r="5809" spans="1:2">
      <c r="A5809">
        <v>7218</v>
      </c>
      <c r="B5809" s="63">
        <v>5118</v>
      </c>
    </row>
    <row r="5810" spans="1:2">
      <c r="A5810">
        <v>7219</v>
      </c>
      <c r="B5810" s="63" t="s">
        <v>35575</v>
      </c>
    </row>
    <row r="5811" spans="1:2">
      <c r="A5811">
        <v>7220</v>
      </c>
      <c r="B5811" s="63" t="s">
        <v>35576</v>
      </c>
    </row>
    <row r="5812" spans="1:2">
      <c r="A5812">
        <v>7221</v>
      </c>
      <c r="B5812" s="63" t="s">
        <v>35577</v>
      </c>
    </row>
    <row r="5813" spans="1:2">
      <c r="A5813">
        <v>7222</v>
      </c>
      <c r="B5813" s="63" t="s">
        <v>278</v>
      </c>
    </row>
    <row r="5814" spans="1:2">
      <c r="A5814">
        <v>7223</v>
      </c>
      <c r="B5814" s="63" t="s">
        <v>35578</v>
      </c>
    </row>
    <row r="5815" spans="1:2">
      <c r="A5815">
        <v>7224</v>
      </c>
      <c r="B5815" s="63" t="s">
        <v>35579</v>
      </c>
    </row>
    <row r="5816" spans="1:2">
      <c r="A5816">
        <v>7225</v>
      </c>
      <c r="B5816" s="63" t="s">
        <v>35580</v>
      </c>
    </row>
    <row r="5817" spans="1:2">
      <c r="A5817">
        <v>7226</v>
      </c>
      <c r="B5817" s="63">
        <v>7905</v>
      </c>
    </row>
    <row r="5818" spans="1:2">
      <c r="A5818">
        <v>7227</v>
      </c>
      <c r="B5818" s="63" t="s">
        <v>35581</v>
      </c>
    </row>
    <row r="5819" spans="1:2">
      <c r="A5819">
        <v>7228</v>
      </c>
      <c r="B5819" s="63" t="s">
        <v>35582</v>
      </c>
    </row>
    <row r="5820" spans="1:2">
      <c r="A5820">
        <v>7229</v>
      </c>
      <c r="B5820" s="63" t="s">
        <v>2168</v>
      </c>
    </row>
    <row r="5821" spans="1:2">
      <c r="A5821">
        <v>7230</v>
      </c>
      <c r="B5821" s="63" t="s">
        <v>35583</v>
      </c>
    </row>
    <row r="5822" spans="1:2">
      <c r="A5822">
        <v>7231</v>
      </c>
      <c r="B5822" s="63" t="s">
        <v>35584</v>
      </c>
    </row>
    <row r="5823" spans="1:2">
      <c r="A5823">
        <v>7232</v>
      </c>
      <c r="B5823" s="63">
        <v>2191</v>
      </c>
    </row>
    <row r="5824" spans="1:2">
      <c r="A5824">
        <v>7233</v>
      </c>
      <c r="B5824" s="63">
        <v>1626</v>
      </c>
    </row>
    <row r="5825" spans="1:2">
      <c r="A5825">
        <v>7234</v>
      </c>
      <c r="B5825" s="63" t="s">
        <v>35585</v>
      </c>
    </row>
    <row r="5826" spans="1:2">
      <c r="A5826">
        <v>7235</v>
      </c>
      <c r="B5826" s="63" t="s">
        <v>35586</v>
      </c>
    </row>
    <row r="5827" spans="1:2">
      <c r="A5827">
        <v>7236</v>
      </c>
      <c r="B5827" s="63" t="s">
        <v>35587</v>
      </c>
    </row>
    <row r="5828" spans="1:2">
      <c r="A5828">
        <v>7237</v>
      </c>
      <c r="B5828" s="63">
        <v>2420</v>
      </c>
    </row>
    <row r="5829" spans="1:2">
      <c r="A5829">
        <v>7238</v>
      </c>
      <c r="B5829" s="63" t="s">
        <v>35588</v>
      </c>
    </row>
    <row r="5830" spans="1:2">
      <c r="A5830">
        <v>7239</v>
      </c>
      <c r="B5830" s="63" t="s">
        <v>35589</v>
      </c>
    </row>
    <row r="5831" spans="1:2">
      <c r="A5831">
        <v>7240</v>
      </c>
      <c r="B5831" s="63" t="s">
        <v>35590</v>
      </c>
    </row>
    <row r="5832" spans="1:2">
      <c r="A5832">
        <v>7241</v>
      </c>
      <c r="B5832" s="63" t="s">
        <v>35591</v>
      </c>
    </row>
    <row r="5833" spans="1:2">
      <c r="A5833">
        <v>7242</v>
      </c>
      <c r="B5833" s="63" t="s">
        <v>35592</v>
      </c>
    </row>
    <row r="5834" spans="1:2">
      <c r="A5834">
        <v>7243</v>
      </c>
      <c r="B5834" s="63" t="s">
        <v>35593</v>
      </c>
    </row>
    <row r="5835" spans="1:2">
      <c r="A5835">
        <v>7244</v>
      </c>
      <c r="B5835" s="63" t="s">
        <v>2123</v>
      </c>
    </row>
    <row r="5836" spans="1:2">
      <c r="A5836">
        <v>7245</v>
      </c>
      <c r="B5836" s="63" t="s">
        <v>35594</v>
      </c>
    </row>
    <row r="5837" spans="1:2">
      <c r="A5837">
        <v>7246</v>
      </c>
      <c r="B5837" s="63" t="s">
        <v>35595</v>
      </c>
    </row>
    <row r="5838" spans="1:2">
      <c r="A5838">
        <v>7247</v>
      </c>
      <c r="B5838" s="63" t="s">
        <v>35596</v>
      </c>
    </row>
    <row r="5839" spans="1:2">
      <c r="A5839">
        <v>7248</v>
      </c>
      <c r="B5839" s="63" t="s">
        <v>35597</v>
      </c>
    </row>
    <row r="5840" spans="1:2">
      <c r="A5840">
        <v>7249</v>
      </c>
      <c r="B5840" s="63" t="s">
        <v>35598</v>
      </c>
    </row>
    <row r="5841" spans="1:2">
      <c r="A5841">
        <v>7250</v>
      </c>
      <c r="B5841" s="63" t="s">
        <v>35599</v>
      </c>
    </row>
    <row r="5842" spans="1:2">
      <c r="A5842">
        <v>7251</v>
      </c>
      <c r="B5842" s="63" t="s">
        <v>35600</v>
      </c>
    </row>
    <row r="5843" spans="1:2">
      <c r="A5843">
        <v>7252</v>
      </c>
      <c r="B5843" s="63" t="s">
        <v>35601</v>
      </c>
    </row>
    <row r="5844" spans="1:2">
      <c r="A5844">
        <v>7253</v>
      </c>
      <c r="B5844" s="63" t="s">
        <v>35602</v>
      </c>
    </row>
    <row r="5845" spans="1:2">
      <c r="A5845">
        <v>7254</v>
      </c>
      <c r="B5845" s="63" t="s">
        <v>35603</v>
      </c>
    </row>
    <row r="5846" spans="1:2">
      <c r="A5846">
        <v>7255</v>
      </c>
      <c r="B5846" s="63" t="s">
        <v>35604</v>
      </c>
    </row>
    <row r="5847" spans="1:2">
      <c r="A5847">
        <v>7256</v>
      </c>
      <c r="B5847" s="63" t="s">
        <v>35605</v>
      </c>
    </row>
    <row r="5848" spans="1:2">
      <c r="A5848">
        <v>7257</v>
      </c>
      <c r="B5848" s="63" t="s">
        <v>35606</v>
      </c>
    </row>
    <row r="5849" spans="1:2">
      <c r="A5849">
        <v>7258</v>
      </c>
      <c r="B5849" s="63" t="s">
        <v>35607</v>
      </c>
    </row>
    <row r="5850" spans="1:2">
      <c r="A5850">
        <v>7259</v>
      </c>
      <c r="B5850" s="63" t="s">
        <v>35608</v>
      </c>
    </row>
    <row r="5851" spans="1:2">
      <c r="A5851">
        <v>7260</v>
      </c>
      <c r="B5851" s="63" t="s">
        <v>35609</v>
      </c>
    </row>
    <row r="5852" spans="1:2">
      <c r="A5852">
        <v>7261</v>
      </c>
      <c r="B5852" s="63" t="s">
        <v>35610</v>
      </c>
    </row>
    <row r="5853" spans="1:2">
      <c r="A5853">
        <v>7262</v>
      </c>
      <c r="B5853" s="63" t="s">
        <v>35611</v>
      </c>
    </row>
    <row r="5854" spans="1:2">
      <c r="A5854">
        <v>7263</v>
      </c>
      <c r="B5854" s="63" t="s">
        <v>35612</v>
      </c>
    </row>
    <row r="5855" spans="1:2">
      <c r="A5855">
        <v>7264</v>
      </c>
      <c r="B5855" s="63" t="s">
        <v>35613</v>
      </c>
    </row>
    <row r="5856" spans="1:2">
      <c r="A5856">
        <v>7265</v>
      </c>
      <c r="B5856" s="63" t="s">
        <v>35614</v>
      </c>
    </row>
    <row r="5857" spans="1:2">
      <c r="A5857">
        <v>7266</v>
      </c>
      <c r="B5857" s="63" t="s">
        <v>1149</v>
      </c>
    </row>
    <row r="5858" spans="1:2">
      <c r="A5858">
        <v>7267</v>
      </c>
      <c r="B5858" s="63" t="s">
        <v>35615</v>
      </c>
    </row>
    <row r="5859" spans="1:2">
      <c r="A5859">
        <v>7268</v>
      </c>
      <c r="B5859" s="63" t="s">
        <v>35616</v>
      </c>
    </row>
    <row r="5860" spans="1:2">
      <c r="A5860">
        <v>7269</v>
      </c>
      <c r="B5860" s="63" t="s">
        <v>35617</v>
      </c>
    </row>
    <row r="5861" spans="1:2">
      <c r="A5861">
        <v>7270</v>
      </c>
      <c r="B5861" s="63" t="s">
        <v>35618</v>
      </c>
    </row>
    <row r="5862" spans="1:2">
      <c r="A5862">
        <v>7271</v>
      </c>
      <c r="B5862" s="63" t="s">
        <v>35619</v>
      </c>
    </row>
    <row r="5863" spans="1:2">
      <c r="A5863">
        <v>7272</v>
      </c>
      <c r="B5863" s="63" t="s">
        <v>35620</v>
      </c>
    </row>
    <row r="5864" spans="1:2">
      <c r="A5864">
        <v>7273</v>
      </c>
      <c r="B5864" s="63">
        <v>32000</v>
      </c>
    </row>
    <row r="5865" spans="1:2">
      <c r="A5865">
        <v>7274</v>
      </c>
      <c r="B5865" s="63" t="s">
        <v>35621</v>
      </c>
    </row>
    <row r="5866" spans="1:2">
      <c r="A5866">
        <v>7275</v>
      </c>
      <c r="B5866" s="63" t="s">
        <v>35622</v>
      </c>
    </row>
    <row r="5867" spans="1:2">
      <c r="A5867">
        <v>7276</v>
      </c>
      <c r="B5867" s="63" t="s">
        <v>35623</v>
      </c>
    </row>
    <row r="5868" spans="1:2">
      <c r="A5868">
        <v>7277</v>
      </c>
      <c r="B5868" s="63" t="s">
        <v>35624</v>
      </c>
    </row>
    <row r="5869" spans="1:2">
      <c r="A5869">
        <v>7278</v>
      </c>
      <c r="B5869" s="63" t="s">
        <v>35625</v>
      </c>
    </row>
    <row r="5870" spans="1:2">
      <c r="A5870">
        <v>7279</v>
      </c>
      <c r="B5870" s="63" t="s">
        <v>35626</v>
      </c>
    </row>
    <row r="5871" spans="1:2">
      <c r="A5871">
        <v>7280</v>
      </c>
      <c r="B5871" s="63" t="s">
        <v>35627</v>
      </c>
    </row>
    <row r="5872" spans="1:2">
      <c r="A5872">
        <v>7281</v>
      </c>
      <c r="B5872" s="63" t="s">
        <v>35628</v>
      </c>
    </row>
    <row r="5873" spans="1:2">
      <c r="A5873">
        <v>7282</v>
      </c>
      <c r="B5873" s="63">
        <v>13600</v>
      </c>
    </row>
    <row r="5874" spans="1:2">
      <c r="A5874">
        <v>7283</v>
      </c>
      <c r="B5874" s="63" t="s">
        <v>35629</v>
      </c>
    </row>
    <row r="5875" spans="1:2">
      <c r="A5875">
        <v>7284</v>
      </c>
      <c r="B5875" s="63" t="s">
        <v>35630</v>
      </c>
    </row>
    <row r="5876" spans="1:2">
      <c r="A5876">
        <v>7285</v>
      </c>
      <c r="B5876" s="63" t="s">
        <v>35631</v>
      </c>
    </row>
    <row r="5877" spans="1:2">
      <c r="A5877">
        <v>7286</v>
      </c>
      <c r="B5877" s="63" t="s">
        <v>35632</v>
      </c>
    </row>
    <row r="5878" spans="1:2">
      <c r="A5878">
        <v>7287</v>
      </c>
      <c r="B5878" s="63" t="s">
        <v>35633</v>
      </c>
    </row>
    <row r="5879" spans="1:2">
      <c r="A5879">
        <v>7288</v>
      </c>
      <c r="B5879" s="63">
        <v>53000</v>
      </c>
    </row>
    <row r="5880" spans="1:2">
      <c r="A5880">
        <v>7289</v>
      </c>
      <c r="B5880" s="63" t="s">
        <v>1831</v>
      </c>
    </row>
    <row r="5881" spans="1:2">
      <c r="A5881">
        <v>7290</v>
      </c>
      <c r="B5881" s="63" t="s">
        <v>35634</v>
      </c>
    </row>
    <row r="5882" spans="1:2">
      <c r="A5882">
        <v>7291</v>
      </c>
      <c r="B5882" s="63" t="s">
        <v>35635</v>
      </c>
    </row>
    <row r="5883" spans="1:2">
      <c r="A5883">
        <v>7292</v>
      </c>
      <c r="B5883" s="63" t="s">
        <v>35636</v>
      </c>
    </row>
    <row r="5884" spans="1:2">
      <c r="A5884">
        <v>7293</v>
      </c>
      <c r="B5884" s="63" t="s">
        <v>35637</v>
      </c>
    </row>
    <row r="5885" spans="1:2">
      <c r="A5885">
        <v>7294</v>
      </c>
      <c r="B5885" s="63" t="s">
        <v>35638</v>
      </c>
    </row>
    <row r="5886" spans="1:2">
      <c r="A5886">
        <v>7295</v>
      </c>
      <c r="B5886" s="63" t="s">
        <v>35639</v>
      </c>
    </row>
    <row r="5887" spans="1:2">
      <c r="A5887">
        <v>7296</v>
      </c>
      <c r="B5887" s="63" t="s">
        <v>35640</v>
      </c>
    </row>
    <row r="5888" spans="1:2">
      <c r="A5888">
        <v>7297</v>
      </c>
      <c r="B5888" s="63" t="s">
        <v>35641</v>
      </c>
    </row>
    <row r="5889" spans="1:2">
      <c r="A5889">
        <v>7298</v>
      </c>
      <c r="B5889" s="63" t="s">
        <v>35642</v>
      </c>
    </row>
    <row r="5890" spans="1:2">
      <c r="A5890">
        <v>7299</v>
      </c>
      <c r="B5890" s="63" t="s">
        <v>35643</v>
      </c>
    </row>
    <row r="5891" spans="1:2">
      <c r="A5891">
        <v>7300</v>
      </c>
      <c r="B5891" s="63" t="s">
        <v>2218</v>
      </c>
    </row>
    <row r="5892" spans="1:2">
      <c r="A5892">
        <v>7301</v>
      </c>
      <c r="B5892" s="63" t="s">
        <v>35644</v>
      </c>
    </row>
    <row r="5893" spans="1:2">
      <c r="A5893">
        <v>7302</v>
      </c>
      <c r="B5893" s="63" t="s">
        <v>35645</v>
      </c>
    </row>
    <row r="5894" spans="1:2">
      <c r="A5894">
        <v>7303</v>
      </c>
      <c r="B5894" s="63" t="s">
        <v>35646</v>
      </c>
    </row>
    <row r="5895" spans="1:2">
      <c r="A5895">
        <v>7304</v>
      </c>
      <c r="B5895" s="63" t="s">
        <v>35647</v>
      </c>
    </row>
    <row r="5896" spans="1:2">
      <c r="A5896">
        <v>7305</v>
      </c>
      <c r="B5896" s="63">
        <v>3156</v>
      </c>
    </row>
    <row r="5897" spans="1:2">
      <c r="A5897">
        <v>7306</v>
      </c>
      <c r="B5897" s="63" t="s">
        <v>35648</v>
      </c>
    </row>
    <row r="5898" spans="1:2">
      <c r="A5898">
        <v>7307</v>
      </c>
      <c r="B5898" s="63" t="s">
        <v>35649</v>
      </c>
    </row>
    <row r="5899" spans="1:2">
      <c r="A5899">
        <v>7308</v>
      </c>
      <c r="B5899" s="63">
        <v>2001</v>
      </c>
    </row>
    <row r="5900" spans="1:2">
      <c r="A5900">
        <v>7309</v>
      </c>
      <c r="B5900" s="63" t="s">
        <v>35650</v>
      </c>
    </row>
    <row r="5901" spans="1:2">
      <c r="A5901">
        <v>7310</v>
      </c>
      <c r="B5901" s="63" t="s">
        <v>35651</v>
      </c>
    </row>
    <row r="5902" spans="1:2">
      <c r="A5902">
        <v>7311</v>
      </c>
      <c r="B5902" s="63" t="s">
        <v>35652</v>
      </c>
    </row>
    <row r="5903" spans="1:2">
      <c r="A5903">
        <v>7312</v>
      </c>
      <c r="B5903" s="63" t="s">
        <v>2158</v>
      </c>
    </row>
    <row r="5904" spans="1:2">
      <c r="A5904">
        <v>7313</v>
      </c>
      <c r="B5904" s="63">
        <v>2706</v>
      </c>
    </row>
    <row r="5905" spans="1:2">
      <c r="A5905">
        <v>7314</v>
      </c>
      <c r="B5905" s="63" t="s">
        <v>35653</v>
      </c>
    </row>
    <row r="5906" spans="1:2">
      <c r="A5906">
        <v>7315</v>
      </c>
      <c r="B5906" s="63" t="s">
        <v>35654</v>
      </c>
    </row>
    <row r="5907" spans="1:2">
      <c r="A5907">
        <v>7316</v>
      </c>
      <c r="B5907" s="63" t="s">
        <v>35655</v>
      </c>
    </row>
    <row r="5908" spans="1:2">
      <c r="A5908">
        <v>7317</v>
      </c>
      <c r="B5908" s="63">
        <v>4001</v>
      </c>
    </row>
    <row r="5909" spans="1:2">
      <c r="A5909">
        <v>7318</v>
      </c>
      <c r="B5909" s="63" t="s">
        <v>35656</v>
      </c>
    </row>
    <row r="5910" spans="1:2">
      <c r="A5910">
        <v>7319</v>
      </c>
      <c r="B5910" s="63" t="s">
        <v>35657</v>
      </c>
    </row>
    <row r="5911" spans="1:2">
      <c r="A5911">
        <v>7320</v>
      </c>
      <c r="B5911" s="63">
        <v>1122</v>
      </c>
    </row>
    <row r="5912" spans="1:2">
      <c r="A5912">
        <v>7321</v>
      </c>
      <c r="B5912" s="63">
        <v>8310</v>
      </c>
    </row>
    <row r="5913" spans="1:2">
      <c r="A5913">
        <v>7322</v>
      </c>
      <c r="B5913" s="63" t="s">
        <v>35658</v>
      </c>
    </row>
    <row r="5914" spans="1:2">
      <c r="A5914">
        <v>7323</v>
      </c>
      <c r="B5914" s="63" t="s">
        <v>35659</v>
      </c>
    </row>
    <row r="5915" spans="1:2">
      <c r="A5915">
        <v>7324</v>
      </c>
      <c r="B5915" s="63" t="s">
        <v>35660</v>
      </c>
    </row>
    <row r="5916" spans="1:2">
      <c r="A5916">
        <v>7325</v>
      </c>
      <c r="B5916" s="63" t="s">
        <v>35661</v>
      </c>
    </row>
    <row r="5917" spans="1:2">
      <c r="A5917">
        <v>7326</v>
      </c>
      <c r="B5917" s="63" t="s">
        <v>35662</v>
      </c>
    </row>
    <row r="5918" spans="1:2">
      <c r="A5918">
        <v>7327</v>
      </c>
      <c r="B5918" s="63" t="s">
        <v>35663</v>
      </c>
    </row>
    <row r="5919" spans="1:2">
      <c r="A5919">
        <v>7328</v>
      </c>
      <c r="B5919" s="63" t="s">
        <v>35664</v>
      </c>
    </row>
    <row r="5920" spans="1:2">
      <c r="A5920">
        <v>7329</v>
      </c>
      <c r="B5920" s="63" t="s">
        <v>35665</v>
      </c>
    </row>
    <row r="5921" spans="1:2">
      <c r="A5921">
        <v>7330</v>
      </c>
      <c r="B5921" s="63">
        <v>1242</v>
      </c>
    </row>
    <row r="5922" spans="1:2">
      <c r="A5922">
        <v>7331</v>
      </c>
      <c r="B5922" s="63" t="s">
        <v>35666</v>
      </c>
    </row>
    <row r="5923" spans="1:2">
      <c r="A5923">
        <v>7332</v>
      </c>
      <c r="B5923" s="63" t="s">
        <v>35667</v>
      </c>
    </row>
    <row r="5924" spans="1:2">
      <c r="A5924">
        <v>7333</v>
      </c>
      <c r="B5924" s="63" t="s">
        <v>35668</v>
      </c>
    </row>
    <row r="5925" spans="1:2">
      <c r="A5925">
        <v>7334</v>
      </c>
      <c r="B5925" s="63" t="s">
        <v>2085</v>
      </c>
    </row>
    <row r="5926" spans="1:2">
      <c r="A5926">
        <v>7335</v>
      </c>
      <c r="B5926" s="63" t="s">
        <v>35669</v>
      </c>
    </row>
    <row r="5927" spans="1:2">
      <c r="A5927">
        <v>7336</v>
      </c>
      <c r="B5927" s="63">
        <v>4766</v>
      </c>
    </row>
    <row r="5928" spans="1:2">
      <c r="A5928">
        <v>7337</v>
      </c>
      <c r="B5928" s="63" t="s">
        <v>35670</v>
      </c>
    </row>
    <row r="5929" spans="1:2">
      <c r="A5929">
        <v>7338</v>
      </c>
      <c r="B5929" s="63" t="s">
        <v>35671</v>
      </c>
    </row>
    <row r="5930" spans="1:2">
      <c r="A5930">
        <v>7339</v>
      </c>
      <c r="B5930" s="63" t="s">
        <v>35672</v>
      </c>
    </row>
    <row r="5931" spans="1:2">
      <c r="A5931">
        <v>7340</v>
      </c>
      <c r="B5931" s="63" t="s">
        <v>35673</v>
      </c>
    </row>
    <row r="5932" spans="1:2">
      <c r="A5932">
        <v>7341</v>
      </c>
      <c r="B5932" s="63">
        <v>3386</v>
      </c>
    </row>
    <row r="5933" spans="1:2">
      <c r="A5933">
        <v>7342</v>
      </c>
      <c r="B5933" s="63">
        <v>1385</v>
      </c>
    </row>
    <row r="5934" spans="1:2">
      <c r="A5934">
        <v>7343</v>
      </c>
      <c r="B5934" s="63">
        <v>1490</v>
      </c>
    </row>
    <row r="5935" spans="1:2">
      <c r="A5935">
        <v>7344</v>
      </c>
      <c r="B5935" s="63" t="s">
        <v>35674</v>
      </c>
    </row>
    <row r="5936" spans="1:2">
      <c r="A5936">
        <v>7345</v>
      </c>
      <c r="B5936" s="63" t="s">
        <v>35675</v>
      </c>
    </row>
    <row r="5937" spans="1:2">
      <c r="A5937">
        <v>7346</v>
      </c>
      <c r="B5937" s="63" t="s">
        <v>35676</v>
      </c>
    </row>
    <row r="5938" spans="1:2">
      <c r="A5938">
        <v>7347</v>
      </c>
      <c r="B5938" s="63" t="s">
        <v>35677</v>
      </c>
    </row>
    <row r="5939" spans="1:2">
      <c r="A5939">
        <v>7348</v>
      </c>
      <c r="B5939" s="63" t="s">
        <v>35678</v>
      </c>
    </row>
    <row r="5940" spans="1:2">
      <c r="A5940">
        <v>7349</v>
      </c>
      <c r="B5940" s="63" t="s">
        <v>35679</v>
      </c>
    </row>
    <row r="5941" spans="1:2">
      <c r="A5941">
        <v>7350</v>
      </c>
      <c r="B5941" s="63" t="s">
        <v>35680</v>
      </c>
    </row>
    <row r="5942" spans="1:2">
      <c r="A5942">
        <v>7351</v>
      </c>
      <c r="B5942" s="63" t="s">
        <v>1176</v>
      </c>
    </row>
    <row r="5943" spans="1:2">
      <c r="A5943">
        <v>7352</v>
      </c>
      <c r="B5943" s="63" t="s">
        <v>35681</v>
      </c>
    </row>
    <row r="5944" spans="1:2">
      <c r="A5944">
        <v>7353</v>
      </c>
      <c r="B5944" s="63" t="s">
        <v>2219</v>
      </c>
    </row>
    <row r="5945" spans="1:2">
      <c r="A5945">
        <v>7354</v>
      </c>
      <c r="B5945" s="63" t="s">
        <v>35682</v>
      </c>
    </row>
    <row r="5946" spans="1:2">
      <c r="A5946">
        <v>7355</v>
      </c>
      <c r="B5946" s="63" t="s">
        <v>35683</v>
      </c>
    </row>
    <row r="5947" spans="1:2">
      <c r="A5947">
        <v>7356</v>
      </c>
      <c r="B5947" s="63">
        <v>1221</v>
      </c>
    </row>
    <row r="5948" spans="1:2">
      <c r="A5948">
        <v>7357</v>
      </c>
      <c r="B5948" s="63" t="s">
        <v>35684</v>
      </c>
    </row>
    <row r="5949" spans="1:2">
      <c r="A5949">
        <v>7358</v>
      </c>
      <c r="B5949" s="63" t="s">
        <v>35685</v>
      </c>
    </row>
    <row r="5950" spans="1:2">
      <c r="A5950">
        <v>7359</v>
      </c>
      <c r="B5950" s="63">
        <v>1645</v>
      </c>
    </row>
    <row r="5951" spans="1:2">
      <c r="A5951">
        <v>7360</v>
      </c>
      <c r="B5951" s="63">
        <v>1774</v>
      </c>
    </row>
    <row r="5952" spans="1:2">
      <c r="A5952">
        <v>7361</v>
      </c>
      <c r="B5952" s="63" t="s">
        <v>35686</v>
      </c>
    </row>
    <row r="5953" spans="1:2">
      <c r="A5953">
        <v>7362</v>
      </c>
      <c r="B5953" s="63" t="s">
        <v>35687</v>
      </c>
    </row>
    <row r="5954" spans="1:2">
      <c r="A5954">
        <v>7363</v>
      </c>
      <c r="B5954" s="63">
        <v>985</v>
      </c>
    </row>
    <row r="5955" spans="1:2">
      <c r="A5955">
        <v>7364</v>
      </c>
      <c r="B5955" s="63" t="s">
        <v>35688</v>
      </c>
    </row>
    <row r="5956" spans="1:2">
      <c r="A5956">
        <v>7365</v>
      </c>
      <c r="B5956" s="63" t="s">
        <v>35689</v>
      </c>
    </row>
    <row r="5957" spans="1:2">
      <c r="A5957">
        <v>7366</v>
      </c>
      <c r="B5957" s="63" t="s">
        <v>35690</v>
      </c>
    </row>
    <row r="5958" spans="1:2">
      <c r="A5958">
        <v>7367</v>
      </c>
      <c r="B5958" s="63" t="s">
        <v>35691</v>
      </c>
    </row>
    <row r="5959" spans="1:2">
      <c r="A5959">
        <v>7368</v>
      </c>
      <c r="B5959" s="63" t="s">
        <v>1151</v>
      </c>
    </row>
    <row r="5960" spans="1:2">
      <c r="A5960">
        <v>7369</v>
      </c>
      <c r="B5960" s="63" t="s">
        <v>35692</v>
      </c>
    </row>
    <row r="5961" spans="1:2">
      <c r="A5961">
        <v>7370</v>
      </c>
      <c r="B5961" s="63" t="s">
        <v>35693</v>
      </c>
    </row>
    <row r="5962" spans="1:2">
      <c r="A5962">
        <v>7371</v>
      </c>
      <c r="B5962" s="63">
        <v>2148</v>
      </c>
    </row>
    <row r="5963" spans="1:2">
      <c r="A5963">
        <v>7372</v>
      </c>
      <c r="B5963" s="63" t="s">
        <v>35694</v>
      </c>
    </row>
    <row r="5964" spans="1:2">
      <c r="A5964">
        <v>7373</v>
      </c>
      <c r="B5964" s="63" t="s">
        <v>35695</v>
      </c>
    </row>
    <row r="5965" spans="1:2">
      <c r="A5965">
        <v>7374</v>
      </c>
      <c r="B5965" s="63">
        <v>3066</v>
      </c>
    </row>
    <row r="5966" spans="1:2">
      <c r="A5966">
        <v>7375</v>
      </c>
      <c r="B5966" s="63">
        <v>2211</v>
      </c>
    </row>
    <row r="5967" spans="1:2">
      <c r="A5967">
        <v>7376</v>
      </c>
      <c r="B5967" s="63" t="s">
        <v>35696</v>
      </c>
    </row>
    <row r="5968" spans="1:2">
      <c r="A5968">
        <v>7377</v>
      </c>
      <c r="B5968" s="63" t="s">
        <v>1049</v>
      </c>
    </row>
    <row r="5969" spans="1:2">
      <c r="A5969">
        <v>7378</v>
      </c>
      <c r="B5969" s="63" t="s">
        <v>35697</v>
      </c>
    </row>
    <row r="5970" spans="1:2">
      <c r="A5970">
        <v>7379</v>
      </c>
      <c r="B5970" s="63" t="s">
        <v>619</v>
      </c>
    </row>
    <row r="5971" spans="1:2">
      <c r="A5971">
        <v>7380</v>
      </c>
      <c r="B5971" s="63" t="s">
        <v>35698</v>
      </c>
    </row>
    <row r="5972" spans="1:2">
      <c r="A5972">
        <v>7381</v>
      </c>
      <c r="B5972" s="63" t="s">
        <v>35699</v>
      </c>
    </row>
    <row r="5973" spans="1:2">
      <c r="A5973">
        <v>7382</v>
      </c>
      <c r="B5973" s="63">
        <v>3190</v>
      </c>
    </row>
    <row r="5974" spans="1:2">
      <c r="A5974">
        <v>7383</v>
      </c>
      <c r="B5974" s="63" t="s">
        <v>35700</v>
      </c>
    </row>
    <row r="5975" spans="1:2">
      <c r="A5975">
        <v>7384</v>
      </c>
      <c r="B5975" s="63">
        <v>16217</v>
      </c>
    </row>
    <row r="5976" spans="1:2">
      <c r="A5976">
        <v>7385</v>
      </c>
      <c r="B5976" s="63" t="s">
        <v>35701</v>
      </c>
    </row>
    <row r="5977" spans="1:2">
      <c r="A5977">
        <v>7386</v>
      </c>
      <c r="B5977" s="63" t="s">
        <v>35702</v>
      </c>
    </row>
    <row r="5978" spans="1:2">
      <c r="A5978">
        <v>7387</v>
      </c>
      <c r="B5978" s="63">
        <v>1640</v>
      </c>
    </row>
    <row r="5979" spans="1:2">
      <c r="A5979">
        <v>7388</v>
      </c>
      <c r="B5979" s="63" t="s">
        <v>35703</v>
      </c>
    </row>
    <row r="5980" spans="1:2">
      <c r="A5980">
        <v>7389</v>
      </c>
      <c r="B5980" s="63" t="s">
        <v>35704</v>
      </c>
    </row>
    <row r="5981" spans="1:2">
      <c r="A5981">
        <v>7390</v>
      </c>
      <c r="B5981" s="63">
        <v>3883</v>
      </c>
    </row>
    <row r="5982" spans="1:2">
      <c r="A5982">
        <v>7391</v>
      </c>
      <c r="B5982" s="63" t="s">
        <v>35705</v>
      </c>
    </row>
    <row r="5983" spans="1:2">
      <c r="A5983">
        <v>7392</v>
      </c>
      <c r="B5983" s="63" t="s">
        <v>2163</v>
      </c>
    </row>
    <row r="5984" spans="1:2">
      <c r="A5984">
        <v>7393</v>
      </c>
      <c r="B5984" s="63">
        <v>2332</v>
      </c>
    </row>
    <row r="5985" spans="1:2">
      <c r="A5985">
        <v>7394</v>
      </c>
      <c r="B5985" s="63" t="s">
        <v>35706</v>
      </c>
    </row>
    <row r="5986" spans="1:2">
      <c r="A5986">
        <v>7395</v>
      </c>
      <c r="B5986" s="63">
        <v>992</v>
      </c>
    </row>
    <row r="5987" spans="1:2">
      <c r="A5987">
        <v>7396</v>
      </c>
      <c r="B5987" s="63">
        <v>992</v>
      </c>
    </row>
    <row r="5988" spans="1:2">
      <c r="A5988">
        <v>7397</v>
      </c>
      <c r="B5988" s="63">
        <v>3164</v>
      </c>
    </row>
    <row r="5989" spans="1:2">
      <c r="A5989">
        <v>7398</v>
      </c>
      <c r="B5989" s="63" t="s">
        <v>35707</v>
      </c>
    </row>
    <row r="5990" spans="1:2">
      <c r="A5990">
        <v>7399</v>
      </c>
      <c r="B5990" s="63" t="s">
        <v>35708</v>
      </c>
    </row>
    <row r="5991" spans="1:2">
      <c r="A5991">
        <v>7400</v>
      </c>
      <c r="B5991" s="63">
        <v>4030</v>
      </c>
    </row>
    <row r="5992" spans="1:2">
      <c r="A5992">
        <v>7401</v>
      </c>
      <c r="B5992" s="63" t="s">
        <v>35709</v>
      </c>
    </row>
    <row r="5993" spans="1:2">
      <c r="A5993">
        <v>7402</v>
      </c>
      <c r="B5993" s="63">
        <v>1372</v>
      </c>
    </row>
    <row r="5994" spans="1:2">
      <c r="A5994">
        <v>7403</v>
      </c>
      <c r="B5994" s="63" t="s">
        <v>35710</v>
      </c>
    </row>
    <row r="5995" spans="1:2">
      <c r="A5995">
        <v>7404</v>
      </c>
      <c r="B5995" s="63">
        <v>4588</v>
      </c>
    </row>
    <row r="5996" spans="1:2">
      <c r="A5996">
        <v>7405</v>
      </c>
      <c r="B5996" s="63" t="s">
        <v>35711</v>
      </c>
    </row>
    <row r="5997" spans="1:2">
      <c r="A5997">
        <v>7406</v>
      </c>
      <c r="B5997" s="63" t="s">
        <v>35712</v>
      </c>
    </row>
    <row r="5998" spans="1:2">
      <c r="A5998">
        <v>7407</v>
      </c>
      <c r="B5998" s="63" t="s">
        <v>35713</v>
      </c>
    </row>
    <row r="5999" spans="1:2">
      <c r="A5999">
        <v>7408</v>
      </c>
      <c r="B5999" s="63">
        <v>5615</v>
      </c>
    </row>
    <row r="6000" spans="1:2">
      <c r="A6000">
        <v>7409</v>
      </c>
      <c r="B6000" s="63" t="s">
        <v>35714</v>
      </c>
    </row>
    <row r="6001" spans="1:2">
      <c r="A6001">
        <v>7410</v>
      </c>
      <c r="B6001" s="63" t="s">
        <v>35715</v>
      </c>
    </row>
    <row r="6002" spans="1:2">
      <c r="A6002">
        <v>7411</v>
      </c>
      <c r="B6002" s="63" t="s">
        <v>35716</v>
      </c>
    </row>
    <row r="6003" spans="1:2">
      <c r="A6003">
        <v>7412</v>
      </c>
      <c r="B6003" s="63">
        <v>1585</v>
      </c>
    </row>
    <row r="6004" spans="1:2">
      <c r="A6004">
        <v>7413</v>
      </c>
      <c r="B6004" s="63" t="s">
        <v>35717</v>
      </c>
    </row>
    <row r="6005" spans="1:2">
      <c r="A6005">
        <v>7414</v>
      </c>
      <c r="B6005" s="63" t="s">
        <v>35718</v>
      </c>
    </row>
    <row r="6006" spans="1:2">
      <c r="A6006">
        <v>7415</v>
      </c>
      <c r="B6006" s="63">
        <v>2340</v>
      </c>
    </row>
    <row r="6007" spans="1:2">
      <c r="A6007">
        <v>7416</v>
      </c>
      <c r="B6007" s="63" t="s">
        <v>35719</v>
      </c>
    </row>
    <row r="6008" spans="1:2">
      <c r="A6008">
        <v>7417</v>
      </c>
      <c r="B6008" s="63" t="s">
        <v>35720</v>
      </c>
    </row>
    <row r="6009" spans="1:2">
      <c r="A6009">
        <v>7418</v>
      </c>
      <c r="B6009" s="63" t="s">
        <v>35721</v>
      </c>
    </row>
    <row r="6010" spans="1:2">
      <c r="A6010">
        <v>7419</v>
      </c>
      <c r="B6010" s="63" t="s">
        <v>35722</v>
      </c>
    </row>
    <row r="6011" spans="1:2">
      <c r="A6011">
        <v>7420</v>
      </c>
      <c r="B6011" s="63" t="s">
        <v>35723</v>
      </c>
    </row>
    <row r="6012" spans="1:2">
      <c r="A6012">
        <v>7421</v>
      </c>
      <c r="B6012" s="63" t="s">
        <v>35724</v>
      </c>
    </row>
    <row r="6013" spans="1:2">
      <c r="A6013">
        <v>7422</v>
      </c>
      <c r="B6013" s="63" t="s">
        <v>35725</v>
      </c>
    </row>
    <row r="6014" spans="1:2">
      <c r="A6014">
        <v>7423</v>
      </c>
      <c r="B6014" s="63" t="s">
        <v>35726</v>
      </c>
    </row>
    <row r="6015" spans="1:2">
      <c r="A6015">
        <v>7424</v>
      </c>
      <c r="B6015" s="63" t="s">
        <v>35727</v>
      </c>
    </row>
    <row r="6016" spans="1:2">
      <c r="A6016">
        <v>7425</v>
      </c>
      <c r="B6016" s="63" t="s">
        <v>35728</v>
      </c>
    </row>
    <row r="6017" spans="1:2">
      <c r="A6017">
        <v>7426</v>
      </c>
      <c r="B6017" s="63" t="s">
        <v>35729</v>
      </c>
    </row>
    <row r="6018" spans="1:2">
      <c r="A6018">
        <v>7427</v>
      </c>
      <c r="B6018" s="63" t="s">
        <v>35730</v>
      </c>
    </row>
    <row r="6019" spans="1:2">
      <c r="A6019">
        <v>7428</v>
      </c>
      <c r="B6019" s="63" t="s">
        <v>35731</v>
      </c>
    </row>
    <row r="6020" spans="1:2">
      <c r="A6020">
        <v>7429</v>
      </c>
      <c r="B6020" s="63" t="s">
        <v>35732</v>
      </c>
    </row>
    <row r="6021" spans="1:2">
      <c r="A6021">
        <v>7430</v>
      </c>
      <c r="B6021" s="63" t="s">
        <v>35733</v>
      </c>
    </row>
    <row r="6022" spans="1:2">
      <c r="A6022">
        <v>7431</v>
      </c>
      <c r="B6022" s="63">
        <v>1486</v>
      </c>
    </row>
    <row r="6023" spans="1:2">
      <c r="A6023">
        <v>7432</v>
      </c>
      <c r="B6023" s="63" t="s">
        <v>35734</v>
      </c>
    </row>
    <row r="6024" spans="1:2">
      <c r="A6024">
        <v>7433</v>
      </c>
      <c r="B6024" s="63">
        <v>1097</v>
      </c>
    </row>
    <row r="6025" spans="1:2">
      <c r="A6025">
        <v>7434</v>
      </c>
      <c r="B6025" s="63" t="s">
        <v>35735</v>
      </c>
    </row>
    <row r="6026" spans="1:2">
      <c r="A6026">
        <v>7435</v>
      </c>
      <c r="B6026" s="63" t="s">
        <v>35736</v>
      </c>
    </row>
    <row r="6027" spans="1:2">
      <c r="A6027">
        <v>7436</v>
      </c>
      <c r="B6027" s="63" t="s">
        <v>35737</v>
      </c>
    </row>
    <row r="6028" spans="1:2">
      <c r="A6028">
        <v>7437</v>
      </c>
      <c r="B6028" s="63" t="s">
        <v>35738</v>
      </c>
    </row>
    <row r="6029" spans="1:2">
      <c r="A6029">
        <v>7438</v>
      </c>
      <c r="B6029" s="63" t="s">
        <v>35739</v>
      </c>
    </row>
    <row r="6030" spans="1:2">
      <c r="A6030">
        <v>7439</v>
      </c>
      <c r="B6030" s="63">
        <v>1630</v>
      </c>
    </row>
    <row r="6031" spans="1:2">
      <c r="A6031">
        <v>7440</v>
      </c>
      <c r="B6031" s="63" t="s">
        <v>35740</v>
      </c>
    </row>
    <row r="6032" spans="1:2">
      <c r="A6032">
        <v>7441</v>
      </c>
      <c r="B6032" s="63" t="s">
        <v>35741</v>
      </c>
    </row>
    <row r="6033" spans="1:2">
      <c r="A6033">
        <v>7442</v>
      </c>
      <c r="B6033" s="63" t="s">
        <v>35742</v>
      </c>
    </row>
    <row r="6034" spans="1:2">
      <c r="A6034">
        <v>7443</v>
      </c>
      <c r="B6034" s="63" t="s">
        <v>35743</v>
      </c>
    </row>
    <row r="6035" spans="1:2">
      <c r="A6035">
        <v>7444</v>
      </c>
      <c r="B6035" s="63" t="s">
        <v>35744</v>
      </c>
    </row>
    <row r="6036" spans="1:2">
      <c r="A6036">
        <v>7445</v>
      </c>
      <c r="B6036" s="63" t="s">
        <v>35745</v>
      </c>
    </row>
    <row r="6037" spans="1:2">
      <c r="A6037">
        <v>7446</v>
      </c>
      <c r="B6037" s="63">
        <v>3.5</v>
      </c>
    </row>
    <row r="6038" spans="1:2">
      <c r="A6038">
        <v>7447</v>
      </c>
      <c r="B6038" s="63">
        <v>3003</v>
      </c>
    </row>
    <row r="6039" spans="1:2">
      <c r="A6039">
        <v>7448</v>
      </c>
      <c r="B6039" s="63" t="s">
        <v>35746</v>
      </c>
    </row>
    <row r="6040" spans="1:2">
      <c r="A6040">
        <v>7449</v>
      </c>
      <c r="B6040" s="63" t="s">
        <v>35747</v>
      </c>
    </row>
    <row r="6041" spans="1:2">
      <c r="A6041">
        <v>7450</v>
      </c>
      <c r="B6041" s="63">
        <v>1918</v>
      </c>
    </row>
    <row r="6042" spans="1:2">
      <c r="A6042">
        <v>7451</v>
      </c>
      <c r="B6042" s="63" t="s">
        <v>35748</v>
      </c>
    </row>
    <row r="6043" spans="1:2">
      <c r="A6043">
        <v>7452</v>
      </c>
      <c r="B6043" s="63" t="s">
        <v>35749</v>
      </c>
    </row>
    <row r="6044" spans="1:2">
      <c r="A6044">
        <v>7453</v>
      </c>
      <c r="B6044" s="63" t="s">
        <v>35750</v>
      </c>
    </row>
    <row r="6045" spans="1:2">
      <c r="A6045">
        <v>7454</v>
      </c>
      <c r="B6045" s="63" t="s">
        <v>35751</v>
      </c>
    </row>
    <row r="6046" spans="1:2">
      <c r="A6046">
        <v>7455</v>
      </c>
      <c r="B6046" s="63" t="s">
        <v>35752</v>
      </c>
    </row>
    <row r="6047" spans="1:2">
      <c r="A6047">
        <v>7456</v>
      </c>
      <c r="B6047" s="63" t="s">
        <v>35753</v>
      </c>
    </row>
    <row r="6048" spans="1:2">
      <c r="A6048">
        <v>7457</v>
      </c>
      <c r="B6048" s="63">
        <v>1673</v>
      </c>
    </row>
    <row r="6049" spans="1:2">
      <c r="A6049">
        <v>7458</v>
      </c>
      <c r="B6049" s="63" t="s">
        <v>35754</v>
      </c>
    </row>
    <row r="6050" spans="1:2">
      <c r="A6050">
        <v>7459</v>
      </c>
      <c r="B6050" s="63" t="s">
        <v>35755</v>
      </c>
    </row>
    <row r="6051" spans="1:2">
      <c r="A6051">
        <v>7460</v>
      </c>
      <c r="B6051" s="63" t="s">
        <v>35756</v>
      </c>
    </row>
    <row r="6052" spans="1:2">
      <c r="A6052">
        <v>7461</v>
      </c>
      <c r="B6052" s="63">
        <v>2738</v>
      </c>
    </row>
    <row r="6053" spans="1:2">
      <c r="A6053">
        <v>7462</v>
      </c>
      <c r="B6053" s="63" t="s">
        <v>35757</v>
      </c>
    </row>
    <row r="6054" spans="1:2">
      <c r="A6054">
        <v>7463</v>
      </c>
      <c r="B6054" s="63" t="s">
        <v>35758</v>
      </c>
    </row>
    <row r="6055" spans="1:2">
      <c r="A6055">
        <v>7464</v>
      </c>
      <c r="B6055" s="63" t="s">
        <v>35759</v>
      </c>
    </row>
    <row r="6056" spans="1:2">
      <c r="A6056">
        <v>7465</v>
      </c>
      <c r="B6056" s="63" t="s">
        <v>35760</v>
      </c>
    </row>
    <row r="6057" spans="1:2">
      <c r="A6057">
        <v>7466</v>
      </c>
      <c r="B6057" s="63" t="s">
        <v>35761</v>
      </c>
    </row>
    <row r="6058" spans="1:2">
      <c r="A6058">
        <v>7467</v>
      </c>
      <c r="B6058" s="63" t="s">
        <v>35762</v>
      </c>
    </row>
    <row r="6059" spans="1:2">
      <c r="A6059">
        <v>7468</v>
      </c>
      <c r="B6059" s="63">
        <v>2423</v>
      </c>
    </row>
    <row r="6060" spans="1:2">
      <c r="A6060">
        <v>7469</v>
      </c>
      <c r="B6060" s="63">
        <v>2920</v>
      </c>
    </row>
    <row r="6061" spans="1:2">
      <c r="A6061">
        <v>7470</v>
      </c>
      <c r="B6061" s="63" t="s">
        <v>35763</v>
      </c>
    </row>
    <row r="6062" spans="1:2">
      <c r="A6062">
        <v>7471</v>
      </c>
      <c r="B6062" s="63" t="s">
        <v>35764</v>
      </c>
    </row>
    <row r="6063" spans="1:2">
      <c r="A6063">
        <v>7472</v>
      </c>
      <c r="B6063" s="63" t="s">
        <v>35765</v>
      </c>
    </row>
    <row r="6064" spans="1:2">
      <c r="A6064">
        <v>7473</v>
      </c>
      <c r="B6064" s="63" t="s">
        <v>35766</v>
      </c>
    </row>
    <row r="6065" spans="1:2">
      <c r="A6065">
        <v>7474</v>
      </c>
      <c r="B6065" s="63" t="s">
        <v>35767</v>
      </c>
    </row>
    <row r="6066" spans="1:2">
      <c r="A6066">
        <v>7475</v>
      </c>
      <c r="B6066" s="63">
        <v>3549</v>
      </c>
    </row>
    <row r="6067" spans="1:2">
      <c r="A6067">
        <v>7476</v>
      </c>
      <c r="B6067" s="63" t="s">
        <v>35768</v>
      </c>
    </row>
    <row r="6068" spans="1:2">
      <c r="A6068">
        <v>7477</v>
      </c>
      <c r="B6068" s="63">
        <v>889</v>
      </c>
    </row>
    <row r="6069" spans="1:2">
      <c r="A6069">
        <v>7478</v>
      </c>
      <c r="B6069" s="63" t="s">
        <v>35769</v>
      </c>
    </row>
    <row r="6070" spans="1:2">
      <c r="A6070">
        <v>7479</v>
      </c>
      <c r="B6070" s="63" t="s">
        <v>35770</v>
      </c>
    </row>
    <row r="6071" spans="1:2">
      <c r="A6071">
        <v>7480</v>
      </c>
      <c r="B6071" s="63" t="s">
        <v>35771</v>
      </c>
    </row>
    <row r="6072" spans="1:2">
      <c r="A6072">
        <v>7481</v>
      </c>
      <c r="B6072" s="63" t="s">
        <v>35772</v>
      </c>
    </row>
    <row r="6073" spans="1:2">
      <c r="A6073">
        <v>7482</v>
      </c>
      <c r="B6073" s="63" t="s">
        <v>35773</v>
      </c>
    </row>
    <row r="6074" spans="1:2">
      <c r="A6074">
        <v>7483</v>
      </c>
      <c r="B6074" s="63" t="s">
        <v>35774</v>
      </c>
    </row>
    <row r="6075" spans="1:2">
      <c r="A6075">
        <v>7484</v>
      </c>
      <c r="B6075" s="63" t="s">
        <v>35775</v>
      </c>
    </row>
    <row r="6076" spans="1:2">
      <c r="A6076">
        <v>7485</v>
      </c>
      <c r="B6076" s="63" t="s">
        <v>35776</v>
      </c>
    </row>
    <row r="6077" spans="1:2">
      <c r="A6077">
        <v>7486</v>
      </c>
      <c r="B6077" s="63" t="s">
        <v>35777</v>
      </c>
    </row>
    <row r="6078" spans="1:2">
      <c r="A6078">
        <v>7487</v>
      </c>
      <c r="B6078" s="63" t="s">
        <v>35778</v>
      </c>
    </row>
    <row r="6079" spans="1:2">
      <c r="A6079">
        <v>7488</v>
      </c>
      <c r="B6079" s="63" t="s">
        <v>35779</v>
      </c>
    </row>
    <row r="6080" spans="1:2">
      <c r="A6080">
        <v>7489</v>
      </c>
      <c r="B6080" s="63" t="s">
        <v>35780</v>
      </c>
    </row>
    <row r="6081" spans="1:2">
      <c r="A6081">
        <v>7490</v>
      </c>
      <c r="B6081" s="63" t="s">
        <v>35781</v>
      </c>
    </row>
    <row r="6082" spans="1:2">
      <c r="A6082">
        <v>7491</v>
      </c>
      <c r="B6082" s="63" t="s">
        <v>35782</v>
      </c>
    </row>
    <row r="6083" spans="1:2">
      <c r="A6083">
        <v>7492</v>
      </c>
      <c r="B6083" s="63" t="s">
        <v>35783</v>
      </c>
    </row>
    <row r="6084" spans="1:2">
      <c r="A6084">
        <v>7493</v>
      </c>
      <c r="B6084" s="63" t="s">
        <v>35784</v>
      </c>
    </row>
    <row r="6085" spans="1:2">
      <c r="A6085">
        <v>7494</v>
      </c>
      <c r="B6085" s="63" t="s">
        <v>35785</v>
      </c>
    </row>
    <row r="6086" spans="1:2">
      <c r="A6086">
        <v>7495</v>
      </c>
      <c r="B6086" s="63" t="s">
        <v>35786</v>
      </c>
    </row>
    <row r="6087" spans="1:2">
      <c r="A6087">
        <v>7496</v>
      </c>
      <c r="B6087" s="63" t="s">
        <v>35787</v>
      </c>
    </row>
    <row r="6088" spans="1:2">
      <c r="A6088">
        <v>7497</v>
      </c>
      <c r="B6088" s="63" t="s">
        <v>35788</v>
      </c>
    </row>
    <row r="6089" spans="1:2">
      <c r="A6089">
        <v>7498</v>
      </c>
      <c r="B6089" s="63" t="s">
        <v>35789</v>
      </c>
    </row>
    <row r="6090" spans="1:2">
      <c r="A6090">
        <v>7499</v>
      </c>
      <c r="B6090" s="63">
        <v>1427</v>
      </c>
    </row>
    <row r="6091" spans="1:2">
      <c r="A6091">
        <v>7500</v>
      </c>
      <c r="B6091" s="63" t="s">
        <v>35790</v>
      </c>
    </row>
    <row r="6092" spans="1:2">
      <c r="A6092">
        <v>7501</v>
      </c>
      <c r="B6092" s="63">
        <v>1823</v>
      </c>
    </row>
    <row r="6093" spans="1:2">
      <c r="A6093">
        <v>7502</v>
      </c>
      <c r="B6093" s="63" t="s">
        <v>35791</v>
      </c>
    </row>
    <row r="6094" spans="1:2">
      <c r="A6094">
        <v>7503</v>
      </c>
      <c r="B6094" s="63" t="s">
        <v>35792</v>
      </c>
    </row>
    <row r="6095" spans="1:2">
      <c r="A6095">
        <v>7504</v>
      </c>
      <c r="B6095" s="63" t="s">
        <v>35793</v>
      </c>
    </row>
    <row r="6096" spans="1:2">
      <c r="A6096">
        <v>7505</v>
      </c>
      <c r="B6096" s="63">
        <v>3356</v>
      </c>
    </row>
    <row r="6097" spans="1:2">
      <c r="A6097">
        <v>7506</v>
      </c>
      <c r="B6097" s="63">
        <v>88888</v>
      </c>
    </row>
    <row r="6098" spans="1:2">
      <c r="A6098">
        <v>7507</v>
      </c>
      <c r="B6098" s="63" t="s">
        <v>35794</v>
      </c>
    </row>
    <row r="6099" spans="1:2">
      <c r="A6099">
        <v>7508</v>
      </c>
      <c r="B6099" s="63" t="s">
        <v>35795</v>
      </c>
    </row>
    <row r="6100" spans="1:2">
      <c r="A6100">
        <v>7509</v>
      </c>
      <c r="B6100" s="63">
        <v>4568</v>
      </c>
    </row>
    <row r="6101" spans="1:2">
      <c r="A6101">
        <v>7510</v>
      </c>
      <c r="B6101" s="63" t="s">
        <v>35796</v>
      </c>
    </row>
    <row r="6102" spans="1:2">
      <c r="A6102">
        <v>7511</v>
      </c>
      <c r="B6102" s="63" t="s">
        <v>35797</v>
      </c>
    </row>
    <row r="6103" spans="1:2">
      <c r="A6103">
        <v>7512</v>
      </c>
      <c r="B6103" s="63" t="s">
        <v>35798</v>
      </c>
    </row>
    <row r="6104" spans="1:2">
      <c r="A6104">
        <v>7513</v>
      </c>
      <c r="B6104" s="63" t="s">
        <v>35799</v>
      </c>
    </row>
    <row r="6105" spans="1:2">
      <c r="A6105">
        <v>7514</v>
      </c>
      <c r="B6105" s="63" t="s">
        <v>35800</v>
      </c>
    </row>
    <row r="6106" spans="1:2">
      <c r="A6106">
        <v>7515</v>
      </c>
      <c r="B6106" s="63" t="s">
        <v>35801</v>
      </c>
    </row>
    <row r="6107" spans="1:2">
      <c r="A6107">
        <v>7516</v>
      </c>
      <c r="B6107" s="63" t="s">
        <v>35802</v>
      </c>
    </row>
    <row r="6108" spans="1:2">
      <c r="A6108">
        <v>7517</v>
      </c>
      <c r="B6108" s="63" t="s">
        <v>35803</v>
      </c>
    </row>
    <row r="6109" spans="1:2">
      <c r="A6109">
        <v>7518</v>
      </c>
      <c r="B6109" s="63" t="s">
        <v>35804</v>
      </c>
    </row>
    <row r="6110" spans="1:2">
      <c r="A6110">
        <v>7519</v>
      </c>
      <c r="B6110" s="63" t="s">
        <v>35805</v>
      </c>
    </row>
    <row r="6111" spans="1:2">
      <c r="A6111">
        <v>7520</v>
      </c>
      <c r="B6111" s="63" t="s">
        <v>35806</v>
      </c>
    </row>
    <row r="6112" spans="1:2">
      <c r="A6112">
        <v>7521</v>
      </c>
      <c r="B6112" s="63" t="s">
        <v>1965</v>
      </c>
    </row>
    <row r="6113" spans="1:2">
      <c r="A6113">
        <v>7522</v>
      </c>
      <c r="B6113" s="63" t="s">
        <v>2000</v>
      </c>
    </row>
    <row r="6114" spans="1:2">
      <c r="A6114">
        <v>7523</v>
      </c>
      <c r="B6114" s="63" t="s">
        <v>35807</v>
      </c>
    </row>
    <row r="6115" spans="1:2">
      <c r="A6115">
        <v>7524</v>
      </c>
      <c r="B6115" s="63" t="s">
        <v>35808</v>
      </c>
    </row>
    <row r="6116" spans="1:2">
      <c r="A6116">
        <v>7525</v>
      </c>
      <c r="B6116" s="63" t="s">
        <v>35809</v>
      </c>
    </row>
    <row r="6117" spans="1:2">
      <c r="A6117">
        <v>7526</v>
      </c>
      <c r="B6117" s="63" t="s">
        <v>35810</v>
      </c>
    </row>
    <row r="6118" spans="1:2">
      <c r="A6118">
        <v>7527</v>
      </c>
      <c r="B6118" s="63" t="s">
        <v>35811</v>
      </c>
    </row>
    <row r="6119" spans="1:2">
      <c r="A6119">
        <v>7528</v>
      </c>
      <c r="B6119" s="63" t="s">
        <v>35812</v>
      </c>
    </row>
    <row r="6120" spans="1:2">
      <c r="A6120">
        <v>7529</v>
      </c>
      <c r="B6120" s="63">
        <v>2701</v>
      </c>
    </row>
    <row r="6121" spans="1:2">
      <c r="A6121">
        <v>7530</v>
      </c>
      <c r="B6121" s="63">
        <v>8927</v>
      </c>
    </row>
    <row r="6122" spans="1:2">
      <c r="A6122">
        <v>7531</v>
      </c>
      <c r="B6122" s="63" t="s">
        <v>35813</v>
      </c>
    </row>
    <row r="6123" spans="1:2">
      <c r="A6123">
        <v>7532</v>
      </c>
      <c r="B6123" s="63" t="s">
        <v>35814</v>
      </c>
    </row>
    <row r="6124" spans="1:2">
      <c r="A6124">
        <v>7533</v>
      </c>
      <c r="B6124" s="63" t="s">
        <v>35815</v>
      </c>
    </row>
    <row r="6125" spans="1:2">
      <c r="A6125">
        <v>7534</v>
      </c>
      <c r="B6125" s="63" t="s">
        <v>35816</v>
      </c>
    </row>
    <row r="6126" spans="1:2">
      <c r="A6126">
        <v>7535</v>
      </c>
      <c r="B6126" s="63">
        <v>1480</v>
      </c>
    </row>
    <row r="6127" spans="1:2">
      <c r="A6127">
        <v>7536</v>
      </c>
      <c r="B6127" s="63" t="s">
        <v>35817</v>
      </c>
    </row>
    <row r="6128" spans="1:2">
      <c r="A6128">
        <v>7537</v>
      </c>
      <c r="B6128" s="63" t="s">
        <v>1112</v>
      </c>
    </row>
    <row r="6129" spans="1:2">
      <c r="A6129">
        <v>7538</v>
      </c>
      <c r="B6129" s="63" t="s">
        <v>35818</v>
      </c>
    </row>
    <row r="6130" spans="1:2">
      <c r="A6130">
        <v>7539</v>
      </c>
      <c r="B6130" s="63" t="s">
        <v>35819</v>
      </c>
    </row>
    <row r="6131" spans="1:2">
      <c r="A6131">
        <v>7540</v>
      </c>
      <c r="B6131" s="63" t="s">
        <v>35820</v>
      </c>
    </row>
    <row r="6132" spans="1:2">
      <c r="A6132">
        <v>7541</v>
      </c>
      <c r="B6132" s="63" t="s">
        <v>35821</v>
      </c>
    </row>
    <row r="6133" spans="1:2">
      <c r="A6133">
        <v>7542</v>
      </c>
      <c r="B6133" s="63" t="s">
        <v>35822</v>
      </c>
    </row>
    <row r="6134" spans="1:2">
      <c r="A6134">
        <v>7543</v>
      </c>
      <c r="B6134" s="63" t="s">
        <v>35823</v>
      </c>
    </row>
    <row r="6135" spans="1:2">
      <c r="A6135">
        <v>7544</v>
      </c>
      <c r="B6135" s="63" t="s">
        <v>35824</v>
      </c>
    </row>
    <row r="6136" spans="1:2">
      <c r="A6136">
        <v>7545</v>
      </c>
      <c r="B6136" s="63" t="s">
        <v>35825</v>
      </c>
    </row>
    <row r="6137" spans="1:2">
      <c r="A6137">
        <v>7546</v>
      </c>
      <c r="B6137" s="63" t="s">
        <v>35826</v>
      </c>
    </row>
    <row r="6138" spans="1:2">
      <c r="A6138">
        <v>7547</v>
      </c>
      <c r="B6138" s="63" t="s">
        <v>35827</v>
      </c>
    </row>
    <row r="6139" spans="1:2">
      <c r="A6139">
        <v>7548</v>
      </c>
      <c r="B6139" s="63" t="s">
        <v>35828</v>
      </c>
    </row>
    <row r="6140" spans="1:2">
      <c r="A6140">
        <v>7549</v>
      </c>
      <c r="B6140" s="63" t="s">
        <v>35829</v>
      </c>
    </row>
    <row r="6141" spans="1:2">
      <c r="A6141">
        <v>7550</v>
      </c>
      <c r="B6141" s="63" t="s">
        <v>35830</v>
      </c>
    </row>
    <row r="6142" spans="1:2">
      <c r="A6142">
        <v>7551</v>
      </c>
      <c r="B6142" s="63">
        <v>1026</v>
      </c>
    </row>
    <row r="6143" spans="1:2">
      <c r="A6143">
        <v>7552</v>
      </c>
      <c r="B6143" s="63" t="s">
        <v>35831</v>
      </c>
    </row>
    <row r="6144" spans="1:2">
      <c r="A6144">
        <v>7553</v>
      </c>
      <c r="B6144" s="63" t="s">
        <v>35832</v>
      </c>
    </row>
    <row r="6145" spans="1:2">
      <c r="A6145">
        <v>7554</v>
      </c>
      <c r="B6145" s="63" t="s">
        <v>35833</v>
      </c>
    </row>
    <row r="6146" spans="1:2">
      <c r="A6146">
        <v>7555</v>
      </c>
      <c r="B6146" s="63" t="s">
        <v>35834</v>
      </c>
    </row>
    <row r="6147" spans="1:2">
      <c r="A6147">
        <v>7556</v>
      </c>
      <c r="B6147" s="63" t="s">
        <v>35835</v>
      </c>
    </row>
    <row r="6148" spans="1:2">
      <c r="A6148">
        <v>7557</v>
      </c>
      <c r="B6148" s="63" t="s">
        <v>35836</v>
      </c>
    </row>
    <row r="6149" spans="1:2">
      <c r="A6149">
        <v>7558</v>
      </c>
      <c r="B6149" s="63">
        <v>2509</v>
      </c>
    </row>
    <row r="6150" spans="1:2">
      <c r="A6150">
        <v>7559</v>
      </c>
      <c r="B6150" s="63" t="s">
        <v>35837</v>
      </c>
    </row>
    <row r="6151" spans="1:2">
      <c r="A6151">
        <v>7560</v>
      </c>
      <c r="B6151" s="63" t="s">
        <v>35838</v>
      </c>
    </row>
    <row r="6152" spans="1:2">
      <c r="A6152">
        <v>7561</v>
      </c>
      <c r="B6152" s="63" t="s">
        <v>35839</v>
      </c>
    </row>
    <row r="6153" spans="1:2">
      <c r="A6153">
        <v>7562</v>
      </c>
      <c r="B6153" s="63" t="s">
        <v>35840</v>
      </c>
    </row>
    <row r="6154" spans="1:2">
      <c r="A6154">
        <v>7563</v>
      </c>
      <c r="B6154" s="63" t="s">
        <v>35841</v>
      </c>
    </row>
    <row r="6155" spans="1:2">
      <c r="A6155">
        <v>7564</v>
      </c>
      <c r="B6155" s="63" t="s">
        <v>35842</v>
      </c>
    </row>
    <row r="6156" spans="1:2">
      <c r="A6156">
        <v>7565</v>
      </c>
      <c r="B6156" s="63" t="s">
        <v>35843</v>
      </c>
    </row>
    <row r="6157" spans="1:2">
      <c r="A6157">
        <v>7566</v>
      </c>
      <c r="B6157" s="63" t="s">
        <v>35844</v>
      </c>
    </row>
    <row r="6158" spans="1:2">
      <c r="A6158">
        <v>7567</v>
      </c>
      <c r="B6158" s="63" t="s">
        <v>35845</v>
      </c>
    </row>
    <row r="6159" spans="1:2">
      <c r="A6159">
        <v>7568</v>
      </c>
      <c r="B6159" s="63">
        <v>1555</v>
      </c>
    </row>
    <row r="6160" spans="1:2">
      <c r="A6160">
        <v>7569</v>
      </c>
      <c r="B6160" s="63" t="s">
        <v>35846</v>
      </c>
    </row>
    <row r="6161" spans="1:2">
      <c r="A6161">
        <v>7570</v>
      </c>
      <c r="B6161" s="63" t="s">
        <v>35847</v>
      </c>
    </row>
    <row r="6162" spans="1:2">
      <c r="A6162">
        <v>7571</v>
      </c>
      <c r="B6162" s="63">
        <v>1098</v>
      </c>
    </row>
    <row r="6163" spans="1:2">
      <c r="A6163">
        <v>7572</v>
      </c>
      <c r="B6163" s="63">
        <v>2326</v>
      </c>
    </row>
    <row r="6164" spans="1:2">
      <c r="A6164">
        <v>7573</v>
      </c>
      <c r="B6164" s="63" t="s">
        <v>35848</v>
      </c>
    </row>
    <row r="6165" spans="1:2">
      <c r="A6165">
        <v>7574</v>
      </c>
      <c r="B6165" s="63" t="s">
        <v>35849</v>
      </c>
    </row>
    <row r="6166" spans="1:2">
      <c r="A6166">
        <v>7575</v>
      </c>
      <c r="B6166" s="63" t="s">
        <v>35850</v>
      </c>
    </row>
    <row r="6167" spans="1:2">
      <c r="A6167">
        <v>7576</v>
      </c>
      <c r="B6167" s="63">
        <v>2331</v>
      </c>
    </row>
    <row r="6168" spans="1:2">
      <c r="A6168">
        <v>7577</v>
      </c>
      <c r="B6168" s="63" t="s">
        <v>35851</v>
      </c>
    </row>
    <row r="6169" spans="1:2">
      <c r="A6169">
        <v>7578</v>
      </c>
      <c r="B6169" s="63" t="s">
        <v>35852</v>
      </c>
    </row>
    <row r="6170" spans="1:2">
      <c r="A6170">
        <v>7579</v>
      </c>
      <c r="B6170" s="63" t="s">
        <v>35853</v>
      </c>
    </row>
    <row r="6171" spans="1:2">
      <c r="A6171">
        <v>7580</v>
      </c>
      <c r="B6171" s="63" t="s">
        <v>35854</v>
      </c>
    </row>
    <row r="6172" spans="1:2">
      <c r="A6172">
        <v>7581</v>
      </c>
      <c r="B6172" s="63" t="s">
        <v>35855</v>
      </c>
    </row>
    <row r="6173" spans="1:2">
      <c r="A6173">
        <v>7582</v>
      </c>
      <c r="B6173" s="63" t="s">
        <v>2220</v>
      </c>
    </row>
    <row r="6174" spans="1:2">
      <c r="A6174">
        <v>7583</v>
      </c>
      <c r="B6174" s="63" t="s">
        <v>35856</v>
      </c>
    </row>
    <row r="6175" spans="1:2">
      <c r="A6175">
        <v>7584</v>
      </c>
      <c r="B6175" s="63" t="s">
        <v>1161</v>
      </c>
    </row>
    <row r="6176" spans="1:2">
      <c r="A6176">
        <v>7585</v>
      </c>
      <c r="B6176" s="63">
        <v>2003</v>
      </c>
    </row>
    <row r="6177" spans="1:2">
      <c r="A6177">
        <v>7586</v>
      </c>
      <c r="B6177" s="63">
        <v>1417</v>
      </c>
    </row>
    <row r="6178" spans="1:2">
      <c r="A6178">
        <v>7587</v>
      </c>
      <c r="B6178" s="63" t="s">
        <v>35857</v>
      </c>
    </row>
    <row r="6179" spans="1:2">
      <c r="A6179">
        <v>7588</v>
      </c>
      <c r="B6179" s="63" t="s">
        <v>35858</v>
      </c>
    </row>
    <row r="6180" spans="1:2">
      <c r="A6180">
        <v>7589</v>
      </c>
      <c r="B6180" s="63" t="s">
        <v>35859</v>
      </c>
    </row>
    <row r="6181" spans="1:2">
      <c r="A6181">
        <v>7590</v>
      </c>
      <c r="B6181" s="63">
        <v>3191</v>
      </c>
    </row>
    <row r="6182" spans="1:2">
      <c r="A6182">
        <v>7591</v>
      </c>
      <c r="B6182" s="63" t="s">
        <v>35860</v>
      </c>
    </row>
    <row r="6183" spans="1:2">
      <c r="A6183">
        <v>7592</v>
      </c>
      <c r="B6183" s="63" t="s">
        <v>35861</v>
      </c>
    </row>
    <row r="6184" spans="1:2">
      <c r="A6184">
        <v>7593</v>
      </c>
      <c r="B6184" s="63" t="s">
        <v>35862</v>
      </c>
    </row>
    <row r="6185" spans="1:2">
      <c r="A6185">
        <v>7594</v>
      </c>
      <c r="B6185" s="63" t="s">
        <v>1171</v>
      </c>
    </row>
    <row r="6186" spans="1:2">
      <c r="A6186">
        <v>7595</v>
      </c>
      <c r="B6186" s="63" t="s">
        <v>2221</v>
      </c>
    </row>
    <row r="6187" spans="1:2">
      <c r="A6187">
        <v>7596</v>
      </c>
      <c r="B6187" s="63" t="s">
        <v>35863</v>
      </c>
    </row>
    <row r="6188" spans="1:2">
      <c r="A6188">
        <v>7597</v>
      </c>
      <c r="B6188" s="63">
        <v>21939</v>
      </c>
    </row>
    <row r="6189" spans="1:2">
      <c r="A6189">
        <v>7598</v>
      </c>
      <c r="B6189" s="63">
        <v>2461</v>
      </c>
    </row>
    <row r="6190" spans="1:2">
      <c r="A6190">
        <v>7599</v>
      </c>
      <c r="B6190" s="63" t="s">
        <v>35864</v>
      </c>
    </row>
    <row r="6191" spans="1:2">
      <c r="A6191">
        <v>7600</v>
      </c>
      <c r="B6191" s="63">
        <v>14964</v>
      </c>
    </row>
    <row r="6192" spans="1:2">
      <c r="A6192">
        <v>7601</v>
      </c>
      <c r="B6192" s="63" t="s">
        <v>35865</v>
      </c>
    </row>
    <row r="6193" spans="1:2">
      <c r="A6193">
        <v>7602</v>
      </c>
      <c r="B6193" s="63" t="s">
        <v>35866</v>
      </c>
    </row>
    <row r="6194" spans="1:2">
      <c r="A6194">
        <v>7603</v>
      </c>
      <c r="B6194" s="63" t="s">
        <v>35867</v>
      </c>
    </row>
    <row r="6195" spans="1:2">
      <c r="A6195">
        <v>7604</v>
      </c>
      <c r="B6195" s="63" t="s">
        <v>35868</v>
      </c>
    </row>
    <row r="6196" spans="1:2">
      <c r="A6196">
        <v>7605</v>
      </c>
      <c r="B6196" s="63">
        <v>2025</v>
      </c>
    </row>
    <row r="6197" spans="1:2">
      <c r="A6197">
        <v>7606</v>
      </c>
      <c r="B6197" s="63" t="s">
        <v>35869</v>
      </c>
    </row>
    <row r="6198" spans="1:2">
      <c r="A6198">
        <v>7607</v>
      </c>
      <c r="B6198" s="63">
        <v>3013</v>
      </c>
    </row>
    <row r="6199" spans="1:2">
      <c r="A6199">
        <v>7608</v>
      </c>
      <c r="B6199" s="63" t="s">
        <v>35870</v>
      </c>
    </row>
    <row r="6200" spans="1:2">
      <c r="A6200">
        <v>7609</v>
      </c>
      <c r="B6200" s="63" t="s">
        <v>35871</v>
      </c>
    </row>
    <row r="6201" spans="1:2">
      <c r="A6201">
        <v>7610</v>
      </c>
      <c r="B6201" s="63">
        <v>19318</v>
      </c>
    </row>
    <row r="6202" spans="1:2">
      <c r="A6202">
        <v>7611</v>
      </c>
      <c r="B6202" s="63">
        <v>935</v>
      </c>
    </row>
    <row r="6203" spans="1:2">
      <c r="A6203">
        <v>7612</v>
      </c>
      <c r="B6203" s="63">
        <v>2155</v>
      </c>
    </row>
    <row r="6204" spans="1:2">
      <c r="A6204">
        <v>7613</v>
      </c>
      <c r="B6204" s="63">
        <v>2105</v>
      </c>
    </row>
    <row r="6205" spans="1:2">
      <c r="A6205">
        <v>7614</v>
      </c>
      <c r="B6205" s="63" t="s">
        <v>35872</v>
      </c>
    </row>
    <row r="6206" spans="1:2">
      <c r="A6206">
        <v>7615</v>
      </c>
      <c r="B6206" s="63" t="s">
        <v>35873</v>
      </c>
    </row>
    <row r="6207" spans="1:2">
      <c r="A6207">
        <v>7616</v>
      </c>
      <c r="B6207" s="63" t="s">
        <v>35874</v>
      </c>
    </row>
    <row r="6208" spans="1:2">
      <c r="A6208">
        <v>7617</v>
      </c>
      <c r="B6208" s="63" t="s">
        <v>35875</v>
      </c>
    </row>
    <row r="6209" spans="1:2">
      <c r="A6209">
        <v>7618</v>
      </c>
      <c r="B6209" s="63">
        <v>1570</v>
      </c>
    </row>
    <row r="6210" spans="1:2">
      <c r="A6210">
        <v>7619</v>
      </c>
      <c r="B6210" s="63" t="s">
        <v>35876</v>
      </c>
    </row>
    <row r="6211" spans="1:2">
      <c r="A6211">
        <v>7620</v>
      </c>
      <c r="B6211" s="63" t="s">
        <v>35877</v>
      </c>
    </row>
    <row r="6212" spans="1:2">
      <c r="A6212">
        <v>7621</v>
      </c>
      <c r="B6212" s="63">
        <v>7780</v>
      </c>
    </row>
    <row r="6213" spans="1:2">
      <c r="A6213">
        <v>7622</v>
      </c>
      <c r="B6213" s="63" t="s">
        <v>35878</v>
      </c>
    </row>
    <row r="6214" spans="1:2">
      <c r="A6214">
        <v>7623</v>
      </c>
      <c r="B6214" s="63" t="s">
        <v>35879</v>
      </c>
    </row>
    <row r="6215" spans="1:2">
      <c r="A6215">
        <v>7624</v>
      </c>
      <c r="B6215" s="63" t="s">
        <v>35880</v>
      </c>
    </row>
    <row r="6216" spans="1:2">
      <c r="A6216">
        <v>7625</v>
      </c>
      <c r="B6216" s="63" t="s">
        <v>35881</v>
      </c>
    </row>
    <row r="6217" spans="1:2">
      <c r="A6217">
        <v>7626</v>
      </c>
      <c r="B6217" s="63" t="s">
        <v>35882</v>
      </c>
    </row>
    <row r="6218" spans="1:2">
      <c r="A6218">
        <v>7627</v>
      </c>
      <c r="B6218" s="63" t="s">
        <v>35883</v>
      </c>
    </row>
    <row r="6219" spans="1:2">
      <c r="A6219">
        <v>7628</v>
      </c>
      <c r="B6219" s="63" t="s">
        <v>35884</v>
      </c>
    </row>
    <row r="6220" spans="1:2">
      <c r="A6220">
        <v>7629</v>
      </c>
      <c r="B6220" s="63">
        <v>7729</v>
      </c>
    </row>
    <row r="6221" spans="1:2">
      <c r="A6221">
        <v>7630</v>
      </c>
      <c r="B6221" s="63" t="s">
        <v>1073</v>
      </c>
    </row>
    <row r="6222" spans="1:2">
      <c r="A6222">
        <v>7631</v>
      </c>
      <c r="B6222" s="63" t="s">
        <v>35885</v>
      </c>
    </row>
    <row r="6223" spans="1:2">
      <c r="A6223">
        <v>7632</v>
      </c>
      <c r="B6223" s="63">
        <v>1171</v>
      </c>
    </row>
    <row r="6224" spans="1:2">
      <c r="A6224">
        <v>7633</v>
      </c>
      <c r="B6224" s="63" t="s">
        <v>35886</v>
      </c>
    </row>
    <row r="6225" spans="1:2">
      <c r="A6225">
        <v>7634</v>
      </c>
      <c r="B6225" s="63" t="s">
        <v>35887</v>
      </c>
    </row>
    <row r="6226" spans="1:2">
      <c r="A6226">
        <v>7635</v>
      </c>
      <c r="B6226" s="63" t="s">
        <v>35888</v>
      </c>
    </row>
    <row r="6227" spans="1:2">
      <c r="A6227">
        <v>7636</v>
      </c>
      <c r="B6227" s="63" t="s">
        <v>35889</v>
      </c>
    </row>
    <row r="6228" spans="1:2">
      <c r="A6228">
        <v>7637</v>
      </c>
      <c r="B6228" s="63">
        <v>41537</v>
      </c>
    </row>
    <row r="6229" spans="1:2">
      <c r="A6229">
        <v>7638</v>
      </c>
      <c r="B6229" s="63" t="s">
        <v>35890</v>
      </c>
    </row>
    <row r="6230" spans="1:2">
      <c r="A6230">
        <v>7639</v>
      </c>
      <c r="B6230" s="63" t="s">
        <v>35891</v>
      </c>
    </row>
    <row r="6231" spans="1:2">
      <c r="A6231">
        <v>7640</v>
      </c>
      <c r="B6231" s="63">
        <v>2075</v>
      </c>
    </row>
    <row r="6232" spans="1:2">
      <c r="A6232">
        <v>7641</v>
      </c>
      <c r="B6232" s="63" t="s">
        <v>35892</v>
      </c>
    </row>
    <row r="6233" spans="1:2">
      <c r="A6233">
        <v>7642</v>
      </c>
      <c r="B6233" s="63" t="s">
        <v>35893</v>
      </c>
    </row>
    <row r="6234" spans="1:2">
      <c r="A6234">
        <v>7643</v>
      </c>
      <c r="B6234" s="63">
        <v>2185</v>
      </c>
    </row>
    <row r="6235" spans="1:2">
      <c r="A6235">
        <v>7644</v>
      </c>
      <c r="B6235" s="63" t="s">
        <v>35894</v>
      </c>
    </row>
    <row r="6236" spans="1:2">
      <c r="A6236">
        <v>7645</v>
      </c>
      <c r="B6236" s="63">
        <v>2351</v>
      </c>
    </row>
    <row r="6237" spans="1:2">
      <c r="A6237">
        <v>7646</v>
      </c>
      <c r="B6237" s="63" t="s">
        <v>35895</v>
      </c>
    </row>
    <row r="6238" spans="1:2">
      <c r="A6238">
        <v>7647</v>
      </c>
      <c r="B6238" s="63" t="s">
        <v>35896</v>
      </c>
    </row>
    <row r="6239" spans="1:2">
      <c r="A6239">
        <v>7648</v>
      </c>
      <c r="B6239" s="63" t="s">
        <v>35897</v>
      </c>
    </row>
    <row r="6240" spans="1:2">
      <c r="A6240">
        <v>7649</v>
      </c>
      <c r="B6240" s="63" t="s">
        <v>35898</v>
      </c>
    </row>
    <row r="6241" spans="1:2">
      <c r="A6241">
        <v>7650</v>
      </c>
      <c r="B6241" s="63" t="s">
        <v>35899</v>
      </c>
    </row>
    <row r="6242" spans="1:2">
      <c r="A6242">
        <v>7651</v>
      </c>
      <c r="B6242" s="63" t="s">
        <v>35900</v>
      </c>
    </row>
    <row r="6243" spans="1:2">
      <c r="A6243">
        <v>7652</v>
      </c>
      <c r="B6243" s="63" t="s">
        <v>35901</v>
      </c>
    </row>
    <row r="6244" spans="1:2">
      <c r="A6244">
        <v>7653</v>
      </c>
      <c r="B6244" s="63" t="s">
        <v>35902</v>
      </c>
    </row>
    <row r="6245" spans="1:2">
      <c r="A6245">
        <v>7654</v>
      </c>
      <c r="B6245" s="63" t="s">
        <v>35903</v>
      </c>
    </row>
    <row r="6246" spans="1:2">
      <c r="A6246">
        <v>7655</v>
      </c>
      <c r="B6246" s="63" t="s">
        <v>35904</v>
      </c>
    </row>
    <row r="6247" spans="1:2">
      <c r="A6247">
        <v>7656</v>
      </c>
      <c r="B6247" s="63" t="s">
        <v>35905</v>
      </c>
    </row>
    <row r="6248" spans="1:2">
      <c r="A6248">
        <v>7657</v>
      </c>
      <c r="B6248" s="63">
        <v>12205</v>
      </c>
    </row>
    <row r="6249" spans="1:2">
      <c r="A6249">
        <v>7658</v>
      </c>
      <c r="B6249" s="63" t="s">
        <v>35906</v>
      </c>
    </row>
    <row r="6250" spans="1:2">
      <c r="A6250">
        <v>7659</v>
      </c>
      <c r="B6250" s="63" t="s">
        <v>35907</v>
      </c>
    </row>
    <row r="6251" spans="1:2">
      <c r="A6251">
        <v>7660</v>
      </c>
      <c r="B6251" s="63" t="s">
        <v>35908</v>
      </c>
    </row>
    <row r="6252" spans="1:2">
      <c r="A6252">
        <v>7661</v>
      </c>
      <c r="B6252" s="63">
        <v>33900</v>
      </c>
    </row>
    <row r="6253" spans="1:2">
      <c r="A6253">
        <v>7662</v>
      </c>
      <c r="B6253" s="63" t="s">
        <v>35909</v>
      </c>
    </row>
    <row r="6254" spans="1:2">
      <c r="A6254">
        <v>7663</v>
      </c>
      <c r="B6254" s="63" t="s">
        <v>35910</v>
      </c>
    </row>
    <row r="6255" spans="1:2">
      <c r="A6255">
        <v>7664</v>
      </c>
      <c r="B6255" s="63" t="s">
        <v>35911</v>
      </c>
    </row>
    <row r="6256" spans="1:2">
      <c r="A6256">
        <v>7665</v>
      </c>
      <c r="B6256" s="63">
        <v>1475</v>
      </c>
    </row>
    <row r="6257" spans="1:2">
      <c r="A6257">
        <v>7666</v>
      </c>
      <c r="B6257" s="63" t="s">
        <v>35912</v>
      </c>
    </row>
    <row r="6258" spans="1:2">
      <c r="A6258">
        <v>7667</v>
      </c>
      <c r="B6258" s="63" t="s">
        <v>35913</v>
      </c>
    </row>
    <row r="6259" spans="1:2">
      <c r="A6259">
        <v>7668</v>
      </c>
      <c r="B6259" s="63" t="s">
        <v>35914</v>
      </c>
    </row>
    <row r="6260" spans="1:2">
      <c r="A6260">
        <v>7669</v>
      </c>
      <c r="B6260" s="63" t="s">
        <v>35915</v>
      </c>
    </row>
    <row r="6261" spans="1:2">
      <c r="A6261">
        <v>7670</v>
      </c>
      <c r="B6261" s="63" t="s">
        <v>35916</v>
      </c>
    </row>
    <row r="6262" spans="1:2">
      <c r="A6262">
        <v>7671</v>
      </c>
      <c r="B6262" s="63" t="s">
        <v>35917</v>
      </c>
    </row>
    <row r="6263" spans="1:2">
      <c r="A6263">
        <v>7672</v>
      </c>
      <c r="B6263" s="63" t="s">
        <v>1104</v>
      </c>
    </row>
    <row r="6264" spans="1:2">
      <c r="A6264">
        <v>7673</v>
      </c>
      <c r="B6264" s="63">
        <v>958</v>
      </c>
    </row>
    <row r="6265" spans="1:2">
      <c r="A6265">
        <v>7674</v>
      </c>
      <c r="B6265" s="63">
        <v>958</v>
      </c>
    </row>
    <row r="6266" spans="1:2">
      <c r="A6266">
        <v>7675</v>
      </c>
      <c r="B6266" s="63" t="s">
        <v>35918</v>
      </c>
    </row>
    <row r="6267" spans="1:2">
      <c r="A6267">
        <v>7676</v>
      </c>
      <c r="B6267" s="63" t="s">
        <v>35919</v>
      </c>
    </row>
    <row r="6268" spans="1:2">
      <c r="A6268">
        <v>7677</v>
      </c>
      <c r="B6268" s="63" t="s">
        <v>35920</v>
      </c>
    </row>
    <row r="6269" spans="1:2">
      <c r="A6269">
        <v>7678</v>
      </c>
      <c r="B6269" s="63" t="s">
        <v>35921</v>
      </c>
    </row>
    <row r="6270" spans="1:2">
      <c r="A6270">
        <v>7679</v>
      </c>
      <c r="B6270" s="63" t="s">
        <v>35922</v>
      </c>
    </row>
    <row r="6271" spans="1:2">
      <c r="A6271">
        <v>7680</v>
      </c>
      <c r="B6271" s="63" t="s">
        <v>35923</v>
      </c>
    </row>
    <row r="6272" spans="1:2">
      <c r="A6272">
        <v>7681</v>
      </c>
      <c r="B6272" s="63" t="s">
        <v>35924</v>
      </c>
    </row>
    <row r="6273" spans="1:2">
      <c r="A6273">
        <v>7682</v>
      </c>
      <c r="B6273" s="63" t="s">
        <v>35925</v>
      </c>
    </row>
    <row r="6274" spans="1:2">
      <c r="A6274">
        <v>7683</v>
      </c>
      <c r="B6274" s="63" t="s">
        <v>35926</v>
      </c>
    </row>
    <row r="6275" spans="1:2">
      <c r="A6275">
        <v>7684</v>
      </c>
      <c r="B6275" s="63" t="s">
        <v>35927</v>
      </c>
    </row>
    <row r="6276" spans="1:2">
      <c r="A6276">
        <v>7685</v>
      </c>
      <c r="B6276" s="63" t="s">
        <v>35928</v>
      </c>
    </row>
    <row r="6277" spans="1:2">
      <c r="A6277">
        <v>7686</v>
      </c>
      <c r="B6277" s="63" t="s">
        <v>35929</v>
      </c>
    </row>
    <row r="6278" spans="1:2">
      <c r="A6278">
        <v>7687</v>
      </c>
      <c r="B6278" s="63" t="s">
        <v>35930</v>
      </c>
    </row>
    <row r="6279" spans="1:2">
      <c r="A6279">
        <v>7688</v>
      </c>
      <c r="B6279" s="63" t="s">
        <v>35931</v>
      </c>
    </row>
    <row r="6280" spans="1:2">
      <c r="A6280">
        <v>7689</v>
      </c>
      <c r="B6280" s="63" t="s">
        <v>35932</v>
      </c>
    </row>
    <row r="6281" spans="1:2">
      <c r="A6281">
        <v>7690</v>
      </c>
      <c r="B6281" s="63" t="s">
        <v>35933</v>
      </c>
    </row>
    <row r="6282" spans="1:2">
      <c r="A6282">
        <v>7691</v>
      </c>
      <c r="B6282" s="63" t="s">
        <v>35934</v>
      </c>
    </row>
    <row r="6283" spans="1:2">
      <c r="A6283">
        <v>7692</v>
      </c>
      <c r="B6283" s="63" t="s">
        <v>35935</v>
      </c>
    </row>
    <row r="6284" spans="1:2">
      <c r="A6284">
        <v>7693</v>
      </c>
      <c r="B6284" s="63" t="s">
        <v>35936</v>
      </c>
    </row>
    <row r="6285" spans="1:2">
      <c r="A6285">
        <v>7694</v>
      </c>
      <c r="B6285" s="63" t="s">
        <v>35937</v>
      </c>
    </row>
    <row r="6286" spans="1:2">
      <c r="A6286">
        <v>7695</v>
      </c>
      <c r="B6286" s="63" t="s">
        <v>35938</v>
      </c>
    </row>
    <row r="6287" spans="1:2">
      <c r="A6287">
        <v>7696</v>
      </c>
      <c r="B6287" s="63" t="s">
        <v>35939</v>
      </c>
    </row>
    <row r="6288" spans="1:2">
      <c r="A6288">
        <v>7697</v>
      </c>
      <c r="B6288" s="63" t="s">
        <v>35940</v>
      </c>
    </row>
    <row r="6289" spans="1:2">
      <c r="A6289">
        <v>7698</v>
      </c>
      <c r="B6289" s="63">
        <v>974</v>
      </c>
    </row>
    <row r="6290" spans="1:2">
      <c r="A6290">
        <v>7699</v>
      </c>
      <c r="B6290" s="63">
        <v>974</v>
      </c>
    </row>
    <row r="6291" spans="1:2">
      <c r="A6291">
        <v>7700</v>
      </c>
      <c r="B6291" s="63" t="s">
        <v>35941</v>
      </c>
    </row>
    <row r="6292" spans="1:2">
      <c r="A6292">
        <v>7701</v>
      </c>
      <c r="B6292" s="63" t="s">
        <v>35942</v>
      </c>
    </row>
    <row r="6293" spans="1:2">
      <c r="A6293">
        <v>7702</v>
      </c>
      <c r="B6293" s="63" t="s">
        <v>35943</v>
      </c>
    </row>
    <row r="6294" spans="1:2">
      <c r="A6294">
        <v>7703</v>
      </c>
      <c r="B6294" s="63" t="s">
        <v>35944</v>
      </c>
    </row>
    <row r="6295" spans="1:2">
      <c r="A6295">
        <v>7704</v>
      </c>
      <c r="B6295" s="63" t="s">
        <v>35945</v>
      </c>
    </row>
    <row r="6296" spans="1:2">
      <c r="A6296">
        <v>7705</v>
      </c>
      <c r="B6296" s="63" t="s">
        <v>35946</v>
      </c>
    </row>
    <row r="6297" spans="1:2">
      <c r="A6297">
        <v>7706</v>
      </c>
      <c r="B6297" s="63" t="s">
        <v>35947</v>
      </c>
    </row>
    <row r="6298" spans="1:2">
      <c r="A6298">
        <v>7707</v>
      </c>
      <c r="B6298" s="63">
        <v>4610</v>
      </c>
    </row>
    <row r="6299" spans="1:2">
      <c r="A6299">
        <v>7708</v>
      </c>
      <c r="B6299" s="63" t="s">
        <v>35948</v>
      </c>
    </row>
    <row r="6300" spans="1:2">
      <c r="A6300">
        <v>7709</v>
      </c>
      <c r="B6300" s="63" t="s">
        <v>35949</v>
      </c>
    </row>
    <row r="6301" spans="1:2">
      <c r="A6301">
        <v>7710</v>
      </c>
      <c r="B6301" s="63">
        <v>2629</v>
      </c>
    </row>
    <row r="6302" spans="1:2">
      <c r="A6302">
        <v>7711</v>
      </c>
      <c r="B6302" s="63" t="s">
        <v>35950</v>
      </c>
    </row>
    <row r="6303" spans="1:2">
      <c r="A6303">
        <v>7712</v>
      </c>
      <c r="B6303" s="63" t="s">
        <v>35951</v>
      </c>
    </row>
    <row r="6304" spans="1:2">
      <c r="A6304">
        <v>7713</v>
      </c>
      <c r="B6304" s="63" t="s">
        <v>35952</v>
      </c>
    </row>
    <row r="6305" spans="1:2">
      <c r="A6305">
        <v>7714</v>
      </c>
      <c r="B6305" s="63" t="s">
        <v>35953</v>
      </c>
    </row>
    <row r="6306" spans="1:2">
      <c r="A6306">
        <v>7715</v>
      </c>
      <c r="B6306" s="63" t="s">
        <v>35954</v>
      </c>
    </row>
    <row r="6307" spans="1:2">
      <c r="A6307">
        <v>7716</v>
      </c>
      <c r="B6307" s="63" t="s">
        <v>35955</v>
      </c>
    </row>
    <row r="6308" spans="1:2">
      <c r="A6308">
        <v>7717</v>
      </c>
      <c r="B6308" s="63" t="s">
        <v>35956</v>
      </c>
    </row>
    <row r="6309" spans="1:2">
      <c r="A6309">
        <v>7718</v>
      </c>
      <c r="B6309" s="63" t="s">
        <v>35957</v>
      </c>
    </row>
    <row r="6310" spans="1:2">
      <c r="A6310">
        <v>7719</v>
      </c>
      <c r="B6310" s="63" t="s">
        <v>35958</v>
      </c>
    </row>
    <row r="6311" spans="1:2">
      <c r="A6311">
        <v>7720</v>
      </c>
      <c r="B6311" s="63" t="s">
        <v>35959</v>
      </c>
    </row>
    <row r="6312" spans="1:2">
      <c r="A6312">
        <v>7721</v>
      </c>
      <c r="B6312" s="63" t="s">
        <v>35960</v>
      </c>
    </row>
    <row r="6313" spans="1:2">
      <c r="A6313">
        <v>7722</v>
      </c>
      <c r="B6313" s="63" t="s">
        <v>35961</v>
      </c>
    </row>
    <row r="6314" spans="1:2">
      <c r="A6314">
        <v>7723</v>
      </c>
      <c r="B6314" s="63" t="s">
        <v>35962</v>
      </c>
    </row>
    <row r="6315" spans="1:2">
      <c r="A6315">
        <v>7724</v>
      </c>
      <c r="B6315" s="63">
        <v>55703</v>
      </c>
    </row>
    <row r="6316" spans="1:2">
      <c r="A6316">
        <v>7725</v>
      </c>
      <c r="B6316" s="63" t="s">
        <v>35963</v>
      </c>
    </row>
    <row r="6317" spans="1:2">
      <c r="A6317">
        <v>7726</v>
      </c>
      <c r="B6317" s="63" t="s">
        <v>35964</v>
      </c>
    </row>
    <row r="6318" spans="1:2">
      <c r="A6318">
        <v>7727</v>
      </c>
      <c r="B6318" s="63" t="s">
        <v>35965</v>
      </c>
    </row>
    <row r="6319" spans="1:2">
      <c r="A6319">
        <v>7728</v>
      </c>
      <c r="B6319" s="63" t="s">
        <v>35966</v>
      </c>
    </row>
    <row r="6320" spans="1:2">
      <c r="A6320">
        <v>7729</v>
      </c>
      <c r="B6320" s="63" t="s">
        <v>35967</v>
      </c>
    </row>
    <row r="6321" spans="1:2">
      <c r="A6321">
        <v>7730</v>
      </c>
      <c r="B6321" s="63" t="s">
        <v>35968</v>
      </c>
    </row>
    <row r="6322" spans="1:2">
      <c r="A6322">
        <v>7731</v>
      </c>
      <c r="B6322" s="63" t="s">
        <v>35969</v>
      </c>
    </row>
    <row r="6323" spans="1:2">
      <c r="A6323">
        <v>7732</v>
      </c>
      <c r="B6323" s="63">
        <v>1460</v>
      </c>
    </row>
    <row r="6324" spans="1:2">
      <c r="A6324">
        <v>7733</v>
      </c>
      <c r="B6324" s="63" t="s">
        <v>35970</v>
      </c>
    </row>
    <row r="6325" spans="1:2">
      <c r="A6325">
        <v>7734</v>
      </c>
      <c r="B6325" s="63" t="s">
        <v>35971</v>
      </c>
    </row>
    <row r="6326" spans="1:2">
      <c r="A6326">
        <v>7735</v>
      </c>
      <c r="B6326" s="63" t="s">
        <v>35972</v>
      </c>
    </row>
    <row r="6327" spans="1:2">
      <c r="A6327">
        <v>7736</v>
      </c>
      <c r="B6327" s="63" t="s">
        <v>35973</v>
      </c>
    </row>
    <row r="6328" spans="1:2">
      <c r="A6328">
        <v>7737</v>
      </c>
      <c r="B6328" s="63" t="s">
        <v>35974</v>
      </c>
    </row>
    <row r="6329" spans="1:2">
      <c r="A6329">
        <v>7738</v>
      </c>
      <c r="B6329" s="63">
        <v>1214</v>
      </c>
    </row>
    <row r="6330" spans="1:2">
      <c r="A6330">
        <v>7739</v>
      </c>
      <c r="B6330" s="63" t="s">
        <v>35975</v>
      </c>
    </row>
    <row r="6331" spans="1:2">
      <c r="A6331">
        <v>7740</v>
      </c>
      <c r="B6331" s="63" t="s">
        <v>35976</v>
      </c>
    </row>
    <row r="6332" spans="1:2">
      <c r="A6332">
        <v>7741</v>
      </c>
      <c r="B6332" s="63" t="s">
        <v>35977</v>
      </c>
    </row>
    <row r="6333" spans="1:2">
      <c r="A6333">
        <v>7742</v>
      </c>
      <c r="B6333" s="63" t="s">
        <v>35978</v>
      </c>
    </row>
    <row r="6334" spans="1:2">
      <c r="A6334">
        <v>7743</v>
      </c>
      <c r="B6334" s="63" t="s">
        <v>35979</v>
      </c>
    </row>
    <row r="6335" spans="1:2">
      <c r="A6335">
        <v>7744</v>
      </c>
      <c r="B6335" s="63">
        <v>3234</v>
      </c>
    </row>
    <row r="6336" spans="1:2">
      <c r="A6336">
        <v>7745</v>
      </c>
      <c r="B6336" s="63" t="s">
        <v>35980</v>
      </c>
    </row>
    <row r="6337" spans="1:2">
      <c r="A6337">
        <v>7746</v>
      </c>
      <c r="B6337" s="63" t="s">
        <v>35981</v>
      </c>
    </row>
    <row r="6338" spans="1:2">
      <c r="A6338">
        <v>7747</v>
      </c>
      <c r="B6338" s="63" t="s">
        <v>35982</v>
      </c>
    </row>
    <row r="6339" spans="1:2">
      <c r="A6339">
        <v>7748</v>
      </c>
      <c r="B6339" s="63" t="s">
        <v>35983</v>
      </c>
    </row>
    <row r="6340" spans="1:2">
      <c r="A6340">
        <v>7749</v>
      </c>
      <c r="B6340" s="63" t="s">
        <v>35984</v>
      </c>
    </row>
    <row r="6341" spans="1:2">
      <c r="A6341">
        <v>7750</v>
      </c>
      <c r="B6341" s="63" t="s">
        <v>35985</v>
      </c>
    </row>
    <row r="6342" spans="1:2">
      <c r="A6342">
        <v>7751</v>
      </c>
      <c r="B6342" s="63" t="s">
        <v>35986</v>
      </c>
    </row>
    <row r="6343" spans="1:2">
      <c r="A6343">
        <v>7752</v>
      </c>
      <c r="B6343" s="63" t="s">
        <v>35987</v>
      </c>
    </row>
    <row r="6344" spans="1:2">
      <c r="A6344">
        <v>7753</v>
      </c>
      <c r="B6344" s="63" t="s">
        <v>35988</v>
      </c>
    </row>
    <row r="6345" spans="1:2">
      <c r="A6345">
        <v>7754</v>
      </c>
      <c r="B6345" s="63" t="s">
        <v>35989</v>
      </c>
    </row>
    <row r="6346" spans="1:2">
      <c r="A6346">
        <v>7755</v>
      </c>
      <c r="B6346" s="63">
        <v>246.5</v>
      </c>
    </row>
    <row r="6347" spans="1:2">
      <c r="A6347">
        <v>7756</v>
      </c>
      <c r="B6347" s="63" t="s">
        <v>35990</v>
      </c>
    </row>
    <row r="6348" spans="1:2">
      <c r="A6348">
        <v>7757</v>
      </c>
      <c r="B6348" s="63" t="s">
        <v>35991</v>
      </c>
    </row>
    <row r="6349" spans="1:2">
      <c r="A6349">
        <v>7758</v>
      </c>
      <c r="B6349" s="63">
        <v>1217</v>
      </c>
    </row>
    <row r="6350" spans="1:2">
      <c r="A6350">
        <v>7759</v>
      </c>
      <c r="B6350" s="63" t="s">
        <v>35992</v>
      </c>
    </row>
    <row r="6351" spans="1:2">
      <c r="A6351">
        <v>7760</v>
      </c>
      <c r="B6351" s="63">
        <v>1590</v>
      </c>
    </row>
    <row r="6352" spans="1:2">
      <c r="A6352">
        <v>7761</v>
      </c>
      <c r="B6352" s="63">
        <v>2231</v>
      </c>
    </row>
    <row r="6353" spans="1:2">
      <c r="A6353">
        <v>7762</v>
      </c>
      <c r="B6353" s="63">
        <v>1525</v>
      </c>
    </row>
    <row r="6354" spans="1:2">
      <c r="A6354">
        <v>7763</v>
      </c>
      <c r="B6354" s="63" t="s">
        <v>35993</v>
      </c>
    </row>
    <row r="6355" spans="1:2">
      <c r="A6355">
        <v>7764</v>
      </c>
      <c r="B6355" s="63" t="s">
        <v>35994</v>
      </c>
    </row>
    <row r="6356" spans="1:2">
      <c r="A6356">
        <v>7765</v>
      </c>
      <c r="B6356" s="63" t="s">
        <v>35995</v>
      </c>
    </row>
    <row r="6357" spans="1:2">
      <c r="A6357">
        <v>7766</v>
      </c>
      <c r="B6357" s="63" t="s">
        <v>35996</v>
      </c>
    </row>
    <row r="6358" spans="1:2">
      <c r="A6358">
        <v>7767</v>
      </c>
      <c r="B6358" s="63" t="s">
        <v>35997</v>
      </c>
    </row>
    <row r="6359" spans="1:2">
      <c r="A6359">
        <v>7768</v>
      </c>
      <c r="B6359" s="63" t="s">
        <v>35998</v>
      </c>
    </row>
    <row r="6360" spans="1:2">
      <c r="A6360">
        <v>7769</v>
      </c>
      <c r="B6360" s="63" t="s">
        <v>35999</v>
      </c>
    </row>
    <row r="6361" spans="1:2">
      <c r="A6361">
        <v>7770</v>
      </c>
      <c r="B6361" s="63" t="s">
        <v>36000</v>
      </c>
    </row>
    <row r="6362" spans="1:2">
      <c r="A6362">
        <v>7771</v>
      </c>
      <c r="B6362" s="63" t="s">
        <v>36001</v>
      </c>
    </row>
    <row r="6363" spans="1:2">
      <c r="A6363">
        <v>7772</v>
      </c>
      <c r="B6363" s="63" t="s">
        <v>36002</v>
      </c>
    </row>
    <row r="6364" spans="1:2">
      <c r="A6364">
        <v>7773</v>
      </c>
      <c r="B6364" s="63" t="s">
        <v>36003</v>
      </c>
    </row>
    <row r="6365" spans="1:2">
      <c r="A6365">
        <v>7774</v>
      </c>
      <c r="B6365" s="63" t="s">
        <v>36004</v>
      </c>
    </row>
    <row r="6366" spans="1:2">
      <c r="A6366">
        <v>7775</v>
      </c>
      <c r="B6366" s="63" t="s">
        <v>36005</v>
      </c>
    </row>
    <row r="6367" spans="1:2">
      <c r="A6367">
        <v>7776</v>
      </c>
      <c r="B6367" s="63" t="s">
        <v>36006</v>
      </c>
    </row>
    <row r="6368" spans="1:2">
      <c r="A6368">
        <v>7777</v>
      </c>
      <c r="B6368" s="63" t="s">
        <v>36007</v>
      </c>
    </row>
    <row r="6369" spans="1:2">
      <c r="A6369">
        <v>7778</v>
      </c>
      <c r="B6369" s="63" t="s">
        <v>36008</v>
      </c>
    </row>
    <row r="6370" spans="1:2">
      <c r="A6370">
        <v>7779</v>
      </c>
      <c r="B6370" s="63" t="s">
        <v>36009</v>
      </c>
    </row>
    <row r="6371" spans="1:2">
      <c r="A6371">
        <v>7780</v>
      </c>
      <c r="B6371" s="63" t="s">
        <v>36010</v>
      </c>
    </row>
    <row r="6372" spans="1:2">
      <c r="A6372">
        <v>7781</v>
      </c>
      <c r="B6372" s="63" t="s">
        <v>36011</v>
      </c>
    </row>
    <row r="6373" spans="1:2">
      <c r="A6373">
        <v>7782</v>
      </c>
      <c r="B6373" s="63" t="s">
        <v>36012</v>
      </c>
    </row>
    <row r="6374" spans="1:2">
      <c r="A6374">
        <v>7783</v>
      </c>
      <c r="B6374" s="63" t="s">
        <v>36013</v>
      </c>
    </row>
    <row r="6375" spans="1:2">
      <c r="A6375">
        <v>7784</v>
      </c>
      <c r="B6375" s="63" t="s">
        <v>36014</v>
      </c>
    </row>
    <row r="6376" spans="1:2">
      <c r="A6376">
        <v>7785</v>
      </c>
      <c r="B6376" s="63">
        <v>1615</v>
      </c>
    </row>
    <row r="6377" spans="1:2">
      <c r="A6377">
        <v>7786</v>
      </c>
      <c r="B6377" s="63" t="s">
        <v>36015</v>
      </c>
    </row>
    <row r="6378" spans="1:2">
      <c r="A6378">
        <v>7787</v>
      </c>
      <c r="B6378" s="63" t="s">
        <v>36016</v>
      </c>
    </row>
    <row r="6379" spans="1:2">
      <c r="A6379">
        <v>7788</v>
      </c>
      <c r="B6379" s="63" t="s">
        <v>36017</v>
      </c>
    </row>
    <row r="6380" spans="1:2">
      <c r="A6380">
        <v>7789</v>
      </c>
      <c r="B6380" s="63" t="s">
        <v>36018</v>
      </c>
    </row>
    <row r="6381" spans="1:2">
      <c r="A6381">
        <v>7790</v>
      </c>
      <c r="B6381" s="63">
        <v>1266</v>
      </c>
    </row>
    <row r="6382" spans="1:2">
      <c r="A6382">
        <v>7791</v>
      </c>
      <c r="B6382" s="63" t="s">
        <v>36019</v>
      </c>
    </row>
    <row r="6383" spans="1:2">
      <c r="A6383">
        <v>7792</v>
      </c>
      <c r="B6383" s="63" t="s">
        <v>36020</v>
      </c>
    </row>
    <row r="6384" spans="1:2">
      <c r="A6384">
        <v>7793</v>
      </c>
      <c r="B6384" s="63" t="s">
        <v>36021</v>
      </c>
    </row>
    <row r="6385" spans="1:2">
      <c r="A6385">
        <v>7794</v>
      </c>
      <c r="B6385" s="63">
        <v>1575</v>
      </c>
    </row>
    <row r="6386" spans="1:2">
      <c r="A6386">
        <v>7795</v>
      </c>
      <c r="B6386" s="63">
        <v>6552</v>
      </c>
    </row>
    <row r="6387" spans="1:2">
      <c r="A6387">
        <v>7796</v>
      </c>
      <c r="B6387" s="63" t="s">
        <v>36022</v>
      </c>
    </row>
    <row r="6388" spans="1:2">
      <c r="A6388">
        <v>7797</v>
      </c>
      <c r="B6388" s="63" t="s">
        <v>36023</v>
      </c>
    </row>
    <row r="6389" spans="1:2">
      <c r="A6389">
        <v>7798</v>
      </c>
      <c r="B6389" s="63" t="s">
        <v>36024</v>
      </c>
    </row>
    <row r="6390" spans="1:2">
      <c r="A6390">
        <v>7799</v>
      </c>
      <c r="B6390" s="63" t="s">
        <v>36025</v>
      </c>
    </row>
    <row r="6391" spans="1:2">
      <c r="A6391">
        <v>7800</v>
      </c>
      <c r="B6391" s="63" t="s">
        <v>36026</v>
      </c>
    </row>
    <row r="6392" spans="1:2">
      <c r="A6392">
        <v>7801</v>
      </c>
      <c r="B6392" s="63">
        <v>1158</v>
      </c>
    </row>
    <row r="6393" spans="1:2">
      <c r="A6393">
        <v>7802</v>
      </c>
      <c r="B6393" s="63" t="s">
        <v>36027</v>
      </c>
    </row>
    <row r="6394" spans="1:2">
      <c r="A6394">
        <v>7803</v>
      </c>
      <c r="B6394" s="63" t="s">
        <v>36028</v>
      </c>
    </row>
    <row r="6395" spans="1:2">
      <c r="A6395">
        <v>7804</v>
      </c>
      <c r="B6395" s="63" t="s">
        <v>36029</v>
      </c>
    </row>
    <row r="6396" spans="1:2">
      <c r="A6396">
        <v>7805</v>
      </c>
      <c r="B6396" s="63" t="s">
        <v>36030</v>
      </c>
    </row>
    <row r="6397" spans="1:2">
      <c r="A6397">
        <v>7806</v>
      </c>
      <c r="B6397" s="63" t="s">
        <v>36031</v>
      </c>
    </row>
    <row r="6398" spans="1:2">
      <c r="A6398">
        <v>7807</v>
      </c>
      <c r="B6398" s="63" t="s">
        <v>36032</v>
      </c>
    </row>
    <row r="6399" spans="1:2">
      <c r="A6399">
        <v>7808</v>
      </c>
      <c r="B6399" s="63" t="s">
        <v>36033</v>
      </c>
    </row>
    <row r="6400" spans="1:2">
      <c r="A6400">
        <v>7809</v>
      </c>
      <c r="B6400" s="63" t="s">
        <v>36034</v>
      </c>
    </row>
    <row r="6401" spans="1:2">
      <c r="A6401">
        <v>7810</v>
      </c>
      <c r="B6401" s="63" t="s">
        <v>36035</v>
      </c>
    </row>
    <row r="6402" spans="1:2">
      <c r="A6402">
        <v>7811</v>
      </c>
      <c r="B6402" s="63" t="s">
        <v>36036</v>
      </c>
    </row>
    <row r="6403" spans="1:2">
      <c r="A6403">
        <v>7812</v>
      </c>
      <c r="B6403" s="63" t="s">
        <v>36037</v>
      </c>
    </row>
    <row r="6404" spans="1:2">
      <c r="A6404">
        <v>7813</v>
      </c>
      <c r="B6404" s="63">
        <v>1850</v>
      </c>
    </row>
    <row r="6405" spans="1:2">
      <c r="A6405">
        <v>7814</v>
      </c>
      <c r="B6405" s="63" t="s">
        <v>36038</v>
      </c>
    </row>
    <row r="6406" spans="1:2">
      <c r="A6406">
        <v>7815</v>
      </c>
      <c r="B6406" s="63">
        <v>2298</v>
      </c>
    </row>
    <row r="6407" spans="1:2">
      <c r="A6407">
        <v>7816</v>
      </c>
      <c r="B6407" s="63" t="s">
        <v>36039</v>
      </c>
    </row>
    <row r="6408" spans="1:2">
      <c r="A6408">
        <v>7817</v>
      </c>
      <c r="B6408" s="63" t="s">
        <v>36040</v>
      </c>
    </row>
    <row r="6409" spans="1:2">
      <c r="A6409">
        <v>7818</v>
      </c>
      <c r="B6409" s="63" t="s">
        <v>36041</v>
      </c>
    </row>
    <row r="6410" spans="1:2">
      <c r="A6410">
        <v>7819</v>
      </c>
      <c r="B6410" s="63" t="s">
        <v>36042</v>
      </c>
    </row>
    <row r="6411" spans="1:2">
      <c r="A6411">
        <v>7820</v>
      </c>
      <c r="B6411" s="63" t="s">
        <v>36043</v>
      </c>
    </row>
    <row r="6412" spans="1:2">
      <c r="A6412">
        <v>7821</v>
      </c>
      <c r="B6412" s="63" t="s">
        <v>36044</v>
      </c>
    </row>
    <row r="6413" spans="1:2">
      <c r="A6413">
        <v>7822</v>
      </c>
      <c r="B6413" s="63" t="s">
        <v>36045</v>
      </c>
    </row>
    <row r="6414" spans="1:2">
      <c r="A6414">
        <v>7823</v>
      </c>
      <c r="B6414" s="63" t="s">
        <v>36046</v>
      </c>
    </row>
    <row r="6415" spans="1:2">
      <c r="A6415">
        <v>7824</v>
      </c>
      <c r="B6415" s="63" t="s">
        <v>36047</v>
      </c>
    </row>
    <row r="6416" spans="1:2">
      <c r="A6416">
        <v>7825</v>
      </c>
      <c r="B6416" s="63">
        <v>1079</v>
      </c>
    </row>
    <row r="6417" spans="1:2">
      <c r="A6417">
        <v>7826</v>
      </c>
      <c r="B6417" s="63" t="s">
        <v>36048</v>
      </c>
    </row>
    <row r="6418" spans="1:2">
      <c r="A6418">
        <v>7827</v>
      </c>
      <c r="B6418" s="63" t="s">
        <v>36049</v>
      </c>
    </row>
    <row r="6419" spans="1:2">
      <c r="A6419">
        <v>7828</v>
      </c>
      <c r="B6419" s="63" t="s">
        <v>36050</v>
      </c>
    </row>
    <row r="6420" spans="1:2">
      <c r="A6420">
        <v>7829</v>
      </c>
      <c r="B6420" s="63" t="s">
        <v>36051</v>
      </c>
    </row>
    <row r="6421" spans="1:2">
      <c r="A6421">
        <v>7830</v>
      </c>
      <c r="B6421" s="63" t="s">
        <v>36052</v>
      </c>
    </row>
    <row r="6422" spans="1:2">
      <c r="A6422">
        <v>7831</v>
      </c>
      <c r="B6422" s="63">
        <v>1758</v>
      </c>
    </row>
    <row r="6423" spans="1:2">
      <c r="A6423">
        <v>7832</v>
      </c>
      <c r="B6423" s="63" t="s">
        <v>36053</v>
      </c>
    </row>
    <row r="6424" spans="1:2">
      <c r="A6424">
        <v>7833</v>
      </c>
      <c r="B6424" s="63" t="s">
        <v>36054</v>
      </c>
    </row>
    <row r="6425" spans="1:2">
      <c r="A6425">
        <v>7834</v>
      </c>
      <c r="B6425" s="63" t="s">
        <v>36055</v>
      </c>
    </row>
    <row r="6426" spans="1:2">
      <c r="A6426">
        <v>7835</v>
      </c>
      <c r="B6426" s="63" t="s">
        <v>36056</v>
      </c>
    </row>
    <row r="6427" spans="1:2">
      <c r="A6427">
        <v>7836</v>
      </c>
      <c r="B6427" s="63" t="s">
        <v>36057</v>
      </c>
    </row>
    <row r="6428" spans="1:2">
      <c r="A6428">
        <v>7837</v>
      </c>
      <c r="B6428" s="63" t="s">
        <v>36058</v>
      </c>
    </row>
    <row r="6429" spans="1:2">
      <c r="A6429">
        <v>7838</v>
      </c>
      <c r="B6429" s="63" t="s">
        <v>36059</v>
      </c>
    </row>
    <row r="6430" spans="1:2">
      <c r="A6430">
        <v>7839</v>
      </c>
      <c r="B6430" s="63" t="s">
        <v>36060</v>
      </c>
    </row>
    <row r="6431" spans="1:2">
      <c r="A6431">
        <v>7840</v>
      </c>
      <c r="B6431" s="63" t="s">
        <v>36061</v>
      </c>
    </row>
    <row r="6432" spans="1:2">
      <c r="A6432">
        <v>7841</v>
      </c>
      <c r="B6432" s="63" t="s">
        <v>36062</v>
      </c>
    </row>
    <row r="6433" spans="1:2">
      <c r="A6433">
        <v>7842</v>
      </c>
      <c r="B6433" s="63" t="s">
        <v>36063</v>
      </c>
    </row>
    <row r="6434" spans="1:2">
      <c r="A6434">
        <v>7843</v>
      </c>
      <c r="B6434" s="63" t="s">
        <v>36064</v>
      </c>
    </row>
    <row r="6435" spans="1:2">
      <c r="A6435">
        <v>7844</v>
      </c>
      <c r="B6435" s="63" t="s">
        <v>36065</v>
      </c>
    </row>
    <row r="6436" spans="1:2">
      <c r="A6436">
        <v>7845</v>
      </c>
      <c r="B6436" s="63" t="s">
        <v>36066</v>
      </c>
    </row>
    <row r="6437" spans="1:2">
      <c r="A6437">
        <v>7846</v>
      </c>
      <c r="B6437" s="63" t="s">
        <v>36067</v>
      </c>
    </row>
    <row r="6438" spans="1:2">
      <c r="A6438">
        <v>7847</v>
      </c>
      <c r="B6438" s="63" t="s">
        <v>36068</v>
      </c>
    </row>
    <row r="6439" spans="1:2">
      <c r="A6439">
        <v>7848</v>
      </c>
      <c r="B6439" s="63" t="s">
        <v>36069</v>
      </c>
    </row>
    <row r="6440" spans="1:2">
      <c r="A6440">
        <v>7849</v>
      </c>
      <c r="B6440" s="63" t="s">
        <v>36070</v>
      </c>
    </row>
    <row r="6441" spans="1:2">
      <c r="A6441">
        <v>7850</v>
      </c>
      <c r="B6441" s="63" t="s">
        <v>36071</v>
      </c>
    </row>
    <row r="6442" spans="1:2">
      <c r="A6442">
        <v>7851</v>
      </c>
      <c r="B6442" s="63">
        <v>35869</v>
      </c>
    </row>
    <row r="6443" spans="1:2">
      <c r="A6443">
        <v>7852</v>
      </c>
      <c r="B6443" s="63">
        <v>28520</v>
      </c>
    </row>
    <row r="6444" spans="1:2">
      <c r="A6444">
        <v>7853</v>
      </c>
      <c r="B6444" s="63" t="s">
        <v>36072</v>
      </c>
    </row>
    <row r="6445" spans="1:2">
      <c r="A6445">
        <v>7854</v>
      </c>
      <c r="B6445" s="63">
        <v>1780</v>
      </c>
    </row>
    <row r="6446" spans="1:2">
      <c r="A6446">
        <v>7855</v>
      </c>
      <c r="B6446" s="63">
        <v>5803</v>
      </c>
    </row>
    <row r="6447" spans="1:2">
      <c r="A6447">
        <v>7856</v>
      </c>
      <c r="B6447" s="63" t="s">
        <v>36073</v>
      </c>
    </row>
    <row r="6448" spans="1:2">
      <c r="A6448">
        <v>7857</v>
      </c>
      <c r="B6448" s="63" t="s">
        <v>36074</v>
      </c>
    </row>
    <row r="6449" spans="1:2">
      <c r="A6449">
        <v>7858</v>
      </c>
      <c r="B6449" s="63" t="s">
        <v>36075</v>
      </c>
    </row>
    <row r="6450" spans="1:2">
      <c r="A6450">
        <v>7859</v>
      </c>
      <c r="B6450" s="63">
        <v>1258</v>
      </c>
    </row>
    <row r="6451" spans="1:2">
      <c r="A6451">
        <v>7860</v>
      </c>
      <c r="B6451" s="63" t="s">
        <v>36076</v>
      </c>
    </row>
    <row r="6452" spans="1:2">
      <c r="A6452">
        <v>7861</v>
      </c>
      <c r="B6452" s="63" t="s">
        <v>36077</v>
      </c>
    </row>
    <row r="6453" spans="1:2">
      <c r="A6453">
        <v>7862</v>
      </c>
      <c r="B6453" s="63">
        <v>2085</v>
      </c>
    </row>
    <row r="6454" spans="1:2">
      <c r="A6454">
        <v>7863</v>
      </c>
      <c r="B6454" s="63" t="s">
        <v>36078</v>
      </c>
    </row>
    <row r="6455" spans="1:2">
      <c r="A6455">
        <v>7864</v>
      </c>
      <c r="B6455" s="63" t="s">
        <v>36079</v>
      </c>
    </row>
    <row r="6456" spans="1:2">
      <c r="A6456">
        <v>7865</v>
      </c>
      <c r="B6456" s="63" t="s">
        <v>36080</v>
      </c>
    </row>
    <row r="6457" spans="1:2">
      <c r="A6457">
        <v>7866</v>
      </c>
      <c r="B6457" s="63" t="s">
        <v>36081</v>
      </c>
    </row>
    <row r="6458" spans="1:2">
      <c r="A6458">
        <v>7867</v>
      </c>
      <c r="B6458" s="63">
        <v>893</v>
      </c>
    </row>
    <row r="6459" spans="1:2">
      <c r="A6459">
        <v>7868</v>
      </c>
      <c r="B6459" s="63">
        <v>893</v>
      </c>
    </row>
    <row r="6460" spans="1:2">
      <c r="A6460">
        <v>7869</v>
      </c>
      <c r="B6460" s="63">
        <v>1568</v>
      </c>
    </row>
    <row r="6461" spans="1:2">
      <c r="A6461">
        <v>7870</v>
      </c>
      <c r="B6461" s="63" t="s">
        <v>36082</v>
      </c>
    </row>
    <row r="6462" spans="1:2">
      <c r="A6462">
        <v>7871</v>
      </c>
      <c r="B6462" s="63" t="s">
        <v>36083</v>
      </c>
    </row>
    <row r="6463" spans="1:2">
      <c r="A6463">
        <v>7872</v>
      </c>
      <c r="B6463" s="63" t="s">
        <v>36084</v>
      </c>
    </row>
    <row r="6464" spans="1:2">
      <c r="A6464">
        <v>7873</v>
      </c>
      <c r="B6464" s="63" t="s">
        <v>36085</v>
      </c>
    </row>
    <row r="6465" spans="1:2">
      <c r="A6465">
        <v>7874</v>
      </c>
      <c r="B6465" s="63" t="s">
        <v>36086</v>
      </c>
    </row>
    <row r="6466" spans="1:2">
      <c r="A6466">
        <v>7875</v>
      </c>
      <c r="B6466" s="63" t="s">
        <v>36087</v>
      </c>
    </row>
    <row r="6467" spans="1:2">
      <c r="A6467">
        <v>7876</v>
      </c>
      <c r="B6467" s="63" t="s">
        <v>36088</v>
      </c>
    </row>
    <row r="6468" spans="1:2">
      <c r="A6468">
        <v>7877</v>
      </c>
      <c r="B6468" s="63" t="s">
        <v>36089</v>
      </c>
    </row>
    <row r="6469" spans="1:2">
      <c r="A6469">
        <v>7878</v>
      </c>
      <c r="B6469" s="63" t="s">
        <v>36090</v>
      </c>
    </row>
    <row r="6470" spans="1:2">
      <c r="A6470">
        <v>7879</v>
      </c>
      <c r="B6470" s="63">
        <v>1942</v>
      </c>
    </row>
    <row r="6471" spans="1:2">
      <c r="A6471">
        <v>7880</v>
      </c>
      <c r="B6471" s="63" t="s">
        <v>36091</v>
      </c>
    </row>
    <row r="6472" spans="1:2">
      <c r="A6472">
        <v>7881</v>
      </c>
      <c r="B6472" s="63" t="s">
        <v>36092</v>
      </c>
    </row>
    <row r="6473" spans="1:2">
      <c r="A6473">
        <v>7882</v>
      </c>
      <c r="B6473" s="63" t="s">
        <v>36093</v>
      </c>
    </row>
    <row r="6474" spans="1:2">
      <c r="A6474">
        <v>7883</v>
      </c>
      <c r="B6474" s="63" t="s">
        <v>36094</v>
      </c>
    </row>
    <row r="6475" spans="1:2">
      <c r="A6475">
        <v>7884</v>
      </c>
      <c r="B6475" s="63" t="s">
        <v>36095</v>
      </c>
    </row>
    <row r="6476" spans="1:2">
      <c r="A6476">
        <v>7885</v>
      </c>
      <c r="B6476" s="63">
        <v>944</v>
      </c>
    </row>
    <row r="6477" spans="1:2">
      <c r="A6477">
        <v>7886</v>
      </c>
      <c r="B6477" s="63">
        <v>944</v>
      </c>
    </row>
    <row r="6478" spans="1:2">
      <c r="A6478">
        <v>7887</v>
      </c>
      <c r="B6478" s="63" t="s">
        <v>36096</v>
      </c>
    </row>
    <row r="6479" spans="1:2">
      <c r="A6479">
        <v>7888</v>
      </c>
      <c r="B6479" s="63" t="s">
        <v>36097</v>
      </c>
    </row>
    <row r="6480" spans="1:2">
      <c r="A6480">
        <v>7889</v>
      </c>
      <c r="B6480" s="63" t="s">
        <v>36098</v>
      </c>
    </row>
    <row r="6481" spans="1:2">
      <c r="A6481">
        <v>7890</v>
      </c>
      <c r="B6481" s="63" t="s">
        <v>36099</v>
      </c>
    </row>
    <row r="6482" spans="1:2">
      <c r="A6482">
        <v>7891</v>
      </c>
      <c r="B6482" s="63">
        <v>17099</v>
      </c>
    </row>
    <row r="6483" spans="1:2">
      <c r="A6483">
        <v>7892</v>
      </c>
      <c r="B6483" s="63">
        <v>4671</v>
      </c>
    </row>
    <row r="6484" spans="1:2">
      <c r="A6484">
        <v>7893</v>
      </c>
      <c r="B6484" s="63" t="s">
        <v>36100</v>
      </c>
    </row>
    <row r="6485" spans="1:2">
      <c r="A6485">
        <v>7894</v>
      </c>
      <c r="B6485" s="63" t="s">
        <v>36101</v>
      </c>
    </row>
    <row r="6486" spans="1:2">
      <c r="A6486">
        <v>7895</v>
      </c>
      <c r="B6486" s="63" t="s">
        <v>36102</v>
      </c>
    </row>
    <row r="6487" spans="1:2">
      <c r="A6487">
        <v>7896</v>
      </c>
      <c r="B6487" s="63" t="s">
        <v>36103</v>
      </c>
    </row>
    <row r="6488" spans="1:2">
      <c r="A6488">
        <v>7897</v>
      </c>
      <c r="B6488" s="63">
        <v>1586</v>
      </c>
    </row>
    <row r="6489" spans="1:2">
      <c r="A6489">
        <v>7898</v>
      </c>
      <c r="B6489" s="63" t="s">
        <v>36104</v>
      </c>
    </row>
    <row r="6490" spans="1:2">
      <c r="A6490">
        <v>7899</v>
      </c>
      <c r="B6490" s="63" t="s">
        <v>36105</v>
      </c>
    </row>
    <row r="6491" spans="1:2">
      <c r="A6491">
        <v>7900</v>
      </c>
      <c r="B6491" s="63" t="s">
        <v>36106</v>
      </c>
    </row>
    <row r="6492" spans="1:2">
      <c r="A6492">
        <v>7901</v>
      </c>
      <c r="B6492" s="63" t="s">
        <v>36107</v>
      </c>
    </row>
    <row r="6493" spans="1:2">
      <c r="A6493">
        <v>7902</v>
      </c>
      <c r="B6493" s="63" t="s">
        <v>36108</v>
      </c>
    </row>
    <row r="6494" spans="1:2">
      <c r="A6494">
        <v>7903</v>
      </c>
      <c r="B6494" s="63" t="s">
        <v>36109</v>
      </c>
    </row>
    <row r="6495" spans="1:2">
      <c r="A6495">
        <v>7904</v>
      </c>
      <c r="B6495" s="63" t="s">
        <v>36110</v>
      </c>
    </row>
    <row r="6496" spans="1:2">
      <c r="A6496">
        <v>7905</v>
      </c>
      <c r="B6496" s="63" t="s">
        <v>36111</v>
      </c>
    </row>
    <row r="6497" spans="1:2">
      <c r="A6497">
        <v>7906</v>
      </c>
      <c r="B6497" s="63" t="s">
        <v>36112</v>
      </c>
    </row>
    <row r="6498" spans="1:2">
      <c r="A6498">
        <v>7907</v>
      </c>
      <c r="B6498" s="63" t="s">
        <v>36113</v>
      </c>
    </row>
    <row r="6499" spans="1:2">
      <c r="A6499">
        <v>7908</v>
      </c>
      <c r="B6499" s="63" t="s">
        <v>36114</v>
      </c>
    </row>
    <row r="6500" spans="1:2">
      <c r="A6500">
        <v>7909</v>
      </c>
      <c r="B6500" s="63" t="s">
        <v>36115</v>
      </c>
    </row>
    <row r="6501" spans="1:2">
      <c r="A6501">
        <v>7910</v>
      </c>
      <c r="B6501" s="63" t="s">
        <v>36116</v>
      </c>
    </row>
    <row r="6502" spans="1:2">
      <c r="A6502">
        <v>7911</v>
      </c>
      <c r="B6502" s="63" t="s">
        <v>36117</v>
      </c>
    </row>
    <row r="6503" spans="1:2">
      <c r="A6503">
        <v>7912</v>
      </c>
      <c r="B6503" s="63" t="s">
        <v>36118</v>
      </c>
    </row>
    <row r="6504" spans="1:2">
      <c r="A6504">
        <v>7913</v>
      </c>
      <c r="B6504" s="63">
        <v>1033</v>
      </c>
    </row>
    <row r="6505" spans="1:2">
      <c r="A6505">
        <v>7914</v>
      </c>
      <c r="B6505" s="63">
        <v>1</v>
      </c>
    </row>
    <row r="6506" spans="1:2">
      <c r="A6506">
        <v>7915</v>
      </c>
      <c r="B6506" s="63">
        <v>1117</v>
      </c>
    </row>
    <row r="6507" spans="1:2">
      <c r="A6507">
        <v>7916</v>
      </c>
      <c r="B6507" s="63" t="s">
        <v>36119</v>
      </c>
    </row>
    <row r="6508" spans="1:2">
      <c r="A6508">
        <v>7917</v>
      </c>
      <c r="B6508" s="63" t="s">
        <v>36120</v>
      </c>
    </row>
    <row r="6509" spans="1:2">
      <c r="A6509">
        <v>7918</v>
      </c>
      <c r="B6509" s="63" t="s">
        <v>36121</v>
      </c>
    </row>
    <row r="6510" spans="1:2">
      <c r="A6510">
        <v>7919</v>
      </c>
      <c r="B6510" s="63" t="s">
        <v>36122</v>
      </c>
    </row>
    <row r="6511" spans="1:2">
      <c r="A6511">
        <v>7920</v>
      </c>
      <c r="B6511" s="63">
        <v>1151</v>
      </c>
    </row>
    <row r="6512" spans="1:2">
      <c r="A6512">
        <v>7921</v>
      </c>
      <c r="B6512" s="63" t="s">
        <v>36123</v>
      </c>
    </row>
    <row r="6513" spans="1:2">
      <c r="A6513">
        <v>7922</v>
      </c>
      <c r="B6513" s="63" t="s">
        <v>36124</v>
      </c>
    </row>
    <row r="6514" spans="1:2">
      <c r="A6514">
        <v>7923</v>
      </c>
      <c r="B6514" s="63" t="s">
        <v>36125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2"/>
  <sheetViews>
    <sheetView workbookViewId="0">
      <selection activeCell="A13" sqref="A13"/>
    </sheetView>
  </sheetViews>
  <sheetFormatPr defaultColWidth="9" defaultRowHeight="12.75"/>
  <cols>
    <col min="1" max="1" width="8.85546875" bestFit="1" customWidth="1"/>
    <col min="2" max="2" width="30.42578125" bestFit="1" customWidth="1"/>
    <col min="3" max="4" width="15.140625" bestFit="1" customWidth="1"/>
  </cols>
  <sheetData>
    <row r="1" spans="1:4" s="54" customFormat="1">
      <c r="A1" s="54" t="s">
        <v>36126</v>
      </c>
      <c r="B1" s="54" t="s">
        <v>36127</v>
      </c>
      <c r="C1" s="55" t="s">
        <v>0</v>
      </c>
      <c r="D1" s="55" t="s">
        <v>1</v>
      </c>
    </row>
    <row r="2" spans="1:4">
      <c r="A2">
        <v>1</v>
      </c>
      <c r="B2" t="s">
        <v>36128</v>
      </c>
      <c r="C2" s="1">
        <v>38718</v>
      </c>
      <c r="D2" s="1">
        <v>2958465</v>
      </c>
    </row>
    <row r="3" spans="1:4">
      <c r="A3">
        <v>2</v>
      </c>
      <c r="B3" t="s">
        <v>36129</v>
      </c>
      <c r="C3" s="1">
        <v>38718</v>
      </c>
      <c r="D3" s="1">
        <v>2958465</v>
      </c>
    </row>
    <row r="4" spans="1:4">
      <c r="A4">
        <v>3</v>
      </c>
      <c r="B4" t="s">
        <v>36130</v>
      </c>
      <c r="C4" s="1">
        <v>38718</v>
      </c>
      <c r="D4" s="1">
        <v>2958465</v>
      </c>
    </row>
    <row r="5" spans="1:4">
      <c r="A5">
        <v>4</v>
      </c>
      <c r="B5" t="s">
        <v>36131</v>
      </c>
      <c r="C5" s="1">
        <v>38718</v>
      </c>
      <c r="D5" s="1">
        <v>2958465</v>
      </c>
    </row>
    <row r="6" spans="1:4">
      <c r="A6">
        <v>5</v>
      </c>
      <c r="B6" t="s">
        <v>36132</v>
      </c>
      <c r="C6" s="1">
        <v>38718</v>
      </c>
      <c r="D6" s="1">
        <v>2958465</v>
      </c>
    </row>
    <row r="7" spans="1:4">
      <c r="A7">
        <v>6</v>
      </c>
      <c r="B7" t="s">
        <v>36133</v>
      </c>
      <c r="C7" s="1">
        <v>38718</v>
      </c>
      <c r="D7" s="1">
        <v>2958465</v>
      </c>
    </row>
    <row r="8" spans="1:4">
      <c r="A8">
        <v>7</v>
      </c>
      <c r="B8" t="s">
        <v>36134</v>
      </c>
      <c r="C8" s="1">
        <v>38718</v>
      </c>
      <c r="D8" s="1">
        <v>2958465</v>
      </c>
    </row>
    <row r="9" spans="1:4">
      <c r="A9">
        <v>8</v>
      </c>
      <c r="B9" t="s">
        <v>148</v>
      </c>
      <c r="C9" s="1">
        <v>40179</v>
      </c>
      <c r="D9" s="1">
        <v>2958465</v>
      </c>
    </row>
    <row r="10" spans="1:4">
      <c r="A10">
        <v>9</v>
      </c>
      <c r="B10" t="s">
        <v>147</v>
      </c>
      <c r="C10" s="1">
        <v>40179</v>
      </c>
      <c r="D10" s="1">
        <v>2958465</v>
      </c>
    </row>
    <row r="11" spans="1:4">
      <c r="A11">
        <v>10</v>
      </c>
      <c r="B11" t="s">
        <v>133</v>
      </c>
      <c r="C11" s="1">
        <v>40179</v>
      </c>
      <c r="D11" s="1">
        <v>2958465</v>
      </c>
    </row>
    <row r="12" spans="1:4">
      <c r="A12">
        <v>11</v>
      </c>
      <c r="B12" t="s">
        <v>134</v>
      </c>
      <c r="C12" s="1">
        <v>40179</v>
      </c>
      <c r="D1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0"/>
  <sheetViews>
    <sheetView topLeftCell="A2" zoomScaleNormal="100" workbookViewId="0">
      <selection activeCell="J10" sqref="J10"/>
    </sheetView>
  </sheetViews>
  <sheetFormatPr defaultColWidth="9.140625" defaultRowHeight="15"/>
  <cols>
    <col min="1" max="1" width="42.140625" style="27" customWidth="1"/>
    <col min="2" max="2" width="32.85546875" style="27" customWidth="1"/>
    <col min="3" max="3" width="12.140625" style="27" hidden="1" customWidth="1"/>
    <col min="4" max="4" width="12.140625" style="27" customWidth="1"/>
    <col min="5" max="6" width="18.42578125" style="27" customWidth="1"/>
    <col min="7" max="7" width="11.85546875" style="27" customWidth="1"/>
    <col min="8" max="8" width="57.140625" style="20" customWidth="1"/>
    <col min="9" max="9" width="20.85546875" style="20" customWidth="1"/>
    <col min="10" max="10" width="57.140625" style="20" customWidth="1"/>
    <col min="11" max="11" width="57.140625" style="27" customWidth="1"/>
    <col min="12" max="12" width="86.42578125" style="20" customWidth="1"/>
    <col min="13" max="1025" width="11.42578125" style="12" customWidth="1"/>
    <col min="1026" max="16384" width="9.140625" style="12"/>
  </cols>
  <sheetData>
    <row r="2" spans="1:12" s="14" customFormat="1" ht="20.25">
      <c r="A2" s="96" t="s">
        <v>41025</v>
      </c>
      <c r="B2" s="96"/>
      <c r="C2" s="96"/>
      <c r="D2" s="96"/>
      <c r="E2" s="96"/>
      <c r="F2" s="96"/>
      <c r="G2" s="96"/>
      <c r="H2" s="96"/>
      <c r="I2" s="96"/>
      <c r="J2" s="96"/>
      <c r="K2" s="96"/>
      <c r="L2" s="13"/>
    </row>
    <row r="3" spans="1:12" ht="20.25">
      <c r="A3" s="13"/>
      <c r="B3" s="15"/>
      <c r="C3" s="15"/>
      <c r="D3" s="15"/>
      <c r="E3" s="15"/>
      <c r="F3" s="15"/>
      <c r="G3" s="15"/>
      <c r="H3" s="15"/>
      <c r="I3" s="15"/>
      <c r="J3" s="15"/>
      <c r="K3" s="15"/>
      <c r="L3" s="15"/>
    </row>
    <row r="4" spans="1:12" ht="18">
      <c r="A4" s="17" t="s">
        <v>41026</v>
      </c>
      <c r="B4" s="35"/>
      <c r="C4" s="18"/>
      <c r="D4" s="18"/>
      <c r="E4" s="18"/>
      <c r="F4" s="18"/>
      <c r="G4" s="19"/>
      <c r="H4" s="18"/>
      <c r="I4" s="18"/>
      <c r="J4" s="18"/>
      <c r="K4" s="18"/>
      <c r="L4" s="18"/>
    </row>
    <row r="5" spans="1:12">
      <c r="A5" s="20"/>
      <c r="B5" s="18"/>
      <c r="C5" s="18"/>
      <c r="D5" s="18"/>
      <c r="E5" s="18"/>
      <c r="F5" s="18"/>
      <c r="G5" s="18"/>
      <c r="H5" s="18"/>
      <c r="I5" s="18"/>
      <c r="J5" s="18"/>
      <c r="K5" s="18"/>
      <c r="L5" s="18"/>
    </row>
    <row r="6" spans="1:12">
      <c r="A6" s="20"/>
      <c r="B6" s="18"/>
      <c r="C6" s="18"/>
      <c r="D6" s="18"/>
      <c r="E6" s="18"/>
      <c r="F6" s="18"/>
      <c r="G6" s="18"/>
      <c r="H6" s="18"/>
      <c r="I6" s="18"/>
      <c r="J6" s="18"/>
      <c r="K6" s="18"/>
      <c r="L6" s="18"/>
    </row>
    <row r="7" spans="1:12" s="19" customFormat="1" ht="80.099999999999994" customHeight="1">
      <c r="A7" s="21" t="s">
        <v>39781</v>
      </c>
      <c r="B7" s="21" t="s">
        <v>39782</v>
      </c>
      <c r="C7" s="21" t="s">
        <v>39783</v>
      </c>
      <c r="D7" s="21" t="s">
        <v>39784</v>
      </c>
      <c r="E7" s="21" t="s">
        <v>39785</v>
      </c>
      <c r="F7" s="21" t="s">
        <v>39786</v>
      </c>
      <c r="G7" s="21" t="s">
        <v>39787</v>
      </c>
      <c r="H7" s="21" t="s">
        <v>39788</v>
      </c>
      <c r="I7" s="21" t="s">
        <v>39789</v>
      </c>
      <c r="J7" s="21" t="s">
        <v>39790</v>
      </c>
      <c r="K7" s="21" t="s">
        <v>39791</v>
      </c>
      <c r="L7" s="21" t="s">
        <v>39792</v>
      </c>
    </row>
    <row r="8" spans="1:12" ht="45">
      <c r="A8" s="27" t="s">
        <v>39794</v>
      </c>
      <c r="B8" s="23" t="s">
        <v>39795</v>
      </c>
      <c r="E8" s="27" t="s">
        <v>39796</v>
      </c>
      <c r="F8" s="27" t="s">
        <v>39797</v>
      </c>
      <c r="H8" s="20" t="s">
        <v>41018</v>
      </c>
      <c r="I8" s="30" t="s">
        <v>39799</v>
      </c>
      <c r="L8" s="20" t="s">
        <v>39800</v>
      </c>
    </row>
    <row r="9" spans="1:12">
      <c r="A9" s="29" t="s">
        <v>40525</v>
      </c>
      <c r="B9" s="27" t="s">
        <v>41019</v>
      </c>
      <c r="E9" s="27" t="s">
        <v>39796</v>
      </c>
      <c r="F9" s="27" t="s">
        <v>39797</v>
      </c>
      <c r="H9" s="20" t="s">
        <v>40964</v>
      </c>
      <c r="I9" s="30" t="s">
        <v>39799</v>
      </c>
      <c r="L9" s="20" t="s">
        <v>40528</v>
      </c>
    </row>
    <row r="10" spans="1:12">
      <c r="A10" s="27" t="s">
        <v>41027</v>
      </c>
      <c r="B10" s="12" t="s">
        <v>41028</v>
      </c>
      <c r="E10" s="27" t="s">
        <v>39796</v>
      </c>
      <c r="F10" s="27" t="s">
        <v>39797</v>
      </c>
      <c r="H10" s="20" t="s">
        <v>41029</v>
      </c>
      <c r="I10" s="30" t="s">
        <v>39834</v>
      </c>
      <c r="J10" s="31" t="str">
        <f>HYPERLINK("#'DRVR_LIC_RESTRIC_LKP'!A1","DRVR_LIC_RESTRIC_LKP")</f>
        <v>DRVR_LIC_RESTRIC_LKP</v>
      </c>
      <c r="K10" s="12" t="s">
        <v>41030</v>
      </c>
      <c r="L10" s="20" t="s">
        <v>41031</v>
      </c>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9"/>
  <sheetViews>
    <sheetView workbookViewId="0">
      <selection activeCell="A10" sqref="A10"/>
    </sheetView>
  </sheetViews>
  <sheetFormatPr defaultColWidth="9" defaultRowHeight="12.75"/>
  <cols>
    <col min="1" max="1" width="15.42578125" bestFit="1" customWidth="1"/>
    <col min="2" max="2" width="30.42578125" bestFit="1" customWidth="1"/>
    <col min="3" max="4" width="15.140625" bestFit="1" customWidth="1"/>
  </cols>
  <sheetData>
    <row r="1" spans="1:4" s="54" customFormat="1">
      <c r="A1" s="54" t="s">
        <v>36135</v>
      </c>
      <c r="B1" s="54" t="s">
        <v>36136</v>
      </c>
      <c r="C1" s="55" t="s">
        <v>0</v>
      </c>
      <c r="D1" s="55" t="s">
        <v>1</v>
      </c>
    </row>
    <row r="2" spans="1:4">
      <c r="A2">
        <v>1</v>
      </c>
      <c r="B2" t="s">
        <v>36137</v>
      </c>
      <c r="C2" s="1">
        <v>32874</v>
      </c>
      <c r="D2" s="1">
        <v>2958465</v>
      </c>
    </row>
    <row r="3" spans="1:4">
      <c r="A3">
        <v>2</v>
      </c>
      <c r="B3" t="s">
        <v>36138</v>
      </c>
      <c r="C3" s="1">
        <v>32874</v>
      </c>
      <c r="D3" s="1">
        <v>2958465</v>
      </c>
    </row>
    <row r="4" spans="1:4">
      <c r="A4">
        <v>3</v>
      </c>
      <c r="B4" t="s">
        <v>36139</v>
      </c>
      <c r="C4" s="1">
        <v>32874</v>
      </c>
      <c r="D4" s="1">
        <v>2958465</v>
      </c>
    </row>
    <row r="5" spans="1:4">
      <c r="A5">
        <v>4</v>
      </c>
      <c r="B5" t="s">
        <v>36140</v>
      </c>
      <c r="C5" s="1">
        <v>32874</v>
      </c>
      <c r="D5" s="1">
        <v>2958465</v>
      </c>
    </row>
    <row r="6" spans="1:4">
      <c r="A6">
        <v>5</v>
      </c>
      <c r="B6" t="s">
        <v>36141</v>
      </c>
      <c r="C6" s="1">
        <v>32874</v>
      </c>
      <c r="D6" s="1">
        <v>2958465</v>
      </c>
    </row>
    <row r="7" spans="1:4">
      <c r="A7">
        <v>6</v>
      </c>
      <c r="B7" t="s">
        <v>36142</v>
      </c>
      <c r="C7" s="1">
        <v>32874</v>
      </c>
      <c r="D7" s="1">
        <v>2958465</v>
      </c>
    </row>
    <row r="8" spans="1:4">
      <c r="A8">
        <v>7</v>
      </c>
      <c r="B8" t="s">
        <v>147</v>
      </c>
      <c r="C8" s="1">
        <v>40179</v>
      </c>
      <c r="D8" s="1">
        <v>2958465</v>
      </c>
    </row>
    <row r="9" spans="1:4">
      <c r="A9">
        <v>8</v>
      </c>
      <c r="B9" t="s">
        <v>133</v>
      </c>
      <c r="C9" s="1">
        <v>40179</v>
      </c>
      <c r="D9"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
  <sheetViews>
    <sheetView workbookViewId="0">
      <selection activeCell="A11" sqref="A11"/>
    </sheetView>
  </sheetViews>
  <sheetFormatPr defaultColWidth="9" defaultRowHeight="12.75"/>
  <cols>
    <col min="1" max="1" width="14" bestFit="1" customWidth="1"/>
    <col min="2" max="2" width="42.85546875" bestFit="1" customWidth="1"/>
    <col min="3" max="4" width="15.140625" bestFit="1" customWidth="1"/>
  </cols>
  <sheetData>
    <row r="1" spans="1:4" s="54" customFormat="1">
      <c r="A1" s="54" t="s">
        <v>36143</v>
      </c>
      <c r="B1" s="54" t="s">
        <v>36144</v>
      </c>
      <c r="C1" s="55" t="s">
        <v>0</v>
      </c>
      <c r="D1" s="55" t="s">
        <v>1</v>
      </c>
    </row>
    <row r="2" spans="1:4">
      <c r="A2">
        <v>1</v>
      </c>
      <c r="B2" t="s">
        <v>1899</v>
      </c>
      <c r="C2" s="1">
        <v>32874</v>
      </c>
      <c r="D2" s="1">
        <v>2958465</v>
      </c>
    </row>
    <row r="3" spans="1:4">
      <c r="A3">
        <v>2</v>
      </c>
      <c r="B3" t="s">
        <v>36145</v>
      </c>
      <c r="C3" s="1">
        <v>32874</v>
      </c>
      <c r="D3" s="1">
        <v>2958465</v>
      </c>
    </row>
    <row r="4" spans="1:4">
      <c r="A4">
        <v>3</v>
      </c>
      <c r="B4" t="s">
        <v>1898</v>
      </c>
      <c r="C4" s="1">
        <v>32874</v>
      </c>
      <c r="D4" s="1">
        <v>2958465</v>
      </c>
    </row>
    <row r="5" spans="1:4">
      <c r="A5">
        <v>4</v>
      </c>
      <c r="B5" t="s">
        <v>1905</v>
      </c>
      <c r="C5" s="1">
        <v>32874</v>
      </c>
      <c r="D5" s="1">
        <v>2958465</v>
      </c>
    </row>
    <row r="6" spans="1:4">
      <c r="A6">
        <v>5</v>
      </c>
      <c r="B6" t="s">
        <v>1906</v>
      </c>
      <c r="C6" s="1">
        <v>32874</v>
      </c>
      <c r="D6" s="1">
        <v>2958465</v>
      </c>
    </row>
    <row r="7" spans="1:4">
      <c r="A7">
        <v>6</v>
      </c>
      <c r="B7" t="s">
        <v>36146</v>
      </c>
      <c r="C7" s="1">
        <v>32874</v>
      </c>
      <c r="D7" s="1">
        <v>2958465</v>
      </c>
    </row>
    <row r="8" spans="1:4">
      <c r="A8">
        <v>7</v>
      </c>
      <c r="B8" t="s">
        <v>36147</v>
      </c>
      <c r="C8" s="1">
        <v>32874</v>
      </c>
      <c r="D8" s="1">
        <v>2958465</v>
      </c>
    </row>
    <row r="9" spans="1:4">
      <c r="A9">
        <v>8</v>
      </c>
      <c r="B9" t="s">
        <v>36148</v>
      </c>
      <c r="C9" s="1">
        <v>32874</v>
      </c>
      <c r="D9" s="1">
        <v>2958465</v>
      </c>
    </row>
    <row r="10" spans="1:4">
      <c r="A10">
        <v>9</v>
      </c>
      <c r="B10" t="s">
        <v>36149</v>
      </c>
      <c r="C10" s="1">
        <v>37622</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7"/>
  <sheetViews>
    <sheetView workbookViewId="0">
      <selection activeCell="A8" sqref="A8"/>
    </sheetView>
  </sheetViews>
  <sheetFormatPr defaultColWidth="9" defaultRowHeight="12.75"/>
  <cols>
    <col min="1" max="1" width="15.140625" bestFit="1" customWidth="1"/>
    <col min="2" max="2" width="30.42578125" bestFit="1" customWidth="1"/>
    <col min="3" max="4" width="15.140625" bestFit="1" customWidth="1"/>
  </cols>
  <sheetData>
    <row r="1" spans="1:4" s="54" customFormat="1">
      <c r="A1" s="54" t="s">
        <v>36150</v>
      </c>
      <c r="B1" s="54" t="s">
        <v>36151</v>
      </c>
      <c r="C1" s="55" t="s">
        <v>0</v>
      </c>
      <c r="D1" s="55" t="s">
        <v>1</v>
      </c>
    </row>
    <row r="2" spans="1:4">
      <c r="A2">
        <v>1</v>
      </c>
      <c r="B2" t="s">
        <v>36152</v>
      </c>
      <c r="C2" s="1">
        <v>40179</v>
      </c>
      <c r="D2" s="1">
        <v>2958465</v>
      </c>
    </row>
    <row r="3" spans="1:4">
      <c r="A3">
        <v>2</v>
      </c>
      <c r="B3" t="s">
        <v>36153</v>
      </c>
      <c r="C3" s="1">
        <v>40179</v>
      </c>
      <c r="D3" s="1">
        <v>2958465</v>
      </c>
    </row>
    <row r="4" spans="1:4">
      <c r="A4">
        <v>3</v>
      </c>
      <c r="B4" t="s">
        <v>36154</v>
      </c>
      <c r="C4" s="1">
        <v>40179</v>
      </c>
      <c r="D4" s="1">
        <v>2958465</v>
      </c>
    </row>
    <row r="5" spans="1:4">
      <c r="A5">
        <v>4</v>
      </c>
      <c r="B5" t="s">
        <v>36155</v>
      </c>
      <c r="C5" s="1">
        <v>40179</v>
      </c>
      <c r="D5" s="1">
        <v>2958465</v>
      </c>
    </row>
    <row r="6" spans="1:4">
      <c r="A6">
        <v>5</v>
      </c>
      <c r="B6" t="s">
        <v>36156</v>
      </c>
      <c r="C6" s="1">
        <v>40179</v>
      </c>
      <c r="D6" s="1">
        <v>2958465</v>
      </c>
    </row>
    <row r="7" spans="1:4">
      <c r="A7">
        <v>7</v>
      </c>
      <c r="B7" t="s">
        <v>147</v>
      </c>
      <c r="C7" s="1">
        <v>40179</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6"/>
  <sheetViews>
    <sheetView workbookViewId="0">
      <selection activeCell="A7" sqref="A7"/>
    </sheetView>
  </sheetViews>
  <sheetFormatPr defaultColWidth="9" defaultRowHeight="12.75"/>
  <cols>
    <col min="1" max="1" width="16.140625" bestFit="1" customWidth="1"/>
    <col min="2" max="2" width="42.85546875" bestFit="1" customWidth="1"/>
    <col min="3" max="4" width="15.140625" bestFit="1" customWidth="1"/>
  </cols>
  <sheetData>
    <row r="1" spans="1:4" s="54" customFormat="1">
      <c r="A1" s="54" t="s">
        <v>36157</v>
      </c>
      <c r="B1" s="54" t="s">
        <v>36158</v>
      </c>
      <c r="C1" s="55" t="s">
        <v>0</v>
      </c>
      <c r="D1" s="55" t="s">
        <v>1</v>
      </c>
    </row>
    <row r="2" spans="1:4">
      <c r="A2">
        <v>1</v>
      </c>
      <c r="B2" t="s">
        <v>36159</v>
      </c>
      <c r="C2" s="1">
        <v>32874</v>
      </c>
      <c r="D2" s="1">
        <v>2958465</v>
      </c>
    </row>
    <row r="3" spans="1:4">
      <c r="A3">
        <v>2</v>
      </c>
      <c r="B3" t="s">
        <v>36160</v>
      </c>
      <c r="C3" s="1">
        <v>37622</v>
      </c>
      <c r="D3" s="1">
        <v>2958465</v>
      </c>
    </row>
    <row r="4" spans="1:4">
      <c r="A4">
        <v>3</v>
      </c>
      <c r="B4" t="s">
        <v>36161</v>
      </c>
      <c r="C4" s="1">
        <v>37622</v>
      </c>
      <c r="D4" s="1">
        <v>2958465</v>
      </c>
    </row>
    <row r="5" spans="1:4">
      <c r="A5">
        <v>4</v>
      </c>
      <c r="B5" t="s">
        <v>36162</v>
      </c>
      <c r="C5" s="1">
        <v>37622</v>
      </c>
      <c r="D5" s="1">
        <v>2958465</v>
      </c>
    </row>
    <row r="6" spans="1:4">
      <c r="A6">
        <v>5</v>
      </c>
      <c r="B6" t="s">
        <v>134</v>
      </c>
      <c r="C6" s="1">
        <v>40179</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5"/>
  <sheetViews>
    <sheetView workbookViewId="0"/>
  </sheetViews>
  <sheetFormatPr defaultColWidth="9" defaultRowHeight="12.75"/>
  <cols>
    <col min="1" max="1" width="15" bestFit="1" customWidth="1"/>
    <col min="2" max="2" width="29.85546875" bestFit="1" customWidth="1"/>
    <col min="3" max="4" width="15.140625" bestFit="1" customWidth="1"/>
  </cols>
  <sheetData>
    <row r="1" spans="1:4" s="54" customFormat="1">
      <c r="A1" s="54" t="s">
        <v>41144</v>
      </c>
      <c r="B1" s="54" t="s">
        <v>41145</v>
      </c>
      <c r="C1" s="54" t="s">
        <v>0</v>
      </c>
      <c r="D1" s="54" t="s">
        <v>1</v>
      </c>
    </row>
    <row r="2" spans="1:4">
      <c r="A2">
        <v>0</v>
      </c>
      <c r="B2" t="s">
        <v>36163</v>
      </c>
      <c r="C2" s="1">
        <v>32874</v>
      </c>
      <c r="D2" s="1">
        <v>2958465</v>
      </c>
    </row>
    <row r="3" spans="1:4">
      <c r="A3">
        <v>1</v>
      </c>
      <c r="B3" t="s">
        <v>36164</v>
      </c>
      <c r="C3" s="1">
        <v>32874</v>
      </c>
      <c r="D3" s="1">
        <v>2958465</v>
      </c>
    </row>
    <row r="4" spans="1:4">
      <c r="A4">
        <v>2</v>
      </c>
      <c r="B4" t="s">
        <v>36165</v>
      </c>
      <c r="C4" s="1">
        <v>32874</v>
      </c>
      <c r="D4" s="1">
        <v>2958465</v>
      </c>
    </row>
    <row r="5" spans="1:4">
      <c r="A5">
        <v>3</v>
      </c>
      <c r="B5" t="s">
        <v>36166</v>
      </c>
      <c r="C5" s="1">
        <v>32874</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08981-2E72-C94C-8665-44ED7DA84F43}">
  <dimension ref="A1:G6"/>
  <sheetViews>
    <sheetView workbookViewId="0">
      <selection activeCell="B2" sqref="B2"/>
    </sheetView>
  </sheetViews>
  <sheetFormatPr defaultColWidth="9" defaultRowHeight="12.75"/>
  <cols>
    <col min="1" max="1" width="15" bestFit="1" customWidth="1"/>
    <col min="2" max="2" width="40.5703125" bestFit="1" customWidth="1"/>
    <col min="3" max="4" width="15.140625" bestFit="1" customWidth="1"/>
  </cols>
  <sheetData>
    <row r="1" spans="1:7" s="54" customFormat="1">
      <c r="A1" s="54" t="s">
        <v>41621</v>
      </c>
      <c r="B1" s="54" t="s">
        <v>41622</v>
      </c>
      <c r="C1" s="54" t="s">
        <v>0</v>
      </c>
      <c r="D1" s="54" t="s">
        <v>1</v>
      </c>
    </row>
    <row r="2" spans="1:7">
      <c r="A2">
        <v>1</v>
      </c>
      <c r="B2" t="s">
        <v>41623</v>
      </c>
      <c r="C2" s="2">
        <v>38718</v>
      </c>
      <c r="D2" s="2">
        <v>2958465</v>
      </c>
    </row>
    <row r="3" spans="1:7">
      <c r="A3">
        <v>2</v>
      </c>
      <c r="B3" t="s">
        <v>41624</v>
      </c>
      <c r="C3" s="2">
        <v>38718</v>
      </c>
      <c r="D3" s="2">
        <v>2958465</v>
      </c>
    </row>
    <row r="4" spans="1:7">
      <c r="A4">
        <v>3</v>
      </c>
      <c r="B4" t="s">
        <v>41625</v>
      </c>
      <c r="C4" s="2">
        <v>38718</v>
      </c>
      <c r="D4" s="2">
        <v>2958465</v>
      </c>
    </row>
    <row r="5" spans="1:7">
      <c r="A5">
        <v>4</v>
      </c>
      <c r="B5" t="s">
        <v>41626</v>
      </c>
      <c r="C5" s="2">
        <v>38718</v>
      </c>
      <c r="D5" s="2">
        <v>2958465</v>
      </c>
      <c r="E5" s="2"/>
    </row>
    <row r="6" spans="1:7">
      <c r="A6">
        <v>98</v>
      </c>
      <c r="B6" t="s">
        <v>147</v>
      </c>
      <c r="C6" s="2">
        <v>40179</v>
      </c>
      <c r="D6" s="2">
        <v>2958465</v>
      </c>
      <c r="F6" s="2"/>
      <c r="G6" s="2"/>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0EE2-0D22-4C09-8498-1E680109A09C}">
  <dimension ref="A1:D5"/>
  <sheetViews>
    <sheetView workbookViewId="0"/>
  </sheetViews>
  <sheetFormatPr defaultColWidth="8.85546875" defaultRowHeight="12.75"/>
  <cols>
    <col min="1" max="1" width="18.85546875" customWidth="1"/>
    <col min="2" max="2" width="28.85546875" customWidth="1"/>
    <col min="3" max="3" width="19.85546875" customWidth="1"/>
    <col min="4" max="4" width="15.85546875" customWidth="1"/>
  </cols>
  <sheetData>
    <row r="1" spans="1:4" ht="25.5">
      <c r="A1" s="75" t="s">
        <v>41609</v>
      </c>
      <c r="B1" s="68" t="s">
        <v>41610</v>
      </c>
      <c r="C1" s="68" t="s">
        <v>0</v>
      </c>
      <c r="D1" s="68" t="s">
        <v>1</v>
      </c>
    </row>
    <row r="2" spans="1:4">
      <c r="A2" s="67">
        <v>1</v>
      </c>
      <c r="B2" s="67" t="s">
        <v>1872</v>
      </c>
      <c r="C2" s="69">
        <v>45017</v>
      </c>
      <c r="D2" s="69">
        <v>2958465</v>
      </c>
    </row>
    <row r="3" spans="1:4">
      <c r="A3" s="67">
        <v>2</v>
      </c>
      <c r="B3" s="67" t="s">
        <v>327</v>
      </c>
      <c r="C3" s="69">
        <v>45017</v>
      </c>
      <c r="D3" s="69">
        <v>2958465</v>
      </c>
    </row>
    <row r="4" spans="1:4">
      <c r="A4" s="67">
        <v>94</v>
      </c>
      <c r="B4" s="67" t="s">
        <v>41611</v>
      </c>
      <c r="C4" s="69">
        <v>45017</v>
      </c>
      <c r="D4" s="69">
        <v>36525</v>
      </c>
    </row>
    <row r="5" spans="1:4">
      <c r="A5" s="67">
        <v>99</v>
      </c>
      <c r="B5" s="67" t="s">
        <v>133</v>
      </c>
      <c r="C5" s="69">
        <v>45017</v>
      </c>
      <c r="D5" s="69">
        <v>2958465</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40EA-A5B1-44F6-81A8-48F5C09CC40C}">
  <dimension ref="A1:E12"/>
  <sheetViews>
    <sheetView zoomScale="109" zoomScaleNormal="109" workbookViewId="0">
      <selection activeCell="D12" sqref="D12"/>
    </sheetView>
  </sheetViews>
  <sheetFormatPr defaultColWidth="11.42578125" defaultRowHeight="12.75"/>
  <cols>
    <col min="1" max="1" width="33.5703125" customWidth="1"/>
    <col min="2" max="2" width="37.42578125" bestFit="1" customWidth="1"/>
    <col min="4" max="4" width="24.140625" customWidth="1"/>
  </cols>
  <sheetData>
    <row r="1" spans="1:5" ht="15.75">
      <c r="A1" s="88" t="s">
        <v>41615</v>
      </c>
      <c r="B1" s="88" t="s">
        <v>41616</v>
      </c>
      <c r="C1" s="88" t="s">
        <v>0</v>
      </c>
      <c r="D1" s="88" t="s">
        <v>1</v>
      </c>
      <c r="E1" s="68"/>
    </row>
    <row r="2" spans="1:5" ht="15">
      <c r="A2" s="73">
        <v>-2</v>
      </c>
      <c r="B2" s="73" t="s">
        <v>2</v>
      </c>
      <c r="C2" s="91">
        <v>45017</v>
      </c>
      <c r="D2" s="91">
        <v>2958465</v>
      </c>
      <c r="E2" s="67"/>
    </row>
    <row r="3" spans="1:5" ht="15">
      <c r="A3" s="73">
        <v>-1</v>
      </c>
      <c r="B3" s="73" t="s">
        <v>3</v>
      </c>
      <c r="C3" s="91">
        <v>45017</v>
      </c>
      <c r="D3" s="91">
        <v>2958465</v>
      </c>
      <c r="E3" s="67"/>
    </row>
    <row r="4" spans="1:5" ht="15">
      <c r="A4" s="73">
        <v>0</v>
      </c>
      <c r="B4" s="73" t="s">
        <v>41612</v>
      </c>
      <c r="C4" s="91">
        <v>45017</v>
      </c>
      <c r="D4" s="91">
        <v>2958465</v>
      </c>
      <c r="E4" s="67"/>
    </row>
    <row r="5" spans="1:5" ht="15">
      <c r="A5" s="94">
        <v>1</v>
      </c>
      <c r="B5" s="94" t="s">
        <v>41613</v>
      </c>
      <c r="C5" s="91">
        <v>45017</v>
      </c>
      <c r="D5" s="91">
        <v>2958465</v>
      </c>
    </row>
    <row r="6" spans="1:5" ht="15">
      <c r="A6" s="94">
        <v>2</v>
      </c>
      <c r="B6" s="94" t="s">
        <v>41614</v>
      </c>
      <c r="C6" s="91">
        <v>45017</v>
      </c>
      <c r="D6" s="91">
        <v>2958465</v>
      </c>
    </row>
    <row r="7" spans="1:5" ht="15">
      <c r="A7" s="94">
        <v>3</v>
      </c>
      <c r="B7" s="94" t="s">
        <v>41636</v>
      </c>
      <c r="C7" s="91">
        <v>45017</v>
      </c>
      <c r="D7" s="91">
        <v>2958465</v>
      </c>
    </row>
    <row r="8" spans="1:5" ht="15">
      <c r="A8" s="94">
        <v>4</v>
      </c>
      <c r="B8" s="94" t="s">
        <v>41637</v>
      </c>
      <c r="C8" s="91">
        <v>45017</v>
      </c>
      <c r="D8" s="91">
        <v>2958465</v>
      </c>
    </row>
    <row r="9" spans="1:5" ht="15">
      <c r="A9" s="94">
        <v>5</v>
      </c>
      <c r="B9" s="94" t="s">
        <v>41638</v>
      </c>
      <c r="C9" s="91">
        <v>45017</v>
      </c>
      <c r="D9" s="91">
        <v>2958465</v>
      </c>
    </row>
    <row r="10" spans="1:5" ht="15">
      <c r="A10" s="94">
        <v>6</v>
      </c>
      <c r="B10" s="94" t="s">
        <v>41639</v>
      </c>
      <c r="C10" s="91">
        <v>45017</v>
      </c>
      <c r="D10" s="91">
        <v>2958465</v>
      </c>
    </row>
    <row r="11" spans="1:5" ht="15">
      <c r="A11" s="94">
        <v>94</v>
      </c>
      <c r="B11" s="94" t="s">
        <v>41640</v>
      </c>
      <c r="C11" s="91">
        <v>45017</v>
      </c>
      <c r="D11" s="91">
        <v>2958465</v>
      </c>
    </row>
    <row r="12" spans="1:5" ht="15">
      <c r="A12" s="94">
        <v>99</v>
      </c>
      <c r="B12" s="94" t="s">
        <v>133</v>
      </c>
      <c r="C12" s="91">
        <v>45017</v>
      </c>
      <c r="D12" s="91">
        <v>2958465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E9"/>
  <sheetViews>
    <sheetView workbookViewId="0">
      <selection activeCell="B14" sqref="B14"/>
    </sheetView>
  </sheetViews>
  <sheetFormatPr defaultColWidth="11.42578125" defaultRowHeight="12.75"/>
  <cols>
    <col min="1" max="1" width="27.42578125" bestFit="1" customWidth="1"/>
    <col min="2" max="2" width="37.42578125" bestFit="1" customWidth="1"/>
  </cols>
  <sheetData>
    <row r="1" spans="1:5">
      <c r="A1" s="54" t="s">
        <v>36167</v>
      </c>
      <c r="B1" s="54" t="s">
        <v>36168</v>
      </c>
      <c r="C1" s="55" t="s">
        <v>0</v>
      </c>
      <c r="D1" s="55" t="s">
        <v>1</v>
      </c>
      <c r="E1" s="68"/>
    </row>
    <row r="2" spans="1:5">
      <c r="A2">
        <v>-1</v>
      </c>
      <c r="B2" t="s">
        <v>3</v>
      </c>
      <c r="C2" s="1"/>
      <c r="D2" s="1"/>
      <c r="E2" s="67"/>
    </row>
    <row r="3" spans="1:5">
      <c r="A3">
        <v>1</v>
      </c>
      <c r="B3" t="s">
        <v>36169</v>
      </c>
      <c r="C3" s="1">
        <v>32874</v>
      </c>
      <c r="D3" s="1">
        <v>2958465</v>
      </c>
      <c r="E3" s="67"/>
    </row>
    <row r="4" spans="1:5">
      <c r="A4">
        <v>2</v>
      </c>
      <c r="B4" t="s">
        <v>36170</v>
      </c>
      <c r="C4" s="1">
        <v>32874</v>
      </c>
      <c r="D4" s="1">
        <v>2958465</v>
      </c>
      <c r="E4" s="67"/>
    </row>
    <row r="5" spans="1:5">
      <c r="A5">
        <v>3</v>
      </c>
      <c r="B5" t="s">
        <v>36171</v>
      </c>
      <c r="C5" s="1">
        <v>32874</v>
      </c>
      <c r="D5" s="1">
        <v>2958465</v>
      </c>
    </row>
    <row r="6" spans="1:5">
      <c r="A6">
        <v>4</v>
      </c>
      <c r="B6" t="s">
        <v>36172</v>
      </c>
      <c r="C6" s="1">
        <v>32874</v>
      </c>
      <c r="D6" s="1">
        <v>2958465</v>
      </c>
    </row>
    <row r="7" spans="1:5">
      <c r="C7" s="2"/>
      <c r="D7" s="2"/>
    </row>
    <row r="8" spans="1:5">
      <c r="C8" s="2"/>
      <c r="D8" s="2"/>
    </row>
    <row r="9" spans="1:5">
      <c r="C9" s="2"/>
      <c r="D9" s="2"/>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22"/>
  <sheetViews>
    <sheetView workbookViewId="0">
      <selection activeCell="A23" sqref="A23"/>
    </sheetView>
  </sheetViews>
  <sheetFormatPr defaultColWidth="9" defaultRowHeight="12.75"/>
  <cols>
    <col min="1" max="1" width="12.85546875" bestFit="1" customWidth="1"/>
    <col min="2" max="2" width="53.42578125" bestFit="1" customWidth="1"/>
    <col min="3" max="4" width="15.140625" bestFit="1" customWidth="1"/>
  </cols>
  <sheetData>
    <row r="1" spans="1:4" s="54" customFormat="1">
      <c r="A1" s="54" t="s">
        <v>36173</v>
      </c>
      <c r="B1" s="54" t="s">
        <v>36174</v>
      </c>
      <c r="C1" s="55" t="s">
        <v>0</v>
      </c>
      <c r="D1" s="55" t="s">
        <v>1</v>
      </c>
    </row>
    <row r="2" spans="1:4">
      <c r="A2">
        <v>-2</v>
      </c>
      <c r="B2" t="s">
        <v>2</v>
      </c>
      <c r="C2" s="1"/>
      <c r="D2" s="1"/>
    </row>
    <row r="3" spans="1:4">
      <c r="A3">
        <v>-1</v>
      </c>
      <c r="B3" t="s">
        <v>3</v>
      </c>
      <c r="C3" s="1"/>
      <c r="D3" s="1"/>
    </row>
    <row r="4" spans="1:4">
      <c r="A4">
        <v>1</v>
      </c>
      <c r="B4" t="s">
        <v>1899</v>
      </c>
      <c r="C4" s="1">
        <v>40179</v>
      </c>
      <c r="D4" s="1">
        <v>2958465</v>
      </c>
    </row>
    <row r="5" spans="1:4">
      <c r="A5">
        <v>2</v>
      </c>
      <c r="B5" t="s">
        <v>1904</v>
      </c>
      <c r="C5" s="1">
        <v>40179</v>
      </c>
      <c r="D5" s="1">
        <v>2958465</v>
      </c>
    </row>
    <row r="6" spans="1:4">
      <c r="A6">
        <v>3</v>
      </c>
      <c r="B6" t="s">
        <v>1902</v>
      </c>
      <c r="C6" s="1">
        <v>40179</v>
      </c>
      <c r="D6" s="1">
        <v>2958465</v>
      </c>
    </row>
    <row r="7" spans="1:4">
      <c r="A7">
        <v>4</v>
      </c>
      <c r="B7" t="s">
        <v>1898</v>
      </c>
      <c r="C7" s="1">
        <v>40179</v>
      </c>
      <c r="D7" s="1">
        <v>2958465</v>
      </c>
    </row>
    <row r="8" spans="1:4">
      <c r="A8">
        <v>5</v>
      </c>
      <c r="B8" t="s">
        <v>1901</v>
      </c>
      <c r="C8" s="1">
        <v>40179</v>
      </c>
      <c r="D8" s="1">
        <v>2958465</v>
      </c>
    </row>
    <row r="9" spans="1:4">
      <c r="A9">
        <v>6</v>
      </c>
      <c r="B9" t="s">
        <v>36175</v>
      </c>
      <c r="C9" s="1">
        <v>40179</v>
      </c>
      <c r="D9" s="1">
        <v>2958465</v>
      </c>
    </row>
    <row r="10" spans="1:4">
      <c r="A10">
        <v>7</v>
      </c>
      <c r="B10" t="s">
        <v>36176</v>
      </c>
      <c r="C10" s="1">
        <v>40179</v>
      </c>
      <c r="D10" s="1">
        <v>2958465</v>
      </c>
    </row>
    <row r="11" spans="1:4">
      <c r="A11">
        <v>8</v>
      </c>
      <c r="B11" t="s">
        <v>1897</v>
      </c>
      <c r="C11" s="1">
        <v>40179</v>
      </c>
      <c r="D11" s="1">
        <v>2958465</v>
      </c>
    </row>
    <row r="12" spans="1:4">
      <c r="A12">
        <v>9</v>
      </c>
      <c r="B12" t="s">
        <v>36177</v>
      </c>
      <c r="C12" s="1">
        <v>40179</v>
      </c>
      <c r="D12" s="1">
        <v>2958465</v>
      </c>
    </row>
    <row r="13" spans="1:4">
      <c r="A13">
        <v>10</v>
      </c>
      <c r="B13" t="s">
        <v>1896</v>
      </c>
      <c r="C13" s="1">
        <v>40179</v>
      </c>
      <c r="D13" s="1">
        <v>2958465</v>
      </c>
    </row>
    <row r="14" spans="1:4">
      <c r="A14">
        <v>11</v>
      </c>
      <c r="B14" t="s">
        <v>1903</v>
      </c>
      <c r="C14" s="1">
        <v>40179</v>
      </c>
      <c r="D14" s="1">
        <v>2958465</v>
      </c>
    </row>
    <row r="15" spans="1:4">
      <c r="A15">
        <v>12</v>
      </c>
      <c r="B15" t="s">
        <v>1877</v>
      </c>
      <c r="C15" s="1">
        <v>40179</v>
      </c>
      <c r="D15" s="1">
        <v>2958465</v>
      </c>
    </row>
    <row r="16" spans="1:4">
      <c r="A16">
        <v>13</v>
      </c>
      <c r="B16" t="s">
        <v>36178</v>
      </c>
      <c r="C16" s="1">
        <v>40179</v>
      </c>
      <c r="D16" s="1">
        <v>2958465</v>
      </c>
    </row>
    <row r="17" spans="1:4">
      <c r="A17">
        <v>14</v>
      </c>
      <c r="B17" t="s">
        <v>1112</v>
      </c>
      <c r="C17" s="1">
        <v>40179</v>
      </c>
      <c r="D17" s="1">
        <v>2958465</v>
      </c>
    </row>
    <row r="18" spans="1:4">
      <c r="A18">
        <v>15</v>
      </c>
      <c r="B18" t="s">
        <v>1905</v>
      </c>
      <c r="C18" s="1">
        <v>40179</v>
      </c>
      <c r="D18" s="1">
        <v>2958465</v>
      </c>
    </row>
    <row r="19" spans="1:4">
      <c r="A19">
        <v>16</v>
      </c>
      <c r="B19" t="s">
        <v>1900</v>
      </c>
      <c r="C19" s="1">
        <v>40179</v>
      </c>
      <c r="D19" s="1">
        <v>2958465</v>
      </c>
    </row>
    <row r="20" spans="1:4">
      <c r="A20">
        <v>17</v>
      </c>
      <c r="B20" t="s">
        <v>36179</v>
      </c>
      <c r="C20" s="1">
        <v>40179</v>
      </c>
      <c r="D20" s="1">
        <v>2958465</v>
      </c>
    </row>
    <row r="21" spans="1:4">
      <c r="A21">
        <v>18</v>
      </c>
      <c r="B21" t="s">
        <v>36180</v>
      </c>
      <c r="C21" s="1">
        <v>40179</v>
      </c>
      <c r="D21" s="1">
        <v>2958465</v>
      </c>
    </row>
    <row r="22" spans="1:4">
      <c r="A22">
        <v>19</v>
      </c>
      <c r="B22" t="s">
        <v>36181</v>
      </c>
      <c r="C22" s="1">
        <v>40179</v>
      </c>
      <c r="D2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L9"/>
  <sheetViews>
    <sheetView zoomScaleNormal="100" workbookViewId="0">
      <selection activeCell="A2" sqref="A2:K2"/>
    </sheetView>
  </sheetViews>
  <sheetFormatPr defaultColWidth="9.140625" defaultRowHeight="15"/>
  <cols>
    <col min="1" max="1" width="42.140625" style="27" customWidth="1"/>
    <col min="2" max="2" width="30.42578125" style="23" customWidth="1"/>
    <col min="3" max="4" width="12.140625" style="27" hidden="1" customWidth="1"/>
    <col min="5" max="6" width="18.42578125" style="27" customWidth="1"/>
    <col min="7" max="7" width="18.42578125" style="28" customWidth="1"/>
    <col min="8" max="10" width="40.140625" style="20" customWidth="1"/>
    <col min="11" max="11" width="40.140625" style="27" customWidth="1"/>
    <col min="12" max="12" width="79.140625" style="20" customWidth="1"/>
    <col min="13" max="1025" width="11.42578125" style="12" customWidth="1"/>
    <col min="1026" max="16384" width="9.140625" style="12"/>
  </cols>
  <sheetData>
    <row r="2" spans="1:12" s="14" customFormat="1" ht="20.25">
      <c r="A2" s="96" t="s">
        <v>41032</v>
      </c>
      <c r="B2" s="96"/>
      <c r="C2" s="96"/>
      <c r="D2" s="96"/>
      <c r="E2" s="96"/>
      <c r="F2" s="96"/>
      <c r="G2" s="96"/>
      <c r="H2" s="96"/>
      <c r="I2" s="96"/>
      <c r="J2" s="96"/>
      <c r="K2" s="96"/>
      <c r="L2" s="13"/>
    </row>
    <row r="3" spans="1:12" ht="20.25">
      <c r="A3" s="13"/>
      <c r="B3" s="38"/>
      <c r="C3" s="15"/>
      <c r="D3" s="15"/>
      <c r="E3" s="15"/>
      <c r="F3" s="15"/>
      <c r="G3" s="15"/>
      <c r="H3" s="15"/>
      <c r="I3" s="15"/>
      <c r="J3" s="15"/>
      <c r="K3" s="15"/>
      <c r="L3" s="15"/>
    </row>
    <row r="4" spans="1:12" ht="18">
      <c r="A4" s="17" t="s">
        <v>41033</v>
      </c>
      <c r="B4" s="35"/>
      <c r="C4" s="18"/>
      <c r="D4" s="18"/>
      <c r="E4" s="18"/>
      <c r="F4" s="18"/>
      <c r="G4" s="19"/>
      <c r="H4" s="18"/>
      <c r="I4" s="18"/>
      <c r="J4" s="18"/>
      <c r="K4" s="18"/>
      <c r="L4" s="18"/>
    </row>
    <row r="5" spans="1:12">
      <c r="A5" s="20"/>
      <c r="B5" s="35"/>
      <c r="C5" s="18"/>
      <c r="D5" s="18"/>
      <c r="E5" s="18"/>
      <c r="F5" s="18"/>
      <c r="G5" s="19"/>
      <c r="H5" s="18"/>
      <c r="I5" s="18"/>
      <c r="J5" s="18"/>
      <c r="K5" s="18"/>
      <c r="L5" s="18"/>
    </row>
    <row r="6" spans="1:12">
      <c r="A6" s="20"/>
      <c r="B6" s="35"/>
      <c r="C6" s="18"/>
      <c r="D6" s="18"/>
      <c r="E6" s="18"/>
      <c r="F6" s="18"/>
      <c r="G6" s="19"/>
      <c r="H6" s="18"/>
      <c r="I6" s="18"/>
      <c r="J6" s="18"/>
      <c r="K6" s="18"/>
      <c r="L6" s="18"/>
    </row>
    <row r="7" spans="1:12" s="19" customFormat="1" ht="80.099999999999994" customHeight="1">
      <c r="A7" s="21" t="s">
        <v>39781</v>
      </c>
      <c r="B7" s="21" t="s">
        <v>39782</v>
      </c>
      <c r="C7" s="21" t="s">
        <v>39783</v>
      </c>
      <c r="D7" s="21" t="s">
        <v>39784</v>
      </c>
      <c r="E7" s="21" t="s">
        <v>39785</v>
      </c>
      <c r="F7" s="21" t="s">
        <v>39786</v>
      </c>
      <c r="G7" s="21" t="s">
        <v>39787</v>
      </c>
      <c r="H7" s="21" t="s">
        <v>39788</v>
      </c>
      <c r="I7" s="21" t="s">
        <v>39789</v>
      </c>
      <c r="J7" s="21" t="s">
        <v>39790</v>
      </c>
      <c r="K7" s="21" t="s">
        <v>39791</v>
      </c>
      <c r="L7" s="21" t="s">
        <v>39792</v>
      </c>
    </row>
    <row r="8" spans="1:12" ht="45">
      <c r="A8" s="27" t="s">
        <v>39794</v>
      </c>
      <c r="B8" s="23" t="s">
        <v>39795</v>
      </c>
      <c r="E8" s="20" t="s">
        <v>39796</v>
      </c>
      <c r="F8" s="27" t="s">
        <v>39797</v>
      </c>
      <c r="H8" s="26" t="s">
        <v>39798</v>
      </c>
      <c r="I8" s="30" t="s">
        <v>39799</v>
      </c>
      <c r="L8" s="20" t="s">
        <v>39800</v>
      </c>
    </row>
    <row r="9" spans="1:12" ht="30">
      <c r="A9" s="27" t="s">
        <v>41034</v>
      </c>
      <c r="B9" s="29" t="s">
        <v>41035</v>
      </c>
      <c r="E9" s="27" t="s">
        <v>41014</v>
      </c>
      <c r="F9" s="27" t="s">
        <v>39804</v>
      </c>
      <c r="G9" s="28">
        <v>40</v>
      </c>
      <c r="H9" s="26" t="s">
        <v>41036</v>
      </c>
      <c r="I9" s="30" t="s">
        <v>39834</v>
      </c>
      <c r="L9" s="20" t="s">
        <v>41037</v>
      </c>
    </row>
  </sheetData>
  <mergeCells count="1">
    <mergeCell ref="A2:K2"/>
  </mergeCells>
  <pageMargins left="0.23611111111111099" right="0.23611111111111099" top="1.1416666666666699" bottom="0.74791666666666701" header="0.23611111111111099" footer="0.23611111111111099"/>
  <pageSetup orientation="portrait" useFirstPageNumber="1" horizontalDpi="300" verticalDpi="300"/>
  <headerFooter>
    <oddHeader>&amp;R&amp;"Franklin Gothic Book,Regular"Public 2010 and Greater 
Extract File Specification</oddHeader>
    <oddFooter>&amp;RPage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6"/>
  <sheetViews>
    <sheetView workbookViewId="0">
      <selection sqref="A1:XFD1"/>
    </sheetView>
  </sheetViews>
  <sheetFormatPr defaultColWidth="9" defaultRowHeight="12.75"/>
  <cols>
    <col min="1" max="1" width="16" bestFit="1" customWidth="1"/>
    <col min="2" max="2" width="34.85546875" bestFit="1" customWidth="1"/>
    <col min="3" max="4" width="15.140625" bestFit="1" customWidth="1"/>
  </cols>
  <sheetData>
    <row r="1" spans="1:4" s="54" customFormat="1">
      <c r="A1" s="54" t="s">
        <v>36182</v>
      </c>
      <c r="B1" s="54" t="s">
        <v>36183</v>
      </c>
      <c r="C1" s="55" t="s">
        <v>0</v>
      </c>
      <c r="D1" s="55" t="s">
        <v>1</v>
      </c>
    </row>
    <row r="2" spans="1:4">
      <c r="A2">
        <v>1</v>
      </c>
      <c r="B2" t="s">
        <v>148</v>
      </c>
      <c r="C2" s="1">
        <v>32874</v>
      </c>
      <c r="D2" s="1">
        <v>2958465</v>
      </c>
    </row>
    <row r="3" spans="1:4">
      <c r="A3">
        <v>2</v>
      </c>
      <c r="B3" t="s">
        <v>36184</v>
      </c>
      <c r="C3" s="1">
        <v>32874</v>
      </c>
      <c r="D3" s="1">
        <v>2958465</v>
      </c>
    </row>
    <row r="4" spans="1:4">
      <c r="A4">
        <v>3</v>
      </c>
      <c r="B4" t="s">
        <v>36185</v>
      </c>
      <c r="C4" s="1">
        <v>32874</v>
      </c>
      <c r="D4" s="1">
        <v>2958465</v>
      </c>
    </row>
    <row r="5" spans="1:4">
      <c r="A5">
        <v>4</v>
      </c>
      <c r="B5" t="s">
        <v>36186</v>
      </c>
      <c r="C5" s="1">
        <v>32874</v>
      </c>
      <c r="D5" s="1">
        <v>2958465</v>
      </c>
    </row>
    <row r="6" spans="1:4">
      <c r="A6">
        <v>5</v>
      </c>
      <c r="B6" t="s">
        <v>36187</v>
      </c>
      <c r="C6" s="1">
        <v>32874</v>
      </c>
      <c r="D6"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9"/>
  <sheetViews>
    <sheetView workbookViewId="0">
      <selection activeCell="A2" sqref="A2"/>
    </sheetView>
  </sheetViews>
  <sheetFormatPr defaultColWidth="9" defaultRowHeight="12.75"/>
  <cols>
    <col min="1" max="1" width="15" bestFit="1" customWidth="1"/>
    <col min="2" max="2" width="20.85546875" bestFit="1" customWidth="1"/>
    <col min="3" max="4" width="15.140625" bestFit="1" customWidth="1"/>
  </cols>
  <sheetData>
    <row r="1" spans="1:4" s="54" customFormat="1">
      <c r="A1" s="54" t="s">
        <v>41146</v>
      </c>
      <c r="B1" s="54" t="s">
        <v>41147</v>
      </c>
      <c r="C1" s="54" t="s">
        <v>0</v>
      </c>
      <c r="D1" s="54" t="s">
        <v>1</v>
      </c>
    </row>
    <row r="2" spans="1:4">
      <c r="A2">
        <v>0</v>
      </c>
      <c r="B2" t="s">
        <v>36188</v>
      </c>
      <c r="C2" s="1">
        <v>32874</v>
      </c>
      <c r="D2" s="1">
        <v>2958465</v>
      </c>
    </row>
    <row r="3" spans="1:4">
      <c r="A3">
        <v>1</v>
      </c>
      <c r="B3" t="s">
        <v>36189</v>
      </c>
      <c r="C3" s="1">
        <v>32874</v>
      </c>
      <c r="D3" s="1">
        <v>2958465</v>
      </c>
    </row>
    <row r="4" spans="1:4">
      <c r="A4">
        <v>2</v>
      </c>
      <c r="B4" t="s">
        <v>36190</v>
      </c>
      <c r="C4" s="1">
        <v>32874</v>
      </c>
      <c r="D4" s="1">
        <v>2958465</v>
      </c>
    </row>
    <row r="5" spans="1:4">
      <c r="A5">
        <v>3</v>
      </c>
      <c r="B5" t="s">
        <v>771</v>
      </c>
      <c r="C5" s="1">
        <v>32874</v>
      </c>
      <c r="D5" s="1">
        <v>2958465</v>
      </c>
    </row>
    <row r="6" spans="1:4">
      <c r="A6">
        <v>4</v>
      </c>
      <c r="B6" t="s">
        <v>574</v>
      </c>
      <c r="C6" s="1">
        <v>32874</v>
      </c>
      <c r="D6" s="1">
        <v>2958465</v>
      </c>
    </row>
    <row r="7" spans="1:4">
      <c r="A7">
        <v>5</v>
      </c>
      <c r="B7" t="s">
        <v>36191</v>
      </c>
      <c r="C7" s="1">
        <v>32874</v>
      </c>
      <c r="D7" s="1">
        <v>2958465</v>
      </c>
    </row>
    <row r="8" spans="1:4">
      <c r="A8">
        <v>6</v>
      </c>
      <c r="B8" t="s">
        <v>36192</v>
      </c>
      <c r="C8" s="1">
        <v>32874</v>
      </c>
      <c r="D8" s="1">
        <v>2958465</v>
      </c>
    </row>
    <row r="9" spans="1:4">
      <c r="A9">
        <v>7</v>
      </c>
      <c r="B9" t="s">
        <v>137</v>
      </c>
      <c r="C9" s="1">
        <v>32874</v>
      </c>
      <c r="D9"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7"/>
  <sheetViews>
    <sheetView workbookViewId="0">
      <selection activeCell="A8" sqref="A8"/>
    </sheetView>
  </sheetViews>
  <sheetFormatPr defaultColWidth="9" defaultRowHeight="12.75"/>
  <cols>
    <col min="1" max="1" width="19.42578125" bestFit="1" customWidth="1"/>
    <col min="2" max="2" width="30.42578125" bestFit="1" customWidth="1"/>
    <col min="3" max="4" width="15.140625" bestFit="1" customWidth="1"/>
  </cols>
  <sheetData>
    <row r="1" spans="1:4" s="54" customFormat="1">
      <c r="A1" s="54" t="s">
        <v>36193</v>
      </c>
      <c r="B1" s="54" t="s">
        <v>36194</v>
      </c>
      <c r="C1" s="54" t="s">
        <v>0</v>
      </c>
      <c r="D1" s="54" t="s">
        <v>1</v>
      </c>
    </row>
    <row r="2" spans="1:4">
      <c r="A2">
        <v>1</v>
      </c>
      <c r="B2" t="s">
        <v>36195</v>
      </c>
    </row>
    <row r="3" spans="1:4">
      <c r="A3">
        <v>2</v>
      </c>
      <c r="B3" t="s">
        <v>36196</v>
      </c>
    </row>
    <row r="4" spans="1:4">
      <c r="A4">
        <v>3</v>
      </c>
      <c r="B4" t="s">
        <v>36197</v>
      </c>
    </row>
    <row r="5" spans="1:4">
      <c r="A5">
        <v>4</v>
      </c>
      <c r="B5" t="s">
        <v>148</v>
      </c>
    </row>
    <row r="6" spans="1:4">
      <c r="A6">
        <v>5</v>
      </c>
      <c r="B6" t="s">
        <v>154</v>
      </c>
    </row>
    <row r="7" spans="1:4">
      <c r="A7">
        <v>6</v>
      </c>
      <c r="B7" t="s">
        <v>147</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E113"/>
  <sheetViews>
    <sheetView topLeftCell="A100" workbookViewId="0">
      <selection activeCell="A114" sqref="A114"/>
    </sheetView>
  </sheetViews>
  <sheetFormatPr defaultColWidth="9" defaultRowHeight="12.75"/>
  <cols>
    <col min="1" max="1" width="9.85546875" bestFit="1" customWidth="1"/>
    <col min="2" max="2" width="20.85546875" style="61" bestFit="1" customWidth="1"/>
    <col min="3" max="3" width="24.85546875" bestFit="1" customWidth="1"/>
    <col min="4" max="4" width="15.140625" bestFit="1" customWidth="1"/>
    <col min="5" max="5" width="15.140625" style="1" bestFit="1" customWidth="1"/>
  </cols>
  <sheetData>
    <row r="1" spans="1:5" s="54" customFormat="1">
      <c r="A1" s="54" t="s">
        <v>36198</v>
      </c>
      <c r="B1" s="60" t="s">
        <v>36199</v>
      </c>
      <c r="C1" s="55" t="s">
        <v>36200</v>
      </c>
      <c r="D1" s="55" t="s">
        <v>0</v>
      </c>
      <c r="E1" s="55" t="s">
        <v>1</v>
      </c>
    </row>
    <row r="2" spans="1:5">
      <c r="A2">
        <v>1</v>
      </c>
      <c r="B2" s="61" t="s">
        <v>12309</v>
      </c>
      <c r="C2" s="1" t="s">
        <v>41148</v>
      </c>
      <c r="D2" s="1">
        <v>32874</v>
      </c>
      <c r="E2" s="1">
        <v>2958465</v>
      </c>
    </row>
    <row r="3" spans="1:5">
      <c r="A3">
        <v>2</v>
      </c>
      <c r="B3" s="61" t="s">
        <v>41149</v>
      </c>
      <c r="C3" s="1" t="s">
        <v>41150</v>
      </c>
      <c r="D3" s="1">
        <v>32874</v>
      </c>
      <c r="E3" s="1">
        <v>2958465</v>
      </c>
    </row>
    <row r="4" spans="1:5">
      <c r="A4">
        <v>3</v>
      </c>
      <c r="B4" s="61" t="s">
        <v>12311</v>
      </c>
      <c r="C4" s="1" t="s">
        <v>41151</v>
      </c>
      <c r="D4" s="1">
        <v>32874</v>
      </c>
      <c r="E4" s="1">
        <v>2958465</v>
      </c>
    </row>
    <row r="5" spans="1:5">
      <c r="A5">
        <v>4</v>
      </c>
      <c r="B5" s="61" t="s">
        <v>41152</v>
      </c>
      <c r="C5" s="1" t="s">
        <v>41153</v>
      </c>
      <c r="D5" s="1">
        <v>32874</v>
      </c>
      <c r="E5" s="1">
        <v>2958465</v>
      </c>
    </row>
    <row r="6" spans="1:5">
      <c r="A6">
        <v>5</v>
      </c>
      <c r="B6" s="61" t="s">
        <v>41154</v>
      </c>
      <c r="C6" s="1" t="s">
        <v>41155</v>
      </c>
      <c r="D6" s="1">
        <v>32874</v>
      </c>
      <c r="E6" s="1">
        <v>2958465</v>
      </c>
    </row>
    <row r="7" spans="1:5">
      <c r="A7">
        <v>6</v>
      </c>
      <c r="B7" s="61" t="s">
        <v>2087</v>
      </c>
      <c r="C7" s="1" t="s">
        <v>41156</v>
      </c>
      <c r="D7" s="1">
        <v>32874</v>
      </c>
      <c r="E7" s="1">
        <v>2958465</v>
      </c>
    </row>
    <row r="8" spans="1:5">
      <c r="A8">
        <v>7</v>
      </c>
      <c r="B8" s="61" t="s">
        <v>37849</v>
      </c>
      <c r="C8" s="1" t="s">
        <v>41157</v>
      </c>
      <c r="D8" s="1">
        <v>32874</v>
      </c>
      <c r="E8" s="1">
        <v>2958465</v>
      </c>
    </row>
    <row r="9" spans="1:5">
      <c r="A9">
        <v>8</v>
      </c>
      <c r="B9" s="61" t="s">
        <v>41158</v>
      </c>
      <c r="C9" s="1" t="s">
        <v>41159</v>
      </c>
      <c r="D9" s="1">
        <v>32874</v>
      </c>
      <c r="E9" s="1">
        <v>2958465</v>
      </c>
    </row>
    <row r="10" spans="1:5">
      <c r="A10">
        <v>9</v>
      </c>
      <c r="B10" s="61" t="s">
        <v>41160</v>
      </c>
      <c r="C10" s="1" t="s">
        <v>41161</v>
      </c>
      <c r="D10" s="1">
        <v>32874</v>
      </c>
      <c r="E10" s="1">
        <v>2958465</v>
      </c>
    </row>
    <row r="11" spans="1:5">
      <c r="A11">
        <v>10</v>
      </c>
      <c r="B11" s="61" t="s">
        <v>41162</v>
      </c>
      <c r="C11" s="1" t="s">
        <v>41163</v>
      </c>
      <c r="D11" s="1">
        <v>32874</v>
      </c>
      <c r="E11" s="1">
        <v>2958465</v>
      </c>
    </row>
    <row r="12" spans="1:5">
      <c r="A12">
        <v>11</v>
      </c>
      <c r="B12" s="61" t="s">
        <v>41164</v>
      </c>
      <c r="C12" s="1" t="s">
        <v>41165</v>
      </c>
      <c r="D12" s="1">
        <v>32874</v>
      </c>
      <c r="E12" s="1">
        <v>2958465</v>
      </c>
    </row>
    <row r="13" spans="1:5">
      <c r="A13">
        <v>12</v>
      </c>
      <c r="B13" s="61" t="s">
        <v>41044</v>
      </c>
      <c r="C13" s="1" t="s">
        <v>41166</v>
      </c>
      <c r="D13" s="1">
        <v>32874</v>
      </c>
      <c r="E13" s="1">
        <v>2958465</v>
      </c>
    </row>
    <row r="14" spans="1:5">
      <c r="A14">
        <v>13</v>
      </c>
      <c r="B14" s="61" t="s">
        <v>41167</v>
      </c>
      <c r="C14" s="1" t="s">
        <v>41168</v>
      </c>
      <c r="D14" s="1">
        <v>32874</v>
      </c>
      <c r="E14" s="1">
        <v>2958465</v>
      </c>
    </row>
    <row r="15" spans="1:5">
      <c r="A15">
        <v>14</v>
      </c>
      <c r="B15" s="61" t="s">
        <v>35004</v>
      </c>
      <c r="C15" s="1" t="s">
        <v>41169</v>
      </c>
      <c r="D15" s="1">
        <v>32874</v>
      </c>
      <c r="E15" s="1">
        <v>2958465</v>
      </c>
    </row>
    <row r="16" spans="1:5">
      <c r="A16">
        <v>15</v>
      </c>
      <c r="B16" s="61" t="s">
        <v>41170</v>
      </c>
      <c r="C16" s="1" t="s">
        <v>41171</v>
      </c>
      <c r="D16" s="1">
        <v>32874</v>
      </c>
      <c r="E16" s="1">
        <v>2958465</v>
      </c>
    </row>
    <row r="17" spans="1:5">
      <c r="A17">
        <v>16</v>
      </c>
      <c r="B17" s="61" t="s">
        <v>41172</v>
      </c>
      <c r="C17" s="1" t="s">
        <v>41173</v>
      </c>
      <c r="D17" s="1">
        <v>32874</v>
      </c>
      <c r="E17" s="1">
        <v>2958465</v>
      </c>
    </row>
    <row r="18" spans="1:5">
      <c r="A18">
        <v>17</v>
      </c>
      <c r="B18" s="61" t="s">
        <v>41174</v>
      </c>
      <c r="C18" s="1" t="s">
        <v>41175</v>
      </c>
      <c r="D18" s="1">
        <v>32874</v>
      </c>
      <c r="E18" s="1">
        <v>2958465</v>
      </c>
    </row>
    <row r="19" spans="1:5">
      <c r="A19">
        <v>18</v>
      </c>
      <c r="B19" s="61" t="s">
        <v>41176</v>
      </c>
      <c r="C19" s="1" t="s">
        <v>41177</v>
      </c>
      <c r="D19" s="1">
        <v>32874</v>
      </c>
      <c r="E19" s="1">
        <v>2958465</v>
      </c>
    </row>
    <row r="20" spans="1:5">
      <c r="A20">
        <v>19</v>
      </c>
      <c r="B20" s="61" t="s">
        <v>181</v>
      </c>
      <c r="C20" s="1" t="s">
        <v>41178</v>
      </c>
      <c r="D20" s="1">
        <v>32874</v>
      </c>
      <c r="E20" s="1">
        <v>2958465</v>
      </c>
    </row>
    <row r="21" spans="1:5">
      <c r="A21">
        <v>20</v>
      </c>
      <c r="B21" s="61" t="s">
        <v>41179</v>
      </c>
      <c r="C21" s="1" t="s">
        <v>41180</v>
      </c>
      <c r="D21" s="1">
        <v>32874</v>
      </c>
      <c r="E21" s="1">
        <v>2958465</v>
      </c>
    </row>
    <row r="22" spans="1:5">
      <c r="A22">
        <v>21</v>
      </c>
      <c r="B22" s="61" t="s">
        <v>41181</v>
      </c>
      <c r="C22" s="1" t="s">
        <v>41182</v>
      </c>
      <c r="D22" s="1">
        <v>32874</v>
      </c>
      <c r="E22" s="1">
        <v>2958465</v>
      </c>
    </row>
    <row r="23" spans="1:5">
      <c r="A23">
        <v>22</v>
      </c>
      <c r="B23" s="61" t="s">
        <v>35510</v>
      </c>
      <c r="C23" s="1" t="s">
        <v>41183</v>
      </c>
      <c r="D23" s="1">
        <v>32874</v>
      </c>
      <c r="E23" s="1">
        <v>2958465</v>
      </c>
    </row>
    <row r="24" spans="1:5">
      <c r="A24">
        <v>23</v>
      </c>
      <c r="B24" s="61" t="s">
        <v>41184</v>
      </c>
      <c r="C24" s="1" t="s">
        <v>41185</v>
      </c>
      <c r="D24" s="1">
        <v>32874</v>
      </c>
      <c r="E24" s="1">
        <v>2958465</v>
      </c>
    </row>
    <row r="25" spans="1:5">
      <c r="A25">
        <v>24</v>
      </c>
      <c r="B25" s="61" t="s">
        <v>4630</v>
      </c>
      <c r="C25" s="1" t="s">
        <v>41186</v>
      </c>
      <c r="D25" s="1">
        <v>32874</v>
      </c>
      <c r="E25" s="1">
        <v>2958465</v>
      </c>
    </row>
    <row r="26" spans="1:5">
      <c r="A26">
        <v>25</v>
      </c>
      <c r="B26" s="61" t="s">
        <v>41187</v>
      </c>
      <c r="C26" s="1" t="s">
        <v>41188</v>
      </c>
      <c r="D26" s="1">
        <v>32874</v>
      </c>
      <c r="E26" s="1">
        <v>2958465</v>
      </c>
    </row>
    <row r="27" spans="1:5">
      <c r="A27">
        <v>26</v>
      </c>
      <c r="B27" s="61" t="s">
        <v>41189</v>
      </c>
      <c r="C27" s="1" t="s">
        <v>41190</v>
      </c>
      <c r="D27" s="1">
        <v>32874</v>
      </c>
      <c r="E27" s="1">
        <v>2958465</v>
      </c>
    </row>
    <row r="28" spans="1:5">
      <c r="A28">
        <v>27</v>
      </c>
      <c r="B28" s="61" t="s">
        <v>375</v>
      </c>
      <c r="C28" s="1" t="s">
        <v>41191</v>
      </c>
      <c r="D28" s="1">
        <v>32874</v>
      </c>
      <c r="E28" s="1">
        <v>2958465</v>
      </c>
    </row>
    <row r="29" spans="1:5">
      <c r="A29">
        <v>28</v>
      </c>
      <c r="B29" s="61" t="s">
        <v>38942</v>
      </c>
      <c r="C29" s="1" t="s">
        <v>41192</v>
      </c>
      <c r="D29" s="1">
        <v>32874</v>
      </c>
      <c r="E29" s="1">
        <v>2958465</v>
      </c>
    </row>
    <row r="30" spans="1:5">
      <c r="A30">
        <v>29</v>
      </c>
      <c r="B30" s="61" t="s">
        <v>41193</v>
      </c>
      <c r="C30" s="1" t="s">
        <v>41194</v>
      </c>
      <c r="D30" s="1">
        <v>32874</v>
      </c>
      <c r="E30" s="1">
        <v>2958465</v>
      </c>
    </row>
    <row r="31" spans="1:5">
      <c r="A31">
        <v>30</v>
      </c>
      <c r="B31" s="61" t="s">
        <v>41195</v>
      </c>
      <c r="C31" s="1" t="s">
        <v>41196</v>
      </c>
      <c r="D31" s="1">
        <v>32874</v>
      </c>
      <c r="E31" s="1">
        <v>2958465</v>
      </c>
    </row>
    <row r="32" spans="1:5">
      <c r="A32">
        <v>31</v>
      </c>
      <c r="B32" s="61" t="s">
        <v>34397</v>
      </c>
      <c r="C32" s="1" t="s">
        <v>41197</v>
      </c>
      <c r="D32" s="1">
        <v>32874</v>
      </c>
      <c r="E32" s="1">
        <v>2958465</v>
      </c>
    </row>
    <row r="33" spans="1:5">
      <c r="A33">
        <v>32</v>
      </c>
      <c r="B33" s="61" t="s">
        <v>41198</v>
      </c>
      <c r="C33" s="1" t="s">
        <v>41199</v>
      </c>
      <c r="D33" s="1">
        <v>32874</v>
      </c>
      <c r="E33" s="1">
        <v>2958465</v>
      </c>
    </row>
    <row r="34" spans="1:5">
      <c r="A34">
        <v>33</v>
      </c>
      <c r="B34" s="61" t="s">
        <v>35815</v>
      </c>
      <c r="C34" s="1" t="s">
        <v>41200</v>
      </c>
      <c r="D34" s="1">
        <v>32874</v>
      </c>
      <c r="E34" s="1">
        <v>2958465</v>
      </c>
    </row>
    <row r="35" spans="1:5">
      <c r="A35">
        <v>34</v>
      </c>
      <c r="B35" s="61" t="s">
        <v>41201</v>
      </c>
      <c r="C35" s="1" t="s">
        <v>41202</v>
      </c>
      <c r="D35" s="1">
        <v>32874</v>
      </c>
      <c r="E35" s="1">
        <v>2958465</v>
      </c>
    </row>
    <row r="36" spans="1:5">
      <c r="A36">
        <v>35</v>
      </c>
      <c r="B36" s="61" t="s">
        <v>41203</v>
      </c>
      <c r="C36" s="1" t="s">
        <v>41204</v>
      </c>
      <c r="D36" s="1">
        <v>32874</v>
      </c>
      <c r="E36" s="1">
        <v>2958465</v>
      </c>
    </row>
    <row r="37" spans="1:5">
      <c r="A37">
        <v>36</v>
      </c>
      <c r="B37" s="61" t="s">
        <v>12316</v>
      </c>
      <c r="C37" s="1" t="s">
        <v>41205</v>
      </c>
      <c r="D37" s="1">
        <v>32874</v>
      </c>
      <c r="E37" s="1">
        <v>2958465</v>
      </c>
    </row>
    <row r="38" spans="1:5">
      <c r="A38">
        <v>37</v>
      </c>
      <c r="B38" s="61" t="s">
        <v>41206</v>
      </c>
      <c r="C38" s="1" t="s">
        <v>41207</v>
      </c>
      <c r="D38" s="1">
        <v>32874</v>
      </c>
      <c r="E38" s="1">
        <v>2958465</v>
      </c>
    </row>
    <row r="39" spans="1:5">
      <c r="A39">
        <v>38</v>
      </c>
      <c r="B39" s="61" t="s">
        <v>41208</v>
      </c>
      <c r="C39" s="1" t="s">
        <v>41209</v>
      </c>
      <c r="D39" s="1">
        <v>32874</v>
      </c>
      <c r="E39" s="1">
        <v>2958465</v>
      </c>
    </row>
    <row r="40" spans="1:5">
      <c r="A40">
        <v>39</v>
      </c>
      <c r="B40" s="61" t="s">
        <v>41210</v>
      </c>
      <c r="C40" s="1" t="s">
        <v>41211</v>
      </c>
      <c r="D40" s="1">
        <v>32874</v>
      </c>
      <c r="E40" s="1">
        <v>2958465</v>
      </c>
    </row>
    <row r="41" spans="1:5">
      <c r="A41">
        <v>40</v>
      </c>
      <c r="B41" s="61" t="s">
        <v>2192</v>
      </c>
      <c r="C41" s="1" t="s">
        <v>41212</v>
      </c>
      <c r="D41" s="1">
        <v>32874</v>
      </c>
      <c r="E41" s="1">
        <v>2958465</v>
      </c>
    </row>
    <row r="42" spans="1:5">
      <c r="A42">
        <v>41</v>
      </c>
      <c r="B42" s="61" t="s">
        <v>41213</v>
      </c>
      <c r="C42" s="1" t="s">
        <v>41214</v>
      </c>
      <c r="D42" s="1">
        <v>32874</v>
      </c>
      <c r="E42" s="1">
        <v>2958465</v>
      </c>
    </row>
    <row r="43" spans="1:5">
      <c r="A43">
        <v>42</v>
      </c>
      <c r="B43" s="61" t="s">
        <v>41215</v>
      </c>
      <c r="C43" s="1" t="s">
        <v>41216</v>
      </c>
      <c r="D43" s="1">
        <v>32874</v>
      </c>
      <c r="E43" s="1">
        <v>2958465</v>
      </c>
    </row>
    <row r="44" spans="1:5">
      <c r="A44">
        <v>43</v>
      </c>
      <c r="B44" s="61" t="s">
        <v>2086</v>
      </c>
      <c r="C44" s="1" t="s">
        <v>41217</v>
      </c>
      <c r="D44" s="1">
        <v>32874</v>
      </c>
      <c r="E44" s="1">
        <v>2958465</v>
      </c>
    </row>
    <row r="45" spans="1:5">
      <c r="A45">
        <v>44</v>
      </c>
      <c r="B45" s="61" t="s">
        <v>12308</v>
      </c>
      <c r="C45" s="1" t="s">
        <v>41218</v>
      </c>
      <c r="D45" s="1">
        <v>32874</v>
      </c>
      <c r="E45" s="1">
        <v>2958465</v>
      </c>
    </row>
    <row r="46" spans="1:5">
      <c r="A46">
        <v>45</v>
      </c>
      <c r="B46" s="61" t="s">
        <v>39256</v>
      </c>
      <c r="C46" s="1" t="s">
        <v>41219</v>
      </c>
      <c r="D46" s="1">
        <v>32874</v>
      </c>
      <c r="E46" s="1">
        <v>2958465</v>
      </c>
    </row>
    <row r="47" spans="1:5">
      <c r="A47">
        <v>46</v>
      </c>
      <c r="B47" s="61" t="s">
        <v>244</v>
      </c>
      <c r="C47" s="1" t="s">
        <v>41220</v>
      </c>
      <c r="D47" s="1">
        <v>32874</v>
      </c>
      <c r="E47" s="1">
        <v>2958465</v>
      </c>
    </row>
    <row r="48" spans="1:5">
      <c r="A48">
        <v>47</v>
      </c>
      <c r="B48" s="61" t="s">
        <v>41221</v>
      </c>
      <c r="C48" s="1" t="s">
        <v>41222</v>
      </c>
      <c r="D48" s="1">
        <v>32874</v>
      </c>
      <c r="E48" s="1">
        <v>2958465</v>
      </c>
    </row>
    <row r="49" spans="1:5">
      <c r="A49">
        <v>48</v>
      </c>
      <c r="B49" s="61" t="s">
        <v>41223</v>
      </c>
      <c r="C49" s="1" t="s">
        <v>41224</v>
      </c>
      <c r="D49" s="1">
        <v>32874</v>
      </c>
      <c r="E49" s="1">
        <v>2958465</v>
      </c>
    </row>
    <row r="50" spans="1:5">
      <c r="A50">
        <v>49</v>
      </c>
      <c r="B50" s="61" t="s">
        <v>41225</v>
      </c>
      <c r="C50" s="1" t="s">
        <v>41226</v>
      </c>
      <c r="D50" s="1">
        <v>32874</v>
      </c>
      <c r="E50" s="1">
        <v>2958465</v>
      </c>
    </row>
    <row r="51" spans="1:5">
      <c r="A51">
        <v>50</v>
      </c>
      <c r="B51" s="61" t="s">
        <v>41227</v>
      </c>
      <c r="C51" s="1" t="s">
        <v>41228</v>
      </c>
      <c r="D51" s="1">
        <v>32874</v>
      </c>
      <c r="E51" s="1">
        <v>2958465</v>
      </c>
    </row>
    <row r="52" spans="1:5">
      <c r="A52">
        <v>51</v>
      </c>
      <c r="B52" s="61" t="s">
        <v>41229</v>
      </c>
      <c r="C52" s="1" t="s">
        <v>41230</v>
      </c>
      <c r="D52" s="1">
        <v>32874</v>
      </c>
      <c r="E52" s="1">
        <v>2958465</v>
      </c>
    </row>
    <row r="53" spans="1:5">
      <c r="A53">
        <v>52</v>
      </c>
      <c r="B53" s="61" t="s">
        <v>41231</v>
      </c>
      <c r="C53" s="1" t="s">
        <v>41232</v>
      </c>
      <c r="D53" s="1">
        <v>32874</v>
      </c>
      <c r="E53" s="1">
        <v>40178</v>
      </c>
    </row>
    <row r="54" spans="1:5">
      <c r="A54">
        <v>53</v>
      </c>
      <c r="B54" s="61" t="s">
        <v>4629</v>
      </c>
      <c r="C54" s="1" t="s">
        <v>41233</v>
      </c>
      <c r="D54" s="1">
        <v>32874</v>
      </c>
      <c r="E54" s="1">
        <v>40178</v>
      </c>
    </row>
    <row r="55" spans="1:5">
      <c r="A55">
        <v>54</v>
      </c>
      <c r="B55" s="61" t="s">
        <v>41234</v>
      </c>
      <c r="C55" s="1" t="s">
        <v>41235</v>
      </c>
      <c r="D55" s="1">
        <v>40179</v>
      </c>
      <c r="E55" s="1">
        <v>2958465</v>
      </c>
    </row>
    <row r="56" spans="1:5">
      <c r="A56">
        <v>55</v>
      </c>
      <c r="B56" s="61" t="s">
        <v>14736</v>
      </c>
      <c r="C56" s="1" t="s">
        <v>41236</v>
      </c>
      <c r="D56" s="1">
        <v>32874</v>
      </c>
      <c r="E56" s="1">
        <v>40178</v>
      </c>
    </row>
    <row r="57" spans="1:5">
      <c r="A57">
        <v>56</v>
      </c>
      <c r="B57" s="61" t="s">
        <v>41237</v>
      </c>
      <c r="C57" s="1" t="s">
        <v>41238</v>
      </c>
      <c r="D57" s="1">
        <v>32874</v>
      </c>
      <c r="E57" s="1">
        <v>40178</v>
      </c>
    </row>
    <row r="58" spans="1:5">
      <c r="A58">
        <v>57</v>
      </c>
      <c r="B58" s="61" t="s">
        <v>41239</v>
      </c>
      <c r="C58" s="1" t="s">
        <v>41240</v>
      </c>
      <c r="D58" s="1">
        <v>32874</v>
      </c>
      <c r="E58" s="1">
        <v>40178</v>
      </c>
    </row>
    <row r="59" spans="1:5">
      <c r="A59">
        <v>58</v>
      </c>
      <c r="B59" s="61" t="s">
        <v>1998</v>
      </c>
      <c r="C59" s="1" t="s">
        <v>41241</v>
      </c>
      <c r="D59" s="1">
        <v>32874</v>
      </c>
      <c r="E59" s="1">
        <v>40178</v>
      </c>
    </row>
    <row r="60" spans="1:5">
      <c r="A60">
        <v>59</v>
      </c>
      <c r="B60" s="61" t="s">
        <v>41242</v>
      </c>
      <c r="C60" s="1" t="s">
        <v>41243</v>
      </c>
      <c r="D60" s="1">
        <v>32874</v>
      </c>
      <c r="E60" s="1">
        <v>40178</v>
      </c>
    </row>
    <row r="61" spans="1:5">
      <c r="A61">
        <v>60</v>
      </c>
      <c r="B61" s="61" t="s">
        <v>41244</v>
      </c>
      <c r="C61" s="1" t="s">
        <v>41245</v>
      </c>
      <c r="D61" s="1">
        <v>32874</v>
      </c>
      <c r="E61" s="1">
        <v>2958465</v>
      </c>
    </row>
    <row r="62" spans="1:5">
      <c r="A62">
        <v>61</v>
      </c>
      <c r="B62" s="61" t="s">
        <v>35957</v>
      </c>
      <c r="C62" s="1" t="s">
        <v>41246</v>
      </c>
      <c r="D62" s="1">
        <v>32874</v>
      </c>
      <c r="E62" s="1">
        <v>2958465</v>
      </c>
    </row>
    <row r="63" spans="1:5">
      <c r="A63">
        <v>62</v>
      </c>
      <c r="B63" s="61" t="s">
        <v>35113</v>
      </c>
      <c r="C63" s="1" t="s">
        <v>41247</v>
      </c>
      <c r="D63" s="1">
        <v>32874</v>
      </c>
      <c r="E63" s="1">
        <v>40178</v>
      </c>
    </row>
    <row r="64" spans="1:5">
      <c r="A64">
        <v>63</v>
      </c>
      <c r="B64" s="61" t="s">
        <v>41248</v>
      </c>
      <c r="C64" s="1" t="s">
        <v>41249</v>
      </c>
      <c r="D64" s="1">
        <v>32874</v>
      </c>
      <c r="E64" s="1">
        <v>40178</v>
      </c>
    </row>
    <row r="65" spans="1:5">
      <c r="A65">
        <v>64</v>
      </c>
      <c r="B65" s="61" t="s">
        <v>2187</v>
      </c>
      <c r="C65" s="1" t="s">
        <v>41250</v>
      </c>
      <c r="D65" s="1">
        <v>32874</v>
      </c>
      <c r="E65" s="1">
        <v>40178</v>
      </c>
    </row>
    <row r="66" spans="1:5">
      <c r="A66">
        <v>65</v>
      </c>
      <c r="B66" s="61" t="s">
        <v>30726</v>
      </c>
      <c r="C66" s="1" t="s">
        <v>41251</v>
      </c>
      <c r="D66" s="1">
        <v>32874</v>
      </c>
      <c r="E66" s="1">
        <v>40178</v>
      </c>
    </row>
    <row r="67" spans="1:5">
      <c r="A67">
        <v>66</v>
      </c>
      <c r="B67" s="61" t="s">
        <v>41252</v>
      </c>
      <c r="C67" s="1" t="s">
        <v>41253</v>
      </c>
      <c r="D67" s="1">
        <v>32874</v>
      </c>
      <c r="E67" s="1">
        <v>40178</v>
      </c>
    </row>
    <row r="68" spans="1:5">
      <c r="A68">
        <v>67</v>
      </c>
      <c r="B68" s="61" t="s">
        <v>2188</v>
      </c>
      <c r="C68" s="1" t="s">
        <v>41254</v>
      </c>
      <c r="D68" s="1">
        <v>32874</v>
      </c>
      <c r="E68" s="1">
        <v>40178</v>
      </c>
    </row>
    <row r="69" spans="1:5">
      <c r="A69">
        <v>68</v>
      </c>
      <c r="B69" s="61" t="s">
        <v>36866</v>
      </c>
      <c r="C69" s="1" t="s">
        <v>41255</v>
      </c>
      <c r="D69" s="1">
        <v>32874</v>
      </c>
      <c r="E69" s="1">
        <v>2958465</v>
      </c>
    </row>
    <row r="70" spans="1:5">
      <c r="A70">
        <v>69</v>
      </c>
      <c r="B70" s="61" t="s">
        <v>2326</v>
      </c>
      <c r="C70" s="1" t="s">
        <v>41256</v>
      </c>
      <c r="D70" s="1">
        <v>32874</v>
      </c>
      <c r="E70" s="1">
        <v>40178</v>
      </c>
    </row>
    <row r="71" spans="1:5">
      <c r="A71">
        <v>70</v>
      </c>
      <c r="B71" s="61" t="s">
        <v>4625</v>
      </c>
      <c r="C71" s="1" t="s">
        <v>41257</v>
      </c>
      <c r="D71" s="1">
        <v>32874</v>
      </c>
      <c r="E71" s="1">
        <v>40178</v>
      </c>
    </row>
    <row r="72" spans="1:5">
      <c r="A72">
        <v>71</v>
      </c>
      <c r="B72" s="61" t="s">
        <v>41258</v>
      </c>
      <c r="C72" s="1" t="s">
        <v>41259</v>
      </c>
      <c r="D72" s="1">
        <v>32874</v>
      </c>
      <c r="E72" s="1">
        <v>40178</v>
      </c>
    </row>
    <row r="73" spans="1:5">
      <c r="A73">
        <v>72</v>
      </c>
      <c r="B73" s="61" t="s">
        <v>41260</v>
      </c>
      <c r="C73" s="1" t="s">
        <v>41261</v>
      </c>
      <c r="D73" s="1">
        <v>32874</v>
      </c>
      <c r="E73" s="1">
        <v>40178</v>
      </c>
    </row>
    <row r="74" spans="1:5">
      <c r="A74">
        <v>73</v>
      </c>
      <c r="B74" s="61" t="s">
        <v>35284</v>
      </c>
      <c r="C74" s="1" t="s">
        <v>41262</v>
      </c>
      <c r="D74" s="1">
        <v>32874</v>
      </c>
      <c r="E74" s="1">
        <v>40178</v>
      </c>
    </row>
    <row r="75" spans="1:5">
      <c r="A75">
        <v>74</v>
      </c>
      <c r="B75" s="61" t="s">
        <v>35122</v>
      </c>
      <c r="C75" s="1" t="s">
        <v>41263</v>
      </c>
      <c r="D75" s="1">
        <v>32874</v>
      </c>
      <c r="E75" s="1">
        <v>2958465</v>
      </c>
    </row>
    <row r="76" spans="1:5">
      <c r="A76">
        <v>75</v>
      </c>
      <c r="B76" s="61" t="s">
        <v>35061</v>
      </c>
      <c r="C76" s="1" t="s">
        <v>41264</v>
      </c>
      <c r="D76" s="1">
        <v>32874</v>
      </c>
      <c r="E76" s="1">
        <v>40178</v>
      </c>
    </row>
    <row r="77" spans="1:5">
      <c r="A77">
        <v>76</v>
      </c>
      <c r="B77" s="61" t="s">
        <v>2200</v>
      </c>
      <c r="C77" s="1" t="s">
        <v>41265</v>
      </c>
      <c r="D77" s="1">
        <v>32874</v>
      </c>
      <c r="E77" s="1">
        <v>2958465</v>
      </c>
    </row>
    <row r="78" spans="1:5">
      <c r="A78">
        <v>77</v>
      </c>
      <c r="B78" s="61" t="s">
        <v>367</v>
      </c>
      <c r="C78" s="1" t="s">
        <v>41266</v>
      </c>
      <c r="D78" s="1">
        <v>32874</v>
      </c>
      <c r="E78" s="1">
        <v>2958465</v>
      </c>
    </row>
    <row r="79" spans="1:5">
      <c r="A79">
        <v>78</v>
      </c>
      <c r="B79" s="61" t="s">
        <v>38710</v>
      </c>
      <c r="C79" s="1" t="s">
        <v>41267</v>
      </c>
      <c r="D79" s="1">
        <v>32874</v>
      </c>
      <c r="E79" s="1">
        <v>40178</v>
      </c>
    </row>
    <row r="80" spans="1:5">
      <c r="A80">
        <v>79</v>
      </c>
      <c r="B80" s="61" t="s">
        <v>4626</v>
      </c>
      <c r="C80" s="1" t="s">
        <v>41268</v>
      </c>
      <c r="D80" s="1">
        <v>32874</v>
      </c>
      <c r="E80" s="1">
        <v>40178</v>
      </c>
    </row>
    <row r="81" spans="1:5">
      <c r="A81">
        <v>80</v>
      </c>
      <c r="B81" s="61" t="s">
        <v>517</v>
      </c>
      <c r="C81" s="1" t="s">
        <v>41269</v>
      </c>
      <c r="D81" s="1">
        <v>32874</v>
      </c>
      <c r="E81" s="1">
        <v>40178</v>
      </c>
    </row>
    <row r="82" spans="1:5">
      <c r="A82">
        <v>81</v>
      </c>
      <c r="B82" s="61" t="s">
        <v>34109</v>
      </c>
      <c r="C82" s="1" t="s">
        <v>41270</v>
      </c>
      <c r="D82" s="1">
        <v>32874</v>
      </c>
      <c r="E82" s="1">
        <v>40178</v>
      </c>
    </row>
    <row r="83" spans="1:5">
      <c r="A83">
        <v>82</v>
      </c>
      <c r="B83" s="61" t="s">
        <v>41271</v>
      </c>
      <c r="C83" s="1" t="s">
        <v>41272</v>
      </c>
      <c r="D83" s="1">
        <v>32874</v>
      </c>
      <c r="E83" s="1">
        <v>40178</v>
      </c>
    </row>
    <row r="84" spans="1:5">
      <c r="A84">
        <v>83</v>
      </c>
      <c r="B84" s="61" t="s">
        <v>4634</v>
      </c>
      <c r="C84" s="1" t="s">
        <v>41273</v>
      </c>
      <c r="D84" s="1">
        <v>32874</v>
      </c>
      <c r="E84" s="1">
        <v>40178</v>
      </c>
    </row>
    <row r="85" spans="1:5">
      <c r="A85">
        <v>84</v>
      </c>
      <c r="B85" s="61" t="s">
        <v>33133</v>
      </c>
      <c r="C85" s="1" t="s">
        <v>41274</v>
      </c>
      <c r="D85" s="1">
        <v>32874</v>
      </c>
      <c r="E85" s="1">
        <v>40178</v>
      </c>
    </row>
    <row r="86" spans="1:5">
      <c r="A86">
        <v>85</v>
      </c>
      <c r="B86" s="61" t="s">
        <v>41275</v>
      </c>
      <c r="C86" s="1" t="s">
        <v>41276</v>
      </c>
      <c r="D86" s="1">
        <v>32874</v>
      </c>
      <c r="E86" s="1">
        <v>40178</v>
      </c>
    </row>
    <row r="87" spans="1:5">
      <c r="A87">
        <v>86</v>
      </c>
      <c r="B87" s="61" t="s">
        <v>41277</v>
      </c>
      <c r="C87" s="1" t="s">
        <v>41278</v>
      </c>
      <c r="D87" s="1">
        <v>32874</v>
      </c>
      <c r="E87" s="1">
        <v>40178</v>
      </c>
    </row>
    <row r="88" spans="1:5">
      <c r="A88">
        <v>87</v>
      </c>
      <c r="B88" s="61" t="s">
        <v>41279</v>
      </c>
      <c r="C88" s="1" t="s">
        <v>41280</v>
      </c>
      <c r="D88" s="1">
        <v>32874</v>
      </c>
      <c r="E88" s="1">
        <v>40178</v>
      </c>
    </row>
    <row r="89" spans="1:5">
      <c r="A89">
        <v>88</v>
      </c>
      <c r="B89" s="61" t="s">
        <v>41281</v>
      </c>
      <c r="C89" s="1" t="s">
        <v>41282</v>
      </c>
      <c r="D89" s="1">
        <v>40179</v>
      </c>
      <c r="E89" s="1">
        <v>2958465</v>
      </c>
    </row>
    <row r="90" spans="1:5">
      <c r="A90">
        <v>89</v>
      </c>
      <c r="B90" s="61" t="s">
        <v>41283</v>
      </c>
      <c r="C90" s="1" t="s">
        <v>41284</v>
      </c>
      <c r="D90" s="1">
        <v>32874</v>
      </c>
      <c r="E90" s="1">
        <v>40178</v>
      </c>
    </row>
    <row r="91" spans="1:5">
      <c r="A91">
        <v>90</v>
      </c>
      <c r="B91" s="61" t="s">
        <v>41285</v>
      </c>
      <c r="C91" s="1" t="s">
        <v>41286</v>
      </c>
      <c r="D91" s="1">
        <v>32874</v>
      </c>
      <c r="E91" s="1">
        <v>2958465</v>
      </c>
    </row>
    <row r="92" spans="1:5">
      <c r="A92">
        <v>91</v>
      </c>
      <c r="B92" s="61" t="s">
        <v>17143</v>
      </c>
      <c r="C92" s="1" t="s">
        <v>41287</v>
      </c>
      <c r="D92" s="1">
        <v>32874</v>
      </c>
      <c r="E92" s="1">
        <v>40178</v>
      </c>
    </row>
    <row r="93" spans="1:5">
      <c r="A93">
        <v>92</v>
      </c>
      <c r="B93" s="61" t="s">
        <v>41288</v>
      </c>
      <c r="C93" s="1" t="s">
        <v>41289</v>
      </c>
      <c r="D93" s="1">
        <v>32874</v>
      </c>
      <c r="E93" s="1">
        <v>40178</v>
      </c>
    </row>
    <row r="94" spans="1:5">
      <c r="A94">
        <v>93</v>
      </c>
      <c r="B94" s="61" t="s">
        <v>41290</v>
      </c>
      <c r="C94" s="1" t="s">
        <v>41291</v>
      </c>
      <c r="D94" s="1">
        <v>32874</v>
      </c>
      <c r="E94" s="1">
        <v>2958465</v>
      </c>
    </row>
    <row r="95" spans="1:5">
      <c r="A95">
        <v>94</v>
      </c>
      <c r="B95" s="61" t="s">
        <v>41292</v>
      </c>
      <c r="C95" s="1" t="s">
        <v>41293</v>
      </c>
      <c r="D95" s="1">
        <v>32874</v>
      </c>
      <c r="E95" s="1">
        <v>40178</v>
      </c>
    </row>
    <row r="96" spans="1:5">
      <c r="A96">
        <v>95</v>
      </c>
      <c r="B96" s="61" t="s">
        <v>2189</v>
      </c>
      <c r="C96" s="1" t="s">
        <v>41294</v>
      </c>
      <c r="D96" s="1">
        <v>32874</v>
      </c>
      <c r="E96" s="1">
        <v>40178</v>
      </c>
    </row>
    <row r="97" spans="1:5">
      <c r="A97">
        <v>96</v>
      </c>
      <c r="B97" s="61" t="s">
        <v>34396</v>
      </c>
      <c r="C97" s="1" t="s">
        <v>41295</v>
      </c>
      <c r="D97" s="1">
        <v>32874</v>
      </c>
      <c r="E97" s="1">
        <v>40178</v>
      </c>
    </row>
    <row r="98" spans="1:5">
      <c r="A98">
        <v>97</v>
      </c>
      <c r="B98" s="61" t="s">
        <v>12303</v>
      </c>
      <c r="C98" s="1" t="s">
        <v>41296</v>
      </c>
      <c r="D98" s="1">
        <v>32874</v>
      </c>
      <c r="E98" s="1">
        <v>40178</v>
      </c>
    </row>
    <row r="99" spans="1:5">
      <c r="A99">
        <v>98</v>
      </c>
      <c r="B99" s="61" t="s">
        <v>2177</v>
      </c>
      <c r="C99" s="1" t="s">
        <v>41297</v>
      </c>
      <c r="D99" s="1">
        <v>32874</v>
      </c>
      <c r="E99" s="1">
        <v>40178</v>
      </c>
    </row>
    <row r="100" spans="1:5">
      <c r="A100">
        <v>99</v>
      </c>
      <c r="B100" s="61" t="s">
        <v>41298</v>
      </c>
      <c r="C100" s="1" t="s">
        <v>41299</v>
      </c>
      <c r="D100" s="1">
        <v>32874</v>
      </c>
      <c r="E100" s="1">
        <v>40178</v>
      </c>
    </row>
    <row r="101" spans="1:5">
      <c r="A101">
        <v>100</v>
      </c>
      <c r="B101" s="61" t="s">
        <v>13489</v>
      </c>
      <c r="C101" s="1" t="s">
        <v>41300</v>
      </c>
      <c r="D101" s="1">
        <v>32874</v>
      </c>
      <c r="E101" s="1">
        <v>40178</v>
      </c>
    </row>
    <row r="102" spans="1:5">
      <c r="A102">
        <v>101</v>
      </c>
      <c r="B102" s="61" t="s">
        <v>2209</v>
      </c>
      <c r="C102" s="1" t="s">
        <v>41301</v>
      </c>
      <c r="D102" s="1">
        <v>32874</v>
      </c>
      <c r="E102" s="1">
        <v>40178</v>
      </c>
    </row>
    <row r="103" spans="1:5">
      <c r="A103">
        <v>102</v>
      </c>
      <c r="B103" s="61" t="s">
        <v>41302</v>
      </c>
      <c r="C103" s="1" t="s">
        <v>41303</v>
      </c>
      <c r="D103" s="1">
        <v>32874</v>
      </c>
      <c r="E103" s="1">
        <v>40178</v>
      </c>
    </row>
    <row r="104" spans="1:5">
      <c r="A104">
        <v>103</v>
      </c>
      <c r="B104" s="61" t="s">
        <v>33199</v>
      </c>
      <c r="C104" s="1" t="s">
        <v>41304</v>
      </c>
      <c r="D104" s="1">
        <v>32874</v>
      </c>
      <c r="E104" s="1">
        <v>40178</v>
      </c>
    </row>
    <row r="105" spans="1:5">
      <c r="A105">
        <v>104</v>
      </c>
      <c r="B105" s="61" t="s">
        <v>41305</v>
      </c>
      <c r="C105" s="1" t="s">
        <v>41306</v>
      </c>
      <c r="D105" s="1">
        <v>32874</v>
      </c>
      <c r="E105" s="1">
        <v>2958465</v>
      </c>
    </row>
    <row r="106" spans="1:5">
      <c r="A106">
        <v>105</v>
      </c>
      <c r="B106" s="61" t="s">
        <v>41307</v>
      </c>
      <c r="C106" s="1" t="s">
        <v>41308</v>
      </c>
      <c r="D106" s="1">
        <v>32874</v>
      </c>
      <c r="E106" s="1">
        <v>2958465</v>
      </c>
    </row>
    <row r="107" spans="1:5">
      <c r="A107">
        <v>106</v>
      </c>
      <c r="B107" s="61" t="s">
        <v>41309</v>
      </c>
      <c r="C107" s="1" t="s">
        <v>41310</v>
      </c>
      <c r="D107" s="1">
        <v>32874</v>
      </c>
      <c r="E107" s="1">
        <v>40178</v>
      </c>
    </row>
    <row r="108" spans="1:5">
      <c r="A108">
        <v>107</v>
      </c>
      <c r="B108" s="61" t="s">
        <v>38969</v>
      </c>
      <c r="C108" s="1" t="s">
        <v>41311</v>
      </c>
      <c r="D108" s="1">
        <v>32874</v>
      </c>
      <c r="E108" s="1">
        <v>2958465</v>
      </c>
    </row>
    <row r="109" spans="1:5">
      <c r="A109">
        <v>108</v>
      </c>
      <c r="B109" s="61" t="s">
        <v>18720</v>
      </c>
      <c r="C109" s="1" t="s">
        <v>41312</v>
      </c>
      <c r="D109" s="1">
        <v>32874</v>
      </c>
      <c r="E109" s="1">
        <v>40178</v>
      </c>
    </row>
    <row r="110" spans="1:5">
      <c r="A110">
        <v>110</v>
      </c>
      <c r="B110" s="61" t="s">
        <v>2216</v>
      </c>
      <c r="C110" s="1" t="s">
        <v>41313</v>
      </c>
      <c r="D110" s="1">
        <v>32874</v>
      </c>
      <c r="E110" s="1">
        <v>40178</v>
      </c>
    </row>
    <row r="111" spans="1:5">
      <c r="A111">
        <v>111</v>
      </c>
      <c r="B111" s="61" t="s">
        <v>41314</v>
      </c>
      <c r="C111" s="1" t="s">
        <v>41255</v>
      </c>
      <c r="D111" s="1">
        <v>32874</v>
      </c>
      <c r="E111" s="1">
        <v>40178</v>
      </c>
    </row>
    <row r="112" spans="1:5">
      <c r="A112">
        <v>112</v>
      </c>
      <c r="B112" s="61" t="s">
        <v>41315</v>
      </c>
      <c r="C112" s="1" t="s">
        <v>41316</v>
      </c>
      <c r="D112" s="1">
        <v>40179</v>
      </c>
      <c r="E112" s="1">
        <v>2958465</v>
      </c>
    </row>
    <row r="113" spans="1:5">
      <c r="A113">
        <v>113</v>
      </c>
      <c r="B113" s="61" t="s">
        <v>1876</v>
      </c>
      <c r="C113" s="1" t="s">
        <v>36221</v>
      </c>
      <c r="D113" s="1">
        <v>40179</v>
      </c>
      <c r="E113"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r:id="rId1"/>
  <headerFooter>
    <oddHeader>&amp;C&amp;A</oddHeader>
    <oddFooter>&amp;CPage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28"/>
  <sheetViews>
    <sheetView topLeftCell="A16" workbookViewId="0">
      <selection activeCell="G23" sqref="G23"/>
    </sheetView>
  </sheetViews>
  <sheetFormatPr defaultColWidth="9" defaultRowHeight="12.75"/>
  <cols>
    <col min="1" max="1" width="15.85546875" bestFit="1" customWidth="1"/>
    <col min="2" max="2" width="19.140625" bestFit="1" customWidth="1"/>
    <col min="3" max="4" width="15.140625" bestFit="1" customWidth="1"/>
  </cols>
  <sheetData>
    <row r="1" spans="1:4" s="54" customFormat="1">
      <c r="A1" s="54" t="s">
        <v>36201</v>
      </c>
      <c r="B1" s="54" t="s">
        <v>36202</v>
      </c>
      <c r="C1" s="55" t="s">
        <v>0</v>
      </c>
      <c r="D1" s="55" t="s">
        <v>1</v>
      </c>
    </row>
    <row r="2" spans="1:4">
      <c r="A2">
        <v>-2</v>
      </c>
      <c r="B2" t="s">
        <v>2</v>
      </c>
      <c r="C2" s="1"/>
      <c r="D2" s="1"/>
    </row>
    <row r="3" spans="1:4">
      <c r="A3">
        <v>-1</v>
      </c>
      <c r="B3" t="s">
        <v>3</v>
      </c>
      <c r="C3" s="1"/>
      <c r="D3" s="1"/>
    </row>
    <row r="4" spans="1:4">
      <c r="A4">
        <v>1</v>
      </c>
      <c r="B4" t="s">
        <v>2186</v>
      </c>
      <c r="C4" s="1">
        <v>36161</v>
      </c>
      <c r="D4" s="1">
        <v>2958465</v>
      </c>
    </row>
    <row r="5" spans="1:4">
      <c r="A5">
        <v>2</v>
      </c>
      <c r="B5" t="s">
        <v>395</v>
      </c>
      <c r="C5" s="1">
        <v>36161</v>
      </c>
      <c r="D5" s="1">
        <v>2958465</v>
      </c>
    </row>
    <row r="6" spans="1:4">
      <c r="A6">
        <v>3</v>
      </c>
      <c r="B6" t="s">
        <v>2170</v>
      </c>
      <c r="C6" s="1">
        <v>36161</v>
      </c>
      <c r="D6" s="1">
        <v>2958465</v>
      </c>
    </row>
    <row r="7" spans="1:4">
      <c r="A7">
        <v>4</v>
      </c>
      <c r="B7" t="s">
        <v>36203</v>
      </c>
      <c r="C7" s="1">
        <v>36161</v>
      </c>
      <c r="D7" s="1">
        <v>2958465</v>
      </c>
    </row>
    <row r="8" spans="1:4">
      <c r="A8">
        <v>5</v>
      </c>
      <c r="B8" t="s">
        <v>1879</v>
      </c>
      <c r="C8" s="1">
        <v>36161</v>
      </c>
      <c r="D8" s="1">
        <v>2958465</v>
      </c>
    </row>
    <row r="9" spans="1:4">
      <c r="A9">
        <v>6</v>
      </c>
      <c r="B9" t="s">
        <v>36204</v>
      </c>
      <c r="C9" s="1">
        <v>36161</v>
      </c>
      <c r="D9" s="1">
        <v>2958465</v>
      </c>
    </row>
    <row r="10" spans="1:4">
      <c r="A10">
        <v>7</v>
      </c>
      <c r="B10" t="s">
        <v>2191</v>
      </c>
      <c r="C10" s="1">
        <v>36161</v>
      </c>
      <c r="D10" s="1">
        <v>2958465</v>
      </c>
    </row>
    <row r="11" spans="1:4">
      <c r="A11">
        <v>8</v>
      </c>
      <c r="B11" t="s">
        <v>1881</v>
      </c>
      <c r="C11" s="1">
        <v>36161</v>
      </c>
      <c r="D11" s="1">
        <v>2958465</v>
      </c>
    </row>
    <row r="12" spans="1:4">
      <c r="A12">
        <v>9</v>
      </c>
      <c r="B12" t="s">
        <v>138</v>
      </c>
      <c r="C12" s="1">
        <v>36161</v>
      </c>
      <c r="D12" s="1">
        <v>2958465</v>
      </c>
    </row>
    <row r="13" spans="1:4">
      <c r="A13">
        <v>10</v>
      </c>
      <c r="B13" t="s">
        <v>36205</v>
      </c>
      <c r="C13" s="1">
        <v>36161</v>
      </c>
      <c r="D13" s="1">
        <v>2958465</v>
      </c>
    </row>
    <row r="14" spans="1:4">
      <c r="A14">
        <v>11</v>
      </c>
      <c r="B14" t="s">
        <v>36206</v>
      </c>
      <c r="C14" s="1">
        <v>36161</v>
      </c>
      <c r="D14" s="1">
        <v>2958465</v>
      </c>
    </row>
    <row r="15" spans="1:4">
      <c r="A15">
        <v>12</v>
      </c>
      <c r="B15" t="s">
        <v>2197</v>
      </c>
      <c r="C15" s="1">
        <v>36161</v>
      </c>
      <c r="D15" s="1">
        <v>2958465</v>
      </c>
    </row>
    <row r="16" spans="1:4">
      <c r="A16">
        <v>13</v>
      </c>
      <c r="B16" t="s">
        <v>1880</v>
      </c>
      <c r="C16" s="1">
        <v>36161</v>
      </c>
      <c r="D16" s="1">
        <v>2958465</v>
      </c>
    </row>
    <row r="17" spans="1:4">
      <c r="A17">
        <v>14</v>
      </c>
      <c r="B17" t="s">
        <v>36207</v>
      </c>
      <c r="C17" s="1">
        <v>36161</v>
      </c>
      <c r="D17" s="1">
        <v>2958465</v>
      </c>
    </row>
    <row r="18" spans="1:4">
      <c r="A18">
        <v>15</v>
      </c>
      <c r="B18" t="s">
        <v>36208</v>
      </c>
      <c r="C18" s="1">
        <v>36161</v>
      </c>
      <c r="D18" s="1">
        <v>2958465</v>
      </c>
    </row>
    <row r="19" spans="1:4">
      <c r="A19">
        <v>16</v>
      </c>
      <c r="B19" t="s">
        <v>36209</v>
      </c>
      <c r="C19" s="1">
        <v>36161</v>
      </c>
      <c r="D19" s="1">
        <v>2958465</v>
      </c>
    </row>
    <row r="20" spans="1:4">
      <c r="A20">
        <v>17</v>
      </c>
      <c r="B20" t="s">
        <v>2205</v>
      </c>
      <c r="C20" s="1">
        <v>36161</v>
      </c>
      <c r="D20" s="1">
        <v>2958465</v>
      </c>
    </row>
    <row r="21" spans="1:4">
      <c r="A21">
        <v>18</v>
      </c>
      <c r="B21" t="s">
        <v>1061</v>
      </c>
      <c r="C21" s="1">
        <v>36161</v>
      </c>
      <c r="D21" s="1">
        <v>2958465</v>
      </c>
    </row>
    <row r="22" spans="1:4">
      <c r="A22">
        <v>19</v>
      </c>
      <c r="B22" t="s">
        <v>41339</v>
      </c>
      <c r="C22" s="1">
        <v>36161</v>
      </c>
      <c r="D22" s="1">
        <v>2958465</v>
      </c>
    </row>
    <row r="23" spans="1:4">
      <c r="A23">
        <v>20</v>
      </c>
      <c r="B23" t="s">
        <v>1104</v>
      </c>
      <c r="C23" s="1">
        <v>36161</v>
      </c>
      <c r="D23" s="1">
        <v>2958465</v>
      </c>
    </row>
    <row r="24" spans="1:4">
      <c r="A24">
        <v>21</v>
      </c>
      <c r="B24" t="s">
        <v>4631</v>
      </c>
      <c r="C24" s="1">
        <v>36161</v>
      </c>
      <c r="D24" s="1">
        <v>2958465</v>
      </c>
    </row>
    <row r="25" spans="1:4">
      <c r="A25">
        <v>96</v>
      </c>
      <c r="B25" t="s">
        <v>148</v>
      </c>
      <c r="C25" s="1">
        <v>36161</v>
      </c>
      <c r="D25" s="1">
        <v>2958465</v>
      </c>
    </row>
    <row r="26" spans="1:4">
      <c r="A26">
        <v>97</v>
      </c>
      <c r="B26" t="s">
        <v>134</v>
      </c>
      <c r="C26" s="1">
        <v>36161</v>
      </c>
      <c r="D26" s="1">
        <v>2958465</v>
      </c>
    </row>
    <row r="27" spans="1:4">
      <c r="A27">
        <v>98</v>
      </c>
      <c r="B27" t="s">
        <v>137</v>
      </c>
      <c r="C27" s="1">
        <v>36161</v>
      </c>
      <c r="D27" s="1">
        <v>2958465</v>
      </c>
    </row>
    <row r="28" spans="1:4">
      <c r="A28">
        <v>99</v>
      </c>
      <c r="B28" t="s">
        <v>133</v>
      </c>
      <c r="C28" s="1">
        <v>36161</v>
      </c>
      <c r="D28"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2"/>
  <sheetViews>
    <sheetView workbookViewId="0">
      <selection activeCell="A13" sqref="A13"/>
    </sheetView>
  </sheetViews>
  <sheetFormatPr defaultColWidth="9" defaultRowHeight="12.75"/>
  <cols>
    <col min="1" max="1" width="17.85546875" bestFit="1" customWidth="1"/>
    <col min="2" max="2" width="40.42578125" bestFit="1" customWidth="1"/>
    <col min="3" max="4" width="15.140625" bestFit="1" customWidth="1"/>
  </cols>
  <sheetData>
    <row r="1" spans="1:4" s="54" customFormat="1">
      <c r="A1" s="54" t="s">
        <v>36210</v>
      </c>
      <c r="B1" s="54" t="s">
        <v>36211</v>
      </c>
      <c r="C1" s="55" t="s">
        <v>0</v>
      </c>
      <c r="D1" s="55" t="s">
        <v>1</v>
      </c>
    </row>
    <row r="2" spans="1:4">
      <c r="A2">
        <v>2</v>
      </c>
      <c r="B2" t="s">
        <v>36212</v>
      </c>
      <c r="C2" s="1">
        <v>37622</v>
      </c>
      <c r="D2" s="1">
        <v>2958465</v>
      </c>
    </row>
    <row r="3" spans="1:4">
      <c r="A3">
        <v>3</v>
      </c>
      <c r="B3" t="s">
        <v>36213</v>
      </c>
      <c r="C3" s="1">
        <v>37622</v>
      </c>
      <c r="D3" s="1">
        <v>2958465</v>
      </c>
    </row>
    <row r="4" spans="1:4">
      <c r="A4">
        <v>4</v>
      </c>
      <c r="B4" t="s">
        <v>36214</v>
      </c>
      <c r="C4" s="1">
        <v>37622</v>
      </c>
      <c r="D4" s="1">
        <v>2958465</v>
      </c>
    </row>
    <row r="5" spans="1:4">
      <c r="A5">
        <v>6</v>
      </c>
      <c r="B5" t="s">
        <v>36215</v>
      </c>
      <c r="C5" s="1">
        <v>37622</v>
      </c>
      <c r="D5" s="1">
        <v>2958465</v>
      </c>
    </row>
    <row r="6" spans="1:4">
      <c r="A6">
        <v>7</v>
      </c>
      <c r="B6" t="s">
        <v>36216</v>
      </c>
      <c r="C6" s="1">
        <v>37622</v>
      </c>
      <c r="D6" s="1">
        <v>2958465</v>
      </c>
    </row>
    <row r="7" spans="1:4">
      <c r="A7">
        <v>8</v>
      </c>
      <c r="B7" t="s">
        <v>36217</v>
      </c>
      <c r="C7" s="1">
        <v>37622</v>
      </c>
      <c r="D7" s="1">
        <v>2958465</v>
      </c>
    </row>
    <row r="8" spans="1:4">
      <c r="A8">
        <v>10</v>
      </c>
      <c r="B8" t="s">
        <v>36218</v>
      </c>
      <c r="C8" s="1">
        <v>39448</v>
      </c>
      <c r="D8" s="1">
        <v>2958465</v>
      </c>
    </row>
    <row r="9" spans="1:4">
      <c r="A9">
        <v>11</v>
      </c>
      <c r="B9" t="s">
        <v>36219</v>
      </c>
      <c r="C9" s="1">
        <v>40179</v>
      </c>
      <c r="D9" s="1">
        <v>2958465</v>
      </c>
    </row>
    <row r="10" spans="1:4">
      <c r="A10">
        <v>12</v>
      </c>
      <c r="B10" t="s">
        <v>36220</v>
      </c>
      <c r="C10" s="1">
        <v>40179</v>
      </c>
      <c r="D10" s="1">
        <v>2958465</v>
      </c>
    </row>
    <row r="11" spans="1:4">
      <c r="A11">
        <v>97</v>
      </c>
      <c r="B11" t="s">
        <v>134</v>
      </c>
      <c r="C11" s="1">
        <v>38718</v>
      </c>
      <c r="D11" s="1">
        <v>2958465</v>
      </c>
    </row>
    <row r="12" spans="1:4">
      <c r="A12">
        <v>99</v>
      </c>
      <c r="B12" t="s">
        <v>133</v>
      </c>
      <c r="C12" s="1">
        <v>40179</v>
      </c>
      <c r="D12"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5"/>
  <sheetViews>
    <sheetView workbookViewId="0">
      <selection activeCell="A5" sqref="A5:XFD6"/>
    </sheetView>
  </sheetViews>
  <sheetFormatPr defaultColWidth="9" defaultRowHeight="12.75"/>
  <cols>
    <col min="1" max="1" width="26.140625" bestFit="1" customWidth="1"/>
    <col min="2" max="2" width="29.140625" bestFit="1" customWidth="1"/>
    <col min="3" max="4" width="15.140625" bestFit="1" customWidth="1"/>
  </cols>
  <sheetData>
    <row r="1" spans="1:4" s="54" customFormat="1">
      <c r="A1" s="54" t="s">
        <v>41317</v>
      </c>
      <c r="B1" s="54" t="s">
        <v>41318</v>
      </c>
      <c r="C1" s="54" t="s">
        <v>0</v>
      </c>
      <c r="D1" s="54" t="s">
        <v>1</v>
      </c>
    </row>
    <row r="2" spans="1:4">
      <c r="A2">
        <v>0</v>
      </c>
      <c r="B2" t="s">
        <v>36221</v>
      </c>
      <c r="C2" s="1">
        <v>40179</v>
      </c>
      <c r="D2" s="1">
        <v>2958465</v>
      </c>
    </row>
    <row r="3" spans="1:4">
      <c r="A3">
        <v>1</v>
      </c>
      <c r="B3" t="s">
        <v>36222</v>
      </c>
      <c r="C3" s="1">
        <v>32874</v>
      </c>
      <c r="D3" s="1">
        <v>2958465</v>
      </c>
    </row>
    <row r="4" spans="1:4">
      <c r="A4">
        <v>2</v>
      </c>
      <c r="B4" t="s">
        <v>36223</v>
      </c>
      <c r="C4" s="1">
        <v>32874</v>
      </c>
      <c r="D4" s="1">
        <v>2958465</v>
      </c>
    </row>
    <row r="5" spans="1:4">
      <c r="A5">
        <v>97</v>
      </c>
      <c r="B5" t="s">
        <v>36224</v>
      </c>
      <c r="C5" s="1">
        <v>38718</v>
      </c>
      <c r="D5"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
  <sheetViews>
    <sheetView workbookViewId="0">
      <selection activeCell="A11" sqref="A11"/>
    </sheetView>
  </sheetViews>
  <sheetFormatPr defaultColWidth="9" defaultRowHeight="12.75"/>
  <cols>
    <col min="1" max="1" width="15.140625" bestFit="1" customWidth="1"/>
    <col min="2" max="2" width="30.42578125" bestFit="1" customWidth="1"/>
    <col min="3" max="4" width="15.140625" bestFit="1" customWidth="1"/>
  </cols>
  <sheetData>
    <row r="1" spans="1:4" s="54" customFormat="1">
      <c r="A1" s="54" t="s">
        <v>41319</v>
      </c>
      <c r="B1" s="54" t="s">
        <v>41320</v>
      </c>
      <c r="C1" s="54" t="s">
        <v>0</v>
      </c>
      <c r="D1" s="54" t="s">
        <v>1</v>
      </c>
    </row>
    <row r="2" spans="1:4">
      <c r="A2">
        <v>0</v>
      </c>
      <c r="B2" t="s">
        <v>133</v>
      </c>
      <c r="C2" s="1">
        <v>40179</v>
      </c>
      <c r="D2" s="1">
        <v>2958465</v>
      </c>
    </row>
    <row r="3" spans="1:4">
      <c r="A3">
        <v>1</v>
      </c>
      <c r="B3" t="s">
        <v>2204</v>
      </c>
      <c r="C3" s="1">
        <v>32874</v>
      </c>
      <c r="D3" s="1">
        <v>2958465</v>
      </c>
    </row>
    <row r="4" spans="1:4">
      <c r="A4">
        <v>2</v>
      </c>
      <c r="B4" t="s">
        <v>2213</v>
      </c>
      <c r="C4" s="1">
        <v>32874</v>
      </c>
      <c r="D4" s="1">
        <v>2958465</v>
      </c>
    </row>
    <row r="5" spans="1:4">
      <c r="A5">
        <v>3</v>
      </c>
      <c r="B5" t="s">
        <v>36225</v>
      </c>
      <c r="C5" s="1">
        <v>38718</v>
      </c>
      <c r="D5" s="1">
        <v>2958465</v>
      </c>
    </row>
    <row r="6" spans="1:4">
      <c r="A6">
        <v>5</v>
      </c>
      <c r="B6" t="s">
        <v>36226</v>
      </c>
      <c r="C6" s="1">
        <v>38718</v>
      </c>
      <c r="D6" s="1">
        <v>2958465</v>
      </c>
    </row>
    <row r="7" spans="1:4">
      <c r="A7">
        <v>6</v>
      </c>
      <c r="B7" t="s">
        <v>2029</v>
      </c>
      <c r="C7" s="1">
        <v>38718</v>
      </c>
      <c r="D7" s="1">
        <v>2958465</v>
      </c>
    </row>
    <row r="8" spans="1:4">
      <c r="A8">
        <v>8</v>
      </c>
      <c r="B8" t="s">
        <v>147</v>
      </c>
      <c r="C8" s="1">
        <v>40179</v>
      </c>
      <c r="D8" s="1">
        <v>2958465</v>
      </c>
    </row>
    <row r="9" spans="1:4">
      <c r="A9">
        <v>9</v>
      </c>
      <c r="B9" t="s">
        <v>2225</v>
      </c>
      <c r="C9" s="1">
        <v>38718</v>
      </c>
      <c r="D9" s="1">
        <v>2958465</v>
      </c>
    </row>
    <row r="10" spans="1:4">
      <c r="A10">
        <v>10</v>
      </c>
      <c r="B10" t="s">
        <v>36227</v>
      </c>
      <c r="C10" s="1">
        <v>38718</v>
      </c>
      <c r="D10"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7"/>
  <sheetViews>
    <sheetView workbookViewId="0">
      <selection activeCell="A8" sqref="A8"/>
    </sheetView>
  </sheetViews>
  <sheetFormatPr defaultColWidth="9" defaultRowHeight="12.75"/>
  <cols>
    <col min="1" max="1" width="14.85546875" bestFit="1" customWidth="1"/>
    <col min="2" max="2" width="42.140625" bestFit="1" customWidth="1"/>
    <col min="3" max="4" width="15.140625" bestFit="1" customWidth="1"/>
  </cols>
  <sheetData>
    <row r="1" spans="1:4" s="54" customFormat="1">
      <c r="A1" s="54" t="s">
        <v>36228</v>
      </c>
      <c r="B1" s="54" t="s">
        <v>36229</v>
      </c>
      <c r="C1" s="55" t="s">
        <v>0</v>
      </c>
      <c r="D1" s="55" t="s">
        <v>1</v>
      </c>
    </row>
    <row r="2" spans="1:4">
      <c r="A2">
        <v>1</v>
      </c>
      <c r="B2" t="s">
        <v>36230</v>
      </c>
      <c r="C2" s="1">
        <v>32874</v>
      </c>
      <c r="D2" s="1">
        <v>2958465</v>
      </c>
    </row>
    <row r="3" spans="1:4">
      <c r="A3">
        <v>2</v>
      </c>
      <c r="B3" t="s">
        <v>36231</v>
      </c>
      <c r="C3" s="1">
        <v>32874</v>
      </c>
      <c r="D3" s="1">
        <v>2958465</v>
      </c>
    </row>
    <row r="4" spans="1:4">
      <c r="A4">
        <v>3</v>
      </c>
      <c r="B4" t="s">
        <v>36232</v>
      </c>
      <c r="C4" s="1">
        <v>32874</v>
      </c>
      <c r="D4" s="1">
        <v>2958465</v>
      </c>
    </row>
    <row r="5" spans="1:4">
      <c r="A5">
        <v>4</v>
      </c>
      <c r="B5" t="s">
        <v>36233</v>
      </c>
      <c r="C5" s="1">
        <v>32874</v>
      </c>
      <c r="D5" s="1">
        <v>2958465</v>
      </c>
    </row>
    <row r="6" spans="1:4">
      <c r="A6">
        <v>5</v>
      </c>
      <c r="B6" t="s">
        <v>36234</v>
      </c>
      <c r="C6" s="1">
        <v>32874</v>
      </c>
      <c r="D6" s="1">
        <v>2958465</v>
      </c>
    </row>
    <row r="7" spans="1:4">
      <c r="A7">
        <v>6</v>
      </c>
      <c r="B7" t="s">
        <v>36235</v>
      </c>
      <c r="C7" s="1">
        <v>32874</v>
      </c>
      <c r="D7"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9"/>
  <sheetViews>
    <sheetView workbookViewId="0">
      <selection activeCell="A20" sqref="A20"/>
    </sheetView>
  </sheetViews>
  <sheetFormatPr defaultColWidth="9" defaultRowHeight="12.75"/>
  <cols>
    <col min="1" max="1" width="17.85546875" bestFit="1" customWidth="1"/>
    <col min="2" max="2" width="47.42578125" bestFit="1" customWidth="1"/>
    <col min="3" max="4" width="15.140625" bestFit="1" customWidth="1"/>
  </cols>
  <sheetData>
    <row r="1" spans="1:4" s="54" customFormat="1">
      <c r="A1" s="54" t="s">
        <v>36236</v>
      </c>
      <c r="B1" s="54" t="s">
        <v>36237</v>
      </c>
      <c r="C1" s="55" t="s">
        <v>0</v>
      </c>
      <c r="D1" s="55" t="s">
        <v>1</v>
      </c>
    </row>
    <row r="2" spans="1:4">
      <c r="A2">
        <v>1</v>
      </c>
      <c r="B2" t="s">
        <v>148</v>
      </c>
      <c r="C2" s="1">
        <v>40179</v>
      </c>
      <c r="D2" s="1">
        <v>2958465</v>
      </c>
    </row>
    <row r="3" spans="1:4">
      <c r="A3">
        <v>2</v>
      </c>
      <c r="B3" t="s">
        <v>36238</v>
      </c>
      <c r="C3" s="1">
        <v>38718</v>
      </c>
      <c r="D3" s="1">
        <v>2958465</v>
      </c>
    </row>
    <row r="4" spans="1:4">
      <c r="A4">
        <v>3</v>
      </c>
      <c r="B4" t="s">
        <v>456</v>
      </c>
      <c r="C4" s="1">
        <v>38718</v>
      </c>
      <c r="D4" s="1">
        <v>2958465</v>
      </c>
    </row>
    <row r="5" spans="1:4">
      <c r="A5">
        <v>4</v>
      </c>
      <c r="B5" t="s">
        <v>2178</v>
      </c>
      <c r="C5" s="1">
        <v>38718</v>
      </c>
      <c r="D5" s="1">
        <v>2958465</v>
      </c>
    </row>
    <row r="6" spans="1:4">
      <c r="A6">
        <v>5</v>
      </c>
      <c r="B6" t="s">
        <v>36239</v>
      </c>
      <c r="C6" s="1">
        <v>38718</v>
      </c>
      <c r="D6" s="1">
        <v>2958465</v>
      </c>
    </row>
    <row r="7" spans="1:4">
      <c r="A7">
        <v>6</v>
      </c>
      <c r="B7" t="s">
        <v>36240</v>
      </c>
      <c r="C7" s="1">
        <v>38718</v>
      </c>
      <c r="D7" s="1">
        <v>2958465</v>
      </c>
    </row>
    <row r="8" spans="1:4">
      <c r="A8">
        <v>7</v>
      </c>
      <c r="B8" t="s">
        <v>36241</v>
      </c>
      <c r="C8" s="1">
        <v>38718</v>
      </c>
      <c r="D8" s="1">
        <v>2958465</v>
      </c>
    </row>
    <row r="9" spans="1:4">
      <c r="A9">
        <v>8</v>
      </c>
      <c r="B9" t="s">
        <v>36242</v>
      </c>
      <c r="C9" s="1">
        <v>38718</v>
      </c>
      <c r="D9" s="1">
        <v>2958465</v>
      </c>
    </row>
    <row r="10" spans="1:4">
      <c r="A10">
        <v>9</v>
      </c>
      <c r="B10" t="s">
        <v>36243</v>
      </c>
      <c r="C10" s="1">
        <v>38718</v>
      </c>
      <c r="D10" s="1">
        <v>2958465</v>
      </c>
    </row>
    <row r="11" spans="1:4">
      <c r="A11">
        <v>10</v>
      </c>
      <c r="B11" t="s">
        <v>36244</v>
      </c>
      <c r="C11" s="1">
        <v>38718</v>
      </c>
      <c r="D11" s="1">
        <v>2958465</v>
      </c>
    </row>
    <row r="12" spans="1:4">
      <c r="A12">
        <v>11</v>
      </c>
      <c r="B12" t="s">
        <v>36245</v>
      </c>
      <c r="C12" s="1">
        <v>38718</v>
      </c>
      <c r="D12" s="1">
        <v>2958465</v>
      </c>
    </row>
    <row r="13" spans="1:4">
      <c r="A13">
        <v>12</v>
      </c>
      <c r="B13" t="s">
        <v>36246</v>
      </c>
      <c r="C13" s="1">
        <v>38718</v>
      </c>
      <c r="D13" s="1">
        <v>2958465</v>
      </c>
    </row>
    <row r="14" spans="1:4">
      <c r="A14">
        <v>13</v>
      </c>
      <c r="B14" t="s">
        <v>36247</v>
      </c>
      <c r="C14" s="1">
        <v>38718</v>
      </c>
      <c r="D14" s="1">
        <v>2958465</v>
      </c>
    </row>
    <row r="15" spans="1:4">
      <c r="A15">
        <v>15</v>
      </c>
      <c r="B15" t="s">
        <v>36248</v>
      </c>
      <c r="C15" s="1">
        <v>38718</v>
      </c>
      <c r="D15" s="1">
        <v>2958465</v>
      </c>
    </row>
    <row r="16" spans="1:4">
      <c r="A16">
        <v>16</v>
      </c>
      <c r="B16" t="s">
        <v>36249</v>
      </c>
      <c r="C16" s="1">
        <v>38718</v>
      </c>
      <c r="D16" s="1">
        <v>2958465</v>
      </c>
    </row>
    <row r="17" spans="1:4">
      <c r="A17">
        <v>17</v>
      </c>
      <c r="B17" t="s">
        <v>147</v>
      </c>
      <c r="C17" s="1">
        <v>40179</v>
      </c>
      <c r="D17" s="1">
        <v>2958465</v>
      </c>
    </row>
    <row r="18" spans="1:4">
      <c r="A18">
        <v>20</v>
      </c>
      <c r="B18" t="s">
        <v>36250</v>
      </c>
      <c r="C18" s="1">
        <v>40179</v>
      </c>
      <c r="D18" s="1">
        <v>2958465</v>
      </c>
    </row>
    <row r="19" spans="1:4">
      <c r="A19">
        <v>21</v>
      </c>
      <c r="B19" t="s">
        <v>36251</v>
      </c>
      <c r="C19" s="1">
        <v>40179</v>
      </c>
      <c r="D19" s="1">
        <v>2958465</v>
      </c>
    </row>
  </sheetData>
  <sheetProtection formatCells="0" formatColumns="0" formatRows="0" insertColumns="0" insertRows="0" insertHyperlinks="0" deleteColumns="0" deleteRows="0" selectLockedCells="1" sort="0" autoFilter="0" pivotTables="0" selectUnlockedCells="1"/>
  <pageMargins left="1" right="1" top="1.6666666666666667" bottom="1.6666666666666667" header="1" footer="1"/>
  <pageSetup fitToWidth="0" fitToHeight="0" orientation="portrait" cellComments="asDisplayed"/>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8</vt:i4>
      </vt:variant>
    </vt:vector>
  </HeadingPairs>
  <TitlesOfParts>
    <vt:vector size="123" baseType="lpstr">
      <vt:lpstr>Introduction</vt:lpstr>
      <vt:lpstr>Crash File Specification</vt:lpstr>
      <vt:lpstr>Unit File Specification</vt:lpstr>
      <vt:lpstr>Person File Specification</vt:lpstr>
      <vt:lpstr>Charges File Specification</vt:lpstr>
      <vt:lpstr>PrimaryPerson File Spec.</vt:lpstr>
      <vt:lpstr>CDL Endorsements File Spec.</vt:lpstr>
      <vt:lpstr>DL Restrictions File Spec.</vt:lpstr>
      <vt:lpstr>Damages File Specification</vt:lpstr>
      <vt:lpstr>Lookup File Specification</vt:lpstr>
      <vt:lpstr>AGENCY_LKP</vt:lpstr>
      <vt:lpstr>AIRBAG_LKP</vt:lpstr>
      <vt:lpstr>AUTONOMOUS_UNIT_LKP</vt:lpstr>
      <vt:lpstr>BASE_TYPE_LKP</vt:lpstr>
      <vt:lpstr>BRIDGE_DETAIL_LKP</vt:lpstr>
      <vt:lpstr>BRIDGE_DIR_OF_TRAFFIC_LKP</vt:lpstr>
      <vt:lpstr>BRIDGE_LOADING_TYPE_LKP</vt:lpstr>
      <vt:lpstr>BRIDGE_MEDIAN_LKP</vt:lpstr>
      <vt:lpstr>BRIDGE_RTE_STRUCT_FUNC_LKP</vt:lpstr>
      <vt:lpstr>BRIDGE_SRVC_TYPE_ON_LKP</vt:lpstr>
      <vt:lpstr>BRIDGE_SRVC_TYPE_UNDER_LKP</vt:lpstr>
      <vt:lpstr>BUS_TYPE_LKP</vt:lpstr>
      <vt:lpstr>CARRIER_ID_TYPE_LKP</vt:lpstr>
      <vt:lpstr>CITY_LKP</vt:lpstr>
      <vt:lpstr>CMV_CARGO_BODY_LKP</vt:lpstr>
      <vt:lpstr>CMV_EVNT_LKP</vt:lpstr>
      <vt:lpstr>CMV_ROAD_ACC_LKP</vt:lpstr>
      <vt:lpstr>CMV_TRLR_TYPE_LKP</vt:lpstr>
      <vt:lpstr>CMV_VEH_OPER_LKP</vt:lpstr>
      <vt:lpstr>CMV_VEH_TYPE_LKP</vt:lpstr>
      <vt:lpstr>CNTL_SECT_LKP</vt:lpstr>
      <vt:lpstr>CNTY_LKP</vt:lpstr>
      <vt:lpstr>COLLSN_LKP</vt:lpstr>
      <vt:lpstr>CONTRIB_FACTR_LKP</vt:lpstr>
      <vt:lpstr>CRASH_SEV_LKP</vt:lpstr>
      <vt:lpstr>CULVERT_TYPE_LKP</vt:lpstr>
      <vt:lpstr>CURB_TYPE_LKP</vt:lpstr>
      <vt:lpstr>CURVE_TYPE_LKP</vt:lpstr>
      <vt:lpstr>DELTA_LEFT_RIGHT_LKP</vt:lpstr>
      <vt:lpstr>DRVR_ETHNCTY_LKP</vt:lpstr>
      <vt:lpstr>DRVR_LIC_CLS_LKP</vt:lpstr>
      <vt:lpstr>DRVR_LIC_ENDORS_LKP</vt:lpstr>
      <vt:lpstr>DRVR_LIC_RESTRIC_LKP</vt:lpstr>
      <vt:lpstr>DRVR_LIC_TYPE_LKP</vt:lpstr>
      <vt:lpstr>EJCT_LKP</vt:lpstr>
      <vt:lpstr>ENTR_ROAD_LKP</vt:lpstr>
      <vt:lpstr>E_SCOOTER_LKP</vt:lpstr>
      <vt:lpstr>FUNC_SYS_LKP</vt:lpstr>
      <vt:lpstr>GNDR_LKP</vt:lpstr>
      <vt:lpstr>HARM_EVNT_LKP</vt:lpstr>
      <vt:lpstr>HAZMAT_CLS_LKP</vt:lpstr>
      <vt:lpstr>HAZMAT_IDNBR_LKP</vt:lpstr>
      <vt:lpstr>HELMET_LKP</vt:lpstr>
      <vt:lpstr>HWY_DSGN_HRT_LKP</vt:lpstr>
      <vt:lpstr>HWY_DSGN_LANE_LKP</vt:lpstr>
      <vt:lpstr>HWY_SFX_LKP</vt:lpstr>
      <vt:lpstr>HWY_SYS_LKP</vt:lpstr>
      <vt:lpstr>INJRY_SEV_LKP</vt:lpstr>
      <vt:lpstr>INSURANCE_PROOF_LKP</vt:lpstr>
      <vt:lpstr>INSURANCE_TYPE_LKP</vt:lpstr>
      <vt:lpstr>INTRSCT_RELAT_LKP</vt:lpstr>
      <vt:lpstr>INV_NOTIFY_METH_LKP</vt:lpstr>
      <vt:lpstr>LIGHT_COND_LKP</vt:lpstr>
      <vt:lpstr>MEDIAN_TYPE_LKP</vt:lpstr>
      <vt:lpstr>MPO_LKP</vt:lpstr>
      <vt:lpstr>NSEW_DIR_LKP</vt:lpstr>
      <vt:lpstr>OBJ_STRUCK_LKP</vt:lpstr>
      <vt:lpstr>OCCPNT_POS_LKP</vt:lpstr>
      <vt:lpstr>OTHR_FACTR_LKP</vt:lpstr>
      <vt:lpstr>PBCAT_PEDALCYCLIST_LKP</vt:lpstr>
      <vt:lpstr>PBCAT_PEDESTRIAN_LKP</vt:lpstr>
      <vt:lpstr>PEDALCYCLIST_ACTION_LKP</vt:lpstr>
      <vt:lpstr>PEDESTRIAN_ACTION_LKP</vt:lpstr>
      <vt:lpstr>PHYS_FEATR_LKP</vt:lpstr>
      <vt:lpstr>POP_GROUP_LKP</vt:lpstr>
      <vt:lpstr>POSCROSSING_LKP</vt:lpstr>
      <vt:lpstr>PRSN_TYPE_LKP</vt:lpstr>
      <vt:lpstr>REF_MARK_NBR_LKP</vt:lpstr>
      <vt:lpstr>REST_LKP</vt:lpstr>
      <vt:lpstr>ROAD_ALGN_LKP</vt:lpstr>
      <vt:lpstr>ROAD_CLS_LKP</vt:lpstr>
      <vt:lpstr>ROAD_PART_LKP</vt:lpstr>
      <vt:lpstr>ROAD_RELAT_LKP</vt:lpstr>
      <vt:lpstr>ROAD_TYPE_LKP</vt:lpstr>
      <vt:lpstr>RPT_ROAD_TYPE_LKP</vt:lpstr>
      <vt:lpstr>RPT_AUTONOMOUS_UNIT_LKP</vt:lpstr>
      <vt:lpstr>AUTONOMOUS_LEVEL_ENGAGED_LKP</vt:lpstr>
      <vt:lpstr>RURAL_URBAN_TYPE_LKP</vt:lpstr>
      <vt:lpstr>RWY_SYS_LKP</vt:lpstr>
      <vt:lpstr>SHLDR_TYPE_LKP</vt:lpstr>
      <vt:lpstr>SHLDR_USE_LKP</vt:lpstr>
      <vt:lpstr>SPECIMEN_TYPE_LKP</vt:lpstr>
      <vt:lpstr>STATE_LKP</vt:lpstr>
      <vt:lpstr>STREET_SFX_LKP</vt:lpstr>
      <vt:lpstr>SUBSTNC_CAT_LKP</vt:lpstr>
      <vt:lpstr>SUBSTNC_TST_RESULT_LKP</vt:lpstr>
      <vt:lpstr>SURF_COND_LKP</vt:lpstr>
      <vt:lpstr>SURF_TYPE_LKP</vt:lpstr>
      <vt:lpstr>TRAFFIC_CNTL_LKP</vt:lpstr>
      <vt:lpstr>TRVL_DIR_LKP</vt:lpstr>
      <vt:lpstr>TXDOT_DISTRICT_LKP</vt:lpstr>
      <vt:lpstr>UNIT_DFCT_LKP</vt:lpstr>
      <vt:lpstr>UOM_LKP</vt:lpstr>
      <vt:lpstr>VEH_BODY_STYL_LKP</vt:lpstr>
      <vt:lpstr>VEH_COLOR_LKP</vt:lpstr>
      <vt:lpstr>VEH_DAMAGE_DESCRIPTION_LKP</vt:lpstr>
      <vt:lpstr>VEH_DAMAGE_SEVERITY_LKP</vt:lpstr>
      <vt:lpstr>VEH_DIRECTION_OF_FORCE_LKP</vt:lpstr>
      <vt:lpstr>VEH_MAKE_LKP</vt:lpstr>
      <vt:lpstr>VEH_MOD_LKP</vt:lpstr>
      <vt:lpstr>VEH_UNIT_DESC_LKP</vt:lpstr>
      <vt:lpstr>VEH_MODEL_YEAR_LKP</vt:lpstr>
      <vt:lpstr>WDCODE_LKP</vt:lpstr>
      <vt:lpstr>WTHR_COND_LKP</vt:lpstr>
      <vt:lpstr>YES_NO_CHOICE_LKP</vt:lpstr>
      <vt:lpstr>'CDL Endorsements File Spec.'!Excel_BuiltIn_Print_Titles</vt:lpstr>
      <vt:lpstr>'Charges File Specification'!Excel_BuiltIn_Print_Titles</vt:lpstr>
      <vt:lpstr>'Crash File Specification'!Excel_BuiltIn_Print_Titles</vt:lpstr>
      <vt:lpstr>'Damages File Specification'!Excel_BuiltIn_Print_Titles</vt:lpstr>
      <vt:lpstr>'DL Restrictions File Spec.'!Excel_BuiltIn_Print_Titles</vt:lpstr>
      <vt:lpstr>'Lookup File Specification'!Excel_BuiltIn_Print_Titles</vt:lpstr>
      <vt:lpstr>'Person File Specification'!Excel_BuiltIn_Print_Titles</vt:lpstr>
      <vt:lpstr>'Unit File Specification'!Excel_BuiltIn_Print_Titles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 Extract File Specification</dc:title>
  <dc:creator>TxDOT</dc:creator>
  <cp:lastModifiedBy>Justin Leon</cp:lastModifiedBy>
  <dcterms:created xsi:type="dcterms:W3CDTF">2018-12-15T05:17:54Z</dcterms:created>
  <dcterms:modified xsi:type="dcterms:W3CDTF">2025-06-16T12:28:01Z</dcterms:modified>
</cp:coreProperties>
</file>